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9868" windowHeight="14088"/>
  </bookViews>
  <sheets>
    <sheet name="0+0伊涅芙" sheetId="4" r:id="rId1"/>
    <sheet name="1+0伊涅芙" sheetId="5" r:id="rId2"/>
    <sheet name="0+1伊涅芙" sheetId="6" r:id="rId3"/>
    <sheet name="1+1伊涅芙 " sheetId="7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<sst xmlns="http://schemas.openxmlformats.org/spreadsheetml/2006/main" count="39648" uniqueCount="170">
  <si>
    <t>0+0菲林斯 0+0哥伦比娅 0+0伊涅芙</t>
  </si>
  <si>
    <t>菲林斯·月感电直伤</t>
  </si>
  <si>
    <t>0+0菲林斯 0+1哥伦比娅 0+0伊涅芙</t>
  </si>
  <si>
    <t>0+0菲林斯 1+0哥伦比娅 0+0伊涅芙</t>
  </si>
  <si>
    <t>0+0菲林斯 1+1哥伦比娅 0+0伊涅芙</t>
  </si>
  <si>
    <t>0+0菲林斯 2+0哥伦比娅 0+0伊涅芙</t>
  </si>
  <si>
    <t>0+0菲林斯 2+1哥伦比娅 0+0伊涅芙</t>
  </si>
  <si>
    <t>0+0菲林斯 6+1哥伦比娅 0+0伊涅芙</t>
  </si>
  <si>
    <t>基础乘区</t>
  </si>
  <si>
    <t>反应乘区</t>
  </si>
  <si>
    <t>期望暴击乘区</t>
  </si>
  <si>
    <t>减伤区</t>
  </si>
  <si>
    <t>擢升</t>
  </si>
  <si>
    <t>伤害</t>
  </si>
  <si>
    <t>菲林斯月感电</t>
  </si>
  <si>
    <t>月感电反应</t>
  </si>
  <si>
    <t>伊涅芙伤害</t>
  </si>
  <si>
    <t>哥伦比娅</t>
  </si>
  <si>
    <t>轴长（s）</t>
  </si>
  <si>
    <t>攻击力</t>
  </si>
  <si>
    <t>技能倍率</t>
  </si>
  <si>
    <t>独立乘区</t>
  </si>
  <si>
    <t>月乘区</t>
  </si>
  <si>
    <t>元素精通</t>
  </si>
  <si>
    <t>附加精通乘区</t>
  </si>
  <si>
    <t>精通乘区</t>
  </si>
  <si>
    <t>暴击率</t>
  </si>
  <si>
    <t>暴击伤害</t>
  </si>
  <si>
    <t>期望暴击区</t>
  </si>
  <si>
    <t>抗性区</t>
  </si>
  <si>
    <t>菲林斯直伤</t>
  </si>
  <si>
    <t>伊涅芙直伤</t>
  </si>
  <si>
    <t>哥伦比娅直伤</t>
  </si>
  <si>
    <t>全擢升</t>
  </si>
  <si>
    <t>DMG</t>
  </si>
  <si>
    <t>DPS</t>
  </si>
  <si>
    <t>月感电反应全队单次伤害（1.5s/次） 伊涅芙+哥伦比娅（5.3次）</t>
  </si>
  <si>
    <t>角色</t>
  </si>
  <si>
    <t>减伤乘区</t>
  </si>
  <si>
    <t>反权重比</t>
  </si>
  <si>
    <t>等级系数</t>
  </si>
  <si>
    <t>反应系数</t>
  </si>
  <si>
    <t>第一伤害</t>
  </si>
  <si>
    <t>第二伤害</t>
  </si>
  <si>
    <t>第三伤害</t>
  </si>
  <si>
    <t>第四伤害</t>
  </si>
  <si>
    <t>单次伤害</t>
  </si>
  <si>
    <t>触发次数</t>
  </si>
  <si>
    <t>总伤</t>
  </si>
  <si>
    <t>月感电反应全队单次伤害（1.5s/次） 菲林斯+伊涅芙+哥伦比娅（6.7次）</t>
  </si>
  <si>
    <t>伊涅芙·月感电直伤</t>
  </si>
  <si>
    <t>哥伦比娅·月感电直伤</t>
  </si>
  <si>
    <t>生命值</t>
  </si>
  <si>
    <t>额外乘区</t>
  </si>
  <si>
    <t>ATK/HP</t>
  </si>
  <si>
    <t>倍率</t>
  </si>
  <si>
    <t>独立</t>
  </si>
  <si>
    <t>数值增伤</t>
  </si>
  <si>
    <t>增伤区</t>
  </si>
  <si>
    <t>抗性乘区</t>
  </si>
  <si>
    <t>防御乘区</t>
  </si>
  <si>
    <t>1+0菲林斯 0+0哥伦比娅 0+0伊涅芙</t>
  </si>
  <si>
    <t>1+0菲林斯 0+1哥伦比娅 0+0伊涅芙</t>
  </si>
  <si>
    <t>1+0菲林斯 1+0哥伦比娅 0+0伊涅芙</t>
  </si>
  <si>
    <t>1+0菲林斯 1+1哥伦比娅 0+0伊涅芙</t>
  </si>
  <si>
    <t>1+0菲林斯 2+0哥伦比娅 0+0伊涅芙</t>
  </si>
  <si>
    <t>1+0菲林斯 2+1哥伦比娅 0+0伊涅芙</t>
  </si>
  <si>
    <t>1+0菲林斯 6+1哥伦比娅 0+0伊涅芙</t>
  </si>
  <si>
    <t>0+1菲林斯 0+0哥伦比娅 0+0伊涅芙</t>
  </si>
  <si>
    <t>0+1菲林斯 0+1哥伦比娅 0+0伊涅芙</t>
  </si>
  <si>
    <t>0+1菲林斯 1+0哥伦比娅 0+0伊涅芙</t>
  </si>
  <si>
    <t>0+1菲林斯 1+1哥伦比娅 0+0伊涅芙</t>
  </si>
  <si>
    <t>0+1菲林斯 2+0哥伦比娅 0+0伊涅芙</t>
  </si>
  <si>
    <t>0+1菲林斯 2+1哥伦比娅 0+0伊涅芙</t>
  </si>
  <si>
    <t>0+1菲林斯 6+1哥伦比娅 0+0伊涅芙</t>
  </si>
  <si>
    <t>1+1菲林斯 0+0哥伦比娅 0+0伊涅芙</t>
  </si>
  <si>
    <t>1+1菲林斯 0+1哥伦比娅 0+0伊涅芙</t>
  </si>
  <si>
    <t>1+1菲林斯 1+0哥伦比娅 0+0伊涅芙</t>
  </si>
  <si>
    <t>1+1菲林斯 1+1哥伦比娅 0+0伊涅芙</t>
  </si>
  <si>
    <t>1+1菲林斯 2+0哥伦比娅 0+0伊涅芙</t>
  </si>
  <si>
    <t>1+1菲林斯 2+1哥伦比娅 0+0伊涅芙</t>
  </si>
  <si>
    <t>1+1菲林斯 6+1哥伦比娅 0+0伊涅芙</t>
  </si>
  <si>
    <t>2+0菲林斯 0+0哥伦比娅 0+0伊涅芙</t>
  </si>
  <si>
    <t>2+0菲林斯 0+1哥伦比娅 0+0伊涅芙</t>
  </si>
  <si>
    <t>2+0菲林斯 1+0哥伦比娅 0+0伊涅芙</t>
  </si>
  <si>
    <t>2+0菲林斯 1+1哥伦比娅 0+0伊涅芙</t>
  </si>
  <si>
    <t>2+0菲林斯 2+0哥伦比娅 0+0伊涅芙</t>
  </si>
  <si>
    <t>2+0菲林斯 2+1哥伦比娅 0+0伊涅芙</t>
  </si>
  <si>
    <t>2+0菲林斯 6+1哥伦比娅 0+0伊涅芙</t>
  </si>
  <si>
    <t>2+1菲林斯 0+0哥伦比娅 0+0伊涅芙</t>
  </si>
  <si>
    <t>2+1菲林斯 0+1哥伦比娅 0+0伊涅芙</t>
  </si>
  <si>
    <t>2+1菲林斯 1+0哥伦比娅 0+0伊涅芙</t>
  </si>
  <si>
    <t>2+1菲林斯 1+1哥伦比娅 0+0伊涅芙</t>
  </si>
  <si>
    <t>2+1菲林斯 2+0哥伦比娅 0+0伊涅芙</t>
  </si>
  <si>
    <t>2+1菲林斯 2+1哥伦比娅 0+0伊涅芙</t>
  </si>
  <si>
    <t>2+1菲林斯 6+1哥伦比娅 0+0伊涅芙</t>
  </si>
  <si>
    <t>3+1菲林斯 0+0哥伦比娅 0+0伊涅芙</t>
  </si>
  <si>
    <t>3+1菲林斯 0+1哥伦比娅 0+0伊涅芙</t>
  </si>
  <si>
    <t>3+1菲林斯 1+0哥伦比娅 0+0伊涅芙</t>
  </si>
  <si>
    <t>3+1菲林斯 1+1哥伦比娅 0+0伊涅芙</t>
  </si>
  <si>
    <t>3+1菲林斯 2+0哥伦比娅 0+0伊涅芙</t>
  </si>
  <si>
    <t>3+1菲林斯 2+1哥伦比娅 0+0伊涅芙</t>
  </si>
  <si>
    <t>3+1菲林斯 6+1哥伦比娅 0+0伊涅芙</t>
  </si>
  <si>
    <t>6+1菲林斯 0+0哥伦比娅 0+0伊涅芙</t>
  </si>
  <si>
    <t>6+1菲林斯 0+1哥伦比娅 0+0伊涅芙</t>
  </si>
  <si>
    <t>6+1菲林斯 1+0哥伦比娅 0+0伊涅芙</t>
  </si>
  <si>
    <t>6+1菲林斯 1+1哥伦比娅 0+0伊涅芙</t>
  </si>
  <si>
    <t>6+1菲林斯 2+0哥伦比娅 0+0伊涅芙</t>
  </si>
  <si>
    <t>6+1菲林斯 2+1哥伦比娅 0+0伊涅芙</t>
  </si>
  <si>
    <t>6+1菲林斯 6+1哥伦比娅 0+0伊涅芙</t>
  </si>
  <si>
    <t>0+0菲林斯 0+0哥伦比娅 1+0伊涅芙</t>
  </si>
  <si>
    <t>0+0菲林斯 0+1哥伦比娅 1+0伊涅芙</t>
  </si>
  <si>
    <t>1+0菲林斯 0+0哥伦比娅 1+0伊涅芙</t>
  </si>
  <si>
    <t>0+0菲林斯 0+0哥伦比娅 0+1伊涅芙</t>
  </si>
  <si>
    <t>0+0菲林斯 0+0哥伦比娅 1+1伊涅芙</t>
  </si>
  <si>
    <t>0+0菲林斯 0+1哥伦比娅 1+1伊涅芙</t>
  </si>
  <si>
    <t>0+0菲林斯 1+0哥伦比娅 1+1伊涅芙</t>
  </si>
  <si>
    <t>0+0菲林斯 1+1哥伦比娅 1+1伊涅芙</t>
  </si>
  <si>
    <t>0+0菲林斯 2+0哥伦比娅 1+1伊涅芙</t>
  </si>
  <si>
    <t>0+0菲林斯 2+1哥伦比娅 1+1伊涅芙</t>
  </si>
  <si>
    <t>0+0菲林斯 6+1哥伦比娅 1+1伊涅芙</t>
  </si>
  <si>
    <t>1+0菲林斯 0+0哥伦比娅 1+1伊涅芙</t>
  </si>
  <si>
    <t>1+0菲林斯 0+1哥伦比娅 1+1伊涅芙</t>
  </si>
  <si>
    <t>1+0菲林斯 1+0哥伦比娅 1+1伊涅芙</t>
  </si>
  <si>
    <t>1+0菲林斯 1+1哥伦比娅 1+1伊涅芙</t>
  </si>
  <si>
    <t>1+0菲林斯 2+0哥伦比娅 1+1伊涅芙</t>
  </si>
  <si>
    <t>1+0菲林斯 2+1哥伦比娅 1+1伊涅芙</t>
  </si>
  <si>
    <t>1+0菲林斯 6+1哥伦比娅 1+1伊涅芙</t>
  </si>
  <si>
    <t>0+1菲林斯 0+0哥伦比娅 1+1伊涅芙</t>
  </si>
  <si>
    <t>0+1菲林斯 0+1哥伦比娅 1+1伊涅芙</t>
  </si>
  <si>
    <t>0+1菲林斯 1+0哥伦比娅 1+1伊涅芙</t>
  </si>
  <si>
    <t>0+1菲林斯 1+1哥伦比娅 1+1伊涅芙</t>
  </si>
  <si>
    <t>0+1菲林斯 2+0哥伦比娅 1+1伊涅芙</t>
  </si>
  <si>
    <t>0+1菲林斯 2+1哥伦比娅 1+1伊涅芙</t>
  </si>
  <si>
    <t>0+1菲林斯 6+1哥伦比娅 1+1伊涅芙</t>
  </si>
  <si>
    <t>1+1菲林斯 0+0哥伦比娅 1+1伊涅芙</t>
  </si>
  <si>
    <t>1+1菲林斯 0+1哥伦比娅 1+1伊涅芙</t>
  </si>
  <si>
    <t>1+1菲林斯 1+0哥伦比娅 1+1伊涅芙</t>
  </si>
  <si>
    <t>1+1菲林斯 1+1哥伦比娅 1+1伊涅芙</t>
  </si>
  <si>
    <t>1+1菲林斯 2+0哥伦比娅 1+1伊涅芙</t>
  </si>
  <si>
    <t>1+1菲林斯 2+1哥伦比娅 1+1伊涅芙</t>
  </si>
  <si>
    <t>1+1菲林斯 6+1哥伦比娅 1+1伊涅芙</t>
  </si>
  <si>
    <t>2+0菲林斯 0+0哥伦比娅 1+1伊涅芙</t>
  </si>
  <si>
    <t>2+0菲林斯 0+1哥伦比娅 1+1伊涅芙</t>
  </si>
  <si>
    <t>2+0菲林斯 1+0哥伦比娅 1+1伊涅芙</t>
  </si>
  <si>
    <t>2+0菲林斯 1+1哥伦比娅 1+1伊涅芙</t>
  </si>
  <si>
    <t>2+0菲林斯 2+0哥伦比娅 1+1伊涅芙</t>
  </si>
  <si>
    <t>2+0菲林斯 2+1哥伦比娅 1+1伊涅芙</t>
  </si>
  <si>
    <t>2+0菲林斯 6+1哥伦比娅 1+1伊涅芙</t>
  </si>
  <si>
    <t>2+1菲林斯 0+0哥伦比娅 1+1伊涅芙</t>
  </si>
  <si>
    <t>2+1菲林斯 0+1哥伦比娅 1+1伊涅芙</t>
  </si>
  <si>
    <t>2+1菲林斯 1+0哥伦比娅 1+1伊涅芙</t>
  </si>
  <si>
    <t>2+1菲林斯 1+1哥伦比娅 1+1伊涅芙</t>
  </si>
  <si>
    <t>2+1菲林斯 2+0哥伦比娅 1+1伊涅芙</t>
  </si>
  <si>
    <t>2+1菲林斯 2+1哥伦比娅 1+1伊涅芙</t>
  </si>
  <si>
    <t>2+1菲林斯 6+1哥伦比娅 1+1伊涅芙</t>
  </si>
  <si>
    <t>3+1菲林斯 0+0哥伦比娅 1+1伊涅芙</t>
  </si>
  <si>
    <t>3+1菲林斯 0+1哥伦比娅 1+1伊涅芙</t>
  </si>
  <si>
    <t>3+1菲林斯 1+0哥伦比娅 1+1伊涅芙</t>
  </si>
  <si>
    <t>3+1菲林斯 1+1哥伦比娅 1+1伊涅芙</t>
  </si>
  <si>
    <t>3+1菲林斯 2+0哥伦比娅 1+1伊涅芙</t>
  </si>
  <si>
    <t>3+1菲林斯 2+1哥伦比娅 1+1伊涅芙</t>
  </si>
  <si>
    <t>3+1菲林斯 6+1哥伦比娅 1+1伊涅芙</t>
  </si>
  <si>
    <t>6+1菲林斯 0+0哥伦比娅 1+1伊涅芙</t>
  </si>
  <si>
    <t>6+1菲林斯 0+1哥伦比娅 1+1伊涅芙</t>
  </si>
  <si>
    <t>6+1菲林斯 1+0哥伦比娅 1+1伊涅芙</t>
  </si>
  <si>
    <t>6+1菲林斯 1+1哥伦比娅 1+1伊涅芙</t>
  </si>
  <si>
    <t>6+1菲林斯 2+0哥伦比娅 1+1伊涅芙</t>
  </si>
  <si>
    <t>6+1菲林斯 2+1哥伦比娅 1+1伊涅芙</t>
  </si>
  <si>
    <t>6+1菲林斯 6+1哥伦比娅 1+1伊涅芙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</si>
</sst>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00_ "/>
    <numFmt numFmtId="179" formatCode="0.0%"/>
  </numFmts>
  <fonts count="32">
    <font>
      <sz val="11"/>
      <color theme="1"/>
      <name val="宋体"/>
      <charset val="134"/>
      <scheme val="minor"/>
    </font>
    <font>
      <sz val="20"/>
      <color theme="1"/>
      <name val="SDK_SC_Web"/>
      <charset val="134"/>
    </font>
    <font>
      <sz val="26"/>
      <color theme="1"/>
      <name val="SDK_SC_Web"/>
      <charset val="134"/>
    </font>
    <font>
      <sz val="22"/>
      <color theme="1"/>
      <name val="SDK_SC_Web"/>
      <charset val="134"/>
    </font>
    <font>
      <sz val="28"/>
      <color rgb="FFFF0000"/>
      <name val="SDK_SC_Web"/>
      <charset val="134"/>
    </font>
    <font>
      <sz val="28"/>
      <color rgb="FF0070C0"/>
      <name val="SDK_SC_Web"/>
      <charset val="134"/>
    </font>
    <font>
      <sz val="36"/>
      <color rgb="FFFF0000"/>
      <name val="SDK_SC_Web"/>
      <charset val="134"/>
    </font>
    <font>
      <sz val="36"/>
      <color rgb="FF0070C0"/>
      <name val="SDK_SC_Web"/>
      <charset val="134"/>
    </font>
    <font>
      <sz val="24"/>
      <color theme="1"/>
      <name val="SDK_SC_Web"/>
      <charset val="134"/>
    </font>
    <font>
      <sz val="26"/>
      <color rgb="FFFF0000"/>
      <name val="SDK_SC_Web"/>
      <charset val="134"/>
    </font>
    <font>
      <sz val="36"/>
      <color theme="5" tint="-0.25"/>
      <name val="SDK_SC_Web"/>
      <charset val="134"/>
    </font>
    <font>
      <sz val="48"/>
      <color theme="5" tint="-0.25"/>
      <name val="SDK_SC_Web"/>
      <charset val="134"/>
    </font>
    <font>
      <sz val="24"/>
      <color rgb="FFFF0000"/>
      <name val="SDK_SC_Web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rgb="FFEDCCFF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7D6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0" fillId="10" borderId="7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17" fillId="0" borderId="0">
      <alignment vertical="center"/>
    </xf>
    <xf numFmtId="0" fontId="18" fillId="0" borderId="8">
      <alignment vertical="center"/>
    </xf>
    <xf numFmtId="0" fontId="19" fillId="0" borderId="8">
      <alignment vertical="center"/>
    </xf>
    <xf numFmtId="0" fontId="20" fillId="0" borderId="9">
      <alignment vertical="center"/>
    </xf>
    <xf numFmtId="0" fontId="20" fillId="0" borderId="0">
      <alignment vertical="center"/>
    </xf>
    <xf numFmtId="0" fontId="21" fillId="11" borderId="10">
      <alignment vertical="center"/>
    </xf>
    <xf numFmtId="0" fontId="22" fillId="12" borderId="11">
      <alignment vertical="center"/>
    </xf>
    <xf numFmtId="0" fontId="23" fillId="12" borderId="10">
      <alignment vertical="center"/>
    </xf>
    <xf numFmtId="0" fontId="24" fillId="13" borderId="12">
      <alignment vertical="center"/>
    </xf>
    <xf numFmtId="0" fontId="25" fillId="0" borderId="13">
      <alignment vertical="center"/>
    </xf>
    <xf numFmtId="0" fontId="26" fillId="0" borderId="14">
      <alignment vertical="center"/>
    </xf>
    <xf numFmtId="0" fontId="27" fillId="14" borderId="0">
      <alignment vertical="center"/>
    </xf>
    <xf numFmtId="0" fontId="28" fillId="15" borderId="0">
      <alignment vertical="center"/>
    </xf>
    <xf numFmtId="0" fontId="29" fillId="16" borderId="0">
      <alignment vertical="center"/>
    </xf>
    <xf numFmtId="0" fontId="30" fillId="17" borderId="0">
      <alignment vertical="center"/>
    </xf>
    <xf numFmtId="0" fontId="31" fillId="18" borderId="0">
      <alignment vertical="center"/>
    </xf>
    <xf numFmtId="0" fontId="31" fillId="19" borderId="0">
      <alignment vertical="center"/>
    </xf>
    <xf numFmtId="0" fontId="30" fillId="20" borderId="0">
      <alignment vertical="center"/>
    </xf>
    <xf numFmtId="0" fontId="30" fillId="21" borderId="0">
      <alignment vertical="center"/>
    </xf>
    <xf numFmtId="0" fontId="31" fillId="22" borderId="0">
      <alignment vertical="center"/>
    </xf>
    <xf numFmtId="0" fontId="31" fillId="23" borderId="0">
      <alignment vertical="center"/>
    </xf>
    <xf numFmtId="0" fontId="30" fillId="24" borderId="0">
      <alignment vertical="center"/>
    </xf>
    <xf numFmtId="0" fontId="30" fillId="25" borderId="0">
      <alignment vertical="center"/>
    </xf>
    <xf numFmtId="0" fontId="31" fillId="26" borderId="0">
      <alignment vertical="center"/>
    </xf>
    <xf numFmtId="0" fontId="31" fillId="27" borderId="0">
      <alignment vertical="center"/>
    </xf>
    <xf numFmtId="0" fontId="30" fillId="28" borderId="0">
      <alignment vertical="center"/>
    </xf>
    <xf numFmtId="0" fontId="30" fillId="29" borderId="0">
      <alignment vertical="center"/>
    </xf>
    <xf numFmtId="0" fontId="31" fillId="30" borderId="0">
      <alignment vertical="center"/>
    </xf>
    <xf numFmtId="0" fontId="31" fillId="31" borderId="0">
      <alignment vertical="center"/>
    </xf>
    <xf numFmtId="0" fontId="30" fillId="32" borderId="0">
      <alignment vertical="center"/>
    </xf>
    <xf numFmtId="0" fontId="30" fillId="33" borderId="0">
      <alignment vertical="center"/>
    </xf>
    <xf numFmtId="0" fontId="31" fillId="34" borderId="0">
      <alignment vertical="center"/>
    </xf>
    <xf numFmtId="0" fontId="31" fillId="35" borderId="0">
      <alignment vertical="center"/>
    </xf>
    <xf numFmtId="0" fontId="30" fillId="36" borderId="0">
      <alignment vertical="center"/>
    </xf>
    <xf numFmtId="0" fontId="30" fillId="37" borderId="0">
      <alignment vertical="center"/>
    </xf>
    <xf numFmtId="0" fontId="31" fillId="38" borderId="0">
      <alignment vertical="center"/>
    </xf>
    <xf numFmtId="0" fontId="31" fillId="39" borderId="0">
      <alignment vertical="center"/>
    </xf>
    <xf numFmtId="0" fontId="30" fillId="40" borderId="0">
      <alignment vertical="center"/>
    </xf>
  </cellStyleXfs>
  <cellXfs count="49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8" fontId="1" fillId="7" borderId="1" xfId="0" applyNumberFormat="1" applyFont="1" applyFill="1" applyBorder="1" applyAlignment="1">
      <alignment horizontal="center" vertical="center"/>
    </xf>
    <xf numFmtId="176" fontId="1" fillId="7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179" fontId="11" fillId="0" borderId="0" xfId="0" applyNumberFormat="1" applyFont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78" fontId="1" fillId="4" borderId="1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176" fontId="1" fillId="8" borderId="1" xfId="0" applyNumberFormat="1" applyFont="1" applyFill="1" applyBorder="1" applyAlignment="1">
      <alignment horizontal="center" vertical="center"/>
    </xf>
    <xf numFmtId="176" fontId="1" fillId="8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176" fontId="3" fillId="9" borderId="1" xfId="0" applyNumberFormat="1" applyFont="1" applyFill="1" applyBorder="1" applyAlignment="1">
      <alignment horizontal="center" vertical="center"/>
    </xf>
    <xf numFmtId="177" fontId="1" fillId="5" borderId="1" xfId="0" applyNumberFormat="1" applyFont="1" applyFill="1" applyBorder="1" applyAlignment="1">
      <alignment horizontal="center" vertical="center"/>
    </xf>
    <xf numFmtId="176" fontId="1" fillId="9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J887"/>
  <sheetViews>
    <sheetView tabSelected="1" zoomScale="25" zoomScaleNormal="25" topLeftCell="CU760" workbookViewId="0">
      <selection activeCell="CZ795" sqref="CZ795"/>
    </sheetView>
  </sheetViews>
  <sheetFormatPr defaultColWidth="25.7777777777778" defaultRowHeight="50" customHeight="1"/>
  <cols>
    <col min="1" max="16384" width="25.7777777777778" style="1" customWidth="1"/>
  </cols>
  <sheetData>
    <row r="1" customHeight="1" spans="1:140">
      <c r="A1" s="2" t="s">
        <v>0</v>
      </c>
      <c r="B1" s="2"/>
      <c r="C1" s="2"/>
      <c r="D1" s="2"/>
      <c r="E1" s="2"/>
      <c r="F1" s="3" t="s">
        <v>1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U1" s="2" t="s">
        <v>2</v>
      </c>
      <c r="V1" s="2"/>
      <c r="W1" s="2"/>
      <c r="X1" s="2"/>
      <c r="Y1" s="2"/>
      <c r="Z1" s="3" t="s">
        <v>1</v>
      </c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O1" s="2" t="s">
        <v>3</v>
      </c>
      <c r="AP1" s="2"/>
      <c r="AQ1" s="2"/>
      <c r="AR1" s="2"/>
      <c r="AS1" s="2"/>
      <c r="AT1" s="3" t="s">
        <v>1</v>
      </c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I1" s="2" t="s">
        <v>4</v>
      </c>
      <c r="BJ1" s="2"/>
      <c r="BK1" s="2"/>
      <c r="BL1" s="2"/>
      <c r="BM1" s="2"/>
      <c r="BN1" s="3" t="s">
        <v>1</v>
      </c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C1" s="2" t="s">
        <v>5</v>
      </c>
      <c r="CD1" s="2"/>
      <c r="CE1" s="2"/>
      <c r="CF1" s="2"/>
      <c r="CG1" s="2"/>
      <c r="CH1" s="3" t="s">
        <v>1</v>
      </c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W1" s="2" t="s">
        <v>6</v>
      </c>
      <c r="CX1" s="2"/>
      <c r="CY1" s="2"/>
      <c r="CZ1" s="2"/>
      <c r="DA1" s="2"/>
      <c r="DB1" s="3" t="s">
        <v>1</v>
      </c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Q1" s="2" t="s">
        <v>7</v>
      </c>
      <c r="DR1" s="2"/>
      <c r="DS1" s="2"/>
      <c r="DT1" s="2"/>
      <c r="DU1" s="2"/>
      <c r="DV1" s="3" t="s">
        <v>1</v>
      </c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</row>
    <row r="2" customHeight="1" spans="1:140">
      <c r="A2" s="2"/>
      <c r="B2" s="2"/>
      <c r="C2" s="2"/>
      <c r="D2" s="2"/>
      <c r="E2" s="2"/>
      <c r="F2" s="4" t="s">
        <v>8</v>
      </c>
      <c r="G2" s="5"/>
      <c r="H2" s="5"/>
      <c r="I2" s="6"/>
      <c r="J2" s="7" t="s">
        <v>9</v>
      </c>
      <c r="K2" s="7"/>
      <c r="L2" s="7"/>
      <c r="M2" s="7"/>
      <c r="N2" s="8" t="s">
        <v>10</v>
      </c>
      <c r="O2" s="8"/>
      <c r="P2" s="8"/>
      <c r="Q2" s="9" t="s">
        <v>11</v>
      </c>
      <c r="R2" s="10" t="s">
        <v>12</v>
      </c>
      <c r="S2" s="10" t="s">
        <v>13</v>
      </c>
      <c r="U2" s="2"/>
      <c r="V2" s="2"/>
      <c r="W2" s="2"/>
      <c r="X2" s="2"/>
      <c r="Y2" s="2"/>
      <c r="Z2" s="4" t="s">
        <v>8</v>
      </c>
      <c r="AA2" s="5"/>
      <c r="AB2" s="5"/>
      <c r="AC2" s="6"/>
      <c r="AD2" s="7" t="s">
        <v>9</v>
      </c>
      <c r="AE2" s="7"/>
      <c r="AF2" s="7"/>
      <c r="AG2" s="7"/>
      <c r="AH2" s="8" t="s">
        <v>10</v>
      </c>
      <c r="AI2" s="8"/>
      <c r="AJ2" s="8"/>
      <c r="AK2" s="9" t="s">
        <v>11</v>
      </c>
      <c r="AL2" s="10" t="s">
        <v>12</v>
      </c>
      <c r="AM2" s="10" t="s">
        <v>13</v>
      </c>
      <c r="AO2" s="2"/>
      <c r="AP2" s="2"/>
      <c r="AQ2" s="2"/>
      <c r="AR2" s="2"/>
      <c r="AS2" s="2"/>
      <c r="AT2" s="4" t="s">
        <v>8</v>
      </c>
      <c r="AU2" s="5"/>
      <c r="AV2" s="5"/>
      <c r="AW2" s="6"/>
      <c r="AX2" s="7" t="s">
        <v>9</v>
      </c>
      <c r="AY2" s="7"/>
      <c r="AZ2" s="7"/>
      <c r="BA2" s="7"/>
      <c r="BB2" s="8" t="s">
        <v>10</v>
      </c>
      <c r="BC2" s="8"/>
      <c r="BD2" s="8"/>
      <c r="BE2" s="9" t="s">
        <v>11</v>
      </c>
      <c r="BF2" s="10" t="s">
        <v>12</v>
      </c>
      <c r="BG2" s="10" t="s">
        <v>13</v>
      </c>
      <c r="BI2" s="2"/>
      <c r="BJ2" s="2"/>
      <c r="BK2" s="2"/>
      <c r="BL2" s="2"/>
      <c r="BM2" s="2"/>
      <c r="BN2" s="4" t="s">
        <v>8</v>
      </c>
      <c r="BO2" s="5"/>
      <c r="BP2" s="5"/>
      <c r="BQ2" s="6"/>
      <c r="BR2" s="7" t="s">
        <v>9</v>
      </c>
      <c r="BS2" s="7"/>
      <c r="BT2" s="7"/>
      <c r="BU2" s="7"/>
      <c r="BV2" s="8" t="s">
        <v>10</v>
      </c>
      <c r="BW2" s="8"/>
      <c r="BX2" s="8"/>
      <c r="BY2" s="9" t="s">
        <v>11</v>
      </c>
      <c r="BZ2" s="10" t="s">
        <v>12</v>
      </c>
      <c r="CA2" s="10" t="s">
        <v>13</v>
      </c>
      <c r="CC2" s="2"/>
      <c r="CD2" s="2"/>
      <c r="CE2" s="2"/>
      <c r="CF2" s="2"/>
      <c r="CG2" s="2"/>
      <c r="CH2" s="4" t="s">
        <v>8</v>
      </c>
      <c r="CI2" s="5"/>
      <c r="CJ2" s="5"/>
      <c r="CK2" s="6"/>
      <c r="CL2" s="7" t="s">
        <v>9</v>
      </c>
      <c r="CM2" s="7"/>
      <c r="CN2" s="7"/>
      <c r="CO2" s="7"/>
      <c r="CP2" s="8" t="s">
        <v>10</v>
      </c>
      <c r="CQ2" s="8"/>
      <c r="CR2" s="8"/>
      <c r="CS2" s="9" t="s">
        <v>11</v>
      </c>
      <c r="CT2" s="10" t="s">
        <v>12</v>
      </c>
      <c r="CU2" s="10" t="s">
        <v>13</v>
      </c>
      <c r="CW2" s="2"/>
      <c r="CX2" s="2"/>
      <c r="CY2" s="2"/>
      <c r="CZ2" s="2"/>
      <c r="DA2" s="2"/>
      <c r="DB2" s="4" t="s">
        <v>8</v>
      </c>
      <c r="DC2" s="5"/>
      <c r="DD2" s="5"/>
      <c r="DE2" s="6"/>
      <c r="DF2" s="7" t="s">
        <v>9</v>
      </c>
      <c r="DG2" s="7"/>
      <c r="DH2" s="7"/>
      <c r="DI2" s="7"/>
      <c r="DJ2" s="8" t="s">
        <v>10</v>
      </c>
      <c r="DK2" s="8"/>
      <c r="DL2" s="8"/>
      <c r="DM2" s="9" t="s">
        <v>11</v>
      </c>
      <c r="DN2" s="10" t="s">
        <v>12</v>
      </c>
      <c r="DO2" s="10" t="s">
        <v>13</v>
      </c>
      <c r="DQ2" s="2"/>
      <c r="DR2" s="2"/>
      <c r="DS2" s="2"/>
      <c r="DT2" s="2"/>
      <c r="DU2" s="2"/>
      <c r="DV2" s="4" t="s">
        <v>8</v>
      </c>
      <c r="DW2" s="5"/>
      <c r="DX2" s="5"/>
      <c r="DY2" s="6"/>
      <c r="DZ2" s="7" t="s">
        <v>9</v>
      </c>
      <c r="EA2" s="7"/>
      <c r="EB2" s="7"/>
      <c r="EC2" s="7"/>
      <c r="ED2" s="8" t="s">
        <v>10</v>
      </c>
      <c r="EE2" s="8"/>
      <c r="EF2" s="8"/>
      <c r="EG2" s="9" t="s">
        <v>11</v>
      </c>
      <c r="EH2" s="10" t="s">
        <v>12</v>
      </c>
      <c r="EI2" s="10" t="s">
        <v>13</v>
      </c>
    </row>
    <row r="3" customHeight="1" spans="1:140">
      <c r="A3" s="1" t="s">
        <v>14</v>
      </c>
      <c r="B3" s="1" t="s">
        <v>15</v>
      </c>
      <c r="C3" s="1" t="s">
        <v>16</v>
      </c>
      <c r="D3" s="1" t="s">
        <v>17</v>
      </c>
      <c r="E3" s="1" t="s">
        <v>18</v>
      </c>
      <c r="F3" s="11" t="s">
        <v>19</v>
      </c>
      <c r="G3" s="11" t="s">
        <v>20</v>
      </c>
      <c r="H3" s="12" t="s">
        <v>21</v>
      </c>
      <c r="I3" s="13" t="s">
        <v>8</v>
      </c>
      <c r="J3" s="11" t="s">
        <v>22</v>
      </c>
      <c r="K3" s="11" t="s">
        <v>23</v>
      </c>
      <c r="L3" s="11" t="s">
        <v>24</v>
      </c>
      <c r="M3" s="7" t="s">
        <v>25</v>
      </c>
      <c r="N3" s="11" t="s">
        <v>26</v>
      </c>
      <c r="O3" s="11" t="s">
        <v>27</v>
      </c>
      <c r="P3" s="8" t="s">
        <v>28</v>
      </c>
      <c r="Q3" s="9" t="s">
        <v>29</v>
      </c>
      <c r="R3" s="14"/>
      <c r="S3" s="14"/>
      <c r="U3" s="1" t="s">
        <v>14</v>
      </c>
      <c r="V3" s="1" t="s">
        <v>15</v>
      </c>
      <c r="W3" s="1" t="s">
        <v>16</v>
      </c>
      <c r="X3" s="1" t="s">
        <v>17</v>
      </c>
      <c r="Y3" s="1" t="s">
        <v>18</v>
      </c>
      <c r="Z3" s="11" t="s">
        <v>19</v>
      </c>
      <c r="AA3" s="11" t="s">
        <v>20</v>
      </c>
      <c r="AB3" s="12" t="s">
        <v>21</v>
      </c>
      <c r="AC3" s="13" t="s">
        <v>8</v>
      </c>
      <c r="AD3" s="11" t="s">
        <v>22</v>
      </c>
      <c r="AE3" s="11" t="s">
        <v>23</v>
      </c>
      <c r="AF3" s="11" t="s">
        <v>24</v>
      </c>
      <c r="AG3" s="7" t="s">
        <v>25</v>
      </c>
      <c r="AH3" s="11" t="s">
        <v>26</v>
      </c>
      <c r="AI3" s="11" t="s">
        <v>27</v>
      </c>
      <c r="AJ3" s="8" t="s">
        <v>28</v>
      </c>
      <c r="AK3" s="9" t="s">
        <v>29</v>
      </c>
      <c r="AL3" s="14"/>
      <c r="AM3" s="14"/>
      <c r="AO3" s="1" t="s">
        <v>14</v>
      </c>
      <c r="AP3" s="1" t="s">
        <v>15</v>
      </c>
      <c r="AQ3" s="1" t="s">
        <v>16</v>
      </c>
      <c r="AR3" s="1" t="s">
        <v>17</v>
      </c>
      <c r="AS3" s="1" t="s">
        <v>18</v>
      </c>
      <c r="AT3" s="11" t="s">
        <v>19</v>
      </c>
      <c r="AU3" s="11" t="s">
        <v>20</v>
      </c>
      <c r="AV3" s="12" t="s">
        <v>21</v>
      </c>
      <c r="AW3" s="13" t="s">
        <v>8</v>
      </c>
      <c r="AX3" s="11" t="s">
        <v>22</v>
      </c>
      <c r="AY3" s="11" t="s">
        <v>23</v>
      </c>
      <c r="AZ3" s="11" t="s">
        <v>24</v>
      </c>
      <c r="BA3" s="7" t="s">
        <v>25</v>
      </c>
      <c r="BB3" s="11" t="s">
        <v>26</v>
      </c>
      <c r="BC3" s="11" t="s">
        <v>27</v>
      </c>
      <c r="BD3" s="8" t="s">
        <v>28</v>
      </c>
      <c r="BE3" s="9" t="s">
        <v>29</v>
      </c>
      <c r="BF3" s="14"/>
      <c r="BG3" s="14"/>
      <c r="BI3" s="1" t="s">
        <v>14</v>
      </c>
      <c r="BJ3" s="1" t="s">
        <v>15</v>
      </c>
      <c r="BK3" s="1" t="s">
        <v>16</v>
      </c>
      <c r="BL3" s="1" t="s">
        <v>17</v>
      </c>
      <c r="BM3" s="1" t="s">
        <v>18</v>
      </c>
      <c r="BN3" s="11" t="s">
        <v>19</v>
      </c>
      <c r="BO3" s="11" t="s">
        <v>20</v>
      </c>
      <c r="BP3" s="12" t="s">
        <v>21</v>
      </c>
      <c r="BQ3" s="13" t="s">
        <v>8</v>
      </c>
      <c r="BR3" s="11" t="s">
        <v>22</v>
      </c>
      <c r="BS3" s="11" t="s">
        <v>23</v>
      </c>
      <c r="BT3" s="11" t="s">
        <v>24</v>
      </c>
      <c r="BU3" s="7" t="s">
        <v>25</v>
      </c>
      <c r="BV3" s="11" t="s">
        <v>26</v>
      </c>
      <c r="BW3" s="11" t="s">
        <v>27</v>
      </c>
      <c r="BX3" s="8" t="s">
        <v>28</v>
      </c>
      <c r="BY3" s="9" t="s">
        <v>29</v>
      </c>
      <c r="BZ3" s="14"/>
      <c r="CA3" s="14"/>
      <c r="CC3" s="1" t="s">
        <v>14</v>
      </c>
      <c r="CD3" s="1" t="s">
        <v>15</v>
      </c>
      <c r="CE3" s="1" t="s">
        <v>16</v>
      </c>
      <c r="CF3" s="1" t="s">
        <v>17</v>
      </c>
      <c r="CG3" s="1" t="s">
        <v>18</v>
      </c>
      <c r="CH3" s="11" t="s">
        <v>19</v>
      </c>
      <c r="CI3" s="11" t="s">
        <v>20</v>
      </c>
      <c r="CJ3" s="12" t="s">
        <v>21</v>
      </c>
      <c r="CK3" s="13" t="s">
        <v>8</v>
      </c>
      <c r="CL3" s="11" t="s">
        <v>22</v>
      </c>
      <c r="CM3" s="11" t="s">
        <v>23</v>
      </c>
      <c r="CN3" s="11" t="s">
        <v>24</v>
      </c>
      <c r="CO3" s="7" t="s">
        <v>25</v>
      </c>
      <c r="CP3" s="11" t="s">
        <v>26</v>
      </c>
      <c r="CQ3" s="11" t="s">
        <v>27</v>
      </c>
      <c r="CR3" s="8" t="s">
        <v>28</v>
      </c>
      <c r="CS3" s="9" t="s">
        <v>29</v>
      </c>
      <c r="CT3" s="14"/>
      <c r="CU3" s="14"/>
      <c r="CW3" s="1" t="s">
        <v>14</v>
      </c>
      <c r="CX3" s="1" t="s">
        <v>15</v>
      </c>
      <c r="CY3" s="1" t="s">
        <v>16</v>
      </c>
      <c r="CZ3" s="1" t="s">
        <v>17</v>
      </c>
      <c r="DA3" s="1" t="s">
        <v>18</v>
      </c>
      <c r="DB3" s="11" t="s">
        <v>19</v>
      </c>
      <c r="DC3" s="11" t="s">
        <v>20</v>
      </c>
      <c r="DD3" s="12" t="s">
        <v>21</v>
      </c>
      <c r="DE3" s="13" t="s">
        <v>8</v>
      </c>
      <c r="DF3" s="11" t="s">
        <v>22</v>
      </c>
      <c r="DG3" s="11" t="s">
        <v>23</v>
      </c>
      <c r="DH3" s="11" t="s">
        <v>24</v>
      </c>
      <c r="DI3" s="7" t="s">
        <v>25</v>
      </c>
      <c r="DJ3" s="11" t="s">
        <v>26</v>
      </c>
      <c r="DK3" s="11" t="s">
        <v>27</v>
      </c>
      <c r="DL3" s="8" t="s">
        <v>28</v>
      </c>
      <c r="DM3" s="9" t="s">
        <v>29</v>
      </c>
      <c r="DN3" s="14"/>
      <c r="DO3" s="14"/>
      <c r="DQ3" s="1" t="s">
        <v>14</v>
      </c>
      <c r="DR3" s="1" t="s">
        <v>15</v>
      </c>
      <c r="DS3" s="1" t="s">
        <v>16</v>
      </c>
      <c r="DT3" s="1" t="s">
        <v>17</v>
      </c>
      <c r="DU3" s="1" t="s">
        <v>18</v>
      </c>
      <c r="DV3" s="11" t="s">
        <v>19</v>
      </c>
      <c r="DW3" s="11" t="s">
        <v>20</v>
      </c>
      <c r="DX3" s="12" t="s">
        <v>21</v>
      </c>
      <c r="DY3" s="13" t="s">
        <v>8</v>
      </c>
      <c r="DZ3" s="11" t="s">
        <v>22</v>
      </c>
      <c r="EA3" s="11" t="s">
        <v>23</v>
      </c>
      <c r="EB3" s="11" t="s">
        <v>24</v>
      </c>
      <c r="EC3" s="7" t="s">
        <v>25</v>
      </c>
      <c r="ED3" s="11" t="s">
        <v>26</v>
      </c>
      <c r="EE3" s="11" t="s">
        <v>27</v>
      </c>
      <c r="EF3" s="8" t="s">
        <v>28</v>
      </c>
      <c r="EG3" s="9" t="s">
        <v>29</v>
      </c>
      <c r="EH3" s="14"/>
      <c r="EI3" s="14"/>
    </row>
    <row r="4" customHeight="1" spans="1:140">
      <c r="A4" s="15">
        <f>M13</f>
        <v>837938.827933965</v>
      </c>
      <c r="B4" s="15">
        <f>T22+T31</f>
        <v>652777.178415731</v>
      </c>
      <c r="C4" s="15">
        <f>M45</f>
        <v>438892.447463204</v>
      </c>
      <c r="D4" s="15">
        <f>M55</f>
        <v>347729.503640211</v>
      </c>
      <c r="E4" s="15">
        <v>18</v>
      </c>
      <c r="F4" s="11">
        <v>2465</v>
      </c>
      <c r="G4" s="11">
        <v>1.286</v>
      </c>
      <c r="H4" s="12">
        <v>1.35</v>
      </c>
      <c r="I4" s="13">
        <f t="shared" ref="I4:I8" si="0">F4*G4*H4</f>
        <v>4279.4865</v>
      </c>
      <c r="J4" s="11">
        <v>3</v>
      </c>
      <c r="K4" s="11">
        <v>680</v>
      </c>
      <c r="L4" s="11">
        <v>1.03</v>
      </c>
      <c r="M4" s="16">
        <f t="shared" ref="M4:M8" si="1">1+6*K4/(K4+2000)+L4</f>
        <v>3.55238805970149</v>
      </c>
      <c r="N4" s="11">
        <v>0.98</v>
      </c>
      <c r="O4" s="11">
        <v>2.3</v>
      </c>
      <c r="P4" s="8">
        <f t="shared" ref="P4:P8" si="2">1+N4*O4</f>
        <v>3.254</v>
      </c>
      <c r="Q4" s="9">
        <v>1.15</v>
      </c>
      <c r="R4" s="17">
        <v>1</v>
      </c>
      <c r="S4" s="18">
        <f>I4*J4*Q4*P4*M4*R4</f>
        <v>170666.666570016</v>
      </c>
      <c r="U4" s="15">
        <f>AG13</f>
        <v>837938.827933965</v>
      </c>
      <c r="V4" s="15">
        <f>AN22+AN31</f>
        <v>776757.093920888</v>
      </c>
      <c r="W4" s="15">
        <f>AG45</f>
        <v>438892.447463204</v>
      </c>
      <c r="X4" s="15">
        <f>AG55</f>
        <v>491144.470425101</v>
      </c>
      <c r="Y4" s="15">
        <v>18</v>
      </c>
      <c r="Z4" s="11">
        <v>2465</v>
      </c>
      <c r="AA4" s="11">
        <v>1.286</v>
      </c>
      <c r="AB4" s="12">
        <v>1.35</v>
      </c>
      <c r="AC4" s="13">
        <f t="shared" ref="AC4:AC7" si="3">Z4*AA4*AB4</f>
        <v>4279.4865</v>
      </c>
      <c r="AD4" s="11">
        <v>3</v>
      </c>
      <c r="AE4" s="11">
        <v>680</v>
      </c>
      <c r="AF4" s="11">
        <v>1.03</v>
      </c>
      <c r="AG4" s="16">
        <f t="shared" ref="AG4:AG7" si="4">1+6*AE4/(AE4+2000)+AF4</f>
        <v>3.55238805970149</v>
      </c>
      <c r="AH4" s="11">
        <v>0.98</v>
      </c>
      <c r="AI4" s="11">
        <v>2.3</v>
      </c>
      <c r="AJ4" s="8">
        <f t="shared" ref="AJ4:AJ7" si="5">1+AH4*AI4</f>
        <v>3.254</v>
      </c>
      <c r="AK4" s="9">
        <v>1.15</v>
      </c>
      <c r="AL4" s="17">
        <v>1</v>
      </c>
      <c r="AM4" s="18">
        <f t="shared" ref="AM4:AM12" si="6">AC4*AD4*AK4*AJ4*AG4*AL4</f>
        <v>170666.666570016</v>
      </c>
      <c r="AO4" s="15">
        <f>BA13</f>
        <v>850507.910352974</v>
      </c>
      <c r="AP4" s="15">
        <f>BH22+BH31</f>
        <v>676464.172402099</v>
      </c>
      <c r="AQ4" s="15">
        <f>BA45</f>
        <v>445475.834175152</v>
      </c>
      <c r="AR4" s="15">
        <f>BA55</f>
        <v>532111.601631358</v>
      </c>
      <c r="AS4" s="15">
        <v>18</v>
      </c>
      <c r="AT4" s="11">
        <v>2465</v>
      </c>
      <c r="AU4" s="11">
        <v>1.286</v>
      </c>
      <c r="AV4" s="12">
        <v>1.35</v>
      </c>
      <c r="AW4" s="13">
        <f t="shared" ref="AW4:AW7" si="7">AT4*AU4*AV4</f>
        <v>4279.4865</v>
      </c>
      <c r="AX4" s="11">
        <v>3</v>
      </c>
      <c r="AY4" s="11">
        <v>680</v>
      </c>
      <c r="AZ4" s="11">
        <v>1.03</v>
      </c>
      <c r="BA4" s="16">
        <f t="shared" ref="BA4:BA7" si="8">1+6*AY4/(AY4+2000)+AZ4</f>
        <v>3.55238805970149</v>
      </c>
      <c r="BB4" s="11">
        <v>0.98</v>
      </c>
      <c r="BC4" s="11">
        <v>2.3</v>
      </c>
      <c r="BD4" s="8">
        <f t="shared" ref="BD4:BD7" si="9">1+BB4*BC4</f>
        <v>3.254</v>
      </c>
      <c r="BE4" s="9">
        <v>1.15</v>
      </c>
      <c r="BF4" s="17">
        <v>1.015</v>
      </c>
      <c r="BG4" s="18">
        <f t="shared" ref="BG4:BG12" si="10">AW4*AX4*BE4*BD4*BA4*BF4</f>
        <v>173226.666568566</v>
      </c>
      <c r="BI4" s="15">
        <f>BU13</f>
        <v>850507.910352974</v>
      </c>
      <c r="BJ4" s="15">
        <f>CB22+CB31</f>
        <v>802585.985031485</v>
      </c>
      <c r="BK4" s="15">
        <f>BU45</f>
        <v>445475.834175152</v>
      </c>
      <c r="BL4" s="15">
        <f>BU55</f>
        <v>750506.156229427</v>
      </c>
      <c r="BM4" s="15">
        <v>18</v>
      </c>
      <c r="BN4" s="11">
        <v>2465</v>
      </c>
      <c r="BO4" s="11">
        <v>1.286</v>
      </c>
      <c r="BP4" s="12">
        <v>1.35</v>
      </c>
      <c r="BQ4" s="13">
        <f t="shared" ref="BQ4:BQ7" si="11">BN4*BO4*BP4</f>
        <v>4279.4865</v>
      </c>
      <c r="BR4" s="11">
        <v>3</v>
      </c>
      <c r="BS4" s="11">
        <v>680</v>
      </c>
      <c r="BT4" s="11">
        <v>1.03</v>
      </c>
      <c r="BU4" s="16">
        <f t="shared" ref="BU4:BU7" si="12">1+6*BS4/(BS4+2000)+BT4</f>
        <v>3.55238805970149</v>
      </c>
      <c r="BV4" s="11">
        <v>0.98</v>
      </c>
      <c r="BW4" s="11">
        <v>2.3</v>
      </c>
      <c r="BX4" s="8">
        <f t="shared" ref="BX4:BX7" si="13">1+BV4*BW4</f>
        <v>3.254</v>
      </c>
      <c r="BY4" s="9">
        <v>1.15</v>
      </c>
      <c r="BZ4" s="17">
        <v>1.015</v>
      </c>
      <c r="CA4" s="18">
        <f t="shared" ref="CA4:CA12" si="14">BQ4*BR4*BY4*BX4*BU4*BZ4</f>
        <v>173226.666568566</v>
      </c>
      <c r="CC4" s="15">
        <f>CO13</f>
        <v>1067022.4651911</v>
      </c>
      <c r="CD4" s="15">
        <f>CV22+CV31</f>
        <v>723116.873947072</v>
      </c>
      <c r="CE4" s="15">
        <f>CO45</f>
        <v>476198.305497576</v>
      </c>
      <c r="CF4" s="15">
        <f>CO55</f>
        <v>779209.101092868</v>
      </c>
      <c r="CG4" s="15">
        <v>18</v>
      </c>
      <c r="CH4" s="11">
        <f>2465+428</f>
        <v>2893</v>
      </c>
      <c r="CI4" s="11">
        <v>1.286</v>
      </c>
      <c r="CJ4" s="12">
        <v>1.35</v>
      </c>
      <c r="CK4" s="13">
        <f t="shared" ref="CK4:CK7" si="15">CH4*CI4*CJ4</f>
        <v>5022.5373</v>
      </c>
      <c r="CL4" s="11">
        <v>3</v>
      </c>
      <c r="CM4" s="11">
        <v>680</v>
      </c>
      <c r="CN4" s="11">
        <v>1.03</v>
      </c>
      <c r="CO4" s="16">
        <f t="shared" ref="CO4:CO7" si="16">1+6*CM4/(CM4+2000)+CN4</f>
        <v>3.55238805970149</v>
      </c>
      <c r="CP4" s="11">
        <v>0.98</v>
      </c>
      <c r="CQ4" s="11">
        <v>2.3</v>
      </c>
      <c r="CR4" s="8">
        <f t="shared" ref="CR4:CR7" si="17">1+CP4*CQ4</f>
        <v>3.254</v>
      </c>
      <c r="CS4" s="9">
        <v>1.15</v>
      </c>
      <c r="CT4" s="17">
        <v>1.085</v>
      </c>
      <c r="CU4" s="18">
        <f t="shared" ref="CU4:CU12" si="18">CK4*CL4*CS4*CR4*CO4*CT4</f>
        <v>217325.133075032</v>
      </c>
      <c r="CW4" s="15">
        <f>DI13</f>
        <v>1071448.41388875</v>
      </c>
      <c r="CX4" s="15">
        <f>DP22+DP31</f>
        <v>857936.742619863</v>
      </c>
      <c r="CY4" s="15">
        <f>DI45</f>
        <v>476198.305497576</v>
      </c>
      <c r="CZ4" s="15">
        <f>DI55</f>
        <v>1094019.03442285</v>
      </c>
      <c r="DA4" s="15">
        <v>18</v>
      </c>
      <c r="DB4" s="11">
        <f t="shared" ref="DB4:DB7" si="19">2465+440</f>
        <v>2905</v>
      </c>
      <c r="DC4" s="11">
        <v>1.286</v>
      </c>
      <c r="DD4" s="12">
        <v>1.35</v>
      </c>
      <c r="DE4" s="13">
        <f t="shared" ref="DE4:DE7" si="20">DB4*DC4*DD4</f>
        <v>5043.3705</v>
      </c>
      <c r="DF4" s="11">
        <v>3</v>
      </c>
      <c r="DG4" s="11">
        <v>680</v>
      </c>
      <c r="DH4" s="11">
        <v>1.03</v>
      </c>
      <c r="DI4" s="16">
        <f t="shared" ref="DI4:DI7" si="21">1+6*DG4/(DG4+2000)+DH4</f>
        <v>3.55238805970149</v>
      </c>
      <c r="DJ4" s="11">
        <v>0.98</v>
      </c>
      <c r="DK4" s="11">
        <v>2.3</v>
      </c>
      <c r="DL4" s="8">
        <f t="shared" ref="DL4:DL7" si="22">1+DJ4*DK4</f>
        <v>3.254</v>
      </c>
      <c r="DM4" s="9">
        <v>1.15</v>
      </c>
      <c r="DN4" s="17">
        <v>1.085</v>
      </c>
      <c r="DO4" s="18">
        <f t="shared" ref="DO4:DO12" si="23">DE4*DF4*DM4*DL4*DI4*DN4</f>
        <v>218226.585407179</v>
      </c>
      <c r="DQ4" s="15">
        <f>EC13</f>
        <v>1538400.50823508</v>
      </c>
      <c r="DR4" s="15">
        <f>EJ22+EJ31</f>
        <v>1193650.36050865</v>
      </c>
      <c r="DS4" s="15">
        <f>EC45</f>
        <v>682876.413524817</v>
      </c>
      <c r="DT4" s="15">
        <f>EC55</f>
        <v>2058071.74088297</v>
      </c>
      <c r="DU4" s="15">
        <v>18</v>
      </c>
      <c r="DV4" s="11">
        <f>2465+499</f>
        <v>2964</v>
      </c>
      <c r="DW4" s="11">
        <v>1.286</v>
      </c>
      <c r="DX4" s="12">
        <v>1.35</v>
      </c>
      <c r="DY4" s="13">
        <f t="shared" ref="DY4:DY7" si="24">DV4*DW4*DX4</f>
        <v>5145.8004</v>
      </c>
      <c r="DZ4" s="11">
        <v>3</v>
      </c>
      <c r="EA4" s="11">
        <v>680</v>
      </c>
      <c r="EB4" s="11">
        <v>1.12</v>
      </c>
      <c r="EC4" s="16">
        <f t="shared" ref="EC4:EC7" si="25">1+6*EA4/(EA4+2000)+EB4</f>
        <v>3.64238805970149</v>
      </c>
      <c r="ED4" s="11">
        <v>0.98</v>
      </c>
      <c r="EE4" s="11">
        <v>3.1</v>
      </c>
      <c r="EF4" s="8">
        <f t="shared" ref="EF4:EF7" si="26">1+ED4*EE4</f>
        <v>4.038</v>
      </c>
      <c r="EG4" s="9">
        <v>1.15</v>
      </c>
      <c r="EH4" s="17">
        <v>1.2</v>
      </c>
      <c r="EI4" s="18">
        <f t="shared" ref="EI4:EI12" si="27">DY4*DZ4*EG4*EF4*EC4*EH4</f>
        <v>313332.761100778</v>
      </c>
    </row>
    <row r="5" customHeight="1" spans="1:140">
      <c r="A5" s="1" t="s">
        <v>30</v>
      </c>
      <c r="B5" s="1" t="s">
        <v>31</v>
      </c>
      <c r="C5" s="1" t="s">
        <v>32</v>
      </c>
      <c r="D5" s="1" t="s">
        <v>33</v>
      </c>
      <c r="F5" s="11">
        <v>2465</v>
      </c>
      <c r="G5" s="11">
        <v>1.871</v>
      </c>
      <c r="H5" s="12">
        <v>1.35</v>
      </c>
      <c r="I5" s="13">
        <f t="shared" si="0"/>
        <v>6226.22025</v>
      </c>
      <c r="J5" s="11">
        <v>3</v>
      </c>
      <c r="K5" s="11">
        <v>680</v>
      </c>
      <c r="L5" s="11">
        <v>1.03</v>
      </c>
      <c r="M5" s="16">
        <f t="shared" si="1"/>
        <v>3.55238805970149</v>
      </c>
      <c r="N5" s="11">
        <v>0.98</v>
      </c>
      <c r="O5" s="11">
        <v>2.3</v>
      </c>
      <c r="P5" s="8">
        <f t="shared" si="2"/>
        <v>3.254</v>
      </c>
      <c r="Q5" s="9">
        <v>1.15</v>
      </c>
      <c r="R5" s="17">
        <v>1</v>
      </c>
      <c r="S5" s="18">
        <f t="shared" ref="S5:S12" si="28">I5*J5*Q5*P5*M5*R5</f>
        <v>248302.747396967</v>
      </c>
      <c r="U5" s="1" t="s">
        <v>30</v>
      </c>
      <c r="V5" s="1" t="s">
        <v>31</v>
      </c>
      <c r="W5" s="1" t="s">
        <v>32</v>
      </c>
      <c r="X5" s="1" t="s">
        <v>33</v>
      </c>
      <c r="Z5" s="11">
        <v>2465</v>
      </c>
      <c r="AA5" s="11">
        <v>1.871</v>
      </c>
      <c r="AB5" s="12">
        <v>1.35</v>
      </c>
      <c r="AC5" s="13">
        <f t="shared" si="3"/>
        <v>6226.22025</v>
      </c>
      <c r="AD5" s="11">
        <v>3</v>
      </c>
      <c r="AE5" s="11">
        <v>680</v>
      </c>
      <c r="AF5" s="11">
        <v>1.03</v>
      </c>
      <c r="AG5" s="16">
        <f t="shared" si="4"/>
        <v>3.55238805970149</v>
      </c>
      <c r="AH5" s="11">
        <v>0.98</v>
      </c>
      <c r="AI5" s="11">
        <v>2.3</v>
      </c>
      <c r="AJ5" s="8">
        <f t="shared" si="5"/>
        <v>3.254</v>
      </c>
      <c r="AK5" s="9">
        <v>1.15</v>
      </c>
      <c r="AL5" s="17">
        <v>1</v>
      </c>
      <c r="AM5" s="18">
        <f t="shared" si="6"/>
        <v>248302.747396967</v>
      </c>
      <c r="AO5" s="1" t="s">
        <v>30</v>
      </c>
      <c r="AP5" s="1" t="s">
        <v>31</v>
      </c>
      <c r="AQ5" s="1" t="s">
        <v>32</v>
      </c>
      <c r="AR5" s="1" t="s">
        <v>33</v>
      </c>
      <c r="AT5" s="11">
        <v>2465</v>
      </c>
      <c r="AU5" s="11">
        <v>1.871</v>
      </c>
      <c r="AV5" s="12">
        <v>1.35</v>
      </c>
      <c r="AW5" s="13">
        <f t="shared" si="7"/>
        <v>6226.22025</v>
      </c>
      <c r="AX5" s="11">
        <v>3</v>
      </c>
      <c r="AY5" s="11">
        <v>680</v>
      </c>
      <c r="AZ5" s="11">
        <v>1.03</v>
      </c>
      <c r="BA5" s="16">
        <f t="shared" si="8"/>
        <v>3.55238805970149</v>
      </c>
      <c r="BB5" s="11">
        <v>0.98</v>
      </c>
      <c r="BC5" s="11">
        <v>2.3</v>
      </c>
      <c r="BD5" s="8">
        <f t="shared" si="9"/>
        <v>3.254</v>
      </c>
      <c r="BE5" s="9">
        <v>1.15</v>
      </c>
      <c r="BF5" s="17">
        <v>1.015</v>
      </c>
      <c r="BG5" s="18">
        <f t="shared" si="10"/>
        <v>252027.288607921</v>
      </c>
      <c r="BI5" s="1" t="s">
        <v>30</v>
      </c>
      <c r="BJ5" s="1" t="s">
        <v>31</v>
      </c>
      <c r="BK5" s="1" t="s">
        <v>32</v>
      </c>
      <c r="BL5" s="1" t="s">
        <v>33</v>
      </c>
      <c r="BN5" s="11">
        <v>2465</v>
      </c>
      <c r="BO5" s="11">
        <v>1.871</v>
      </c>
      <c r="BP5" s="12">
        <v>1.35</v>
      </c>
      <c r="BQ5" s="13">
        <f t="shared" si="11"/>
        <v>6226.22025</v>
      </c>
      <c r="BR5" s="11">
        <v>3</v>
      </c>
      <c r="BS5" s="11">
        <v>680</v>
      </c>
      <c r="BT5" s="11">
        <v>1.03</v>
      </c>
      <c r="BU5" s="16">
        <f t="shared" si="12"/>
        <v>3.55238805970149</v>
      </c>
      <c r="BV5" s="11">
        <v>0.98</v>
      </c>
      <c r="BW5" s="11">
        <v>2.3</v>
      </c>
      <c r="BX5" s="8">
        <f t="shared" si="13"/>
        <v>3.254</v>
      </c>
      <c r="BY5" s="9">
        <v>1.15</v>
      </c>
      <c r="BZ5" s="17">
        <v>1.015</v>
      </c>
      <c r="CA5" s="18">
        <f t="shared" si="14"/>
        <v>252027.288607921</v>
      </c>
      <c r="CC5" s="1" t="s">
        <v>30</v>
      </c>
      <c r="CD5" s="1" t="s">
        <v>31</v>
      </c>
      <c r="CE5" s="1" t="s">
        <v>32</v>
      </c>
      <c r="CF5" s="1" t="s">
        <v>33</v>
      </c>
      <c r="CH5" s="11">
        <f>2465+428</f>
        <v>2893</v>
      </c>
      <c r="CI5" s="11">
        <v>1.871</v>
      </c>
      <c r="CJ5" s="12">
        <v>1.35</v>
      </c>
      <c r="CK5" s="13">
        <f t="shared" si="15"/>
        <v>7307.28405</v>
      </c>
      <c r="CL5" s="11">
        <v>3</v>
      </c>
      <c r="CM5" s="11">
        <v>680</v>
      </c>
      <c r="CN5" s="11">
        <v>1.03</v>
      </c>
      <c r="CO5" s="16">
        <f t="shared" si="16"/>
        <v>3.55238805970149</v>
      </c>
      <c r="CP5" s="11">
        <v>0.98</v>
      </c>
      <c r="CQ5" s="11">
        <v>2.3</v>
      </c>
      <c r="CR5" s="8">
        <f t="shared" si="17"/>
        <v>3.254</v>
      </c>
      <c r="CS5" s="9">
        <v>1.15</v>
      </c>
      <c r="CT5" s="17">
        <v>1.085</v>
      </c>
      <c r="CU5" s="18">
        <f t="shared" si="18"/>
        <v>316186.099520518</v>
      </c>
      <c r="CW5" s="1" t="s">
        <v>30</v>
      </c>
      <c r="CX5" s="1" t="s">
        <v>31</v>
      </c>
      <c r="CY5" s="1" t="s">
        <v>32</v>
      </c>
      <c r="CZ5" s="1" t="s">
        <v>33</v>
      </c>
      <c r="DB5" s="11">
        <f t="shared" si="19"/>
        <v>2905</v>
      </c>
      <c r="DC5" s="11">
        <v>1.871</v>
      </c>
      <c r="DD5" s="12">
        <v>1.35</v>
      </c>
      <c r="DE5" s="13">
        <f t="shared" si="20"/>
        <v>7337.59425</v>
      </c>
      <c r="DF5" s="11">
        <v>3</v>
      </c>
      <c r="DG5" s="11">
        <v>680</v>
      </c>
      <c r="DH5" s="11">
        <v>1.03</v>
      </c>
      <c r="DI5" s="16">
        <f t="shared" si="21"/>
        <v>3.55238805970149</v>
      </c>
      <c r="DJ5" s="11">
        <v>0.98</v>
      </c>
      <c r="DK5" s="11">
        <v>2.3</v>
      </c>
      <c r="DL5" s="8">
        <f t="shared" si="22"/>
        <v>3.254</v>
      </c>
      <c r="DM5" s="9">
        <v>1.15</v>
      </c>
      <c r="DN5" s="17">
        <v>1.085</v>
      </c>
      <c r="DO5" s="18">
        <f t="shared" si="23"/>
        <v>317497.621537195</v>
      </c>
      <c r="DQ5" s="1" t="s">
        <v>30</v>
      </c>
      <c r="DR5" s="1" t="s">
        <v>31</v>
      </c>
      <c r="DS5" s="1" t="s">
        <v>32</v>
      </c>
      <c r="DT5" s="1" t="s">
        <v>33</v>
      </c>
      <c r="DV5" s="11">
        <f>2465+499</f>
        <v>2964</v>
      </c>
      <c r="DW5" s="11">
        <v>1.871</v>
      </c>
      <c r="DX5" s="12">
        <v>1.35</v>
      </c>
      <c r="DY5" s="13">
        <f t="shared" si="24"/>
        <v>7486.6194</v>
      </c>
      <c r="DZ5" s="11">
        <v>3</v>
      </c>
      <c r="EA5" s="11">
        <v>680</v>
      </c>
      <c r="EB5" s="11">
        <v>1.12</v>
      </c>
      <c r="EC5" s="16">
        <f t="shared" si="25"/>
        <v>3.64238805970149</v>
      </c>
      <c r="ED5" s="11">
        <v>0.98</v>
      </c>
      <c r="EE5" s="11">
        <v>3.1</v>
      </c>
      <c r="EF5" s="8">
        <f t="shared" si="26"/>
        <v>4.038</v>
      </c>
      <c r="EG5" s="9">
        <v>1.15</v>
      </c>
      <c r="EH5" s="17">
        <v>1.2</v>
      </c>
      <c r="EI5" s="18">
        <f t="shared" si="27"/>
        <v>455867.493016762</v>
      </c>
    </row>
    <row r="6" customHeight="1" spans="1:140">
      <c r="A6" s="15">
        <f>M75</f>
        <v>91597.065645</v>
      </c>
      <c r="B6" s="15">
        <f>M92</f>
        <v>94300.63548633</v>
      </c>
      <c r="C6" s="1">
        <f>M108</f>
        <v>91641.79763424</v>
      </c>
      <c r="D6" s="1">
        <v>1</v>
      </c>
      <c r="F6" s="11">
        <v>2465</v>
      </c>
      <c r="G6" s="11">
        <v>1.286</v>
      </c>
      <c r="H6" s="12">
        <v>1.35</v>
      </c>
      <c r="I6" s="13">
        <f t="shared" si="0"/>
        <v>4279.4865</v>
      </c>
      <c r="J6" s="11">
        <v>3</v>
      </c>
      <c r="K6" s="11">
        <v>680</v>
      </c>
      <c r="L6" s="11">
        <v>1.03</v>
      </c>
      <c r="M6" s="16">
        <f t="shared" si="1"/>
        <v>3.55238805970149</v>
      </c>
      <c r="N6" s="11">
        <v>0.98</v>
      </c>
      <c r="O6" s="11">
        <v>2.3</v>
      </c>
      <c r="P6" s="8">
        <f t="shared" si="2"/>
        <v>3.254</v>
      </c>
      <c r="Q6" s="9">
        <v>1.15</v>
      </c>
      <c r="R6" s="17">
        <v>1</v>
      </c>
      <c r="S6" s="18">
        <f t="shared" si="28"/>
        <v>170666.666570016</v>
      </c>
      <c r="U6" s="15">
        <f>AG75</f>
        <v>91597.065645</v>
      </c>
      <c r="V6" s="15">
        <f>AG92</f>
        <v>94300.63548633</v>
      </c>
      <c r="W6" s="1">
        <f>AG108</f>
        <v>111202.971264</v>
      </c>
      <c r="X6" s="1">
        <v>1</v>
      </c>
      <c r="Z6" s="11">
        <v>2465</v>
      </c>
      <c r="AA6" s="11">
        <v>1.286</v>
      </c>
      <c r="AB6" s="12">
        <v>1.35</v>
      </c>
      <c r="AC6" s="13">
        <f t="shared" si="3"/>
        <v>4279.4865</v>
      </c>
      <c r="AD6" s="11">
        <v>3</v>
      </c>
      <c r="AE6" s="11">
        <v>680</v>
      </c>
      <c r="AF6" s="11">
        <v>1.03</v>
      </c>
      <c r="AG6" s="16">
        <f t="shared" si="4"/>
        <v>3.55238805970149</v>
      </c>
      <c r="AH6" s="11">
        <v>0.98</v>
      </c>
      <c r="AI6" s="11">
        <v>2.3</v>
      </c>
      <c r="AJ6" s="8">
        <f t="shared" si="5"/>
        <v>3.254</v>
      </c>
      <c r="AK6" s="9">
        <v>1.15</v>
      </c>
      <c r="AL6" s="17">
        <v>1</v>
      </c>
      <c r="AM6" s="18">
        <f t="shared" si="6"/>
        <v>170666.666570016</v>
      </c>
      <c r="AO6" s="15">
        <f>BA75</f>
        <v>91597.065645</v>
      </c>
      <c r="AP6" s="15">
        <f>BA92</f>
        <v>94300.63548633</v>
      </c>
      <c r="AQ6" s="1">
        <f>BA108</f>
        <v>100474.9271892</v>
      </c>
      <c r="AR6" s="1">
        <v>1</v>
      </c>
      <c r="AT6" s="11">
        <v>2465</v>
      </c>
      <c r="AU6" s="11">
        <v>1.286</v>
      </c>
      <c r="AV6" s="12">
        <v>1.35</v>
      </c>
      <c r="AW6" s="13">
        <f t="shared" si="7"/>
        <v>4279.4865</v>
      </c>
      <c r="AX6" s="11">
        <v>3</v>
      </c>
      <c r="AY6" s="11">
        <v>680</v>
      </c>
      <c r="AZ6" s="11">
        <v>1.03</v>
      </c>
      <c r="BA6" s="16">
        <f t="shared" si="8"/>
        <v>3.55238805970149</v>
      </c>
      <c r="BB6" s="11">
        <v>0.98</v>
      </c>
      <c r="BC6" s="11">
        <v>2.3</v>
      </c>
      <c r="BD6" s="8">
        <f t="shared" si="9"/>
        <v>3.254</v>
      </c>
      <c r="BE6" s="9">
        <v>1.15</v>
      </c>
      <c r="BF6" s="17">
        <v>1.015</v>
      </c>
      <c r="BG6" s="18">
        <f t="shared" si="10"/>
        <v>173226.666568566</v>
      </c>
      <c r="BI6" s="15">
        <f>BU75</f>
        <v>91597.065645</v>
      </c>
      <c r="BJ6" s="15">
        <f>BU92</f>
        <v>94300.63548633</v>
      </c>
      <c r="BK6" s="1">
        <f>BU108</f>
        <v>141712.849656</v>
      </c>
      <c r="BL6" s="1">
        <v>1</v>
      </c>
      <c r="BN6" s="11">
        <v>2465</v>
      </c>
      <c r="BO6" s="11">
        <v>1.286</v>
      </c>
      <c r="BP6" s="12">
        <v>1.35</v>
      </c>
      <c r="BQ6" s="13">
        <f t="shared" si="11"/>
        <v>4279.4865</v>
      </c>
      <c r="BR6" s="11">
        <v>3</v>
      </c>
      <c r="BS6" s="11">
        <v>680</v>
      </c>
      <c r="BT6" s="11">
        <v>1.03</v>
      </c>
      <c r="BU6" s="16">
        <f t="shared" si="12"/>
        <v>3.55238805970149</v>
      </c>
      <c r="BV6" s="11">
        <v>0.98</v>
      </c>
      <c r="BW6" s="11">
        <v>2.3</v>
      </c>
      <c r="BX6" s="8">
        <f t="shared" si="13"/>
        <v>3.254</v>
      </c>
      <c r="BY6" s="9">
        <v>1.15</v>
      </c>
      <c r="BZ6" s="17">
        <v>1.015</v>
      </c>
      <c r="CA6" s="18">
        <f t="shared" si="14"/>
        <v>173226.666568566</v>
      </c>
      <c r="CC6" s="15">
        <f>CO75</f>
        <v>107501.140329</v>
      </c>
      <c r="CD6" s="15">
        <f>CO92</f>
        <v>94300.63548633</v>
      </c>
      <c r="CE6" s="1">
        <f>CO108</f>
        <v>116478.8190684</v>
      </c>
      <c r="CF6" s="1">
        <v>1</v>
      </c>
      <c r="CH6" s="11">
        <f>2465+428</f>
        <v>2893</v>
      </c>
      <c r="CI6" s="11">
        <v>1.286</v>
      </c>
      <c r="CJ6" s="12">
        <v>1.35</v>
      </c>
      <c r="CK6" s="13">
        <f t="shared" si="15"/>
        <v>5022.5373</v>
      </c>
      <c r="CL6" s="11">
        <v>3</v>
      </c>
      <c r="CM6" s="11">
        <v>680</v>
      </c>
      <c r="CN6" s="11">
        <v>1.03</v>
      </c>
      <c r="CO6" s="16">
        <f t="shared" si="16"/>
        <v>3.55238805970149</v>
      </c>
      <c r="CP6" s="11">
        <v>0.98</v>
      </c>
      <c r="CQ6" s="11">
        <v>2.3</v>
      </c>
      <c r="CR6" s="8">
        <f t="shared" si="17"/>
        <v>3.254</v>
      </c>
      <c r="CS6" s="9">
        <v>1.15</v>
      </c>
      <c r="CT6" s="17">
        <v>1.085</v>
      </c>
      <c r="CU6" s="18">
        <f t="shared" si="18"/>
        <v>217325.133075032</v>
      </c>
      <c r="CW6" s="15">
        <f>DI75</f>
        <v>107947.048965</v>
      </c>
      <c r="CX6" s="15">
        <f>DI92</f>
        <v>94300.63548633</v>
      </c>
      <c r="CY6" s="1">
        <f>DI108</f>
        <v>137089.53396</v>
      </c>
      <c r="CZ6" s="1">
        <v>1</v>
      </c>
      <c r="DB6" s="11">
        <f t="shared" si="19"/>
        <v>2905</v>
      </c>
      <c r="DC6" s="11">
        <v>1.286</v>
      </c>
      <c r="DD6" s="12">
        <v>1.35</v>
      </c>
      <c r="DE6" s="13">
        <f t="shared" si="20"/>
        <v>5043.3705</v>
      </c>
      <c r="DF6" s="11">
        <v>3</v>
      </c>
      <c r="DG6" s="11">
        <v>680</v>
      </c>
      <c r="DH6" s="11">
        <v>1.03</v>
      </c>
      <c r="DI6" s="16">
        <f t="shared" si="21"/>
        <v>3.55238805970149</v>
      </c>
      <c r="DJ6" s="11">
        <v>0.98</v>
      </c>
      <c r="DK6" s="11">
        <v>2.3</v>
      </c>
      <c r="DL6" s="8">
        <f t="shared" si="22"/>
        <v>3.254</v>
      </c>
      <c r="DM6" s="9">
        <v>1.15</v>
      </c>
      <c r="DN6" s="17">
        <v>1.085</v>
      </c>
      <c r="DO6" s="18">
        <f t="shared" si="23"/>
        <v>218226.585407179</v>
      </c>
      <c r="DQ6" s="15">
        <f>EC75</f>
        <v>136675.793124</v>
      </c>
      <c r="DR6" s="15">
        <f>EC92</f>
        <v>118319.17788873</v>
      </c>
      <c r="DS6" s="1">
        <f>EC108</f>
        <v>231632.8102845</v>
      </c>
      <c r="DT6" s="1">
        <v>1</v>
      </c>
      <c r="DV6" s="11">
        <f>2465+499</f>
        <v>2964</v>
      </c>
      <c r="DW6" s="11">
        <v>1.286</v>
      </c>
      <c r="DX6" s="12">
        <v>1.35</v>
      </c>
      <c r="DY6" s="13">
        <f t="shared" si="24"/>
        <v>5145.8004</v>
      </c>
      <c r="DZ6" s="11">
        <v>3</v>
      </c>
      <c r="EA6" s="11">
        <v>680</v>
      </c>
      <c r="EB6" s="11">
        <v>1.12</v>
      </c>
      <c r="EC6" s="16">
        <f t="shared" si="25"/>
        <v>3.64238805970149</v>
      </c>
      <c r="ED6" s="11">
        <v>0.98</v>
      </c>
      <c r="EE6" s="11">
        <v>3.1</v>
      </c>
      <c r="EF6" s="8">
        <f t="shared" si="26"/>
        <v>4.038</v>
      </c>
      <c r="EG6" s="9">
        <v>1.15</v>
      </c>
      <c r="EH6" s="17">
        <v>1.2</v>
      </c>
      <c r="EI6" s="18">
        <f t="shared" si="27"/>
        <v>313332.761100778</v>
      </c>
    </row>
    <row r="7" customHeight="1" spans="1:140">
      <c r="A7" s="19" t="s">
        <v>34</v>
      </c>
      <c r="B7" s="19"/>
      <c r="C7" s="19"/>
      <c r="D7" s="20" t="s">
        <v>35</v>
      </c>
      <c r="E7" s="20"/>
      <c r="F7" s="11">
        <v>2465</v>
      </c>
      <c r="G7" s="11">
        <v>1.871</v>
      </c>
      <c r="H7" s="12">
        <v>1.35</v>
      </c>
      <c r="I7" s="13">
        <f t="shared" si="0"/>
        <v>6226.22025</v>
      </c>
      <c r="J7" s="11">
        <v>3</v>
      </c>
      <c r="K7" s="11">
        <v>680</v>
      </c>
      <c r="L7" s="11">
        <v>1.03</v>
      </c>
      <c r="M7" s="16">
        <f t="shared" si="1"/>
        <v>3.55238805970149</v>
      </c>
      <c r="N7" s="11">
        <v>0.98</v>
      </c>
      <c r="O7" s="11">
        <v>2.3</v>
      </c>
      <c r="P7" s="8">
        <f t="shared" si="2"/>
        <v>3.254</v>
      </c>
      <c r="Q7" s="9">
        <v>1.15</v>
      </c>
      <c r="R7" s="17">
        <v>1</v>
      </c>
      <c r="S7" s="18">
        <f t="shared" si="28"/>
        <v>248302.747396967</v>
      </c>
      <c r="U7" s="19" t="s">
        <v>34</v>
      </c>
      <c r="V7" s="19"/>
      <c r="W7" s="19"/>
      <c r="X7" s="20" t="s">
        <v>35</v>
      </c>
      <c r="Y7" s="20"/>
      <c r="Z7" s="11">
        <v>2465</v>
      </c>
      <c r="AA7" s="11">
        <v>1.871</v>
      </c>
      <c r="AB7" s="12">
        <v>1.35</v>
      </c>
      <c r="AC7" s="13">
        <f t="shared" si="3"/>
        <v>6226.22025</v>
      </c>
      <c r="AD7" s="11">
        <v>3</v>
      </c>
      <c r="AE7" s="11">
        <v>680</v>
      </c>
      <c r="AF7" s="11">
        <v>1.03</v>
      </c>
      <c r="AG7" s="16">
        <f t="shared" si="4"/>
        <v>3.55238805970149</v>
      </c>
      <c r="AH7" s="11">
        <v>0.98</v>
      </c>
      <c r="AI7" s="11">
        <v>2.3</v>
      </c>
      <c r="AJ7" s="8">
        <f t="shared" si="5"/>
        <v>3.254</v>
      </c>
      <c r="AK7" s="9">
        <v>1.15</v>
      </c>
      <c r="AL7" s="17">
        <v>1</v>
      </c>
      <c r="AM7" s="18">
        <f t="shared" si="6"/>
        <v>248302.747396967</v>
      </c>
      <c r="AO7" s="19" t="s">
        <v>34</v>
      </c>
      <c r="AP7" s="19"/>
      <c r="AQ7" s="19"/>
      <c r="AR7" s="20" t="s">
        <v>35</v>
      </c>
      <c r="AS7" s="20"/>
      <c r="AT7" s="11">
        <v>2465</v>
      </c>
      <c r="AU7" s="11">
        <v>1.871</v>
      </c>
      <c r="AV7" s="12">
        <v>1.35</v>
      </c>
      <c r="AW7" s="13">
        <f t="shared" si="7"/>
        <v>6226.22025</v>
      </c>
      <c r="AX7" s="11">
        <v>3</v>
      </c>
      <c r="AY7" s="11">
        <v>680</v>
      </c>
      <c r="AZ7" s="11">
        <v>1.03</v>
      </c>
      <c r="BA7" s="16">
        <f t="shared" si="8"/>
        <v>3.55238805970149</v>
      </c>
      <c r="BB7" s="11">
        <v>0.98</v>
      </c>
      <c r="BC7" s="11">
        <v>2.3</v>
      </c>
      <c r="BD7" s="8">
        <f t="shared" si="9"/>
        <v>3.254</v>
      </c>
      <c r="BE7" s="9">
        <v>1.15</v>
      </c>
      <c r="BF7" s="17">
        <v>1.015</v>
      </c>
      <c r="BG7" s="18">
        <f t="shared" si="10"/>
        <v>252027.288607921</v>
      </c>
      <c r="BI7" s="19" t="s">
        <v>34</v>
      </c>
      <c r="BJ7" s="19"/>
      <c r="BK7" s="19"/>
      <c r="BL7" s="20" t="s">
        <v>35</v>
      </c>
      <c r="BM7" s="20"/>
      <c r="BN7" s="11">
        <v>2465</v>
      </c>
      <c r="BO7" s="11">
        <v>1.871</v>
      </c>
      <c r="BP7" s="12">
        <v>1.35</v>
      </c>
      <c r="BQ7" s="13">
        <f t="shared" si="11"/>
        <v>6226.22025</v>
      </c>
      <c r="BR7" s="11">
        <v>3</v>
      </c>
      <c r="BS7" s="11">
        <v>680</v>
      </c>
      <c r="BT7" s="11">
        <v>1.03</v>
      </c>
      <c r="BU7" s="16">
        <f t="shared" si="12"/>
        <v>3.55238805970149</v>
      </c>
      <c r="BV7" s="11">
        <v>0.98</v>
      </c>
      <c r="BW7" s="11">
        <v>2.3</v>
      </c>
      <c r="BX7" s="8">
        <f t="shared" si="13"/>
        <v>3.254</v>
      </c>
      <c r="BY7" s="9">
        <v>1.15</v>
      </c>
      <c r="BZ7" s="17">
        <v>1.015</v>
      </c>
      <c r="CA7" s="18">
        <f t="shared" si="14"/>
        <v>252027.288607921</v>
      </c>
      <c r="CC7" s="19" t="s">
        <v>34</v>
      </c>
      <c r="CD7" s="19"/>
      <c r="CE7" s="19"/>
      <c r="CF7" s="20" t="s">
        <v>35</v>
      </c>
      <c r="CG7" s="20"/>
      <c r="CH7" s="11">
        <f>2465+428</f>
        <v>2893</v>
      </c>
      <c r="CI7" s="11">
        <v>1.871</v>
      </c>
      <c r="CJ7" s="12">
        <v>1.35</v>
      </c>
      <c r="CK7" s="13">
        <f t="shared" si="15"/>
        <v>7307.28405</v>
      </c>
      <c r="CL7" s="11">
        <v>3</v>
      </c>
      <c r="CM7" s="11">
        <v>680</v>
      </c>
      <c r="CN7" s="11">
        <v>1.03</v>
      </c>
      <c r="CO7" s="16">
        <f t="shared" si="16"/>
        <v>3.55238805970149</v>
      </c>
      <c r="CP7" s="11">
        <v>0.98</v>
      </c>
      <c r="CQ7" s="11">
        <v>2.3</v>
      </c>
      <c r="CR7" s="8">
        <f t="shared" si="17"/>
        <v>3.254</v>
      </c>
      <c r="CS7" s="9">
        <v>1.15</v>
      </c>
      <c r="CT7" s="17">
        <v>1.085</v>
      </c>
      <c r="CU7" s="18">
        <f t="shared" si="18"/>
        <v>316186.099520518</v>
      </c>
      <c r="CW7" s="19" t="s">
        <v>34</v>
      </c>
      <c r="CX7" s="19"/>
      <c r="CY7" s="19"/>
      <c r="CZ7" s="20" t="s">
        <v>35</v>
      </c>
      <c r="DA7" s="20"/>
      <c r="DB7" s="11">
        <f t="shared" si="19"/>
        <v>2905</v>
      </c>
      <c r="DC7" s="11">
        <v>1.871</v>
      </c>
      <c r="DD7" s="12">
        <v>1.35</v>
      </c>
      <c r="DE7" s="13">
        <f t="shared" si="20"/>
        <v>7337.59425</v>
      </c>
      <c r="DF7" s="11">
        <v>3</v>
      </c>
      <c r="DG7" s="11">
        <v>680</v>
      </c>
      <c r="DH7" s="11">
        <v>1.03</v>
      </c>
      <c r="DI7" s="16">
        <f t="shared" si="21"/>
        <v>3.55238805970149</v>
      </c>
      <c r="DJ7" s="11">
        <v>0.98</v>
      </c>
      <c r="DK7" s="11">
        <v>2.3</v>
      </c>
      <c r="DL7" s="8">
        <f t="shared" si="22"/>
        <v>3.254</v>
      </c>
      <c r="DM7" s="9">
        <v>1.15</v>
      </c>
      <c r="DN7" s="17">
        <v>1.085</v>
      </c>
      <c r="DO7" s="18">
        <f t="shared" si="23"/>
        <v>317497.621537195</v>
      </c>
      <c r="DQ7" s="19" t="s">
        <v>34</v>
      </c>
      <c r="DR7" s="19"/>
      <c r="DS7" s="19"/>
      <c r="DT7" s="20" t="s">
        <v>35</v>
      </c>
      <c r="DU7" s="20"/>
      <c r="DV7" s="11">
        <f>2465+499</f>
        <v>2964</v>
      </c>
      <c r="DW7" s="11">
        <v>1.871</v>
      </c>
      <c r="DX7" s="12">
        <v>1.35</v>
      </c>
      <c r="DY7" s="13">
        <f t="shared" si="24"/>
        <v>7486.6194</v>
      </c>
      <c r="DZ7" s="11">
        <v>3</v>
      </c>
      <c r="EA7" s="11">
        <v>680</v>
      </c>
      <c r="EB7" s="11">
        <v>1.12</v>
      </c>
      <c r="EC7" s="16">
        <f t="shared" si="25"/>
        <v>3.64238805970149</v>
      </c>
      <c r="ED7" s="11">
        <v>0.98</v>
      </c>
      <c r="EE7" s="11">
        <v>3.1</v>
      </c>
      <c r="EF7" s="8">
        <f t="shared" si="26"/>
        <v>4.038</v>
      </c>
      <c r="EG7" s="9">
        <v>1.15</v>
      </c>
      <c r="EH7" s="17">
        <v>1.2</v>
      </c>
      <c r="EI7" s="18">
        <f t="shared" si="27"/>
        <v>455867.493016762</v>
      </c>
    </row>
    <row r="8" customHeight="1" spans="1:140">
      <c r="A8" s="19"/>
      <c r="B8" s="19"/>
      <c r="C8" s="19"/>
      <c r="D8" s="20"/>
      <c r="E8" s="20"/>
      <c r="F8" s="11"/>
      <c r="G8" s="11"/>
      <c r="H8" s="12"/>
      <c r="I8" s="13"/>
      <c r="J8" s="11"/>
      <c r="K8" s="11"/>
      <c r="L8" s="11"/>
      <c r="M8" s="16"/>
      <c r="N8" s="11"/>
      <c r="O8" s="11"/>
      <c r="P8" s="8"/>
      <c r="Q8" s="9"/>
      <c r="R8" s="17">
        <v>1</v>
      </c>
      <c r="S8" s="18">
        <f t="shared" si="28"/>
        <v>0</v>
      </c>
      <c r="U8" s="19"/>
      <c r="V8" s="19"/>
      <c r="W8" s="19"/>
      <c r="X8" s="20"/>
      <c r="Y8" s="20"/>
      <c r="Z8" s="11"/>
      <c r="AA8" s="11"/>
      <c r="AB8" s="12"/>
      <c r="AC8" s="13"/>
      <c r="AD8" s="11"/>
      <c r="AE8" s="11"/>
      <c r="AF8" s="11"/>
      <c r="AG8" s="16"/>
      <c r="AH8" s="11"/>
      <c r="AI8" s="11"/>
      <c r="AJ8" s="8"/>
      <c r="AK8" s="9"/>
      <c r="AL8" s="17">
        <v>1</v>
      </c>
      <c r="AM8" s="18">
        <f t="shared" si="6"/>
        <v>0</v>
      </c>
      <c r="AO8" s="19"/>
      <c r="AP8" s="19"/>
      <c r="AQ8" s="19"/>
      <c r="AR8" s="20"/>
      <c r="AS8" s="20"/>
      <c r="AT8" s="11"/>
      <c r="AU8" s="11"/>
      <c r="AV8" s="12"/>
      <c r="AW8" s="13"/>
      <c r="AX8" s="11"/>
      <c r="AY8" s="11"/>
      <c r="AZ8" s="11"/>
      <c r="BA8" s="16"/>
      <c r="BB8" s="11"/>
      <c r="BC8" s="11"/>
      <c r="BD8" s="8"/>
      <c r="BE8" s="9"/>
      <c r="BF8" s="17">
        <v>1.015</v>
      </c>
      <c r="BG8" s="18">
        <f t="shared" si="10"/>
        <v>0</v>
      </c>
      <c r="BI8" s="19"/>
      <c r="BJ8" s="19"/>
      <c r="BK8" s="19"/>
      <c r="BL8" s="20"/>
      <c r="BM8" s="20"/>
      <c r="BN8" s="11"/>
      <c r="BO8" s="11"/>
      <c r="BP8" s="12"/>
      <c r="BQ8" s="13"/>
      <c r="BR8" s="11"/>
      <c r="BS8" s="11"/>
      <c r="BT8" s="11"/>
      <c r="BU8" s="16"/>
      <c r="BV8" s="11"/>
      <c r="BW8" s="11"/>
      <c r="BX8" s="8"/>
      <c r="BY8" s="9"/>
      <c r="BZ8" s="17">
        <v>1.015</v>
      </c>
      <c r="CA8" s="18">
        <f t="shared" si="14"/>
        <v>0</v>
      </c>
      <c r="CC8" s="19"/>
      <c r="CD8" s="19"/>
      <c r="CE8" s="19"/>
      <c r="CF8" s="20"/>
      <c r="CG8" s="20"/>
      <c r="CH8" s="11"/>
      <c r="CI8" s="11"/>
      <c r="CJ8" s="12"/>
      <c r="CK8" s="13"/>
      <c r="CL8" s="11"/>
      <c r="CM8" s="11"/>
      <c r="CN8" s="11"/>
      <c r="CO8" s="16"/>
      <c r="CP8" s="11"/>
      <c r="CQ8" s="11"/>
      <c r="CR8" s="8"/>
      <c r="CS8" s="9"/>
      <c r="CT8" s="17">
        <v>1.085</v>
      </c>
      <c r="CU8" s="18">
        <f t="shared" si="18"/>
        <v>0</v>
      </c>
      <c r="CW8" s="19"/>
      <c r="CX8" s="19"/>
      <c r="CY8" s="19"/>
      <c r="CZ8" s="20"/>
      <c r="DA8" s="20"/>
      <c r="DB8" s="11"/>
      <c r="DC8" s="11"/>
      <c r="DD8" s="12"/>
      <c r="DE8" s="13"/>
      <c r="DF8" s="11"/>
      <c r="DG8" s="11"/>
      <c r="DH8" s="11"/>
      <c r="DI8" s="16"/>
      <c r="DJ8" s="11"/>
      <c r="DK8" s="11"/>
      <c r="DL8" s="8"/>
      <c r="DM8" s="9"/>
      <c r="DN8" s="17">
        <v>1.085</v>
      </c>
      <c r="DO8" s="18">
        <f t="shared" si="23"/>
        <v>0</v>
      </c>
      <c r="DQ8" s="19"/>
      <c r="DR8" s="19"/>
      <c r="DS8" s="19"/>
      <c r="DT8" s="20"/>
      <c r="DU8" s="20"/>
      <c r="DV8" s="11"/>
      <c r="DW8" s="11"/>
      <c r="DX8" s="12"/>
      <c r="DY8" s="13"/>
      <c r="DZ8" s="11"/>
      <c r="EA8" s="11"/>
      <c r="EB8" s="11"/>
      <c r="EC8" s="16"/>
      <c r="ED8" s="11"/>
      <c r="EE8" s="11"/>
      <c r="EF8" s="8"/>
      <c r="EG8" s="9"/>
      <c r="EH8" s="17">
        <v>1.2</v>
      </c>
      <c r="EI8" s="18">
        <f t="shared" si="27"/>
        <v>0</v>
      </c>
    </row>
    <row r="9" customHeight="1" spans="1:140">
      <c r="A9" s="21">
        <f>A4*D6+B4*D6+C4*D6+D4*D6+A6+B6+C6</f>
        <v>2554877.45621868</v>
      </c>
      <c r="B9" s="21"/>
      <c r="C9" s="21"/>
      <c r="D9" s="22">
        <f>A9/E4</f>
        <v>141937.636456593</v>
      </c>
      <c r="E9" s="22"/>
      <c r="F9" s="11"/>
      <c r="G9" s="11"/>
      <c r="H9" s="12"/>
      <c r="I9" s="13"/>
      <c r="J9" s="11"/>
      <c r="K9" s="11"/>
      <c r="L9" s="11"/>
      <c r="M9" s="16"/>
      <c r="N9" s="11"/>
      <c r="O9" s="11"/>
      <c r="P9" s="8"/>
      <c r="Q9" s="9"/>
      <c r="R9" s="17">
        <v>1</v>
      </c>
      <c r="S9" s="18">
        <f t="shared" si="28"/>
        <v>0</v>
      </c>
      <c r="U9" s="21">
        <f>U4*X6+V4*X6+W4*X6+X4*X6+U6+V6+W6</f>
        <v>2841833.51213849</v>
      </c>
      <c r="V9" s="21"/>
      <c r="W9" s="21"/>
      <c r="X9" s="22">
        <f>U9/Y4</f>
        <v>157879.639563249</v>
      </c>
      <c r="Y9" s="22"/>
      <c r="Z9" s="11"/>
      <c r="AA9" s="11"/>
      <c r="AB9" s="12"/>
      <c r="AC9" s="13"/>
      <c r="AD9" s="11"/>
      <c r="AE9" s="11"/>
      <c r="AF9" s="11"/>
      <c r="AG9" s="16"/>
      <c r="AH9" s="11"/>
      <c r="AI9" s="11"/>
      <c r="AJ9" s="8"/>
      <c r="AK9" s="9"/>
      <c r="AL9" s="17">
        <v>1</v>
      </c>
      <c r="AM9" s="18">
        <f t="shared" si="6"/>
        <v>0</v>
      </c>
      <c r="AO9" s="21">
        <f>AO4*AR6+AP4*AR6+AQ4*AR6+AR4*AR6+AO6+AP6+AQ6</f>
        <v>2790932.14688211</v>
      </c>
      <c r="AP9" s="21"/>
      <c r="AQ9" s="21"/>
      <c r="AR9" s="22">
        <f>AO9/AS4</f>
        <v>155051.785937895</v>
      </c>
      <c r="AS9" s="22"/>
      <c r="AT9" s="11"/>
      <c r="AU9" s="11"/>
      <c r="AV9" s="12"/>
      <c r="AW9" s="13"/>
      <c r="AX9" s="11"/>
      <c r="AY9" s="11"/>
      <c r="AZ9" s="11"/>
      <c r="BA9" s="16"/>
      <c r="BB9" s="11"/>
      <c r="BC9" s="11"/>
      <c r="BD9" s="8"/>
      <c r="BE9" s="9"/>
      <c r="BF9" s="17">
        <v>1.015</v>
      </c>
      <c r="BG9" s="18">
        <f t="shared" si="10"/>
        <v>0</v>
      </c>
      <c r="BI9" s="21">
        <f>BI4*BL6+BJ4*BL6+BK4*BL6+BL4*BL6+BI6+BJ6+BK6</f>
        <v>3176686.43657637</v>
      </c>
      <c r="BJ9" s="21"/>
      <c r="BK9" s="21"/>
      <c r="BL9" s="22">
        <f>BI9/BM4</f>
        <v>176482.579809798</v>
      </c>
      <c r="BM9" s="22"/>
      <c r="BN9" s="11"/>
      <c r="BO9" s="11"/>
      <c r="BP9" s="12"/>
      <c r="BQ9" s="13"/>
      <c r="BR9" s="11"/>
      <c r="BS9" s="11"/>
      <c r="BT9" s="11"/>
      <c r="BU9" s="16"/>
      <c r="BV9" s="11"/>
      <c r="BW9" s="11"/>
      <c r="BX9" s="8"/>
      <c r="BY9" s="9"/>
      <c r="BZ9" s="17">
        <v>1.015</v>
      </c>
      <c r="CA9" s="18">
        <f t="shared" si="14"/>
        <v>0</v>
      </c>
      <c r="CC9" s="21">
        <f>CC4*CF6+CD4*CF6+CE4*CF6+CF4*CF6+CC6+CD6+CE6</f>
        <v>3363827.34061235</v>
      </c>
      <c r="CD9" s="21"/>
      <c r="CE9" s="21"/>
      <c r="CF9" s="22">
        <f>CC9/CG4</f>
        <v>186879.296700686</v>
      </c>
      <c r="CG9" s="22"/>
      <c r="CH9" s="11"/>
      <c r="CI9" s="11"/>
      <c r="CJ9" s="12"/>
      <c r="CK9" s="13"/>
      <c r="CL9" s="11"/>
      <c r="CM9" s="11"/>
      <c r="CN9" s="11"/>
      <c r="CO9" s="16"/>
      <c r="CP9" s="11"/>
      <c r="CQ9" s="11"/>
      <c r="CR9" s="8"/>
      <c r="CS9" s="9"/>
      <c r="CT9" s="17">
        <v>1.085</v>
      </c>
      <c r="CU9" s="18">
        <f t="shared" si="18"/>
        <v>0</v>
      </c>
      <c r="CW9" s="21">
        <f>CW4*CZ6+CX4*CZ6+CY4*CZ6+CZ4*CZ6+CW6+CX6+CY6</f>
        <v>3838939.71484037</v>
      </c>
      <c r="CX9" s="21"/>
      <c r="CY9" s="21"/>
      <c r="CZ9" s="22">
        <f>CW9/DA4</f>
        <v>213274.428602243</v>
      </c>
      <c r="DA9" s="22"/>
      <c r="DB9" s="11"/>
      <c r="DC9" s="11"/>
      <c r="DD9" s="12"/>
      <c r="DE9" s="13"/>
      <c r="DF9" s="11"/>
      <c r="DG9" s="11"/>
      <c r="DH9" s="11"/>
      <c r="DI9" s="16"/>
      <c r="DJ9" s="11"/>
      <c r="DK9" s="11"/>
      <c r="DL9" s="8"/>
      <c r="DM9" s="9"/>
      <c r="DN9" s="17">
        <v>1.085</v>
      </c>
      <c r="DO9" s="18">
        <f t="shared" si="23"/>
        <v>0</v>
      </c>
      <c r="DQ9" s="21">
        <f>DQ4*DT6+DR4*DT6+DS4*DT6+DT4*DT6+DQ6+DR6+DS6</f>
        <v>5959626.80444874</v>
      </c>
      <c r="DR9" s="21"/>
      <c r="DS9" s="21"/>
      <c r="DT9" s="22">
        <f>DQ9/DU4</f>
        <v>331090.37802493</v>
      </c>
      <c r="DU9" s="22"/>
      <c r="DV9" s="11"/>
      <c r="DW9" s="11"/>
      <c r="DX9" s="12"/>
      <c r="DY9" s="13"/>
      <c r="DZ9" s="11"/>
      <c r="EA9" s="11"/>
      <c r="EB9" s="11"/>
      <c r="EC9" s="16"/>
      <c r="ED9" s="11"/>
      <c r="EE9" s="11"/>
      <c r="EF9" s="8"/>
      <c r="EG9" s="9"/>
      <c r="EH9" s="17">
        <v>1.2</v>
      </c>
      <c r="EI9" s="18">
        <f t="shared" si="27"/>
        <v>0</v>
      </c>
    </row>
    <row r="10" customHeight="1" spans="1:140">
      <c r="A10" s="21"/>
      <c r="B10" s="21"/>
      <c r="C10" s="21"/>
      <c r="D10" s="22"/>
      <c r="E10" s="22"/>
      <c r="F10" s="11"/>
      <c r="G10" s="11"/>
      <c r="H10" s="12"/>
      <c r="I10" s="13"/>
      <c r="J10" s="11"/>
      <c r="K10" s="11"/>
      <c r="L10" s="11"/>
      <c r="M10" s="16"/>
      <c r="N10" s="11"/>
      <c r="O10" s="11"/>
      <c r="P10" s="8"/>
      <c r="Q10" s="9"/>
      <c r="R10" s="17">
        <v>1</v>
      </c>
      <c r="S10" s="18">
        <f t="shared" si="28"/>
        <v>0</v>
      </c>
      <c r="U10" s="21"/>
      <c r="V10" s="21"/>
      <c r="W10" s="21"/>
      <c r="X10" s="22"/>
      <c r="Y10" s="22"/>
      <c r="Z10" s="11"/>
      <c r="AA10" s="11"/>
      <c r="AB10" s="12"/>
      <c r="AC10" s="13"/>
      <c r="AD10" s="11"/>
      <c r="AE10" s="11"/>
      <c r="AF10" s="11"/>
      <c r="AG10" s="16"/>
      <c r="AH10" s="11"/>
      <c r="AI10" s="11"/>
      <c r="AJ10" s="8"/>
      <c r="AK10" s="9"/>
      <c r="AL10" s="17">
        <v>1</v>
      </c>
      <c r="AM10" s="18">
        <f t="shared" si="6"/>
        <v>0</v>
      </c>
      <c r="AO10" s="21"/>
      <c r="AP10" s="21"/>
      <c r="AQ10" s="21"/>
      <c r="AR10" s="22"/>
      <c r="AS10" s="22"/>
      <c r="AT10" s="11"/>
      <c r="AU10" s="11"/>
      <c r="AV10" s="12"/>
      <c r="AW10" s="13"/>
      <c r="AX10" s="11"/>
      <c r="AY10" s="11"/>
      <c r="AZ10" s="11"/>
      <c r="BA10" s="16"/>
      <c r="BB10" s="11"/>
      <c r="BC10" s="11"/>
      <c r="BD10" s="8"/>
      <c r="BE10" s="9"/>
      <c r="BF10" s="17">
        <v>1.015</v>
      </c>
      <c r="BG10" s="18">
        <f t="shared" si="10"/>
        <v>0</v>
      </c>
      <c r="BI10" s="21"/>
      <c r="BJ10" s="21"/>
      <c r="BK10" s="21"/>
      <c r="BL10" s="22"/>
      <c r="BM10" s="22"/>
      <c r="BN10" s="11"/>
      <c r="BO10" s="11"/>
      <c r="BP10" s="12"/>
      <c r="BQ10" s="13"/>
      <c r="BR10" s="11"/>
      <c r="BS10" s="11"/>
      <c r="BT10" s="11"/>
      <c r="BU10" s="16"/>
      <c r="BV10" s="11"/>
      <c r="BW10" s="11"/>
      <c r="BX10" s="8"/>
      <c r="BY10" s="9"/>
      <c r="BZ10" s="17">
        <v>1.015</v>
      </c>
      <c r="CA10" s="18">
        <f t="shared" si="14"/>
        <v>0</v>
      </c>
      <c r="CC10" s="21"/>
      <c r="CD10" s="21"/>
      <c r="CE10" s="21"/>
      <c r="CF10" s="22"/>
      <c r="CG10" s="22"/>
      <c r="CH10" s="11"/>
      <c r="CI10" s="11"/>
      <c r="CJ10" s="12"/>
      <c r="CK10" s="13"/>
      <c r="CL10" s="11"/>
      <c r="CM10" s="11"/>
      <c r="CN10" s="11"/>
      <c r="CO10" s="16"/>
      <c r="CP10" s="11"/>
      <c r="CQ10" s="11"/>
      <c r="CR10" s="8"/>
      <c r="CS10" s="9"/>
      <c r="CT10" s="17">
        <v>1.085</v>
      </c>
      <c r="CU10" s="18">
        <f t="shared" si="18"/>
        <v>0</v>
      </c>
      <c r="CW10" s="21"/>
      <c r="CX10" s="21"/>
      <c r="CY10" s="21"/>
      <c r="CZ10" s="22"/>
      <c r="DA10" s="22"/>
      <c r="DB10" s="11"/>
      <c r="DC10" s="11"/>
      <c r="DD10" s="12"/>
      <c r="DE10" s="13"/>
      <c r="DF10" s="11"/>
      <c r="DG10" s="11"/>
      <c r="DH10" s="11"/>
      <c r="DI10" s="16"/>
      <c r="DJ10" s="11"/>
      <c r="DK10" s="11"/>
      <c r="DL10" s="8"/>
      <c r="DM10" s="9"/>
      <c r="DN10" s="17">
        <v>1.085</v>
      </c>
      <c r="DO10" s="18">
        <f t="shared" si="23"/>
        <v>0</v>
      </c>
      <c r="DQ10" s="21"/>
      <c r="DR10" s="21"/>
      <c r="DS10" s="21"/>
      <c r="DT10" s="22"/>
      <c r="DU10" s="22"/>
      <c r="DV10" s="11"/>
      <c r="DW10" s="11"/>
      <c r="DX10" s="12"/>
      <c r="DY10" s="13"/>
      <c r="DZ10" s="11"/>
      <c r="EA10" s="11"/>
      <c r="EB10" s="11"/>
      <c r="EC10" s="16"/>
      <c r="ED10" s="11"/>
      <c r="EE10" s="11"/>
      <c r="EF10" s="8"/>
      <c r="EG10" s="9"/>
      <c r="EH10" s="17">
        <v>1.2</v>
      </c>
      <c r="EI10" s="18">
        <f t="shared" si="27"/>
        <v>0</v>
      </c>
    </row>
    <row r="11" customHeight="1" spans="1:140">
      <c r="F11" s="11"/>
      <c r="G11" s="11"/>
      <c r="H11" s="12"/>
      <c r="I11" s="13"/>
      <c r="J11" s="11"/>
      <c r="K11" s="11"/>
      <c r="L11" s="11"/>
      <c r="M11" s="16"/>
      <c r="N11" s="11"/>
      <c r="O11" s="11"/>
      <c r="P11" s="8"/>
      <c r="Q11" s="9"/>
      <c r="R11" s="17">
        <v>1</v>
      </c>
      <c r="S11" s="18">
        <f t="shared" si="28"/>
        <v>0</v>
      </c>
      <c r="Z11" s="11"/>
      <c r="AA11" s="11"/>
      <c r="AB11" s="12"/>
      <c r="AC11" s="13"/>
      <c r="AD11" s="11"/>
      <c r="AE11" s="11"/>
      <c r="AF11" s="11"/>
      <c r="AG11" s="16"/>
      <c r="AH11" s="11"/>
      <c r="AI11" s="11"/>
      <c r="AJ11" s="8"/>
      <c r="AK11" s="9"/>
      <c r="AL11" s="17">
        <v>1</v>
      </c>
      <c r="AM11" s="18">
        <f t="shared" si="6"/>
        <v>0</v>
      </c>
      <c r="AT11" s="11"/>
      <c r="AU11" s="11"/>
      <c r="AV11" s="12"/>
      <c r="AW11" s="13"/>
      <c r="AX11" s="11"/>
      <c r="AY11" s="11"/>
      <c r="AZ11" s="11"/>
      <c r="BA11" s="16"/>
      <c r="BB11" s="11"/>
      <c r="BC11" s="11"/>
      <c r="BD11" s="8"/>
      <c r="BE11" s="9"/>
      <c r="BF11" s="17">
        <v>1.015</v>
      </c>
      <c r="BG11" s="18">
        <f t="shared" si="10"/>
        <v>0</v>
      </c>
      <c r="BN11" s="11"/>
      <c r="BO11" s="11"/>
      <c r="BP11" s="12"/>
      <c r="BQ11" s="13"/>
      <c r="BR11" s="11"/>
      <c r="BS11" s="11"/>
      <c r="BT11" s="11"/>
      <c r="BU11" s="16"/>
      <c r="BV11" s="11"/>
      <c r="BW11" s="11"/>
      <c r="BX11" s="8"/>
      <c r="BY11" s="9"/>
      <c r="BZ11" s="17">
        <v>1.015</v>
      </c>
      <c r="CA11" s="18">
        <f t="shared" si="14"/>
        <v>0</v>
      </c>
      <c r="CH11" s="11"/>
      <c r="CI11" s="11"/>
      <c r="CJ11" s="12"/>
      <c r="CK11" s="13"/>
      <c r="CL11" s="11"/>
      <c r="CM11" s="11"/>
      <c r="CN11" s="11"/>
      <c r="CO11" s="16"/>
      <c r="CP11" s="11"/>
      <c r="CQ11" s="11"/>
      <c r="CR11" s="8"/>
      <c r="CS11" s="9"/>
      <c r="CT11" s="17">
        <v>1.085</v>
      </c>
      <c r="CU11" s="18">
        <f t="shared" si="18"/>
        <v>0</v>
      </c>
      <c r="DB11" s="11"/>
      <c r="DC11" s="11"/>
      <c r="DD11" s="12"/>
      <c r="DE11" s="13"/>
      <c r="DF11" s="11"/>
      <c r="DG11" s="11"/>
      <c r="DH11" s="11"/>
      <c r="DI11" s="16"/>
      <c r="DJ11" s="11"/>
      <c r="DK11" s="11"/>
      <c r="DL11" s="8"/>
      <c r="DM11" s="9"/>
      <c r="DN11" s="17">
        <v>1.085</v>
      </c>
      <c r="DO11" s="18">
        <f t="shared" si="23"/>
        <v>0</v>
      </c>
      <c r="DV11" s="11"/>
      <c r="DW11" s="11"/>
      <c r="DX11" s="12"/>
      <c r="DY11" s="13"/>
      <c r="DZ11" s="11"/>
      <c r="EA11" s="11"/>
      <c r="EB11" s="11"/>
      <c r="EC11" s="16"/>
      <c r="ED11" s="11"/>
      <c r="EE11" s="11"/>
      <c r="EF11" s="8"/>
      <c r="EG11" s="9"/>
      <c r="EH11" s="17">
        <v>1.2</v>
      </c>
      <c r="EI11" s="18">
        <f t="shared" si="27"/>
        <v>0</v>
      </c>
    </row>
    <row r="12" customHeight="1" spans="1:140">
      <c r="F12" s="11"/>
      <c r="G12" s="11"/>
      <c r="H12" s="12"/>
      <c r="I12" s="13"/>
      <c r="J12" s="11"/>
      <c r="K12" s="11"/>
      <c r="L12" s="11"/>
      <c r="M12" s="16"/>
      <c r="N12" s="11"/>
      <c r="O12" s="11"/>
      <c r="P12" s="8"/>
      <c r="Q12" s="9"/>
      <c r="R12" s="17">
        <v>1</v>
      </c>
      <c r="S12" s="18">
        <f t="shared" si="28"/>
        <v>0</v>
      </c>
      <c r="Z12" s="11"/>
      <c r="AA12" s="11"/>
      <c r="AB12" s="12"/>
      <c r="AC12" s="13"/>
      <c r="AD12" s="11"/>
      <c r="AE12" s="11"/>
      <c r="AF12" s="11"/>
      <c r="AG12" s="16"/>
      <c r="AH12" s="11"/>
      <c r="AI12" s="11"/>
      <c r="AJ12" s="8"/>
      <c r="AK12" s="9"/>
      <c r="AL12" s="17">
        <v>1</v>
      </c>
      <c r="AM12" s="18">
        <f t="shared" si="6"/>
        <v>0</v>
      </c>
      <c r="AT12" s="11"/>
      <c r="AU12" s="11"/>
      <c r="AV12" s="12"/>
      <c r="AW12" s="13"/>
      <c r="AX12" s="11"/>
      <c r="AY12" s="11"/>
      <c r="AZ12" s="11"/>
      <c r="BA12" s="16"/>
      <c r="BB12" s="11"/>
      <c r="BC12" s="11"/>
      <c r="BD12" s="8"/>
      <c r="BE12" s="9"/>
      <c r="BF12" s="17">
        <v>1.015</v>
      </c>
      <c r="BG12" s="18">
        <f t="shared" si="10"/>
        <v>0</v>
      </c>
      <c r="BN12" s="11"/>
      <c r="BO12" s="11"/>
      <c r="BP12" s="12"/>
      <c r="BQ12" s="13"/>
      <c r="BR12" s="11"/>
      <c r="BS12" s="11"/>
      <c r="BT12" s="11"/>
      <c r="BU12" s="16"/>
      <c r="BV12" s="11"/>
      <c r="BW12" s="11"/>
      <c r="BX12" s="8"/>
      <c r="BY12" s="9"/>
      <c r="BZ12" s="17">
        <v>1.015</v>
      </c>
      <c r="CA12" s="18">
        <f t="shared" si="14"/>
        <v>0</v>
      </c>
      <c r="CH12" s="11"/>
      <c r="CI12" s="11"/>
      <c r="CJ12" s="12"/>
      <c r="CK12" s="13"/>
      <c r="CL12" s="11"/>
      <c r="CM12" s="11"/>
      <c r="CN12" s="11"/>
      <c r="CO12" s="16"/>
      <c r="CP12" s="11"/>
      <c r="CQ12" s="11"/>
      <c r="CR12" s="8"/>
      <c r="CS12" s="9"/>
      <c r="CT12" s="17">
        <v>1.085</v>
      </c>
      <c r="CU12" s="18">
        <f t="shared" si="18"/>
        <v>0</v>
      </c>
      <c r="DB12" s="11"/>
      <c r="DC12" s="11"/>
      <c r="DD12" s="12"/>
      <c r="DE12" s="13"/>
      <c r="DF12" s="11"/>
      <c r="DG12" s="11"/>
      <c r="DH12" s="11"/>
      <c r="DI12" s="16"/>
      <c r="DJ12" s="11"/>
      <c r="DK12" s="11"/>
      <c r="DL12" s="8"/>
      <c r="DM12" s="9"/>
      <c r="DN12" s="17">
        <v>1.085</v>
      </c>
      <c r="DO12" s="18">
        <f t="shared" si="23"/>
        <v>0</v>
      </c>
      <c r="DV12" s="11"/>
      <c r="DW12" s="11"/>
      <c r="DX12" s="12"/>
      <c r="DY12" s="13"/>
      <c r="DZ12" s="11"/>
      <c r="EA12" s="11"/>
      <c r="EB12" s="11"/>
      <c r="EC12" s="16"/>
      <c r="ED12" s="11"/>
      <c r="EE12" s="11"/>
      <c r="EF12" s="8"/>
      <c r="EG12" s="9"/>
      <c r="EH12" s="17">
        <v>1.2</v>
      </c>
      <c r="EI12" s="18">
        <f t="shared" si="27"/>
        <v>0</v>
      </c>
    </row>
    <row r="13" customHeight="1" spans="1:140">
      <c r="F13" s="23" t="s">
        <v>1</v>
      </c>
      <c r="G13" s="24"/>
      <c r="H13" s="24"/>
      <c r="I13" s="24"/>
      <c r="J13" s="24"/>
      <c r="K13" s="24"/>
      <c r="L13" s="24"/>
      <c r="M13" s="25">
        <f>SUM(S4:S12)</f>
        <v>837938.827933965</v>
      </c>
      <c r="N13" s="25"/>
      <c r="O13" s="25"/>
      <c r="P13" s="25"/>
      <c r="Q13" s="25"/>
      <c r="R13" s="25"/>
      <c r="S13" s="25"/>
      <c r="Z13" s="23" t="s">
        <v>1</v>
      </c>
      <c r="AA13" s="24"/>
      <c r="AB13" s="24"/>
      <c r="AC13" s="24"/>
      <c r="AD13" s="24"/>
      <c r="AE13" s="24"/>
      <c r="AF13" s="24"/>
      <c r="AG13" s="25">
        <f>SUM(AM4:AM12)</f>
        <v>837938.827933965</v>
      </c>
      <c r="AH13" s="25"/>
      <c r="AI13" s="25"/>
      <c r="AJ13" s="25"/>
      <c r="AK13" s="25"/>
      <c r="AL13" s="25"/>
      <c r="AM13" s="25"/>
      <c r="AT13" s="23" t="s">
        <v>1</v>
      </c>
      <c r="AU13" s="24"/>
      <c r="AV13" s="24"/>
      <c r="AW13" s="24"/>
      <c r="AX13" s="24"/>
      <c r="AY13" s="24"/>
      <c r="AZ13" s="24"/>
      <c r="BA13" s="25">
        <f>SUM(BG4:BG12)</f>
        <v>850507.910352974</v>
      </c>
      <c r="BB13" s="25"/>
      <c r="BC13" s="25"/>
      <c r="BD13" s="25"/>
      <c r="BE13" s="25"/>
      <c r="BF13" s="25"/>
      <c r="BG13" s="25"/>
      <c r="BN13" s="23" t="s">
        <v>1</v>
      </c>
      <c r="BO13" s="24"/>
      <c r="BP13" s="24"/>
      <c r="BQ13" s="24"/>
      <c r="BR13" s="24"/>
      <c r="BS13" s="24"/>
      <c r="BT13" s="24"/>
      <c r="BU13" s="25">
        <f>SUM(CA4:CA12)</f>
        <v>850507.910352974</v>
      </c>
      <c r="BV13" s="25"/>
      <c r="BW13" s="25"/>
      <c r="BX13" s="25"/>
      <c r="BY13" s="25"/>
      <c r="BZ13" s="25"/>
      <c r="CA13" s="25"/>
      <c r="CH13" s="23" t="s">
        <v>1</v>
      </c>
      <c r="CI13" s="24"/>
      <c r="CJ13" s="24"/>
      <c r="CK13" s="24"/>
      <c r="CL13" s="24"/>
      <c r="CM13" s="24"/>
      <c r="CN13" s="24"/>
      <c r="CO13" s="25">
        <f>SUM(CU4:CU12)</f>
        <v>1067022.4651911</v>
      </c>
      <c r="CP13" s="25"/>
      <c r="CQ13" s="25"/>
      <c r="CR13" s="25"/>
      <c r="CS13" s="25"/>
      <c r="CT13" s="25"/>
      <c r="CU13" s="25"/>
      <c r="DB13" s="23" t="s">
        <v>1</v>
      </c>
      <c r="DC13" s="24"/>
      <c r="DD13" s="24"/>
      <c r="DE13" s="24"/>
      <c r="DF13" s="24"/>
      <c r="DG13" s="24"/>
      <c r="DH13" s="24"/>
      <c r="DI13" s="25">
        <f>SUM(DO4:DO12)</f>
        <v>1071448.41388875</v>
      </c>
      <c r="DJ13" s="25"/>
      <c r="DK13" s="25"/>
      <c r="DL13" s="25"/>
      <c r="DM13" s="25"/>
      <c r="DN13" s="25"/>
      <c r="DO13" s="25"/>
      <c r="DV13" s="23" t="s">
        <v>1</v>
      </c>
      <c r="DW13" s="24"/>
      <c r="DX13" s="24"/>
      <c r="DY13" s="24"/>
      <c r="DZ13" s="24"/>
      <c r="EA13" s="24"/>
      <c r="EB13" s="24"/>
      <c r="EC13" s="25">
        <f>SUM(EI4:EI12)</f>
        <v>1538400.50823508</v>
      </c>
      <c r="ED13" s="25"/>
      <c r="EE13" s="25"/>
      <c r="EF13" s="25"/>
      <c r="EG13" s="25"/>
      <c r="EH13" s="25"/>
      <c r="EI13" s="25"/>
    </row>
    <row r="14" customHeight="1" spans="1:140">
      <c r="F14" s="24"/>
      <c r="G14" s="24"/>
      <c r="H14" s="24"/>
      <c r="I14" s="24"/>
      <c r="J14" s="24"/>
      <c r="K14" s="24"/>
      <c r="L14" s="24"/>
      <c r="M14" s="25"/>
      <c r="N14" s="25"/>
      <c r="O14" s="25"/>
      <c r="P14" s="25"/>
      <c r="Q14" s="25"/>
      <c r="R14" s="25"/>
      <c r="S14" s="25"/>
      <c r="Z14" s="24"/>
      <c r="AA14" s="24"/>
      <c r="AB14" s="24"/>
      <c r="AC14" s="24"/>
      <c r="AD14" s="24"/>
      <c r="AE14" s="24"/>
      <c r="AF14" s="24"/>
      <c r="AG14" s="25"/>
      <c r="AH14" s="25"/>
      <c r="AI14" s="25"/>
      <c r="AJ14" s="25"/>
      <c r="AK14" s="25"/>
      <c r="AL14" s="25"/>
      <c r="AM14" s="25"/>
      <c r="AT14" s="24"/>
      <c r="AU14" s="24"/>
      <c r="AV14" s="24"/>
      <c r="AW14" s="24"/>
      <c r="AX14" s="24"/>
      <c r="AY14" s="24"/>
      <c r="AZ14" s="24"/>
      <c r="BA14" s="25"/>
      <c r="BB14" s="25"/>
      <c r="BC14" s="25"/>
      <c r="BD14" s="25"/>
      <c r="BE14" s="25"/>
      <c r="BF14" s="25"/>
      <c r="BG14" s="25"/>
      <c r="BN14" s="24"/>
      <c r="BO14" s="24"/>
      <c r="BP14" s="24"/>
      <c r="BQ14" s="24"/>
      <c r="BR14" s="24"/>
      <c r="BS14" s="24"/>
      <c r="BT14" s="24"/>
      <c r="BU14" s="25"/>
      <c r="BV14" s="25"/>
      <c r="BW14" s="25"/>
      <c r="BX14" s="25"/>
      <c r="BY14" s="25"/>
      <c r="BZ14" s="25"/>
      <c r="CA14" s="25"/>
      <c r="CH14" s="24"/>
      <c r="CI14" s="24"/>
      <c r="CJ14" s="24"/>
      <c r="CK14" s="24"/>
      <c r="CL14" s="24"/>
      <c r="CM14" s="24"/>
      <c r="CN14" s="24"/>
      <c r="CO14" s="25"/>
      <c r="CP14" s="25"/>
      <c r="CQ14" s="25"/>
      <c r="CR14" s="25"/>
      <c r="CS14" s="25"/>
      <c r="CT14" s="25"/>
      <c r="CU14" s="25"/>
      <c r="DB14" s="24"/>
      <c r="DC14" s="24"/>
      <c r="DD14" s="24"/>
      <c r="DE14" s="24"/>
      <c r="DF14" s="24"/>
      <c r="DG14" s="24"/>
      <c r="DH14" s="24"/>
      <c r="DI14" s="25"/>
      <c r="DJ14" s="25"/>
      <c r="DK14" s="25"/>
      <c r="DL14" s="25"/>
      <c r="DM14" s="25"/>
      <c r="DN14" s="25"/>
      <c r="DO14" s="25"/>
      <c r="DV14" s="24"/>
      <c r="DW14" s="24"/>
      <c r="DX14" s="24"/>
      <c r="DY14" s="24"/>
      <c r="DZ14" s="24"/>
      <c r="EA14" s="24"/>
      <c r="EB14" s="24"/>
      <c r="EC14" s="25"/>
      <c r="ED14" s="25"/>
      <c r="EE14" s="25"/>
      <c r="EF14" s="25"/>
      <c r="EG14" s="25"/>
      <c r="EH14" s="25"/>
      <c r="EI14" s="25"/>
    </row>
    <row r="15" customHeight="1" spans="1:140">
      <c r="F15" s="3" t="s">
        <v>36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Z15" s="3" t="s">
        <v>36</v>
      </c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T15" s="3" t="s">
        <v>36</v>
      </c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N15" s="3" t="s">
        <v>36</v>
      </c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H15" s="3" t="s">
        <v>36</v>
      </c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DB15" s="3" t="s">
        <v>36</v>
      </c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V15" s="3" t="s">
        <v>36</v>
      </c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</row>
    <row r="16" customHeight="1" spans="1:140">
      <c r="A16" s="26"/>
      <c r="B16" s="26"/>
      <c r="C16" s="27"/>
      <c r="D16" s="27"/>
      <c r="E16" s="27"/>
      <c r="F16" s="28" t="s">
        <v>37</v>
      </c>
      <c r="G16" s="13" t="s">
        <v>8</v>
      </c>
      <c r="H16" s="13"/>
      <c r="I16" s="13"/>
      <c r="J16" s="13"/>
      <c r="K16" s="7" t="s">
        <v>25</v>
      </c>
      <c r="L16" s="7"/>
      <c r="M16" s="7"/>
      <c r="N16" s="8" t="s">
        <v>10</v>
      </c>
      <c r="O16" s="8"/>
      <c r="P16" s="8"/>
      <c r="Q16" s="9" t="s">
        <v>38</v>
      </c>
      <c r="R16" s="10" t="s">
        <v>12</v>
      </c>
      <c r="S16" s="29" t="s">
        <v>13</v>
      </c>
      <c r="T16" s="11" t="s">
        <v>39</v>
      </c>
      <c r="U16" s="26"/>
      <c r="V16" s="26"/>
      <c r="W16" s="27"/>
      <c r="X16" s="27"/>
      <c r="Y16" s="27"/>
      <c r="Z16" s="28" t="s">
        <v>37</v>
      </c>
      <c r="AA16" s="13" t="s">
        <v>8</v>
      </c>
      <c r="AB16" s="13"/>
      <c r="AC16" s="13"/>
      <c r="AD16" s="13"/>
      <c r="AE16" s="7" t="s">
        <v>25</v>
      </c>
      <c r="AF16" s="7"/>
      <c r="AG16" s="7"/>
      <c r="AH16" s="8" t="s">
        <v>10</v>
      </c>
      <c r="AI16" s="8"/>
      <c r="AJ16" s="8"/>
      <c r="AK16" s="9" t="s">
        <v>38</v>
      </c>
      <c r="AL16" s="10" t="s">
        <v>12</v>
      </c>
      <c r="AM16" s="29" t="s">
        <v>13</v>
      </c>
      <c r="AN16" s="11" t="s">
        <v>39</v>
      </c>
      <c r="AO16" s="26"/>
      <c r="AP16" s="26"/>
      <c r="AQ16" s="27"/>
      <c r="AR16" s="27"/>
      <c r="AS16" s="27"/>
      <c r="AT16" s="28" t="s">
        <v>37</v>
      </c>
      <c r="AU16" s="13" t="s">
        <v>8</v>
      </c>
      <c r="AV16" s="13"/>
      <c r="AW16" s="13"/>
      <c r="AX16" s="13"/>
      <c r="AY16" s="7" t="s">
        <v>25</v>
      </c>
      <c r="AZ16" s="7"/>
      <c r="BA16" s="7"/>
      <c r="BB16" s="8" t="s">
        <v>10</v>
      </c>
      <c r="BC16" s="8"/>
      <c r="BD16" s="8"/>
      <c r="BE16" s="9" t="s">
        <v>38</v>
      </c>
      <c r="BF16" s="10" t="s">
        <v>12</v>
      </c>
      <c r="BG16" s="29" t="s">
        <v>13</v>
      </c>
      <c r="BH16" s="11" t="s">
        <v>39</v>
      </c>
      <c r="BI16" s="26"/>
      <c r="BJ16" s="26"/>
      <c r="BK16" s="27"/>
      <c r="BL16" s="27"/>
      <c r="BM16" s="27"/>
      <c r="BN16" s="28" t="s">
        <v>37</v>
      </c>
      <c r="BO16" s="13" t="s">
        <v>8</v>
      </c>
      <c r="BP16" s="13"/>
      <c r="BQ16" s="13"/>
      <c r="BR16" s="13"/>
      <c r="BS16" s="7" t="s">
        <v>25</v>
      </c>
      <c r="BT16" s="7"/>
      <c r="BU16" s="7"/>
      <c r="BV16" s="8" t="s">
        <v>10</v>
      </c>
      <c r="BW16" s="8"/>
      <c r="BX16" s="8"/>
      <c r="BY16" s="9" t="s">
        <v>38</v>
      </c>
      <c r="BZ16" s="10" t="s">
        <v>12</v>
      </c>
      <c r="CA16" s="29" t="s">
        <v>13</v>
      </c>
      <c r="CB16" s="11" t="s">
        <v>39</v>
      </c>
      <c r="CC16" s="26"/>
      <c r="CD16" s="26"/>
      <c r="CE16" s="27"/>
      <c r="CF16" s="27"/>
      <c r="CG16" s="27"/>
      <c r="CH16" s="28" t="s">
        <v>37</v>
      </c>
      <c r="CI16" s="13" t="s">
        <v>8</v>
      </c>
      <c r="CJ16" s="13"/>
      <c r="CK16" s="13"/>
      <c r="CL16" s="13"/>
      <c r="CM16" s="7" t="s">
        <v>25</v>
      </c>
      <c r="CN16" s="7"/>
      <c r="CO16" s="7"/>
      <c r="CP16" s="8" t="s">
        <v>10</v>
      </c>
      <c r="CQ16" s="8"/>
      <c r="CR16" s="8"/>
      <c r="CS16" s="9" t="s">
        <v>38</v>
      </c>
      <c r="CT16" s="10" t="s">
        <v>12</v>
      </c>
      <c r="CU16" s="29" t="s">
        <v>13</v>
      </c>
      <c r="CV16" s="11" t="s">
        <v>39</v>
      </c>
      <c r="CW16" s="26"/>
      <c r="CX16" s="26"/>
      <c r="CY16" s="27"/>
      <c r="CZ16" s="27"/>
      <c r="DA16" s="27"/>
      <c r="DB16" s="28" t="s">
        <v>37</v>
      </c>
      <c r="DC16" s="13" t="s">
        <v>8</v>
      </c>
      <c r="DD16" s="13"/>
      <c r="DE16" s="13"/>
      <c r="DF16" s="13"/>
      <c r="DG16" s="7" t="s">
        <v>25</v>
      </c>
      <c r="DH16" s="7"/>
      <c r="DI16" s="7"/>
      <c r="DJ16" s="8" t="s">
        <v>10</v>
      </c>
      <c r="DK16" s="8"/>
      <c r="DL16" s="8"/>
      <c r="DM16" s="9" t="s">
        <v>38</v>
      </c>
      <c r="DN16" s="10" t="s">
        <v>12</v>
      </c>
      <c r="DO16" s="29" t="s">
        <v>13</v>
      </c>
      <c r="DP16" s="11" t="s">
        <v>39</v>
      </c>
      <c r="DQ16" s="26"/>
      <c r="DR16" s="26"/>
      <c r="DS16" s="27"/>
      <c r="DT16" s="27"/>
      <c r="DU16" s="27"/>
      <c r="DV16" s="28" t="s">
        <v>37</v>
      </c>
      <c r="DW16" s="13" t="s">
        <v>8</v>
      </c>
      <c r="DX16" s="13"/>
      <c r="DY16" s="13"/>
      <c r="DZ16" s="13"/>
      <c r="EA16" s="7" t="s">
        <v>25</v>
      </c>
      <c r="EB16" s="7"/>
      <c r="EC16" s="7"/>
      <c r="ED16" s="8" t="s">
        <v>10</v>
      </c>
      <c r="EE16" s="8"/>
      <c r="EF16" s="8"/>
      <c r="EG16" s="9" t="s">
        <v>38</v>
      </c>
      <c r="EH16" s="10" t="s">
        <v>12</v>
      </c>
      <c r="EI16" s="29" t="s">
        <v>13</v>
      </c>
      <c r="EJ16" s="11" t="s">
        <v>39</v>
      </c>
    </row>
    <row r="17" customHeight="1" spans="1:140">
      <c r="A17" s="26"/>
      <c r="B17" s="26"/>
      <c r="C17" s="27"/>
      <c r="D17" s="27"/>
      <c r="E17" s="27"/>
      <c r="F17" s="30"/>
      <c r="G17" s="11" t="s">
        <v>40</v>
      </c>
      <c r="H17" s="11" t="s">
        <v>41</v>
      </c>
      <c r="I17" s="11" t="s">
        <v>21</v>
      </c>
      <c r="J17" s="13" t="s">
        <v>8</v>
      </c>
      <c r="K17" s="11" t="s">
        <v>23</v>
      </c>
      <c r="L17" s="11" t="s">
        <v>24</v>
      </c>
      <c r="M17" s="7" t="s">
        <v>25</v>
      </c>
      <c r="N17" s="11" t="s">
        <v>26</v>
      </c>
      <c r="O17" s="11" t="s">
        <v>27</v>
      </c>
      <c r="P17" s="8" t="s">
        <v>28</v>
      </c>
      <c r="Q17" s="9" t="s">
        <v>29</v>
      </c>
      <c r="R17" s="14"/>
      <c r="S17" s="29"/>
      <c r="T17" s="11"/>
      <c r="U17" s="26"/>
      <c r="V17" s="26"/>
      <c r="W17" s="27"/>
      <c r="X17" s="27"/>
      <c r="Y17" s="27"/>
      <c r="Z17" s="30"/>
      <c r="AA17" s="11" t="s">
        <v>40</v>
      </c>
      <c r="AB17" s="11" t="s">
        <v>41</v>
      </c>
      <c r="AC17" s="11" t="s">
        <v>21</v>
      </c>
      <c r="AD17" s="13" t="s">
        <v>8</v>
      </c>
      <c r="AE17" s="11" t="s">
        <v>23</v>
      </c>
      <c r="AF17" s="11" t="s">
        <v>24</v>
      </c>
      <c r="AG17" s="7" t="s">
        <v>25</v>
      </c>
      <c r="AH17" s="11" t="s">
        <v>26</v>
      </c>
      <c r="AI17" s="11" t="s">
        <v>27</v>
      </c>
      <c r="AJ17" s="8" t="s">
        <v>28</v>
      </c>
      <c r="AK17" s="9" t="s">
        <v>29</v>
      </c>
      <c r="AL17" s="14"/>
      <c r="AM17" s="29"/>
      <c r="AN17" s="11"/>
      <c r="AO17" s="26"/>
      <c r="AP17" s="26"/>
      <c r="AQ17" s="27"/>
      <c r="AR17" s="27"/>
      <c r="AS17" s="27"/>
      <c r="AT17" s="30"/>
      <c r="AU17" s="11" t="s">
        <v>40</v>
      </c>
      <c r="AV17" s="11" t="s">
        <v>41</v>
      </c>
      <c r="AW17" s="11" t="s">
        <v>21</v>
      </c>
      <c r="AX17" s="13" t="s">
        <v>8</v>
      </c>
      <c r="AY17" s="11" t="s">
        <v>23</v>
      </c>
      <c r="AZ17" s="11" t="s">
        <v>24</v>
      </c>
      <c r="BA17" s="7" t="s">
        <v>25</v>
      </c>
      <c r="BB17" s="11" t="s">
        <v>26</v>
      </c>
      <c r="BC17" s="11" t="s">
        <v>27</v>
      </c>
      <c r="BD17" s="8" t="s">
        <v>28</v>
      </c>
      <c r="BE17" s="9" t="s">
        <v>29</v>
      </c>
      <c r="BF17" s="14"/>
      <c r="BG17" s="29"/>
      <c r="BH17" s="11"/>
      <c r="BI17" s="26"/>
      <c r="BJ17" s="26"/>
      <c r="BK17" s="27"/>
      <c r="BL17" s="27"/>
      <c r="BM17" s="27"/>
      <c r="BN17" s="30"/>
      <c r="BO17" s="11" t="s">
        <v>40</v>
      </c>
      <c r="BP17" s="11" t="s">
        <v>41</v>
      </c>
      <c r="BQ17" s="11" t="s">
        <v>21</v>
      </c>
      <c r="BR17" s="13" t="s">
        <v>8</v>
      </c>
      <c r="BS17" s="11" t="s">
        <v>23</v>
      </c>
      <c r="BT17" s="11" t="s">
        <v>24</v>
      </c>
      <c r="BU17" s="7" t="s">
        <v>25</v>
      </c>
      <c r="BV17" s="11" t="s">
        <v>26</v>
      </c>
      <c r="BW17" s="11" t="s">
        <v>27</v>
      </c>
      <c r="BX17" s="8" t="s">
        <v>28</v>
      </c>
      <c r="BY17" s="9" t="s">
        <v>29</v>
      </c>
      <c r="BZ17" s="14"/>
      <c r="CA17" s="29"/>
      <c r="CB17" s="11"/>
      <c r="CC17" s="26"/>
      <c r="CD17" s="26"/>
      <c r="CE17" s="27"/>
      <c r="CF17" s="27"/>
      <c r="CG17" s="27"/>
      <c r="CH17" s="30"/>
      <c r="CI17" s="11" t="s">
        <v>40</v>
      </c>
      <c r="CJ17" s="11" t="s">
        <v>41</v>
      </c>
      <c r="CK17" s="11" t="s">
        <v>21</v>
      </c>
      <c r="CL17" s="13" t="s">
        <v>8</v>
      </c>
      <c r="CM17" s="11" t="s">
        <v>23</v>
      </c>
      <c r="CN17" s="11" t="s">
        <v>24</v>
      </c>
      <c r="CO17" s="7" t="s">
        <v>25</v>
      </c>
      <c r="CP17" s="11" t="s">
        <v>26</v>
      </c>
      <c r="CQ17" s="11" t="s">
        <v>27</v>
      </c>
      <c r="CR17" s="8" t="s">
        <v>28</v>
      </c>
      <c r="CS17" s="9" t="s">
        <v>29</v>
      </c>
      <c r="CT17" s="14"/>
      <c r="CU17" s="29"/>
      <c r="CV17" s="11"/>
      <c r="CW17" s="26"/>
      <c r="CX17" s="26"/>
      <c r="CY17" s="27"/>
      <c r="CZ17" s="27"/>
      <c r="DA17" s="27"/>
      <c r="DB17" s="30"/>
      <c r="DC17" s="11" t="s">
        <v>40</v>
      </c>
      <c r="DD17" s="11" t="s">
        <v>41</v>
      </c>
      <c r="DE17" s="11" t="s">
        <v>21</v>
      </c>
      <c r="DF17" s="13" t="s">
        <v>8</v>
      </c>
      <c r="DG17" s="11" t="s">
        <v>23</v>
      </c>
      <c r="DH17" s="11" t="s">
        <v>24</v>
      </c>
      <c r="DI17" s="7" t="s">
        <v>25</v>
      </c>
      <c r="DJ17" s="11" t="s">
        <v>26</v>
      </c>
      <c r="DK17" s="11" t="s">
        <v>27</v>
      </c>
      <c r="DL17" s="8" t="s">
        <v>28</v>
      </c>
      <c r="DM17" s="9" t="s">
        <v>29</v>
      </c>
      <c r="DN17" s="14"/>
      <c r="DO17" s="29"/>
      <c r="DP17" s="11"/>
      <c r="DQ17" s="26"/>
      <c r="DR17" s="26"/>
      <c r="DS17" s="27"/>
      <c r="DT17" s="27"/>
      <c r="DU17" s="27"/>
      <c r="DV17" s="30"/>
      <c r="DW17" s="11" t="s">
        <v>40</v>
      </c>
      <c r="DX17" s="11" t="s">
        <v>41</v>
      </c>
      <c r="DY17" s="11" t="s">
        <v>21</v>
      </c>
      <c r="DZ17" s="13" t="s">
        <v>8</v>
      </c>
      <c r="EA17" s="11" t="s">
        <v>23</v>
      </c>
      <c r="EB17" s="11" t="s">
        <v>24</v>
      </c>
      <c r="EC17" s="7" t="s">
        <v>25</v>
      </c>
      <c r="ED17" s="11" t="s">
        <v>26</v>
      </c>
      <c r="EE17" s="11" t="s">
        <v>27</v>
      </c>
      <c r="EF17" s="8" t="s">
        <v>28</v>
      </c>
      <c r="EG17" s="9" t="s">
        <v>29</v>
      </c>
      <c r="EH17" s="14"/>
      <c r="EI17" s="29"/>
      <c r="EJ17" s="11"/>
    </row>
    <row r="18" customHeight="1" spans="1:140">
      <c r="A18" s="26"/>
      <c r="B18" s="26"/>
      <c r="C18" s="27"/>
      <c r="D18" s="27"/>
      <c r="E18" s="27"/>
      <c r="F18" s="11">
        <f>_xlfn.RANK.EQ(S18,S18:S21,0)</f>
        <v>3</v>
      </c>
      <c r="G18" s="11">
        <v>0</v>
      </c>
      <c r="H18" s="11">
        <v>1.8</v>
      </c>
      <c r="I18" s="12">
        <v>1.35</v>
      </c>
      <c r="J18" s="13">
        <f t="shared" ref="J18:J21" si="29">G18*H18*I18</f>
        <v>0</v>
      </c>
      <c r="K18" s="11">
        <v>680</v>
      </c>
      <c r="L18" s="11">
        <v>0</v>
      </c>
      <c r="M18" s="31">
        <f t="shared" ref="M18:M21" si="30">1+6*K18/(K18+2000)+L18</f>
        <v>2.52238805970149</v>
      </c>
      <c r="N18" s="11">
        <v>0.98</v>
      </c>
      <c r="O18" s="11">
        <v>2.3</v>
      </c>
      <c r="P18" s="8">
        <f t="shared" ref="P18:P21" si="31">1+N18*O18</f>
        <v>3.254</v>
      </c>
      <c r="Q18" s="9">
        <v>0.9</v>
      </c>
      <c r="R18" s="17">
        <v>1</v>
      </c>
      <c r="S18" s="18">
        <f>J18*M18*Q18*P18*R18</f>
        <v>0</v>
      </c>
      <c r="T18" s="11">
        <f t="shared" ref="T18:T21" si="32">IF(F18=1,1,(IF(F18=2,2,12)))</f>
        <v>12</v>
      </c>
      <c r="U18" s="26"/>
      <c r="V18" s="26"/>
      <c r="W18" s="27"/>
      <c r="X18" s="27"/>
      <c r="Y18" s="27"/>
      <c r="Z18" s="11">
        <f>_xlfn.RANK.EQ(AM18,AM18:AM21,0)</f>
        <v>3</v>
      </c>
      <c r="AA18" s="11">
        <v>0</v>
      </c>
      <c r="AB18" s="11">
        <v>1.8</v>
      </c>
      <c r="AC18" s="12">
        <v>1.35</v>
      </c>
      <c r="AD18" s="13">
        <f t="shared" ref="AD18:AD21" si="33">AA18*AB18*AC18</f>
        <v>0</v>
      </c>
      <c r="AE18" s="11">
        <v>680</v>
      </c>
      <c r="AF18" s="11">
        <v>0</v>
      </c>
      <c r="AG18" s="31">
        <f t="shared" ref="AG18:AG21" si="34">1+6*AE18/(AE18+2000)+AF18</f>
        <v>2.52238805970149</v>
      </c>
      <c r="AH18" s="11">
        <v>0.98</v>
      </c>
      <c r="AI18" s="11">
        <v>2.3</v>
      </c>
      <c r="AJ18" s="8">
        <f t="shared" ref="AJ18:AJ21" si="35">1+AH18*AI18</f>
        <v>3.254</v>
      </c>
      <c r="AK18" s="9">
        <v>0.9</v>
      </c>
      <c r="AL18" s="17">
        <v>1</v>
      </c>
      <c r="AM18" s="18">
        <f t="shared" ref="AM18:AM21" si="36">AD18*AG18*AK18*AJ18*AL18</f>
        <v>0</v>
      </c>
      <c r="AN18" s="11">
        <f t="shared" ref="AN18:AN21" si="37">IF(Z18=1,1,(IF(Z18=2,2,12)))</f>
        <v>12</v>
      </c>
      <c r="AO18" s="26"/>
      <c r="AP18" s="26"/>
      <c r="AQ18" s="27"/>
      <c r="AR18" s="27"/>
      <c r="AS18" s="27"/>
      <c r="AT18" s="11">
        <f>_xlfn.RANK.EQ(BG18,BG18:BG21,0)</f>
        <v>3</v>
      </c>
      <c r="AU18" s="11">
        <v>0</v>
      </c>
      <c r="AV18" s="11">
        <v>1.8</v>
      </c>
      <c r="AW18" s="12">
        <v>1.35</v>
      </c>
      <c r="AX18" s="13">
        <f t="shared" ref="AX18:AX21" si="38">AU18*AV18*AW18</f>
        <v>0</v>
      </c>
      <c r="AY18" s="11">
        <v>680</v>
      </c>
      <c r="AZ18" s="11">
        <v>0</v>
      </c>
      <c r="BA18" s="31">
        <f t="shared" ref="BA18:BA21" si="39">1+6*AY18/(AY18+2000)+AZ18</f>
        <v>2.52238805970149</v>
      </c>
      <c r="BB18" s="11">
        <v>0.98</v>
      </c>
      <c r="BC18" s="11">
        <v>2.3</v>
      </c>
      <c r="BD18" s="8">
        <f t="shared" ref="BD18:BD21" si="40">1+BB18*BC18</f>
        <v>3.254</v>
      </c>
      <c r="BE18" s="9">
        <v>0.9</v>
      </c>
      <c r="BF18" s="17">
        <v>1.015</v>
      </c>
      <c r="BG18" s="18">
        <f t="shared" ref="BG18:BG21" si="41">AX18*BA18*BE18*BD18*BF18</f>
        <v>0</v>
      </c>
      <c r="BH18" s="11">
        <f t="shared" ref="BH18:BH21" si="42">IF(AT18=1,1,(IF(AT18=2,2,12)))</f>
        <v>12</v>
      </c>
      <c r="BI18" s="26"/>
      <c r="BJ18" s="26"/>
      <c r="BK18" s="27"/>
      <c r="BL18" s="27"/>
      <c r="BM18" s="27"/>
      <c r="BN18" s="11">
        <f>_xlfn.RANK.EQ(CA18,CA18:CA21,0)</f>
        <v>3</v>
      </c>
      <c r="BO18" s="11">
        <v>0</v>
      </c>
      <c r="BP18" s="11">
        <v>1.8</v>
      </c>
      <c r="BQ18" s="12">
        <v>1.35</v>
      </c>
      <c r="BR18" s="13">
        <f t="shared" ref="BR18:BR21" si="43">BO18*BP18*BQ18</f>
        <v>0</v>
      </c>
      <c r="BS18" s="11">
        <v>680</v>
      </c>
      <c r="BT18" s="11">
        <v>0</v>
      </c>
      <c r="BU18" s="31">
        <f t="shared" ref="BU18:BU21" si="44">1+6*BS18/(BS18+2000)+BT18</f>
        <v>2.52238805970149</v>
      </c>
      <c r="BV18" s="11">
        <v>0.98</v>
      </c>
      <c r="BW18" s="11">
        <v>2.3</v>
      </c>
      <c r="BX18" s="8">
        <f t="shared" ref="BX18:BX21" si="45">1+BV18*BW18</f>
        <v>3.254</v>
      </c>
      <c r="BY18" s="9">
        <v>0.9</v>
      </c>
      <c r="BZ18" s="17">
        <v>1.015</v>
      </c>
      <c r="CA18" s="18">
        <f t="shared" ref="CA18:CA21" si="46">BR18*BU18*BY18*BX18*BZ18</f>
        <v>0</v>
      </c>
      <c r="CB18" s="11">
        <f t="shared" ref="CB18:CB21" si="47">IF(BN18=1,1,(IF(BN18=2,2,12)))</f>
        <v>12</v>
      </c>
      <c r="CC18" s="26"/>
      <c r="CD18" s="26"/>
      <c r="CE18" s="27"/>
      <c r="CF18" s="27"/>
      <c r="CG18" s="27"/>
      <c r="CH18" s="11">
        <f>_xlfn.RANK.EQ(CU18,CU18:CU21,0)</f>
        <v>3</v>
      </c>
      <c r="CI18" s="11">
        <v>0</v>
      </c>
      <c r="CJ18" s="11">
        <v>1.8</v>
      </c>
      <c r="CK18" s="12">
        <v>1.35</v>
      </c>
      <c r="CL18" s="13">
        <f t="shared" ref="CL18:CL21" si="48">CI18*CJ18*CK18</f>
        <v>0</v>
      </c>
      <c r="CM18" s="11">
        <v>680</v>
      </c>
      <c r="CN18" s="11">
        <v>0</v>
      </c>
      <c r="CO18" s="31">
        <f t="shared" ref="CO18:CO21" si="49">1+6*CM18/(CM18+2000)+CN18</f>
        <v>2.52238805970149</v>
      </c>
      <c r="CP18" s="11">
        <v>0.98</v>
      </c>
      <c r="CQ18" s="11">
        <v>2.3</v>
      </c>
      <c r="CR18" s="8">
        <f t="shared" ref="CR18:CR21" si="50">1+CP18*CQ18</f>
        <v>3.254</v>
      </c>
      <c r="CS18" s="9">
        <v>0.9</v>
      </c>
      <c r="CT18" s="17">
        <v>1.085</v>
      </c>
      <c r="CU18" s="18">
        <f t="shared" ref="CU18:CU21" si="51">CL18*CO18*CS18*CR18*CT18</f>
        <v>0</v>
      </c>
      <c r="CV18" s="11">
        <f t="shared" ref="CV18:CV21" si="52">IF(CH18=1,1,(IF(CH18=2,2,12)))</f>
        <v>12</v>
      </c>
      <c r="CW18" s="26"/>
      <c r="CX18" s="26"/>
      <c r="CY18" s="27"/>
      <c r="CZ18" s="27"/>
      <c r="DA18" s="27"/>
      <c r="DB18" s="11">
        <f>_xlfn.RANK.EQ(DO18,DO18:DO21,0)</f>
        <v>3</v>
      </c>
      <c r="DC18" s="11">
        <v>0</v>
      </c>
      <c r="DD18" s="11">
        <v>1.8</v>
      </c>
      <c r="DE18" s="12">
        <v>1.35</v>
      </c>
      <c r="DF18" s="13">
        <f t="shared" ref="DF18:DF21" si="53">DC18*DD18*DE18</f>
        <v>0</v>
      </c>
      <c r="DG18" s="11">
        <v>680</v>
      </c>
      <c r="DH18" s="11">
        <v>0</v>
      </c>
      <c r="DI18" s="31">
        <f t="shared" ref="DI18:DI21" si="54">1+6*DG18/(DG18+2000)+DH18</f>
        <v>2.52238805970149</v>
      </c>
      <c r="DJ18" s="11">
        <v>0.98</v>
      </c>
      <c r="DK18" s="11">
        <v>2.3</v>
      </c>
      <c r="DL18" s="8">
        <f t="shared" ref="DL18:DL21" si="55">1+DJ18*DK18</f>
        <v>3.254</v>
      </c>
      <c r="DM18" s="9">
        <v>0.9</v>
      </c>
      <c r="DN18" s="17">
        <v>1.085</v>
      </c>
      <c r="DO18" s="18">
        <f t="shared" ref="DO18:DO21" si="56">DF18*DI18*DM18*DL18*DN18</f>
        <v>0</v>
      </c>
      <c r="DP18" s="11">
        <f t="shared" ref="DP18:DP21" si="57">IF(DB18=1,1,(IF(DB18=2,2,12)))</f>
        <v>12</v>
      </c>
      <c r="DQ18" s="26"/>
      <c r="DR18" s="26"/>
      <c r="DS18" s="27"/>
      <c r="DT18" s="27"/>
      <c r="DU18" s="27"/>
      <c r="DV18" s="11">
        <f>_xlfn.RANK.EQ(EI18,EI18:EI21,0)</f>
        <v>3</v>
      </c>
      <c r="DW18" s="11">
        <v>0</v>
      </c>
      <c r="DX18" s="11">
        <v>1.8</v>
      </c>
      <c r="DY18" s="12">
        <v>1.35</v>
      </c>
      <c r="DZ18" s="13">
        <f t="shared" ref="DZ18:DZ21" si="58">DW18*DX18*DY18</f>
        <v>0</v>
      </c>
      <c r="EA18" s="11">
        <v>680</v>
      </c>
      <c r="EB18" s="11">
        <v>0</v>
      </c>
      <c r="EC18" s="31">
        <f t="shared" ref="EC18:EC21" si="59">1+6*EA18/(EA18+2000)+EB18</f>
        <v>2.52238805970149</v>
      </c>
      <c r="ED18" s="11">
        <v>0.98</v>
      </c>
      <c r="EE18" s="11">
        <v>3.1</v>
      </c>
      <c r="EF18" s="8">
        <f t="shared" ref="EF18:EF21" si="60">1+ED18*EE18</f>
        <v>4.038</v>
      </c>
      <c r="EG18" s="9">
        <v>0.9</v>
      </c>
      <c r="EH18" s="17">
        <v>1.2</v>
      </c>
      <c r="EI18" s="18">
        <f t="shared" ref="EI18:EI21" si="61">DZ18*EC18*EG18*EF18*EH18</f>
        <v>0</v>
      </c>
      <c r="EJ18" s="11">
        <f t="shared" ref="EJ18:EJ21" si="62">IF(DV18=1,1,(IF(DV18=2,2,12)))</f>
        <v>12</v>
      </c>
    </row>
    <row r="19" customHeight="1" spans="1:140">
      <c r="F19" s="11">
        <f>_xlfn.RANK.EQ(S19,S18:S21,0)</f>
        <v>2</v>
      </c>
      <c r="G19" s="11">
        <v>1446.85</v>
      </c>
      <c r="H19" s="11">
        <v>1.8</v>
      </c>
      <c r="I19" s="12">
        <v>1.35</v>
      </c>
      <c r="J19" s="13">
        <f t="shared" si="29"/>
        <v>3515.8455</v>
      </c>
      <c r="K19" s="11">
        <v>190</v>
      </c>
      <c r="L19" s="11">
        <v>0.83</v>
      </c>
      <c r="M19" s="31">
        <f t="shared" si="30"/>
        <v>2.35054794520548</v>
      </c>
      <c r="N19" s="11">
        <v>0.97</v>
      </c>
      <c r="O19" s="11">
        <v>2.11</v>
      </c>
      <c r="P19" s="8">
        <f t="shared" si="31"/>
        <v>3.0467</v>
      </c>
      <c r="Q19" s="9">
        <v>0.9</v>
      </c>
      <c r="R19" s="17">
        <v>1</v>
      </c>
      <c r="S19" s="18">
        <f>J19*M19*Q19*P19*R19</f>
        <v>22660.5840107106</v>
      </c>
      <c r="T19" s="11">
        <f t="shared" si="32"/>
        <v>2</v>
      </c>
      <c r="Z19" s="11">
        <f>_xlfn.RANK.EQ(AM19,AM18:AM21,0)</f>
        <v>2</v>
      </c>
      <c r="AA19" s="11">
        <v>1446.85</v>
      </c>
      <c r="AB19" s="11">
        <v>1.8</v>
      </c>
      <c r="AC19" s="12">
        <v>1.35</v>
      </c>
      <c r="AD19" s="13">
        <f t="shared" si="33"/>
        <v>3515.8455</v>
      </c>
      <c r="AE19" s="11">
        <v>190</v>
      </c>
      <c r="AF19" s="11">
        <v>0.83</v>
      </c>
      <c r="AG19" s="31">
        <f t="shared" si="34"/>
        <v>2.35054794520548</v>
      </c>
      <c r="AH19" s="11">
        <v>0.97</v>
      </c>
      <c r="AI19" s="11">
        <v>2.11</v>
      </c>
      <c r="AJ19" s="8">
        <f t="shared" si="35"/>
        <v>3.0467</v>
      </c>
      <c r="AK19" s="9">
        <v>0.9</v>
      </c>
      <c r="AL19" s="17">
        <v>1</v>
      </c>
      <c r="AM19" s="18">
        <f t="shared" si="36"/>
        <v>22660.5840107106</v>
      </c>
      <c r="AN19" s="11">
        <f t="shared" si="37"/>
        <v>2</v>
      </c>
      <c r="AT19" s="11">
        <f>_xlfn.RANK.EQ(BG19,BG18:BG21,0)</f>
        <v>2</v>
      </c>
      <c r="AU19" s="11">
        <v>1446.85</v>
      </c>
      <c r="AV19" s="11">
        <v>1.8</v>
      </c>
      <c r="AW19" s="12">
        <v>1.35</v>
      </c>
      <c r="AX19" s="13">
        <f t="shared" si="38"/>
        <v>3515.8455</v>
      </c>
      <c r="AY19" s="11">
        <v>190</v>
      </c>
      <c r="AZ19" s="11">
        <v>0.83</v>
      </c>
      <c r="BA19" s="31">
        <f t="shared" si="39"/>
        <v>2.35054794520548</v>
      </c>
      <c r="BB19" s="11">
        <v>0.97</v>
      </c>
      <c r="BC19" s="11">
        <v>2.11</v>
      </c>
      <c r="BD19" s="8">
        <f t="shared" si="40"/>
        <v>3.0467</v>
      </c>
      <c r="BE19" s="9">
        <v>0.9</v>
      </c>
      <c r="BF19" s="17">
        <v>1.015</v>
      </c>
      <c r="BG19" s="18">
        <f t="shared" si="41"/>
        <v>23000.4927708712</v>
      </c>
      <c r="BH19" s="11">
        <f t="shared" si="42"/>
        <v>2</v>
      </c>
      <c r="BN19" s="11">
        <f>_xlfn.RANK.EQ(CA19,CA18:CA21,0)</f>
        <v>2</v>
      </c>
      <c r="BO19" s="11">
        <v>1446.85</v>
      </c>
      <c r="BP19" s="11">
        <v>1.8</v>
      </c>
      <c r="BQ19" s="12">
        <v>1.35</v>
      </c>
      <c r="BR19" s="13">
        <f t="shared" si="43"/>
        <v>3515.8455</v>
      </c>
      <c r="BS19" s="11">
        <v>190</v>
      </c>
      <c r="BT19" s="11">
        <v>0.83</v>
      </c>
      <c r="BU19" s="31">
        <f t="shared" si="44"/>
        <v>2.35054794520548</v>
      </c>
      <c r="BV19" s="11">
        <v>0.97</v>
      </c>
      <c r="BW19" s="11">
        <v>2.11</v>
      </c>
      <c r="BX19" s="8">
        <f t="shared" si="45"/>
        <v>3.0467</v>
      </c>
      <c r="BY19" s="9">
        <v>0.9</v>
      </c>
      <c r="BZ19" s="17">
        <v>1.015</v>
      </c>
      <c r="CA19" s="18">
        <f t="shared" si="46"/>
        <v>23000.4927708712</v>
      </c>
      <c r="CB19" s="11">
        <f t="shared" si="47"/>
        <v>2</v>
      </c>
      <c r="CH19" s="11">
        <f>_xlfn.RANK.EQ(CU19,CU18:CU21,0)</f>
        <v>2</v>
      </c>
      <c r="CI19" s="11">
        <v>1446.85</v>
      </c>
      <c r="CJ19" s="11">
        <v>1.8</v>
      </c>
      <c r="CK19" s="12">
        <v>1.35</v>
      </c>
      <c r="CL19" s="13">
        <f t="shared" si="48"/>
        <v>3515.8455</v>
      </c>
      <c r="CM19" s="11">
        <v>190</v>
      </c>
      <c r="CN19" s="11">
        <v>0.83</v>
      </c>
      <c r="CO19" s="31">
        <f t="shared" si="49"/>
        <v>2.35054794520548</v>
      </c>
      <c r="CP19" s="11">
        <v>0.97</v>
      </c>
      <c r="CQ19" s="11">
        <v>2.11</v>
      </c>
      <c r="CR19" s="8">
        <f t="shared" si="50"/>
        <v>3.0467</v>
      </c>
      <c r="CS19" s="9">
        <v>0.9</v>
      </c>
      <c r="CT19" s="17">
        <v>1.085</v>
      </c>
      <c r="CU19" s="18">
        <f t="shared" si="51"/>
        <v>24586.733651621</v>
      </c>
      <c r="CV19" s="11">
        <f t="shared" si="52"/>
        <v>2</v>
      </c>
      <c r="DB19" s="11">
        <f>_xlfn.RANK.EQ(DO19,DO18:DO21,0)</f>
        <v>2</v>
      </c>
      <c r="DC19" s="11">
        <v>1446.85</v>
      </c>
      <c r="DD19" s="11">
        <v>1.8</v>
      </c>
      <c r="DE19" s="12">
        <v>1.35</v>
      </c>
      <c r="DF19" s="13">
        <f t="shared" si="53"/>
        <v>3515.8455</v>
      </c>
      <c r="DG19" s="11">
        <v>190</v>
      </c>
      <c r="DH19" s="11">
        <v>0.83</v>
      </c>
      <c r="DI19" s="31">
        <f t="shared" si="54"/>
        <v>2.35054794520548</v>
      </c>
      <c r="DJ19" s="11">
        <v>0.97</v>
      </c>
      <c r="DK19" s="11">
        <v>2.11</v>
      </c>
      <c r="DL19" s="8">
        <f t="shared" si="55"/>
        <v>3.0467</v>
      </c>
      <c r="DM19" s="9">
        <v>0.9</v>
      </c>
      <c r="DN19" s="17">
        <v>1.085</v>
      </c>
      <c r="DO19" s="18">
        <f t="shared" si="56"/>
        <v>24586.733651621</v>
      </c>
      <c r="DP19" s="11">
        <f t="shared" si="57"/>
        <v>2</v>
      </c>
      <c r="DV19" s="11">
        <f>_xlfn.RANK.EQ(EI19,EI18:EI21,0)</f>
        <v>2</v>
      </c>
      <c r="DW19" s="11">
        <v>1446.85</v>
      </c>
      <c r="DX19" s="11">
        <v>1.8</v>
      </c>
      <c r="DY19" s="12">
        <v>1.35</v>
      </c>
      <c r="DZ19" s="13">
        <f t="shared" si="58"/>
        <v>3515.8455</v>
      </c>
      <c r="EA19" s="11">
        <v>190</v>
      </c>
      <c r="EB19" s="11">
        <v>0.92</v>
      </c>
      <c r="EC19" s="31">
        <f t="shared" si="59"/>
        <v>2.44054794520548</v>
      </c>
      <c r="ED19" s="11">
        <v>0.97</v>
      </c>
      <c r="EE19" s="11">
        <v>2.91</v>
      </c>
      <c r="EF19" s="8">
        <f t="shared" si="60"/>
        <v>3.8227</v>
      </c>
      <c r="EG19" s="9">
        <v>0.9</v>
      </c>
      <c r="EH19" s="17">
        <v>1.2</v>
      </c>
      <c r="EI19" s="18">
        <f t="shared" si="61"/>
        <v>35425.1010842949</v>
      </c>
      <c r="EJ19" s="11">
        <f t="shared" si="62"/>
        <v>2</v>
      </c>
    </row>
    <row r="20" customHeight="1" spans="1:140">
      <c r="F20" s="11">
        <f>_xlfn.RANK.EQ(S20,S18:S21,0)</f>
        <v>1</v>
      </c>
      <c r="G20" s="11">
        <v>1446.85</v>
      </c>
      <c r="H20" s="11">
        <v>1.8</v>
      </c>
      <c r="I20" s="12">
        <v>1.35</v>
      </c>
      <c r="J20" s="13">
        <f t="shared" si="29"/>
        <v>3515.8455</v>
      </c>
      <c r="K20" s="11">
        <v>240</v>
      </c>
      <c r="L20" s="11">
        <v>1.43</v>
      </c>
      <c r="M20" s="31">
        <f t="shared" si="30"/>
        <v>3.07285714285714</v>
      </c>
      <c r="N20" s="11">
        <v>0.89</v>
      </c>
      <c r="O20" s="11">
        <v>1.78</v>
      </c>
      <c r="P20" s="8">
        <f t="shared" si="31"/>
        <v>2.5842</v>
      </c>
      <c r="Q20" s="9">
        <v>0.9</v>
      </c>
      <c r="R20" s="17">
        <v>1</v>
      </c>
      <c r="S20" s="18">
        <f>J20*M20*Q20*P20*R20</f>
        <v>25127.008355965</v>
      </c>
      <c r="T20" s="11">
        <f t="shared" si="32"/>
        <v>1</v>
      </c>
      <c r="Z20" s="11">
        <f>_xlfn.RANK.EQ(AM20,AM18:AM21,0)</f>
        <v>1</v>
      </c>
      <c r="AA20" s="11">
        <v>1446.85</v>
      </c>
      <c r="AB20" s="11">
        <v>1.8</v>
      </c>
      <c r="AC20" s="12">
        <v>1.35</v>
      </c>
      <c r="AD20" s="13">
        <f t="shared" si="33"/>
        <v>3515.8455</v>
      </c>
      <c r="AE20" s="11">
        <v>200</v>
      </c>
      <c r="AF20" s="11">
        <v>1.43</v>
      </c>
      <c r="AG20" s="31">
        <f t="shared" si="34"/>
        <v>2.97545454545455</v>
      </c>
      <c r="AH20" s="11">
        <v>1</v>
      </c>
      <c r="AI20" s="11">
        <v>2.71</v>
      </c>
      <c r="AJ20" s="8">
        <f t="shared" si="35"/>
        <v>3.71</v>
      </c>
      <c r="AK20" s="9">
        <v>0.9</v>
      </c>
      <c r="AL20" s="17">
        <v>1</v>
      </c>
      <c r="AM20" s="18">
        <f t="shared" si="36"/>
        <v>34930.0752649896</v>
      </c>
      <c r="AN20" s="11">
        <f t="shared" si="37"/>
        <v>1</v>
      </c>
      <c r="AT20" s="11">
        <f>_xlfn.RANK.EQ(BG20,BG18:BG21,0)</f>
        <v>1</v>
      </c>
      <c r="AU20" s="11">
        <v>1446.85</v>
      </c>
      <c r="AV20" s="11">
        <v>1.8</v>
      </c>
      <c r="AW20" s="12">
        <v>1.35</v>
      </c>
      <c r="AX20" s="13">
        <f t="shared" si="38"/>
        <v>3515.8455</v>
      </c>
      <c r="AY20" s="11">
        <v>240</v>
      </c>
      <c r="AZ20" s="11">
        <v>1.43</v>
      </c>
      <c r="BA20" s="31">
        <f t="shared" si="39"/>
        <v>3.07285714285714</v>
      </c>
      <c r="BB20" s="11">
        <v>0.93</v>
      </c>
      <c r="BC20" s="11">
        <v>1.85</v>
      </c>
      <c r="BD20" s="8">
        <f t="shared" si="40"/>
        <v>2.7205</v>
      </c>
      <c r="BE20" s="9">
        <v>0.9</v>
      </c>
      <c r="BF20" s="17">
        <v>1.015</v>
      </c>
      <c r="BG20" s="18">
        <f t="shared" si="41"/>
        <v>26849.0815826518</v>
      </c>
      <c r="BH20" s="11">
        <f t="shared" si="42"/>
        <v>1</v>
      </c>
      <c r="BN20" s="11">
        <f>_xlfn.RANK.EQ(CA20,CA18:CA21,0)</f>
        <v>1</v>
      </c>
      <c r="BO20" s="11">
        <v>1446.85</v>
      </c>
      <c r="BP20" s="11">
        <v>1.8</v>
      </c>
      <c r="BQ20" s="12">
        <v>1.35</v>
      </c>
      <c r="BR20" s="13">
        <f t="shared" si="43"/>
        <v>3515.8455</v>
      </c>
      <c r="BS20" s="11">
        <v>240</v>
      </c>
      <c r="BT20" s="11">
        <v>1.43</v>
      </c>
      <c r="BU20" s="31">
        <f t="shared" si="44"/>
        <v>3.07285714285714</v>
      </c>
      <c r="BV20" s="11">
        <v>1</v>
      </c>
      <c r="BW20" s="11">
        <v>2.71</v>
      </c>
      <c r="BX20" s="8">
        <f t="shared" si="45"/>
        <v>3.71</v>
      </c>
      <c r="BY20" s="9">
        <v>0.9</v>
      </c>
      <c r="BZ20" s="17">
        <v>1.015</v>
      </c>
      <c r="CA20" s="18">
        <f t="shared" si="46"/>
        <v>36614.6269699093</v>
      </c>
      <c r="CB20" s="11">
        <f t="shared" si="47"/>
        <v>1</v>
      </c>
      <c r="CH20" s="11">
        <f>_xlfn.RANK.EQ(CU20,CU18:CU21,0)</f>
        <v>1</v>
      </c>
      <c r="CI20" s="11">
        <v>1446.85</v>
      </c>
      <c r="CJ20" s="11">
        <v>1.8</v>
      </c>
      <c r="CK20" s="12">
        <v>1.35</v>
      </c>
      <c r="CL20" s="13">
        <f t="shared" si="48"/>
        <v>3515.8455</v>
      </c>
      <c r="CM20" s="11">
        <v>240</v>
      </c>
      <c r="CN20" s="11">
        <v>1.43</v>
      </c>
      <c r="CO20" s="31">
        <f t="shared" si="49"/>
        <v>3.07285714285714</v>
      </c>
      <c r="CP20" s="11">
        <v>0.93</v>
      </c>
      <c r="CQ20" s="11">
        <v>1.85</v>
      </c>
      <c r="CR20" s="8">
        <f t="shared" si="50"/>
        <v>2.7205</v>
      </c>
      <c r="CS20" s="9">
        <v>0.9</v>
      </c>
      <c r="CT20" s="17">
        <v>1.085</v>
      </c>
      <c r="CU20" s="18">
        <f t="shared" si="51"/>
        <v>28700.7423814554</v>
      </c>
      <c r="CV20" s="11">
        <f t="shared" si="52"/>
        <v>1</v>
      </c>
      <c r="DB20" s="11">
        <f>_xlfn.RANK.EQ(DO20,DO18:DO21,0)</f>
        <v>1</v>
      </c>
      <c r="DC20" s="11">
        <v>1446.85</v>
      </c>
      <c r="DD20" s="11">
        <v>1.8</v>
      </c>
      <c r="DE20" s="12">
        <v>1.35</v>
      </c>
      <c r="DF20" s="13">
        <f t="shared" si="53"/>
        <v>3515.8455</v>
      </c>
      <c r="DG20" s="11">
        <v>240</v>
      </c>
      <c r="DH20" s="11">
        <v>1.43</v>
      </c>
      <c r="DI20" s="31">
        <f t="shared" si="54"/>
        <v>3.07285714285714</v>
      </c>
      <c r="DJ20" s="11">
        <v>1</v>
      </c>
      <c r="DK20" s="11">
        <v>2.71</v>
      </c>
      <c r="DL20" s="8">
        <f t="shared" si="55"/>
        <v>3.71</v>
      </c>
      <c r="DM20" s="9">
        <v>0.9</v>
      </c>
      <c r="DN20" s="17">
        <v>1.085</v>
      </c>
      <c r="DO20" s="18">
        <f t="shared" si="56"/>
        <v>39139.7736574892</v>
      </c>
      <c r="DP20" s="11">
        <f t="shared" si="57"/>
        <v>1</v>
      </c>
      <c r="DV20" s="11">
        <f>_xlfn.RANK.EQ(EI20,EI18:EI21,0)</f>
        <v>1</v>
      </c>
      <c r="DW20" s="11">
        <v>1446.85</v>
      </c>
      <c r="DX20" s="11">
        <v>1.8</v>
      </c>
      <c r="DY20" s="12">
        <v>1.35</v>
      </c>
      <c r="DZ20" s="13">
        <f t="shared" si="58"/>
        <v>3515.8455</v>
      </c>
      <c r="EA20" s="11">
        <v>240</v>
      </c>
      <c r="EB20" s="11">
        <v>1.52</v>
      </c>
      <c r="EC20" s="31">
        <f t="shared" si="59"/>
        <v>3.16285714285714</v>
      </c>
      <c r="ED20" s="11">
        <v>1</v>
      </c>
      <c r="EE20" s="11">
        <v>3.51</v>
      </c>
      <c r="EF20" s="8">
        <f t="shared" si="60"/>
        <v>4.51</v>
      </c>
      <c r="EG20" s="9">
        <v>0.9</v>
      </c>
      <c r="EH20" s="17">
        <v>1.2</v>
      </c>
      <c r="EI20" s="18">
        <f t="shared" si="61"/>
        <v>54163.8661410566</v>
      </c>
      <c r="EJ20" s="11">
        <f t="shared" si="62"/>
        <v>1</v>
      </c>
    </row>
    <row r="21" customHeight="1" spans="1:140">
      <c r="F21" s="11">
        <f>_xlfn.RANK.EQ(S21,S18:S21,0)</f>
        <v>3</v>
      </c>
      <c r="G21" s="11">
        <v>0</v>
      </c>
      <c r="H21" s="11">
        <v>1.8</v>
      </c>
      <c r="I21" s="12">
        <v>1.35</v>
      </c>
      <c r="J21" s="13">
        <f t="shared" si="29"/>
        <v>0</v>
      </c>
      <c r="K21" s="11">
        <v>0</v>
      </c>
      <c r="L21" s="11">
        <v>0.2</v>
      </c>
      <c r="M21" s="31">
        <f t="shared" si="30"/>
        <v>1.2</v>
      </c>
      <c r="N21" s="28">
        <v>0.7</v>
      </c>
      <c r="O21" s="28">
        <v>1.5</v>
      </c>
      <c r="P21" s="8">
        <f t="shared" si="31"/>
        <v>2.05</v>
      </c>
      <c r="Q21" s="9">
        <v>0.9</v>
      </c>
      <c r="R21" s="17">
        <v>1</v>
      </c>
      <c r="S21" s="18">
        <f>J21*M21*Q21*P21*R21</f>
        <v>0</v>
      </c>
      <c r="T21" s="28">
        <f t="shared" si="32"/>
        <v>12</v>
      </c>
      <c r="Z21" s="11">
        <f>_xlfn.RANK.EQ(AM21,AM18:AM21,0)</f>
        <v>3</v>
      </c>
      <c r="AA21" s="11">
        <v>0</v>
      </c>
      <c r="AB21" s="11">
        <v>1.8</v>
      </c>
      <c r="AC21" s="12">
        <v>1.35</v>
      </c>
      <c r="AD21" s="13">
        <f t="shared" si="33"/>
        <v>0</v>
      </c>
      <c r="AE21" s="11">
        <v>0</v>
      </c>
      <c r="AF21" s="11">
        <v>0.2</v>
      </c>
      <c r="AG21" s="31">
        <f t="shared" si="34"/>
        <v>1.2</v>
      </c>
      <c r="AH21" s="28">
        <v>0.7</v>
      </c>
      <c r="AI21" s="28">
        <v>1.5</v>
      </c>
      <c r="AJ21" s="8">
        <f t="shared" si="35"/>
        <v>2.05</v>
      </c>
      <c r="AK21" s="9">
        <v>0.9</v>
      </c>
      <c r="AL21" s="17">
        <v>1</v>
      </c>
      <c r="AM21" s="18">
        <f t="shared" si="36"/>
        <v>0</v>
      </c>
      <c r="AN21" s="28">
        <f t="shared" si="37"/>
        <v>12</v>
      </c>
      <c r="AT21" s="11">
        <f>_xlfn.RANK.EQ(BG21,BG18:BG21,0)</f>
        <v>3</v>
      </c>
      <c r="AU21" s="11">
        <v>0</v>
      </c>
      <c r="AV21" s="11">
        <v>1.8</v>
      </c>
      <c r="AW21" s="12">
        <v>1.35</v>
      </c>
      <c r="AX21" s="13">
        <f t="shared" si="38"/>
        <v>0</v>
      </c>
      <c r="AY21" s="11">
        <v>0</v>
      </c>
      <c r="AZ21" s="11">
        <v>0.2</v>
      </c>
      <c r="BA21" s="31">
        <f t="shared" si="39"/>
        <v>1.2</v>
      </c>
      <c r="BB21" s="28">
        <v>0.7</v>
      </c>
      <c r="BC21" s="28">
        <v>1.5</v>
      </c>
      <c r="BD21" s="8">
        <f t="shared" si="40"/>
        <v>2.05</v>
      </c>
      <c r="BE21" s="9">
        <v>0.9</v>
      </c>
      <c r="BF21" s="17">
        <v>1.015</v>
      </c>
      <c r="BG21" s="18">
        <f t="shared" si="41"/>
        <v>0</v>
      </c>
      <c r="BH21" s="28">
        <f t="shared" si="42"/>
        <v>12</v>
      </c>
      <c r="BN21" s="11">
        <f>_xlfn.RANK.EQ(CA21,CA18:CA21,0)</f>
        <v>3</v>
      </c>
      <c r="BO21" s="11">
        <v>0</v>
      </c>
      <c r="BP21" s="11">
        <v>1.8</v>
      </c>
      <c r="BQ21" s="12">
        <v>1.35</v>
      </c>
      <c r="BR21" s="13">
        <f t="shared" si="43"/>
        <v>0</v>
      </c>
      <c r="BS21" s="11">
        <v>0</v>
      </c>
      <c r="BT21" s="11">
        <v>0.2</v>
      </c>
      <c r="BU21" s="31">
        <f t="shared" si="44"/>
        <v>1.2</v>
      </c>
      <c r="BV21" s="28">
        <v>0.7</v>
      </c>
      <c r="BW21" s="28">
        <v>1.5</v>
      </c>
      <c r="BX21" s="8">
        <f t="shared" si="45"/>
        <v>2.05</v>
      </c>
      <c r="BY21" s="9">
        <v>0.9</v>
      </c>
      <c r="BZ21" s="17">
        <v>1.015</v>
      </c>
      <c r="CA21" s="18">
        <f t="shared" si="46"/>
        <v>0</v>
      </c>
      <c r="CB21" s="28">
        <f t="shared" si="47"/>
        <v>12</v>
      </c>
      <c r="CH21" s="11">
        <f>_xlfn.RANK.EQ(CU21,CU18:CU21,0)</f>
        <v>3</v>
      </c>
      <c r="CI21" s="11">
        <v>0</v>
      </c>
      <c r="CJ21" s="11">
        <v>1.8</v>
      </c>
      <c r="CK21" s="12">
        <v>1.35</v>
      </c>
      <c r="CL21" s="13">
        <f t="shared" si="48"/>
        <v>0</v>
      </c>
      <c r="CM21" s="11">
        <v>0</v>
      </c>
      <c r="CN21" s="11">
        <v>0.2</v>
      </c>
      <c r="CO21" s="31">
        <f t="shared" si="49"/>
        <v>1.2</v>
      </c>
      <c r="CP21" s="28">
        <v>0.7</v>
      </c>
      <c r="CQ21" s="28">
        <v>1.5</v>
      </c>
      <c r="CR21" s="8">
        <f t="shared" si="50"/>
        <v>2.05</v>
      </c>
      <c r="CS21" s="9">
        <v>0.9</v>
      </c>
      <c r="CT21" s="17">
        <v>1.085</v>
      </c>
      <c r="CU21" s="18">
        <f t="shared" si="51"/>
        <v>0</v>
      </c>
      <c r="CV21" s="28">
        <f t="shared" si="52"/>
        <v>12</v>
      </c>
      <c r="DB21" s="11">
        <f>_xlfn.RANK.EQ(DO21,DO18:DO21,0)</f>
        <v>3</v>
      </c>
      <c r="DC21" s="11">
        <v>0</v>
      </c>
      <c r="DD21" s="11">
        <v>1.8</v>
      </c>
      <c r="DE21" s="12">
        <v>1.35</v>
      </c>
      <c r="DF21" s="13">
        <f t="shared" si="53"/>
        <v>0</v>
      </c>
      <c r="DG21" s="11">
        <v>0</v>
      </c>
      <c r="DH21" s="11">
        <v>0.2</v>
      </c>
      <c r="DI21" s="31">
        <f t="shared" si="54"/>
        <v>1.2</v>
      </c>
      <c r="DJ21" s="28">
        <v>0.7</v>
      </c>
      <c r="DK21" s="28">
        <v>1.5</v>
      </c>
      <c r="DL21" s="8">
        <f t="shared" si="55"/>
        <v>2.05</v>
      </c>
      <c r="DM21" s="9">
        <v>0.9</v>
      </c>
      <c r="DN21" s="17">
        <v>1.085</v>
      </c>
      <c r="DO21" s="18">
        <f t="shared" si="56"/>
        <v>0</v>
      </c>
      <c r="DP21" s="28">
        <f t="shared" si="57"/>
        <v>12</v>
      </c>
      <c r="DV21" s="11">
        <f>_xlfn.RANK.EQ(EI21,EI18:EI21,0)</f>
        <v>3</v>
      </c>
      <c r="DW21" s="11">
        <v>0</v>
      </c>
      <c r="DX21" s="11">
        <v>1.8</v>
      </c>
      <c r="DY21" s="12">
        <v>1.35</v>
      </c>
      <c r="DZ21" s="13">
        <f t="shared" si="58"/>
        <v>0</v>
      </c>
      <c r="EA21" s="11">
        <v>0</v>
      </c>
      <c r="EB21" s="11">
        <v>0.2</v>
      </c>
      <c r="EC21" s="31">
        <f t="shared" si="59"/>
        <v>1.2</v>
      </c>
      <c r="ED21" s="28">
        <v>0.7</v>
      </c>
      <c r="EE21" s="28">
        <v>1.5</v>
      </c>
      <c r="EF21" s="8">
        <f t="shared" si="60"/>
        <v>2.05</v>
      </c>
      <c r="EG21" s="9">
        <v>0.9</v>
      </c>
      <c r="EH21" s="17">
        <v>1.2</v>
      </c>
      <c r="EI21" s="18">
        <f t="shared" si="61"/>
        <v>0</v>
      </c>
      <c r="EJ21" s="28">
        <f t="shared" si="62"/>
        <v>12</v>
      </c>
    </row>
    <row r="22" customHeight="1" spans="1:140">
      <c r="F22" s="32" t="s">
        <v>42</v>
      </c>
      <c r="G22" s="33">
        <f>LARGE(S18:S21,1)/1</f>
        <v>25127.008355965</v>
      </c>
      <c r="H22" s="32" t="s">
        <v>43</v>
      </c>
      <c r="I22" s="33">
        <f>LARGE(S18:S21,2)/2</f>
        <v>11330.2920053553</v>
      </c>
      <c r="J22" s="32" t="s">
        <v>44</v>
      </c>
      <c r="K22" s="33">
        <f>LARGE(S18:S21,3)/12</f>
        <v>0</v>
      </c>
      <c r="L22" s="32" t="s">
        <v>45</v>
      </c>
      <c r="M22" s="34">
        <f>LARGE(S18:S21,4)/12</f>
        <v>0</v>
      </c>
      <c r="N22" s="35" t="s">
        <v>46</v>
      </c>
      <c r="O22" s="36">
        <f>G22+I22+K22+M22</f>
        <v>36457.3003613203</v>
      </c>
      <c r="P22" s="35" t="s">
        <v>47</v>
      </c>
      <c r="Q22" s="35">
        <v>5.3</v>
      </c>
      <c r="R22" s="37"/>
      <c r="S22" s="35" t="s">
        <v>48</v>
      </c>
      <c r="T22" s="36">
        <f>O22*Q22</f>
        <v>193223.691914997</v>
      </c>
      <c r="Z22" s="32" t="s">
        <v>42</v>
      </c>
      <c r="AA22" s="33">
        <f>LARGE(AM18:AM21,1)/1</f>
        <v>34930.0752649896</v>
      </c>
      <c r="AB22" s="32" t="s">
        <v>43</v>
      </c>
      <c r="AC22" s="33">
        <f>LARGE(AM18:AM21,2)/2</f>
        <v>11330.2920053553</v>
      </c>
      <c r="AD22" s="32" t="s">
        <v>44</v>
      </c>
      <c r="AE22" s="33">
        <f>LARGE(AM18:AM21,3)/12</f>
        <v>0</v>
      </c>
      <c r="AF22" s="32" t="s">
        <v>45</v>
      </c>
      <c r="AG22" s="34">
        <f>LARGE(AM18:AM21,4)/12</f>
        <v>0</v>
      </c>
      <c r="AH22" s="35" t="s">
        <v>46</v>
      </c>
      <c r="AI22" s="36">
        <f>AA22+AC22+AE22+AG22</f>
        <v>46260.3672703448</v>
      </c>
      <c r="AJ22" s="35" t="s">
        <v>47</v>
      </c>
      <c r="AK22" s="35">
        <v>5.3</v>
      </c>
      <c r="AL22" s="37"/>
      <c r="AM22" s="35" t="s">
        <v>48</v>
      </c>
      <c r="AN22" s="36">
        <f>AI22*AK22</f>
        <v>245179.946532828</v>
      </c>
      <c r="AT22" s="32" t="s">
        <v>42</v>
      </c>
      <c r="AU22" s="33">
        <f>LARGE(BG18:BG21,1)/1</f>
        <v>26849.0815826518</v>
      </c>
      <c r="AV22" s="32" t="s">
        <v>43</v>
      </c>
      <c r="AW22" s="33">
        <f>LARGE(BG18:BG21,2)/2</f>
        <v>11500.2463854356</v>
      </c>
      <c r="AX22" s="32" t="s">
        <v>44</v>
      </c>
      <c r="AY22" s="33">
        <f>LARGE(BG18:BG21,3)/12</f>
        <v>0</v>
      </c>
      <c r="AZ22" s="32" t="s">
        <v>45</v>
      </c>
      <c r="BA22" s="34">
        <f>LARGE(BG18:BG21,4)/12</f>
        <v>0</v>
      </c>
      <c r="BB22" s="35" t="s">
        <v>46</v>
      </c>
      <c r="BC22" s="36">
        <f>AU22+AW22+AY22+BA22</f>
        <v>38349.3279680874</v>
      </c>
      <c r="BD22" s="35" t="s">
        <v>47</v>
      </c>
      <c r="BE22" s="35">
        <v>5.3</v>
      </c>
      <c r="BF22" s="37"/>
      <c r="BG22" s="35" t="s">
        <v>48</v>
      </c>
      <c r="BH22" s="36">
        <f>BC22*BE22</f>
        <v>203251.438230863</v>
      </c>
      <c r="BN22" s="32" t="s">
        <v>42</v>
      </c>
      <c r="BO22" s="33">
        <f>LARGE(CA18:CA21,1)/1</f>
        <v>36614.6269699093</v>
      </c>
      <c r="BP22" s="32" t="s">
        <v>43</v>
      </c>
      <c r="BQ22" s="33">
        <f>LARGE(CA18:CA21,2)/2</f>
        <v>11500.2463854356</v>
      </c>
      <c r="BR22" s="32" t="s">
        <v>44</v>
      </c>
      <c r="BS22" s="33">
        <f>LARGE(CA18:CA21,3)/12</f>
        <v>0</v>
      </c>
      <c r="BT22" s="32" t="s">
        <v>45</v>
      </c>
      <c r="BU22" s="34">
        <f>LARGE(CA18:CA21,4)/12</f>
        <v>0</v>
      </c>
      <c r="BV22" s="35" t="s">
        <v>46</v>
      </c>
      <c r="BW22" s="36">
        <f>BO22+BQ22+BS22+BU22</f>
        <v>48114.8733553449</v>
      </c>
      <c r="BX22" s="35" t="s">
        <v>47</v>
      </c>
      <c r="BY22" s="35">
        <v>5.3</v>
      </c>
      <c r="BZ22" s="37"/>
      <c r="CA22" s="35" t="s">
        <v>48</v>
      </c>
      <c r="CB22" s="36">
        <f>BW22*BY22</f>
        <v>255008.828783328</v>
      </c>
      <c r="CH22" s="32" t="s">
        <v>42</v>
      </c>
      <c r="CI22" s="33">
        <f>LARGE(CU18:CU21,1)/1</f>
        <v>28700.7423814554</v>
      </c>
      <c r="CJ22" s="32" t="s">
        <v>43</v>
      </c>
      <c r="CK22" s="33">
        <f>LARGE(CU18:CU21,2)/2</f>
        <v>12293.3668258105</v>
      </c>
      <c r="CL22" s="32" t="s">
        <v>44</v>
      </c>
      <c r="CM22" s="33">
        <f>LARGE(CU18:CU21,3)/12</f>
        <v>0</v>
      </c>
      <c r="CN22" s="32" t="s">
        <v>45</v>
      </c>
      <c r="CO22" s="34">
        <f>LARGE(CU18:CU21,4)/12</f>
        <v>0</v>
      </c>
      <c r="CP22" s="35" t="s">
        <v>46</v>
      </c>
      <c r="CQ22" s="36">
        <f>CI22+CK22+CM22+CO22</f>
        <v>40994.1092072659</v>
      </c>
      <c r="CR22" s="35" t="s">
        <v>47</v>
      </c>
      <c r="CS22" s="35">
        <v>5.3</v>
      </c>
      <c r="CT22" s="37"/>
      <c r="CU22" s="35" t="s">
        <v>48</v>
      </c>
      <c r="CV22" s="36">
        <f>CQ22*CS22</f>
        <v>217268.778798509</v>
      </c>
      <c r="DB22" s="32" t="s">
        <v>42</v>
      </c>
      <c r="DC22" s="33">
        <f>LARGE(DO18:DO21,1)/1</f>
        <v>39139.7736574892</v>
      </c>
      <c r="DD22" s="32" t="s">
        <v>43</v>
      </c>
      <c r="DE22" s="33">
        <f>LARGE(DO18:DO21,2)/2</f>
        <v>12293.3668258105</v>
      </c>
      <c r="DF22" s="32" t="s">
        <v>44</v>
      </c>
      <c r="DG22" s="33">
        <f>LARGE(DO18:DO21,3)/12</f>
        <v>0</v>
      </c>
      <c r="DH22" s="32" t="s">
        <v>45</v>
      </c>
      <c r="DI22" s="34">
        <f>LARGE(DO18:DO21,4)/12</f>
        <v>0</v>
      </c>
      <c r="DJ22" s="35" t="s">
        <v>46</v>
      </c>
      <c r="DK22" s="36">
        <f>DC22+DE22+DG22+DI22</f>
        <v>51433.1404832997</v>
      </c>
      <c r="DL22" s="35" t="s">
        <v>47</v>
      </c>
      <c r="DM22" s="35">
        <v>5.3</v>
      </c>
      <c r="DN22" s="37"/>
      <c r="DO22" s="35" t="s">
        <v>48</v>
      </c>
      <c r="DP22" s="36">
        <f>DK22*DM22</f>
        <v>272595.644561488</v>
      </c>
      <c r="DV22" s="32" t="s">
        <v>42</v>
      </c>
      <c r="DW22" s="33">
        <f>LARGE(EI18:EI21,1)/1</f>
        <v>54163.8661410566</v>
      </c>
      <c r="DX22" s="32" t="s">
        <v>43</v>
      </c>
      <c r="DY22" s="33">
        <f>LARGE(EI18:EI21,2)/2</f>
        <v>17712.5505421475</v>
      </c>
      <c r="DZ22" s="32" t="s">
        <v>44</v>
      </c>
      <c r="EA22" s="33">
        <f>LARGE(EI18:EI21,3)/12</f>
        <v>0</v>
      </c>
      <c r="EB22" s="32" t="s">
        <v>45</v>
      </c>
      <c r="EC22" s="34">
        <f>LARGE(EI18:EI21,4)/12</f>
        <v>0</v>
      </c>
      <c r="ED22" s="35" t="s">
        <v>46</v>
      </c>
      <c r="EE22" s="36">
        <f>DW22+DY22+EA22+EC22</f>
        <v>71876.416683204</v>
      </c>
      <c r="EF22" s="35" t="s">
        <v>47</v>
      </c>
      <c r="EG22" s="35">
        <v>5.3</v>
      </c>
      <c r="EH22" s="37"/>
      <c r="EI22" s="35" t="s">
        <v>48</v>
      </c>
      <c r="EJ22" s="36">
        <f>EE22*EG22</f>
        <v>380945.008420981</v>
      </c>
    </row>
    <row r="23" customHeight="1" spans="1:140">
      <c r="F23" s="32"/>
      <c r="G23" s="33"/>
      <c r="H23" s="32"/>
      <c r="I23" s="33"/>
      <c r="J23" s="32"/>
      <c r="K23" s="33"/>
      <c r="L23" s="32"/>
      <c r="M23" s="34"/>
      <c r="N23" s="35"/>
      <c r="O23" s="36"/>
      <c r="P23" s="35"/>
      <c r="Q23" s="35"/>
      <c r="R23" s="38"/>
      <c r="S23" s="35"/>
      <c r="T23" s="36"/>
      <c r="Z23" s="32"/>
      <c r="AA23" s="33"/>
      <c r="AB23" s="32"/>
      <c r="AC23" s="33"/>
      <c r="AD23" s="32"/>
      <c r="AE23" s="33"/>
      <c r="AF23" s="32"/>
      <c r="AG23" s="34"/>
      <c r="AH23" s="35"/>
      <c r="AI23" s="36"/>
      <c r="AJ23" s="35"/>
      <c r="AK23" s="35"/>
      <c r="AL23" s="38"/>
      <c r="AM23" s="35"/>
      <c r="AN23" s="36"/>
      <c r="AT23" s="32"/>
      <c r="AU23" s="33"/>
      <c r="AV23" s="32"/>
      <c r="AW23" s="33"/>
      <c r="AX23" s="32"/>
      <c r="AY23" s="33"/>
      <c r="AZ23" s="32"/>
      <c r="BA23" s="34"/>
      <c r="BB23" s="35"/>
      <c r="BC23" s="36"/>
      <c r="BD23" s="35"/>
      <c r="BE23" s="35"/>
      <c r="BF23" s="38"/>
      <c r="BG23" s="35"/>
      <c r="BH23" s="36"/>
      <c r="BN23" s="32"/>
      <c r="BO23" s="33"/>
      <c r="BP23" s="32"/>
      <c r="BQ23" s="33"/>
      <c r="BR23" s="32"/>
      <c r="BS23" s="33"/>
      <c r="BT23" s="32"/>
      <c r="BU23" s="34"/>
      <c r="BV23" s="35"/>
      <c r="BW23" s="36"/>
      <c r="BX23" s="35"/>
      <c r="BY23" s="35"/>
      <c r="BZ23" s="38"/>
      <c r="CA23" s="35"/>
      <c r="CB23" s="36"/>
      <c r="CH23" s="32"/>
      <c r="CI23" s="33"/>
      <c r="CJ23" s="32"/>
      <c r="CK23" s="33"/>
      <c r="CL23" s="32"/>
      <c r="CM23" s="33"/>
      <c r="CN23" s="32"/>
      <c r="CO23" s="34"/>
      <c r="CP23" s="35"/>
      <c r="CQ23" s="36"/>
      <c r="CR23" s="35"/>
      <c r="CS23" s="35"/>
      <c r="CT23" s="38"/>
      <c r="CU23" s="35"/>
      <c r="CV23" s="36"/>
      <c r="DB23" s="32"/>
      <c r="DC23" s="33"/>
      <c r="DD23" s="32"/>
      <c r="DE23" s="33"/>
      <c r="DF23" s="32"/>
      <c r="DG23" s="33"/>
      <c r="DH23" s="32"/>
      <c r="DI23" s="34"/>
      <c r="DJ23" s="35"/>
      <c r="DK23" s="36"/>
      <c r="DL23" s="35"/>
      <c r="DM23" s="35"/>
      <c r="DN23" s="38"/>
      <c r="DO23" s="35"/>
      <c r="DP23" s="36"/>
      <c r="DV23" s="32"/>
      <c r="DW23" s="33"/>
      <c r="DX23" s="32"/>
      <c r="DY23" s="33"/>
      <c r="DZ23" s="32"/>
      <c r="EA23" s="33"/>
      <c r="EB23" s="32"/>
      <c r="EC23" s="34"/>
      <c r="ED23" s="35"/>
      <c r="EE23" s="36"/>
      <c r="EF23" s="35"/>
      <c r="EG23" s="35"/>
      <c r="EH23" s="38"/>
      <c r="EI23" s="35"/>
      <c r="EJ23" s="36"/>
    </row>
    <row r="24" customHeight="1" spans="1:140">
      <c r="F24" s="3" t="s">
        <v>49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Z24" s="3" t="s">
        <v>49</v>
      </c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T24" s="3" t="s">
        <v>49</v>
      </c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N24" s="3" t="s">
        <v>49</v>
      </c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H24" s="3" t="s">
        <v>49</v>
      </c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DB24" s="3" t="s">
        <v>49</v>
      </c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V24" s="3" t="s">
        <v>49</v>
      </c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</row>
    <row r="25" customHeight="1" spans="1:140">
      <c r="F25" s="28" t="s">
        <v>37</v>
      </c>
      <c r="G25" s="13" t="s">
        <v>8</v>
      </c>
      <c r="H25" s="13"/>
      <c r="I25" s="13"/>
      <c r="J25" s="13"/>
      <c r="K25" s="7" t="s">
        <v>25</v>
      </c>
      <c r="L25" s="7"/>
      <c r="M25" s="7"/>
      <c r="N25" s="8" t="s">
        <v>10</v>
      </c>
      <c r="O25" s="8"/>
      <c r="P25" s="8"/>
      <c r="Q25" s="9" t="s">
        <v>38</v>
      </c>
      <c r="R25" s="10" t="s">
        <v>12</v>
      </c>
      <c r="S25" s="29" t="s">
        <v>13</v>
      </c>
      <c r="T25" s="11" t="s">
        <v>39</v>
      </c>
      <c r="Z25" s="28" t="s">
        <v>37</v>
      </c>
      <c r="AA25" s="13" t="s">
        <v>8</v>
      </c>
      <c r="AB25" s="13"/>
      <c r="AC25" s="13"/>
      <c r="AD25" s="13"/>
      <c r="AE25" s="7" t="s">
        <v>25</v>
      </c>
      <c r="AF25" s="7"/>
      <c r="AG25" s="7"/>
      <c r="AH25" s="8" t="s">
        <v>10</v>
      </c>
      <c r="AI25" s="8"/>
      <c r="AJ25" s="8"/>
      <c r="AK25" s="9" t="s">
        <v>38</v>
      </c>
      <c r="AL25" s="10" t="s">
        <v>12</v>
      </c>
      <c r="AM25" s="29" t="s">
        <v>13</v>
      </c>
      <c r="AN25" s="11" t="s">
        <v>39</v>
      </c>
      <c r="AT25" s="28" t="s">
        <v>37</v>
      </c>
      <c r="AU25" s="13" t="s">
        <v>8</v>
      </c>
      <c r="AV25" s="13"/>
      <c r="AW25" s="13"/>
      <c r="AX25" s="13"/>
      <c r="AY25" s="7" t="s">
        <v>25</v>
      </c>
      <c r="AZ25" s="7"/>
      <c r="BA25" s="7"/>
      <c r="BB25" s="8" t="s">
        <v>10</v>
      </c>
      <c r="BC25" s="8"/>
      <c r="BD25" s="8"/>
      <c r="BE25" s="9" t="s">
        <v>38</v>
      </c>
      <c r="BF25" s="10" t="s">
        <v>12</v>
      </c>
      <c r="BG25" s="29" t="s">
        <v>13</v>
      </c>
      <c r="BH25" s="11" t="s">
        <v>39</v>
      </c>
      <c r="BN25" s="28" t="s">
        <v>37</v>
      </c>
      <c r="BO25" s="13" t="s">
        <v>8</v>
      </c>
      <c r="BP25" s="13"/>
      <c r="BQ25" s="13"/>
      <c r="BR25" s="13"/>
      <c r="BS25" s="7" t="s">
        <v>25</v>
      </c>
      <c r="BT25" s="7"/>
      <c r="BU25" s="7"/>
      <c r="BV25" s="8" t="s">
        <v>10</v>
      </c>
      <c r="BW25" s="8"/>
      <c r="BX25" s="8"/>
      <c r="BY25" s="9" t="s">
        <v>38</v>
      </c>
      <c r="BZ25" s="10" t="s">
        <v>12</v>
      </c>
      <c r="CA25" s="29" t="s">
        <v>13</v>
      </c>
      <c r="CB25" s="11" t="s">
        <v>39</v>
      </c>
      <c r="CH25" s="28" t="s">
        <v>37</v>
      </c>
      <c r="CI25" s="13" t="s">
        <v>8</v>
      </c>
      <c r="CJ25" s="13"/>
      <c r="CK25" s="13"/>
      <c r="CL25" s="13"/>
      <c r="CM25" s="7" t="s">
        <v>25</v>
      </c>
      <c r="CN25" s="7"/>
      <c r="CO25" s="7"/>
      <c r="CP25" s="8" t="s">
        <v>10</v>
      </c>
      <c r="CQ25" s="8"/>
      <c r="CR25" s="8"/>
      <c r="CS25" s="9" t="s">
        <v>38</v>
      </c>
      <c r="CT25" s="10" t="s">
        <v>12</v>
      </c>
      <c r="CU25" s="29" t="s">
        <v>13</v>
      </c>
      <c r="CV25" s="11" t="s">
        <v>39</v>
      </c>
      <c r="DB25" s="28" t="s">
        <v>37</v>
      </c>
      <c r="DC25" s="13" t="s">
        <v>8</v>
      </c>
      <c r="DD25" s="13"/>
      <c r="DE25" s="13"/>
      <c r="DF25" s="13"/>
      <c r="DG25" s="7" t="s">
        <v>25</v>
      </c>
      <c r="DH25" s="7"/>
      <c r="DI25" s="7"/>
      <c r="DJ25" s="8" t="s">
        <v>10</v>
      </c>
      <c r="DK25" s="8"/>
      <c r="DL25" s="8"/>
      <c r="DM25" s="9" t="s">
        <v>38</v>
      </c>
      <c r="DN25" s="10" t="s">
        <v>12</v>
      </c>
      <c r="DO25" s="29" t="s">
        <v>13</v>
      </c>
      <c r="DP25" s="11" t="s">
        <v>39</v>
      </c>
      <c r="DV25" s="28" t="s">
        <v>37</v>
      </c>
      <c r="DW25" s="13" t="s">
        <v>8</v>
      </c>
      <c r="DX25" s="13"/>
      <c r="DY25" s="13"/>
      <c r="DZ25" s="13"/>
      <c r="EA25" s="7" t="s">
        <v>25</v>
      </c>
      <c r="EB25" s="7"/>
      <c r="EC25" s="7"/>
      <c r="ED25" s="8" t="s">
        <v>10</v>
      </c>
      <c r="EE25" s="8"/>
      <c r="EF25" s="8"/>
      <c r="EG25" s="9" t="s">
        <v>38</v>
      </c>
      <c r="EH25" s="10" t="s">
        <v>12</v>
      </c>
      <c r="EI25" s="29" t="s">
        <v>13</v>
      </c>
      <c r="EJ25" s="11" t="s">
        <v>39</v>
      </c>
    </row>
    <row r="26" customHeight="1" spans="1:140">
      <c r="F26" s="30"/>
      <c r="G26" s="11" t="s">
        <v>40</v>
      </c>
      <c r="H26" s="11" t="s">
        <v>41</v>
      </c>
      <c r="I26" s="11" t="s">
        <v>21</v>
      </c>
      <c r="J26" s="13" t="s">
        <v>8</v>
      </c>
      <c r="K26" s="11" t="s">
        <v>23</v>
      </c>
      <c r="L26" s="11" t="s">
        <v>24</v>
      </c>
      <c r="M26" s="7" t="s">
        <v>25</v>
      </c>
      <c r="N26" s="11" t="s">
        <v>26</v>
      </c>
      <c r="O26" s="11" t="s">
        <v>27</v>
      </c>
      <c r="P26" s="8" t="s">
        <v>28</v>
      </c>
      <c r="Q26" s="9" t="s">
        <v>29</v>
      </c>
      <c r="R26" s="14"/>
      <c r="S26" s="29"/>
      <c r="T26" s="11"/>
      <c r="Z26" s="30"/>
      <c r="AA26" s="11" t="s">
        <v>40</v>
      </c>
      <c r="AB26" s="11" t="s">
        <v>41</v>
      </c>
      <c r="AC26" s="11" t="s">
        <v>21</v>
      </c>
      <c r="AD26" s="13" t="s">
        <v>8</v>
      </c>
      <c r="AE26" s="11" t="s">
        <v>23</v>
      </c>
      <c r="AF26" s="11" t="s">
        <v>24</v>
      </c>
      <c r="AG26" s="7" t="s">
        <v>25</v>
      </c>
      <c r="AH26" s="11" t="s">
        <v>26</v>
      </c>
      <c r="AI26" s="11" t="s">
        <v>27</v>
      </c>
      <c r="AJ26" s="8" t="s">
        <v>28</v>
      </c>
      <c r="AK26" s="9" t="s">
        <v>29</v>
      </c>
      <c r="AL26" s="14"/>
      <c r="AM26" s="29"/>
      <c r="AN26" s="11"/>
      <c r="AT26" s="30"/>
      <c r="AU26" s="11" t="s">
        <v>40</v>
      </c>
      <c r="AV26" s="11" t="s">
        <v>41</v>
      </c>
      <c r="AW26" s="11" t="s">
        <v>21</v>
      </c>
      <c r="AX26" s="13" t="s">
        <v>8</v>
      </c>
      <c r="AY26" s="11" t="s">
        <v>23</v>
      </c>
      <c r="AZ26" s="11" t="s">
        <v>24</v>
      </c>
      <c r="BA26" s="7" t="s">
        <v>25</v>
      </c>
      <c r="BB26" s="11" t="s">
        <v>26</v>
      </c>
      <c r="BC26" s="11" t="s">
        <v>27</v>
      </c>
      <c r="BD26" s="8" t="s">
        <v>28</v>
      </c>
      <c r="BE26" s="9" t="s">
        <v>29</v>
      </c>
      <c r="BF26" s="14"/>
      <c r="BG26" s="29"/>
      <c r="BH26" s="11"/>
      <c r="BN26" s="30"/>
      <c r="BO26" s="11" t="s">
        <v>40</v>
      </c>
      <c r="BP26" s="11" t="s">
        <v>41</v>
      </c>
      <c r="BQ26" s="11" t="s">
        <v>21</v>
      </c>
      <c r="BR26" s="13" t="s">
        <v>8</v>
      </c>
      <c r="BS26" s="11" t="s">
        <v>23</v>
      </c>
      <c r="BT26" s="11" t="s">
        <v>24</v>
      </c>
      <c r="BU26" s="7" t="s">
        <v>25</v>
      </c>
      <c r="BV26" s="11" t="s">
        <v>26</v>
      </c>
      <c r="BW26" s="11" t="s">
        <v>27</v>
      </c>
      <c r="BX26" s="8" t="s">
        <v>28</v>
      </c>
      <c r="BY26" s="9" t="s">
        <v>29</v>
      </c>
      <c r="BZ26" s="14"/>
      <c r="CA26" s="29"/>
      <c r="CB26" s="11"/>
      <c r="CH26" s="30"/>
      <c r="CI26" s="11" t="s">
        <v>40</v>
      </c>
      <c r="CJ26" s="11" t="s">
        <v>41</v>
      </c>
      <c r="CK26" s="11" t="s">
        <v>21</v>
      </c>
      <c r="CL26" s="13" t="s">
        <v>8</v>
      </c>
      <c r="CM26" s="11" t="s">
        <v>23</v>
      </c>
      <c r="CN26" s="11" t="s">
        <v>24</v>
      </c>
      <c r="CO26" s="7" t="s">
        <v>25</v>
      </c>
      <c r="CP26" s="11" t="s">
        <v>26</v>
      </c>
      <c r="CQ26" s="11" t="s">
        <v>27</v>
      </c>
      <c r="CR26" s="8" t="s">
        <v>28</v>
      </c>
      <c r="CS26" s="9" t="s">
        <v>29</v>
      </c>
      <c r="CT26" s="14"/>
      <c r="CU26" s="29"/>
      <c r="CV26" s="11"/>
      <c r="DB26" s="30"/>
      <c r="DC26" s="11" t="s">
        <v>40</v>
      </c>
      <c r="DD26" s="11" t="s">
        <v>41</v>
      </c>
      <c r="DE26" s="11" t="s">
        <v>21</v>
      </c>
      <c r="DF26" s="13" t="s">
        <v>8</v>
      </c>
      <c r="DG26" s="11" t="s">
        <v>23</v>
      </c>
      <c r="DH26" s="11" t="s">
        <v>24</v>
      </c>
      <c r="DI26" s="7" t="s">
        <v>25</v>
      </c>
      <c r="DJ26" s="11" t="s">
        <v>26</v>
      </c>
      <c r="DK26" s="11" t="s">
        <v>27</v>
      </c>
      <c r="DL26" s="8" t="s">
        <v>28</v>
      </c>
      <c r="DM26" s="9" t="s">
        <v>29</v>
      </c>
      <c r="DN26" s="14"/>
      <c r="DO26" s="29"/>
      <c r="DP26" s="11"/>
      <c r="DV26" s="30"/>
      <c r="DW26" s="11" t="s">
        <v>40</v>
      </c>
      <c r="DX26" s="11" t="s">
        <v>41</v>
      </c>
      <c r="DY26" s="11" t="s">
        <v>21</v>
      </c>
      <c r="DZ26" s="13" t="s">
        <v>8</v>
      </c>
      <c r="EA26" s="11" t="s">
        <v>23</v>
      </c>
      <c r="EB26" s="11" t="s">
        <v>24</v>
      </c>
      <c r="EC26" s="7" t="s">
        <v>25</v>
      </c>
      <c r="ED26" s="11" t="s">
        <v>26</v>
      </c>
      <c r="EE26" s="11" t="s">
        <v>27</v>
      </c>
      <c r="EF26" s="8" t="s">
        <v>28</v>
      </c>
      <c r="EG26" s="9" t="s">
        <v>29</v>
      </c>
      <c r="EH26" s="14"/>
      <c r="EI26" s="29"/>
      <c r="EJ26" s="11"/>
    </row>
    <row r="27" customHeight="1" spans="1:140">
      <c r="F27" s="11">
        <f>_xlfn.RANK.EQ(S27,S27:S30,0)</f>
        <v>1</v>
      </c>
      <c r="G27" s="11">
        <v>1446.85</v>
      </c>
      <c r="H27" s="11">
        <v>1.8</v>
      </c>
      <c r="I27" s="12">
        <v>1.35</v>
      </c>
      <c r="J27" s="13">
        <f t="shared" ref="J27:J30" si="63">G27*H27*I27</f>
        <v>3515.8455</v>
      </c>
      <c r="K27" s="11">
        <v>680</v>
      </c>
      <c r="L27" s="11">
        <v>1.03</v>
      </c>
      <c r="M27" s="31">
        <f t="shared" ref="M27:M30" si="64">1+6*K27/(K27+2000)+L27</f>
        <v>3.55238805970149</v>
      </c>
      <c r="N27" s="11">
        <v>0.98</v>
      </c>
      <c r="O27" s="11">
        <v>2.3</v>
      </c>
      <c r="P27" s="8">
        <f t="shared" ref="P27:P30" si="65">1+N27*O27</f>
        <v>3.254</v>
      </c>
      <c r="Q27" s="9">
        <v>1.15</v>
      </c>
      <c r="R27" s="17">
        <v>1</v>
      </c>
      <c r="S27" s="18">
        <f t="shared" ref="S27:S30" si="66">J27*M27*Q27*P27*R27</f>
        <v>46737.5101864978</v>
      </c>
      <c r="T27" s="11">
        <f t="shared" ref="T27:T30" si="67">IF(F27=1,1,(IF(F27=2,2,12)))</f>
        <v>1</v>
      </c>
      <c r="Z27" s="11">
        <f>_xlfn.RANK.EQ(AM27,AM27:AM30,0)</f>
        <v>2</v>
      </c>
      <c r="AA27" s="11">
        <v>1446.85</v>
      </c>
      <c r="AB27" s="11">
        <v>1.8</v>
      </c>
      <c r="AC27" s="12">
        <v>1.35</v>
      </c>
      <c r="AD27" s="13">
        <f t="shared" ref="AD27:AD30" si="68">AA27*AB27*AC27</f>
        <v>3515.8455</v>
      </c>
      <c r="AE27" s="11">
        <v>680</v>
      </c>
      <c r="AF27" s="11">
        <v>1.03</v>
      </c>
      <c r="AG27" s="31">
        <f t="shared" ref="AG27:AG30" si="69">1+6*AE27/(AE27+2000)+AF27</f>
        <v>3.55238805970149</v>
      </c>
      <c r="AH27" s="11">
        <v>0.98</v>
      </c>
      <c r="AI27" s="11">
        <v>2.3</v>
      </c>
      <c r="AJ27" s="8">
        <f t="shared" ref="AJ27:AJ30" si="70">1+AH27*AI27</f>
        <v>3.254</v>
      </c>
      <c r="AK27" s="9">
        <v>1.15</v>
      </c>
      <c r="AL27" s="17">
        <v>1</v>
      </c>
      <c r="AM27" s="18">
        <f t="shared" ref="AM27:AM30" si="71">AD27*AG27*AK27*AJ27*AL27</f>
        <v>46737.5101864978</v>
      </c>
      <c r="AN27" s="11">
        <f t="shared" ref="AN27:AN30" si="72">IF(Z27=1,1,(IF(Z27=2,2,12)))</f>
        <v>2</v>
      </c>
      <c r="AT27" s="11">
        <f>_xlfn.RANK.EQ(BG27,BG27:BG30,0)</f>
        <v>1</v>
      </c>
      <c r="AU27" s="11">
        <v>1446.85</v>
      </c>
      <c r="AV27" s="11">
        <v>1.8</v>
      </c>
      <c r="AW27" s="12">
        <v>1.35</v>
      </c>
      <c r="AX27" s="13">
        <f t="shared" ref="AX27:AX30" si="73">AU27*AV27*AW27</f>
        <v>3515.8455</v>
      </c>
      <c r="AY27" s="11">
        <v>680</v>
      </c>
      <c r="AZ27" s="11">
        <v>1.03</v>
      </c>
      <c r="BA27" s="31">
        <f t="shared" ref="BA27:BA30" si="74">1+6*AY27/(AY27+2000)+AZ27</f>
        <v>3.55238805970149</v>
      </c>
      <c r="BB27" s="11">
        <v>0.98</v>
      </c>
      <c r="BC27" s="11">
        <v>2.3</v>
      </c>
      <c r="BD27" s="8">
        <f t="shared" ref="BD27:BD30" si="75">1+BB27*BC27</f>
        <v>3.254</v>
      </c>
      <c r="BE27" s="9">
        <v>1.15</v>
      </c>
      <c r="BF27" s="17">
        <v>1.015</v>
      </c>
      <c r="BG27" s="18">
        <f t="shared" ref="BG27:BG30" si="76">AX27*BA27*BE27*BD27*BF27</f>
        <v>47438.5728392953</v>
      </c>
      <c r="BH27" s="11">
        <f t="shared" ref="BH27:BH30" si="77">IF(AT27=1,1,(IF(AT27=2,2,12)))</f>
        <v>1</v>
      </c>
      <c r="BN27" s="11">
        <f>_xlfn.RANK.EQ(CA27,CA27:CA30,0)</f>
        <v>2</v>
      </c>
      <c r="BO27" s="11">
        <v>1446.85</v>
      </c>
      <c r="BP27" s="11">
        <v>1.8</v>
      </c>
      <c r="BQ27" s="12">
        <v>1.35</v>
      </c>
      <c r="BR27" s="13">
        <f t="shared" ref="BR27:BR30" si="78">BO27*BP27*BQ27</f>
        <v>3515.8455</v>
      </c>
      <c r="BS27" s="11">
        <v>680</v>
      </c>
      <c r="BT27" s="11">
        <v>1.03</v>
      </c>
      <c r="BU27" s="31">
        <f t="shared" ref="BU27:BU30" si="79">1+6*BS27/(BS27+2000)+BT27</f>
        <v>3.55238805970149</v>
      </c>
      <c r="BV27" s="11">
        <v>0.98</v>
      </c>
      <c r="BW27" s="11">
        <v>2.3</v>
      </c>
      <c r="BX27" s="8">
        <f t="shared" ref="BX27:BX30" si="80">1+BV27*BW27</f>
        <v>3.254</v>
      </c>
      <c r="BY27" s="9">
        <v>1.15</v>
      </c>
      <c r="BZ27" s="17">
        <v>1.015</v>
      </c>
      <c r="CA27" s="18">
        <f t="shared" ref="CA27:CA30" si="81">BR27*BU27*BY27*BX27*BZ27</f>
        <v>47438.5728392953</v>
      </c>
      <c r="CB27" s="11">
        <f t="shared" ref="CB27:CB30" si="82">IF(BN27=1,1,(IF(BN27=2,2,12)))</f>
        <v>2</v>
      </c>
      <c r="CH27" s="11">
        <f>_xlfn.RANK.EQ(CU27,CU27:CU30,0)</f>
        <v>1</v>
      </c>
      <c r="CI27" s="11">
        <v>1446.85</v>
      </c>
      <c r="CJ27" s="11">
        <v>1.8</v>
      </c>
      <c r="CK27" s="12">
        <v>1.35</v>
      </c>
      <c r="CL27" s="13">
        <f t="shared" ref="CL27:CL30" si="83">CI27*CJ27*CK27</f>
        <v>3515.8455</v>
      </c>
      <c r="CM27" s="11">
        <v>680</v>
      </c>
      <c r="CN27" s="11">
        <v>1.03</v>
      </c>
      <c r="CO27" s="31">
        <f t="shared" ref="CO27:CO30" si="84">1+6*CM27/(CM27+2000)+CN27</f>
        <v>3.55238805970149</v>
      </c>
      <c r="CP27" s="11">
        <v>0.98</v>
      </c>
      <c r="CQ27" s="11">
        <v>2.3</v>
      </c>
      <c r="CR27" s="8">
        <f t="shared" ref="CR27:CR30" si="85">1+CP27*CQ27</f>
        <v>3.254</v>
      </c>
      <c r="CS27" s="9">
        <v>1.15</v>
      </c>
      <c r="CT27" s="17">
        <v>1.085</v>
      </c>
      <c r="CU27" s="18">
        <f t="shared" ref="CU27:CU30" si="86">CL27*CO27*CS27*CR27*CT27</f>
        <v>50710.1985523502</v>
      </c>
      <c r="CV27" s="11">
        <f t="shared" ref="CV27:CV30" si="87">IF(CH27=1,1,(IF(CH27=2,2,12)))</f>
        <v>1</v>
      </c>
      <c r="DB27" s="11">
        <f>_xlfn.RANK.EQ(DO27,DO27:DO30,0)</f>
        <v>2</v>
      </c>
      <c r="DC27" s="11">
        <v>1446.85</v>
      </c>
      <c r="DD27" s="11">
        <v>1.8</v>
      </c>
      <c r="DE27" s="12">
        <v>1.35</v>
      </c>
      <c r="DF27" s="13">
        <f t="shared" ref="DF27:DF30" si="88">DC27*DD27*DE27</f>
        <v>3515.8455</v>
      </c>
      <c r="DG27" s="11">
        <v>680</v>
      </c>
      <c r="DH27" s="11">
        <v>1.03</v>
      </c>
      <c r="DI27" s="31">
        <f t="shared" ref="DI27:DI30" si="89">1+6*DG27/(DG27+2000)+DH27</f>
        <v>3.55238805970149</v>
      </c>
      <c r="DJ27" s="11">
        <v>0.98</v>
      </c>
      <c r="DK27" s="11">
        <v>2.3</v>
      </c>
      <c r="DL27" s="8">
        <f t="shared" ref="DL27:DL30" si="90">1+DJ27*DK27</f>
        <v>3.254</v>
      </c>
      <c r="DM27" s="9">
        <v>1.15</v>
      </c>
      <c r="DN27" s="17">
        <v>1.085</v>
      </c>
      <c r="DO27" s="18">
        <f t="shared" ref="DO27:DO30" si="91">DF27*DI27*DM27*DL27*DN27</f>
        <v>50710.1985523502</v>
      </c>
      <c r="DP27" s="11">
        <f t="shared" ref="DP27:DP30" si="92">IF(DB27=1,1,(IF(DB27=2,2,12)))</f>
        <v>2</v>
      </c>
      <c r="DV27" s="11">
        <f>_xlfn.RANK.EQ(EI27,EI27:EI30,0)</f>
        <v>2</v>
      </c>
      <c r="DW27" s="11">
        <v>1446.85</v>
      </c>
      <c r="DX27" s="11">
        <v>1.8</v>
      </c>
      <c r="DY27" s="12">
        <v>1.35</v>
      </c>
      <c r="DZ27" s="13">
        <f t="shared" ref="DZ27:DZ30" si="93">DW27*DX27*DY27</f>
        <v>3515.8455</v>
      </c>
      <c r="EA27" s="11">
        <v>680</v>
      </c>
      <c r="EB27" s="11">
        <v>1.12</v>
      </c>
      <c r="EC27" s="31">
        <f t="shared" ref="EC27:EC30" si="94">1+6*EA27/(EA27+2000)+EB27</f>
        <v>3.64238805970149</v>
      </c>
      <c r="ED27" s="11">
        <v>0.98</v>
      </c>
      <c r="EE27" s="11">
        <v>3.1</v>
      </c>
      <c r="EF27" s="8">
        <f t="shared" ref="EF27:EF30" si="95">1+ED27*EE27</f>
        <v>4.038</v>
      </c>
      <c r="EG27" s="9">
        <v>1.15</v>
      </c>
      <c r="EH27" s="17">
        <v>1.2</v>
      </c>
      <c r="EI27" s="18">
        <f t="shared" ref="EI27:EI30" si="96">DZ27*EC27*EG27*EF27*EH27</f>
        <v>71361.0771558328</v>
      </c>
      <c r="EJ27" s="11">
        <f t="shared" ref="EJ27:EJ30" si="97">IF(DV27=1,1,(IF(DV27=2,2,12)))</f>
        <v>2</v>
      </c>
    </row>
    <row r="28" customHeight="1" spans="1:140">
      <c r="F28" s="11">
        <f>_xlfn.RANK.EQ(S28,S27:S30,0)</f>
        <v>3</v>
      </c>
      <c r="G28" s="11">
        <v>1446.85</v>
      </c>
      <c r="H28" s="11">
        <v>1.8</v>
      </c>
      <c r="I28" s="12">
        <v>1.35</v>
      </c>
      <c r="J28" s="13">
        <f t="shared" si="63"/>
        <v>3515.8455</v>
      </c>
      <c r="K28" s="11">
        <v>440</v>
      </c>
      <c r="L28" s="11">
        <v>0.83</v>
      </c>
      <c r="M28" s="31">
        <f t="shared" si="64"/>
        <v>2.91196721311475</v>
      </c>
      <c r="N28" s="11">
        <v>0.97</v>
      </c>
      <c r="O28" s="11">
        <v>2.11</v>
      </c>
      <c r="P28" s="8">
        <f t="shared" si="65"/>
        <v>3.0467</v>
      </c>
      <c r="Q28" s="9">
        <v>1.15</v>
      </c>
      <c r="R28" s="17">
        <v>1</v>
      </c>
      <c r="S28" s="18">
        <f t="shared" si="66"/>
        <v>35871.0257676966</v>
      </c>
      <c r="T28" s="11">
        <f t="shared" si="67"/>
        <v>12</v>
      </c>
      <c r="Z28" s="11">
        <f>_xlfn.RANK.EQ(AM28,AM27:AM30,0)</f>
        <v>3</v>
      </c>
      <c r="AA28" s="11">
        <v>1446.85</v>
      </c>
      <c r="AB28" s="11">
        <v>1.8</v>
      </c>
      <c r="AC28" s="12">
        <v>1.35</v>
      </c>
      <c r="AD28" s="13">
        <f t="shared" si="68"/>
        <v>3515.8455</v>
      </c>
      <c r="AE28" s="11">
        <v>440</v>
      </c>
      <c r="AF28" s="11">
        <v>0.83</v>
      </c>
      <c r="AG28" s="31">
        <f t="shared" si="69"/>
        <v>2.91196721311475</v>
      </c>
      <c r="AH28" s="11">
        <v>0.97</v>
      </c>
      <c r="AI28" s="11">
        <v>2.11</v>
      </c>
      <c r="AJ28" s="8">
        <f t="shared" si="70"/>
        <v>3.0467</v>
      </c>
      <c r="AK28" s="9">
        <v>1.15</v>
      </c>
      <c r="AL28" s="17">
        <v>1</v>
      </c>
      <c r="AM28" s="18">
        <f t="shared" si="71"/>
        <v>35871.0257676966</v>
      </c>
      <c r="AN28" s="11">
        <f t="shared" si="72"/>
        <v>12</v>
      </c>
      <c r="AT28" s="11">
        <f>_xlfn.RANK.EQ(BG28,BG27:BG30,0)</f>
        <v>3</v>
      </c>
      <c r="AU28" s="11">
        <v>1446.85</v>
      </c>
      <c r="AV28" s="11">
        <v>1.8</v>
      </c>
      <c r="AW28" s="12">
        <v>1.35</v>
      </c>
      <c r="AX28" s="13">
        <f t="shared" si="73"/>
        <v>3515.8455</v>
      </c>
      <c r="AY28" s="11">
        <v>440</v>
      </c>
      <c r="AZ28" s="11">
        <v>0.83</v>
      </c>
      <c r="BA28" s="31">
        <f t="shared" si="74"/>
        <v>2.91196721311475</v>
      </c>
      <c r="BB28" s="11">
        <v>0.97</v>
      </c>
      <c r="BC28" s="11">
        <v>2.11</v>
      </c>
      <c r="BD28" s="8">
        <f t="shared" si="75"/>
        <v>3.0467</v>
      </c>
      <c r="BE28" s="9">
        <v>1.15</v>
      </c>
      <c r="BF28" s="17">
        <v>1.015</v>
      </c>
      <c r="BG28" s="18">
        <f t="shared" si="76"/>
        <v>36409.091154212</v>
      </c>
      <c r="BH28" s="11">
        <f t="shared" si="77"/>
        <v>12</v>
      </c>
      <c r="BN28" s="11">
        <f>_xlfn.RANK.EQ(CA28,CA27:CA30,0)</f>
        <v>3</v>
      </c>
      <c r="BO28" s="11">
        <v>1446.85</v>
      </c>
      <c r="BP28" s="11">
        <v>1.8</v>
      </c>
      <c r="BQ28" s="12">
        <v>1.35</v>
      </c>
      <c r="BR28" s="13">
        <f t="shared" si="78"/>
        <v>3515.8455</v>
      </c>
      <c r="BS28" s="11">
        <v>440</v>
      </c>
      <c r="BT28" s="11">
        <v>0.83</v>
      </c>
      <c r="BU28" s="31">
        <f t="shared" si="79"/>
        <v>2.91196721311475</v>
      </c>
      <c r="BV28" s="11">
        <v>0.97</v>
      </c>
      <c r="BW28" s="11">
        <v>2.11</v>
      </c>
      <c r="BX28" s="8">
        <f t="shared" si="80"/>
        <v>3.0467</v>
      </c>
      <c r="BY28" s="9">
        <v>1.15</v>
      </c>
      <c r="BZ28" s="17">
        <v>1.015</v>
      </c>
      <c r="CA28" s="18">
        <f t="shared" si="81"/>
        <v>36409.091154212</v>
      </c>
      <c r="CB28" s="11">
        <f t="shared" si="82"/>
        <v>12</v>
      </c>
      <c r="CH28" s="11">
        <f>_xlfn.RANK.EQ(CU28,CU27:CU30,0)</f>
        <v>3</v>
      </c>
      <c r="CI28" s="11">
        <v>1446.85</v>
      </c>
      <c r="CJ28" s="11">
        <v>1.8</v>
      </c>
      <c r="CK28" s="12">
        <v>1.35</v>
      </c>
      <c r="CL28" s="13">
        <f t="shared" si="83"/>
        <v>3515.8455</v>
      </c>
      <c r="CM28" s="11">
        <v>440</v>
      </c>
      <c r="CN28" s="11">
        <v>0.83</v>
      </c>
      <c r="CO28" s="31">
        <f t="shared" si="84"/>
        <v>2.91196721311475</v>
      </c>
      <c r="CP28" s="11">
        <v>0.97</v>
      </c>
      <c r="CQ28" s="11">
        <v>2.11</v>
      </c>
      <c r="CR28" s="8">
        <f t="shared" si="85"/>
        <v>3.0467</v>
      </c>
      <c r="CS28" s="9">
        <v>1.15</v>
      </c>
      <c r="CT28" s="17">
        <v>1.085</v>
      </c>
      <c r="CU28" s="18">
        <f t="shared" si="86"/>
        <v>38920.0629579508</v>
      </c>
      <c r="CV28" s="11">
        <f t="shared" si="87"/>
        <v>12</v>
      </c>
      <c r="DB28" s="11">
        <f>_xlfn.RANK.EQ(DO28,DO27:DO30,0)</f>
        <v>3</v>
      </c>
      <c r="DC28" s="11">
        <v>1446.85</v>
      </c>
      <c r="DD28" s="11">
        <v>1.8</v>
      </c>
      <c r="DE28" s="12">
        <v>1.35</v>
      </c>
      <c r="DF28" s="13">
        <f t="shared" si="88"/>
        <v>3515.8455</v>
      </c>
      <c r="DG28" s="11">
        <v>440</v>
      </c>
      <c r="DH28" s="11">
        <v>0.83</v>
      </c>
      <c r="DI28" s="31">
        <f t="shared" si="89"/>
        <v>2.91196721311475</v>
      </c>
      <c r="DJ28" s="11">
        <v>0.97</v>
      </c>
      <c r="DK28" s="11">
        <v>2.11</v>
      </c>
      <c r="DL28" s="8">
        <f t="shared" si="90"/>
        <v>3.0467</v>
      </c>
      <c r="DM28" s="9">
        <v>1.15</v>
      </c>
      <c r="DN28" s="17">
        <v>1.085</v>
      </c>
      <c r="DO28" s="18">
        <f t="shared" si="91"/>
        <v>38920.0629579508</v>
      </c>
      <c r="DP28" s="11">
        <f t="shared" si="92"/>
        <v>12</v>
      </c>
      <c r="DV28" s="11">
        <f>_xlfn.RANK.EQ(EI28,EI27:EI30,0)</f>
        <v>3</v>
      </c>
      <c r="DW28" s="11">
        <v>1446.85</v>
      </c>
      <c r="DX28" s="11">
        <v>1.8</v>
      </c>
      <c r="DY28" s="12">
        <v>1.35</v>
      </c>
      <c r="DZ28" s="13">
        <f t="shared" si="93"/>
        <v>3515.8455</v>
      </c>
      <c r="EA28" s="11">
        <v>440</v>
      </c>
      <c r="EB28" s="11">
        <v>0.92</v>
      </c>
      <c r="EC28" s="31">
        <f t="shared" si="94"/>
        <v>3.00196721311475</v>
      </c>
      <c r="ED28" s="11">
        <v>0.97</v>
      </c>
      <c r="EE28" s="11">
        <v>2.91</v>
      </c>
      <c r="EF28" s="8">
        <f t="shared" si="95"/>
        <v>3.8227</v>
      </c>
      <c r="EG28" s="9">
        <v>1.15</v>
      </c>
      <c r="EH28" s="17">
        <v>1.2</v>
      </c>
      <c r="EI28" s="18">
        <f t="shared" si="96"/>
        <v>55678.179890815</v>
      </c>
      <c r="EJ28" s="11">
        <f t="shared" si="97"/>
        <v>12</v>
      </c>
    </row>
    <row r="29" customHeight="1" spans="1:140">
      <c r="F29" s="11">
        <f>_xlfn.RANK.EQ(S29,S27:S30,0)</f>
        <v>2</v>
      </c>
      <c r="G29" s="11">
        <v>1446.85</v>
      </c>
      <c r="H29" s="11">
        <v>1.8</v>
      </c>
      <c r="I29" s="12">
        <v>1.35</v>
      </c>
      <c r="J29" s="13">
        <f t="shared" si="63"/>
        <v>3515.8455</v>
      </c>
      <c r="K29" s="11">
        <v>490</v>
      </c>
      <c r="L29" s="11">
        <v>1.43</v>
      </c>
      <c r="M29" s="31">
        <f t="shared" si="64"/>
        <v>3.61072289156627</v>
      </c>
      <c r="N29" s="11">
        <v>0.89</v>
      </c>
      <c r="O29" s="11">
        <v>1.78</v>
      </c>
      <c r="P29" s="8">
        <f t="shared" si="65"/>
        <v>2.5842</v>
      </c>
      <c r="Q29" s="9">
        <v>1.15</v>
      </c>
      <c r="R29" s="17">
        <v>1</v>
      </c>
      <c r="S29" s="18">
        <f t="shared" si="66"/>
        <v>37726.6205564879</v>
      </c>
      <c r="T29" s="11">
        <f t="shared" si="67"/>
        <v>2</v>
      </c>
      <c r="Z29" s="11">
        <f>_xlfn.RANK.EQ(AM29,AM27:AM30,0)</f>
        <v>1</v>
      </c>
      <c r="AA29" s="11">
        <v>1446.85</v>
      </c>
      <c r="AB29" s="11">
        <v>1.8</v>
      </c>
      <c r="AC29" s="12">
        <v>1.35</v>
      </c>
      <c r="AD29" s="13">
        <f t="shared" si="68"/>
        <v>3515.8455</v>
      </c>
      <c r="AE29" s="11">
        <v>450</v>
      </c>
      <c r="AF29" s="11">
        <v>1.43</v>
      </c>
      <c r="AG29" s="31">
        <f t="shared" si="69"/>
        <v>3.53204081632653</v>
      </c>
      <c r="AH29" s="11">
        <v>1</v>
      </c>
      <c r="AI29" s="11">
        <v>2.71</v>
      </c>
      <c r="AJ29" s="8">
        <f t="shared" si="70"/>
        <v>3.71</v>
      </c>
      <c r="AK29" s="9">
        <v>1.15</v>
      </c>
      <c r="AL29" s="17">
        <v>1</v>
      </c>
      <c r="AM29" s="18">
        <f t="shared" si="71"/>
        <v>52981.8655039296</v>
      </c>
      <c r="AN29" s="11">
        <f t="shared" si="72"/>
        <v>1</v>
      </c>
      <c r="AT29" s="11">
        <f>_xlfn.RANK.EQ(BG29,BG27:BG30,0)</f>
        <v>2</v>
      </c>
      <c r="AU29" s="11">
        <v>1446.85</v>
      </c>
      <c r="AV29" s="11">
        <v>1.8</v>
      </c>
      <c r="AW29" s="12">
        <v>1.35</v>
      </c>
      <c r="AX29" s="13">
        <f t="shared" si="73"/>
        <v>3515.8455</v>
      </c>
      <c r="AY29" s="11">
        <v>490</v>
      </c>
      <c r="AZ29" s="11">
        <v>1.43</v>
      </c>
      <c r="BA29" s="31">
        <f t="shared" si="74"/>
        <v>3.61072289156627</v>
      </c>
      <c r="BB29" s="11">
        <v>0.93</v>
      </c>
      <c r="BC29" s="11">
        <v>1.85</v>
      </c>
      <c r="BD29" s="8">
        <f t="shared" si="75"/>
        <v>2.7205</v>
      </c>
      <c r="BE29" s="9">
        <v>1.15</v>
      </c>
      <c r="BF29" s="17">
        <v>1.015</v>
      </c>
      <c r="BG29" s="18">
        <f t="shared" si="76"/>
        <v>40312.2050508027</v>
      </c>
      <c r="BH29" s="11">
        <f t="shared" si="77"/>
        <v>2</v>
      </c>
      <c r="BN29" s="11">
        <f>_xlfn.RANK.EQ(CA29,CA27:CA30,0)</f>
        <v>1</v>
      </c>
      <c r="BO29" s="11">
        <v>1446.85</v>
      </c>
      <c r="BP29" s="11">
        <v>1.8</v>
      </c>
      <c r="BQ29" s="12">
        <v>1.35</v>
      </c>
      <c r="BR29" s="13">
        <f t="shared" si="78"/>
        <v>3515.8455</v>
      </c>
      <c r="BS29" s="11">
        <v>490</v>
      </c>
      <c r="BT29" s="11">
        <v>1.43</v>
      </c>
      <c r="BU29" s="31">
        <f t="shared" si="79"/>
        <v>3.61072289156627</v>
      </c>
      <c r="BV29" s="11">
        <v>1</v>
      </c>
      <c r="BW29" s="11">
        <v>2.71</v>
      </c>
      <c r="BX29" s="8">
        <f t="shared" si="80"/>
        <v>3.71</v>
      </c>
      <c r="BY29" s="9">
        <v>1.15</v>
      </c>
      <c r="BZ29" s="17">
        <v>1.015</v>
      </c>
      <c r="CA29" s="18">
        <f t="shared" si="81"/>
        <v>54974.5564192163</v>
      </c>
      <c r="CB29" s="11">
        <f t="shared" si="82"/>
        <v>1</v>
      </c>
      <c r="CH29" s="11">
        <f>_xlfn.RANK.EQ(CU29,CU27:CU30,0)</f>
        <v>2</v>
      </c>
      <c r="CI29" s="11">
        <v>1446.85</v>
      </c>
      <c r="CJ29" s="11">
        <v>1.8</v>
      </c>
      <c r="CK29" s="12">
        <v>1.35</v>
      </c>
      <c r="CL29" s="13">
        <f t="shared" si="83"/>
        <v>3515.8455</v>
      </c>
      <c r="CM29" s="11">
        <v>490</v>
      </c>
      <c r="CN29" s="11">
        <v>1.43</v>
      </c>
      <c r="CO29" s="31">
        <f t="shared" si="84"/>
        <v>3.61072289156627</v>
      </c>
      <c r="CP29" s="11">
        <v>0.93</v>
      </c>
      <c r="CQ29" s="11">
        <v>1.85</v>
      </c>
      <c r="CR29" s="8">
        <f t="shared" si="85"/>
        <v>2.7205</v>
      </c>
      <c r="CS29" s="9">
        <v>1.15</v>
      </c>
      <c r="CT29" s="17">
        <v>1.085</v>
      </c>
      <c r="CU29" s="18">
        <f t="shared" si="86"/>
        <v>43092.3571232718</v>
      </c>
      <c r="CV29" s="11">
        <f t="shared" si="87"/>
        <v>2</v>
      </c>
      <c r="DB29" s="11">
        <f>_xlfn.RANK.EQ(DO29,DO27:DO30,0)</f>
        <v>1</v>
      </c>
      <c r="DC29" s="11">
        <v>1446.85</v>
      </c>
      <c r="DD29" s="11">
        <v>1.8</v>
      </c>
      <c r="DE29" s="12">
        <v>1.35</v>
      </c>
      <c r="DF29" s="13">
        <f t="shared" si="88"/>
        <v>3515.8455</v>
      </c>
      <c r="DG29" s="11">
        <v>490</v>
      </c>
      <c r="DH29" s="11">
        <v>1.43</v>
      </c>
      <c r="DI29" s="31">
        <f t="shared" si="89"/>
        <v>3.61072289156627</v>
      </c>
      <c r="DJ29" s="11">
        <v>1</v>
      </c>
      <c r="DK29" s="11">
        <v>2.71</v>
      </c>
      <c r="DL29" s="8">
        <f t="shared" si="90"/>
        <v>3.71</v>
      </c>
      <c r="DM29" s="9">
        <v>1.15</v>
      </c>
      <c r="DN29" s="17">
        <v>1.085</v>
      </c>
      <c r="DO29" s="18">
        <f t="shared" si="91"/>
        <v>58765.9051377829</v>
      </c>
      <c r="DP29" s="11">
        <f t="shared" si="92"/>
        <v>1</v>
      </c>
      <c r="DV29" s="11">
        <f>_xlfn.RANK.EQ(EI29,EI27:EI30,0)</f>
        <v>1</v>
      </c>
      <c r="DW29" s="11">
        <v>1446.85</v>
      </c>
      <c r="DX29" s="11">
        <v>1.8</v>
      </c>
      <c r="DY29" s="12">
        <v>1.35</v>
      </c>
      <c r="DZ29" s="13">
        <f t="shared" si="93"/>
        <v>3515.8455</v>
      </c>
      <c r="EA29" s="11">
        <v>490</v>
      </c>
      <c r="EB29" s="11">
        <v>1.52</v>
      </c>
      <c r="EC29" s="31">
        <f t="shared" si="94"/>
        <v>3.70072289156626</v>
      </c>
      <c r="ED29" s="11">
        <v>1</v>
      </c>
      <c r="EE29" s="11">
        <v>3.51</v>
      </c>
      <c r="EF29" s="8">
        <f t="shared" si="95"/>
        <v>4.51</v>
      </c>
      <c r="EG29" s="9">
        <v>1.15</v>
      </c>
      <c r="EH29" s="17">
        <v>1.2</v>
      </c>
      <c r="EI29" s="18">
        <f t="shared" si="96"/>
        <v>80978.9193795899</v>
      </c>
      <c r="EJ29" s="11">
        <f t="shared" si="97"/>
        <v>1</v>
      </c>
    </row>
    <row r="30" customHeight="1" spans="1:140">
      <c r="F30" s="11">
        <f>_xlfn.RANK.EQ(S30,S27:S30,0)</f>
        <v>4</v>
      </c>
      <c r="G30" s="11">
        <v>0</v>
      </c>
      <c r="H30" s="11">
        <v>1.8</v>
      </c>
      <c r="I30" s="12">
        <v>1.35</v>
      </c>
      <c r="J30" s="13">
        <f t="shared" si="63"/>
        <v>0</v>
      </c>
      <c r="K30" s="11">
        <v>0</v>
      </c>
      <c r="L30" s="11">
        <v>0.2</v>
      </c>
      <c r="M30" s="31">
        <f t="shared" si="64"/>
        <v>1.2</v>
      </c>
      <c r="N30" s="28">
        <v>0.7</v>
      </c>
      <c r="O30" s="28">
        <v>1.5</v>
      </c>
      <c r="P30" s="8">
        <f t="shared" si="65"/>
        <v>2.05</v>
      </c>
      <c r="Q30" s="9">
        <v>1.15</v>
      </c>
      <c r="R30" s="17">
        <v>1</v>
      </c>
      <c r="S30" s="18">
        <f t="shared" si="66"/>
        <v>0</v>
      </c>
      <c r="T30" s="28">
        <f t="shared" si="67"/>
        <v>12</v>
      </c>
      <c r="Z30" s="11">
        <f>_xlfn.RANK.EQ(AM30,AM27:AM30,0)</f>
        <v>4</v>
      </c>
      <c r="AA30" s="11">
        <v>0</v>
      </c>
      <c r="AB30" s="11">
        <v>1.8</v>
      </c>
      <c r="AC30" s="12">
        <v>1.35</v>
      </c>
      <c r="AD30" s="13">
        <f t="shared" si="68"/>
        <v>0</v>
      </c>
      <c r="AE30" s="11">
        <v>0</v>
      </c>
      <c r="AF30" s="11">
        <v>0.2</v>
      </c>
      <c r="AG30" s="31">
        <f t="shared" si="69"/>
        <v>1.2</v>
      </c>
      <c r="AH30" s="28">
        <v>0.7</v>
      </c>
      <c r="AI30" s="28">
        <v>1.5</v>
      </c>
      <c r="AJ30" s="8">
        <f t="shared" si="70"/>
        <v>2.05</v>
      </c>
      <c r="AK30" s="9">
        <v>1.15</v>
      </c>
      <c r="AL30" s="17">
        <v>1</v>
      </c>
      <c r="AM30" s="18">
        <f t="shared" si="71"/>
        <v>0</v>
      </c>
      <c r="AN30" s="28">
        <f t="shared" si="72"/>
        <v>12</v>
      </c>
      <c r="AT30" s="11">
        <f>_xlfn.RANK.EQ(BG30,BG27:BG30,0)</f>
        <v>4</v>
      </c>
      <c r="AU30" s="11">
        <v>0</v>
      </c>
      <c r="AV30" s="11">
        <v>1.8</v>
      </c>
      <c r="AW30" s="12">
        <v>1.35</v>
      </c>
      <c r="AX30" s="13">
        <f t="shared" si="73"/>
        <v>0</v>
      </c>
      <c r="AY30" s="11">
        <v>0</v>
      </c>
      <c r="AZ30" s="11">
        <v>0.2</v>
      </c>
      <c r="BA30" s="31">
        <f t="shared" si="74"/>
        <v>1.2</v>
      </c>
      <c r="BB30" s="28">
        <v>0.7</v>
      </c>
      <c r="BC30" s="28">
        <v>1.5</v>
      </c>
      <c r="BD30" s="8">
        <f t="shared" si="75"/>
        <v>2.05</v>
      </c>
      <c r="BE30" s="9">
        <v>1.15</v>
      </c>
      <c r="BF30" s="17">
        <v>1.015</v>
      </c>
      <c r="BG30" s="18">
        <f t="shared" si="76"/>
        <v>0</v>
      </c>
      <c r="BH30" s="28">
        <f t="shared" si="77"/>
        <v>12</v>
      </c>
      <c r="BN30" s="11">
        <f>_xlfn.RANK.EQ(CA30,CA27:CA30,0)</f>
        <v>4</v>
      </c>
      <c r="BO30" s="11">
        <v>0</v>
      </c>
      <c r="BP30" s="11">
        <v>1.8</v>
      </c>
      <c r="BQ30" s="12">
        <v>1.35</v>
      </c>
      <c r="BR30" s="13">
        <f t="shared" si="78"/>
        <v>0</v>
      </c>
      <c r="BS30" s="11">
        <v>0</v>
      </c>
      <c r="BT30" s="11">
        <v>0.2</v>
      </c>
      <c r="BU30" s="31">
        <f t="shared" si="79"/>
        <v>1.2</v>
      </c>
      <c r="BV30" s="28">
        <v>0.7</v>
      </c>
      <c r="BW30" s="28">
        <v>1.5</v>
      </c>
      <c r="BX30" s="8">
        <f t="shared" si="80"/>
        <v>2.05</v>
      </c>
      <c r="BY30" s="9">
        <v>1.15</v>
      </c>
      <c r="BZ30" s="17">
        <v>1.015</v>
      </c>
      <c r="CA30" s="18">
        <f t="shared" si="81"/>
        <v>0</v>
      </c>
      <c r="CB30" s="28">
        <f t="shared" si="82"/>
        <v>12</v>
      </c>
      <c r="CH30" s="11">
        <f>_xlfn.RANK.EQ(CU30,CU27:CU30,0)</f>
        <v>4</v>
      </c>
      <c r="CI30" s="11">
        <v>0</v>
      </c>
      <c r="CJ30" s="11">
        <v>1.8</v>
      </c>
      <c r="CK30" s="12">
        <v>1.35</v>
      </c>
      <c r="CL30" s="13">
        <f t="shared" si="83"/>
        <v>0</v>
      </c>
      <c r="CM30" s="11">
        <v>0</v>
      </c>
      <c r="CN30" s="11">
        <v>0.2</v>
      </c>
      <c r="CO30" s="31">
        <f t="shared" si="84"/>
        <v>1.2</v>
      </c>
      <c r="CP30" s="28">
        <v>0.7</v>
      </c>
      <c r="CQ30" s="28">
        <v>1.5</v>
      </c>
      <c r="CR30" s="8">
        <f t="shared" si="85"/>
        <v>2.05</v>
      </c>
      <c r="CS30" s="9">
        <v>1.15</v>
      </c>
      <c r="CT30" s="17">
        <v>1.085</v>
      </c>
      <c r="CU30" s="18">
        <f t="shared" si="86"/>
        <v>0</v>
      </c>
      <c r="CV30" s="28">
        <f t="shared" si="87"/>
        <v>12</v>
      </c>
      <c r="DB30" s="11">
        <f>_xlfn.RANK.EQ(DO30,DO27:DO30,0)</f>
        <v>4</v>
      </c>
      <c r="DC30" s="11">
        <v>0</v>
      </c>
      <c r="DD30" s="11">
        <v>1.8</v>
      </c>
      <c r="DE30" s="12">
        <v>1.35</v>
      </c>
      <c r="DF30" s="13">
        <f t="shared" si="88"/>
        <v>0</v>
      </c>
      <c r="DG30" s="11">
        <v>0</v>
      </c>
      <c r="DH30" s="11">
        <v>0.2</v>
      </c>
      <c r="DI30" s="31">
        <f t="shared" si="89"/>
        <v>1.2</v>
      </c>
      <c r="DJ30" s="28">
        <v>0.7</v>
      </c>
      <c r="DK30" s="28">
        <v>1.5</v>
      </c>
      <c r="DL30" s="8">
        <f t="shared" si="90"/>
        <v>2.05</v>
      </c>
      <c r="DM30" s="9">
        <v>1.15</v>
      </c>
      <c r="DN30" s="17">
        <v>1.085</v>
      </c>
      <c r="DO30" s="18">
        <f t="shared" si="91"/>
        <v>0</v>
      </c>
      <c r="DP30" s="28">
        <f t="shared" si="92"/>
        <v>12</v>
      </c>
      <c r="DV30" s="11">
        <f>_xlfn.RANK.EQ(EI30,EI27:EI30,0)</f>
        <v>4</v>
      </c>
      <c r="DW30" s="11">
        <v>0</v>
      </c>
      <c r="DX30" s="11">
        <v>1.8</v>
      </c>
      <c r="DY30" s="12">
        <v>1.35</v>
      </c>
      <c r="DZ30" s="13">
        <f t="shared" si="93"/>
        <v>0</v>
      </c>
      <c r="EA30" s="11">
        <v>0</v>
      </c>
      <c r="EB30" s="11">
        <v>0.2</v>
      </c>
      <c r="EC30" s="31">
        <f t="shared" si="94"/>
        <v>1.2</v>
      </c>
      <c r="ED30" s="28">
        <v>0.7</v>
      </c>
      <c r="EE30" s="28">
        <v>1.5</v>
      </c>
      <c r="EF30" s="8">
        <f t="shared" si="95"/>
        <v>2.05</v>
      </c>
      <c r="EG30" s="9">
        <v>1.15</v>
      </c>
      <c r="EH30" s="17">
        <v>1.2</v>
      </c>
      <c r="EI30" s="18">
        <f t="shared" si="96"/>
        <v>0</v>
      </c>
      <c r="EJ30" s="28">
        <f t="shared" si="97"/>
        <v>12</v>
      </c>
    </row>
    <row r="31" customHeight="1" spans="1:140">
      <c r="F31" s="32" t="s">
        <v>42</v>
      </c>
      <c r="G31" s="33">
        <f>LARGE(S27:S30,1)/1</f>
        <v>46737.5101864978</v>
      </c>
      <c r="H31" s="32" t="s">
        <v>43</v>
      </c>
      <c r="I31" s="33">
        <f>LARGE(S27:S30,2)/2</f>
        <v>18863.310278244</v>
      </c>
      <c r="J31" s="32" t="s">
        <v>44</v>
      </c>
      <c r="K31" s="33">
        <f>LARGE(S27:S30,3)/12</f>
        <v>2989.25214730805</v>
      </c>
      <c r="L31" s="32" t="s">
        <v>45</v>
      </c>
      <c r="M31" s="34">
        <f>LARGE(S27:S30,4)/12</f>
        <v>0</v>
      </c>
      <c r="N31" s="35" t="s">
        <v>46</v>
      </c>
      <c r="O31" s="36">
        <f>G31+I31+K31+M31</f>
        <v>68590.0726120498</v>
      </c>
      <c r="P31" s="35" t="s">
        <v>47</v>
      </c>
      <c r="Q31" s="35">
        <v>6.7</v>
      </c>
      <c r="R31" s="35"/>
      <c r="S31" s="35" t="s">
        <v>48</v>
      </c>
      <c r="T31" s="36">
        <f>O31*Q31</f>
        <v>459553.486500734</v>
      </c>
      <c r="Z31" s="32" t="s">
        <v>42</v>
      </c>
      <c r="AA31" s="33">
        <f>LARGE(AM27:AM30,1)/1</f>
        <v>52981.8655039296</v>
      </c>
      <c r="AB31" s="32" t="s">
        <v>43</v>
      </c>
      <c r="AC31" s="33">
        <f>LARGE(AM27:AM30,2)/2</f>
        <v>23368.7550932489</v>
      </c>
      <c r="AD31" s="32" t="s">
        <v>44</v>
      </c>
      <c r="AE31" s="33">
        <f>LARGE(AM27:AM30,3)/12</f>
        <v>2989.25214730805</v>
      </c>
      <c r="AF31" s="32" t="s">
        <v>45</v>
      </c>
      <c r="AG31" s="34">
        <f>LARGE(AM27:AM30,4)/12</f>
        <v>0</v>
      </c>
      <c r="AH31" s="35" t="s">
        <v>46</v>
      </c>
      <c r="AI31" s="36">
        <f>AA31+AC31+AE31+AG31</f>
        <v>79339.8727444866</v>
      </c>
      <c r="AJ31" s="35" t="s">
        <v>47</v>
      </c>
      <c r="AK31" s="35">
        <v>6.7</v>
      </c>
      <c r="AL31" s="35"/>
      <c r="AM31" s="35" t="s">
        <v>48</v>
      </c>
      <c r="AN31" s="36">
        <f>AI31*AK31</f>
        <v>531577.14738806</v>
      </c>
      <c r="AT31" s="32" t="s">
        <v>42</v>
      </c>
      <c r="AU31" s="33">
        <f>LARGE(BG27:BG30,1)/1</f>
        <v>47438.5728392953</v>
      </c>
      <c r="AV31" s="32" t="s">
        <v>43</v>
      </c>
      <c r="AW31" s="33">
        <f>LARGE(BG27:BG30,2)/2</f>
        <v>20156.1025254013</v>
      </c>
      <c r="AX31" s="32" t="s">
        <v>44</v>
      </c>
      <c r="AY31" s="33">
        <f>LARGE(BG27:BG30,3)/12</f>
        <v>3034.09092951767</v>
      </c>
      <c r="AZ31" s="32" t="s">
        <v>45</v>
      </c>
      <c r="BA31" s="34">
        <f>LARGE(BG27:BG30,4)/12</f>
        <v>0</v>
      </c>
      <c r="BB31" s="35" t="s">
        <v>46</v>
      </c>
      <c r="BC31" s="36">
        <f>AU31+AW31+AY31+BA31</f>
        <v>70628.7662942143</v>
      </c>
      <c r="BD31" s="35" t="s">
        <v>47</v>
      </c>
      <c r="BE31" s="35">
        <v>6.7</v>
      </c>
      <c r="BF31" s="35"/>
      <c r="BG31" s="35" t="s">
        <v>48</v>
      </c>
      <c r="BH31" s="36">
        <f>BC31*BE31</f>
        <v>473212.734171236</v>
      </c>
      <c r="BN31" s="32" t="s">
        <v>42</v>
      </c>
      <c r="BO31" s="33">
        <f>LARGE(CA27:CA30,1)/1</f>
        <v>54974.5564192163</v>
      </c>
      <c r="BP31" s="32" t="s">
        <v>43</v>
      </c>
      <c r="BQ31" s="33">
        <f>LARGE(CA27:CA30,2)/2</f>
        <v>23719.2864196477</v>
      </c>
      <c r="BR31" s="32" t="s">
        <v>44</v>
      </c>
      <c r="BS31" s="33">
        <f>LARGE(CA27:CA30,3)/12</f>
        <v>3034.09092951767</v>
      </c>
      <c r="BT31" s="32" t="s">
        <v>45</v>
      </c>
      <c r="BU31" s="34">
        <f>LARGE(CA27:CA30,4)/12</f>
        <v>0</v>
      </c>
      <c r="BV31" s="35" t="s">
        <v>46</v>
      </c>
      <c r="BW31" s="36">
        <f>BO31+BQ31+BS31+BU31</f>
        <v>81727.9337683816</v>
      </c>
      <c r="BX31" s="35" t="s">
        <v>47</v>
      </c>
      <c r="BY31" s="35">
        <v>6.7</v>
      </c>
      <c r="BZ31" s="35"/>
      <c r="CA31" s="35" t="s">
        <v>48</v>
      </c>
      <c r="CB31" s="36">
        <f>BW31*BY31</f>
        <v>547577.156248157</v>
      </c>
      <c r="CH31" s="32" t="s">
        <v>42</v>
      </c>
      <c r="CI31" s="33">
        <f>LARGE(CU27:CU30,1)/1</f>
        <v>50710.1985523502</v>
      </c>
      <c r="CJ31" s="32" t="s">
        <v>43</v>
      </c>
      <c r="CK31" s="33">
        <f>LARGE(CU27:CU30,2)/2</f>
        <v>21546.1785616359</v>
      </c>
      <c r="CL31" s="32" t="s">
        <v>44</v>
      </c>
      <c r="CM31" s="33">
        <f>LARGE(CU27:CU30,3)/12</f>
        <v>3243.33857982923</v>
      </c>
      <c r="CN31" s="32" t="s">
        <v>45</v>
      </c>
      <c r="CO31" s="34">
        <f>LARGE(CU27:CU30,4)/12</f>
        <v>0</v>
      </c>
      <c r="CP31" s="35" t="s">
        <v>46</v>
      </c>
      <c r="CQ31" s="36">
        <f>CI31+CK31+CM31+CO31</f>
        <v>75499.7156938153</v>
      </c>
      <c r="CR31" s="35" t="s">
        <v>47</v>
      </c>
      <c r="CS31" s="35">
        <v>6.7</v>
      </c>
      <c r="CT31" s="35"/>
      <c r="CU31" s="35" t="s">
        <v>48</v>
      </c>
      <c r="CV31" s="36">
        <f>CQ31*CS31</f>
        <v>505848.095148563</v>
      </c>
      <c r="DB31" s="32" t="s">
        <v>42</v>
      </c>
      <c r="DC31" s="33">
        <f>LARGE(DO27:DO30,1)/1</f>
        <v>58765.9051377829</v>
      </c>
      <c r="DD31" s="32" t="s">
        <v>43</v>
      </c>
      <c r="DE31" s="33">
        <f>LARGE(DO27:DO30,2)/2</f>
        <v>25355.0992761751</v>
      </c>
      <c r="DF31" s="32" t="s">
        <v>44</v>
      </c>
      <c r="DG31" s="33">
        <f>LARGE(DO27:DO30,3)/12</f>
        <v>3243.33857982923</v>
      </c>
      <c r="DH31" s="32" t="s">
        <v>45</v>
      </c>
      <c r="DI31" s="34">
        <f>LARGE(DO27:DO30,4)/12</f>
        <v>0</v>
      </c>
      <c r="DJ31" s="35" t="s">
        <v>46</v>
      </c>
      <c r="DK31" s="36">
        <f>DC31+DE31+DG31+DI31</f>
        <v>87364.3429937873</v>
      </c>
      <c r="DL31" s="35" t="s">
        <v>47</v>
      </c>
      <c r="DM31" s="35">
        <v>6.7</v>
      </c>
      <c r="DN31" s="35"/>
      <c r="DO31" s="35" t="s">
        <v>48</v>
      </c>
      <c r="DP31" s="36">
        <f>DK31*DM31</f>
        <v>585341.098058375</v>
      </c>
      <c r="DV31" s="32" t="s">
        <v>42</v>
      </c>
      <c r="DW31" s="33">
        <f>LARGE(EI27:EI30,1)/1</f>
        <v>80978.9193795899</v>
      </c>
      <c r="DX31" s="32" t="s">
        <v>43</v>
      </c>
      <c r="DY31" s="33">
        <f>LARGE(EI27:EI30,2)/2</f>
        <v>35680.5385779164</v>
      </c>
      <c r="DZ31" s="32" t="s">
        <v>44</v>
      </c>
      <c r="EA31" s="33">
        <f>LARGE(EI27:EI30,3)/12</f>
        <v>4639.84832423458</v>
      </c>
      <c r="EB31" s="32" t="s">
        <v>45</v>
      </c>
      <c r="EC31" s="34">
        <f>LARGE(EI27:EI30,4)/12</f>
        <v>0</v>
      </c>
      <c r="ED31" s="35" t="s">
        <v>46</v>
      </c>
      <c r="EE31" s="36">
        <f>DW31+DY31+EA31+EC31</f>
        <v>121299.306281741</v>
      </c>
      <c r="EF31" s="35" t="s">
        <v>47</v>
      </c>
      <c r="EG31" s="35">
        <v>6.7</v>
      </c>
      <c r="EH31" s="35"/>
      <c r="EI31" s="35" t="s">
        <v>48</v>
      </c>
      <c r="EJ31" s="36">
        <f>EE31*EG31</f>
        <v>812705.352087664</v>
      </c>
    </row>
    <row r="32" customHeight="1" spans="1:140">
      <c r="F32" s="32"/>
      <c r="G32" s="33"/>
      <c r="H32" s="32"/>
      <c r="I32" s="33"/>
      <c r="J32" s="32"/>
      <c r="K32" s="33"/>
      <c r="L32" s="32"/>
      <c r="M32" s="34"/>
      <c r="N32" s="35"/>
      <c r="O32" s="36"/>
      <c r="P32" s="35"/>
      <c r="Q32" s="35"/>
      <c r="R32" s="35"/>
      <c r="S32" s="35"/>
      <c r="T32" s="36"/>
      <c r="Z32" s="32"/>
      <c r="AA32" s="33"/>
      <c r="AB32" s="32"/>
      <c r="AC32" s="33"/>
      <c r="AD32" s="32"/>
      <c r="AE32" s="33"/>
      <c r="AF32" s="32"/>
      <c r="AG32" s="34"/>
      <c r="AH32" s="35"/>
      <c r="AI32" s="36"/>
      <c r="AJ32" s="35"/>
      <c r="AK32" s="35"/>
      <c r="AL32" s="35"/>
      <c r="AM32" s="35"/>
      <c r="AN32" s="36"/>
      <c r="AT32" s="32"/>
      <c r="AU32" s="33"/>
      <c r="AV32" s="32"/>
      <c r="AW32" s="33"/>
      <c r="AX32" s="32"/>
      <c r="AY32" s="33"/>
      <c r="AZ32" s="32"/>
      <c r="BA32" s="34"/>
      <c r="BB32" s="35"/>
      <c r="BC32" s="36"/>
      <c r="BD32" s="35"/>
      <c r="BE32" s="35"/>
      <c r="BF32" s="35"/>
      <c r="BG32" s="35"/>
      <c r="BH32" s="36"/>
      <c r="BN32" s="32"/>
      <c r="BO32" s="33"/>
      <c r="BP32" s="32"/>
      <c r="BQ32" s="33"/>
      <c r="BR32" s="32"/>
      <c r="BS32" s="33"/>
      <c r="BT32" s="32"/>
      <c r="BU32" s="34"/>
      <c r="BV32" s="35"/>
      <c r="BW32" s="36"/>
      <c r="BX32" s="35"/>
      <c r="BY32" s="35"/>
      <c r="BZ32" s="35"/>
      <c r="CA32" s="35"/>
      <c r="CB32" s="36"/>
      <c r="CH32" s="32"/>
      <c r="CI32" s="33"/>
      <c r="CJ32" s="32"/>
      <c r="CK32" s="33"/>
      <c r="CL32" s="32"/>
      <c r="CM32" s="33"/>
      <c r="CN32" s="32"/>
      <c r="CO32" s="34"/>
      <c r="CP32" s="35"/>
      <c r="CQ32" s="36"/>
      <c r="CR32" s="35"/>
      <c r="CS32" s="35"/>
      <c r="CT32" s="35"/>
      <c r="CU32" s="35"/>
      <c r="CV32" s="36"/>
      <c r="DB32" s="32"/>
      <c r="DC32" s="33"/>
      <c r="DD32" s="32"/>
      <c r="DE32" s="33"/>
      <c r="DF32" s="32"/>
      <c r="DG32" s="33"/>
      <c r="DH32" s="32"/>
      <c r="DI32" s="34"/>
      <c r="DJ32" s="35"/>
      <c r="DK32" s="36"/>
      <c r="DL32" s="35"/>
      <c r="DM32" s="35"/>
      <c r="DN32" s="35"/>
      <c r="DO32" s="35"/>
      <c r="DP32" s="36"/>
      <c r="DV32" s="32"/>
      <c r="DW32" s="33"/>
      <c r="DX32" s="32"/>
      <c r="DY32" s="33"/>
      <c r="DZ32" s="32"/>
      <c r="EA32" s="33"/>
      <c r="EB32" s="32"/>
      <c r="EC32" s="34"/>
      <c r="ED32" s="35"/>
      <c r="EE32" s="36"/>
      <c r="EF32" s="35"/>
      <c r="EG32" s="35"/>
      <c r="EH32" s="35"/>
      <c r="EI32" s="35"/>
      <c r="EJ32" s="36"/>
    </row>
    <row r="33" customHeight="1" spans="6:139">
      <c r="F33" s="3" t="s">
        <v>50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Z33" s="3" t="s">
        <v>50</v>
      </c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T33" s="3" t="s">
        <v>50</v>
      </c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N33" s="3" t="s">
        <v>50</v>
      </c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H33" s="3" t="s">
        <v>50</v>
      </c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DB33" s="3" t="s">
        <v>50</v>
      </c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V33" s="3" t="s">
        <v>50</v>
      </c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</row>
    <row r="34" customHeight="1" spans="6:139">
      <c r="F34" s="4" t="s">
        <v>8</v>
      </c>
      <c r="G34" s="5"/>
      <c r="H34" s="5"/>
      <c r="I34" s="6"/>
      <c r="J34" s="7" t="s">
        <v>9</v>
      </c>
      <c r="K34" s="7"/>
      <c r="L34" s="7"/>
      <c r="M34" s="7"/>
      <c r="N34" s="8" t="s">
        <v>10</v>
      </c>
      <c r="O34" s="8"/>
      <c r="P34" s="8"/>
      <c r="Q34" s="9" t="s">
        <v>11</v>
      </c>
      <c r="R34" s="10" t="s">
        <v>12</v>
      </c>
      <c r="S34" s="10" t="s">
        <v>13</v>
      </c>
      <c r="Z34" s="4" t="s">
        <v>8</v>
      </c>
      <c r="AA34" s="5"/>
      <c r="AB34" s="5"/>
      <c r="AC34" s="6"/>
      <c r="AD34" s="7" t="s">
        <v>9</v>
      </c>
      <c r="AE34" s="7"/>
      <c r="AF34" s="7"/>
      <c r="AG34" s="7"/>
      <c r="AH34" s="8" t="s">
        <v>10</v>
      </c>
      <c r="AI34" s="8"/>
      <c r="AJ34" s="8"/>
      <c r="AK34" s="9" t="s">
        <v>11</v>
      </c>
      <c r="AL34" s="10" t="s">
        <v>12</v>
      </c>
      <c r="AM34" s="10" t="s">
        <v>13</v>
      </c>
      <c r="AT34" s="4" t="s">
        <v>8</v>
      </c>
      <c r="AU34" s="5"/>
      <c r="AV34" s="5"/>
      <c r="AW34" s="6"/>
      <c r="AX34" s="7" t="s">
        <v>9</v>
      </c>
      <c r="AY34" s="7"/>
      <c r="AZ34" s="7"/>
      <c r="BA34" s="7"/>
      <c r="BB34" s="8" t="s">
        <v>10</v>
      </c>
      <c r="BC34" s="8"/>
      <c r="BD34" s="8"/>
      <c r="BE34" s="9" t="s">
        <v>11</v>
      </c>
      <c r="BF34" s="10" t="s">
        <v>12</v>
      </c>
      <c r="BG34" s="10" t="s">
        <v>13</v>
      </c>
      <c r="BN34" s="4" t="s">
        <v>8</v>
      </c>
      <c r="BO34" s="5"/>
      <c r="BP34" s="5"/>
      <c r="BQ34" s="6"/>
      <c r="BR34" s="7" t="s">
        <v>9</v>
      </c>
      <c r="BS34" s="7"/>
      <c r="BT34" s="7"/>
      <c r="BU34" s="7"/>
      <c r="BV34" s="8" t="s">
        <v>10</v>
      </c>
      <c r="BW34" s="8"/>
      <c r="BX34" s="8"/>
      <c r="BY34" s="9" t="s">
        <v>11</v>
      </c>
      <c r="BZ34" s="10" t="s">
        <v>12</v>
      </c>
      <c r="CA34" s="10" t="s">
        <v>13</v>
      </c>
      <c r="CH34" s="4" t="s">
        <v>8</v>
      </c>
      <c r="CI34" s="5"/>
      <c r="CJ34" s="5"/>
      <c r="CK34" s="6"/>
      <c r="CL34" s="7" t="s">
        <v>9</v>
      </c>
      <c r="CM34" s="7"/>
      <c r="CN34" s="7"/>
      <c r="CO34" s="7"/>
      <c r="CP34" s="8" t="s">
        <v>10</v>
      </c>
      <c r="CQ34" s="8"/>
      <c r="CR34" s="8"/>
      <c r="CS34" s="9" t="s">
        <v>11</v>
      </c>
      <c r="CT34" s="10" t="s">
        <v>12</v>
      </c>
      <c r="CU34" s="10" t="s">
        <v>13</v>
      </c>
      <c r="DB34" s="4" t="s">
        <v>8</v>
      </c>
      <c r="DC34" s="5"/>
      <c r="DD34" s="5"/>
      <c r="DE34" s="6"/>
      <c r="DF34" s="7" t="s">
        <v>9</v>
      </c>
      <c r="DG34" s="7"/>
      <c r="DH34" s="7"/>
      <c r="DI34" s="7"/>
      <c r="DJ34" s="8" t="s">
        <v>10</v>
      </c>
      <c r="DK34" s="8"/>
      <c r="DL34" s="8"/>
      <c r="DM34" s="9" t="s">
        <v>11</v>
      </c>
      <c r="DN34" s="10" t="s">
        <v>12</v>
      </c>
      <c r="DO34" s="10" t="s">
        <v>13</v>
      </c>
      <c r="DV34" s="4" t="s">
        <v>8</v>
      </c>
      <c r="DW34" s="5"/>
      <c r="DX34" s="5"/>
      <c r="DY34" s="6"/>
      <c r="DZ34" s="7" t="s">
        <v>9</v>
      </c>
      <c r="EA34" s="7"/>
      <c r="EB34" s="7"/>
      <c r="EC34" s="7"/>
      <c r="ED34" s="8" t="s">
        <v>10</v>
      </c>
      <c r="EE34" s="8"/>
      <c r="EF34" s="8"/>
      <c r="EG34" s="9" t="s">
        <v>11</v>
      </c>
      <c r="EH34" s="10" t="s">
        <v>12</v>
      </c>
      <c r="EI34" s="10" t="s">
        <v>13</v>
      </c>
    </row>
    <row r="35" customHeight="1" spans="6:139">
      <c r="F35" s="11" t="s">
        <v>19</v>
      </c>
      <c r="G35" s="11" t="s">
        <v>20</v>
      </c>
      <c r="H35" s="12" t="s">
        <v>21</v>
      </c>
      <c r="I35" s="13" t="s">
        <v>8</v>
      </c>
      <c r="J35" s="11" t="s">
        <v>22</v>
      </c>
      <c r="K35" s="11" t="s">
        <v>23</v>
      </c>
      <c r="L35" s="11" t="s">
        <v>24</v>
      </c>
      <c r="M35" s="7" t="s">
        <v>25</v>
      </c>
      <c r="N35" s="11" t="s">
        <v>26</v>
      </c>
      <c r="O35" s="11" t="s">
        <v>27</v>
      </c>
      <c r="P35" s="8" t="s">
        <v>28</v>
      </c>
      <c r="Q35" s="9" t="s">
        <v>29</v>
      </c>
      <c r="R35" s="14"/>
      <c r="S35" s="14"/>
      <c r="Z35" s="11" t="s">
        <v>19</v>
      </c>
      <c r="AA35" s="11" t="s">
        <v>20</v>
      </c>
      <c r="AB35" s="12" t="s">
        <v>21</v>
      </c>
      <c r="AC35" s="13" t="s">
        <v>8</v>
      </c>
      <c r="AD35" s="11" t="s">
        <v>22</v>
      </c>
      <c r="AE35" s="11" t="s">
        <v>23</v>
      </c>
      <c r="AF35" s="11" t="s">
        <v>24</v>
      </c>
      <c r="AG35" s="7" t="s">
        <v>25</v>
      </c>
      <c r="AH35" s="11" t="s">
        <v>26</v>
      </c>
      <c r="AI35" s="11" t="s">
        <v>27</v>
      </c>
      <c r="AJ35" s="8" t="s">
        <v>28</v>
      </c>
      <c r="AK35" s="9" t="s">
        <v>29</v>
      </c>
      <c r="AL35" s="14"/>
      <c r="AM35" s="14"/>
      <c r="AT35" s="11" t="s">
        <v>19</v>
      </c>
      <c r="AU35" s="11" t="s">
        <v>20</v>
      </c>
      <c r="AV35" s="12" t="s">
        <v>21</v>
      </c>
      <c r="AW35" s="13" t="s">
        <v>8</v>
      </c>
      <c r="AX35" s="11" t="s">
        <v>22</v>
      </c>
      <c r="AY35" s="11" t="s">
        <v>23</v>
      </c>
      <c r="AZ35" s="11" t="s">
        <v>24</v>
      </c>
      <c r="BA35" s="7" t="s">
        <v>25</v>
      </c>
      <c r="BB35" s="11" t="s">
        <v>26</v>
      </c>
      <c r="BC35" s="11" t="s">
        <v>27</v>
      </c>
      <c r="BD35" s="8" t="s">
        <v>28</v>
      </c>
      <c r="BE35" s="9" t="s">
        <v>29</v>
      </c>
      <c r="BF35" s="14"/>
      <c r="BG35" s="14"/>
      <c r="BN35" s="11" t="s">
        <v>19</v>
      </c>
      <c r="BO35" s="11" t="s">
        <v>20</v>
      </c>
      <c r="BP35" s="12" t="s">
        <v>21</v>
      </c>
      <c r="BQ35" s="13" t="s">
        <v>8</v>
      </c>
      <c r="BR35" s="11" t="s">
        <v>22</v>
      </c>
      <c r="BS35" s="11" t="s">
        <v>23</v>
      </c>
      <c r="BT35" s="11" t="s">
        <v>24</v>
      </c>
      <c r="BU35" s="7" t="s">
        <v>25</v>
      </c>
      <c r="BV35" s="11" t="s">
        <v>26</v>
      </c>
      <c r="BW35" s="11" t="s">
        <v>27</v>
      </c>
      <c r="BX35" s="8" t="s">
        <v>28</v>
      </c>
      <c r="BY35" s="9" t="s">
        <v>29</v>
      </c>
      <c r="BZ35" s="14"/>
      <c r="CA35" s="14"/>
      <c r="CH35" s="11" t="s">
        <v>19</v>
      </c>
      <c r="CI35" s="11" t="s">
        <v>20</v>
      </c>
      <c r="CJ35" s="12" t="s">
        <v>21</v>
      </c>
      <c r="CK35" s="13" t="s">
        <v>8</v>
      </c>
      <c r="CL35" s="11" t="s">
        <v>22</v>
      </c>
      <c r="CM35" s="11" t="s">
        <v>23</v>
      </c>
      <c r="CN35" s="11" t="s">
        <v>24</v>
      </c>
      <c r="CO35" s="7" t="s">
        <v>25</v>
      </c>
      <c r="CP35" s="11" t="s">
        <v>26</v>
      </c>
      <c r="CQ35" s="11" t="s">
        <v>27</v>
      </c>
      <c r="CR35" s="8" t="s">
        <v>28</v>
      </c>
      <c r="CS35" s="9" t="s">
        <v>29</v>
      </c>
      <c r="CT35" s="14"/>
      <c r="CU35" s="14"/>
      <c r="DB35" s="11" t="s">
        <v>19</v>
      </c>
      <c r="DC35" s="11" t="s">
        <v>20</v>
      </c>
      <c r="DD35" s="12" t="s">
        <v>21</v>
      </c>
      <c r="DE35" s="13" t="s">
        <v>8</v>
      </c>
      <c r="DF35" s="11" t="s">
        <v>22</v>
      </c>
      <c r="DG35" s="11" t="s">
        <v>23</v>
      </c>
      <c r="DH35" s="11" t="s">
        <v>24</v>
      </c>
      <c r="DI35" s="7" t="s">
        <v>25</v>
      </c>
      <c r="DJ35" s="11" t="s">
        <v>26</v>
      </c>
      <c r="DK35" s="11" t="s">
        <v>27</v>
      </c>
      <c r="DL35" s="8" t="s">
        <v>28</v>
      </c>
      <c r="DM35" s="9" t="s">
        <v>29</v>
      </c>
      <c r="DN35" s="14"/>
      <c r="DO35" s="14"/>
      <c r="DV35" s="11" t="s">
        <v>19</v>
      </c>
      <c r="DW35" s="11" t="s">
        <v>20</v>
      </c>
      <c r="DX35" s="12" t="s">
        <v>21</v>
      </c>
      <c r="DY35" s="13" t="s">
        <v>8</v>
      </c>
      <c r="DZ35" s="11" t="s">
        <v>22</v>
      </c>
      <c r="EA35" s="11" t="s">
        <v>23</v>
      </c>
      <c r="EB35" s="11" t="s">
        <v>24</v>
      </c>
      <c r="EC35" s="7" t="s">
        <v>25</v>
      </c>
      <c r="ED35" s="11" t="s">
        <v>26</v>
      </c>
      <c r="EE35" s="11" t="s">
        <v>27</v>
      </c>
      <c r="EF35" s="8" t="s">
        <v>28</v>
      </c>
      <c r="EG35" s="9" t="s">
        <v>29</v>
      </c>
      <c r="EH35" s="14"/>
      <c r="EI35" s="14"/>
    </row>
    <row r="36" customHeight="1" spans="6:139">
      <c r="F36" s="11">
        <v>2171</v>
      </c>
      <c r="G36" s="11">
        <v>0.65</v>
      </c>
      <c r="H36" s="12">
        <v>1.35</v>
      </c>
      <c r="I36" s="13">
        <f t="shared" ref="I36:I44" si="98">F36*G36*H36</f>
        <v>1905.0525</v>
      </c>
      <c r="J36" s="11">
        <v>3</v>
      </c>
      <c r="K36" s="11">
        <v>440</v>
      </c>
      <c r="L36" s="11">
        <v>0.83</v>
      </c>
      <c r="M36" s="16">
        <f t="shared" ref="M36:M44" si="99">1+6*K36/(K36+2000)+L36</f>
        <v>2.91196721311475</v>
      </c>
      <c r="N36" s="11">
        <v>0.97</v>
      </c>
      <c r="O36" s="11">
        <v>2.11</v>
      </c>
      <c r="P36" s="8">
        <f t="shared" ref="P36:P44" si="100">1+N36*O36</f>
        <v>3.0467</v>
      </c>
      <c r="Q36" s="9">
        <v>1.15</v>
      </c>
      <c r="R36" s="17">
        <v>1</v>
      </c>
      <c r="S36" s="18">
        <f t="shared" ref="S36:S44" si="101">I36*J36*Q36*P36*M36*R36</f>
        <v>58309.8893136642</v>
      </c>
      <c r="Z36" s="11">
        <v>2171</v>
      </c>
      <c r="AA36" s="11">
        <v>0.65</v>
      </c>
      <c r="AB36" s="12">
        <v>1.35</v>
      </c>
      <c r="AC36" s="13">
        <f t="shared" ref="AC36:AC44" si="102">Z36*AA36*AB36</f>
        <v>1905.0525</v>
      </c>
      <c r="AD36" s="11">
        <v>3</v>
      </c>
      <c r="AE36" s="11">
        <v>440</v>
      </c>
      <c r="AF36" s="11">
        <v>0.83</v>
      </c>
      <c r="AG36" s="16">
        <f t="shared" ref="AG36:AG44" si="103">1+6*AE36/(AE36+2000)+AF36</f>
        <v>2.91196721311475</v>
      </c>
      <c r="AH36" s="11">
        <v>0.97</v>
      </c>
      <c r="AI36" s="11">
        <v>2.11</v>
      </c>
      <c r="AJ36" s="8">
        <f t="shared" ref="AJ36:AJ44" si="104">1+AH36*AI36</f>
        <v>3.0467</v>
      </c>
      <c r="AK36" s="9">
        <v>1.15</v>
      </c>
      <c r="AL36" s="17">
        <v>1</v>
      </c>
      <c r="AM36" s="18">
        <f t="shared" ref="AM36:AM44" si="105">AC36*AD36*AK36*AJ36*AG36*AL36</f>
        <v>58309.8893136642</v>
      </c>
      <c r="AT36" s="11">
        <v>2171</v>
      </c>
      <c r="AU36" s="11">
        <v>0.65</v>
      </c>
      <c r="AV36" s="12">
        <v>1.35</v>
      </c>
      <c r="AW36" s="13">
        <f t="shared" ref="AW36:AW44" si="106">AT36*AU36*AV36</f>
        <v>1905.0525</v>
      </c>
      <c r="AX36" s="11">
        <v>3</v>
      </c>
      <c r="AY36" s="11">
        <v>440</v>
      </c>
      <c r="AZ36" s="11">
        <v>0.83</v>
      </c>
      <c r="BA36" s="16">
        <f t="shared" ref="BA36:BA44" si="107">1+6*AY36/(AY36+2000)+AZ36</f>
        <v>2.91196721311475</v>
      </c>
      <c r="BB36" s="11">
        <v>0.97</v>
      </c>
      <c r="BC36" s="11">
        <v>2.11</v>
      </c>
      <c r="BD36" s="8">
        <f t="shared" ref="BD36:BD44" si="108">1+BB36*BC36</f>
        <v>3.0467</v>
      </c>
      <c r="BE36" s="9">
        <v>1.15</v>
      </c>
      <c r="BF36" s="17">
        <v>1.015</v>
      </c>
      <c r="BG36" s="18">
        <f t="shared" ref="BG36:BG44" si="109">AW36*AX36*BE36*BD36*BA36*BF36</f>
        <v>59184.5376533692</v>
      </c>
      <c r="BN36" s="11">
        <v>2171</v>
      </c>
      <c r="BO36" s="11">
        <v>0.65</v>
      </c>
      <c r="BP36" s="12">
        <v>1.35</v>
      </c>
      <c r="BQ36" s="13">
        <f t="shared" ref="BQ36:BQ44" si="110">BN36*BO36*BP36</f>
        <v>1905.0525</v>
      </c>
      <c r="BR36" s="11">
        <v>3</v>
      </c>
      <c r="BS36" s="11">
        <v>440</v>
      </c>
      <c r="BT36" s="11">
        <v>0.83</v>
      </c>
      <c r="BU36" s="16">
        <f t="shared" ref="BU36:BU44" si="111">1+6*BS36/(BS36+2000)+BT36</f>
        <v>2.91196721311475</v>
      </c>
      <c r="BV36" s="11">
        <v>0.97</v>
      </c>
      <c r="BW36" s="11">
        <v>2.11</v>
      </c>
      <c r="BX36" s="8">
        <f t="shared" ref="BX36:BX44" si="112">1+BV36*BW36</f>
        <v>3.0467</v>
      </c>
      <c r="BY36" s="9">
        <v>1.15</v>
      </c>
      <c r="BZ36" s="17">
        <v>1.015</v>
      </c>
      <c r="CA36" s="18">
        <f t="shared" ref="CA36:CA44" si="113">BQ36*BR36*BY36*BX36*BU36*BZ36</f>
        <v>59184.5376533692</v>
      </c>
      <c r="CH36" s="11">
        <v>2171</v>
      </c>
      <c r="CI36" s="11">
        <v>0.65</v>
      </c>
      <c r="CJ36" s="12">
        <v>1.35</v>
      </c>
      <c r="CK36" s="13">
        <f t="shared" ref="CK36:CK44" si="114">CH36*CI36*CJ36</f>
        <v>1905.0525</v>
      </c>
      <c r="CL36" s="11">
        <v>3</v>
      </c>
      <c r="CM36" s="11">
        <v>440</v>
      </c>
      <c r="CN36" s="11">
        <v>0.83</v>
      </c>
      <c r="CO36" s="16">
        <f t="shared" ref="CO36:CO44" si="115">1+6*CM36/(CM36+2000)+CN36</f>
        <v>2.91196721311475</v>
      </c>
      <c r="CP36" s="11">
        <v>0.97</v>
      </c>
      <c r="CQ36" s="11">
        <v>2.11</v>
      </c>
      <c r="CR36" s="8">
        <f t="shared" ref="CR36:CR44" si="116">1+CP36*CQ36</f>
        <v>3.0467</v>
      </c>
      <c r="CS36" s="9">
        <v>1.15</v>
      </c>
      <c r="CT36" s="17">
        <v>1.085</v>
      </c>
      <c r="CU36" s="18">
        <f t="shared" ref="CU36:CU44" si="117">CK36*CL36*CS36*CR36*CO36*CT36</f>
        <v>63266.2299053257</v>
      </c>
      <c r="DB36" s="11">
        <v>2171</v>
      </c>
      <c r="DC36" s="11">
        <v>0.65</v>
      </c>
      <c r="DD36" s="12">
        <v>1.35</v>
      </c>
      <c r="DE36" s="13">
        <f t="shared" ref="DE36:DE44" si="118">DB36*DC36*DD36</f>
        <v>1905.0525</v>
      </c>
      <c r="DF36" s="11">
        <v>3</v>
      </c>
      <c r="DG36" s="11">
        <v>440</v>
      </c>
      <c r="DH36" s="11">
        <v>0.83</v>
      </c>
      <c r="DI36" s="16">
        <f t="shared" ref="DI36:DI44" si="119">1+6*DG36/(DG36+2000)+DH36</f>
        <v>2.91196721311475</v>
      </c>
      <c r="DJ36" s="11">
        <v>0.97</v>
      </c>
      <c r="DK36" s="11">
        <v>2.11</v>
      </c>
      <c r="DL36" s="8">
        <f t="shared" ref="DL36:DL44" si="120">1+DJ36*DK36</f>
        <v>3.0467</v>
      </c>
      <c r="DM36" s="9">
        <v>1.15</v>
      </c>
      <c r="DN36" s="17">
        <v>1.085</v>
      </c>
      <c r="DO36" s="18">
        <f t="shared" ref="DO36:DO44" si="121">DE36*DF36*DM36*DL36*DI36*DN36</f>
        <v>63266.2299053257</v>
      </c>
      <c r="DV36" s="11">
        <v>2171</v>
      </c>
      <c r="DW36" s="11">
        <v>0.65</v>
      </c>
      <c r="DX36" s="12">
        <v>1.35</v>
      </c>
      <c r="DY36" s="13">
        <f t="shared" ref="DY36:DY44" si="122">DV36*DW36*DX36</f>
        <v>1905.0525</v>
      </c>
      <c r="DZ36" s="11">
        <v>3</v>
      </c>
      <c r="EA36" s="11">
        <v>440</v>
      </c>
      <c r="EB36" s="11">
        <v>0.92</v>
      </c>
      <c r="EC36" s="16">
        <f t="shared" ref="EC36:EC44" si="123">1+6*EA36/(EA36+2000)+EB36</f>
        <v>3.00196721311475</v>
      </c>
      <c r="ED36" s="11">
        <v>0.97</v>
      </c>
      <c r="EE36" s="11">
        <v>2.91</v>
      </c>
      <c r="EF36" s="8">
        <f t="shared" ref="EF36:EF44" si="124">1+ED36*EE36</f>
        <v>3.8227</v>
      </c>
      <c r="EG36" s="9">
        <v>1.15</v>
      </c>
      <c r="EH36" s="17">
        <v>1.2</v>
      </c>
      <c r="EI36" s="18">
        <f t="shared" ref="EI36:EI44" si="125">DY36*DZ36*EG36*EF36*EC36*EH36</f>
        <v>90507.2669971819</v>
      </c>
    </row>
    <row r="37" customHeight="1" spans="6:139">
      <c r="F37" s="11">
        <v>2171</v>
      </c>
      <c r="G37" s="11">
        <v>0.65</v>
      </c>
      <c r="H37" s="12">
        <v>1.35</v>
      </c>
      <c r="I37" s="13">
        <f t="shared" si="98"/>
        <v>1905.0525</v>
      </c>
      <c r="J37" s="11">
        <v>3</v>
      </c>
      <c r="K37" s="11">
        <v>440</v>
      </c>
      <c r="L37" s="11">
        <v>0.83</v>
      </c>
      <c r="M37" s="16">
        <f t="shared" si="99"/>
        <v>2.91196721311475</v>
      </c>
      <c r="N37" s="11">
        <v>0.97</v>
      </c>
      <c r="O37" s="11">
        <v>2.11</v>
      </c>
      <c r="P37" s="8">
        <f t="shared" si="100"/>
        <v>3.0467</v>
      </c>
      <c r="Q37" s="9">
        <v>1.15</v>
      </c>
      <c r="R37" s="17">
        <v>1</v>
      </c>
      <c r="S37" s="18">
        <f t="shared" si="101"/>
        <v>58309.8893136642</v>
      </c>
      <c r="Z37" s="11">
        <v>2171</v>
      </c>
      <c r="AA37" s="11">
        <v>0.65</v>
      </c>
      <c r="AB37" s="12">
        <v>1.35</v>
      </c>
      <c r="AC37" s="13">
        <f t="shared" si="102"/>
        <v>1905.0525</v>
      </c>
      <c r="AD37" s="11">
        <v>3</v>
      </c>
      <c r="AE37" s="11">
        <v>440</v>
      </c>
      <c r="AF37" s="11">
        <v>0.83</v>
      </c>
      <c r="AG37" s="16">
        <f t="shared" si="103"/>
        <v>2.91196721311475</v>
      </c>
      <c r="AH37" s="11">
        <v>0.97</v>
      </c>
      <c r="AI37" s="11">
        <v>2.11</v>
      </c>
      <c r="AJ37" s="8">
        <f t="shared" si="104"/>
        <v>3.0467</v>
      </c>
      <c r="AK37" s="9">
        <v>1.15</v>
      </c>
      <c r="AL37" s="17">
        <v>1</v>
      </c>
      <c r="AM37" s="18">
        <f t="shared" si="105"/>
        <v>58309.8893136642</v>
      </c>
      <c r="AT37" s="11">
        <v>2171</v>
      </c>
      <c r="AU37" s="11">
        <v>0.65</v>
      </c>
      <c r="AV37" s="12">
        <v>1.35</v>
      </c>
      <c r="AW37" s="13">
        <f t="shared" si="106"/>
        <v>1905.0525</v>
      </c>
      <c r="AX37" s="11">
        <v>3</v>
      </c>
      <c r="AY37" s="11">
        <v>440</v>
      </c>
      <c r="AZ37" s="11">
        <v>0.83</v>
      </c>
      <c r="BA37" s="16">
        <f t="shared" si="107"/>
        <v>2.91196721311475</v>
      </c>
      <c r="BB37" s="11">
        <v>0.97</v>
      </c>
      <c r="BC37" s="11">
        <v>2.11</v>
      </c>
      <c r="BD37" s="8">
        <f t="shared" si="108"/>
        <v>3.0467</v>
      </c>
      <c r="BE37" s="9">
        <v>1.15</v>
      </c>
      <c r="BF37" s="17">
        <v>1.015</v>
      </c>
      <c r="BG37" s="18">
        <f t="shared" si="109"/>
        <v>59184.5376533692</v>
      </c>
      <c r="BN37" s="11">
        <v>2171</v>
      </c>
      <c r="BO37" s="11">
        <v>0.65</v>
      </c>
      <c r="BP37" s="12">
        <v>1.35</v>
      </c>
      <c r="BQ37" s="13">
        <f t="shared" si="110"/>
        <v>1905.0525</v>
      </c>
      <c r="BR37" s="11">
        <v>3</v>
      </c>
      <c r="BS37" s="11">
        <v>440</v>
      </c>
      <c r="BT37" s="11">
        <v>0.83</v>
      </c>
      <c r="BU37" s="16">
        <f t="shared" si="111"/>
        <v>2.91196721311475</v>
      </c>
      <c r="BV37" s="11">
        <v>0.97</v>
      </c>
      <c r="BW37" s="11">
        <v>2.11</v>
      </c>
      <c r="BX37" s="8">
        <f t="shared" si="112"/>
        <v>3.0467</v>
      </c>
      <c r="BY37" s="9">
        <v>1.15</v>
      </c>
      <c r="BZ37" s="17">
        <v>1.015</v>
      </c>
      <c r="CA37" s="18">
        <f t="shared" si="113"/>
        <v>59184.5376533692</v>
      </c>
      <c r="CH37" s="11">
        <v>2171</v>
      </c>
      <c r="CI37" s="11">
        <v>0.65</v>
      </c>
      <c r="CJ37" s="12">
        <v>1.35</v>
      </c>
      <c r="CK37" s="13">
        <f t="shared" si="114"/>
        <v>1905.0525</v>
      </c>
      <c r="CL37" s="11">
        <v>3</v>
      </c>
      <c r="CM37" s="11">
        <v>440</v>
      </c>
      <c r="CN37" s="11">
        <v>0.83</v>
      </c>
      <c r="CO37" s="16">
        <f t="shared" si="115"/>
        <v>2.91196721311475</v>
      </c>
      <c r="CP37" s="11">
        <v>0.97</v>
      </c>
      <c r="CQ37" s="11">
        <v>2.11</v>
      </c>
      <c r="CR37" s="8">
        <f t="shared" si="116"/>
        <v>3.0467</v>
      </c>
      <c r="CS37" s="9">
        <v>1.15</v>
      </c>
      <c r="CT37" s="17">
        <v>1.085</v>
      </c>
      <c r="CU37" s="18">
        <f t="shared" si="117"/>
        <v>63266.2299053257</v>
      </c>
      <c r="DB37" s="11">
        <v>2171</v>
      </c>
      <c r="DC37" s="11">
        <v>0.65</v>
      </c>
      <c r="DD37" s="12">
        <v>1.35</v>
      </c>
      <c r="DE37" s="13">
        <f t="shared" si="118"/>
        <v>1905.0525</v>
      </c>
      <c r="DF37" s="11">
        <v>3</v>
      </c>
      <c r="DG37" s="11">
        <v>440</v>
      </c>
      <c r="DH37" s="11">
        <v>0.83</v>
      </c>
      <c r="DI37" s="16">
        <f t="shared" si="119"/>
        <v>2.91196721311475</v>
      </c>
      <c r="DJ37" s="11">
        <v>0.97</v>
      </c>
      <c r="DK37" s="11">
        <v>2.11</v>
      </c>
      <c r="DL37" s="8">
        <f t="shared" si="120"/>
        <v>3.0467</v>
      </c>
      <c r="DM37" s="9">
        <v>1.15</v>
      </c>
      <c r="DN37" s="17">
        <v>1.085</v>
      </c>
      <c r="DO37" s="18">
        <f t="shared" si="121"/>
        <v>63266.2299053257</v>
      </c>
      <c r="DV37" s="11">
        <v>2171</v>
      </c>
      <c r="DW37" s="11">
        <v>0.65</v>
      </c>
      <c r="DX37" s="12">
        <v>1.35</v>
      </c>
      <c r="DY37" s="13">
        <f t="shared" si="122"/>
        <v>1905.0525</v>
      </c>
      <c r="DZ37" s="11">
        <v>3</v>
      </c>
      <c r="EA37" s="11">
        <v>440</v>
      </c>
      <c r="EB37" s="11">
        <v>0.92</v>
      </c>
      <c r="EC37" s="16">
        <f t="shared" si="123"/>
        <v>3.00196721311475</v>
      </c>
      <c r="ED37" s="11">
        <v>0.97</v>
      </c>
      <c r="EE37" s="11">
        <v>2.91</v>
      </c>
      <c r="EF37" s="8">
        <f t="shared" si="124"/>
        <v>3.8227</v>
      </c>
      <c r="EG37" s="9">
        <v>1.15</v>
      </c>
      <c r="EH37" s="17">
        <v>1.2</v>
      </c>
      <c r="EI37" s="18">
        <f t="shared" si="125"/>
        <v>90507.2669971819</v>
      </c>
    </row>
    <row r="38" customHeight="1" spans="6:139">
      <c r="F38" s="11">
        <v>2171</v>
      </c>
      <c r="G38" s="11">
        <v>0.65</v>
      </c>
      <c r="H38" s="12">
        <v>1.35</v>
      </c>
      <c r="I38" s="13">
        <f t="shared" si="98"/>
        <v>1905.0525</v>
      </c>
      <c r="J38" s="11">
        <v>3</v>
      </c>
      <c r="K38" s="11">
        <v>440</v>
      </c>
      <c r="L38" s="11">
        <v>0.83</v>
      </c>
      <c r="M38" s="16">
        <f t="shared" si="99"/>
        <v>2.91196721311475</v>
      </c>
      <c r="N38" s="11">
        <v>0.97</v>
      </c>
      <c r="O38" s="11">
        <v>2.11</v>
      </c>
      <c r="P38" s="8">
        <f t="shared" si="100"/>
        <v>3.0467</v>
      </c>
      <c r="Q38" s="9">
        <v>1.15</v>
      </c>
      <c r="R38" s="17">
        <v>1</v>
      </c>
      <c r="S38" s="18">
        <f t="shared" si="101"/>
        <v>58309.8893136642</v>
      </c>
      <c r="Z38" s="11">
        <v>2171</v>
      </c>
      <c r="AA38" s="11">
        <v>0.65</v>
      </c>
      <c r="AB38" s="12">
        <v>1.35</v>
      </c>
      <c r="AC38" s="13">
        <f t="shared" si="102"/>
        <v>1905.0525</v>
      </c>
      <c r="AD38" s="11">
        <v>3</v>
      </c>
      <c r="AE38" s="11">
        <v>440</v>
      </c>
      <c r="AF38" s="11">
        <v>0.83</v>
      </c>
      <c r="AG38" s="16">
        <f t="shared" si="103"/>
        <v>2.91196721311475</v>
      </c>
      <c r="AH38" s="11">
        <v>0.97</v>
      </c>
      <c r="AI38" s="11">
        <v>2.11</v>
      </c>
      <c r="AJ38" s="8">
        <f t="shared" si="104"/>
        <v>3.0467</v>
      </c>
      <c r="AK38" s="9">
        <v>1.15</v>
      </c>
      <c r="AL38" s="17">
        <v>1</v>
      </c>
      <c r="AM38" s="18">
        <f t="shared" si="105"/>
        <v>58309.8893136642</v>
      </c>
      <c r="AT38" s="11">
        <v>2171</v>
      </c>
      <c r="AU38" s="11">
        <v>0.65</v>
      </c>
      <c r="AV38" s="12">
        <v>1.35</v>
      </c>
      <c r="AW38" s="13">
        <f t="shared" si="106"/>
        <v>1905.0525</v>
      </c>
      <c r="AX38" s="11">
        <v>3</v>
      </c>
      <c r="AY38" s="11">
        <v>440</v>
      </c>
      <c r="AZ38" s="11">
        <v>0.83</v>
      </c>
      <c r="BA38" s="16">
        <f t="shared" si="107"/>
        <v>2.91196721311475</v>
      </c>
      <c r="BB38" s="11">
        <v>0.97</v>
      </c>
      <c r="BC38" s="11">
        <v>2.11</v>
      </c>
      <c r="BD38" s="8">
        <f t="shared" si="108"/>
        <v>3.0467</v>
      </c>
      <c r="BE38" s="9">
        <v>1.15</v>
      </c>
      <c r="BF38" s="17">
        <v>1.015</v>
      </c>
      <c r="BG38" s="18">
        <f t="shared" si="109"/>
        <v>59184.5376533692</v>
      </c>
      <c r="BN38" s="11">
        <v>2171</v>
      </c>
      <c r="BO38" s="11">
        <v>0.65</v>
      </c>
      <c r="BP38" s="12">
        <v>1.35</v>
      </c>
      <c r="BQ38" s="13">
        <f t="shared" si="110"/>
        <v>1905.0525</v>
      </c>
      <c r="BR38" s="11">
        <v>3</v>
      </c>
      <c r="BS38" s="11">
        <v>440</v>
      </c>
      <c r="BT38" s="11">
        <v>0.83</v>
      </c>
      <c r="BU38" s="16">
        <f t="shared" si="111"/>
        <v>2.91196721311475</v>
      </c>
      <c r="BV38" s="11">
        <v>0.97</v>
      </c>
      <c r="BW38" s="11">
        <v>2.11</v>
      </c>
      <c r="BX38" s="8">
        <f t="shared" si="112"/>
        <v>3.0467</v>
      </c>
      <c r="BY38" s="9">
        <v>1.15</v>
      </c>
      <c r="BZ38" s="17">
        <v>1.015</v>
      </c>
      <c r="CA38" s="18">
        <f t="shared" si="113"/>
        <v>59184.5376533692</v>
      </c>
      <c r="CH38" s="11">
        <v>2171</v>
      </c>
      <c r="CI38" s="11">
        <v>0.65</v>
      </c>
      <c r="CJ38" s="12">
        <v>1.35</v>
      </c>
      <c r="CK38" s="13">
        <f t="shared" si="114"/>
        <v>1905.0525</v>
      </c>
      <c r="CL38" s="11">
        <v>3</v>
      </c>
      <c r="CM38" s="11">
        <v>440</v>
      </c>
      <c r="CN38" s="11">
        <v>0.83</v>
      </c>
      <c r="CO38" s="16">
        <f t="shared" si="115"/>
        <v>2.91196721311475</v>
      </c>
      <c r="CP38" s="11">
        <v>0.97</v>
      </c>
      <c r="CQ38" s="11">
        <v>2.11</v>
      </c>
      <c r="CR38" s="8">
        <f t="shared" si="116"/>
        <v>3.0467</v>
      </c>
      <c r="CS38" s="9">
        <v>1.15</v>
      </c>
      <c r="CT38" s="17">
        <v>1.085</v>
      </c>
      <c r="CU38" s="18">
        <f t="shared" si="117"/>
        <v>63266.2299053257</v>
      </c>
      <c r="DB38" s="11">
        <v>2171</v>
      </c>
      <c r="DC38" s="11">
        <v>0.65</v>
      </c>
      <c r="DD38" s="12">
        <v>1.35</v>
      </c>
      <c r="DE38" s="13">
        <f t="shared" si="118"/>
        <v>1905.0525</v>
      </c>
      <c r="DF38" s="11">
        <v>3</v>
      </c>
      <c r="DG38" s="11">
        <v>440</v>
      </c>
      <c r="DH38" s="11">
        <v>0.83</v>
      </c>
      <c r="DI38" s="16">
        <f t="shared" si="119"/>
        <v>2.91196721311475</v>
      </c>
      <c r="DJ38" s="11">
        <v>0.97</v>
      </c>
      <c r="DK38" s="11">
        <v>2.11</v>
      </c>
      <c r="DL38" s="8">
        <f t="shared" si="120"/>
        <v>3.0467</v>
      </c>
      <c r="DM38" s="9">
        <v>1.15</v>
      </c>
      <c r="DN38" s="17">
        <v>1.085</v>
      </c>
      <c r="DO38" s="18">
        <f t="shared" si="121"/>
        <v>63266.2299053257</v>
      </c>
      <c r="DV38" s="11">
        <v>2171</v>
      </c>
      <c r="DW38" s="11">
        <v>0.65</v>
      </c>
      <c r="DX38" s="12">
        <v>1.35</v>
      </c>
      <c r="DY38" s="13">
        <f t="shared" si="122"/>
        <v>1905.0525</v>
      </c>
      <c r="DZ38" s="11">
        <v>3</v>
      </c>
      <c r="EA38" s="11">
        <v>440</v>
      </c>
      <c r="EB38" s="11">
        <v>0.92</v>
      </c>
      <c r="EC38" s="16">
        <f t="shared" si="123"/>
        <v>3.00196721311475</v>
      </c>
      <c r="ED38" s="11">
        <v>0.97</v>
      </c>
      <c r="EE38" s="11">
        <v>2.91</v>
      </c>
      <c r="EF38" s="8">
        <f t="shared" si="124"/>
        <v>3.8227</v>
      </c>
      <c r="EG38" s="9">
        <v>1.15</v>
      </c>
      <c r="EH38" s="17">
        <v>1.2</v>
      </c>
      <c r="EI38" s="18">
        <f t="shared" si="125"/>
        <v>90507.2669971819</v>
      </c>
    </row>
    <row r="39" customHeight="1" spans="6:139">
      <c r="F39" s="11">
        <v>2171</v>
      </c>
      <c r="G39" s="11">
        <v>0.65</v>
      </c>
      <c r="H39" s="12">
        <v>1.35</v>
      </c>
      <c r="I39" s="13">
        <f t="shared" si="98"/>
        <v>1905.0525</v>
      </c>
      <c r="J39" s="11">
        <v>3</v>
      </c>
      <c r="K39" s="11">
        <v>440</v>
      </c>
      <c r="L39" s="11">
        <v>0.83</v>
      </c>
      <c r="M39" s="16">
        <f t="shared" si="99"/>
        <v>2.91196721311475</v>
      </c>
      <c r="N39" s="11">
        <v>0.97</v>
      </c>
      <c r="O39" s="11">
        <v>2.11</v>
      </c>
      <c r="P39" s="8">
        <f t="shared" si="100"/>
        <v>3.0467</v>
      </c>
      <c r="Q39" s="9">
        <v>1.15</v>
      </c>
      <c r="R39" s="17">
        <v>1</v>
      </c>
      <c r="S39" s="18">
        <f t="shared" si="101"/>
        <v>58309.8893136642</v>
      </c>
      <c r="Z39" s="11">
        <v>2171</v>
      </c>
      <c r="AA39" s="11">
        <v>0.65</v>
      </c>
      <c r="AB39" s="12">
        <v>1.35</v>
      </c>
      <c r="AC39" s="13">
        <f t="shared" si="102"/>
        <v>1905.0525</v>
      </c>
      <c r="AD39" s="11">
        <v>3</v>
      </c>
      <c r="AE39" s="11">
        <v>440</v>
      </c>
      <c r="AF39" s="11">
        <v>0.83</v>
      </c>
      <c r="AG39" s="16">
        <f t="shared" si="103"/>
        <v>2.91196721311475</v>
      </c>
      <c r="AH39" s="11">
        <v>0.97</v>
      </c>
      <c r="AI39" s="11">
        <v>2.11</v>
      </c>
      <c r="AJ39" s="8">
        <f t="shared" si="104"/>
        <v>3.0467</v>
      </c>
      <c r="AK39" s="9">
        <v>1.15</v>
      </c>
      <c r="AL39" s="17">
        <v>1</v>
      </c>
      <c r="AM39" s="18">
        <f t="shared" si="105"/>
        <v>58309.8893136642</v>
      </c>
      <c r="AT39" s="11">
        <v>2171</v>
      </c>
      <c r="AU39" s="11">
        <v>0.65</v>
      </c>
      <c r="AV39" s="12">
        <v>1.35</v>
      </c>
      <c r="AW39" s="13">
        <f t="shared" si="106"/>
        <v>1905.0525</v>
      </c>
      <c r="AX39" s="11">
        <v>3</v>
      </c>
      <c r="AY39" s="11">
        <v>440</v>
      </c>
      <c r="AZ39" s="11">
        <v>0.83</v>
      </c>
      <c r="BA39" s="16">
        <f t="shared" si="107"/>
        <v>2.91196721311475</v>
      </c>
      <c r="BB39" s="11">
        <v>0.97</v>
      </c>
      <c r="BC39" s="11">
        <v>2.11</v>
      </c>
      <c r="BD39" s="8">
        <f t="shared" si="108"/>
        <v>3.0467</v>
      </c>
      <c r="BE39" s="9">
        <v>1.15</v>
      </c>
      <c r="BF39" s="17">
        <v>1.015</v>
      </c>
      <c r="BG39" s="18">
        <f t="shared" si="109"/>
        <v>59184.5376533692</v>
      </c>
      <c r="BN39" s="11">
        <v>2171</v>
      </c>
      <c r="BO39" s="11">
        <v>0.65</v>
      </c>
      <c r="BP39" s="12">
        <v>1.35</v>
      </c>
      <c r="BQ39" s="13">
        <f t="shared" si="110"/>
        <v>1905.0525</v>
      </c>
      <c r="BR39" s="11">
        <v>3</v>
      </c>
      <c r="BS39" s="11">
        <v>440</v>
      </c>
      <c r="BT39" s="11">
        <v>0.83</v>
      </c>
      <c r="BU39" s="16">
        <f t="shared" si="111"/>
        <v>2.91196721311475</v>
      </c>
      <c r="BV39" s="11">
        <v>0.97</v>
      </c>
      <c r="BW39" s="11">
        <v>2.11</v>
      </c>
      <c r="BX39" s="8">
        <f t="shared" si="112"/>
        <v>3.0467</v>
      </c>
      <c r="BY39" s="9">
        <v>1.15</v>
      </c>
      <c r="BZ39" s="17">
        <v>1.015</v>
      </c>
      <c r="CA39" s="18">
        <f t="shared" si="113"/>
        <v>59184.5376533692</v>
      </c>
      <c r="CH39" s="11">
        <v>2171</v>
      </c>
      <c r="CI39" s="11">
        <v>0.65</v>
      </c>
      <c r="CJ39" s="12">
        <v>1.35</v>
      </c>
      <c r="CK39" s="13">
        <f t="shared" si="114"/>
        <v>1905.0525</v>
      </c>
      <c r="CL39" s="11">
        <v>3</v>
      </c>
      <c r="CM39" s="11">
        <v>440</v>
      </c>
      <c r="CN39" s="11">
        <v>0.83</v>
      </c>
      <c r="CO39" s="16">
        <f t="shared" si="115"/>
        <v>2.91196721311475</v>
      </c>
      <c r="CP39" s="11">
        <v>0.97</v>
      </c>
      <c r="CQ39" s="11">
        <v>2.11</v>
      </c>
      <c r="CR39" s="8">
        <f t="shared" si="116"/>
        <v>3.0467</v>
      </c>
      <c r="CS39" s="9">
        <v>1.15</v>
      </c>
      <c r="CT39" s="17">
        <v>1.085</v>
      </c>
      <c r="CU39" s="18">
        <f t="shared" si="117"/>
        <v>63266.2299053257</v>
      </c>
      <c r="DB39" s="11">
        <v>2171</v>
      </c>
      <c r="DC39" s="11">
        <v>0.65</v>
      </c>
      <c r="DD39" s="12">
        <v>1.35</v>
      </c>
      <c r="DE39" s="13">
        <f t="shared" si="118"/>
        <v>1905.0525</v>
      </c>
      <c r="DF39" s="11">
        <v>3</v>
      </c>
      <c r="DG39" s="11">
        <v>440</v>
      </c>
      <c r="DH39" s="11">
        <v>0.83</v>
      </c>
      <c r="DI39" s="16">
        <f t="shared" si="119"/>
        <v>2.91196721311475</v>
      </c>
      <c r="DJ39" s="11">
        <v>0.97</v>
      </c>
      <c r="DK39" s="11">
        <v>2.11</v>
      </c>
      <c r="DL39" s="8">
        <f t="shared" si="120"/>
        <v>3.0467</v>
      </c>
      <c r="DM39" s="9">
        <v>1.15</v>
      </c>
      <c r="DN39" s="17">
        <v>1.085</v>
      </c>
      <c r="DO39" s="18">
        <f t="shared" si="121"/>
        <v>63266.2299053257</v>
      </c>
      <c r="DV39" s="11">
        <v>2171</v>
      </c>
      <c r="DW39" s="11">
        <v>0.65</v>
      </c>
      <c r="DX39" s="12">
        <v>1.35</v>
      </c>
      <c r="DY39" s="13">
        <f t="shared" si="122"/>
        <v>1905.0525</v>
      </c>
      <c r="DZ39" s="11">
        <v>3</v>
      </c>
      <c r="EA39" s="11">
        <v>440</v>
      </c>
      <c r="EB39" s="11">
        <v>0.92</v>
      </c>
      <c r="EC39" s="16">
        <f t="shared" si="123"/>
        <v>3.00196721311475</v>
      </c>
      <c r="ED39" s="11">
        <v>0.97</v>
      </c>
      <c r="EE39" s="11">
        <v>2.91</v>
      </c>
      <c r="EF39" s="8">
        <f t="shared" si="124"/>
        <v>3.8227</v>
      </c>
      <c r="EG39" s="9">
        <v>1.15</v>
      </c>
      <c r="EH39" s="17">
        <v>1.2</v>
      </c>
      <c r="EI39" s="18">
        <f t="shared" si="125"/>
        <v>90507.2669971819</v>
      </c>
    </row>
    <row r="40" customHeight="1" spans="6:139">
      <c r="F40" s="11">
        <v>2171</v>
      </c>
      <c r="G40" s="11">
        <v>0.65</v>
      </c>
      <c r="H40" s="12">
        <v>1.35</v>
      </c>
      <c r="I40" s="13">
        <f t="shared" si="98"/>
        <v>1905.0525</v>
      </c>
      <c r="J40" s="11">
        <v>3</v>
      </c>
      <c r="K40" s="11">
        <v>440</v>
      </c>
      <c r="L40" s="11">
        <v>0.83</v>
      </c>
      <c r="M40" s="16">
        <f t="shared" si="99"/>
        <v>2.91196721311475</v>
      </c>
      <c r="N40" s="11">
        <v>0.97</v>
      </c>
      <c r="O40" s="11">
        <v>2.11</v>
      </c>
      <c r="P40" s="8">
        <f t="shared" si="100"/>
        <v>3.0467</v>
      </c>
      <c r="Q40" s="9">
        <v>1.15</v>
      </c>
      <c r="R40" s="17">
        <v>1</v>
      </c>
      <c r="S40" s="18">
        <f t="shared" si="101"/>
        <v>58309.8893136642</v>
      </c>
      <c r="Z40" s="11">
        <v>2171</v>
      </c>
      <c r="AA40" s="11">
        <v>0.65</v>
      </c>
      <c r="AB40" s="12">
        <v>1.35</v>
      </c>
      <c r="AC40" s="13">
        <f t="shared" si="102"/>
        <v>1905.0525</v>
      </c>
      <c r="AD40" s="11">
        <v>3</v>
      </c>
      <c r="AE40" s="11">
        <v>440</v>
      </c>
      <c r="AF40" s="11">
        <v>0.83</v>
      </c>
      <c r="AG40" s="16">
        <f t="shared" si="103"/>
        <v>2.91196721311475</v>
      </c>
      <c r="AH40" s="11">
        <v>0.97</v>
      </c>
      <c r="AI40" s="11">
        <v>2.11</v>
      </c>
      <c r="AJ40" s="8">
        <f t="shared" si="104"/>
        <v>3.0467</v>
      </c>
      <c r="AK40" s="9">
        <v>1.15</v>
      </c>
      <c r="AL40" s="17">
        <v>1</v>
      </c>
      <c r="AM40" s="18">
        <f t="shared" si="105"/>
        <v>58309.8893136642</v>
      </c>
      <c r="AT40" s="11">
        <v>2171</v>
      </c>
      <c r="AU40" s="11">
        <v>0.65</v>
      </c>
      <c r="AV40" s="12">
        <v>1.35</v>
      </c>
      <c r="AW40" s="13">
        <f t="shared" si="106"/>
        <v>1905.0525</v>
      </c>
      <c r="AX40" s="11">
        <v>3</v>
      </c>
      <c r="AY40" s="11">
        <v>440</v>
      </c>
      <c r="AZ40" s="11">
        <v>0.83</v>
      </c>
      <c r="BA40" s="16">
        <f t="shared" si="107"/>
        <v>2.91196721311475</v>
      </c>
      <c r="BB40" s="11">
        <v>0.97</v>
      </c>
      <c r="BC40" s="11">
        <v>2.11</v>
      </c>
      <c r="BD40" s="8">
        <f t="shared" si="108"/>
        <v>3.0467</v>
      </c>
      <c r="BE40" s="9">
        <v>1.15</v>
      </c>
      <c r="BF40" s="17">
        <v>1.015</v>
      </c>
      <c r="BG40" s="18">
        <f t="shared" si="109"/>
        <v>59184.5376533692</v>
      </c>
      <c r="BN40" s="11">
        <v>2171</v>
      </c>
      <c r="BO40" s="11">
        <v>0.65</v>
      </c>
      <c r="BP40" s="12">
        <v>1.35</v>
      </c>
      <c r="BQ40" s="13">
        <f t="shared" si="110"/>
        <v>1905.0525</v>
      </c>
      <c r="BR40" s="11">
        <v>3</v>
      </c>
      <c r="BS40" s="11">
        <v>440</v>
      </c>
      <c r="BT40" s="11">
        <v>0.83</v>
      </c>
      <c r="BU40" s="16">
        <f t="shared" si="111"/>
        <v>2.91196721311475</v>
      </c>
      <c r="BV40" s="11">
        <v>0.97</v>
      </c>
      <c r="BW40" s="11">
        <v>2.11</v>
      </c>
      <c r="BX40" s="8">
        <f t="shared" si="112"/>
        <v>3.0467</v>
      </c>
      <c r="BY40" s="9">
        <v>1.15</v>
      </c>
      <c r="BZ40" s="17">
        <v>1.015</v>
      </c>
      <c r="CA40" s="18">
        <f t="shared" si="113"/>
        <v>59184.5376533692</v>
      </c>
      <c r="CH40" s="11">
        <v>2171</v>
      </c>
      <c r="CI40" s="11">
        <v>0.65</v>
      </c>
      <c r="CJ40" s="12">
        <v>1.35</v>
      </c>
      <c r="CK40" s="13">
        <f t="shared" si="114"/>
        <v>1905.0525</v>
      </c>
      <c r="CL40" s="11">
        <v>3</v>
      </c>
      <c r="CM40" s="11">
        <v>440</v>
      </c>
      <c r="CN40" s="11">
        <v>0.83</v>
      </c>
      <c r="CO40" s="16">
        <f t="shared" si="115"/>
        <v>2.91196721311475</v>
      </c>
      <c r="CP40" s="11">
        <v>0.97</v>
      </c>
      <c r="CQ40" s="11">
        <v>2.11</v>
      </c>
      <c r="CR40" s="8">
        <f t="shared" si="116"/>
        <v>3.0467</v>
      </c>
      <c r="CS40" s="9">
        <v>1.15</v>
      </c>
      <c r="CT40" s="17">
        <v>1.085</v>
      </c>
      <c r="CU40" s="18">
        <f t="shared" si="117"/>
        <v>63266.2299053257</v>
      </c>
      <c r="DB40" s="11">
        <v>2171</v>
      </c>
      <c r="DC40" s="11">
        <v>0.65</v>
      </c>
      <c r="DD40" s="12">
        <v>1.35</v>
      </c>
      <c r="DE40" s="13">
        <f t="shared" si="118"/>
        <v>1905.0525</v>
      </c>
      <c r="DF40" s="11">
        <v>3</v>
      </c>
      <c r="DG40" s="11">
        <v>440</v>
      </c>
      <c r="DH40" s="11">
        <v>0.83</v>
      </c>
      <c r="DI40" s="16">
        <f t="shared" si="119"/>
        <v>2.91196721311475</v>
      </c>
      <c r="DJ40" s="11">
        <v>0.97</v>
      </c>
      <c r="DK40" s="11">
        <v>2.11</v>
      </c>
      <c r="DL40" s="8">
        <f t="shared" si="120"/>
        <v>3.0467</v>
      </c>
      <c r="DM40" s="9">
        <v>1.15</v>
      </c>
      <c r="DN40" s="17">
        <v>1.085</v>
      </c>
      <c r="DO40" s="18">
        <f t="shared" si="121"/>
        <v>63266.2299053257</v>
      </c>
      <c r="DV40" s="11">
        <v>2171</v>
      </c>
      <c r="DW40" s="11">
        <v>0.65</v>
      </c>
      <c r="DX40" s="12">
        <v>1.35</v>
      </c>
      <c r="DY40" s="13">
        <f t="shared" si="122"/>
        <v>1905.0525</v>
      </c>
      <c r="DZ40" s="11">
        <v>3</v>
      </c>
      <c r="EA40" s="11">
        <v>440</v>
      </c>
      <c r="EB40" s="11">
        <v>0.92</v>
      </c>
      <c r="EC40" s="16">
        <f t="shared" si="123"/>
        <v>3.00196721311475</v>
      </c>
      <c r="ED40" s="11">
        <v>0.97</v>
      </c>
      <c r="EE40" s="11">
        <v>2.91</v>
      </c>
      <c r="EF40" s="8">
        <f t="shared" si="124"/>
        <v>3.8227</v>
      </c>
      <c r="EG40" s="9">
        <v>1.15</v>
      </c>
      <c r="EH40" s="17">
        <v>1.2</v>
      </c>
      <c r="EI40" s="18">
        <f t="shared" si="125"/>
        <v>90507.2669971819</v>
      </c>
    </row>
    <row r="41" customHeight="1" spans="6:139">
      <c r="F41" s="11">
        <v>2171</v>
      </c>
      <c r="G41" s="11">
        <v>0.65</v>
      </c>
      <c r="H41" s="12">
        <v>1.35</v>
      </c>
      <c r="I41" s="13">
        <f t="shared" si="98"/>
        <v>1905.0525</v>
      </c>
      <c r="J41" s="11">
        <v>3</v>
      </c>
      <c r="K41" s="11">
        <v>190</v>
      </c>
      <c r="L41" s="11">
        <v>0.83</v>
      </c>
      <c r="M41" s="16">
        <f t="shared" si="99"/>
        <v>2.35054794520548</v>
      </c>
      <c r="N41" s="11">
        <v>0.97</v>
      </c>
      <c r="O41" s="11">
        <v>2.11</v>
      </c>
      <c r="P41" s="8">
        <f t="shared" si="100"/>
        <v>3.0467</v>
      </c>
      <c r="Q41" s="9">
        <v>0.9</v>
      </c>
      <c r="R41" s="17">
        <v>1</v>
      </c>
      <c r="S41" s="18">
        <f t="shared" si="101"/>
        <v>36835.7502237207</v>
      </c>
      <c r="Z41" s="11">
        <v>2171</v>
      </c>
      <c r="AA41" s="11">
        <v>0.65</v>
      </c>
      <c r="AB41" s="12">
        <v>1.35</v>
      </c>
      <c r="AC41" s="13">
        <f t="shared" si="102"/>
        <v>1905.0525</v>
      </c>
      <c r="AD41" s="11">
        <v>3</v>
      </c>
      <c r="AE41" s="11">
        <v>190</v>
      </c>
      <c r="AF41" s="11">
        <v>0.83</v>
      </c>
      <c r="AG41" s="16">
        <f t="shared" si="103"/>
        <v>2.35054794520548</v>
      </c>
      <c r="AH41" s="11">
        <v>0.97</v>
      </c>
      <c r="AI41" s="11">
        <v>2.11</v>
      </c>
      <c r="AJ41" s="8">
        <f t="shared" si="104"/>
        <v>3.0467</v>
      </c>
      <c r="AK41" s="9">
        <v>0.9</v>
      </c>
      <c r="AL41" s="17">
        <v>1</v>
      </c>
      <c r="AM41" s="18">
        <f t="shared" si="105"/>
        <v>36835.7502237207</v>
      </c>
      <c r="AT41" s="11">
        <v>2171</v>
      </c>
      <c r="AU41" s="11">
        <v>0.65</v>
      </c>
      <c r="AV41" s="12">
        <v>1.35</v>
      </c>
      <c r="AW41" s="13">
        <f t="shared" si="106"/>
        <v>1905.0525</v>
      </c>
      <c r="AX41" s="11">
        <v>3</v>
      </c>
      <c r="AY41" s="11">
        <v>190</v>
      </c>
      <c r="AZ41" s="11">
        <v>0.83</v>
      </c>
      <c r="BA41" s="16">
        <f t="shared" si="107"/>
        <v>2.35054794520548</v>
      </c>
      <c r="BB41" s="11">
        <v>0.97</v>
      </c>
      <c r="BC41" s="11">
        <v>2.11</v>
      </c>
      <c r="BD41" s="8">
        <f t="shared" si="108"/>
        <v>3.0467</v>
      </c>
      <c r="BE41" s="9">
        <v>0.9</v>
      </c>
      <c r="BF41" s="17">
        <v>1.015</v>
      </c>
      <c r="BG41" s="18">
        <f t="shared" si="109"/>
        <v>37388.2864770765</v>
      </c>
      <c r="BN41" s="11">
        <v>2171</v>
      </c>
      <c r="BO41" s="11">
        <v>0.65</v>
      </c>
      <c r="BP41" s="12">
        <v>1.35</v>
      </c>
      <c r="BQ41" s="13">
        <f t="shared" si="110"/>
        <v>1905.0525</v>
      </c>
      <c r="BR41" s="11">
        <v>3</v>
      </c>
      <c r="BS41" s="11">
        <v>190</v>
      </c>
      <c r="BT41" s="11">
        <v>0.83</v>
      </c>
      <c r="BU41" s="16">
        <f t="shared" si="111"/>
        <v>2.35054794520548</v>
      </c>
      <c r="BV41" s="11">
        <v>0.97</v>
      </c>
      <c r="BW41" s="11">
        <v>2.11</v>
      </c>
      <c r="BX41" s="8">
        <f t="shared" si="112"/>
        <v>3.0467</v>
      </c>
      <c r="BY41" s="9">
        <v>0.9</v>
      </c>
      <c r="BZ41" s="17">
        <v>1.015</v>
      </c>
      <c r="CA41" s="18">
        <f t="shared" si="113"/>
        <v>37388.2864770765</v>
      </c>
      <c r="CH41" s="11">
        <v>2171</v>
      </c>
      <c r="CI41" s="11">
        <v>0.65</v>
      </c>
      <c r="CJ41" s="12">
        <v>1.35</v>
      </c>
      <c r="CK41" s="13">
        <f t="shared" si="114"/>
        <v>1905.0525</v>
      </c>
      <c r="CL41" s="11">
        <v>3</v>
      </c>
      <c r="CM41" s="11">
        <v>190</v>
      </c>
      <c r="CN41" s="11">
        <v>0.83</v>
      </c>
      <c r="CO41" s="16">
        <f t="shared" si="115"/>
        <v>2.35054794520548</v>
      </c>
      <c r="CP41" s="11">
        <v>0.97</v>
      </c>
      <c r="CQ41" s="11">
        <v>2.11</v>
      </c>
      <c r="CR41" s="8">
        <f t="shared" si="116"/>
        <v>3.0467</v>
      </c>
      <c r="CS41" s="9">
        <v>0.9</v>
      </c>
      <c r="CT41" s="17">
        <v>1.085</v>
      </c>
      <c r="CU41" s="18">
        <f t="shared" si="117"/>
        <v>39966.788992737</v>
      </c>
      <c r="DB41" s="11">
        <v>2171</v>
      </c>
      <c r="DC41" s="11">
        <v>0.65</v>
      </c>
      <c r="DD41" s="12">
        <v>1.35</v>
      </c>
      <c r="DE41" s="13">
        <f t="shared" si="118"/>
        <v>1905.0525</v>
      </c>
      <c r="DF41" s="11">
        <v>3</v>
      </c>
      <c r="DG41" s="11">
        <v>190</v>
      </c>
      <c r="DH41" s="11">
        <v>0.83</v>
      </c>
      <c r="DI41" s="16">
        <f t="shared" si="119"/>
        <v>2.35054794520548</v>
      </c>
      <c r="DJ41" s="11">
        <v>0.97</v>
      </c>
      <c r="DK41" s="11">
        <v>2.11</v>
      </c>
      <c r="DL41" s="8">
        <f t="shared" si="120"/>
        <v>3.0467</v>
      </c>
      <c r="DM41" s="9">
        <v>0.9</v>
      </c>
      <c r="DN41" s="17">
        <v>1.085</v>
      </c>
      <c r="DO41" s="18">
        <f t="shared" si="121"/>
        <v>39966.788992737</v>
      </c>
      <c r="DV41" s="11">
        <v>2171</v>
      </c>
      <c r="DW41" s="11">
        <v>0.65</v>
      </c>
      <c r="DX41" s="12">
        <v>1.35</v>
      </c>
      <c r="DY41" s="13">
        <f t="shared" si="122"/>
        <v>1905.0525</v>
      </c>
      <c r="DZ41" s="11">
        <v>3</v>
      </c>
      <c r="EA41" s="11">
        <v>190</v>
      </c>
      <c r="EB41" s="11">
        <v>0.92</v>
      </c>
      <c r="EC41" s="16">
        <f t="shared" si="123"/>
        <v>2.44054794520548</v>
      </c>
      <c r="ED41" s="11">
        <v>0.97</v>
      </c>
      <c r="EE41" s="11">
        <v>2.91</v>
      </c>
      <c r="EF41" s="8">
        <f t="shared" si="124"/>
        <v>3.8227</v>
      </c>
      <c r="EG41" s="9">
        <v>0.9</v>
      </c>
      <c r="EH41" s="17">
        <v>1.2</v>
      </c>
      <c r="EI41" s="18">
        <f t="shared" si="125"/>
        <v>57585.0196347269</v>
      </c>
    </row>
    <row r="42" customHeight="1" spans="6:139">
      <c r="F42" s="11">
        <v>2171</v>
      </c>
      <c r="G42" s="11">
        <v>0.65</v>
      </c>
      <c r="H42" s="12">
        <v>1.35</v>
      </c>
      <c r="I42" s="13">
        <f t="shared" si="98"/>
        <v>1905.0525</v>
      </c>
      <c r="J42" s="11">
        <v>3</v>
      </c>
      <c r="K42" s="11">
        <v>190</v>
      </c>
      <c r="L42" s="11">
        <v>0.83</v>
      </c>
      <c r="M42" s="16">
        <f t="shared" si="99"/>
        <v>2.35054794520548</v>
      </c>
      <c r="N42" s="11">
        <v>0.97</v>
      </c>
      <c r="O42" s="11">
        <v>2.11</v>
      </c>
      <c r="P42" s="8">
        <f t="shared" si="100"/>
        <v>3.0467</v>
      </c>
      <c r="Q42" s="9">
        <v>0.9</v>
      </c>
      <c r="R42" s="17">
        <v>1</v>
      </c>
      <c r="S42" s="18">
        <f t="shared" si="101"/>
        <v>36835.7502237207</v>
      </c>
      <c r="Z42" s="11">
        <v>2171</v>
      </c>
      <c r="AA42" s="11">
        <v>0.65</v>
      </c>
      <c r="AB42" s="12">
        <v>1.35</v>
      </c>
      <c r="AC42" s="13">
        <f t="shared" si="102"/>
        <v>1905.0525</v>
      </c>
      <c r="AD42" s="11">
        <v>3</v>
      </c>
      <c r="AE42" s="11">
        <v>190</v>
      </c>
      <c r="AF42" s="11">
        <v>0.83</v>
      </c>
      <c r="AG42" s="16">
        <f t="shared" si="103"/>
        <v>2.35054794520548</v>
      </c>
      <c r="AH42" s="11">
        <v>0.97</v>
      </c>
      <c r="AI42" s="11">
        <v>2.11</v>
      </c>
      <c r="AJ42" s="8">
        <f t="shared" si="104"/>
        <v>3.0467</v>
      </c>
      <c r="AK42" s="9">
        <v>0.9</v>
      </c>
      <c r="AL42" s="17">
        <v>1</v>
      </c>
      <c r="AM42" s="18">
        <f t="shared" si="105"/>
        <v>36835.7502237207</v>
      </c>
      <c r="AT42" s="11">
        <v>2171</v>
      </c>
      <c r="AU42" s="11">
        <v>0.65</v>
      </c>
      <c r="AV42" s="12">
        <v>1.35</v>
      </c>
      <c r="AW42" s="13">
        <f t="shared" si="106"/>
        <v>1905.0525</v>
      </c>
      <c r="AX42" s="11">
        <v>3</v>
      </c>
      <c r="AY42" s="11">
        <v>190</v>
      </c>
      <c r="AZ42" s="11">
        <v>0.83</v>
      </c>
      <c r="BA42" s="16">
        <f t="shared" si="107"/>
        <v>2.35054794520548</v>
      </c>
      <c r="BB42" s="11">
        <v>0.97</v>
      </c>
      <c r="BC42" s="11">
        <v>2.11</v>
      </c>
      <c r="BD42" s="8">
        <f t="shared" si="108"/>
        <v>3.0467</v>
      </c>
      <c r="BE42" s="9">
        <v>0.9</v>
      </c>
      <c r="BF42" s="17">
        <v>1.015</v>
      </c>
      <c r="BG42" s="18">
        <f t="shared" si="109"/>
        <v>37388.2864770765</v>
      </c>
      <c r="BN42" s="11">
        <v>2171</v>
      </c>
      <c r="BO42" s="11">
        <v>0.65</v>
      </c>
      <c r="BP42" s="12">
        <v>1.35</v>
      </c>
      <c r="BQ42" s="13">
        <f t="shared" si="110"/>
        <v>1905.0525</v>
      </c>
      <c r="BR42" s="11">
        <v>3</v>
      </c>
      <c r="BS42" s="11">
        <v>190</v>
      </c>
      <c r="BT42" s="11">
        <v>0.83</v>
      </c>
      <c r="BU42" s="16">
        <f t="shared" si="111"/>
        <v>2.35054794520548</v>
      </c>
      <c r="BV42" s="11">
        <v>0.97</v>
      </c>
      <c r="BW42" s="11">
        <v>2.11</v>
      </c>
      <c r="BX42" s="8">
        <f t="shared" si="112"/>
        <v>3.0467</v>
      </c>
      <c r="BY42" s="9">
        <v>0.9</v>
      </c>
      <c r="BZ42" s="17">
        <v>1.015</v>
      </c>
      <c r="CA42" s="18">
        <f t="shared" si="113"/>
        <v>37388.2864770765</v>
      </c>
      <c r="CH42" s="11">
        <v>2171</v>
      </c>
      <c r="CI42" s="11">
        <v>0.65</v>
      </c>
      <c r="CJ42" s="12">
        <v>1.35</v>
      </c>
      <c r="CK42" s="13">
        <f t="shared" si="114"/>
        <v>1905.0525</v>
      </c>
      <c r="CL42" s="11">
        <v>3</v>
      </c>
      <c r="CM42" s="11">
        <v>190</v>
      </c>
      <c r="CN42" s="11">
        <v>0.83</v>
      </c>
      <c r="CO42" s="16">
        <f t="shared" si="115"/>
        <v>2.35054794520548</v>
      </c>
      <c r="CP42" s="11">
        <v>0.97</v>
      </c>
      <c r="CQ42" s="11">
        <v>2.11</v>
      </c>
      <c r="CR42" s="8">
        <f t="shared" si="116"/>
        <v>3.0467</v>
      </c>
      <c r="CS42" s="9">
        <v>0.9</v>
      </c>
      <c r="CT42" s="17">
        <v>1.085</v>
      </c>
      <c r="CU42" s="18">
        <f t="shared" si="117"/>
        <v>39966.788992737</v>
      </c>
      <c r="DB42" s="11">
        <v>2171</v>
      </c>
      <c r="DC42" s="11">
        <v>0.65</v>
      </c>
      <c r="DD42" s="12">
        <v>1.35</v>
      </c>
      <c r="DE42" s="13">
        <f t="shared" si="118"/>
        <v>1905.0525</v>
      </c>
      <c r="DF42" s="11">
        <v>3</v>
      </c>
      <c r="DG42" s="11">
        <v>190</v>
      </c>
      <c r="DH42" s="11">
        <v>0.83</v>
      </c>
      <c r="DI42" s="16">
        <f t="shared" si="119"/>
        <v>2.35054794520548</v>
      </c>
      <c r="DJ42" s="11">
        <v>0.97</v>
      </c>
      <c r="DK42" s="11">
        <v>2.11</v>
      </c>
      <c r="DL42" s="8">
        <f t="shared" si="120"/>
        <v>3.0467</v>
      </c>
      <c r="DM42" s="9">
        <v>0.9</v>
      </c>
      <c r="DN42" s="17">
        <v>1.085</v>
      </c>
      <c r="DO42" s="18">
        <f t="shared" si="121"/>
        <v>39966.788992737</v>
      </c>
      <c r="DV42" s="11">
        <v>2171</v>
      </c>
      <c r="DW42" s="11">
        <v>0.65</v>
      </c>
      <c r="DX42" s="12">
        <v>1.35</v>
      </c>
      <c r="DY42" s="13">
        <f t="shared" si="122"/>
        <v>1905.0525</v>
      </c>
      <c r="DZ42" s="11">
        <v>3</v>
      </c>
      <c r="EA42" s="11">
        <v>190</v>
      </c>
      <c r="EB42" s="11">
        <v>0.92</v>
      </c>
      <c r="EC42" s="16">
        <f t="shared" si="123"/>
        <v>2.44054794520548</v>
      </c>
      <c r="ED42" s="11">
        <v>0.97</v>
      </c>
      <c r="EE42" s="11">
        <v>2.91</v>
      </c>
      <c r="EF42" s="8">
        <f t="shared" si="124"/>
        <v>3.8227</v>
      </c>
      <c r="EG42" s="9">
        <v>0.9</v>
      </c>
      <c r="EH42" s="17">
        <v>1.2</v>
      </c>
      <c r="EI42" s="18">
        <f t="shared" si="125"/>
        <v>57585.0196347269</v>
      </c>
    </row>
    <row r="43" customHeight="1" spans="6:139">
      <c r="F43" s="11">
        <v>2171</v>
      </c>
      <c r="G43" s="11">
        <v>0.65</v>
      </c>
      <c r="H43" s="12">
        <v>1.35</v>
      </c>
      <c r="I43" s="13">
        <f t="shared" si="98"/>
        <v>1905.0525</v>
      </c>
      <c r="J43" s="11">
        <v>3</v>
      </c>
      <c r="K43" s="11">
        <v>190</v>
      </c>
      <c r="L43" s="11">
        <v>0.83</v>
      </c>
      <c r="M43" s="16">
        <f t="shared" si="99"/>
        <v>2.35054794520548</v>
      </c>
      <c r="N43" s="11">
        <v>0.97</v>
      </c>
      <c r="O43" s="11">
        <v>2.11</v>
      </c>
      <c r="P43" s="8">
        <f t="shared" si="100"/>
        <v>3.0467</v>
      </c>
      <c r="Q43" s="9">
        <v>0.9</v>
      </c>
      <c r="R43" s="17">
        <v>1</v>
      </c>
      <c r="S43" s="18">
        <f t="shared" si="101"/>
        <v>36835.7502237207</v>
      </c>
      <c r="Z43" s="11">
        <v>2171</v>
      </c>
      <c r="AA43" s="11">
        <v>0.65</v>
      </c>
      <c r="AB43" s="12">
        <v>1.35</v>
      </c>
      <c r="AC43" s="13">
        <f t="shared" si="102"/>
        <v>1905.0525</v>
      </c>
      <c r="AD43" s="11">
        <v>3</v>
      </c>
      <c r="AE43" s="11">
        <v>190</v>
      </c>
      <c r="AF43" s="11">
        <v>0.83</v>
      </c>
      <c r="AG43" s="16">
        <f t="shared" si="103"/>
        <v>2.35054794520548</v>
      </c>
      <c r="AH43" s="11">
        <v>0.97</v>
      </c>
      <c r="AI43" s="11">
        <v>2.11</v>
      </c>
      <c r="AJ43" s="8">
        <f t="shared" si="104"/>
        <v>3.0467</v>
      </c>
      <c r="AK43" s="9">
        <v>0.9</v>
      </c>
      <c r="AL43" s="17">
        <v>1</v>
      </c>
      <c r="AM43" s="18">
        <f t="shared" si="105"/>
        <v>36835.7502237207</v>
      </c>
      <c r="AT43" s="11">
        <v>2171</v>
      </c>
      <c r="AU43" s="11">
        <v>0.65</v>
      </c>
      <c r="AV43" s="12">
        <v>1.35</v>
      </c>
      <c r="AW43" s="13">
        <f t="shared" si="106"/>
        <v>1905.0525</v>
      </c>
      <c r="AX43" s="11">
        <v>3</v>
      </c>
      <c r="AY43" s="11">
        <v>190</v>
      </c>
      <c r="AZ43" s="11">
        <v>0.83</v>
      </c>
      <c r="BA43" s="16">
        <f t="shared" si="107"/>
        <v>2.35054794520548</v>
      </c>
      <c r="BB43" s="11">
        <v>0.97</v>
      </c>
      <c r="BC43" s="11">
        <v>2.11</v>
      </c>
      <c r="BD43" s="8">
        <f t="shared" si="108"/>
        <v>3.0467</v>
      </c>
      <c r="BE43" s="9">
        <v>0.9</v>
      </c>
      <c r="BF43" s="17">
        <v>1.015</v>
      </c>
      <c r="BG43" s="18">
        <f t="shared" si="109"/>
        <v>37388.2864770765</v>
      </c>
      <c r="BN43" s="11">
        <v>2171</v>
      </c>
      <c r="BO43" s="11">
        <v>0.65</v>
      </c>
      <c r="BP43" s="12">
        <v>1.35</v>
      </c>
      <c r="BQ43" s="13">
        <f t="shared" si="110"/>
        <v>1905.0525</v>
      </c>
      <c r="BR43" s="11">
        <v>3</v>
      </c>
      <c r="BS43" s="11">
        <v>190</v>
      </c>
      <c r="BT43" s="11">
        <v>0.83</v>
      </c>
      <c r="BU43" s="16">
        <f t="shared" si="111"/>
        <v>2.35054794520548</v>
      </c>
      <c r="BV43" s="11">
        <v>0.97</v>
      </c>
      <c r="BW43" s="11">
        <v>2.11</v>
      </c>
      <c r="BX43" s="8">
        <f t="shared" si="112"/>
        <v>3.0467</v>
      </c>
      <c r="BY43" s="9">
        <v>0.9</v>
      </c>
      <c r="BZ43" s="17">
        <v>1.015</v>
      </c>
      <c r="CA43" s="18">
        <f t="shared" si="113"/>
        <v>37388.2864770765</v>
      </c>
      <c r="CH43" s="11">
        <v>2171</v>
      </c>
      <c r="CI43" s="11">
        <v>0.65</v>
      </c>
      <c r="CJ43" s="12">
        <v>1.35</v>
      </c>
      <c r="CK43" s="13">
        <f t="shared" si="114"/>
        <v>1905.0525</v>
      </c>
      <c r="CL43" s="11">
        <v>3</v>
      </c>
      <c r="CM43" s="11">
        <v>190</v>
      </c>
      <c r="CN43" s="11">
        <v>0.83</v>
      </c>
      <c r="CO43" s="16">
        <f t="shared" si="115"/>
        <v>2.35054794520548</v>
      </c>
      <c r="CP43" s="11">
        <v>0.97</v>
      </c>
      <c r="CQ43" s="11">
        <v>2.11</v>
      </c>
      <c r="CR43" s="8">
        <f t="shared" si="116"/>
        <v>3.0467</v>
      </c>
      <c r="CS43" s="9">
        <v>0.9</v>
      </c>
      <c r="CT43" s="17">
        <v>1.085</v>
      </c>
      <c r="CU43" s="18">
        <f t="shared" si="117"/>
        <v>39966.788992737</v>
      </c>
      <c r="DB43" s="11">
        <v>2171</v>
      </c>
      <c r="DC43" s="11">
        <v>0.65</v>
      </c>
      <c r="DD43" s="12">
        <v>1.35</v>
      </c>
      <c r="DE43" s="13">
        <f t="shared" si="118"/>
        <v>1905.0525</v>
      </c>
      <c r="DF43" s="11">
        <v>3</v>
      </c>
      <c r="DG43" s="11">
        <v>190</v>
      </c>
      <c r="DH43" s="11">
        <v>0.83</v>
      </c>
      <c r="DI43" s="16">
        <f t="shared" si="119"/>
        <v>2.35054794520548</v>
      </c>
      <c r="DJ43" s="11">
        <v>0.97</v>
      </c>
      <c r="DK43" s="11">
        <v>2.11</v>
      </c>
      <c r="DL43" s="8">
        <f t="shared" si="120"/>
        <v>3.0467</v>
      </c>
      <c r="DM43" s="9">
        <v>0.9</v>
      </c>
      <c r="DN43" s="17">
        <v>1.085</v>
      </c>
      <c r="DO43" s="18">
        <f t="shared" si="121"/>
        <v>39966.788992737</v>
      </c>
      <c r="DV43" s="11">
        <v>2171</v>
      </c>
      <c r="DW43" s="11">
        <v>0.65</v>
      </c>
      <c r="DX43" s="12">
        <v>1.35</v>
      </c>
      <c r="DY43" s="13">
        <f t="shared" si="122"/>
        <v>1905.0525</v>
      </c>
      <c r="DZ43" s="11">
        <v>3</v>
      </c>
      <c r="EA43" s="11">
        <v>190</v>
      </c>
      <c r="EB43" s="11">
        <v>0.92</v>
      </c>
      <c r="EC43" s="16">
        <f t="shared" si="123"/>
        <v>2.44054794520548</v>
      </c>
      <c r="ED43" s="11">
        <v>0.97</v>
      </c>
      <c r="EE43" s="11">
        <v>2.91</v>
      </c>
      <c r="EF43" s="8">
        <f t="shared" si="124"/>
        <v>3.8227</v>
      </c>
      <c r="EG43" s="9">
        <v>0.9</v>
      </c>
      <c r="EH43" s="17">
        <v>1.2</v>
      </c>
      <c r="EI43" s="18">
        <f t="shared" si="125"/>
        <v>57585.0196347269</v>
      </c>
    </row>
    <row r="44" customHeight="1" spans="6:139">
      <c r="F44" s="11">
        <v>2171</v>
      </c>
      <c r="G44" s="11">
        <v>0.65</v>
      </c>
      <c r="H44" s="12">
        <v>1.35</v>
      </c>
      <c r="I44" s="13">
        <f t="shared" si="98"/>
        <v>1905.0525</v>
      </c>
      <c r="J44" s="11">
        <v>3</v>
      </c>
      <c r="K44" s="11">
        <v>190</v>
      </c>
      <c r="L44" s="11">
        <v>0.83</v>
      </c>
      <c r="M44" s="16">
        <f t="shared" si="99"/>
        <v>2.35054794520548</v>
      </c>
      <c r="N44" s="11">
        <v>0.97</v>
      </c>
      <c r="O44" s="11">
        <v>2.11</v>
      </c>
      <c r="P44" s="8">
        <f t="shared" si="100"/>
        <v>3.0467</v>
      </c>
      <c r="Q44" s="9">
        <v>0.9</v>
      </c>
      <c r="R44" s="17">
        <v>1</v>
      </c>
      <c r="S44" s="18">
        <f t="shared" si="101"/>
        <v>36835.7502237207</v>
      </c>
      <c r="Z44" s="11">
        <v>2171</v>
      </c>
      <c r="AA44" s="11">
        <v>0.65</v>
      </c>
      <c r="AB44" s="12">
        <v>1.35</v>
      </c>
      <c r="AC44" s="13">
        <f t="shared" si="102"/>
        <v>1905.0525</v>
      </c>
      <c r="AD44" s="11">
        <v>3</v>
      </c>
      <c r="AE44" s="11">
        <v>190</v>
      </c>
      <c r="AF44" s="11">
        <v>0.83</v>
      </c>
      <c r="AG44" s="16">
        <f t="shared" si="103"/>
        <v>2.35054794520548</v>
      </c>
      <c r="AH44" s="11">
        <v>0.97</v>
      </c>
      <c r="AI44" s="11">
        <v>2.11</v>
      </c>
      <c r="AJ44" s="8">
        <f t="shared" si="104"/>
        <v>3.0467</v>
      </c>
      <c r="AK44" s="9">
        <v>0.9</v>
      </c>
      <c r="AL44" s="17">
        <v>1</v>
      </c>
      <c r="AM44" s="18">
        <f t="shared" si="105"/>
        <v>36835.7502237207</v>
      </c>
      <c r="AT44" s="11">
        <v>2171</v>
      </c>
      <c r="AU44" s="11">
        <v>0.65</v>
      </c>
      <c r="AV44" s="12">
        <v>1.35</v>
      </c>
      <c r="AW44" s="13">
        <f t="shared" si="106"/>
        <v>1905.0525</v>
      </c>
      <c r="AX44" s="11">
        <v>3</v>
      </c>
      <c r="AY44" s="11">
        <v>190</v>
      </c>
      <c r="AZ44" s="11">
        <v>0.83</v>
      </c>
      <c r="BA44" s="16">
        <f t="shared" si="107"/>
        <v>2.35054794520548</v>
      </c>
      <c r="BB44" s="11">
        <v>0.97</v>
      </c>
      <c r="BC44" s="11">
        <v>2.11</v>
      </c>
      <c r="BD44" s="8">
        <f t="shared" si="108"/>
        <v>3.0467</v>
      </c>
      <c r="BE44" s="9">
        <v>0.9</v>
      </c>
      <c r="BF44" s="17">
        <v>1.015</v>
      </c>
      <c r="BG44" s="18">
        <f t="shared" si="109"/>
        <v>37388.2864770765</v>
      </c>
      <c r="BN44" s="11">
        <v>2171</v>
      </c>
      <c r="BO44" s="11">
        <v>0.65</v>
      </c>
      <c r="BP44" s="12">
        <v>1.35</v>
      </c>
      <c r="BQ44" s="13">
        <f t="shared" si="110"/>
        <v>1905.0525</v>
      </c>
      <c r="BR44" s="11">
        <v>3</v>
      </c>
      <c r="BS44" s="11">
        <v>190</v>
      </c>
      <c r="BT44" s="11">
        <v>0.83</v>
      </c>
      <c r="BU44" s="16">
        <f t="shared" si="111"/>
        <v>2.35054794520548</v>
      </c>
      <c r="BV44" s="11">
        <v>0.97</v>
      </c>
      <c r="BW44" s="11">
        <v>2.11</v>
      </c>
      <c r="BX44" s="8">
        <f t="shared" si="112"/>
        <v>3.0467</v>
      </c>
      <c r="BY44" s="9">
        <v>0.9</v>
      </c>
      <c r="BZ44" s="17">
        <v>1.015</v>
      </c>
      <c r="CA44" s="18">
        <f t="shared" si="113"/>
        <v>37388.2864770765</v>
      </c>
      <c r="CH44" s="11">
        <v>2171</v>
      </c>
      <c r="CI44" s="11">
        <v>0.65</v>
      </c>
      <c r="CJ44" s="12">
        <v>1.35</v>
      </c>
      <c r="CK44" s="13">
        <f t="shared" si="114"/>
        <v>1905.0525</v>
      </c>
      <c r="CL44" s="11">
        <v>3</v>
      </c>
      <c r="CM44" s="11">
        <v>190</v>
      </c>
      <c r="CN44" s="11">
        <v>0.83</v>
      </c>
      <c r="CO44" s="16">
        <f t="shared" si="115"/>
        <v>2.35054794520548</v>
      </c>
      <c r="CP44" s="11">
        <v>0.97</v>
      </c>
      <c r="CQ44" s="11">
        <v>2.11</v>
      </c>
      <c r="CR44" s="8">
        <f t="shared" si="116"/>
        <v>3.0467</v>
      </c>
      <c r="CS44" s="9">
        <v>0.9</v>
      </c>
      <c r="CT44" s="17">
        <v>1.085</v>
      </c>
      <c r="CU44" s="18">
        <f t="shared" si="117"/>
        <v>39966.788992737</v>
      </c>
      <c r="DB44" s="11">
        <v>2171</v>
      </c>
      <c r="DC44" s="11">
        <v>0.65</v>
      </c>
      <c r="DD44" s="12">
        <v>1.35</v>
      </c>
      <c r="DE44" s="13">
        <f t="shared" si="118"/>
        <v>1905.0525</v>
      </c>
      <c r="DF44" s="11">
        <v>3</v>
      </c>
      <c r="DG44" s="11">
        <v>190</v>
      </c>
      <c r="DH44" s="11">
        <v>0.83</v>
      </c>
      <c r="DI44" s="16">
        <f t="shared" si="119"/>
        <v>2.35054794520548</v>
      </c>
      <c r="DJ44" s="11">
        <v>0.97</v>
      </c>
      <c r="DK44" s="11">
        <v>2.11</v>
      </c>
      <c r="DL44" s="8">
        <f t="shared" si="120"/>
        <v>3.0467</v>
      </c>
      <c r="DM44" s="9">
        <v>0.9</v>
      </c>
      <c r="DN44" s="17">
        <v>1.085</v>
      </c>
      <c r="DO44" s="18">
        <f t="shared" si="121"/>
        <v>39966.788992737</v>
      </c>
      <c r="DV44" s="11">
        <v>2171</v>
      </c>
      <c r="DW44" s="11">
        <v>0.65</v>
      </c>
      <c r="DX44" s="12">
        <v>1.35</v>
      </c>
      <c r="DY44" s="13">
        <f t="shared" si="122"/>
        <v>1905.0525</v>
      </c>
      <c r="DZ44" s="11">
        <v>3</v>
      </c>
      <c r="EA44" s="11">
        <v>190</v>
      </c>
      <c r="EB44" s="11">
        <v>0.92</v>
      </c>
      <c r="EC44" s="16">
        <f t="shared" si="123"/>
        <v>2.44054794520548</v>
      </c>
      <c r="ED44" s="11">
        <v>0.97</v>
      </c>
      <c r="EE44" s="11">
        <v>2.91</v>
      </c>
      <c r="EF44" s="8">
        <f t="shared" si="124"/>
        <v>3.8227</v>
      </c>
      <c r="EG44" s="9">
        <v>0.9</v>
      </c>
      <c r="EH44" s="17">
        <v>1.2</v>
      </c>
      <c r="EI44" s="18">
        <f t="shared" si="125"/>
        <v>57585.0196347269</v>
      </c>
    </row>
    <row r="45" customHeight="1" spans="6:139">
      <c r="F45" s="23" t="s">
        <v>50</v>
      </c>
      <c r="G45" s="24"/>
      <c r="H45" s="24"/>
      <c r="I45" s="24"/>
      <c r="J45" s="24"/>
      <c r="K45" s="24"/>
      <c r="L45" s="24"/>
      <c r="M45" s="25">
        <f>SUM(S36:S44)</f>
        <v>438892.447463204</v>
      </c>
      <c r="N45" s="25"/>
      <c r="O45" s="25"/>
      <c r="P45" s="25"/>
      <c r="Q45" s="25"/>
      <c r="R45" s="25"/>
      <c r="S45" s="25"/>
      <c r="Z45" s="23" t="s">
        <v>50</v>
      </c>
      <c r="AA45" s="24"/>
      <c r="AB45" s="24"/>
      <c r="AC45" s="24"/>
      <c r="AD45" s="24"/>
      <c r="AE45" s="24"/>
      <c r="AF45" s="24"/>
      <c r="AG45" s="25">
        <f>SUM(AM36:AM44)</f>
        <v>438892.447463204</v>
      </c>
      <c r="AH45" s="25"/>
      <c r="AI45" s="25"/>
      <c r="AJ45" s="25"/>
      <c r="AK45" s="25"/>
      <c r="AL45" s="25"/>
      <c r="AM45" s="25"/>
      <c r="AT45" s="23" t="s">
        <v>50</v>
      </c>
      <c r="AU45" s="24"/>
      <c r="AV45" s="24"/>
      <c r="AW45" s="24"/>
      <c r="AX45" s="24"/>
      <c r="AY45" s="24"/>
      <c r="AZ45" s="24"/>
      <c r="BA45" s="25">
        <f>SUM(BG36:BG44)</f>
        <v>445475.834175152</v>
      </c>
      <c r="BB45" s="25"/>
      <c r="BC45" s="25"/>
      <c r="BD45" s="25"/>
      <c r="BE45" s="25"/>
      <c r="BF45" s="25"/>
      <c r="BG45" s="25"/>
      <c r="BN45" s="23" t="s">
        <v>50</v>
      </c>
      <c r="BO45" s="24"/>
      <c r="BP45" s="24"/>
      <c r="BQ45" s="24"/>
      <c r="BR45" s="24"/>
      <c r="BS45" s="24"/>
      <c r="BT45" s="24"/>
      <c r="BU45" s="25">
        <f>SUM(CA36:CA44)</f>
        <v>445475.834175152</v>
      </c>
      <c r="BV45" s="25"/>
      <c r="BW45" s="25"/>
      <c r="BX45" s="25"/>
      <c r="BY45" s="25"/>
      <c r="BZ45" s="25"/>
      <c r="CA45" s="25"/>
      <c r="CH45" s="23" t="s">
        <v>50</v>
      </c>
      <c r="CI45" s="24"/>
      <c r="CJ45" s="24"/>
      <c r="CK45" s="24"/>
      <c r="CL45" s="24"/>
      <c r="CM45" s="24"/>
      <c r="CN45" s="24"/>
      <c r="CO45" s="25">
        <f>SUM(CU36:CU44)</f>
        <v>476198.305497576</v>
      </c>
      <c r="CP45" s="25"/>
      <c r="CQ45" s="25"/>
      <c r="CR45" s="25"/>
      <c r="CS45" s="25"/>
      <c r="CT45" s="25"/>
      <c r="CU45" s="25"/>
      <c r="DB45" s="23" t="s">
        <v>50</v>
      </c>
      <c r="DC45" s="24"/>
      <c r="DD45" s="24"/>
      <c r="DE45" s="24"/>
      <c r="DF45" s="24"/>
      <c r="DG45" s="24"/>
      <c r="DH45" s="24"/>
      <c r="DI45" s="25">
        <f>SUM(DO36:DO44)</f>
        <v>476198.305497576</v>
      </c>
      <c r="DJ45" s="25"/>
      <c r="DK45" s="25"/>
      <c r="DL45" s="25"/>
      <c r="DM45" s="25"/>
      <c r="DN45" s="25"/>
      <c r="DO45" s="25"/>
      <c r="DV45" s="23" t="s">
        <v>50</v>
      </c>
      <c r="DW45" s="24"/>
      <c r="DX45" s="24"/>
      <c r="DY45" s="24"/>
      <c r="DZ45" s="24"/>
      <c r="EA45" s="24"/>
      <c r="EB45" s="24"/>
      <c r="EC45" s="25">
        <f>SUM(EI36:EI44)</f>
        <v>682876.413524817</v>
      </c>
      <c r="ED45" s="25"/>
      <c r="EE45" s="25"/>
      <c r="EF45" s="25"/>
      <c r="EG45" s="25"/>
      <c r="EH45" s="25"/>
      <c r="EI45" s="25"/>
    </row>
    <row r="46" customHeight="1" spans="6:139">
      <c r="F46" s="24"/>
      <c r="G46" s="24"/>
      <c r="H46" s="24"/>
      <c r="I46" s="24"/>
      <c r="J46" s="24"/>
      <c r="K46" s="24"/>
      <c r="L46" s="24"/>
      <c r="M46" s="25"/>
      <c r="N46" s="25"/>
      <c r="O46" s="25"/>
      <c r="P46" s="25"/>
      <c r="Q46" s="25"/>
      <c r="R46" s="25"/>
      <c r="S46" s="25"/>
      <c r="Z46" s="24"/>
      <c r="AA46" s="24"/>
      <c r="AB46" s="24"/>
      <c r="AC46" s="24"/>
      <c r="AD46" s="24"/>
      <c r="AE46" s="24"/>
      <c r="AF46" s="24"/>
      <c r="AG46" s="25"/>
      <c r="AH46" s="25"/>
      <c r="AI46" s="25"/>
      <c r="AJ46" s="25"/>
      <c r="AK46" s="25"/>
      <c r="AL46" s="25"/>
      <c r="AM46" s="25"/>
      <c r="AT46" s="24"/>
      <c r="AU46" s="24"/>
      <c r="AV46" s="24"/>
      <c r="AW46" s="24"/>
      <c r="AX46" s="24"/>
      <c r="AY46" s="24"/>
      <c r="AZ46" s="24"/>
      <c r="BA46" s="25"/>
      <c r="BB46" s="25"/>
      <c r="BC46" s="25"/>
      <c r="BD46" s="25"/>
      <c r="BE46" s="25"/>
      <c r="BF46" s="25"/>
      <c r="BG46" s="25"/>
      <c r="BN46" s="24"/>
      <c r="BO46" s="24"/>
      <c r="BP46" s="24"/>
      <c r="BQ46" s="24"/>
      <c r="BR46" s="24"/>
      <c r="BS46" s="24"/>
      <c r="BT46" s="24"/>
      <c r="BU46" s="25"/>
      <c r="BV46" s="25"/>
      <c r="BW46" s="25"/>
      <c r="BX46" s="25"/>
      <c r="BY46" s="25"/>
      <c r="BZ46" s="25"/>
      <c r="CA46" s="25"/>
      <c r="CH46" s="24"/>
      <c r="CI46" s="24"/>
      <c r="CJ46" s="24"/>
      <c r="CK46" s="24"/>
      <c r="CL46" s="24"/>
      <c r="CM46" s="24"/>
      <c r="CN46" s="24"/>
      <c r="CO46" s="25"/>
      <c r="CP46" s="25"/>
      <c r="CQ46" s="25"/>
      <c r="CR46" s="25"/>
      <c r="CS46" s="25"/>
      <c r="CT46" s="25"/>
      <c r="CU46" s="25"/>
      <c r="DB46" s="24"/>
      <c r="DC46" s="24"/>
      <c r="DD46" s="24"/>
      <c r="DE46" s="24"/>
      <c r="DF46" s="24"/>
      <c r="DG46" s="24"/>
      <c r="DH46" s="24"/>
      <c r="DI46" s="25"/>
      <c r="DJ46" s="25"/>
      <c r="DK46" s="25"/>
      <c r="DL46" s="25"/>
      <c r="DM46" s="25"/>
      <c r="DN46" s="25"/>
      <c r="DO46" s="25"/>
      <c r="DV46" s="24"/>
      <c r="DW46" s="24"/>
      <c r="DX46" s="24"/>
      <c r="DY46" s="24"/>
      <c r="DZ46" s="24"/>
      <c r="EA46" s="24"/>
      <c r="EB46" s="24"/>
      <c r="EC46" s="25"/>
      <c r="ED46" s="25"/>
      <c r="EE46" s="25"/>
      <c r="EF46" s="25"/>
      <c r="EG46" s="25"/>
      <c r="EH46" s="25"/>
      <c r="EI46" s="25"/>
    </row>
    <row r="47" customHeight="1" spans="6:139">
      <c r="F47" s="3" t="s">
        <v>51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Z47" s="3" t="s">
        <v>51</v>
      </c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T47" s="3" t="s">
        <v>51</v>
      </c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N47" s="3" t="s">
        <v>51</v>
      </c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H47" s="3" t="s">
        <v>51</v>
      </c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DB47" s="3" t="s">
        <v>51</v>
      </c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V47" s="3" t="s">
        <v>51</v>
      </c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</row>
    <row r="48" customHeight="1" spans="6:139">
      <c r="F48" s="4" t="s">
        <v>8</v>
      </c>
      <c r="G48" s="5"/>
      <c r="H48" s="5"/>
      <c r="I48" s="6"/>
      <c r="J48" s="7" t="s">
        <v>9</v>
      </c>
      <c r="K48" s="7"/>
      <c r="L48" s="7"/>
      <c r="M48" s="7"/>
      <c r="N48" s="8" t="s">
        <v>10</v>
      </c>
      <c r="O48" s="8"/>
      <c r="P48" s="8"/>
      <c r="Q48" s="9" t="s">
        <v>11</v>
      </c>
      <c r="R48" s="10" t="s">
        <v>12</v>
      </c>
      <c r="S48" s="10" t="s">
        <v>13</v>
      </c>
      <c r="Z48" s="4" t="s">
        <v>8</v>
      </c>
      <c r="AA48" s="5"/>
      <c r="AB48" s="5"/>
      <c r="AC48" s="6"/>
      <c r="AD48" s="7" t="s">
        <v>9</v>
      </c>
      <c r="AE48" s="7"/>
      <c r="AF48" s="7"/>
      <c r="AG48" s="7"/>
      <c r="AH48" s="8" t="s">
        <v>10</v>
      </c>
      <c r="AI48" s="8"/>
      <c r="AJ48" s="8"/>
      <c r="AK48" s="9" t="s">
        <v>11</v>
      </c>
      <c r="AL48" s="10" t="s">
        <v>12</v>
      </c>
      <c r="AM48" s="10" t="s">
        <v>13</v>
      </c>
      <c r="AT48" s="4" t="s">
        <v>8</v>
      </c>
      <c r="AU48" s="5"/>
      <c r="AV48" s="5"/>
      <c r="AW48" s="6"/>
      <c r="AX48" s="7" t="s">
        <v>9</v>
      </c>
      <c r="AY48" s="7"/>
      <c r="AZ48" s="7"/>
      <c r="BA48" s="7"/>
      <c r="BB48" s="8" t="s">
        <v>10</v>
      </c>
      <c r="BC48" s="8"/>
      <c r="BD48" s="8"/>
      <c r="BE48" s="9" t="s">
        <v>11</v>
      </c>
      <c r="BF48" s="10" t="s">
        <v>12</v>
      </c>
      <c r="BG48" s="10" t="s">
        <v>13</v>
      </c>
      <c r="BN48" s="4" t="s">
        <v>8</v>
      </c>
      <c r="BO48" s="5"/>
      <c r="BP48" s="5"/>
      <c r="BQ48" s="6"/>
      <c r="BR48" s="7" t="s">
        <v>9</v>
      </c>
      <c r="BS48" s="7"/>
      <c r="BT48" s="7"/>
      <c r="BU48" s="7"/>
      <c r="BV48" s="8" t="s">
        <v>10</v>
      </c>
      <c r="BW48" s="8"/>
      <c r="BX48" s="8"/>
      <c r="BY48" s="9" t="s">
        <v>11</v>
      </c>
      <c r="BZ48" s="10" t="s">
        <v>12</v>
      </c>
      <c r="CA48" s="10" t="s">
        <v>13</v>
      </c>
      <c r="CH48" s="4" t="s">
        <v>8</v>
      </c>
      <c r="CI48" s="5"/>
      <c r="CJ48" s="5"/>
      <c r="CK48" s="6"/>
      <c r="CL48" s="7" t="s">
        <v>9</v>
      </c>
      <c r="CM48" s="7"/>
      <c r="CN48" s="7"/>
      <c r="CO48" s="7"/>
      <c r="CP48" s="8" t="s">
        <v>10</v>
      </c>
      <c r="CQ48" s="8"/>
      <c r="CR48" s="8"/>
      <c r="CS48" s="9" t="s">
        <v>11</v>
      </c>
      <c r="CT48" s="10" t="s">
        <v>12</v>
      </c>
      <c r="CU48" s="10" t="s">
        <v>13</v>
      </c>
      <c r="DB48" s="4" t="s">
        <v>8</v>
      </c>
      <c r="DC48" s="5"/>
      <c r="DD48" s="5"/>
      <c r="DE48" s="6"/>
      <c r="DF48" s="7" t="s">
        <v>9</v>
      </c>
      <c r="DG48" s="7"/>
      <c r="DH48" s="7"/>
      <c r="DI48" s="7"/>
      <c r="DJ48" s="8" t="s">
        <v>10</v>
      </c>
      <c r="DK48" s="8"/>
      <c r="DL48" s="8"/>
      <c r="DM48" s="9" t="s">
        <v>11</v>
      </c>
      <c r="DN48" s="10" t="s">
        <v>12</v>
      </c>
      <c r="DO48" s="10" t="s">
        <v>13</v>
      </c>
      <c r="DV48" s="4" t="s">
        <v>8</v>
      </c>
      <c r="DW48" s="5"/>
      <c r="DX48" s="5"/>
      <c r="DY48" s="6"/>
      <c r="DZ48" s="7" t="s">
        <v>9</v>
      </c>
      <c r="EA48" s="7"/>
      <c r="EB48" s="7"/>
      <c r="EC48" s="7"/>
      <c r="ED48" s="8" t="s">
        <v>10</v>
      </c>
      <c r="EE48" s="8"/>
      <c r="EF48" s="8"/>
      <c r="EG48" s="9" t="s">
        <v>11</v>
      </c>
      <c r="EH48" s="10" t="s">
        <v>12</v>
      </c>
      <c r="EI48" s="10" t="s">
        <v>13</v>
      </c>
    </row>
    <row r="49" customHeight="1" spans="6:139">
      <c r="F49" s="11" t="s">
        <v>52</v>
      </c>
      <c r="G49" s="11" t="s">
        <v>20</v>
      </c>
      <c r="H49" s="12" t="s">
        <v>21</v>
      </c>
      <c r="I49" s="13" t="s">
        <v>8</v>
      </c>
      <c r="J49" s="11" t="s">
        <v>22</v>
      </c>
      <c r="K49" s="11" t="s">
        <v>23</v>
      </c>
      <c r="L49" s="11" t="s">
        <v>24</v>
      </c>
      <c r="M49" s="7" t="s">
        <v>25</v>
      </c>
      <c r="N49" s="11" t="s">
        <v>26</v>
      </c>
      <c r="O49" s="11" t="s">
        <v>27</v>
      </c>
      <c r="P49" s="8" t="s">
        <v>28</v>
      </c>
      <c r="Q49" s="9" t="s">
        <v>29</v>
      </c>
      <c r="R49" s="14"/>
      <c r="S49" s="14"/>
      <c r="Z49" s="11" t="s">
        <v>52</v>
      </c>
      <c r="AA49" s="11" t="s">
        <v>20</v>
      </c>
      <c r="AB49" s="12" t="s">
        <v>21</v>
      </c>
      <c r="AC49" s="13" t="s">
        <v>8</v>
      </c>
      <c r="AD49" s="11" t="s">
        <v>22</v>
      </c>
      <c r="AE49" s="11" t="s">
        <v>23</v>
      </c>
      <c r="AF49" s="11" t="s">
        <v>24</v>
      </c>
      <c r="AG49" s="7" t="s">
        <v>25</v>
      </c>
      <c r="AH49" s="11" t="s">
        <v>26</v>
      </c>
      <c r="AI49" s="11" t="s">
        <v>27</v>
      </c>
      <c r="AJ49" s="8" t="s">
        <v>28</v>
      </c>
      <c r="AK49" s="9" t="s">
        <v>29</v>
      </c>
      <c r="AL49" s="14"/>
      <c r="AM49" s="14"/>
      <c r="AT49" s="11" t="s">
        <v>52</v>
      </c>
      <c r="AU49" s="11" t="s">
        <v>20</v>
      </c>
      <c r="AV49" s="12" t="s">
        <v>21</v>
      </c>
      <c r="AW49" s="13" t="s">
        <v>8</v>
      </c>
      <c r="AX49" s="11" t="s">
        <v>22</v>
      </c>
      <c r="AY49" s="11" t="s">
        <v>23</v>
      </c>
      <c r="AZ49" s="11" t="s">
        <v>24</v>
      </c>
      <c r="BA49" s="7" t="s">
        <v>25</v>
      </c>
      <c r="BB49" s="11" t="s">
        <v>26</v>
      </c>
      <c r="BC49" s="11" t="s">
        <v>27</v>
      </c>
      <c r="BD49" s="8" t="s">
        <v>28</v>
      </c>
      <c r="BE49" s="9" t="s">
        <v>29</v>
      </c>
      <c r="BF49" s="14"/>
      <c r="BG49" s="14"/>
      <c r="BN49" s="11" t="s">
        <v>52</v>
      </c>
      <c r="BO49" s="11" t="s">
        <v>20</v>
      </c>
      <c r="BP49" s="12" t="s">
        <v>21</v>
      </c>
      <c r="BQ49" s="13" t="s">
        <v>8</v>
      </c>
      <c r="BR49" s="11" t="s">
        <v>22</v>
      </c>
      <c r="BS49" s="11" t="s">
        <v>23</v>
      </c>
      <c r="BT49" s="11" t="s">
        <v>24</v>
      </c>
      <c r="BU49" s="7" t="s">
        <v>25</v>
      </c>
      <c r="BV49" s="11" t="s">
        <v>26</v>
      </c>
      <c r="BW49" s="11" t="s">
        <v>27</v>
      </c>
      <c r="BX49" s="8" t="s">
        <v>28</v>
      </c>
      <c r="BY49" s="9" t="s">
        <v>29</v>
      </c>
      <c r="BZ49" s="14"/>
      <c r="CA49" s="14"/>
      <c r="CH49" s="11" t="s">
        <v>52</v>
      </c>
      <c r="CI49" s="11" t="s">
        <v>20</v>
      </c>
      <c r="CJ49" s="12" t="s">
        <v>21</v>
      </c>
      <c r="CK49" s="13" t="s">
        <v>8</v>
      </c>
      <c r="CL49" s="11" t="s">
        <v>22</v>
      </c>
      <c r="CM49" s="11" t="s">
        <v>23</v>
      </c>
      <c r="CN49" s="11" t="s">
        <v>24</v>
      </c>
      <c r="CO49" s="7" t="s">
        <v>25</v>
      </c>
      <c r="CP49" s="11" t="s">
        <v>26</v>
      </c>
      <c r="CQ49" s="11" t="s">
        <v>27</v>
      </c>
      <c r="CR49" s="8" t="s">
        <v>28</v>
      </c>
      <c r="CS49" s="9" t="s">
        <v>29</v>
      </c>
      <c r="CT49" s="14"/>
      <c r="CU49" s="14"/>
      <c r="DB49" s="11" t="s">
        <v>52</v>
      </c>
      <c r="DC49" s="11" t="s">
        <v>20</v>
      </c>
      <c r="DD49" s="12" t="s">
        <v>21</v>
      </c>
      <c r="DE49" s="13" t="s">
        <v>8</v>
      </c>
      <c r="DF49" s="11" t="s">
        <v>22</v>
      </c>
      <c r="DG49" s="11" t="s">
        <v>23</v>
      </c>
      <c r="DH49" s="11" t="s">
        <v>24</v>
      </c>
      <c r="DI49" s="7" t="s">
        <v>25</v>
      </c>
      <c r="DJ49" s="11" t="s">
        <v>26</v>
      </c>
      <c r="DK49" s="11" t="s">
        <v>27</v>
      </c>
      <c r="DL49" s="8" t="s">
        <v>28</v>
      </c>
      <c r="DM49" s="9" t="s">
        <v>29</v>
      </c>
      <c r="DN49" s="14"/>
      <c r="DO49" s="14"/>
      <c r="DV49" s="11" t="s">
        <v>52</v>
      </c>
      <c r="DW49" s="11" t="s">
        <v>20</v>
      </c>
      <c r="DX49" s="12" t="s">
        <v>21</v>
      </c>
      <c r="DY49" s="13" t="s">
        <v>8</v>
      </c>
      <c r="DZ49" s="11" t="s">
        <v>22</v>
      </c>
      <c r="EA49" s="11" t="s">
        <v>23</v>
      </c>
      <c r="EB49" s="11" t="s">
        <v>24</v>
      </c>
      <c r="EC49" s="7" t="s">
        <v>25</v>
      </c>
      <c r="ED49" s="11" t="s">
        <v>26</v>
      </c>
      <c r="EE49" s="11" t="s">
        <v>27</v>
      </c>
      <c r="EF49" s="8" t="s">
        <v>28</v>
      </c>
      <c r="EG49" s="9" t="s">
        <v>29</v>
      </c>
      <c r="EH49" s="14"/>
      <c r="EI49" s="14"/>
    </row>
    <row r="50" customHeight="1" spans="6:139">
      <c r="F50" s="11">
        <v>35434</v>
      </c>
      <c r="G50" s="11">
        <v>0.0847</v>
      </c>
      <c r="H50" s="12">
        <v>1.35</v>
      </c>
      <c r="I50" s="13">
        <f t="shared" ref="I50:I53" si="126">F50*G50*H50</f>
        <v>4051.70073</v>
      </c>
      <c r="J50" s="11">
        <v>3</v>
      </c>
      <c r="K50" s="11">
        <v>490</v>
      </c>
      <c r="L50" s="11">
        <v>1.43</v>
      </c>
      <c r="M50" s="16">
        <f t="shared" ref="M50:M53" si="127">1+6*K50/(K50+2000)+L50</f>
        <v>3.61072289156627</v>
      </c>
      <c r="N50" s="11">
        <v>0.89</v>
      </c>
      <c r="O50" s="11">
        <v>1.78</v>
      </c>
      <c r="P50" s="8">
        <f t="shared" ref="P50:P53" si="128">1+N50*O50</f>
        <v>2.5842</v>
      </c>
      <c r="Q50" s="9">
        <v>1.15</v>
      </c>
      <c r="R50" s="17">
        <v>1</v>
      </c>
      <c r="S50" s="18">
        <f t="shared" ref="S50:S54" si="129">I50*J50*Q50*P50*M50*R50</f>
        <v>130429.772339958</v>
      </c>
      <c r="Z50" s="11">
        <v>35728</v>
      </c>
      <c r="AA50" s="11">
        <v>0.0847</v>
      </c>
      <c r="AB50" s="12">
        <v>1.35</v>
      </c>
      <c r="AC50" s="13">
        <f t="shared" ref="AC50:AC52" si="130">Z50*AA50*AB50</f>
        <v>4085.31816</v>
      </c>
      <c r="AD50" s="11">
        <v>3</v>
      </c>
      <c r="AE50" s="11">
        <v>450</v>
      </c>
      <c r="AF50" s="11">
        <v>1.43</v>
      </c>
      <c r="AG50" s="16">
        <f t="shared" ref="AG50:AG52" si="131">1+6*AE50/(AE50+2000)+AF50</f>
        <v>3.53204081632653</v>
      </c>
      <c r="AH50" s="11">
        <v>1</v>
      </c>
      <c r="AI50" s="11">
        <v>2.71</v>
      </c>
      <c r="AJ50" s="8">
        <f t="shared" ref="AJ50:AJ52" si="132">1+AH50*AI50</f>
        <v>3.71</v>
      </c>
      <c r="AK50" s="9">
        <v>1.15</v>
      </c>
      <c r="AL50" s="17">
        <v>1</v>
      </c>
      <c r="AM50" s="18">
        <f t="shared" ref="AM50:AM54" si="133">AC50*AD50*AK50*AJ50*AG50*AL50</f>
        <v>184690.519501396</v>
      </c>
      <c r="AT50" s="11">
        <v>36903</v>
      </c>
      <c r="AU50" s="11">
        <v>0.0847</v>
      </c>
      <c r="AV50" s="12">
        <v>1.35</v>
      </c>
      <c r="AW50" s="13">
        <f t="shared" ref="AW50:AW53" si="134">AT50*AU50*AV50</f>
        <v>4219.673535</v>
      </c>
      <c r="AX50" s="11">
        <v>3</v>
      </c>
      <c r="AY50" s="11">
        <v>490</v>
      </c>
      <c r="AZ50" s="11">
        <v>1.43</v>
      </c>
      <c r="BA50" s="16">
        <f t="shared" ref="BA50:BA53" si="135">1+6*AY50/(AY50+2000)+AZ50</f>
        <v>3.61072289156627</v>
      </c>
      <c r="BB50" s="11">
        <v>0.93</v>
      </c>
      <c r="BC50" s="11">
        <v>1.85</v>
      </c>
      <c r="BD50" s="8">
        <f t="shared" ref="BD50:BD53" si="136">1+BB50*BC50</f>
        <v>2.7205</v>
      </c>
      <c r="BE50" s="9">
        <v>1.15</v>
      </c>
      <c r="BF50" s="17">
        <v>1.015</v>
      </c>
      <c r="BG50" s="18">
        <f t="shared" ref="BG50:BG54" si="137">AW50*AX50*BE50*BD50*BA50*BF50</f>
        <v>145146.603959445</v>
      </c>
      <c r="BN50" s="11">
        <v>38167</v>
      </c>
      <c r="BO50" s="11">
        <v>0.0847</v>
      </c>
      <c r="BP50" s="12">
        <v>1.35</v>
      </c>
      <c r="BQ50" s="13">
        <f t="shared" ref="BQ50:BQ53" si="138">BN50*BO50*BP50</f>
        <v>4364.205615</v>
      </c>
      <c r="BR50" s="11">
        <v>3</v>
      </c>
      <c r="BS50" s="11">
        <v>490</v>
      </c>
      <c r="BT50" s="11">
        <v>1.43</v>
      </c>
      <c r="BU50" s="16">
        <f t="shared" ref="BU50:BU53" si="139">1+6*BS50/(BS50+2000)+BT50</f>
        <v>3.61072289156627</v>
      </c>
      <c r="BV50" s="11">
        <v>1</v>
      </c>
      <c r="BW50" s="11">
        <v>2.71</v>
      </c>
      <c r="BX50" s="8">
        <f t="shared" ref="BX50:BX53" si="140">1+BV50*BW50</f>
        <v>3.71</v>
      </c>
      <c r="BY50" s="9">
        <v>1.15</v>
      </c>
      <c r="BZ50" s="17">
        <v>1.015</v>
      </c>
      <c r="CA50" s="18">
        <f t="shared" ref="CA50:CA54" si="141">BQ50*BR50*BY50*BX50*BU50*BZ50</f>
        <v>204719.121878545</v>
      </c>
      <c r="CH50" s="11">
        <v>42781</v>
      </c>
      <c r="CI50" s="11">
        <v>0.0847</v>
      </c>
      <c r="CJ50" s="12">
        <v>1.35</v>
      </c>
      <c r="CK50" s="13">
        <f t="shared" ref="CK50:CK54" si="142">CH50*CI50*CJ50</f>
        <v>4891.793445</v>
      </c>
      <c r="CL50" s="11">
        <v>3</v>
      </c>
      <c r="CM50" s="11">
        <v>490</v>
      </c>
      <c r="CN50" s="11">
        <v>1.43</v>
      </c>
      <c r="CO50" s="16">
        <f t="shared" ref="CO50:CO54" si="143">1+6*CM50/(CM50+2000)+CN50</f>
        <v>3.61072289156627</v>
      </c>
      <c r="CP50" s="11">
        <v>0.93</v>
      </c>
      <c r="CQ50" s="11">
        <v>1.85</v>
      </c>
      <c r="CR50" s="8">
        <f t="shared" ref="CR50:CR54" si="144">1+CP50*CQ50</f>
        <v>2.7205</v>
      </c>
      <c r="CS50" s="9">
        <v>1.15</v>
      </c>
      <c r="CT50" s="17">
        <v>1.085</v>
      </c>
      <c r="CU50" s="18">
        <f t="shared" ref="CU50:CU54" si="145">CK50*CL50*CS50*CR50*CO50*CT50</f>
        <v>179870.455148174</v>
      </c>
      <c r="DB50" s="11">
        <v>44045</v>
      </c>
      <c r="DC50" s="11">
        <v>0.0847</v>
      </c>
      <c r="DD50" s="12">
        <v>1.35</v>
      </c>
      <c r="DE50" s="13">
        <f t="shared" ref="DE50:DE54" si="146">DB50*DC50*DD50</f>
        <v>5036.325525</v>
      </c>
      <c r="DF50" s="11">
        <v>3</v>
      </c>
      <c r="DG50" s="11">
        <v>490</v>
      </c>
      <c r="DH50" s="11">
        <v>1.43</v>
      </c>
      <c r="DI50" s="16">
        <f t="shared" ref="DI50:DI54" si="147">1+6*DG50/(DG50+2000)+DH50</f>
        <v>3.61072289156627</v>
      </c>
      <c r="DJ50" s="11">
        <v>1</v>
      </c>
      <c r="DK50" s="11">
        <v>2.71</v>
      </c>
      <c r="DL50" s="8">
        <f t="shared" ref="DL50:DL54" si="148">1+DJ50*DK50</f>
        <v>3.71</v>
      </c>
      <c r="DM50" s="9">
        <v>1.15</v>
      </c>
      <c r="DN50" s="17">
        <v>1.085</v>
      </c>
      <c r="DO50" s="18">
        <f t="shared" ref="DO50:DO54" si="149">DE50*DF50*DM50*DL50*DI50*DN50</f>
        <v>252540.301937453</v>
      </c>
      <c r="DV50" s="11">
        <v>49923</v>
      </c>
      <c r="DW50" s="11">
        <v>0.09996</v>
      </c>
      <c r="DX50" s="12">
        <v>1.35</v>
      </c>
      <c r="DY50" s="13">
        <f t="shared" ref="DY50:DY54" si="150">DV50*DW50*DX50</f>
        <v>6736.909158</v>
      </c>
      <c r="DZ50" s="11">
        <v>3</v>
      </c>
      <c r="EA50" s="11">
        <v>490</v>
      </c>
      <c r="EB50" s="11">
        <v>1.52</v>
      </c>
      <c r="EC50" s="16">
        <f t="shared" ref="EC50:EC54" si="151">1+6*EA50/(EA50+2000)+EB50</f>
        <v>3.70072289156626</v>
      </c>
      <c r="ED50" s="11">
        <v>1</v>
      </c>
      <c r="EE50" s="11">
        <v>3.51</v>
      </c>
      <c r="EF50" s="8">
        <f t="shared" ref="EF50:EF54" si="152">1+ED50*EE50</f>
        <v>4.51</v>
      </c>
      <c r="EG50" s="9">
        <v>1.15</v>
      </c>
      <c r="EH50" s="17">
        <v>1.2</v>
      </c>
      <c r="EI50" s="18">
        <f>DY50*DZ50*EG50*EF50*EC50*EH50+DV50*0.125*EF50*EG50*EH50</f>
        <v>504343.621581356</v>
      </c>
    </row>
    <row r="51" customHeight="1" spans="6:139">
      <c r="F51" s="11">
        <v>35434</v>
      </c>
      <c r="G51" s="11">
        <v>0.0847</v>
      </c>
      <c r="H51" s="12">
        <v>1.35</v>
      </c>
      <c r="I51" s="13">
        <f t="shared" si="126"/>
        <v>4051.70073</v>
      </c>
      <c r="J51" s="11">
        <v>3</v>
      </c>
      <c r="K51" s="11">
        <v>490</v>
      </c>
      <c r="L51" s="11">
        <v>1.43</v>
      </c>
      <c r="M51" s="16">
        <f t="shared" si="127"/>
        <v>3.61072289156627</v>
      </c>
      <c r="N51" s="11">
        <v>0.89</v>
      </c>
      <c r="O51" s="11">
        <v>1.78</v>
      </c>
      <c r="P51" s="8">
        <f t="shared" si="128"/>
        <v>2.5842</v>
      </c>
      <c r="Q51" s="9">
        <v>1.15</v>
      </c>
      <c r="R51" s="17">
        <v>1</v>
      </c>
      <c r="S51" s="18">
        <f t="shared" si="129"/>
        <v>130429.772339958</v>
      </c>
      <c r="Z51" s="11">
        <v>35728</v>
      </c>
      <c r="AA51" s="11">
        <v>0.0847</v>
      </c>
      <c r="AB51" s="12">
        <v>1.35</v>
      </c>
      <c r="AC51" s="13">
        <f t="shared" si="130"/>
        <v>4085.31816</v>
      </c>
      <c r="AD51" s="11">
        <v>3</v>
      </c>
      <c r="AE51" s="11">
        <v>450</v>
      </c>
      <c r="AF51" s="11">
        <v>1.43</v>
      </c>
      <c r="AG51" s="16">
        <f t="shared" si="131"/>
        <v>3.53204081632653</v>
      </c>
      <c r="AH51" s="11">
        <v>1</v>
      </c>
      <c r="AI51" s="11">
        <v>2.71</v>
      </c>
      <c r="AJ51" s="8">
        <f t="shared" si="132"/>
        <v>3.71</v>
      </c>
      <c r="AK51" s="9">
        <v>1.15</v>
      </c>
      <c r="AL51" s="17">
        <v>1</v>
      </c>
      <c r="AM51" s="18">
        <f t="shared" si="133"/>
        <v>184690.519501396</v>
      </c>
      <c r="AT51" s="11">
        <v>36903</v>
      </c>
      <c r="AU51" s="11">
        <v>0.0847</v>
      </c>
      <c r="AV51" s="12">
        <v>1.35</v>
      </c>
      <c r="AW51" s="13">
        <f t="shared" si="134"/>
        <v>4219.673535</v>
      </c>
      <c r="AX51" s="11">
        <v>3</v>
      </c>
      <c r="AY51" s="11">
        <v>490</v>
      </c>
      <c r="AZ51" s="11">
        <v>1.43</v>
      </c>
      <c r="BA51" s="16">
        <f t="shared" si="135"/>
        <v>3.61072289156627</v>
      </c>
      <c r="BB51" s="11">
        <v>0.93</v>
      </c>
      <c r="BC51" s="11">
        <v>1.85</v>
      </c>
      <c r="BD51" s="8">
        <f t="shared" si="136"/>
        <v>2.7205</v>
      </c>
      <c r="BE51" s="9">
        <v>1.15</v>
      </c>
      <c r="BF51" s="17">
        <v>1.015</v>
      </c>
      <c r="BG51" s="18">
        <f t="shared" si="137"/>
        <v>145146.603959445</v>
      </c>
      <c r="BN51" s="11">
        <v>38167</v>
      </c>
      <c r="BO51" s="11">
        <v>0.0847</v>
      </c>
      <c r="BP51" s="12">
        <v>1.35</v>
      </c>
      <c r="BQ51" s="13">
        <f t="shared" si="138"/>
        <v>4364.205615</v>
      </c>
      <c r="BR51" s="11">
        <v>3</v>
      </c>
      <c r="BS51" s="11">
        <v>490</v>
      </c>
      <c r="BT51" s="11">
        <v>1.43</v>
      </c>
      <c r="BU51" s="16">
        <f t="shared" si="139"/>
        <v>3.61072289156627</v>
      </c>
      <c r="BV51" s="11">
        <v>1</v>
      </c>
      <c r="BW51" s="11">
        <v>2.71</v>
      </c>
      <c r="BX51" s="8">
        <f t="shared" si="140"/>
        <v>3.71</v>
      </c>
      <c r="BY51" s="9">
        <v>1.15</v>
      </c>
      <c r="BZ51" s="17">
        <v>1.015</v>
      </c>
      <c r="CA51" s="18">
        <f t="shared" si="141"/>
        <v>204719.121878545</v>
      </c>
      <c r="CH51" s="11">
        <v>42781</v>
      </c>
      <c r="CI51" s="11">
        <v>0.0847</v>
      </c>
      <c r="CJ51" s="12">
        <v>1.35</v>
      </c>
      <c r="CK51" s="13">
        <f t="shared" si="142"/>
        <v>4891.793445</v>
      </c>
      <c r="CL51" s="11">
        <v>3</v>
      </c>
      <c r="CM51" s="11">
        <v>490</v>
      </c>
      <c r="CN51" s="11">
        <v>1.43</v>
      </c>
      <c r="CO51" s="16">
        <f t="shared" si="143"/>
        <v>3.61072289156627</v>
      </c>
      <c r="CP51" s="11">
        <v>0.93</v>
      </c>
      <c r="CQ51" s="11">
        <v>1.85</v>
      </c>
      <c r="CR51" s="8">
        <f t="shared" si="144"/>
        <v>2.7205</v>
      </c>
      <c r="CS51" s="9">
        <v>1.15</v>
      </c>
      <c r="CT51" s="17">
        <v>1.085</v>
      </c>
      <c r="CU51" s="18">
        <f t="shared" si="145"/>
        <v>179870.455148174</v>
      </c>
      <c r="DB51" s="11">
        <v>44045</v>
      </c>
      <c r="DC51" s="11">
        <v>0.0847</v>
      </c>
      <c r="DD51" s="12">
        <v>1.35</v>
      </c>
      <c r="DE51" s="13">
        <f t="shared" si="146"/>
        <v>5036.325525</v>
      </c>
      <c r="DF51" s="11">
        <v>3</v>
      </c>
      <c r="DG51" s="11">
        <v>490</v>
      </c>
      <c r="DH51" s="11">
        <v>1.43</v>
      </c>
      <c r="DI51" s="16">
        <f t="shared" si="147"/>
        <v>3.61072289156627</v>
      </c>
      <c r="DJ51" s="11">
        <v>1</v>
      </c>
      <c r="DK51" s="11">
        <v>2.71</v>
      </c>
      <c r="DL51" s="8">
        <f t="shared" si="148"/>
        <v>3.71</v>
      </c>
      <c r="DM51" s="9">
        <v>1.15</v>
      </c>
      <c r="DN51" s="17">
        <v>1.085</v>
      </c>
      <c r="DO51" s="18">
        <f t="shared" si="149"/>
        <v>252540.301937453</v>
      </c>
      <c r="DV51" s="11">
        <v>49923</v>
      </c>
      <c r="DW51" s="11">
        <v>0.09996</v>
      </c>
      <c r="DX51" s="12">
        <v>1.35</v>
      </c>
      <c r="DY51" s="13">
        <f t="shared" si="150"/>
        <v>6736.909158</v>
      </c>
      <c r="DZ51" s="11">
        <v>3</v>
      </c>
      <c r="EA51" s="11">
        <v>490</v>
      </c>
      <c r="EB51" s="11">
        <v>1.52</v>
      </c>
      <c r="EC51" s="16">
        <f t="shared" si="151"/>
        <v>3.70072289156626</v>
      </c>
      <c r="ED51" s="11">
        <v>1</v>
      </c>
      <c r="EE51" s="11">
        <v>3.51</v>
      </c>
      <c r="EF51" s="8">
        <f t="shared" si="152"/>
        <v>4.51</v>
      </c>
      <c r="EG51" s="9">
        <v>1.15</v>
      </c>
      <c r="EH51" s="17">
        <v>1.2</v>
      </c>
      <c r="EI51" s="18">
        <f t="shared" ref="EI50:EI54" si="153">DY51*DZ51*EG51*EF51*EC51*EH51</f>
        <v>465504.775656356</v>
      </c>
    </row>
    <row r="52" customHeight="1" spans="6:139">
      <c r="F52" s="11">
        <v>35434</v>
      </c>
      <c r="G52" s="11">
        <v>0.0847</v>
      </c>
      <c r="H52" s="12">
        <v>1.35</v>
      </c>
      <c r="I52" s="13">
        <f t="shared" si="126"/>
        <v>4051.70073</v>
      </c>
      <c r="J52" s="11">
        <v>3</v>
      </c>
      <c r="K52" s="11">
        <v>240</v>
      </c>
      <c r="L52" s="11">
        <v>1.43</v>
      </c>
      <c r="M52" s="16">
        <f t="shared" si="127"/>
        <v>3.07285714285714</v>
      </c>
      <c r="N52" s="11">
        <v>0.89</v>
      </c>
      <c r="O52" s="11">
        <v>1.78</v>
      </c>
      <c r="P52" s="8">
        <f t="shared" si="128"/>
        <v>2.5842</v>
      </c>
      <c r="Q52" s="9">
        <v>0.9</v>
      </c>
      <c r="R52" s="17">
        <v>1</v>
      </c>
      <c r="S52" s="18">
        <f t="shared" si="129"/>
        <v>86869.9589602951</v>
      </c>
      <c r="Z52" s="11">
        <v>35728</v>
      </c>
      <c r="AA52" s="11">
        <v>0.0847</v>
      </c>
      <c r="AB52" s="12">
        <v>1.35</v>
      </c>
      <c r="AC52" s="13">
        <f t="shared" si="130"/>
        <v>4085.31816</v>
      </c>
      <c r="AD52" s="11">
        <v>3</v>
      </c>
      <c r="AE52" s="11">
        <v>200</v>
      </c>
      <c r="AF52" s="11">
        <v>1.43</v>
      </c>
      <c r="AG52" s="16">
        <f t="shared" si="131"/>
        <v>2.97545454545455</v>
      </c>
      <c r="AH52" s="11">
        <v>1</v>
      </c>
      <c r="AI52" s="11">
        <v>2.71</v>
      </c>
      <c r="AJ52" s="8">
        <f t="shared" si="132"/>
        <v>3.71</v>
      </c>
      <c r="AK52" s="9">
        <v>0.9</v>
      </c>
      <c r="AL52" s="17">
        <v>1</v>
      </c>
      <c r="AM52" s="18">
        <f t="shared" si="133"/>
        <v>121763.43142231</v>
      </c>
      <c r="AT52" s="11">
        <v>36903</v>
      </c>
      <c r="AU52" s="11">
        <v>0.0847</v>
      </c>
      <c r="AV52" s="12">
        <v>1.35</v>
      </c>
      <c r="AW52" s="13">
        <f t="shared" si="134"/>
        <v>4219.673535</v>
      </c>
      <c r="AX52" s="11">
        <v>3</v>
      </c>
      <c r="AY52" s="11">
        <v>490</v>
      </c>
      <c r="AZ52" s="11">
        <v>1.43</v>
      </c>
      <c r="BA52" s="16">
        <f t="shared" si="135"/>
        <v>3.61072289156627</v>
      </c>
      <c r="BB52" s="11">
        <v>0.93</v>
      </c>
      <c r="BC52" s="11">
        <v>1.85</v>
      </c>
      <c r="BD52" s="8">
        <f t="shared" si="136"/>
        <v>2.7205</v>
      </c>
      <c r="BE52" s="9">
        <v>1.15</v>
      </c>
      <c r="BF52" s="17">
        <v>1.015</v>
      </c>
      <c r="BG52" s="18">
        <f t="shared" si="137"/>
        <v>145146.603959445</v>
      </c>
      <c r="BN52" s="11">
        <v>38167</v>
      </c>
      <c r="BO52" s="11">
        <v>0.0847</v>
      </c>
      <c r="BP52" s="12">
        <v>1.35</v>
      </c>
      <c r="BQ52" s="13">
        <f t="shared" si="138"/>
        <v>4364.205615</v>
      </c>
      <c r="BR52" s="11">
        <v>3</v>
      </c>
      <c r="BS52" s="11">
        <v>490</v>
      </c>
      <c r="BT52" s="11">
        <v>1.43</v>
      </c>
      <c r="BU52" s="16">
        <f t="shared" si="139"/>
        <v>3.61072289156627</v>
      </c>
      <c r="BV52" s="11">
        <v>1</v>
      </c>
      <c r="BW52" s="11">
        <v>2.71</v>
      </c>
      <c r="BX52" s="8">
        <f t="shared" si="140"/>
        <v>3.71</v>
      </c>
      <c r="BY52" s="9">
        <v>1.15</v>
      </c>
      <c r="BZ52" s="17">
        <v>1.015</v>
      </c>
      <c r="CA52" s="18">
        <f t="shared" si="141"/>
        <v>204719.121878545</v>
      </c>
      <c r="CH52" s="11">
        <v>42781</v>
      </c>
      <c r="CI52" s="11">
        <v>0.0847</v>
      </c>
      <c r="CJ52" s="12">
        <v>1.35</v>
      </c>
      <c r="CK52" s="13">
        <f t="shared" si="142"/>
        <v>4891.793445</v>
      </c>
      <c r="CL52" s="11">
        <v>3</v>
      </c>
      <c r="CM52" s="11">
        <v>490</v>
      </c>
      <c r="CN52" s="11">
        <v>1.43</v>
      </c>
      <c r="CO52" s="16">
        <f t="shared" si="143"/>
        <v>3.61072289156627</v>
      </c>
      <c r="CP52" s="11">
        <v>0.93</v>
      </c>
      <c r="CQ52" s="11">
        <v>1.85</v>
      </c>
      <c r="CR52" s="8">
        <f t="shared" si="144"/>
        <v>2.7205</v>
      </c>
      <c r="CS52" s="9">
        <v>1.15</v>
      </c>
      <c r="CT52" s="17">
        <v>1.085</v>
      </c>
      <c r="CU52" s="18">
        <f t="shared" si="145"/>
        <v>179870.455148174</v>
      </c>
      <c r="DB52" s="11">
        <v>44045</v>
      </c>
      <c r="DC52" s="11">
        <v>0.0847</v>
      </c>
      <c r="DD52" s="12">
        <v>1.35</v>
      </c>
      <c r="DE52" s="13">
        <f t="shared" si="146"/>
        <v>5036.325525</v>
      </c>
      <c r="DF52" s="11">
        <v>3</v>
      </c>
      <c r="DG52" s="11">
        <v>490</v>
      </c>
      <c r="DH52" s="11">
        <v>1.43</v>
      </c>
      <c r="DI52" s="16">
        <f t="shared" si="147"/>
        <v>3.61072289156627</v>
      </c>
      <c r="DJ52" s="11">
        <v>1</v>
      </c>
      <c r="DK52" s="11">
        <v>2.71</v>
      </c>
      <c r="DL52" s="8">
        <f t="shared" si="148"/>
        <v>3.71</v>
      </c>
      <c r="DM52" s="9">
        <v>1.15</v>
      </c>
      <c r="DN52" s="17">
        <v>1.085</v>
      </c>
      <c r="DO52" s="18">
        <f t="shared" si="149"/>
        <v>252540.301937453</v>
      </c>
      <c r="DV52" s="11">
        <v>49923</v>
      </c>
      <c r="DW52" s="11">
        <v>0.09996</v>
      </c>
      <c r="DX52" s="12">
        <v>1.35</v>
      </c>
      <c r="DY52" s="13">
        <f t="shared" si="150"/>
        <v>6736.909158</v>
      </c>
      <c r="DZ52" s="11">
        <v>3</v>
      </c>
      <c r="EA52" s="11">
        <v>490</v>
      </c>
      <c r="EB52" s="11">
        <v>1.52</v>
      </c>
      <c r="EC52" s="16">
        <f t="shared" si="151"/>
        <v>3.70072289156626</v>
      </c>
      <c r="ED52" s="11">
        <v>1</v>
      </c>
      <c r="EE52" s="11">
        <v>3.51</v>
      </c>
      <c r="EF52" s="8">
        <f t="shared" si="152"/>
        <v>4.51</v>
      </c>
      <c r="EG52" s="9">
        <v>1.15</v>
      </c>
      <c r="EH52" s="17">
        <v>1.2</v>
      </c>
      <c r="EI52" s="18">
        <f t="shared" si="153"/>
        <v>465504.775656356</v>
      </c>
    </row>
    <row r="53" customHeight="1" spans="6:139">
      <c r="F53" s="11"/>
      <c r="G53" s="11"/>
      <c r="H53" s="12"/>
      <c r="I53" s="13"/>
      <c r="J53" s="11"/>
      <c r="K53" s="11"/>
      <c r="L53" s="11"/>
      <c r="M53" s="16"/>
      <c r="N53" s="11"/>
      <c r="O53" s="11"/>
      <c r="P53" s="8"/>
      <c r="Q53" s="9"/>
      <c r="R53" s="17">
        <v>1</v>
      </c>
      <c r="S53" s="18">
        <f t="shared" si="129"/>
        <v>0</v>
      </c>
      <c r="Z53" s="11"/>
      <c r="AA53" s="11"/>
      <c r="AB53" s="12"/>
      <c r="AC53" s="13"/>
      <c r="AD53" s="11"/>
      <c r="AE53" s="11"/>
      <c r="AF53" s="11"/>
      <c r="AG53" s="16"/>
      <c r="AH53" s="11"/>
      <c r="AI53" s="11"/>
      <c r="AJ53" s="8"/>
      <c r="AK53" s="9"/>
      <c r="AL53" s="17">
        <v>1</v>
      </c>
      <c r="AM53" s="18">
        <f t="shared" si="133"/>
        <v>0</v>
      </c>
      <c r="AT53" s="11">
        <v>36903</v>
      </c>
      <c r="AU53" s="11">
        <v>0.0847</v>
      </c>
      <c r="AV53" s="12">
        <v>1.35</v>
      </c>
      <c r="AW53" s="13">
        <f t="shared" si="134"/>
        <v>4219.673535</v>
      </c>
      <c r="AX53" s="11">
        <v>3</v>
      </c>
      <c r="AY53" s="11">
        <v>240</v>
      </c>
      <c r="AZ53" s="11">
        <v>1.43</v>
      </c>
      <c r="BA53" s="16">
        <f t="shared" si="135"/>
        <v>3.07285714285714</v>
      </c>
      <c r="BB53" s="11">
        <v>0.93</v>
      </c>
      <c r="BC53" s="11">
        <v>1.85</v>
      </c>
      <c r="BD53" s="8">
        <f t="shared" si="136"/>
        <v>2.7205</v>
      </c>
      <c r="BE53" s="9">
        <v>0.9</v>
      </c>
      <c r="BF53" s="17">
        <v>1.015</v>
      </c>
      <c r="BG53" s="18">
        <f t="shared" si="137"/>
        <v>96671.7897530239</v>
      </c>
      <c r="BN53" s="11">
        <v>38167</v>
      </c>
      <c r="BO53" s="11">
        <v>0.0847</v>
      </c>
      <c r="BP53" s="12">
        <v>1.35</v>
      </c>
      <c r="BQ53" s="13">
        <f t="shared" si="138"/>
        <v>4364.205615</v>
      </c>
      <c r="BR53" s="11">
        <v>3</v>
      </c>
      <c r="BS53" s="11">
        <v>240</v>
      </c>
      <c r="BT53" s="11">
        <v>1.43</v>
      </c>
      <c r="BU53" s="16">
        <f t="shared" si="139"/>
        <v>3.07285714285714</v>
      </c>
      <c r="BV53" s="11">
        <v>1</v>
      </c>
      <c r="BW53" s="11">
        <v>2.71</v>
      </c>
      <c r="BX53" s="8">
        <f t="shared" si="140"/>
        <v>3.71</v>
      </c>
      <c r="BY53" s="9">
        <v>0.9</v>
      </c>
      <c r="BZ53" s="17">
        <v>1.015</v>
      </c>
      <c r="CA53" s="18">
        <f t="shared" si="141"/>
        <v>136348.790593792</v>
      </c>
      <c r="CH53" s="11">
        <v>42781</v>
      </c>
      <c r="CI53" s="11">
        <v>0.0847</v>
      </c>
      <c r="CJ53" s="12">
        <v>1.35</v>
      </c>
      <c r="CK53" s="13">
        <f t="shared" si="142"/>
        <v>4891.793445</v>
      </c>
      <c r="CL53" s="11">
        <v>3</v>
      </c>
      <c r="CM53" s="11">
        <v>240</v>
      </c>
      <c r="CN53" s="11">
        <v>1.43</v>
      </c>
      <c r="CO53" s="16">
        <f t="shared" si="143"/>
        <v>3.07285714285714</v>
      </c>
      <c r="CP53" s="11">
        <v>0.93</v>
      </c>
      <c r="CQ53" s="11">
        <v>1.85</v>
      </c>
      <c r="CR53" s="8">
        <f t="shared" si="144"/>
        <v>2.7205</v>
      </c>
      <c r="CS53" s="9">
        <v>0.9</v>
      </c>
      <c r="CT53" s="17">
        <v>1.085</v>
      </c>
      <c r="CU53" s="18">
        <f t="shared" si="145"/>
        <v>119798.867824172</v>
      </c>
      <c r="DB53" s="11">
        <v>44045</v>
      </c>
      <c r="DC53" s="11">
        <v>0.0847</v>
      </c>
      <c r="DD53" s="12">
        <v>1.35</v>
      </c>
      <c r="DE53" s="13">
        <f t="shared" si="146"/>
        <v>5036.325525</v>
      </c>
      <c r="DF53" s="11">
        <v>3</v>
      </c>
      <c r="DG53" s="11">
        <v>240</v>
      </c>
      <c r="DH53" s="11">
        <v>1.43</v>
      </c>
      <c r="DI53" s="16">
        <f t="shared" si="147"/>
        <v>3.07285714285714</v>
      </c>
      <c r="DJ53" s="11">
        <v>1</v>
      </c>
      <c r="DK53" s="11">
        <v>2.71</v>
      </c>
      <c r="DL53" s="8">
        <f t="shared" si="148"/>
        <v>3.71</v>
      </c>
      <c r="DM53" s="9">
        <v>0.9</v>
      </c>
      <c r="DN53" s="17">
        <v>1.085</v>
      </c>
      <c r="DO53" s="18">
        <f t="shared" si="149"/>
        <v>168199.064305245</v>
      </c>
      <c r="DV53" s="11">
        <v>49923</v>
      </c>
      <c r="DW53" s="11">
        <v>0.09996</v>
      </c>
      <c r="DX53" s="12">
        <v>1.35</v>
      </c>
      <c r="DY53" s="13">
        <f t="shared" si="150"/>
        <v>6736.909158</v>
      </c>
      <c r="DZ53" s="11">
        <v>3</v>
      </c>
      <c r="EA53" s="11">
        <v>240</v>
      </c>
      <c r="EB53" s="11">
        <v>1.52</v>
      </c>
      <c r="EC53" s="16">
        <f t="shared" si="151"/>
        <v>3.16285714285714</v>
      </c>
      <c r="ED53" s="11">
        <v>1</v>
      </c>
      <c r="EE53" s="11">
        <v>3.51</v>
      </c>
      <c r="EF53" s="8">
        <f t="shared" si="152"/>
        <v>4.51</v>
      </c>
      <c r="EG53" s="9">
        <v>0.9</v>
      </c>
      <c r="EH53" s="17">
        <v>1.2</v>
      </c>
      <c r="EI53" s="18">
        <f t="shared" si="153"/>
        <v>311359.28399445</v>
      </c>
    </row>
    <row r="54" customHeight="1" spans="6:139">
      <c r="F54" s="11"/>
      <c r="G54" s="11"/>
      <c r="H54" s="12"/>
      <c r="I54" s="13"/>
      <c r="J54" s="11"/>
      <c r="K54" s="11"/>
      <c r="L54" s="11"/>
      <c r="M54" s="16"/>
      <c r="N54" s="11"/>
      <c r="O54" s="11"/>
      <c r="P54" s="8"/>
      <c r="Q54" s="9"/>
      <c r="R54" s="17">
        <v>1</v>
      </c>
      <c r="S54" s="18">
        <f t="shared" si="129"/>
        <v>0</v>
      </c>
      <c r="Z54" s="11"/>
      <c r="AA54" s="11"/>
      <c r="AB54" s="12"/>
      <c r="AC54" s="13"/>
      <c r="AD54" s="11"/>
      <c r="AE54" s="11"/>
      <c r="AF54" s="11"/>
      <c r="AG54" s="16"/>
      <c r="AH54" s="11"/>
      <c r="AI54" s="11"/>
      <c r="AJ54" s="8"/>
      <c r="AK54" s="9"/>
      <c r="AL54" s="17">
        <v>1</v>
      </c>
      <c r="AM54" s="18">
        <f t="shared" si="133"/>
        <v>0</v>
      </c>
      <c r="AT54" s="11"/>
      <c r="AU54" s="11"/>
      <c r="AV54" s="12"/>
      <c r="AW54" s="13"/>
      <c r="AX54" s="11"/>
      <c r="AY54" s="11"/>
      <c r="AZ54" s="11"/>
      <c r="BA54" s="16"/>
      <c r="BB54" s="11"/>
      <c r="BC54" s="11"/>
      <c r="BD54" s="8"/>
      <c r="BE54" s="9"/>
      <c r="BF54" s="17">
        <v>1.015</v>
      </c>
      <c r="BG54" s="18">
        <f t="shared" si="137"/>
        <v>0</v>
      </c>
      <c r="BN54" s="11"/>
      <c r="BO54" s="11"/>
      <c r="BP54" s="12"/>
      <c r="BQ54" s="13"/>
      <c r="BR54" s="11"/>
      <c r="BS54" s="11"/>
      <c r="BT54" s="11"/>
      <c r="BU54" s="16"/>
      <c r="BV54" s="11"/>
      <c r="BW54" s="11"/>
      <c r="BX54" s="8"/>
      <c r="BY54" s="9"/>
      <c r="BZ54" s="17">
        <v>1.015</v>
      </c>
      <c r="CA54" s="18">
        <f t="shared" si="141"/>
        <v>0</v>
      </c>
      <c r="CH54" s="11">
        <v>42781</v>
      </c>
      <c r="CI54" s="11">
        <v>0.0847</v>
      </c>
      <c r="CJ54" s="12">
        <v>1.35</v>
      </c>
      <c r="CK54" s="13">
        <f t="shared" si="142"/>
        <v>4891.793445</v>
      </c>
      <c r="CL54" s="11">
        <v>3</v>
      </c>
      <c r="CM54" s="11">
        <v>240</v>
      </c>
      <c r="CN54" s="11">
        <v>1.43</v>
      </c>
      <c r="CO54" s="16">
        <f t="shared" si="143"/>
        <v>3.07285714285714</v>
      </c>
      <c r="CP54" s="11">
        <v>0.93</v>
      </c>
      <c r="CQ54" s="11">
        <v>1.85</v>
      </c>
      <c r="CR54" s="8">
        <f t="shared" si="144"/>
        <v>2.7205</v>
      </c>
      <c r="CS54" s="9">
        <v>0.9</v>
      </c>
      <c r="CT54" s="17">
        <v>1.085</v>
      </c>
      <c r="CU54" s="18">
        <f t="shared" si="145"/>
        <v>119798.867824172</v>
      </c>
      <c r="DB54" s="11">
        <v>44045</v>
      </c>
      <c r="DC54" s="11">
        <v>0.0847</v>
      </c>
      <c r="DD54" s="12">
        <v>1.35</v>
      </c>
      <c r="DE54" s="13">
        <f t="shared" si="146"/>
        <v>5036.325525</v>
      </c>
      <c r="DF54" s="11">
        <v>3</v>
      </c>
      <c r="DG54" s="11">
        <v>240</v>
      </c>
      <c r="DH54" s="11">
        <v>1.43</v>
      </c>
      <c r="DI54" s="16">
        <f t="shared" si="147"/>
        <v>3.07285714285714</v>
      </c>
      <c r="DJ54" s="11">
        <v>1</v>
      </c>
      <c r="DK54" s="11">
        <v>2.71</v>
      </c>
      <c r="DL54" s="8">
        <f t="shared" si="148"/>
        <v>3.71</v>
      </c>
      <c r="DM54" s="9">
        <v>0.9</v>
      </c>
      <c r="DN54" s="17">
        <v>1.085</v>
      </c>
      <c r="DO54" s="18">
        <f t="shared" si="149"/>
        <v>168199.064305245</v>
      </c>
      <c r="DV54" s="11">
        <v>49923</v>
      </c>
      <c r="DW54" s="11">
        <v>0.09996</v>
      </c>
      <c r="DX54" s="12">
        <v>1.35</v>
      </c>
      <c r="DY54" s="13">
        <f t="shared" si="150"/>
        <v>6736.909158</v>
      </c>
      <c r="DZ54" s="11">
        <v>3</v>
      </c>
      <c r="EA54" s="11">
        <v>240</v>
      </c>
      <c r="EB54" s="11">
        <v>1.52</v>
      </c>
      <c r="EC54" s="16">
        <f t="shared" si="151"/>
        <v>3.16285714285714</v>
      </c>
      <c r="ED54" s="11">
        <v>1</v>
      </c>
      <c r="EE54" s="11">
        <v>3.51</v>
      </c>
      <c r="EF54" s="8">
        <f t="shared" si="152"/>
        <v>4.51</v>
      </c>
      <c r="EG54" s="9">
        <v>0.9</v>
      </c>
      <c r="EH54" s="17">
        <v>1.2</v>
      </c>
      <c r="EI54" s="18">
        <f t="shared" si="153"/>
        <v>311359.28399445</v>
      </c>
    </row>
    <row r="55" customHeight="1" spans="6:139">
      <c r="F55" s="39" t="s">
        <v>51</v>
      </c>
      <c r="G55" s="40"/>
      <c r="H55" s="40"/>
      <c r="I55" s="40"/>
      <c r="J55" s="40"/>
      <c r="K55" s="40"/>
      <c r="L55" s="40"/>
      <c r="M55" s="25">
        <f>SUM(S50:S54)</f>
        <v>347729.503640211</v>
      </c>
      <c r="N55" s="25"/>
      <c r="O55" s="25"/>
      <c r="P55" s="25"/>
      <c r="Q55" s="25"/>
      <c r="R55" s="25"/>
      <c r="S55" s="25"/>
      <c r="Z55" s="39" t="s">
        <v>51</v>
      </c>
      <c r="AA55" s="40"/>
      <c r="AB55" s="40"/>
      <c r="AC55" s="40"/>
      <c r="AD55" s="40"/>
      <c r="AE55" s="40"/>
      <c r="AF55" s="40"/>
      <c r="AG55" s="25">
        <f>SUM(AM50:AM54)</f>
        <v>491144.470425101</v>
      </c>
      <c r="AH55" s="25"/>
      <c r="AI55" s="25"/>
      <c r="AJ55" s="25"/>
      <c r="AK55" s="25"/>
      <c r="AL55" s="25"/>
      <c r="AM55" s="25"/>
      <c r="AT55" s="39" t="s">
        <v>51</v>
      </c>
      <c r="AU55" s="40"/>
      <c r="AV55" s="40"/>
      <c r="AW55" s="40"/>
      <c r="AX55" s="40"/>
      <c r="AY55" s="40"/>
      <c r="AZ55" s="40"/>
      <c r="BA55" s="25">
        <f>SUM(BG50:BG54)</f>
        <v>532111.601631358</v>
      </c>
      <c r="BB55" s="25"/>
      <c r="BC55" s="25"/>
      <c r="BD55" s="25"/>
      <c r="BE55" s="25"/>
      <c r="BF55" s="25"/>
      <c r="BG55" s="25"/>
      <c r="BN55" s="39" t="s">
        <v>51</v>
      </c>
      <c r="BO55" s="40"/>
      <c r="BP55" s="40"/>
      <c r="BQ55" s="40"/>
      <c r="BR55" s="40"/>
      <c r="BS55" s="40"/>
      <c r="BT55" s="40"/>
      <c r="BU55" s="25">
        <f>SUM(CA50:CA54)</f>
        <v>750506.156229427</v>
      </c>
      <c r="BV55" s="25"/>
      <c r="BW55" s="25"/>
      <c r="BX55" s="25"/>
      <c r="BY55" s="25"/>
      <c r="BZ55" s="25"/>
      <c r="CA55" s="25"/>
      <c r="CH55" s="39" t="s">
        <v>51</v>
      </c>
      <c r="CI55" s="40"/>
      <c r="CJ55" s="40"/>
      <c r="CK55" s="40"/>
      <c r="CL55" s="40"/>
      <c r="CM55" s="40"/>
      <c r="CN55" s="40"/>
      <c r="CO55" s="25">
        <f>SUM(CU50:CU54)</f>
        <v>779209.101092868</v>
      </c>
      <c r="CP55" s="25"/>
      <c r="CQ55" s="25"/>
      <c r="CR55" s="25"/>
      <c r="CS55" s="25"/>
      <c r="CT55" s="25"/>
      <c r="CU55" s="25"/>
      <c r="DB55" s="39" t="s">
        <v>51</v>
      </c>
      <c r="DC55" s="40"/>
      <c r="DD55" s="40"/>
      <c r="DE55" s="40"/>
      <c r="DF55" s="40"/>
      <c r="DG55" s="40"/>
      <c r="DH55" s="40"/>
      <c r="DI55" s="25">
        <f>SUM(DO50:DO54)</f>
        <v>1094019.03442285</v>
      </c>
      <c r="DJ55" s="25"/>
      <c r="DK55" s="25"/>
      <c r="DL55" s="25"/>
      <c r="DM55" s="25"/>
      <c r="DN55" s="25"/>
      <c r="DO55" s="25"/>
      <c r="DV55" s="39" t="s">
        <v>51</v>
      </c>
      <c r="DW55" s="40"/>
      <c r="DX55" s="40"/>
      <c r="DY55" s="40"/>
      <c r="DZ55" s="40"/>
      <c r="EA55" s="40"/>
      <c r="EB55" s="40"/>
      <c r="EC55" s="25">
        <f>SUM(EI50:EI54)</f>
        <v>2058071.74088297</v>
      </c>
      <c r="ED55" s="25"/>
      <c r="EE55" s="25"/>
      <c r="EF55" s="25"/>
      <c r="EG55" s="25"/>
      <c r="EH55" s="25"/>
      <c r="EI55" s="25"/>
    </row>
    <row r="56" customHeight="1" spans="6:139">
      <c r="F56" s="40"/>
      <c r="G56" s="40"/>
      <c r="H56" s="40"/>
      <c r="I56" s="40"/>
      <c r="J56" s="40"/>
      <c r="K56" s="40"/>
      <c r="L56" s="40"/>
      <c r="M56" s="25"/>
      <c r="N56" s="25"/>
      <c r="O56" s="25"/>
      <c r="P56" s="25"/>
      <c r="Q56" s="25"/>
      <c r="R56" s="25"/>
      <c r="S56" s="25"/>
      <c r="Z56" s="40"/>
      <c r="AA56" s="40"/>
      <c r="AB56" s="40"/>
      <c r="AC56" s="40"/>
      <c r="AD56" s="40"/>
      <c r="AE56" s="40"/>
      <c r="AF56" s="40"/>
      <c r="AG56" s="25"/>
      <c r="AH56" s="25"/>
      <c r="AI56" s="25"/>
      <c r="AJ56" s="25"/>
      <c r="AK56" s="25"/>
      <c r="AL56" s="25"/>
      <c r="AM56" s="25"/>
      <c r="AT56" s="40"/>
      <c r="AU56" s="40"/>
      <c r="AV56" s="40"/>
      <c r="AW56" s="40"/>
      <c r="AX56" s="40"/>
      <c r="AY56" s="40"/>
      <c r="AZ56" s="40"/>
      <c r="BA56" s="25"/>
      <c r="BB56" s="25"/>
      <c r="BC56" s="25"/>
      <c r="BD56" s="25"/>
      <c r="BE56" s="25"/>
      <c r="BF56" s="25"/>
      <c r="BG56" s="25"/>
      <c r="BN56" s="40"/>
      <c r="BO56" s="40"/>
      <c r="BP56" s="40"/>
      <c r="BQ56" s="40"/>
      <c r="BR56" s="40"/>
      <c r="BS56" s="40"/>
      <c r="BT56" s="40"/>
      <c r="BU56" s="25"/>
      <c r="BV56" s="25"/>
      <c r="BW56" s="25"/>
      <c r="BX56" s="25"/>
      <c r="BY56" s="25"/>
      <c r="BZ56" s="25"/>
      <c r="CA56" s="25"/>
      <c r="CH56" s="40"/>
      <c r="CI56" s="40"/>
      <c r="CJ56" s="40"/>
      <c r="CK56" s="40"/>
      <c r="CL56" s="40"/>
      <c r="CM56" s="40"/>
      <c r="CN56" s="40"/>
      <c r="CO56" s="25"/>
      <c r="CP56" s="25"/>
      <c r="CQ56" s="25"/>
      <c r="CR56" s="25"/>
      <c r="CS56" s="25"/>
      <c r="CT56" s="25"/>
      <c r="CU56" s="25"/>
      <c r="DB56" s="40"/>
      <c r="DC56" s="40"/>
      <c r="DD56" s="40"/>
      <c r="DE56" s="40"/>
      <c r="DF56" s="40"/>
      <c r="DG56" s="40"/>
      <c r="DH56" s="40"/>
      <c r="DI56" s="25"/>
      <c r="DJ56" s="25"/>
      <c r="DK56" s="25"/>
      <c r="DL56" s="25"/>
      <c r="DM56" s="25"/>
      <c r="DN56" s="25"/>
      <c r="DO56" s="25"/>
      <c r="DV56" s="40"/>
      <c r="DW56" s="40"/>
      <c r="DX56" s="40"/>
      <c r="DY56" s="40"/>
      <c r="DZ56" s="40"/>
      <c r="EA56" s="40"/>
      <c r="EB56" s="40"/>
      <c r="EC56" s="25"/>
      <c r="ED56" s="25"/>
      <c r="EE56" s="25"/>
      <c r="EF56" s="25"/>
      <c r="EG56" s="25"/>
      <c r="EH56" s="25"/>
      <c r="EI56" s="25"/>
    </row>
    <row r="57" customHeight="1" spans="6:139">
      <c r="F57" s="35" t="s">
        <v>30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Z57" s="35" t="s">
        <v>30</v>
      </c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T57" s="35" t="s">
        <v>30</v>
      </c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N57" s="35" t="s">
        <v>30</v>
      </c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CH57" s="35" t="s">
        <v>30</v>
      </c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DB57" s="35" t="s">
        <v>30</v>
      </c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V57" s="35" t="s">
        <v>30</v>
      </c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</row>
    <row r="58" customHeight="1" spans="6:139">
      <c r="F58" s="13" t="s">
        <v>8</v>
      </c>
      <c r="G58" s="13"/>
      <c r="H58" s="13"/>
      <c r="I58" s="13"/>
      <c r="J58" s="13"/>
      <c r="K58" s="8" t="s">
        <v>53</v>
      </c>
      <c r="L58" s="8"/>
      <c r="M58" s="8"/>
      <c r="N58" s="8"/>
      <c r="O58" s="9" t="s">
        <v>38</v>
      </c>
      <c r="P58" s="9"/>
      <c r="Q58" s="41" t="s">
        <v>13</v>
      </c>
      <c r="Z58" s="13" t="s">
        <v>8</v>
      </c>
      <c r="AA58" s="13"/>
      <c r="AB58" s="13"/>
      <c r="AC58" s="13"/>
      <c r="AD58" s="13"/>
      <c r="AE58" s="8" t="s">
        <v>53</v>
      </c>
      <c r="AF58" s="8"/>
      <c r="AG58" s="8"/>
      <c r="AH58" s="8"/>
      <c r="AI58" s="9" t="s">
        <v>38</v>
      </c>
      <c r="AJ58" s="9"/>
      <c r="AK58" s="41" t="s">
        <v>13</v>
      </c>
      <c r="AT58" s="13" t="s">
        <v>8</v>
      </c>
      <c r="AU58" s="13"/>
      <c r="AV58" s="13"/>
      <c r="AW58" s="13"/>
      <c r="AX58" s="13"/>
      <c r="AY58" s="8" t="s">
        <v>53</v>
      </c>
      <c r="AZ58" s="8"/>
      <c r="BA58" s="8"/>
      <c r="BB58" s="8"/>
      <c r="BC58" s="9" t="s">
        <v>38</v>
      </c>
      <c r="BD58" s="9"/>
      <c r="BE58" s="41" t="s">
        <v>13</v>
      </c>
      <c r="BN58" s="13" t="s">
        <v>8</v>
      </c>
      <c r="BO58" s="13"/>
      <c r="BP58" s="13"/>
      <c r="BQ58" s="13"/>
      <c r="BR58" s="13"/>
      <c r="BS58" s="8" t="s">
        <v>53</v>
      </c>
      <c r="BT58" s="8"/>
      <c r="BU58" s="8"/>
      <c r="BV58" s="8"/>
      <c r="BW58" s="9" t="s">
        <v>38</v>
      </c>
      <c r="BX58" s="9"/>
      <c r="BY58" s="41" t="s">
        <v>13</v>
      </c>
      <c r="CH58" s="13" t="s">
        <v>8</v>
      </c>
      <c r="CI58" s="13"/>
      <c r="CJ58" s="13"/>
      <c r="CK58" s="13"/>
      <c r="CL58" s="13"/>
      <c r="CM58" s="8" t="s">
        <v>53</v>
      </c>
      <c r="CN58" s="8"/>
      <c r="CO58" s="8"/>
      <c r="CP58" s="8"/>
      <c r="CQ58" s="9" t="s">
        <v>38</v>
      </c>
      <c r="CR58" s="9"/>
      <c r="CS58" s="41" t="s">
        <v>13</v>
      </c>
      <c r="DB58" s="13" t="s">
        <v>8</v>
      </c>
      <c r="DC58" s="13"/>
      <c r="DD58" s="13"/>
      <c r="DE58" s="13"/>
      <c r="DF58" s="13"/>
      <c r="DG58" s="8" t="s">
        <v>53</v>
      </c>
      <c r="DH58" s="8"/>
      <c r="DI58" s="8"/>
      <c r="DJ58" s="8"/>
      <c r="DK58" s="9" t="s">
        <v>38</v>
      </c>
      <c r="DL58" s="9"/>
      <c r="DM58" s="41" t="s">
        <v>13</v>
      </c>
      <c r="DV58" s="13" t="s">
        <v>8</v>
      </c>
      <c r="DW58" s="13"/>
      <c r="DX58" s="13"/>
      <c r="DY58" s="13"/>
      <c r="DZ58" s="13"/>
      <c r="EA58" s="8" t="s">
        <v>53</v>
      </c>
      <c r="EB58" s="8"/>
      <c r="EC58" s="8"/>
      <c r="ED58" s="8"/>
      <c r="EE58" s="9" t="s">
        <v>38</v>
      </c>
      <c r="EF58" s="9"/>
      <c r="EG58" s="41" t="s">
        <v>13</v>
      </c>
    </row>
    <row r="59" customHeight="1" spans="6:139">
      <c r="F59" s="13" t="s">
        <v>54</v>
      </c>
      <c r="G59" s="13" t="s">
        <v>55</v>
      </c>
      <c r="H59" s="13" t="s">
        <v>56</v>
      </c>
      <c r="I59" s="13" t="s">
        <v>57</v>
      </c>
      <c r="J59" s="13" t="s">
        <v>8</v>
      </c>
      <c r="K59" s="8" t="s">
        <v>58</v>
      </c>
      <c r="L59" s="8" t="s">
        <v>26</v>
      </c>
      <c r="M59" s="8" t="s">
        <v>27</v>
      </c>
      <c r="N59" s="42" t="s">
        <v>28</v>
      </c>
      <c r="O59" s="9" t="s">
        <v>59</v>
      </c>
      <c r="P59" s="9" t="s">
        <v>60</v>
      </c>
      <c r="Q59" s="41"/>
      <c r="Z59" s="13" t="s">
        <v>54</v>
      </c>
      <c r="AA59" s="13" t="s">
        <v>55</v>
      </c>
      <c r="AB59" s="13" t="s">
        <v>56</v>
      </c>
      <c r="AC59" s="13" t="s">
        <v>57</v>
      </c>
      <c r="AD59" s="13" t="s">
        <v>8</v>
      </c>
      <c r="AE59" s="8" t="s">
        <v>58</v>
      </c>
      <c r="AF59" s="8" t="s">
        <v>26</v>
      </c>
      <c r="AG59" s="8" t="s">
        <v>27</v>
      </c>
      <c r="AH59" s="42" t="s">
        <v>28</v>
      </c>
      <c r="AI59" s="9" t="s">
        <v>59</v>
      </c>
      <c r="AJ59" s="9" t="s">
        <v>60</v>
      </c>
      <c r="AK59" s="41"/>
      <c r="AT59" s="13" t="s">
        <v>54</v>
      </c>
      <c r="AU59" s="13" t="s">
        <v>55</v>
      </c>
      <c r="AV59" s="13" t="s">
        <v>56</v>
      </c>
      <c r="AW59" s="13" t="s">
        <v>57</v>
      </c>
      <c r="AX59" s="13" t="s">
        <v>8</v>
      </c>
      <c r="AY59" s="8" t="s">
        <v>58</v>
      </c>
      <c r="AZ59" s="8" t="s">
        <v>26</v>
      </c>
      <c r="BA59" s="8" t="s">
        <v>27</v>
      </c>
      <c r="BB59" s="42" t="s">
        <v>28</v>
      </c>
      <c r="BC59" s="9" t="s">
        <v>59</v>
      </c>
      <c r="BD59" s="9" t="s">
        <v>60</v>
      </c>
      <c r="BE59" s="41"/>
      <c r="BN59" s="13" t="s">
        <v>54</v>
      </c>
      <c r="BO59" s="13" t="s">
        <v>55</v>
      </c>
      <c r="BP59" s="13" t="s">
        <v>56</v>
      </c>
      <c r="BQ59" s="13" t="s">
        <v>57</v>
      </c>
      <c r="BR59" s="13" t="s">
        <v>8</v>
      </c>
      <c r="BS59" s="8" t="s">
        <v>58</v>
      </c>
      <c r="BT59" s="8" t="s">
        <v>26</v>
      </c>
      <c r="BU59" s="8" t="s">
        <v>27</v>
      </c>
      <c r="BV59" s="42" t="s">
        <v>28</v>
      </c>
      <c r="BW59" s="9" t="s">
        <v>59</v>
      </c>
      <c r="BX59" s="9" t="s">
        <v>60</v>
      </c>
      <c r="BY59" s="41"/>
      <c r="CH59" s="13" t="s">
        <v>54</v>
      </c>
      <c r="CI59" s="13" t="s">
        <v>55</v>
      </c>
      <c r="CJ59" s="13" t="s">
        <v>56</v>
      </c>
      <c r="CK59" s="13" t="s">
        <v>57</v>
      </c>
      <c r="CL59" s="13" t="s">
        <v>8</v>
      </c>
      <c r="CM59" s="8" t="s">
        <v>58</v>
      </c>
      <c r="CN59" s="8" t="s">
        <v>26</v>
      </c>
      <c r="CO59" s="8" t="s">
        <v>27</v>
      </c>
      <c r="CP59" s="42" t="s">
        <v>28</v>
      </c>
      <c r="CQ59" s="9" t="s">
        <v>59</v>
      </c>
      <c r="CR59" s="9" t="s">
        <v>60</v>
      </c>
      <c r="CS59" s="41"/>
      <c r="DB59" s="13" t="s">
        <v>54</v>
      </c>
      <c r="DC59" s="13" t="s">
        <v>55</v>
      </c>
      <c r="DD59" s="13" t="s">
        <v>56</v>
      </c>
      <c r="DE59" s="13" t="s">
        <v>57</v>
      </c>
      <c r="DF59" s="13" t="s">
        <v>8</v>
      </c>
      <c r="DG59" s="8" t="s">
        <v>58</v>
      </c>
      <c r="DH59" s="8" t="s">
        <v>26</v>
      </c>
      <c r="DI59" s="8" t="s">
        <v>27</v>
      </c>
      <c r="DJ59" s="42" t="s">
        <v>28</v>
      </c>
      <c r="DK59" s="9" t="s">
        <v>59</v>
      </c>
      <c r="DL59" s="9" t="s">
        <v>60</v>
      </c>
      <c r="DM59" s="41"/>
      <c r="DV59" s="13" t="s">
        <v>54</v>
      </c>
      <c r="DW59" s="13" t="s">
        <v>55</v>
      </c>
      <c r="DX59" s="13" t="s">
        <v>56</v>
      </c>
      <c r="DY59" s="13" t="s">
        <v>57</v>
      </c>
      <c r="DZ59" s="13" t="s">
        <v>8</v>
      </c>
      <c r="EA59" s="8" t="s">
        <v>58</v>
      </c>
      <c r="EB59" s="8" t="s">
        <v>26</v>
      </c>
      <c r="EC59" s="8" t="s">
        <v>27</v>
      </c>
      <c r="ED59" s="42" t="s">
        <v>28</v>
      </c>
      <c r="EE59" s="9" t="s">
        <v>59</v>
      </c>
      <c r="EF59" s="9" t="s">
        <v>60</v>
      </c>
      <c r="EG59" s="41"/>
    </row>
    <row r="60" customHeight="1" spans="6:139">
      <c r="F60" s="11">
        <v>2465</v>
      </c>
      <c r="G60" s="12">
        <v>1.05</v>
      </c>
      <c r="H60" s="11">
        <v>1</v>
      </c>
      <c r="I60" s="11">
        <v>0</v>
      </c>
      <c r="J60" s="13">
        <f t="shared" ref="J60:J74" si="154">F60*G60*H60+I60</f>
        <v>2588.25</v>
      </c>
      <c r="K60" s="11">
        <v>1</v>
      </c>
      <c r="L60" s="11">
        <v>0.98</v>
      </c>
      <c r="M60" s="11">
        <v>2.3</v>
      </c>
      <c r="N60" s="42">
        <f t="shared" ref="N60:N74" si="155">L60*M60+1</f>
        <v>3.254</v>
      </c>
      <c r="O60" s="11">
        <v>1.15</v>
      </c>
      <c r="P60" s="9">
        <v>0.5</v>
      </c>
      <c r="Q60" s="43">
        <f t="shared" ref="Q60:Q74" si="156">J60*K60*N60*O60*P60</f>
        <v>4842.7451625</v>
      </c>
      <c r="Z60" s="11">
        <v>2465</v>
      </c>
      <c r="AA60" s="12">
        <v>1.05</v>
      </c>
      <c r="AB60" s="11">
        <v>1</v>
      </c>
      <c r="AC60" s="11">
        <v>0</v>
      </c>
      <c r="AD60" s="13">
        <f t="shared" ref="AD60:AD74" si="157">Z60*AA60*AB60+AC60</f>
        <v>2588.25</v>
      </c>
      <c r="AE60" s="11">
        <v>1</v>
      </c>
      <c r="AF60" s="11">
        <v>0.98</v>
      </c>
      <c r="AG60" s="11">
        <v>2.3</v>
      </c>
      <c r="AH60" s="42">
        <f t="shared" ref="AH60:AH74" si="158">AF60*AG60+1</f>
        <v>3.254</v>
      </c>
      <c r="AI60" s="11">
        <v>1.15</v>
      </c>
      <c r="AJ60" s="9">
        <v>0.5</v>
      </c>
      <c r="AK60" s="43">
        <f t="shared" ref="AK60:AK74" si="159">AD60*AE60*AH60*AI60*AJ60</f>
        <v>4842.7451625</v>
      </c>
      <c r="AT60" s="11">
        <v>2465</v>
      </c>
      <c r="AU60" s="12">
        <v>1.05</v>
      </c>
      <c r="AV60" s="11">
        <v>1</v>
      </c>
      <c r="AW60" s="11">
        <v>0</v>
      </c>
      <c r="AX60" s="13">
        <f t="shared" ref="AX60:AX74" si="160">AT60*AU60*AV60+AW60</f>
        <v>2588.25</v>
      </c>
      <c r="AY60" s="11">
        <v>1</v>
      </c>
      <c r="AZ60" s="11">
        <v>0.98</v>
      </c>
      <c r="BA60" s="11">
        <v>2.3</v>
      </c>
      <c r="BB60" s="42">
        <f t="shared" ref="BB60:BB74" si="161">AZ60*BA60+1</f>
        <v>3.254</v>
      </c>
      <c r="BC60" s="11">
        <v>1.15</v>
      </c>
      <c r="BD60" s="9">
        <v>0.5</v>
      </c>
      <c r="BE60" s="43">
        <f t="shared" ref="BE60:BE74" si="162">AX60*AY60*BB60*BC60*BD60</f>
        <v>4842.7451625</v>
      </c>
      <c r="BN60" s="11">
        <v>2465</v>
      </c>
      <c r="BO60" s="12">
        <v>1.05</v>
      </c>
      <c r="BP60" s="11">
        <v>1</v>
      </c>
      <c r="BQ60" s="11">
        <v>0</v>
      </c>
      <c r="BR60" s="13">
        <f t="shared" ref="BR60:BR74" si="163">BN60*BO60*BP60+BQ60</f>
        <v>2588.25</v>
      </c>
      <c r="BS60" s="11">
        <v>1</v>
      </c>
      <c r="BT60" s="11">
        <v>0.98</v>
      </c>
      <c r="BU60" s="11">
        <v>2.3</v>
      </c>
      <c r="BV60" s="42">
        <f t="shared" ref="BV60:BV74" si="164">BT60*BU60+1</f>
        <v>3.254</v>
      </c>
      <c r="BW60" s="11">
        <v>1.15</v>
      </c>
      <c r="BX60" s="9">
        <v>0.5</v>
      </c>
      <c r="BY60" s="43">
        <f t="shared" ref="BY60:BY74" si="165">BR60*BS60*BV60*BW60*BX60</f>
        <v>4842.7451625</v>
      </c>
      <c r="CH60" s="11">
        <f t="shared" ref="CH60:CH63" si="166">2465+428</f>
        <v>2893</v>
      </c>
      <c r="CI60" s="12">
        <v>1.05</v>
      </c>
      <c r="CJ60" s="11">
        <v>1</v>
      </c>
      <c r="CK60" s="11">
        <v>0</v>
      </c>
      <c r="CL60" s="13">
        <f t="shared" ref="CL60:CL74" si="167">CH60*CI60*CJ60+CK60</f>
        <v>3037.65</v>
      </c>
      <c r="CM60" s="11">
        <v>1</v>
      </c>
      <c r="CN60" s="11">
        <v>0.98</v>
      </c>
      <c r="CO60" s="11">
        <v>2.3</v>
      </c>
      <c r="CP60" s="42">
        <f t="shared" ref="CP60:CP74" si="168">CN60*CO60+1</f>
        <v>3.254</v>
      </c>
      <c r="CQ60" s="11">
        <v>1.15</v>
      </c>
      <c r="CR60" s="9">
        <v>0.5</v>
      </c>
      <c r="CS60" s="43">
        <f t="shared" ref="CS60:CS74" si="169">CL60*CM60*CP60*CQ60*CR60</f>
        <v>5683.5950325</v>
      </c>
      <c r="DB60" s="11">
        <f t="shared" ref="DB60:DB63" si="170">2465+440</f>
        <v>2905</v>
      </c>
      <c r="DC60" s="12">
        <v>1.05</v>
      </c>
      <c r="DD60" s="11">
        <v>1</v>
      </c>
      <c r="DE60" s="11">
        <v>0</v>
      </c>
      <c r="DF60" s="13">
        <f t="shared" ref="DF60:DF74" si="171">DB60*DC60*DD60+DE60</f>
        <v>3050.25</v>
      </c>
      <c r="DG60" s="11">
        <v>1</v>
      </c>
      <c r="DH60" s="11">
        <v>0.98</v>
      </c>
      <c r="DI60" s="11">
        <v>2.3</v>
      </c>
      <c r="DJ60" s="42">
        <f t="shared" ref="DJ60:DJ74" si="172">DH60*DI60+1</f>
        <v>3.254</v>
      </c>
      <c r="DK60" s="11">
        <v>1.15</v>
      </c>
      <c r="DL60" s="9">
        <v>0.5</v>
      </c>
      <c r="DM60" s="43">
        <f t="shared" ref="DM60:DM74" si="173">DF60*DG60*DJ60*DK60*DL60</f>
        <v>5707.1702625</v>
      </c>
      <c r="DV60" s="11">
        <f t="shared" ref="DV60:DV63" si="174">2465+499</f>
        <v>2964</v>
      </c>
      <c r="DW60" s="12">
        <v>1.05</v>
      </c>
      <c r="DX60" s="11">
        <v>1</v>
      </c>
      <c r="DY60" s="11">
        <v>0</v>
      </c>
      <c r="DZ60" s="13">
        <f t="shared" ref="DZ60:DZ74" si="175">DV60*DW60*DX60+DY60</f>
        <v>3112.2</v>
      </c>
      <c r="EA60" s="11">
        <v>1</v>
      </c>
      <c r="EB60" s="11">
        <v>0.98</v>
      </c>
      <c r="EC60" s="11">
        <v>3.1</v>
      </c>
      <c r="ED60" s="42">
        <f t="shared" ref="ED60:ED74" si="176">EB60*EC60+1</f>
        <v>4.038</v>
      </c>
      <c r="EE60" s="11">
        <v>1.15</v>
      </c>
      <c r="EF60" s="9">
        <v>0.5</v>
      </c>
      <c r="EG60" s="43">
        <f t="shared" ref="EG60:EG74" si="177">DZ60*EA60*ED60*EE60*EF60</f>
        <v>7226.06157</v>
      </c>
    </row>
    <row r="61" customHeight="1" spans="6:139">
      <c r="F61" s="11">
        <v>2465</v>
      </c>
      <c r="G61" s="12">
        <v>1.06</v>
      </c>
      <c r="H61" s="11">
        <v>1</v>
      </c>
      <c r="I61" s="11">
        <v>0</v>
      </c>
      <c r="J61" s="13">
        <f t="shared" si="154"/>
        <v>2612.9</v>
      </c>
      <c r="K61" s="11">
        <v>1</v>
      </c>
      <c r="L61" s="11">
        <v>0.98</v>
      </c>
      <c r="M61" s="11">
        <v>2.3</v>
      </c>
      <c r="N61" s="42">
        <f t="shared" si="155"/>
        <v>3.254</v>
      </c>
      <c r="O61" s="11">
        <v>1.15</v>
      </c>
      <c r="P61" s="9">
        <v>0.5</v>
      </c>
      <c r="Q61" s="43">
        <f t="shared" si="156"/>
        <v>4888.866545</v>
      </c>
      <c r="Z61" s="11">
        <v>2465</v>
      </c>
      <c r="AA61" s="12">
        <v>1.06</v>
      </c>
      <c r="AB61" s="11">
        <v>1</v>
      </c>
      <c r="AC61" s="11">
        <v>0</v>
      </c>
      <c r="AD61" s="13">
        <f t="shared" si="157"/>
        <v>2612.9</v>
      </c>
      <c r="AE61" s="11">
        <v>1</v>
      </c>
      <c r="AF61" s="11">
        <v>0.98</v>
      </c>
      <c r="AG61" s="11">
        <v>2.3</v>
      </c>
      <c r="AH61" s="42">
        <f t="shared" si="158"/>
        <v>3.254</v>
      </c>
      <c r="AI61" s="11">
        <v>1.15</v>
      </c>
      <c r="AJ61" s="9">
        <v>0.5</v>
      </c>
      <c r="AK61" s="43">
        <f t="shared" si="159"/>
        <v>4888.866545</v>
      </c>
      <c r="AT61" s="11">
        <v>2465</v>
      </c>
      <c r="AU61" s="12">
        <v>1.06</v>
      </c>
      <c r="AV61" s="11">
        <v>1</v>
      </c>
      <c r="AW61" s="11">
        <v>0</v>
      </c>
      <c r="AX61" s="13">
        <f t="shared" si="160"/>
        <v>2612.9</v>
      </c>
      <c r="AY61" s="11">
        <v>1</v>
      </c>
      <c r="AZ61" s="11">
        <v>0.98</v>
      </c>
      <c r="BA61" s="11">
        <v>2.3</v>
      </c>
      <c r="BB61" s="42">
        <f t="shared" si="161"/>
        <v>3.254</v>
      </c>
      <c r="BC61" s="11">
        <v>1.15</v>
      </c>
      <c r="BD61" s="9">
        <v>0.5</v>
      </c>
      <c r="BE61" s="43">
        <f t="shared" si="162"/>
        <v>4888.866545</v>
      </c>
      <c r="BN61" s="11">
        <v>2465</v>
      </c>
      <c r="BO61" s="12">
        <v>1.06</v>
      </c>
      <c r="BP61" s="11">
        <v>1</v>
      </c>
      <c r="BQ61" s="11">
        <v>0</v>
      </c>
      <c r="BR61" s="13">
        <f t="shared" si="163"/>
        <v>2612.9</v>
      </c>
      <c r="BS61" s="11">
        <v>1</v>
      </c>
      <c r="BT61" s="11">
        <v>0.98</v>
      </c>
      <c r="BU61" s="11">
        <v>2.3</v>
      </c>
      <c r="BV61" s="42">
        <f t="shared" si="164"/>
        <v>3.254</v>
      </c>
      <c r="BW61" s="11">
        <v>1.15</v>
      </c>
      <c r="BX61" s="9">
        <v>0.5</v>
      </c>
      <c r="BY61" s="43">
        <f t="shared" si="165"/>
        <v>4888.866545</v>
      </c>
      <c r="CH61" s="11">
        <f t="shared" si="166"/>
        <v>2893</v>
      </c>
      <c r="CI61" s="12">
        <v>1.06</v>
      </c>
      <c r="CJ61" s="11">
        <v>1</v>
      </c>
      <c r="CK61" s="11">
        <v>0</v>
      </c>
      <c r="CL61" s="13">
        <f t="shared" si="167"/>
        <v>3066.58</v>
      </c>
      <c r="CM61" s="11">
        <v>1</v>
      </c>
      <c r="CN61" s="11">
        <v>0.98</v>
      </c>
      <c r="CO61" s="11">
        <v>2.3</v>
      </c>
      <c r="CP61" s="42">
        <f t="shared" si="168"/>
        <v>3.254</v>
      </c>
      <c r="CQ61" s="11">
        <v>1.15</v>
      </c>
      <c r="CR61" s="9">
        <v>0.5</v>
      </c>
      <c r="CS61" s="43">
        <f t="shared" si="169"/>
        <v>5737.724509</v>
      </c>
      <c r="DB61" s="11">
        <f t="shared" si="170"/>
        <v>2905</v>
      </c>
      <c r="DC61" s="12">
        <v>1.06</v>
      </c>
      <c r="DD61" s="11">
        <v>1</v>
      </c>
      <c r="DE61" s="11">
        <v>0</v>
      </c>
      <c r="DF61" s="13">
        <f t="shared" si="171"/>
        <v>3079.3</v>
      </c>
      <c r="DG61" s="11">
        <v>1</v>
      </c>
      <c r="DH61" s="11">
        <v>0.98</v>
      </c>
      <c r="DI61" s="11">
        <v>2.3</v>
      </c>
      <c r="DJ61" s="42">
        <f t="shared" si="172"/>
        <v>3.254</v>
      </c>
      <c r="DK61" s="11">
        <v>1.15</v>
      </c>
      <c r="DL61" s="9">
        <v>0.5</v>
      </c>
      <c r="DM61" s="43">
        <f t="shared" si="173"/>
        <v>5761.524265</v>
      </c>
      <c r="DV61" s="11">
        <f t="shared" si="174"/>
        <v>2964</v>
      </c>
      <c r="DW61" s="12">
        <v>1.06</v>
      </c>
      <c r="DX61" s="11">
        <v>1</v>
      </c>
      <c r="DY61" s="11">
        <v>0</v>
      </c>
      <c r="DZ61" s="13">
        <f t="shared" si="175"/>
        <v>3141.84</v>
      </c>
      <c r="EA61" s="11">
        <v>1</v>
      </c>
      <c r="EB61" s="11">
        <v>0.98</v>
      </c>
      <c r="EC61" s="11">
        <v>3.1</v>
      </c>
      <c r="ED61" s="42">
        <f t="shared" si="176"/>
        <v>4.038</v>
      </c>
      <c r="EE61" s="11">
        <v>1.15</v>
      </c>
      <c r="EF61" s="9">
        <v>0.5</v>
      </c>
      <c r="EG61" s="43">
        <f t="shared" si="177"/>
        <v>7294.881204</v>
      </c>
    </row>
    <row r="62" customHeight="1" spans="6:139">
      <c r="F62" s="11">
        <v>2465</v>
      </c>
      <c r="G62" s="12">
        <v>1.31</v>
      </c>
      <c r="H62" s="11">
        <v>1</v>
      </c>
      <c r="I62" s="11">
        <v>0</v>
      </c>
      <c r="J62" s="13">
        <f t="shared" si="154"/>
        <v>3229.15</v>
      </c>
      <c r="K62" s="11">
        <v>1</v>
      </c>
      <c r="L62" s="11">
        <v>0.98</v>
      </c>
      <c r="M62" s="11">
        <v>2.3</v>
      </c>
      <c r="N62" s="42">
        <f t="shared" si="155"/>
        <v>3.254</v>
      </c>
      <c r="O62" s="11">
        <v>1.15</v>
      </c>
      <c r="P62" s="9">
        <v>0.5</v>
      </c>
      <c r="Q62" s="43">
        <f t="shared" si="156"/>
        <v>6041.9011075</v>
      </c>
      <c r="Z62" s="11">
        <v>2465</v>
      </c>
      <c r="AA62" s="12">
        <v>1.31</v>
      </c>
      <c r="AB62" s="11">
        <v>1</v>
      </c>
      <c r="AC62" s="11">
        <v>0</v>
      </c>
      <c r="AD62" s="13">
        <f t="shared" si="157"/>
        <v>3229.15</v>
      </c>
      <c r="AE62" s="11">
        <v>1</v>
      </c>
      <c r="AF62" s="11">
        <v>0.98</v>
      </c>
      <c r="AG62" s="11">
        <v>2.3</v>
      </c>
      <c r="AH62" s="42">
        <f t="shared" si="158"/>
        <v>3.254</v>
      </c>
      <c r="AI62" s="11">
        <v>1.15</v>
      </c>
      <c r="AJ62" s="9">
        <v>0.5</v>
      </c>
      <c r="AK62" s="43">
        <f t="shared" si="159"/>
        <v>6041.9011075</v>
      </c>
      <c r="AT62" s="11">
        <v>2465</v>
      </c>
      <c r="AU62" s="12">
        <v>1.31</v>
      </c>
      <c r="AV62" s="11">
        <v>1</v>
      </c>
      <c r="AW62" s="11">
        <v>0</v>
      </c>
      <c r="AX62" s="13">
        <f t="shared" si="160"/>
        <v>3229.15</v>
      </c>
      <c r="AY62" s="11">
        <v>1</v>
      </c>
      <c r="AZ62" s="11">
        <v>0.98</v>
      </c>
      <c r="BA62" s="11">
        <v>2.3</v>
      </c>
      <c r="BB62" s="42">
        <f t="shared" si="161"/>
        <v>3.254</v>
      </c>
      <c r="BC62" s="11">
        <v>1.15</v>
      </c>
      <c r="BD62" s="9">
        <v>0.5</v>
      </c>
      <c r="BE62" s="43">
        <f t="shared" si="162"/>
        <v>6041.9011075</v>
      </c>
      <c r="BN62" s="11">
        <v>2465</v>
      </c>
      <c r="BO62" s="12">
        <v>1.31</v>
      </c>
      <c r="BP62" s="11">
        <v>1</v>
      </c>
      <c r="BQ62" s="11">
        <v>0</v>
      </c>
      <c r="BR62" s="13">
        <f t="shared" si="163"/>
        <v>3229.15</v>
      </c>
      <c r="BS62" s="11">
        <v>1</v>
      </c>
      <c r="BT62" s="11">
        <v>0.98</v>
      </c>
      <c r="BU62" s="11">
        <v>2.3</v>
      </c>
      <c r="BV62" s="42">
        <f t="shared" si="164"/>
        <v>3.254</v>
      </c>
      <c r="BW62" s="11">
        <v>1.15</v>
      </c>
      <c r="BX62" s="9">
        <v>0.5</v>
      </c>
      <c r="BY62" s="43">
        <f t="shared" si="165"/>
        <v>6041.9011075</v>
      </c>
      <c r="CH62" s="11">
        <f t="shared" si="166"/>
        <v>2893</v>
      </c>
      <c r="CI62" s="12">
        <v>1.31</v>
      </c>
      <c r="CJ62" s="11">
        <v>1</v>
      </c>
      <c r="CK62" s="11">
        <v>0</v>
      </c>
      <c r="CL62" s="13">
        <f t="shared" si="167"/>
        <v>3789.83</v>
      </c>
      <c r="CM62" s="11">
        <v>1</v>
      </c>
      <c r="CN62" s="11">
        <v>0.98</v>
      </c>
      <c r="CO62" s="11">
        <v>2.3</v>
      </c>
      <c r="CP62" s="42">
        <f t="shared" si="168"/>
        <v>3.254</v>
      </c>
      <c r="CQ62" s="11">
        <v>1.15</v>
      </c>
      <c r="CR62" s="9">
        <v>0.5</v>
      </c>
      <c r="CS62" s="43">
        <f t="shared" si="169"/>
        <v>7090.9614215</v>
      </c>
      <c r="DB62" s="11">
        <f t="shared" si="170"/>
        <v>2905</v>
      </c>
      <c r="DC62" s="12">
        <v>1.31</v>
      </c>
      <c r="DD62" s="11">
        <v>1</v>
      </c>
      <c r="DE62" s="11">
        <v>0</v>
      </c>
      <c r="DF62" s="13">
        <f t="shared" si="171"/>
        <v>3805.55</v>
      </c>
      <c r="DG62" s="11">
        <v>1</v>
      </c>
      <c r="DH62" s="11">
        <v>0.98</v>
      </c>
      <c r="DI62" s="11">
        <v>2.3</v>
      </c>
      <c r="DJ62" s="42">
        <f t="shared" si="172"/>
        <v>3.254</v>
      </c>
      <c r="DK62" s="11">
        <v>1.15</v>
      </c>
      <c r="DL62" s="9">
        <v>0.5</v>
      </c>
      <c r="DM62" s="43">
        <f t="shared" si="173"/>
        <v>7120.3743275</v>
      </c>
      <c r="DV62" s="11">
        <f t="shared" si="174"/>
        <v>2964</v>
      </c>
      <c r="DW62" s="12">
        <v>1.31</v>
      </c>
      <c r="DX62" s="11">
        <v>1</v>
      </c>
      <c r="DY62" s="11">
        <v>0</v>
      </c>
      <c r="DZ62" s="13">
        <f t="shared" si="175"/>
        <v>3882.84</v>
      </c>
      <c r="EA62" s="11">
        <v>1</v>
      </c>
      <c r="EB62" s="11">
        <v>0.98</v>
      </c>
      <c r="EC62" s="11">
        <v>3.1</v>
      </c>
      <c r="ED62" s="42">
        <f t="shared" si="176"/>
        <v>4.038</v>
      </c>
      <c r="EE62" s="11">
        <v>1.15</v>
      </c>
      <c r="EF62" s="9">
        <v>0.5</v>
      </c>
      <c r="EG62" s="43">
        <f t="shared" si="177"/>
        <v>9015.372054</v>
      </c>
    </row>
    <row r="63" customHeight="1" spans="6:139">
      <c r="F63" s="11">
        <v>2465</v>
      </c>
      <c r="G63" s="12">
        <v>0.75</v>
      </c>
      <c r="H63" s="11">
        <v>1</v>
      </c>
      <c r="I63" s="11">
        <v>0</v>
      </c>
      <c r="J63" s="13">
        <f t="shared" si="154"/>
        <v>1848.75</v>
      </c>
      <c r="K63" s="11">
        <v>1</v>
      </c>
      <c r="L63" s="11">
        <v>0.98</v>
      </c>
      <c r="M63" s="11">
        <v>2.3</v>
      </c>
      <c r="N63" s="42">
        <f t="shared" si="155"/>
        <v>3.254</v>
      </c>
      <c r="O63" s="11">
        <v>1.15</v>
      </c>
      <c r="P63" s="9">
        <v>0.5</v>
      </c>
      <c r="Q63" s="43">
        <f t="shared" si="156"/>
        <v>3459.1036875</v>
      </c>
      <c r="Z63" s="11">
        <v>2465</v>
      </c>
      <c r="AA63" s="12">
        <v>0.75</v>
      </c>
      <c r="AB63" s="11">
        <v>1</v>
      </c>
      <c r="AC63" s="11">
        <v>0</v>
      </c>
      <c r="AD63" s="13">
        <f t="shared" si="157"/>
        <v>1848.75</v>
      </c>
      <c r="AE63" s="11">
        <v>1</v>
      </c>
      <c r="AF63" s="11">
        <v>0.98</v>
      </c>
      <c r="AG63" s="11">
        <v>2.3</v>
      </c>
      <c r="AH63" s="42">
        <f t="shared" si="158"/>
        <v>3.254</v>
      </c>
      <c r="AI63" s="11">
        <v>1.15</v>
      </c>
      <c r="AJ63" s="9">
        <v>0.5</v>
      </c>
      <c r="AK63" s="43">
        <f t="shared" si="159"/>
        <v>3459.1036875</v>
      </c>
      <c r="AT63" s="11">
        <v>2465</v>
      </c>
      <c r="AU63" s="12">
        <v>0.75</v>
      </c>
      <c r="AV63" s="11">
        <v>1</v>
      </c>
      <c r="AW63" s="11">
        <v>0</v>
      </c>
      <c r="AX63" s="13">
        <f t="shared" si="160"/>
        <v>1848.75</v>
      </c>
      <c r="AY63" s="11">
        <v>1</v>
      </c>
      <c r="AZ63" s="11">
        <v>0.98</v>
      </c>
      <c r="BA63" s="11">
        <v>2.3</v>
      </c>
      <c r="BB63" s="42">
        <f t="shared" si="161"/>
        <v>3.254</v>
      </c>
      <c r="BC63" s="11">
        <v>1.15</v>
      </c>
      <c r="BD63" s="9">
        <v>0.5</v>
      </c>
      <c r="BE63" s="43">
        <f t="shared" si="162"/>
        <v>3459.1036875</v>
      </c>
      <c r="BN63" s="11">
        <v>2465</v>
      </c>
      <c r="BO63" s="12">
        <v>0.75</v>
      </c>
      <c r="BP63" s="11">
        <v>1</v>
      </c>
      <c r="BQ63" s="11">
        <v>0</v>
      </c>
      <c r="BR63" s="13">
        <f t="shared" si="163"/>
        <v>1848.75</v>
      </c>
      <c r="BS63" s="11">
        <v>1</v>
      </c>
      <c r="BT63" s="11">
        <v>0.98</v>
      </c>
      <c r="BU63" s="11">
        <v>2.3</v>
      </c>
      <c r="BV63" s="42">
        <f t="shared" si="164"/>
        <v>3.254</v>
      </c>
      <c r="BW63" s="11">
        <v>1.15</v>
      </c>
      <c r="BX63" s="9">
        <v>0.5</v>
      </c>
      <c r="BY63" s="43">
        <f t="shared" si="165"/>
        <v>3459.1036875</v>
      </c>
      <c r="CH63" s="11">
        <f t="shared" si="166"/>
        <v>2893</v>
      </c>
      <c r="CI63" s="12">
        <v>0.75</v>
      </c>
      <c r="CJ63" s="11">
        <v>1</v>
      </c>
      <c r="CK63" s="11">
        <v>0</v>
      </c>
      <c r="CL63" s="13">
        <f t="shared" si="167"/>
        <v>2169.75</v>
      </c>
      <c r="CM63" s="11">
        <v>1</v>
      </c>
      <c r="CN63" s="11">
        <v>0.98</v>
      </c>
      <c r="CO63" s="11">
        <v>2.3</v>
      </c>
      <c r="CP63" s="42">
        <f t="shared" si="168"/>
        <v>3.254</v>
      </c>
      <c r="CQ63" s="11">
        <v>1.15</v>
      </c>
      <c r="CR63" s="9">
        <v>0.5</v>
      </c>
      <c r="CS63" s="43">
        <f t="shared" si="169"/>
        <v>4059.7107375</v>
      </c>
      <c r="DB63" s="11">
        <f t="shared" si="170"/>
        <v>2905</v>
      </c>
      <c r="DC63" s="12">
        <v>0.75</v>
      </c>
      <c r="DD63" s="11">
        <v>1</v>
      </c>
      <c r="DE63" s="11">
        <v>0</v>
      </c>
      <c r="DF63" s="13">
        <f t="shared" si="171"/>
        <v>2178.75</v>
      </c>
      <c r="DG63" s="11">
        <v>1</v>
      </c>
      <c r="DH63" s="11">
        <v>0.98</v>
      </c>
      <c r="DI63" s="11">
        <v>2.3</v>
      </c>
      <c r="DJ63" s="42">
        <f t="shared" si="172"/>
        <v>3.254</v>
      </c>
      <c r="DK63" s="11">
        <v>1.15</v>
      </c>
      <c r="DL63" s="9">
        <v>0.5</v>
      </c>
      <c r="DM63" s="43">
        <f t="shared" si="173"/>
        <v>4076.5501875</v>
      </c>
      <c r="DV63" s="11">
        <f t="shared" si="174"/>
        <v>2964</v>
      </c>
      <c r="DW63" s="12">
        <v>0.75</v>
      </c>
      <c r="DX63" s="11">
        <v>1</v>
      </c>
      <c r="DY63" s="11">
        <v>0</v>
      </c>
      <c r="DZ63" s="13">
        <f t="shared" si="175"/>
        <v>2223</v>
      </c>
      <c r="EA63" s="11">
        <v>1</v>
      </c>
      <c r="EB63" s="11">
        <v>0.98</v>
      </c>
      <c r="EC63" s="11">
        <v>3.1</v>
      </c>
      <c r="ED63" s="42">
        <f t="shared" si="176"/>
        <v>4.038</v>
      </c>
      <c r="EE63" s="11">
        <v>1.15</v>
      </c>
      <c r="EF63" s="9">
        <v>0.5</v>
      </c>
      <c r="EG63" s="43">
        <f t="shared" si="177"/>
        <v>5161.47255</v>
      </c>
    </row>
    <row r="64" customHeight="1" spans="6:139">
      <c r="F64" s="11">
        <v>2465</v>
      </c>
      <c r="G64" s="12">
        <v>0.75</v>
      </c>
      <c r="H64" s="11">
        <v>1</v>
      </c>
      <c r="I64" s="11">
        <v>0</v>
      </c>
      <c r="J64" s="13">
        <f t="shared" si="154"/>
        <v>1848.75</v>
      </c>
      <c r="K64" s="11">
        <v>1</v>
      </c>
      <c r="L64" s="11">
        <v>0.98</v>
      </c>
      <c r="M64" s="11">
        <v>2.3</v>
      </c>
      <c r="N64" s="42">
        <f t="shared" si="155"/>
        <v>3.254</v>
      </c>
      <c r="O64" s="11">
        <v>1.15</v>
      </c>
      <c r="P64" s="9">
        <v>0.5</v>
      </c>
      <c r="Q64" s="43">
        <f t="shared" si="156"/>
        <v>3459.1036875</v>
      </c>
      <c r="Z64" s="11">
        <v>2465</v>
      </c>
      <c r="AA64" s="12">
        <v>0.75</v>
      </c>
      <c r="AB64" s="11">
        <v>1</v>
      </c>
      <c r="AC64" s="11">
        <v>0</v>
      </c>
      <c r="AD64" s="13">
        <f t="shared" si="157"/>
        <v>1848.75</v>
      </c>
      <c r="AE64" s="11">
        <v>1</v>
      </c>
      <c r="AF64" s="11">
        <v>0.98</v>
      </c>
      <c r="AG64" s="11">
        <v>2.3</v>
      </c>
      <c r="AH64" s="42">
        <f t="shared" si="158"/>
        <v>3.254</v>
      </c>
      <c r="AI64" s="11">
        <v>1.15</v>
      </c>
      <c r="AJ64" s="9">
        <v>0.5</v>
      </c>
      <c r="AK64" s="43">
        <f t="shared" si="159"/>
        <v>3459.1036875</v>
      </c>
      <c r="AT64" s="11">
        <v>2465</v>
      </c>
      <c r="AU64" s="12">
        <v>0.75</v>
      </c>
      <c r="AV64" s="11">
        <v>1</v>
      </c>
      <c r="AW64" s="11">
        <v>0</v>
      </c>
      <c r="AX64" s="13">
        <f t="shared" si="160"/>
        <v>1848.75</v>
      </c>
      <c r="AY64" s="11">
        <v>1</v>
      </c>
      <c r="AZ64" s="11">
        <v>0.98</v>
      </c>
      <c r="BA64" s="11">
        <v>2.3</v>
      </c>
      <c r="BB64" s="42">
        <f t="shared" si="161"/>
        <v>3.254</v>
      </c>
      <c r="BC64" s="11">
        <v>1.15</v>
      </c>
      <c r="BD64" s="9">
        <v>0.5</v>
      </c>
      <c r="BE64" s="43">
        <f t="shared" si="162"/>
        <v>3459.1036875</v>
      </c>
      <c r="BN64" s="11">
        <v>2465</v>
      </c>
      <c r="BO64" s="12">
        <v>0.75</v>
      </c>
      <c r="BP64" s="11">
        <v>1</v>
      </c>
      <c r="BQ64" s="11">
        <v>0</v>
      </c>
      <c r="BR64" s="13">
        <f t="shared" si="163"/>
        <v>1848.75</v>
      </c>
      <c r="BS64" s="11">
        <v>1</v>
      </c>
      <c r="BT64" s="11">
        <v>0.98</v>
      </c>
      <c r="BU64" s="11">
        <v>2.3</v>
      </c>
      <c r="BV64" s="42">
        <f t="shared" si="164"/>
        <v>3.254</v>
      </c>
      <c r="BW64" s="11">
        <v>1.15</v>
      </c>
      <c r="BX64" s="9">
        <v>0.5</v>
      </c>
      <c r="BY64" s="43">
        <f t="shared" si="165"/>
        <v>3459.1036875</v>
      </c>
      <c r="CH64" s="11">
        <f t="shared" ref="CH64:CH74" si="178">2465+428</f>
        <v>2893</v>
      </c>
      <c r="CI64" s="12">
        <v>0.75</v>
      </c>
      <c r="CJ64" s="11">
        <v>1</v>
      </c>
      <c r="CK64" s="11">
        <v>0</v>
      </c>
      <c r="CL64" s="13">
        <f t="shared" si="167"/>
        <v>2169.75</v>
      </c>
      <c r="CM64" s="11">
        <v>1</v>
      </c>
      <c r="CN64" s="11">
        <v>0.98</v>
      </c>
      <c r="CO64" s="11">
        <v>2.3</v>
      </c>
      <c r="CP64" s="42">
        <f t="shared" si="168"/>
        <v>3.254</v>
      </c>
      <c r="CQ64" s="11">
        <v>1.15</v>
      </c>
      <c r="CR64" s="9">
        <v>0.5</v>
      </c>
      <c r="CS64" s="43">
        <f t="shared" si="169"/>
        <v>4059.7107375</v>
      </c>
      <c r="DB64" s="11">
        <f t="shared" ref="DB64:DB74" si="179">2465+440</f>
        <v>2905</v>
      </c>
      <c r="DC64" s="12">
        <v>0.75</v>
      </c>
      <c r="DD64" s="11">
        <v>1</v>
      </c>
      <c r="DE64" s="11">
        <v>0</v>
      </c>
      <c r="DF64" s="13">
        <f t="shared" si="171"/>
        <v>2178.75</v>
      </c>
      <c r="DG64" s="11">
        <v>1</v>
      </c>
      <c r="DH64" s="11">
        <v>0.98</v>
      </c>
      <c r="DI64" s="11">
        <v>2.3</v>
      </c>
      <c r="DJ64" s="42">
        <f t="shared" si="172"/>
        <v>3.254</v>
      </c>
      <c r="DK64" s="11">
        <v>1.15</v>
      </c>
      <c r="DL64" s="9">
        <v>0.5</v>
      </c>
      <c r="DM64" s="43">
        <f t="shared" si="173"/>
        <v>4076.5501875</v>
      </c>
      <c r="DV64" s="11">
        <f t="shared" ref="DV64:DV74" si="180">2465+499</f>
        <v>2964</v>
      </c>
      <c r="DW64" s="12">
        <v>0.75</v>
      </c>
      <c r="DX64" s="11">
        <v>1</v>
      </c>
      <c r="DY64" s="11">
        <v>0</v>
      </c>
      <c r="DZ64" s="13">
        <f t="shared" si="175"/>
        <v>2223</v>
      </c>
      <c r="EA64" s="11">
        <v>1</v>
      </c>
      <c r="EB64" s="11">
        <v>0.98</v>
      </c>
      <c r="EC64" s="11">
        <v>3.1</v>
      </c>
      <c r="ED64" s="42">
        <f t="shared" si="176"/>
        <v>4.038</v>
      </c>
      <c r="EE64" s="11">
        <v>1.15</v>
      </c>
      <c r="EF64" s="9">
        <v>0.5</v>
      </c>
      <c r="EG64" s="43">
        <f t="shared" si="177"/>
        <v>5161.47255</v>
      </c>
    </row>
    <row r="65" customHeight="1" spans="6:137">
      <c r="F65" s="11">
        <v>2465</v>
      </c>
      <c r="G65" s="12">
        <v>1.8</v>
      </c>
      <c r="H65" s="11">
        <v>1</v>
      </c>
      <c r="I65" s="11">
        <v>0</v>
      </c>
      <c r="J65" s="13">
        <f t="shared" si="154"/>
        <v>4437</v>
      </c>
      <c r="K65" s="11">
        <v>1</v>
      </c>
      <c r="L65" s="11">
        <v>0.98</v>
      </c>
      <c r="M65" s="11">
        <v>2.3</v>
      </c>
      <c r="N65" s="42">
        <f t="shared" si="155"/>
        <v>3.254</v>
      </c>
      <c r="O65" s="11">
        <v>1.15</v>
      </c>
      <c r="P65" s="9">
        <v>0.5</v>
      </c>
      <c r="Q65" s="43">
        <f t="shared" si="156"/>
        <v>8301.84885</v>
      </c>
      <c r="Z65" s="11">
        <v>2465</v>
      </c>
      <c r="AA65" s="12">
        <v>1.8</v>
      </c>
      <c r="AB65" s="11">
        <v>1</v>
      </c>
      <c r="AC65" s="11">
        <v>0</v>
      </c>
      <c r="AD65" s="13">
        <f t="shared" si="157"/>
        <v>4437</v>
      </c>
      <c r="AE65" s="11">
        <v>1</v>
      </c>
      <c r="AF65" s="11">
        <v>0.98</v>
      </c>
      <c r="AG65" s="11">
        <v>2.3</v>
      </c>
      <c r="AH65" s="42">
        <f t="shared" si="158"/>
        <v>3.254</v>
      </c>
      <c r="AI65" s="11">
        <v>1.15</v>
      </c>
      <c r="AJ65" s="9">
        <v>0.5</v>
      </c>
      <c r="AK65" s="43">
        <f t="shared" si="159"/>
        <v>8301.84885</v>
      </c>
      <c r="AT65" s="11">
        <v>2465</v>
      </c>
      <c r="AU65" s="12">
        <v>1.8</v>
      </c>
      <c r="AV65" s="11">
        <v>1</v>
      </c>
      <c r="AW65" s="11">
        <v>0</v>
      </c>
      <c r="AX65" s="13">
        <f t="shared" si="160"/>
        <v>4437</v>
      </c>
      <c r="AY65" s="11">
        <v>1</v>
      </c>
      <c r="AZ65" s="11">
        <v>0.98</v>
      </c>
      <c r="BA65" s="11">
        <v>2.3</v>
      </c>
      <c r="BB65" s="42">
        <f t="shared" si="161"/>
        <v>3.254</v>
      </c>
      <c r="BC65" s="11">
        <v>1.15</v>
      </c>
      <c r="BD65" s="9">
        <v>0.5</v>
      </c>
      <c r="BE65" s="43">
        <f t="shared" si="162"/>
        <v>8301.84885</v>
      </c>
      <c r="BN65" s="11">
        <v>2465</v>
      </c>
      <c r="BO65" s="12">
        <v>1.8</v>
      </c>
      <c r="BP65" s="11">
        <v>1</v>
      </c>
      <c r="BQ65" s="11">
        <v>0</v>
      </c>
      <c r="BR65" s="13">
        <f t="shared" si="163"/>
        <v>4437</v>
      </c>
      <c r="BS65" s="11">
        <v>1</v>
      </c>
      <c r="BT65" s="11">
        <v>0.98</v>
      </c>
      <c r="BU65" s="11">
        <v>2.3</v>
      </c>
      <c r="BV65" s="42">
        <f t="shared" si="164"/>
        <v>3.254</v>
      </c>
      <c r="BW65" s="11">
        <v>1.15</v>
      </c>
      <c r="BX65" s="9">
        <v>0.5</v>
      </c>
      <c r="BY65" s="43">
        <f t="shared" si="165"/>
        <v>8301.84885</v>
      </c>
      <c r="CH65" s="11">
        <f t="shared" si="178"/>
        <v>2893</v>
      </c>
      <c r="CI65" s="12">
        <v>1.8</v>
      </c>
      <c r="CJ65" s="11">
        <v>1</v>
      </c>
      <c r="CK65" s="11">
        <v>0</v>
      </c>
      <c r="CL65" s="13">
        <f t="shared" si="167"/>
        <v>5207.4</v>
      </c>
      <c r="CM65" s="11">
        <v>1</v>
      </c>
      <c r="CN65" s="11">
        <v>0.98</v>
      </c>
      <c r="CO65" s="11">
        <v>2.3</v>
      </c>
      <c r="CP65" s="42">
        <f t="shared" si="168"/>
        <v>3.254</v>
      </c>
      <c r="CQ65" s="11">
        <v>1.15</v>
      </c>
      <c r="CR65" s="9">
        <v>0.5</v>
      </c>
      <c r="CS65" s="43">
        <f t="shared" si="169"/>
        <v>9743.30577</v>
      </c>
      <c r="DB65" s="11">
        <f t="shared" si="179"/>
        <v>2905</v>
      </c>
      <c r="DC65" s="12">
        <v>1.8</v>
      </c>
      <c r="DD65" s="11">
        <v>1</v>
      </c>
      <c r="DE65" s="11">
        <v>0</v>
      </c>
      <c r="DF65" s="13">
        <f t="shared" si="171"/>
        <v>5229</v>
      </c>
      <c r="DG65" s="11">
        <v>1</v>
      </c>
      <c r="DH65" s="11">
        <v>0.98</v>
      </c>
      <c r="DI65" s="11">
        <v>2.3</v>
      </c>
      <c r="DJ65" s="42">
        <f t="shared" si="172"/>
        <v>3.254</v>
      </c>
      <c r="DK65" s="11">
        <v>1.15</v>
      </c>
      <c r="DL65" s="9">
        <v>0.5</v>
      </c>
      <c r="DM65" s="43">
        <f t="shared" si="173"/>
        <v>9783.72045</v>
      </c>
      <c r="DV65" s="11">
        <f t="shared" si="180"/>
        <v>2964</v>
      </c>
      <c r="DW65" s="12">
        <v>1.8</v>
      </c>
      <c r="DX65" s="11">
        <v>1</v>
      </c>
      <c r="DY65" s="11">
        <v>0</v>
      </c>
      <c r="DZ65" s="13">
        <f t="shared" si="175"/>
        <v>5335.2</v>
      </c>
      <c r="EA65" s="11">
        <v>1</v>
      </c>
      <c r="EB65" s="11">
        <v>0.98</v>
      </c>
      <c r="EC65" s="11">
        <v>3.1</v>
      </c>
      <c r="ED65" s="42">
        <f t="shared" si="176"/>
        <v>4.038</v>
      </c>
      <c r="EE65" s="11">
        <v>1.15</v>
      </c>
      <c r="EF65" s="9">
        <v>0.5</v>
      </c>
      <c r="EG65" s="43">
        <f t="shared" si="177"/>
        <v>12387.53412</v>
      </c>
    </row>
    <row r="66" customHeight="1" spans="6:137">
      <c r="F66" s="11">
        <v>2465</v>
      </c>
      <c r="G66" s="12">
        <v>1.05</v>
      </c>
      <c r="H66" s="11">
        <v>1</v>
      </c>
      <c r="I66" s="11">
        <v>0</v>
      </c>
      <c r="J66" s="13">
        <f t="shared" si="154"/>
        <v>2588.25</v>
      </c>
      <c r="K66" s="11">
        <v>1</v>
      </c>
      <c r="L66" s="11">
        <v>0.98</v>
      </c>
      <c r="M66" s="11">
        <v>2.3</v>
      </c>
      <c r="N66" s="42">
        <f t="shared" si="155"/>
        <v>3.254</v>
      </c>
      <c r="O66" s="11">
        <v>1.15</v>
      </c>
      <c r="P66" s="9">
        <v>0.5</v>
      </c>
      <c r="Q66" s="43">
        <f t="shared" si="156"/>
        <v>4842.7451625</v>
      </c>
      <c r="Z66" s="11">
        <v>2465</v>
      </c>
      <c r="AA66" s="12">
        <v>1.05</v>
      </c>
      <c r="AB66" s="11">
        <v>1</v>
      </c>
      <c r="AC66" s="11">
        <v>0</v>
      </c>
      <c r="AD66" s="13">
        <f t="shared" si="157"/>
        <v>2588.25</v>
      </c>
      <c r="AE66" s="11">
        <v>1</v>
      </c>
      <c r="AF66" s="11">
        <v>0.98</v>
      </c>
      <c r="AG66" s="11">
        <v>2.3</v>
      </c>
      <c r="AH66" s="42">
        <f t="shared" si="158"/>
        <v>3.254</v>
      </c>
      <c r="AI66" s="11">
        <v>1.15</v>
      </c>
      <c r="AJ66" s="9">
        <v>0.5</v>
      </c>
      <c r="AK66" s="43">
        <f t="shared" si="159"/>
        <v>4842.7451625</v>
      </c>
      <c r="AT66" s="11">
        <v>2465</v>
      </c>
      <c r="AU66" s="12">
        <v>1.05</v>
      </c>
      <c r="AV66" s="11">
        <v>1</v>
      </c>
      <c r="AW66" s="11">
        <v>0</v>
      </c>
      <c r="AX66" s="13">
        <f t="shared" si="160"/>
        <v>2588.25</v>
      </c>
      <c r="AY66" s="11">
        <v>1</v>
      </c>
      <c r="AZ66" s="11">
        <v>0.98</v>
      </c>
      <c r="BA66" s="11">
        <v>2.3</v>
      </c>
      <c r="BB66" s="42">
        <f t="shared" si="161"/>
        <v>3.254</v>
      </c>
      <c r="BC66" s="11">
        <v>1.15</v>
      </c>
      <c r="BD66" s="9">
        <v>0.5</v>
      </c>
      <c r="BE66" s="43">
        <f t="shared" si="162"/>
        <v>4842.7451625</v>
      </c>
      <c r="BN66" s="11">
        <v>2465</v>
      </c>
      <c r="BO66" s="12">
        <v>1.05</v>
      </c>
      <c r="BP66" s="11">
        <v>1</v>
      </c>
      <c r="BQ66" s="11">
        <v>0</v>
      </c>
      <c r="BR66" s="13">
        <f t="shared" si="163"/>
        <v>2588.25</v>
      </c>
      <c r="BS66" s="11">
        <v>1</v>
      </c>
      <c r="BT66" s="11">
        <v>0.98</v>
      </c>
      <c r="BU66" s="11">
        <v>2.3</v>
      </c>
      <c r="BV66" s="42">
        <f t="shared" si="164"/>
        <v>3.254</v>
      </c>
      <c r="BW66" s="11">
        <v>1.15</v>
      </c>
      <c r="BX66" s="9">
        <v>0.5</v>
      </c>
      <c r="BY66" s="43">
        <f t="shared" si="165"/>
        <v>4842.7451625</v>
      </c>
      <c r="CH66" s="11">
        <f t="shared" si="178"/>
        <v>2893</v>
      </c>
      <c r="CI66" s="12">
        <v>1.05</v>
      </c>
      <c r="CJ66" s="11">
        <v>1</v>
      </c>
      <c r="CK66" s="11">
        <v>0</v>
      </c>
      <c r="CL66" s="13">
        <f t="shared" si="167"/>
        <v>3037.65</v>
      </c>
      <c r="CM66" s="11">
        <v>1</v>
      </c>
      <c r="CN66" s="11">
        <v>0.98</v>
      </c>
      <c r="CO66" s="11">
        <v>2.3</v>
      </c>
      <c r="CP66" s="42">
        <f t="shared" si="168"/>
        <v>3.254</v>
      </c>
      <c r="CQ66" s="11">
        <v>1.15</v>
      </c>
      <c r="CR66" s="9">
        <v>0.5</v>
      </c>
      <c r="CS66" s="43">
        <f t="shared" si="169"/>
        <v>5683.5950325</v>
      </c>
      <c r="DB66" s="11">
        <f t="shared" si="179"/>
        <v>2905</v>
      </c>
      <c r="DC66" s="12">
        <v>1.05</v>
      </c>
      <c r="DD66" s="11">
        <v>1</v>
      </c>
      <c r="DE66" s="11">
        <v>0</v>
      </c>
      <c r="DF66" s="13">
        <f t="shared" si="171"/>
        <v>3050.25</v>
      </c>
      <c r="DG66" s="11">
        <v>1</v>
      </c>
      <c r="DH66" s="11">
        <v>0.98</v>
      </c>
      <c r="DI66" s="11">
        <v>2.3</v>
      </c>
      <c r="DJ66" s="42">
        <f t="shared" si="172"/>
        <v>3.254</v>
      </c>
      <c r="DK66" s="11">
        <v>1.15</v>
      </c>
      <c r="DL66" s="9">
        <v>0.5</v>
      </c>
      <c r="DM66" s="43">
        <f t="shared" si="173"/>
        <v>5707.1702625</v>
      </c>
      <c r="DV66" s="11">
        <f t="shared" si="180"/>
        <v>2964</v>
      </c>
      <c r="DW66" s="12">
        <v>1.05</v>
      </c>
      <c r="DX66" s="11">
        <v>1</v>
      </c>
      <c r="DY66" s="11">
        <v>0</v>
      </c>
      <c r="DZ66" s="13">
        <f t="shared" si="175"/>
        <v>3112.2</v>
      </c>
      <c r="EA66" s="11">
        <v>1</v>
      </c>
      <c r="EB66" s="11">
        <v>0.98</v>
      </c>
      <c r="EC66" s="11">
        <v>3.1</v>
      </c>
      <c r="ED66" s="42">
        <f t="shared" si="176"/>
        <v>4.038</v>
      </c>
      <c r="EE66" s="11">
        <v>1.15</v>
      </c>
      <c r="EF66" s="9">
        <v>0.5</v>
      </c>
      <c r="EG66" s="43">
        <f t="shared" si="177"/>
        <v>7226.06157</v>
      </c>
    </row>
    <row r="67" customHeight="1" spans="6:137">
      <c r="F67" s="11">
        <v>2465</v>
      </c>
      <c r="G67" s="12">
        <v>1.06</v>
      </c>
      <c r="H67" s="11">
        <v>1</v>
      </c>
      <c r="I67" s="11">
        <v>0</v>
      </c>
      <c r="J67" s="13">
        <f t="shared" si="154"/>
        <v>2612.9</v>
      </c>
      <c r="K67" s="11">
        <v>1</v>
      </c>
      <c r="L67" s="11">
        <v>0.98</v>
      </c>
      <c r="M67" s="11">
        <v>2.3</v>
      </c>
      <c r="N67" s="42">
        <f t="shared" si="155"/>
        <v>3.254</v>
      </c>
      <c r="O67" s="11">
        <v>1.15</v>
      </c>
      <c r="P67" s="9">
        <v>0.5</v>
      </c>
      <c r="Q67" s="43">
        <f t="shared" si="156"/>
        <v>4888.866545</v>
      </c>
      <c r="Z67" s="11">
        <v>2465</v>
      </c>
      <c r="AA67" s="12">
        <v>1.06</v>
      </c>
      <c r="AB67" s="11">
        <v>1</v>
      </c>
      <c r="AC67" s="11">
        <v>0</v>
      </c>
      <c r="AD67" s="13">
        <f t="shared" si="157"/>
        <v>2612.9</v>
      </c>
      <c r="AE67" s="11">
        <v>1</v>
      </c>
      <c r="AF67" s="11">
        <v>0.98</v>
      </c>
      <c r="AG67" s="11">
        <v>2.3</v>
      </c>
      <c r="AH67" s="42">
        <f t="shared" si="158"/>
        <v>3.254</v>
      </c>
      <c r="AI67" s="11">
        <v>1.15</v>
      </c>
      <c r="AJ67" s="9">
        <v>0.5</v>
      </c>
      <c r="AK67" s="43">
        <f t="shared" si="159"/>
        <v>4888.866545</v>
      </c>
      <c r="AT67" s="11">
        <v>2465</v>
      </c>
      <c r="AU67" s="12">
        <v>1.06</v>
      </c>
      <c r="AV67" s="11">
        <v>1</v>
      </c>
      <c r="AW67" s="11">
        <v>0</v>
      </c>
      <c r="AX67" s="13">
        <f t="shared" si="160"/>
        <v>2612.9</v>
      </c>
      <c r="AY67" s="11">
        <v>1</v>
      </c>
      <c r="AZ67" s="11">
        <v>0.98</v>
      </c>
      <c r="BA67" s="11">
        <v>2.3</v>
      </c>
      <c r="BB67" s="42">
        <f t="shared" si="161"/>
        <v>3.254</v>
      </c>
      <c r="BC67" s="11">
        <v>1.15</v>
      </c>
      <c r="BD67" s="9">
        <v>0.5</v>
      </c>
      <c r="BE67" s="43">
        <f t="shared" si="162"/>
        <v>4888.866545</v>
      </c>
      <c r="BN67" s="11">
        <v>2465</v>
      </c>
      <c r="BO67" s="12">
        <v>1.06</v>
      </c>
      <c r="BP67" s="11">
        <v>1</v>
      </c>
      <c r="BQ67" s="11">
        <v>0</v>
      </c>
      <c r="BR67" s="13">
        <f t="shared" si="163"/>
        <v>2612.9</v>
      </c>
      <c r="BS67" s="11">
        <v>1</v>
      </c>
      <c r="BT67" s="11">
        <v>0.98</v>
      </c>
      <c r="BU67" s="11">
        <v>2.3</v>
      </c>
      <c r="BV67" s="42">
        <f t="shared" si="164"/>
        <v>3.254</v>
      </c>
      <c r="BW67" s="11">
        <v>1.15</v>
      </c>
      <c r="BX67" s="9">
        <v>0.5</v>
      </c>
      <c r="BY67" s="43">
        <f t="shared" si="165"/>
        <v>4888.866545</v>
      </c>
      <c r="CH67" s="11">
        <f t="shared" si="178"/>
        <v>2893</v>
      </c>
      <c r="CI67" s="12">
        <v>1.06</v>
      </c>
      <c r="CJ67" s="11">
        <v>1</v>
      </c>
      <c r="CK67" s="11">
        <v>0</v>
      </c>
      <c r="CL67" s="13">
        <f t="shared" si="167"/>
        <v>3066.58</v>
      </c>
      <c r="CM67" s="11">
        <v>1</v>
      </c>
      <c r="CN67" s="11">
        <v>0.98</v>
      </c>
      <c r="CO67" s="11">
        <v>2.3</v>
      </c>
      <c r="CP67" s="42">
        <f t="shared" si="168"/>
        <v>3.254</v>
      </c>
      <c r="CQ67" s="11">
        <v>1.15</v>
      </c>
      <c r="CR67" s="9">
        <v>0.5</v>
      </c>
      <c r="CS67" s="43">
        <f t="shared" si="169"/>
        <v>5737.724509</v>
      </c>
      <c r="DB67" s="11">
        <f t="shared" si="179"/>
        <v>2905</v>
      </c>
      <c r="DC67" s="12">
        <v>1.06</v>
      </c>
      <c r="DD67" s="11">
        <v>1</v>
      </c>
      <c r="DE67" s="11">
        <v>0</v>
      </c>
      <c r="DF67" s="13">
        <f t="shared" si="171"/>
        <v>3079.3</v>
      </c>
      <c r="DG67" s="11">
        <v>1</v>
      </c>
      <c r="DH67" s="11">
        <v>0.98</v>
      </c>
      <c r="DI67" s="11">
        <v>2.3</v>
      </c>
      <c r="DJ67" s="42">
        <f t="shared" si="172"/>
        <v>3.254</v>
      </c>
      <c r="DK67" s="11">
        <v>1.15</v>
      </c>
      <c r="DL67" s="9">
        <v>0.5</v>
      </c>
      <c r="DM67" s="43">
        <f t="shared" si="173"/>
        <v>5761.524265</v>
      </c>
      <c r="DV67" s="11">
        <f t="shared" si="180"/>
        <v>2964</v>
      </c>
      <c r="DW67" s="12">
        <v>1.06</v>
      </c>
      <c r="DX67" s="11">
        <v>1</v>
      </c>
      <c r="DY67" s="11">
        <v>0</v>
      </c>
      <c r="DZ67" s="13">
        <f t="shared" si="175"/>
        <v>3141.84</v>
      </c>
      <c r="EA67" s="11">
        <v>1</v>
      </c>
      <c r="EB67" s="11">
        <v>0.98</v>
      </c>
      <c r="EC67" s="11">
        <v>3.1</v>
      </c>
      <c r="ED67" s="42">
        <f t="shared" si="176"/>
        <v>4.038</v>
      </c>
      <c r="EE67" s="11">
        <v>1.15</v>
      </c>
      <c r="EF67" s="9">
        <v>0.5</v>
      </c>
      <c r="EG67" s="43">
        <f t="shared" si="177"/>
        <v>7294.881204</v>
      </c>
    </row>
    <row r="68" customHeight="1" spans="6:137">
      <c r="F68" s="11">
        <v>2465</v>
      </c>
      <c r="G68" s="12">
        <v>1.31</v>
      </c>
      <c r="H68" s="11">
        <v>1</v>
      </c>
      <c r="I68" s="11">
        <v>0</v>
      </c>
      <c r="J68" s="13">
        <f t="shared" si="154"/>
        <v>3229.15</v>
      </c>
      <c r="K68" s="11">
        <v>1</v>
      </c>
      <c r="L68" s="11">
        <v>0.98</v>
      </c>
      <c r="M68" s="11">
        <v>2.3</v>
      </c>
      <c r="N68" s="42">
        <f t="shared" si="155"/>
        <v>3.254</v>
      </c>
      <c r="O68" s="11">
        <v>1.15</v>
      </c>
      <c r="P68" s="9">
        <v>0.5</v>
      </c>
      <c r="Q68" s="43">
        <f t="shared" si="156"/>
        <v>6041.9011075</v>
      </c>
      <c r="Z68" s="11">
        <v>2465</v>
      </c>
      <c r="AA68" s="12">
        <v>1.31</v>
      </c>
      <c r="AB68" s="11">
        <v>1</v>
      </c>
      <c r="AC68" s="11">
        <v>0</v>
      </c>
      <c r="AD68" s="13">
        <f t="shared" si="157"/>
        <v>3229.15</v>
      </c>
      <c r="AE68" s="11">
        <v>1</v>
      </c>
      <c r="AF68" s="11">
        <v>0.98</v>
      </c>
      <c r="AG68" s="11">
        <v>2.3</v>
      </c>
      <c r="AH68" s="42">
        <f t="shared" si="158"/>
        <v>3.254</v>
      </c>
      <c r="AI68" s="11">
        <v>1.15</v>
      </c>
      <c r="AJ68" s="9">
        <v>0.5</v>
      </c>
      <c r="AK68" s="43">
        <f t="shared" si="159"/>
        <v>6041.9011075</v>
      </c>
      <c r="AT68" s="11">
        <v>2465</v>
      </c>
      <c r="AU68" s="12">
        <v>1.31</v>
      </c>
      <c r="AV68" s="11">
        <v>1</v>
      </c>
      <c r="AW68" s="11">
        <v>0</v>
      </c>
      <c r="AX68" s="13">
        <f t="shared" si="160"/>
        <v>3229.15</v>
      </c>
      <c r="AY68" s="11">
        <v>1</v>
      </c>
      <c r="AZ68" s="11">
        <v>0.98</v>
      </c>
      <c r="BA68" s="11">
        <v>2.3</v>
      </c>
      <c r="BB68" s="42">
        <f t="shared" si="161"/>
        <v>3.254</v>
      </c>
      <c r="BC68" s="11">
        <v>1.15</v>
      </c>
      <c r="BD68" s="9">
        <v>0.5</v>
      </c>
      <c r="BE68" s="43">
        <f t="shared" si="162"/>
        <v>6041.9011075</v>
      </c>
      <c r="BN68" s="11">
        <v>2465</v>
      </c>
      <c r="BO68" s="12">
        <v>1.31</v>
      </c>
      <c r="BP68" s="11">
        <v>1</v>
      </c>
      <c r="BQ68" s="11">
        <v>0</v>
      </c>
      <c r="BR68" s="13">
        <f t="shared" si="163"/>
        <v>3229.15</v>
      </c>
      <c r="BS68" s="11">
        <v>1</v>
      </c>
      <c r="BT68" s="11">
        <v>0.98</v>
      </c>
      <c r="BU68" s="11">
        <v>2.3</v>
      </c>
      <c r="BV68" s="42">
        <f t="shared" si="164"/>
        <v>3.254</v>
      </c>
      <c r="BW68" s="11">
        <v>1.15</v>
      </c>
      <c r="BX68" s="9">
        <v>0.5</v>
      </c>
      <c r="BY68" s="43">
        <f t="shared" si="165"/>
        <v>6041.9011075</v>
      </c>
      <c r="CH68" s="11">
        <f t="shared" si="178"/>
        <v>2893</v>
      </c>
      <c r="CI68" s="12">
        <v>1.31</v>
      </c>
      <c r="CJ68" s="11">
        <v>1</v>
      </c>
      <c r="CK68" s="11">
        <v>0</v>
      </c>
      <c r="CL68" s="13">
        <f t="shared" si="167"/>
        <v>3789.83</v>
      </c>
      <c r="CM68" s="11">
        <v>1</v>
      </c>
      <c r="CN68" s="11">
        <v>0.98</v>
      </c>
      <c r="CO68" s="11">
        <v>2.3</v>
      </c>
      <c r="CP68" s="42">
        <f t="shared" si="168"/>
        <v>3.254</v>
      </c>
      <c r="CQ68" s="11">
        <v>1.15</v>
      </c>
      <c r="CR68" s="9">
        <v>0.5</v>
      </c>
      <c r="CS68" s="43">
        <f t="shared" si="169"/>
        <v>7090.9614215</v>
      </c>
      <c r="DB68" s="11">
        <f t="shared" si="179"/>
        <v>2905</v>
      </c>
      <c r="DC68" s="12">
        <v>1.31</v>
      </c>
      <c r="DD68" s="11">
        <v>1</v>
      </c>
      <c r="DE68" s="11">
        <v>0</v>
      </c>
      <c r="DF68" s="13">
        <f t="shared" si="171"/>
        <v>3805.55</v>
      </c>
      <c r="DG68" s="11">
        <v>1</v>
      </c>
      <c r="DH68" s="11">
        <v>0.98</v>
      </c>
      <c r="DI68" s="11">
        <v>2.3</v>
      </c>
      <c r="DJ68" s="42">
        <f t="shared" si="172"/>
        <v>3.254</v>
      </c>
      <c r="DK68" s="11">
        <v>1.15</v>
      </c>
      <c r="DL68" s="9">
        <v>0.5</v>
      </c>
      <c r="DM68" s="43">
        <f t="shared" si="173"/>
        <v>7120.3743275</v>
      </c>
      <c r="DV68" s="11">
        <f t="shared" si="180"/>
        <v>2964</v>
      </c>
      <c r="DW68" s="12">
        <v>1.31</v>
      </c>
      <c r="DX68" s="11">
        <v>1</v>
      </c>
      <c r="DY68" s="11">
        <v>0</v>
      </c>
      <c r="DZ68" s="13">
        <f t="shared" si="175"/>
        <v>3882.84</v>
      </c>
      <c r="EA68" s="11">
        <v>1</v>
      </c>
      <c r="EB68" s="11">
        <v>0.98</v>
      </c>
      <c r="EC68" s="11">
        <v>3.1</v>
      </c>
      <c r="ED68" s="42">
        <f t="shared" si="176"/>
        <v>4.038</v>
      </c>
      <c r="EE68" s="11">
        <v>1.15</v>
      </c>
      <c r="EF68" s="9">
        <v>0.5</v>
      </c>
      <c r="EG68" s="43">
        <f t="shared" si="177"/>
        <v>9015.372054</v>
      </c>
    </row>
    <row r="69" customHeight="1" spans="6:137">
      <c r="F69" s="11">
        <v>2465</v>
      </c>
      <c r="G69" s="12">
        <v>0.75</v>
      </c>
      <c r="H69" s="11">
        <v>1</v>
      </c>
      <c r="I69" s="11">
        <v>0</v>
      </c>
      <c r="J69" s="13">
        <f t="shared" si="154"/>
        <v>1848.75</v>
      </c>
      <c r="K69" s="11">
        <v>1</v>
      </c>
      <c r="L69" s="11">
        <v>0.98</v>
      </c>
      <c r="M69" s="11">
        <v>2.3</v>
      </c>
      <c r="N69" s="42">
        <f t="shared" si="155"/>
        <v>3.254</v>
      </c>
      <c r="O69" s="11">
        <v>1.15</v>
      </c>
      <c r="P69" s="9">
        <v>0.5</v>
      </c>
      <c r="Q69" s="43">
        <f t="shared" si="156"/>
        <v>3459.1036875</v>
      </c>
      <c r="Z69" s="11">
        <v>2465</v>
      </c>
      <c r="AA69" s="12">
        <v>0.75</v>
      </c>
      <c r="AB69" s="11">
        <v>1</v>
      </c>
      <c r="AC69" s="11">
        <v>0</v>
      </c>
      <c r="AD69" s="13">
        <f t="shared" si="157"/>
        <v>1848.75</v>
      </c>
      <c r="AE69" s="11">
        <v>1</v>
      </c>
      <c r="AF69" s="11">
        <v>0.98</v>
      </c>
      <c r="AG69" s="11">
        <v>2.3</v>
      </c>
      <c r="AH69" s="42">
        <f t="shared" si="158"/>
        <v>3.254</v>
      </c>
      <c r="AI69" s="11">
        <v>1.15</v>
      </c>
      <c r="AJ69" s="9">
        <v>0.5</v>
      </c>
      <c r="AK69" s="43">
        <f t="shared" si="159"/>
        <v>3459.1036875</v>
      </c>
      <c r="AT69" s="11">
        <v>2465</v>
      </c>
      <c r="AU69" s="12">
        <v>0.75</v>
      </c>
      <c r="AV69" s="11">
        <v>1</v>
      </c>
      <c r="AW69" s="11">
        <v>0</v>
      </c>
      <c r="AX69" s="13">
        <f t="shared" si="160"/>
        <v>1848.75</v>
      </c>
      <c r="AY69" s="11">
        <v>1</v>
      </c>
      <c r="AZ69" s="11">
        <v>0.98</v>
      </c>
      <c r="BA69" s="11">
        <v>2.3</v>
      </c>
      <c r="BB69" s="42">
        <f t="shared" si="161"/>
        <v>3.254</v>
      </c>
      <c r="BC69" s="11">
        <v>1.15</v>
      </c>
      <c r="BD69" s="9">
        <v>0.5</v>
      </c>
      <c r="BE69" s="43">
        <f t="shared" si="162"/>
        <v>3459.1036875</v>
      </c>
      <c r="BN69" s="11">
        <v>2465</v>
      </c>
      <c r="BO69" s="12">
        <v>0.75</v>
      </c>
      <c r="BP69" s="11">
        <v>1</v>
      </c>
      <c r="BQ69" s="11">
        <v>0</v>
      </c>
      <c r="BR69" s="13">
        <f t="shared" si="163"/>
        <v>1848.75</v>
      </c>
      <c r="BS69" s="11">
        <v>1</v>
      </c>
      <c r="BT69" s="11">
        <v>0.98</v>
      </c>
      <c r="BU69" s="11">
        <v>2.3</v>
      </c>
      <c r="BV69" s="42">
        <f t="shared" si="164"/>
        <v>3.254</v>
      </c>
      <c r="BW69" s="11">
        <v>1.15</v>
      </c>
      <c r="BX69" s="9">
        <v>0.5</v>
      </c>
      <c r="BY69" s="43">
        <f t="shared" si="165"/>
        <v>3459.1036875</v>
      </c>
      <c r="CH69" s="11">
        <f t="shared" si="178"/>
        <v>2893</v>
      </c>
      <c r="CI69" s="12">
        <v>0.75</v>
      </c>
      <c r="CJ69" s="11">
        <v>1</v>
      </c>
      <c r="CK69" s="11">
        <v>0</v>
      </c>
      <c r="CL69" s="13">
        <f t="shared" si="167"/>
        <v>2169.75</v>
      </c>
      <c r="CM69" s="11">
        <v>1</v>
      </c>
      <c r="CN69" s="11">
        <v>0.98</v>
      </c>
      <c r="CO69" s="11">
        <v>2.3</v>
      </c>
      <c r="CP69" s="42">
        <f t="shared" si="168"/>
        <v>3.254</v>
      </c>
      <c r="CQ69" s="11">
        <v>1.15</v>
      </c>
      <c r="CR69" s="9">
        <v>0.5</v>
      </c>
      <c r="CS69" s="43">
        <f t="shared" si="169"/>
        <v>4059.7107375</v>
      </c>
      <c r="DB69" s="11">
        <f t="shared" si="179"/>
        <v>2905</v>
      </c>
      <c r="DC69" s="12">
        <v>0.75</v>
      </c>
      <c r="DD69" s="11">
        <v>1</v>
      </c>
      <c r="DE69" s="11">
        <v>0</v>
      </c>
      <c r="DF69" s="13">
        <f t="shared" si="171"/>
        <v>2178.75</v>
      </c>
      <c r="DG69" s="11">
        <v>1</v>
      </c>
      <c r="DH69" s="11">
        <v>0.98</v>
      </c>
      <c r="DI69" s="11">
        <v>2.3</v>
      </c>
      <c r="DJ69" s="42">
        <f t="shared" si="172"/>
        <v>3.254</v>
      </c>
      <c r="DK69" s="11">
        <v>1.15</v>
      </c>
      <c r="DL69" s="9">
        <v>0.5</v>
      </c>
      <c r="DM69" s="43">
        <f t="shared" si="173"/>
        <v>4076.5501875</v>
      </c>
      <c r="DV69" s="11">
        <f t="shared" si="180"/>
        <v>2964</v>
      </c>
      <c r="DW69" s="12">
        <v>0.75</v>
      </c>
      <c r="DX69" s="11">
        <v>1</v>
      </c>
      <c r="DY69" s="11">
        <v>0</v>
      </c>
      <c r="DZ69" s="13">
        <f t="shared" si="175"/>
        <v>2223</v>
      </c>
      <c r="EA69" s="11">
        <v>1</v>
      </c>
      <c r="EB69" s="11">
        <v>0.98</v>
      </c>
      <c r="EC69" s="11">
        <v>3.1</v>
      </c>
      <c r="ED69" s="42">
        <f t="shared" si="176"/>
        <v>4.038</v>
      </c>
      <c r="EE69" s="11">
        <v>1.15</v>
      </c>
      <c r="EF69" s="9">
        <v>0.5</v>
      </c>
      <c r="EG69" s="43">
        <f t="shared" si="177"/>
        <v>5161.47255</v>
      </c>
    </row>
    <row r="70" customHeight="1" spans="6:137">
      <c r="F70" s="11">
        <v>2465</v>
      </c>
      <c r="G70" s="12">
        <v>0.75</v>
      </c>
      <c r="H70" s="11">
        <v>1</v>
      </c>
      <c r="I70" s="11">
        <v>0</v>
      </c>
      <c r="J70" s="13">
        <f t="shared" si="154"/>
        <v>1848.75</v>
      </c>
      <c r="K70" s="11">
        <v>1</v>
      </c>
      <c r="L70" s="11">
        <v>0.98</v>
      </c>
      <c r="M70" s="11">
        <v>2.3</v>
      </c>
      <c r="N70" s="42">
        <f t="shared" si="155"/>
        <v>3.254</v>
      </c>
      <c r="O70" s="11">
        <v>1.15</v>
      </c>
      <c r="P70" s="9">
        <v>0.5</v>
      </c>
      <c r="Q70" s="43">
        <f t="shared" si="156"/>
        <v>3459.1036875</v>
      </c>
      <c r="Z70" s="11">
        <v>2465</v>
      </c>
      <c r="AA70" s="12">
        <v>0.75</v>
      </c>
      <c r="AB70" s="11">
        <v>1</v>
      </c>
      <c r="AC70" s="11">
        <v>0</v>
      </c>
      <c r="AD70" s="13">
        <f t="shared" si="157"/>
        <v>1848.75</v>
      </c>
      <c r="AE70" s="11">
        <v>1</v>
      </c>
      <c r="AF70" s="11">
        <v>0.98</v>
      </c>
      <c r="AG70" s="11">
        <v>2.3</v>
      </c>
      <c r="AH70" s="42">
        <f t="shared" si="158"/>
        <v>3.254</v>
      </c>
      <c r="AI70" s="11">
        <v>1.15</v>
      </c>
      <c r="AJ70" s="9">
        <v>0.5</v>
      </c>
      <c r="AK70" s="43">
        <f t="shared" si="159"/>
        <v>3459.1036875</v>
      </c>
      <c r="AT70" s="11">
        <v>2465</v>
      </c>
      <c r="AU70" s="12">
        <v>0.75</v>
      </c>
      <c r="AV70" s="11">
        <v>1</v>
      </c>
      <c r="AW70" s="11">
        <v>0</v>
      </c>
      <c r="AX70" s="13">
        <f t="shared" si="160"/>
        <v>1848.75</v>
      </c>
      <c r="AY70" s="11">
        <v>1</v>
      </c>
      <c r="AZ70" s="11">
        <v>0.98</v>
      </c>
      <c r="BA70" s="11">
        <v>2.3</v>
      </c>
      <c r="BB70" s="42">
        <f t="shared" si="161"/>
        <v>3.254</v>
      </c>
      <c r="BC70" s="11">
        <v>1.15</v>
      </c>
      <c r="BD70" s="9">
        <v>0.5</v>
      </c>
      <c r="BE70" s="43">
        <f t="shared" si="162"/>
        <v>3459.1036875</v>
      </c>
      <c r="BN70" s="11">
        <v>2465</v>
      </c>
      <c r="BO70" s="12">
        <v>0.75</v>
      </c>
      <c r="BP70" s="11">
        <v>1</v>
      </c>
      <c r="BQ70" s="11">
        <v>0</v>
      </c>
      <c r="BR70" s="13">
        <f t="shared" si="163"/>
        <v>1848.75</v>
      </c>
      <c r="BS70" s="11">
        <v>1</v>
      </c>
      <c r="BT70" s="11">
        <v>0.98</v>
      </c>
      <c r="BU70" s="11">
        <v>2.3</v>
      </c>
      <c r="BV70" s="42">
        <f t="shared" si="164"/>
        <v>3.254</v>
      </c>
      <c r="BW70" s="11">
        <v>1.15</v>
      </c>
      <c r="BX70" s="9">
        <v>0.5</v>
      </c>
      <c r="BY70" s="43">
        <f t="shared" si="165"/>
        <v>3459.1036875</v>
      </c>
      <c r="CH70" s="11">
        <f t="shared" si="178"/>
        <v>2893</v>
      </c>
      <c r="CI70" s="12">
        <v>0.75</v>
      </c>
      <c r="CJ70" s="11">
        <v>1</v>
      </c>
      <c r="CK70" s="11">
        <v>0</v>
      </c>
      <c r="CL70" s="13">
        <f t="shared" si="167"/>
        <v>2169.75</v>
      </c>
      <c r="CM70" s="11">
        <v>1</v>
      </c>
      <c r="CN70" s="11">
        <v>0.98</v>
      </c>
      <c r="CO70" s="11">
        <v>2.3</v>
      </c>
      <c r="CP70" s="42">
        <f t="shared" si="168"/>
        <v>3.254</v>
      </c>
      <c r="CQ70" s="11">
        <v>1.15</v>
      </c>
      <c r="CR70" s="9">
        <v>0.5</v>
      </c>
      <c r="CS70" s="43">
        <f t="shared" si="169"/>
        <v>4059.7107375</v>
      </c>
      <c r="DB70" s="11">
        <f t="shared" si="179"/>
        <v>2905</v>
      </c>
      <c r="DC70" s="12">
        <v>0.75</v>
      </c>
      <c r="DD70" s="11">
        <v>1</v>
      </c>
      <c r="DE70" s="11">
        <v>0</v>
      </c>
      <c r="DF70" s="13">
        <f t="shared" si="171"/>
        <v>2178.75</v>
      </c>
      <c r="DG70" s="11">
        <v>1</v>
      </c>
      <c r="DH70" s="11">
        <v>0.98</v>
      </c>
      <c r="DI70" s="11">
        <v>2.3</v>
      </c>
      <c r="DJ70" s="42">
        <f t="shared" si="172"/>
        <v>3.254</v>
      </c>
      <c r="DK70" s="11">
        <v>1.15</v>
      </c>
      <c r="DL70" s="9">
        <v>0.5</v>
      </c>
      <c r="DM70" s="43">
        <f t="shared" si="173"/>
        <v>4076.5501875</v>
      </c>
      <c r="DV70" s="11">
        <f t="shared" si="180"/>
        <v>2964</v>
      </c>
      <c r="DW70" s="12">
        <v>0.75</v>
      </c>
      <c r="DX70" s="11">
        <v>1</v>
      </c>
      <c r="DY70" s="11">
        <v>0</v>
      </c>
      <c r="DZ70" s="13">
        <f t="shared" si="175"/>
        <v>2223</v>
      </c>
      <c r="EA70" s="11">
        <v>1</v>
      </c>
      <c r="EB70" s="11">
        <v>0.98</v>
      </c>
      <c r="EC70" s="11">
        <v>3.1</v>
      </c>
      <c r="ED70" s="42">
        <f t="shared" si="176"/>
        <v>4.038</v>
      </c>
      <c r="EE70" s="11">
        <v>1.15</v>
      </c>
      <c r="EF70" s="9">
        <v>0.5</v>
      </c>
      <c r="EG70" s="43">
        <f t="shared" si="177"/>
        <v>5161.47255</v>
      </c>
    </row>
    <row r="71" customHeight="1" spans="6:137">
      <c r="F71" s="11">
        <v>2465</v>
      </c>
      <c r="G71" s="12">
        <v>1.8</v>
      </c>
      <c r="H71" s="11">
        <v>1</v>
      </c>
      <c r="I71" s="11">
        <v>0</v>
      </c>
      <c r="J71" s="13">
        <f t="shared" si="154"/>
        <v>4437</v>
      </c>
      <c r="K71" s="11">
        <v>1</v>
      </c>
      <c r="L71" s="11">
        <v>0.98</v>
      </c>
      <c r="M71" s="11">
        <v>2.3</v>
      </c>
      <c r="N71" s="42">
        <f t="shared" si="155"/>
        <v>3.254</v>
      </c>
      <c r="O71" s="11">
        <v>1.15</v>
      </c>
      <c r="P71" s="9">
        <v>0.5</v>
      </c>
      <c r="Q71" s="43">
        <f t="shared" si="156"/>
        <v>8301.84885</v>
      </c>
      <c r="Z71" s="11">
        <v>2465</v>
      </c>
      <c r="AA71" s="12">
        <v>1.8</v>
      </c>
      <c r="AB71" s="11">
        <v>1</v>
      </c>
      <c r="AC71" s="11">
        <v>0</v>
      </c>
      <c r="AD71" s="13">
        <f t="shared" si="157"/>
        <v>4437</v>
      </c>
      <c r="AE71" s="11">
        <v>1</v>
      </c>
      <c r="AF71" s="11">
        <v>0.98</v>
      </c>
      <c r="AG71" s="11">
        <v>2.3</v>
      </c>
      <c r="AH71" s="42">
        <f t="shared" si="158"/>
        <v>3.254</v>
      </c>
      <c r="AI71" s="11">
        <v>1.15</v>
      </c>
      <c r="AJ71" s="9">
        <v>0.5</v>
      </c>
      <c r="AK71" s="43">
        <f t="shared" si="159"/>
        <v>8301.84885</v>
      </c>
      <c r="AT71" s="11">
        <v>2465</v>
      </c>
      <c r="AU71" s="12">
        <v>1.8</v>
      </c>
      <c r="AV71" s="11">
        <v>1</v>
      </c>
      <c r="AW71" s="11">
        <v>0</v>
      </c>
      <c r="AX71" s="13">
        <f t="shared" si="160"/>
        <v>4437</v>
      </c>
      <c r="AY71" s="11">
        <v>1</v>
      </c>
      <c r="AZ71" s="11">
        <v>0.98</v>
      </c>
      <c r="BA71" s="11">
        <v>2.3</v>
      </c>
      <c r="BB71" s="42">
        <f t="shared" si="161"/>
        <v>3.254</v>
      </c>
      <c r="BC71" s="11">
        <v>1.15</v>
      </c>
      <c r="BD71" s="9">
        <v>0.5</v>
      </c>
      <c r="BE71" s="43">
        <f t="shared" si="162"/>
        <v>8301.84885</v>
      </c>
      <c r="BN71" s="11">
        <v>2465</v>
      </c>
      <c r="BO71" s="12">
        <v>1.8</v>
      </c>
      <c r="BP71" s="11">
        <v>1</v>
      </c>
      <c r="BQ71" s="11">
        <v>0</v>
      </c>
      <c r="BR71" s="13">
        <f t="shared" si="163"/>
        <v>4437</v>
      </c>
      <c r="BS71" s="11">
        <v>1</v>
      </c>
      <c r="BT71" s="11">
        <v>0.98</v>
      </c>
      <c r="BU71" s="11">
        <v>2.3</v>
      </c>
      <c r="BV71" s="42">
        <f t="shared" si="164"/>
        <v>3.254</v>
      </c>
      <c r="BW71" s="11">
        <v>1.15</v>
      </c>
      <c r="BX71" s="9">
        <v>0.5</v>
      </c>
      <c r="BY71" s="43">
        <f t="shared" si="165"/>
        <v>8301.84885</v>
      </c>
      <c r="CH71" s="11">
        <f t="shared" si="178"/>
        <v>2893</v>
      </c>
      <c r="CI71" s="12">
        <v>1.8</v>
      </c>
      <c r="CJ71" s="11">
        <v>1</v>
      </c>
      <c r="CK71" s="11">
        <v>0</v>
      </c>
      <c r="CL71" s="13">
        <f t="shared" si="167"/>
        <v>5207.4</v>
      </c>
      <c r="CM71" s="11">
        <v>1</v>
      </c>
      <c r="CN71" s="11">
        <v>0.98</v>
      </c>
      <c r="CO71" s="11">
        <v>2.3</v>
      </c>
      <c r="CP71" s="42">
        <f t="shared" si="168"/>
        <v>3.254</v>
      </c>
      <c r="CQ71" s="11">
        <v>1.15</v>
      </c>
      <c r="CR71" s="9">
        <v>0.5</v>
      </c>
      <c r="CS71" s="43">
        <f t="shared" si="169"/>
        <v>9743.30577</v>
      </c>
      <c r="DB71" s="11">
        <f t="shared" si="179"/>
        <v>2905</v>
      </c>
      <c r="DC71" s="12">
        <v>1.8</v>
      </c>
      <c r="DD71" s="11">
        <v>1</v>
      </c>
      <c r="DE71" s="11">
        <v>0</v>
      </c>
      <c r="DF71" s="13">
        <f t="shared" si="171"/>
        <v>5229</v>
      </c>
      <c r="DG71" s="11">
        <v>1</v>
      </c>
      <c r="DH71" s="11">
        <v>0.98</v>
      </c>
      <c r="DI71" s="11">
        <v>2.3</v>
      </c>
      <c r="DJ71" s="42">
        <f t="shared" si="172"/>
        <v>3.254</v>
      </c>
      <c r="DK71" s="11">
        <v>1.15</v>
      </c>
      <c r="DL71" s="9">
        <v>0.5</v>
      </c>
      <c r="DM71" s="43">
        <f t="shared" si="173"/>
        <v>9783.72045</v>
      </c>
      <c r="DV71" s="11">
        <f t="shared" si="180"/>
        <v>2964</v>
      </c>
      <c r="DW71" s="12">
        <v>1.8</v>
      </c>
      <c r="DX71" s="11">
        <v>1</v>
      </c>
      <c r="DY71" s="11">
        <v>0</v>
      </c>
      <c r="DZ71" s="13">
        <f t="shared" si="175"/>
        <v>5335.2</v>
      </c>
      <c r="EA71" s="11">
        <v>1</v>
      </c>
      <c r="EB71" s="11">
        <v>0.98</v>
      </c>
      <c r="EC71" s="11">
        <v>3.1</v>
      </c>
      <c r="ED71" s="42">
        <f t="shared" si="176"/>
        <v>4.038</v>
      </c>
      <c r="EE71" s="11">
        <v>1.15</v>
      </c>
      <c r="EF71" s="9">
        <v>0.5</v>
      </c>
      <c r="EG71" s="43">
        <f t="shared" si="177"/>
        <v>12387.53412</v>
      </c>
    </row>
    <row r="72" customHeight="1" spans="6:137">
      <c r="F72" s="11">
        <v>2465</v>
      </c>
      <c r="G72" s="12">
        <v>3.21</v>
      </c>
      <c r="H72" s="11">
        <v>1</v>
      </c>
      <c r="I72" s="11">
        <v>0</v>
      </c>
      <c r="J72" s="13">
        <f t="shared" si="154"/>
        <v>7912.65</v>
      </c>
      <c r="K72" s="11">
        <v>1</v>
      </c>
      <c r="L72" s="11">
        <v>0.98</v>
      </c>
      <c r="M72" s="11">
        <v>2.3</v>
      </c>
      <c r="N72" s="42">
        <f t="shared" si="155"/>
        <v>3.254</v>
      </c>
      <c r="O72" s="11">
        <v>1.15</v>
      </c>
      <c r="P72" s="9">
        <v>0.5</v>
      </c>
      <c r="Q72" s="43">
        <f t="shared" si="156"/>
        <v>14804.9637825</v>
      </c>
      <c r="Z72" s="11">
        <v>2465</v>
      </c>
      <c r="AA72" s="12">
        <v>3.21</v>
      </c>
      <c r="AB72" s="11">
        <v>1</v>
      </c>
      <c r="AC72" s="11">
        <v>0</v>
      </c>
      <c r="AD72" s="13">
        <f t="shared" si="157"/>
        <v>7912.65</v>
      </c>
      <c r="AE72" s="11">
        <v>1</v>
      </c>
      <c r="AF72" s="11">
        <v>0.98</v>
      </c>
      <c r="AG72" s="11">
        <v>2.3</v>
      </c>
      <c r="AH72" s="42">
        <f t="shared" si="158"/>
        <v>3.254</v>
      </c>
      <c r="AI72" s="11">
        <v>1.15</v>
      </c>
      <c r="AJ72" s="9">
        <v>0.5</v>
      </c>
      <c r="AK72" s="43">
        <f t="shared" si="159"/>
        <v>14804.9637825</v>
      </c>
      <c r="AT72" s="11">
        <v>2465</v>
      </c>
      <c r="AU72" s="12">
        <v>3.21</v>
      </c>
      <c r="AV72" s="11">
        <v>1</v>
      </c>
      <c r="AW72" s="11">
        <v>0</v>
      </c>
      <c r="AX72" s="13">
        <f t="shared" si="160"/>
        <v>7912.65</v>
      </c>
      <c r="AY72" s="11">
        <v>1</v>
      </c>
      <c r="AZ72" s="11">
        <v>0.98</v>
      </c>
      <c r="BA72" s="11">
        <v>2.3</v>
      </c>
      <c r="BB72" s="42">
        <f t="shared" si="161"/>
        <v>3.254</v>
      </c>
      <c r="BC72" s="11">
        <v>1.15</v>
      </c>
      <c r="BD72" s="9">
        <v>0.5</v>
      </c>
      <c r="BE72" s="43">
        <f t="shared" si="162"/>
        <v>14804.9637825</v>
      </c>
      <c r="BN72" s="11">
        <v>2465</v>
      </c>
      <c r="BO72" s="12">
        <v>3.21</v>
      </c>
      <c r="BP72" s="11">
        <v>1</v>
      </c>
      <c r="BQ72" s="11">
        <v>0</v>
      </c>
      <c r="BR72" s="13">
        <f t="shared" si="163"/>
        <v>7912.65</v>
      </c>
      <c r="BS72" s="11">
        <v>1</v>
      </c>
      <c r="BT72" s="11">
        <v>0.98</v>
      </c>
      <c r="BU72" s="11">
        <v>2.3</v>
      </c>
      <c r="BV72" s="42">
        <f t="shared" si="164"/>
        <v>3.254</v>
      </c>
      <c r="BW72" s="11">
        <v>1.15</v>
      </c>
      <c r="BX72" s="9">
        <v>0.5</v>
      </c>
      <c r="BY72" s="43">
        <f t="shared" si="165"/>
        <v>14804.9637825</v>
      </c>
      <c r="CH72" s="11">
        <f t="shared" si="178"/>
        <v>2893</v>
      </c>
      <c r="CI72" s="12">
        <v>3.21</v>
      </c>
      <c r="CJ72" s="11">
        <v>1</v>
      </c>
      <c r="CK72" s="11">
        <v>0</v>
      </c>
      <c r="CL72" s="13">
        <f t="shared" si="167"/>
        <v>9286.53</v>
      </c>
      <c r="CM72" s="11">
        <v>1</v>
      </c>
      <c r="CN72" s="11">
        <v>0.98</v>
      </c>
      <c r="CO72" s="11">
        <v>2.3</v>
      </c>
      <c r="CP72" s="42">
        <f t="shared" si="168"/>
        <v>3.254</v>
      </c>
      <c r="CQ72" s="11">
        <v>1.15</v>
      </c>
      <c r="CR72" s="9">
        <v>0.5</v>
      </c>
      <c r="CS72" s="43">
        <f t="shared" si="169"/>
        <v>17375.5619565</v>
      </c>
      <c r="DB72" s="11">
        <f t="shared" si="179"/>
        <v>2905</v>
      </c>
      <c r="DC72" s="12">
        <v>3.21</v>
      </c>
      <c r="DD72" s="11">
        <v>1</v>
      </c>
      <c r="DE72" s="11">
        <v>0</v>
      </c>
      <c r="DF72" s="13">
        <f t="shared" si="171"/>
        <v>9325.05</v>
      </c>
      <c r="DG72" s="11">
        <v>1</v>
      </c>
      <c r="DH72" s="11">
        <v>0.98</v>
      </c>
      <c r="DI72" s="11">
        <v>2.3</v>
      </c>
      <c r="DJ72" s="42">
        <f t="shared" si="172"/>
        <v>3.254</v>
      </c>
      <c r="DK72" s="11">
        <v>1.15</v>
      </c>
      <c r="DL72" s="9">
        <v>0.5</v>
      </c>
      <c r="DM72" s="43">
        <f t="shared" si="173"/>
        <v>17447.6348025</v>
      </c>
      <c r="DV72" s="11">
        <f t="shared" si="180"/>
        <v>2964</v>
      </c>
      <c r="DW72" s="12">
        <v>3.21</v>
      </c>
      <c r="DX72" s="11">
        <v>1</v>
      </c>
      <c r="DY72" s="11">
        <v>0</v>
      </c>
      <c r="DZ72" s="13">
        <f t="shared" si="175"/>
        <v>9514.44</v>
      </c>
      <c r="EA72" s="11">
        <v>1</v>
      </c>
      <c r="EB72" s="11">
        <v>0.98</v>
      </c>
      <c r="EC72" s="11">
        <v>3.1</v>
      </c>
      <c r="ED72" s="42">
        <f t="shared" si="176"/>
        <v>4.038</v>
      </c>
      <c r="EE72" s="11">
        <v>1.15</v>
      </c>
      <c r="EF72" s="9">
        <v>0.5</v>
      </c>
      <c r="EG72" s="43">
        <f t="shared" si="177"/>
        <v>22091.102514</v>
      </c>
    </row>
    <row r="73" customHeight="1" spans="6:137">
      <c r="F73" s="11">
        <v>2465</v>
      </c>
      <c r="G73" s="12">
        <v>3.21</v>
      </c>
      <c r="H73" s="11">
        <v>1</v>
      </c>
      <c r="I73" s="11">
        <v>0</v>
      </c>
      <c r="J73" s="13">
        <f t="shared" si="154"/>
        <v>7912.65</v>
      </c>
      <c r="K73" s="11">
        <v>1</v>
      </c>
      <c r="L73" s="11">
        <v>0.98</v>
      </c>
      <c r="M73" s="11">
        <v>2.3</v>
      </c>
      <c r="N73" s="42">
        <f t="shared" si="155"/>
        <v>3.254</v>
      </c>
      <c r="O73" s="11">
        <v>1.15</v>
      </c>
      <c r="P73" s="9">
        <v>0.5</v>
      </c>
      <c r="Q73" s="43">
        <f t="shared" si="156"/>
        <v>14804.9637825</v>
      </c>
      <c r="Z73" s="11">
        <v>2465</v>
      </c>
      <c r="AA73" s="12">
        <v>3.21</v>
      </c>
      <c r="AB73" s="11">
        <v>1</v>
      </c>
      <c r="AC73" s="11">
        <v>0</v>
      </c>
      <c r="AD73" s="13">
        <f t="shared" si="157"/>
        <v>7912.65</v>
      </c>
      <c r="AE73" s="11">
        <v>1</v>
      </c>
      <c r="AF73" s="11">
        <v>0.98</v>
      </c>
      <c r="AG73" s="11">
        <v>2.3</v>
      </c>
      <c r="AH73" s="42">
        <f t="shared" si="158"/>
        <v>3.254</v>
      </c>
      <c r="AI73" s="11">
        <v>1.15</v>
      </c>
      <c r="AJ73" s="9">
        <v>0.5</v>
      </c>
      <c r="AK73" s="43">
        <f t="shared" si="159"/>
        <v>14804.9637825</v>
      </c>
      <c r="AT73" s="11">
        <v>2465</v>
      </c>
      <c r="AU73" s="12">
        <v>3.21</v>
      </c>
      <c r="AV73" s="11">
        <v>1</v>
      </c>
      <c r="AW73" s="11">
        <v>0</v>
      </c>
      <c r="AX73" s="13">
        <f t="shared" si="160"/>
        <v>7912.65</v>
      </c>
      <c r="AY73" s="11">
        <v>1</v>
      </c>
      <c r="AZ73" s="11">
        <v>0.98</v>
      </c>
      <c r="BA73" s="11">
        <v>2.3</v>
      </c>
      <c r="BB73" s="42">
        <f t="shared" si="161"/>
        <v>3.254</v>
      </c>
      <c r="BC73" s="11">
        <v>1.15</v>
      </c>
      <c r="BD73" s="9">
        <v>0.5</v>
      </c>
      <c r="BE73" s="43">
        <f t="shared" si="162"/>
        <v>14804.9637825</v>
      </c>
      <c r="BN73" s="11">
        <v>2465</v>
      </c>
      <c r="BO73" s="12">
        <v>3.21</v>
      </c>
      <c r="BP73" s="11">
        <v>1</v>
      </c>
      <c r="BQ73" s="11">
        <v>0</v>
      </c>
      <c r="BR73" s="13">
        <f t="shared" si="163"/>
        <v>7912.65</v>
      </c>
      <c r="BS73" s="11">
        <v>1</v>
      </c>
      <c r="BT73" s="11">
        <v>0.98</v>
      </c>
      <c r="BU73" s="11">
        <v>2.3</v>
      </c>
      <c r="BV73" s="42">
        <f t="shared" si="164"/>
        <v>3.254</v>
      </c>
      <c r="BW73" s="11">
        <v>1.15</v>
      </c>
      <c r="BX73" s="9">
        <v>0.5</v>
      </c>
      <c r="BY73" s="43">
        <f t="shared" si="165"/>
        <v>14804.9637825</v>
      </c>
      <c r="CH73" s="11">
        <f t="shared" si="178"/>
        <v>2893</v>
      </c>
      <c r="CI73" s="12">
        <v>3.21</v>
      </c>
      <c r="CJ73" s="11">
        <v>1</v>
      </c>
      <c r="CK73" s="11">
        <v>0</v>
      </c>
      <c r="CL73" s="13">
        <f t="shared" si="167"/>
        <v>9286.53</v>
      </c>
      <c r="CM73" s="11">
        <v>1</v>
      </c>
      <c r="CN73" s="11">
        <v>0.98</v>
      </c>
      <c r="CO73" s="11">
        <v>2.3</v>
      </c>
      <c r="CP73" s="42">
        <f t="shared" si="168"/>
        <v>3.254</v>
      </c>
      <c r="CQ73" s="11">
        <v>1.15</v>
      </c>
      <c r="CR73" s="9">
        <v>0.5</v>
      </c>
      <c r="CS73" s="43">
        <f t="shared" si="169"/>
        <v>17375.5619565</v>
      </c>
      <c r="DB73" s="11">
        <f t="shared" si="179"/>
        <v>2905</v>
      </c>
      <c r="DC73" s="12">
        <v>3.21</v>
      </c>
      <c r="DD73" s="11">
        <v>1</v>
      </c>
      <c r="DE73" s="11">
        <v>0</v>
      </c>
      <c r="DF73" s="13">
        <f t="shared" si="171"/>
        <v>9325.05</v>
      </c>
      <c r="DG73" s="11">
        <v>1</v>
      </c>
      <c r="DH73" s="11">
        <v>0.98</v>
      </c>
      <c r="DI73" s="11">
        <v>2.3</v>
      </c>
      <c r="DJ73" s="42">
        <f t="shared" si="172"/>
        <v>3.254</v>
      </c>
      <c r="DK73" s="11">
        <v>1.15</v>
      </c>
      <c r="DL73" s="9">
        <v>0.5</v>
      </c>
      <c r="DM73" s="43">
        <f t="shared" si="173"/>
        <v>17447.6348025</v>
      </c>
      <c r="DV73" s="11">
        <f t="shared" si="180"/>
        <v>2964</v>
      </c>
      <c r="DW73" s="12">
        <v>3.21</v>
      </c>
      <c r="DX73" s="11">
        <v>1</v>
      </c>
      <c r="DY73" s="11">
        <v>0</v>
      </c>
      <c r="DZ73" s="13">
        <f t="shared" si="175"/>
        <v>9514.44</v>
      </c>
      <c r="EA73" s="11">
        <v>1</v>
      </c>
      <c r="EB73" s="11">
        <v>0.98</v>
      </c>
      <c r="EC73" s="11">
        <v>3.1</v>
      </c>
      <c r="ED73" s="42">
        <f t="shared" si="176"/>
        <v>4.038</v>
      </c>
      <c r="EE73" s="11">
        <v>1.15</v>
      </c>
      <c r="EF73" s="9">
        <v>0.5</v>
      </c>
      <c r="EG73" s="43">
        <f t="shared" si="177"/>
        <v>22091.102514</v>
      </c>
    </row>
    <row r="74" customHeight="1" spans="6:137">
      <c r="F74" s="11">
        <v>2465</v>
      </c>
      <c r="G74" s="12">
        <v>0</v>
      </c>
      <c r="H74" s="11">
        <v>1</v>
      </c>
      <c r="I74" s="11">
        <v>0</v>
      </c>
      <c r="J74" s="13">
        <f t="shared" si="154"/>
        <v>0</v>
      </c>
      <c r="K74" s="11">
        <v>1</v>
      </c>
      <c r="L74" s="11">
        <v>0.98</v>
      </c>
      <c r="M74" s="11">
        <v>2.3</v>
      </c>
      <c r="N74" s="42">
        <f t="shared" si="155"/>
        <v>3.254</v>
      </c>
      <c r="O74" s="11">
        <v>1.15</v>
      </c>
      <c r="P74" s="9">
        <v>0.5</v>
      </c>
      <c r="Q74" s="43">
        <f t="shared" si="156"/>
        <v>0</v>
      </c>
      <c r="Z74" s="11">
        <v>2465</v>
      </c>
      <c r="AA74" s="12">
        <v>0</v>
      </c>
      <c r="AB74" s="11">
        <v>1</v>
      </c>
      <c r="AC74" s="11">
        <v>0</v>
      </c>
      <c r="AD74" s="13">
        <f t="shared" si="157"/>
        <v>0</v>
      </c>
      <c r="AE74" s="11">
        <v>1</v>
      </c>
      <c r="AF74" s="11">
        <v>0.98</v>
      </c>
      <c r="AG74" s="11">
        <v>2.3</v>
      </c>
      <c r="AH74" s="42">
        <f t="shared" si="158"/>
        <v>3.254</v>
      </c>
      <c r="AI74" s="11">
        <v>1.15</v>
      </c>
      <c r="AJ74" s="9">
        <v>0.5</v>
      </c>
      <c r="AK74" s="43">
        <f t="shared" si="159"/>
        <v>0</v>
      </c>
      <c r="AT74" s="11">
        <v>2465</v>
      </c>
      <c r="AU74" s="12">
        <v>0</v>
      </c>
      <c r="AV74" s="11">
        <v>1</v>
      </c>
      <c r="AW74" s="11">
        <v>0</v>
      </c>
      <c r="AX74" s="13">
        <f t="shared" si="160"/>
        <v>0</v>
      </c>
      <c r="AY74" s="11">
        <v>1</v>
      </c>
      <c r="AZ74" s="11">
        <v>0.98</v>
      </c>
      <c r="BA74" s="11">
        <v>2.3</v>
      </c>
      <c r="BB74" s="42">
        <f t="shared" si="161"/>
        <v>3.254</v>
      </c>
      <c r="BC74" s="11">
        <v>1.15</v>
      </c>
      <c r="BD74" s="9">
        <v>0.5</v>
      </c>
      <c r="BE74" s="43">
        <f t="shared" si="162"/>
        <v>0</v>
      </c>
      <c r="BN74" s="11">
        <v>2465</v>
      </c>
      <c r="BO74" s="12">
        <v>0</v>
      </c>
      <c r="BP74" s="11">
        <v>1</v>
      </c>
      <c r="BQ74" s="11">
        <v>0</v>
      </c>
      <c r="BR74" s="13">
        <f t="shared" si="163"/>
        <v>0</v>
      </c>
      <c r="BS74" s="11">
        <v>1</v>
      </c>
      <c r="BT74" s="11">
        <v>0.98</v>
      </c>
      <c r="BU74" s="11">
        <v>2.3</v>
      </c>
      <c r="BV74" s="42">
        <f t="shared" si="164"/>
        <v>3.254</v>
      </c>
      <c r="BW74" s="11">
        <v>1.15</v>
      </c>
      <c r="BX74" s="9">
        <v>0.5</v>
      </c>
      <c r="BY74" s="43">
        <f t="shared" si="165"/>
        <v>0</v>
      </c>
      <c r="CH74" s="11">
        <f t="shared" si="178"/>
        <v>2893</v>
      </c>
      <c r="CI74" s="12">
        <v>0</v>
      </c>
      <c r="CJ74" s="11">
        <v>1</v>
      </c>
      <c r="CK74" s="11">
        <v>0</v>
      </c>
      <c r="CL74" s="13">
        <f t="shared" si="167"/>
        <v>0</v>
      </c>
      <c r="CM74" s="11">
        <v>1</v>
      </c>
      <c r="CN74" s="11">
        <v>0.98</v>
      </c>
      <c r="CO74" s="11">
        <v>2.3</v>
      </c>
      <c r="CP74" s="42">
        <f t="shared" si="168"/>
        <v>3.254</v>
      </c>
      <c r="CQ74" s="11">
        <v>1.15</v>
      </c>
      <c r="CR74" s="9">
        <v>0.5</v>
      </c>
      <c r="CS74" s="43">
        <f t="shared" si="169"/>
        <v>0</v>
      </c>
      <c r="DB74" s="11">
        <f t="shared" si="179"/>
        <v>2905</v>
      </c>
      <c r="DC74" s="12">
        <v>0</v>
      </c>
      <c r="DD74" s="11">
        <v>1</v>
      </c>
      <c r="DE74" s="11">
        <v>0</v>
      </c>
      <c r="DF74" s="13">
        <f t="shared" si="171"/>
        <v>0</v>
      </c>
      <c r="DG74" s="11">
        <v>1</v>
      </c>
      <c r="DH74" s="11">
        <v>0.98</v>
      </c>
      <c r="DI74" s="11">
        <v>2.3</v>
      </c>
      <c r="DJ74" s="42">
        <f t="shared" si="172"/>
        <v>3.254</v>
      </c>
      <c r="DK74" s="11">
        <v>1.15</v>
      </c>
      <c r="DL74" s="9">
        <v>0.5</v>
      </c>
      <c r="DM74" s="43">
        <f t="shared" si="173"/>
        <v>0</v>
      </c>
      <c r="DV74" s="11">
        <f t="shared" si="180"/>
        <v>2964</v>
      </c>
      <c r="DW74" s="12">
        <v>0</v>
      </c>
      <c r="DX74" s="11">
        <v>1</v>
      </c>
      <c r="DY74" s="11">
        <v>0</v>
      </c>
      <c r="DZ74" s="13">
        <f t="shared" si="175"/>
        <v>0</v>
      </c>
      <c r="EA74" s="11">
        <v>1</v>
      </c>
      <c r="EB74" s="11">
        <v>0.98</v>
      </c>
      <c r="EC74" s="11">
        <v>3.1</v>
      </c>
      <c r="ED74" s="42">
        <f t="shared" si="176"/>
        <v>4.038</v>
      </c>
      <c r="EE74" s="11">
        <v>1.15</v>
      </c>
      <c r="EF74" s="9">
        <v>0.5</v>
      </c>
      <c r="EG74" s="43">
        <f t="shared" si="177"/>
        <v>0</v>
      </c>
    </row>
    <row r="75" customHeight="1" spans="6:137">
      <c r="F75" s="44" t="s">
        <v>30</v>
      </c>
      <c r="G75" s="45"/>
      <c r="H75" s="45"/>
      <c r="I75" s="45"/>
      <c r="J75" s="45"/>
      <c r="K75" s="45"/>
      <c r="L75" s="45"/>
      <c r="M75" s="46">
        <f>SUM(Q60:Q74)</f>
        <v>91597.065645</v>
      </c>
      <c r="N75" s="46"/>
      <c r="O75" s="46"/>
      <c r="P75" s="46"/>
      <c r="Q75" s="46"/>
      <c r="Z75" s="44" t="s">
        <v>30</v>
      </c>
      <c r="AA75" s="45"/>
      <c r="AB75" s="45"/>
      <c r="AC75" s="45"/>
      <c r="AD75" s="45"/>
      <c r="AE75" s="45"/>
      <c r="AF75" s="45"/>
      <c r="AG75" s="46">
        <f>SUM(AK60:AK74)</f>
        <v>91597.065645</v>
      </c>
      <c r="AH75" s="46"/>
      <c r="AI75" s="46"/>
      <c r="AJ75" s="46"/>
      <c r="AK75" s="46"/>
      <c r="AT75" s="44" t="s">
        <v>30</v>
      </c>
      <c r="AU75" s="45"/>
      <c r="AV75" s="45"/>
      <c r="AW75" s="45"/>
      <c r="AX75" s="45"/>
      <c r="AY75" s="45"/>
      <c r="AZ75" s="45"/>
      <c r="BA75" s="46">
        <f>SUM(BE60:BE74)</f>
        <v>91597.065645</v>
      </c>
      <c r="BB75" s="46"/>
      <c r="BC75" s="46"/>
      <c r="BD75" s="46"/>
      <c r="BE75" s="46"/>
      <c r="BN75" s="44" t="s">
        <v>30</v>
      </c>
      <c r="BO75" s="45"/>
      <c r="BP75" s="45"/>
      <c r="BQ75" s="45"/>
      <c r="BR75" s="45"/>
      <c r="BS75" s="45"/>
      <c r="BT75" s="45"/>
      <c r="BU75" s="46">
        <f>SUM(BY60:BY74)</f>
        <v>91597.065645</v>
      </c>
      <c r="BV75" s="46"/>
      <c r="BW75" s="46"/>
      <c r="BX75" s="46"/>
      <c r="BY75" s="46"/>
      <c r="CH75" s="44" t="s">
        <v>30</v>
      </c>
      <c r="CI75" s="45"/>
      <c r="CJ75" s="45"/>
      <c r="CK75" s="45"/>
      <c r="CL75" s="45"/>
      <c r="CM75" s="45"/>
      <c r="CN75" s="45"/>
      <c r="CO75" s="46">
        <f>SUM(CS60:CS74)</f>
        <v>107501.140329</v>
      </c>
      <c r="CP75" s="46"/>
      <c r="CQ75" s="46"/>
      <c r="CR75" s="46"/>
      <c r="CS75" s="46"/>
      <c r="DB75" s="44" t="s">
        <v>30</v>
      </c>
      <c r="DC75" s="45"/>
      <c r="DD75" s="45"/>
      <c r="DE75" s="45"/>
      <c r="DF75" s="45"/>
      <c r="DG75" s="45"/>
      <c r="DH75" s="45"/>
      <c r="DI75" s="46">
        <f>SUM(DM60:DM74)</f>
        <v>107947.048965</v>
      </c>
      <c r="DJ75" s="46"/>
      <c r="DK75" s="46"/>
      <c r="DL75" s="46"/>
      <c r="DM75" s="46"/>
      <c r="DV75" s="44" t="s">
        <v>30</v>
      </c>
      <c r="DW75" s="45"/>
      <c r="DX75" s="45"/>
      <c r="DY75" s="45"/>
      <c r="DZ75" s="45"/>
      <c r="EA75" s="45"/>
      <c r="EB75" s="45"/>
      <c r="EC75" s="46">
        <f>SUM(EG60:EG74)</f>
        <v>136675.793124</v>
      </c>
      <c r="ED75" s="46"/>
      <c r="EE75" s="46"/>
      <c r="EF75" s="46"/>
      <c r="EG75" s="46"/>
    </row>
    <row r="76" customHeight="1" spans="6:137">
      <c r="F76" s="45"/>
      <c r="G76" s="45"/>
      <c r="H76" s="45"/>
      <c r="I76" s="45"/>
      <c r="J76" s="45"/>
      <c r="K76" s="45"/>
      <c r="L76" s="45"/>
      <c r="M76" s="46"/>
      <c r="N76" s="46"/>
      <c r="O76" s="46"/>
      <c r="P76" s="46"/>
      <c r="Q76" s="46"/>
      <c r="Z76" s="45"/>
      <c r="AA76" s="45"/>
      <c r="AB76" s="45"/>
      <c r="AC76" s="45"/>
      <c r="AD76" s="45"/>
      <c r="AE76" s="45"/>
      <c r="AF76" s="45"/>
      <c r="AG76" s="46"/>
      <c r="AH76" s="46"/>
      <c r="AI76" s="46"/>
      <c r="AJ76" s="46"/>
      <c r="AK76" s="46"/>
      <c r="AT76" s="45"/>
      <c r="AU76" s="45"/>
      <c r="AV76" s="45"/>
      <c r="AW76" s="45"/>
      <c r="AX76" s="45"/>
      <c r="AY76" s="45"/>
      <c r="AZ76" s="45"/>
      <c r="BA76" s="46"/>
      <c r="BB76" s="46"/>
      <c r="BC76" s="46"/>
      <c r="BD76" s="46"/>
      <c r="BE76" s="46"/>
      <c r="BN76" s="45"/>
      <c r="BO76" s="45"/>
      <c r="BP76" s="45"/>
      <c r="BQ76" s="45"/>
      <c r="BR76" s="45"/>
      <c r="BS76" s="45"/>
      <c r="BT76" s="45"/>
      <c r="BU76" s="46"/>
      <c r="BV76" s="46"/>
      <c r="BW76" s="46"/>
      <c r="BX76" s="46"/>
      <c r="BY76" s="46"/>
      <c r="CH76" s="45"/>
      <c r="CI76" s="45"/>
      <c r="CJ76" s="45"/>
      <c r="CK76" s="45"/>
      <c r="CL76" s="45"/>
      <c r="CM76" s="45"/>
      <c r="CN76" s="45"/>
      <c r="CO76" s="46"/>
      <c r="CP76" s="46"/>
      <c r="CQ76" s="46"/>
      <c r="CR76" s="46"/>
      <c r="CS76" s="46"/>
      <c r="DB76" s="45"/>
      <c r="DC76" s="45"/>
      <c r="DD76" s="45"/>
      <c r="DE76" s="45"/>
      <c r="DF76" s="45"/>
      <c r="DG76" s="45"/>
      <c r="DH76" s="45"/>
      <c r="DI76" s="46"/>
      <c r="DJ76" s="46"/>
      <c r="DK76" s="46"/>
      <c r="DL76" s="46"/>
      <c r="DM76" s="46"/>
      <c r="DV76" s="45"/>
      <c r="DW76" s="45"/>
      <c r="DX76" s="45"/>
      <c r="DY76" s="45"/>
      <c r="DZ76" s="45"/>
      <c r="EA76" s="45"/>
      <c r="EB76" s="45"/>
      <c r="EC76" s="46"/>
      <c r="ED76" s="46"/>
      <c r="EE76" s="46"/>
      <c r="EF76" s="46"/>
      <c r="EG76" s="46"/>
    </row>
    <row r="77" customHeight="1" spans="6:137">
      <c r="F77" s="45"/>
      <c r="G77" s="45"/>
      <c r="H77" s="45"/>
      <c r="I77" s="45"/>
      <c r="J77" s="45"/>
      <c r="K77" s="45"/>
      <c r="L77" s="45"/>
      <c r="M77" s="46"/>
      <c r="N77" s="46"/>
      <c r="O77" s="46"/>
      <c r="P77" s="46"/>
      <c r="Q77" s="46"/>
      <c r="Z77" s="45"/>
      <c r="AA77" s="45"/>
      <c r="AB77" s="45"/>
      <c r="AC77" s="45"/>
      <c r="AD77" s="45"/>
      <c r="AE77" s="45"/>
      <c r="AF77" s="45"/>
      <c r="AG77" s="46"/>
      <c r="AH77" s="46"/>
      <c r="AI77" s="46"/>
      <c r="AJ77" s="46"/>
      <c r="AK77" s="46"/>
      <c r="AT77" s="45"/>
      <c r="AU77" s="45"/>
      <c r="AV77" s="45"/>
      <c r="AW77" s="45"/>
      <c r="AX77" s="45"/>
      <c r="AY77" s="45"/>
      <c r="AZ77" s="45"/>
      <c r="BA77" s="46"/>
      <c r="BB77" s="46"/>
      <c r="BC77" s="46"/>
      <c r="BD77" s="46"/>
      <c r="BE77" s="46"/>
      <c r="BN77" s="45"/>
      <c r="BO77" s="45"/>
      <c r="BP77" s="45"/>
      <c r="BQ77" s="45"/>
      <c r="BR77" s="45"/>
      <c r="BS77" s="45"/>
      <c r="BT77" s="45"/>
      <c r="BU77" s="46"/>
      <c r="BV77" s="46"/>
      <c r="BW77" s="46"/>
      <c r="BX77" s="46"/>
      <c r="BY77" s="46"/>
      <c r="CH77" s="45"/>
      <c r="CI77" s="45"/>
      <c r="CJ77" s="45"/>
      <c r="CK77" s="45"/>
      <c r="CL77" s="45"/>
      <c r="CM77" s="45"/>
      <c r="CN77" s="45"/>
      <c r="CO77" s="46"/>
      <c r="CP77" s="46"/>
      <c r="CQ77" s="46"/>
      <c r="CR77" s="46"/>
      <c r="CS77" s="46"/>
      <c r="DB77" s="45"/>
      <c r="DC77" s="45"/>
      <c r="DD77" s="45"/>
      <c r="DE77" s="45"/>
      <c r="DF77" s="45"/>
      <c r="DG77" s="45"/>
      <c r="DH77" s="45"/>
      <c r="DI77" s="46"/>
      <c r="DJ77" s="46"/>
      <c r="DK77" s="46"/>
      <c r="DL77" s="46"/>
      <c r="DM77" s="46"/>
      <c r="DV77" s="45"/>
      <c r="DW77" s="45"/>
      <c r="DX77" s="45"/>
      <c r="DY77" s="45"/>
      <c r="DZ77" s="45"/>
      <c r="EA77" s="45"/>
      <c r="EB77" s="45"/>
      <c r="EC77" s="46"/>
      <c r="ED77" s="46"/>
      <c r="EE77" s="46"/>
      <c r="EF77" s="46"/>
      <c r="EG77" s="46"/>
    </row>
    <row r="78" customHeight="1" spans="6:137">
      <c r="F78" s="35" t="s">
        <v>31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Z78" s="35" t="s">
        <v>31</v>
      </c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T78" s="35" t="s">
        <v>31</v>
      </c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N78" s="35" t="s">
        <v>31</v>
      </c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CH78" s="35" t="s">
        <v>31</v>
      </c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DB78" s="35" t="s">
        <v>31</v>
      </c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V78" s="35" t="s">
        <v>31</v>
      </c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</row>
    <row r="79" customHeight="1" spans="6:137">
      <c r="F79" s="13" t="s">
        <v>8</v>
      </c>
      <c r="G79" s="13"/>
      <c r="H79" s="13"/>
      <c r="I79" s="13"/>
      <c r="J79" s="13"/>
      <c r="K79" s="8" t="s">
        <v>53</v>
      </c>
      <c r="L79" s="8"/>
      <c r="M79" s="8"/>
      <c r="N79" s="8"/>
      <c r="O79" s="9" t="s">
        <v>38</v>
      </c>
      <c r="P79" s="9"/>
      <c r="Q79" s="41" t="s">
        <v>13</v>
      </c>
      <c r="Z79" s="13" t="s">
        <v>8</v>
      </c>
      <c r="AA79" s="13"/>
      <c r="AB79" s="13"/>
      <c r="AC79" s="13"/>
      <c r="AD79" s="13"/>
      <c r="AE79" s="8" t="s">
        <v>53</v>
      </c>
      <c r="AF79" s="8"/>
      <c r="AG79" s="8"/>
      <c r="AH79" s="8"/>
      <c r="AI79" s="9" t="s">
        <v>38</v>
      </c>
      <c r="AJ79" s="9"/>
      <c r="AK79" s="41" t="s">
        <v>13</v>
      </c>
      <c r="AT79" s="13" t="s">
        <v>8</v>
      </c>
      <c r="AU79" s="13"/>
      <c r="AV79" s="13"/>
      <c r="AW79" s="13"/>
      <c r="AX79" s="13"/>
      <c r="AY79" s="8" t="s">
        <v>53</v>
      </c>
      <c r="AZ79" s="8"/>
      <c r="BA79" s="8"/>
      <c r="BB79" s="8"/>
      <c r="BC79" s="9" t="s">
        <v>38</v>
      </c>
      <c r="BD79" s="9"/>
      <c r="BE79" s="41" t="s">
        <v>13</v>
      </c>
      <c r="BN79" s="13" t="s">
        <v>8</v>
      </c>
      <c r="BO79" s="13"/>
      <c r="BP79" s="13"/>
      <c r="BQ79" s="13"/>
      <c r="BR79" s="13"/>
      <c r="BS79" s="8" t="s">
        <v>53</v>
      </c>
      <c r="BT79" s="8"/>
      <c r="BU79" s="8"/>
      <c r="BV79" s="8"/>
      <c r="BW79" s="9" t="s">
        <v>38</v>
      </c>
      <c r="BX79" s="9"/>
      <c r="BY79" s="41" t="s">
        <v>13</v>
      </c>
      <c r="CH79" s="13" t="s">
        <v>8</v>
      </c>
      <c r="CI79" s="13"/>
      <c r="CJ79" s="13"/>
      <c r="CK79" s="13"/>
      <c r="CL79" s="13"/>
      <c r="CM79" s="8" t="s">
        <v>53</v>
      </c>
      <c r="CN79" s="8"/>
      <c r="CO79" s="8"/>
      <c r="CP79" s="8"/>
      <c r="CQ79" s="9" t="s">
        <v>38</v>
      </c>
      <c r="CR79" s="9"/>
      <c r="CS79" s="41" t="s">
        <v>13</v>
      </c>
      <c r="DB79" s="13" t="s">
        <v>8</v>
      </c>
      <c r="DC79" s="13"/>
      <c r="DD79" s="13"/>
      <c r="DE79" s="13"/>
      <c r="DF79" s="13"/>
      <c r="DG79" s="8" t="s">
        <v>53</v>
      </c>
      <c r="DH79" s="8"/>
      <c r="DI79" s="8"/>
      <c r="DJ79" s="8"/>
      <c r="DK79" s="9" t="s">
        <v>38</v>
      </c>
      <c r="DL79" s="9"/>
      <c r="DM79" s="41" t="s">
        <v>13</v>
      </c>
      <c r="DV79" s="13" t="s">
        <v>8</v>
      </c>
      <c r="DW79" s="13"/>
      <c r="DX79" s="13"/>
      <c r="DY79" s="13"/>
      <c r="DZ79" s="13"/>
      <c r="EA79" s="8" t="s">
        <v>53</v>
      </c>
      <c r="EB79" s="8"/>
      <c r="EC79" s="8"/>
      <c r="ED79" s="8"/>
      <c r="EE79" s="9" t="s">
        <v>38</v>
      </c>
      <c r="EF79" s="9"/>
      <c r="EG79" s="41" t="s">
        <v>13</v>
      </c>
    </row>
    <row r="80" customHeight="1" spans="6:137">
      <c r="F80" s="13" t="s">
        <v>54</v>
      </c>
      <c r="G80" s="13" t="s">
        <v>55</v>
      </c>
      <c r="H80" s="13" t="s">
        <v>56</v>
      </c>
      <c r="I80" s="13" t="s">
        <v>57</v>
      </c>
      <c r="J80" s="13" t="s">
        <v>8</v>
      </c>
      <c r="K80" s="8" t="s">
        <v>58</v>
      </c>
      <c r="L80" s="8" t="s">
        <v>26</v>
      </c>
      <c r="M80" s="8" t="s">
        <v>27</v>
      </c>
      <c r="N80" s="42" t="s">
        <v>28</v>
      </c>
      <c r="O80" s="9" t="s">
        <v>59</v>
      </c>
      <c r="P80" s="9" t="s">
        <v>60</v>
      </c>
      <c r="Q80" s="41"/>
      <c r="Z80" s="13" t="s">
        <v>54</v>
      </c>
      <c r="AA80" s="13" t="s">
        <v>55</v>
      </c>
      <c r="AB80" s="13" t="s">
        <v>56</v>
      </c>
      <c r="AC80" s="13" t="s">
        <v>57</v>
      </c>
      <c r="AD80" s="13" t="s">
        <v>8</v>
      </c>
      <c r="AE80" s="8" t="s">
        <v>58</v>
      </c>
      <c r="AF80" s="8" t="s">
        <v>26</v>
      </c>
      <c r="AG80" s="8" t="s">
        <v>27</v>
      </c>
      <c r="AH80" s="42" t="s">
        <v>28</v>
      </c>
      <c r="AI80" s="9" t="s">
        <v>59</v>
      </c>
      <c r="AJ80" s="9" t="s">
        <v>60</v>
      </c>
      <c r="AK80" s="41"/>
      <c r="AT80" s="13" t="s">
        <v>54</v>
      </c>
      <c r="AU80" s="13" t="s">
        <v>55</v>
      </c>
      <c r="AV80" s="13" t="s">
        <v>56</v>
      </c>
      <c r="AW80" s="13" t="s">
        <v>57</v>
      </c>
      <c r="AX80" s="13" t="s">
        <v>8</v>
      </c>
      <c r="AY80" s="8" t="s">
        <v>58</v>
      </c>
      <c r="AZ80" s="8" t="s">
        <v>26</v>
      </c>
      <c r="BA80" s="8" t="s">
        <v>27</v>
      </c>
      <c r="BB80" s="42" t="s">
        <v>28</v>
      </c>
      <c r="BC80" s="9" t="s">
        <v>59</v>
      </c>
      <c r="BD80" s="9" t="s">
        <v>60</v>
      </c>
      <c r="BE80" s="41"/>
      <c r="BN80" s="13" t="s">
        <v>54</v>
      </c>
      <c r="BO80" s="13" t="s">
        <v>55</v>
      </c>
      <c r="BP80" s="13" t="s">
        <v>56</v>
      </c>
      <c r="BQ80" s="13" t="s">
        <v>57</v>
      </c>
      <c r="BR80" s="13" t="s">
        <v>8</v>
      </c>
      <c r="BS80" s="8" t="s">
        <v>58</v>
      </c>
      <c r="BT80" s="8" t="s">
        <v>26</v>
      </c>
      <c r="BU80" s="8" t="s">
        <v>27</v>
      </c>
      <c r="BV80" s="42" t="s">
        <v>28</v>
      </c>
      <c r="BW80" s="9" t="s">
        <v>59</v>
      </c>
      <c r="BX80" s="9" t="s">
        <v>60</v>
      </c>
      <c r="BY80" s="41"/>
      <c r="CH80" s="13" t="s">
        <v>54</v>
      </c>
      <c r="CI80" s="13" t="s">
        <v>55</v>
      </c>
      <c r="CJ80" s="13" t="s">
        <v>56</v>
      </c>
      <c r="CK80" s="13" t="s">
        <v>57</v>
      </c>
      <c r="CL80" s="13" t="s">
        <v>8</v>
      </c>
      <c r="CM80" s="8" t="s">
        <v>58</v>
      </c>
      <c r="CN80" s="8" t="s">
        <v>26</v>
      </c>
      <c r="CO80" s="8" t="s">
        <v>27</v>
      </c>
      <c r="CP80" s="42" t="s">
        <v>28</v>
      </c>
      <c r="CQ80" s="9" t="s">
        <v>59</v>
      </c>
      <c r="CR80" s="9" t="s">
        <v>60</v>
      </c>
      <c r="CS80" s="41"/>
      <c r="DB80" s="13" t="s">
        <v>54</v>
      </c>
      <c r="DC80" s="13" t="s">
        <v>55</v>
      </c>
      <c r="DD80" s="13" t="s">
        <v>56</v>
      </c>
      <c r="DE80" s="13" t="s">
        <v>57</v>
      </c>
      <c r="DF80" s="13" t="s">
        <v>8</v>
      </c>
      <c r="DG80" s="8" t="s">
        <v>58</v>
      </c>
      <c r="DH80" s="8" t="s">
        <v>26</v>
      </c>
      <c r="DI80" s="8" t="s">
        <v>27</v>
      </c>
      <c r="DJ80" s="42" t="s">
        <v>28</v>
      </c>
      <c r="DK80" s="9" t="s">
        <v>59</v>
      </c>
      <c r="DL80" s="9" t="s">
        <v>60</v>
      </c>
      <c r="DM80" s="41"/>
      <c r="DV80" s="13" t="s">
        <v>54</v>
      </c>
      <c r="DW80" s="13" t="s">
        <v>55</v>
      </c>
      <c r="DX80" s="13" t="s">
        <v>56</v>
      </c>
      <c r="DY80" s="13" t="s">
        <v>57</v>
      </c>
      <c r="DZ80" s="13" t="s">
        <v>8</v>
      </c>
      <c r="EA80" s="8" t="s">
        <v>58</v>
      </c>
      <c r="EB80" s="8" t="s">
        <v>26</v>
      </c>
      <c r="EC80" s="8" t="s">
        <v>27</v>
      </c>
      <c r="ED80" s="42" t="s">
        <v>28</v>
      </c>
      <c r="EE80" s="9" t="s">
        <v>59</v>
      </c>
      <c r="EF80" s="9" t="s">
        <v>60</v>
      </c>
      <c r="EG80" s="41"/>
    </row>
    <row r="81" customHeight="1" spans="6:137">
      <c r="F81" s="11">
        <v>2171</v>
      </c>
      <c r="G81" s="12">
        <v>1.728</v>
      </c>
      <c r="H81" s="11">
        <v>1</v>
      </c>
      <c r="I81" s="11">
        <v>0</v>
      </c>
      <c r="J81" s="13">
        <f t="shared" ref="J81:J91" si="181">F81*G81*H81+I81</f>
        <v>3751.488</v>
      </c>
      <c r="K81" s="11">
        <v>1</v>
      </c>
      <c r="L81" s="11">
        <v>0.97</v>
      </c>
      <c r="M81" s="11">
        <v>2.11</v>
      </c>
      <c r="N81" s="42">
        <f t="shared" ref="N81:N91" si="182">L81*M81+1</f>
        <v>3.0467</v>
      </c>
      <c r="O81" s="11">
        <v>1.15</v>
      </c>
      <c r="P81" s="9">
        <v>0.5</v>
      </c>
      <c r="Q81" s="43">
        <f t="shared" ref="Q81:Q91" si="183">J81*K81*N81*O81*P81</f>
        <v>6572.05363152</v>
      </c>
      <c r="Z81" s="11">
        <v>2171</v>
      </c>
      <c r="AA81" s="12">
        <v>1.728</v>
      </c>
      <c r="AB81" s="11">
        <v>1</v>
      </c>
      <c r="AC81" s="11">
        <v>0</v>
      </c>
      <c r="AD81" s="13">
        <f t="shared" ref="AD81:AD91" si="184">Z81*AA81*AB81+AC81</f>
        <v>3751.488</v>
      </c>
      <c r="AE81" s="11">
        <v>1</v>
      </c>
      <c r="AF81" s="11">
        <v>0.97</v>
      </c>
      <c r="AG81" s="11">
        <v>2.11</v>
      </c>
      <c r="AH81" s="42">
        <f t="shared" ref="AH81:AH91" si="185">AF81*AG81+1</f>
        <v>3.0467</v>
      </c>
      <c r="AI81" s="11">
        <v>1.15</v>
      </c>
      <c r="AJ81" s="9">
        <v>0.5</v>
      </c>
      <c r="AK81" s="43">
        <f t="shared" ref="AK81:AK91" si="186">AD81*AE81*AH81*AI81*AJ81</f>
        <v>6572.05363152</v>
      </c>
      <c r="AT81" s="11">
        <v>2171</v>
      </c>
      <c r="AU81" s="12">
        <v>1.728</v>
      </c>
      <c r="AV81" s="11">
        <v>1</v>
      </c>
      <c r="AW81" s="11">
        <v>0</v>
      </c>
      <c r="AX81" s="13">
        <f t="shared" ref="AX81:AX91" si="187">AT81*AU81*AV81+AW81</f>
        <v>3751.488</v>
      </c>
      <c r="AY81" s="11">
        <v>1</v>
      </c>
      <c r="AZ81" s="11">
        <v>0.97</v>
      </c>
      <c r="BA81" s="11">
        <v>2.11</v>
      </c>
      <c r="BB81" s="42">
        <f t="shared" ref="BB81:BB91" si="188">AZ81*BA81+1</f>
        <v>3.0467</v>
      </c>
      <c r="BC81" s="11">
        <v>1.15</v>
      </c>
      <c r="BD81" s="9">
        <v>0.5</v>
      </c>
      <c r="BE81" s="43">
        <f t="shared" ref="BE81:BE91" si="189">AX81*AY81*BB81*BC81*BD81</f>
        <v>6572.05363152</v>
      </c>
      <c r="BN81" s="11">
        <v>2171</v>
      </c>
      <c r="BO81" s="12">
        <v>1.728</v>
      </c>
      <c r="BP81" s="11">
        <v>1</v>
      </c>
      <c r="BQ81" s="11">
        <v>0</v>
      </c>
      <c r="BR81" s="13">
        <f t="shared" ref="BR81:BR91" si="190">BN81*BO81*BP81+BQ81</f>
        <v>3751.488</v>
      </c>
      <c r="BS81" s="11">
        <v>1</v>
      </c>
      <c r="BT81" s="11">
        <v>0.97</v>
      </c>
      <c r="BU81" s="11">
        <v>2.11</v>
      </c>
      <c r="BV81" s="42">
        <f t="shared" ref="BV81:BV91" si="191">BT81*BU81+1</f>
        <v>3.0467</v>
      </c>
      <c r="BW81" s="11">
        <v>1.15</v>
      </c>
      <c r="BX81" s="9">
        <v>0.5</v>
      </c>
      <c r="BY81" s="43">
        <f t="shared" ref="BY81:BY91" si="192">BR81*BS81*BV81*BW81*BX81</f>
        <v>6572.05363152</v>
      </c>
      <c r="CH81" s="11">
        <v>2171</v>
      </c>
      <c r="CI81" s="12">
        <v>1.728</v>
      </c>
      <c r="CJ81" s="11">
        <v>1</v>
      </c>
      <c r="CK81" s="11">
        <v>0</v>
      </c>
      <c r="CL81" s="13">
        <f t="shared" ref="CL81:CL91" si="193">CH81*CI81*CJ81+CK81</f>
        <v>3751.488</v>
      </c>
      <c r="CM81" s="11">
        <v>1</v>
      </c>
      <c r="CN81" s="11">
        <v>0.97</v>
      </c>
      <c r="CO81" s="11">
        <v>2.11</v>
      </c>
      <c r="CP81" s="42">
        <f t="shared" ref="CP81:CP91" si="194">CN81*CO81+1</f>
        <v>3.0467</v>
      </c>
      <c r="CQ81" s="11">
        <v>1.15</v>
      </c>
      <c r="CR81" s="9">
        <v>0.5</v>
      </c>
      <c r="CS81" s="43">
        <f t="shared" ref="CS81:CS91" si="195">CL81*CM81*CP81*CQ81*CR81</f>
        <v>6572.05363152</v>
      </c>
      <c r="DB81" s="11">
        <v>2171</v>
      </c>
      <c r="DC81" s="12">
        <v>1.728</v>
      </c>
      <c r="DD81" s="11">
        <v>1</v>
      </c>
      <c r="DE81" s="11">
        <v>0</v>
      </c>
      <c r="DF81" s="13">
        <f t="shared" ref="DF81:DF91" si="196">DB81*DC81*DD81+DE81</f>
        <v>3751.488</v>
      </c>
      <c r="DG81" s="11">
        <v>1</v>
      </c>
      <c r="DH81" s="11">
        <v>0.97</v>
      </c>
      <c r="DI81" s="11">
        <v>2.11</v>
      </c>
      <c r="DJ81" s="42">
        <f t="shared" ref="DJ81:DJ91" si="197">DH81*DI81+1</f>
        <v>3.0467</v>
      </c>
      <c r="DK81" s="11">
        <v>1.15</v>
      </c>
      <c r="DL81" s="9">
        <v>0.5</v>
      </c>
      <c r="DM81" s="43">
        <f t="shared" ref="DM81:DM91" si="198">DF81*DG81*DJ81*DK81*DL81</f>
        <v>6572.05363152</v>
      </c>
      <c r="DV81" s="11">
        <v>2171</v>
      </c>
      <c r="DW81" s="12">
        <v>1.728</v>
      </c>
      <c r="DX81" s="11">
        <v>1</v>
      </c>
      <c r="DY81" s="11">
        <v>0</v>
      </c>
      <c r="DZ81" s="13">
        <f t="shared" ref="DZ81:DZ91" si="199">DV81*DW81*DX81+DY81</f>
        <v>3751.488</v>
      </c>
      <c r="EA81" s="11">
        <v>1</v>
      </c>
      <c r="EB81" s="11">
        <v>0.97</v>
      </c>
      <c r="EC81" s="11">
        <v>2.91</v>
      </c>
      <c r="ED81" s="42">
        <f t="shared" ref="ED81:ED91" si="200">EB81*EC81+1</f>
        <v>3.8227</v>
      </c>
      <c r="EE81" s="11">
        <v>1.15</v>
      </c>
      <c r="EF81" s="9">
        <v>0.5</v>
      </c>
      <c r="EG81" s="43">
        <f t="shared" ref="EG81:EG91" si="201">DZ81*EA81*ED81*EE81*EF81</f>
        <v>8245.96757712</v>
      </c>
    </row>
    <row r="82" customHeight="1" spans="6:137">
      <c r="F82" s="11">
        <v>2171</v>
      </c>
      <c r="G82" s="12">
        <v>1.728</v>
      </c>
      <c r="H82" s="11">
        <v>1</v>
      </c>
      <c r="I82" s="11">
        <v>0</v>
      </c>
      <c r="J82" s="13">
        <f t="shared" si="181"/>
        <v>3751.488</v>
      </c>
      <c r="K82" s="11">
        <v>1</v>
      </c>
      <c r="L82" s="11">
        <v>0.97</v>
      </c>
      <c r="M82" s="11">
        <v>2.11</v>
      </c>
      <c r="N82" s="42">
        <f t="shared" si="182"/>
        <v>3.0467</v>
      </c>
      <c r="O82" s="11">
        <v>1.15</v>
      </c>
      <c r="P82" s="9">
        <v>0.5</v>
      </c>
      <c r="Q82" s="43">
        <f t="shared" si="183"/>
        <v>6572.05363152</v>
      </c>
      <c r="Z82" s="11">
        <v>2171</v>
      </c>
      <c r="AA82" s="12">
        <v>1.728</v>
      </c>
      <c r="AB82" s="11">
        <v>1</v>
      </c>
      <c r="AC82" s="11">
        <v>0</v>
      </c>
      <c r="AD82" s="13">
        <f t="shared" si="184"/>
        <v>3751.488</v>
      </c>
      <c r="AE82" s="11">
        <v>1</v>
      </c>
      <c r="AF82" s="11">
        <v>0.97</v>
      </c>
      <c r="AG82" s="11">
        <v>2.11</v>
      </c>
      <c r="AH82" s="42">
        <f t="shared" si="185"/>
        <v>3.0467</v>
      </c>
      <c r="AI82" s="11">
        <v>1.15</v>
      </c>
      <c r="AJ82" s="9">
        <v>0.5</v>
      </c>
      <c r="AK82" s="43">
        <f t="shared" si="186"/>
        <v>6572.05363152</v>
      </c>
      <c r="AT82" s="11">
        <v>2171</v>
      </c>
      <c r="AU82" s="12">
        <v>1.728</v>
      </c>
      <c r="AV82" s="11">
        <v>1</v>
      </c>
      <c r="AW82" s="11">
        <v>0</v>
      </c>
      <c r="AX82" s="13">
        <f t="shared" si="187"/>
        <v>3751.488</v>
      </c>
      <c r="AY82" s="11">
        <v>1</v>
      </c>
      <c r="AZ82" s="11">
        <v>0.97</v>
      </c>
      <c r="BA82" s="11">
        <v>2.11</v>
      </c>
      <c r="BB82" s="42">
        <f t="shared" si="188"/>
        <v>3.0467</v>
      </c>
      <c r="BC82" s="11">
        <v>1.15</v>
      </c>
      <c r="BD82" s="9">
        <v>0.5</v>
      </c>
      <c r="BE82" s="43">
        <f t="shared" si="189"/>
        <v>6572.05363152</v>
      </c>
      <c r="BN82" s="11">
        <v>2171</v>
      </c>
      <c r="BO82" s="12">
        <v>1.728</v>
      </c>
      <c r="BP82" s="11">
        <v>1</v>
      </c>
      <c r="BQ82" s="11">
        <v>0</v>
      </c>
      <c r="BR82" s="13">
        <f t="shared" si="190"/>
        <v>3751.488</v>
      </c>
      <c r="BS82" s="11">
        <v>1</v>
      </c>
      <c r="BT82" s="11">
        <v>0.97</v>
      </c>
      <c r="BU82" s="11">
        <v>2.11</v>
      </c>
      <c r="BV82" s="42">
        <f t="shared" si="191"/>
        <v>3.0467</v>
      </c>
      <c r="BW82" s="11">
        <v>1.15</v>
      </c>
      <c r="BX82" s="9">
        <v>0.5</v>
      </c>
      <c r="BY82" s="43">
        <f t="shared" si="192"/>
        <v>6572.05363152</v>
      </c>
      <c r="CH82" s="11">
        <v>2171</v>
      </c>
      <c r="CI82" s="12">
        <v>1.728</v>
      </c>
      <c r="CJ82" s="11">
        <v>1</v>
      </c>
      <c r="CK82" s="11">
        <v>0</v>
      </c>
      <c r="CL82" s="13">
        <f t="shared" si="193"/>
        <v>3751.488</v>
      </c>
      <c r="CM82" s="11">
        <v>1</v>
      </c>
      <c r="CN82" s="11">
        <v>0.97</v>
      </c>
      <c r="CO82" s="11">
        <v>2.11</v>
      </c>
      <c r="CP82" s="42">
        <f t="shared" si="194"/>
        <v>3.0467</v>
      </c>
      <c r="CQ82" s="11">
        <v>1.15</v>
      </c>
      <c r="CR82" s="9">
        <v>0.5</v>
      </c>
      <c r="CS82" s="43">
        <f t="shared" si="195"/>
        <v>6572.05363152</v>
      </c>
      <c r="DB82" s="11">
        <v>2171</v>
      </c>
      <c r="DC82" s="12">
        <v>1.728</v>
      </c>
      <c r="DD82" s="11">
        <v>1</v>
      </c>
      <c r="DE82" s="11">
        <v>0</v>
      </c>
      <c r="DF82" s="13">
        <f t="shared" si="196"/>
        <v>3751.488</v>
      </c>
      <c r="DG82" s="11">
        <v>1</v>
      </c>
      <c r="DH82" s="11">
        <v>0.97</v>
      </c>
      <c r="DI82" s="11">
        <v>2.11</v>
      </c>
      <c r="DJ82" s="42">
        <f t="shared" si="197"/>
        <v>3.0467</v>
      </c>
      <c r="DK82" s="11">
        <v>1.15</v>
      </c>
      <c r="DL82" s="9">
        <v>0.5</v>
      </c>
      <c r="DM82" s="43">
        <f t="shared" si="198"/>
        <v>6572.05363152</v>
      </c>
      <c r="DV82" s="11">
        <v>2171</v>
      </c>
      <c r="DW82" s="12">
        <v>1.728</v>
      </c>
      <c r="DX82" s="11">
        <v>1</v>
      </c>
      <c r="DY82" s="11">
        <v>0</v>
      </c>
      <c r="DZ82" s="13">
        <f t="shared" si="199"/>
        <v>3751.488</v>
      </c>
      <c r="EA82" s="11">
        <v>1</v>
      </c>
      <c r="EB82" s="11">
        <v>0.97</v>
      </c>
      <c r="EC82" s="11">
        <v>2.91</v>
      </c>
      <c r="ED82" s="42">
        <f t="shared" si="200"/>
        <v>3.8227</v>
      </c>
      <c r="EE82" s="11">
        <v>1.15</v>
      </c>
      <c r="EF82" s="9">
        <v>0.5</v>
      </c>
      <c r="EG82" s="43">
        <f t="shared" si="201"/>
        <v>8245.96757712</v>
      </c>
    </row>
    <row r="83" customHeight="1" spans="6:137">
      <c r="F83" s="11">
        <v>2171</v>
      </c>
      <c r="G83" s="12">
        <v>1.728</v>
      </c>
      <c r="H83" s="11">
        <v>1</v>
      </c>
      <c r="I83" s="11">
        <v>0</v>
      </c>
      <c r="J83" s="13">
        <f t="shared" si="181"/>
        <v>3751.488</v>
      </c>
      <c r="K83" s="11">
        <v>1</v>
      </c>
      <c r="L83" s="11">
        <v>0.97</v>
      </c>
      <c r="M83" s="11">
        <v>2.11</v>
      </c>
      <c r="N83" s="42">
        <f t="shared" si="182"/>
        <v>3.0467</v>
      </c>
      <c r="O83" s="11">
        <v>1.15</v>
      </c>
      <c r="P83" s="9">
        <v>0.5</v>
      </c>
      <c r="Q83" s="43">
        <f t="shared" si="183"/>
        <v>6572.05363152</v>
      </c>
      <c r="Z83" s="11">
        <v>2171</v>
      </c>
      <c r="AA83" s="12">
        <v>1.728</v>
      </c>
      <c r="AB83" s="11">
        <v>1</v>
      </c>
      <c r="AC83" s="11">
        <v>0</v>
      </c>
      <c r="AD83" s="13">
        <f t="shared" si="184"/>
        <v>3751.488</v>
      </c>
      <c r="AE83" s="11">
        <v>1</v>
      </c>
      <c r="AF83" s="11">
        <v>0.97</v>
      </c>
      <c r="AG83" s="11">
        <v>2.11</v>
      </c>
      <c r="AH83" s="42">
        <f t="shared" si="185"/>
        <v>3.0467</v>
      </c>
      <c r="AI83" s="11">
        <v>1.15</v>
      </c>
      <c r="AJ83" s="9">
        <v>0.5</v>
      </c>
      <c r="AK83" s="43">
        <f t="shared" si="186"/>
        <v>6572.05363152</v>
      </c>
      <c r="AT83" s="11">
        <v>2171</v>
      </c>
      <c r="AU83" s="12">
        <v>1.728</v>
      </c>
      <c r="AV83" s="11">
        <v>1</v>
      </c>
      <c r="AW83" s="11">
        <v>0</v>
      </c>
      <c r="AX83" s="13">
        <f t="shared" si="187"/>
        <v>3751.488</v>
      </c>
      <c r="AY83" s="11">
        <v>1</v>
      </c>
      <c r="AZ83" s="11">
        <v>0.97</v>
      </c>
      <c r="BA83" s="11">
        <v>2.11</v>
      </c>
      <c r="BB83" s="42">
        <f t="shared" si="188"/>
        <v>3.0467</v>
      </c>
      <c r="BC83" s="11">
        <v>1.15</v>
      </c>
      <c r="BD83" s="9">
        <v>0.5</v>
      </c>
      <c r="BE83" s="43">
        <f t="shared" si="189"/>
        <v>6572.05363152</v>
      </c>
      <c r="BN83" s="11">
        <v>2171</v>
      </c>
      <c r="BO83" s="12">
        <v>1.728</v>
      </c>
      <c r="BP83" s="11">
        <v>1</v>
      </c>
      <c r="BQ83" s="11">
        <v>0</v>
      </c>
      <c r="BR83" s="13">
        <f t="shared" si="190"/>
        <v>3751.488</v>
      </c>
      <c r="BS83" s="11">
        <v>1</v>
      </c>
      <c r="BT83" s="11">
        <v>0.97</v>
      </c>
      <c r="BU83" s="11">
        <v>2.11</v>
      </c>
      <c r="BV83" s="42">
        <f t="shared" si="191"/>
        <v>3.0467</v>
      </c>
      <c r="BW83" s="11">
        <v>1.15</v>
      </c>
      <c r="BX83" s="9">
        <v>0.5</v>
      </c>
      <c r="BY83" s="43">
        <f t="shared" si="192"/>
        <v>6572.05363152</v>
      </c>
      <c r="CH83" s="11">
        <v>2171</v>
      </c>
      <c r="CI83" s="12">
        <v>1.728</v>
      </c>
      <c r="CJ83" s="11">
        <v>1</v>
      </c>
      <c r="CK83" s="11">
        <v>0</v>
      </c>
      <c r="CL83" s="13">
        <f t="shared" si="193"/>
        <v>3751.488</v>
      </c>
      <c r="CM83" s="11">
        <v>1</v>
      </c>
      <c r="CN83" s="11">
        <v>0.97</v>
      </c>
      <c r="CO83" s="11">
        <v>2.11</v>
      </c>
      <c r="CP83" s="42">
        <f t="shared" si="194"/>
        <v>3.0467</v>
      </c>
      <c r="CQ83" s="11">
        <v>1.15</v>
      </c>
      <c r="CR83" s="9">
        <v>0.5</v>
      </c>
      <c r="CS83" s="43">
        <f t="shared" si="195"/>
        <v>6572.05363152</v>
      </c>
      <c r="DB83" s="11">
        <v>2171</v>
      </c>
      <c r="DC83" s="12">
        <v>1.728</v>
      </c>
      <c r="DD83" s="11">
        <v>1</v>
      </c>
      <c r="DE83" s="11">
        <v>0</v>
      </c>
      <c r="DF83" s="13">
        <f t="shared" si="196"/>
        <v>3751.488</v>
      </c>
      <c r="DG83" s="11">
        <v>1</v>
      </c>
      <c r="DH83" s="11">
        <v>0.97</v>
      </c>
      <c r="DI83" s="11">
        <v>2.11</v>
      </c>
      <c r="DJ83" s="42">
        <f t="shared" si="197"/>
        <v>3.0467</v>
      </c>
      <c r="DK83" s="11">
        <v>1.15</v>
      </c>
      <c r="DL83" s="9">
        <v>0.5</v>
      </c>
      <c r="DM83" s="43">
        <f t="shared" si="198"/>
        <v>6572.05363152</v>
      </c>
      <c r="DV83" s="11">
        <v>2171</v>
      </c>
      <c r="DW83" s="12">
        <v>1.728</v>
      </c>
      <c r="DX83" s="11">
        <v>1</v>
      </c>
      <c r="DY83" s="11">
        <v>0</v>
      </c>
      <c r="DZ83" s="13">
        <f t="shared" si="199"/>
        <v>3751.488</v>
      </c>
      <c r="EA83" s="11">
        <v>1</v>
      </c>
      <c r="EB83" s="11">
        <v>0.97</v>
      </c>
      <c r="EC83" s="11">
        <v>2.91</v>
      </c>
      <c r="ED83" s="42">
        <f t="shared" si="200"/>
        <v>3.8227</v>
      </c>
      <c r="EE83" s="11">
        <v>1.15</v>
      </c>
      <c r="EF83" s="9">
        <v>0.5</v>
      </c>
      <c r="EG83" s="43">
        <f t="shared" si="201"/>
        <v>8245.96757712</v>
      </c>
    </row>
    <row r="84" customHeight="1" spans="6:137">
      <c r="F84" s="11">
        <v>2171</v>
      </c>
      <c r="G84" s="12">
        <v>1.728</v>
      </c>
      <c r="H84" s="11">
        <v>1</v>
      </c>
      <c r="I84" s="11">
        <v>0</v>
      </c>
      <c r="J84" s="13">
        <f t="shared" si="181"/>
        <v>3751.488</v>
      </c>
      <c r="K84" s="11">
        <v>1</v>
      </c>
      <c r="L84" s="11">
        <v>0.97</v>
      </c>
      <c r="M84" s="11">
        <v>2.11</v>
      </c>
      <c r="N84" s="42">
        <f t="shared" si="182"/>
        <v>3.0467</v>
      </c>
      <c r="O84" s="11">
        <v>1.15</v>
      </c>
      <c r="P84" s="9">
        <v>0.5</v>
      </c>
      <c r="Q84" s="43">
        <f t="shared" si="183"/>
        <v>6572.05363152</v>
      </c>
      <c r="Z84" s="11">
        <v>2171</v>
      </c>
      <c r="AA84" s="12">
        <v>1.728</v>
      </c>
      <c r="AB84" s="11">
        <v>1</v>
      </c>
      <c r="AC84" s="11">
        <v>0</v>
      </c>
      <c r="AD84" s="13">
        <f t="shared" si="184"/>
        <v>3751.488</v>
      </c>
      <c r="AE84" s="11">
        <v>1</v>
      </c>
      <c r="AF84" s="11">
        <v>0.97</v>
      </c>
      <c r="AG84" s="11">
        <v>2.11</v>
      </c>
      <c r="AH84" s="42">
        <f t="shared" si="185"/>
        <v>3.0467</v>
      </c>
      <c r="AI84" s="11">
        <v>1.15</v>
      </c>
      <c r="AJ84" s="9">
        <v>0.5</v>
      </c>
      <c r="AK84" s="43">
        <f t="shared" si="186"/>
        <v>6572.05363152</v>
      </c>
      <c r="AT84" s="11">
        <v>2171</v>
      </c>
      <c r="AU84" s="12">
        <v>1.728</v>
      </c>
      <c r="AV84" s="11">
        <v>1</v>
      </c>
      <c r="AW84" s="11">
        <v>0</v>
      </c>
      <c r="AX84" s="13">
        <f t="shared" si="187"/>
        <v>3751.488</v>
      </c>
      <c r="AY84" s="11">
        <v>1</v>
      </c>
      <c r="AZ84" s="11">
        <v>0.97</v>
      </c>
      <c r="BA84" s="11">
        <v>2.11</v>
      </c>
      <c r="BB84" s="42">
        <f t="shared" si="188"/>
        <v>3.0467</v>
      </c>
      <c r="BC84" s="11">
        <v>1.15</v>
      </c>
      <c r="BD84" s="9">
        <v>0.5</v>
      </c>
      <c r="BE84" s="43">
        <f t="shared" si="189"/>
        <v>6572.05363152</v>
      </c>
      <c r="BN84" s="11">
        <v>2171</v>
      </c>
      <c r="BO84" s="12">
        <v>1.728</v>
      </c>
      <c r="BP84" s="11">
        <v>1</v>
      </c>
      <c r="BQ84" s="11">
        <v>0</v>
      </c>
      <c r="BR84" s="13">
        <f t="shared" si="190"/>
        <v>3751.488</v>
      </c>
      <c r="BS84" s="11">
        <v>1</v>
      </c>
      <c r="BT84" s="11">
        <v>0.97</v>
      </c>
      <c r="BU84" s="11">
        <v>2.11</v>
      </c>
      <c r="BV84" s="42">
        <f t="shared" si="191"/>
        <v>3.0467</v>
      </c>
      <c r="BW84" s="11">
        <v>1.15</v>
      </c>
      <c r="BX84" s="9">
        <v>0.5</v>
      </c>
      <c r="BY84" s="43">
        <f t="shared" si="192"/>
        <v>6572.05363152</v>
      </c>
      <c r="CH84" s="11">
        <v>2171</v>
      </c>
      <c r="CI84" s="12">
        <v>1.728</v>
      </c>
      <c r="CJ84" s="11">
        <v>1</v>
      </c>
      <c r="CK84" s="11">
        <v>0</v>
      </c>
      <c r="CL84" s="13">
        <f t="shared" si="193"/>
        <v>3751.488</v>
      </c>
      <c r="CM84" s="11">
        <v>1</v>
      </c>
      <c r="CN84" s="11">
        <v>0.97</v>
      </c>
      <c r="CO84" s="11">
        <v>2.11</v>
      </c>
      <c r="CP84" s="42">
        <f t="shared" si="194"/>
        <v>3.0467</v>
      </c>
      <c r="CQ84" s="11">
        <v>1.15</v>
      </c>
      <c r="CR84" s="9">
        <v>0.5</v>
      </c>
      <c r="CS84" s="43">
        <f t="shared" si="195"/>
        <v>6572.05363152</v>
      </c>
      <c r="DB84" s="11">
        <v>2171</v>
      </c>
      <c r="DC84" s="12">
        <v>1.728</v>
      </c>
      <c r="DD84" s="11">
        <v>1</v>
      </c>
      <c r="DE84" s="11">
        <v>0</v>
      </c>
      <c r="DF84" s="13">
        <f t="shared" si="196"/>
        <v>3751.488</v>
      </c>
      <c r="DG84" s="11">
        <v>1</v>
      </c>
      <c r="DH84" s="11">
        <v>0.97</v>
      </c>
      <c r="DI84" s="11">
        <v>2.11</v>
      </c>
      <c r="DJ84" s="42">
        <f t="shared" si="197"/>
        <v>3.0467</v>
      </c>
      <c r="DK84" s="11">
        <v>1.15</v>
      </c>
      <c r="DL84" s="9">
        <v>0.5</v>
      </c>
      <c r="DM84" s="43">
        <f t="shared" si="198"/>
        <v>6572.05363152</v>
      </c>
      <c r="DV84" s="11">
        <v>2171</v>
      </c>
      <c r="DW84" s="12">
        <v>1.728</v>
      </c>
      <c r="DX84" s="11">
        <v>1</v>
      </c>
      <c r="DY84" s="11">
        <v>0</v>
      </c>
      <c r="DZ84" s="13">
        <f t="shared" si="199"/>
        <v>3751.488</v>
      </c>
      <c r="EA84" s="11">
        <v>1</v>
      </c>
      <c r="EB84" s="11">
        <v>0.97</v>
      </c>
      <c r="EC84" s="11">
        <v>2.91</v>
      </c>
      <c r="ED84" s="42">
        <f t="shared" si="200"/>
        <v>3.8227</v>
      </c>
      <c r="EE84" s="11">
        <v>1.15</v>
      </c>
      <c r="EF84" s="9">
        <v>0.5</v>
      </c>
      <c r="EG84" s="43">
        <f t="shared" si="201"/>
        <v>8245.96757712</v>
      </c>
    </row>
    <row r="85" customHeight="1" spans="6:137">
      <c r="F85" s="11">
        <v>2171</v>
      </c>
      <c r="G85" s="12">
        <v>1.728</v>
      </c>
      <c r="H85" s="11">
        <v>1</v>
      </c>
      <c r="I85" s="11">
        <v>0</v>
      </c>
      <c r="J85" s="13">
        <f t="shared" si="181"/>
        <v>3751.488</v>
      </c>
      <c r="K85" s="11">
        <v>1</v>
      </c>
      <c r="L85" s="11">
        <v>0.97</v>
      </c>
      <c r="M85" s="11">
        <v>2.11</v>
      </c>
      <c r="N85" s="42">
        <f t="shared" si="182"/>
        <v>3.0467</v>
      </c>
      <c r="O85" s="11">
        <v>1.15</v>
      </c>
      <c r="P85" s="9">
        <v>0.5</v>
      </c>
      <c r="Q85" s="43">
        <f t="shared" si="183"/>
        <v>6572.05363152</v>
      </c>
      <c r="Z85" s="11">
        <v>2171</v>
      </c>
      <c r="AA85" s="12">
        <v>1.728</v>
      </c>
      <c r="AB85" s="11">
        <v>1</v>
      </c>
      <c r="AC85" s="11">
        <v>0</v>
      </c>
      <c r="AD85" s="13">
        <f t="shared" si="184"/>
        <v>3751.488</v>
      </c>
      <c r="AE85" s="11">
        <v>1</v>
      </c>
      <c r="AF85" s="11">
        <v>0.97</v>
      </c>
      <c r="AG85" s="11">
        <v>2.11</v>
      </c>
      <c r="AH85" s="42">
        <f t="shared" si="185"/>
        <v>3.0467</v>
      </c>
      <c r="AI85" s="11">
        <v>1.15</v>
      </c>
      <c r="AJ85" s="9">
        <v>0.5</v>
      </c>
      <c r="AK85" s="43">
        <f t="shared" si="186"/>
        <v>6572.05363152</v>
      </c>
      <c r="AT85" s="11">
        <v>2171</v>
      </c>
      <c r="AU85" s="12">
        <v>1.728</v>
      </c>
      <c r="AV85" s="11">
        <v>1</v>
      </c>
      <c r="AW85" s="11">
        <v>0</v>
      </c>
      <c r="AX85" s="13">
        <f t="shared" si="187"/>
        <v>3751.488</v>
      </c>
      <c r="AY85" s="11">
        <v>1</v>
      </c>
      <c r="AZ85" s="11">
        <v>0.97</v>
      </c>
      <c r="BA85" s="11">
        <v>2.11</v>
      </c>
      <c r="BB85" s="42">
        <f t="shared" si="188"/>
        <v>3.0467</v>
      </c>
      <c r="BC85" s="11">
        <v>1.15</v>
      </c>
      <c r="BD85" s="9">
        <v>0.5</v>
      </c>
      <c r="BE85" s="43">
        <f t="shared" si="189"/>
        <v>6572.05363152</v>
      </c>
      <c r="BN85" s="11">
        <v>2171</v>
      </c>
      <c r="BO85" s="12">
        <v>1.728</v>
      </c>
      <c r="BP85" s="11">
        <v>1</v>
      </c>
      <c r="BQ85" s="11">
        <v>0</v>
      </c>
      <c r="BR85" s="13">
        <f t="shared" si="190"/>
        <v>3751.488</v>
      </c>
      <c r="BS85" s="11">
        <v>1</v>
      </c>
      <c r="BT85" s="11">
        <v>0.97</v>
      </c>
      <c r="BU85" s="11">
        <v>2.11</v>
      </c>
      <c r="BV85" s="42">
        <f t="shared" si="191"/>
        <v>3.0467</v>
      </c>
      <c r="BW85" s="11">
        <v>1.15</v>
      </c>
      <c r="BX85" s="9">
        <v>0.5</v>
      </c>
      <c r="BY85" s="43">
        <f t="shared" si="192"/>
        <v>6572.05363152</v>
      </c>
      <c r="CH85" s="11">
        <v>2171</v>
      </c>
      <c r="CI85" s="12">
        <v>1.728</v>
      </c>
      <c r="CJ85" s="11">
        <v>1</v>
      </c>
      <c r="CK85" s="11">
        <v>0</v>
      </c>
      <c r="CL85" s="13">
        <f t="shared" si="193"/>
        <v>3751.488</v>
      </c>
      <c r="CM85" s="11">
        <v>1</v>
      </c>
      <c r="CN85" s="11">
        <v>0.97</v>
      </c>
      <c r="CO85" s="11">
        <v>2.11</v>
      </c>
      <c r="CP85" s="42">
        <f t="shared" si="194"/>
        <v>3.0467</v>
      </c>
      <c r="CQ85" s="11">
        <v>1.15</v>
      </c>
      <c r="CR85" s="9">
        <v>0.5</v>
      </c>
      <c r="CS85" s="43">
        <f t="shared" si="195"/>
        <v>6572.05363152</v>
      </c>
      <c r="DB85" s="11">
        <v>2171</v>
      </c>
      <c r="DC85" s="12">
        <v>1.728</v>
      </c>
      <c r="DD85" s="11">
        <v>1</v>
      </c>
      <c r="DE85" s="11">
        <v>0</v>
      </c>
      <c r="DF85" s="13">
        <f t="shared" si="196"/>
        <v>3751.488</v>
      </c>
      <c r="DG85" s="11">
        <v>1</v>
      </c>
      <c r="DH85" s="11">
        <v>0.97</v>
      </c>
      <c r="DI85" s="11">
        <v>2.11</v>
      </c>
      <c r="DJ85" s="42">
        <f t="shared" si="197"/>
        <v>3.0467</v>
      </c>
      <c r="DK85" s="11">
        <v>1.15</v>
      </c>
      <c r="DL85" s="9">
        <v>0.5</v>
      </c>
      <c r="DM85" s="43">
        <f t="shared" si="198"/>
        <v>6572.05363152</v>
      </c>
      <c r="DV85" s="11">
        <v>2171</v>
      </c>
      <c r="DW85" s="12">
        <v>1.728</v>
      </c>
      <c r="DX85" s="11">
        <v>1</v>
      </c>
      <c r="DY85" s="11">
        <v>0</v>
      </c>
      <c r="DZ85" s="13">
        <f t="shared" si="199"/>
        <v>3751.488</v>
      </c>
      <c r="EA85" s="11">
        <v>1</v>
      </c>
      <c r="EB85" s="11">
        <v>0.97</v>
      </c>
      <c r="EC85" s="11">
        <v>2.91</v>
      </c>
      <c r="ED85" s="42">
        <f t="shared" si="200"/>
        <v>3.8227</v>
      </c>
      <c r="EE85" s="11">
        <v>1.15</v>
      </c>
      <c r="EF85" s="9">
        <v>0.5</v>
      </c>
      <c r="EG85" s="43">
        <f t="shared" si="201"/>
        <v>8245.96757712</v>
      </c>
    </row>
    <row r="86" customHeight="1" spans="6:137">
      <c r="F86" s="11">
        <v>2171</v>
      </c>
      <c r="G86" s="12">
        <v>1.728</v>
      </c>
      <c r="H86" s="11">
        <v>1</v>
      </c>
      <c r="I86" s="11">
        <v>0</v>
      </c>
      <c r="J86" s="13">
        <f t="shared" si="181"/>
        <v>3751.488</v>
      </c>
      <c r="K86" s="11">
        <v>1</v>
      </c>
      <c r="L86" s="11">
        <v>0.97</v>
      </c>
      <c r="M86" s="11">
        <v>2.11</v>
      </c>
      <c r="N86" s="42">
        <f t="shared" si="182"/>
        <v>3.0467</v>
      </c>
      <c r="O86" s="11">
        <v>0.9</v>
      </c>
      <c r="P86" s="9">
        <v>0.5</v>
      </c>
      <c r="Q86" s="43">
        <f t="shared" si="183"/>
        <v>5143.34632032</v>
      </c>
      <c r="Z86" s="11">
        <v>2171</v>
      </c>
      <c r="AA86" s="12">
        <v>1.728</v>
      </c>
      <c r="AB86" s="11">
        <v>1</v>
      </c>
      <c r="AC86" s="11">
        <v>0</v>
      </c>
      <c r="AD86" s="13">
        <f t="shared" si="184"/>
        <v>3751.488</v>
      </c>
      <c r="AE86" s="11">
        <v>1</v>
      </c>
      <c r="AF86" s="11">
        <v>0.97</v>
      </c>
      <c r="AG86" s="11">
        <v>2.11</v>
      </c>
      <c r="AH86" s="42">
        <f t="shared" si="185"/>
        <v>3.0467</v>
      </c>
      <c r="AI86" s="11">
        <v>0.9</v>
      </c>
      <c r="AJ86" s="9">
        <v>0.5</v>
      </c>
      <c r="AK86" s="43">
        <f t="shared" si="186"/>
        <v>5143.34632032</v>
      </c>
      <c r="AT86" s="11">
        <v>2171</v>
      </c>
      <c r="AU86" s="12">
        <v>1.728</v>
      </c>
      <c r="AV86" s="11">
        <v>1</v>
      </c>
      <c r="AW86" s="11">
        <v>0</v>
      </c>
      <c r="AX86" s="13">
        <f t="shared" si="187"/>
        <v>3751.488</v>
      </c>
      <c r="AY86" s="11">
        <v>1</v>
      </c>
      <c r="AZ86" s="11">
        <v>0.97</v>
      </c>
      <c r="BA86" s="11">
        <v>2.11</v>
      </c>
      <c r="BB86" s="42">
        <f t="shared" si="188"/>
        <v>3.0467</v>
      </c>
      <c r="BC86" s="11">
        <v>0.9</v>
      </c>
      <c r="BD86" s="9">
        <v>0.5</v>
      </c>
      <c r="BE86" s="43">
        <f t="shared" si="189"/>
        <v>5143.34632032</v>
      </c>
      <c r="BN86" s="11">
        <v>2171</v>
      </c>
      <c r="BO86" s="12">
        <v>1.728</v>
      </c>
      <c r="BP86" s="11">
        <v>1</v>
      </c>
      <c r="BQ86" s="11">
        <v>0</v>
      </c>
      <c r="BR86" s="13">
        <f t="shared" si="190"/>
        <v>3751.488</v>
      </c>
      <c r="BS86" s="11">
        <v>1</v>
      </c>
      <c r="BT86" s="11">
        <v>0.97</v>
      </c>
      <c r="BU86" s="11">
        <v>2.11</v>
      </c>
      <c r="BV86" s="42">
        <f t="shared" si="191"/>
        <v>3.0467</v>
      </c>
      <c r="BW86" s="11">
        <v>0.9</v>
      </c>
      <c r="BX86" s="9">
        <v>0.5</v>
      </c>
      <c r="BY86" s="43">
        <f t="shared" si="192"/>
        <v>5143.34632032</v>
      </c>
      <c r="CH86" s="11">
        <v>2171</v>
      </c>
      <c r="CI86" s="12">
        <v>1.728</v>
      </c>
      <c r="CJ86" s="11">
        <v>1</v>
      </c>
      <c r="CK86" s="11">
        <v>0</v>
      </c>
      <c r="CL86" s="13">
        <f t="shared" si="193"/>
        <v>3751.488</v>
      </c>
      <c r="CM86" s="11">
        <v>1</v>
      </c>
      <c r="CN86" s="11">
        <v>0.97</v>
      </c>
      <c r="CO86" s="11">
        <v>2.11</v>
      </c>
      <c r="CP86" s="42">
        <f t="shared" si="194"/>
        <v>3.0467</v>
      </c>
      <c r="CQ86" s="11">
        <v>0.9</v>
      </c>
      <c r="CR86" s="9">
        <v>0.5</v>
      </c>
      <c r="CS86" s="43">
        <f t="shared" si="195"/>
        <v>5143.34632032</v>
      </c>
      <c r="DB86" s="11">
        <v>2171</v>
      </c>
      <c r="DC86" s="12">
        <v>1.728</v>
      </c>
      <c r="DD86" s="11">
        <v>1</v>
      </c>
      <c r="DE86" s="11">
        <v>0</v>
      </c>
      <c r="DF86" s="13">
        <f t="shared" si="196"/>
        <v>3751.488</v>
      </c>
      <c r="DG86" s="11">
        <v>1</v>
      </c>
      <c r="DH86" s="11">
        <v>0.97</v>
      </c>
      <c r="DI86" s="11">
        <v>2.11</v>
      </c>
      <c r="DJ86" s="42">
        <f t="shared" si="197"/>
        <v>3.0467</v>
      </c>
      <c r="DK86" s="11">
        <v>0.9</v>
      </c>
      <c r="DL86" s="9">
        <v>0.5</v>
      </c>
      <c r="DM86" s="43">
        <f t="shared" si="198"/>
        <v>5143.34632032</v>
      </c>
      <c r="DV86" s="11">
        <v>2171</v>
      </c>
      <c r="DW86" s="12">
        <v>1.728</v>
      </c>
      <c r="DX86" s="11">
        <v>1</v>
      </c>
      <c r="DY86" s="11">
        <v>0</v>
      </c>
      <c r="DZ86" s="13">
        <f t="shared" si="199"/>
        <v>3751.488</v>
      </c>
      <c r="EA86" s="11">
        <v>1</v>
      </c>
      <c r="EB86" s="11">
        <v>0.97</v>
      </c>
      <c r="EC86" s="11">
        <v>2.91</v>
      </c>
      <c r="ED86" s="42">
        <f t="shared" si="200"/>
        <v>3.8227</v>
      </c>
      <c r="EE86" s="11">
        <v>0.9</v>
      </c>
      <c r="EF86" s="9">
        <v>0.5</v>
      </c>
      <c r="EG86" s="43">
        <f t="shared" si="201"/>
        <v>6453.36592992</v>
      </c>
    </row>
    <row r="87" customHeight="1" spans="6:137">
      <c r="F87" s="11">
        <v>2171</v>
      </c>
      <c r="G87" s="12">
        <v>1.728</v>
      </c>
      <c r="H87" s="11">
        <v>1</v>
      </c>
      <c r="I87" s="11">
        <v>0</v>
      </c>
      <c r="J87" s="13">
        <f t="shared" si="181"/>
        <v>3751.488</v>
      </c>
      <c r="K87" s="11">
        <v>1</v>
      </c>
      <c r="L87" s="11">
        <v>0.97</v>
      </c>
      <c r="M87" s="11">
        <v>2.11</v>
      </c>
      <c r="N87" s="42">
        <f t="shared" si="182"/>
        <v>3.0467</v>
      </c>
      <c r="O87" s="11">
        <v>0.9</v>
      </c>
      <c r="P87" s="9">
        <v>0.5</v>
      </c>
      <c r="Q87" s="43">
        <f t="shared" si="183"/>
        <v>5143.34632032</v>
      </c>
      <c r="Z87" s="11">
        <v>2171</v>
      </c>
      <c r="AA87" s="12">
        <v>1.728</v>
      </c>
      <c r="AB87" s="11">
        <v>1</v>
      </c>
      <c r="AC87" s="11">
        <v>0</v>
      </c>
      <c r="AD87" s="13">
        <f t="shared" si="184"/>
        <v>3751.488</v>
      </c>
      <c r="AE87" s="11">
        <v>1</v>
      </c>
      <c r="AF87" s="11">
        <v>0.97</v>
      </c>
      <c r="AG87" s="11">
        <v>2.11</v>
      </c>
      <c r="AH87" s="42">
        <f t="shared" si="185"/>
        <v>3.0467</v>
      </c>
      <c r="AI87" s="11">
        <v>0.9</v>
      </c>
      <c r="AJ87" s="9">
        <v>0.5</v>
      </c>
      <c r="AK87" s="43">
        <f t="shared" si="186"/>
        <v>5143.34632032</v>
      </c>
      <c r="AT87" s="11">
        <v>2171</v>
      </c>
      <c r="AU87" s="12">
        <v>1.728</v>
      </c>
      <c r="AV87" s="11">
        <v>1</v>
      </c>
      <c r="AW87" s="11">
        <v>0</v>
      </c>
      <c r="AX87" s="13">
        <f t="shared" si="187"/>
        <v>3751.488</v>
      </c>
      <c r="AY87" s="11">
        <v>1</v>
      </c>
      <c r="AZ87" s="11">
        <v>0.97</v>
      </c>
      <c r="BA87" s="11">
        <v>2.11</v>
      </c>
      <c r="BB87" s="42">
        <f t="shared" si="188"/>
        <v>3.0467</v>
      </c>
      <c r="BC87" s="11">
        <v>0.9</v>
      </c>
      <c r="BD87" s="9">
        <v>0.5</v>
      </c>
      <c r="BE87" s="43">
        <f t="shared" si="189"/>
        <v>5143.34632032</v>
      </c>
      <c r="BN87" s="11">
        <v>2171</v>
      </c>
      <c r="BO87" s="12">
        <v>1.728</v>
      </c>
      <c r="BP87" s="11">
        <v>1</v>
      </c>
      <c r="BQ87" s="11">
        <v>0</v>
      </c>
      <c r="BR87" s="13">
        <f t="shared" si="190"/>
        <v>3751.488</v>
      </c>
      <c r="BS87" s="11">
        <v>1</v>
      </c>
      <c r="BT87" s="11">
        <v>0.97</v>
      </c>
      <c r="BU87" s="11">
        <v>2.11</v>
      </c>
      <c r="BV87" s="42">
        <f t="shared" si="191"/>
        <v>3.0467</v>
      </c>
      <c r="BW87" s="11">
        <v>0.9</v>
      </c>
      <c r="BX87" s="9">
        <v>0.5</v>
      </c>
      <c r="BY87" s="43">
        <f t="shared" si="192"/>
        <v>5143.34632032</v>
      </c>
      <c r="CH87" s="11">
        <v>2171</v>
      </c>
      <c r="CI87" s="12">
        <v>1.728</v>
      </c>
      <c r="CJ87" s="11">
        <v>1</v>
      </c>
      <c r="CK87" s="11">
        <v>0</v>
      </c>
      <c r="CL87" s="13">
        <f t="shared" si="193"/>
        <v>3751.488</v>
      </c>
      <c r="CM87" s="11">
        <v>1</v>
      </c>
      <c r="CN87" s="11">
        <v>0.97</v>
      </c>
      <c r="CO87" s="11">
        <v>2.11</v>
      </c>
      <c r="CP87" s="42">
        <f t="shared" si="194"/>
        <v>3.0467</v>
      </c>
      <c r="CQ87" s="11">
        <v>0.9</v>
      </c>
      <c r="CR87" s="9">
        <v>0.5</v>
      </c>
      <c r="CS87" s="43">
        <f t="shared" si="195"/>
        <v>5143.34632032</v>
      </c>
      <c r="DB87" s="11">
        <v>2171</v>
      </c>
      <c r="DC87" s="12">
        <v>1.728</v>
      </c>
      <c r="DD87" s="11">
        <v>1</v>
      </c>
      <c r="DE87" s="11">
        <v>0</v>
      </c>
      <c r="DF87" s="13">
        <f t="shared" si="196"/>
        <v>3751.488</v>
      </c>
      <c r="DG87" s="11">
        <v>1</v>
      </c>
      <c r="DH87" s="11">
        <v>0.97</v>
      </c>
      <c r="DI87" s="11">
        <v>2.11</v>
      </c>
      <c r="DJ87" s="42">
        <f t="shared" si="197"/>
        <v>3.0467</v>
      </c>
      <c r="DK87" s="11">
        <v>0.9</v>
      </c>
      <c r="DL87" s="9">
        <v>0.5</v>
      </c>
      <c r="DM87" s="43">
        <f t="shared" si="198"/>
        <v>5143.34632032</v>
      </c>
      <c r="DV87" s="11">
        <v>2171</v>
      </c>
      <c r="DW87" s="12">
        <v>1.728</v>
      </c>
      <c r="DX87" s="11">
        <v>1</v>
      </c>
      <c r="DY87" s="11">
        <v>0</v>
      </c>
      <c r="DZ87" s="13">
        <f t="shared" si="199"/>
        <v>3751.488</v>
      </c>
      <c r="EA87" s="11">
        <v>1</v>
      </c>
      <c r="EB87" s="11">
        <v>0.97</v>
      </c>
      <c r="EC87" s="11">
        <v>2.91</v>
      </c>
      <c r="ED87" s="42">
        <f t="shared" si="200"/>
        <v>3.8227</v>
      </c>
      <c r="EE87" s="11">
        <v>0.9</v>
      </c>
      <c r="EF87" s="9">
        <v>0.5</v>
      </c>
      <c r="EG87" s="43">
        <f t="shared" si="201"/>
        <v>6453.36592992</v>
      </c>
    </row>
    <row r="88" customHeight="1" spans="6:137">
      <c r="F88" s="11">
        <v>2171</v>
      </c>
      <c r="G88" s="12">
        <v>1.728</v>
      </c>
      <c r="H88" s="11">
        <v>1</v>
      </c>
      <c r="I88" s="11">
        <v>0</v>
      </c>
      <c r="J88" s="13">
        <f t="shared" si="181"/>
        <v>3751.488</v>
      </c>
      <c r="K88" s="11">
        <v>1</v>
      </c>
      <c r="L88" s="11">
        <v>0.97</v>
      </c>
      <c r="M88" s="11">
        <v>2.11</v>
      </c>
      <c r="N88" s="42">
        <f t="shared" si="182"/>
        <v>3.0467</v>
      </c>
      <c r="O88" s="11">
        <v>0.9</v>
      </c>
      <c r="P88" s="9">
        <v>0.5</v>
      </c>
      <c r="Q88" s="43">
        <f t="shared" si="183"/>
        <v>5143.34632032</v>
      </c>
      <c r="Z88" s="11">
        <v>2171</v>
      </c>
      <c r="AA88" s="12">
        <v>1.728</v>
      </c>
      <c r="AB88" s="11">
        <v>1</v>
      </c>
      <c r="AC88" s="11">
        <v>0</v>
      </c>
      <c r="AD88" s="13">
        <f t="shared" si="184"/>
        <v>3751.488</v>
      </c>
      <c r="AE88" s="11">
        <v>1</v>
      </c>
      <c r="AF88" s="11">
        <v>0.97</v>
      </c>
      <c r="AG88" s="11">
        <v>2.11</v>
      </c>
      <c r="AH88" s="42">
        <f t="shared" si="185"/>
        <v>3.0467</v>
      </c>
      <c r="AI88" s="11">
        <v>0.9</v>
      </c>
      <c r="AJ88" s="9">
        <v>0.5</v>
      </c>
      <c r="AK88" s="43">
        <f t="shared" si="186"/>
        <v>5143.34632032</v>
      </c>
      <c r="AT88" s="11">
        <v>2171</v>
      </c>
      <c r="AU88" s="12">
        <v>1.728</v>
      </c>
      <c r="AV88" s="11">
        <v>1</v>
      </c>
      <c r="AW88" s="11">
        <v>0</v>
      </c>
      <c r="AX88" s="13">
        <f t="shared" si="187"/>
        <v>3751.488</v>
      </c>
      <c r="AY88" s="11">
        <v>1</v>
      </c>
      <c r="AZ88" s="11">
        <v>0.97</v>
      </c>
      <c r="BA88" s="11">
        <v>2.11</v>
      </c>
      <c r="BB88" s="42">
        <f t="shared" si="188"/>
        <v>3.0467</v>
      </c>
      <c r="BC88" s="11">
        <v>0.9</v>
      </c>
      <c r="BD88" s="9">
        <v>0.5</v>
      </c>
      <c r="BE88" s="43">
        <f t="shared" si="189"/>
        <v>5143.34632032</v>
      </c>
      <c r="BN88" s="11">
        <v>2171</v>
      </c>
      <c r="BO88" s="12">
        <v>1.728</v>
      </c>
      <c r="BP88" s="11">
        <v>1</v>
      </c>
      <c r="BQ88" s="11">
        <v>0</v>
      </c>
      <c r="BR88" s="13">
        <f t="shared" si="190"/>
        <v>3751.488</v>
      </c>
      <c r="BS88" s="11">
        <v>1</v>
      </c>
      <c r="BT88" s="11">
        <v>0.97</v>
      </c>
      <c r="BU88" s="11">
        <v>2.11</v>
      </c>
      <c r="BV88" s="42">
        <f t="shared" si="191"/>
        <v>3.0467</v>
      </c>
      <c r="BW88" s="11">
        <v>0.9</v>
      </c>
      <c r="BX88" s="9">
        <v>0.5</v>
      </c>
      <c r="BY88" s="43">
        <f t="shared" si="192"/>
        <v>5143.34632032</v>
      </c>
      <c r="CH88" s="11">
        <v>2171</v>
      </c>
      <c r="CI88" s="12">
        <v>1.728</v>
      </c>
      <c r="CJ88" s="11">
        <v>1</v>
      </c>
      <c r="CK88" s="11">
        <v>0</v>
      </c>
      <c r="CL88" s="13">
        <f t="shared" si="193"/>
        <v>3751.488</v>
      </c>
      <c r="CM88" s="11">
        <v>1</v>
      </c>
      <c r="CN88" s="11">
        <v>0.97</v>
      </c>
      <c r="CO88" s="11">
        <v>2.11</v>
      </c>
      <c r="CP88" s="42">
        <f t="shared" si="194"/>
        <v>3.0467</v>
      </c>
      <c r="CQ88" s="11">
        <v>0.9</v>
      </c>
      <c r="CR88" s="9">
        <v>0.5</v>
      </c>
      <c r="CS88" s="43">
        <f t="shared" si="195"/>
        <v>5143.34632032</v>
      </c>
      <c r="DB88" s="11">
        <v>2171</v>
      </c>
      <c r="DC88" s="12">
        <v>1.728</v>
      </c>
      <c r="DD88" s="11">
        <v>1</v>
      </c>
      <c r="DE88" s="11">
        <v>0</v>
      </c>
      <c r="DF88" s="13">
        <f t="shared" si="196"/>
        <v>3751.488</v>
      </c>
      <c r="DG88" s="11">
        <v>1</v>
      </c>
      <c r="DH88" s="11">
        <v>0.97</v>
      </c>
      <c r="DI88" s="11">
        <v>2.11</v>
      </c>
      <c r="DJ88" s="42">
        <f t="shared" si="197"/>
        <v>3.0467</v>
      </c>
      <c r="DK88" s="11">
        <v>0.9</v>
      </c>
      <c r="DL88" s="9">
        <v>0.5</v>
      </c>
      <c r="DM88" s="43">
        <f t="shared" si="198"/>
        <v>5143.34632032</v>
      </c>
      <c r="DV88" s="11">
        <v>2171</v>
      </c>
      <c r="DW88" s="12">
        <v>1.728</v>
      </c>
      <c r="DX88" s="11">
        <v>1</v>
      </c>
      <c r="DY88" s="11">
        <v>0</v>
      </c>
      <c r="DZ88" s="13">
        <f t="shared" si="199"/>
        <v>3751.488</v>
      </c>
      <c r="EA88" s="11">
        <v>1</v>
      </c>
      <c r="EB88" s="11">
        <v>0.97</v>
      </c>
      <c r="EC88" s="11">
        <v>2.91</v>
      </c>
      <c r="ED88" s="42">
        <f t="shared" si="200"/>
        <v>3.8227</v>
      </c>
      <c r="EE88" s="11">
        <v>0.9</v>
      </c>
      <c r="EF88" s="9">
        <v>0.5</v>
      </c>
      <c r="EG88" s="43">
        <f t="shared" si="201"/>
        <v>6453.36592992</v>
      </c>
    </row>
    <row r="89" customHeight="1" spans="6:137">
      <c r="F89" s="11">
        <v>2171</v>
      </c>
      <c r="G89" s="12">
        <v>1.728</v>
      </c>
      <c r="H89" s="11">
        <v>1</v>
      </c>
      <c r="I89" s="11">
        <v>0</v>
      </c>
      <c r="J89" s="13">
        <f t="shared" si="181"/>
        <v>3751.488</v>
      </c>
      <c r="K89" s="11">
        <v>1</v>
      </c>
      <c r="L89" s="11">
        <v>0.97</v>
      </c>
      <c r="M89" s="11">
        <v>2.11</v>
      </c>
      <c r="N89" s="42">
        <f t="shared" si="182"/>
        <v>3.0467</v>
      </c>
      <c r="O89" s="11">
        <v>0.9</v>
      </c>
      <c r="P89" s="9">
        <v>0.5</v>
      </c>
      <c r="Q89" s="43">
        <f t="shared" si="183"/>
        <v>5143.34632032</v>
      </c>
      <c r="Z89" s="11">
        <v>2171</v>
      </c>
      <c r="AA89" s="12">
        <v>1.728</v>
      </c>
      <c r="AB89" s="11">
        <v>1</v>
      </c>
      <c r="AC89" s="11">
        <v>0</v>
      </c>
      <c r="AD89" s="13">
        <f t="shared" si="184"/>
        <v>3751.488</v>
      </c>
      <c r="AE89" s="11">
        <v>1</v>
      </c>
      <c r="AF89" s="11">
        <v>0.97</v>
      </c>
      <c r="AG89" s="11">
        <v>2.11</v>
      </c>
      <c r="AH89" s="42">
        <f t="shared" si="185"/>
        <v>3.0467</v>
      </c>
      <c r="AI89" s="11">
        <v>0.9</v>
      </c>
      <c r="AJ89" s="9">
        <v>0.5</v>
      </c>
      <c r="AK89" s="43">
        <f t="shared" si="186"/>
        <v>5143.34632032</v>
      </c>
      <c r="AT89" s="11">
        <v>2171</v>
      </c>
      <c r="AU89" s="12">
        <v>1.728</v>
      </c>
      <c r="AV89" s="11">
        <v>1</v>
      </c>
      <c r="AW89" s="11">
        <v>0</v>
      </c>
      <c r="AX89" s="13">
        <f t="shared" si="187"/>
        <v>3751.488</v>
      </c>
      <c r="AY89" s="11">
        <v>1</v>
      </c>
      <c r="AZ89" s="11">
        <v>0.97</v>
      </c>
      <c r="BA89" s="11">
        <v>2.11</v>
      </c>
      <c r="BB89" s="42">
        <f t="shared" si="188"/>
        <v>3.0467</v>
      </c>
      <c r="BC89" s="11">
        <v>0.9</v>
      </c>
      <c r="BD89" s="9">
        <v>0.5</v>
      </c>
      <c r="BE89" s="43">
        <f t="shared" si="189"/>
        <v>5143.34632032</v>
      </c>
      <c r="BN89" s="11">
        <v>2171</v>
      </c>
      <c r="BO89" s="12">
        <v>1.728</v>
      </c>
      <c r="BP89" s="11">
        <v>1</v>
      </c>
      <c r="BQ89" s="11">
        <v>0</v>
      </c>
      <c r="BR89" s="13">
        <f t="shared" si="190"/>
        <v>3751.488</v>
      </c>
      <c r="BS89" s="11">
        <v>1</v>
      </c>
      <c r="BT89" s="11">
        <v>0.97</v>
      </c>
      <c r="BU89" s="11">
        <v>2.11</v>
      </c>
      <c r="BV89" s="42">
        <f t="shared" si="191"/>
        <v>3.0467</v>
      </c>
      <c r="BW89" s="11">
        <v>0.9</v>
      </c>
      <c r="BX89" s="9">
        <v>0.5</v>
      </c>
      <c r="BY89" s="43">
        <f t="shared" si="192"/>
        <v>5143.34632032</v>
      </c>
      <c r="CH89" s="11">
        <v>2171</v>
      </c>
      <c r="CI89" s="12">
        <v>1.728</v>
      </c>
      <c r="CJ89" s="11">
        <v>1</v>
      </c>
      <c r="CK89" s="11">
        <v>0</v>
      </c>
      <c r="CL89" s="13">
        <f t="shared" si="193"/>
        <v>3751.488</v>
      </c>
      <c r="CM89" s="11">
        <v>1</v>
      </c>
      <c r="CN89" s="11">
        <v>0.97</v>
      </c>
      <c r="CO89" s="11">
        <v>2.11</v>
      </c>
      <c r="CP89" s="42">
        <f t="shared" si="194"/>
        <v>3.0467</v>
      </c>
      <c r="CQ89" s="11">
        <v>0.9</v>
      </c>
      <c r="CR89" s="9">
        <v>0.5</v>
      </c>
      <c r="CS89" s="43">
        <f t="shared" si="195"/>
        <v>5143.34632032</v>
      </c>
      <c r="DB89" s="11">
        <v>2171</v>
      </c>
      <c r="DC89" s="12">
        <v>1.728</v>
      </c>
      <c r="DD89" s="11">
        <v>1</v>
      </c>
      <c r="DE89" s="11">
        <v>0</v>
      </c>
      <c r="DF89" s="13">
        <f t="shared" si="196"/>
        <v>3751.488</v>
      </c>
      <c r="DG89" s="11">
        <v>1</v>
      </c>
      <c r="DH89" s="11">
        <v>0.97</v>
      </c>
      <c r="DI89" s="11">
        <v>2.11</v>
      </c>
      <c r="DJ89" s="42">
        <f t="shared" si="197"/>
        <v>3.0467</v>
      </c>
      <c r="DK89" s="11">
        <v>0.9</v>
      </c>
      <c r="DL89" s="9">
        <v>0.5</v>
      </c>
      <c r="DM89" s="43">
        <f t="shared" si="198"/>
        <v>5143.34632032</v>
      </c>
      <c r="DV89" s="11">
        <v>2171</v>
      </c>
      <c r="DW89" s="12">
        <v>1.728</v>
      </c>
      <c r="DX89" s="11">
        <v>1</v>
      </c>
      <c r="DY89" s="11">
        <v>0</v>
      </c>
      <c r="DZ89" s="13">
        <f t="shared" si="199"/>
        <v>3751.488</v>
      </c>
      <c r="EA89" s="11">
        <v>1</v>
      </c>
      <c r="EB89" s="11">
        <v>0.97</v>
      </c>
      <c r="EC89" s="11">
        <v>2.91</v>
      </c>
      <c r="ED89" s="42">
        <f t="shared" si="200"/>
        <v>3.8227</v>
      </c>
      <c r="EE89" s="11">
        <v>0.9</v>
      </c>
      <c r="EF89" s="9">
        <v>0.5</v>
      </c>
      <c r="EG89" s="43">
        <f t="shared" si="201"/>
        <v>6453.36592992</v>
      </c>
    </row>
    <row r="90" customHeight="1" spans="6:137">
      <c r="F90" s="11">
        <v>2171</v>
      </c>
      <c r="G90" s="12">
        <v>1.55</v>
      </c>
      <c r="H90" s="11">
        <v>1</v>
      </c>
      <c r="I90" s="11">
        <v>0</v>
      </c>
      <c r="J90" s="13">
        <f t="shared" si="181"/>
        <v>3365.05</v>
      </c>
      <c r="K90" s="11">
        <v>1</v>
      </c>
      <c r="L90" s="11">
        <v>0.97</v>
      </c>
      <c r="M90" s="11">
        <v>2.11</v>
      </c>
      <c r="N90" s="42">
        <f t="shared" si="182"/>
        <v>3.0467</v>
      </c>
      <c r="O90" s="11">
        <v>0.9</v>
      </c>
      <c r="P90" s="9">
        <v>0.5</v>
      </c>
      <c r="Q90" s="43">
        <f t="shared" si="183"/>
        <v>4613.53402575</v>
      </c>
      <c r="Z90" s="11">
        <v>2171</v>
      </c>
      <c r="AA90" s="12">
        <v>1.55</v>
      </c>
      <c r="AB90" s="11">
        <v>1</v>
      </c>
      <c r="AC90" s="11">
        <v>0</v>
      </c>
      <c r="AD90" s="13">
        <f t="shared" si="184"/>
        <v>3365.05</v>
      </c>
      <c r="AE90" s="11">
        <v>1</v>
      </c>
      <c r="AF90" s="11">
        <v>0.97</v>
      </c>
      <c r="AG90" s="11">
        <v>2.11</v>
      </c>
      <c r="AH90" s="42">
        <f t="shared" si="185"/>
        <v>3.0467</v>
      </c>
      <c r="AI90" s="11">
        <v>0.9</v>
      </c>
      <c r="AJ90" s="9">
        <v>0.5</v>
      </c>
      <c r="AK90" s="43">
        <f t="shared" si="186"/>
        <v>4613.53402575</v>
      </c>
      <c r="AT90" s="11">
        <v>2171</v>
      </c>
      <c r="AU90" s="12">
        <v>1.55</v>
      </c>
      <c r="AV90" s="11">
        <v>1</v>
      </c>
      <c r="AW90" s="11">
        <v>0</v>
      </c>
      <c r="AX90" s="13">
        <f t="shared" si="187"/>
        <v>3365.05</v>
      </c>
      <c r="AY90" s="11">
        <v>1</v>
      </c>
      <c r="AZ90" s="11">
        <v>0.97</v>
      </c>
      <c r="BA90" s="11">
        <v>2.11</v>
      </c>
      <c r="BB90" s="42">
        <f t="shared" si="188"/>
        <v>3.0467</v>
      </c>
      <c r="BC90" s="11">
        <v>0.9</v>
      </c>
      <c r="BD90" s="9">
        <v>0.5</v>
      </c>
      <c r="BE90" s="43">
        <f t="shared" si="189"/>
        <v>4613.53402575</v>
      </c>
      <c r="BN90" s="11">
        <v>2171</v>
      </c>
      <c r="BO90" s="12">
        <v>1.55</v>
      </c>
      <c r="BP90" s="11">
        <v>1</v>
      </c>
      <c r="BQ90" s="11">
        <v>0</v>
      </c>
      <c r="BR90" s="13">
        <f t="shared" si="190"/>
        <v>3365.05</v>
      </c>
      <c r="BS90" s="11">
        <v>1</v>
      </c>
      <c r="BT90" s="11">
        <v>0.97</v>
      </c>
      <c r="BU90" s="11">
        <v>2.11</v>
      </c>
      <c r="BV90" s="42">
        <f t="shared" si="191"/>
        <v>3.0467</v>
      </c>
      <c r="BW90" s="11">
        <v>0.9</v>
      </c>
      <c r="BX90" s="9">
        <v>0.5</v>
      </c>
      <c r="BY90" s="43">
        <f t="shared" si="192"/>
        <v>4613.53402575</v>
      </c>
      <c r="CH90" s="11">
        <v>2171</v>
      </c>
      <c r="CI90" s="12">
        <v>1.55</v>
      </c>
      <c r="CJ90" s="11">
        <v>1</v>
      </c>
      <c r="CK90" s="11">
        <v>0</v>
      </c>
      <c r="CL90" s="13">
        <f t="shared" si="193"/>
        <v>3365.05</v>
      </c>
      <c r="CM90" s="11">
        <v>1</v>
      </c>
      <c r="CN90" s="11">
        <v>0.97</v>
      </c>
      <c r="CO90" s="11">
        <v>2.11</v>
      </c>
      <c r="CP90" s="42">
        <f t="shared" si="194"/>
        <v>3.0467</v>
      </c>
      <c r="CQ90" s="11">
        <v>0.9</v>
      </c>
      <c r="CR90" s="9">
        <v>0.5</v>
      </c>
      <c r="CS90" s="43">
        <f t="shared" si="195"/>
        <v>4613.53402575</v>
      </c>
      <c r="DB90" s="11">
        <v>2171</v>
      </c>
      <c r="DC90" s="12">
        <v>1.55</v>
      </c>
      <c r="DD90" s="11">
        <v>1</v>
      </c>
      <c r="DE90" s="11">
        <v>0</v>
      </c>
      <c r="DF90" s="13">
        <f t="shared" si="196"/>
        <v>3365.05</v>
      </c>
      <c r="DG90" s="11">
        <v>1</v>
      </c>
      <c r="DH90" s="11">
        <v>0.97</v>
      </c>
      <c r="DI90" s="11">
        <v>2.11</v>
      </c>
      <c r="DJ90" s="42">
        <f t="shared" si="197"/>
        <v>3.0467</v>
      </c>
      <c r="DK90" s="11">
        <v>0.9</v>
      </c>
      <c r="DL90" s="9">
        <v>0.5</v>
      </c>
      <c r="DM90" s="43">
        <f t="shared" si="198"/>
        <v>4613.53402575</v>
      </c>
      <c r="DV90" s="11">
        <v>2171</v>
      </c>
      <c r="DW90" s="12">
        <v>1.55</v>
      </c>
      <c r="DX90" s="11">
        <v>1</v>
      </c>
      <c r="DY90" s="11">
        <v>0</v>
      </c>
      <c r="DZ90" s="13">
        <f t="shared" si="199"/>
        <v>3365.05</v>
      </c>
      <c r="EA90" s="11">
        <v>1</v>
      </c>
      <c r="EB90" s="11">
        <v>0.97</v>
      </c>
      <c r="EC90" s="11">
        <v>2.91</v>
      </c>
      <c r="ED90" s="42">
        <f t="shared" si="200"/>
        <v>3.8227</v>
      </c>
      <c r="EE90" s="11">
        <v>0.9</v>
      </c>
      <c r="EF90" s="9">
        <v>0.5</v>
      </c>
      <c r="EG90" s="43">
        <f t="shared" si="201"/>
        <v>5788.60948575</v>
      </c>
    </row>
    <row r="91" customHeight="1" spans="6:137">
      <c r="F91" s="11">
        <v>2171</v>
      </c>
      <c r="G91" s="12">
        <v>12.18</v>
      </c>
      <c r="H91" s="11">
        <v>1</v>
      </c>
      <c r="I91" s="11">
        <v>0</v>
      </c>
      <c r="J91" s="13">
        <f t="shared" si="181"/>
        <v>26442.78</v>
      </c>
      <c r="K91" s="11">
        <v>1</v>
      </c>
      <c r="L91" s="11">
        <v>0.97</v>
      </c>
      <c r="M91" s="11">
        <v>2.11</v>
      </c>
      <c r="N91" s="42">
        <f t="shared" si="182"/>
        <v>3.0467</v>
      </c>
      <c r="O91" s="11">
        <v>0.9</v>
      </c>
      <c r="P91" s="9">
        <v>0.5</v>
      </c>
      <c r="Q91" s="43">
        <f t="shared" si="183"/>
        <v>36253.4480217</v>
      </c>
      <c r="Z91" s="11">
        <v>2171</v>
      </c>
      <c r="AA91" s="12">
        <v>12.18</v>
      </c>
      <c r="AB91" s="11">
        <v>1</v>
      </c>
      <c r="AC91" s="11">
        <v>0</v>
      </c>
      <c r="AD91" s="13">
        <f t="shared" si="184"/>
        <v>26442.78</v>
      </c>
      <c r="AE91" s="11">
        <v>1</v>
      </c>
      <c r="AF91" s="11">
        <v>0.97</v>
      </c>
      <c r="AG91" s="11">
        <v>2.11</v>
      </c>
      <c r="AH91" s="42">
        <f t="shared" si="185"/>
        <v>3.0467</v>
      </c>
      <c r="AI91" s="11">
        <v>0.9</v>
      </c>
      <c r="AJ91" s="9">
        <v>0.5</v>
      </c>
      <c r="AK91" s="43">
        <f t="shared" si="186"/>
        <v>36253.4480217</v>
      </c>
      <c r="AT91" s="11">
        <v>2171</v>
      </c>
      <c r="AU91" s="12">
        <v>12.18</v>
      </c>
      <c r="AV91" s="11">
        <v>1</v>
      </c>
      <c r="AW91" s="11">
        <v>0</v>
      </c>
      <c r="AX91" s="13">
        <f t="shared" si="187"/>
        <v>26442.78</v>
      </c>
      <c r="AY91" s="11">
        <v>1</v>
      </c>
      <c r="AZ91" s="11">
        <v>0.97</v>
      </c>
      <c r="BA91" s="11">
        <v>2.11</v>
      </c>
      <c r="BB91" s="42">
        <f t="shared" si="188"/>
        <v>3.0467</v>
      </c>
      <c r="BC91" s="11">
        <v>0.9</v>
      </c>
      <c r="BD91" s="9">
        <v>0.5</v>
      </c>
      <c r="BE91" s="43">
        <f t="shared" si="189"/>
        <v>36253.4480217</v>
      </c>
      <c r="BN91" s="11">
        <v>2171</v>
      </c>
      <c r="BO91" s="12">
        <v>12.18</v>
      </c>
      <c r="BP91" s="11">
        <v>1</v>
      </c>
      <c r="BQ91" s="11">
        <v>0</v>
      </c>
      <c r="BR91" s="13">
        <f t="shared" si="190"/>
        <v>26442.78</v>
      </c>
      <c r="BS91" s="11">
        <v>1</v>
      </c>
      <c r="BT91" s="11">
        <v>0.97</v>
      </c>
      <c r="BU91" s="11">
        <v>2.11</v>
      </c>
      <c r="BV91" s="42">
        <f t="shared" si="191"/>
        <v>3.0467</v>
      </c>
      <c r="BW91" s="11">
        <v>0.9</v>
      </c>
      <c r="BX91" s="9">
        <v>0.5</v>
      </c>
      <c r="BY91" s="43">
        <f t="shared" si="192"/>
        <v>36253.4480217</v>
      </c>
      <c r="CH91" s="11">
        <v>2171</v>
      </c>
      <c r="CI91" s="12">
        <v>12.18</v>
      </c>
      <c r="CJ91" s="11">
        <v>1</v>
      </c>
      <c r="CK91" s="11">
        <v>0</v>
      </c>
      <c r="CL91" s="13">
        <f t="shared" si="193"/>
        <v>26442.78</v>
      </c>
      <c r="CM91" s="11">
        <v>1</v>
      </c>
      <c r="CN91" s="11">
        <v>0.97</v>
      </c>
      <c r="CO91" s="11">
        <v>2.11</v>
      </c>
      <c r="CP91" s="42">
        <f t="shared" si="194"/>
        <v>3.0467</v>
      </c>
      <c r="CQ91" s="11">
        <v>0.9</v>
      </c>
      <c r="CR91" s="9">
        <v>0.5</v>
      </c>
      <c r="CS91" s="43">
        <f t="shared" si="195"/>
        <v>36253.4480217</v>
      </c>
      <c r="DB91" s="11">
        <v>2171</v>
      </c>
      <c r="DC91" s="12">
        <v>12.18</v>
      </c>
      <c r="DD91" s="11">
        <v>1</v>
      </c>
      <c r="DE91" s="11">
        <v>0</v>
      </c>
      <c r="DF91" s="13">
        <f t="shared" si="196"/>
        <v>26442.78</v>
      </c>
      <c r="DG91" s="11">
        <v>1</v>
      </c>
      <c r="DH91" s="11">
        <v>0.97</v>
      </c>
      <c r="DI91" s="11">
        <v>2.11</v>
      </c>
      <c r="DJ91" s="42">
        <f t="shared" si="197"/>
        <v>3.0467</v>
      </c>
      <c r="DK91" s="11">
        <v>0.9</v>
      </c>
      <c r="DL91" s="9">
        <v>0.5</v>
      </c>
      <c r="DM91" s="43">
        <f t="shared" si="198"/>
        <v>36253.4480217</v>
      </c>
      <c r="DV91" s="11">
        <v>2171</v>
      </c>
      <c r="DW91" s="12">
        <v>12.18</v>
      </c>
      <c r="DX91" s="11">
        <v>1</v>
      </c>
      <c r="DY91" s="11">
        <v>0</v>
      </c>
      <c r="DZ91" s="13">
        <f t="shared" si="199"/>
        <v>26442.78</v>
      </c>
      <c r="EA91" s="11">
        <v>1</v>
      </c>
      <c r="EB91" s="11">
        <v>0.97</v>
      </c>
      <c r="EC91" s="11">
        <v>2.91</v>
      </c>
      <c r="ED91" s="42">
        <f t="shared" si="200"/>
        <v>3.8227</v>
      </c>
      <c r="EE91" s="11">
        <v>0.9</v>
      </c>
      <c r="EF91" s="9">
        <v>0.5</v>
      </c>
      <c r="EG91" s="43">
        <f t="shared" si="201"/>
        <v>45487.2667977</v>
      </c>
    </row>
    <row r="92" customHeight="1" spans="6:137">
      <c r="F92" s="44" t="s">
        <v>31</v>
      </c>
      <c r="G92" s="45"/>
      <c r="H92" s="45"/>
      <c r="I92" s="45"/>
      <c r="J92" s="45"/>
      <c r="K92" s="45"/>
      <c r="L92" s="45"/>
      <c r="M92" s="46">
        <f>SUM(Q81:Q91)</f>
        <v>94300.63548633</v>
      </c>
      <c r="N92" s="46"/>
      <c r="O92" s="46"/>
      <c r="P92" s="46"/>
      <c r="Q92" s="46"/>
      <c r="Z92" s="44" t="s">
        <v>31</v>
      </c>
      <c r="AA92" s="45"/>
      <c r="AB92" s="45"/>
      <c r="AC92" s="45"/>
      <c r="AD92" s="45"/>
      <c r="AE92" s="45"/>
      <c r="AF92" s="45"/>
      <c r="AG92" s="46">
        <f>SUM(AK81:AK91)</f>
        <v>94300.63548633</v>
      </c>
      <c r="AH92" s="46"/>
      <c r="AI92" s="46"/>
      <c r="AJ92" s="46"/>
      <c r="AK92" s="46"/>
      <c r="AT92" s="44" t="s">
        <v>31</v>
      </c>
      <c r="AU92" s="45"/>
      <c r="AV92" s="45"/>
      <c r="AW92" s="45"/>
      <c r="AX92" s="45"/>
      <c r="AY92" s="45"/>
      <c r="AZ92" s="45"/>
      <c r="BA92" s="46">
        <f>SUM(BE81:BE91)</f>
        <v>94300.63548633</v>
      </c>
      <c r="BB92" s="46"/>
      <c r="BC92" s="46"/>
      <c r="BD92" s="46"/>
      <c r="BE92" s="46"/>
      <c r="BN92" s="44" t="s">
        <v>31</v>
      </c>
      <c r="BO92" s="45"/>
      <c r="BP92" s="45"/>
      <c r="BQ92" s="45"/>
      <c r="BR92" s="45"/>
      <c r="BS92" s="45"/>
      <c r="BT92" s="45"/>
      <c r="BU92" s="46">
        <f>SUM(BY81:BY91)</f>
        <v>94300.63548633</v>
      </c>
      <c r="BV92" s="46"/>
      <c r="BW92" s="46"/>
      <c r="BX92" s="46"/>
      <c r="BY92" s="46"/>
      <c r="CH92" s="44" t="s">
        <v>31</v>
      </c>
      <c r="CI92" s="45"/>
      <c r="CJ92" s="45"/>
      <c r="CK92" s="45"/>
      <c r="CL92" s="45"/>
      <c r="CM92" s="45"/>
      <c r="CN92" s="45"/>
      <c r="CO92" s="46">
        <f>SUM(CS81:CS91)</f>
        <v>94300.63548633</v>
      </c>
      <c r="CP92" s="46"/>
      <c r="CQ92" s="46"/>
      <c r="CR92" s="46"/>
      <c r="CS92" s="46"/>
      <c r="DB92" s="44" t="s">
        <v>31</v>
      </c>
      <c r="DC92" s="45"/>
      <c r="DD92" s="45"/>
      <c r="DE92" s="45"/>
      <c r="DF92" s="45"/>
      <c r="DG92" s="45"/>
      <c r="DH92" s="45"/>
      <c r="DI92" s="46">
        <f>SUM(DM81:DM91)</f>
        <v>94300.63548633</v>
      </c>
      <c r="DJ92" s="46"/>
      <c r="DK92" s="46"/>
      <c r="DL92" s="46"/>
      <c r="DM92" s="46"/>
      <c r="DV92" s="44" t="s">
        <v>31</v>
      </c>
      <c r="DW92" s="45"/>
      <c r="DX92" s="45"/>
      <c r="DY92" s="45"/>
      <c r="DZ92" s="45"/>
      <c r="EA92" s="45"/>
      <c r="EB92" s="45"/>
      <c r="EC92" s="46">
        <f>SUM(EG81:EG91)</f>
        <v>118319.17788873</v>
      </c>
      <c r="ED92" s="46"/>
      <c r="EE92" s="46"/>
      <c r="EF92" s="46"/>
      <c r="EG92" s="46"/>
    </row>
    <row r="93" customHeight="1" spans="6:137">
      <c r="F93" s="45"/>
      <c r="G93" s="45"/>
      <c r="H93" s="45"/>
      <c r="I93" s="45"/>
      <c r="J93" s="45"/>
      <c r="K93" s="45"/>
      <c r="L93" s="45"/>
      <c r="M93" s="46"/>
      <c r="N93" s="46"/>
      <c r="O93" s="46"/>
      <c r="P93" s="46"/>
      <c r="Q93" s="46"/>
      <c r="Z93" s="45"/>
      <c r="AA93" s="45"/>
      <c r="AB93" s="45"/>
      <c r="AC93" s="45"/>
      <c r="AD93" s="45"/>
      <c r="AE93" s="45"/>
      <c r="AF93" s="45"/>
      <c r="AG93" s="46"/>
      <c r="AH93" s="46"/>
      <c r="AI93" s="46"/>
      <c r="AJ93" s="46"/>
      <c r="AK93" s="46"/>
      <c r="AT93" s="45"/>
      <c r="AU93" s="45"/>
      <c r="AV93" s="45"/>
      <c r="AW93" s="45"/>
      <c r="AX93" s="45"/>
      <c r="AY93" s="45"/>
      <c r="AZ93" s="45"/>
      <c r="BA93" s="46"/>
      <c r="BB93" s="46"/>
      <c r="BC93" s="46"/>
      <c r="BD93" s="46"/>
      <c r="BE93" s="46"/>
      <c r="BN93" s="45"/>
      <c r="BO93" s="45"/>
      <c r="BP93" s="45"/>
      <c r="BQ93" s="45"/>
      <c r="BR93" s="45"/>
      <c r="BS93" s="45"/>
      <c r="BT93" s="45"/>
      <c r="BU93" s="46"/>
      <c r="BV93" s="46"/>
      <c r="BW93" s="46"/>
      <c r="BX93" s="46"/>
      <c r="BY93" s="46"/>
      <c r="CH93" s="45"/>
      <c r="CI93" s="45"/>
      <c r="CJ93" s="45"/>
      <c r="CK93" s="45"/>
      <c r="CL93" s="45"/>
      <c r="CM93" s="45"/>
      <c r="CN93" s="45"/>
      <c r="CO93" s="46"/>
      <c r="CP93" s="46"/>
      <c r="CQ93" s="46"/>
      <c r="CR93" s="46"/>
      <c r="CS93" s="46"/>
      <c r="DB93" s="45"/>
      <c r="DC93" s="45"/>
      <c r="DD93" s="45"/>
      <c r="DE93" s="45"/>
      <c r="DF93" s="45"/>
      <c r="DG93" s="45"/>
      <c r="DH93" s="45"/>
      <c r="DI93" s="46"/>
      <c r="DJ93" s="46"/>
      <c r="DK93" s="46"/>
      <c r="DL93" s="46"/>
      <c r="DM93" s="46"/>
      <c r="DV93" s="45"/>
      <c r="DW93" s="45"/>
      <c r="DX93" s="45"/>
      <c r="DY93" s="45"/>
      <c r="DZ93" s="45"/>
      <c r="EA93" s="45"/>
      <c r="EB93" s="45"/>
      <c r="EC93" s="46"/>
      <c r="ED93" s="46"/>
      <c r="EE93" s="46"/>
      <c r="EF93" s="46"/>
      <c r="EG93" s="46"/>
    </row>
    <row r="94" customHeight="1" spans="6:137">
      <c r="F94" s="45"/>
      <c r="G94" s="45"/>
      <c r="H94" s="45"/>
      <c r="I94" s="45"/>
      <c r="J94" s="45"/>
      <c r="K94" s="45"/>
      <c r="L94" s="45"/>
      <c r="M94" s="46"/>
      <c r="N94" s="46"/>
      <c r="O94" s="46"/>
      <c r="P94" s="46"/>
      <c r="Q94" s="46"/>
      <c r="Z94" s="45"/>
      <c r="AA94" s="45"/>
      <c r="AB94" s="45"/>
      <c r="AC94" s="45"/>
      <c r="AD94" s="45"/>
      <c r="AE94" s="45"/>
      <c r="AF94" s="45"/>
      <c r="AG94" s="46"/>
      <c r="AH94" s="46"/>
      <c r="AI94" s="46"/>
      <c r="AJ94" s="46"/>
      <c r="AK94" s="46"/>
      <c r="AT94" s="45"/>
      <c r="AU94" s="45"/>
      <c r="AV94" s="45"/>
      <c r="AW94" s="45"/>
      <c r="AX94" s="45"/>
      <c r="AY94" s="45"/>
      <c r="AZ94" s="45"/>
      <c r="BA94" s="46"/>
      <c r="BB94" s="46"/>
      <c r="BC94" s="46"/>
      <c r="BD94" s="46"/>
      <c r="BE94" s="46"/>
      <c r="BN94" s="45"/>
      <c r="BO94" s="45"/>
      <c r="BP94" s="45"/>
      <c r="BQ94" s="45"/>
      <c r="BR94" s="45"/>
      <c r="BS94" s="45"/>
      <c r="BT94" s="45"/>
      <c r="BU94" s="46"/>
      <c r="BV94" s="46"/>
      <c r="BW94" s="46"/>
      <c r="BX94" s="46"/>
      <c r="BY94" s="46"/>
      <c r="CH94" s="45"/>
      <c r="CI94" s="45"/>
      <c r="CJ94" s="45"/>
      <c r="CK94" s="45"/>
      <c r="CL94" s="45"/>
      <c r="CM94" s="45"/>
      <c r="CN94" s="45"/>
      <c r="CO94" s="46"/>
      <c r="CP94" s="46"/>
      <c r="CQ94" s="46"/>
      <c r="CR94" s="46"/>
      <c r="CS94" s="46"/>
      <c r="DB94" s="45"/>
      <c r="DC94" s="45"/>
      <c r="DD94" s="45"/>
      <c r="DE94" s="45"/>
      <c r="DF94" s="45"/>
      <c r="DG94" s="45"/>
      <c r="DH94" s="45"/>
      <c r="DI94" s="46"/>
      <c r="DJ94" s="46"/>
      <c r="DK94" s="46"/>
      <c r="DL94" s="46"/>
      <c r="DM94" s="46"/>
      <c r="DV94" s="45"/>
      <c r="DW94" s="45"/>
      <c r="DX94" s="45"/>
      <c r="DY94" s="45"/>
      <c r="DZ94" s="45"/>
      <c r="EA94" s="45"/>
      <c r="EB94" s="45"/>
      <c r="EC94" s="46"/>
      <c r="ED94" s="46"/>
      <c r="EE94" s="46"/>
      <c r="EF94" s="46"/>
      <c r="EG94" s="46"/>
    </row>
    <row r="95" customHeight="1" spans="6:137">
      <c r="F95" s="35" t="s">
        <v>32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Z95" s="35" t="s">
        <v>32</v>
      </c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T95" s="35" t="s">
        <v>32</v>
      </c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N95" s="35" t="s">
        <v>32</v>
      </c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CH95" s="35" t="s">
        <v>32</v>
      </c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DB95" s="35" t="s">
        <v>32</v>
      </c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V95" s="35" t="s">
        <v>32</v>
      </c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</row>
    <row r="96" customHeight="1" spans="6:137">
      <c r="F96" s="13" t="s">
        <v>8</v>
      </c>
      <c r="G96" s="13"/>
      <c r="H96" s="13"/>
      <c r="I96" s="13"/>
      <c r="J96" s="13"/>
      <c r="K96" s="8" t="s">
        <v>53</v>
      </c>
      <c r="L96" s="8"/>
      <c r="M96" s="8"/>
      <c r="N96" s="8"/>
      <c r="O96" s="9" t="s">
        <v>38</v>
      </c>
      <c r="P96" s="9"/>
      <c r="Q96" s="41" t="s">
        <v>13</v>
      </c>
      <c r="Z96" s="13" t="s">
        <v>8</v>
      </c>
      <c r="AA96" s="13"/>
      <c r="AB96" s="13"/>
      <c r="AC96" s="13"/>
      <c r="AD96" s="13"/>
      <c r="AE96" s="8" t="s">
        <v>53</v>
      </c>
      <c r="AF96" s="8"/>
      <c r="AG96" s="8"/>
      <c r="AH96" s="8"/>
      <c r="AI96" s="9" t="s">
        <v>38</v>
      </c>
      <c r="AJ96" s="9"/>
      <c r="AK96" s="41" t="s">
        <v>13</v>
      </c>
      <c r="AT96" s="13" t="s">
        <v>8</v>
      </c>
      <c r="AU96" s="13"/>
      <c r="AV96" s="13"/>
      <c r="AW96" s="13"/>
      <c r="AX96" s="13"/>
      <c r="AY96" s="8" t="s">
        <v>53</v>
      </c>
      <c r="AZ96" s="8"/>
      <c r="BA96" s="8"/>
      <c r="BB96" s="8"/>
      <c r="BC96" s="9" t="s">
        <v>38</v>
      </c>
      <c r="BD96" s="9"/>
      <c r="BE96" s="41" t="s">
        <v>13</v>
      </c>
      <c r="BN96" s="13" t="s">
        <v>8</v>
      </c>
      <c r="BO96" s="13"/>
      <c r="BP96" s="13"/>
      <c r="BQ96" s="13"/>
      <c r="BR96" s="13"/>
      <c r="BS96" s="8" t="s">
        <v>53</v>
      </c>
      <c r="BT96" s="8"/>
      <c r="BU96" s="8"/>
      <c r="BV96" s="8"/>
      <c r="BW96" s="9" t="s">
        <v>38</v>
      </c>
      <c r="BX96" s="9"/>
      <c r="BY96" s="41" t="s">
        <v>13</v>
      </c>
      <c r="CH96" s="13" t="s">
        <v>8</v>
      </c>
      <c r="CI96" s="13"/>
      <c r="CJ96" s="13"/>
      <c r="CK96" s="13"/>
      <c r="CL96" s="13"/>
      <c r="CM96" s="8" t="s">
        <v>53</v>
      </c>
      <c r="CN96" s="8"/>
      <c r="CO96" s="8"/>
      <c r="CP96" s="8"/>
      <c r="CQ96" s="9" t="s">
        <v>38</v>
      </c>
      <c r="CR96" s="9"/>
      <c r="CS96" s="41" t="s">
        <v>13</v>
      </c>
      <c r="DB96" s="13" t="s">
        <v>8</v>
      </c>
      <c r="DC96" s="13"/>
      <c r="DD96" s="13"/>
      <c r="DE96" s="13"/>
      <c r="DF96" s="13"/>
      <c r="DG96" s="8" t="s">
        <v>53</v>
      </c>
      <c r="DH96" s="8"/>
      <c r="DI96" s="8"/>
      <c r="DJ96" s="8"/>
      <c r="DK96" s="9" t="s">
        <v>38</v>
      </c>
      <c r="DL96" s="9"/>
      <c r="DM96" s="41" t="s">
        <v>13</v>
      </c>
      <c r="DV96" s="13" t="s">
        <v>8</v>
      </c>
      <c r="DW96" s="13"/>
      <c r="DX96" s="13"/>
      <c r="DY96" s="13"/>
      <c r="DZ96" s="13"/>
      <c r="EA96" s="8" t="s">
        <v>53</v>
      </c>
      <c r="EB96" s="8"/>
      <c r="EC96" s="8"/>
      <c r="ED96" s="8"/>
      <c r="EE96" s="9" t="s">
        <v>38</v>
      </c>
      <c r="EF96" s="9"/>
      <c r="EG96" s="41" t="s">
        <v>13</v>
      </c>
    </row>
    <row r="97" customHeight="1" spans="1:139">
      <c r="F97" s="13" t="s">
        <v>54</v>
      </c>
      <c r="G97" s="13" t="s">
        <v>55</v>
      </c>
      <c r="H97" s="13" t="s">
        <v>56</v>
      </c>
      <c r="I97" s="13" t="s">
        <v>57</v>
      </c>
      <c r="J97" s="13" t="s">
        <v>8</v>
      </c>
      <c r="K97" s="8" t="s">
        <v>58</v>
      </c>
      <c r="L97" s="8" t="s">
        <v>26</v>
      </c>
      <c r="M97" s="8" t="s">
        <v>27</v>
      </c>
      <c r="N97" s="42" t="s">
        <v>28</v>
      </c>
      <c r="O97" s="9" t="s">
        <v>59</v>
      </c>
      <c r="P97" s="9" t="s">
        <v>60</v>
      </c>
      <c r="Q97" s="41"/>
      <c r="Z97" s="13" t="s">
        <v>54</v>
      </c>
      <c r="AA97" s="13" t="s">
        <v>55</v>
      </c>
      <c r="AB97" s="13" t="s">
        <v>56</v>
      </c>
      <c r="AC97" s="13" t="s">
        <v>57</v>
      </c>
      <c r="AD97" s="13" t="s">
        <v>8</v>
      </c>
      <c r="AE97" s="8" t="s">
        <v>58</v>
      </c>
      <c r="AF97" s="8" t="s">
        <v>26</v>
      </c>
      <c r="AG97" s="8" t="s">
        <v>27</v>
      </c>
      <c r="AH97" s="42" t="s">
        <v>28</v>
      </c>
      <c r="AI97" s="9" t="s">
        <v>59</v>
      </c>
      <c r="AJ97" s="9" t="s">
        <v>60</v>
      </c>
      <c r="AK97" s="41"/>
      <c r="AT97" s="13" t="s">
        <v>54</v>
      </c>
      <c r="AU97" s="13" t="s">
        <v>55</v>
      </c>
      <c r="AV97" s="13" t="s">
        <v>56</v>
      </c>
      <c r="AW97" s="13" t="s">
        <v>57</v>
      </c>
      <c r="AX97" s="13" t="s">
        <v>8</v>
      </c>
      <c r="AY97" s="8" t="s">
        <v>58</v>
      </c>
      <c r="AZ97" s="8" t="s">
        <v>26</v>
      </c>
      <c r="BA97" s="8" t="s">
        <v>27</v>
      </c>
      <c r="BB97" s="42" t="s">
        <v>28</v>
      </c>
      <c r="BC97" s="9" t="s">
        <v>59</v>
      </c>
      <c r="BD97" s="9" t="s">
        <v>60</v>
      </c>
      <c r="BE97" s="41"/>
      <c r="BN97" s="13" t="s">
        <v>54</v>
      </c>
      <c r="BO97" s="13" t="s">
        <v>55</v>
      </c>
      <c r="BP97" s="13" t="s">
        <v>56</v>
      </c>
      <c r="BQ97" s="13" t="s">
        <v>57</v>
      </c>
      <c r="BR97" s="13" t="s">
        <v>8</v>
      </c>
      <c r="BS97" s="8" t="s">
        <v>58</v>
      </c>
      <c r="BT97" s="8" t="s">
        <v>26</v>
      </c>
      <c r="BU97" s="8" t="s">
        <v>27</v>
      </c>
      <c r="BV97" s="42" t="s">
        <v>28</v>
      </c>
      <c r="BW97" s="9" t="s">
        <v>59</v>
      </c>
      <c r="BX97" s="9" t="s">
        <v>60</v>
      </c>
      <c r="BY97" s="41"/>
      <c r="CH97" s="13" t="s">
        <v>54</v>
      </c>
      <c r="CI97" s="13" t="s">
        <v>55</v>
      </c>
      <c r="CJ97" s="13" t="s">
        <v>56</v>
      </c>
      <c r="CK97" s="13" t="s">
        <v>57</v>
      </c>
      <c r="CL97" s="13" t="s">
        <v>8</v>
      </c>
      <c r="CM97" s="8" t="s">
        <v>58</v>
      </c>
      <c r="CN97" s="8" t="s">
        <v>26</v>
      </c>
      <c r="CO97" s="8" t="s">
        <v>27</v>
      </c>
      <c r="CP97" s="42" t="s">
        <v>28</v>
      </c>
      <c r="CQ97" s="9" t="s">
        <v>59</v>
      </c>
      <c r="CR97" s="9" t="s">
        <v>60</v>
      </c>
      <c r="CS97" s="41"/>
      <c r="DB97" s="13" t="s">
        <v>54</v>
      </c>
      <c r="DC97" s="13" t="s">
        <v>55</v>
      </c>
      <c r="DD97" s="13" t="s">
        <v>56</v>
      </c>
      <c r="DE97" s="13" t="s">
        <v>57</v>
      </c>
      <c r="DF97" s="13" t="s">
        <v>8</v>
      </c>
      <c r="DG97" s="8" t="s">
        <v>58</v>
      </c>
      <c r="DH97" s="8" t="s">
        <v>26</v>
      </c>
      <c r="DI97" s="8" t="s">
        <v>27</v>
      </c>
      <c r="DJ97" s="42" t="s">
        <v>28</v>
      </c>
      <c r="DK97" s="9" t="s">
        <v>59</v>
      </c>
      <c r="DL97" s="9" t="s">
        <v>60</v>
      </c>
      <c r="DM97" s="41"/>
      <c r="DV97" s="13" t="s">
        <v>54</v>
      </c>
      <c r="DW97" s="13" t="s">
        <v>55</v>
      </c>
      <c r="DX97" s="13" t="s">
        <v>56</v>
      </c>
      <c r="DY97" s="13" t="s">
        <v>57</v>
      </c>
      <c r="DZ97" s="13" t="s">
        <v>8</v>
      </c>
      <c r="EA97" s="8" t="s">
        <v>58</v>
      </c>
      <c r="EB97" s="8" t="s">
        <v>26</v>
      </c>
      <c r="EC97" s="8" t="s">
        <v>27</v>
      </c>
      <c r="ED97" s="42" t="s">
        <v>28</v>
      </c>
      <c r="EE97" s="9" t="s">
        <v>59</v>
      </c>
      <c r="EF97" s="9" t="s">
        <v>60</v>
      </c>
      <c r="EG97" s="41"/>
    </row>
    <row r="98" customHeight="1" spans="1:139">
      <c r="F98" s="11">
        <v>35434</v>
      </c>
      <c r="G98" s="12">
        <v>0.168</v>
      </c>
      <c r="H98" s="11">
        <v>1</v>
      </c>
      <c r="I98" s="11">
        <v>0</v>
      </c>
      <c r="J98" s="13">
        <f t="shared" ref="J98:J107" si="202">F98*G98*H98+I98</f>
        <v>5952.912</v>
      </c>
      <c r="K98" s="11">
        <v>1</v>
      </c>
      <c r="L98" s="11">
        <v>0.89</v>
      </c>
      <c r="M98" s="11">
        <v>1.78</v>
      </c>
      <c r="N98" s="42">
        <f t="shared" ref="N98:N107" si="203">L98*M98+1</f>
        <v>2.5842</v>
      </c>
      <c r="O98" s="11">
        <v>0.9</v>
      </c>
      <c r="P98" s="9">
        <v>0.5</v>
      </c>
      <c r="Q98" s="43">
        <f t="shared" ref="Q98:Q107" si="204">J98*K98*N98*O98*P98</f>
        <v>6922.58183568</v>
      </c>
      <c r="Z98" s="11">
        <v>35728</v>
      </c>
      <c r="AA98" s="12">
        <v>0.168</v>
      </c>
      <c r="AB98" s="11">
        <v>1</v>
      </c>
      <c r="AC98" s="11">
        <v>0</v>
      </c>
      <c r="AD98" s="13">
        <f t="shared" ref="AD98:AD107" si="205">Z98*AA98*AB98+AC98</f>
        <v>6002.304</v>
      </c>
      <c r="AE98" s="11">
        <v>1</v>
      </c>
      <c r="AF98" s="11">
        <v>1</v>
      </c>
      <c r="AG98" s="11">
        <v>2.11</v>
      </c>
      <c r="AH98" s="42">
        <f t="shared" ref="AH98:AH107" si="206">AF98*AG98+1</f>
        <v>3.11</v>
      </c>
      <c r="AI98" s="11">
        <v>0.9</v>
      </c>
      <c r="AJ98" s="9">
        <v>0.5</v>
      </c>
      <c r="AK98" s="43">
        <f t="shared" ref="AK98:AK107" si="207">AD98*AE98*AH98*AI98*AJ98</f>
        <v>8400.224448</v>
      </c>
      <c r="AT98" s="11">
        <v>36903</v>
      </c>
      <c r="AU98" s="12">
        <v>0.168</v>
      </c>
      <c r="AV98" s="11">
        <v>1</v>
      </c>
      <c r="AW98" s="11">
        <v>0</v>
      </c>
      <c r="AX98" s="13">
        <f t="shared" ref="AX98:AX107" si="208">AT98*AU98*AV98+AW98</f>
        <v>6199.704</v>
      </c>
      <c r="AY98" s="11">
        <v>1</v>
      </c>
      <c r="AZ98" s="11">
        <v>0.93</v>
      </c>
      <c r="BA98" s="11">
        <v>1.85</v>
      </c>
      <c r="BB98" s="42">
        <f t="shared" ref="BB98:BB107" si="209">AZ98*BA98+1</f>
        <v>2.7205</v>
      </c>
      <c r="BC98" s="11">
        <v>0.9</v>
      </c>
      <c r="BD98" s="9">
        <v>0.5</v>
      </c>
      <c r="BE98" s="43">
        <f t="shared" ref="BE98:BE107" si="210">AX98*AY98*BB98*BC98*BD98</f>
        <v>7589.8326294</v>
      </c>
      <c r="BN98" s="11">
        <v>38167</v>
      </c>
      <c r="BO98" s="12">
        <v>0.168</v>
      </c>
      <c r="BP98" s="11">
        <v>1</v>
      </c>
      <c r="BQ98" s="11">
        <v>0</v>
      </c>
      <c r="BR98" s="13">
        <f t="shared" ref="BR98:BR107" si="211">BN98*BO98*BP98+BQ98</f>
        <v>6412.056</v>
      </c>
      <c r="BS98" s="11">
        <v>1</v>
      </c>
      <c r="BT98" s="11">
        <v>1</v>
      </c>
      <c r="BU98" s="11">
        <v>2.71</v>
      </c>
      <c r="BV98" s="42">
        <f t="shared" ref="BV98:BV107" si="212">BT98*BU98+1</f>
        <v>3.71</v>
      </c>
      <c r="BW98" s="11">
        <v>0.9</v>
      </c>
      <c r="BX98" s="9">
        <v>0.5</v>
      </c>
      <c r="BY98" s="43">
        <f t="shared" ref="BY98:BY107" si="213">BR98*BS98*BV98*BW98*BX98</f>
        <v>10704.927492</v>
      </c>
      <c r="CH98" s="11">
        <v>42781</v>
      </c>
      <c r="CI98" s="12">
        <v>0.168</v>
      </c>
      <c r="CJ98" s="11">
        <v>1</v>
      </c>
      <c r="CK98" s="11">
        <v>0</v>
      </c>
      <c r="CL98" s="13">
        <f t="shared" ref="CL98:CL107" si="214">CH98*CI98*CJ98+CK98</f>
        <v>7187.208</v>
      </c>
      <c r="CM98" s="11">
        <v>1</v>
      </c>
      <c r="CN98" s="11">
        <v>0.93</v>
      </c>
      <c r="CO98" s="11">
        <v>1.85</v>
      </c>
      <c r="CP98" s="42">
        <f t="shared" ref="CP98:CP107" si="215">CN98*CO98+1</f>
        <v>2.7205</v>
      </c>
      <c r="CQ98" s="11">
        <v>0.9</v>
      </c>
      <c r="CR98" s="9">
        <v>0.5</v>
      </c>
      <c r="CS98" s="43">
        <f t="shared" ref="CS98:CS107" si="216">CL98*CM98*CP98*CQ98*CR98</f>
        <v>8798.7597138</v>
      </c>
      <c r="DB98" s="11">
        <v>44045</v>
      </c>
      <c r="DC98" s="12">
        <v>0.168</v>
      </c>
      <c r="DD98" s="11">
        <v>1</v>
      </c>
      <c r="DE98" s="11">
        <v>0</v>
      </c>
      <c r="DF98" s="13">
        <f t="shared" ref="DF98:DF107" si="217">DB98*DC98*DD98+DE98</f>
        <v>7399.56</v>
      </c>
      <c r="DG98" s="11">
        <v>1</v>
      </c>
      <c r="DH98" s="11">
        <v>1</v>
      </c>
      <c r="DI98" s="11">
        <v>2.11</v>
      </c>
      <c r="DJ98" s="42">
        <f t="shared" ref="DJ98:DJ107" si="218">DH98*DI98+1</f>
        <v>3.11</v>
      </c>
      <c r="DK98" s="11">
        <v>0.9</v>
      </c>
      <c r="DL98" s="9">
        <v>0.5</v>
      </c>
      <c r="DM98" s="43">
        <f t="shared" ref="DM98:DM107" si="219">DF98*DG98*DJ98*DK98*DL98</f>
        <v>10355.68422</v>
      </c>
      <c r="DV98" s="11">
        <v>49923</v>
      </c>
      <c r="DW98" s="12">
        <v>0.199</v>
      </c>
      <c r="DX98" s="11">
        <v>1</v>
      </c>
      <c r="DY98" s="11">
        <v>0</v>
      </c>
      <c r="DZ98" s="13">
        <f t="shared" ref="DZ98:DZ107" si="220">DV98*DW98*DX98+DY98</f>
        <v>9934.677</v>
      </c>
      <c r="EA98" s="11">
        <v>1</v>
      </c>
      <c r="EB98" s="11">
        <v>1</v>
      </c>
      <c r="EC98" s="11">
        <v>2.91</v>
      </c>
      <c r="ED98" s="42">
        <f t="shared" ref="ED98:ED107" si="221">EB98*EC98+1</f>
        <v>3.91</v>
      </c>
      <c r="EE98" s="11">
        <v>0.9</v>
      </c>
      <c r="EF98" s="9">
        <v>0.5</v>
      </c>
      <c r="EG98" s="43">
        <f t="shared" ref="EG98:EG107" si="222">DZ98*EA98*ED98*EE98*EF98</f>
        <v>17480.0641815</v>
      </c>
    </row>
    <row r="99" customHeight="1" spans="1:139">
      <c r="F99" s="11">
        <v>35434</v>
      </c>
      <c r="G99" s="12">
        <v>0.168</v>
      </c>
      <c r="H99" s="11">
        <v>1</v>
      </c>
      <c r="I99" s="11">
        <v>0</v>
      </c>
      <c r="J99" s="13">
        <f t="shared" si="202"/>
        <v>5952.912</v>
      </c>
      <c r="K99" s="11">
        <v>1</v>
      </c>
      <c r="L99" s="11">
        <v>0.89</v>
      </c>
      <c r="M99" s="11">
        <v>1.78</v>
      </c>
      <c r="N99" s="42">
        <f t="shared" si="203"/>
        <v>2.5842</v>
      </c>
      <c r="O99" s="11">
        <v>0.9</v>
      </c>
      <c r="P99" s="9">
        <v>0.5</v>
      </c>
      <c r="Q99" s="43">
        <f t="shared" si="204"/>
        <v>6922.58183568</v>
      </c>
      <c r="Z99" s="11">
        <v>35728</v>
      </c>
      <c r="AA99" s="12">
        <v>0.168</v>
      </c>
      <c r="AB99" s="11">
        <v>1</v>
      </c>
      <c r="AC99" s="11">
        <v>0</v>
      </c>
      <c r="AD99" s="13">
        <f t="shared" si="205"/>
        <v>6002.304</v>
      </c>
      <c r="AE99" s="11">
        <v>1</v>
      </c>
      <c r="AF99" s="11">
        <v>1</v>
      </c>
      <c r="AG99" s="11">
        <v>2.11</v>
      </c>
      <c r="AH99" s="42">
        <f t="shared" si="206"/>
        <v>3.11</v>
      </c>
      <c r="AI99" s="11">
        <v>0.9</v>
      </c>
      <c r="AJ99" s="9">
        <v>0.5</v>
      </c>
      <c r="AK99" s="43">
        <f t="shared" si="207"/>
        <v>8400.224448</v>
      </c>
      <c r="AT99" s="11">
        <v>36903</v>
      </c>
      <c r="AU99" s="12">
        <v>0.168</v>
      </c>
      <c r="AV99" s="11">
        <v>1</v>
      </c>
      <c r="AW99" s="11">
        <v>0</v>
      </c>
      <c r="AX99" s="13">
        <f t="shared" si="208"/>
        <v>6199.704</v>
      </c>
      <c r="AY99" s="11">
        <v>1</v>
      </c>
      <c r="AZ99" s="11">
        <v>0.93</v>
      </c>
      <c r="BA99" s="11">
        <v>1.85</v>
      </c>
      <c r="BB99" s="42">
        <f t="shared" si="209"/>
        <v>2.7205</v>
      </c>
      <c r="BC99" s="11">
        <v>0.9</v>
      </c>
      <c r="BD99" s="9">
        <v>0.5</v>
      </c>
      <c r="BE99" s="43">
        <f t="shared" si="210"/>
        <v>7589.8326294</v>
      </c>
      <c r="BN99" s="11">
        <v>38167</v>
      </c>
      <c r="BO99" s="12">
        <v>0.168</v>
      </c>
      <c r="BP99" s="11">
        <v>1</v>
      </c>
      <c r="BQ99" s="11">
        <v>0</v>
      </c>
      <c r="BR99" s="13">
        <f t="shared" si="211"/>
        <v>6412.056</v>
      </c>
      <c r="BS99" s="11">
        <v>1</v>
      </c>
      <c r="BT99" s="11">
        <v>1</v>
      </c>
      <c r="BU99" s="11">
        <v>2.71</v>
      </c>
      <c r="BV99" s="42">
        <f t="shared" si="212"/>
        <v>3.71</v>
      </c>
      <c r="BW99" s="11">
        <v>0.9</v>
      </c>
      <c r="BX99" s="9">
        <v>0.5</v>
      </c>
      <c r="BY99" s="43">
        <f t="shared" si="213"/>
        <v>10704.927492</v>
      </c>
      <c r="CH99" s="11">
        <v>42781</v>
      </c>
      <c r="CI99" s="12">
        <v>0.168</v>
      </c>
      <c r="CJ99" s="11">
        <v>1</v>
      </c>
      <c r="CK99" s="11">
        <v>0</v>
      </c>
      <c r="CL99" s="13">
        <f t="shared" si="214"/>
        <v>7187.208</v>
      </c>
      <c r="CM99" s="11">
        <v>1</v>
      </c>
      <c r="CN99" s="11">
        <v>0.93</v>
      </c>
      <c r="CO99" s="11">
        <v>1.85</v>
      </c>
      <c r="CP99" s="42">
        <f t="shared" si="215"/>
        <v>2.7205</v>
      </c>
      <c r="CQ99" s="11">
        <v>0.9</v>
      </c>
      <c r="CR99" s="9">
        <v>0.5</v>
      </c>
      <c r="CS99" s="43">
        <f t="shared" si="216"/>
        <v>8798.7597138</v>
      </c>
      <c r="DB99" s="11">
        <v>44045</v>
      </c>
      <c r="DC99" s="12">
        <v>0.168</v>
      </c>
      <c r="DD99" s="11">
        <v>1</v>
      </c>
      <c r="DE99" s="11">
        <v>0</v>
      </c>
      <c r="DF99" s="13">
        <f t="shared" si="217"/>
        <v>7399.56</v>
      </c>
      <c r="DG99" s="11">
        <v>1</v>
      </c>
      <c r="DH99" s="11">
        <v>1</v>
      </c>
      <c r="DI99" s="11">
        <v>2.11</v>
      </c>
      <c r="DJ99" s="42">
        <f t="shared" si="218"/>
        <v>3.11</v>
      </c>
      <c r="DK99" s="11">
        <v>0.9</v>
      </c>
      <c r="DL99" s="9">
        <v>0.5</v>
      </c>
      <c r="DM99" s="43">
        <f t="shared" si="219"/>
        <v>10355.68422</v>
      </c>
      <c r="DV99" s="11">
        <v>49923</v>
      </c>
      <c r="DW99" s="12">
        <v>0.199</v>
      </c>
      <c r="DX99" s="11">
        <v>1</v>
      </c>
      <c r="DY99" s="11">
        <v>0</v>
      </c>
      <c r="DZ99" s="13">
        <f t="shared" si="220"/>
        <v>9934.677</v>
      </c>
      <c r="EA99" s="11">
        <v>1</v>
      </c>
      <c r="EB99" s="11">
        <v>1</v>
      </c>
      <c r="EC99" s="11">
        <v>2.91</v>
      </c>
      <c r="ED99" s="42">
        <f t="shared" si="221"/>
        <v>3.91</v>
      </c>
      <c r="EE99" s="11">
        <v>0.9</v>
      </c>
      <c r="EF99" s="9">
        <v>0.5</v>
      </c>
      <c r="EG99" s="43">
        <f t="shared" si="222"/>
        <v>17480.0641815</v>
      </c>
    </row>
    <row r="100" customHeight="1" spans="1:139">
      <c r="F100" s="11">
        <v>35434</v>
      </c>
      <c r="G100" s="12">
        <v>0.168</v>
      </c>
      <c r="H100" s="11">
        <v>1</v>
      </c>
      <c r="I100" s="11">
        <v>0</v>
      </c>
      <c r="J100" s="13">
        <f t="shared" si="202"/>
        <v>5952.912</v>
      </c>
      <c r="K100" s="11">
        <v>1</v>
      </c>
      <c r="L100" s="11">
        <v>0.89</v>
      </c>
      <c r="M100" s="11">
        <v>1.78</v>
      </c>
      <c r="N100" s="42">
        <f t="shared" si="203"/>
        <v>2.5842</v>
      </c>
      <c r="O100" s="11">
        <v>0.9</v>
      </c>
      <c r="P100" s="9">
        <v>0.5</v>
      </c>
      <c r="Q100" s="43">
        <f t="shared" si="204"/>
        <v>6922.58183568</v>
      </c>
      <c r="Z100" s="11">
        <v>35728</v>
      </c>
      <c r="AA100" s="12">
        <v>0.168</v>
      </c>
      <c r="AB100" s="11">
        <v>1</v>
      </c>
      <c r="AC100" s="11">
        <v>0</v>
      </c>
      <c r="AD100" s="13">
        <f t="shared" si="205"/>
        <v>6002.304</v>
      </c>
      <c r="AE100" s="11">
        <v>1</v>
      </c>
      <c r="AF100" s="11">
        <v>1</v>
      </c>
      <c r="AG100" s="11">
        <v>2.11</v>
      </c>
      <c r="AH100" s="42">
        <f t="shared" si="206"/>
        <v>3.11</v>
      </c>
      <c r="AI100" s="11">
        <v>0.9</v>
      </c>
      <c r="AJ100" s="9">
        <v>0.5</v>
      </c>
      <c r="AK100" s="43">
        <f t="shared" si="207"/>
        <v>8400.224448</v>
      </c>
      <c r="AT100" s="11">
        <v>36903</v>
      </c>
      <c r="AU100" s="12">
        <v>0.168</v>
      </c>
      <c r="AV100" s="11">
        <v>1</v>
      </c>
      <c r="AW100" s="11">
        <v>0</v>
      </c>
      <c r="AX100" s="13">
        <f t="shared" si="208"/>
        <v>6199.704</v>
      </c>
      <c r="AY100" s="11">
        <v>1</v>
      </c>
      <c r="AZ100" s="11">
        <v>0.93</v>
      </c>
      <c r="BA100" s="11">
        <v>1.85</v>
      </c>
      <c r="BB100" s="42">
        <f t="shared" si="209"/>
        <v>2.7205</v>
      </c>
      <c r="BC100" s="11">
        <v>0.9</v>
      </c>
      <c r="BD100" s="9">
        <v>0.5</v>
      </c>
      <c r="BE100" s="43">
        <f t="shared" si="210"/>
        <v>7589.8326294</v>
      </c>
      <c r="BN100" s="11">
        <v>38167</v>
      </c>
      <c r="BO100" s="12">
        <v>0.168</v>
      </c>
      <c r="BP100" s="11">
        <v>1</v>
      </c>
      <c r="BQ100" s="11">
        <v>0</v>
      </c>
      <c r="BR100" s="13">
        <f t="shared" si="211"/>
        <v>6412.056</v>
      </c>
      <c r="BS100" s="11">
        <v>1</v>
      </c>
      <c r="BT100" s="11">
        <v>1</v>
      </c>
      <c r="BU100" s="11">
        <v>2.71</v>
      </c>
      <c r="BV100" s="42">
        <f t="shared" si="212"/>
        <v>3.71</v>
      </c>
      <c r="BW100" s="11">
        <v>0.9</v>
      </c>
      <c r="BX100" s="9">
        <v>0.5</v>
      </c>
      <c r="BY100" s="43">
        <f t="shared" si="213"/>
        <v>10704.927492</v>
      </c>
      <c r="CH100" s="11">
        <v>42781</v>
      </c>
      <c r="CI100" s="12">
        <v>0.168</v>
      </c>
      <c r="CJ100" s="11">
        <v>1</v>
      </c>
      <c r="CK100" s="11">
        <v>0</v>
      </c>
      <c r="CL100" s="13">
        <f t="shared" si="214"/>
        <v>7187.208</v>
      </c>
      <c r="CM100" s="11">
        <v>1</v>
      </c>
      <c r="CN100" s="11">
        <v>0.93</v>
      </c>
      <c r="CO100" s="11">
        <v>1.85</v>
      </c>
      <c r="CP100" s="42">
        <f t="shared" si="215"/>
        <v>2.7205</v>
      </c>
      <c r="CQ100" s="11">
        <v>0.9</v>
      </c>
      <c r="CR100" s="9">
        <v>0.5</v>
      </c>
      <c r="CS100" s="43">
        <f t="shared" si="216"/>
        <v>8798.7597138</v>
      </c>
      <c r="DB100" s="11">
        <v>44045</v>
      </c>
      <c r="DC100" s="12">
        <v>0.168</v>
      </c>
      <c r="DD100" s="11">
        <v>1</v>
      </c>
      <c r="DE100" s="11">
        <v>0</v>
      </c>
      <c r="DF100" s="13">
        <f t="shared" si="217"/>
        <v>7399.56</v>
      </c>
      <c r="DG100" s="11">
        <v>1</v>
      </c>
      <c r="DH100" s="11">
        <v>1</v>
      </c>
      <c r="DI100" s="11">
        <v>2.11</v>
      </c>
      <c r="DJ100" s="42">
        <f t="shared" si="218"/>
        <v>3.11</v>
      </c>
      <c r="DK100" s="11">
        <v>0.9</v>
      </c>
      <c r="DL100" s="9">
        <v>0.5</v>
      </c>
      <c r="DM100" s="43">
        <f t="shared" si="219"/>
        <v>10355.68422</v>
      </c>
      <c r="DV100" s="11">
        <v>49923</v>
      </c>
      <c r="DW100" s="12">
        <v>0.199</v>
      </c>
      <c r="DX100" s="11">
        <v>1</v>
      </c>
      <c r="DY100" s="11">
        <v>0</v>
      </c>
      <c r="DZ100" s="13">
        <f t="shared" si="220"/>
        <v>9934.677</v>
      </c>
      <c r="EA100" s="11">
        <v>1</v>
      </c>
      <c r="EB100" s="11">
        <v>1</v>
      </c>
      <c r="EC100" s="11">
        <v>2.91</v>
      </c>
      <c r="ED100" s="42">
        <f t="shared" si="221"/>
        <v>3.91</v>
      </c>
      <c r="EE100" s="11">
        <v>0.9</v>
      </c>
      <c r="EF100" s="9">
        <v>0.5</v>
      </c>
      <c r="EG100" s="43">
        <f t="shared" si="222"/>
        <v>17480.0641815</v>
      </c>
    </row>
    <row r="101" customHeight="1" spans="1:139">
      <c r="F101" s="11">
        <v>35434</v>
      </c>
      <c r="G101" s="12">
        <v>0.168</v>
      </c>
      <c r="H101" s="11">
        <v>1</v>
      </c>
      <c r="I101" s="11">
        <v>0</v>
      </c>
      <c r="J101" s="13">
        <f t="shared" si="202"/>
        <v>5952.912</v>
      </c>
      <c r="K101" s="11">
        <v>1</v>
      </c>
      <c r="L101" s="11">
        <v>0.89</v>
      </c>
      <c r="M101" s="11">
        <v>1.78</v>
      </c>
      <c r="N101" s="42">
        <f t="shared" si="203"/>
        <v>2.5842</v>
      </c>
      <c r="O101" s="11">
        <v>0.9</v>
      </c>
      <c r="P101" s="9">
        <v>0.5</v>
      </c>
      <c r="Q101" s="43">
        <f t="shared" si="204"/>
        <v>6922.58183568</v>
      </c>
      <c r="Z101" s="11">
        <v>35728</v>
      </c>
      <c r="AA101" s="12">
        <v>0.168</v>
      </c>
      <c r="AB101" s="11">
        <v>1</v>
      </c>
      <c r="AC101" s="11">
        <v>0</v>
      </c>
      <c r="AD101" s="13">
        <f t="shared" si="205"/>
        <v>6002.304</v>
      </c>
      <c r="AE101" s="11">
        <v>1</v>
      </c>
      <c r="AF101" s="11">
        <v>1</v>
      </c>
      <c r="AG101" s="11">
        <v>2.11</v>
      </c>
      <c r="AH101" s="42">
        <f t="shared" si="206"/>
        <v>3.11</v>
      </c>
      <c r="AI101" s="11">
        <v>0.9</v>
      </c>
      <c r="AJ101" s="9">
        <v>0.5</v>
      </c>
      <c r="AK101" s="43">
        <f t="shared" si="207"/>
        <v>8400.224448</v>
      </c>
      <c r="AT101" s="11">
        <v>36903</v>
      </c>
      <c r="AU101" s="12">
        <v>0.168</v>
      </c>
      <c r="AV101" s="11">
        <v>1</v>
      </c>
      <c r="AW101" s="11">
        <v>0</v>
      </c>
      <c r="AX101" s="13">
        <f t="shared" si="208"/>
        <v>6199.704</v>
      </c>
      <c r="AY101" s="11">
        <v>1</v>
      </c>
      <c r="AZ101" s="11">
        <v>0.93</v>
      </c>
      <c r="BA101" s="11">
        <v>1.85</v>
      </c>
      <c r="BB101" s="42">
        <f t="shared" si="209"/>
        <v>2.7205</v>
      </c>
      <c r="BC101" s="11">
        <v>0.9</v>
      </c>
      <c r="BD101" s="9">
        <v>0.5</v>
      </c>
      <c r="BE101" s="43">
        <f t="shared" si="210"/>
        <v>7589.8326294</v>
      </c>
      <c r="BN101" s="11">
        <v>38167</v>
      </c>
      <c r="BO101" s="12">
        <v>0.168</v>
      </c>
      <c r="BP101" s="11">
        <v>1</v>
      </c>
      <c r="BQ101" s="11">
        <v>0</v>
      </c>
      <c r="BR101" s="13">
        <f t="shared" si="211"/>
        <v>6412.056</v>
      </c>
      <c r="BS101" s="11">
        <v>1</v>
      </c>
      <c r="BT101" s="11">
        <v>1</v>
      </c>
      <c r="BU101" s="11">
        <v>2.71</v>
      </c>
      <c r="BV101" s="42">
        <f t="shared" si="212"/>
        <v>3.71</v>
      </c>
      <c r="BW101" s="11">
        <v>0.9</v>
      </c>
      <c r="BX101" s="9">
        <v>0.5</v>
      </c>
      <c r="BY101" s="43">
        <f t="shared" si="213"/>
        <v>10704.927492</v>
      </c>
      <c r="CH101" s="11">
        <v>42781</v>
      </c>
      <c r="CI101" s="12">
        <v>0.168</v>
      </c>
      <c r="CJ101" s="11">
        <v>1</v>
      </c>
      <c r="CK101" s="11">
        <v>0</v>
      </c>
      <c r="CL101" s="13">
        <f t="shared" si="214"/>
        <v>7187.208</v>
      </c>
      <c r="CM101" s="11">
        <v>1</v>
      </c>
      <c r="CN101" s="11">
        <v>0.93</v>
      </c>
      <c r="CO101" s="11">
        <v>1.85</v>
      </c>
      <c r="CP101" s="42">
        <f t="shared" si="215"/>
        <v>2.7205</v>
      </c>
      <c r="CQ101" s="11">
        <v>0.9</v>
      </c>
      <c r="CR101" s="9">
        <v>0.5</v>
      </c>
      <c r="CS101" s="43">
        <f t="shared" si="216"/>
        <v>8798.7597138</v>
      </c>
      <c r="DB101" s="11">
        <v>44045</v>
      </c>
      <c r="DC101" s="12">
        <v>0.168</v>
      </c>
      <c r="DD101" s="11">
        <v>1</v>
      </c>
      <c r="DE101" s="11">
        <v>0</v>
      </c>
      <c r="DF101" s="13">
        <f t="shared" si="217"/>
        <v>7399.56</v>
      </c>
      <c r="DG101" s="11">
        <v>1</v>
      </c>
      <c r="DH101" s="11">
        <v>1</v>
      </c>
      <c r="DI101" s="11">
        <v>2.11</v>
      </c>
      <c r="DJ101" s="42">
        <f t="shared" si="218"/>
        <v>3.11</v>
      </c>
      <c r="DK101" s="11">
        <v>0.9</v>
      </c>
      <c r="DL101" s="9">
        <v>0.5</v>
      </c>
      <c r="DM101" s="43">
        <f t="shared" si="219"/>
        <v>10355.68422</v>
      </c>
      <c r="DV101" s="11">
        <v>49923</v>
      </c>
      <c r="DW101" s="12">
        <v>0.199</v>
      </c>
      <c r="DX101" s="11">
        <v>1</v>
      </c>
      <c r="DY101" s="11">
        <v>0</v>
      </c>
      <c r="DZ101" s="13">
        <f t="shared" si="220"/>
        <v>9934.677</v>
      </c>
      <c r="EA101" s="11">
        <v>1</v>
      </c>
      <c r="EB101" s="11">
        <v>1</v>
      </c>
      <c r="EC101" s="11">
        <v>2.91</v>
      </c>
      <c r="ED101" s="42">
        <f t="shared" si="221"/>
        <v>3.91</v>
      </c>
      <c r="EE101" s="11">
        <v>0.9</v>
      </c>
      <c r="EF101" s="9">
        <v>0.5</v>
      </c>
      <c r="EG101" s="43">
        <f t="shared" si="222"/>
        <v>17480.0641815</v>
      </c>
    </row>
    <row r="102" customHeight="1" spans="1:139">
      <c r="F102" s="11">
        <v>35434</v>
      </c>
      <c r="G102" s="12">
        <v>0.168</v>
      </c>
      <c r="H102" s="11">
        <v>1</v>
      </c>
      <c r="I102" s="11">
        <v>0</v>
      </c>
      <c r="J102" s="13">
        <f t="shared" si="202"/>
        <v>5952.912</v>
      </c>
      <c r="K102" s="11">
        <v>1</v>
      </c>
      <c r="L102" s="11">
        <v>0.89</v>
      </c>
      <c r="M102" s="11">
        <v>1.78</v>
      </c>
      <c r="N102" s="42">
        <f t="shared" si="203"/>
        <v>2.5842</v>
      </c>
      <c r="O102" s="11">
        <v>0.9</v>
      </c>
      <c r="P102" s="9">
        <v>0.5</v>
      </c>
      <c r="Q102" s="43">
        <f t="shared" si="204"/>
        <v>6922.58183568</v>
      </c>
      <c r="Z102" s="11">
        <v>35728</v>
      </c>
      <c r="AA102" s="12">
        <v>0.168</v>
      </c>
      <c r="AB102" s="11">
        <v>1</v>
      </c>
      <c r="AC102" s="11">
        <v>0</v>
      </c>
      <c r="AD102" s="13">
        <f t="shared" si="205"/>
        <v>6002.304</v>
      </c>
      <c r="AE102" s="11">
        <v>1</v>
      </c>
      <c r="AF102" s="11">
        <v>1</v>
      </c>
      <c r="AG102" s="11">
        <v>2.11</v>
      </c>
      <c r="AH102" s="42">
        <f t="shared" si="206"/>
        <v>3.11</v>
      </c>
      <c r="AI102" s="11">
        <v>0.9</v>
      </c>
      <c r="AJ102" s="9">
        <v>0.5</v>
      </c>
      <c r="AK102" s="43">
        <f t="shared" si="207"/>
        <v>8400.224448</v>
      </c>
      <c r="AT102" s="11">
        <v>36903</v>
      </c>
      <c r="AU102" s="12">
        <v>0.168</v>
      </c>
      <c r="AV102" s="11">
        <v>1</v>
      </c>
      <c r="AW102" s="11">
        <v>0</v>
      </c>
      <c r="AX102" s="13">
        <f t="shared" si="208"/>
        <v>6199.704</v>
      </c>
      <c r="AY102" s="11">
        <v>1</v>
      </c>
      <c r="AZ102" s="11">
        <v>0.93</v>
      </c>
      <c r="BA102" s="11">
        <v>1.85</v>
      </c>
      <c r="BB102" s="42">
        <f t="shared" si="209"/>
        <v>2.7205</v>
      </c>
      <c r="BC102" s="11">
        <v>0.9</v>
      </c>
      <c r="BD102" s="9">
        <v>0.5</v>
      </c>
      <c r="BE102" s="43">
        <f t="shared" si="210"/>
        <v>7589.8326294</v>
      </c>
      <c r="BN102" s="11">
        <v>38167</v>
      </c>
      <c r="BO102" s="12">
        <v>0.168</v>
      </c>
      <c r="BP102" s="11">
        <v>1</v>
      </c>
      <c r="BQ102" s="11">
        <v>0</v>
      </c>
      <c r="BR102" s="13">
        <f t="shared" si="211"/>
        <v>6412.056</v>
      </c>
      <c r="BS102" s="11">
        <v>1</v>
      </c>
      <c r="BT102" s="11">
        <v>1</v>
      </c>
      <c r="BU102" s="11">
        <v>2.71</v>
      </c>
      <c r="BV102" s="42">
        <f t="shared" si="212"/>
        <v>3.71</v>
      </c>
      <c r="BW102" s="11">
        <v>0.9</v>
      </c>
      <c r="BX102" s="9">
        <v>0.5</v>
      </c>
      <c r="BY102" s="43">
        <f t="shared" si="213"/>
        <v>10704.927492</v>
      </c>
      <c r="CH102" s="11">
        <v>42781</v>
      </c>
      <c r="CI102" s="12">
        <v>0.168</v>
      </c>
      <c r="CJ102" s="11">
        <v>1</v>
      </c>
      <c r="CK102" s="11">
        <v>0</v>
      </c>
      <c r="CL102" s="13">
        <f t="shared" si="214"/>
        <v>7187.208</v>
      </c>
      <c r="CM102" s="11">
        <v>1</v>
      </c>
      <c r="CN102" s="11">
        <v>0.93</v>
      </c>
      <c r="CO102" s="11">
        <v>1.85</v>
      </c>
      <c r="CP102" s="42">
        <f t="shared" si="215"/>
        <v>2.7205</v>
      </c>
      <c r="CQ102" s="11">
        <v>0.9</v>
      </c>
      <c r="CR102" s="9">
        <v>0.5</v>
      </c>
      <c r="CS102" s="43">
        <f t="shared" si="216"/>
        <v>8798.7597138</v>
      </c>
      <c r="DB102" s="11">
        <v>44045</v>
      </c>
      <c r="DC102" s="12">
        <v>0.168</v>
      </c>
      <c r="DD102" s="11">
        <v>1</v>
      </c>
      <c r="DE102" s="11">
        <v>0</v>
      </c>
      <c r="DF102" s="13">
        <f t="shared" si="217"/>
        <v>7399.56</v>
      </c>
      <c r="DG102" s="11">
        <v>1</v>
      </c>
      <c r="DH102" s="11">
        <v>1</v>
      </c>
      <c r="DI102" s="11">
        <v>2.11</v>
      </c>
      <c r="DJ102" s="42">
        <f t="shared" si="218"/>
        <v>3.11</v>
      </c>
      <c r="DK102" s="11">
        <v>0.9</v>
      </c>
      <c r="DL102" s="9">
        <v>0.5</v>
      </c>
      <c r="DM102" s="43">
        <f t="shared" si="219"/>
        <v>10355.68422</v>
      </c>
      <c r="DV102" s="11">
        <v>49923</v>
      </c>
      <c r="DW102" s="12">
        <v>0.199</v>
      </c>
      <c r="DX102" s="11">
        <v>1</v>
      </c>
      <c r="DY102" s="11">
        <v>0</v>
      </c>
      <c r="DZ102" s="13">
        <f t="shared" si="220"/>
        <v>9934.677</v>
      </c>
      <c r="EA102" s="11">
        <v>1</v>
      </c>
      <c r="EB102" s="11">
        <v>1</v>
      </c>
      <c r="EC102" s="11">
        <v>2.91</v>
      </c>
      <c r="ED102" s="42">
        <f t="shared" si="221"/>
        <v>3.91</v>
      </c>
      <c r="EE102" s="11">
        <v>0.9</v>
      </c>
      <c r="EF102" s="9">
        <v>0.5</v>
      </c>
      <c r="EG102" s="43">
        <f t="shared" si="222"/>
        <v>17480.0641815</v>
      </c>
    </row>
    <row r="103" customHeight="1" spans="1:139">
      <c r="F103" s="11">
        <v>35434</v>
      </c>
      <c r="G103" s="12">
        <v>0.168</v>
      </c>
      <c r="H103" s="11">
        <v>1</v>
      </c>
      <c r="I103" s="11">
        <v>0</v>
      </c>
      <c r="J103" s="13">
        <f t="shared" si="202"/>
        <v>5952.912</v>
      </c>
      <c r="K103" s="11">
        <v>1</v>
      </c>
      <c r="L103" s="11">
        <v>0.89</v>
      </c>
      <c r="M103" s="11">
        <v>1.78</v>
      </c>
      <c r="N103" s="42">
        <f t="shared" si="203"/>
        <v>2.5842</v>
      </c>
      <c r="O103" s="11">
        <v>0.9</v>
      </c>
      <c r="P103" s="9">
        <v>0.5</v>
      </c>
      <c r="Q103" s="43">
        <f t="shared" si="204"/>
        <v>6922.58183568</v>
      </c>
      <c r="Z103" s="11">
        <v>35728</v>
      </c>
      <c r="AA103" s="12">
        <v>0.168</v>
      </c>
      <c r="AB103" s="11">
        <v>1</v>
      </c>
      <c r="AC103" s="11">
        <v>0</v>
      </c>
      <c r="AD103" s="13">
        <f t="shared" si="205"/>
        <v>6002.304</v>
      </c>
      <c r="AE103" s="11">
        <v>1</v>
      </c>
      <c r="AF103" s="11">
        <v>1</v>
      </c>
      <c r="AG103" s="11">
        <v>2.11</v>
      </c>
      <c r="AH103" s="42">
        <f t="shared" si="206"/>
        <v>3.11</v>
      </c>
      <c r="AI103" s="11">
        <v>0.9</v>
      </c>
      <c r="AJ103" s="9">
        <v>0.5</v>
      </c>
      <c r="AK103" s="43">
        <f t="shared" si="207"/>
        <v>8400.224448</v>
      </c>
      <c r="AT103" s="11">
        <v>36903</v>
      </c>
      <c r="AU103" s="12">
        <v>0.168</v>
      </c>
      <c r="AV103" s="11">
        <v>1</v>
      </c>
      <c r="AW103" s="11">
        <v>0</v>
      </c>
      <c r="AX103" s="13">
        <f t="shared" si="208"/>
        <v>6199.704</v>
      </c>
      <c r="AY103" s="11">
        <v>1</v>
      </c>
      <c r="AZ103" s="11">
        <v>0.93</v>
      </c>
      <c r="BA103" s="11">
        <v>1.85</v>
      </c>
      <c r="BB103" s="42">
        <f t="shared" si="209"/>
        <v>2.7205</v>
      </c>
      <c r="BC103" s="11">
        <v>0.9</v>
      </c>
      <c r="BD103" s="9">
        <v>0.5</v>
      </c>
      <c r="BE103" s="43">
        <f t="shared" si="210"/>
        <v>7589.8326294</v>
      </c>
      <c r="BN103" s="11">
        <v>38167</v>
      </c>
      <c r="BO103" s="12">
        <v>0.168</v>
      </c>
      <c r="BP103" s="11">
        <v>1</v>
      </c>
      <c r="BQ103" s="11">
        <v>0</v>
      </c>
      <c r="BR103" s="13">
        <f t="shared" si="211"/>
        <v>6412.056</v>
      </c>
      <c r="BS103" s="11">
        <v>1</v>
      </c>
      <c r="BT103" s="11">
        <v>1</v>
      </c>
      <c r="BU103" s="11">
        <v>2.71</v>
      </c>
      <c r="BV103" s="42">
        <f t="shared" si="212"/>
        <v>3.71</v>
      </c>
      <c r="BW103" s="11">
        <v>0.9</v>
      </c>
      <c r="BX103" s="9">
        <v>0.5</v>
      </c>
      <c r="BY103" s="43">
        <f t="shared" si="213"/>
        <v>10704.927492</v>
      </c>
      <c r="CH103" s="11">
        <v>42781</v>
      </c>
      <c r="CI103" s="12">
        <v>0.168</v>
      </c>
      <c r="CJ103" s="11">
        <v>1</v>
      </c>
      <c r="CK103" s="11">
        <v>0</v>
      </c>
      <c r="CL103" s="13">
        <f t="shared" si="214"/>
        <v>7187.208</v>
      </c>
      <c r="CM103" s="11">
        <v>1</v>
      </c>
      <c r="CN103" s="11">
        <v>0.93</v>
      </c>
      <c r="CO103" s="11">
        <v>1.85</v>
      </c>
      <c r="CP103" s="42">
        <f t="shared" si="215"/>
        <v>2.7205</v>
      </c>
      <c r="CQ103" s="11">
        <v>0.9</v>
      </c>
      <c r="CR103" s="9">
        <v>0.5</v>
      </c>
      <c r="CS103" s="43">
        <f t="shared" si="216"/>
        <v>8798.7597138</v>
      </c>
      <c r="DB103" s="11">
        <v>44045</v>
      </c>
      <c r="DC103" s="12">
        <v>0.168</v>
      </c>
      <c r="DD103" s="11">
        <v>1</v>
      </c>
      <c r="DE103" s="11">
        <v>0</v>
      </c>
      <c r="DF103" s="13">
        <f t="shared" si="217"/>
        <v>7399.56</v>
      </c>
      <c r="DG103" s="11">
        <v>1</v>
      </c>
      <c r="DH103" s="11">
        <v>1</v>
      </c>
      <c r="DI103" s="11">
        <v>2.11</v>
      </c>
      <c r="DJ103" s="42">
        <f t="shared" si="218"/>
        <v>3.11</v>
      </c>
      <c r="DK103" s="11">
        <v>0.9</v>
      </c>
      <c r="DL103" s="9">
        <v>0.5</v>
      </c>
      <c r="DM103" s="43">
        <f t="shared" si="219"/>
        <v>10355.68422</v>
      </c>
      <c r="DV103" s="11">
        <v>49923</v>
      </c>
      <c r="DW103" s="12">
        <v>0.199</v>
      </c>
      <c r="DX103" s="11">
        <v>1</v>
      </c>
      <c r="DY103" s="11">
        <v>0</v>
      </c>
      <c r="DZ103" s="13">
        <f t="shared" si="220"/>
        <v>9934.677</v>
      </c>
      <c r="EA103" s="11">
        <v>1</v>
      </c>
      <c r="EB103" s="11">
        <v>1</v>
      </c>
      <c r="EC103" s="11">
        <v>2.91</v>
      </c>
      <c r="ED103" s="42">
        <f t="shared" si="221"/>
        <v>3.91</v>
      </c>
      <c r="EE103" s="11">
        <v>0.9</v>
      </c>
      <c r="EF103" s="9">
        <v>0.5</v>
      </c>
      <c r="EG103" s="43">
        <f t="shared" si="222"/>
        <v>17480.0641815</v>
      </c>
    </row>
    <row r="104" customHeight="1" spans="1:139">
      <c r="F104" s="11">
        <v>35434</v>
      </c>
      <c r="G104" s="12">
        <v>0.168</v>
      </c>
      <c r="H104" s="11">
        <v>1</v>
      </c>
      <c r="I104" s="11">
        <v>0</v>
      </c>
      <c r="J104" s="13">
        <f t="shared" si="202"/>
        <v>5952.912</v>
      </c>
      <c r="K104" s="11">
        <v>1</v>
      </c>
      <c r="L104" s="11">
        <v>0.89</v>
      </c>
      <c r="M104" s="11">
        <v>1.78</v>
      </c>
      <c r="N104" s="42">
        <f t="shared" si="203"/>
        <v>2.5842</v>
      </c>
      <c r="O104" s="11">
        <v>0.9</v>
      </c>
      <c r="P104" s="9">
        <v>0.5</v>
      </c>
      <c r="Q104" s="43">
        <f t="shared" si="204"/>
        <v>6922.58183568</v>
      </c>
      <c r="Z104" s="11">
        <v>35728</v>
      </c>
      <c r="AA104" s="12">
        <v>0.168</v>
      </c>
      <c r="AB104" s="11">
        <v>1</v>
      </c>
      <c r="AC104" s="11">
        <v>0</v>
      </c>
      <c r="AD104" s="13">
        <f t="shared" si="205"/>
        <v>6002.304</v>
      </c>
      <c r="AE104" s="11">
        <v>1</v>
      </c>
      <c r="AF104" s="11">
        <v>1</v>
      </c>
      <c r="AG104" s="11">
        <v>2.11</v>
      </c>
      <c r="AH104" s="42">
        <f t="shared" si="206"/>
        <v>3.11</v>
      </c>
      <c r="AI104" s="11">
        <v>0.9</v>
      </c>
      <c r="AJ104" s="9">
        <v>0.5</v>
      </c>
      <c r="AK104" s="43">
        <f t="shared" si="207"/>
        <v>8400.224448</v>
      </c>
      <c r="AT104" s="11">
        <v>36903</v>
      </c>
      <c r="AU104" s="12">
        <v>0.168</v>
      </c>
      <c r="AV104" s="11">
        <v>1</v>
      </c>
      <c r="AW104" s="11">
        <v>0</v>
      </c>
      <c r="AX104" s="13">
        <f t="shared" si="208"/>
        <v>6199.704</v>
      </c>
      <c r="AY104" s="11">
        <v>1</v>
      </c>
      <c r="AZ104" s="11">
        <v>0.93</v>
      </c>
      <c r="BA104" s="11">
        <v>1.85</v>
      </c>
      <c r="BB104" s="42">
        <f t="shared" si="209"/>
        <v>2.7205</v>
      </c>
      <c r="BC104" s="11">
        <v>0.9</v>
      </c>
      <c r="BD104" s="9">
        <v>0.5</v>
      </c>
      <c r="BE104" s="43">
        <f t="shared" si="210"/>
        <v>7589.8326294</v>
      </c>
      <c r="BN104" s="11">
        <v>38167</v>
      </c>
      <c r="BO104" s="12">
        <v>0.168</v>
      </c>
      <c r="BP104" s="11">
        <v>1</v>
      </c>
      <c r="BQ104" s="11">
        <v>0</v>
      </c>
      <c r="BR104" s="13">
        <f t="shared" si="211"/>
        <v>6412.056</v>
      </c>
      <c r="BS104" s="11">
        <v>1</v>
      </c>
      <c r="BT104" s="11">
        <v>1</v>
      </c>
      <c r="BU104" s="11">
        <v>2.71</v>
      </c>
      <c r="BV104" s="42">
        <f t="shared" si="212"/>
        <v>3.71</v>
      </c>
      <c r="BW104" s="11">
        <v>0.9</v>
      </c>
      <c r="BX104" s="9">
        <v>0.5</v>
      </c>
      <c r="BY104" s="43">
        <f t="shared" si="213"/>
        <v>10704.927492</v>
      </c>
      <c r="CH104" s="11">
        <v>42781</v>
      </c>
      <c r="CI104" s="12">
        <v>0.168</v>
      </c>
      <c r="CJ104" s="11">
        <v>1</v>
      </c>
      <c r="CK104" s="11">
        <v>0</v>
      </c>
      <c r="CL104" s="13">
        <f t="shared" si="214"/>
        <v>7187.208</v>
      </c>
      <c r="CM104" s="11">
        <v>1</v>
      </c>
      <c r="CN104" s="11">
        <v>0.93</v>
      </c>
      <c r="CO104" s="11">
        <v>1.85</v>
      </c>
      <c r="CP104" s="42">
        <f t="shared" si="215"/>
        <v>2.7205</v>
      </c>
      <c r="CQ104" s="11">
        <v>0.9</v>
      </c>
      <c r="CR104" s="9">
        <v>0.5</v>
      </c>
      <c r="CS104" s="43">
        <f t="shared" si="216"/>
        <v>8798.7597138</v>
      </c>
      <c r="DB104" s="11">
        <v>44045</v>
      </c>
      <c r="DC104" s="12">
        <v>0.168</v>
      </c>
      <c r="DD104" s="11">
        <v>1</v>
      </c>
      <c r="DE104" s="11">
        <v>0</v>
      </c>
      <c r="DF104" s="13">
        <f t="shared" si="217"/>
        <v>7399.56</v>
      </c>
      <c r="DG104" s="11">
        <v>1</v>
      </c>
      <c r="DH104" s="11">
        <v>1</v>
      </c>
      <c r="DI104" s="11">
        <v>2.11</v>
      </c>
      <c r="DJ104" s="42">
        <f t="shared" si="218"/>
        <v>3.11</v>
      </c>
      <c r="DK104" s="11">
        <v>0.9</v>
      </c>
      <c r="DL104" s="9">
        <v>0.5</v>
      </c>
      <c r="DM104" s="43">
        <f t="shared" si="219"/>
        <v>10355.68422</v>
      </c>
      <c r="DV104" s="11">
        <v>49923</v>
      </c>
      <c r="DW104" s="12">
        <v>0.199</v>
      </c>
      <c r="DX104" s="11">
        <v>1</v>
      </c>
      <c r="DY104" s="11">
        <v>0</v>
      </c>
      <c r="DZ104" s="13">
        <f t="shared" si="220"/>
        <v>9934.677</v>
      </c>
      <c r="EA104" s="11">
        <v>1</v>
      </c>
      <c r="EB104" s="11">
        <v>1</v>
      </c>
      <c r="EC104" s="11">
        <v>2.91</v>
      </c>
      <c r="ED104" s="42">
        <f t="shared" si="221"/>
        <v>3.91</v>
      </c>
      <c r="EE104" s="11">
        <v>0.9</v>
      </c>
      <c r="EF104" s="9">
        <v>0.5</v>
      </c>
      <c r="EG104" s="43">
        <f t="shared" si="222"/>
        <v>17480.0641815</v>
      </c>
    </row>
    <row r="105" customHeight="1" spans="1:139">
      <c r="F105" s="11">
        <v>35434</v>
      </c>
      <c r="G105" s="12">
        <v>0.168</v>
      </c>
      <c r="H105" s="11">
        <v>1</v>
      </c>
      <c r="I105" s="11">
        <v>0</v>
      </c>
      <c r="J105" s="13">
        <f t="shared" si="202"/>
        <v>5952.912</v>
      </c>
      <c r="K105" s="11">
        <v>1</v>
      </c>
      <c r="L105" s="11">
        <v>0.89</v>
      </c>
      <c r="M105" s="11">
        <v>1.78</v>
      </c>
      <c r="N105" s="42">
        <f t="shared" si="203"/>
        <v>2.5842</v>
      </c>
      <c r="O105" s="11">
        <v>0.9</v>
      </c>
      <c r="P105" s="9">
        <v>0.5</v>
      </c>
      <c r="Q105" s="43">
        <f t="shared" si="204"/>
        <v>6922.58183568</v>
      </c>
      <c r="Z105" s="11">
        <v>35728</v>
      </c>
      <c r="AA105" s="12">
        <v>0.168</v>
      </c>
      <c r="AB105" s="11">
        <v>1</v>
      </c>
      <c r="AC105" s="11">
        <v>0</v>
      </c>
      <c r="AD105" s="13">
        <f t="shared" si="205"/>
        <v>6002.304</v>
      </c>
      <c r="AE105" s="11">
        <v>1</v>
      </c>
      <c r="AF105" s="11">
        <v>1</v>
      </c>
      <c r="AG105" s="11">
        <v>2.11</v>
      </c>
      <c r="AH105" s="42">
        <f t="shared" si="206"/>
        <v>3.11</v>
      </c>
      <c r="AI105" s="11">
        <v>0.9</v>
      </c>
      <c r="AJ105" s="9">
        <v>0.5</v>
      </c>
      <c r="AK105" s="43">
        <f t="shared" si="207"/>
        <v>8400.224448</v>
      </c>
      <c r="AT105" s="11">
        <v>36903</v>
      </c>
      <c r="AU105" s="12">
        <v>0.168</v>
      </c>
      <c r="AV105" s="11">
        <v>1</v>
      </c>
      <c r="AW105" s="11">
        <v>0</v>
      </c>
      <c r="AX105" s="13">
        <f t="shared" si="208"/>
        <v>6199.704</v>
      </c>
      <c r="AY105" s="11">
        <v>1</v>
      </c>
      <c r="AZ105" s="11">
        <v>0.93</v>
      </c>
      <c r="BA105" s="11">
        <v>1.85</v>
      </c>
      <c r="BB105" s="42">
        <f t="shared" si="209"/>
        <v>2.7205</v>
      </c>
      <c r="BC105" s="11">
        <v>0.9</v>
      </c>
      <c r="BD105" s="9">
        <v>0.5</v>
      </c>
      <c r="BE105" s="43">
        <f t="shared" si="210"/>
        <v>7589.8326294</v>
      </c>
      <c r="BN105" s="11">
        <v>38167</v>
      </c>
      <c r="BO105" s="12">
        <v>0.168</v>
      </c>
      <c r="BP105" s="11">
        <v>1</v>
      </c>
      <c r="BQ105" s="11">
        <v>0</v>
      </c>
      <c r="BR105" s="13">
        <f t="shared" si="211"/>
        <v>6412.056</v>
      </c>
      <c r="BS105" s="11">
        <v>1</v>
      </c>
      <c r="BT105" s="11">
        <v>1</v>
      </c>
      <c r="BU105" s="11">
        <v>2.71</v>
      </c>
      <c r="BV105" s="42">
        <f t="shared" si="212"/>
        <v>3.71</v>
      </c>
      <c r="BW105" s="11">
        <v>0.9</v>
      </c>
      <c r="BX105" s="9">
        <v>0.5</v>
      </c>
      <c r="BY105" s="43">
        <f t="shared" si="213"/>
        <v>10704.927492</v>
      </c>
      <c r="CH105" s="11">
        <v>42781</v>
      </c>
      <c r="CI105" s="12">
        <v>0.168</v>
      </c>
      <c r="CJ105" s="11">
        <v>1</v>
      </c>
      <c r="CK105" s="11">
        <v>0</v>
      </c>
      <c r="CL105" s="13">
        <f t="shared" si="214"/>
        <v>7187.208</v>
      </c>
      <c r="CM105" s="11">
        <v>1</v>
      </c>
      <c r="CN105" s="11">
        <v>0.93</v>
      </c>
      <c r="CO105" s="11">
        <v>1.85</v>
      </c>
      <c r="CP105" s="42">
        <f t="shared" si="215"/>
        <v>2.7205</v>
      </c>
      <c r="CQ105" s="11">
        <v>0.9</v>
      </c>
      <c r="CR105" s="9">
        <v>0.5</v>
      </c>
      <c r="CS105" s="43">
        <f t="shared" si="216"/>
        <v>8798.7597138</v>
      </c>
      <c r="DB105" s="11">
        <v>44045</v>
      </c>
      <c r="DC105" s="12">
        <v>0.168</v>
      </c>
      <c r="DD105" s="11">
        <v>1</v>
      </c>
      <c r="DE105" s="11">
        <v>0</v>
      </c>
      <c r="DF105" s="13">
        <f t="shared" si="217"/>
        <v>7399.56</v>
      </c>
      <c r="DG105" s="11">
        <v>1</v>
      </c>
      <c r="DH105" s="11">
        <v>1</v>
      </c>
      <c r="DI105" s="11">
        <v>2.11</v>
      </c>
      <c r="DJ105" s="42">
        <f t="shared" si="218"/>
        <v>3.11</v>
      </c>
      <c r="DK105" s="11">
        <v>0.9</v>
      </c>
      <c r="DL105" s="9">
        <v>0.5</v>
      </c>
      <c r="DM105" s="43">
        <f t="shared" si="219"/>
        <v>10355.68422</v>
      </c>
      <c r="DV105" s="11">
        <v>49923</v>
      </c>
      <c r="DW105" s="12">
        <v>0.199</v>
      </c>
      <c r="DX105" s="11">
        <v>1</v>
      </c>
      <c r="DY105" s="11">
        <v>0</v>
      </c>
      <c r="DZ105" s="13">
        <f t="shared" si="220"/>
        <v>9934.677</v>
      </c>
      <c r="EA105" s="11">
        <v>1</v>
      </c>
      <c r="EB105" s="11">
        <v>1</v>
      </c>
      <c r="EC105" s="11">
        <v>2.91</v>
      </c>
      <c r="ED105" s="42">
        <f t="shared" si="221"/>
        <v>3.91</v>
      </c>
      <c r="EE105" s="11">
        <v>0.9</v>
      </c>
      <c r="EF105" s="9">
        <v>0.5</v>
      </c>
      <c r="EG105" s="43">
        <f t="shared" si="222"/>
        <v>17480.0641815</v>
      </c>
    </row>
    <row r="106" customHeight="1" spans="1:139">
      <c r="F106" s="11">
        <v>35434</v>
      </c>
      <c r="G106" s="12">
        <v>0.3</v>
      </c>
      <c r="H106" s="11">
        <v>1</v>
      </c>
      <c r="I106" s="11">
        <v>0</v>
      </c>
      <c r="J106" s="13">
        <f t="shared" si="202"/>
        <v>10630.2</v>
      </c>
      <c r="K106" s="11">
        <v>1</v>
      </c>
      <c r="L106" s="11">
        <v>0.89</v>
      </c>
      <c r="M106" s="11">
        <v>1.78</v>
      </c>
      <c r="N106" s="42">
        <f t="shared" si="203"/>
        <v>2.5842</v>
      </c>
      <c r="O106" s="11">
        <v>0.9</v>
      </c>
      <c r="P106" s="9">
        <v>0.5</v>
      </c>
      <c r="Q106" s="43">
        <f t="shared" si="204"/>
        <v>12361.753278</v>
      </c>
      <c r="Z106" s="11">
        <v>35728</v>
      </c>
      <c r="AA106" s="12">
        <v>0.3</v>
      </c>
      <c r="AB106" s="11">
        <v>1</v>
      </c>
      <c r="AC106" s="11">
        <v>0</v>
      </c>
      <c r="AD106" s="13">
        <f t="shared" si="205"/>
        <v>10718.4</v>
      </c>
      <c r="AE106" s="11">
        <v>1</v>
      </c>
      <c r="AF106" s="11">
        <v>1</v>
      </c>
      <c r="AG106" s="11">
        <v>2.11</v>
      </c>
      <c r="AH106" s="42">
        <f t="shared" si="206"/>
        <v>3.11</v>
      </c>
      <c r="AI106" s="11">
        <v>0.9</v>
      </c>
      <c r="AJ106" s="9">
        <v>0.5</v>
      </c>
      <c r="AK106" s="43">
        <f t="shared" si="207"/>
        <v>15000.4008</v>
      </c>
      <c r="AT106" s="11">
        <v>36903</v>
      </c>
      <c r="AU106" s="12">
        <v>0.3</v>
      </c>
      <c r="AV106" s="11">
        <v>1</v>
      </c>
      <c r="AW106" s="11">
        <v>0</v>
      </c>
      <c r="AX106" s="13">
        <f t="shared" si="208"/>
        <v>11070.9</v>
      </c>
      <c r="AY106" s="11">
        <v>1</v>
      </c>
      <c r="AZ106" s="11">
        <v>0.93</v>
      </c>
      <c r="BA106" s="11">
        <v>1.85</v>
      </c>
      <c r="BB106" s="42">
        <f t="shared" si="209"/>
        <v>2.7205</v>
      </c>
      <c r="BC106" s="11">
        <v>0.9</v>
      </c>
      <c r="BD106" s="9">
        <v>0.5</v>
      </c>
      <c r="BE106" s="43">
        <f t="shared" si="210"/>
        <v>13553.2725525</v>
      </c>
      <c r="BN106" s="11">
        <v>38167</v>
      </c>
      <c r="BO106" s="12">
        <v>0.3</v>
      </c>
      <c r="BP106" s="11">
        <v>1</v>
      </c>
      <c r="BQ106" s="11">
        <v>0</v>
      </c>
      <c r="BR106" s="13">
        <f t="shared" si="211"/>
        <v>11450.1</v>
      </c>
      <c r="BS106" s="11">
        <v>1</v>
      </c>
      <c r="BT106" s="11">
        <v>1</v>
      </c>
      <c r="BU106" s="11">
        <v>2.71</v>
      </c>
      <c r="BV106" s="42">
        <f t="shared" si="212"/>
        <v>3.71</v>
      </c>
      <c r="BW106" s="11">
        <v>0.9</v>
      </c>
      <c r="BX106" s="9">
        <v>0.5</v>
      </c>
      <c r="BY106" s="43">
        <f t="shared" si="213"/>
        <v>19115.94195</v>
      </c>
      <c r="CH106" s="11">
        <v>42781</v>
      </c>
      <c r="CI106" s="12">
        <v>0.3</v>
      </c>
      <c r="CJ106" s="11">
        <v>1</v>
      </c>
      <c r="CK106" s="11">
        <v>0</v>
      </c>
      <c r="CL106" s="13">
        <f t="shared" si="214"/>
        <v>12834.3</v>
      </c>
      <c r="CM106" s="11">
        <v>1</v>
      </c>
      <c r="CN106" s="11">
        <v>0.93</v>
      </c>
      <c r="CO106" s="11">
        <v>1.85</v>
      </c>
      <c r="CP106" s="42">
        <f t="shared" si="215"/>
        <v>2.7205</v>
      </c>
      <c r="CQ106" s="11">
        <v>0.9</v>
      </c>
      <c r="CR106" s="9">
        <v>0.5</v>
      </c>
      <c r="CS106" s="43">
        <f t="shared" si="216"/>
        <v>15712.0709175</v>
      </c>
      <c r="DB106" s="11">
        <v>44045</v>
      </c>
      <c r="DC106" s="12">
        <v>0.3</v>
      </c>
      <c r="DD106" s="11">
        <v>1</v>
      </c>
      <c r="DE106" s="11">
        <v>0</v>
      </c>
      <c r="DF106" s="13">
        <f t="shared" si="217"/>
        <v>13213.5</v>
      </c>
      <c r="DG106" s="11">
        <v>1</v>
      </c>
      <c r="DH106" s="11">
        <v>1</v>
      </c>
      <c r="DI106" s="11">
        <v>2.11</v>
      </c>
      <c r="DJ106" s="42">
        <f t="shared" si="218"/>
        <v>3.11</v>
      </c>
      <c r="DK106" s="11">
        <v>0.9</v>
      </c>
      <c r="DL106" s="9">
        <v>0.5</v>
      </c>
      <c r="DM106" s="43">
        <f t="shared" si="219"/>
        <v>18492.29325</v>
      </c>
      <c r="DV106" s="11">
        <v>49923</v>
      </c>
      <c r="DW106" s="12">
        <v>0.355</v>
      </c>
      <c r="DX106" s="11">
        <v>1</v>
      </c>
      <c r="DY106" s="11">
        <v>0</v>
      </c>
      <c r="DZ106" s="13">
        <f t="shared" si="220"/>
        <v>17722.665</v>
      </c>
      <c r="EA106" s="11">
        <v>1</v>
      </c>
      <c r="EB106" s="11">
        <v>1</v>
      </c>
      <c r="EC106" s="11">
        <v>2.91</v>
      </c>
      <c r="ED106" s="42">
        <f t="shared" si="221"/>
        <v>3.91</v>
      </c>
      <c r="EE106" s="11">
        <v>0.9</v>
      </c>
      <c r="EF106" s="9">
        <v>0.5</v>
      </c>
      <c r="EG106" s="43">
        <f t="shared" si="222"/>
        <v>31183.0290675</v>
      </c>
    </row>
    <row r="107" customHeight="1" spans="1:139">
      <c r="F107" s="11">
        <v>35434</v>
      </c>
      <c r="G107" s="12">
        <v>0.58</v>
      </c>
      <c r="H107" s="11">
        <v>1</v>
      </c>
      <c r="I107" s="11">
        <v>0</v>
      </c>
      <c r="J107" s="13">
        <f t="shared" si="202"/>
        <v>20551.72</v>
      </c>
      <c r="K107" s="11">
        <v>1</v>
      </c>
      <c r="L107" s="11">
        <v>0.89</v>
      </c>
      <c r="M107" s="11">
        <v>1.78</v>
      </c>
      <c r="N107" s="42">
        <f t="shared" si="203"/>
        <v>2.5842</v>
      </c>
      <c r="O107" s="11">
        <v>0.9</v>
      </c>
      <c r="P107" s="9">
        <v>0.5</v>
      </c>
      <c r="Q107" s="43">
        <f t="shared" si="204"/>
        <v>23899.3896708</v>
      </c>
      <c r="Z107" s="11">
        <v>35728</v>
      </c>
      <c r="AA107" s="12">
        <v>0.58</v>
      </c>
      <c r="AB107" s="11">
        <v>1</v>
      </c>
      <c r="AC107" s="11">
        <v>0</v>
      </c>
      <c r="AD107" s="13">
        <f t="shared" si="205"/>
        <v>20722.24</v>
      </c>
      <c r="AE107" s="11">
        <v>1</v>
      </c>
      <c r="AF107" s="11">
        <v>1</v>
      </c>
      <c r="AG107" s="11">
        <v>2.11</v>
      </c>
      <c r="AH107" s="42">
        <f t="shared" si="206"/>
        <v>3.11</v>
      </c>
      <c r="AI107" s="11">
        <v>0.9</v>
      </c>
      <c r="AJ107" s="9">
        <v>0.5</v>
      </c>
      <c r="AK107" s="43">
        <f t="shared" si="207"/>
        <v>29000.77488</v>
      </c>
      <c r="AT107" s="11">
        <v>36903</v>
      </c>
      <c r="AU107" s="12">
        <v>0.58</v>
      </c>
      <c r="AV107" s="11">
        <v>1</v>
      </c>
      <c r="AW107" s="11">
        <v>0</v>
      </c>
      <c r="AX107" s="13">
        <f t="shared" si="208"/>
        <v>21403.74</v>
      </c>
      <c r="AY107" s="11">
        <v>1</v>
      </c>
      <c r="AZ107" s="11">
        <v>0.93</v>
      </c>
      <c r="BA107" s="11">
        <v>1.85</v>
      </c>
      <c r="BB107" s="42">
        <f t="shared" si="209"/>
        <v>2.7205</v>
      </c>
      <c r="BC107" s="11">
        <v>0.9</v>
      </c>
      <c r="BD107" s="9">
        <v>0.5</v>
      </c>
      <c r="BE107" s="43">
        <f t="shared" si="210"/>
        <v>26202.9936015</v>
      </c>
      <c r="BN107" s="11">
        <v>38167</v>
      </c>
      <c r="BO107" s="12">
        <v>0.58</v>
      </c>
      <c r="BP107" s="11">
        <v>1</v>
      </c>
      <c r="BQ107" s="11">
        <v>0</v>
      </c>
      <c r="BR107" s="13">
        <f t="shared" si="211"/>
        <v>22136.86</v>
      </c>
      <c r="BS107" s="11">
        <v>1</v>
      </c>
      <c r="BT107" s="11">
        <v>1</v>
      </c>
      <c r="BU107" s="11">
        <v>2.71</v>
      </c>
      <c r="BV107" s="42">
        <f t="shared" si="212"/>
        <v>3.71</v>
      </c>
      <c r="BW107" s="11">
        <v>0.9</v>
      </c>
      <c r="BX107" s="9">
        <v>0.5</v>
      </c>
      <c r="BY107" s="43">
        <f t="shared" si="213"/>
        <v>36957.48777</v>
      </c>
      <c r="CH107" s="11">
        <v>42781</v>
      </c>
      <c r="CI107" s="12">
        <v>0.58</v>
      </c>
      <c r="CJ107" s="11">
        <v>1</v>
      </c>
      <c r="CK107" s="11">
        <v>0</v>
      </c>
      <c r="CL107" s="13">
        <f t="shared" si="214"/>
        <v>24812.98</v>
      </c>
      <c r="CM107" s="11">
        <v>1</v>
      </c>
      <c r="CN107" s="11">
        <v>0.93</v>
      </c>
      <c r="CO107" s="11">
        <v>1.85</v>
      </c>
      <c r="CP107" s="42">
        <f t="shared" si="215"/>
        <v>2.7205</v>
      </c>
      <c r="CQ107" s="11">
        <v>0.9</v>
      </c>
      <c r="CR107" s="9">
        <v>0.5</v>
      </c>
      <c r="CS107" s="43">
        <f t="shared" si="216"/>
        <v>30376.6704405</v>
      </c>
      <c r="DB107" s="11">
        <v>44045</v>
      </c>
      <c r="DC107" s="12">
        <v>0.58</v>
      </c>
      <c r="DD107" s="11">
        <v>1</v>
      </c>
      <c r="DE107" s="11">
        <v>0</v>
      </c>
      <c r="DF107" s="13">
        <f t="shared" si="217"/>
        <v>25546.1</v>
      </c>
      <c r="DG107" s="11">
        <v>1</v>
      </c>
      <c r="DH107" s="11">
        <v>1</v>
      </c>
      <c r="DI107" s="11">
        <v>2.11</v>
      </c>
      <c r="DJ107" s="42">
        <f t="shared" si="218"/>
        <v>3.11</v>
      </c>
      <c r="DK107" s="11">
        <v>0.9</v>
      </c>
      <c r="DL107" s="9">
        <v>0.5</v>
      </c>
      <c r="DM107" s="43">
        <f t="shared" si="219"/>
        <v>35751.76695</v>
      </c>
      <c r="DV107" s="11">
        <v>49923</v>
      </c>
      <c r="DW107" s="12">
        <v>0.69</v>
      </c>
      <c r="DX107" s="11">
        <v>1</v>
      </c>
      <c r="DY107" s="11">
        <v>0</v>
      </c>
      <c r="DZ107" s="13">
        <f t="shared" si="220"/>
        <v>34446.87</v>
      </c>
      <c r="EA107" s="11">
        <v>1</v>
      </c>
      <c r="EB107" s="11">
        <v>1</v>
      </c>
      <c r="EC107" s="11">
        <v>2.91</v>
      </c>
      <c r="ED107" s="42">
        <f t="shared" si="221"/>
        <v>3.91</v>
      </c>
      <c r="EE107" s="11">
        <v>0.9</v>
      </c>
      <c r="EF107" s="9">
        <v>0.5</v>
      </c>
      <c r="EG107" s="43">
        <f t="shared" si="222"/>
        <v>60609.267765</v>
      </c>
    </row>
    <row r="108" customHeight="1" spans="1:139">
      <c r="F108" s="47" t="s">
        <v>32</v>
      </c>
      <c r="G108" s="48"/>
      <c r="H108" s="48"/>
      <c r="I108" s="48"/>
      <c r="J108" s="48"/>
      <c r="K108" s="48"/>
      <c r="L108" s="48"/>
      <c r="M108" s="46">
        <f>SUM(Q98:Q107)</f>
        <v>91641.79763424</v>
      </c>
      <c r="N108" s="46"/>
      <c r="O108" s="46"/>
      <c r="P108" s="46"/>
      <c r="Q108" s="46"/>
      <c r="Z108" s="47" t="s">
        <v>32</v>
      </c>
      <c r="AA108" s="48"/>
      <c r="AB108" s="48"/>
      <c r="AC108" s="48"/>
      <c r="AD108" s="48"/>
      <c r="AE108" s="48"/>
      <c r="AF108" s="48"/>
      <c r="AG108" s="46">
        <f>SUM(AK98:AK107)</f>
        <v>111202.971264</v>
      </c>
      <c r="AH108" s="46"/>
      <c r="AI108" s="46"/>
      <c r="AJ108" s="46"/>
      <c r="AK108" s="46"/>
      <c r="AT108" s="47" t="s">
        <v>32</v>
      </c>
      <c r="AU108" s="48"/>
      <c r="AV108" s="48"/>
      <c r="AW108" s="48"/>
      <c r="AX108" s="48"/>
      <c r="AY108" s="48"/>
      <c r="AZ108" s="48"/>
      <c r="BA108" s="46">
        <f>SUM(BE98:BE107)</f>
        <v>100474.9271892</v>
      </c>
      <c r="BB108" s="46"/>
      <c r="BC108" s="46"/>
      <c r="BD108" s="46"/>
      <c r="BE108" s="46"/>
      <c r="BN108" s="47" t="s">
        <v>32</v>
      </c>
      <c r="BO108" s="48"/>
      <c r="BP108" s="48"/>
      <c r="BQ108" s="48"/>
      <c r="BR108" s="48"/>
      <c r="BS108" s="48"/>
      <c r="BT108" s="48"/>
      <c r="BU108" s="46">
        <f>SUM(BY98:BY107)</f>
        <v>141712.849656</v>
      </c>
      <c r="BV108" s="46"/>
      <c r="BW108" s="46"/>
      <c r="BX108" s="46"/>
      <c r="BY108" s="46"/>
      <c r="CH108" s="47" t="s">
        <v>32</v>
      </c>
      <c r="CI108" s="48"/>
      <c r="CJ108" s="48"/>
      <c r="CK108" s="48"/>
      <c r="CL108" s="48"/>
      <c r="CM108" s="48"/>
      <c r="CN108" s="48"/>
      <c r="CO108" s="46">
        <f>SUM(CS98:CS107)</f>
        <v>116478.8190684</v>
      </c>
      <c r="CP108" s="46"/>
      <c r="CQ108" s="46"/>
      <c r="CR108" s="46"/>
      <c r="CS108" s="46"/>
      <c r="DB108" s="47" t="s">
        <v>32</v>
      </c>
      <c r="DC108" s="48"/>
      <c r="DD108" s="48"/>
      <c r="DE108" s="48"/>
      <c r="DF108" s="48"/>
      <c r="DG108" s="48"/>
      <c r="DH108" s="48"/>
      <c r="DI108" s="46">
        <f>SUM(DM98:DM107)</f>
        <v>137089.53396</v>
      </c>
      <c r="DJ108" s="46"/>
      <c r="DK108" s="46"/>
      <c r="DL108" s="46"/>
      <c r="DM108" s="46"/>
      <c r="DV108" s="47" t="s">
        <v>32</v>
      </c>
      <c r="DW108" s="48"/>
      <c r="DX108" s="48"/>
      <c r="DY108" s="48"/>
      <c r="DZ108" s="48"/>
      <c r="EA108" s="48"/>
      <c r="EB108" s="48"/>
      <c r="EC108" s="46">
        <f>SUM(EG98:EG107)</f>
        <v>231632.8102845</v>
      </c>
      <c r="ED108" s="46"/>
      <c r="EE108" s="46"/>
      <c r="EF108" s="46"/>
      <c r="EG108" s="46"/>
    </row>
    <row r="109" customHeight="1" spans="1:139">
      <c r="F109" s="48"/>
      <c r="G109" s="48"/>
      <c r="H109" s="48"/>
      <c r="I109" s="48"/>
      <c r="J109" s="48"/>
      <c r="K109" s="48"/>
      <c r="L109" s="48"/>
      <c r="M109" s="46"/>
      <c r="N109" s="46"/>
      <c r="O109" s="46"/>
      <c r="P109" s="46"/>
      <c r="Q109" s="46"/>
      <c r="Z109" s="48"/>
      <c r="AA109" s="48"/>
      <c r="AB109" s="48"/>
      <c r="AC109" s="48"/>
      <c r="AD109" s="48"/>
      <c r="AE109" s="48"/>
      <c r="AF109" s="48"/>
      <c r="AG109" s="46"/>
      <c r="AH109" s="46"/>
      <c r="AI109" s="46"/>
      <c r="AJ109" s="46"/>
      <c r="AK109" s="46"/>
      <c r="AT109" s="48"/>
      <c r="AU109" s="48"/>
      <c r="AV109" s="48"/>
      <c r="AW109" s="48"/>
      <c r="AX109" s="48"/>
      <c r="AY109" s="48"/>
      <c r="AZ109" s="48"/>
      <c r="BA109" s="46"/>
      <c r="BB109" s="46"/>
      <c r="BC109" s="46"/>
      <c r="BD109" s="46"/>
      <c r="BE109" s="46"/>
      <c r="BN109" s="48"/>
      <c r="BO109" s="48"/>
      <c r="BP109" s="48"/>
      <c r="BQ109" s="48"/>
      <c r="BR109" s="48"/>
      <c r="BS109" s="48"/>
      <c r="BT109" s="48"/>
      <c r="BU109" s="46"/>
      <c r="BV109" s="46"/>
      <c r="BW109" s="46"/>
      <c r="BX109" s="46"/>
      <c r="BY109" s="46"/>
      <c r="CH109" s="48"/>
      <c r="CI109" s="48"/>
      <c r="CJ109" s="48"/>
      <c r="CK109" s="48"/>
      <c r="CL109" s="48"/>
      <c r="CM109" s="48"/>
      <c r="CN109" s="48"/>
      <c r="CO109" s="46"/>
      <c r="CP109" s="46"/>
      <c r="CQ109" s="46"/>
      <c r="CR109" s="46"/>
      <c r="CS109" s="46"/>
      <c r="DB109" s="48"/>
      <c r="DC109" s="48"/>
      <c r="DD109" s="48"/>
      <c r="DE109" s="48"/>
      <c r="DF109" s="48"/>
      <c r="DG109" s="48"/>
      <c r="DH109" s="48"/>
      <c r="DI109" s="46"/>
      <c r="DJ109" s="46"/>
      <c r="DK109" s="46"/>
      <c r="DL109" s="46"/>
      <c r="DM109" s="46"/>
      <c r="DV109" s="48"/>
      <c r="DW109" s="48"/>
      <c r="DX109" s="48"/>
      <c r="DY109" s="48"/>
      <c r="DZ109" s="48"/>
      <c r="EA109" s="48"/>
      <c r="EB109" s="48"/>
      <c r="EC109" s="46"/>
      <c r="ED109" s="46"/>
      <c r="EE109" s="46"/>
      <c r="EF109" s="46"/>
      <c r="EG109" s="46"/>
    </row>
    <row r="110" customHeight="1" spans="1:139">
      <c r="F110" s="48"/>
      <c r="G110" s="48"/>
      <c r="H110" s="48"/>
      <c r="I110" s="48"/>
      <c r="J110" s="48"/>
      <c r="K110" s="48"/>
      <c r="L110" s="48"/>
      <c r="M110" s="46"/>
      <c r="N110" s="46"/>
      <c r="O110" s="46"/>
      <c r="P110" s="46"/>
      <c r="Q110" s="46"/>
      <c r="Z110" s="48"/>
      <c r="AA110" s="48"/>
      <c r="AB110" s="48"/>
      <c r="AC110" s="48"/>
      <c r="AD110" s="48"/>
      <c r="AE110" s="48"/>
      <c r="AF110" s="48"/>
      <c r="AG110" s="46"/>
      <c r="AH110" s="46"/>
      <c r="AI110" s="46"/>
      <c r="AJ110" s="46"/>
      <c r="AK110" s="46"/>
      <c r="AT110" s="48"/>
      <c r="AU110" s="48"/>
      <c r="AV110" s="48"/>
      <c r="AW110" s="48"/>
      <c r="AX110" s="48"/>
      <c r="AY110" s="48"/>
      <c r="AZ110" s="48"/>
      <c r="BA110" s="46"/>
      <c r="BB110" s="46"/>
      <c r="BC110" s="46"/>
      <c r="BD110" s="46"/>
      <c r="BE110" s="46"/>
      <c r="BN110" s="48"/>
      <c r="BO110" s="48"/>
      <c r="BP110" s="48"/>
      <c r="BQ110" s="48"/>
      <c r="BR110" s="48"/>
      <c r="BS110" s="48"/>
      <c r="BT110" s="48"/>
      <c r="BU110" s="46"/>
      <c r="BV110" s="46"/>
      <c r="BW110" s="46"/>
      <c r="BX110" s="46"/>
      <c r="BY110" s="46"/>
      <c r="CH110" s="48"/>
      <c r="CI110" s="48"/>
      <c r="CJ110" s="48"/>
      <c r="CK110" s="48"/>
      <c r="CL110" s="48"/>
      <c r="CM110" s="48"/>
      <c r="CN110" s="48"/>
      <c r="CO110" s="46"/>
      <c r="CP110" s="46"/>
      <c r="CQ110" s="46"/>
      <c r="CR110" s="46"/>
      <c r="CS110" s="46"/>
      <c r="DB110" s="48"/>
      <c r="DC110" s="48"/>
      <c r="DD110" s="48"/>
      <c r="DE110" s="48"/>
      <c r="DF110" s="48"/>
      <c r="DG110" s="48"/>
      <c r="DH110" s="48"/>
      <c r="DI110" s="46"/>
      <c r="DJ110" s="46"/>
      <c r="DK110" s="46"/>
      <c r="DL110" s="46"/>
      <c r="DM110" s="46"/>
      <c r="DV110" s="48"/>
      <c r="DW110" s="48"/>
      <c r="DX110" s="48"/>
      <c r="DY110" s="48"/>
      <c r="DZ110" s="48"/>
      <c r="EA110" s="48"/>
      <c r="EB110" s="48"/>
      <c r="EC110" s="46"/>
      <c r="ED110" s="46"/>
      <c r="EE110" s="46"/>
      <c r="EF110" s="46"/>
      <c r="EG110" s="46"/>
    </row>
    <row r="112" customHeight="1" spans="1:139">
      <c r="A112" s="2" t="s">
        <v>61</v>
      </c>
      <c r="B112" s="2"/>
      <c r="C112" s="2"/>
      <c r="D112" s="2"/>
      <c r="E112" s="2"/>
      <c r="F112" s="3" t="s">
        <v>1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U112" s="2" t="s">
        <v>62</v>
      </c>
      <c r="V112" s="2"/>
      <c r="W112" s="2"/>
      <c r="X112" s="2"/>
      <c r="Y112" s="2"/>
      <c r="Z112" s="3" t="s">
        <v>1</v>
      </c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O112" s="2" t="s">
        <v>63</v>
      </c>
      <c r="AP112" s="2"/>
      <c r="AQ112" s="2"/>
      <c r="AR112" s="2"/>
      <c r="AS112" s="2"/>
      <c r="AT112" s="3" t="s">
        <v>1</v>
      </c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I112" s="2" t="s">
        <v>64</v>
      </c>
      <c r="BJ112" s="2"/>
      <c r="BK112" s="2"/>
      <c r="BL112" s="2"/>
      <c r="BM112" s="2"/>
      <c r="BN112" s="3" t="s">
        <v>1</v>
      </c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C112" s="2" t="s">
        <v>65</v>
      </c>
      <c r="CD112" s="2"/>
      <c r="CE112" s="2"/>
      <c r="CF112" s="2"/>
      <c r="CG112" s="2"/>
      <c r="CH112" s="3" t="s">
        <v>1</v>
      </c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W112" s="2" t="s">
        <v>66</v>
      </c>
      <c r="CX112" s="2"/>
      <c r="CY112" s="2"/>
      <c r="CZ112" s="2"/>
      <c r="DA112" s="2"/>
      <c r="DB112" s="3" t="s">
        <v>1</v>
      </c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Q112" s="2" t="s">
        <v>67</v>
      </c>
      <c r="DR112" s="2"/>
      <c r="DS112" s="2"/>
      <c r="DT112" s="2"/>
      <c r="DU112" s="2"/>
      <c r="DV112" s="3" t="s">
        <v>1</v>
      </c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</row>
    <row r="113" customHeight="1" spans="1:140">
      <c r="A113" s="2"/>
      <c r="B113" s="2"/>
      <c r="C113" s="2"/>
      <c r="D113" s="2"/>
      <c r="E113" s="2"/>
      <c r="F113" s="4" t="s">
        <v>8</v>
      </c>
      <c r="G113" s="5"/>
      <c r="H113" s="5"/>
      <c r="I113" s="6"/>
      <c r="J113" s="7" t="s">
        <v>9</v>
      </c>
      <c r="K113" s="7"/>
      <c r="L113" s="7"/>
      <c r="M113" s="7"/>
      <c r="N113" s="8" t="s">
        <v>10</v>
      </c>
      <c r="O113" s="8"/>
      <c r="P113" s="8"/>
      <c r="Q113" s="9" t="s">
        <v>11</v>
      </c>
      <c r="R113" s="10" t="s">
        <v>12</v>
      </c>
      <c r="S113" s="10" t="s">
        <v>13</v>
      </c>
      <c r="U113" s="2"/>
      <c r="V113" s="2"/>
      <c r="W113" s="2"/>
      <c r="X113" s="2"/>
      <c r="Y113" s="2"/>
      <c r="Z113" s="4" t="s">
        <v>8</v>
      </c>
      <c r="AA113" s="5"/>
      <c r="AB113" s="5"/>
      <c r="AC113" s="6"/>
      <c r="AD113" s="7" t="s">
        <v>9</v>
      </c>
      <c r="AE113" s="7"/>
      <c r="AF113" s="7"/>
      <c r="AG113" s="7"/>
      <c r="AH113" s="8" t="s">
        <v>10</v>
      </c>
      <c r="AI113" s="8"/>
      <c r="AJ113" s="8"/>
      <c r="AK113" s="9" t="s">
        <v>11</v>
      </c>
      <c r="AL113" s="10" t="s">
        <v>12</v>
      </c>
      <c r="AM113" s="10" t="s">
        <v>13</v>
      </c>
      <c r="AO113" s="2"/>
      <c r="AP113" s="2"/>
      <c r="AQ113" s="2"/>
      <c r="AR113" s="2"/>
      <c r="AS113" s="2"/>
      <c r="AT113" s="4" t="s">
        <v>8</v>
      </c>
      <c r="AU113" s="5"/>
      <c r="AV113" s="5"/>
      <c r="AW113" s="6"/>
      <c r="AX113" s="7" t="s">
        <v>9</v>
      </c>
      <c r="AY113" s="7"/>
      <c r="AZ113" s="7"/>
      <c r="BA113" s="7"/>
      <c r="BB113" s="8" t="s">
        <v>10</v>
      </c>
      <c r="BC113" s="8"/>
      <c r="BD113" s="8"/>
      <c r="BE113" s="9" t="s">
        <v>11</v>
      </c>
      <c r="BF113" s="10" t="s">
        <v>12</v>
      </c>
      <c r="BG113" s="10" t="s">
        <v>13</v>
      </c>
      <c r="BI113" s="2"/>
      <c r="BJ113" s="2"/>
      <c r="BK113" s="2"/>
      <c r="BL113" s="2"/>
      <c r="BM113" s="2"/>
      <c r="BN113" s="4" t="s">
        <v>8</v>
      </c>
      <c r="BO113" s="5"/>
      <c r="BP113" s="5"/>
      <c r="BQ113" s="6"/>
      <c r="BR113" s="7" t="s">
        <v>9</v>
      </c>
      <c r="BS113" s="7"/>
      <c r="BT113" s="7"/>
      <c r="BU113" s="7"/>
      <c r="BV113" s="8" t="s">
        <v>10</v>
      </c>
      <c r="BW113" s="8"/>
      <c r="BX113" s="8"/>
      <c r="BY113" s="9" t="s">
        <v>11</v>
      </c>
      <c r="BZ113" s="10" t="s">
        <v>12</v>
      </c>
      <c r="CA113" s="10" t="s">
        <v>13</v>
      </c>
      <c r="CC113" s="2"/>
      <c r="CD113" s="2"/>
      <c r="CE113" s="2"/>
      <c r="CF113" s="2"/>
      <c r="CG113" s="2"/>
      <c r="CH113" s="4" t="s">
        <v>8</v>
      </c>
      <c r="CI113" s="5"/>
      <c r="CJ113" s="5"/>
      <c r="CK113" s="6"/>
      <c r="CL113" s="7" t="s">
        <v>9</v>
      </c>
      <c r="CM113" s="7"/>
      <c r="CN113" s="7"/>
      <c r="CO113" s="7"/>
      <c r="CP113" s="8" t="s">
        <v>10</v>
      </c>
      <c r="CQ113" s="8"/>
      <c r="CR113" s="8"/>
      <c r="CS113" s="9" t="s">
        <v>11</v>
      </c>
      <c r="CT113" s="10" t="s">
        <v>12</v>
      </c>
      <c r="CU113" s="10" t="s">
        <v>13</v>
      </c>
      <c r="CW113" s="2"/>
      <c r="CX113" s="2"/>
      <c r="CY113" s="2"/>
      <c r="CZ113" s="2"/>
      <c r="DA113" s="2"/>
      <c r="DB113" s="4" t="s">
        <v>8</v>
      </c>
      <c r="DC113" s="5"/>
      <c r="DD113" s="5"/>
      <c r="DE113" s="6"/>
      <c r="DF113" s="7" t="s">
        <v>9</v>
      </c>
      <c r="DG113" s="7"/>
      <c r="DH113" s="7"/>
      <c r="DI113" s="7"/>
      <c r="DJ113" s="8" t="s">
        <v>10</v>
      </c>
      <c r="DK113" s="8"/>
      <c r="DL113" s="8"/>
      <c r="DM113" s="9" t="s">
        <v>11</v>
      </c>
      <c r="DN113" s="10" t="s">
        <v>12</v>
      </c>
      <c r="DO113" s="10" t="s">
        <v>13</v>
      </c>
      <c r="DQ113" s="2"/>
      <c r="DR113" s="2"/>
      <c r="DS113" s="2"/>
      <c r="DT113" s="2"/>
      <c r="DU113" s="2"/>
      <c r="DV113" s="4" t="s">
        <v>8</v>
      </c>
      <c r="DW113" s="5"/>
      <c r="DX113" s="5"/>
      <c r="DY113" s="6"/>
      <c r="DZ113" s="7" t="s">
        <v>9</v>
      </c>
      <c r="EA113" s="7"/>
      <c r="EB113" s="7"/>
      <c r="EC113" s="7"/>
      <c r="ED113" s="8" t="s">
        <v>10</v>
      </c>
      <c r="EE113" s="8"/>
      <c r="EF113" s="8"/>
      <c r="EG113" s="9" t="s">
        <v>11</v>
      </c>
      <c r="EH113" s="10" t="s">
        <v>12</v>
      </c>
      <c r="EI113" s="10" t="s">
        <v>13</v>
      </c>
    </row>
    <row r="114" customHeight="1" spans="1:140">
      <c r="A114" s="1" t="s">
        <v>14</v>
      </c>
      <c r="B114" s="1" t="s">
        <v>15</v>
      </c>
      <c r="C114" s="1" t="s">
        <v>16</v>
      </c>
      <c r="D114" s="1" t="s">
        <v>17</v>
      </c>
      <c r="E114" s="1" t="s">
        <v>18</v>
      </c>
      <c r="F114" s="11" t="s">
        <v>19</v>
      </c>
      <c r="G114" s="11" t="s">
        <v>20</v>
      </c>
      <c r="H114" s="12" t="s">
        <v>21</v>
      </c>
      <c r="I114" s="13" t="s">
        <v>8</v>
      </c>
      <c r="J114" s="11" t="s">
        <v>22</v>
      </c>
      <c r="K114" s="11" t="s">
        <v>23</v>
      </c>
      <c r="L114" s="11" t="s">
        <v>24</v>
      </c>
      <c r="M114" s="7" t="s">
        <v>25</v>
      </c>
      <c r="N114" s="11" t="s">
        <v>26</v>
      </c>
      <c r="O114" s="11" t="s">
        <v>27</v>
      </c>
      <c r="P114" s="8" t="s">
        <v>28</v>
      </c>
      <c r="Q114" s="9" t="s">
        <v>29</v>
      </c>
      <c r="R114" s="14"/>
      <c r="S114" s="14"/>
      <c r="U114" s="1" t="s">
        <v>14</v>
      </c>
      <c r="V114" s="1" t="s">
        <v>15</v>
      </c>
      <c r="W114" s="1" t="s">
        <v>16</v>
      </c>
      <c r="X114" s="1" t="s">
        <v>17</v>
      </c>
      <c r="Y114" s="1" t="s">
        <v>18</v>
      </c>
      <c r="Z114" s="11" t="s">
        <v>19</v>
      </c>
      <c r="AA114" s="11" t="s">
        <v>20</v>
      </c>
      <c r="AB114" s="12" t="s">
        <v>21</v>
      </c>
      <c r="AC114" s="13" t="s">
        <v>8</v>
      </c>
      <c r="AD114" s="11" t="s">
        <v>22</v>
      </c>
      <c r="AE114" s="11" t="s">
        <v>23</v>
      </c>
      <c r="AF114" s="11" t="s">
        <v>24</v>
      </c>
      <c r="AG114" s="7" t="s">
        <v>25</v>
      </c>
      <c r="AH114" s="11" t="s">
        <v>26</v>
      </c>
      <c r="AI114" s="11" t="s">
        <v>27</v>
      </c>
      <c r="AJ114" s="8" t="s">
        <v>28</v>
      </c>
      <c r="AK114" s="9" t="s">
        <v>29</v>
      </c>
      <c r="AL114" s="14"/>
      <c r="AM114" s="14"/>
      <c r="AO114" s="1" t="s">
        <v>14</v>
      </c>
      <c r="AP114" s="1" t="s">
        <v>15</v>
      </c>
      <c r="AQ114" s="1" t="s">
        <v>16</v>
      </c>
      <c r="AR114" s="1" t="s">
        <v>17</v>
      </c>
      <c r="AS114" s="1" t="s">
        <v>18</v>
      </c>
      <c r="AT114" s="11" t="s">
        <v>19</v>
      </c>
      <c r="AU114" s="11" t="s">
        <v>20</v>
      </c>
      <c r="AV114" s="12" t="s">
        <v>21</v>
      </c>
      <c r="AW114" s="13" t="s">
        <v>8</v>
      </c>
      <c r="AX114" s="11" t="s">
        <v>22</v>
      </c>
      <c r="AY114" s="11" t="s">
        <v>23</v>
      </c>
      <c r="AZ114" s="11" t="s">
        <v>24</v>
      </c>
      <c r="BA114" s="7" t="s">
        <v>25</v>
      </c>
      <c r="BB114" s="11" t="s">
        <v>26</v>
      </c>
      <c r="BC114" s="11" t="s">
        <v>27</v>
      </c>
      <c r="BD114" s="8" t="s">
        <v>28</v>
      </c>
      <c r="BE114" s="9" t="s">
        <v>29</v>
      </c>
      <c r="BF114" s="14"/>
      <c r="BG114" s="14"/>
      <c r="BI114" s="1" t="s">
        <v>14</v>
      </c>
      <c r="BJ114" s="1" t="s">
        <v>15</v>
      </c>
      <c r="BK114" s="1" t="s">
        <v>16</v>
      </c>
      <c r="BL114" s="1" t="s">
        <v>17</v>
      </c>
      <c r="BM114" s="1" t="s">
        <v>18</v>
      </c>
      <c r="BN114" s="11" t="s">
        <v>19</v>
      </c>
      <c r="BO114" s="11" t="s">
        <v>20</v>
      </c>
      <c r="BP114" s="12" t="s">
        <v>21</v>
      </c>
      <c r="BQ114" s="13" t="s">
        <v>8</v>
      </c>
      <c r="BR114" s="11" t="s">
        <v>22</v>
      </c>
      <c r="BS114" s="11" t="s">
        <v>23</v>
      </c>
      <c r="BT114" s="11" t="s">
        <v>24</v>
      </c>
      <c r="BU114" s="7" t="s">
        <v>25</v>
      </c>
      <c r="BV114" s="11" t="s">
        <v>26</v>
      </c>
      <c r="BW114" s="11" t="s">
        <v>27</v>
      </c>
      <c r="BX114" s="8" t="s">
        <v>28</v>
      </c>
      <c r="BY114" s="9" t="s">
        <v>29</v>
      </c>
      <c r="BZ114" s="14"/>
      <c r="CA114" s="14"/>
      <c r="CC114" s="1" t="s">
        <v>14</v>
      </c>
      <c r="CD114" s="1" t="s">
        <v>15</v>
      </c>
      <c r="CE114" s="1" t="s">
        <v>16</v>
      </c>
      <c r="CF114" s="1" t="s">
        <v>17</v>
      </c>
      <c r="CG114" s="1" t="s">
        <v>18</v>
      </c>
      <c r="CH114" s="11" t="s">
        <v>19</v>
      </c>
      <c r="CI114" s="11" t="s">
        <v>20</v>
      </c>
      <c r="CJ114" s="12" t="s">
        <v>21</v>
      </c>
      <c r="CK114" s="13" t="s">
        <v>8</v>
      </c>
      <c r="CL114" s="11" t="s">
        <v>22</v>
      </c>
      <c r="CM114" s="11" t="s">
        <v>23</v>
      </c>
      <c r="CN114" s="11" t="s">
        <v>24</v>
      </c>
      <c r="CO114" s="7" t="s">
        <v>25</v>
      </c>
      <c r="CP114" s="11" t="s">
        <v>26</v>
      </c>
      <c r="CQ114" s="11" t="s">
        <v>27</v>
      </c>
      <c r="CR114" s="8" t="s">
        <v>28</v>
      </c>
      <c r="CS114" s="9" t="s">
        <v>29</v>
      </c>
      <c r="CT114" s="14"/>
      <c r="CU114" s="14"/>
      <c r="CW114" s="1" t="s">
        <v>14</v>
      </c>
      <c r="CX114" s="1" t="s">
        <v>15</v>
      </c>
      <c r="CY114" s="1" t="s">
        <v>16</v>
      </c>
      <c r="CZ114" s="1" t="s">
        <v>17</v>
      </c>
      <c r="DA114" s="1" t="s">
        <v>18</v>
      </c>
      <c r="DB114" s="11" t="s">
        <v>19</v>
      </c>
      <c r="DC114" s="11" t="s">
        <v>20</v>
      </c>
      <c r="DD114" s="12" t="s">
        <v>21</v>
      </c>
      <c r="DE114" s="13" t="s">
        <v>8</v>
      </c>
      <c r="DF114" s="11" t="s">
        <v>22</v>
      </c>
      <c r="DG114" s="11" t="s">
        <v>23</v>
      </c>
      <c r="DH114" s="11" t="s">
        <v>24</v>
      </c>
      <c r="DI114" s="7" t="s">
        <v>25</v>
      </c>
      <c r="DJ114" s="11" t="s">
        <v>26</v>
      </c>
      <c r="DK114" s="11" t="s">
        <v>27</v>
      </c>
      <c r="DL114" s="8" t="s">
        <v>28</v>
      </c>
      <c r="DM114" s="9" t="s">
        <v>29</v>
      </c>
      <c r="DN114" s="14"/>
      <c r="DO114" s="14"/>
      <c r="DQ114" s="1" t="s">
        <v>14</v>
      </c>
      <c r="DR114" s="1" t="s">
        <v>15</v>
      </c>
      <c r="DS114" s="1" t="s">
        <v>16</v>
      </c>
      <c r="DT114" s="1" t="s">
        <v>17</v>
      </c>
      <c r="DU114" s="1" t="s">
        <v>18</v>
      </c>
      <c r="DV114" s="11" t="s">
        <v>19</v>
      </c>
      <c r="DW114" s="11" t="s">
        <v>20</v>
      </c>
      <c r="DX114" s="12" t="s">
        <v>21</v>
      </c>
      <c r="DY114" s="13" t="s">
        <v>8</v>
      </c>
      <c r="DZ114" s="11" t="s">
        <v>22</v>
      </c>
      <c r="EA114" s="11" t="s">
        <v>23</v>
      </c>
      <c r="EB114" s="11" t="s">
        <v>24</v>
      </c>
      <c r="EC114" s="7" t="s">
        <v>25</v>
      </c>
      <c r="ED114" s="11" t="s">
        <v>26</v>
      </c>
      <c r="EE114" s="11" t="s">
        <v>27</v>
      </c>
      <c r="EF114" s="8" t="s">
        <v>28</v>
      </c>
      <c r="EG114" s="9" t="s">
        <v>29</v>
      </c>
      <c r="EH114" s="14"/>
      <c r="EI114" s="14"/>
    </row>
    <row r="115" customHeight="1" spans="1:140">
      <c r="A115" s="15">
        <f>M124</f>
        <v>1202577.94169479</v>
      </c>
      <c r="B115" s="15">
        <f>T133+T142</f>
        <v>652777.178415731</v>
      </c>
      <c r="C115" s="15">
        <f>M156</f>
        <v>438892.447463204</v>
      </c>
      <c r="D115" s="15">
        <f>M166</f>
        <v>347729.503640211</v>
      </c>
      <c r="E115" s="15">
        <v>18</v>
      </c>
      <c r="F115" s="11">
        <v>2465</v>
      </c>
      <c r="G115" s="11">
        <v>1.286</v>
      </c>
      <c r="H115" s="12">
        <v>1.35</v>
      </c>
      <c r="I115" s="13">
        <f t="shared" ref="I115:I120" si="223">F115*G115*H115</f>
        <v>4279.4865</v>
      </c>
      <c r="J115" s="11">
        <v>3</v>
      </c>
      <c r="K115" s="11">
        <v>680</v>
      </c>
      <c r="L115" s="11">
        <v>1.03</v>
      </c>
      <c r="M115" s="16">
        <f t="shared" ref="M115:M120" si="224">1+6*K115/(K115+2000)+L115</f>
        <v>3.55238805970149</v>
      </c>
      <c r="N115" s="11">
        <v>0.98</v>
      </c>
      <c r="O115" s="11">
        <v>2.3</v>
      </c>
      <c r="P115" s="8">
        <f t="shared" ref="P115:P120" si="225">1+N115*O115</f>
        <v>3.254</v>
      </c>
      <c r="Q115" s="9">
        <v>1.15</v>
      </c>
      <c r="R115" s="17">
        <v>1</v>
      </c>
      <c r="S115" s="18">
        <f t="shared" ref="S115:S123" si="226">I115*J115*Q115*P115*M115*R115</f>
        <v>170666.666570016</v>
      </c>
      <c r="U115" s="15">
        <f>AG124</f>
        <v>1202577.94169479</v>
      </c>
      <c r="V115" s="15">
        <f>AN133+AN142</f>
        <v>776757.093920888</v>
      </c>
      <c r="W115" s="15">
        <f>AG156</f>
        <v>438892.447463204</v>
      </c>
      <c r="X115" s="15">
        <f>AG166</f>
        <v>491144.470425101</v>
      </c>
      <c r="Y115" s="15">
        <v>18</v>
      </c>
      <c r="Z115" s="11">
        <v>2465</v>
      </c>
      <c r="AA115" s="11">
        <v>1.286</v>
      </c>
      <c r="AB115" s="12">
        <v>1.35</v>
      </c>
      <c r="AC115" s="13">
        <f t="shared" ref="AC115:AC120" si="227">Z115*AA115*AB115</f>
        <v>4279.4865</v>
      </c>
      <c r="AD115" s="11">
        <v>3</v>
      </c>
      <c r="AE115" s="11">
        <v>680</v>
      </c>
      <c r="AF115" s="11">
        <v>1.03</v>
      </c>
      <c r="AG115" s="16">
        <f t="shared" ref="AG115:AG120" si="228">1+6*AE115/(AE115+2000)+AF115</f>
        <v>3.55238805970149</v>
      </c>
      <c r="AH115" s="11">
        <v>0.98</v>
      </c>
      <c r="AI115" s="11">
        <v>2.3</v>
      </c>
      <c r="AJ115" s="8">
        <f t="shared" ref="AJ115:AJ120" si="229">1+AH115*AI115</f>
        <v>3.254</v>
      </c>
      <c r="AK115" s="9">
        <v>1.15</v>
      </c>
      <c r="AL115" s="17">
        <v>1</v>
      </c>
      <c r="AM115" s="18">
        <f t="shared" ref="AM115:AM123" si="230">AC115*AD115*AK115*AJ115*AG115*AL115</f>
        <v>170666.666570016</v>
      </c>
      <c r="AO115" s="15">
        <f>BA124</f>
        <v>1220616.61082021</v>
      </c>
      <c r="AP115" s="15">
        <f>BH133+BH142</f>
        <v>676464.172402099</v>
      </c>
      <c r="AQ115" s="15">
        <f>BA156</f>
        <v>445475.834175152</v>
      </c>
      <c r="AR115" s="15">
        <f>BA166</f>
        <v>532111.601631358</v>
      </c>
      <c r="AS115" s="15">
        <v>18</v>
      </c>
      <c r="AT115" s="11">
        <v>2465</v>
      </c>
      <c r="AU115" s="11">
        <v>1.286</v>
      </c>
      <c r="AV115" s="12">
        <v>1.35</v>
      </c>
      <c r="AW115" s="13">
        <f t="shared" ref="AW115:AW120" si="231">AT115*AU115*AV115</f>
        <v>4279.4865</v>
      </c>
      <c r="AX115" s="11">
        <v>3</v>
      </c>
      <c r="AY115" s="11">
        <v>680</v>
      </c>
      <c r="AZ115" s="11">
        <v>1.03</v>
      </c>
      <c r="BA115" s="16">
        <f t="shared" ref="BA115:BA120" si="232">1+6*AY115/(AY115+2000)+AZ115</f>
        <v>3.55238805970149</v>
      </c>
      <c r="BB115" s="11">
        <v>0.98</v>
      </c>
      <c r="BC115" s="11">
        <v>2.3</v>
      </c>
      <c r="BD115" s="8">
        <f t="shared" ref="BD115:BD120" si="233">1+BB115*BC115</f>
        <v>3.254</v>
      </c>
      <c r="BE115" s="9">
        <v>1.15</v>
      </c>
      <c r="BF115" s="17">
        <v>1.015</v>
      </c>
      <c r="BG115" s="18">
        <f t="shared" ref="BG115:BG123" si="234">AW115*AX115*BE115*BD115*BA115*BF115</f>
        <v>173226.666568566</v>
      </c>
      <c r="BI115" s="15">
        <f>BU124</f>
        <v>1220616.61082021</v>
      </c>
      <c r="BJ115" s="15">
        <f>CB133+CB142</f>
        <v>802585.985031485</v>
      </c>
      <c r="BK115" s="15">
        <f>BU156</f>
        <v>445475.834175152</v>
      </c>
      <c r="BL115" s="15">
        <f>BU166</f>
        <v>750506.156229427</v>
      </c>
      <c r="BM115" s="15">
        <v>18</v>
      </c>
      <c r="BN115" s="11">
        <v>2465</v>
      </c>
      <c r="BO115" s="11">
        <v>1.286</v>
      </c>
      <c r="BP115" s="12">
        <v>1.35</v>
      </c>
      <c r="BQ115" s="13">
        <f t="shared" ref="BQ115:BQ120" si="235">BN115*BO115*BP115</f>
        <v>4279.4865</v>
      </c>
      <c r="BR115" s="11">
        <v>3</v>
      </c>
      <c r="BS115" s="11">
        <v>680</v>
      </c>
      <c r="BT115" s="11">
        <v>1.03</v>
      </c>
      <c r="BU115" s="16">
        <f t="shared" ref="BU115:BU120" si="236">1+6*BS115/(BS115+2000)+BT115</f>
        <v>3.55238805970149</v>
      </c>
      <c r="BV115" s="11">
        <v>0.98</v>
      </c>
      <c r="BW115" s="11">
        <v>2.3</v>
      </c>
      <c r="BX115" s="8">
        <f t="shared" ref="BX115:BX120" si="237">1+BV115*BW115</f>
        <v>3.254</v>
      </c>
      <c r="BY115" s="9">
        <v>1.15</v>
      </c>
      <c r="BZ115" s="17">
        <v>1.015</v>
      </c>
      <c r="CA115" s="18">
        <f t="shared" ref="CA115:CA123" si="238">BQ115*BR115*BY115*BX115*BU115*BZ115</f>
        <v>173226.666568566</v>
      </c>
      <c r="CC115" s="15">
        <f>CO124</f>
        <v>1531350.06656206</v>
      </c>
      <c r="CD115" s="15">
        <f>CV133+CV142</f>
        <v>723116.873947072</v>
      </c>
      <c r="CE115" s="15">
        <f>CO156</f>
        <v>476198.305497576</v>
      </c>
      <c r="CF115" s="15">
        <f>CO166</f>
        <v>779209.101092868</v>
      </c>
      <c r="CG115" s="15">
        <v>18</v>
      </c>
      <c r="CH115" s="11">
        <f t="shared" ref="CH115:CH120" si="239">2465+428</f>
        <v>2893</v>
      </c>
      <c r="CI115" s="11">
        <v>1.286</v>
      </c>
      <c r="CJ115" s="12">
        <v>1.35</v>
      </c>
      <c r="CK115" s="13">
        <f t="shared" ref="CK115:CK120" si="240">CH115*CI115*CJ115</f>
        <v>5022.5373</v>
      </c>
      <c r="CL115" s="11">
        <v>3</v>
      </c>
      <c r="CM115" s="11">
        <v>680</v>
      </c>
      <c r="CN115" s="11">
        <v>1.03</v>
      </c>
      <c r="CO115" s="16">
        <f t="shared" ref="CO115:CO120" si="241">1+6*CM115/(CM115+2000)+CN115</f>
        <v>3.55238805970149</v>
      </c>
      <c r="CP115" s="11">
        <v>0.98</v>
      </c>
      <c r="CQ115" s="11">
        <v>2.3</v>
      </c>
      <c r="CR115" s="8">
        <f t="shared" ref="CR115:CR120" si="242">1+CP115*CQ115</f>
        <v>3.254</v>
      </c>
      <c r="CS115" s="9">
        <v>1.15</v>
      </c>
      <c r="CT115" s="17">
        <v>1.085</v>
      </c>
      <c r="CU115" s="18">
        <f t="shared" ref="CU115:CU123" si="243">CK115*CL115*CS115*CR115*CO115*CT115</f>
        <v>217325.133075032</v>
      </c>
      <c r="CW115" s="15">
        <f>DI124</f>
        <v>1537702.01982813</v>
      </c>
      <c r="CX115" s="15">
        <f>DP133+DP142</f>
        <v>857936.742619863</v>
      </c>
      <c r="CY115" s="15">
        <f>DI156</f>
        <v>476198.305497576</v>
      </c>
      <c r="CZ115" s="15">
        <f>DI166</f>
        <v>1094019.03442285</v>
      </c>
      <c r="DA115" s="15">
        <v>18</v>
      </c>
      <c r="DB115" s="11">
        <f t="shared" ref="DB115:DB120" si="244">2465+440</f>
        <v>2905</v>
      </c>
      <c r="DC115" s="11">
        <v>1.286</v>
      </c>
      <c r="DD115" s="12">
        <v>1.35</v>
      </c>
      <c r="DE115" s="13">
        <f t="shared" ref="DE115:DE120" si="245">DB115*DC115*DD115</f>
        <v>5043.3705</v>
      </c>
      <c r="DF115" s="11">
        <v>3</v>
      </c>
      <c r="DG115" s="11">
        <v>680</v>
      </c>
      <c r="DH115" s="11">
        <v>1.03</v>
      </c>
      <c r="DI115" s="16">
        <f t="shared" ref="DI115:DI120" si="246">1+6*DG115/(DG115+2000)+DH115</f>
        <v>3.55238805970149</v>
      </c>
      <c r="DJ115" s="11">
        <v>0.98</v>
      </c>
      <c r="DK115" s="11">
        <v>2.3</v>
      </c>
      <c r="DL115" s="8">
        <f t="shared" ref="DL115:DL120" si="247">1+DJ115*DK115</f>
        <v>3.254</v>
      </c>
      <c r="DM115" s="9">
        <v>1.15</v>
      </c>
      <c r="DN115" s="17">
        <v>1.085</v>
      </c>
      <c r="DO115" s="18">
        <f t="shared" ref="DO115:DO123" si="248">DE115*DF115*DM115*DL115*DI115*DN115</f>
        <v>218226.585407179</v>
      </c>
      <c r="DQ115" s="15">
        <f>EC124</f>
        <v>2210318.56032068</v>
      </c>
      <c r="DR115" s="15">
        <f>EJ133+EJ142</f>
        <v>1193650.36050865</v>
      </c>
      <c r="DS115" s="15">
        <f>EC156</f>
        <v>682876.413524817</v>
      </c>
      <c r="DT115" s="15">
        <f>EC166</f>
        <v>2058071.74088297</v>
      </c>
      <c r="DU115" s="15">
        <v>18</v>
      </c>
      <c r="DV115" s="11">
        <f t="shared" ref="DV115:DV120" si="249">2465+499</f>
        <v>2964</v>
      </c>
      <c r="DW115" s="11">
        <v>1.286</v>
      </c>
      <c r="DX115" s="12">
        <v>1.35</v>
      </c>
      <c r="DY115" s="13">
        <f t="shared" ref="DY115:DY120" si="250">DV115*DW115*DX115</f>
        <v>5145.8004</v>
      </c>
      <c r="DZ115" s="11">
        <v>3</v>
      </c>
      <c r="EA115" s="11">
        <v>680</v>
      </c>
      <c r="EB115" s="11">
        <v>1.12</v>
      </c>
      <c r="EC115" s="16">
        <f t="shared" ref="EC115:EC120" si="251">1+6*EA115/(EA115+2000)+EB115</f>
        <v>3.64238805970149</v>
      </c>
      <c r="ED115" s="11">
        <v>0.98</v>
      </c>
      <c r="EE115" s="11">
        <v>3.1</v>
      </c>
      <c r="EF115" s="8">
        <f t="shared" ref="EF115:EF120" si="252">1+ED115*EE115</f>
        <v>4.038</v>
      </c>
      <c r="EG115" s="9">
        <v>1.15</v>
      </c>
      <c r="EH115" s="17">
        <v>1.2</v>
      </c>
      <c r="EI115" s="18">
        <f t="shared" ref="EI115:EI123" si="253">DY115*DZ115*EG115*EF115*EC115*EH115</f>
        <v>313332.761100778</v>
      </c>
    </row>
    <row r="116" customHeight="1" spans="1:140">
      <c r="A116" s="1" t="s">
        <v>30</v>
      </c>
      <c r="B116" s="1" t="s">
        <v>31</v>
      </c>
      <c r="C116" s="1" t="s">
        <v>32</v>
      </c>
      <c r="D116" s="1" t="s">
        <v>12</v>
      </c>
      <c r="F116" s="11">
        <v>2465</v>
      </c>
      <c r="G116" s="11">
        <v>1.871</v>
      </c>
      <c r="H116" s="12">
        <v>1.35</v>
      </c>
      <c r="I116" s="13">
        <f t="shared" si="223"/>
        <v>6226.22025</v>
      </c>
      <c r="J116" s="11">
        <v>3</v>
      </c>
      <c r="K116" s="11">
        <v>680</v>
      </c>
      <c r="L116" s="11">
        <v>1.03</v>
      </c>
      <c r="M116" s="16">
        <f t="shared" si="224"/>
        <v>3.55238805970149</v>
      </c>
      <c r="N116" s="11">
        <v>0.98</v>
      </c>
      <c r="O116" s="11">
        <v>2.3</v>
      </c>
      <c r="P116" s="8">
        <f t="shared" si="225"/>
        <v>3.254</v>
      </c>
      <c r="Q116" s="9">
        <v>1.15</v>
      </c>
      <c r="R116" s="17">
        <v>1</v>
      </c>
      <c r="S116" s="18">
        <f t="shared" si="226"/>
        <v>248302.747396967</v>
      </c>
      <c r="U116" s="1" t="s">
        <v>30</v>
      </c>
      <c r="V116" s="1" t="s">
        <v>31</v>
      </c>
      <c r="W116" s="1" t="s">
        <v>32</v>
      </c>
      <c r="X116" s="1" t="s">
        <v>12</v>
      </c>
      <c r="Z116" s="11">
        <v>2465</v>
      </c>
      <c r="AA116" s="11">
        <v>1.871</v>
      </c>
      <c r="AB116" s="12">
        <v>1.35</v>
      </c>
      <c r="AC116" s="13">
        <f t="shared" si="227"/>
        <v>6226.22025</v>
      </c>
      <c r="AD116" s="11">
        <v>3</v>
      </c>
      <c r="AE116" s="11">
        <v>680</v>
      </c>
      <c r="AF116" s="11">
        <v>1.03</v>
      </c>
      <c r="AG116" s="16">
        <f t="shared" si="228"/>
        <v>3.55238805970149</v>
      </c>
      <c r="AH116" s="11">
        <v>0.98</v>
      </c>
      <c r="AI116" s="11">
        <v>2.3</v>
      </c>
      <c r="AJ116" s="8">
        <f t="shared" si="229"/>
        <v>3.254</v>
      </c>
      <c r="AK116" s="9">
        <v>1.15</v>
      </c>
      <c r="AL116" s="17">
        <v>1</v>
      </c>
      <c r="AM116" s="18">
        <f t="shared" si="230"/>
        <v>248302.747396967</v>
      </c>
      <c r="AO116" s="1" t="s">
        <v>30</v>
      </c>
      <c r="AP116" s="1" t="s">
        <v>31</v>
      </c>
      <c r="AQ116" s="1" t="s">
        <v>32</v>
      </c>
      <c r="AR116" s="1" t="s">
        <v>12</v>
      </c>
      <c r="AT116" s="11">
        <v>2465</v>
      </c>
      <c r="AU116" s="11">
        <v>1.871</v>
      </c>
      <c r="AV116" s="12">
        <v>1.35</v>
      </c>
      <c r="AW116" s="13">
        <f t="shared" si="231"/>
        <v>6226.22025</v>
      </c>
      <c r="AX116" s="11">
        <v>3</v>
      </c>
      <c r="AY116" s="11">
        <v>680</v>
      </c>
      <c r="AZ116" s="11">
        <v>1.03</v>
      </c>
      <c r="BA116" s="16">
        <f t="shared" si="232"/>
        <v>3.55238805970149</v>
      </c>
      <c r="BB116" s="11">
        <v>0.98</v>
      </c>
      <c r="BC116" s="11">
        <v>2.3</v>
      </c>
      <c r="BD116" s="8">
        <f t="shared" si="233"/>
        <v>3.254</v>
      </c>
      <c r="BE116" s="9">
        <v>1.15</v>
      </c>
      <c r="BF116" s="17">
        <v>1.015</v>
      </c>
      <c r="BG116" s="18">
        <f t="shared" si="234"/>
        <v>252027.288607921</v>
      </c>
      <c r="BI116" s="1" t="s">
        <v>30</v>
      </c>
      <c r="BJ116" s="1" t="s">
        <v>31</v>
      </c>
      <c r="BK116" s="1" t="s">
        <v>32</v>
      </c>
      <c r="BL116" s="1" t="s">
        <v>12</v>
      </c>
      <c r="BN116" s="11">
        <v>2465</v>
      </c>
      <c r="BO116" s="11">
        <v>1.871</v>
      </c>
      <c r="BP116" s="12">
        <v>1.35</v>
      </c>
      <c r="BQ116" s="13">
        <f t="shared" si="235"/>
        <v>6226.22025</v>
      </c>
      <c r="BR116" s="11">
        <v>3</v>
      </c>
      <c r="BS116" s="11">
        <v>680</v>
      </c>
      <c r="BT116" s="11">
        <v>1.03</v>
      </c>
      <c r="BU116" s="16">
        <f t="shared" si="236"/>
        <v>3.55238805970149</v>
      </c>
      <c r="BV116" s="11">
        <v>0.98</v>
      </c>
      <c r="BW116" s="11">
        <v>2.3</v>
      </c>
      <c r="BX116" s="8">
        <f t="shared" si="237"/>
        <v>3.254</v>
      </c>
      <c r="BY116" s="9">
        <v>1.15</v>
      </c>
      <c r="BZ116" s="17">
        <v>1.015</v>
      </c>
      <c r="CA116" s="18">
        <f t="shared" si="238"/>
        <v>252027.288607921</v>
      </c>
      <c r="CC116" s="1" t="s">
        <v>30</v>
      </c>
      <c r="CD116" s="1" t="s">
        <v>31</v>
      </c>
      <c r="CE116" s="1" t="s">
        <v>32</v>
      </c>
      <c r="CF116" s="1" t="s">
        <v>12</v>
      </c>
      <c r="CH116" s="11">
        <f t="shared" si="239"/>
        <v>2893</v>
      </c>
      <c r="CI116" s="11">
        <v>1.871</v>
      </c>
      <c r="CJ116" s="12">
        <v>1.35</v>
      </c>
      <c r="CK116" s="13">
        <f t="shared" si="240"/>
        <v>7307.28405</v>
      </c>
      <c r="CL116" s="11">
        <v>3</v>
      </c>
      <c r="CM116" s="11">
        <v>680</v>
      </c>
      <c r="CN116" s="11">
        <v>1.03</v>
      </c>
      <c r="CO116" s="16">
        <f t="shared" si="241"/>
        <v>3.55238805970149</v>
      </c>
      <c r="CP116" s="11">
        <v>0.98</v>
      </c>
      <c r="CQ116" s="11">
        <v>2.3</v>
      </c>
      <c r="CR116" s="8">
        <f t="shared" si="242"/>
        <v>3.254</v>
      </c>
      <c r="CS116" s="9">
        <v>1.15</v>
      </c>
      <c r="CT116" s="17">
        <v>1.085</v>
      </c>
      <c r="CU116" s="18">
        <f t="shared" si="243"/>
        <v>316186.099520518</v>
      </c>
      <c r="CW116" s="1" t="s">
        <v>30</v>
      </c>
      <c r="CX116" s="1" t="s">
        <v>31</v>
      </c>
      <c r="CY116" s="1" t="s">
        <v>32</v>
      </c>
      <c r="CZ116" s="1" t="s">
        <v>12</v>
      </c>
      <c r="DB116" s="11">
        <f t="shared" si="244"/>
        <v>2905</v>
      </c>
      <c r="DC116" s="11">
        <v>1.871</v>
      </c>
      <c r="DD116" s="12">
        <v>1.35</v>
      </c>
      <c r="DE116" s="13">
        <f t="shared" si="245"/>
        <v>7337.59425</v>
      </c>
      <c r="DF116" s="11">
        <v>3</v>
      </c>
      <c r="DG116" s="11">
        <v>680</v>
      </c>
      <c r="DH116" s="11">
        <v>1.03</v>
      </c>
      <c r="DI116" s="16">
        <f t="shared" si="246"/>
        <v>3.55238805970149</v>
      </c>
      <c r="DJ116" s="11">
        <v>0.98</v>
      </c>
      <c r="DK116" s="11">
        <v>2.3</v>
      </c>
      <c r="DL116" s="8">
        <f t="shared" si="247"/>
        <v>3.254</v>
      </c>
      <c r="DM116" s="9">
        <v>1.15</v>
      </c>
      <c r="DN116" s="17">
        <v>1.085</v>
      </c>
      <c r="DO116" s="18">
        <f t="shared" si="248"/>
        <v>317497.621537195</v>
      </c>
      <c r="DQ116" s="1" t="s">
        <v>30</v>
      </c>
      <c r="DR116" s="1" t="s">
        <v>31</v>
      </c>
      <c r="DS116" s="1" t="s">
        <v>32</v>
      </c>
      <c r="DT116" s="1" t="s">
        <v>12</v>
      </c>
      <c r="DV116" s="11">
        <f t="shared" si="249"/>
        <v>2964</v>
      </c>
      <c r="DW116" s="11">
        <v>1.871</v>
      </c>
      <c r="DX116" s="12">
        <v>1.35</v>
      </c>
      <c r="DY116" s="13">
        <f t="shared" si="250"/>
        <v>7486.6194</v>
      </c>
      <c r="DZ116" s="11">
        <v>3</v>
      </c>
      <c r="EA116" s="11">
        <v>680</v>
      </c>
      <c r="EB116" s="11">
        <v>1.12</v>
      </c>
      <c r="EC116" s="16">
        <f t="shared" si="251"/>
        <v>3.64238805970149</v>
      </c>
      <c r="ED116" s="11">
        <v>0.98</v>
      </c>
      <c r="EE116" s="11">
        <v>3.1</v>
      </c>
      <c r="EF116" s="8">
        <f t="shared" si="252"/>
        <v>4.038</v>
      </c>
      <c r="EG116" s="9">
        <v>1.15</v>
      </c>
      <c r="EH116" s="17">
        <v>1.2</v>
      </c>
      <c r="EI116" s="18">
        <f t="shared" si="253"/>
        <v>455867.493016762</v>
      </c>
    </row>
    <row r="117" customHeight="1" spans="1:140">
      <c r="A117" s="15">
        <f>M186</f>
        <v>91597.065645</v>
      </c>
      <c r="B117" s="15">
        <f>M203</f>
        <v>94300.63548633</v>
      </c>
      <c r="C117" s="1">
        <f>M219</f>
        <v>91641.79763424</v>
      </c>
      <c r="D117" s="1">
        <v>1</v>
      </c>
      <c r="F117" s="11">
        <v>2465</v>
      </c>
      <c r="G117" s="11">
        <v>1.286</v>
      </c>
      <c r="H117" s="12">
        <v>1.35</v>
      </c>
      <c r="I117" s="13">
        <f t="shared" si="223"/>
        <v>4279.4865</v>
      </c>
      <c r="J117" s="11">
        <v>3</v>
      </c>
      <c r="K117" s="11">
        <v>680</v>
      </c>
      <c r="L117" s="11">
        <v>1.03</v>
      </c>
      <c r="M117" s="16">
        <f t="shared" si="224"/>
        <v>3.55238805970149</v>
      </c>
      <c r="N117" s="11">
        <v>0.98</v>
      </c>
      <c r="O117" s="11">
        <v>2.3</v>
      </c>
      <c r="P117" s="8">
        <f t="shared" si="225"/>
        <v>3.254</v>
      </c>
      <c r="Q117" s="9">
        <v>1.15</v>
      </c>
      <c r="R117" s="17">
        <v>1</v>
      </c>
      <c r="S117" s="18">
        <f t="shared" si="226"/>
        <v>170666.666570016</v>
      </c>
      <c r="U117" s="15">
        <f>AG186</f>
        <v>91597.065645</v>
      </c>
      <c r="V117" s="15">
        <f>AG203</f>
        <v>94300.63548633</v>
      </c>
      <c r="W117" s="1">
        <f>AG219</f>
        <v>111202.971264</v>
      </c>
      <c r="X117" s="1">
        <v>1</v>
      </c>
      <c r="Z117" s="11">
        <v>2465</v>
      </c>
      <c r="AA117" s="11">
        <v>1.286</v>
      </c>
      <c r="AB117" s="12">
        <v>1.35</v>
      </c>
      <c r="AC117" s="13">
        <f t="shared" si="227"/>
        <v>4279.4865</v>
      </c>
      <c r="AD117" s="11">
        <v>3</v>
      </c>
      <c r="AE117" s="11">
        <v>680</v>
      </c>
      <c r="AF117" s="11">
        <v>1.03</v>
      </c>
      <c r="AG117" s="16">
        <f t="shared" si="228"/>
        <v>3.55238805970149</v>
      </c>
      <c r="AH117" s="11">
        <v>0.98</v>
      </c>
      <c r="AI117" s="11">
        <v>2.3</v>
      </c>
      <c r="AJ117" s="8">
        <f t="shared" si="229"/>
        <v>3.254</v>
      </c>
      <c r="AK117" s="9">
        <v>1.15</v>
      </c>
      <c r="AL117" s="17">
        <v>1</v>
      </c>
      <c r="AM117" s="18">
        <f t="shared" si="230"/>
        <v>170666.666570016</v>
      </c>
      <c r="AO117" s="15">
        <f>BA186</f>
        <v>91597.065645</v>
      </c>
      <c r="AP117" s="15">
        <f>BA203</f>
        <v>94300.63548633</v>
      </c>
      <c r="AQ117" s="1">
        <f>BA219</f>
        <v>100474.9271892</v>
      </c>
      <c r="AR117" s="1">
        <v>1</v>
      </c>
      <c r="AT117" s="11">
        <v>2465</v>
      </c>
      <c r="AU117" s="11">
        <v>1.286</v>
      </c>
      <c r="AV117" s="12">
        <v>1.35</v>
      </c>
      <c r="AW117" s="13">
        <f t="shared" si="231"/>
        <v>4279.4865</v>
      </c>
      <c r="AX117" s="11">
        <v>3</v>
      </c>
      <c r="AY117" s="11">
        <v>680</v>
      </c>
      <c r="AZ117" s="11">
        <v>1.03</v>
      </c>
      <c r="BA117" s="16">
        <f t="shared" si="232"/>
        <v>3.55238805970149</v>
      </c>
      <c r="BB117" s="11">
        <v>0.98</v>
      </c>
      <c r="BC117" s="11">
        <v>2.3</v>
      </c>
      <c r="BD117" s="8">
        <f t="shared" si="233"/>
        <v>3.254</v>
      </c>
      <c r="BE117" s="9">
        <v>1.15</v>
      </c>
      <c r="BF117" s="17">
        <v>1.015</v>
      </c>
      <c r="BG117" s="18">
        <f t="shared" si="234"/>
        <v>173226.666568566</v>
      </c>
      <c r="BI117" s="15">
        <f>BU186</f>
        <v>91597.065645</v>
      </c>
      <c r="BJ117" s="15">
        <f>BU203</f>
        <v>94300.63548633</v>
      </c>
      <c r="BK117" s="1">
        <f>BU219</f>
        <v>141712.849656</v>
      </c>
      <c r="BL117" s="1">
        <v>1</v>
      </c>
      <c r="BN117" s="11">
        <v>2465</v>
      </c>
      <c r="BO117" s="11">
        <v>1.286</v>
      </c>
      <c r="BP117" s="12">
        <v>1.35</v>
      </c>
      <c r="BQ117" s="13">
        <f t="shared" si="235"/>
        <v>4279.4865</v>
      </c>
      <c r="BR117" s="11">
        <v>3</v>
      </c>
      <c r="BS117" s="11">
        <v>680</v>
      </c>
      <c r="BT117" s="11">
        <v>1.03</v>
      </c>
      <c r="BU117" s="16">
        <f t="shared" si="236"/>
        <v>3.55238805970149</v>
      </c>
      <c r="BV117" s="11">
        <v>0.98</v>
      </c>
      <c r="BW117" s="11">
        <v>2.3</v>
      </c>
      <c r="BX117" s="8">
        <f t="shared" si="237"/>
        <v>3.254</v>
      </c>
      <c r="BY117" s="9">
        <v>1.15</v>
      </c>
      <c r="BZ117" s="17">
        <v>1.015</v>
      </c>
      <c r="CA117" s="18">
        <f t="shared" si="238"/>
        <v>173226.666568566</v>
      </c>
      <c r="CC117" s="15">
        <f>CO186</f>
        <v>107501.140329</v>
      </c>
      <c r="CD117" s="15">
        <f>CO203</f>
        <v>94300.63548633</v>
      </c>
      <c r="CE117" s="1">
        <f>CO219</f>
        <v>116478.8190684</v>
      </c>
      <c r="CF117" s="1">
        <v>1</v>
      </c>
      <c r="CH117" s="11">
        <f t="shared" si="239"/>
        <v>2893</v>
      </c>
      <c r="CI117" s="11">
        <v>1.286</v>
      </c>
      <c r="CJ117" s="12">
        <v>1.35</v>
      </c>
      <c r="CK117" s="13">
        <f t="shared" si="240"/>
        <v>5022.5373</v>
      </c>
      <c r="CL117" s="11">
        <v>3</v>
      </c>
      <c r="CM117" s="11">
        <v>680</v>
      </c>
      <c r="CN117" s="11">
        <v>1.03</v>
      </c>
      <c r="CO117" s="16">
        <f t="shared" si="241"/>
        <v>3.55238805970149</v>
      </c>
      <c r="CP117" s="11">
        <v>0.98</v>
      </c>
      <c r="CQ117" s="11">
        <v>2.3</v>
      </c>
      <c r="CR117" s="8">
        <f t="shared" si="242"/>
        <v>3.254</v>
      </c>
      <c r="CS117" s="9">
        <v>1.15</v>
      </c>
      <c r="CT117" s="17">
        <v>1.085</v>
      </c>
      <c r="CU117" s="18">
        <f t="shared" si="243"/>
        <v>217325.133075032</v>
      </c>
      <c r="CW117" s="15">
        <f>DI186</f>
        <v>107947.048965</v>
      </c>
      <c r="CX117" s="15">
        <f>DI203</f>
        <v>94300.63548633</v>
      </c>
      <c r="CY117" s="1">
        <f>DI219</f>
        <v>137089.53396</v>
      </c>
      <c r="CZ117" s="1">
        <v>1</v>
      </c>
      <c r="DB117" s="11">
        <f t="shared" si="244"/>
        <v>2905</v>
      </c>
      <c r="DC117" s="11">
        <v>1.286</v>
      </c>
      <c r="DD117" s="12">
        <v>1.35</v>
      </c>
      <c r="DE117" s="13">
        <f t="shared" si="245"/>
        <v>5043.3705</v>
      </c>
      <c r="DF117" s="11">
        <v>3</v>
      </c>
      <c r="DG117" s="11">
        <v>680</v>
      </c>
      <c r="DH117" s="11">
        <v>1.03</v>
      </c>
      <c r="DI117" s="16">
        <f t="shared" si="246"/>
        <v>3.55238805970149</v>
      </c>
      <c r="DJ117" s="11">
        <v>0.98</v>
      </c>
      <c r="DK117" s="11">
        <v>2.3</v>
      </c>
      <c r="DL117" s="8">
        <f t="shared" si="247"/>
        <v>3.254</v>
      </c>
      <c r="DM117" s="9">
        <v>1.15</v>
      </c>
      <c r="DN117" s="17">
        <v>1.085</v>
      </c>
      <c r="DO117" s="18">
        <f t="shared" si="248"/>
        <v>218226.585407179</v>
      </c>
      <c r="DQ117" s="15">
        <f>EC186</f>
        <v>136675.793124</v>
      </c>
      <c r="DR117" s="15">
        <f>EC203</f>
        <v>94300.63548633</v>
      </c>
      <c r="DS117" s="1">
        <f>EC219</f>
        <v>231632.8102845</v>
      </c>
      <c r="DT117" s="1">
        <v>1</v>
      </c>
      <c r="DV117" s="11">
        <f t="shared" si="249"/>
        <v>2964</v>
      </c>
      <c r="DW117" s="11">
        <v>1.286</v>
      </c>
      <c r="DX117" s="12">
        <v>1.35</v>
      </c>
      <c r="DY117" s="13">
        <f t="shared" si="250"/>
        <v>5145.8004</v>
      </c>
      <c r="DZ117" s="11">
        <v>3</v>
      </c>
      <c r="EA117" s="11">
        <v>680</v>
      </c>
      <c r="EB117" s="11">
        <v>1.12</v>
      </c>
      <c r="EC117" s="16">
        <f t="shared" si="251"/>
        <v>3.64238805970149</v>
      </c>
      <c r="ED117" s="11">
        <v>0.98</v>
      </c>
      <c r="EE117" s="11">
        <v>3.1</v>
      </c>
      <c r="EF117" s="8">
        <f t="shared" si="252"/>
        <v>4.038</v>
      </c>
      <c r="EG117" s="9">
        <v>1.15</v>
      </c>
      <c r="EH117" s="17">
        <v>1.2</v>
      </c>
      <c r="EI117" s="18">
        <f t="shared" si="253"/>
        <v>313332.761100778</v>
      </c>
    </row>
    <row r="118" customHeight="1" spans="1:140">
      <c r="A118" s="19" t="s">
        <v>34</v>
      </c>
      <c r="B118" s="19"/>
      <c r="C118" s="19"/>
      <c r="D118" s="20" t="s">
        <v>35</v>
      </c>
      <c r="E118" s="20"/>
      <c r="F118" s="11">
        <v>2465</v>
      </c>
      <c r="G118" s="11">
        <v>1.871</v>
      </c>
      <c r="H118" s="12">
        <v>1.35</v>
      </c>
      <c r="I118" s="13">
        <f t="shared" si="223"/>
        <v>6226.22025</v>
      </c>
      <c r="J118" s="11">
        <v>3</v>
      </c>
      <c r="K118" s="11">
        <v>680</v>
      </c>
      <c r="L118" s="11">
        <v>1.03</v>
      </c>
      <c r="M118" s="16">
        <f t="shared" si="224"/>
        <v>3.55238805970149</v>
      </c>
      <c r="N118" s="11">
        <v>0.98</v>
      </c>
      <c r="O118" s="11">
        <v>2.3</v>
      </c>
      <c r="P118" s="8">
        <f t="shared" si="225"/>
        <v>3.254</v>
      </c>
      <c r="Q118" s="9">
        <v>1.15</v>
      </c>
      <c r="R118" s="17">
        <v>1</v>
      </c>
      <c r="S118" s="18">
        <f t="shared" si="226"/>
        <v>248302.747396967</v>
      </c>
      <c r="U118" s="19" t="s">
        <v>34</v>
      </c>
      <c r="V118" s="19"/>
      <c r="W118" s="19"/>
      <c r="X118" s="20" t="s">
        <v>35</v>
      </c>
      <c r="Y118" s="20"/>
      <c r="Z118" s="11">
        <v>2465</v>
      </c>
      <c r="AA118" s="11">
        <v>1.871</v>
      </c>
      <c r="AB118" s="12">
        <v>1.35</v>
      </c>
      <c r="AC118" s="13">
        <f t="shared" si="227"/>
        <v>6226.22025</v>
      </c>
      <c r="AD118" s="11">
        <v>3</v>
      </c>
      <c r="AE118" s="11">
        <v>680</v>
      </c>
      <c r="AF118" s="11">
        <v>1.03</v>
      </c>
      <c r="AG118" s="16">
        <f t="shared" si="228"/>
        <v>3.55238805970149</v>
      </c>
      <c r="AH118" s="11">
        <v>0.98</v>
      </c>
      <c r="AI118" s="11">
        <v>2.3</v>
      </c>
      <c r="AJ118" s="8">
        <f t="shared" si="229"/>
        <v>3.254</v>
      </c>
      <c r="AK118" s="9">
        <v>1.15</v>
      </c>
      <c r="AL118" s="17">
        <v>1</v>
      </c>
      <c r="AM118" s="18">
        <f t="shared" si="230"/>
        <v>248302.747396967</v>
      </c>
      <c r="AO118" s="19" t="s">
        <v>34</v>
      </c>
      <c r="AP118" s="19"/>
      <c r="AQ118" s="19"/>
      <c r="AR118" s="20" t="s">
        <v>35</v>
      </c>
      <c r="AS118" s="20"/>
      <c r="AT118" s="11">
        <v>2465</v>
      </c>
      <c r="AU118" s="11">
        <v>1.871</v>
      </c>
      <c r="AV118" s="12">
        <v>1.35</v>
      </c>
      <c r="AW118" s="13">
        <f t="shared" si="231"/>
        <v>6226.22025</v>
      </c>
      <c r="AX118" s="11">
        <v>3</v>
      </c>
      <c r="AY118" s="11">
        <v>680</v>
      </c>
      <c r="AZ118" s="11">
        <v>1.03</v>
      </c>
      <c r="BA118" s="16">
        <f t="shared" si="232"/>
        <v>3.55238805970149</v>
      </c>
      <c r="BB118" s="11">
        <v>0.98</v>
      </c>
      <c r="BC118" s="11">
        <v>2.3</v>
      </c>
      <c r="BD118" s="8">
        <f t="shared" si="233"/>
        <v>3.254</v>
      </c>
      <c r="BE118" s="9">
        <v>1.15</v>
      </c>
      <c r="BF118" s="17">
        <v>1.015</v>
      </c>
      <c r="BG118" s="18">
        <f t="shared" si="234"/>
        <v>252027.288607921</v>
      </c>
      <c r="BI118" s="19" t="s">
        <v>34</v>
      </c>
      <c r="BJ118" s="19"/>
      <c r="BK118" s="19"/>
      <c r="BL118" s="20" t="s">
        <v>35</v>
      </c>
      <c r="BM118" s="20"/>
      <c r="BN118" s="11">
        <v>2465</v>
      </c>
      <c r="BO118" s="11">
        <v>1.871</v>
      </c>
      <c r="BP118" s="12">
        <v>1.35</v>
      </c>
      <c r="BQ118" s="13">
        <f t="shared" si="235"/>
        <v>6226.22025</v>
      </c>
      <c r="BR118" s="11">
        <v>3</v>
      </c>
      <c r="BS118" s="11">
        <v>680</v>
      </c>
      <c r="BT118" s="11">
        <v>1.03</v>
      </c>
      <c r="BU118" s="16">
        <f t="shared" si="236"/>
        <v>3.55238805970149</v>
      </c>
      <c r="BV118" s="11">
        <v>0.98</v>
      </c>
      <c r="BW118" s="11">
        <v>2.3</v>
      </c>
      <c r="BX118" s="8">
        <f t="shared" si="237"/>
        <v>3.254</v>
      </c>
      <c r="BY118" s="9">
        <v>1.15</v>
      </c>
      <c r="BZ118" s="17">
        <v>1.015</v>
      </c>
      <c r="CA118" s="18">
        <f t="shared" si="238"/>
        <v>252027.288607921</v>
      </c>
      <c r="CC118" s="19" t="s">
        <v>34</v>
      </c>
      <c r="CD118" s="19"/>
      <c r="CE118" s="19"/>
      <c r="CF118" s="20" t="s">
        <v>35</v>
      </c>
      <c r="CG118" s="20"/>
      <c r="CH118" s="11">
        <f t="shared" si="239"/>
        <v>2893</v>
      </c>
      <c r="CI118" s="11">
        <v>1.871</v>
      </c>
      <c r="CJ118" s="12">
        <v>1.35</v>
      </c>
      <c r="CK118" s="13">
        <f t="shared" si="240"/>
        <v>7307.28405</v>
      </c>
      <c r="CL118" s="11">
        <v>3</v>
      </c>
      <c r="CM118" s="11">
        <v>680</v>
      </c>
      <c r="CN118" s="11">
        <v>1.03</v>
      </c>
      <c r="CO118" s="16">
        <f t="shared" si="241"/>
        <v>3.55238805970149</v>
      </c>
      <c r="CP118" s="11">
        <v>0.98</v>
      </c>
      <c r="CQ118" s="11">
        <v>2.3</v>
      </c>
      <c r="CR118" s="8">
        <f t="shared" si="242"/>
        <v>3.254</v>
      </c>
      <c r="CS118" s="9">
        <v>1.15</v>
      </c>
      <c r="CT118" s="17">
        <v>1.085</v>
      </c>
      <c r="CU118" s="18">
        <f t="shared" si="243"/>
        <v>316186.099520518</v>
      </c>
      <c r="CW118" s="19" t="s">
        <v>34</v>
      </c>
      <c r="CX118" s="19"/>
      <c r="CY118" s="19"/>
      <c r="CZ118" s="20" t="s">
        <v>35</v>
      </c>
      <c r="DA118" s="20"/>
      <c r="DB118" s="11">
        <f t="shared" si="244"/>
        <v>2905</v>
      </c>
      <c r="DC118" s="11">
        <v>1.871</v>
      </c>
      <c r="DD118" s="12">
        <v>1.35</v>
      </c>
      <c r="DE118" s="13">
        <f t="shared" si="245"/>
        <v>7337.59425</v>
      </c>
      <c r="DF118" s="11">
        <v>3</v>
      </c>
      <c r="DG118" s="11">
        <v>680</v>
      </c>
      <c r="DH118" s="11">
        <v>1.03</v>
      </c>
      <c r="DI118" s="16">
        <f t="shared" si="246"/>
        <v>3.55238805970149</v>
      </c>
      <c r="DJ118" s="11">
        <v>0.98</v>
      </c>
      <c r="DK118" s="11">
        <v>2.3</v>
      </c>
      <c r="DL118" s="8">
        <f t="shared" si="247"/>
        <v>3.254</v>
      </c>
      <c r="DM118" s="9">
        <v>1.15</v>
      </c>
      <c r="DN118" s="17">
        <v>1.085</v>
      </c>
      <c r="DO118" s="18">
        <f t="shared" si="248"/>
        <v>317497.621537195</v>
      </c>
      <c r="DQ118" s="19" t="s">
        <v>34</v>
      </c>
      <c r="DR118" s="19"/>
      <c r="DS118" s="19"/>
      <c r="DT118" s="20" t="s">
        <v>35</v>
      </c>
      <c r="DU118" s="20"/>
      <c r="DV118" s="11">
        <f t="shared" si="249"/>
        <v>2964</v>
      </c>
      <c r="DW118" s="11">
        <v>1.871</v>
      </c>
      <c r="DX118" s="12">
        <v>1.35</v>
      </c>
      <c r="DY118" s="13">
        <f t="shared" si="250"/>
        <v>7486.6194</v>
      </c>
      <c r="DZ118" s="11">
        <v>3</v>
      </c>
      <c r="EA118" s="11">
        <v>680</v>
      </c>
      <c r="EB118" s="11">
        <v>1.12</v>
      </c>
      <c r="EC118" s="16">
        <f t="shared" si="251"/>
        <v>3.64238805970149</v>
      </c>
      <c r="ED118" s="11">
        <v>0.98</v>
      </c>
      <c r="EE118" s="11">
        <v>3.1</v>
      </c>
      <c r="EF118" s="8">
        <f t="shared" si="252"/>
        <v>4.038</v>
      </c>
      <c r="EG118" s="9">
        <v>1.15</v>
      </c>
      <c r="EH118" s="17">
        <v>1.2</v>
      </c>
      <c r="EI118" s="18">
        <f t="shared" si="253"/>
        <v>455867.493016762</v>
      </c>
    </row>
    <row r="119" customHeight="1" spans="1:140">
      <c r="A119" s="19"/>
      <c r="B119" s="19"/>
      <c r="C119" s="19"/>
      <c r="D119" s="20"/>
      <c r="E119" s="20"/>
      <c r="F119" s="11">
        <v>2465</v>
      </c>
      <c r="G119" s="11">
        <v>1.286</v>
      </c>
      <c r="H119" s="12">
        <v>1.35</v>
      </c>
      <c r="I119" s="13">
        <f t="shared" si="223"/>
        <v>4279.4865</v>
      </c>
      <c r="J119" s="11">
        <v>3</v>
      </c>
      <c r="K119" s="11">
        <v>430</v>
      </c>
      <c r="L119" s="11">
        <v>1.03</v>
      </c>
      <c r="M119" s="16">
        <f t="shared" si="224"/>
        <v>3.09172839506173</v>
      </c>
      <c r="N119" s="11">
        <v>0.98</v>
      </c>
      <c r="O119" s="11">
        <v>2.3</v>
      </c>
      <c r="P119" s="8">
        <f t="shared" si="225"/>
        <v>3.254</v>
      </c>
      <c r="Q119" s="9">
        <v>1.15</v>
      </c>
      <c r="R119" s="17">
        <v>1</v>
      </c>
      <c r="S119" s="18">
        <f t="shared" si="226"/>
        <v>148535.286758449</v>
      </c>
      <c r="U119" s="19"/>
      <c r="V119" s="19"/>
      <c r="W119" s="19"/>
      <c r="X119" s="20"/>
      <c r="Y119" s="20"/>
      <c r="Z119" s="11">
        <v>2465</v>
      </c>
      <c r="AA119" s="11">
        <v>1.286</v>
      </c>
      <c r="AB119" s="12">
        <v>1.35</v>
      </c>
      <c r="AC119" s="13">
        <f t="shared" si="227"/>
        <v>4279.4865</v>
      </c>
      <c r="AD119" s="11">
        <v>3</v>
      </c>
      <c r="AE119" s="11">
        <v>430</v>
      </c>
      <c r="AF119" s="11">
        <v>1.03</v>
      </c>
      <c r="AG119" s="16">
        <f t="shared" si="228"/>
        <v>3.09172839506173</v>
      </c>
      <c r="AH119" s="11">
        <v>0.98</v>
      </c>
      <c r="AI119" s="11">
        <v>2.3</v>
      </c>
      <c r="AJ119" s="8">
        <f t="shared" si="229"/>
        <v>3.254</v>
      </c>
      <c r="AK119" s="9">
        <v>1.15</v>
      </c>
      <c r="AL119" s="17">
        <v>1</v>
      </c>
      <c r="AM119" s="18">
        <f t="shared" si="230"/>
        <v>148535.286758449</v>
      </c>
      <c r="AO119" s="19"/>
      <c r="AP119" s="19"/>
      <c r="AQ119" s="19"/>
      <c r="AR119" s="20"/>
      <c r="AS119" s="20"/>
      <c r="AT119" s="11">
        <v>2465</v>
      </c>
      <c r="AU119" s="11">
        <v>1.286</v>
      </c>
      <c r="AV119" s="12">
        <v>1.35</v>
      </c>
      <c r="AW119" s="13">
        <f t="shared" si="231"/>
        <v>4279.4865</v>
      </c>
      <c r="AX119" s="11">
        <v>3</v>
      </c>
      <c r="AY119" s="11">
        <v>430</v>
      </c>
      <c r="AZ119" s="11">
        <v>1.03</v>
      </c>
      <c r="BA119" s="16">
        <f t="shared" si="232"/>
        <v>3.09172839506173</v>
      </c>
      <c r="BB119" s="11">
        <v>0.98</v>
      </c>
      <c r="BC119" s="11">
        <v>2.3</v>
      </c>
      <c r="BD119" s="8">
        <f t="shared" si="233"/>
        <v>3.254</v>
      </c>
      <c r="BE119" s="9">
        <v>1.15</v>
      </c>
      <c r="BF119" s="17">
        <v>1.015</v>
      </c>
      <c r="BG119" s="18">
        <f t="shared" si="234"/>
        <v>150763.316059825</v>
      </c>
      <c r="BI119" s="19"/>
      <c r="BJ119" s="19"/>
      <c r="BK119" s="19"/>
      <c r="BL119" s="20"/>
      <c r="BM119" s="20"/>
      <c r="BN119" s="11">
        <v>2465</v>
      </c>
      <c r="BO119" s="11">
        <v>1.286</v>
      </c>
      <c r="BP119" s="12">
        <v>1.35</v>
      </c>
      <c r="BQ119" s="13">
        <f t="shared" si="235"/>
        <v>4279.4865</v>
      </c>
      <c r="BR119" s="11">
        <v>3</v>
      </c>
      <c r="BS119" s="11">
        <v>430</v>
      </c>
      <c r="BT119" s="11">
        <v>1.03</v>
      </c>
      <c r="BU119" s="16">
        <f t="shared" si="236"/>
        <v>3.09172839506173</v>
      </c>
      <c r="BV119" s="11">
        <v>0.98</v>
      </c>
      <c r="BW119" s="11">
        <v>2.3</v>
      </c>
      <c r="BX119" s="8">
        <f t="shared" si="237"/>
        <v>3.254</v>
      </c>
      <c r="BY119" s="9">
        <v>1.15</v>
      </c>
      <c r="BZ119" s="17">
        <v>1.015</v>
      </c>
      <c r="CA119" s="18">
        <f t="shared" si="238"/>
        <v>150763.316059825</v>
      </c>
      <c r="CC119" s="19"/>
      <c r="CD119" s="19"/>
      <c r="CE119" s="19"/>
      <c r="CF119" s="20"/>
      <c r="CG119" s="20"/>
      <c r="CH119" s="11">
        <f t="shared" si="239"/>
        <v>2893</v>
      </c>
      <c r="CI119" s="11">
        <v>1.286</v>
      </c>
      <c r="CJ119" s="12">
        <v>1.35</v>
      </c>
      <c r="CK119" s="13">
        <f t="shared" si="240"/>
        <v>5022.5373</v>
      </c>
      <c r="CL119" s="11">
        <v>3</v>
      </c>
      <c r="CM119" s="11">
        <v>430</v>
      </c>
      <c r="CN119" s="11">
        <v>1.03</v>
      </c>
      <c r="CO119" s="16">
        <f t="shared" si="241"/>
        <v>3.09172839506173</v>
      </c>
      <c r="CP119" s="11">
        <v>0.98</v>
      </c>
      <c r="CQ119" s="11">
        <v>2.3</v>
      </c>
      <c r="CR119" s="8">
        <f t="shared" si="242"/>
        <v>3.254</v>
      </c>
      <c r="CS119" s="9">
        <v>1.15</v>
      </c>
      <c r="CT119" s="17">
        <v>1.085</v>
      </c>
      <c r="CU119" s="18">
        <f t="shared" si="243"/>
        <v>189143.267457415</v>
      </c>
      <c r="CW119" s="19"/>
      <c r="CX119" s="19"/>
      <c r="CY119" s="19"/>
      <c r="CZ119" s="20"/>
      <c r="DA119" s="20"/>
      <c r="DB119" s="11">
        <f t="shared" si="244"/>
        <v>2905</v>
      </c>
      <c r="DC119" s="11">
        <v>1.286</v>
      </c>
      <c r="DD119" s="12">
        <v>1.35</v>
      </c>
      <c r="DE119" s="13">
        <f t="shared" si="245"/>
        <v>5043.3705</v>
      </c>
      <c r="DF119" s="11">
        <v>3</v>
      </c>
      <c r="DG119" s="11">
        <v>430</v>
      </c>
      <c r="DH119" s="11">
        <v>1.03</v>
      </c>
      <c r="DI119" s="16">
        <f t="shared" si="246"/>
        <v>3.09172839506173</v>
      </c>
      <c r="DJ119" s="11">
        <v>0.98</v>
      </c>
      <c r="DK119" s="11">
        <v>2.3</v>
      </c>
      <c r="DL119" s="8">
        <f t="shared" si="247"/>
        <v>3.254</v>
      </c>
      <c r="DM119" s="9">
        <v>1.15</v>
      </c>
      <c r="DN119" s="17">
        <v>1.085</v>
      </c>
      <c r="DO119" s="18">
        <f t="shared" si="248"/>
        <v>189927.823008569</v>
      </c>
      <c r="DQ119" s="19"/>
      <c r="DR119" s="19"/>
      <c r="DS119" s="19"/>
      <c r="DT119" s="20"/>
      <c r="DU119" s="20"/>
      <c r="DV119" s="11">
        <f t="shared" si="249"/>
        <v>2964</v>
      </c>
      <c r="DW119" s="11">
        <v>1.286</v>
      </c>
      <c r="DX119" s="12">
        <v>1.35</v>
      </c>
      <c r="DY119" s="13">
        <f t="shared" si="250"/>
        <v>5145.8004</v>
      </c>
      <c r="DZ119" s="11">
        <v>3</v>
      </c>
      <c r="EA119" s="11">
        <v>430</v>
      </c>
      <c r="EB119" s="11">
        <v>1.12</v>
      </c>
      <c r="EC119" s="16">
        <f t="shared" si="251"/>
        <v>3.18172839506173</v>
      </c>
      <c r="ED119" s="11">
        <v>0.98</v>
      </c>
      <c r="EE119" s="11">
        <v>3.1</v>
      </c>
      <c r="EF119" s="8">
        <f t="shared" si="252"/>
        <v>4.038</v>
      </c>
      <c r="EG119" s="9">
        <v>1.15</v>
      </c>
      <c r="EH119" s="17">
        <v>1.2</v>
      </c>
      <c r="EI119" s="18">
        <f t="shared" si="253"/>
        <v>273704.977821375</v>
      </c>
    </row>
    <row r="120" customHeight="1" spans="1:140">
      <c r="A120" s="21">
        <f>A115+B115+C115+D115+A117+B117+C117</f>
        <v>2919516.56997951</v>
      </c>
      <c r="B120" s="21"/>
      <c r="C120" s="21"/>
      <c r="D120" s="22">
        <f>A120/E115</f>
        <v>162195.364998861</v>
      </c>
      <c r="E120" s="22"/>
      <c r="F120" s="11">
        <v>2465</v>
      </c>
      <c r="G120" s="11">
        <v>1.871</v>
      </c>
      <c r="H120" s="12">
        <v>1.35</v>
      </c>
      <c r="I120" s="13">
        <f t="shared" si="223"/>
        <v>6226.22025</v>
      </c>
      <c r="J120" s="11">
        <v>3</v>
      </c>
      <c r="K120" s="11">
        <v>430</v>
      </c>
      <c r="L120" s="11">
        <v>1.03</v>
      </c>
      <c r="M120" s="16">
        <f t="shared" si="224"/>
        <v>3.09172839506173</v>
      </c>
      <c r="N120" s="11">
        <v>0.98</v>
      </c>
      <c r="O120" s="11">
        <v>2.3</v>
      </c>
      <c r="P120" s="8">
        <f t="shared" si="225"/>
        <v>3.254</v>
      </c>
      <c r="Q120" s="9">
        <v>1.15</v>
      </c>
      <c r="R120" s="17">
        <v>1</v>
      </c>
      <c r="S120" s="18">
        <f t="shared" si="226"/>
        <v>216103.827002377</v>
      </c>
      <c r="U120" s="21">
        <f>U115+V115+W115+X115+U117+V117+W117</f>
        <v>3206472.62589931</v>
      </c>
      <c r="V120" s="21"/>
      <c r="W120" s="21"/>
      <c r="X120" s="22">
        <f>U120/Y115</f>
        <v>178137.368105517</v>
      </c>
      <c r="Y120" s="22"/>
      <c r="Z120" s="11">
        <v>2465</v>
      </c>
      <c r="AA120" s="11">
        <v>1.871</v>
      </c>
      <c r="AB120" s="12">
        <v>1.35</v>
      </c>
      <c r="AC120" s="13">
        <f t="shared" si="227"/>
        <v>6226.22025</v>
      </c>
      <c r="AD120" s="11">
        <v>3</v>
      </c>
      <c r="AE120" s="11">
        <v>430</v>
      </c>
      <c r="AF120" s="11">
        <v>1.03</v>
      </c>
      <c r="AG120" s="16">
        <f t="shared" si="228"/>
        <v>3.09172839506173</v>
      </c>
      <c r="AH120" s="11">
        <v>0.98</v>
      </c>
      <c r="AI120" s="11">
        <v>2.3</v>
      </c>
      <c r="AJ120" s="8">
        <f t="shared" si="229"/>
        <v>3.254</v>
      </c>
      <c r="AK120" s="9">
        <v>1.15</v>
      </c>
      <c r="AL120" s="17">
        <v>1</v>
      </c>
      <c r="AM120" s="18">
        <f t="shared" si="230"/>
        <v>216103.827002377</v>
      </c>
      <c r="AO120" s="21">
        <f>AO115+AP115+AQ115+AR115+AO117+AP117+AQ117</f>
        <v>3161040.84734935</v>
      </c>
      <c r="AP120" s="21"/>
      <c r="AQ120" s="21"/>
      <c r="AR120" s="22">
        <f>AO120/AS115</f>
        <v>175613.380408297</v>
      </c>
      <c r="AS120" s="22"/>
      <c r="AT120" s="11">
        <v>2465</v>
      </c>
      <c r="AU120" s="11">
        <v>1.871</v>
      </c>
      <c r="AV120" s="12">
        <v>1.35</v>
      </c>
      <c r="AW120" s="13">
        <f t="shared" si="231"/>
        <v>6226.22025</v>
      </c>
      <c r="AX120" s="11">
        <v>3</v>
      </c>
      <c r="AY120" s="11">
        <v>430</v>
      </c>
      <c r="AZ120" s="11">
        <v>1.03</v>
      </c>
      <c r="BA120" s="16">
        <f t="shared" si="232"/>
        <v>3.09172839506173</v>
      </c>
      <c r="BB120" s="11">
        <v>0.98</v>
      </c>
      <c r="BC120" s="11">
        <v>2.3</v>
      </c>
      <c r="BD120" s="8">
        <f t="shared" si="233"/>
        <v>3.254</v>
      </c>
      <c r="BE120" s="9">
        <v>1.15</v>
      </c>
      <c r="BF120" s="17">
        <v>1.015</v>
      </c>
      <c r="BG120" s="18">
        <f t="shared" si="234"/>
        <v>219345.384407413</v>
      </c>
      <c r="BI120" s="21">
        <f>BI115+BJ115+BK115+BL115+BI117+BJ117+BK117</f>
        <v>3546795.13704361</v>
      </c>
      <c r="BJ120" s="21"/>
      <c r="BK120" s="21"/>
      <c r="BL120" s="22">
        <f>BI120/BM115</f>
        <v>197044.1742802</v>
      </c>
      <c r="BM120" s="22"/>
      <c r="BN120" s="11">
        <v>2465</v>
      </c>
      <c r="BO120" s="11">
        <v>1.871</v>
      </c>
      <c r="BP120" s="12">
        <v>1.35</v>
      </c>
      <c r="BQ120" s="13">
        <f t="shared" si="235"/>
        <v>6226.22025</v>
      </c>
      <c r="BR120" s="11">
        <v>3</v>
      </c>
      <c r="BS120" s="11">
        <v>430</v>
      </c>
      <c r="BT120" s="11">
        <v>1.03</v>
      </c>
      <c r="BU120" s="16">
        <f t="shared" si="236"/>
        <v>3.09172839506173</v>
      </c>
      <c r="BV120" s="11">
        <v>0.98</v>
      </c>
      <c r="BW120" s="11">
        <v>2.3</v>
      </c>
      <c r="BX120" s="8">
        <f t="shared" si="237"/>
        <v>3.254</v>
      </c>
      <c r="BY120" s="9">
        <v>1.15</v>
      </c>
      <c r="BZ120" s="17">
        <v>1.015</v>
      </c>
      <c r="CA120" s="18">
        <f t="shared" si="238"/>
        <v>219345.384407413</v>
      </c>
      <c r="CC120" s="21">
        <f>CC115+CD115+CE115+CF115+CC117+CD117+CE117</f>
        <v>3828154.94198331</v>
      </c>
      <c r="CD120" s="21"/>
      <c r="CE120" s="21"/>
      <c r="CF120" s="22">
        <f>CC120/CG115</f>
        <v>212675.274554628</v>
      </c>
      <c r="CG120" s="22"/>
      <c r="CH120" s="11">
        <f t="shared" si="239"/>
        <v>2893</v>
      </c>
      <c r="CI120" s="11">
        <v>1.871</v>
      </c>
      <c r="CJ120" s="12">
        <v>1.35</v>
      </c>
      <c r="CK120" s="13">
        <f t="shared" si="240"/>
        <v>7307.28405</v>
      </c>
      <c r="CL120" s="11">
        <v>3</v>
      </c>
      <c r="CM120" s="11">
        <v>430</v>
      </c>
      <c r="CN120" s="11">
        <v>1.03</v>
      </c>
      <c r="CO120" s="16">
        <f t="shared" si="241"/>
        <v>3.09172839506173</v>
      </c>
      <c r="CP120" s="11">
        <v>0.98</v>
      </c>
      <c r="CQ120" s="11">
        <v>2.3</v>
      </c>
      <c r="CR120" s="8">
        <f t="shared" si="242"/>
        <v>3.254</v>
      </c>
      <c r="CS120" s="9">
        <v>1.15</v>
      </c>
      <c r="CT120" s="17">
        <v>1.085</v>
      </c>
      <c r="CU120" s="18">
        <f t="shared" si="243"/>
        <v>275184.333913548</v>
      </c>
      <c r="CW120" s="21">
        <f>CW115+CX115+CY115+CZ115+CW117+CX117+CY117</f>
        <v>4305193.32077975</v>
      </c>
      <c r="CX120" s="21"/>
      <c r="CY120" s="21"/>
      <c r="CZ120" s="22">
        <f>CW120/DA115</f>
        <v>239177.406709986</v>
      </c>
      <c r="DA120" s="22"/>
      <c r="DB120" s="11">
        <f t="shared" si="244"/>
        <v>2905</v>
      </c>
      <c r="DC120" s="11">
        <v>1.871</v>
      </c>
      <c r="DD120" s="12">
        <v>1.35</v>
      </c>
      <c r="DE120" s="13">
        <f t="shared" si="245"/>
        <v>7337.59425</v>
      </c>
      <c r="DF120" s="11">
        <v>3</v>
      </c>
      <c r="DG120" s="11">
        <v>430</v>
      </c>
      <c r="DH120" s="11">
        <v>1.03</v>
      </c>
      <c r="DI120" s="16">
        <f t="shared" si="246"/>
        <v>3.09172839506173</v>
      </c>
      <c r="DJ120" s="11">
        <v>0.98</v>
      </c>
      <c r="DK120" s="11">
        <v>2.3</v>
      </c>
      <c r="DL120" s="8">
        <f t="shared" si="247"/>
        <v>3.254</v>
      </c>
      <c r="DM120" s="9">
        <v>1.15</v>
      </c>
      <c r="DN120" s="17">
        <v>1.085</v>
      </c>
      <c r="DO120" s="18">
        <f t="shared" si="248"/>
        <v>276325.782930819</v>
      </c>
      <c r="DQ120" s="21">
        <f>DQ115+DR115+DS115+DT115+DQ117+DR117+DS117</f>
        <v>6607526.31413194</v>
      </c>
      <c r="DR120" s="21"/>
      <c r="DS120" s="21"/>
      <c r="DT120" s="22">
        <f>DQ120/DU115</f>
        <v>367084.795229552</v>
      </c>
      <c r="DU120" s="22"/>
      <c r="DV120" s="11">
        <f t="shared" si="249"/>
        <v>2964</v>
      </c>
      <c r="DW120" s="11">
        <v>1.871</v>
      </c>
      <c r="DX120" s="12">
        <v>1.35</v>
      </c>
      <c r="DY120" s="13">
        <f t="shared" si="250"/>
        <v>7486.6194</v>
      </c>
      <c r="DZ120" s="11">
        <v>3</v>
      </c>
      <c r="EA120" s="11">
        <v>430</v>
      </c>
      <c r="EB120" s="11">
        <v>1.12</v>
      </c>
      <c r="EC120" s="16">
        <f t="shared" si="251"/>
        <v>3.18172839506173</v>
      </c>
      <c r="ED120" s="11">
        <v>0.98</v>
      </c>
      <c r="EE120" s="11">
        <v>3.1</v>
      </c>
      <c r="EF120" s="8">
        <f t="shared" si="252"/>
        <v>4.038</v>
      </c>
      <c r="EG120" s="9">
        <v>1.15</v>
      </c>
      <c r="EH120" s="17">
        <v>1.2</v>
      </c>
      <c r="EI120" s="18">
        <f t="shared" si="253"/>
        <v>398213.074264225</v>
      </c>
    </row>
    <row r="121" customHeight="1" spans="1:140">
      <c r="A121" s="21"/>
      <c r="B121" s="21"/>
      <c r="C121" s="21"/>
      <c r="D121" s="22"/>
      <c r="E121" s="22"/>
      <c r="F121" s="11"/>
      <c r="G121" s="11"/>
      <c r="H121" s="12"/>
      <c r="I121" s="13"/>
      <c r="J121" s="11"/>
      <c r="K121" s="11"/>
      <c r="L121" s="11"/>
      <c r="M121" s="16"/>
      <c r="N121" s="11"/>
      <c r="O121" s="11"/>
      <c r="P121" s="8"/>
      <c r="Q121" s="9"/>
      <c r="R121" s="17">
        <v>1</v>
      </c>
      <c r="S121" s="18">
        <f t="shared" si="226"/>
        <v>0</v>
      </c>
      <c r="U121" s="21"/>
      <c r="V121" s="21"/>
      <c r="W121" s="21"/>
      <c r="X121" s="22"/>
      <c r="Y121" s="22"/>
      <c r="Z121" s="11"/>
      <c r="AA121" s="11"/>
      <c r="AB121" s="12"/>
      <c r="AC121" s="13"/>
      <c r="AD121" s="11"/>
      <c r="AE121" s="11"/>
      <c r="AF121" s="11"/>
      <c r="AG121" s="16"/>
      <c r="AH121" s="11"/>
      <c r="AI121" s="11"/>
      <c r="AJ121" s="8"/>
      <c r="AK121" s="9"/>
      <c r="AL121" s="17">
        <v>1</v>
      </c>
      <c r="AM121" s="18">
        <f t="shared" si="230"/>
        <v>0</v>
      </c>
      <c r="AO121" s="21"/>
      <c r="AP121" s="21"/>
      <c r="AQ121" s="21"/>
      <c r="AR121" s="22"/>
      <c r="AS121" s="22"/>
      <c r="AT121" s="11"/>
      <c r="AU121" s="11"/>
      <c r="AV121" s="12"/>
      <c r="AW121" s="13"/>
      <c r="AX121" s="11"/>
      <c r="AY121" s="11"/>
      <c r="AZ121" s="11"/>
      <c r="BA121" s="16"/>
      <c r="BB121" s="11"/>
      <c r="BC121" s="11"/>
      <c r="BD121" s="8"/>
      <c r="BE121" s="9"/>
      <c r="BF121" s="17">
        <v>1.015</v>
      </c>
      <c r="BG121" s="18">
        <f t="shared" si="234"/>
        <v>0</v>
      </c>
      <c r="BI121" s="21"/>
      <c r="BJ121" s="21"/>
      <c r="BK121" s="21"/>
      <c r="BL121" s="22"/>
      <c r="BM121" s="22"/>
      <c r="BN121" s="11"/>
      <c r="BO121" s="11"/>
      <c r="BP121" s="12"/>
      <c r="BQ121" s="13"/>
      <c r="BR121" s="11"/>
      <c r="BS121" s="11"/>
      <c r="BT121" s="11"/>
      <c r="BU121" s="16"/>
      <c r="BV121" s="11"/>
      <c r="BW121" s="11"/>
      <c r="BX121" s="8"/>
      <c r="BY121" s="9"/>
      <c r="BZ121" s="17">
        <v>1.015</v>
      </c>
      <c r="CA121" s="18">
        <f t="shared" si="238"/>
        <v>0</v>
      </c>
      <c r="CC121" s="21"/>
      <c r="CD121" s="21"/>
      <c r="CE121" s="21"/>
      <c r="CF121" s="22"/>
      <c r="CG121" s="22"/>
      <c r="CH121" s="11"/>
      <c r="CI121" s="11"/>
      <c r="CJ121" s="12"/>
      <c r="CK121" s="13"/>
      <c r="CL121" s="11"/>
      <c r="CM121" s="11"/>
      <c r="CN121" s="11"/>
      <c r="CO121" s="16"/>
      <c r="CP121" s="11"/>
      <c r="CQ121" s="11"/>
      <c r="CR121" s="8"/>
      <c r="CS121" s="9"/>
      <c r="CT121" s="17">
        <v>1.085</v>
      </c>
      <c r="CU121" s="18">
        <f t="shared" si="243"/>
        <v>0</v>
      </c>
      <c r="CW121" s="21"/>
      <c r="CX121" s="21"/>
      <c r="CY121" s="21"/>
      <c r="CZ121" s="22"/>
      <c r="DA121" s="22"/>
      <c r="DB121" s="11"/>
      <c r="DC121" s="11"/>
      <c r="DD121" s="12"/>
      <c r="DE121" s="13"/>
      <c r="DF121" s="11"/>
      <c r="DG121" s="11"/>
      <c r="DH121" s="11"/>
      <c r="DI121" s="16"/>
      <c r="DJ121" s="11"/>
      <c r="DK121" s="11"/>
      <c r="DL121" s="8"/>
      <c r="DM121" s="9"/>
      <c r="DN121" s="17">
        <v>1.085</v>
      </c>
      <c r="DO121" s="18">
        <f t="shared" si="248"/>
        <v>0</v>
      </c>
      <c r="DQ121" s="21"/>
      <c r="DR121" s="21"/>
      <c r="DS121" s="21"/>
      <c r="DT121" s="22"/>
      <c r="DU121" s="22"/>
      <c r="DV121" s="11"/>
      <c r="DW121" s="11"/>
      <c r="DX121" s="12"/>
      <c r="DY121" s="13"/>
      <c r="DZ121" s="11"/>
      <c r="EA121" s="11"/>
      <c r="EB121" s="11"/>
      <c r="EC121" s="16"/>
      <c r="ED121" s="11"/>
      <c r="EE121" s="11"/>
      <c r="EF121" s="8"/>
      <c r="EG121" s="9"/>
      <c r="EH121" s="17">
        <v>1.2</v>
      </c>
      <c r="EI121" s="18">
        <f t="shared" si="253"/>
        <v>0</v>
      </c>
    </row>
    <row r="122" customHeight="1" spans="1:140">
      <c r="F122" s="11"/>
      <c r="G122" s="11"/>
      <c r="H122" s="12"/>
      <c r="I122" s="13"/>
      <c r="J122" s="11"/>
      <c r="K122" s="11"/>
      <c r="L122" s="11"/>
      <c r="M122" s="16"/>
      <c r="N122" s="11"/>
      <c r="O122" s="11"/>
      <c r="P122" s="8"/>
      <c r="Q122" s="9"/>
      <c r="R122" s="17">
        <v>1</v>
      </c>
      <c r="S122" s="18">
        <f t="shared" si="226"/>
        <v>0</v>
      </c>
      <c r="Z122" s="11"/>
      <c r="AA122" s="11"/>
      <c r="AB122" s="12"/>
      <c r="AC122" s="13"/>
      <c r="AD122" s="11"/>
      <c r="AE122" s="11"/>
      <c r="AF122" s="11"/>
      <c r="AG122" s="16"/>
      <c r="AH122" s="11"/>
      <c r="AI122" s="11"/>
      <c r="AJ122" s="8"/>
      <c r="AK122" s="9"/>
      <c r="AL122" s="17">
        <v>1</v>
      </c>
      <c r="AM122" s="18">
        <f t="shared" si="230"/>
        <v>0</v>
      </c>
      <c r="AT122" s="11"/>
      <c r="AU122" s="11"/>
      <c r="AV122" s="12"/>
      <c r="AW122" s="13"/>
      <c r="AX122" s="11"/>
      <c r="AY122" s="11"/>
      <c r="AZ122" s="11"/>
      <c r="BA122" s="16"/>
      <c r="BB122" s="11"/>
      <c r="BC122" s="11"/>
      <c r="BD122" s="8"/>
      <c r="BE122" s="9"/>
      <c r="BF122" s="17">
        <v>1.015</v>
      </c>
      <c r="BG122" s="18">
        <f t="shared" si="234"/>
        <v>0</v>
      </c>
      <c r="BN122" s="11"/>
      <c r="BO122" s="11"/>
      <c r="BP122" s="12"/>
      <c r="BQ122" s="13"/>
      <c r="BR122" s="11"/>
      <c r="BS122" s="11"/>
      <c r="BT122" s="11"/>
      <c r="BU122" s="16"/>
      <c r="BV122" s="11"/>
      <c r="BW122" s="11"/>
      <c r="BX122" s="8"/>
      <c r="BY122" s="9"/>
      <c r="BZ122" s="17">
        <v>1.015</v>
      </c>
      <c r="CA122" s="18">
        <f t="shared" si="238"/>
        <v>0</v>
      </c>
      <c r="CH122" s="11"/>
      <c r="CI122" s="11"/>
      <c r="CJ122" s="12"/>
      <c r="CK122" s="13"/>
      <c r="CL122" s="11"/>
      <c r="CM122" s="11"/>
      <c r="CN122" s="11"/>
      <c r="CO122" s="16"/>
      <c r="CP122" s="11"/>
      <c r="CQ122" s="11"/>
      <c r="CR122" s="8"/>
      <c r="CS122" s="9"/>
      <c r="CT122" s="17">
        <v>1.085</v>
      </c>
      <c r="CU122" s="18">
        <f t="shared" si="243"/>
        <v>0</v>
      </c>
      <c r="DB122" s="11"/>
      <c r="DC122" s="11"/>
      <c r="DD122" s="12"/>
      <c r="DE122" s="13"/>
      <c r="DF122" s="11"/>
      <c r="DG122" s="11"/>
      <c r="DH122" s="11"/>
      <c r="DI122" s="16"/>
      <c r="DJ122" s="11"/>
      <c r="DK122" s="11"/>
      <c r="DL122" s="8"/>
      <c r="DM122" s="9"/>
      <c r="DN122" s="17">
        <v>1.085</v>
      </c>
      <c r="DO122" s="18">
        <f t="shared" si="248"/>
        <v>0</v>
      </c>
      <c r="DV122" s="11"/>
      <c r="DW122" s="11"/>
      <c r="DX122" s="12"/>
      <c r="DY122" s="13"/>
      <c r="DZ122" s="11"/>
      <c r="EA122" s="11"/>
      <c r="EB122" s="11"/>
      <c r="EC122" s="16"/>
      <c r="ED122" s="11"/>
      <c r="EE122" s="11"/>
      <c r="EF122" s="8"/>
      <c r="EG122" s="9"/>
      <c r="EH122" s="17">
        <v>1.2</v>
      </c>
      <c r="EI122" s="18">
        <f t="shared" si="253"/>
        <v>0</v>
      </c>
    </row>
    <row r="123" customHeight="1" spans="1:140">
      <c r="F123" s="11"/>
      <c r="G123" s="11"/>
      <c r="H123" s="12"/>
      <c r="I123" s="13"/>
      <c r="J123" s="11"/>
      <c r="K123" s="11"/>
      <c r="L123" s="11"/>
      <c r="M123" s="16"/>
      <c r="N123" s="11"/>
      <c r="O123" s="11"/>
      <c r="P123" s="8"/>
      <c r="Q123" s="9"/>
      <c r="R123" s="17">
        <v>1</v>
      </c>
      <c r="S123" s="18">
        <f t="shared" si="226"/>
        <v>0</v>
      </c>
      <c r="Z123" s="11"/>
      <c r="AA123" s="11"/>
      <c r="AB123" s="12"/>
      <c r="AC123" s="13"/>
      <c r="AD123" s="11"/>
      <c r="AE123" s="11"/>
      <c r="AF123" s="11"/>
      <c r="AG123" s="16"/>
      <c r="AH123" s="11"/>
      <c r="AI123" s="11"/>
      <c r="AJ123" s="8"/>
      <c r="AK123" s="9"/>
      <c r="AL123" s="17">
        <v>1</v>
      </c>
      <c r="AM123" s="18">
        <f t="shared" si="230"/>
        <v>0</v>
      </c>
      <c r="AT123" s="11"/>
      <c r="AU123" s="11"/>
      <c r="AV123" s="12"/>
      <c r="AW123" s="13"/>
      <c r="AX123" s="11"/>
      <c r="AY123" s="11"/>
      <c r="AZ123" s="11"/>
      <c r="BA123" s="16"/>
      <c r="BB123" s="11"/>
      <c r="BC123" s="11"/>
      <c r="BD123" s="8"/>
      <c r="BE123" s="9"/>
      <c r="BF123" s="17">
        <v>1.015</v>
      </c>
      <c r="BG123" s="18">
        <f t="shared" si="234"/>
        <v>0</v>
      </c>
      <c r="BN123" s="11"/>
      <c r="BO123" s="11"/>
      <c r="BP123" s="12"/>
      <c r="BQ123" s="13"/>
      <c r="BR123" s="11"/>
      <c r="BS123" s="11"/>
      <c r="BT123" s="11"/>
      <c r="BU123" s="16"/>
      <c r="BV123" s="11"/>
      <c r="BW123" s="11"/>
      <c r="BX123" s="8"/>
      <c r="BY123" s="9"/>
      <c r="BZ123" s="17">
        <v>1.015</v>
      </c>
      <c r="CA123" s="18">
        <f t="shared" si="238"/>
        <v>0</v>
      </c>
      <c r="CH123" s="11"/>
      <c r="CI123" s="11"/>
      <c r="CJ123" s="12"/>
      <c r="CK123" s="13"/>
      <c r="CL123" s="11"/>
      <c r="CM123" s="11"/>
      <c r="CN123" s="11"/>
      <c r="CO123" s="16"/>
      <c r="CP123" s="11"/>
      <c r="CQ123" s="11"/>
      <c r="CR123" s="8"/>
      <c r="CS123" s="9"/>
      <c r="CT123" s="17">
        <v>1.085</v>
      </c>
      <c r="CU123" s="18">
        <f t="shared" si="243"/>
        <v>0</v>
      </c>
      <c r="DB123" s="11"/>
      <c r="DC123" s="11"/>
      <c r="DD123" s="12"/>
      <c r="DE123" s="13"/>
      <c r="DF123" s="11"/>
      <c r="DG123" s="11"/>
      <c r="DH123" s="11"/>
      <c r="DI123" s="16"/>
      <c r="DJ123" s="11"/>
      <c r="DK123" s="11"/>
      <c r="DL123" s="8"/>
      <c r="DM123" s="9"/>
      <c r="DN123" s="17">
        <v>1.085</v>
      </c>
      <c r="DO123" s="18">
        <f t="shared" si="248"/>
        <v>0</v>
      </c>
      <c r="DV123" s="11"/>
      <c r="DW123" s="11"/>
      <c r="DX123" s="12"/>
      <c r="DY123" s="13"/>
      <c r="DZ123" s="11"/>
      <c r="EA123" s="11"/>
      <c r="EB123" s="11"/>
      <c r="EC123" s="16"/>
      <c r="ED123" s="11"/>
      <c r="EE123" s="11"/>
      <c r="EF123" s="8"/>
      <c r="EG123" s="9"/>
      <c r="EH123" s="17">
        <v>1.2</v>
      </c>
      <c r="EI123" s="18">
        <f t="shared" si="253"/>
        <v>0</v>
      </c>
    </row>
    <row r="124" customHeight="1" spans="1:140">
      <c r="F124" s="23" t="s">
        <v>1</v>
      </c>
      <c r="G124" s="24"/>
      <c r="H124" s="24"/>
      <c r="I124" s="24"/>
      <c r="J124" s="24"/>
      <c r="K124" s="24"/>
      <c r="L124" s="24"/>
      <c r="M124" s="25">
        <f>SUM(S115:S123)</f>
        <v>1202577.94169479</v>
      </c>
      <c r="N124" s="25"/>
      <c r="O124" s="25"/>
      <c r="P124" s="25"/>
      <c r="Q124" s="25"/>
      <c r="R124" s="25"/>
      <c r="S124" s="25"/>
      <c r="Z124" s="23" t="s">
        <v>1</v>
      </c>
      <c r="AA124" s="24"/>
      <c r="AB124" s="24"/>
      <c r="AC124" s="24"/>
      <c r="AD124" s="24"/>
      <c r="AE124" s="24"/>
      <c r="AF124" s="24"/>
      <c r="AG124" s="25">
        <f>SUM(AM115:AM123)</f>
        <v>1202577.94169479</v>
      </c>
      <c r="AH124" s="25"/>
      <c r="AI124" s="25"/>
      <c r="AJ124" s="25"/>
      <c r="AK124" s="25"/>
      <c r="AL124" s="25"/>
      <c r="AM124" s="25"/>
      <c r="AT124" s="23" t="s">
        <v>1</v>
      </c>
      <c r="AU124" s="24"/>
      <c r="AV124" s="24"/>
      <c r="AW124" s="24"/>
      <c r="AX124" s="24"/>
      <c r="AY124" s="24"/>
      <c r="AZ124" s="24"/>
      <c r="BA124" s="25">
        <f>SUM(BG115:BG123)</f>
        <v>1220616.61082021</v>
      </c>
      <c r="BB124" s="25"/>
      <c r="BC124" s="25"/>
      <c r="BD124" s="25"/>
      <c r="BE124" s="25"/>
      <c r="BF124" s="25"/>
      <c r="BG124" s="25"/>
      <c r="BN124" s="23" t="s">
        <v>1</v>
      </c>
      <c r="BO124" s="24"/>
      <c r="BP124" s="24"/>
      <c r="BQ124" s="24"/>
      <c r="BR124" s="24"/>
      <c r="BS124" s="24"/>
      <c r="BT124" s="24"/>
      <c r="BU124" s="25">
        <f>SUM(CA115:CA123)</f>
        <v>1220616.61082021</v>
      </c>
      <c r="BV124" s="25"/>
      <c r="BW124" s="25"/>
      <c r="BX124" s="25"/>
      <c r="BY124" s="25"/>
      <c r="BZ124" s="25"/>
      <c r="CA124" s="25"/>
      <c r="CH124" s="23" t="s">
        <v>1</v>
      </c>
      <c r="CI124" s="24"/>
      <c r="CJ124" s="24"/>
      <c r="CK124" s="24"/>
      <c r="CL124" s="24"/>
      <c r="CM124" s="24"/>
      <c r="CN124" s="24"/>
      <c r="CO124" s="25">
        <f>SUM(CU115:CU123)</f>
        <v>1531350.06656206</v>
      </c>
      <c r="CP124" s="25"/>
      <c r="CQ124" s="25"/>
      <c r="CR124" s="25"/>
      <c r="CS124" s="25"/>
      <c r="CT124" s="25"/>
      <c r="CU124" s="25"/>
      <c r="DB124" s="23" t="s">
        <v>1</v>
      </c>
      <c r="DC124" s="24"/>
      <c r="DD124" s="24"/>
      <c r="DE124" s="24"/>
      <c r="DF124" s="24"/>
      <c r="DG124" s="24"/>
      <c r="DH124" s="24"/>
      <c r="DI124" s="25">
        <f>SUM(DO115:DO123)</f>
        <v>1537702.01982813</v>
      </c>
      <c r="DJ124" s="25"/>
      <c r="DK124" s="25"/>
      <c r="DL124" s="25"/>
      <c r="DM124" s="25"/>
      <c r="DN124" s="25"/>
      <c r="DO124" s="25"/>
      <c r="DV124" s="23" t="s">
        <v>1</v>
      </c>
      <c r="DW124" s="24"/>
      <c r="DX124" s="24"/>
      <c r="DY124" s="24"/>
      <c r="DZ124" s="24"/>
      <c r="EA124" s="24"/>
      <c r="EB124" s="24"/>
      <c r="EC124" s="25">
        <f>SUM(EI115:EI123)</f>
        <v>2210318.56032068</v>
      </c>
      <c r="ED124" s="25"/>
      <c r="EE124" s="25"/>
      <c r="EF124" s="25"/>
      <c r="EG124" s="25"/>
      <c r="EH124" s="25"/>
      <c r="EI124" s="25"/>
    </row>
    <row r="125" customHeight="1" spans="1:140">
      <c r="F125" s="24"/>
      <c r="G125" s="24"/>
      <c r="H125" s="24"/>
      <c r="I125" s="24"/>
      <c r="J125" s="24"/>
      <c r="K125" s="24"/>
      <c r="L125" s="24"/>
      <c r="M125" s="25"/>
      <c r="N125" s="25"/>
      <c r="O125" s="25"/>
      <c r="P125" s="25"/>
      <c r="Q125" s="25"/>
      <c r="R125" s="25"/>
      <c r="S125" s="25"/>
      <c r="Z125" s="24"/>
      <c r="AA125" s="24"/>
      <c r="AB125" s="24"/>
      <c r="AC125" s="24"/>
      <c r="AD125" s="24"/>
      <c r="AE125" s="24"/>
      <c r="AF125" s="24"/>
      <c r="AG125" s="25"/>
      <c r="AH125" s="25"/>
      <c r="AI125" s="25"/>
      <c r="AJ125" s="25"/>
      <c r="AK125" s="25"/>
      <c r="AL125" s="25"/>
      <c r="AM125" s="25"/>
      <c r="AT125" s="24"/>
      <c r="AU125" s="24"/>
      <c r="AV125" s="24"/>
      <c r="AW125" s="24"/>
      <c r="AX125" s="24"/>
      <c r="AY125" s="24"/>
      <c r="AZ125" s="24"/>
      <c r="BA125" s="25"/>
      <c r="BB125" s="25"/>
      <c r="BC125" s="25"/>
      <c r="BD125" s="25"/>
      <c r="BE125" s="25"/>
      <c r="BF125" s="25"/>
      <c r="BG125" s="25"/>
      <c r="BN125" s="24"/>
      <c r="BO125" s="24"/>
      <c r="BP125" s="24"/>
      <c r="BQ125" s="24"/>
      <c r="BR125" s="24"/>
      <c r="BS125" s="24"/>
      <c r="BT125" s="24"/>
      <c r="BU125" s="25"/>
      <c r="BV125" s="25"/>
      <c r="BW125" s="25"/>
      <c r="BX125" s="25"/>
      <c r="BY125" s="25"/>
      <c r="BZ125" s="25"/>
      <c r="CA125" s="25"/>
      <c r="CH125" s="24"/>
      <c r="CI125" s="24"/>
      <c r="CJ125" s="24"/>
      <c r="CK125" s="24"/>
      <c r="CL125" s="24"/>
      <c r="CM125" s="24"/>
      <c r="CN125" s="24"/>
      <c r="CO125" s="25"/>
      <c r="CP125" s="25"/>
      <c r="CQ125" s="25"/>
      <c r="CR125" s="25"/>
      <c r="CS125" s="25"/>
      <c r="CT125" s="25"/>
      <c r="CU125" s="25"/>
      <c r="DB125" s="24"/>
      <c r="DC125" s="24"/>
      <c r="DD125" s="24"/>
      <c r="DE125" s="24"/>
      <c r="DF125" s="24"/>
      <c r="DG125" s="24"/>
      <c r="DH125" s="24"/>
      <c r="DI125" s="25"/>
      <c r="DJ125" s="25"/>
      <c r="DK125" s="25"/>
      <c r="DL125" s="25"/>
      <c r="DM125" s="25"/>
      <c r="DN125" s="25"/>
      <c r="DO125" s="25"/>
      <c r="DV125" s="24"/>
      <c r="DW125" s="24"/>
      <c r="DX125" s="24"/>
      <c r="DY125" s="24"/>
      <c r="DZ125" s="24"/>
      <c r="EA125" s="24"/>
      <c r="EB125" s="24"/>
      <c r="EC125" s="25"/>
      <c r="ED125" s="25"/>
      <c r="EE125" s="25"/>
      <c r="EF125" s="25"/>
      <c r="EG125" s="25"/>
      <c r="EH125" s="25"/>
      <c r="EI125" s="25"/>
    </row>
    <row r="126" customHeight="1" spans="1:140">
      <c r="F126" s="3" t="s">
        <v>36</v>
      </c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Z126" s="3" t="s">
        <v>36</v>
      </c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T126" s="3" t="s">
        <v>36</v>
      </c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N126" s="3" t="s">
        <v>36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H126" s="3" t="s">
        <v>36</v>
      </c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DB126" s="3" t="s">
        <v>36</v>
      </c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V126" s="3" t="s">
        <v>36</v>
      </c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customHeight="1" spans="1:140">
      <c r="A127" s="26"/>
      <c r="B127" s="26"/>
      <c r="C127" s="27"/>
      <c r="D127" s="27"/>
      <c r="E127" s="27"/>
      <c r="F127" s="28" t="s">
        <v>37</v>
      </c>
      <c r="G127" s="13" t="s">
        <v>8</v>
      </c>
      <c r="H127" s="13"/>
      <c r="I127" s="13"/>
      <c r="J127" s="13"/>
      <c r="K127" s="7" t="s">
        <v>25</v>
      </c>
      <c r="L127" s="7"/>
      <c r="M127" s="7"/>
      <c r="N127" s="8" t="s">
        <v>10</v>
      </c>
      <c r="O127" s="8"/>
      <c r="P127" s="8"/>
      <c r="Q127" s="9" t="s">
        <v>38</v>
      </c>
      <c r="R127" s="10" t="s">
        <v>12</v>
      </c>
      <c r="S127" s="29" t="s">
        <v>13</v>
      </c>
      <c r="T127" s="11" t="s">
        <v>39</v>
      </c>
      <c r="U127" s="26"/>
      <c r="V127" s="26"/>
      <c r="W127" s="27"/>
      <c r="X127" s="27"/>
      <c r="Y127" s="27"/>
      <c r="Z127" s="28" t="s">
        <v>37</v>
      </c>
      <c r="AA127" s="13" t="s">
        <v>8</v>
      </c>
      <c r="AB127" s="13"/>
      <c r="AC127" s="13"/>
      <c r="AD127" s="13"/>
      <c r="AE127" s="7" t="s">
        <v>25</v>
      </c>
      <c r="AF127" s="7"/>
      <c r="AG127" s="7"/>
      <c r="AH127" s="8" t="s">
        <v>10</v>
      </c>
      <c r="AI127" s="8"/>
      <c r="AJ127" s="8"/>
      <c r="AK127" s="9" t="s">
        <v>38</v>
      </c>
      <c r="AL127" s="10" t="s">
        <v>12</v>
      </c>
      <c r="AM127" s="29" t="s">
        <v>13</v>
      </c>
      <c r="AN127" s="11" t="s">
        <v>39</v>
      </c>
      <c r="AO127" s="26"/>
      <c r="AP127" s="26"/>
      <c r="AQ127" s="27"/>
      <c r="AR127" s="27"/>
      <c r="AS127" s="27"/>
      <c r="AT127" s="28" t="s">
        <v>37</v>
      </c>
      <c r="AU127" s="13" t="s">
        <v>8</v>
      </c>
      <c r="AV127" s="13"/>
      <c r="AW127" s="13"/>
      <c r="AX127" s="13"/>
      <c r="AY127" s="7" t="s">
        <v>25</v>
      </c>
      <c r="AZ127" s="7"/>
      <c r="BA127" s="7"/>
      <c r="BB127" s="8" t="s">
        <v>10</v>
      </c>
      <c r="BC127" s="8"/>
      <c r="BD127" s="8"/>
      <c r="BE127" s="9" t="s">
        <v>38</v>
      </c>
      <c r="BF127" s="10" t="s">
        <v>12</v>
      </c>
      <c r="BG127" s="29" t="s">
        <v>13</v>
      </c>
      <c r="BH127" s="11" t="s">
        <v>39</v>
      </c>
      <c r="BI127" s="26"/>
      <c r="BJ127" s="26"/>
      <c r="BK127" s="27"/>
      <c r="BL127" s="27"/>
      <c r="BM127" s="27"/>
      <c r="BN127" s="28" t="s">
        <v>37</v>
      </c>
      <c r="BO127" s="13" t="s">
        <v>8</v>
      </c>
      <c r="BP127" s="13"/>
      <c r="BQ127" s="13"/>
      <c r="BR127" s="13"/>
      <c r="BS127" s="7" t="s">
        <v>25</v>
      </c>
      <c r="BT127" s="7"/>
      <c r="BU127" s="7"/>
      <c r="BV127" s="8" t="s">
        <v>10</v>
      </c>
      <c r="BW127" s="8"/>
      <c r="BX127" s="8"/>
      <c r="BY127" s="9" t="s">
        <v>38</v>
      </c>
      <c r="BZ127" s="10" t="s">
        <v>12</v>
      </c>
      <c r="CA127" s="29" t="s">
        <v>13</v>
      </c>
      <c r="CB127" s="11" t="s">
        <v>39</v>
      </c>
      <c r="CC127" s="26"/>
      <c r="CD127" s="26"/>
      <c r="CE127" s="27"/>
      <c r="CF127" s="27"/>
      <c r="CG127" s="27"/>
      <c r="CH127" s="28" t="s">
        <v>37</v>
      </c>
      <c r="CI127" s="13" t="s">
        <v>8</v>
      </c>
      <c r="CJ127" s="13"/>
      <c r="CK127" s="13"/>
      <c r="CL127" s="13"/>
      <c r="CM127" s="7" t="s">
        <v>25</v>
      </c>
      <c r="CN127" s="7"/>
      <c r="CO127" s="7"/>
      <c r="CP127" s="8" t="s">
        <v>10</v>
      </c>
      <c r="CQ127" s="8"/>
      <c r="CR127" s="8"/>
      <c r="CS127" s="9" t="s">
        <v>38</v>
      </c>
      <c r="CT127" s="10" t="s">
        <v>12</v>
      </c>
      <c r="CU127" s="29" t="s">
        <v>13</v>
      </c>
      <c r="CV127" s="11" t="s">
        <v>39</v>
      </c>
      <c r="CW127" s="26"/>
      <c r="CX127" s="26"/>
      <c r="CY127" s="27"/>
      <c r="CZ127" s="27"/>
      <c r="DA127" s="27"/>
      <c r="DB127" s="28" t="s">
        <v>37</v>
      </c>
      <c r="DC127" s="13" t="s">
        <v>8</v>
      </c>
      <c r="DD127" s="13"/>
      <c r="DE127" s="13"/>
      <c r="DF127" s="13"/>
      <c r="DG127" s="7" t="s">
        <v>25</v>
      </c>
      <c r="DH127" s="7"/>
      <c r="DI127" s="7"/>
      <c r="DJ127" s="8" t="s">
        <v>10</v>
      </c>
      <c r="DK127" s="8"/>
      <c r="DL127" s="8"/>
      <c r="DM127" s="9" t="s">
        <v>38</v>
      </c>
      <c r="DN127" s="10" t="s">
        <v>12</v>
      </c>
      <c r="DO127" s="29" t="s">
        <v>13</v>
      </c>
      <c r="DP127" s="11" t="s">
        <v>39</v>
      </c>
      <c r="DQ127" s="26"/>
      <c r="DR127" s="26"/>
      <c r="DS127" s="27"/>
      <c r="DT127" s="27"/>
      <c r="DU127" s="27"/>
      <c r="DV127" s="28" t="s">
        <v>37</v>
      </c>
      <c r="DW127" s="13" t="s">
        <v>8</v>
      </c>
      <c r="DX127" s="13"/>
      <c r="DY127" s="13"/>
      <c r="DZ127" s="13"/>
      <c r="EA127" s="7" t="s">
        <v>25</v>
      </c>
      <c r="EB127" s="7"/>
      <c r="EC127" s="7"/>
      <c r="ED127" s="8" t="s">
        <v>10</v>
      </c>
      <c r="EE127" s="8"/>
      <c r="EF127" s="8"/>
      <c r="EG127" s="9" t="s">
        <v>38</v>
      </c>
      <c r="EH127" s="10" t="s">
        <v>12</v>
      </c>
      <c r="EI127" s="29" t="s">
        <v>13</v>
      </c>
      <c r="EJ127" s="11" t="s">
        <v>39</v>
      </c>
    </row>
    <row r="128" customHeight="1" spans="1:140">
      <c r="A128" s="26"/>
      <c r="B128" s="26"/>
      <c r="C128" s="27"/>
      <c r="D128" s="27"/>
      <c r="E128" s="27"/>
      <c r="F128" s="30"/>
      <c r="G128" s="11" t="s">
        <v>40</v>
      </c>
      <c r="H128" s="11" t="s">
        <v>41</v>
      </c>
      <c r="I128" s="11" t="s">
        <v>21</v>
      </c>
      <c r="J128" s="13" t="s">
        <v>8</v>
      </c>
      <c r="K128" s="11" t="s">
        <v>23</v>
      </c>
      <c r="L128" s="11" t="s">
        <v>24</v>
      </c>
      <c r="M128" s="7" t="s">
        <v>25</v>
      </c>
      <c r="N128" s="11" t="s">
        <v>26</v>
      </c>
      <c r="O128" s="11" t="s">
        <v>27</v>
      </c>
      <c r="P128" s="8" t="s">
        <v>28</v>
      </c>
      <c r="Q128" s="9" t="s">
        <v>29</v>
      </c>
      <c r="R128" s="14"/>
      <c r="S128" s="29"/>
      <c r="T128" s="11"/>
      <c r="U128" s="26"/>
      <c r="V128" s="26"/>
      <c r="W128" s="27"/>
      <c r="X128" s="27"/>
      <c r="Y128" s="27"/>
      <c r="Z128" s="30"/>
      <c r="AA128" s="11" t="s">
        <v>40</v>
      </c>
      <c r="AB128" s="11" t="s">
        <v>41</v>
      </c>
      <c r="AC128" s="11" t="s">
        <v>21</v>
      </c>
      <c r="AD128" s="13" t="s">
        <v>8</v>
      </c>
      <c r="AE128" s="11" t="s">
        <v>23</v>
      </c>
      <c r="AF128" s="11" t="s">
        <v>24</v>
      </c>
      <c r="AG128" s="7" t="s">
        <v>25</v>
      </c>
      <c r="AH128" s="11" t="s">
        <v>26</v>
      </c>
      <c r="AI128" s="11" t="s">
        <v>27</v>
      </c>
      <c r="AJ128" s="8" t="s">
        <v>28</v>
      </c>
      <c r="AK128" s="9" t="s">
        <v>29</v>
      </c>
      <c r="AL128" s="14"/>
      <c r="AM128" s="29"/>
      <c r="AN128" s="11"/>
      <c r="AO128" s="26"/>
      <c r="AP128" s="26"/>
      <c r="AQ128" s="27"/>
      <c r="AR128" s="27"/>
      <c r="AS128" s="27"/>
      <c r="AT128" s="30"/>
      <c r="AU128" s="11" t="s">
        <v>40</v>
      </c>
      <c r="AV128" s="11" t="s">
        <v>41</v>
      </c>
      <c r="AW128" s="11" t="s">
        <v>21</v>
      </c>
      <c r="AX128" s="13" t="s">
        <v>8</v>
      </c>
      <c r="AY128" s="11" t="s">
        <v>23</v>
      </c>
      <c r="AZ128" s="11" t="s">
        <v>24</v>
      </c>
      <c r="BA128" s="7" t="s">
        <v>25</v>
      </c>
      <c r="BB128" s="11" t="s">
        <v>26</v>
      </c>
      <c r="BC128" s="11" t="s">
        <v>27</v>
      </c>
      <c r="BD128" s="8" t="s">
        <v>28</v>
      </c>
      <c r="BE128" s="9" t="s">
        <v>29</v>
      </c>
      <c r="BF128" s="14"/>
      <c r="BG128" s="29"/>
      <c r="BH128" s="11"/>
      <c r="BI128" s="26"/>
      <c r="BJ128" s="26"/>
      <c r="BK128" s="27"/>
      <c r="BL128" s="27"/>
      <c r="BM128" s="27"/>
      <c r="BN128" s="30"/>
      <c r="BO128" s="11" t="s">
        <v>40</v>
      </c>
      <c r="BP128" s="11" t="s">
        <v>41</v>
      </c>
      <c r="BQ128" s="11" t="s">
        <v>21</v>
      </c>
      <c r="BR128" s="13" t="s">
        <v>8</v>
      </c>
      <c r="BS128" s="11" t="s">
        <v>23</v>
      </c>
      <c r="BT128" s="11" t="s">
        <v>24</v>
      </c>
      <c r="BU128" s="7" t="s">
        <v>25</v>
      </c>
      <c r="BV128" s="11" t="s">
        <v>26</v>
      </c>
      <c r="BW128" s="11" t="s">
        <v>27</v>
      </c>
      <c r="BX128" s="8" t="s">
        <v>28</v>
      </c>
      <c r="BY128" s="9" t="s">
        <v>29</v>
      </c>
      <c r="BZ128" s="14"/>
      <c r="CA128" s="29"/>
      <c r="CB128" s="11"/>
      <c r="CC128" s="26"/>
      <c r="CD128" s="26"/>
      <c r="CE128" s="27"/>
      <c r="CF128" s="27"/>
      <c r="CG128" s="27"/>
      <c r="CH128" s="30"/>
      <c r="CI128" s="11" t="s">
        <v>40</v>
      </c>
      <c r="CJ128" s="11" t="s">
        <v>41</v>
      </c>
      <c r="CK128" s="11" t="s">
        <v>21</v>
      </c>
      <c r="CL128" s="13" t="s">
        <v>8</v>
      </c>
      <c r="CM128" s="11" t="s">
        <v>23</v>
      </c>
      <c r="CN128" s="11" t="s">
        <v>24</v>
      </c>
      <c r="CO128" s="7" t="s">
        <v>25</v>
      </c>
      <c r="CP128" s="11" t="s">
        <v>26</v>
      </c>
      <c r="CQ128" s="11" t="s">
        <v>27</v>
      </c>
      <c r="CR128" s="8" t="s">
        <v>28</v>
      </c>
      <c r="CS128" s="9" t="s">
        <v>29</v>
      </c>
      <c r="CT128" s="14"/>
      <c r="CU128" s="29"/>
      <c r="CV128" s="11"/>
      <c r="CW128" s="26"/>
      <c r="CX128" s="26"/>
      <c r="CY128" s="27"/>
      <c r="CZ128" s="27"/>
      <c r="DA128" s="27"/>
      <c r="DB128" s="30"/>
      <c r="DC128" s="11" t="s">
        <v>40</v>
      </c>
      <c r="DD128" s="11" t="s">
        <v>41</v>
      </c>
      <c r="DE128" s="11" t="s">
        <v>21</v>
      </c>
      <c r="DF128" s="13" t="s">
        <v>8</v>
      </c>
      <c r="DG128" s="11" t="s">
        <v>23</v>
      </c>
      <c r="DH128" s="11" t="s">
        <v>24</v>
      </c>
      <c r="DI128" s="7" t="s">
        <v>25</v>
      </c>
      <c r="DJ128" s="11" t="s">
        <v>26</v>
      </c>
      <c r="DK128" s="11" t="s">
        <v>27</v>
      </c>
      <c r="DL128" s="8" t="s">
        <v>28</v>
      </c>
      <c r="DM128" s="9" t="s">
        <v>29</v>
      </c>
      <c r="DN128" s="14"/>
      <c r="DO128" s="29"/>
      <c r="DP128" s="11"/>
      <c r="DQ128" s="26"/>
      <c r="DR128" s="26"/>
      <c r="DS128" s="27"/>
      <c r="DT128" s="27"/>
      <c r="DU128" s="27"/>
      <c r="DV128" s="30"/>
      <c r="DW128" s="11" t="s">
        <v>40</v>
      </c>
      <c r="DX128" s="11" t="s">
        <v>41</v>
      </c>
      <c r="DY128" s="11" t="s">
        <v>21</v>
      </c>
      <c r="DZ128" s="13" t="s">
        <v>8</v>
      </c>
      <c r="EA128" s="11" t="s">
        <v>23</v>
      </c>
      <c r="EB128" s="11" t="s">
        <v>24</v>
      </c>
      <c r="EC128" s="7" t="s">
        <v>25</v>
      </c>
      <c r="ED128" s="11" t="s">
        <v>26</v>
      </c>
      <c r="EE128" s="11" t="s">
        <v>27</v>
      </c>
      <c r="EF128" s="8" t="s">
        <v>28</v>
      </c>
      <c r="EG128" s="9" t="s">
        <v>29</v>
      </c>
      <c r="EH128" s="14"/>
      <c r="EI128" s="29"/>
      <c r="EJ128" s="11"/>
    </row>
    <row r="129" customHeight="1" spans="1:140">
      <c r="A129" s="26"/>
      <c r="B129" s="26"/>
      <c r="C129" s="27"/>
      <c r="D129" s="27"/>
      <c r="E129" s="27"/>
      <c r="F129" s="11">
        <f>_xlfn.RANK.EQ(S129,S129:S132,0)</f>
        <v>3</v>
      </c>
      <c r="G129" s="11">
        <v>0</v>
      </c>
      <c r="H129" s="11">
        <v>1.8</v>
      </c>
      <c r="I129" s="12">
        <v>1.35</v>
      </c>
      <c r="J129" s="13">
        <f t="shared" ref="J129:J132" si="254">G129*H129*I129</f>
        <v>0</v>
      </c>
      <c r="K129" s="11">
        <v>680</v>
      </c>
      <c r="L129" s="11">
        <v>0</v>
      </c>
      <c r="M129" s="31">
        <f t="shared" ref="M129:M132" si="255">1+6*K129/(K129+2000)+L129</f>
        <v>2.52238805970149</v>
      </c>
      <c r="N129" s="11">
        <v>0.98</v>
      </c>
      <c r="O129" s="11">
        <v>2.3</v>
      </c>
      <c r="P129" s="8">
        <f t="shared" ref="P129:P132" si="256">1+N129*O129</f>
        <v>3.254</v>
      </c>
      <c r="Q129" s="9">
        <v>0.9</v>
      </c>
      <c r="R129" s="17">
        <v>1</v>
      </c>
      <c r="S129" s="18">
        <f t="shared" ref="S129:S132" si="257">J129*M129*Q129*P129*R129</f>
        <v>0</v>
      </c>
      <c r="T129" s="11">
        <f t="shared" ref="T129:T132" si="258">IF(F129=1,1,(IF(F129=2,2,12)))</f>
        <v>12</v>
      </c>
      <c r="U129" s="26"/>
      <c r="V129" s="26"/>
      <c r="W129" s="27"/>
      <c r="X129" s="27"/>
      <c r="Y129" s="27"/>
      <c r="Z129" s="11">
        <f>_xlfn.RANK.EQ(AM129,AM129:AM132,0)</f>
        <v>3</v>
      </c>
      <c r="AA129" s="11">
        <v>0</v>
      </c>
      <c r="AB129" s="11">
        <v>1.8</v>
      </c>
      <c r="AC129" s="12">
        <v>1.35</v>
      </c>
      <c r="AD129" s="13">
        <f t="shared" ref="AD129:AD132" si="259">AA129*AB129*AC129</f>
        <v>0</v>
      </c>
      <c r="AE129" s="11">
        <v>680</v>
      </c>
      <c r="AF129" s="11">
        <v>0</v>
      </c>
      <c r="AG129" s="31">
        <f t="shared" ref="AG129:AG132" si="260">1+6*AE129/(AE129+2000)+AF129</f>
        <v>2.52238805970149</v>
      </c>
      <c r="AH129" s="11">
        <v>0.98</v>
      </c>
      <c r="AI129" s="11">
        <v>2.3</v>
      </c>
      <c r="AJ129" s="8">
        <f t="shared" ref="AJ129:AJ132" si="261">1+AH129*AI129</f>
        <v>3.254</v>
      </c>
      <c r="AK129" s="9">
        <v>0.9</v>
      </c>
      <c r="AL129" s="17">
        <v>1</v>
      </c>
      <c r="AM129" s="18">
        <f t="shared" ref="AM129:AM132" si="262">AD129*AG129*AK129*AJ129*AL129</f>
        <v>0</v>
      </c>
      <c r="AN129" s="11">
        <f t="shared" ref="AN129:AN132" si="263">IF(Z129=1,1,(IF(Z129=2,2,12)))</f>
        <v>12</v>
      </c>
      <c r="AO129" s="26"/>
      <c r="AP129" s="26"/>
      <c r="AQ129" s="27"/>
      <c r="AR129" s="27"/>
      <c r="AS129" s="27"/>
      <c r="AT129" s="11">
        <f>_xlfn.RANK.EQ(BG129,BG129:BG132,0)</f>
        <v>3</v>
      </c>
      <c r="AU129" s="11">
        <v>0</v>
      </c>
      <c r="AV129" s="11">
        <v>1.8</v>
      </c>
      <c r="AW129" s="12">
        <v>1.35</v>
      </c>
      <c r="AX129" s="13">
        <f t="shared" ref="AX129:AX132" si="264">AU129*AV129*AW129</f>
        <v>0</v>
      </c>
      <c r="AY129" s="11">
        <v>680</v>
      </c>
      <c r="AZ129" s="11">
        <v>0</v>
      </c>
      <c r="BA129" s="31">
        <f t="shared" ref="BA129:BA132" si="265">1+6*AY129/(AY129+2000)+AZ129</f>
        <v>2.52238805970149</v>
      </c>
      <c r="BB129" s="11">
        <v>0.98</v>
      </c>
      <c r="BC129" s="11">
        <v>2.3</v>
      </c>
      <c r="BD129" s="8">
        <f t="shared" ref="BD129:BD132" si="266">1+BB129*BC129</f>
        <v>3.254</v>
      </c>
      <c r="BE129" s="9">
        <v>0.9</v>
      </c>
      <c r="BF129" s="17">
        <v>1.015</v>
      </c>
      <c r="BG129" s="18">
        <f t="shared" ref="BG129:BG132" si="267">AX129*BA129*BE129*BD129*BF129</f>
        <v>0</v>
      </c>
      <c r="BH129" s="11">
        <f t="shared" ref="BH129:BH132" si="268">IF(AT129=1,1,(IF(AT129=2,2,12)))</f>
        <v>12</v>
      </c>
      <c r="BI129" s="26"/>
      <c r="BJ129" s="26"/>
      <c r="BK129" s="27"/>
      <c r="BL129" s="27"/>
      <c r="BM129" s="27"/>
      <c r="BN129" s="11">
        <f>_xlfn.RANK.EQ(CA129,CA129:CA132,0)</f>
        <v>3</v>
      </c>
      <c r="BO129" s="11">
        <v>0</v>
      </c>
      <c r="BP129" s="11">
        <v>1.8</v>
      </c>
      <c r="BQ129" s="12">
        <v>1.35</v>
      </c>
      <c r="BR129" s="13">
        <f t="shared" ref="BR129:BR132" si="269">BO129*BP129*BQ129</f>
        <v>0</v>
      </c>
      <c r="BS129" s="11">
        <v>680</v>
      </c>
      <c r="BT129" s="11">
        <v>0</v>
      </c>
      <c r="BU129" s="31">
        <f t="shared" ref="BU129:BU132" si="270">1+6*BS129/(BS129+2000)+BT129</f>
        <v>2.52238805970149</v>
      </c>
      <c r="BV129" s="11">
        <v>0.98</v>
      </c>
      <c r="BW129" s="11">
        <v>2.3</v>
      </c>
      <c r="BX129" s="8">
        <f t="shared" ref="BX129:BX132" si="271">1+BV129*BW129</f>
        <v>3.254</v>
      </c>
      <c r="BY129" s="9">
        <v>0.9</v>
      </c>
      <c r="BZ129" s="17">
        <v>1.015</v>
      </c>
      <c r="CA129" s="18">
        <f t="shared" ref="CA129:CA132" si="272">BR129*BU129*BY129*BX129*BZ129</f>
        <v>0</v>
      </c>
      <c r="CB129" s="11">
        <f t="shared" ref="CB129:CB132" si="273">IF(BN129=1,1,(IF(BN129=2,2,12)))</f>
        <v>12</v>
      </c>
      <c r="CC129" s="26"/>
      <c r="CD129" s="26"/>
      <c r="CE129" s="27"/>
      <c r="CF129" s="27"/>
      <c r="CG129" s="27"/>
      <c r="CH129" s="11">
        <f>_xlfn.RANK.EQ(CU129,CU129:CU132,0)</f>
        <v>3</v>
      </c>
      <c r="CI129" s="11">
        <v>0</v>
      </c>
      <c r="CJ129" s="11">
        <v>1.8</v>
      </c>
      <c r="CK129" s="12">
        <v>1.35</v>
      </c>
      <c r="CL129" s="13">
        <f t="shared" ref="CL129:CL132" si="274">CI129*CJ129*CK129</f>
        <v>0</v>
      </c>
      <c r="CM129" s="11">
        <v>680</v>
      </c>
      <c r="CN129" s="11">
        <v>0</v>
      </c>
      <c r="CO129" s="31">
        <f t="shared" ref="CO129:CO132" si="275">1+6*CM129/(CM129+2000)+CN129</f>
        <v>2.52238805970149</v>
      </c>
      <c r="CP129" s="11">
        <v>0.98</v>
      </c>
      <c r="CQ129" s="11">
        <v>2.3</v>
      </c>
      <c r="CR129" s="8">
        <f t="shared" ref="CR129:CR132" si="276">1+CP129*CQ129</f>
        <v>3.254</v>
      </c>
      <c r="CS129" s="9">
        <v>0.9</v>
      </c>
      <c r="CT129" s="17">
        <v>1.085</v>
      </c>
      <c r="CU129" s="18">
        <f t="shared" ref="CU129:CU132" si="277">CL129*CO129*CS129*CR129*CT129</f>
        <v>0</v>
      </c>
      <c r="CV129" s="11">
        <f t="shared" ref="CV129:CV132" si="278">IF(CH129=1,1,(IF(CH129=2,2,12)))</f>
        <v>12</v>
      </c>
      <c r="CW129" s="26"/>
      <c r="CX129" s="26"/>
      <c r="CY129" s="27"/>
      <c r="CZ129" s="27"/>
      <c r="DA129" s="27"/>
      <c r="DB129" s="11">
        <f>_xlfn.RANK.EQ(DO129,DO129:DO132,0)</f>
        <v>3</v>
      </c>
      <c r="DC129" s="11">
        <v>0</v>
      </c>
      <c r="DD129" s="11">
        <v>1.8</v>
      </c>
      <c r="DE129" s="12">
        <v>1.35</v>
      </c>
      <c r="DF129" s="13">
        <f t="shared" ref="DF129:DF132" si="279">DC129*DD129*DE129</f>
        <v>0</v>
      </c>
      <c r="DG129" s="11">
        <v>680</v>
      </c>
      <c r="DH129" s="11">
        <v>0</v>
      </c>
      <c r="DI129" s="31">
        <f t="shared" ref="DI129:DI132" si="280">1+6*DG129/(DG129+2000)+DH129</f>
        <v>2.52238805970149</v>
      </c>
      <c r="DJ129" s="11">
        <v>0.98</v>
      </c>
      <c r="DK129" s="11">
        <v>2.3</v>
      </c>
      <c r="DL129" s="8">
        <f t="shared" ref="DL129:DL132" si="281">1+DJ129*DK129</f>
        <v>3.254</v>
      </c>
      <c r="DM129" s="9">
        <v>0.9</v>
      </c>
      <c r="DN129" s="17">
        <v>1.085</v>
      </c>
      <c r="DO129" s="18">
        <f t="shared" ref="DO129:DO132" si="282">DF129*DI129*DM129*DL129*DN129</f>
        <v>0</v>
      </c>
      <c r="DP129" s="11">
        <f t="shared" ref="DP129:DP132" si="283">IF(DB129=1,1,(IF(DB129=2,2,12)))</f>
        <v>12</v>
      </c>
      <c r="DQ129" s="26"/>
      <c r="DR129" s="26"/>
      <c r="DS129" s="27"/>
      <c r="DT129" s="27"/>
      <c r="DU129" s="27"/>
      <c r="DV129" s="11">
        <f>_xlfn.RANK.EQ(EI129,EI129:EI132,0)</f>
        <v>3</v>
      </c>
      <c r="DW129" s="11">
        <v>0</v>
      </c>
      <c r="DX129" s="11">
        <v>1.8</v>
      </c>
      <c r="DY129" s="12">
        <v>1.35</v>
      </c>
      <c r="DZ129" s="13">
        <f t="shared" ref="DZ129:DZ132" si="284">DW129*DX129*DY129</f>
        <v>0</v>
      </c>
      <c r="EA129" s="11">
        <v>680</v>
      </c>
      <c r="EB129" s="11">
        <v>0</v>
      </c>
      <c r="EC129" s="31">
        <f t="shared" ref="EC129:EC132" si="285">1+6*EA129/(EA129+2000)+EB129</f>
        <v>2.52238805970149</v>
      </c>
      <c r="ED129" s="11">
        <v>0.98</v>
      </c>
      <c r="EE129" s="11">
        <v>3.1</v>
      </c>
      <c r="EF129" s="8">
        <f t="shared" ref="EF129:EF132" si="286">1+ED129*EE129</f>
        <v>4.038</v>
      </c>
      <c r="EG129" s="9">
        <v>0.9</v>
      </c>
      <c r="EH129" s="17">
        <v>1.2</v>
      </c>
      <c r="EI129" s="18">
        <f t="shared" ref="EI129:EI132" si="287">DZ129*EC129*EG129*EF129*EH129</f>
        <v>0</v>
      </c>
      <c r="EJ129" s="11">
        <f t="shared" ref="EJ129:EJ132" si="288">IF(DV129=1,1,(IF(DV129=2,2,12)))</f>
        <v>12</v>
      </c>
    </row>
    <row r="130" customHeight="1" spans="1:140">
      <c r="F130" s="11">
        <f>_xlfn.RANK.EQ(S130,S129:S132,0)</f>
        <v>2</v>
      </c>
      <c r="G130" s="11">
        <v>1446.85</v>
      </c>
      <c r="H130" s="11">
        <v>1.8</v>
      </c>
      <c r="I130" s="12">
        <v>1.35</v>
      </c>
      <c r="J130" s="13">
        <f t="shared" si="254"/>
        <v>3515.8455</v>
      </c>
      <c r="K130" s="11">
        <v>190</v>
      </c>
      <c r="L130" s="11">
        <v>0.83</v>
      </c>
      <c r="M130" s="31">
        <f t="shared" si="255"/>
        <v>2.35054794520548</v>
      </c>
      <c r="N130" s="11">
        <v>0.97</v>
      </c>
      <c r="O130" s="11">
        <v>2.11</v>
      </c>
      <c r="P130" s="8">
        <f t="shared" si="256"/>
        <v>3.0467</v>
      </c>
      <c r="Q130" s="9">
        <v>0.9</v>
      </c>
      <c r="R130" s="17">
        <v>1</v>
      </c>
      <c r="S130" s="18">
        <f t="shared" si="257"/>
        <v>22660.5840107106</v>
      </c>
      <c r="T130" s="11">
        <f t="shared" si="258"/>
        <v>2</v>
      </c>
      <c r="Z130" s="11">
        <f>_xlfn.RANK.EQ(AM130,AM129:AM132,0)</f>
        <v>2</v>
      </c>
      <c r="AA130" s="11">
        <v>1446.85</v>
      </c>
      <c r="AB130" s="11">
        <v>1.8</v>
      </c>
      <c r="AC130" s="12">
        <v>1.35</v>
      </c>
      <c r="AD130" s="13">
        <f t="shared" si="259"/>
        <v>3515.8455</v>
      </c>
      <c r="AE130" s="11">
        <v>190</v>
      </c>
      <c r="AF130" s="11">
        <v>0.83</v>
      </c>
      <c r="AG130" s="31">
        <f t="shared" si="260"/>
        <v>2.35054794520548</v>
      </c>
      <c r="AH130" s="11">
        <v>0.97</v>
      </c>
      <c r="AI130" s="11">
        <v>2.11</v>
      </c>
      <c r="AJ130" s="8">
        <f t="shared" si="261"/>
        <v>3.0467</v>
      </c>
      <c r="AK130" s="9">
        <v>0.9</v>
      </c>
      <c r="AL130" s="17">
        <v>1</v>
      </c>
      <c r="AM130" s="18">
        <f t="shared" si="262"/>
        <v>22660.5840107106</v>
      </c>
      <c r="AN130" s="11">
        <f t="shared" si="263"/>
        <v>2</v>
      </c>
      <c r="AT130" s="11">
        <f>_xlfn.RANK.EQ(BG130,BG129:BG132,0)</f>
        <v>2</v>
      </c>
      <c r="AU130" s="11">
        <v>1446.85</v>
      </c>
      <c r="AV130" s="11">
        <v>1.8</v>
      </c>
      <c r="AW130" s="12">
        <v>1.35</v>
      </c>
      <c r="AX130" s="13">
        <f t="shared" si="264"/>
        <v>3515.8455</v>
      </c>
      <c r="AY130" s="11">
        <v>190</v>
      </c>
      <c r="AZ130" s="11">
        <v>0.83</v>
      </c>
      <c r="BA130" s="31">
        <f t="shared" si="265"/>
        <v>2.35054794520548</v>
      </c>
      <c r="BB130" s="11">
        <v>0.97</v>
      </c>
      <c r="BC130" s="11">
        <v>2.11</v>
      </c>
      <c r="BD130" s="8">
        <f t="shared" si="266"/>
        <v>3.0467</v>
      </c>
      <c r="BE130" s="9">
        <v>0.9</v>
      </c>
      <c r="BF130" s="17">
        <v>1.015</v>
      </c>
      <c r="BG130" s="18">
        <f t="shared" si="267"/>
        <v>23000.4927708712</v>
      </c>
      <c r="BH130" s="11">
        <f t="shared" si="268"/>
        <v>2</v>
      </c>
      <c r="BN130" s="11">
        <f>_xlfn.RANK.EQ(CA130,CA129:CA132,0)</f>
        <v>2</v>
      </c>
      <c r="BO130" s="11">
        <v>1446.85</v>
      </c>
      <c r="BP130" s="11">
        <v>1.8</v>
      </c>
      <c r="BQ130" s="12">
        <v>1.35</v>
      </c>
      <c r="BR130" s="13">
        <f t="shared" si="269"/>
        <v>3515.8455</v>
      </c>
      <c r="BS130" s="11">
        <v>190</v>
      </c>
      <c r="BT130" s="11">
        <v>0.83</v>
      </c>
      <c r="BU130" s="31">
        <f t="shared" si="270"/>
        <v>2.35054794520548</v>
      </c>
      <c r="BV130" s="11">
        <v>0.97</v>
      </c>
      <c r="BW130" s="11">
        <v>2.11</v>
      </c>
      <c r="BX130" s="8">
        <f t="shared" si="271"/>
        <v>3.0467</v>
      </c>
      <c r="BY130" s="9">
        <v>0.9</v>
      </c>
      <c r="BZ130" s="17">
        <v>1.015</v>
      </c>
      <c r="CA130" s="18">
        <f t="shared" si="272"/>
        <v>23000.4927708712</v>
      </c>
      <c r="CB130" s="11">
        <f t="shared" si="273"/>
        <v>2</v>
      </c>
      <c r="CH130" s="11">
        <f>_xlfn.RANK.EQ(CU130,CU129:CU132,0)</f>
        <v>2</v>
      </c>
      <c r="CI130" s="11">
        <v>1446.85</v>
      </c>
      <c r="CJ130" s="11">
        <v>1.8</v>
      </c>
      <c r="CK130" s="12">
        <v>1.35</v>
      </c>
      <c r="CL130" s="13">
        <f t="shared" si="274"/>
        <v>3515.8455</v>
      </c>
      <c r="CM130" s="11">
        <v>190</v>
      </c>
      <c r="CN130" s="11">
        <v>0.83</v>
      </c>
      <c r="CO130" s="31">
        <f t="shared" si="275"/>
        <v>2.35054794520548</v>
      </c>
      <c r="CP130" s="11">
        <v>0.97</v>
      </c>
      <c r="CQ130" s="11">
        <v>2.11</v>
      </c>
      <c r="CR130" s="8">
        <f t="shared" si="276"/>
        <v>3.0467</v>
      </c>
      <c r="CS130" s="9">
        <v>0.9</v>
      </c>
      <c r="CT130" s="17">
        <v>1.085</v>
      </c>
      <c r="CU130" s="18">
        <f t="shared" si="277"/>
        <v>24586.733651621</v>
      </c>
      <c r="CV130" s="11">
        <f t="shared" si="278"/>
        <v>2</v>
      </c>
      <c r="DB130" s="11">
        <f>_xlfn.RANK.EQ(DO130,DO129:DO132,0)</f>
        <v>2</v>
      </c>
      <c r="DC130" s="11">
        <v>1446.85</v>
      </c>
      <c r="DD130" s="11">
        <v>1.8</v>
      </c>
      <c r="DE130" s="12">
        <v>1.35</v>
      </c>
      <c r="DF130" s="13">
        <f t="shared" si="279"/>
        <v>3515.8455</v>
      </c>
      <c r="DG130" s="11">
        <v>190</v>
      </c>
      <c r="DH130" s="11">
        <v>0.83</v>
      </c>
      <c r="DI130" s="31">
        <f t="shared" si="280"/>
        <v>2.35054794520548</v>
      </c>
      <c r="DJ130" s="11">
        <v>0.97</v>
      </c>
      <c r="DK130" s="11">
        <v>2.11</v>
      </c>
      <c r="DL130" s="8">
        <f t="shared" si="281"/>
        <v>3.0467</v>
      </c>
      <c r="DM130" s="9">
        <v>0.9</v>
      </c>
      <c r="DN130" s="17">
        <v>1.085</v>
      </c>
      <c r="DO130" s="18">
        <f t="shared" si="282"/>
        <v>24586.733651621</v>
      </c>
      <c r="DP130" s="11">
        <f t="shared" si="283"/>
        <v>2</v>
      </c>
      <c r="DV130" s="11">
        <f>_xlfn.RANK.EQ(EI130,EI129:EI132,0)</f>
        <v>2</v>
      </c>
      <c r="DW130" s="11">
        <v>1446.85</v>
      </c>
      <c r="DX130" s="11">
        <v>1.8</v>
      </c>
      <c r="DY130" s="12">
        <v>1.35</v>
      </c>
      <c r="DZ130" s="13">
        <f t="shared" si="284"/>
        <v>3515.8455</v>
      </c>
      <c r="EA130" s="11">
        <v>190</v>
      </c>
      <c r="EB130" s="11">
        <v>0.92</v>
      </c>
      <c r="EC130" s="31">
        <f t="shared" si="285"/>
        <v>2.44054794520548</v>
      </c>
      <c r="ED130" s="11">
        <v>0.97</v>
      </c>
      <c r="EE130" s="11">
        <v>2.91</v>
      </c>
      <c r="EF130" s="8">
        <f t="shared" si="286"/>
        <v>3.8227</v>
      </c>
      <c r="EG130" s="9">
        <v>0.9</v>
      </c>
      <c r="EH130" s="17">
        <v>1.2</v>
      </c>
      <c r="EI130" s="18">
        <f t="shared" si="287"/>
        <v>35425.1010842949</v>
      </c>
      <c r="EJ130" s="11">
        <f t="shared" si="288"/>
        <v>2</v>
      </c>
    </row>
    <row r="131" customHeight="1" spans="1:140">
      <c r="F131" s="11">
        <f>_xlfn.RANK.EQ(S131,S129:S132,0)</f>
        <v>1</v>
      </c>
      <c r="G131" s="11">
        <v>1446.85</v>
      </c>
      <c r="H131" s="11">
        <v>1.8</v>
      </c>
      <c r="I131" s="12">
        <v>1.35</v>
      </c>
      <c r="J131" s="13">
        <f t="shared" si="254"/>
        <v>3515.8455</v>
      </c>
      <c r="K131" s="11">
        <v>240</v>
      </c>
      <c r="L131" s="11">
        <v>1.43</v>
      </c>
      <c r="M131" s="31">
        <f t="shared" si="255"/>
        <v>3.07285714285714</v>
      </c>
      <c r="N131" s="11">
        <v>0.89</v>
      </c>
      <c r="O131" s="11">
        <v>1.78</v>
      </c>
      <c r="P131" s="8">
        <f t="shared" si="256"/>
        <v>2.5842</v>
      </c>
      <c r="Q131" s="9">
        <v>0.9</v>
      </c>
      <c r="R131" s="17">
        <v>1</v>
      </c>
      <c r="S131" s="18">
        <f t="shared" si="257"/>
        <v>25127.008355965</v>
      </c>
      <c r="T131" s="11">
        <f t="shared" si="258"/>
        <v>1</v>
      </c>
      <c r="Z131" s="11">
        <f>_xlfn.RANK.EQ(AM131,AM129:AM132,0)</f>
        <v>1</v>
      </c>
      <c r="AA131" s="11">
        <v>1446.85</v>
      </c>
      <c r="AB131" s="11">
        <v>1.8</v>
      </c>
      <c r="AC131" s="12">
        <v>1.35</v>
      </c>
      <c r="AD131" s="13">
        <f t="shared" si="259"/>
        <v>3515.8455</v>
      </c>
      <c r="AE131" s="11">
        <v>200</v>
      </c>
      <c r="AF131" s="11">
        <v>1.43</v>
      </c>
      <c r="AG131" s="31">
        <f t="shared" si="260"/>
        <v>2.97545454545455</v>
      </c>
      <c r="AH131" s="11">
        <v>1</v>
      </c>
      <c r="AI131" s="11">
        <v>2.71</v>
      </c>
      <c r="AJ131" s="8">
        <f t="shared" si="261"/>
        <v>3.71</v>
      </c>
      <c r="AK131" s="9">
        <v>0.9</v>
      </c>
      <c r="AL131" s="17">
        <v>1</v>
      </c>
      <c r="AM131" s="18">
        <f t="shared" si="262"/>
        <v>34930.0752649896</v>
      </c>
      <c r="AN131" s="11">
        <f t="shared" si="263"/>
        <v>1</v>
      </c>
      <c r="AT131" s="11">
        <f>_xlfn.RANK.EQ(BG131,BG129:BG132,0)</f>
        <v>1</v>
      </c>
      <c r="AU131" s="11">
        <v>1446.85</v>
      </c>
      <c r="AV131" s="11">
        <v>1.8</v>
      </c>
      <c r="AW131" s="12">
        <v>1.35</v>
      </c>
      <c r="AX131" s="13">
        <f t="shared" si="264"/>
        <v>3515.8455</v>
      </c>
      <c r="AY131" s="11">
        <v>240</v>
      </c>
      <c r="AZ131" s="11">
        <v>1.43</v>
      </c>
      <c r="BA131" s="31">
        <f t="shared" si="265"/>
        <v>3.07285714285714</v>
      </c>
      <c r="BB131" s="11">
        <v>0.93</v>
      </c>
      <c r="BC131" s="11">
        <v>1.85</v>
      </c>
      <c r="BD131" s="8">
        <f t="shared" si="266"/>
        <v>2.7205</v>
      </c>
      <c r="BE131" s="9">
        <v>0.9</v>
      </c>
      <c r="BF131" s="17">
        <v>1.015</v>
      </c>
      <c r="BG131" s="18">
        <f t="shared" si="267"/>
        <v>26849.0815826518</v>
      </c>
      <c r="BH131" s="11">
        <f t="shared" si="268"/>
        <v>1</v>
      </c>
      <c r="BN131" s="11">
        <f>_xlfn.RANK.EQ(CA131,CA129:CA132,0)</f>
        <v>1</v>
      </c>
      <c r="BO131" s="11">
        <v>1446.85</v>
      </c>
      <c r="BP131" s="11">
        <v>1.8</v>
      </c>
      <c r="BQ131" s="12">
        <v>1.35</v>
      </c>
      <c r="BR131" s="13">
        <f t="shared" si="269"/>
        <v>3515.8455</v>
      </c>
      <c r="BS131" s="11">
        <v>240</v>
      </c>
      <c r="BT131" s="11">
        <v>1.43</v>
      </c>
      <c r="BU131" s="31">
        <f t="shared" si="270"/>
        <v>3.07285714285714</v>
      </c>
      <c r="BV131" s="11">
        <v>1</v>
      </c>
      <c r="BW131" s="11">
        <v>2.71</v>
      </c>
      <c r="BX131" s="8">
        <f t="shared" si="271"/>
        <v>3.71</v>
      </c>
      <c r="BY131" s="9">
        <v>0.9</v>
      </c>
      <c r="BZ131" s="17">
        <v>1.015</v>
      </c>
      <c r="CA131" s="18">
        <f t="shared" si="272"/>
        <v>36614.6269699093</v>
      </c>
      <c r="CB131" s="11">
        <f t="shared" si="273"/>
        <v>1</v>
      </c>
      <c r="CH131" s="11">
        <f>_xlfn.RANK.EQ(CU131,CU129:CU132,0)</f>
        <v>1</v>
      </c>
      <c r="CI131" s="11">
        <v>1446.85</v>
      </c>
      <c r="CJ131" s="11">
        <v>1.8</v>
      </c>
      <c r="CK131" s="12">
        <v>1.35</v>
      </c>
      <c r="CL131" s="13">
        <f t="shared" si="274"/>
        <v>3515.8455</v>
      </c>
      <c r="CM131" s="11">
        <v>240</v>
      </c>
      <c r="CN131" s="11">
        <v>1.43</v>
      </c>
      <c r="CO131" s="31">
        <f t="shared" si="275"/>
        <v>3.07285714285714</v>
      </c>
      <c r="CP131" s="11">
        <v>0.93</v>
      </c>
      <c r="CQ131" s="11">
        <v>1.85</v>
      </c>
      <c r="CR131" s="8">
        <f t="shared" si="276"/>
        <v>2.7205</v>
      </c>
      <c r="CS131" s="9">
        <v>0.9</v>
      </c>
      <c r="CT131" s="17">
        <v>1.085</v>
      </c>
      <c r="CU131" s="18">
        <f t="shared" si="277"/>
        <v>28700.7423814554</v>
      </c>
      <c r="CV131" s="11">
        <f t="shared" si="278"/>
        <v>1</v>
      </c>
      <c r="DB131" s="11">
        <f>_xlfn.RANK.EQ(DO131,DO129:DO132,0)</f>
        <v>1</v>
      </c>
      <c r="DC131" s="11">
        <v>1446.85</v>
      </c>
      <c r="DD131" s="11">
        <v>1.8</v>
      </c>
      <c r="DE131" s="12">
        <v>1.35</v>
      </c>
      <c r="DF131" s="13">
        <f t="shared" si="279"/>
        <v>3515.8455</v>
      </c>
      <c r="DG131" s="11">
        <v>240</v>
      </c>
      <c r="DH131" s="11">
        <v>1.43</v>
      </c>
      <c r="DI131" s="31">
        <f t="shared" si="280"/>
        <v>3.07285714285714</v>
      </c>
      <c r="DJ131" s="11">
        <v>1</v>
      </c>
      <c r="DK131" s="11">
        <v>2.71</v>
      </c>
      <c r="DL131" s="8">
        <f t="shared" si="281"/>
        <v>3.71</v>
      </c>
      <c r="DM131" s="9">
        <v>0.9</v>
      </c>
      <c r="DN131" s="17">
        <v>1.085</v>
      </c>
      <c r="DO131" s="18">
        <f t="shared" si="282"/>
        <v>39139.7736574892</v>
      </c>
      <c r="DP131" s="11">
        <f t="shared" si="283"/>
        <v>1</v>
      </c>
      <c r="DV131" s="11">
        <f>_xlfn.RANK.EQ(EI131,EI129:EI132,0)</f>
        <v>1</v>
      </c>
      <c r="DW131" s="11">
        <v>1446.85</v>
      </c>
      <c r="DX131" s="11">
        <v>1.8</v>
      </c>
      <c r="DY131" s="12">
        <v>1.35</v>
      </c>
      <c r="DZ131" s="13">
        <f t="shared" si="284"/>
        <v>3515.8455</v>
      </c>
      <c r="EA131" s="11">
        <v>240</v>
      </c>
      <c r="EB131" s="11">
        <v>1.52</v>
      </c>
      <c r="EC131" s="31">
        <f t="shared" si="285"/>
        <v>3.16285714285714</v>
      </c>
      <c r="ED131" s="11">
        <v>1</v>
      </c>
      <c r="EE131" s="11">
        <v>3.51</v>
      </c>
      <c r="EF131" s="8">
        <f t="shared" si="286"/>
        <v>4.51</v>
      </c>
      <c r="EG131" s="9">
        <v>0.9</v>
      </c>
      <c r="EH131" s="17">
        <v>1.2</v>
      </c>
      <c r="EI131" s="18">
        <f t="shared" si="287"/>
        <v>54163.8661410566</v>
      </c>
      <c r="EJ131" s="11">
        <f t="shared" si="288"/>
        <v>1</v>
      </c>
    </row>
    <row r="132" customHeight="1" spans="1:140">
      <c r="F132" s="11">
        <f>_xlfn.RANK.EQ(S132,S129:S132,0)</f>
        <v>3</v>
      </c>
      <c r="G132" s="11">
        <v>0</v>
      </c>
      <c r="H132" s="11">
        <v>1.8</v>
      </c>
      <c r="I132" s="12">
        <v>1.35</v>
      </c>
      <c r="J132" s="13">
        <f t="shared" si="254"/>
        <v>0</v>
      </c>
      <c r="K132" s="11">
        <v>0</v>
      </c>
      <c r="L132" s="11">
        <v>0.2</v>
      </c>
      <c r="M132" s="31">
        <f t="shared" si="255"/>
        <v>1.2</v>
      </c>
      <c r="N132" s="28">
        <v>0.7</v>
      </c>
      <c r="O132" s="28">
        <v>1.5</v>
      </c>
      <c r="P132" s="8">
        <f t="shared" si="256"/>
        <v>2.05</v>
      </c>
      <c r="Q132" s="9">
        <v>0.9</v>
      </c>
      <c r="R132" s="17">
        <v>1</v>
      </c>
      <c r="S132" s="18">
        <f t="shared" si="257"/>
        <v>0</v>
      </c>
      <c r="T132" s="28">
        <f t="shared" si="258"/>
        <v>12</v>
      </c>
      <c r="Z132" s="11">
        <f>_xlfn.RANK.EQ(AM132,AM129:AM132,0)</f>
        <v>3</v>
      </c>
      <c r="AA132" s="11">
        <v>0</v>
      </c>
      <c r="AB132" s="11">
        <v>1.8</v>
      </c>
      <c r="AC132" s="12">
        <v>1.35</v>
      </c>
      <c r="AD132" s="13">
        <f t="shared" si="259"/>
        <v>0</v>
      </c>
      <c r="AE132" s="11">
        <v>0</v>
      </c>
      <c r="AF132" s="11">
        <v>0.2</v>
      </c>
      <c r="AG132" s="31">
        <f t="shared" si="260"/>
        <v>1.2</v>
      </c>
      <c r="AH132" s="28">
        <v>0.7</v>
      </c>
      <c r="AI132" s="28">
        <v>1.5</v>
      </c>
      <c r="AJ132" s="8">
        <f t="shared" si="261"/>
        <v>2.05</v>
      </c>
      <c r="AK132" s="9">
        <v>0.9</v>
      </c>
      <c r="AL132" s="17">
        <v>1</v>
      </c>
      <c r="AM132" s="18">
        <f t="shared" si="262"/>
        <v>0</v>
      </c>
      <c r="AN132" s="28">
        <f t="shared" si="263"/>
        <v>12</v>
      </c>
      <c r="AT132" s="11">
        <f>_xlfn.RANK.EQ(BG132,BG129:BG132,0)</f>
        <v>3</v>
      </c>
      <c r="AU132" s="11">
        <v>0</v>
      </c>
      <c r="AV132" s="11">
        <v>1.8</v>
      </c>
      <c r="AW132" s="12">
        <v>1.35</v>
      </c>
      <c r="AX132" s="13">
        <f t="shared" si="264"/>
        <v>0</v>
      </c>
      <c r="AY132" s="11">
        <v>0</v>
      </c>
      <c r="AZ132" s="11">
        <v>0.2</v>
      </c>
      <c r="BA132" s="31">
        <f t="shared" si="265"/>
        <v>1.2</v>
      </c>
      <c r="BB132" s="28">
        <v>0.7</v>
      </c>
      <c r="BC132" s="28">
        <v>1.5</v>
      </c>
      <c r="BD132" s="8">
        <f t="shared" si="266"/>
        <v>2.05</v>
      </c>
      <c r="BE132" s="9">
        <v>0.9</v>
      </c>
      <c r="BF132" s="17">
        <v>1.015</v>
      </c>
      <c r="BG132" s="18">
        <f t="shared" si="267"/>
        <v>0</v>
      </c>
      <c r="BH132" s="28">
        <f t="shared" si="268"/>
        <v>12</v>
      </c>
      <c r="BN132" s="11">
        <f>_xlfn.RANK.EQ(CA132,CA129:CA132,0)</f>
        <v>3</v>
      </c>
      <c r="BO132" s="11">
        <v>0</v>
      </c>
      <c r="BP132" s="11">
        <v>1.8</v>
      </c>
      <c r="BQ132" s="12">
        <v>1.35</v>
      </c>
      <c r="BR132" s="13">
        <f t="shared" si="269"/>
        <v>0</v>
      </c>
      <c r="BS132" s="11">
        <v>0</v>
      </c>
      <c r="BT132" s="11">
        <v>0.2</v>
      </c>
      <c r="BU132" s="31">
        <f t="shared" si="270"/>
        <v>1.2</v>
      </c>
      <c r="BV132" s="28">
        <v>0.7</v>
      </c>
      <c r="BW132" s="28">
        <v>1.5</v>
      </c>
      <c r="BX132" s="8">
        <f t="shared" si="271"/>
        <v>2.05</v>
      </c>
      <c r="BY132" s="9">
        <v>0.9</v>
      </c>
      <c r="BZ132" s="17">
        <v>1.015</v>
      </c>
      <c r="CA132" s="18">
        <f t="shared" si="272"/>
        <v>0</v>
      </c>
      <c r="CB132" s="28">
        <f t="shared" si="273"/>
        <v>12</v>
      </c>
      <c r="CH132" s="11">
        <f>_xlfn.RANK.EQ(CU132,CU129:CU132,0)</f>
        <v>3</v>
      </c>
      <c r="CI132" s="11">
        <v>0</v>
      </c>
      <c r="CJ132" s="11">
        <v>1.8</v>
      </c>
      <c r="CK132" s="12">
        <v>1.35</v>
      </c>
      <c r="CL132" s="13">
        <f t="shared" si="274"/>
        <v>0</v>
      </c>
      <c r="CM132" s="11">
        <v>0</v>
      </c>
      <c r="CN132" s="11">
        <v>0.2</v>
      </c>
      <c r="CO132" s="31">
        <f t="shared" si="275"/>
        <v>1.2</v>
      </c>
      <c r="CP132" s="28">
        <v>0.7</v>
      </c>
      <c r="CQ132" s="28">
        <v>1.5</v>
      </c>
      <c r="CR132" s="8">
        <f t="shared" si="276"/>
        <v>2.05</v>
      </c>
      <c r="CS132" s="9">
        <v>0.9</v>
      </c>
      <c r="CT132" s="17">
        <v>1.085</v>
      </c>
      <c r="CU132" s="18">
        <f t="shared" si="277"/>
        <v>0</v>
      </c>
      <c r="CV132" s="28">
        <f t="shared" si="278"/>
        <v>12</v>
      </c>
      <c r="DB132" s="11">
        <f>_xlfn.RANK.EQ(DO132,DO129:DO132,0)</f>
        <v>3</v>
      </c>
      <c r="DC132" s="11">
        <v>0</v>
      </c>
      <c r="DD132" s="11">
        <v>1.8</v>
      </c>
      <c r="DE132" s="12">
        <v>1.35</v>
      </c>
      <c r="DF132" s="13">
        <f t="shared" si="279"/>
        <v>0</v>
      </c>
      <c r="DG132" s="11">
        <v>0</v>
      </c>
      <c r="DH132" s="11">
        <v>0.2</v>
      </c>
      <c r="DI132" s="31">
        <f t="shared" si="280"/>
        <v>1.2</v>
      </c>
      <c r="DJ132" s="28">
        <v>0.7</v>
      </c>
      <c r="DK132" s="28">
        <v>1.5</v>
      </c>
      <c r="DL132" s="8">
        <f t="shared" si="281"/>
        <v>2.05</v>
      </c>
      <c r="DM132" s="9">
        <v>0.9</v>
      </c>
      <c r="DN132" s="17">
        <v>1.085</v>
      </c>
      <c r="DO132" s="18">
        <f t="shared" si="282"/>
        <v>0</v>
      </c>
      <c r="DP132" s="28">
        <f t="shared" si="283"/>
        <v>12</v>
      </c>
      <c r="DV132" s="11">
        <f>_xlfn.RANK.EQ(EI132,EI129:EI132,0)</f>
        <v>3</v>
      </c>
      <c r="DW132" s="11">
        <v>0</v>
      </c>
      <c r="DX132" s="11">
        <v>1.8</v>
      </c>
      <c r="DY132" s="12">
        <v>1.35</v>
      </c>
      <c r="DZ132" s="13">
        <f t="shared" si="284"/>
        <v>0</v>
      </c>
      <c r="EA132" s="11">
        <v>0</v>
      </c>
      <c r="EB132" s="11">
        <v>0.2</v>
      </c>
      <c r="EC132" s="31">
        <f t="shared" si="285"/>
        <v>1.2</v>
      </c>
      <c r="ED132" s="28">
        <v>0.7</v>
      </c>
      <c r="EE132" s="28">
        <v>1.5</v>
      </c>
      <c r="EF132" s="8">
        <f t="shared" si="286"/>
        <v>2.05</v>
      </c>
      <c r="EG132" s="9">
        <v>0.9</v>
      </c>
      <c r="EH132" s="17">
        <v>1.2</v>
      </c>
      <c r="EI132" s="18">
        <f t="shared" si="287"/>
        <v>0</v>
      </c>
      <c r="EJ132" s="28">
        <f t="shared" si="288"/>
        <v>12</v>
      </c>
    </row>
    <row r="133" customHeight="1" spans="1:140">
      <c r="F133" s="32" t="s">
        <v>42</v>
      </c>
      <c r="G133" s="33">
        <f>LARGE(S129:S132,1)/1</f>
        <v>25127.008355965</v>
      </c>
      <c r="H133" s="32" t="s">
        <v>43</v>
      </c>
      <c r="I133" s="33">
        <f>LARGE(S129:S132,2)/2</f>
        <v>11330.2920053553</v>
      </c>
      <c r="J133" s="32" t="s">
        <v>44</v>
      </c>
      <c r="K133" s="33">
        <f>LARGE(S129:S132,3)/12</f>
        <v>0</v>
      </c>
      <c r="L133" s="32" t="s">
        <v>45</v>
      </c>
      <c r="M133" s="34">
        <f>LARGE(S129:S132,4)/12</f>
        <v>0</v>
      </c>
      <c r="N133" s="35" t="s">
        <v>46</v>
      </c>
      <c r="O133" s="36">
        <f>G133+I133+K133+M133</f>
        <v>36457.3003613203</v>
      </c>
      <c r="P133" s="35" t="s">
        <v>47</v>
      </c>
      <c r="Q133" s="35">
        <v>5.3</v>
      </c>
      <c r="R133" s="35"/>
      <c r="S133" s="35" t="s">
        <v>48</v>
      </c>
      <c r="T133" s="36">
        <f>O133*Q133</f>
        <v>193223.691914997</v>
      </c>
      <c r="Z133" s="32" t="s">
        <v>42</v>
      </c>
      <c r="AA133" s="33">
        <f>LARGE(AM129:AM132,1)/1</f>
        <v>34930.0752649896</v>
      </c>
      <c r="AB133" s="32" t="s">
        <v>43</v>
      </c>
      <c r="AC133" s="33">
        <f>LARGE(AM129:AM132,2)/2</f>
        <v>11330.2920053553</v>
      </c>
      <c r="AD133" s="32" t="s">
        <v>44</v>
      </c>
      <c r="AE133" s="33">
        <f>LARGE(AM129:AM132,3)/12</f>
        <v>0</v>
      </c>
      <c r="AF133" s="32" t="s">
        <v>45</v>
      </c>
      <c r="AG133" s="34">
        <f>LARGE(AM129:AM132,4)/12</f>
        <v>0</v>
      </c>
      <c r="AH133" s="35" t="s">
        <v>46</v>
      </c>
      <c r="AI133" s="36">
        <f>AA133+AC133+AE133+AG133</f>
        <v>46260.3672703448</v>
      </c>
      <c r="AJ133" s="35" t="s">
        <v>47</v>
      </c>
      <c r="AK133" s="35">
        <v>5.3</v>
      </c>
      <c r="AL133" s="35"/>
      <c r="AM133" s="35" t="s">
        <v>48</v>
      </c>
      <c r="AN133" s="36">
        <f>AI133*AK133</f>
        <v>245179.946532828</v>
      </c>
      <c r="AT133" s="32" t="s">
        <v>42</v>
      </c>
      <c r="AU133" s="33">
        <f>LARGE(BG129:BG132,1)/1</f>
        <v>26849.0815826518</v>
      </c>
      <c r="AV133" s="32" t="s">
        <v>43</v>
      </c>
      <c r="AW133" s="33">
        <f>LARGE(BG129:BG132,2)/2</f>
        <v>11500.2463854356</v>
      </c>
      <c r="AX133" s="32" t="s">
        <v>44</v>
      </c>
      <c r="AY133" s="33">
        <f>LARGE(BG129:BG132,3)/12</f>
        <v>0</v>
      </c>
      <c r="AZ133" s="32" t="s">
        <v>45</v>
      </c>
      <c r="BA133" s="34">
        <f>LARGE(BG129:BG132,4)/12</f>
        <v>0</v>
      </c>
      <c r="BB133" s="35" t="s">
        <v>46</v>
      </c>
      <c r="BC133" s="36">
        <f>AU133+AW133+AY133+BA133</f>
        <v>38349.3279680874</v>
      </c>
      <c r="BD133" s="35" t="s">
        <v>47</v>
      </c>
      <c r="BE133" s="35">
        <v>5.3</v>
      </c>
      <c r="BF133" s="35"/>
      <c r="BG133" s="35" t="s">
        <v>48</v>
      </c>
      <c r="BH133" s="36">
        <f>BC133*BE133</f>
        <v>203251.438230863</v>
      </c>
      <c r="BN133" s="32" t="s">
        <v>42</v>
      </c>
      <c r="BO133" s="33">
        <f>LARGE(CA129:CA132,1)/1</f>
        <v>36614.6269699093</v>
      </c>
      <c r="BP133" s="32" t="s">
        <v>43</v>
      </c>
      <c r="BQ133" s="33">
        <f>LARGE(CA129:CA132,2)/2</f>
        <v>11500.2463854356</v>
      </c>
      <c r="BR133" s="32" t="s">
        <v>44</v>
      </c>
      <c r="BS133" s="33">
        <f>LARGE(CA129:CA132,3)/12</f>
        <v>0</v>
      </c>
      <c r="BT133" s="32" t="s">
        <v>45</v>
      </c>
      <c r="BU133" s="34">
        <f>LARGE(CA129:CA132,4)/12</f>
        <v>0</v>
      </c>
      <c r="BV133" s="35" t="s">
        <v>46</v>
      </c>
      <c r="BW133" s="36">
        <f>BO133+BQ133+BS133+BU133</f>
        <v>48114.8733553449</v>
      </c>
      <c r="BX133" s="35" t="s">
        <v>47</v>
      </c>
      <c r="BY133" s="35">
        <v>5.3</v>
      </c>
      <c r="BZ133" s="35"/>
      <c r="CA133" s="35" t="s">
        <v>48</v>
      </c>
      <c r="CB133" s="36">
        <f>BW133*BY133</f>
        <v>255008.828783328</v>
      </c>
      <c r="CH133" s="32" t="s">
        <v>42</v>
      </c>
      <c r="CI133" s="33">
        <f>LARGE(CU129:CU132,1)/1</f>
        <v>28700.7423814554</v>
      </c>
      <c r="CJ133" s="32" t="s">
        <v>43</v>
      </c>
      <c r="CK133" s="33">
        <f>LARGE(CU129:CU132,2)/2</f>
        <v>12293.3668258105</v>
      </c>
      <c r="CL133" s="32" t="s">
        <v>44</v>
      </c>
      <c r="CM133" s="33">
        <f>LARGE(CU129:CU132,3)/12</f>
        <v>0</v>
      </c>
      <c r="CN133" s="32" t="s">
        <v>45</v>
      </c>
      <c r="CO133" s="34">
        <f>LARGE(CU129:CU132,4)/12</f>
        <v>0</v>
      </c>
      <c r="CP133" s="35" t="s">
        <v>46</v>
      </c>
      <c r="CQ133" s="36">
        <f>CI133+CK133+CM133+CO133</f>
        <v>40994.1092072659</v>
      </c>
      <c r="CR133" s="35" t="s">
        <v>47</v>
      </c>
      <c r="CS133" s="35">
        <v>5.3</v>
      </c>
      <c r="CT133" s="35"/>
      <c r="CU133" s="35" t="s">
        <v>48</v>
      </c>
      <c r="CV133" s="36">
        <f>CQ133*CS133</f>
        <v>217268.778798509</v>
      </c>
      <c r="DB133" s="32" t="s">
        <v>42</v>
      </c>
      <c r="DC133" s="33">
        <f>LARGE(DO129:DO132,1)/1</f>
        <v>39139.7736574892</v>
      </c>
      <c r="DD133" s="32" t="s">
        <v>43</v>
      </c>
      <c r="DE133" s="33">
        <f>LARGE(DO129:DO132,2)/2</f>
        <v>12293.3668258105</v>
      </c>
      <c r="DF133" s="32" t="s">
        <v>44</v>
      </c>
      <c r="DG133" s="33">
        <f>LARGE(DO129:DO132,3)/12</f>
        <v>0</v>
      </c>
      <c r="DH133" s="32" t="s">
        <v>45</v>
      </c>
      <c r="DI133" s="34">
        <f>LARGE(DO129:DO132,4)/12</f>
        <v>0</v>
      </c>
      <c r="DJ133" s="35" t="s">
        <v>46</v>
      </c>
      <c r="DK133" s="36">
        <f>DC133+DE133+DG133+DI133</f>
        <v>51433.1404832997</v>
      </c>
      <c r="DL133" s="35" t="s">
        <v>47</v>
      </c>
      <c r="DM133" s="35">
        <v>5.3</v>
      </c>
      <c r="DN133" s="35"/>
      <c r="DO133" s="35" t="s">
        <v>48</v>
      </c>
      <c r="DP133" s="36">
        <f>DK133*DM133</f>
        <v>272595.644561488</v>
      </c>
      <c r="DV133" s="32" t="s">
        <v>42</v>
      </c>
      <c r="DW133" s="33">
        <f>LARGE(EI129:EI132,1)/1</f>
        <v>54163.8661410566</v>
      </c>
      <c r="DX133" s="32" t="s">
        <v>43</v>
      </c>
      <c r="DY133" s="33">
        <f>LARGE(EI129:EI132,2)/2</f>
        <v>17712.5505421475</v>
      </c>
      <c r="DZ133" s="32" t="s">
        <v>44</v>
      </c>
      <c r="EA133" s="33">
        <f>LARGE(EI129:EI132,3)/12</f>
        <v>0</v>
      </c>
      <c r="EB133" s="32" t="s">
        <v>45</v>
      </c>
      <c r="EC133" s="34">
        <f>LARGE(EI129:EI132,4)/12</f>
        <v>0</v>
      </c>
      <c r="ED133" s="35" t="s">
        <v>46</v>
      </c>
      <c r="EE133" s="36">
        <f>DW133+DY133+EA133+EC133</f>
        <v>71876.416683204</v>
      </c>
      <c r="EF133" s="35" t="s">
        <v>47</v>
      </c>
      <c r="EG133" s="35">
        <v>5.3</v>
      </c>
      <c r="EH133" s="35"/>
      <c r="EI133" s="35" t="s">
        <v>48</v>
      </c>
      <c r="EJ133" s="36">
        <f>EE133*EG133</f>
        <v>380945.008420981</v>
      </c>
    </row>
    <row r="134" customHeight="1" spans="1:140">
      <c r="F134" s="32"/>
      <c r="G134" s="33"/>
      <c r="H134" s="32"/>
      <c r="I134" s="33"/>
      <c r="J134" s="32"/>
      <c r="K134" s="33"/>
      <c r="L134" s="32"/>
      <c r="M134" s="34"/>
      <c r="N134" s="35"/>
      <c r="O134" s="36"/>
      <c r="P134" s="35"/>
      <c r="Q134" s="35"/>
      <c r="R134" s="35"/>
      <c r="S134" s="35"/>
      <c r="T134" s="36"/>
      <c r="Z134" s="32"/>
      <c r="AA134" s="33"/>
      <c r="AB134" s="32"/>
      <c r="AC134" s="33"/>
      <c r="AD134" s="32"/>
      <c r="AE134" s="33"/>
      <c r="AF134" s="32"/>
      <c r="AG134" s="34"/>
      <c r="AH134" s="35"/>
      <c r="AI134" s="36"/>
      <c r="AJ134" s="35"/>
      <c r="AK134" s="35"/>
      <c r="AL134" s="35"/>
      <c r="AM134" s="35"/>
      <c r="AN134" s="36"/>
      <c r="AT134" s="32"/>
      <c r="AU134" s="33"/>
      <c r="AV134" s="32"/>
      <c r="AW134" s="33"/>
      <c r="AX134" s="32"/>
      <c r="AY134" s="33"/>
      <c r="AZ134" s="32"/>
      <c r="BA134" s="34"/>
      <c r="BB134" s="35"/>
      <c r="BC134" s="36"/>
      <c r="BD134" s="35"/>
      <c r="BE134" s="35"/>
      <c r="BF134" s="35"/>
      <c r="BG134" s="35"/>
      <c r="BH134" s="36"/>
      <c r="BN134" s="32"/>
      <c r="BO134" s="33"/>
      <c r="BP134" s="32"/>
      <c r="BQ134" s="33"/>
      <c r="BR134" s="32"/>
      <c r="BS134" s="33"/>
      <c r="BT134" s="32"/>
      <c r="BU134" s="34"/>
      <c r="BV134" s="35"/>
      <c r="BW134" s="36"/>
      <c r="BX134" s="35"/>
      <c r="BY134" s="35"/>
      <c r="BZ134" s="35"/>
      <c r="CA134" s="35"/>
      <c r="CB134" s="36"/>
      <c r="CH134" s="32"/>
      <c r="CI134" s="33"/>
      <c r="CJ134" s="32"/>
      <c r="CK134" s="33"/>
      <c r="CL134" s="32"/>
      <c r="CM134" s="33"/>
      <c r="CN134" s="32"/>
      <c r="CO134" s="34"/>
      <c r="CP134" s="35"/>
      <c r="CQ134" s="36"/>
      <c r="CR134" s="35"/>
      <c r="CS134" s="35"/>
      <c r="CT134" s="35"/>
      <c r="CU134" s="35"/>
      <c r="CV134" s="36"/>
      <c r="DB134" s="32"/>
      <c r="DC134" s="33"/>
      <c r="DD134" s="32"/>
      <c r="DE134" s="33"/>
      <c r="DF134" s="32"/>
      <c r="DG134" s="33"/>
      <c r="DH134" s="32"/>
      <c r="DI134" s="34"/>
      <c r="DJ134" s="35"/>
      <c r="DK134" s="36"/>
      <c r="DL134" s="35"/>
      <c r="DM134" s="35"/>
      <c r="DN134" s="35"/>
      <c r="DO134" s="35"/>
      <c r="DP134" s="36"/>
      <c r="DV134" s="32"/>
      <c r="DW134" s="33"/>
      <c r="DX134" s="32"/>
      <c r="DY134" s="33"/>
      <c r="DZ134" s="32"/>
      <c r="EA134" s="33"/>
      <c r="EB134" s="32"/>
      <c r="EC134" s="34"/>
      <c r="ED134" s="35"/>
      <c r="EE134" s="36"/>
      <c r="EF134" s="35"/>
      <c r="EG134" s="35"/>
      <c r="EH134" s="35"/>
      <c r="EI134" s="35"/>
      <c r="EJ134" s="36"/>
    </row>
    <row r="135" customHeight="1" spans="1:140">
      <c r="F135" s="3" t="s">
        <v>49</v>
      </c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Z135" s="3" t="s">
        <v>49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T135" s="3" t="s">
        <v>49</v>
      </c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N135" s="3" t="s">
        <v>49</v>
      </c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H135" s="3" t="s">
        <v>49</v>
      </c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DB135" s="3" t="s">
        <v>49</v>
      </c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V135" s="3" t="s">
        <v>49</v>
      </c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</row>
    <row r="136" customHeight="1" spans="1:140">
      <c r="F136" s="28" t="s">
        <v>37</v>
      </c>
      <c r="G136" s="13" t="s">
        <v>8</v>
      </c>
      <c r="H136" s="13"/>
      <c r="I136" s="13"/>
      <c r="J136" s="13"/>
      <c r="K136" s="7" t="s">
        <v>25</v>
      </c>
      <c r="L136" s="7"/>
      <c r="M136" s="7"/>
      <c r="N136" s="8" t="s">
        <v>10</v>
      </c>
      <c r="O136" s="8"/>
      <c r="P136" s="8"/>
      <c r="Q136" s="9" t="s">
        <v>38</v>
      </c>
      <c r="R136" s="10" t="s">
        <v>12</v>
      </c>
      <c r="S136" s="29" t="s">
        <v>13</v>
      </c>
      <c r="T136" s="11" t="s">
        <v>39</v>
      </c>
      <c r="Z136" s="28" t="s">
        <v>37</v>
      </c>
      <c r="AA136" s="13" t="s">
        <v>8</v>
      </c>
      <c r="AB136" s="13"/>
      <c r="AC136" s="13"/>
      <c r="AD136" s="13"/>
      <c r="AE136" s="7" t="s">
        <v>25</v>
      </c>
      <c r="AF136" s="7"/>
      <c r="AG136" s="7"/>
      <c r="AH136" s="8" t="s">
        <v>10</v>
      </c>
      <c r="AI136" s="8"/>
      <c r="AJ136" s="8"/>
      <c r="AK136" s="9" t="s">
        <v>38</v>
      </c>
      <c r="AL136" s="10" t="s">
        <v>12</v>
      </c>
      <c r="AM136" s="29" t="s">
        <v>13</v>
      </c>
      <c r="AN136" s="11" t="s">
        <v>39</v>
      </c>
      <c r="AT136" s="28" t="s">
        <v>37</v>
      </c>
      <c r="AU136" s="13" t="s">
        <v>8</v>
      </c>
      <c r="AV136" s="13"/>
      <c r="AW136" s="13"/>
      <c r="AX136" s="13"/>
      <c r="AY136" s="7" t="s">
        <v>25</v>
      </c>
      <c r="AZ136" s="7"/>
      <c r="BA136" s="7"/>
      <c r="BB136" s="8" t="s">
        <v>10</v>
      </c>
      <c r="BC136" s="8"/>
      <c r="BD136" s="8"/>
      <c r="BE136" s="9" t="s">
        <v>38</v>
      </c>
      <c r="BF136" s="10" t="s">
        <v>12</v>
      </c>
      <c r="BG136" s="29" t="s">
        <v>13</v>
      </c>
      <c r="BH136" s="11" t="s">
        <v>39</v>
      </c>
      <c r="BN136" s="28" t="s">
        <v>37</v>
      </c>
      <c r="BO136" s="13" t="s">
        <v>8</v>
      </c>
      <c r="BP136" s="13"/>
      <c r="BQ136" s="13"/>
      <c r="BR136" s="13"/>
      <c r="BS136" s="7" t="s">
        <v>25</v>
      </c>
      <c r="BT136" s="7"/>
      <c r="BU136" s="7"/>
      <c r="BV136" s="8" t="s">
        <v>10</v>
      </c>
      <c r="BW136" s="8"/>
      <c r="BX136" s="8"/>
      <c r="BY136" s="9" t="s">
        <v>38</v>
      </c>
      <c r="BZ136" s="10" t="s">
        <v>12</v>
      </c>
      <c r="CA136" s="29" t="s">
        <v>13</v>
      </c>
      <c r="CB136" s="11" t="s">
        <v>39</v>
      </c>
      <c r="CH136" s="28" t="s">
        <v>37</v>
      </c>
      <c r="CI136" s="13" t="s">
        <v>8</v>
      </c>
      <c r="CJ136" s="13"/>
      <c r="CK136" s="13"/>
      <c r="CL136" s="13"/>
      <c r="CM136" s="7" t="s">
        <v>25</v>
      </c>
      <c r="CN136" s="7"/>
      <c r="CO136" s="7"/>
      <c r="CP136" s="8" t="s">
        <v>10</v>
      </c>
      <c r="CQ136" s="8"/>
      <c r="CR136" s="8"/>
      <c r="CS136" s="9" t="s">
        <v>38</v>
      </c>
      <c r="CT136" s="10" t="s">
        <v>12</v>
      </c>
      <c r="CU136" s="29" t="s">
        <v>13</v>
      </c>
      <c r="CV136" s="11" t="s">
        <v>39</v>
      </c>
      <c r="DB136" s="28" t="s">
        <v>37</v>
      </c>
      <c r="DC136" s="13" t="s">
        <v>8</v>
      </c>
      <c r="DD136" s="13"/>
      <c r="DE136" s="13"/>
      <c r="DF136" s="13"/>
      <c r="DG136" s="7" t="s">
        <v>25</v>
      </c>
      <c r="DH136" s="7"/>
      <c r="DI136" s="7"/>
      <c r="DJ136" s="8" t="s">
        <v>10</v>
      </c>
      <c r="DK136" s="8"/>
      <c r="DL136" s="8"/>
      <c r="DM136" s="9" t="s">
        <v>38</v>
      </c>
      <c r="DN136" s="10" t="s">
        <v>12</v>
      </c>
      <c r="DO136" s="29" t="s">
        <v>13</v>
      </c>
      <c r="DP136" s="11" t="s">
        <v>39</v>
      </c>
      <c r="DV136" s="28" t="s">
        <v>37</v>
      </c>
      <c r="DW136" s="13" t="s">
        <v>8</v>
      </c>
      <c r="DX136" s="13"/>
      <c r="DY136" s="13"/>
      <c r="DZ136" s="13"/>
      <c r="EA136" s="7" t="s">
        <v>25</v>
      </c>
      <c r="EB136" s="7"/>
      <c r="EC136" s="7"/>
      <c r="ED136" s="8" t="s">
        <v>10</v>
      </c>
      <c r="EE136" s="8"/>
      <c r="EF136" s="8"/>
      <c r="EG136" s="9" t="s">
        <v>38</v>
      </c>
      <c r="EH136" s="10" t="s">
        <v>12</v>
      </c>
      <c r="EI136" s="29" t="s">
        <v>13</v>
      </c>
      <c r="EJ136" s="11" t="s">
        <v>39</v>
      </c>
    </row>
    <row r="137" customHeight="1" spans="1:140">
      <c r="F137" s="30"/>
      <c r="G137" s="11" t="s">
        <v>40</v>
      </c>
      <c r="H137" s="11" t="s">
        <v>41</v>
      </c>
      <c r="I137" s="11" t="s">
        <v>21</v>
      </c>
      <c r="J137" s="13" t="s">
        <v>8</v>
      </c>
      <c r="K137" s="11" t="s">
        <v>23</v>
      </c>
      <c r="L137" s="11" t="s">
        <v>24</v>
      </c>
      <c r="M137" s="7" t="s">
        <v>25</v>
      </c>
      <c r="N137" s="11" t="s">
        <v>26</v>
      </c>
      <c r="O137" s="11" t="s">
        <v>27</v>
      </c>
      <c r="P137" s="8" t="s">
        <v>28</v>
      </c>
      <c r="Q137" s="9" t="s">
        <v>29</v>
      </c>
      <c r="R137" s="14"/>
      <c r="S137" s="29"/>
      <c r="T137" s="11"/>
      <c r="Z137" s="30"/>
      <c r="AA137" s="11" t="s">
        <v>40</v>
      </c>
      <c r="AB137" s="11" t="s">
        <v>41</v>
      </c>
      <c r="AC137" s="11" t="s">
        <v>21</v>
      </c>
      <c r="AD137" s="13" t="s">
        <v>8</v>
      </c>
      <c r="AE137" s="11" t="s">
        <v>23</v>
      </c>
      <c r="AF137" s="11" t="s">
        <v>24</v>
      </c>
      <c r="AG137" s="7" t="s">
        <v>25</v>
      </c>
      <c r="AH137" s="11" t="s">
        <v>26</v>
      </c>
      <c r="AI137" s="11" t="s">
        <v>27</v>
      </c>
      <c r="AJ137" s="8" t="s">
        <v>28</v>
      </c>
      <c r="AK137" s="9" t="s">
        <v>29</v>
      </c>
      <c r="AL137" s="14"/>
      <c r="AM137" s="29"/>
      <c r="AN137" s="11"/>
      <c r="AT137" s="30"/>
      <c r="AU137" s="11" t="s">
        <v>40</v>
      </c>
      <c r="AV137" s="11" t="s">
        <v>41</v>
      </c>
      <c r="AW137" s="11" t="s">
        <v>21</v>
      </c>
      <c r="AX137" s="13" t="s">
        <v>8</v>
      </c>
      <c r="AY137" s="11" t="s">
        <v>23</v>
      </c>
      <c r="AZ137" s="11" t="s">
        <v>24</v>
      </c>
      <c r="BA137" s="7" t="s">
        <v>25</v>
      </c>
      <c r="BB137" s="11" t="s">
        <v>26</v>
      </c>
      <c r="BC137" s="11" t="s">
        <v>27</v>
      </c>
      <c r="BD137" s="8" t="s">
        <v>28</v>
      </c>
      <c r="BE137" s="9" t="s">
        <v>29</v>
      </c>
      <c r="BF137" s="14"/>
      <c r="BG137" s="29"/>
      <c r="BH137" s="11"/>
      <c r="BN137" s="30"/>
      <c r="BO137" s="11" t="s">
        <v>40</v>
      </c>
      <c r="BP137" s="11" t="s">
        <v>41</v>
      </c>
      <c r="BQ137" s="11" t="s">
        <v>21</v>
      </c>
      <c r="BR137" s="13" t="s">
        <v>8</v>
      </c>
      <c r="BS137" s="11" t="s">
        <v>23</v>
      </c>
      <c r="BT137" s="11" t="s">
        <v>24</v>
      </c>
      <c r="BU137" s="7" t="s">
        <v>25</v>
      </c>
      <c r="BV137" s="11" t="s">
        <v>26</v>
      </c>
      <c r="BW137" s="11" t="s">
        <v>27</v>
      </c>
      <c r="BX137" s="8" t="s">
        <v>28</v>
      </c>
      <c r="BY137" s="9" t="s">
        <v>29</v>
      </c>
      <c r="BZ137" s="14"/>
      <c r="CA137" s="29"/>
      <c r="CB137" s="11"/>
      <c r="CH137" s="30"/>
      <c r="CI137" s="11" t="s">
        <v>40</v>
      </c>
      <c r="CJ137" s="11" t="s">
        <v>41</v>
      </c>
      <c r="CK137" s="11" t="s">
        <v>21</v>
      </c>
      <c r="CL137" s="13" t="s">
        <v>8</v>
      </c>
      <c r="CM137" s="11" t="s">
        <v>23</v>
      </c>
      <c r="CN137" s="11" t="s">
        <v>24</v>
      </c>
      <c r="CO137" s="7" t="s">
        <v>25</v>
      </c>
      <c r="CP137" s="11" t="s">
        <v>26</v>
      </c>
      <c r="CQ137" s="11" t="s">
        <v>27</v>
      </c>
      <c r="CR137" s="8" t="s">
        <v>28</v>
      </c>
      <c r="CS137" s="9" t="s">
        <v>29</v>
      </c>
      <c r="CT137" s="14"/>
      <c r="CU137" s="29"/>
      <c r="CV137" s="11"/>
      <c r="DB137" s="30"/>
      <c r="DC137" s="11" t="s">
        <v>40</v>
      </c>
      <c r="DD137" s="11" t="s">
        <v>41</v>
      </c>
      <c r="DE137" s="11" t="s">
        <v>21</v>
      </c>
      <c r="DF137" s="13" t="s">
        <v>8</v>
      </c>
      <c r="DG137" s="11" t="s">
        <v>23</v>
      </c>
      <c r="DH137" s="11" t="s">
        <v>24</v>
      </c>
      <c r="DI137" s="7" t="s">
        <v>25</v>
      </c>
      <c r="DJ137" s="11" t="s">
        <v>26</v>
      </c>
      <c r="DK137" s="11" t="s">
        <v>27</v>
      </c>
      <c r="DL137" s="8" t="s">
        <v>28</v>
      </c>
      <c r="DM137" s="9" t="s">
        <v>29</v>
      </c>
      <c r="DN137" s="14"/>
      <c r="DO137" s="29"/>
      <c r="DP137" s="11"/>
      <c r="DV137" s="30"/>
      <c r="DW137" s="11" t="s">
        <v>40</v>
      </c>
      <c r="DX137" s="11" t="s">
        <v>41</v>
      </c>
      <c r="DY137" s="11" t="s">
        <v>21</v>
      </c>
      <c r="DZ137" s="13" t="s">
        <v>8</v>
      </c>
      <c r="EA137" s="11" t="s">
        <v>23</v>
      </c>
      <c r="EB137" s="11" t="s">
        <v>24</v>
      </c>
      <c r="EC137" s="7" t="s">
        <v>25</v>
      </c>
      <c r="ED137" s="11" t="s">
        <v>26</v>
      </c>
      <c r="EE137" s="11" t="s">
        <v>27</v>
      </c>
      <c r="EF137" s="8" t="s">
        <v>28</v>
      </c>
      <c r="EG137" s="9" t="s">
        <v>29</v>
      </c>
      <c r="EH137" s="14"/>
      <c r="EI137" s="29"/>
      <c r="EJ137" s="11"/>
    </row>
    <row r="138" customHeight="1" spans="1:140">
      <c r="F138" s="11">
        <f>_xlfn.RANK.EQ(S138,S138:S141,0)</f>
        <v>1</v>
      </c>
      <c r="G138" s="11">
        <v>1446.85</v>
      </c>
      <c r="H138" s="11">
        <v>1.8</v>
      </c>
      <c r="I138" s="12">
        <v>1.35</v>
      </c>
      <c r="J138" s="13">
        <f t="shared" ref="J138:J141" si="289">G138*H138*I138</f>
        <v>3515.8455</v>
      </c>
      <c r="K138" s="11">
        <v>680</v>
      </c>
      <c r="L138" s="11">
        <v>1.03</v>
      </c>
      <c r="M138" s="31">
        <f t="shared" ref="M138:M141" si="290">1+6*K138/(K138+2000)+L138</f>
        <v>3.55238805970149</v>
      </c>
      <c r="N138" s="11">
        <v>0.98</v>
      </c>
      <c r="O138" s="11">
        <v>2.3</v>
      </c>
      <c r="P138" s="8">
        <f t="shared" ref="P138:P141" si="291">1+N138*O138</f>
        <v>3.254</v>
      </c>
      <c r="Q138" s="9">
        <v>1.15</v>
      </c>
      <c r="R138" s="17">
        <v>1</v>
      </c>
      <c r="S138" s="18">
        <f t="shared" ref="S138:S141" si="292">J138*M138*Q138*P138*R138</f>
        <v>46737.5101864978</v>
      </c>
      <c r="T138" s="11">
        <f t="shared" ref="T138:T141" si="293">IF(F138=1,1,(IF(F138=2,2,12)))</f>
        <v>1</v>
      </c>
      <c r="Z138" s="11">
        <f>_xlfn.RANK.EQ(AM138,AM138:AM141,0)</f>
        <v>2</v>
      </c>
      <c r="AA138" s="11">
        <v>1446.85</v>
      </c>
      <c r="AB138" s="11">
        <v>1.8</v>
      </c>
      <c r="AC138" s="12">
        <v>1.35</v>
      </c>
      <c r="AD138" s="13">
        <f t="shared" ref="AD138:AD141" si="294">AA138*AB138*AC138</f>
        <v>3515.8455</v>
      </c>
      <c r="AE138" s="11">
        <v>680</v>
      </c>
      <c r="AF138" s="11">
        <v>1.03</v>
      </c>
      <c r="AG138" s="31">
        <f t="shared" ref="AG138:AG141" si="295">1+6*AE138/(AE138+2000)+AF138</f>
        <v>3.55238805970149</v>
      </c>
      <c r="AH138" s="11">
        <v>0.98</v>
      </c>
      <c r="AI138" s="11">
        <v>2.3</v>
      </c>
      <c r="AJ138" s="8">
        <f t="shared" ref="AJ138:AJ141" si="296">1+AH138*AI138</f>
        <v>3.254</v>
      </c>
      <c r="AK138" s="9">
        <v>1.15</v>
      </c>
      <c r="AL138" s="17">
        <v>1</v>
      </c>
      <c r="AM138" s="18">
        <f t="shared" ref="AM138:AM141" si="297">AD138*AG138*AK138*AJ138*AL138</f>
        <v>46737.5101864978</v>
      </c>
      <c r="AN138" s="11">
        <f t="shared" ref="AN138:AN141" si="298">IF(Z138=1,1,(IF(Z138=2,2,12)))</f>
        <v>2</v>
      </c>
      <c r="AT138" s="11">
        <f>_xlfn.RANK.EQ(BG138,BG138:BG141,0)</f>
        <v>1</v>
      </c>
      <c r="AU138" s="11">
        <v>1446.85</v>
      </c>
      <c r="AV138" s="11">
        <v>1.8</v>
      </c>
      <c r="AW138" s="12">
        <v>1.35</v>
      </c>
      <c r="AX138" s="13">
        <f t="shared" ref="AX138:AX141" si="299">AU138*AV138*AW138</f>
        <v>3515.8455</v>
      </c>
      <c r="AY138" s="11">
        <v>680</v>
      </c>
      <c r="AZ138" s="11">
        <v>1.03</v>
      </c>
      <c r="BA138" s="31">
        <f t="shared" ref="BA138:BA141" si="300">1+6*AY138/(AY138+2000)+AZ138</f>
        <v>3.55238805970149</v>
      </c>
      <c r="BB138" s="11">
        <v>0.98</v>
      </c>
      <c r="BC138" s="11">
        <v>2.3</v>
      </c>
      <c r="BD138" s="8">
        <f t="shared" ref="BD138:BD141" si="301">1+BB138*BC138</f>
        <v>3.254</v>
      </c>
      <c r="BE138" s="9">
        <v>1.15</v>
      </c>
      <c r="BF138" s="17">
        <v>1.015</v>
      </c>
      <c r="BG138" s="18">
        <f t="shared" ref="BG138:BG141" si="302">AX138*BA138*BE138*BD138*BF138</f>
        <v>47438.5728392953</v>
      </c>
      <c r="BH138" s="11">
        <f t="shared" ref="BH138:BH141" si="303">IF(AT138=1,1,(IF(AT138=2,2,12)))</f>
        <v>1</v>
      </c>
      <c r="BN138" s="11">
        <f>_xlfn.RANK.EQ(CA138,CA138:CA141,0)</f>
        <v>2</v>
      </c>
      <c r="BO138" s="11">
        <v>1446.85</v>
      </c>
      <c r="BP138" s="11">
        <v>1.8</v>
      </c>
      <c r="BQ138" s="12">
        <v>1.35</v>
      </c>
      <c r="BR138" s="13">
        <f t="shared" ref="BR138:BR141" si="304">BO138*BP138*BQ138</f>
        <v>3515.8455</v>
      </c>
      <c r="BS138" s="11">
        <v>680</v>
      </c>
      <c r="BT138" s="11">
        <v>1.03</v>
      </c>
      <c r="BU138" s="31">
        <f t="shared" ref="BU138:BU141" si="305">1+6*BS138/(BS138+2000)+BT138</f>
        <v>3.55238805970149</v>
      </c>
      <c r="BV138" s="11">
        <v>0.98</v>
      </c>
      <c r="BW138" s="11">
        <v>2.3</v>
      </c>
      <c r="BX138" s="8">
        <f t="shared" ref="BX138:BX141" si="306">1+BV138*BW138</f>
        <v>3.254</v>
      </c>
      <c r="BY138" s="9">
        <v>1.15</v>
      </c>
      <c r="BZ138" s="17">
        <v>1.015</v>
      </c>
      <c r="CA138" s="18">
        <f t="shared" ref="CA138:CA141" si="307">BR138*BU138*BY138*BX138*BZ138</f>
        <v>47438.5728392953</v>
      </c>
      <c r="CB138" s="11">
        <f t="shared" ref="CB138:CB141" si="308">IF(BN138=1,1,(IF(BN138=2,2,12)))</f>
        <v>2</v>
      </c>
      <c r="CH138" s="11">
        <f>_xlfn.RANK.EQ(CU138,CU138:CU141,0)</f>
        <v>1</v>
      </c>
      <c r="CI138" s="11">
        <v>1446.85</v>
      </c>
      <c r="CJ138" s="11">
        <v>1.8</v>
      </c>
      <c r="CK138" s="12">
        <v>1.35</v>
      </c>
      <c r="CL138" s="13">
        <f t="shared" ref="CL138:CL141" si="309">CI138*CJ138*CK138</f>
        <v>3515.8455</v>
      </c>
      <c r="CM138" s="11">
        <v>680</v>
      </c>
      <c r="CN138" s="11">
        <v>1.03</v>
      </c>
      <c r="CO138" s="31">
        <f t="shared" ref="CO138:CO141" si="310">1+6*CM138/(CM138+2000)+CN138</f>
        <v>3.55238805970149</v>
      </c>
      <c r="CP138" s="11">
        <v>0.98</v>
      </c>
      <c r="CQ138" s="11">
        <v>2.3</v>
      </c>
      <c r="CR138" s="8">
        <f t="shared" ref="CR138:CR141" si="311">1+CP138*CQ138</f>
        <v>3.254</v>
      </c>
      <c r="CS138" s="9">
        <v>1.15</v>
      </c>
      <c r="CT138" s="17">
        <v>1.085</v>
      </c>
      <c r="CU138" s="18">
        <f t="shared" ref="CU138:CU141" si="312">CL138*CO138*CS138*CR138*CT138</f>
        <v>50710.1985523502</v>
      </c>
      <c r="CV138" s="11">
        <f t="shared" ref="CV138:CV141" si="313">IF(CH138=1,1,(IF(CH138=2,2,12)))</f>
        <v>1</v>
      </c>
      <c r="DB138" s="11">
        <f>_xlfn.RANK.EQ(DO138,DO138:DO141,0)</f>
        <v>2</v>
      </c>
      <c r="DC138" s="11">
        <v>1446.85</v>
      </c>
      <c r="DD138" s="11">
        <v>1.8</v>
      </c>
      <c r="DE138" s="12">
        <v>1.35</v>
      </c>
      <c r="DF138" s="13">
        <f t="shared" ref="DF138:DF141" si="314">DC138*DD138*DE138</f>
        <v>3515.8455</v>
      </c>
      <c r="DG138" s="11">
        <v>680</v>
      </c>
      <c r="DH138" s="11">
        <v>1.03</v>
      </c>
      <c r="DI138" s="31">
        <f t="shared" ref="DI138:DI141" si="315">1+6*DG138/(DG138+2000)+DH138</f>
        <v>3.55238805970149</v>
      </c>
      <c r="DJ138" s="11">
        <v>0.98</v>
      </c>
      <c r="DK138" s="11">
        <v>2.3</v>
      </c>
      <c r="DL138" s="8">
        <f t="shared" ref="DL138:DL141" si="316">1+DJ138*DK138</f>
        <v>3.254</v>
      </c>
      <c r="DM138" s="9">
        <v>1.15</v>
      </c>
      <c r="DN138" s="17">
        <v>1.085</v>
      </c>
      <c r="DO138" s="18">
        <f t="shared" ref="DO138:DO141" si="317">DF138*DI138*DM138*DL138*DN138</f>
        <v>50710.1985523502</v>
      </c>
      <c r="DP138" s="11">
        <f t="shared" ref="DP138:DP141" si="318">IF(DB138=1,1,(IF(DB138=2,2,12)))</f>
        <v>2</v>
      </c>
      <c r="DV138" s="11">
        <f>_xlfn.RANK.EQ(EI138,EI138:EI141,0)</f>
        <v>2</v>
      </c>
      <c r="DW138" s="11">
        <v>1446.85</v>
      </c>
      <c r="DX138" s="11">
        <v>1.8</v>
      </c>
      <c r="DY138" s="12">
        <v>1.35</v>
      </c>
      <c r="DZ138" s="13">
        <f t="shared" ref="DZ138:DZ141" si="319">DW138*DX138*DY138</f>
        <v>3515.8455</v>
      </c>
      <c r="EA138" s="11">
        <v>680</v>
      </c>
      <c r="EB138" s="11">
        <v>1.12</v>
      </c>
      <c r="EC138" s="31">
        <f t="shared" ref="EC138:EC141" si="320">1+6*EA138/(EA138+2000)+EB138</f>
        <v>3.64238805970149</v>
      </c>
      <c r="ED138" s="11">
        <v>0.98</v>
      </c>
      <c r="EE138" s="11">
        <v>3.1</v>
      </c>
      <c r="EF138" s="8">
        <f t="shared" ref="EF138:EF141" si="321">1+ED138*EE138</f>
        <v>4.038</v>
      </c>
      <c r="EG138" s="9">
        <v>1.15</v>
      </c>
      <c r="EH138" s="17">
        <v>1.2</v>
      </c>
      <c r="EI138" s="18">
        <f t="shared" ref="EI138:EI141" si="322">DZ138*EC138*EG138*EF138*EH138</f>
        <v>71361.0771558328</v>
      </c>
      <c r="EJ138" s="11">
        <f t="shared" ref="EJ138:EJ141" si="323">IF(DV138=1,1,(IF(DV138=2,2,12)))</f>
        <v>2</v>
      </c>
    </row>
    <row r="139" customHeight="1" spans="1:140">
      <c r="F139" s="11">
        <f>_xlfn.RANK.EQ(S139,S138:S141,0)</f>
        <v>3</v>
      </c>
      <c r="G139" s="11">
        <v>1446.85</v>
      </c>
      <c r="H139" s="11">
        <v>1.8</v>
      </c>
      <c r="I139" s="12">
        <v>1.35</v>
      </c>
      <c r="J139" s="13">
        <f t="shared" si="289"/>
        <v>3515.8455</v>
      </c>
      <c r="K139" s="11">
        <v>440</v>
      </c>
      <c r="L139" s="11">
        <v>0.83</v>
      </c>
      <c r="M139" s="31">
        <f t="shared" si="290"/>
        <v>2.91196721311475</v>
      </c>
      <c r="N139" s="11">
        <v>0.97</v>
      </c>
      <c r="O139" s="11">
        <v>2.11</v>
      </c>
      <c r="P139" s="8">
        <f t="shared" si="291"/>
        <v>3.0467</v>
      </c>
      <c r="Q139" s="9">
        <v>1.15</v>
      </c>
      <c r="R139" s="17">
        <v>1</v>
      </c>
      <c r="S139" s="18">
        <f t="shared" si="292"/>
        <v>35871.0257676966</v>
      </c>
      <c r="T139" s="11">
        <f t="shared" si="293"/>
        <v>12</v>
      </c>
      <c r="Z139" s="11">
        <f>_xlfn.RANK.EQ(AM139,AM138:AM141,0)</f>
        <v>3</v>
      </c>
      <c r="AA139" s="11">
        <v>1446.85</v>
      </c>
      <c r="AB139" s="11">
        <v>1.8</v>
      </c>
      <c r="AC139" s="12">
        <v>1.35</v>
      </c>
      <c r="AD139" s="13">
        <f t="shared" si="294"/>
        <v>3515.8455</v>
      </c>
      <c r="AE139" s="11">
        <v>440</v>
      </c>
      <c r="AF139" s="11">
        <v>0.83</v>
      </c>
      <c r="AG139" s="31">
        <f t="shared" si="295"/>
        <v>2.91196721311475</v>
      </c>
      <c r="AH139" s="11">
        <v>0.97</v>
      </c>
      <c r="AI139" s="11">
        <v>2.11</v>
      </c>
      <c r="AJ139" s="8">
        <f t="shared" si="296"/>
        <v>3.0467</v>
      </c>
      <c r="AK139" s="9">
        <v>1.15</v>
      </c>
      <c r="AL139" s="17">
        <v>1</v>
      </c>
      <c r="AM139" s="18">
        <f t="shared" si="297"/>
        <v>35871.0257676966</v>
      </c>
      <c r="AN139" s="11">
        <f t="shared" si="298"/>
        <v>12</v>
      </c>
      <c r="AT139" s="11">
        <f>_xlfn.RANK.EQ(BG139,BG138:BG141,0)</f>
        <v>3</v>
      </c>
      <c r="AU139" s="11">
        <v>1446.85</v>
      </c>
      <c r="AV139" s="11">
        <v>1.8</v>
      </c>
      <c r="AW139" s="12">
        <v>1.35</v>
      </c>
      <c r="AX139" s="13">
        <f t="shared" si="299"/>
        <v>3515.8455</v>
      </c>
      <c r="AY139" s="11">
        <v>440</v>
      </c>
      <c r="AZ139" s="11">
        <v>0.83</v>
      </c>
      <c r="BA139" s="31">
        <f t="shared" si="300"/>
        <v>2.91196721311475</v>
      </c>
      <c r="BB139" s="11">
        <v>0.97</v>
      </c>
      <c r="BC139" s="11">
        <v>2.11</v>
      </c>
      <c r="BD139" s="8">
        <f t="shared" si="301"/>
        <v>3.0467</v>
      </c>
      <c r="BE139" s="9">
        <v>1.15</v>
      </c>
      <c r="BF139" s="17">
        <v>1.015</v>
      </c>
      <c r="BG139" s="18">
        <f t="shared" si="302"/>
        <v>36409.091154212</v>
      </c>
      <c r="BH139" s="11">
        <f t="shared" si="303"/>
        <v>12</v>
      </c>
      <c r="BN139" s="11">
        <f>_xlfn.RANK.EQ(CA139,CA138:CA141,0)</f>
        <v>3</v>
      </c>
      <c r="BO139" s="11">
        <v>1446.85</v>
      </c>
      <c r="BP139" s="11">
        <v>1.8</v>
      </c>
      <c r="BQ139" s="12">
        <v>1.35</v>
      </c>
      <c r="BR139" s="13">
        <f t="shared" si="304"/>
        <v>3515.8455</v>
      </c>
      <c r="BS139" s="11">
        <v>440</v>
      </c>
      <c r="BT139" s="11">
        <v>0.83</v>
      </c>
      <c r="BU139" s="31">
        <f t="shared" si="305"/>
        <v>2.91196721311475</v>
      </c>
      <c r="BV139" s="11">
        <v>0.97</v>
      </c>
      <c r="BW139" s="11">
        <v>2.11</v>
      </c>
      <c r="BX139" s="8">
        <f t="shared" si="306"/>
        <v>3.0467</v>
      </c>
      <c r="BY139" s="9">
        <v>1.15</v>
      </c>
      <c r="BZ139" s="17">
        <v>1.015</v>
      </c>
      <c r="CA139" s="18">
        <f t="shared" si="307"/>
        <v>36409.091154212</v>
      </c>
      <c r="CB139" s="11">
        <f t="shared" si="308"/>
        <v>12</v>
      </c>
      <c r="CH139" s="11">
        <f>_xlfn.RANK.EQ(CU139,CU138:CU141,0)</f>
        <v>3</v>
      </c>
      <c r="CI139" s="11">
        <v>1446.85</v>
      </c>
      <c r="CJ139" s="11">
        <v>1.8</v>
      </c>
      <c r="CK139" s="12">
        <v>1.35</v>
      </c>
      <c r="CL139" s="13">
        <f t="shared" si="309"/>
        <v>3515.8455</v>
      </c>
      <c r="CM139" s="11">
        <v>440</v>
      </c>
      <c r="CN139" s="11">
        <v>0.83</v>
      </c>
      <c r="CO139" s="31">
        <f t="shared" si="310"/>
        <v>2.91196721311475</v>
      </c>
      <c r="CP139" s="11">
        <v>0.97</v>
      </c>
      <c r="CQ139" s="11">
        <v>2.11</v>
      </c>
      <c r="CR139" s="8">
        <f t="shared" si="311"/>
        <v>3.0467</v>
      </c>
      <c r="CS139" s="9">
        <v>1.15</v>
      </c>
      <c r="CT139" s="17">
        <v>1.085</v>
      </c>
      <c r="CU139" s="18">
        <f t="shared" si="312"/>
        <v>38920.0629579508</v>
      </c>
      <c r="CV139" s="11">
        <f t="shared" si="313"/>
        <v>12</v>
      </c>
      <c r="DB139" s="11">
        <f>_xlfn.RANK.EQ(DO139,DO138:DO141,0)</f>
        <v>3</v>
      </c>
      <c r="DC139" s="11">
        <v>1446.85</v>
      </c>
      <c r="DD139" s="11">
        <v>1.8</v>
      </c>
      <c r="DE139" s="12">
        <v>1.35</v>
      </c>
      <c r="DF139" s="13">
        <f t="shared" si="314"/>
        <v>3515.8455</v>
      </c>
      <c r="DG139" s="11">
        <v>440</v>
      </c>
      <c r="DH139" s="11">
        <v>0.83</v>
      </c>
      <c r="DI139" s="31">
        <f t="shared" si="315"/>
        <v>2.91196721311475</v>
      </c>
      <c r="DJ139" s="11">
        <v>0.97</v>
      </c>
      <c r="DK139" s="11">
        <v>2.11</v>
      </c>
      <c r="DL139" s="8">
        <f t="shared" si="316"/>
        <v>3.0467</v>
      </c>
      <c r="DM139" s="9">
        <v>1.15</v>
      </c>
      <c r="DN139" s="17">
        <v>1.085</v>
      </c>
      <c r="DO139" s="18">
        <f t="shared" si="317"/>
        <v>38920.0629579508</v>
      </c>
      <c r="DP139" s="11">
        <f t="shared" si="318"/>
        <v>12</v>
      </c>
      <c r="DV139" s="11">
        <f>_xlfn.RANK.EQ(EI139,EI138:EI141,0)</f>
        <v>3</v>
      </c>
      <c r="DW139" s="11">
        <v>1446.85</v>
      </c>
      <c r="DX139" s="11">
        <v>1.8</v>
      </c>
      <c r="DY139" s="12">
        <v>1.35</v>
      </c>
      <c r="DZ139" s="13">
        <f t="shared" si="319"/>
        <v>3515.8455</v>
      </c>
      <c r="EA139" s="11">
        <v>440</v>
      </c>
      <c r="EB139" s="11">
        <v>0.92</v>
      </c>
      <c r="EC139" s="31">
        <f t="shared" si="320"/>
        <v>3.00196721311475</v>
      </c>
      <c r="ED139" s="11">
        <v>0.97</v>
      </c>
      <c r="EE139" s="11">
        <v>2.91</v>
      </c>
      <c r="EF139" s="8">
        <f t="shared" si="321"/>
        <v>3.8227</v>
      </c>
      <c r="EG139" s="9">
        <v>1.15</v>
      </c>
      <c r="EH139" s="17">
        <v>1.2</v>
      </c>
      <c r="EI139" s="18">
        <f t="shared" si="322"/>
        <v>55678.179890815</v>
      </c>
      <c r="EJ139" s="11">
        <f t="shared" si="323"/>
        <v>12</v>
      </c>
    </row>
    <row r="140" customHeight="1" spans="1:140">
      <c r="F140" s="11">
        <f>_xlfn.RANK.EQ(S140,S138:S141,0)</f>
        <v>2</v>
      </c>
      <c r="G140" s="11">
        <v>1446.85</v>
      </c>
      <c r="H140" s="11">
        <v>1.8</v>
      </c>
      <c r="I140" s="12">
        <v>1.35</v>
      </c>
      <c r="J140" s="13">
        <f t="shared" si="289"/>
        <v>3515.8455</v>
      </c>
      <c r="K140" s="11">
        <v>490</v>
      </c>
      <c r="L140" s="11">
        <v>1.43</v>
      </c>
      <c r="M140" s="31">
        <f t="shared" si="290"/>
        <v>3.61072289156627</v>
      </c>
      <c r="N140" s="11">
        <v>0.89</v>
      </c>
      <c r="O140" s="11">
        <v>1.78</v>
      </c>
      <c r="P140" s="8">
        <f t="shared" si="291"/>
        <v>2.5842</v>
      </c>
      <c r="Q140" s="9">
        <v>1.15</v>
      </c>
      <c r="R140" s="17">
        <v>1</v>
      </c>
      <c r="S140" s="18">
        <f t="shared" si="292"/>
        <v>37726.6205564879</v>
      </c>
      <c r="T140" s="11">
        <f t="shared" si="293"/>
        <v>2</v>
      </c>
      <c r="Z140" s="11">
        <f>_xlfn.RANK.EQ(AM140,AM138:AM141,0)</f>
        <v>1</v>
      </c>
      <c r="AA140" s="11">
        <v>1446.85</v>
      </c>
      <c r="AB140" s="11">
        <v>1.8</v>
      </c>
      <c r="AC140" s="12">
        <v>1.35</v>
      </c>
      <c r="AD140" s="13">
        <f t="shared" si="294"/>
        <v>3515.8455</v>
      </c>
      <c r="AE140" s="11">
        <v>450</v>
      </c>
      <c r="AF140" s="11">
        <v>1.43</v>
      </c>
      <c r="AG140" s="31">
        <f t="shared" si="295"/>
        <v>3.53204081632653</v>
      </c>
      <c r="AH140" s="11">
        <v>1</v>
      </c>
      <c r="AI140" s="11">
        <v>2.71</v>
      </c>
      <c r="AJ140" s="8">
        <f t="shared" si="296"/>
        <v>3.71</v>
      </c>
      <c r="AK140" s="9">
        <v>1.15</v>
      </c>
      <c r="AL140" s="17">
        <v>1</v>
      </c>
      <c r="AM140" s="18">
        <f t="shared" si="297"/>
        <v>52981.8655039296</v>
      </c>
      <c r="AN140" s="11">
        <f t="shared" si="298"/>
        <v>1</v>
      </c>
      <c r="AT140" s="11">
        <f>_xlfn.RANK.EQ(BG140,BG138:BG141,0)</f>
        <v>2</v>
      </c>
      <c r="AU140" s="11">
        <v>1446.85</v>
      </c>
      <c r="AV140" s="11">
        <v>1.8</v>
      </c>
      <c r="AW140" s="12">
        <v>1.35</v>
      </c>
      <c r="AX140" s="13">
        <f t="shared" si="299"/>
        <v>3515.8455</v>
      </c>
      <c r="AY140" s="11">
        <v>490</v>
      </c>
      <c r="AZ140" s="11">
        <v>1.43</v>
      </c>
      <c r="BA140" s="31">
        <f t="shared" si="300"/>
        <v>3.61072289156627</v>
      </c>
      <c r="BB140" s="11">
        <v>0.93</v>
      </c>
      <c r="BC140" s="11">
        <v>1.85</v>
      </c>
      <c r="BD140" s="8">
        <f t="shared" si="301"/>
        <v>2.7205</v>
      </c>
      <c r="BE140" s="9">
        <v>1.15</v>
      </c>
      <c r="BF140" s="17">
        <v>1.015</v>
      </c>
      <c r="BG140" s="18">
        <f t="shared" si="302"/>
        <v>40312.2050508027</v>
      </c>
      <c r="BH140" s="11">
        <f t="shared" si="303"/>
        <v>2</v>
      </c>
      <c r="BN140" s="11">
        <f>_xlfn.RANK.EQ(CA140,CA138:CA141,0)</f>
        <v>1</v>
      </c>
      <c r="BO140" s="11">
        <v>1446.85</v>
      </c>
      <c r="BP140" s="11">
        <v>1.8</v>
      </c>
      <c r="BQ140" s="12">
        <v>1.35</v>
      </c>
      <c r="BR140" s="13">
        <f t="shared" si="304"/>
        <v>3515.8455</v>
      </c>
      <c r="BS140" s="11">
        <v>490</v>
      </c>
      <c r="BT140" s="11">
        <v>1.43</v>
      </c>
      <c r="BU140" s="31">
        <f t="shared" si="305"/>
        <v>3.61072289156627</v>
      </c>
      <c r="BV140" s="11">
        <v>1</v>
      </c>
      <c r="BW140" s="11">
        <v>2.71</v>
      </c>
      <c r="BX140" s="8">
        <f t="shared" si="306"/>
        <v>3.71</v>
      </c>
      <c r="BY140" s="9">
        <v>1.15</v>
      </c>
      <c r="BZ140" s="17">
        <v>1.015</v>
      </c>
      <c r="CA140" s="18">
        <f t="shared" si="307"/>
        <v>54974.5564192163</v>
      </c>
      <c r="CB140" s="11">
        <f t="shared" si="308"/>
        <v>1</v>
      </c>
      <c r="CH140" s="11">
        <f>_xlfn.RANK.EQ(CU140,CU138:CU141,0)</f>
        <v>2</v>
      </c>
      <c r="CI140" s="11">
        <v>1446.85</v>
      </c>
      <c r="CJ140" s="11">
        <v>1.8</v>
      </c>
      <c r="CK140" s="12">
        <v>1.35</v>
      </c>
      <c r="CL140" s="13">
        <f t="shared" si="309"/>
        <v>3515.8455</v>
      </c>
      <c r="CM140" s="11">
        <v>490</v>
      </c>
      <c r="CN140" s="11">
        <v>1.43</v>
      </c>
      <c r="CO140" s="31">
        <f t="shared" si="310"/>
        <v>3.61072289156627</v>
      </c>
      <c r="CP140" s="11">
        <v>0.93</v>
      </c>
      <c r="CQ140" s="11">
        <v>1.85</v>
      </c>
      <c r="CR140" s="8">
        <f t="shared" si="311"/>
        <v>2.7205</v>
      </c>
      <c r="CS140" s="9">
        <v>1.15</v>
      </c>
      <c r="CT140" s="17">
        <v>1.085</v>
      </c>
      <c r="CU140" s="18">
        <f t="shared" si="312"/>
        <v>43092.3571232718</v>
      </c>
      <c r="CV140" s="11">
        <f t="shared" si="313"/>
        <v>2</v>
      </c>
      <c r="DB140" s="11">
        <f>_xlfn.RANK.EQ(DO140,DO138:DO141,0)</f>
        <v>1</v>
      </c>
      <c r="DC140" s="11">
        <v>1446.85</v>
      </c>
      <c r="DD140" s="11">
        <v>1.8</v>
      </c>
      <c r="DE140" s="12">
        <v>1.35</v>
      </c>
      <c r="DF140" s="13">
        <f t="shared" si="314"/>
        <v>3515.8455</v>
      </c>
      <c r="DG140" s="11">
        <v>490</v>
      </c>
      <c r="DH140" s="11">
        <v>1.43</v>
      </c>
      <c r="DI140" s="31">
        <f t="shared" si="315"/>
        <v>3.61072289156627</v>
      </c>
      <c r="DJ140" s="11">
        <v>1</v>
      </c>
      <c r="DK140" s="11">
        <v>2.71</v>
      </c>
      <c r="DL140" s="8">
        <f t="shared" si="316"/>
        <v>3.71</v>
      </c>
      <c r="DM140" s="9">
        <v>1.15</v>
      </c>
      <c r="DN140" s="17">
        <v>1.085</v>
      </c>
      <c r="DO140" s="18">
        <f t="shared" si="317"/>
        <v>58765.9051377829</v>
      </c>
      <c r="DP140" s="11">
        <f t="shared" si="318"/>
        <v>1</v>
      </c>
      <c r="DV140" s="11">
        <f>_xlfn.RANK.EQ(EI140,EI138:EI141,0)</f>
        <v>1</v>
      </c>
      <c r="DW140" s="11">
        <v>1446.85</v>
      </c>
      <c r="DX140" s="11">
        <v>1.8</v>
      </c>
      <c r="DY140" s="12">
        <v>1.35</v>
      </c>
      <c r="DZ140" s="13">
        <f t="shared" si="319"/>
        <v>3515.8455</v>
      </c>
      <c r="EA140" s="11">
        <v>490</v>
      </c>
      <c r="EB140" s="11">
        <v>1.52</v>
      </c>
      <c r="EC140" s="31">
        <f t="shared" si="320"/>
        <v>3.70072289156626</v>
      </c>
      <c r="ED140" s="11">
        <v>1</v>
      </c>
      <c r="EE140" s="11">
        <v>3.51</v>
      </c>
      <c r="EF140" s="8">
        <f t="shared" si="321"/>
        <v>4.51</v>
      </c>
      <c r="EG140" s="9">
        <v>1.15</v>
      </c>
      <c r="EH140" s="17">
        <v>1.2</v>
      </c>
      <c r="EI140" s="18">
        <f t="shared" si="322"/>
        <v>80978.9193795899</v>
      </c>
      <c r="EJ140" s="11">
        <f t="shared" si="323"/>
        <v>1</v>
      </c>
    </row>
    <row r="141" customHeight="1" spans="1:140">
      <c r="F141" s="11">
        <f>_xlfn.RANK.EQ(S141,S138:S141,0)</f>
        <v>4</v>
      </c>
      <c r="G141" s="11">
        <v>0</v>
      </c>
      <c r="H141" s="11">
        <v>1.8</v>
      </c>
      <c r="I141" s="12">
        <v>1.35</v>
      </c>
      <c r="J141" s="13">
        <f t="shared" si="289"/>
        <v>0</v>
      </c>
      <c r="K141" s="11">
        <v>0</v>
      </c>
      <c r="L141" s="11">
        <v>0.2</v>
      </c>
      <c r="M141" s="31">
        <f t="shared" si="290"/>
        <v>1.2</v>
      </c>
      <c r="N141" s="28">
        <v>0.7</v>
      </c>
      <c r="O141" s="28">
        <v>1.5</v>
      </c>
      <c r="P141" s="8">
        <f t="shared" si="291"/>
        <v>2.05</v>
      </c>
      <c r="Q141" s="9">
        <v>1.15</v>
      </c>
      <c r="R141" s="17">
        <v>1</v>
      </c>
      <c r="S141" s="18">
        <f t="shared" si="292"/>
        <v>0</v>
      </c>
      <c r="T141" s="28">
        <f t="shared" si="293"/>
        <v>12</v>
      </c>
      <c r="Z141" s="11">
        <f>_xlfn.RANK.EQ(AM141,AM138:AM141,0)</f>
        <v>4</v>
      </c>
      <c r="AA141" s="11">
        <v>0</v>
      </c>
      <c r="AB141" s="11">
        <v>1.8</v>
      </c>
      <c r="AC141" s="12">
        <v>1.35</v>
      </c>
      <c r="AD141" s="13">
        <f t="shared" si="294"/>
        <v>0</v>
      </c>
      <c r="AE141" s="11">
        <v>0</v>
      </c>
      <c r="AF141" s="11">
        <v>0.2</v>
      </c>
      <c r="AG141" s="31">
        <f t="shared" si="295"/>
        <v>1.2</v>
      </c>
      <c r="AH141" s="28">
        <v>0.7</v>
      </c>
      <c r="AI141" s="28">
        <v>1.5</v>
      </c>
      <c r="AJ141" s="8">
        <f t="shared" si="296"/>
        <v>2.05</v>
      </c>
      <c r="AK141" s="9">
        <v>1.15</v>
      </c>
      <c r="AL141" s="17">
        <v>1</v>
      </c>
      <c r="AM141" s="18">
        <f t="shared" si="297"/>
        <v>0</v>
      </c>
      <c r="AN141" s="28">
        <f t="shared" si="298"/>
        <v>12</v>
      </c>
      <c r="AT141" s="11">
        <f>_xlfn.RANK.EQ(BG141,BG138:BG141,0)</f>
        <v>4</v>
      </c>
      <c r="AU141" s="11">
        <v>0</v>
      </c>
      <c r="AV141" s="11">
        <v>1.8</v>
      </c>
      <c r="AW141" s="12">
        <v>1.35</v>
      </c>
      <c r="AX141" s="13">
        <f t="shared" si="299"/>
        <v>0</v>
      </c>
      <c r="AY141" s="11">
        <v>0</v>
      </c>
      <c r="AZ141" s="11">
        <v>0.2</v>
      </c>
      <c r="BA141" s="31">
        <f t="shared" si="300"/>
        <v>1.2</v>
      </c>
      <c r="BB141" s="28">
        <v>0.7</v>
      </c>
      <c r="BC141" s="28">
        <v>1.5</v>
      </c>
      <c r="BD141" s="8">
        <f t="shared" si="301"/>
        <v>2.05</v>
      </c>
      <c r="BE141" s="9">
        <v>1.15</v>
      </c>
      <c r="BF141" s="17">
        <v>1.015</v>
      </c>
      <c r="BG141" s="18">
        <f t="shared" si="302"/>
        <v>0</v>
      </c>
      <c r="BH141" s="28">
        <f t="shared" si="303"/>
        <v>12</v>
      </c>
      <c r="BN141" s="11">
        <f>_xlfn.RANK.EQ(CA141,CA138:CA141,0)</f>
        <v>4</v>
      </c>
      <c r="BO141" s="11">
        <v>0</v>
      </c>
      <c r="BP141" s="11">
        <v>1.8</v>
      </c>
      <c r="BQ141" s="12">
        <v>1.35</v>
      </c>
      <c r="BR141" s="13">
        <f t="shared" si="304"/>
        <v>0</v>
      </c>
      <c r="BS141" s="11">
        <v>0</v>
      </c>
      <c r="BT141" s="11">
        <v>0.2</v>
      </c>
      <c r="BU141" s="31">
        <f t="shared" si="305"/>
        <v>1.2</v>
      </c>
      <c r="BV141" s="28">
        <v>0.7</v>
      </c>
      <c r="BW141" s="28">
        <v>1.5</v>
      </c>
      <c r="BX141" s="8">
        <f t="shared" si="306"/>
        <v>2.05</v>
      </c>
      <c r="BY141" s="9">
        <v>1.15</v>
      </c>
      <c r="BZ141" s="17">
        <v>1.015</v>
      </c>
      <c r="CA141" s="18">
        <f t="shared" si="307"/>
        <v>0</v>
      </c>
      <c r="CB141" s="28">
        <f t="shared" si="308"/>
        <v>12</v>
      </c>
      <c r="CH141" s="11">
        <f>_xlfn.RANK.EQ(CU141,CU138:CU141,0)</f>
        <v>4</v>
      </c>
      <c r="CI141" s="11">
        <v>0</v>
      </c>
      <c r="CJ141" s="11">
        <v>1.8</v>
      </c>
      <c r="CK141" s="12">
        <v>1.35</v>
      </c>
      <c r="CL141" s="13">
        <f t="shared" si="309"/>
        <v>0</v>
      </c>
      <c r="CM141" s="11">
        <v>0</v>
      </c>
      <c r="CN141" s="11">
        <v>0.2</v>
      </c>
      <c r="CO141" s="31">
        <f t="shared" si="310"/>
        <v>1.2</v>
      </c>
      <c r="CP141" s="28">
        <v>0.7</v>
      </c>
      <c r="CQ141" s="28">
        <v>1.5</v>
      </c>
      <c r="CR141" s="8">
        <f t="shared" si="311"/>
        <v>2.05</v>
      </c>
      <c r="CS141" s="9">
        <v>1.15</v>
      </c>
      <c r="CT141" s="17">
        <v>1.085</v>
      </c>
      <c r="CU141" s="18">
        <f t="shared" si="312"/>
        <v>0</v>
      </c>
      <c r="CV141" s="28">
        <f t="shared" si="313"/>
        <v>12</v>
      </c>
      <c r="DB141" s="11">
        <f>_xlfn.RANK.EQ(DO141,DO138:DO141,0)</f>
        <v>4</v>
      </c>
      <c r="DC141" s="11">
        <v>0</v>
      </c>
      <c r="DD141" s="11">
        <v>1.8</v>
      </c>
      <c r="DE141" s="12">
        <v>1.35</v>
      </c>
      <c r="DF141" s="13">
        <f t="shared" si="314"/>
        <v>0</v>
      </c>
      <c r="DG141" s="11">
        <v>0</v>
      </c>
      <c r="DH141" s="11">
        <v>0.2</v>
      </c>
      <c r="DI141" s="31">
        <f t="shared" si="315"/>
        <v>1.2</v>
      </c>
      <c r="DJ141" s="28">
        <v>0.7</v>
      </c>
      <c r="DK141" s="28">
        <v>1.5</v>
      </c>
      <c r="DL141" s="8">
        <f t="shared" si="316"/>
        <v>2.05</v>
      </c>
      <c r="DM141" s="9">
        <v>1.15</v>
      </c>
      <c r="DN141" s="17">
        <v>1.085</v>
      </c>
      <c r="DO141" s="18">
        <f t="shared" si="317"/>
        <v>0</v>
      </c>
      <c r="DP141" s="28">
        <f t="shared" si="318"/>
        <v>12</v>
      </c>
      <c r="DV141" s="11">
        <f>_xlfn.RANK.EQ(EI141,EI138:EI141,0)</f>
        <v>4</v>
      </c>
      <c r="DW141" s="11">
        <v>0</v>
      </c>
      <c r="DX141" s="11">
        <v>1.8</v>
      </c>
      <c r="DY141" s="12">
        <v>1.35</v>
      </c>
      <c r="DZ141" s="13">
        <f t="shared" si="319"/>
        <v>0</v>
      </c>
      <c r="EA141" s="11">
        <v>0</v>
      </c>
      <c r="EB141" s="11">
        <v>0.2</v>
      </c>
      <c r="EC141" s="31">
        <f t="shared" si="320"/>
        <v>1.2</v>
      </c>
      <c r="ED141" s="28">
        <v>0.7</v>
      </c>
      <c r="EE141" s="28">
        <v>1.5</v>
      </c>
      <c r="EF141" s="8">
        <f t="shared" si="321"/>
        <v>2.05</v>
      </c>
      <c r="EG141" s="9">
        <v>1.15</v>
      </c>
      <c r="EH141" s="17">
        <v>1.2</v>
      </c>
      <c r="EI141" s="18">
        <f t="shared" si="322"/>
        <v>0</v>
      </c>
      <c r="EJ141" s="28">
        <f t="shared" si="323"/>
        <v>12</v>
      </c>
    </row>
    <row r="142" customHeight="1" spans="1:140">
      <c r="F142" s="32" t="s">
        <v>42</v>
      </c>
      <c r="G142" s="33">
        <f>LARGE(S138:S141,1)/1</f>
        <v>46737.5101864978</v>
      </c>
      <c r="H142" s="32" t="s">
        <v>43</v>
      </c>
      <c r="I142" s="33">
        <f>LARGE(S138:S141,2)/2</f>
        <v>18863.310278244</v>
      </c>
      <c r="J142" s="32" t="s">
        <v>44</v>
      </c>
      <c r="K142" s="33">
        <f>LARGE(S138:S141,3)/12</f>
        <v>2989.25214730805</v>
      </c>
      <c r="L142" s="32" t="s">
        <v>45</v>
      </c>
      <c r="M142" s="34">
        <f>LARGE(S138:S141,4)/12</f>
        <v>0</v>
      </c>
      <c r="N142" s="35" t="s">
        <v>46</v>
      </c>
      <c r="O142" s="36">
        <f>G142+I142+K142+M142</f>
        <v>68590.0726120498</v>
      </c>
      <c r="P142" s="35" t="s">
        <v>47</v>
      </c>
      <c r="Q142" s="35">
        <v>6.7</v>
      </c>
      <c r="R142" s="35"/>
      <c r="S142" s="35" t="s">
        <v>48</v>
      </c>
      <c r="T142" s="36">
        <f>O142*Q142</f>
        <v>459553.486500734</v>
      </c>
      <c r="Z142" s="32" t="s">
        <v>42</v>
      </c>
      <c r="AA142" s="33">
        <f>LARGE(AM138:AM141,1)/1</f>
        <v>52981.8655039296</v>
      </c>
      <c r="AB142" s="32" t="s">
        <v>43</v>
      </c>
      <c r="AC142" s="33">
        <f>LARGE(AM138:AM141,2)/2</f>
        <v>23368.7550932489</v>
      </c>
      <c r="AD142" s="32" t="s">
        <v>44</v>
      </c>
      <c r="AE142" s="33">
        <f>LARGE(AM138:AM141,3)/12</f>
        <v>2989.25214730805</v>
      </c>
      <c r="AF142" s="32" t="s">
        <v>45</v>
      </c>
      <c r="AG142" s="34">
        <f>LARGE(AM138:AM141,4)/12</f>
        <v>0</v>
      </c>
      <c r="AH142" s="35" t="s">
        <v>46</v>
      </c>
      <c r="AI142" s="36">
        <f>AA142+AC142+AE142+AG142</f>
        <v>79339.8727444866</v>
      </c>
      <c r="AJ142" s="35" t="s">
        <v>47</v>
      </c>
      <c r="AK142" s="35">
        <v>6.7</v>
      </c>
      <c r="AL142" s="35"/>
      <c r="AM142" s="35" t="s">
        <v>48</v>
      </c>
      <c r="AN142" s="36">
        <f>AI142*AK142</f>
        <v>531577.14738806</v>
      </c>
      <c r="AT142" s="32" t="s">
        <v>42</v>
      </c>
      <c r="AU142" s="33">
        <f>LARGE(BG138:BG141,1)/1</f>
        <v>47438.5728392953</v>
      </c>
      <c r="AV142" s="32" t="s">
        <v>43</v>
      </c>
      <c r="AW142" s="33">
        <f>LARGE(BG138:BG141,2)/2</f>
        <v>20156.1025254013</v>
      </c>
      <c r="AX142" s="32" t="s">
        <v>44</v>
      </c>
      <c r="AY142" s="33">
        <f>LARGE(BG138:BG141,3)/12</f>
        <v>3034.09092951767</v>
      </c>
      <c r="AZ142" s="32" t="s">
        <v>45</v>
      </c>
      <c r="BA142" s="34">
        <f>LARGE(BG138:BG141,4)/12</f>
        <v>0</v>
      </c>
      <c r="BB142" s="35" t="s">
        <v>46</v>
      </c>
      <c r="BC142" s="36">
        <f>AU142+AW142+AY142+BA142</f>
        <v>70628.7662942143</v>
      </c>
      <c r="BD142" s="35" t="s">
        <v>47</v>
      </c>
      <c r="BE142" s="35">
        <v>6.7</v>
      </c>
      <c r="BF142" s="35"/>
      <c r="BG142" s="35" t="s">
        <v>48</v>
      </c>
      <c r="BH142" s="36">
        <f>BC142*BE142</f>
        <v>473212.734171236</v>
      </c>
      <c r="BN142" s="32" t="s">
        <v>42</v>
      </c>
      <c r="BO142" s="33">
        <f>LARGE(CA138:CA141,1)/1</f>
        <v>54974.5564192163</v>
      </c>
      <c r="BP142" s="32" t="s">
        <v>43</v>
      </c>
      <c r="BQ142" s="33">
        <f>LARGE(CA138:CA141,2)/2</f>
        <v>23719.2864196477</v>
      </c>
      <c r="BR142" s="32" t="s">
        <v>44</v>
      </c>
      <c r="BS142" s="33">
        <f>LARGE(CA138:CA141,3)/12</f>
        <v>3034.09092951767</v>
      </c>
      <c r="BT142" s="32" t="s">
        <v>45</v>
      </c>
      <c r="BU142" s="34">
        <f>LARGE(CA138:CA141,4)/12</f>
        <v>0</v>
      </c>
      <c r="BV142" s="35" t="s">
        <v>46</v>
      </c>
      <c r="BW142" s="36">
        <f>BO142+BQ142+BS142+BU142</f>
        <v>81727.9337683816</v>
      </c>
      <c r="BX142" s="35" t="s">
        <v>47</v>
      </c>
      <c r="BY142" s="35">
        <v>6.7</v>
      </c>
      <c r="BZ142" s="35"/>
      <c r="CA142" s="35" t="s">
        <v>48</v>
      </c>
      <c r="CB142" s="36">
        <f>BW142*BY142</f>
        <v>547577.156248157</v>
      </c>
      <c r="CH142" s="32" t="s">
        <v>42</v>
      </c>
      <c r="CI142" s="33">
        <f>LARGE(CU138:CU141,1)/1</f>
        <v>50710.1985523502</v>
      </c>
      <c r="CJ142" s="32" t="s">
        <v>43</v>
      </c>
      <c r="CK142" s="33">
        <f>LARGE(CU138:CU141,2)/2</f>
        <v>21546.1785616359</v>
      </c>
      <c r="CL142" s="32" t="s">
        <v>44</v>
      </c>
      <c r="CM142" s="33">
        <f>LARGE(CU138:CU141,3)/12</f>
        <v>3243.33857982923</v>
      </c>
      <c r="CN142" s="32" t="s">
        <v>45</v>
      </c>
      <c r="CO142" s="34">
        <f>LARGE(CU138:CU141,4)/12</f>
        <v>0</v>
      </c>
      <c r="CP142" s="35" t="s">
        <v>46</v>
      </c>
      <c r="CQ142" s="36">
        <f>CI142+CK142+CM142+CO142</f>
        <v>75499.7156938153</v>
      </c>
      <c r="CR142" s="35" t="s">
        <v>47</v>
      </c>
      <c r="CS142" s="35">
        <v>6.7</v>
      </c>
      <c r="CT142" s="35"/>
      <c r="CU142" s="35" t="s">
        <v>48</v>
      </c>
      <c r="CV142" s="36">
        <f>CQ142*CS142</f>
        <v>505848.095148563</v>
      </c>
      <c r="DB142" s="32" t="s">
        <v>42</v>
      </c>
      <c r="DC142" s="33">
        <f>LARGE(DO138:DO141,1)/1</f>
        <v>58765.9051377829</v>
      </c>
      <c r="DD142" s="32" t="s">
        <v>43</v>
      </c>
      <c r="DE142" s="33">
        <f>LARGE(DO138:DO141,2)/2</f>
        <v>25355.0992761751</v>
      </c>
      <c r="DF142" s="32" t="s">
        <v>44</v>
      </c>
      <c r="DG142" s="33">
        <f>LARGE(DO138:DO141,3)/12</f>
        <v>3243.33857982923</v>
      </c>
      <c r="DH142" s="32" t="s">
        <v>45</v>
      </c>
      <c r="DI142" s="34">
        <f>LARGE(DO138:DO141,4)/12</f>
        <v>0</v>
      </c>
      <c r="DJ142" s="35" t="s">
        <v>46</v>
      </c>
      <c r="DK142" s="36">
        <f>DC142+DE142+DG142+DI142</f>
        <v>87364.3429937873</v>
      </c>
      <c r="DL142" s="35" t="s">
        <v>47</v>
      </c>
      <c r="DM142" s="35">
        <v>6.7</v>
      </c>
      <c r="DN142" s="35"/>
      <c r="DO142" s="35" t="s">
        <v>48</v>
      </c>
      <c r="DP142" s="36">
        <f>DK142*DM142</f>
        <v>585341.098058375</v>
      </c>
      <c r="DV142" s="32" t="s">
        <v>42</v>
      </c>
      <c r="DW142" s="33">
        <f>LARGE(EI138:EI141,1)/1</f>
        <v>80978.9193795899</v>
      </c>
      <c r="DX142" s="32" t="s">
        <v>43</v>
      </c>
      <c r="DY142" s="33">
        <f>LARGE(EI138:EI141,2)/2</f>
        <v>35680.5385779164</v>
      </c>
      <c r="DZ142" s="32" t="s">
        <v>44</v>
      </c>
      <c r="EA142" s="33">
        <f>LARGE(EI138:EI141,3)/12</f>
        <v>4639.84832423458</v>
      </c>
      <c r="EB142" s="32" t="s">
        <v>45</v>
      </c>
      <c r="EC142" s="34">
        <f>LARGE(EI138:EI141,4)/12</f>
        <v>0</v>
      </c>
      <c r="ED142" s="35" t="s">
        <v>46</v>
      </c>
      <c r="EE142" s="36">
        <f>DW142+DY142+EA142+EC142</f>
        <v>121299.306281741</v>
      </c>
      <c r="EF142" s="35" t="s">
        <v>47</v>
      </c>
      <c r="EG142" s="35">
        <v>6.7</v>
      </c>
      <c r="EH142" s="35"/>
      <c r="EI142" s="35" t="s">
        <v>48</v>
      </c>
      <c r="EJ142" s="36">
        <f>EE142*EG142</f>
        <v>812705.352087664</v>
      </c>
    </row>
    <row r="143" customHeight="1" spans="1:140">
      <c r="F143" s="32"/>
      <c r="G143" s="33"/>
      <c r="H143" s="32"/>
      <c r="I143" s="33"/>
      <c r="J143" s="32"/>
      <c r="K143" s="33"/>
      <c r="L143" s="32"/>
      <c r="M143" s="34"/>
      <c r="N143" s="35"/>
      <c r="O143" s="36"/>
      <c r="P143" s="35"/>
      <c r="Q143" s="35"/>
      <c r="R143" s="35"/>
      <c r="S143" s="35"/>
      <c r="T143" s="36"/>
      <c r="Z143" s="32"/>
      <c r="AA143" s="33"/>
      <c r="AB143" s="32"/>
      <c r="AC143" s="33"/>
      <c r="AD143" s="32"/>
      <c r="AE143" s="33"/>
      <c r="AF143" s="32"/>
      <c r="AG143" s="34"/>
      <c r="AH143" s="35"/>
      <c r="AI143" s="36"/>
      <c r="AJ143" s="35"/>
      <c r="AK143" s="35"/>
      <c r="AL143" s="35"/>
      <c r="AM143" s="35"/>
      <c r="AN143" s="36"/>
      <c r="AT143" s="32"/>
      <c r="AU143" s="33"/>
      <c r="AV143" s="32"/>
      <c r="AW143" s="33"/>
      <c r="AX143" s="32"/>
      <c r="AY143" s="33"/>
      <c r="AZ143" s="32"/>
      <c r="BA143" s="34"/>
      <c r="BB143" s="35"/>
      <c r="BC143" s="36"/>
      <c r="BD143" s="35"/>
      <c r="BE143" s="35"/>
      <c r="BF143" s="35"/>
      <c r="BG143" s="35"/>
      <c r="BH143" s="36"/>
      <c r="BN143" s="32"/>
      <c r="BO143" s="33"/>
      <c r="BP143" s="32"/>
      <c r="BQ143" s="33"/>
      <c r="BR143" s="32"/>
      <c r="BS143" s="33"/>
      <c r="BT143" s="32"/>
      <c r="BU143" s="34"/>
      <c r="BV143" s="35"/>
      <c r="BW143" s="36"/>
      <c r="BX143" s="35"/>
      <c r="BY143" s="35"/>
      <c r="BZ143" s="35"/>
      <c r="CA143" s="35"/>
      <c r="CB143" s="36"/>
      <c r="CH143" s="32"/>
      <c r="CI143" s="33"/>
      <c r="CJ143" s="32"/>
      <c r="CK143" s="33"/>
      <c r="CL143" s="32"/>
      <c r="CM143" s="33"/>
      <c r="CN143" s="32"/>
      <c r="CO143" s="34"/>
      <c r="CP143" s="35"/>
      <c r="CQ143" s="36"/>
      <c r="CR143" s="35"/>
      <c r="CS143" s="35"/>
      <c r="CT143" s="35"/>
      <c r="CU143" s="35"/>
      <c r="CV143" s="36"/>
      <c r="DB143" s="32"/>
      <c r="DC143" s="33"/>
      <c r="DD143" s="32"/>
      <c r="DE143" s="33"/>
      <c r="DF143" s="32"/>
      <c r="DG143" s="33"/>
      <c r="DH143" s="32"/>
      <c r="DI143" s="34"/>
      <c r="DJ143" s="35"/>
      <c r="DK143" s="36"/>
      <c r="DL143" s="35"/>
      <c r="DM143" s="35"/>
      <c r="DN143" s="35"/>
      <c r="DO143" s="35"/>
      <c r="DP143" s="36"/>
      <c r="DV143" s="32"/>
      <c r="DW143" s="33"/>
      <c r="DX143" s="32"/>
      <c r="DY143" s="33"/>
      <c r="DZ143" s="32"/>
      <c r="EA143" s="33"/>
      <c r="EB143" s="32"/>
      <c r="EC143" s="34"/>
      <c r="ED143" s="35"/>
      <c r="EE143" s="36"/>
      <c r="EF143" s="35"/>
      <c r="EG143" s="35"/>
      <c r="EH143" s="35"/>
      <c r="EI143" s="35"/>
      <c r="EJ143" s="36"/>
    </row>
    <row r="144" customHeight="1" spans="1:140">
      <c r="F144" s="3" t="s">
        <v>50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Z144" s="3" t="s">
        <v>50</v>
      </c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T144" s="3" t="s">
        <v>50</v>
      </c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N144" s="3" t="s">
        <v>50</v>
      </c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H144" s="3" t="s">
        <v>50</v>
      </c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DB144" s="3" t="s">
        <v>50</v>
      </c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V144" s="3" t="s">
        <v>50</v>
      </c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</row>
    <row r="145" customHeight="1" spans="6:139">
      <c r="F145" s="4" t="s">
        <v>8</v>
      </c>
      <c r="G145" s="5"/>
      <c r="H145" s="5"/>
      <c r="I145" s="6"/>
      <c r="J145" s="7" t="s">
        <v>9</v>
      </c>
      <c r="K145" s="7"/>
      <c r="L145" s="7"/>
      <c r="M145" s="7"/>
      <c r="N145" s="8" t="s">
        <v>10</v>
      </c>
      <c r="O145" s="8"/>
      <c r="P145" s="8"/>
      <c r="Q145" s="9" t="s">
        <v>11</v>
      </c>
      <c r="R145" s="10" t="s">
        <v>12</v>
      </c>
      <c r="S145" s="10" t="s">
        <v>13</v>
      </c>
      <c r="Z145" s="4" t="s">
        <v>8</v>
      </c>
      <c r="AA145" s="5"/>
      <c r="AB145" s="5"/>
      <c r="AC145" s="6"/>
      <c r="AD145" s="7" t="s">
        <v>9</v>
      </c>
      <c r="AE145" s="7"/>
      <c r="AF145" s="7"/>
      <c r="AG145" s="7"/>
      <c r="AH145" s="8" t="s">
        <v>10</v>
      </c>
      <c r="AI145" s="8"/>
      <c r="AJ145" s="8"/>
      <c r="AK145" s="9" t="s">
        <v>11</v>
      </c>
      <c r="AL145" s="10" t="s">
        <v>12</v>
      </c>
      <c r="AM145" s="10" t="s">
        <v>13</v>
      </c>
      <c r="AT145" s="4" t="s">
        <v>8</v>
      </c>
      <c r="AU145" s="5"/>
      <c r="AV145" s="5"/>
      <c r="AW145" s="6"/>
      <c r="AX145" s="7" t="s">
        <v>9</v>
      </c>
      <c r="AY145" s="7"/>
      <c r="AZ145" s="7"/>
      <c r="BA145" s="7"/>
      <c r="BB145" s="8" t="s">
        <v>10</v>
      </c>
      <c r="BC145" s="8"/>
      <c r="BD145" s="8"/>
      <c r="BE145" s="9" t="s">
        <v>11</v>
      </c>
      <c r="BF145" s="10" t="s">
        <v>12</v>
      </c>
      <c r="BG145" s="10" t="s">
        <v>13</v>
      </c>
      <c r="BN145" s="4" t="s">
        <v>8</v>
      </c>
      <c r="BO145" s="5"/>
      <c r="BP145" s="5"/>
      <c r="BQ145" s="6"/>
      <c r="BR145" s="7" t="s">
        <v>9</v>
      </c>
      <c r="BS145" s="7"/>
      <c r="BT145" s="7"/>
      <c r="BU145" s="7"/>
      <c r="BV145" s="8" t="s">
        <v>10</v>
      </c>
      <c r="BW145" s="8"/>
      <c r="BX145" s="8"/>
      <c r="BY145" s="9" t="s">
        <v>11</v>
      </c>
      <c r="BZ145" s="10" t="s">
        <v>12</v>
      </c>
      <c r="CA145" s="10" t="s">
        <v>13</v>
      </c>
      <c r="CH145" s="4" t="s">
        <v>8</v>
      </c>
      <c r="CI145" s="5"/>
      <c r="CJ145" s="5"/>
      <c r="CK145" s="6"/>
      <c r="CL145" s="7" t="s">
        <v>9</v>
      </c>
      <c r="CM145" s="7"/>
      <c r="CN145" s="7"/>
      <c r="CO145" s="7"/>
      <c r="CP145" s="8" t="s">
        <v>10</v>
      </c>
      <c r="CQ145" s="8"/>
      <c r="CR145" s="8"/>
      <c r="CS145" s="9" t="s">
        <v>11</v>
      </c>
      <c r="CT145" s="10" t="s">
        <v>12</v>
      </c>
      <c r="CU145" s="10" t="s">
        <v>13</v>
      </c>
      <c r="DB145" s="4" t="s">
        <v>8</v>
      </c>
      <c r="DC145" s="5"/>
      <c r="DD145" s="5"/>
      <c r="DE145" s="6"/>
      <c r="DF145" s="7" t="s">
        <v>9</v>
      </c>
      <c r="DG145" s="7"/>
      <c r="DH145" s="7"/>
      <c r="DI145" s="7"/>
      <c r="DJ145" s="8" t="s">
        <v>10</v>
      </c>
      <c r="DK145" s="8"/>
      <c r="DL145" s="8"/>
      <c r="DM145" s="9" t="s">
        <v>11</v>
      </c>
      <c r="DN145" s="10" t="s">
        <v>12</v>
      </c>
      <c r="DO145" s="10" t="s">
        <v>13</v>
      </c>
      <c r="DV145" s="4" t="s">
        <v>8</v>
      </c>
      <c r="DW145" s="5"/>
      <c r="DX145" s="5"/>
      <c r="DY145" s="6"/>
      <c r="DZ145" s="7" t="s">
        <v>9</v>
      </c>
      <c r="EA145" s="7"/>
      <c r="EB145" s="7"/>
      <c r="EC145" s="7"/>
      <c r="ED145" s="8" t="s">
        <v>10</v>
      </c>
      <c r="EE145" s="8"/>
      <c r="EF145" s="8"/>
      <c r="EG145" s="9" t="s">
        <v>11</v>
      </c>
      <c r="EH145" s="10" t="s">
        <v>12</v>
      </c>
      <c r="EI145" s="10" t="s">
        <v>13</v>
      </c>
    </row>
    <row r="146" customHeight="1" spans="6:139">
      <c r="F146" s="11" t="s">
        <v>19</v>
      </c>
      <c r="G146" s="11" t="s">
        <v>20</v>
      </c>
      <c r="H146" s="12" t="s">
        <v>21</v>
      </c>
      <c r="I146" s="13" t="s">
        <v>8</v>
      </c>
      <c r="J146" s="11" t="s">
        <v>22</v>
      </c>
      <c r="K146" s="11" t="s">
        <v>23</v>
      </c>
      <c r="L146" s="11" t="s">
        <v>24</v>
      </c>
      <c r="M146" s="7" t="s">
        <v>25</v>
      </c>
      <c r="N146" s="11" t="s">
        <v>26</v>
      </c>
      <c r="O146" s="11" t="s">
        <v>27</v>
      </c>
      <c r="P146" s="8" t="s">
        <v>28</v>
      </c>
      <c r="Q146" s="9" t="s">
        <v>29</v>
      </c>
      <c r="R146" s="14"/>
      <c r="S146" s="14"/>
      <c r="Z146" s="11" t="s">
        <v>19</v>
      </c>
      <c r="AA146" s="11" t="s">
        <v>20</v>
      </c>
      <c r="AB146" s="12" t="s">
        <v>21</v>
      </c>
      <c r="AC146" s="13" t="s">
        <v>8</v>
      </c>
      <c r="AD146" s="11" t="s">
        <v>22</v>
      </c>
      <c r="AE146" s="11" t="s">
        <v>23</v>
      </c>
      <c r="AF146" s="11" t="s">
        <v>24</v>
      </c>
      <c r="AG146" s="7" t="s">
        <v>25</v>
      </c>
      <c r="AH146" s="11" t="s">
        <v>26</v>
      </c>
      <c r="AI146" s="11" t="s">
        <v>27</v>
      </c>
      <c r="AJ146" s="8" t="s">
        <v>28</v>
      </c>
      <c r="AK146" s="9" t="s">
        <v>29</v>
      </c>
      <c r="AL146" s="14"/>
      <c r="AM146" s="14"/>
      <c r="AT146" s="11" t="s">
        <v>19</v>
      </c>
      <c r="AU146" s="11" t="s">
        <v>20</v>
      </c>
      <c r="AV146" s="12" t="s">
        <v>21</v>
      </c>
      <c r="AW146" s="13" t="s">
        <v>8</v>
      </c>
      <c r="AX146" s="11" t="s">
        <v>22</v>
      </c>
      <c r="AY146" s="11" t="s">
        <v>23</v>
      </c>
      <c r="AZ146" s="11" t="s">
        <v>24</v>
      </c>
      <c r="BA146" s="7" t="s">
        <v>25</v>
      </c>
      <c r="BB146" s="11" t="s">
        <v>26</v>
      </c>
      <c r="BC146" s="11" t="s">
        <v>27</v>
      </c>
      <c r="BD146" s="8" t="s">
        <v>28</v>
      </c>
      <c r="BE146" s="9" t="s">
        <v>29</v>
      </c>
      <c r="BF146" s="14"/>
      <c r="BG146" s="14"/>
      <c r="BN146" s="11" t="s">
        <v>19</v>
      </c>
      <c r="BO146" s="11" t="s">
        <v>20</v>
      </c>
      <c r="BP146" s="12" t="s">
        <v>21</v>
      </c>
      <c r="BQ146" s="13" t="s">
        <v>8</v>
      </c>
      <c r="BR146" s="11" t="s">
        <v>22</v>
      </c>
      <c r="BS146" s="11" t="s">
        <v>23</v>
      </c>
      <c r="BT146" s="11" t="s">
        <v>24</v>
      </c>
      <c r="BU146" s="7" t="s">
        <v>25</v>
      </c>
      <c r="BV146" s="11" t="s">
        <v>26</v>
      </c>
      <c r="BW146" s="11" t="s">
        <v>27</v>
      </c>
      <c r="BX146" s="8" t="s">
        <v>28</v>
      </c>
      <c r="BY146" s="9" t="s">
        <v>29</v>
      </c>
      <c r="BZ146" s="14"/>
      <c r="CA146" s="14"/>
      <c r="CH146" s="11" t="s">
        <v>19</v>
      </c>
      <c r="CI146" s="11" t="s">
        <v>20</v>
      </c>
      <c r="CJ146" s="12" t="s">
        <v>21</v>
      </c>
      <c r="CK146" s="13" t="s">
        <v>8</v>
      </c>
      <c r="CL146" s="11" t="s">
        <v>22</v>
      </c>
      <c r="CM146" s="11" t="s">
        <v>23</v>
      </c>
      <c r="CN146" s="11" t="s">
        <v>24</v>
      </c>
      <c r="CO146" s="7" t="s">
        <v>25</v>
      </c>
      <c r="CP146" s="11" t="s">
        <v>26</v>
      </c>
      <c r="CQ146" s="11" t="s">
        <v>27</v>
      </c>
      <c r="CR146" s="8" t="s">
        <v>28</v>
      </c>
      <c r="CS146" s="9" t="s">
        <v>29</v>
      </c>
      <c r="CT146" s="14"/>
      <c r="CU146" s="14"/>
      <c r="DB146" s="11" t="s">
        <v>19</v>
      </c>
      <c r="DC146" s="11" t="s">
        <v>20</v>
      </c>
      <c r="DD146" s="12" t="s">
        <v>21</v>
      </c>
      <c r="DE146" s="13" t="s">
        <v>8</v>
      </c>
      <c r="DF146" s="11" t="s">
        <v>22</v>
      </c>
      <c r="DG146" s="11" t="s">
        <v>23</v>
      </c>
      <c r="DH146" s="11" t="s">
        <v>24</v>
      </c>
      <c r="DI146" s="7" t="s">
        <v>25</v>
      </c>
      <c r="DJ146" s="11" t="s">
        <v>26</v>
      </c>
      <c r="DK146" s="11" t="s">
        <v>27</v>
      </c>
      <c r="DL146" s="8" t="s">
        <v>28</v>
      </c>
      <c r="DM146" s="9" t="s">
        <v>29</v>
      </c>
      <c r="DN146" s="14"/>
      <c r="DO146" s="14"/>
      <c r="DV146" s="11" t="s">
        <v>19</v>
      </c>
      <c r="DW146" s="11" t="s">
        <v>20</v>
      </c>
      <c r="DX146" s="12" t="s">
        <v>21</v>
      </c>
      <c r="DY146" s="13" t="s">
        <v>8</v>
      </c>
      <c r="DZ146" s="11" t="s">
        <v>22</v>
      </c>
      <c r="EA146" s="11" t="s">
        <v>23</v>
      </c>
      <c r="EB146" s="11" t="s">
        <v>24</v>
      </c>
      <c r="EC146" s="7" t="s">
        <v>25</v>
      </c>
      <c r="ED146" s="11" t="s">
        <v>26</v>
      </c>
      <c r="EE146" s="11" t="s">
        <v>27</v>
      </c>
      <c r="EF146" s="8" t="s">
        <v>28</v>
      </c>
      <c r="EG146" s="9" t="s">
        <v>29</v>
      </c>
      <c r="EH146" s="14"/>
      <c r="EI146" s="14"/>
    </row>
    <row r="147" customHeight="1" spans="6:139">
      <c r="F147" s="11">
        <v>2171</v>
      </c>
      <c r="G147" s="11">
        <v>0.65</v>
      </c>
      <c r="H147" s="12">
        <v>1.35</v>
      </c>
      <c r="I147" s="13">
        <f t="shared" ref="I147:I155" si="324">F147*G147*H147</f>
        <v>1905.0525</v>
      </c>
      <c r="J147" s="11">
        <v>3</v>
      </c>
      <c r="K147" s="11">
        <v>440</v>
      </c>
      <c r="L147" s="11">
        <v>0.83</v>
      </c>
      <c r="M147" s="16">
        <f t="shared" ref="M147:M155" si="325">1+6*K147/(K147+2000)+L147</f>
        <v>2.91196721311475</v>
      </c>
      <c r="N147" s="11">
        <v>0.97</v>
      </c>
      <c r="O147" s="11">
        <v>2.11</v>
      </c>
      <c r="P147" s="8">
        <f t="shared" ref="P147:P155" si="326">1+N147*O147</f>
        <v>3.0467</v>
      </c>
      <c r="Q147" s="9">
        <v>1.15</v>
      </c>
      <c r="R147" s="17">
        <v>1</v>
      </c>
      <c r="S147" s="18">
        <f t="shared" ref="S147:S155" si="327">I147*J147*Q147*P147*M147*R147</f>
        <v>58309.8893136642</v>
      </c>
      <c r="Z147" s="11">
        <v>2171</v>
      </c>
      <c r="AA147" s="11">
        <v>0.65</v>
      </c>
      <c r="AB147" s="12">
        <v>1.35</v>
      </c>
      <c r="AC147" s="13">
        <f t="shared" ref="AC147:AC155" si="328">Z147*AA147*AB147</f>
        <v>1905.0525</v>
      </c>
      <c r="AD147" s="11">
        <v>3</v>
      </c>
      <c r="AE147" s="11">
        <v>440</v>
      </c>
      <c r="AF147" s="11">
        <v>0.83</v>
      </c>
      <c r="AG147" s="16">
        <f t="shared" ref="AG147:AG155" si="329">1+6*AE147/(AE147+2000)+AF147</f>
        <v>2.91196721311475</v>
      </c>
      <c r="AH147" s="11">
        <v>0.97</v>
      </c>
      <c r="AI147" s="11">
        <v>2.11</v>
      </c>
      <c r="AJ147" s="8">
        <f t="shared" ref="AJ147:AJ155" si="330">1+AH147*AI147</f>
        <v>3.0467</v>
      </c>
      <c r="AK147" s="9">
        <v>1.15</v>
      </c>
      <c r="AL147" s="17">
        <v>1</v>
      </c>
      <c r="AM147" s="18">
        <f t="shared" ref="AM147:AM155" si="331">AC147*AD147*AK147*AJ147*AG147*AL147</f>
        <v>58309.8893136642</v>
      </c>
      <c r="AT147" s="11">
        <v>2171</v>
      </c>
      <c r="AU147" s="11">
        <v>0.65</v>
      </c>
      <c r="AV147" s="12">
        <v>1.35</v>
      </c>
      <c r="AW147" s="13">
        <f t="shared" ref="AW147:AW155" si="332">AT147*AU147*AV147</f>
        <v>1905.0525</v>
      </c>
      <c r="AX147" s="11">
        <v>3</v>
      </c>
      <c r="AY147" s="11">
        <v>440</v>
      </c>
      <c r="AZ147" s="11">
        <v>0.83</v>
      </c>
      <c r="BA147" s="16">
        <f t="shared" ref="BA147:BA155" si="333">1+6*AY147/(AY147+2000)+AZ147</f>
        <v>2.91196721311475</v>
      </c>
      <c r="BB147" s="11">
        <v>0.97</v>
      </c>
      <c r="BC147" s="11">
        <v>2.11</v>
      </c>
      <c r="BD147" s="8">
        <f t="shared" ref="BD147:BD155" si="334">1+BB147*BC147</f>
        <v>3.0467</v>
      </c>
      <c r="BE147" s="9">
        <v>1.15</v>
      </c>
      <c r="BF147" s="17">
        <v>1.015</v>
      </c>
      <c r="BG147" s="18">
        <f t="shared" ref="BG147:BG155" si="335">AW147*AX147*BE147*BD147*BA147*BF147</f>
        <v>59184.5376533692</v>
      </c>
      <c r="BN147" s="11">
        <v>2171</v>
      </c>
      <c r="BO147" s="11">
        <v>0.65</v>
      </c>
      <c r="BP147" s="12">
        <v>1.35</v>
      </c>
      <c r="BQ147" s="13">
        <f t="shared" ref="BQ147:BQ155" si="336">BN147*BO147*BP147</f>
        <v>1905.0525</v>
      </c>
      <c r="BR147" s="11">
        <v>3</v>
      </c>
      <c r="BS147" s="11">
        <v>440</v>
      </c>
      <c r="BT147" s="11">
        <v>0.83</v>
      </c>
      <c r="BU147" s="16">
        <f t="shared" ref="BU147:BU155" si="337">1+6*BS147/(BS147+2000)+BT147</f>
        <v>2.91196721311475</v>
      </c>
      <c r="BV147" s="11">
        <v>0.97</v>
      </c>
      <c r="BW147" s="11">
        <v>2.11</v>
      </c>
      <c r="BX147" s="8">
        <f t="shared" ref="BX147:BX155" si="338">1+BV147*BW147</f>
        <v>3.0467</v>
      </c>
      <c r="BY147" s="9">
        <v>1.15</v>
      </c>
      <c r="BZ147" s="17">
        <v>1.015</v>
      </c>
      <c r="CA147" s="18">
        <f t="shared" ref="CA147:CA155" si="339">BQ147*BR147*BY147*BX147*BU147*BZ147</f>
        <v>59184.5376533692</v>
      </c>
      <c r="CH147" s="11">
        <v>2171</v>
      </c>
      <c r="CI147" s="11">
        <v>0.65</v>
      </c>
      <c r="CJ147" s="12">
        <v>1.35</v>
      </c>
      <c r="CK147" s="13">
        <f t="shared" ref="CK147:CK155" si="340">CH147*CI147*CJ147</f>
        <v>1905.0525</v>
      </c>
      <c r="CL147" s="11">
        <v>3</v>
      </c>
      <c r="CM147" s="11">
        <v>440</v>
      </c>
      <c r="CN147" s="11">
        <v>0.83</v>
      </c>
      <c r="CO147" s="16">
        <f t="shared" ref="CO147:CO155" si="341">1+6*CM147/(CM147+2000)+CN147</f>
        <v>2.91196721311475</v>
      </c>
      <c r="CP147" s="11">
        <v>0.97</v>
      </c>
      <c r="CQ147" s="11">
        <v>2.11</v>
      </c>
      <c r="CR147" s="8">
        <f t="shared" ref="CR147:CR155" si="342">1+CP147*CQ147</f>
        <v>3.0467</v>
      </c>
      <c r="CS147" s="9">
        <v>1.15</v>
      </c>
      <c r="CT147" s="17">
        <v>1.085</v>
      </c>
      <c r="CU147" s="18">
        <f t="shared" ref="CU147:CU155" si="343">CK147*CL147*CS147*CR147*CO147*CT147</f>
        <v>63266.2299053257</v>
      </c>
      <c r="DB147" s="11">
        <v>2171</v>
      </c>
      <c r="DC147" s="11">
        <v>0.65</v>
      </c>
      <c r="DD147" s="12">
        <v>1.35</v>
      </c>
      <c r="DE147" s="13">
        <f t="shared" ref="DE147:DE155" si="344">DB147*DC147*DD147</f>
        <v>1905.0525</v>
      </c>
      <c r="DF147" s="11">
        <v>3</v>
      </c>
      <c r="DG147" s="11">
        <v>440</v>
      </c>
      <c r="DH147" s="11">
        <v>0.83</v>
      </c>
      <c r="DI147" s="16">
        <f t="shared" ref="DI147:DI155" si="345">1+6*DG147/(DG147+2000)+DH147</f>
        <v>2.91196721311475</v>
      </c>
      <c r="DJ147" s="11">
        <v>0.97</v>
      </c>
      <c r="DK147" s="11">
        <v>2.11</v>
      </c>
      <c r="DL147" s="8">
        <f t="shared" ref="DL147:DL155" si="346">1+DJ147*DK147</f>
        <v>3.0467</v>
      </c>
      <c r="DM147" s="9">
        <v>1.15</v>
      </c>
      <c r="DN147" s="17">
        <v>1.085</v>
      </c>
      <c r="DO147" s="18">
        <f t="shared" ref="DO147:DO155" si="347">DE147*DF147*DM147*DL147*DI147*DN147</f>
        <v>63266.2299053257</v>
      </c>
      <c r="DV147" s="11">
        <v>2171</v>
      </c>
      <c r="DW147" s="11">
        <v>0.65</v>
      </c>
      <c r="DX147" s="12">
        <v>1.35</v>
      </c>
      <c r="DY147" s="13">
        <f t="shared" ref="DY147:DY155" si="348">DV147*DW147*DX147</f>
        <v>1905.0525</v>
      </c>
      <c r="DZ147" s="11">
        <v>3</v>
      </c>
      <c r="EA147" s="11">
        <v>440</v>
      </c>
      <c r="EB147" s="11">
        <v>0.92</v>
      </c>
      <c r="EC147" s="16">
        <f t="shared" ref="EC147:EC155" si="349">1+6*EA147/(EA147+2000)+EB147</f>
        <v>3.00196721311475</v>
      </c>
      <c r="ED147" s="11">
        <v>0.97</v>
      </c>
      <c r="EE147" s="11">
        <v>2.91</v>
      </c>
      <c r="EF147" s="8">
        <f t="shared" ref="EF147:EF155" si="350">1+ED147*EE147</f>
        <v>3.8227</v>
      </c>
      <c r="EG147" s="9">
        <v>1.15</v>
      </c>
      <c r="EH147" s="17">
        <v>1.2</v>
      </c>
      <c r="EI147" s="18">
        <f t="shared" ref="EI147:EI155" si="351">DY147*DZ147*EG147*EF147*EC147*EH147</f>
        <v>90507.2669971819</v>
      </c>
    </row>
    <row r="148" customHeight="1" spans="6:139">
      <c r="F148" s="11">
        <v>2171</v>
      </c>
      <c r="G148" s="11">
        <v>0.65</v>
      </c>
      <c r="H148" s="12">
        <v>1.35</v>
      </c>
      <c r="I148" s="13">
        <f t="shared" si="324"/>
        <v>1905.0525</v>
      </c>
      <c r="J148" s="11">
        <v>3</v>
      </c>
      <c r="K148" s="11">
        <v>440</v>
      </c>
      <c r="L148" s="11">
        <v>0.83</v>
      </c>
      <c r="M148" s="16">
        <f t="shared" si="325"/>
        <v>2.91196721311475</v>
      </c>
      <c r="N148" s="11">
        <v>0.97</v>
      </c>
      <c r="O148" s="11">
        <v>2.11</v>
      </c>
      <c r="P148" s="8">
        <f t="shared" si="326"/>
        <v>3.0467</v>
      </c>
      <c r="Q148" s="9">
        <v>1.15</v>
      </c>
      <c r="R148" s="17">
        <v>1</v>
      </c>
      <c r="S148" s="18">
        <f t="shared" si="327"/>
        <v>58309.8893136642</v>
      </c>
      <c r="Z148" s="11">
        <v>2171</v>
      </c>
      <c r="AA148" s="11">
        <v>0.65</v>
      </c>
      <c r="AB148" s="12">
        <v>1.35</v>
      </c>
      <c r="AC148" s="13">
        <f t="shared" si="328"/>
        <v>1905.0525</v>
      </c>
      <c r="AD148" s="11">
        <v>3</v>
      </c>
      <c r="AE148" s="11">
        <v>440</v>
      </c>
      <c r="AF148" s="11">
        <v>0.83</v>
      </c>
      <c r="AG148" s="16">
        <f t="shared" si="329"/>
        <v>2.91196721311475</v>
      </c>
      <c r="AH148" s="11">
        <v>0.97</v>
      </c>
      <c r="AI148" s="11">
        <v>2.11</v>
      </c>
      <c r="AJ148" s="8">
        <f t="shared" si="330"/>
        <v>3.0467</v>
      </c>
      <c r="AK148" s="9">
        <v>1.15</v>
      </c>
      <c r="AL148" s="17">
        <v>1</v>
      </c>
      <c r="AM148" s="18">
        <f t="shared" si="331"/>
        <v>58309.8893136642</v>
      </c>
      <c r="AT148" s="11">
        <v>2171</v>
      </c>
      <c r="AU148" s="11">
        <v>0.65</v>
      </c>
      <c r="AV148" s="12">
        <v>1.35</v>
      </c>
      <c r="AW148" s="13">
        <f t="shared" si="332"/>
        <v>1905.0525</v>
      </c>
      <c r="AX148" s="11">
        <v>3</v>
      </c>
      <c r="AY148" s="11">
        <v>440</v>
      </c>
      <c r="AZ148" s="11">
        <v>0.83</v>
      </c>
      <c r="BA148" s="16">
        <f t="shared" si="333"/>
        <v>2.91196721311475</v>
      </c>
      <c r="BB148" s="11">
        <v>0.97</v>
      </c>
      <c r="BC148" s="11">
        <v>2.11</v>
      </c>
      <c r="BD148" s="8">
        <f t="shared" si="334"/>
        <v>3.0467</v>
      </c>
      <c r="BE148" s="9">
        <v>1.15</v>
      </c>
      <c r="BF148" s="17">
        <v>1.015</v>
      </c>
      <c r="BG148" s="18">
        <f t="shared" si="335"/>
        <v>59184.5376533692</v>
      </c>
      <c r="BN148" s="11">
        <v>2171</v>
      </c>
      <c r="BO148" s="11">
        <v>0.65</v>
      </c>
      <c r="BP148" s="12">
        <v>1.35</v>
      </c>
      <c r="BQ148" s="13">
        <f t="shared" si="336"/>
        <v>1905.0525</v>
      </c>
      <c r="BR148" s="11">
        <v>3</v>
      </c>
      <c r="BS148" s="11">
        <v>440</v>
      </c>
      <c r="BT148" s="11">
        <v>0.83</v>
      </c>
      <c r="BU148" s="16">
        <f t="shared" si="337"/>
        <v>2.91196721311475</v>
      </c>
      <c r="BV148" s="11">
        <v>0.97</v>
      </c>
      <c r="BW148" s="11">
        <v>2.11</v>
      </c>
      <c r="BX148" s="8">
        <f t="shared" si="338"/>
        <v>3.0467</v>
      </c>
      <c r="BY148" s="9">
        <v>1.15</v>
      </c>
      <c r="BZ148" s="17">
        <v>1.015</v>
      </c>
      <c r="CA148" s="18">
        <f t="shared" si="339"/>
        <v>59184.5376533692</v>
      </c>
      <c r="CH148" s="11">
        <v>2171</v>
      </c>
      <c r="CI148" s="11">
        <v>0.65</v>
      </c>
      <c r="CJ148" s="12">
        <v>1.35</v>
      </c>
      <c r="CK148" s="13">
        <f t="shared" si="340"/>
        <v>1905.0525</v>
      </c>
      <c r="CL148" s="11">
        <v>3</v>
      </c>
      <c r="CM148" s="11">
        <v>440</v>
      </c>
      <c r="CN148" s="11">
        <v>0.83</v>
      </c>
      <c r="CO148" s="16">
        <f t="shared" si="341"/>
        <v>2.91196721311475</v>
      </c>
      <c r="CP148" s="11">
        <v>0.97</v>
      </c>
      <c r="CQ148" s="11">
        <v>2.11</v>
      </c>
      <c r="CR148" s="8">
        <f t="shared" si="342"/>
        <v>3.0467</v>
      </c>
      <c r="CS148" s="9">
        <v>1.15</v>
      </c>
      <c r="CT148" s="17">
        <v>1.085</v>
      </c>
      <c r="CU148" s="18">
        <f t="shared" si="343"/>
        <v>63266.2299053257</v>
      </c>
      <c r="DB148" s="11">
        <v>2171</v>
      </c>
      <c r="DC148" s="11">
        <v>0.65</v>
      </c>
      <c r="DD148" s="12">
        <v>1.35</v>
      </c>
      <c r="DE148" s="13">
        <f t="shared" si="344"/>
        <v>1905.0525</v>
      </c>
      <c r="DF148" s="11">
        <v>3</v>
      </c>
      <c r="DG148" s="11">
        <v>440</v>
      </c>
      <c r="DH148" s="11">
        <v>0.83</v>
      </c>
      <c r="DI148" s="16">
        <f t="shared" si="345"/>
        <v>2.91196721311475</v>
      </c>
      <c r="DJ148" s="11">
        <v>0.97</v>
      </c>
      <c r="DK148" s="11">
        <v>2.11</v>
      </c>
      <c r="DL148" s="8">
        <f t="shared" si="346"/>
        <v>3.0467</v>
      </c>
      <c r="DM148" s="9">
        <v>1.15</v>
      </c>
      <c r="DN148" s="17">
        <v>1.085</v>
      </c>
      <c r="DO148" s="18">
        <f t="shared" si="347"/>
        <v>63266.2299053257</v>
      </c>
      <c r="DV148" s="11">
        <v>2171</v>
      </c>
      <c r="DW148" s="11">
        <v>0.65</v>
      </c>
      <c r="DX148" s="12">
        <v>1.35</v>
      </c>
      <c r="DY148" s="13">
        <f t="shared" si="348"/>
        <v>1905.0525</v>
      </c>
      <c r="DZ148" s="11">
        <v>3</v>
      </c>
      <c r="EA148" s="11">
        <v>440</v>
      </c>
      <c r="EB148" s="11">
        <v>0.92</v>
      </c>
      <c r="EC148" s="16">
        <f t="shared" si="349"/>
        <v>3.00196721311475</v>
      </c>
      <c r="ED148" s="11">
        <v>0.97</v>
      </c>
      <c r="EE148" s="11">
        <v>2.91</v>
      </c>
      <c r="EF148" s="8">
        <f t="shared" si="350"/>
        <v>3.8227</v>
      </c>
      <c r="EG148" s="9">
        <v>1.15</v>
      </c>
      <c r="EH148" s="17">
        <v>1.2</v>
      </c>
      <c r="EI148" s="18">
        <f t="shared" si="351"/>
        <v>90507.2669971819</v>
      </c>
    </row>
    <row r="149" customHeight="1" spans="6:139">
      <c r="F149" s="11">
        <v>2171</v>
      </c>
      <c r="G149" s="11">
        <v>0.65</v>
      </c>
      <c r="H149" s="12">
        <v>1.35</v>
      </c>
      <c r="I149" s="13">
        <f t="shared" si="324"/>
        <v>1905.0525</v>
      </c>
      <c r="J149" s="11">
        <v>3</v>
      </c>
      <c r="K149" s="11">
        <v>440</v>
      </c>
      <c r="L149" s="11">
        <v>0.83</v>
      </c>
      <c r="M149" s="16">
        <f t="shared" si="325"/>
        <v>2.91196721311475</v>
      </c>
      <c r="N149" s="11">
        <v>0.97</v>
      </c>
      <c r="O149" s="11">
        <v>2.11</v>
      </c>
      <c r="P149" s="8">
        <f t="shared" si="326"/>
        <v>3.0467</v>
      </c>
      <c r="Q149" s="9">
        <v>1.15</v>
      </c>
      <c r="R149" s="17">
        <v>1</v>
      </c>
      <c r="S149" s="18">
        <f t="shared" si="327"/>
        <v>58309.8893136642</v>
      </c>
      <c r="Z149" s="11">
        <v>2171</v>
      </c>
      <c r="AA149" s="11">
        <v>0.65</v>
      </c>
      <c r="AB149" s="12">
        <v>1.35</v>
      </c>
      <c r="AC149" s="13">
        <f t="shared" si="328"/>
        <v>1905.0525</v>
      </c>
      <c r="AD149" s="11">
        <v>3</v>
      </c>
      <c r="AE149" s="11">
        <v>440</v>
      </c>
      <c r="AF149" s="11">
        <v>0.83</v>
      </c>
      <c r="AG149" s="16">
        <f t="shared" si="329"/>
        <v>2.91196721311475</v>
      </c>
      <c r="AH149" s="11">
        <v>0.97</v>
      </c>
      <c r="AI149" s="11">
        <v>2.11</v>
      </c>
      <c r="AJ149" s="8">
        <f t="shared" si="330"/>
        <v>3.0467</v>
      </c>
      <c r="AK149" s="9">
        <v>1.15</v>
      </c>
      <c r="AL149" s="17">
        <v>1</v>
      </c>
      <c r="AM149" s="18">
        <f t="shared" si="331"/>
        <v>58309.8893136642</v>
      </c>
      <c r="AT149" s="11">
        <v>2171</v>
      </c>
      <c r="AU149" s="11">
        <v>0.65</v>
      </c>
      <c r="AV149" s="12">
        <v>1.35</v>
      </c>
      <c r="AW149" s="13">
        <f t="shared" si="332"/>
        <v>1905.0525</v>
      </c>
      <c r="AX149" s="11">
        <v>3</v>
      </c>
      <c r="AY149" s="11">
        <v>440</v>
      </c>
      <c r="AZ149" s="11">
        <v>0.83</v>
      </c>
      <c r="BA149" s="16">
        <f t="shared" si="333"/>
        <v>2.91196721311475</v>
      </c>
      <c r="BB149" s="11">
        <v>0.97</v>
      </c>
      <c r="BC149" s="11">
        <v>2.11</v>
      </c>
      <c r="BD149" s="8">
        <f t="shared" si="334"/>
        <v>3.0467</v>
      </c>
      <c r="BE149" s="9">
        <v>1.15</v>
      </c>
      <c r="BF149" s="17">
        <v>1.015</v>
      </c>
      <c r="BG149" s="18">
        <f t="shared" si="335"/>
        <v>59184.5376533692</v>
      </c>
      <c r="BN149" s="11">
        <v>2171</v>
      </c>
      <c r="BO149" s="11">
        <v>0.65</v>
      </c>
      <c r="BP149" s="12">
        <v>1.35</v>
      </c>
      <c r="BQ149" s="13">
        <f t="shared" si="336"/>
        <v>1905.0525</v>
      </c>
      <c r="BR149" s="11">
        <v>3</v>
      </c>
      <c r="BS149" s="11">
        <v>440</v>
      </c>
      <c r="BT149" s="11">
        <v>0.83</v>
      </c>
      <c r="BU149" s="16">
        <f t="shared" si="337"/>
        <v>2.91196721311475</v>
      </c>
      <c r="BV149" s="11">
        <v>0.97</v>
      </c>
      <c r="BW149" s="11">
        <v>2.11</v>
      </c>
      <c r="BX149" s="8">
        <f t="shared" si="338"/>
        <v>3.0467</v>
      </c>
      <c r="BY149" s="9">
        <v>1.15</v>
      </c>
      <c r="BZ149" s="17">
        <v>1.015</v>
      </c>
      <c r="CA149" s="18">
        <f t="shared" si="339"/>
        <v>59184.5376533692</v>
      </c>
      <c r="CH149" s="11">
        <v>2171</v>
      </c>
      <c r="CI149" s="11">
        <v>0.65</v>
      </c>
      <c r="CJ149" s="12">
        <v>1.35</v>
      </c>
      <c r="CK149" s="13">
        <f t="shared" si="340"/>
        <v>1905.0525</v>
      </c>
      <c r="CL149" s="11">
        <v>3</v>
      </c>
      <c r="CM149" s="11">
        <v>440</v>
      </c>
      <c r="CN149" s="11">
        <v>0.83</v>
      </c>
      <c r="CO149" s="16">
        <f t="shared" si="341"/>
        <v>2.91196721311475</v>
      </c>
      <c r="CP149" s="11">
        <v>0.97</v>
      </c>
      <c r="CQ149" s="11">
        <v>2.11</v>
      </c>
      <c r="CR149" s="8">
        <f t="shared" si="342"/>
        <v>3.0467</v>
      </c>
      <c r="CS149" s="9">
        <v>1.15</v>
      </c>
      <c r="CT149" s="17">
        <v>1.085</v>
      </c>
      <c r="CU149" s="18">
        <f t="shared" si="343"/>
        <v>63266.2299053257</v>
      </c>
      <c r="DB149" s="11">
        <v>2171</v>
      </c>
      <c r="DC149" s="11">
        <v>0.65</v>
      </c>
      <c r="DD149" s="12">
        <v>1.35</v>
      </c>
      <c r="DE149" s="13">
        <f t="shared" si="344"/>
        <v>1905.0525</v>
      </c>
      <c r="DF149" s="11">
        <v>3</v>
      </c>
      <c r="DG149" s="11">
        <v>440</v>
      </c>
      <c r="DH149" s="11">
        <v>0.83</v>
      </c>
      <c r="DI149" s="16">
        <f t="shared" si="345"/>
        <v>2.91196721311475</v>
      </c>
      <c r="DJ149" s="11">
        <v>0.97</v>
      </c>
      <c r="DK149" s="11">
        <v>2.11</v>
      </c>
      <c r="DL149" s="8">
        <f t="shared" si="346"/>
        <v>3.0467</v>
      </c>
      <c r="DM149" s="9">
        <v>1.15</v>
      </c>
      <c r="DN149" s="17">
        <v>1.085</v>
      </c>
      <c r="DO149" s="18">
        <f t="shared" si="347"/>
        <v>63266.2299053257</v>
      </c>
      <c r="DV149" s="11">
        <v>2171</v>
      </c>
      <c r="DW149" s="11">
        <v>0.65</v>
      </c>
      <c r="DX149" s="12">
        <v>1.35</v>
      </c>
      <c r="DY149" s="13">
        <f t="shared" si="348"/>
        <v>1905.0525</v>
      </c>
      <c r="DZ149" s="11">
        <v>3</v>
      </c>
      <c r="EA149" s="11">
        <v>440</v>
      </c>
      <c r="EB149" s="11">
        <v>0.92</v>
      </c>
      <c r="EC149" s="16">
        <f t="shared" si="349"/>
        <v>3.00196721311475</v>
      </c>
      <c r="ED149" s="11">
        <v>0.97</v>
      </c>
      <c r="EE149" s="11">
        <v>2.91</v>
      </c>
      <c r="EF149" s="8">
        <f t="shared" si="350"/>
        <v>3.8227</v>
      </c>
      <c r="EG149" s="9">
        <v>1.15</v>
      </c>
      <c r="EH149" s="17">
        <v>1.2</v>
      </c>
      <c r="EI149" s="18">
        <f t="shared" si="351"/>
        <v>90507.2669971819</v>
      </c>
    </row>
    <row r="150" customHeight="1" spans="6:139">
      <c r="F150" s="11">
        <v>2171</v>
      </c>
      <c r="G150" s="11">
        <v>0.65</v>
      </c>
      <c r="H150" s="12">
        <v>1.35</v>
      </c>
      <c r="I150" s="13">
        <f t="shared" si="324"/>
        <v>1905.0525</v>
      </c>
      <c r="J150" s="11">
        <v>3</v>
      </c>
      <c r="K150" s="11">
        <v>440</v>
      </c>
      <c r="L150" s="11">
        <v>0.83</v>
      </c>
      <c r="M150" s="16">
        <f t="shared" si="325"/>
        <v>2.91196721311475</v>
      </c>
      <c r="N150" s="11">
        <v>0.97</v>
      </c>
      <c r="O150" s="11">
        <v>2.11</v>
      </c>
      <c r="P150" s="8">
        <f t="shared" si="326"/>
        <v>3.0467</v>
      </c>
      <c r="Q150" s="9">
        <v>1.15</v>
      </c>
      <c r="R150" s="17">
        <v>1</v>
      </c>
      <c r="S150" s="18">
        <f t="shared" si="327"/>
        <v>58309.8893136642</v>
      </c>
      <c r="Z150" s="11">
        <v>2171</v>
      </c>
      <c r="AA150" s="11">
        <v>0.65</v>
      </c>
      <c r="AB150" s="12">
        <v>1.35</v>
      </c>
      <c r="AC150" s="13">
        <f t="shared" si="328"/>
        <v>1905.0525</v>
      </c>
      <c r="AD150" s="11">
        <v>3</v>
      </c>
      <c r="AE150" s="11">
        <v>440</v>
      </c>
      <c r="AF150" s="11">
        <v>0.83</v>
      </c>
      <c r="AG150" s="16">
        <f t="shared" si="329"/>
        <v>2.91196721311475</v>
      </c>
      <c r="AH150" s="11">
        <v>0.97</v>
      </c>
      <c r="AI150" s="11">
        <v>2.11</v>
      </c>
      <c r="AJ150" s="8">
        <f t="shared" si="330"/>
        <v>3.0467</v>
      </c>
      <c r="AK150" s="9">
        <v>1.15</v>
      </c>
      <c r="AL150" s="17">
        <v>1</v>
      </c>
      <c r="AM150" s="18">
        <f t="shared" si="331"/>
        <v>58309.8893136642</v>
      </c>
      <c r="AT150" s="11">
        <v>2171</v>
      </c>
      <c r="AU150" s="11">
        <v>0.65</v>
      </c>
      <c r="AV150" s="12">
        <v>1.35</v>
      </c>
      <c r="AW150" s="13">
        <f t="shared" si="332"/>
        <v>1905.0525</v>
      </c>
      <c r="AX150" s="11">
        <v>3</v>
      </c>
      <c r="AY150" s="11">
        <v>440</v>
      </c>
      <c r="AZ150" s="11">
        <v>0.83</v>
      </c>
      <c r="BA150" s="16">
        <f t="shared" si="333"/>
        <v>2.91196721311475</v>
      </c>
      <c r="BB150" s="11">
        <v>0.97</v>
      </c>
      <c r="BC150" s="11">
        <v>2.11</v>
      </c>
      <c r="BD150" s="8">
        <f t="shared" si="334"/>
        <v>3.0467</v>
      </c>
      <c r="BE150" s="9">
        <v>1.15</v>
      </c>
      <c r="BF150" s="17">
        <v>1.015</v>
      </c>
      <c r="BG150" s="18">
        <f t="shared" si="335"/>
        <v>59184.5376533692</v>
      </c>
      <c r="BN150" s="11">
        <v>2171</v>
      </c>
      <c r="BO150" s="11">
        <v>0.65</v>
      </c>
      <c r="BP150" s="12">
        <v>1.35</v>
      </c>
      <c r="BQ150" s="13">
        <f t="shared" si="336"/>
        <v>1905.0525</v>
      </c>
      <c r="BR150" s="11">
        <v>3</v>
      </c>
      <c r="BS150" s="11">
        <v>440</v>
      </c>
      <c r="BT150" s="11">
        <v>0.83</v>
      </c>
      <c r="BU150" s="16">
        <f t="shared" si="337"/>
        <v>2.91196721311475</v>
      </c>
      <c r="BV150" s="11">
        <v>0.97</v>
      </c>
      <c r="BW150" s="11">
        <v>2.11</v>
      </c>
      <c r="BX150" s="8">
        <f t="shared" si="338"/>
        <v>3.0467</v>
      </c>
      <c r="BY150" s="9">
        <v>1.15</v>
      </c>
      <c r="BZ150" s="17">
        <v>1.015</v>
      </c>
      <c r="CA150" s="18">
        <f t="shared" si="339"/>
        <v>59184.5376533692</v>
      </c>
      <c r="CH150" s="11">
        <v>2171</v>
      </c>
      <c r="CI150" s="11">
        <v>0.65</v>
      </c>
      <c r="CJ150" s="12">
        <v>1.35</v>
      </c>
      <c r="CK150" s="13">
        <f t="shared" si="340"/>
        <v>1905.0525</v>
      </c>
      <c r="CL150" s="11">
        <v>3</v>
      </c>
      <c r="CM150" s="11">
        <v>440</v>
      </c>
      <c r="CN150" s="11">
        <v>0.83</v>
      </c>
      <c r="CO150" s="16">
        <f t="shared" si="341"/>
        <v>2.91196721311475</v>
      </c>
      <c r="CP150" s="11">
        <v>0.97</v>
      </c>
      <c r="CQ150" s="11">
        <v>2.11</v>
      </c>
      <c r="CR150" s="8">
        <f t="shared" si="342"/>
        <v>3.0467</v>
      </c>
      <c r="CS150" s="9">
        <v>1.15</v>
      </c>
      <c r="CT150" s="17">
        <v>1.085</v>
      </c>
      <c r="CU150" s="18">
        <f t="shared" si="343"/>
        <v>63266.2299053257</v>
      </c>
      <c r="DB150" s="11">
        <v>2171</v>
      </c>
      <c r="DC150" s="11">
        <v>0.65</v>
      </c>
      <c r="DD150" s="12">
        <v>1.35</v>
      </c>
      <c r="DE150" s="13">
        <f t="shared" si="344"/>
        <v>1905.0525</v>
      </c>
      <c r="DF150" s="11">
        <v>3</v>
      </c>
      <c r="DG150" s="11">
        <v>440</v>
      </c>
      <c r="DH150" s="11">
        <v>0.83</v>
      </c>
      <c r="DI150" s="16">
        <f t="shared" si="345"/>
        <v>2.91196721311475</v>
      </c>
      <c r="DJ150" s="11">
        <v>0.97</v>
      </c>
      <c r="DK150" s="11">
        <v>2.11</v>
      </c>
      <c r="DL150" s="8">
        <f t="shared" si="346"/>
        <v>3.0467</v>
      </c>
      <c r="DM150" s="9">
        <v>1.15</v>
      </c>
      <c r="DN150" s="17">
        <v>1.085</v>
      </c>
      <c r="DO150" s="18">
        <f t="shared" si="347"/>
        <v>63266.2299053257</v>
      </c>
      <c r="DV150" s="11">
        <v>2171</v>
      </c>
      <c r="DW150" s="11">
        <v>0.65</v>
      </c>
      <c r="DX150" s="12">
        <v>1.35</v>
      </c>
      <c r="DY150" s="13">
        <f t="shared" si="348"/>
        <v>1905.0525</v>
      </c>
      <c r="DZ150" s="11">
        <v>3</v>
      </c>
      <c r="EA150" s="11">
        <v>440</v>
      </c>
      <c r="EB150" s="11">
        <v>0.92</v>
      </c>
      <c r="EC150" s="16">
        <f t="shared" si="349"/>
        <v>3.00196721311475</v>
      </c>
      <c r="ED150" s="11">
        <v>0.97</v>
      </c>
      <c r="EE150" s="11">
        <v>2.91</v>
      </c>
      <c r="EF150" s="8">
        <f t="shared" si="350"/>
        <v>3.8227</v>
      </c>
      <c r="EG150" s="9">
        <v>1.15</v>
      </c>
      <c r="EH150" s="17">
        <v>1.2</v>
      </c>
      <c r="EI150" s="18">
        <f t="shared" si="351"/>
        <v>90507.2669971819</v>
      </c>
    </row>
    <row r="151" customHeight="1" spans="6:139">
      <c r="F151" s="11">
        <v>2171</v>
      </c>
      <c r="G151" s="11">
        <v>0.65</v>
      </c>
      <c r="H151" s="12">
        <v>1.35</v>
      </c>
      <c r="I151" s="13">
        <f t="shared" si="324"/>
        <v>1905.0525</v>
      </c>
      <c r="J151" s="11">
        <v>3</v>
      </c>
      <c r="K151" s="11">
        <v>440</v>
      </c>
      <c r="L151" s="11">
        <v>0.83</v>
      </c>
      <c r="M151" s="16">
        <f t="shared" si="325"/>
        <v>2.91196721311475</v>
      </c>
      <c r="N151" s="11">
        <v>0.97</v>
      </c>
      <c r="O151" s="11">
        <v>2.11</v>
      </c>
      <c r="P151" s="8">
        <f t="shared" si="326"/>
        <v>3.0467</v>
      </c>
      <c r="Q151" s="9">
        <v>1.15</v>
      </c>
      <c r="R151" s="17">
        <v>1</v>
      </c>
      <c r="S151" s="18">
        <f t="shared" si="327"/>
        <v>58309.8893136642</v>
      </c>
      <c r="Z151" s="11">
        <v>2171</v>
      </c>
      <c r="AA151" s="11">
        <v>0.65</v>
      </c>
      <c r="AB151" s="12">
        <v>1.35</v>
      </c>
      <c r="AC151" s="13">
        <f t="shared" si="328"/>
        <v>1905.0525</v>
      </c>
      <c r="AD151" s="11">
        <v>3</v>
      </c>
      <c r="AE151" s="11">
        <v>440</v>
      </c>
      <c r="AF151" s="11">
        <v>0.83</v>
      </c>
      <c r="AG151" s="16">
        <f t="shared" si="329"/>
        <v>2.91196721311475</v>
      </c>
      <c r="AH151" s="11">
        <v>0.97</v>
      </c>
      <c r="AI151" s="11">
        <v>2.11</v>
      </c>
      <c r="AJ151" s="8">
        <f t="shared" si="330"/>
        <v>3.0467</v>
      </c>
      <c r="AK151" s="9">
        <v>1.15</v>
      </c>
      <c r="AL151" s="17">
        <v>1</v>
      </c>
      <c r="AM151" s="18">
        <f t="shared" si="331"/>
        <v>58309.8893136642</v>
      </c>
      <c r="AT151" s="11">
        <v>2171</v>
      </c>
      <c r="AU151" s="11">
        <v>0.65</v>
      </c>
      <c r="AV151" s="12">
        <v>1.35</v>
      </c>
      <c r="AW151" s="13">
        <f t="shared" si="332"/>
        <v>1905.0525</v>
      </c>
      <c r="AX151" s="11">
        <v>3</v>
      </c>
      <c r="AY151" s="11">
        <v>440</v>
      </c>
      <c r="AZ151" s="11">
        <v>0.83</v>
      </c>
      <c r="BA151" s="16">
        <f t="shared" si="333"/>
        <v>2.91196721311475</v>
      </c>
      <c r="BB151" s="11">
        <v>0.97</v>
      </c>
      <c r="BC151" s="11">
        <v>2.11</v>
      </c>
      <c r="BD151" s="8">
        <f t="shared" si="334"/>
        <v>3.0467</v>
      </c>
      <c r="BE151" s="9">
        <v>1.15</v>
      </c>
      <c r="BF151" s="17">
        <v>1.015</v>
      </c>
      <c r="BG151" s="18">
        <f t="shared" si="335"/>
        <v>59184.5376533692</v>
      </c>
      <c r="BN151" s="11">
        <v>2171</v>
      </c>
      <c r="BO151" s="11">
        <v>0.65</v>
      </c>
      <c r="BP151" s="12">
        <v>1.35</v>
      </c>
      <c r="BQ151" s="13">
        <f t="shared" si="336"/>
        <v>1905.0525</v>
      </c>
      <c r="BR151" s="11">
        <v>3</v>
      </c>
      <c r="BS151" s="11">
        <v>440</v>
      </c>
      <c r="BT151" s="11">
        <v>0.83</v>
      </c>
      <c r="BU151" s="16">
        <f t="shared" si="337"/>
        <v>2.91196721311475</v>
      </c>
      <c r="BV151" s="11">
        <v>0.97</v>
      </c>
      <c r="BW151" s="11">
        <v>2.11</v>
      </c>
      <c r="BX151" s="8">
        <f t="shared" si="338"/>
        <v>3.0467</v>
      </c>
      <c r="BY151" s="9">
        <v>1.15</v>
      </c>
      <c r="BZ151" s="17">
        <v>1.015</v>
      </c>
      <c r="CA151" s="18">
        <f t="shared" si="339"/>
        <v>59184.5376533692</v>
      </c>
      <c r="CH151" s="11">
        <v>2171</v>
      </c>
      <c r="CI151" s="11">
        <v>0.65</v>
      </c>
      <c r="CJ151" s="12">
        <v>1.35</v>
      </c>
      <c r="CK151" s="13">
        <f t="shared" si="340"/>
        <v>1905.0525</v>
      </c>
      <c r="CL151" s="11">
        <v>3</v>
      </c>
      <c r="CM151" s="11">
        <v>440</v>
      </c>
      <c r="CN151" s="11">
        <v>0.83</v>
      </c>
      <c r="CO151" s="16">
        <f t="shared" si="341"/>
        <v>2.91196721311475</v>
      </c>
      <c r="CP151" s="11">
        <v>0.97</v>
      </c>
      <c r="CQ151" s="11">
        <v>2.11</v>
      </c>
      <c r="CR151" s="8">
        <f t="shared" si="342"/>
        <v>3.0467</v>
      </c>
      <c r="CS151" s="9">
        <v>1.15</v>
      </c>
      <c r="CT151" s="17">
        <v>1.085</v>
      </c>
      <c r="CU151" s="18">
        <f t="shared" si="343"/>
        <v>63266.2299053257</v>
      </c>
      <c r="DB151" s="11">
        <v>2171</v>
      </c>
      <c r="DC151" s="11">
        <v>0.65</v>
      </c>
      <c r="DD151" s="12">
        <v>1.35</v>
      </c>
      <c r="DE151" s="13">
        <f t="shared" si="344"/>
        <v>1905.0525</v>
      </c>
      <c r="DF151" s="11">
        <v>3</v>
      </c>
      <c r="DG151" s="11">
        <v>440</v>
      </c>
      <c r="DH151" s="11">
        <v>0.83</v>
      </c>
      <c r="DI151" s="16">
        <f t="shared" si="345"/>
        <v>2.91196721311475</v>
      </c>
      <c r="DJ151" s="11">
        <v>0.97</v>
      </c>
      <c r="DK151" s="11">
        <v>2.11</v>
      </c>
      <c r="DL151" s="8">
        <f t="shared" si="346"/>
        <v>3.0467</v>
      </c>
      <c r="DM151" s="9">
        <v>1.15</v>
      </c>
      <c r="DN151" s="17">
        <v>1.085</v>
      </c>
      <c r="DO151" s="18">
        <f t="shared" si="347"/>
        <v>63266.2299053257</v>
      </c>
      <c r="DV151" s="11">
        <v>2171</v>
      </c>
      <c r="DW151" s="11">
        <v>0.65</v>
      </c>
      <c r="DX151" s="12">
        <v>1.35</v>
      </c>
      <c r="DY151" s="13">
        <f t="shared" si="348"/>
        <v>1905.0525</v>
      </c>
      <c r="DZ151" s="11">
        <v>3</v>
      </c>
      <c r="EA151" s="11">
        <v>440</v>
      </c>
      <c r="EB151" s="11">
        <v>0.92</v>
      </c>
      <c r="EC151" s="16">
        <f t="shared" si="349"/>
        <v>3.00196721311475</v>
      </c>
      <c r="ED151" s="11">
        <v>0.97</v>
      </c>
      <c r="EE151" s="11">
        <v>2.91</v>
      </c>
      <c r="EF151" s="8">
        <f t="shared" si="350"/>
        <v>3.8227</v>
      </c>
      <c r="EG151" s="9">
        <v>1.15</v>
      </c>
      <c r="EH151" s="17">
        <v>1.2</v>
      </c>
      <c r="EI151" s="18">
        <f t="shared" si="351"/>
        <v>90507.2669971819</v>
      </c>
    </row>
    <row r="152" customHeight="1" spans="6:139">
      <c r="F152" s="11">
        <v>2171</v>
      </c>
      <c r="G152" s="11">
        <v>0.65</v>
      </c>
      <c r="H152" s="12">
        <v>1.35</v>
      </c>
      <c r="I152" s="13">
        <f t="shared" si="324"/>
        <v>1905.0525</v>
      </c>
      <c r="J152" s="11">
        <v>3</v>
      </c>
      <c r="K152" s="11">
        <v>190</v>
      </c>
      <c r="L152" s="11">
        <v>0.83</v>
      </c>
      <c r="M152" s="16">
        <f t="shared" si="325"/>
        <v>2.35054794520548</v>
      </c>
      <c r="N152" s="11">
        <v>0.97</v>
      </c>
      <c r="O152" s="11">
        <v>2.11</v>
      </c>
      <c r="P152" s="8">
        <f t="shared" si="326"/>
        <v>3.0467</v>
      </c>
      <c r="Q152" s="9">
        <v>0.9</v>
      </c>
      <c r="R152" s="17">
        <v>1</v>
      </c>
      <c r="S152" s="18">
        <f t="shared" si="327"/>
        <v>36835.7502237207</v>
      </c>
      <c r="Z152" s="11">
        <v>2171</v>
      </c>
      <c r="AA152" s="11">
        <v>0.65</v>
      </c>
      <c r="AB152" s="12">
        <v>1.35</v>
      </c>
      <c r="AC152" s="13">
        <f t="shared" si="328"/>
        <v>1905.0525</v>
      </c>
      <c r="AD152" s="11">
        <v>3</v>
      </c>
      <c r="AE152" s="11">
        <v>190</v>
      </c>
      <c r="AF152" s="11">
        <v>0.83</v>
      </c>
      <c r="AG152" s="16">
        <f t="shared" si="329"/>
        <v>2.35054794520548</v>
      </c>
      <c r="AH152" s="11">
        <v>0.97</v>
      </c>
      <c r="AI152" s="11">
        <v>2.11</v>
      </c>
      <c r="AJ152" s="8">
        <f t="shared" si="330"/>
        <v>3.0467</v>
      </c>
      <c r="AK152" s="9">
        <v>0.9</v>
      </c>
      <c r="AL152" s="17">
        <v>1</v>
      </c>
      <c r="AM152" s="18">
        <f t="shared" si="331"/>
        <v>36835.7502237207</v>
      </c>
      <c r="AT152" s="11">
        <v>2171</v>
      </c>
      <c r="AU152" s="11">
        <v>0.65</v>
      </c>
      <c r="AV152" s="12">
        <v>1.35</v>
      </c>
      <c r="AW152" s="13">
        <f t="shared" si="332"/>
        <v>1905.0525</v>
      </c>
      <c r="AX152" s="11">
        <v>3</v>
      </c>
      <c r="AY152" s="11">
        <v>190</v>
      </c>
      <c r="AZ152" s="11">
        <v>0.83</v>
      </c>
      <c r="BA152" s="16">
        <f t="shared" si="333"/>
        <v>2.35054794520548</v>
      </c>
      <c r="BB152" s="11">
        <v>0.97</v>
      </c>
      <c r="BC152" s="11">
        <v>2.11</v>
      </c>
      <c r="BD152" s="8">
        <f t="shared" si="334"/>
        <v>3.0467</v>
      </c>
      <c r="BE152" s="9">
        <v>0.9</v>
      </c>
      <c r="BF152" s="17">
        <v>1.015</v>
      </c>
      <c r="BG152" s="18">
        <f t="shared" si="335"/>
        <v>37388.2864770765</v>
      </c>
      <c r="BN152" s="11">
        <v>2171</v>
      </c>
      <c r="BO152" s="11">
        <v>0.65</v>
      </c>
      <c r="BP152" s="12">
        <v>1.35</v>
      </c>
      <c r="BQ152" s="13">
        <f t="shared" si="336"/>
        <v>1905.0525</v>
      </c>
      <c r="BR152" s="11">
        <v>3</v>
      </c>
      <c r="BS152" s="11">
        <v>190</v>
      </c>
      <c r="BT152" s="11">
        <v>0.83</v>
      </c>
      <c r="BU152" s="16">
        <f t="shared" si="337"/>
        <v>2.35054794520548</v>
      </c>
      <c r="BV152" s="11">
        <v>0.97</v>
      </c>
      <c r="BW152" s="11">
        <v>2.11</v>
      </c>
      <c r="BX152" s="8">
        <f t="shared" si="338"/>
        <v>3.0467</v>
      </c>
      <c r="BY152" s="9">
        <v>0.9</v>
      </c>
      <c r="BZ152" s="17">
        <v>1.015</v>
      </c>
      <c r="CA152" s="18">
        <f t="shared" si="339"/>
        <v>37388.2864770765</v>
      </c>
      <c r="CH152" s="11">
        <v>2171</v>
      </c>
      <c r="CI152" s="11">
        <v>0.65</v>
      </c>
      <c r="CJ152" s="12">
        <v>1.35</v>
      </c>
      <c r="CK152" s="13">
        <f t="shared" si="340"/>
        <v>1905.0525</v>
      </c>
      <c r="CL152" s="11">
        <v>3</v>
      </c>
      <c r="CM152" s="11">
        <v>190</v>
      </c>
      <c r="CN152" s="11">
        <v>0.83</v>
      </c>
      <c r="CO152" s="16">
        <f t="shared" si="341"/>
        <v>2.35054794520548</v>
      </c>
      <c r="CP152" s="11">
        <v>0.97</v>
      </c>
      <c r="CQ152" s="11">
        <v>2.11</v>
      </c>
      <c r="CR152" s="8">
        <f t="shared" si="342"/>
        <v>3.0467</v>
      </c>
      <c r="CS152" s="9">
        <v>0.9</v>
      </c>
      <c r="CT152" s="17">
        <v>1.085</v>
      </c>
      <c r="CU152" s="18">
        <f t="shared" si="343"/>
        <v>39966.788992737</v>
      </c>
      <c r="DB152" s="11">
        <v>2171</v>
      </c>
      <c r="DC152" s="11">
        <v>0.65</v>
      </c>
      <c r="DD152" s="12">
        <v>1.35</v>
      </c>
      <c r="DE152" s="13">
        <f t="shared" si="344"/>
        <v>1905.0525</v>
      </c>
      <c r="DF152" s="11">
        <v>3</v>
      </c>
      <c r="DG152" s="11">
        <v>190</v>
      </c>
      <c r="DH152" s="11">
        <v>0.83</v>
      </c>
      <c r="DI152" s="16">
        <f t="shared" si="345"/>
        <v>2.35054794520548</v>
      </c>
      <c r="DJ152" s="11">
        <v>0.97</v>
      </c>
      <c r="DK152" s="11">
        <v>2.11</v>
      </c>
      <c r="DL152" s="8">
        <f t="shared" si="346"/>
        <v>3.0467</v>
      </c>
      <c r="DM152" s="9">
        <v>0.9</v>
      </c>
      <c r="DN152" s="17">
        <v>1.085</v>
      </c>
      <c r="DO152" s="18">
        <f t="shared" si="347"/>
        <v>39966.788992737</v>
      </c>
      <c r="DV152" s="11">
        <v>2171</v>
      </c>
      <c r="DW152" s="11">
        <v>0.65</v>
      </c>
      <c r="DX152" s="12">
        <v>1.35</v>
      </c>
      <c r="DY152" s="13">
        <f t="shared" si="348"/>
        <v>1905.0525</v>
      </c>
      <c r="DZ152" s="11">
        <v>3</v>
      </c>
      <c r="EA152" s="11">
        <v>190</v>
      </c>
      <c r="EB152" s="11">
        <v>0.92</v>
      </c>
      <c r="EC152" s="16">
        <f t="shared" si="349"/>
        <v>2.44054794520548</v>
      </c>
      <c r="ED152" s="11">
        <v>0.97</v>
      </c>
      <c r="EE152" s="11">
        <v>2.91</v>
      </c>
      <c r="EF152" s="8">
        <f t="shared" si="350"/>
        <v>3.8227</v>
      </c>
      <c r="EG152" s="9">
        <v>0.9</v>
      </c>
      <c r="EH152" s="17">
        <v>1.2</v>
      </c>
      <c r="EI152" s="18">
        <f t="shared" si="351"/>
        <v>57585.0196347269</v>
      </c>
    </row>
    <row r="153" customHeight="1" spans="6:139">
      <c r="F153" s="11">
        <v>2171</v>
      </c>
      <c r="G153" s="11">
        <v>0.65</v>
      </c>
      <c r="H153" s="12">
        <v>1.35</v>
      </c>
      <c r="I153" s="13">
        <f t="shared" si="324"/>
        <v>1905.0525</v>
      </c>
      <c r="J153" s="11">
        <v>3</v>
      </c>
      <c r="K153" s="11">
        <v>190</v>
      </c>
      <c r="L153" s="11">
        <v>0.83</v>
      </c>
      <c r="M153" s="16">
        <f t="shared" si="325"/>
        <v>2.35054794520548</v>
      </c>
      <c r="N153" s="11">
        <v>0.97</v>
      </c>
      <c r="O153" s="11">
        <v>2.11</v>
      </c>
      <c r="P153" s="8">
        <f t="shared" si="326"/>
        <v>3.0467</v>
      </c>
      <c r="Q153" s="9">
        <v>0.9</v>
      </c>
      <c r="R153" s="17">
        <v>1</v>
      </c>
      <c r="S153" s="18">
        <f t="shared" si="327"/>
        <v>36835.7502237207</v>
      </c>
      <c r="Z153" s="11">
        <v>2171</v>
      </c>
      <c r="AA153" s="11">
        <v>0.65</v>
      </c>
      <c r="AB153" s="12">
        <v>1.35</v>
      </c>
      <c r="AC153" s="13">
        <f t="shared" si="328"/>
        <v>1905.0525</v>
      </c>
      <c r="AD153" s="11">
        <v>3</v>
      </c>
      <c r="AE153" s="11">
        <v>190</v>
      </c>
      <c r="AF153" s="11">
        <v>0.83</v>
      </c>
      <c r="AG153" s="16">
        <f t="shared" si="329"/>
        <v>2.35054794520548</v>
      </c>
      <c r="AH153" s="11">
        <v>0.97</v>
      </c>
      <c r="AI153" s="11">
        <v>2.11</v>
      </c>
      <c r="AJ153" s="8">
        <f t="shared" si="330"/>
        <v>3.0467</v>
      </c>
      <c r="AK153" s="9">
        <v>0.9</v>
      </c>
      <c r="AL153" s="17">
        <v>1</v>
      </c>
      <c r="AM153" s="18">
        <f t="shared" si="331"/>
        <v>36835.7502237207</v>
      </c>
      <c r="AT153" s="11">
        <v>2171</v>
      </c>
      <c r="AU153" s="11">
        <v>0.65</v>
      </c>
      <c r="AV153" s="12">
        <v>1.35</v>
      </c>
      <c r="AW153" s="13">
        <f t="shared" si="332"/>
        <v>1905.0525</v>
      </c>
      <c r="AX153" s="11">
        <v>3</v>
      </c>
      <c r="AY153" s="11">
        <v>190</v>
      </c>
      <c r="AZ153" s="11">
        <v>0.83</v>
      </c>
      <c r="BA153" s="16">
        <f t="shared" si="333"/>
        <v>2.35054794520548</v>
      </c>
      <c r="BB153" s="11">
        <v>0.97</v>
      </c>
      <c r="BC153" s="11">
        <v>2.11</v>
      </c>
      <c r="BD153" s="8">
        <f t="shared" si="334"/>
        <v>3.0467</v>
      </c>
      <c r="BE153" s="9">
        <v>0.9</v>
      </c>
      <c r="BF153" s="17">
        <v>1.015</v>
      </c>
      <c r="BG153" s="18">
        <f t="shared" si="335"/>
        <v>37388.2864770765</v>
      </c>
      <c r="BN153" s="11">
        <v>2171</v>
      </c>
      <c r="BO153" s="11">
        <v>0.65</v>
      </c>
      <c r="BP153" s="12">
        <v>1.35</v>
      </c>
      <c r="BQ153" s="13">
        <f t="shared" si="336"/>
        <v>1905.0525</v>
      </c>
      <c r="BR153" s="11">
        <v>3</v>
      </c>
      <c r="BS153" s="11">
        <v>190</v>
      </c>
      <c r="BT153" s="11">
        <v>0.83</v>
      </c>
      <c r="BU153" s="16">
        <f t="shared" si="337"/>
        <v>2.35054794520548</v>
      </c>
      <c r="BV153" s="11">
        <v>0.97</v>
      </c>
      <c r="BW153" s="11">
        <v>2.11</v>
      </c>
      <c r="BX153" s="8">
        <f t="shared" si="338"/>
        <v>3.0467</v>
      </c>
      <c r="BY153" s="9">
        <v>0.9</v>
      </c>
      <c r="BZ153" s="17">
        <v>1.015</v>
      </c>
      <c r="CA153" s="18">
        <f t="shared" si="339"/>
        <v>37388.2864770765</v>
      </c>
      <c r="CH153" s="11">
        <v>2171</v>
      </c>
      <c r="CI153" s="11">
        <v>0.65</v>
      </c>
      <c r="CJ153" s="12">
        <v>1.35</v>
      </c>
      <c r="CK153" s="13">
        <f t="shared" si="340"/>
        <v>1905.0525</v>
      </c>
      <c r="CL153" s="11">
        <v>3</v>
      </c>
      <c r="CM153" s="11">
        <v>190</v>
      </c>
      <c r="CN153" s="11">
        <v>0.83</v>
      </c>
      <c r="CO153" s="16">
        <f t="shared" si="341"/>
        <v>2.35054794520548</v>
      </c>
      <c r="CP153" s="11">
        <v>0.97</v>
      </c>
      <c r="CQ153" s="11">
        <v>2.11</v>
      </c>
      <c r="CR153" s="8">
        <f t="shared" si="342"/>
        <v>3.0467</v>
      </c>
      <c r="CS153" s="9">
        <v>0.9</v>
      </c>
      <c r="CT153" s="17">
        <v>1.085</v>
      </c>
      <c r="CU153" s="18">
        <f t="shared" si="343"/>
        <v>39966.788992737</v>
      </c>
      <c r="DB153" s="11">
        <v>2171</v>
      </c>
      <c r="DC153" s="11">
        <v>0.65</v>
      </c>
      <c r="DD153" s="12">
        <v>1.35</v>
      </c>
      <c r="DE153" s="13">
        <f t="shared" si="344"/>
        <v>1905.0525</v>
      </c>
      <c r="DF153" s="11">
        <v>3</v>
      </c>
      <c r="DG153" s="11">
        <v>190</v>
      </c>
      <c r="DH153" s="11">
        <v>0.83</v>
      </c>
      <c r="DI153" s="16">
        <f t="shared" si="345"/>
        <v>2.35054794520548</v>
      </c>
      <c r="DJ153" s="11">
        <v>0.97</v>
      </c>
      <c r="DK153" s="11">
        <v>2.11</v>
      </c>
      <c r="DL153" s="8">
        <f t="shared" si="346"/>
        <v>3.0467</v>
      </c>
      <c r="DM153" s="9">
        <v>0.9</v>
      </c>
      <c r="DN153" s="17">
        <v>1.085</v>
      </c>
      <c r="DO153" s="18">
        <f t="shared" si="347"/>
        <v>39966.788992737</v>
      </c>
      <c r="DV153" s="11">
        <v>2171</v>
      </c>
      <c r="DW153" s="11">
        <v>0.65</v>
      </c>
      <c r="DX153" s="12">
        <v>1.35</v>
      </c>
      <c r="DY153" s="13">
        <f t="shared" si="348"/>
        <v>1905.0525</v>
      </c>
      <c r="DZ153" s="11">
        <v>3</v>
      </c>
      <c r="EA153" s="11">
        <v>190</v>
      </c>
      <c r="EB153" s="11">
        <v>0.92</v>
      </c>
      <c r="EC153" s="16">
        <f t="shared" si="349"/>
        <v>2.44054794520548</v>
      </c>
      <c r="ED153" s="11">
        <v>0.97</v>
      </c>
      <c r="EE153" s="11">
        <v>2.91</v>
      </c>
      <c r="EF153" s="8">
        <f t="shared" si="350"/>
        <v>3.8227</v>
      </c>
      <c r="EG153" s="9">
        <v>0.9</v>
      </c>
      <c r="EH153" s="17">
        <v>1.2</v>
      </c>
      <c r="EI153" s="18">
        <f t="shared" si="351"/>
        <v>57585.0196347269</v>
      </c>
    </row>
    <row r="154" customHeight="1" spans="6:139">
      <c r="F154" s="11">
        <v>2171</v>
      </c>
      <c r="G154" s="11">
        <v>0.65</v>
      </c>
      <c r="H154" s="12">
        <v>1.35</v>
      </c>
      <c r="I154" s="13">
        <f t="shared" si="324"/>
        <v>1905.0525</v>
      </c>
      <c r="J154" s="11">
        <v>3</v>
      </c>
      <c r="K154" s="11">
        <v>190</v>
      </c>
      <c r="L154" s="11">
        <v>0.83</v>
      </c>
      <c r="M154" s="16">
        <f t="shared" si="325"/>
        <v>2.35054794520548</v>
      </c>
      <c r="N154" s="11">
        <v>0.97</v>
      </c>
      <c r="O154" s="11">
        <v>2.11</v>
      </c>
      <c r="P154" s="8">
        <f t="shared" si="326"/>
        <v>3.0467</v>
      </c>
      <c r="Q154" s="9">
        <v>0.9</v>
      </c>
      <c r="R154" s="17">
        <v>1</v>
      </c>
      <c r="S154" s="18">
        <f t="shared" si="327"/>
        <v>36835.7502237207</v>
      </c>
      <c r="Z154" s="11">
        <v>2171</v>
      </c>
      <c r="AA154" s="11">
        <v>0.65</v>
      </c>
      <c r="AB154" s="12">
        <v>1.35</v>
      </c>
      <c r="AC154" s="13">
        <f t="shared" si="328"/>
        <v>1905.0525</v>
      </c>
      <c r="AD154" s="11">
        <v>3</v>
      </c>
      <c r="AE154" s="11">
        <v>190</v>
      </c>
      <c r="AF154" s="11">
        <v>0.83</v>
      </c>
      <c r="AG154" s="16">
        <f t="shared" si="329"/>
        <v>2.35054794520548</v>
      </c>
      <c r="AH154" s="11">
        <v>0.97</v>
      </c>
      <c r="AI154" s="11">
        <v>2.11</v>
      </c>
      <c r="AJ154" s="8">
        <f t="shared" si="330"/>
        <v>3.0467</v>
      </c>
      <c r="AK154" s="9">
        <v>0.9</v>
      </c>
      <c r="AL154" s="17">
        <v>1</v>
      </c>
      <c r="AM154" s="18">
        <f t="shared" si="331"/>
        <v>36835.7502237207</v>
      </c>
      <c r="AT154" s="11">
        <v>2171</v>
      </c>
      <c r="AU154" s="11">
        <v>0.65</v>
      </c>
      <c r="AV154" s="12">
        <v>1.35</v>
      </c>
      <c r="AW154" s="13">
        <f t="shared" si="332"/>
        <v>1905.0525</v>
      </c>
      <c r="AX154" s="11">
        <v>3</v>
      </c>
      <c r="AY154" s="11">
        <v>190</v>
      </c>
      <c r="AZ154" s="11">
        <v>0.83</v>
      </c>
      <c r="BA154" s="16">
        <f t="shared" si="333"/>
        <v>2.35054794520548</v>
      </c>
      <c r="BB154" s="11">
        <v>0.97</v>
      </c>
      <c r="BC154" s="11">
        <v>2.11</v>
      </c>
      <c r="BD154" s="8">
        <f t="shared" si="334"/>
        <v>3.0467</v>
      </c>
      <c r="BE154" s="9">
        <v>0.9</v>
      </c>
      <c r="BF154" s="17">
        <v>1.015</v>
      </c>
      <c r="BG154" s="18">
        <f t="shared" si="335"/>
        <v>37388.2864770765</v>
      </c>
      <c r="BN154" s="11">
        <v>2171</v>
      </c>
      <c r="BO154" s="11">
        <v>0.65</v>
      </c>
      <c r="BP154" s="12">
        <v>1.35</v>
      </c>
      <c r="BQ154" s="13">
        <f t="shared" si="336"/>
        <v>1905.0525</v>
      </c>
      <c r="BR154" s="11">
        <v>3</v>
      </c>
      <c r="BS154" s="11">
        <v>190</v>
      </c>
      <c r="BT154" s="11">
        <v>0.83</v>
      </c>
      <c r="BU154" s="16">
        <f t="shared" si="337"/>
        <v>2.35054794520548</v>
      </c>
      <c r="BV154" s="11">
        <v>0.97</v>
      </c>
      <c r="BW154" s="11">
        <v>2.11</v>
      </c>
      <c r="BX154" s="8">
        <f t="shared" si="338"/>
        <v>3.0467</v>
      </c>
      <c r="BY154" s="9">
        <v>0.9</v>
      </c>
      <c r="BZ154" s="17">
        <v>1.015</v>
      </c>
      <c r="CA154" s="18">
        <f t="shared" si="339"/>
        <v>37388.2864770765</v>
      </c>
      <c r="CH154" s="11">
        <v>2171</v>
      </c>
      <c r="CI154" s="11">
        <v>0.65</v>
      </c>
      <c r="CJ154" s="12">
        <v>1.35</v>
      </c>
      <c r="CK154" s="13">
        <f t="shared" si="340"/>
        <v>1905.0525</v>
      </c>
      <c r="CL154" s="11">
        <v>3</v>
      </c>
      <c r="CM154" s="11">
        <v>190</v>
      </c>
      <c r="CN154" s="11">
        <v>0.83</v>
      </c>
      <c r="CO154" s="16">
        <f t="shared" si="341"/>
        <v>2.35054794520548</v>
      </c>
      <c r="CP154" s="11">
        <v>0.97</v>
      </c>
      <c r="CQ154" s="11">
        <v>2.11</v>
      </c>
      <c r="CR154" s="8">
        <f t="shared" si="342"/>
        <v>3.0467</v>
      </c>
      <c r="CS154" s="9">
        <v>0.9</v>
      </c>
      <c r="CT154" s="17">
        <v>1.085</v>
      </c>
      <c r="CU154" s="18">
        <f t="shared" si="343"/>
        <v>39966.788992737</v>
      </c>
      <c r="DB154" s="11">
        <v>2171</v>
      </c>
      <c r="DC154" s="11">
        <v>0.65</v>
      </c>
      <c r="DD154" s="12">
        <v>1.35</v>
      </c>
      <c r="DE154" s="13">
        <f t="shared" si="344"/>
        <v>1905.0525</v>
      </c>
      <c r="DF154" s="11">
        <v>3</v>
      </c>
      <c r="DG154" s="11">
        <v>190</v>
      </c>
      <c r="DH154" s="11">
        <v>0.83</v>
      </c>
      <c r="DI154" s="16">
        <f t="shared" si="345"/>
        <v>2.35054794520548</v>
      </c>
      <c r="DJ154" s="11">
        <v>0.97</v>
      </c>
      <c r="DK154" s="11">
        <v>2.11</v>
      </c>
      <c r="DL154" s="8">
        <f t="shared" si="346"/>
        <v>3.0467</v>
      </c>
      <c r="DM154" s="9">
        <v>0.9</v>
      </c>
      <c r="DN154" s="17">
        <v>1.085</v>
      </c>
      <c r="DO154" s="18">
        <f t="shared" si="347"/>
        <v>39966.788992737</v>
      </c>
      <c r="DV154" s="11">
        <v>2171</v>
      </c>
      <c r="DW154" s="11">
        <v>0.65</v>
      </c>
      <c r="DX154" s="12">
        <v>1.35</v>
      </c>
      <c r="DY154" s="13">
        <f t="shared" si="348"/>
        <v>1905.0525</v>
      </c>
      <c r="DZ154" s="11">
        <v>3</v>
      </c>
      <c r="EA154" s="11">
        <v>190</v>
      </c>
      <c r="EB154" s="11">
        <v>0.92</v>
      </c>
      <c r="EC154" s="16">
        <f t="shared" si="349"/>
        <v>2.44054794520548</v>
      </c>
      <c r="ED154" s="11">
        <v>0.97</v>
      </c>
      <c r="EE154" s="11">
        <v>2.91</v>
      </c>
      <c r="EF154" s="8">
        <f t="shared" si="350"/>
        <v>3.8227</v>
      </c>
      <c r="EG154" s="9">
        <v>0.9</v>
      </c>
      <c r="EH154" s="17">
        <v>1.2</v>
      </c>
      <c r="EI154" s="18">
        <f t="shared" si="351"/>
        <v>57585.0196347269</v>
      </c>
    </row>
    <row r="155" customHeight="1" spans="6:139">
      <c r="F155" s="11">
        <v>2171</v>
      </c>
      <c r="G155" s="11">
        <v>0.65</v>
      </c>
      <c r="H155" s="12">
        <v>1.35</v>
      </c>
      <c r="I155" s="13">
        <f t="shared" si="324"/>
        <v>1905.0525</v>
      </c>
      <c r="J155" s="11">
        <v>3</v>
      </c>
      <c r="K155" s="11">
        <v>190</v>
      </c>
      <c r="L155" s="11">
        <v>0.83</v>
      </c>
      <c r="M155" s="16">
        <f t="shared" si="325"/>
        <v>2.35054794520548</v>
      </c>
      <c r="N155" s="11">
        <v>0.97</v>
      </c>
      <c r="O155" s="11">
        <v>2.11</v>
      </c>
      <c r="P155" s="8">
        <f t="shared" si="326"/>
        <v>3.0467</v>
      </c>
      <c r="Q155" s="9">
        <v>0.9</v>
      </c>
      <c r="R155" s="17">
        <v>1</v>
      </c>
      <c r="S155" s="18">
        <f t="shared" si="327"/>
        <v>36835.7502237207</v>
      </c>
      <c r="Z155" s="11">
        <v>2171</v>
      </c>
      <c r="AA155" s="11">
        <v>0.65</v>
      </c>
      <c r="AB155" s="12">
        <v>1.35</v>
      </c>
      <c r="AC155" s="13">
        <f t="shared" si="328"/>
        <v>1905.0525</v>
      </c>
      <c r="AD155" s="11">
        <v>3</v>
      </c>
      <c r="AE155" s="11">
        <v>190</v>
      </c>
      <c r="AF155" s="11">
        <v>0.83</v>
      </c>
      <c r="AG155" s="16">
        <f t="shared" si="329"/>
        <v>2.35054794520548</v>
      </c>
      <c r="AH155" s="11">
        <v>0.97</v>
      </c>
      <c r="AI155" s="11">
        <v>2.11</v>
      </c>
      <c r="AJ155" s="8">
        <f t="shared" si="330"/>
        <v>3.0467</v>
      </c>
      <c r="AK155" s="9">
        <v>0.9</v>
      </c>
      <c r="AL155" s="17">
        <v>1</v>
      </c>
      <c r="AM155" s="18">
        <f t="shared" si="331"/>
        <v>36835.7502237207</v>
      </c>
      <c r="AT155" s="11">
        <v>2171</v>
      </c>
      <c r="AU155" s="11">
        <v>0.65</v>
      </c>
      <c r="AV155" s="12">
        <v>1.35</v>
      </c>
      <c r="AW155" s="13">
        <f t="shared" si="332"/>
        <v>1905.0525</v>
      </c>
      <c r="AX155" s="11">
        <v>3</v>
      </c>
      <c r="AY155" s="11">
        <v>190</v>
      </c>
      <c r="AZ155" s="11">
        <v>0.83</v>
      </c>
      <c r="BA155" s="16">
        <f t="shared" si="333"/>
        <v>2.35054794520548</v>
      </c>
      <c r="BB155" s="11">
        <v>0.97</v>
      </c>
      <c r="BC155" s="11">
        <v>2.11</v>
      </c>
      <c r="BD155" s="8">
        <f t="shared" si="334"/>
        <v>3.0467</v>
      </c>
      <c r="BE155" s="9">
        <v>0.9</v>
      </c>
      <c r="BF155" s="17">
        <v>1.015</v>
      </c>
      <c r="BG155" s="18">
        <f t="shared" si="335"/>
        <v>37388.2864770765</v>
      </c>
      <c r="BN155" s="11">
        <v>2171</v>
      </c>
      <c r="BO155" s="11">
        <v>0.65</v>
      </c>
      <c r="BP155" s="12">
        <v>1.35</v>
      </c>
      <c r="BQ155" s="13">
        <f t="shared" si="336"/>
        <v>1905.0525</v>
      </c>
      <c r="BR155" s="11">
        <v>3</v>
      </c>
      <c r="BS155" s="11">
        <v>190</v>
      </c>
      <c r="BT155" s="11">
        <v>0.83</v>
      </c>
      <c r="BU155" s="16">
        <f t="shared" si="337"/>
        <v>2.35054794520548</v>
      </c>
      <c r="BV155" s="11">
        <v>0.97</v>
      </c>
      <c r="BW155" s="11">
        <v>2.11</v>
      </c>
      <c r="BX155" s="8">
        <f t="shared" si="338"/>
        <v>3.0467</v>
      </c>
      <c r="BY155" s="9">
        <v>0.9</v>
      </c>
      <c r="BZ155" s="17">
        <v>1.015</v>
      </c>
      <c r="CA155" s="18">
        <f t="shared" si="339"/>
        <v>37388.2864770765</v>
      </c>
      <c r="CH155" s="11">
        <v>2171</v>
      </c>
      <c r="CI155" s="11">
        <v>0.65</v>
      </c>
      <c r="CJ155" s="12">
        <v>1.35</v>
      </c>
      <c r="CK155" s="13">
        <f t="shared" si="340"/>
        <v>1905.0525</v>
      </c>
      <c r="CL155" s="11">
        <v>3</v>
      </c>
      <c r="CM155" s="11">
        <v>190</v>
      </c>
      <c r="CN155" s="11">
        <v>0.83</v>
      </c>
      <c r="CO155" s="16">
        <f t="shared" si="341"/>
        <v>2.35054794520548</v>
      </c>
      <c r="CP155" s="11">
        <v>0.97</v>
      </c>
      <c r="CQ155" s="11">
        <v>2.11</v>
      </c>
      <c r="CR155" s="8">
        <f t="shared" si="342"/>
        <v>3.0467</v>
      </c>
      <c r="CS155" s="9">
        <v>0.9</v>
      </c>
      <c r="CT155" s="17">
        <v>1.085</v>
      </c>
      <c r="CU155" s="18">
        <f t="shared" si="343"/>
        <v>39966.788992737</v>
      </c>
      <c r="DB155" s="11">
        <v>2171</v>
      </c>
      <c r="DC155" s="11">
        <v>0.65</v>
      </c>
      <c r="DD155" s="12">
        <v>1.35</v>
      </c>
      <c r="DE155" s="13">
        <f t="shared" si="344"/>
        <v>1905.0525</v>
      </c>
      <c r="DF155" s="11">
        <v>3</v>
      </c>
      <c r="DG155" s="11">
        <v>190</v>
      </c>
      <c r="DH155" s="11">
        <v>0.83</v>
      </c>
      <c r="DI155" s="16">
        <f t="shared" si="345"/>
        <v>2.35054794520548</v>
      </c>
      <c r="DJ155" s="11">
        <v>0.97</v>
      </c>
      <c r="DK155" s="11">
        <v>2.11</v>
      </c>
      <c r="DL155" s="8">
        <f t="shared" si="346"/>
        <v>3.0467</v>
      </c>
      <c r="DM155" s="9">
        <v>0.9</v>
      </c>
      <c r="DN155" s="17">
        <v>1.085</v>
      </c>
      <c r="DO155" s="18">
        <f t="shared" si="347"/>
        <v>39966.788992737</v>
      </c>
      <c r="DV155" s="11">
        <v>2171</v>
      </c>
      <c r="DW155" s="11">
        <v>0.65</v>
      </c>
      <c r="DX155" s="12">
        <v>1.35</v>
      </c>
      <c r="DY155" s="13">
        <f t="shared" si="348"/>
        <v>1905.0525</v>
      </c>
      <c r="DZ155" s="11">
        <v>3</v>
      </c>
      <c r="EA155" s="11">
        <v>190</v>
      </c>
      <c r="EB155" s="11">
        <v>0.92</v>
      </c>
      <c r="EC155" s="16">
        <f t="shared" si="349"/>
        <v>2.44054794520548</v>
      </c>
      <c r="ED155" s="11">
        <v>0.97</v>
      </c>
      <c r="EE155" s="11">
        <v>2.91</v>
      </c>
      <c r="EF155" s="8">
        <f t="shared" si="350"/>
        <v>3.8227</v>
      </c>
      <c r="EG155" s="9">
        <v>0.9</v>
      </c>
      <c r="EH155" s="17">
        <v>1.2</v>
      </c>
      <c r="EI155" s="18">
        <f t="shared" si="351"/>
        <v>57585.0196347269</v>
      </c>
    </row>
    <row r="156" customHeight="1" spans="6:139">
      <c r="F156" s="23" t="s">
        <v>50</v>
      </c>
      <c r="G156" s="24"/>
      <c r="H156" s="24"/>
      <c r="I156" s="24"/>
      <c r="J156" s="24"/>
      <c r="K156" s="24"/>
      <c r="L156" s="24"/>
      <c r="M156" s="25">
        <f>SUM(S147:S155)</f>
        <v>438892.447463204</v>
      </c>
      <c r="N156" s="25"/>
      <c r="O156" s="25"/>
      <c r="P156" s="25"/>
      <c r="Q156" s="25"/>
      <c r="R156" s="25"/>
      <c r="S156" s="25"/>
      <c r="Z156" s="23" t="s">
        <v>50</v>
      </c>
      <c r="AA156" s="24"/>
      <c r="AB156" s="24"/>
      <c r="AC156" s="24"/>
      <c r="AD156" s="24"/>
      <c r="AE156" s="24"/>
      <c r="AF156" s="24"/>
      <c r="AG156" s="25">
        <f>SUM(AM147:AM155)</f>
        <v>438892.447463204</v>
      </c>
      <c r="AH156" s="25"/>
      <c r="AI156" s="25"/>
      <c r="AJ156" s="25"/>
      <c r="AK156" s="25"/>
      <c r="AL156" s="25"/>
      <c r="AM156" s="25"/>
      <c r="AT156" s="23" t="s">
        <v>50</v>
      </c>
      <c r="AU156" s="24"/>
      <c r="AV156" s="24"/>
      <c r="AW156" s="24"/>
      <c r="AX156" s="24"/>
      <c r="AY156" s="24"/>
      <c r="AZ156" s="24"/>
      <c r="BA156" s="25">
        <f>SUM(BG147:BG155)</f>
        <v>445475.834175152</v>
      </c>
      <c r="BB156" s="25"/>
      <c r="BC156" s="25"/>
      <c r="BD156" s="25"/>
      <c r="BE156" s="25"/>
      <c r="BF156" s="25"/>
      <c r="BG156" s="25"/>
      <c r="BN156" s="23" t="s">
        <v>50</v>
      </c>
      <c r="BO156" s="24"/>
      <c r="BP156" s="24"/>
      <c r="BQ156" s="24"/>
      <c r="BR156" s="24"/>
      <c r="BS156" s="24"/>
      <c r="BT156" s="24"/>
      <c r="BU156" s="25">
        <f>SUM(CA147:CA155)</f>
        <v>445475.834175152</v>
      </c>
      <c r="BV156" s="25"/>
      <c r="BW156" s="25"/>
      <c r="BX156" s="25"/>
      <c r="BY156" s="25"/>
      <c r="BZ156" s="25"/>
      <c r="CA156" s="25"/>
      <c r="CH156" s="23" t="s">
        <v>50</v>
      </c>
      <c r="CI156" s="24"/>
      <c r="CJ156" s="24"/>
      <c r="CK156" s="24"/>
      <c r="CL156" s="24"/>
      <c r="CM156" s="24"/>
      <c r="CN156" s="24"/>
      <c r="CO156" s="25">
        <f>SUM(CU147:CU155)</f>
        <v>476198.305497576</v>
      </c>
      <c r="CP156" s="25"/>
      <c r="CQ156" s="25"/>
      <c r="CR156" s="25"/>
      <c r="CS156" s="25"/>
      <c r="CT156" s="25"/>
      <c r="CU156" s="25"/>
      <c r="DB156" s="23" t="s">
        <v>50</v>
      </c>
      <c r="DC156" s="24"/>
      <c r="DD156" s="24"/>
      <c r="DE156" s="24"/>
      <c r="DF156" s="24"/>
      <c r="DG156" s="24"/>
      <c r="DH156" s="24"/>
      <c r="DI156" s="25">
        <f>SUM(DO147:DO155)</f>
        <v>476198.305497576</v>
      </c>
      <c r="DJ156" s="25"/>
      <c r="DK156" s="25"/>
      <c r="DL156" s="25"/>
      <c r="DM156" s="25"/>
      <c r="DN156" s="25"/>
      <c r="DO156" s="25"/>
      <c r="DV156" s="23" t="s">
        <v>50</v>
      </c>
      <c r="DW156" s="24"/>
      <c r="DX156" s="24"/>
      <c r="DY156" s="24"/>
      <c r="DZ156" s="24"/>
      <c r="EA156" s="24"/>
      <c r="EB156" s="24"/>
      <c r="EC156" s="25">
        <f>SUM(EI147:EI155)</f>
        <v>682876.413524817</v>
      </c>
      <c r="ED156" s="25"/>
      <c r="EE156" s="25"/>
      <c r="EF156" s="25"/>
      <c r="EG156" s="25"/>
      <c r="EH156" s="25"/>
      <c r="EI156" s="25"/>
    </row>
    <row r="157" customHeight="1" spans="6:139">
      <c r="F157" s="24"/>
      <c r="G157" s="24"/>
      <c r="H157" s="24"/>
      <c r="I157" s="24"/>
      <c r="J157" s="24"/>
      <c r="K157" s="24"/>
      <c r="L157" s="24"/>
      <c r="M157" s="25"/>
      <c r="N157" s="25"/>
      <c r="O157" s="25"/>
      <c r="P157" s="25"/>
      <c r="Q157" s="25"/>
      <c r="R157" s="25"/>
      <c r="S157" s="25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  <c r="AM157" s="25"/>
      <c r="AT157" s="24"/>
      <c r="AU157" s="24"/>
      <c r="AV157" s="24"/>
      <c r="AW157" s="24"/>
      <c r="AX157" s="24"/>
      <c r="AY157" s="24"/>
      <c r="AZ157" s="24"/>
      <c r="BA157" s="25"/>
      <c r="BB157" s="25"/>
      <c r="BC157" s="25"/>
      <c r="BD157" s="25"/>
      <c r="BE157" s="25"/>
      <c r="BF157" s="25"/>
      <c r="BG157" s="25"/>
      <c r="BN157" s="24"/>
      <c r="BO157" s="24"/>
      <c r="BP157" s="24"/>
      <c r="BQ157" s="24"/>
      <c r="BR157" s="24"/>
      <c r="BS157" s="24"/>
      <c r="BT157" s="24"/>
      <c r="BU157" s="25"/>
      <c r="BV157" s="25"/>
      <c r="BW157" s="25"/>
      <c r="BX157" s="25"/>
      <c r="BY157" s="25"/>
      <c r="BZ157" s="25"/>
      <c r="CA157" s="25"/>
      <c r="CH157" s="24"/>
      <c r="CI157" s="24"/>
      <c r="CJ157" s="24"/>
      <c r="CK157" s="24"/>
      <c r="CL157" s="24"/>
      <c r="CM157" s="24"/>
      <c r="CN157" s="24"/>
      <c r="CO157" s="25"/>
      <c r="CP157" s="25"/>
      <c r="CQ157" s="25"/>
      <c r="CR157" s="25"/>
      <c r="CS157" s="25"/>
      <c r="CT157" s="25"/>
      <c r="CU157" s="25"/>
      <c r="DB157" s="24"/>
      <c r="DC157" s="24"/>
      <c r="DD157" s="24"/>
      <c r="DE157" s="24"/>
      <c r="DF157" s="24"/>
      <c r="DG157" s="24"/>
      <c r="DH157" s="24"/>
      <c r="DI157" s="25"/>
      <c r="DJ157" s="25"/>
      <c r="DK157" s="25"/>
      <c r="DL157" s="25"/>
      <c r="DM157" s="25"/>
      <c r="DN157" s="25"/>
      <c r="DO157" s="25"/>
      <c r="DV157" s="24"/>
      <c r="DW157" s="24"/>
      <c r="DX157" s="24"/>
      <c r="DY157" s="24"/>
      <c r="DZ157" s="24"/>
      <c r="EA157" s="24"/>
      <c r="EB157" s="24"/>
      <c r="EC157" s="25"/>
      <c r="ED157" s="25"/>
      <c r="EE157" s="25"/>
      <c r="EF157" s="25"/>
      <c r="EG157" s="25"/>
      <c r="EH157" s="25"/>
      <c r="EI157" s="25"/>
    </row>
    <row r="158" customHeight="1" spans="6:139">
      <c r="F158" s="3" t="s">
        <v>51</v>
      </c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Z158" s="3" t="s">
        <v>51</v>
      </c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T158" s="3" t="s">
        <v>51</v>
      </c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N158" s="3" t="s">
        <v>51</v>
      </c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H158" s="3" t="s">
        <v>51</v>
      </c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DB158" s="3" t="s">
        <v>51</v>
      </c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V158" s="3" t="s">
        <v>51</v>
      </c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</row>
    <row r="159" customHeight="1" spans="6:139">
      <c r="F159" s="4" t="s">
        <v>8</v>
      </c>
      <c r="G159" s="5"/>
      <c r="H159" s="5"/>
      <c r="I159" s="6"/>
      <c r="J159" s="7" t="s">
        <v>9</v>
      </c>
      <c r="K159" s="7"/>
      <c r="L159" s="7"/>
      <c r="M159" s="7"/>
      <c r="N159" s="8" t="s">
        <v>10</v>
      </c>
      <c r="O159" s="8"/>
      <c r="P159" s="8"/>
      <c r="Q159" s="9" t="s">
        <v>11</v>
      </c>
      <c r="R159" s="10" t="s">
        <v>12</v>
      </c>
      <c r="S159" s="10" t="s">
        <v>13</v>
      </c>
      <c r="Z159" s="4" t="s">
        <v>8</v>
      </c>
      <c r="AA159" s="5"/>
      <c r="AB159" s="5"/>
      <c r="AC159" s="6"/>
      <c r="AD159" s="7" t="s">
        <v>9</v>
      </c>
      <c r="AE159" s="7"/>
      <c r="AF159" s="7"/>
      <c r="AG159" s="7"/>
      <c r="AH159" s="8" t="s">
        <v>10</v>
      </c>
      <c r="AI159" s="8"/>
      <c r="AJ159" s="8"/>
      <c r="AK159" s="9" t="s">
        <v>11</v>
      </c>
      <c r="AL159" s="10" t="s">
        <v>12</v>
      </c>
      <c r="AM159" s="10" t="s">
        <v>13</v>
      </c>
      <c r="AT159" s="4" t="s">
        <v>8</v>
      </c>
      <c r="AU159" s="5"/>
      <c r="AV159" s="5"/>
      <c r="AW159" s="6"/>
      <c r="AX159" s="7" t="s">
        <v>9</v>
      </c>
      <c r="AY159" s="7"/>
      <c r="AZ159" s="7"/>
      <c r="BA159" s="7"/>
      <c r="BB159" s="8" t="s">
        <v>10</v>
      </c>
      <c r="BC159" s="8"/>
      <c r="BD159" s="8"/>
      <c r="BE159" s="9" t="s">
        <v>11</v>
      </c>
      <c r="BF159" s="10" t="s">
        <v>12</v>
      </c>
      <c r="BG159" s="10" t="s">
        <v>13</v>
      </c>
      <c r="BN159" s="4" t="s">
        <v>8</v>
      </c>
      <c r="BO159" s="5"/>
      <c r="BP159" s="5"/>
      <c r="BQ159" s="6"/>
      <c r="BR159" s="7" t="s">
        <v>9</v>
      </c>
      <c r="BS159" s="7"/>
      <c r="BT159" s="7"/>
      <c r="BU159" s="7"/>
      <c r="BV159" s="8" t="s">
        <v>10</v>
      </c>
      <c r="BW159" s="8"/>
      <c r="BX159" s="8"/>
      <c r="BY159" s="9" t="s">
        <v>11</v>
      </c>
      <c r="BZ159" s="10" t="s">
        <v>12</v>
      </c>
      <c r="CA159" s="10" t="s">
        <v>13</v>
      </c>
      <c r="CH159" s="4" t="s">
        <v>8</v>
      </c>
      <c r="CI159" s="5"/>
      <c r="CJ159" s="5"/>
      <c r="CK159" s="6"/>
      <c r="CL159" s="7" t="s">
        <v>9</v>
      </c>
      <c r="CM159" s="7"/>
      <c r="CN159" s="7"/>
      <c r="CO159" s="7"/>
      <c r="CP159" s="8" t="s">
        <v>10</v>
      </c>
      <c r="CQ159" s="8"/>
      <c r="CR159" s="8"/>
      <c r="CS159" s="9" t="s">
        <v>11</v>
      </c>
      <c r="CT159" s="10" t="s">
        <v>12</v>
      </c>
      <c r="CU159" s="10" t="s">
        <v>13</v>
      </c>
      <c r="DB159" s="4" t="s">
        <v>8</v>
      </c>
      <c r="DC159" s="5"/>
      <c r="DD159" s="5"/>
      <c r="DE159" s="6"/>
      <c r="DF159" s="7" t="s">
        <v>9</v>
      </c>
      <c r="DG159" s="7"/>
      <c r="DH159" s="7"/>
      <c r="DI159" s="7"/>
      <c r="DJ159" s="8" t="s">
        <v>10</v>
      </c>
      <c r="DK159" s="8"/>
      <c r="DL159" s="8"/>
      <c r="DM159" s="9" t="s">
        <v>11</v>
      </c>
      <c r="DN159" s="10" t="s">
        <v>12</v>
      </c>
      <c r="DO159" s="10" t="s">
        <v>13</v>
      </c>
      <c r="DV159" s="4" t="s">
        <v>8</v>
      </c>
      <c r="DW159" s="5"/>
      <c r="DX159" s="5"/>
      <c r="DY159" s="6"/>
      <c r="DZ159" s="7" t="s">
        <v>9</v>
      </c>
      <c r="EA159" s="7"/>
      <c r="EB159" s="7"/>
      <c r="EC159" s="7"/>
      <c r="ED159" s="8" t="s">
        <v>10</v>
      </c>
      <c r="EE159" s="8"/>
      <c r="EF159" s="8"/>
      <c r="EG159" s="9" t="s">
        <v>11</v>
      </c>
      <c r="EH159" s="10" t="s">
        <v>12</v>
      </c>
      <c r="EI159" s="10" t="s">
        <v>13</v>
      </c>
    </row>
    <row r="160" customHeight="1" spans="6:139">
      <c r="F160" s="11" t="s">
        <v>52</v>
      </c>
      <c r="G160" s="11" t="s">
        <v>20</v>
      </c>
      <c r="H160" s="12" t="s">
        <v>21</v>
      </c>
      <c r="I160" s="13" t="s">
        <v>8</v>
      </c>
      <c r="J160" s="11" t="s">
        <v>22</v>
      </c>
      <c r="K160" s="11" t="s">
        <v>23</v>
      </c>
      <c r="L160" s="11" t="s">
        <v>24</v>
      </c>
      <c r="M160" s="7" t="s">
        <v>25</v>
      </c>
      <c r="N160" s="11" t="s">
        <v>26</v>
      </c>
      <c r="O160" s="11" t="s">
        <v>27</v>
      </c>
      <c r="P160" s="8" t="s">
        <v>28</v>
      </c>
      <c r="Q160" s="9" t="s">
        <v>29</v>
      </c>
      <c r="R160" s="14"/>
      <c r="S160" s="14"/>
      <c r="Z160" s="11" t="s">
        <v>52</v>
      </c>
      <c r="AA160" s="11" t="s">
        <v>20</v>
      </c>
      <c r="AB160" s="12" t="s">
        <v>21</v>
      </c>
      <c r="AC160" s="13" t="s">
        <v>8</v>
      </c>
      <c r="AD160" s="11" t="s">
        <v>22</v>
      </c>
      <c r="AE160" s="11" t="s">
        <v>23</v>
      </c>
      <c r="AF160" s="11" t="s">
        <v>24</v>
      </c>
      <c r="AG160" s="7" t="s">
        <v>25</v>
      </c>
      <c r="AH160" s="11" t="s">
        <v>26</v>
      </c>
      <c r="AI160" s="11" t="s">
        <v>27</v>
      </c>
      <c r="AJ160" s="8" t="s">
        <v>28</v>
      </c>
      <c r="AK160" s="9" t="s">
        <v>29</v>
      </c>
      <c r="AL160" s="14"/>
      <c r="AM160" s="14"/>
      <c r="AT160" s="11" t="s">
        <v>52</v>
      </c>
      <c r="AU160" s="11" t="s">
        <v>20</v>
      </c>
      <c r="AV160" s="12" t="s">
        <v>21</v>
      </c>
      <c r="AW160" s="13" t="s">
        <v>8</v>
      </c>
      <c r="AX160" s="11" t="s">
        <v>22</v>
      </c>
      <c r="AY160" s="11" t="s">
        <v>23</v>
      </c>
      <c r="AZ160" s="11" t="s">
        <v>24</v>
      </c>
      <c r="BA160" s="7" t="s">
        <v>25</v>
      </c>
      <c r="BB160" s="11" t="s">
        <v>26</v>
      </c>
      <c r="BC160" s="11" t="s">
        <v>27</v>
      </c>
      <c r="BD160" s="8" t="s">
        <v>28</v>
      </c>
      <c r="BE160" s="9" t="s">
        <v>29</v>
      </c>
      <c r="BF160" s="14"/>
      <c r="BG160" s="14"/>
      <c r="BN160" s="11" t="s">
        <v>52</v>
      </c>
      <c r="BO160" s="11" t="s">
        <v>20</v>
      </c>
      <c r="BP160" s="12" t="s">
        <v>21</v>
      </c>
      <c r="BQ160" s="13" t="s">
        <v>8</v>
      </c>
      <c r="BR160" s="11" t="s">
        <v>22</v>
      </c>
      <c r="BS160" s="11" t="s">
        <v>23</v>
      </c>
      <c r="BT160" s="11" t="s">
        <v>24</v>
      </c>
      <c r="BU160" s="7" t="s">
        <v>25</v>
      </c>
      <c r="BV160" s="11" t="s">
        <v>26</v>
      </c>
      <c r="BW160" s="11" t="s">
        <v>27</v>
      </c>
      <c r="BX160" s="8" t="s">
        <v>28</v>
      </c>
      <c r="BY160" s="9" t="s">
        <v>29</v>
      </c>
      <c r="BZ160" s="14"/>
      <c r="CA160" s="14"/>
      <c r="CH160" s="11" t="s">
        <v>52</v>
      </c>
      <c r="CI160" s="11" t="s">
        <v>20</v>
      </c>
      <c r="CJ160" s="12" t="s">
        <v>21</v>
      </c>
      <c r="CK160" s="13" t="s">
        <v>8</v>
      </c>
      <c r="CL160" s="11" t="s">
        <v>22</v>
      </c>
      <c r="CM160" s="11" t="s">
        <v>23</v>
      </c>
      <c r="CN160" s="11" t="s">
        <v>24</v>
      </c>
      <c r="CO160" s="7" t="s">
        <v>25</v>
      </c>
      <c r="CP160" s="11" t="s">
        <v>26</v>
      </c>
      <c r="CQ160" s="11" t="s">
        <v>27</v>
      </c>
      <c r="CR160" s="8" t="s">
        <v>28</v>
      </c>
      <c r="CS160" s="9" t="s">
        <v>29</v>
      </c>
      <c r="CT160" s="14"/>
      <c r="CU160" s="14"/>
      <c r="DB160" s="11" t="s">
        <v>52</v>
      </c>
      <c r="DC160" s="11" t="s">
        <v>20</v>
      </c>
      <c r="DD160" s="12" t="s">
        <v>21</v>
      </c>
      <c r="DE160" s="13" t="s">
        <v>8</v>
      </c>
      <c r="DF160" s="11" t="s">
        <v>22</v>
      </c>
      <c r="DG160" s="11" t="s">
        <v>23</v>
      </c>
      <c r="DH160" s="11" t="s">
        <v>24</v>
      </c>
      <c r="DI160" s="7" t="s">
        <v>25</v>
      </c>
      <c r="DJ160" s="11" t="s">
        <v>26</v>
      </c>
      <c r="DK160" s="11" t="s">
        <v>27</v>
      </c>
      <c r="DL160" s="8" t="s">
        <v>28</v>
      </c>
      <c r="DM160" s="9" t="s">
        <v>29</v>
      </c>
      <c r="DN160" s="14"/>
      <c r="DO160" s="14"/>
      <c r="DV160" s="11" t="s">
        <v>52</v>
      </c>
      <c r="DW160" s="11" t="s">
        <v>20</v>
      </c>
      <c r="DX160" s="12" t="s">
        <v>21</v>
      </c>
      <c r="DY160" s="13" t="s">
        <v>8</v>
      </c>
      <c r="DZ160" s="11" t="s">
        <v>22</v>
      </c>
      <c r="EA160" s="11" t="s">
        <v>23</v>
      </c>
      <c r="EB160" s="11" t="s">
        <v>24</v>
      </c>
      <c r="EC160" s="7" t="s">
        <v>25</v>
      </c>
      <c r="ED160" s="11" t="s">
        <v>26</v>
      </c>
      <c r="EE160" s="11" t="s">
        <v>27</v>
      </c>
      <c r="EF160" s="8" t="s">
        <v>28</v>
      </c>
      <c r="EG160" s="9" t="s">
        <v>29</v>
      </c>
      <c r="EH160" s="14"/>
      <c r="EI160" s="14"/>
    </row>
    <row r="161" customHeight="1" spans="6:139">
      <c r="F161" s="11">
        <v>35434</v>
      </c>
      <c r="G161" s="11">
        <v>0.0847</v>
      </c>
      <c r="H161" s="12">
        <v>1.35</v>
      </c>
      <c r="I161" s="13">
        <f t="shared" ref="I161:I163" si="352">F161*G161*H161</f>
        <v>4051.70073</v>
      </c>
      <c r="J161" s="11">
        <v>3</v>
      </c>
      <c r="K161" s="11">
        <v>490</v>
      </c>
      <c r="L161" s="11">
        <v>1.43</v>
      </c>
      <c r="M161" s="16">
        <f t="shared" ref="M161:M163" si="353">1+6*K161/(K161+2000)+L161</f>
        <v>3.61072289156627</v>
      </c>
      <c r="N161" s="11">
        <v>0.89</v>
      </c>
      <c r="O161" s="11">
        <v>1.78</v>
      </c>
      <c r="P161" s="8">
        <f t="shared" ref="P161:P163" si="354">1+N161*O161</f>
        <v>2.5842</v>
      </c>
      <c r="Q161" s="9">
        <v>1.15</v>
      </c>
      <c r="R161" s="17">
        <v>1</v>
      </c>
      <c r="S161" s="18">
        <f t="shared" ref="S161:S165" si="355">I161*J161*Q161*P161*M161*R161</f>
        <v>130429.772339958</v>
      </c>
      <c r="Z161" s="11">
        <v>35728</v>
      </c>
      <c r="AA161" s="11">
        <v>0.0847</v>
      </c>
      <c r="AB161" s="12">
        <v>1.35</v>
      </c>
      <c r="AC161" s="13">
        <f t="shared" ref="AC161:AC163" si="356">Z161*AA161*AB161</f>
        <v>4085.31816</v>
      </c>
      <c r="AD161" s="11">
        <v>3</v>
      </c>
      <c r="AE161" s="11">
        <v>450</v>
      </c>
      <c r="AF161" s="11">
        <v>1.43</v>
      </c>
      <c r="AG161" s="16">
        <f t="shared" ref="AG161:AG163" si="357">1+6*AE161/(AE161+2000)+AF161</f>
        <v>3.53204081632653</v>
      </c>
      <c r="AH161" s="11">
        <v>1</v>
      </c>
      <c r="AI161" s="11">
        <v>2.71</v>
      </c>
      <c r="AJ161" s="8">
        <f t="shared" ref="AJ161:AJ163" si="358">1+AH161*AI161</f>
        <v>3.71</v>
      </c>
      <c r="AK161" s="9">
        <v>1.15</v>
      </c>
      <c r="AL161" s="17">
        <v>1</v>
      </c>
      <c r="AM161" s="18">
        <f t="shared" ref="AM161:AM165" si="359">AC161*AD161*AK161*AJ161*AG161*AL161</f>
        <v>184690.519501396</v>
      </c>
      <c r="AT161" s="11">
        <v>36903</v>
      </c>
      <c r="AU161" s="11">
        <v>0.0847</v>
      </c>
      <c r="AV161" s="12">
        <v>1.35</v>
      </c>
      <c r="AW161" s="13">
        <f t="shared" ref="AW161:AW164" si="360">AT161*AU161*AV161</f>
        <v>4219.673535</v>
      </c>
      <c r="AX161" s="11">
        <v>3</v>
      </c>
      <c r="AY161" s="11">
        <v>490</v>
      </c>
      <c r="AZ161" s="11">
        <v>1.43</v>
      </c>
      <c r="BA161" s="16">
        <f t="shared" ref="BA161:BA164" si="361">1+6*AY161/(AY161+2000)+AZ161</f>
        <v>3.61072289156627</v>
      </c>
      <c r="BB161" s="11">
        <v>0.93</v>
      </c>
      <c r="BC161" s="11">
        <v>1.85</v>
      </c>
      <c r="BD161" s="8">
        <f t="shared" ref="BD161:BD164" si="362">1+BB161*BC161</f>
        <v>2.7205</v>
      </c>
      <c r="BE161" s="9">
        <v>1.15</v>
      </c>
      <c r="BF161" s="17">
        <v>1.015</v>
      </c>
      <c r="BG161" s="18">
        <f t="shared" ref="BG161:BG165" si="363">AW161*AX161*BE161*BD161*BA161*BF161</f>
        <v>145146.603959445</v>
      </c>
      <c r="BN161" s="11">
        <v>38167</v>
      </c>
      <c r="BO161" s="11">
        <v>0.0847</v>
      </c>
      <c r="BP161" s="12">
        <v>1.35</v>
      </c>
      <c r="BQ161" s="13">
        <f t="shared" ref="BQ161:BQ164" si="364">BN161*BO161*BP161</f>
        <v>4364.205615</v>
      </c>
      <c r="BR161" s="11">
        <v>3</v>
      </c>
      <c r="BS161" s="11">
        <v>490</v>
      </c>
      <c r="BT161" s="11">
        <v>1.43</v>
      </c>
      <c r="BU161" s="16">
        <f t="shared" ref="BU161:BU164" si="365">1+6*BS161/(BS161+2000)+BT161</f>
        <v>3.61072289156627</v>
      </c>
      <c r="BV161" s="11">
        <v>1</v>
      </c>
      <c r="BW161" s="11">
        <v>2.71</v>
      </c>
      <c r="BX161" s="8">
        <f t="shared" ref="BX161:BX164" si="366">1+BV161*BW161</f>
        <v>3.71</v>
      </c>
      <c r="BY161" s="9">
        <v>1.15</v>
      </c>
      <c r="BZ161" s="17">
        <v>1.015</v>
      </c>
      <c r="CA161" s="18">
        <f t="shared" ref="CA161:CA165" si="367">BQ161*BR161*BY161*BX161*BU161*BZ161</f>
        <v>204719.121878545</v>
      </c>
      <c r="CH161" s="11">
        <v>42781</v>
      </c>
      <c r="CI161" s="11">
        <v>0.0847</v>
      </c>
      <c r="CJ161" s="12">
        <v>1.35</v>
      </c>
      <c r="CK161" s="13">
        <f t="shared" ref="CK161:CK165" si="368">CH161*CI161*CJ161</f>
        <v>4891.793445</v>
      </c>
      <c r="CL161" s="11">
        <v>3</v>
      </c>
      <c r="CM161" s="11">
        <v>490</v>
      </c>
      <c r="CN161" s="11">
        <v>1.43</v>
      </c>
      <c r="CO161" s="16">
        <f t="shared" ref="CO161:CO165" si="369">1+6*CM161/(CM161+2000)+CN161</f>
        <v>3.61072289156627</v>
      </c>
      <c r="CP161" s="11">
        <v>0.93</v>
      </c>
      <c r="CQ161" s="11">
        <v>1.85</v>
      </c>
      <c r="CR161" s="8">
        <f t="shared" ref="CR161:CR165" si="370">1+CP161*CQ161</f>
        <v>2.7205</v>
      </c>
      <c r="CS161" s="9">
        <v>1.15</v>
      </c>
      <c r="CT161" s="17">
        <v>1.085</v>
      </c>
      <c r="CU161" s="18">
        <f t="shared" ref="CU161:CU165" si="371">CK161*CL161*CS161*CR161*CO161*CT161</f>
        <v>179870.455148174</v>
      </c>
      <c r="DB161" s="11">
        <v>44045</v>
      </c>
      <c r="DC161" s="11">
        <v>0.0847</v>
      </c>
      <c r="DD161" s="12">
        <v>1.35</v>
      </c>
      <c r="DE161" s="13">
        <f t="shared" ref="DE161:DE165" si="372">DB161*DC161*DD161</f>
        <v>5036.325525</v>
      </c>
      <c r="DF161" s="11">
        <v>3</v>
      </c>
      <c r="DG161" s="11">
        <v>490</v>
      </c>
      <c r="DH161" s="11">
        <v>1.43</v>
      </c>
      <c r="DI161" s="16">
        <f t="shared" ref="DI161:DI165" si="373">1+6*DG161/(DG161+2000)+DH161</f>
        <v>3.61072289156627</v>
      </c>
      <c r="DJ161" s="11">
        <v>1</v>
      </c>
      <c r="DK161" s="11">
        <v>2.71</v>
      </c>
      <c r="DL161" s="8">
        <f t="shared" ref="DL161:DL165" si="374">1+DJ161*DK161</f>
        <v>3.71</v>
      </c>
      <c r="DM161" s="9">
        <v>1.15</v>
      </c>
      <c r="DN161" s="17">
        <v>1.085</v>
      </c>
      <c r="DO161" s="18">
        <f t="shared" ref="DO161:DO165" si="375">DE161*DF161*DM161*DL161*DI161*DN161</f>
        <v>252540.301937453</v>
      </c>
      <c r="DV161" s="11">
        <v>49923</v>
      </c>
      <c r="DW161" s="11">
        <v>0.09996</v>
      </c>
      <c r="DX161" s="12">
        <v>1.35</v>
      </c>
      <c r="DY161" s="13">
        <f t="shared" ref="DY161:DY165" si="376">DV161*DW161*DX161</f>
        <v>6736.909158</v>
      </c>
      <c r="DZ161" s="11">
        <v>3</v>
      </c>
      <c r="EA161" s="11">
        <v>490</v>
      </c>
      <c r="EB161" s="11">
        <v>1.52</v>
      </c>
      <c r="EC161" s="16">
        <f t="shared" ref="EC161:EC165" si="377">1+6*EA161/(EA161+2000)+EB161</f>
        <v>3.70072289156626</v>
      </c>
      <c r="ED161" s="11">
        <v>1</v>
      </c>
      <c r="EE161" s="11">
        <v>3.51</v>
      </c>
      <c r="EF161" s="8">
        <f t="shared" ref="EF161:EF165" si="378">1+ED161*EE161</f>
        <v>4.51</v>
      </c>
      <c r="EG161" s="9">
        <v>1.15</v>
      </c>
      <c r="EH161" s="17">
        <v>1.2</v>
      </c>
      <c r="EI161" s="18">
        <f>DY161*DZ161*EG161*EF161*EC161*EH161+DV161*0.125*EF161*EG161*EH161</f>
        <v>504343.621581356</v>
      </c>
    </row>
    <row r="162" customHeight="1" spans="6:139">
      <c r="F162" s="11">
        <v>35434</v>
      </c>
      <c r="G162" s="11">
        <v>0.0847</v>
      </c>
      <c r="H162" s="12">
        <v>1.35</v>
      </c>
      <c r="I162" s="13">
        <f t="shared" si="352"/>
        <v>4051.70073</v>
      </c>
      <c r="J162" s="11">
        <v>3</v>
      </c>
      <c r="K162" s="11">
        <v>490</v>
      </c>
      <c r="L162" s="11">
        <v>1.43</v>
      </c>
      <c r="M162" s="16">
        <f t="shared" si="353"/>
        <v>3.61072289156627</v>
      </c>
      <c r="N162" s="11">
        <v>0.89</v>
      </c>
      <c r="O162" s="11">
        <v>1.78</v>
      </c>
      <c r="P162" s="8">
        <f t="shared" si="354"/>
        <v>2.5842</v>
      </c>
      <c r="Q162" s="9">
        <v>1.15</v>
      </c>
      <c r="R162" s="17">
        <v>1</v>
      </c>
      <c r="S162" s="18">
        <f t="shared" si="355"/>
        <v>130429.772339958</v>
      </c>
      <c r="Z162" s="11">
        <v>35728</v>
      </c>
      <c r="AA162" s="11">
        <v>0.0847</v>
      </c>
      <c r="AB162" s="12">
        <v>1.35</v>
      </c>
      <c r="AC162" s="13">
        <f t="shared" si="356"/>
        <v>4085.31816</v>
      </c>
      <c r="AD162" s="11">
        <v>3</v>
      </c>
      <c r="AE162" s="11">
        <v>450</v>
      </c>
      <c r="AF162" s="11">
        <v>1.43</v>
      </c>
      <c r="AG162" s="16">
        <f t="shared" si="357"/>
        <v>3.53204081632653</v>
      </c>
      <c r="AH162" s="11">
        <v>1</v>
      </c>
      <c r="AI162" s="11">
        <v>2.71</v>
      </c>
      <c r="AJ162" s="8">
        <f t="shared" si="358"/>
        <v>3.71</v>
      </c>
      <c r="AK162" s="9">
        <v>1.15</v>
      </c>
      <c r="AL162" s="17">
        <v>1</v>
      </c>
      <c r="AM162" s="18">
        <f t="shared" si="359"/>
        <v>184690.519501396</v>
      </c>
      <c r="AT162" s="11">
        <v>36903</v>
      </c>
      <c r="AU162" s="11">
        <v>0.0847</v>
      </c>
      <c r="AV162" s="12">
        <v>1.35</v>
      </c>
      <c r="AW162" s="13">
        <f t="shared" si="360"/>
        <v>4219.673535</v>
      </c>
      <c r="AX162" s="11">
        <v>3</v>
      </c>
      <c r="AY162" s="11">
        <v>490</v>
      </c>
      <c r="AZ162" s="11">
        <v>1.43</v>
      </c>
      <c r="BA162" s="16">
        <f t="shared" si="361"/>
        <v>3.61072289156627</v>
      </c>
      <c r="BB162" s="11">
        <v>0.93</v>
      </c>
      <c r="BC162" s="11">
        <v>1.85</v>
      </c>
      <c r="BD162" s="8">
        <f t="shared" si="362"/>
        <v>2.7205</v>
      </c>
      <c r="BE162" s="9">
        <v>1.15</v>
      </c>
      <c r="BF162" s="17">
        <v>1.015</v>
      </c>
      <c r="BG162" s="18">
        <f t="shared" si="363"/>
        <v>145146.603959445</v>
      </c>
      <c r="BN162" s="11">
        <v>38167</v>
      </c>
      <c r="BO162" s="11">
        <v>0.0847</v>
      </c>
      <c r="BP162" s="12">
        <v>1.35</v>
      </c>
      <c r="BQ162" s="13">
        <f t="shared" si="364"/>
        <v>4364.205615</v>
      </c>
      <c r="BR162" s="11">
        <v>3</v>
      </c>
      <c r="BS162" s="11">
        <v>490</v>
      </c>
      <c r="BT162" s="11">
        <v>1.43</v>
      </c>
      <c r="BU162" s="16">
        <f t="shared" si="365"/>
        <v>3.61072289156627</v>
      </c>
      <c r="BV162" s="11">
        <v>1</v>
      </c>
      <c r="BW162" s="11">
        <v>2.71</v>
      </c>
      <c r="BX162" s="8">
        <f t="shared" si="366"/>
        <v>3.71</v>
      </c>
      <c r="BY162" s="9">
        <v>1.15</v>
      </c>
      <c r="BZ162" s="17">
        <v>1.015</v>
      </c>
      <c r="CA162" s="18">
        <f t="shared" si="367"/>
        <v>204719.121878545</v>
      </c>
      <c r="CH162" s="11">
        <v>42781</v>
      </c>
      <c r="CI162" s="11">
        <v>0.0847</v>
      </c>
      <c r="CJ162" s="12">
        <v>1.35</v>
      </c>
      <c r="CK162" s="13">
        <f t="shared" si="368"/>
        <v>4891.793445</v>
      </c>
      <c r="CL162" s="11">
        <v>3</v>
      </c>
      <c r="CM162" s="11">
        <v>490</v>
      </c>
      <c r="CN162" s="11">
        <v>1.43</v>
      </c>
      <c r="CO162" s="16">
        <f t="shared" si="369"/>
        <v>3.61072289156627</v>
      </c>
      <c r="CP162" s="11">
        <v>0.93</v>
      </c>
      <c r="CQ162" s="11">
        <v>1.85</v>
      </c>
      <c r="CR162" s="8">
        <f t="shared" si="370"/>
        <v>2.7205</v>
      </c>
      <c r="CS162" s="9">
        <v>1.15</v>
      </c>
      <c r="CT162" s="17">
        <v>1.085</v>
      </c>
      <c r="CU162" s="18">
        <f t="shared" si="371"/>
        <v>179870.455148174</v>
      </c>
      <c r="DB162" s="11">
        <v>44045</v>
      </c>
      <c r="DC162" s="11">
        <v>0.0847</v>
      </c>
      <c r="DD162" s="12">
        <v>1.35</v>
      </c>
      <c r="DE162" s="13">
        <f t="shared" si="372"/>
        <v>5036.325525</v>
      </c>
      <c r="DF162" s="11">
        <v>3</v>
      </c>
      <c r="DG162" s="11">
        <v>490</v>
      </c>
      <c r="DH162" s="11">
        <v>1.43</v>
      </c>
      <c r="DI162" s="16">
        <f t="shared" si="373"/>
        <v>3.61072289156627</v>
      </c>
      <c r="DJ162" s="11">
        <v>1</v>
      </c>
      <c r="DK162" s="11">
        <v>2.71</v>
      </c>
      <c r="DL162" s="8">
        <f t="shared" si="374"/>
        <v>3.71</v>
      </c>
      <c r="DM162" s="9">
        <v>1.15</v>
      </c>
      <c r="DN162" s="17">
        <v>1.085</v>
      </c>
      <c r="DO162" s="18">
        <f t="shared" si="375"/>
        <v>252540.301937453</v>
      </c>
      <c r="DV162" s="11">
        <v>49923</v>
      </c>
      <c r="DW162" s="11">
        <v>0.09996</v>
      </c>
      <c r="DX162" s="12">
        <v>1.35</v>
      </c>
      <c r="DY162" s="13">
        <f t="shared" si="376"/>
        <v>6736.909158</v>
      </c>
      <c r="DZ162" s="11">
        <v>3</v>
      </c>
      <c r="EA162" s="11">
        <v>490</v>
      </c>
      <c r="EB162" s="11">
        <v>1.52</v>
      </c>
      <c r="EC162" s="16">
        <f t="shared" si="377"/>
        <v>3.70072289156626</v>
      </c>
      <c r="ED162" s="11">
        <v>1</v>
      </c>
      <c r="EE162" s="11">
        <v>3.51</v>
      </c>
      <c r="EF162" s="8">
        <f t="shared" si="378"/>
        <v>4.51</v>
      </c>
      <c r="EG162" s="9">
        <v>1.15</v>
      </c>
      <c r="EH162" s="17">
        <v>1.2</v>
      </c>
      <c r="EI162" s="18">
        <f t="shared" ref="EI162:EI165" si="379">DY162*DZ162*EG162*EF162*EC162*EH162</f>
        <v>465504.775656356</v>
      </c>
    </row>
    <row r="163" customHeight="1" spans="6:139">
      <c r="F163" s="11">
        <v>35434</v>
      </c>
      <c r="G163" s="11">
        <v>0.0847</v>
      </c>
      <c r="H163" s="12">
        <v>1.35</v>
      </c>
      <c r="I163" s="13">
        <f t="shared" si="352"/>
        <v>4051.70073</v>
      </c>
      <c r="J163" s="11">
        <v>3</v>
      </c>
      <c r="K163" s="11">
        <v>240</v>
      </c>
      <c r="L163" s="11">
        <v>1.43</v>
      </c>
      <c r="M163" s="16">
        <f t="shared" si="353"/>
        <v>3.07285714285714</v>
      </c>
      <c r="N163" s="11">
        <v>0.89</v>
      </c>
      <c r="O163" s="11">
        <v>1.78</v>
      </c>
      <c r="P163" s="8">
        <f t="shared" si="354"/>
        <v>2.5842</v>
      </c>
      <c r="Q163" s="9">
        <v>0.9</v>
      </c>
      <c r="R163" s="17">
        <v>1</v>
      </c>
      <c r="S163" s="18">
        <f t="shared" si="355"/>
        <v>86869.9589602951</v>
      </c>
      <c r="Z163" s="11">
        <v>35728</v>
      </c>
      <c r="AA163" s="11">
        <v>0.0847</v>
      </c>
      <c r="AB163" s="12">
        <v>1.35</v>
      </c>
      <c r="AC163" s="13">
        <f t="shared" si="356"/>
        <v>4085.31816</v>
      </c>
      <c r="AD163" s="11">
        <v>3</v>
      </c>
      <c r="AE163" s="11">
        <v>200</v>
      </c>
      <c r="AF163" s="11">
        <v>1.43</v>
      </c>
      <c r="AG163" s="16">
        <f t="shared" si="357"/>
        <v>2.97545454545455</v>
      </c>
      <c r="AH163" s="11">
        <v>1</v>
      </c>
      <c r="AI163" s="11">
        <v>2.71</v>
      </c>
      <c r="AJ163" s="8">
        <f t="shared" si="358"/>
        <v>3.71</v>
      </c>
      <c r="AK163" s="9">
        <v>0.9</v>
      </c>
      <c r="AL163" s="17">
        <v>1</v>
      </c>
      <c r="AM163" s="18">
        <f t="shared" si="359"/>
        <v>121763.43142231</v>
      </c>
      <c r="AT163" s="11">
        <v>36903</v>
      </c>
      <c r="AU163" s="11">
        <v>0.0847</v>
      </c>
      <c r="AV163" s="12">
        <v>1.35</v>
      </c>
      <c r="AW163" s="13">
        <f t="shared" si="360"/>
        <v>4219.673535</v>
      </c>
      <c r="AX163" s="11">
        <v>3</v>
      </c>
      <c r="AY163" s="11">
        <v>490</v>
      </c>
      <c r="AZ163" s="11">
        <v>1.43</v>
      </c>
      <c r="BA163" s="16">
        <f t="shared" si="361"/>
        <v>3.61072289156627</v>
      </c>
      <c r="BB163" s="11">
        <v>0.93</v>
      </c>
      <c r="BC163" s="11">
        <v>1.85</v>
      </c>
      <c r="BD163" s="8">
        <f t="shared" si="362"/>
        <v>2.7205</v>
      </c>
      <c r="BE163" s="9">
        <v>1.15</v>
      </c>
      <c r="BF163" s="17">
        <v>1.015</v>
      </c>
      <c r="BG163" s="18">
        <f t="shared" si="363"/>
        <v>145146.603959445</v>
      </c>
      <c r="BN163" s="11">
        <v>38167</v>
      </c>
      <c r="BO163" s="11">
        <v>0.0847</v>
      </c>
      <c r="BP163" s="12">
        <v>1.35</v>
      </c>
      <c r="BQ163" s="13">
        <f t="shared" si="364"/>
        <v>4364.205615</v>
      </c>
      <c r="BR163" s="11">
        <v>3</v>
      </c>
      <c r="BS163" s="11">
        <v>490</v>
      </c>
      <c r="BT163" s="11">
        <v>1.43</v>
      </c>
      <c r="BU163" s="16">
        <f t="shared" si="365"/>
        <v>3.61072289156627</v>
      </c>
      <c r="BV163" s="11">
        <v>1</v>
      </c>
      <c r="BW163" s="11">
        <v>2.71</v>
      </c>
      <c r="BX163" s="8">
        <f t="shared" si="366"/>
        <v>3.71</v>
      </c>
      <c r="BY163" s="9">
        <v>1.15</v>
      </c>
      <c r="BZ163" s="17">
        <v>1.015</v>
      </c>
      <c r="CA163" s="18">
        <f t="shared" si="367"/>
        <v>204719.121878545</v>
      </c>
      <c r="CH163" s="11">
        <v>42781</v>
      </c>
      <c r="CI163" s="11">
        <v>0.0847</v>
      </c>
      <c r="CJ163" s="12">
        <v>1.35</v>
      </c>
      <c r="CK163" s="13">
        <f t="shared" si="368"/>
        <v>4891.793445</v>
      </c>
      <c r="CL163" s="11">
        <v>3</v>
      </c>
      <c r="CM163" s="11">
        <v>490</v>
      </c>
      <c r="CN163" s="11">
        <v>1.43</v>
      </c>
      <c r="CO163" s="16">
        <f t="shared" si="369"/>
        <v>3.61072289156627</v>
      </c>
      <c r="CP163" s="11">
        <v>0.93</v>
      </c>
      <c r="CQ163" s="11">
        <v>1.85</v>
      </c>
      <c r="CR163" s="8">
        <f t="shared" si="370"/>
        <v>2.7205</v>
      </c>
      <c r="CS163" s="9">
        <v>1.15</v>
      </c>
      <c r="CT163" s="17">
        <v>1.085</v>
      </c>
      <c r="CU163" s="18">
        <f t="shared" si="371"/>
        <v>179870.455148174</v>
      </c>
      <c r="DB163" s="11">
        <v>44045</v>
      </c>
      <c r="DC163" s="11">
        <v>0.0847</v>
      </c>
      <c r="DD163" s="12">
        <v>1.35</v>
      </c>
      <c r="DE163" s="13">
        <f t="shared" si="372"/>
        <v>5036.325525</v>
      </c>
      <c r="DF163" s="11">
        <v>3</v>
      </c>
      <c r="DG163" s="11">
        <v>490</v>
      </c>
      <c r="DH163" s="11">
        <v>1.43</v>
      </c>
      <c r="DI163" s="16">
        <f t="shared" si="373"/>
        <v>3.61072289156627</v>
      </c>
      <c r="DJ163" s="11">
        <v>1</v>
      </c>
      <c r="DK163" s="11">
        <v>2.71</v>
      </c>
      <c r="DL163" s="8">
        <f t="shared" si="374"/>
        <v>3.71</v>
      </c>
      <c r="DM163" s="9">
        <v>1.15</v>
      </c>
      <c r="DN163" s="17">
        <v>1.085</v>
      </c>
      <c r="DO163" s="18">
        <f t="shared" si="375"/>
        <v>252540.301937453</v>
      </c>
      <c r="DV163" s="11">
        <v>49923</v>
      </c>
      <c r="DW163" s="11">
        <v>0.09996</v>
      </c>
      <c r="DX163" s="12">
        <v>1.35</v>
      </c>
      <c r="DY163" s="13">
        <f t="shared" si="376"/>
        <v>6736.909158</v>
      </c>
      <c r="DZ163" s="11">
        <v>3</v>
      </c>
      <c r="EA163" s="11">
        <v>490</v>
      </c>
      <c r="EB163" s="11">
        <v>1.52</v>
      </c>
      <c r="EC163" s="16">
        <f t="shared" si="377"/>
        <v>3.70072289156626</v>
      </c>
      <c r="ED163" s="11">
        <v>1</v>
      </c>
      <c r="EE163" s="11">
        <v>3.51</v>
      </c>
      <c r="EF163" s="8">
        <f t="shared" si="378"/>
        <v>4.51</v>
      </c>
      <c r="EG163" s="9">
        <v>1.15</v>
      </c>
      <c r="EH163" s="17">
        <v>1.2</v>
      </c>
      <c r="EI163" s="18">
        <f t="shared" si="379"/>
        <v>465504.775656356</v>
      </c>
    </row>
    <row r="164" customHeight="1" spans="6:139">
      <c r="F164" s="11"/>
      <c r="G164" s="11"/>
      <c r="H164" s="12"/>
      <c r="I164" s="13"/>
      <c r="J164" s="11"/>
      <c r="K164" s="11"/>
      <c r="L164" s="11"/>
      <c r="M164" s="16"/>
      <c r="N164" s="11"/>
      <c r="O164" s="11"/>
      <c r="P164" s="8"/>
      <c r="Q164" s="9"/>
      <c r="R164" s="17">
        <v>1</v>
      </c>
      <c r="S164" s="18">
        <f t="shared" si="355"/>
        <v>0</v>
      </c>
      <c r="Z164" s="11"/>
      <c r="AA164" s="11"/>
      <c r="AB164" s="12"/>
      <c r="AC164" s="13"/>
      <c r="AD164" s="11"/>
      <c r="AE164" s="11"/>
      <c r="AF164" s="11"/>
      <c r="AG164" s="16"/>
      <c r="AH164" s="11"/>
      <c r="AI164" s="11"/>
      <c r="AJ164" s="8"/>
      <c r="AK164" s="9"/>
      <c r="AL164" s="17">
        <v>1</v>
      </c>
      <c r="AM164" s="18">
        <f t="shared" si="359"/>
        <v>0</v>
      </c>
      <c r="AT164" s="11">
        <v>36903</v>
      </c>
      <c r="AU164" s="11">
        <v>0.0847</v>
      </c>
      <c r="AV164" s="12">
        <v>1.35</v>
      </c>
      <c r="AW164" s="13">
        <f t="shared" si="360"/>
        <v>4219.673535</v>
      </c>
      <c r="AX164" s="11">
        <v>3</v>
      </c>
      <c r="AY164" s="11">
        <v>240</v>
      </c>
      <c r="AZ164" s="11">
        <v>1.43</v>
      </c>
      <c r="BA164" s="16">
        <f t="shared" si="361"/>
        <v>3.07285714285714</v>
      </c>
      <c r="BB164" s="11">
        <v>0.93</v>
      </c>
      <c r="BC164" s="11">
        <v>1.85</v>
      </c>
      <c r="BD164" s="8">
        <f t="shared" si="362"/>
        <v>2.7205</v>
      </c>
      <c r="BE164" s="9">
        <v>0.9</v>
      </c>
      <c r="BF164" s="17">
        <v>1.015</v>
      </c>
      <c r="BG164" s="18">
        <f t="shared" si="363"/>
        <v>96671.7897530239</v>
      </c>
      <c r="BN164" s="11">
        <v>38167</v>
      </c>
      <c r="BO164" s="11">
        <v>0.0847</v>
      </c>
      <c r="BP164" s="12">
        <v>1.35</v>
      </c>
      <c r="BQ164" s="13">
        <f t="shared" si="364"/>
        <v>4364.205615</v>
      </c>
      <c r="BR164" s="11">
        <v>3</v>
      </c>
      <c r="BS164" s="11">
        <v>240</v>
      </c>
      <c r="BT164" s="11">
        <v>1.43</v>
      </c>
      <c r="BU164" s="16">
        <f t="shared" si="365"/>
        <v>3.07285714285714</v>
      </c>
      <c r="BV164" s="11">
        <v>1</v>
      </c>
      <c r="BW164" s="11">
        <v>2.71</v>
      </c>
      <c r="BX164" s="8">
        <f t="shared" si="366"/>
        <v>3.71</v>
      </c>
      <c r="BY164" s="9">
        <v>0.9</v>
      </c>
      <c r="BZ164" s="17">
        <v>1.015</v>
      </c>
      <c r="CA164" s="18">
        <f t="shared" si="367"/>
        <v>136348.790593792</v>
      </c>
      <c r="CH164" s="11">
        <v>42781</v>
      </c>
      <c r="CI164" s="11">
        <v>0.0847</v>
      </c>
      <c r="CJ164" s="12">
        <v>1.35</v>
      </c>
      <c r="CK164" s="13">
        <f t="shared" si="368"/>
        <v>4891.793445</v>
      </c>
      <c r="CL164" s="11">
        <v>3</v>
      </c>
      <c r="CM164" s="11">
        <v>240</v>
      </c>
      <c r="CN164" s="11">
        <v>1.43</v>
      </c>
      <c r="CO164" s="16">
        <f t="shared" si="369"/>
        <v>3.07285714285714</v>
      </c>
      <c r="CP164" s="11">
        <v>0.93</v>
      </c>
      <c r="CQ164" s="11">
        <v>1.85</v>
      </c>
      <c r="CR164" s="8">
        <f t="shared" si="370"/>
        <v>2.7205</v>
      </c>
      <c r="CS164" s="9">
        <v>0.9</v>
      </c>
      <c r="CT164" s="17">
        <v>1.085</v>
      </c>
      <c r="CU164" s="18">
        <f t="shared" si="371"/>
        <v>119798.867824172</v>
      </c>
      <c r="DB164" s="11">
        <v>44045</v>
      </c>
      <c r="DC164" s="11">
        <v>0.0847</v>
      </c>
      <c r="DD164" s="12">
        <v>1.35</v>
      </c>
      <c r="DE164" s="13">
        <f t="shared" si="372"/>
        <v>5036.325525</v>
      </c>
      <c r="DF164" s="11">
        <v>3</v>
      </c>
      <c r="DG164" s="11">
        <v>240</v>
      </c>
      <c r="DH164" s="11">
        <v>1.43</v>
      </c>
      <c r="DI164" s="16">
        <f t="shared" si="373"/>
        <v>3.07285714285714</v>
      </c>
      <c r="DJ164" s="11">
        <v>1</v>
      </c>
      <c r="DK164" s="11">
        <v>2.71</v>
      </c>
      <c r="DL164" s="8">
        <f t="shared" si="374"/>
        <v>3.71</v>
      </c>
      <c r="DM164" s="9">
        <v>0.9</v>
      </c>
      <c r="DN164" s="17">
        <v>1.085</v>
      </c>
      <c r="DO164" s="18">
        <f t="shared" si="375"/>
        <v>168199.064305245</v>
      </c>
      <c r="DV164" s="11">
        <v>49923</v>
      </c>
      <c r="DW164" s="11">
        <v>0.09996</v>
      </c>
      <c r="DX164" s="12">
        <v>1.35</v>
      </c>
      <c r="DY164" s="13">
        <f t="shared" si="376"/>
        <v>6736.909158</v>
      </c>
      <c r="DZ164" s="11">
        <v>3</v>
      </c>
      <c r="EA164" s="11">
        <v>240</v>
      </c>
      <c r="EB164" s="11">
        <v>1.52</v>
      </c>
      <c r="EC164" s="16">
        <f t="shared" si="377"/>
        <v>3.16285714285714</v>
      </c>
      <c r="ED164" s="11">
        <v>1</v>
      </c>
      <c r="EE164" s="11">
        <v>3.51</v>
      </c>
      <c r="EF164" s="8">
        <f t="shared" si="378"/>
        <v>4.51</v>
      </c>
      <c r="EG164" s="9">
        <v>0.9</v>
      </c>
      <c r="EH164" s="17">
        <v>1.2</v>
      </c>
      <c r="EI164" s="18">
        <f t="shared" si="379"/>
        <v>311359.28399445</v>
      </c>
    </row>
    <row r="165" customHeight="1" spans="6:139">
      <c r="F165" s="11"/>
      <c r="G165" s="11"/>
      <c r="H165" s="12"/>
      <c r="I165" s="13"/>
      <c r="J165" s="11"/>
      <c r="K165" s="11"/>
      <c r="L165" s="11"/>
      <c r="M165" s="16"/>
      <c r="N165" s="11"/>
      <c r="O165" s="11"/>
      <c r="P165" s="8"/>
      <c r="Q165" s="9"/>
      <c r="R165" s="17">
        <v>1</v>
      </c>
      <c r="S165" s="18">
        <f t="shared" si="355"/>
        <v>0</v>
      </c>
      <c r="Z165" s="11"/>
      <c r="AA165" s="11"/>
      <c r="AB165" s="12"/>
      <c r="AC165" s="13"/>
      <c r="AD165" s="11"/>
      <c r="AE165" s="11"/>
      <c r="AF165" s="11"/>
      <c r="AG165" s="16"/>
      <c r="AH165" s="11"/>
      <c r="AI165" s="11"/>
      <c r="AJ165" s="8"/>
      <c r="AK165" s="9"/>
      <c r="AL165" s="17">
        <v>1</v>
      </c>
      <c r="AM165" s="18">
        <f t="shared" si="359"/>
        <v>0</v>
      </c>
      <c r="AT165" s="11"/>
      <c r="AU165" s="11"/>
      <c r="AV165" s="12"/>
      <c r="AW165" s="13"/>
      <c r="AX165" s="11"/>
      <c r="AY165" s="11"/>
      <c r="AZ165" s="11"/>
      <c r="BA165" s="16"/>
      <c r="BB165" s="11"/>
      <c r="BC165" s="11"/>
      <c r="BD165" s="8"/>
      <c r="BE165" s="9"/>
      <c r="BF165" s="17">
        <v>1</v>
      </c>
      <c r="BG165" s="18">
        <f t="shared" si="363"/>
        <v>0</v>
      </c>
      <c r="BN165" s="11"/>
      <c r="BO165" s="11"/>
      <c r="BP165" s="12"/>
      <c r="BQ165" s="13"/>
      <c r="BR165" s="11"/>
      <c r="BS165" s="11"/>
      <c r="BT165" s="11"/>
      <c r="BU165" s="16"/>
      <c r="BV165" s="11"/>
      <c r="BW165" s="11"/>
      <c r="BX165" s="8"/>
      <c r="BY165" s="9"/>
      <c r="BZ165" s="17">
        <v>1</v>
      </c>
      <c r="CA165" s="18">
        <f t="shared" si="367"/>
        <v>0</v>
      </c>
      <c r="CH165" s="11">
        <v>42781</v>
      </c>
      <c r="CI165" s="11">
        <v>0.0847</v>
      </c>
      <c r="CJ165" s="12">
        <v>1.35</v>
      </c>
      <c r="CK165" s="13">
        <f t="shared" si="368"/>
        <v>4891.793445</v>
      </c>
      <c r="CL165" s="11">
        <v>3</v>
      </c>
      <c r="CM165" s="11">
        <v>240</v>
      </c>
      <c r="CN165" s="11">
        <v>1.43</v>
      </c>
      <c r="CO165" s="16">
        <f t="shared" si="369"/>
        <v>3.07285714285714</v>
      </c>
      <c r="CP165" s="11">
        <v>0.93</v>
      </c>
      <c r="CQ165" s="11">
        <v>1.85</v>
      </c>
      <c r="CR165" s="8">
        <f t="shared" si="370"/>
        <v>2.7205</v>
      </c>
      <c r="CS165" s="9">
        <v>0.9</v>
      </c>
      <c r="CT165" s="17">
        <v>1.085</v>
      </c>
      <c r="CU165" s="18">
        <f t="shared" si="371"/>
        <v>119798.867824172</v>
      </c>
      <c r="DB165" s="11">
        <v>44045</v>
      </c>
      <c r="DC165" s="11">
        <v>0.0847</v>
      </c>
      <c r="DD165" s="12">
        <v>1.35</v>
      </c>
      <c r="DE165" s="13">
        <f t="shared" si="372"/>
        <v>5036.325525</v>
      </c>
      <c r="DF165" s="11">
        <v>3</v>
      </c>
      <c r="DG165" s="11">
        <v>240</v>
      </c>
      <c r="DH165" s="11">
        <v>1.43</v>
      </c>
      <c r="DI165" s="16">
        <f t="shared" si="373"/>
        <v>3.07285714285714</v>
      </c>
      <c r="DJ165" s="11">
        <v>1</v>
      </c>
      <c r="DK165" s="11">
        <v>2.71</v>
      </c>
      <c r="DL165" s="8">
        <f t="shared" si="374"/>
        <v>3.71</v>
      </c>
      <c r="DM165" s="9">
        <v>0.9</v>
      </c>
      <c r="DN165" s="17">
        <v>1.085</v>
      </c>
      <c r="DO165" s="18">
        <f t="shared" si="375"/>
        <v>168199.064305245</v>
      </c>
      <c r="DV165" s="11">
        <v>49923</v>
      </c>
      <c r="DW165" s="11">
        <v>0.09996</v>
      </c>
      <c r="DX165" s="12">
        <v>1.35</v>
      </c>
      <c r="DY165" s="13">
        <f t="shared" si="376"/>
        <v>6736.909158</v>
      </c>
      <c r="DZ165" s="11">
        <v>3</v>
      </c>
      <c r="EA165" s="11">
        <v>240</v>
      </c>
      <c r="EB165" s="11">
        <v>1.52</v>
      </c>
      <c r="EC165" s="16">
        <f t="shared" si="377"/>
        <v>3.16285714285714</v>
      </c>
      <c r="ED165" s="11">
        <v>1</v>
      </c>
      <c r="EE165" s="11">
        <v>3.51</v>
      </c>
      <c r="EF165" s="8">
        <f t="shared" si="378"/>
        <v>4.51</v>
      </c>
      <c r="EG165" s="9">
        <v>0.9</v>
      </c>
      <c r="EH165" s="17">
        <v>1.2</v>
      </c>
      <c r="EI165" s="18">
        <f t="shared" si="379"/>
        <v>311359.28399445</v>
      </c>
    </row>
    <row r="166" customHeight="1" spans="6:139">
      <c r="F166" s="39" t="s">
        <v>51</v>
      </c>
      <c r="G166" s="40"/>
      <c r="H166" s="40"/>
      <c r="I166" s="40"/>
      <c r="J166" s="40"/>
      <c r="K166" s="40"/>
      <c r="L166" s="40"/>
      <c r="M166" s="25">
        <f>SUM(S161:S165)</f>
        <v>347729.503640211</v>
      </c>
      <c r="N166" s="25"/>
      <c r="O166" s="25"/>
      <c r="P166" s="25"/>
      <c r="Q166" s="25"/>
      <c r="R166" s="25"/>
      <c r="S166" s="25"/>
      <c r="Z166" s="39" t="s">
        <v>51</v>
      </c>
      <c r="AA166" s="40"/>
      <c r="AB166" s="40"/>
      <c r="AC166" s="40"/>
      <c r="AD166" s="40"/>
      <c r="AE166" s="40"/>
      <c r="AF166" s="40"/>
      <c r="AG166" s="25">
        <f>SUM(AM161:AM165)</f>
        <v>491144.470425101</v>
      </c>
      <c r="AH166" s="25"/>
      <c r="AI166" s="25"/>
      <c r="AJ166" s="25"/>
      <c r="AK166" s="25"/>
      <c r="AL166" s="25"/>
      <c r="AM166" s="25"/>
      <c r="AT166" s="39" t="s">
        <v>51</v>
      </c>
      <c r="AU166" s="40"/>
      <c r="AV166" s="40"/>
      <c r="AW166" s="40"/>
      <c r="AX166" s="40"/>
      <c r="AY166" s="40"/>
      <c r="AZ166" s="40"/>
      <c r="BA166" s="25">
        <f>SUM(BG161:BG165)</f>
        <v>532111.601631358</v>
      </c>
      <c r="BB166" s="25"/>
      <c r="BC166" s="25"/>
      <c r="BD166" s="25"/>
      <c r="BE166" s="25"/>
      <c r="BF166" s="25"/>
      <c r="BG166" s="25"/>
      <c r="BN166" s="39" t="s">
        <v>51</v>
      </c>
      <c r="BO166" s="40"/>
      <c r="BP166" s="40"/>
      <c r="BQ166" s="40"/>
      <c r="BR166" s="40"/>
      <c r="BS166" s="40"/>
      <c r="BT166" s="40"/>
      <c r="BU166" s="25">
        <f>SUM(CA161:CA165)</f>
        <v>750506.156229427</v>
      </c>
      <c r="BV166" s="25"/>
      <c r="BW166" s="25"/>
      <c r="BX166" s="25"/>
      <c r="BY166" s="25"/>
      <c r="BZ166" s="25"/>
      <c r="CA166" s="25"/>
      <c r="CH166" s="39" t="s">
        <v>51</v>
      </c>
      <c r="CI166" s="40"/>
      <c r="CJ166" s="40"/>
      <c r="CK166" s="40"/>
      <c r="CL166" s="40"/>
      <c r="CM166" s="40"/>
      <c r="CN166" s="40"/>
      <c r="CO166" s="25">
        <f>SUM(CU161:CU165)</f>
        <v>779209.101092868</v>
      </c>
      <c r="CP166" s="25"/>
      <c r="CQ166" s="25"/>
      <c r="CR166" s="25"/>
      <c r="CS166" s="25"/>
      <c r="CT166" s="25"/>
      <c r="CU166" s="25"/>
      <c r="DB166" s="39" t="s">
        <v>51</v>
      </c>
      <c r="DC166" s="40"/>
      <c r="DD166" s="40"/>
      <c r="DE166" s="40"/>
      <c r="DF166" s="40"/>
      <c r="DG166" s="40"/>
      <c r="DH166" s="40"/>
      <c r="DI166" s="25">
        <f>SUM(DO161:DO165)</f>
        <v>1094019.03442285</v>
      </c>
      <c r="DJ166" s="25"/>
      <c r="DK166" s="25"/>
      <c r="DL166" s="25"/>
      <c r="DM166" s="25"/>
      <c r="DN166" s="25"/>
      <c r="DO166" s="25"/>
      <c r="DV166" s="39" t="s">
        <v>51</v>
      </c>
      <c r="DW166" s="40"/>
      <c r="DX166" s="40"/>
      <c r="DY166" s="40"/>
      <c r="DZ166" s="40"/>
      <c r="EA166" s="40"/>
      <c r="EB166" s="40"/>
      <c r="EC166" s="25">
        <f>SUM(EI161:EI165)</f>
        <v>2058071.74088297</v>
      </c>
      <c r="ED166" s="25"/>
      <c r="EE166" s="25"/>
      <c r="EF166" s="25"/>
      <c r="EG166" s="25"/>
      <c r="EH166" s="25"/>
      <c r="EI166" s="25"/>
    </row>
    <row r="167" customHeight="1" spans="6:139">
      <c r="F167" s="40"/>
      <c r="G167" s="40"/>
      <c r="H167" s="40"/>
      <c r="I167" s="40"/>
      <c r="J167" s="40"/>
      <c r="K167" s="40"/>
      <c r="L167" s="40"/>
      <c r="M167" s="25"/>
      <c r="N167" s="25"/>
      <c r="O167" s="25"/>
      <c r="P167" s="25"/>
      <c r="Q167" s="25"/>
      <c r="R167" s="25"/>
      <c r="S167" s="25"/>
      <c r="Z167" s="40"/>
      <c r="AA167" s="40"/>
      <c r="AB167" s="40"/>
      <c r="AC167" s="40"/>
      <c r="AD167" s="40"/>
      <c r="AE167" s="40"/>
      <c r="AF167" s="40"/>
      <c r="AG167" s="25"/>
      <c r="AH167" s="25"/>
      <c r="AI167" s="25"/>
      <c r="AJ167" s="25"/>
      <c r="AK167" s="25"/>
      <c r="AL167" s="25"/>
      <c r="AM167" s="25"/>
      <c r="AT167" s="40"/>
      <c r="AU167" s="40"/>
      <c r="AV167" s="40"/>
      <c r="AW167" s="40"/>
      <c r="AX167" s="40"/>
      <c r="AY167" s="40"/>
      <c r="AZ167" s="40"/>
      <c r="BA167" s="25"/>
      <c r="BB167" s="25"/>
      <c r="BC167" s="25"/>
      <c r="BD167" s="25"/>
      <c r="BE167" s="25"/>
      <c r="BF167" s="25"/>
      <c r="BG167" s="25"/>
      <c r="BN167" s="40"/>
      <c r="BO167" s="40"/>
      <c r="BP167" s="40"/>
      <c r="BQ167" s="40"/>
      <c r="BR167" s="40"/>
      <c r="BS167" s="40"/>
      <c r="BT167" s="40"/>
      <c r="BU167" s="25"/>
      <c r="BV167" s="25"/>
      <c r="BW167" s="25"/>
      <c r="BX167" s="25"/>
      <c r="BY167" s="25"/>
      <c r="BZ167" s="25"/>
      <c r="CA167" s="25"/>
      <c r="CH167" s="40"/>
      <c r="CI167" s="40"/>
      <c r="CJ167" s="40"/>
      <c r="CK167" s="40"/>
      <c r="CL167" s="40"/>
      <c r="CM167" s="40"/>
      <c r="CN167" s="40"/>
      <c r="CO167" s="25"/>
      <c r="CP167" s="25"/>
      <c r="CQ167" s="25"/>
      <c r="CR167" s="25"/>
      <c r="CS167" s="25"/>
      <c r="CT167" s="25"/>
      <c r="CU167" s="25"/>
      <c r="DB167" s="40"/>
      <c r="DC167" s="40"/>
      <c r="DD167" s="40"/>
      <c r="DE167" s="40"/>
      <c r="DF167" s="40"/>
      <c r="DG167" s="40"/>
      <c r="DH167" s="40"/>
      <c r="DI167" s="25"/>
      <c r="DJ167" s="25"/>
      <c r="DK167" s="25"/>
      <c r="DL167" s="25"/>
      <c r="DM167" s="25"/>
      <c r="DN167" s="25"/>
      <c r="DO167" s="25"/>
      <c r="DV167" s="40"/>
      <c r="DW167" s="40"/>
      <c r="DX167" s="40"/>
      <c r="DY167" s="40"/>
      <c r="DZ167" s="40"/>
      <c r="EA167" s="40"/>
      <c r="EB167" s="40"/>
      <c r="EC167" s="25"/>
      <c r="ED167" s="25"/>
      <c r="EE167" s="25"/>
      <c r="EF167" s="25"/>
      <c r="EG167" s="25"/>
      <c r="EH167" s="25"/>
      <c r="EI167" s="25"/>
    </row>
    <row r="168" customHeight="1" spans="6:139">
      <c r="F168" s="35" t="s">
        <v>30</v>
      </c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Z168" s="35" t="s">
        <v>30</v>
      </c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T168" s="35" t="s">
        <v>30</v>
      </c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N168" s="35" t="s">
        <v>30</v>
      </c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CH168" s="35" t="s">
        <v>30</v>
      </c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DB168" s="35" t="s">
        <v>30</v>
      </c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V168" s="35" t="s">
        <v>30</v>
      </c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</row>
    <row r="169" customHeight="1" spans="6:139">
      <c r="F169" s="13" t="s">
        <v>8</v>
      </c>
      <c r="G169" s="13"/>
      <c r="H169" s="13"/>
      <c r="I169" s="13"/>
      <c r="J169" s="13"/>
      <c r="K169" s="8" t="s">
        <v>53</v>
      </c>
      <c r="L169" s="8"/>
      <c r="M169" s="8"/>
      <c r="N169" s="8"/>
      <c r="O169" s="9" t="s">
        <v>38</v>
      </c>
      <c r="P169" s="9"/>
      <c r="Q169" s="41" t="s">
        <v>13</v>
      </c>
      <c r="Z169" s="13" t="s">
        <v>8</v>
      </c>
      <c r="AA169" s="13"/>
      <c r="AB169" s="13"/>
      <c r="AC169" s="13"/>
      <c r="AD169" s="13"/>
      <c r="AE169" s="8" t="s">
        <v>53</v>
      </c>
      <c r="AF169" s="8"/>
      <c r="AG169" s="8"/>
      <c r="AH169" s="8"/>
      <c r="AI169" s="9" t="s">
        <v>38</v>
      </c>
      <c r="AJ169" s="9"/>
      <c r="AK169" s="41" t="s">
        <v>13</v>
      </c>
      <c r="AT169" s="13" t="s">
        <v>8</v>
      </c>
      <c r="AU169" s="13"/>
      <c r="AV169" s="13"/>
      <c r="AW169" s="13"/>
      <c r="AX169" s="13"/>
      <c r="AY169" s="8" t="s">
        <v>53</v>
      </c>
      <c r="AZ169" s="8"/>
      <c r="BA169" s="8"/>
      <c r="BB169" s="8"/>
      <c r="BC169" s="9" t="s">
        <v>38</v>
      </c>
      <c r="BD169" s="9"/>
      <c r="BE169" s="41" t="s">
        <v>13</v>
      </c>
      <c r="BN169" s="13" t="s">
        <v>8</v>
      </c>
      <c r="BO169" s="13"/>
      <c r="BP169" s="13"/>
      <c r="BQ169" s="13"/>
      <c r="BR169" s="13"/>
      <c r="BS169" s="8" t="s">
        <v>53</v>
      </c>
      <c r="BT169" s="8"/>
      <c r="BU169" s="8"/>
      <c r="BV169" s="8"/>
      <c r="BW169" s="9" t="s">
        <v>38</v>
      </c>
      <c r="BX169" s="9"/>
      <c r="BY169" s="41" t="s">
        <v>13</v>
      </c>
      <c r="CH169" s="13" t="s">
        <v>8</v>
      </c>
      <c r="CI169" s="13"/>
      <c r="CJ169" s="13"/>
      <c r="CK169" s="13"/>
      <c r="CL169" s="13"/>
      <c r="CM169" s="8" t="s">
        <v>53</v>
      </c>
      <c r="CN169" s="8"/>
      <c r="CO169" s="8"/>
      <c r="CP169" s="8"/>
      <c r="CQ169" s="9" t="s">
        <v>38</v>
      </c>
      <c r="CR169" s="9"/>
      <c r="CS169" s="41" t="s">
        <v>13</v>
      </c>
      <c r="DB169" s="13" t="s">
        <v>8</v>
      </c>
      <c r="DC169" s="13"/>
      <c r="DD169" s="13"/>
      <c r="DE169" s="13"/>
      <c r="DF169" s="13"/>
      <c r="DG169" s="8" t="s">
        <v>53</v>
      </c>
      <c r="DH169" s="8"/>
      <c r="DI169" s="8"/>
      <c r="DJ169" s="8"/>
      <c r="DK169" s="9" t="s">
        <v>38</v>
      </c>
      <c r="DL169" s="9"/>
      <c r="DM169" s="41" t="s">
        <v>13</v>
      </c>
      <c r="DV169" s="13" t="s">
        <v>8</v>
      </c>
      <c r="DW169" s="13"/>
      <c r="DX169" s="13"/>
      <c r="DY169" s="13"/>
      <c r="DZ169" s="13"/>
      <c r="EA169" s="8" t="s">
        <v>53</v>
      </c>
      <c r="EB169" s="8"/>
      <c r="EC169" s="8"/>
      <c r="ED169" s="8"/>
      <c r="EE169" s="9" t="s">
        <v>38</v>
      </c>
      <c r="EF169" s="9"/>
      <c r="EG169" s="41" t="s">
        <v>13</v>
      </c>
    </row>
    <row r="170" customHeight="1" spans="6:139">
      <c r="F170" s="13" t="s">
        <v>54</v>
      </c>
      <c r="G170" s="13" t="s">
        <v>55</v>
      </c>
      <c r="H170" s="13" t="s">
        <v>56</v>
      </c>
      <c r="I170" s="13" t="s">
        <v>57</v>
      </c>
      <c r="J170" s="13" t="s">
        <v>8</v>
      </c>
      <c r="K170" s="8" t="s">
        <v>58</v>
      </c>
      <c r="L170" s="8" t="s">
        <v>26</v>
      </c>
      <c r="M170" s="8" t="s">
        <v>27</v>
      </c>
      <c r="N170" s="42" t="s">
        <v>28</v>
      </c>
      <c r="O170" s="9" t="s">
        <v>59</v>
      </c>
      <c r="P170" s="9" t="s">
        <v>60</v>
      </c>
      <c r="Q170" s="41"/>
      <c r="Z170" s="13" t="s">
        <v>54</v>
      </c>
      <c r="AA170" s="13" t="s">
        <v>55</v>
      </c>
      <c r="AB170" s="13" t="s">
        <v>56</v>
      </c>
      <c r="AC170" s="13" t="s">
        <v>57</v>
      </c>
      <c r="AD170" s="13" t="s">
        <v>8</v>
      </c>
      <c r="AE170" s="8" t="s">
        <v>58</v>
      </c>
      <c r="AF170" s="8" t="s">
        <v>26</v>
      </c>
      <c r="AG170" s="8" t="s">
        <v>27</v>
      </c>
      <c r="AH170" s="42" t="s">
        <v>28</v>
      </c>
      <c r="AI170" s="9" t="s">
        <v>59</v>
      </c>
      <c r="AJ170" s="9" t="s">
        <v>60</v>
      </c>
      <c r="AK170" s="41"/>
      <c r="AT170" s="13" t="s">
        <v>54</v>
      </c>
      <c r="AU170" s="13" t="s">
        <v>55</v>
      </c>
      <c r="AV170" s="13" t="s">
        <v>56</v>
      </c>
      <c r="AW170" s="13" t="s">
        <v>57</v>
      </c>
      <c r="AX170" s="13" t="s">
        <v>8</v>
      </c>
      <c r="AY170" s="8" t="s">
        <v>58</v>
      </c>
      <c r="AZ170" s="8" t="s">
        <v>26</v>
      </c>
      <c r="BA170" s="8" t="s">
        <v>27</v>
      </c>
      <c r="BB170" s="42" t="s">
        <v>28</v>
      </c>
      <c r="BC170" s="9" t="s">
        <v>59</v>
      </c>
      <c r="BD170" s="9" t="s">
        <v>60</v>
      </c>
      <c r="BE170" s="41"/>
      <c r="BN170" s="13" t="s">
        <v>54</v>
      </c>
      <c r="BO170" s="13" t="s">
        <v>55</v>
      </c>
      <c r="BP170" s="13" t="s">
        <v>56</v>
      </c>
      <c r="BQ170" s="13" t="s">
        <v>57</v>
      </c>
      <c r="BR170" s="13" t="s">
        <v>8</v>
      </c>
      <c r="BS170" s="8" t="s">
        <v>58</v>
      </c>
      <c r="BT170" s="8" t="s">
        <v>26</v>
      </c>
      <c r="BU170" s="8" t="s">
        <v>27</v>
      </c>
      <c r="BV170" s="42" t="s">
        <v>28</v>
      </c>
      <c r="BW170" s="9" t="s">
        <v>59</v>
      </c>
      <c r="BX170" s="9" t="s">
        <v>60</v>
      </c>
      <c r="BY170" s="41"/>
      <c r="CH170" s="13" t="s">
        <v>54</v>
      </c>
      <c r="CI170" s="13" t="s">
        <v>55</v>
      </c>
      <c r="CJ170" s="13" t="s">
        <v>56</v>
      </c>
      <c r="CK170" s="13" t="s">
        <v>57</v>
      </c>
      <c r="CL170" s="13" t="s">
        <v>8</v>
      </c>
      <c r="CM170" s="8" t="s">
        <v>58</v>
      </c>
      <c r="CN170" s="8" t="s">
        <v>26</v>
      </c>
      <c r="CO170" s="8" t="s">
        <v>27</v>
      </c>
      <c r="CP170" s="42" t="s">
        <v>28</v>
      </c>
      <c r="CQ170" s="9" t="s">
        <v>59</v>
      </c>
      <c r="CR170" s="9" t="s">
        <v>60</v>
      </c>
      <c r="CS170" s="41"/>
      <c r="DB170" s="13" t="s">
        <v>54</v>
      </c>
      <c r="DC170" s="13" t="s">
        <v>55</v>
      </c>
      <c r="DD170" s="13" t="s">
        <v>56</v>
      </c>
      <c r="DE170" s="13" t="s">
        <v>57</v>
      </c>
      <c r="DF170" s="13" t="s">
        <v>8</v>
      </c>
      <c r="DG170" s="8" t="s">
        <v>58</v>
      </c>
      <c r="DH170" s="8" t="s">
        <v>26</v>
      </c>
      <c r="DI170" s="8" t="s">
        <v>27</v>
      </c>
      <c r="DJ170" s="42" t="s">
        <v>28</v>
      </c>
      <c r="DK170" s="9" t="s">
        <v>59</v>
      </c>
      <c r="DL170" s="9" t="s">
        <v>60</v>
      </c>
      <c r="DM170" s="41"/>
      <c r="DV170" s="13" t="s">
        <v>54</v>
      </c>
      <c r="DW170" s="13" t="s">
        <v>55</v>
      </c>
      <c r="DX170" s="13" t="s">
        <v>56</v>
      </c>
      <c r="DY170" s="13" t="s">
        <v>57</v>
      </c>
      <c r="DZ170" s="13" t="s">
        <v>8</v>
      </c>
      <c r="EA170" s="8" t="s">
        <v>58</v>
      </c>
      <c r="EB170" s="8" t="s">
        <v>26</v>
      </c>
      <c r="EC170" s="8" t="s">
        <v>27</v>
      </c>
      <c r="ED170" s="42" t="s">
        <v>28</v>
      </c>
      <c r="EE170" s="9" t="s">
        <v>59</v>
      </c>
      <c r="EF170" s="9" t="s">
        <v>60</v>
      </c>
      <c r="EG170" s="41"/>
    </row>
    <row r="171" customHeight="1" spans="6:139">
      <c r="F171" s="11">
        <v>2465</v>
      </c>
      <c r="G171" s="12">
        <v>1.05</v>
      </c>
      <c r="H171" s="11">
        <v>1</v>
      </c>
      <c r="I171" s="11">
        <v>0</v>
      </c>
      <c r="J171" s="13">
        <f t="shared" ref="J171:J185" si="380">F171*G171*H171+I171</f>
        <v>2588.25</v>
      </c>
      <c r="K171" s="11">
        <v>1</v>
      </c>
      <c r="L171" s="11">
        <v>0.98</v>
      </c>
      <c r="M171" s="11">
        <v>2.3</v>
      </c>
      <c r="N171" s="42">
        <f t="shared" ref="N171:N185" si="381">L171*M171+1</f>
        <v>3.254</v>
      </c>
      <c r="O171" s="11">
        <v>1.15</v>
      </c>
      <c r="P171" s="9">
        <v>0.5</v>
      </c>
      <c r="Q171" s="43">
        <f t="shared" ref="Q171:Q185" si="382">J171*K171*N171*O171*P171</f>
        <v>4842.7451625</v>
      </c>
      <c r="Z171" s="11">
        <v>2465</v>
      </c>
      <c r="AA171" s="12">
        <v>1.05</v>
      </c>
      <c r="AB171" s="11">
        <v>1</v>
      </c>
      <c r="AC171" s="11">
        <v>0</v>
      </c>
      <c r="AD171" s="13">
        <f t="shared" ref="AD171:AD185" si="383">Z171*AA171*AB171+AC171</f>
        <v>2588.25</v>
      </c>
      <c r="AE171" s="11">
        <v>1</v>
      </c>
      <c r="AF171" s="11">
        <v>0.98</v>
      </c>
      <c r="AG171" s="11">
        <v>2.3</v>
      </c>
      <c r="AH171" s="42">
        <f t="shared" ref="AH171:AH185" si="384">AF171*AG171+1</f>
        <v>3.254</v>
      </c>
      <c r="AI171" s="11">
        <v>1.15</v>
      </c>
      <c r="AJ171" s="9">
        <v>0.5</v>
      </c>
      <c r="AK171" s="43">
        <f t="shared" ref="AK171:AK185" si="385">AD171*AE171*AH171*AI171*AJ171</f>
        <v>4842.7451625</v>
      </c>
      <c r="AT171" s="11">
        <v>2465</v>
      </c>
      <c r="AU171" s="12">
        <v>1.05</v>
      </c>
      <c r="AV171" s="11">
        <v>1</v>
      </c>
      <c r="AW171" s="11">
        <v>0</v>
      </c>
      <c r="AX171" s="13">
        <f t="shared" ref="AX171:AX185" si="386">AT171*AU171*AV171+AW171</f>
        <v>2588.25</v>
      </c>
      <c r="AY171" s="11">
        <v>1</v>
      </c>
      <c r="AZ171" s="11">
        <v>0.98</v>
      </c>
      <c r="BA171" s="11">
        <v>2.3</v>
      </c>
      <c r="BB171" s="42">
        <f t="shared" ref="BB171:BB185" si="387">AZ171*BA171+1</f>
        <v>3.254</v>
      </c>
      <c r="BC171" s="11">
        <v>1.15</v>
      </c>
      <c r="BD171" s="9">
        <v>0.5</v>
      </c>
      <c r="BE171" s="43">
        <f t="shared" ref="BE171:BE185" si="388">AX171*AY171*BB171*BC171*BD171</f>
        <v>4842.7451625</v>
      </c>
      <c r="BN171" s="11">
        <v>2465</v>
      </c>
      <c r="BO171" s="12">
        <v>1.05</v>
      </c>
      <c r="BP171" s="11">
        <v>1</v>
      </c>
      <c r="BQ171" s="11">
        <v>0</v>
      </c>
      <c r="BR171" s="13">
        <f t="shared" ref="BR171:BR185" si="389">BN171*BO171*BP171+BQ171</f>
        <v>2588.25</v>
      </c>
      <c r="BS171" s="11">
        <v>1</v>
      </c>
      <c r="BT171" s="11">
        <v>0.98</v>
      </c>
      <c r="BU171" s="11">
        <v>2.3</v>
      </c>
      <c r="BV171" s="42">
        <f t="shared" ref="BV171:BV185" si="390">BT171*BU171+1</f>
        <v>3.254</v>
      </c>
      <c r="BW171" s="11">
        <v>1.15</v>
      </c>
      <c r="BX171" s="9">
        <v>0.5</v>
      </c>
      <c r="BY171" s="43">
        <f t="shared" ref="BY171:BY185" si="391">BR171*BS171*BV171*BW171*BX171</f>
        <v>4842.7451625</v>
      </c>
      <c r="CH171" s="11">
        <f t="shared" ref="CH171:CH185" si="392">2465+428</f>
        <v>2893</v>
      </c>
      <c r="CI171" s="12">
        <v>1.05</v>
      </c>
      <c r="CJ171" s="11">
        <v>1</v>
      </c>
      <c r="CK171" s="11">
        <v>0</v>
      </c>
      <c r="CL171" s="13">
        <f t="shared" ref="CL171:CL185" si="393">CH171*CI171*CJ171+CK171</f>
        <v>3037.65</v>
      </c>
      <c r="CM171" s="11">
        <v>1</v>
      </c>
      <c r="CN171" s="11">
        <v>0.98</v>
      </c>
      <c r="CO171" s="11">
        <v>2.3</v>
      </c>
      <c r="CP171" s="42">
        <f t="shared" ref="CP171:CP185" si="394">CN171*CO171+1</f>
        <v>3.254</v>
      </c>
      <c r="CQ171" s="11">
        <v>1.15</v>
      </c>
      <c r="CR171" s="9">
        <v>0.5</v>
      </c>
      <c r="CS171" s="43">
        <f t="shared" ref="CS171:CS185" si="395">CL171*CM171*CP171*CQ171*CR171</f>
        <v>5683.5950325</v>
      </c>
      <c r="DB171" s="11">
        <f t="shared" ref="DB171:DB176" si="396">2465+440</f>
        <v>2905</v>
      </c>
      <c r="DC171" s="12">
        <v>1.05</v>
      </c>
      <c r="DD171" s="11">
        <v>1</v>
      </c>
      <c r="DE171" s="11">
        <v>0</v>
      </c>
      <c r="DF171" s="13">
        <f t="shared" ref="DF171:DF185" si="397">DB171*DC171*DD171+DE171</f>
        <v>3050.25</v>
      </c>
      <c r="DG171" s="11">
        <v>1</v>
      </c>
      <c r="DH171" s="11">
        <v>0.98</v>
      </c>
      <c r="DI171" s="11">
        <v>2.3</v>
      </c>
      <c r="DJ171" s="42">
        <f t="shared" ref="DJ171:DJ185" si="398">DH171*DI171+1</f>
        <v>3.254</v>
      </c>
      <c r="DK171" s="11">
        <v>1.15</v>
      </c>
      <c r="DL171" s="9">
        <v>0.5</v>
      </c>
      <c r="DM171" s="43">
        <f t="shared" ref="DM171:DM185" si="399">DF171*DG171*DJ171*DK171*DL171</f>
        <v>5707.1702625</v>
      </c>
      <c r="DV171" s="11">
        <f t="shared" ref="DV171:DV176" si="400">2465+499</f>
        <v>2964</v>
      </c>
      <c r="DW171" s="12">
        <v>1.05</v>
      </c>
      <c r="DX171" s="11">
        <v>1</v>
      </c>
      <c r="DY171" s="11">
        <v>0</v>
      </c>
      <c r="DZ171" s="13">
        <f t="shared" ref="DZ171:DZ185" si="401">DV171*DW171*DX171+DY171</f>
        <v>3112.2</v>
      </c>
      <c r="EA171" s="11">
        <v>1</v>
      </c>
      <c r="EB171" s="11">
        <v>0.98</v>
      </c>
      <c r="EC171" s="11">
        <v>3.1</v>
      </c>
      <c r="ED171" s="42">
        <f t="shared" ref="ED171:ED185" si="402">EB171*EC171+1</f>
        <v>4.038</v>
      </c>
      <c r="EE171" s="11">
        <v>1.15</v>
      </c>
      <c r="EF171" s="9">
        <v>0.5</v>
      </c>
      <c r="EG171" s="43">
        <f t="shared" ref="EG171:EG185" si="403">DZ171*EA171*ED171*EE171*EF171</f>
        <v>7226.06157</v>
      </c>
    </row>
    <row r="172" customHeight="1" spans="6:139">
      <c r="F172" s="11">
        <v>2465</v>
      </c>
      <c r="G172" s="12">
        <v>1.06</v>
      </c>
      <c r="H172" s="11">
        <v>1</v>
      </c>
      <c r="I172" s="11">
        <v>0</v>
      </c>
      <c r="J172" s="13">
        <f t="shared" si="380"/>
        <v>2612.9</v>
      </c>
      <c r="K172" s="11">
        <v>1</v>
      </c>
      <c r="L172" s="11">
        <v>0.98</v>
      </c>
      <c r="M172" s="11">
        <v>2.3</v>
      </c>
      <c r="N172" s="42">
        <f t="shared" si="381"/>
        <v>3.254</v>
      </c>
      <c r="O172" s="11">
        <v>1.15</v>
      </c>
      <c r="P172" s="9">
        <v>0.5</v>
      </c>
      <c r="Q172" s="43">
        <f t="shared" si="382"/>
        <v>4888.866545</v>
      </c>
      <c r="Z172" s="11">
        <v>2465</v>
      </c>
      <c r="AA172" s="12">
        <v>1.06</v>
      </c>
      <c r="AB172" s="11">
        <v>1</v>
      </c>
      <c r="AC172" s="11">
        <v>0</v>
      </c>
      <c r="AD172" s="13">
        <f t="shared" si="383"/>
        <v>2612.9</v>
      </c>
      <c r="AE172" s="11">
        <v>1</v>
      </c>
      <c r="AF172" s="11">
        <v>0.98</v>
      </c>
      <c r="AG172" s="11">
        <v>2.3</v>
      </c>
      <c r="AH172" s="42">
        <f t="shared" si="384"/>
        <v>3.254</v>
      </c>
      <c r="AI172" s="11">
        <v>1.15</v>
      </c>
      <c r="AJ172" s="9">
        <v>0.5</v>
      </c>
      <c r="AK172" s="43">
        <f t="shared" si="385"/>
        <v>4888.866545</v>
      </c>
      <c r="AT172" s="11">
        <v>2465</v>
      </c>
      <c r="AU172" s="12">
        <v>1.06</v>
      </c>
      <c r="AV172" s="11">
        <v>1</v>
      </c>
      <c r="AW172" s="11">
        <v>0</v>
      </c>
      <c r="AX172" s="13">
        <f t="shared" si="386"/>
        <v>2612.9</v>
      </c>
      <c r="AY172" s="11">
        <v>1</v>
      </c>
      <c r="AZ172" s="11">
        <v>0.98</v>
      </c>
      <c r="BA172" s="11">
        <v>2.3</v>
      </c>
      <c r="BB172" s="42">
        <f t="shared" si="387"/>
        <v>3.254</v>
      </c>
      <c r="BC172" s="11">
        <v>1.15</v>
      </c>
      <c r="BD172" s="9">
        <v>0.5</v>
      </c>
      <c r="BE172" s="43">
        <f t="shared" si="388"/>
        <v>4888.866545</v>
      </c>
      <c r="BN172" s="11">
        <v>2465</v>
      </c>
      <c r="BO172" s="12">
        <v>1.06</v>
      </c>
      <c r="BP172" s="11">
        <v>1</v>
      </c>
      <c r="BQ172" s="11">
        <v>0</v>
      </c>
      <c r="BR172" s="13">
        <f t="shared" si="389"/>
        <v>2612.9</v>
      </c>
      <c r="BS172" s="11">
        <v>1</v>
      </c>
      <c r="BT172" s="11">
        <v>0.98</v>
      </c>
      <c r="BU172" s="11">
        <v>2.3</v>
      </c>
      <c r="BV172" s="42">
        <f t="shared" si="390"/>
        <v>3.254</v>
      </c>
      <c r="BW172" s="11">
        <v>1.15</v>
      </c>
      <c r="BX172" s="9">
        <v>0.5</v>
      </c>
      <c r="BY172" s="43">
        <f t="shared" si="391"/>
        <v>4888.866545</v>
      </c>
      <c r="CH172" s="11">
        <f t="shared" si="392"/>
        <v>2893</v>
      </c>
      <c r="CI172" s="12">
        <v>1.06</v>
      </c>
      <c r="CJ172" s="11">
        <v>1</v>
      </c>
      <c r="CK172" s="11">
        <v>0</v>
      </c>
      <c r="CL172" s="13">
        <f t="shared" si="393"/>
        <v>3066.58</v>
      </c>
      <c r="CM172" s="11">
        <v>1</v>
      </c>
      <c r="CN172" s="11">
        <v>0.98</v>
      </c>
      <c r="CO172" s="11">
        <v>2.3</v>
      </c>
      <c r="CP172" s="42">
        <f t="shared" si="394"/>
        <v>3.254</v>
      </c>
      <c r="CQ172" s="11">
        <v>1.15</v>
      </c>
      <c r="CR172" s="9">
        <v>0.5</v>
      </c>
      <c r="CS172" s="43">
        <f t="shared" si="395"/>
        <v>5737.724509</v>
      </c>
      <c r="DB172" s="11">
        <f t="shared" si="396"/>
        <v>2905</v>
      </c>
      <c r="DC172" s="12">
        <v>1.06</v>
      </c>
      <c r="DD172" s="11">
        <v>1</v>
      </c>
      <c r="DE172" s="11">
        <v>0</v>
      </c>
      <c r="DF172" s="13">
        <f t="shared" si="397"/>
        <v>3079.3</v>
      </c>
      <c r="DG172" s="11">
        <v>1</v>
      </c>
      <c r="DH172" s="11">
        <v>0.98</v>
      </c>
      <c r="DI172" s="11">
        <v>2.3</v>
      </c>
      <c r="DJ172" s="42">
        <f t="shared" si="398"/>
        <v>3.254</v>
      </c>
      <c r="DK172" s="11">
        <v>1.15</v>
      </c>
      <c r="DL172" s="9">
        <v>0.5</v>
      </c>
      <c r="DM172" s="43">
        <f t="shared" si="399"/>
        <v>5761.524265</v>
      </c>
      <c r="DV172" s="11">
        <f t="shared" si="400"/>
        <v>2964</v>
      </c>
      <c r="DW172" s="12">
        <v>1.06</v>
      </c>
      <c r="DX172" s="11">
        <v>1</v>
      </c>
      <c r="DY172" s="11">
        <v>0</v>
      </c>
      <c r="DZ172" s="13">
        <f t="shared" si="401"/>
        <v>3141.84</v>
      </c>
      <c r="EA172" s="11">
        <v>1</v>
      </c>
      <c r="EB172" s="11">
        <v>0.98</v>
      </c>
      <c r="EC172" s="11">
        <v>3.1</v>
      </c>
      <c r="ED172" s="42">
        <f t="shared" si="402"/>
        <v>4.038</v>
      </c>
      <c r="EE172" s="11">
        <v>1.15</v>
      </c>
      <c r="EF172" s="9">
        <v>0.5</v>
      </c>
      <c r="EG172" s="43">
        <f t="shared" si="403"/>
        <v>7294.881204</v>
      </c>
    </row>
    <row r="173" customHeight="1" spans="6:139">
      <c r="F173" s="11">
        <v>2465</v>
      </c>
      <c r="G173" s="12">
        <v>1.31</v>
      </c>
      <c r="H173" s="11">
        <v>1</v>
      </c>
      <c r="I173" s="11">
        <v>0</v>
      </c>
      <c r="J173" s="13">
        <f t="shared" si="380"/>
        <v>3229.15</v>
      </c>
      <c r="K173" s="11">
        <v>1</v>
      </c>
      <c r="L173" s="11">
        <v>0.98</v>
      </c>
      <c r="M173" s="11">
        <v>2.3</v>
      </c>
      <c r="N173" s="42">
        <f t="shared" si="381"/>
        <v>3.254</v>
      </c>
      <c r="O173" s="11">
        <v>1.15</v>
      </c>
      <c r="P173" s="9">
        <v>0.5</v>
      </c>
      <c r="Q173" s="43">
        <f t="shared" si="382"/>
        <v>6041.9011075</v>
      </c>
      <c r="Z173" s="11">
        <v>2465</v>
      </c>
      <c r="AA173" s="12">
        <v>1.31</v>
      </c>
      <c r="AB173" s="11">
        <v>1</v>
      </c>
      <c r="AC173" s="11">
        <v>0</v>
      </c>
      <c r="AD173" s="13">
        <f t="shared" si="383"/>
        <v>3229.15</v>
      </c>
      <c r="AE173" s="11">
        <v>1</v>
      </c>
      <c r="AF173" s="11">
        <v>0.98</v>
      </c>
      <c r="AG173" s="11">
        <v>2.3</v>
      </c>
      <c r="AH173" s="42">
        <f t="shared" si="384"/>
        <v>3.254</v>
      </c>
      <c r="AI173" s="11">
        <v>1.15</v>
      </c>
      <c r="AJ173" s="9">
        <v>0.5</v>
      </c>
      <c r="AK173" s="43">
        <f t="shared" si="385"/>
        <v>6041.9011075</v>
      </c>
      <c r="AT173" s="11">
        <v>2465</v>
      </c>
      <c r="AU173" s="12">
        <v>1.31</v>
      </c>
      <c r="AV173" s="11">
        <v>1</v>
      </c>
      <c r="AW173" s="11">
        <v>0</v>
      </c>
      <c r="AX173" s="13">
        <f t="shared" si="386"/>
        <v>3229.15</v>
      </c>
      <c r="AY173" s="11">
        <v>1</v>
      </c>
      <c r="AZ173" s="11">
        <v>0.98</v>
      </c>
      <c r="BA173" s="11">
        <v>2.3</v>
      </c>
      <c r="BB173" s="42">
        <f t="shared" si="387"/>
        <v>3.254</v>
      </c>
      <c r="BC173" s="11">
        <v>1.15</v>
      </c>
      <c r="BD173" s="9">
        <v>0.5</v>
      </c>
      <c r="BE173" s="43">
        <f t="shared" si="388"/>
        <v>6041.9011075</v>
      </c>
      <c r="BN173" s="11">
        <v>2465</v>
      </c>
      <c r="BO173" s="12">
        <v>1.31</v>
      </c>
      <c r="BP173" s="11">
        <v>1</v>
      </c>
      <c r="BQ173" s="11">
        <v>0</v>
      </c>
      <c r="BR173" s="13">
        <f t="shared" si="389"/>
        <v>3229.15</v>
      </c>
      <c r="BS173" s="11">
        <v>1</v>
      </c>
      <c r="BT173" s="11">
        <v>0.98</v>
      </c>
      <c r="BU173" s="11">
        <v>2.3</v>
      </c>
      <c r="BV173" s="42">
        <f t="shared" si="390"/>
        <v>3.254</v>
      </c>
      <c r="BW173" s="11">
        <v>1.15</v>
      </c>
      <c r="BX173" s="9">
        <v>0.5</v>
      </c>
      <c r="BY173" s="43">
        <f t="shared" si="391"/>
        <v>6041.9011075</v>
      </c>
      <c r="CH173" s="11">
        <f t="shared" si="392"/>
        <v>2893</v>
      </c>
      <c r="CI173" s="12">
        <v>1.31</v>
      </c>
      <c r="CJ173" s="11">
        <v>1</v>
      </c>
      <c r="CK173" s="11">
        <v>0</v>
      </c>
      <c r="CL173" s="13">
        <f t="shared" si="393"/>
        <v>3789.83</v>
      </c>
      <c r="CM173" s="11">
        <v>1</v>
      </c>
      <c r="CN173" s="11">
        <v>0.98</v>
      </c>
      <c r="CO173" s="11">
        <v>2.3</v>
      </c>
      <c r="CP173" s="42">
        <f t="shared" si="394"/>
        <v>3.254</v>
      </c>
      <c r="CQ173" s="11">
        <v>1.15</v>
      </c>
      <c r="CR173" s="9">
        <v>0.5</v>
      </c>
      <c r="CS173" s="43">
        <f t="shared" si="395"/>
        <v>7090.9614215</v>
      </c>
      <c r="DB173" s="11">
        <f t="shared" si="396"/>
        <v>2905</v>
      </c>
      <c r="DC173" s="12">
        <v>1.31</v>
      </c>
      <c r="DD173" s="11">
        <v>1</v>
      </c>
      <c r="DE173" s="11">
        <v>0</v>
      </c>
      <c r="DF173" s="13">
        <f t="shared" si="397"/>
        <v>3805.55</v>
      </c>
      <c r="DG173" s="11">
        <v>1</v>
      </c>
      <c r="DH173" s="11">
        <v>0.98</v>
      </c>
      <c r="DI173" s="11">
        <v>2.3</v>
      </c>
      <c r="DJ173" s="42">
        <f t="shared" si="398"/>
        <v>3.254</v>
      </c>
      <c r="DK173" s="11">
        <v>1.15</v>
      </c>
      <c r="DL173" s="9">
        <v>0.5</v>
      </c>
      <c r="DM173" s="43">
        <f t="shared" si="399"/>
        <v>7120.3743275</v>
      </c>
      <c r="DV173" s="11">
        <f t="shared" si="400"/>
        <v>2964</v>
      </c>
      <c r="DW173" s="12">
        <v>1.31</v>
      </c>
      <c r="DX173" s="11">
        <v>1</v>
      </c>
      <c r="DY173" s="11">
        <v>0</v>
      </c>
      <c r="DZ173" s="13">
        <f t="shared" si="401"/>
        <v>3882.84</v>
      </c>
      <c r="EA173" s="11">
        <v>1</v>
      </c>
      <c r="EB173" s="11">
        <v>0.98</v>
      </c>
      <c r="EC173" s="11">
        <v>3.1</v>
      </c>
      <c r="ED173" s="42">
        <f t="shared" si="402"/>
        <v>4.038</v>
      </c>
      <c r="EE173" s="11">
        <v>1.15</v>
      </c>
      <c r="EF173" s="9">
        <v>0.5</v>
      </c>
      <c r="EG173" s="43">
        <f t="shared" si="403"/>
        <v>9015.372054</v>
      </c>
    </row>
    <row r="174" customHeight="1" spans="6:139">
      <c r="F174" s="11">
        <v>2465</v>
      </c>
      <c r="G174" s="12">
        <v>0.75</v>
      </c>
      <c r="H174" s="11">
        <v>1</v>
      </c>
      <c r="I174" s="11">
        <v>0</v>
      </c>
      <c r="J174" s="13">
        <f t="shared" si="380"/>
        <v>1848.75</v>
      </c>
      <c r="K174" s="11">
        <v>1</v>
      </c>
      <c r="L174" s="11">
        <v>0.98</v>
      </c>
      <c r="M174" s="11">
        <v>2.3</v>
      </c>
      <c r="N174" s="42">
        <f t="shared" si="381"/>
        <v>3.254</v>
      </c>
      <c r="O174" s="11">
        <v>1.15</v>
      </c>
      <c r="P174" s="9">
        <v>0.5</v>
      </c>
      <c r="Q174" s="43">
        <f t="shared" si="382"/>
        <v>3459.1036875</v>
      </c>
      <c r="Z174" s="11">
        <v>2465</v>
      </c>
      <c r="AA174" s="12">
        <v>0.75</v>
      </c>
      <c r="AB174" s="11">
        <v>1</v>
      </c>
      <c r="AC174" s="11">
        <v>0</v>
      </c>
      <c r="AD174" s="13">
        <f t="shared" si="383"/>
        <v>1848.75</v>
      </c>
      <c r="AE174" s="11">
        <v>1</v>
      </c>
      <c r="AF174" s="11">
        <v>0.98</v>
      </c>
      <c r="AG174" s="11">
        <v>2.3</v>
      </c>
      <c r="AH174" s="42">
        <f t="shared" si="384"/>
        <v>3.254</v>
      </c>
      <c r="AI174" s="11">
        <v>1.15</v>
      </c>
      <c r="AJ174" s="9">
        <v>0.5</v>
      </c>
      <c r="AK174" s="43">
        <f t="shared" si="385"/>
        <v>3459.1036875</v>
      </c>
      <c r="AT174" s="11">
        <v>2465</v>
      </c>
      <c r="AU174" s="12">
        <v>0.75</v>
      </c>
      <c r="AV174" s="11">
        <v>1</v>
      </c>
      <c r="AW174" s="11">
        <v>0</v>
      </c>
      <c r="AX174" s="13">
        <f t="shared" si="386"/>
        <v>1848.75</v>
      </c>
      <c r="AY174" s="11">
        <v>1</v>
      </c>
      <c r="AZ174" s="11">
        <v>0.98</v>
      </c>
      <c r="BA174" s="11">
        <v>2.3</v>
      </c>
      <c r="BB174" s="42">
        <f t="shared" si="387"/>
        <v>3.254</v>
      </c>
      <c r="BC174" s="11">
        <v>1.15</v>
      </c>
      <c r="BD174" s="9">
        <v>0.5</v>
      </c>
      <c r="BE174" s="43">
        <f t="shared" si="388"/>
        <v>3459.1036875</v>
      </c>
      <c r="BN174" s="11">
        <v>2465</v>
      </c>
      <c r="BO174" s="12">
        <v>0.75</v>
      </c>
      <c r="BP174" s="11">
        <v>1</v>
      </c>
      <c r="BQ174" s="11">
        <v>0</v>
      </c>
      <c r="BR174" s="13">
        <f t="shared" si="389"/>
        <v>1848.75</v>
      </c>
      <c r="BS174" s="11">
        <v>1</v>
      </c>
      <c r="BT174" s="11">
        <v>0.98</v>
      </c>
      <c r="BU174" s="11">
        <v>2.3</v>
      </c>
      <c r="BV174" s="42">
        <f t="shared" si="390"/>
        <v>3.254</v>
      </c>
      <c r="BW174" s="11">
        <v>1.15</v>
      </c>
      <c r="BX174" s="9">
        <v>0.5</v>
      </c>
      <c r="BY174" s="43">
        <f t="shared" si="391"/>
        <v>3459.1036875</v>
      </c>
      <c r="CH174" s="11">
        <f t="shared" si="392"/>
        <v>2893</v>
      </c>
      <c r="CI174" s="12">
        <v>0.75</v>
      </c>
      <c r="CJ174" s="11">
        <v>1</v>
      </c>
      <c r="CK174" s="11">
        <v>0</v>
      </c>
      <c r="CL174" s="13">
        <f t="shared" si="393"/>
        <v>2169.75</v>
      </c>
      <c r="CM174" s="11">
        <v>1</v>
      </c>
      <c r="CN174" s="11">
        <v>0.98</v>
      </c>
      <c r="CO174" s="11">
        <v>2.3</v>
      </c>
      <c r="CP174" s="42">
        <f t="shared" si="394"/>
        <v>3.254</v>
      </c>
      <c r="CQ174" s="11">
        <v>1.15</v>
      </c>
      <c r="CR174" s="9">
        <v>0.5</v>
      </c>
      <c r="CS174" s="43">
        <f t="shared" si="395"/>
        <v>4059.7107375</v>
      </c>
      <c r="DB174" s="11">
        <f t="shared" si="396"/>
        <v>2905</v>
      </c>
      <c r="DC174" s="12">
        <v>0.75</v>
      </c>
      <c r="DD174" s="11">
        <v>1</v>
      </c>
      <c r="DE174" s="11">
        <v>0</v>
      </c>
      <c r="DF174" s="13">
        <f t="shared" si="397"/>
        <v>2178.75</v>
      </c>
      <c r="DG174" s="11">
        <v>1</v>
      </c>
      <c r="DH174" s="11">
        <v>0.98</v>
      </c>
      <c r="DI174" s="11">
        <v>2.3</v>
      </c>
      <c r="DJ174" s="42">
        <f t="shared" si="398"/>
        <v>3.254</v>
      </c>
      <c r="DK174" s="11">
        <v>1.15</v>
      </c>
      <c r="DL174" s="9">
        <v>0.5</v>
      </c>
      <c r="DM174" s="43">
        <f t="shared" si="399"/>
        <v>4076.5501875</v>
      </c>
      <c r="DV174" s="11">
        <f t="shared" si="400"/>
        <v>2964</v>
      </c>
      <c r="DW174" s="12">
        <v>0.75</v>
      </c>
      <c r="DX174" s="11">
        <v>1</v>
      </c>
      <c r="DY174" s="11">
        <v>0</v>
      </c>
      <c r="DZ174" s="13">
        <f t="shared" si="401"/>
        <v>2223</v>
      </c>
      <c r="EA174" s="11">
        <v>1</v>
      </c>
      <c r="EB174" s="11">
        <v>0.98</v>
      </c>
      <c r="EC174" s="11">
        <v>3.1</v>
      </c>
      <c r="ED174" s="42">
        <f t="shared" si="402"/>
        <v>4.038</v>
      </c>
      <c r="EE174" s="11">
        <v>1.15</v>
      </c>
      <c r="EF174" s="9">
        <v>0.5</v>
      </c>
      <c r="EG174" s="43">
        <f t="shared" si="403"/>
        <v>5161.47255</v>
      </c>
    </row>
    <row r="175" customHeight="1" spans="6:139">
      <c r="F175" s="11">
        <v>2465</v>
      </c>
      <c r="G175" s="12">
        <v>0.75</v>
      </c>
      <c r="H175" s="11">
        <v>1</v>
      </c>
      <c r="I175" s="11">
        <v>0</v>
      </c>
      <c r="J175" s="13">
        <f t="shared" si="380"/>
        <v>1848.75</v>
      </c>
      <c r="K175" s="11">
        <v>1</v>
      </c>
      <c r="L175" s="11">
        <v>0.98</v>
      </c>
      <c r="M175" s="11">
        <v>2.3</v>
      </c>
      <c r="N175" s="42">
        <f t="shared" si="381"/>
        <v>3.254</v>
      </c>
      <c r="O175" s="11">
        <v>1.15</v>
      </c>
      <c r="P175" s="9">
        <v>0.5</v>
      </c>
      <c r="Q175" s="43">
        <f t="shared" si="382"/>
        <v>3459.1036875</v>
      </c>
      <c r="Z175" s="11">
        <v>2465</v>
      </c>
      <c r="AA175" s="12">
        <v>0.75</v>
      </c>
      <c r="AB175" s="11">
        <v>1</v>
      </c>
      <c r="AC175" s="11">
        <v>0</v>
      </c>
      <c r="AD175" s="13">
        <f t="shared" si="383"/>
        <v>1848.75</v>
      </c>
      <c r="AE175" s="11">
        <v>1</v>
      </c>
      <c r="AF175" s="11">
        <v>0.98</v>
      </c>
      <c r="AG175" s="11">
        <v>2.3</v>
      </c>
      <c r="AH175" s="42">
        <f t="shared" si="384"/>
        <v>3.254</v>
      </c>
      <c r="AI175" s="11">
        <v>1.15</v>
      </c>
      <c r="AJ175" s="9">
        <v>0.5</v>
      </c>
      <c r="AK175" s="43">
        <f t="shared" si="385"/>
        <v>3459.1036875</v>
      </c>
      <c r="AT175" s="11">
        <v>2465</v>
      </c>
      <c r="AU175" s="12">
        <v>0.75</v>
      </c>
      <c r="AV175" s="11">
        <v>1</v>
      </c>
      <c r="AW175" s="11">
        <v>0</v>
      </c>
      <c r="AX175" s="13">
        <f t="shared" si="386"/>
        <v>1848.75</v>
      </c>
      <c r="AY175" s="11">
        <v>1</v>
      </c>
      <c r="AZ175" s="11">
        <v>0.98</v>
      </c>
      <c r="BA175" s="11">
        <v>2.3</v>
      </c>
      <c r="BB175" s="42">
        <f t="shared" si="387"/>
        <v>3.254</v>
      </c>
      <c r="BC175" s="11">
        <v>1.15</v>
      </c>
      <c r="BD175" s="9">
        <v>0.5</v>
      </c>
      <c r="BE175" s="43">
        <f t="shared" si="388"/>
        <v>3459.1036875</v>
      </c>
      <c r="BN175" s="11">
        <v>2465</v>
      </c>
      <c r="BO175" s="12">
        <v>0.75</v>
      </c>
      <c r="BP175" s="11">
        <v>1</v>
      </c>
      <c r="BQ175" s="11">
        <v>0</v>
      </c>
      <c r="BR175" s="13">
        <f t="shared" si="389"/>
        <v>1848.75</v>
      </c>
      <c r="BS175" s="11">
        <v>1</v>
      </c>
      <c r="BT175" s="11">
        <v>0.98</v>
      </c>
      <c r="BU175" s="11">
        <v>2.3</v>
      </c>
      <c r="BV175" s="42">
        <f t="shared" si="390"/>
        <v>3.254</v>
      </c>
      <c r="BW175" s="11">
        <v>1.15</v>
      </c>
      <c r="BX175" s="9">
        <v>0.5</v>
      </c>
      <c r="BY175" s="43">
        <f t="shared" si="391"/>
        <v>3459.1036875</v>
      </c>
      <c r="CH175" s="11">
        <f t="shared" si="392"/>
        <v>2893</v>
      </c>
      <c r="CI175" s="12">
        <v>0.75</v>
      </c>
      <c r="CJ175" s="11">
        <v>1</v>
      </c>
      <c r="CK175" s="11">
        <v>0</v>
      </c>
      <c r="CL175" s="13">
        <f t="shared" si="393"/>
        <v>2169.75</v>
      </c>
      <c r="CM175" s="11">
        <v>1</v>
      </c>
      <c r="CN175" s="11">
        <v>0.98</v>
      </c>
      <c r="CO175" s="11">
        <v>2.3</v>
      </c>
      <c r="CP175" s="42">
        <f t="shared" si="394"/>
        <v>3.254</v>
      </c>
      <c r="CQ175" s="11">
        <v>1.15</v>
      </c>
      <c r="CR175" s="9">
        <v>0.5</v>
      </c>
      <c r="CS175" s="43">
        <f t="shared" si="395"/>
        <v>4059.7107375</v>
      </c>
      <c r="DB175" s="11">
        <f t="shared" si="396"/>
        <v>2905</v>
      </c>
      <c r="DC175" s="12">
        <v>0.75</v>
      </c>
      <c r="DD175" s="11">
        <v>1</v>
      </c>
      <c r="DE175" s="11">
        <v>0</v>
      </c>
      <c r="DF175" s="13">
        <f t="shared" si="397"/>
        <v>2178.75</v>
      </c>
      <c r="DG175" s="11">
        <v>1</v>
      </c>
      <c r="DH175" s="11">
        <v>0.98</v>
      </c>
      <c r="DI175" s="11">
        <v>2.3</v>
      </c>
      <c r="DJ175" s="42">
        <f t="shared" si="398"/>
        <v>3.254</v>
      </c>
      <c r="DK175" s="11">
        <v>1.15</v>
      </c>
      <c r="DL175" s="9">
        <v>0.5</v>
      </c>
      <c r="DM175" s="43">
        <f t="shared" si="399"/>
        <v>4076.5501875</v>
      </c>
      <c r="DV175" s="11">
        <f t="shared" si="400"/>
        <v>2964</v>
      </c>
      <c r="DW175" s="12">
        <v>0.75</v>
      </c>
      <c r="DX175" s="11">
        <v>1</v>
      </c>
      <c r="DY175" s="11">
        <v>0</v>
      </c>
      <c r="DZ175" s="13">
        <f t="shared" si="401"/>
        <v>2223</v>
      </c>
      <c r="EA175" s="11">
        <v>1</v>
      </c>
      <c r="EB175" s="11">
        <v>0.98</v>
      </c>
      <c r="EC175" s="11">
        <v>3.1</v>
      </c>
      <c r="ED175" s="42">
        <f t="shared" si="402"/>
        <v>4.038</v>
      </c>
      <c r="EE175" s="11">
        <v>1.15</v>
      </c>
      <c r="EF175" s="9">
        <v>0.5</v>
      </c>
      <c r="EG175" s="43">
        <f t="shared" si="403"/>
        <v>5161.47255</v>
      </c>
    </row>
    <row r="176" customHeight="1" spans="6:139">
      <c r="F176" s="11">
        <v>2465</v>
      </c>
      <c r="G176" s="12">
        <v>1.8</v>
      </c>
      <c r="H176" s="11">
        <v>1</v>
      </c>
      <c r="I176" s="11">
        <v>0</v>
      </c>
      <c r="J176" s="13">
        <f t="shared" si="380"/>
        <v>4437</v>
      </c>
      <c r="K176" s="11">
        <v>1</v>
      </c>
      <c r="L176" s="11">
        <v>0.98</v>
      </c>
      <c r="M176" s="11">
        <v>2.3</v>
      </c>
      <c r="N176" s="42">
        <f t="shared" si="381"/>
        <v>3.254</v>
      </c>
      <c r="O176" s="11">
        <v>1.15</v>
      </c>
      <c r="P176" s="9">
        <v>0.5</v>
      </c>
      <c r="Q176" s="43">
        <f t="shared" si="382"/>
        <v>8301.84885</v>
      </c>
      <c r="Z176" s="11">
        <v>2465</v>
      </c>
      <c r="AA176" s="12">
        <v>1.8</v>
      </c>
      <c r="AB176" s="11">
        <v>1</v>
      </c>
      <c r="AC176" s="11">
        <v>0</v>
      </c>
      <c r="AD176" s="13">
        <f t="shared" si="383"/>
        <v>4437</v>
      </c>
      <c r="AE176" s="11">
        <v>1</v>
      </c>
      <c r="AF176" s="11">
        <v>0.98</v>
      </c>
      <c r="AG176" s="11">
        <v>2.3</v>
      </c>
      <c r="AH176" s="42">
        <f t="shared" si="384"/>
        <v>3.254</v>
      </c>
      <c r="AI176" s="11">
        <v>1.15</v>
      </c>
      <c r="AJ176" s="9">
        <v>0.5</v>
      </c>
      <c r="AK176" s="43">
        <f t="shared" si="385"/>
        <v>8301.84885</v>
      </c>
      <c r="AT176" s="11">
        <v>2465</v>
      </c>
      <c r="AU176" s="12">
        <v>1.8</v>
      </c>
      <c r="AV176" s="11">
        <v>1</v>
      </c>
      <c r="AW176" s="11">
        <v>0</v>
      </c>
      <c r="AX176" s="13">
        <f t="shared" si="386"/>
        <v>4437</v>
      </c>
      <c r="AY176" s="11">
        <v>1</v>
      </c>
      <c r="AZ176" s="11">
        <v>0.98</v>
      </c>
      <c r="BA176" s="11">
        <v>2.3</v>
      </c>
      <c r="BB176" s="42">
        <f t="shared" si="387"/>
        <v>3.254</v>
      </c>
      <c r="BC176" s="11">
        <v>1.15</v>
      </c>
      <c r="BD176" s="9">
        <v>0.5</v>
      </c>
      <c r="BE176" s="43">
        <f t="shared" si="388"/>
        <v>8301.84885</v>
      </c>
      <c r="BN176" s="11">
        <v>2465</v>
      </c>
      <c r="BO176" s="12">
        <v>1.8</v>
      </c>
      <c r="BP176" s="11">
        <v>1</v>
      </c>
      <c r="BQ176" s="11">
        <v>0</v>
      </c>
      <c r="BR176" s="13">
        <f t="shared" si="389"/>
        <v>4437</v>
      </c>
      <c r="BS176" s="11">
        <v>1</v>
      </c>
      <c r="BT176" s="11">
        <v>0.98</v>
      </c>
      <c r="BU176" s="11">
        <v>2.3</v>
      </c>
      <c r="BV176" s="42">
        <f t="shared" si="390"/>
        <v>3.254</v>
      </c>
      <c r="BW176" s="11">
        <v>1.15</v>
      </c>
      <c r="BX176" s="9">
        <v>0.5</v>
      </c>
      <c r="BY176" s="43">
        <f t="shared" si="391"/>
        <v>8301.84885</v>
      </c>
      <c r="CH176" s="11">
        <f t="shared" si="392"/>
        <v>2893</v>
      </c>
      <c r="CI176" s="12">
        <v>1.8</v>
      </c>
      <c r="CJ176" s="11">
        <v>1</v>
      </c>
      <c r="CK176" s="11">
        <v>0</v>
      </c>
      <c r="CL176" s="13">
        <f t="shared" si="393"/>
        <v>5207.4</v>
      </c>
      <c r="CM176" s="11">
        <v>1</v>
      </c>
      <c r="CN176" s="11">
        <v>0.98</v>
      </c>
      <c r="CO176" s="11">
        <v>2.3</v>
      </c>
      <c r="CP176" s="42">
        <f t="shared" si="394"/>
        <v>3.254</v>
      </c>
      <c r="CQ176" s="11">
        <v>1.15</v>
      </c>
      <c r="CR176" s="9">
        <v>0.5</v>
      </c>
      <c r="CS176" s="43">
        <f t="shared" si="395"/>
        <v>9743.30577</v>
      </c>
      <c r="DB176" s="11">
        <f t="shared" si="396"/>
        <v>2905</v>
      </c>
      <c r="DC176" s="12">
        <v>1.8</v>
      </c>
      <c r="DD176" s="11">
        <v>1</v>
      </c>
      <c r="DE176" s="11">
        <v>0</v>
      </c>
      <c r="DF176" s="13">
        <f t="shared" si="397"/>
        <v>5229</v>
      </c>
      <c r="DG176" s="11">
        <v>1</v>
      </c>
      <c r="DH176" s="11">
        <v>0.98</v>
      </c>
      <c r="DI176" s="11">
        <v>2.3</v>
      </c>
      <c r="DJ176" s="42">
        <f t="shared" si="398"/>
        <v>3.254</v>
      </c>
      <c r="DK176" s="11">
        <v>1.15</v>
      </c>
      <c r="DL176" s="9">
        <v>0.5</v>
      </c>
      <c r="DM176" s="43">
        <f t="shared" si="399"/>
        <v>9783.72045</v>
      </c>
      <c r="DV176" s="11">
        <f t="shared" si="400"/>
        <v>2964</v>
      </c>
      <c r="DW176" s="12">
        <v>1.8</v>
      </c>
      <c r="DX176" s="11">
        <v>1</v>
      </c>
      <c r="DY176" s="11">
        <v>0</v>
      </c>
      <c r="DZ176" s="13">
        <f t="shared" si="401"/>
        <v>5335.2</v>
      </c>
      <c r="EA176" s="11">
        <v>1</v>
      </c>
      <c r="EB176" s="11">
        <v>0.98</v>
      </c>
      <c r="EC176" s="11">
        <v>3.1</v>
      </c>
      <c r="ED176" s="42">
        <f t="shared" si="402"/>
        <v>4.038</v>
      </c>
      <c r="EE176" s="11">
        <v>1.15</v>
      </c>
      <c r="EF176" s="9">
        <v>0.5</v>
      </c>
      <c r="EG176" s="43">
        <f t="shared" si="403"/>
        <v>12387.53412</v>
      </c>
    </row>
    <row r="177" customHeight="1" spans="6:137">
      <c r="F177" s="11">
        <v>2465</v>
      </c>
      <c r="G177" s="12">
        <v>1.05</v>
      </c>
      <c r="H177" s="11">
        <v>1</v>
      </c>
      <c r="I177" s="11">
        <v>0</v>
      </c>
      <c r="J177" s="13">
        <f t="shared" si="380"/>
        <v>2588.25</v>
      </c>
      <c r="K177" s="11">
        <v>1</v>
      </c>
      <c r="L177" s="11">
        <v>0.98</v>
      </c>
      <c r="M177" s="11">
        <v>2.3</v>
      </c>
      <c r="N177" s="42">
        <f t="shared" si="381"/>
        <v>3.254</v>
      </c>
      <c r="O177" s="11">
        <v>1.15</v>
      </c>
      <c r="P177" s="9">
        <v>0.5</v>
      </c>
      <c r="Q177" s="43">
        <f t="shared" si="382"/>
        <v>4842.7451625</v>
      </c>
      <c r="Z177" s="11">
        <v>2465</v>
      </c>
      <c r="AA177" s="12">
        <v>1.05</v>
      </c>
      <c r="AB177" s="11">
        <v>1</v>
      </c>
      <c r="AC177" s="11">
        <v>0</v>
      </c>
      <c r="AD177" s="13">
        <f t="shared" si="383"/>
        <v>2588.25</v>
      </c>
      <c r="AE177" s="11">
        <v>1</v>
      </c>
      <c r="AF177" s="11">
        <v>0.98</v>
      </c>
      <c r="AG177" s="11">
        <v>2.3</v>
      </c>
      <c r="AH177" s="42">
        <f t="shared" si="384"/>
        <v>3.254</v>
      </c>
      <c r="AI177" s="11">
        <v>1.15</v>
      </c>
      <c r="AJ177" s="9">
        <v>0.5</v>
      </c>
      <c r="AK177" s="43">
        <f t="shared" si="385"/>
        <v>4842.7451625</v>
      </c>
      <c r="AT177" s="11">
        <v>2465</v>
      </c>
      <c r="AU177" s="12">
        <v>1.05</v>
      </c>
      <c r="AV177" s="11">
        <v>1</v>
      </c>
      <c r="AW177" s="11">
        <v>0</v>
      </c>
      <c r="AX177" s="13">
        <f t="shared" si="386"/>
        <v>2588.25</v>
      </c>
      <c r="AY177" s="11">
        <v>1</v>
      </c>
      <c r="AZ177" s="11">
        <v>0.98</v>
      </c>
      <c r="BA177" s="11">
        <v>2.3</v>
      </c>
      <c r="BB177" s="42">
        <f t="shared" si="387"/>
        <v>3.254</v>
      </c>
      <c r="BC177" s="11">
        <v>1.15</v>
      </c>
      <c r="BD177" s="9">
        <v>0.5</v>
      </c>
      <c r="BE177" s="43">
        <f t="shared" si="388"/>
        <v>4842.7451625</v>
      </c>
      <c r="BN177" s="11">
        <v>2465</v>
      </c>
      <c r="BO177" s="12">
        <v>1.05</v>
      </c>
      <c r="BP177" s="11">
        <v>1</v>
      </c>
      <c r="BQ177" s="11">
        <v>0</v>
      </c>
      <c r="BR177" s="13">
        <f t="shared" si="389"/>
        <v>2588.25</v>
      </c>
      <c r="BS177" s="11">
        <v>1</v>
      </c>
      <c r="BT177" s="11">
        <v>0.98</v>
      </c>
      <c r="BU177" s="11">
        <v>2.3</v>
      </c>
      <c r="BV177" s="42">
        <f t="shared" si="390"/>
        <v>3.254</v>
      </c>
      <c r="BW177" s="11">
        <v>1.15</v>
      </c>
      <c r="BX177" s="9">
        <v>0.5</v>
      </c>
      <c r="BY177" s="43">
        <f t="shared" si="391"/>
        <v>4842.7451625</v>
      </c>
      <c r="CH177" s="11">
        <f t="shared" si="392"/>
        <v>2893</v>
      </c>
      <c r="CI177" s="12">
        <v>1.05</v>
      </c>
      <c r="CJ177" s="11">
        <v>1</v>
      </c>
      <c r="CK177" s="11">
        <v>0</v>
      </c>
      <c r="CL177" s="13">
        <f t="shared" si="393"/>
        <v>3037.65</v>
      </c>
      <c r="CM177" s="11">
        <v>1</v>
      </c>
      <c r="CN177" s="11">
        <v>0.98</v>
      </c>
      <c r="CO177" s="11">
        <v>2.3</v>
      </c>
      <c r="CP177" s="42">
        <f t="shared" si="394"/>
        <v>3.254</v>
      </c>
      <c r="CQ177" s="11">
        <v>1.15</v>
      </c>
      <c r="CR177" s="9">
        <v>0.5</v>
      </c>
      <c r="CS177" s="43">
        <f t="shared" si="395"/>
        <v>5683.5950325</v>
      </c>
      <c r="DB177" s="11">
        <f t="shared" ref="DB177:DB185" si="404">2465+440</f>
        <v>2905</v>
      </c>
      <c r="DC177" s="12">
        <v>1.05</v>
      </c>
      <c r="DD177" s="11">
        <v>1</v>
      </c>
      <c r="DE177" s="11">
        <v>0</v>
      </c>
      <c r="DF177" s="13">
        <f t="shared" si="397"/>
        <v>3050.25</v>
      </c>
      <c r="DG177" s="11">
        <v>1</v>
      </c>
      <c r="DH177" s="11">
        <v>0.98</v>
      </c>
      <c r="DI177" s="11">
        <v>2.3</v>
      </c>
      <c r="DJ177" s="42">
        <f t="shared" si="398"/>
        <v>3.254</v>
      </c>
      <c r="DK177" s="11">
        <v>1.15</v>
      </c>
      <c r="DL177" s="9">
        <v>0.5</v>
      </c>
      <c r="DM177" s="43">
        <f t="shared" si="399"/>
        <v>5707.1702625</v>
      </c>
      <c r="DV177" s="11">
        <f t="shared" ref="DV177:DV185" si="405">2465+499</f>
        <v>2964</v>
      </c>
      <c r="DW177" s="12">
        <v>1.05</v>
      </c>
      <c r="DX177" s="11">
        <v>1</v>
      </c>
      <c r="DY177" s="11">
        <v>0</v>
      </c>
      <c r="DZ177" s="13">
        <f t="shared" si="401"/>
        <v>3112.2</v>
      </c>
      <c r="EA177" s="11">
        <v>1</v>
      </c>
      <c r="EB177" s="11">
        <v>0.98</v>
      </c>
      <c r="EC177" s="11">
        <v>3.1</v>
      </c>
      <c r="ED177" s="42">
        <f t="shared" si="402"/>
        <v>4.038</v>
      </c>
      <c r="EE177" s="11">
        <v>1.15</v>
      </c>
      <c r="EF177" s="9">
        <v>0.5</v>
      </c>
      <c r="EG177" s="43">
        <f t="shared" si="403"/>
        <v>7226.06157</v>
      </c>
    </row>
    <row r="178" customHeight="1" spans="6:137">
      <c r="F178" s="11">
        <v>2465</v>
      </c>
      <c r="G178" s="12">
        <v>1.06</v>
      </c>
      <c r="H178" s="11">
        <v>1</v>
      </c>
      <c r="I178" s="11">
        <v>0</v>
      </c>
      <c r="J178" s="13">
        <f t="shared" si="380"/>
        <v>2612.9</v>
      </c>
      <c r="K178" s="11">
        <v>1</v>
      </c>
      <c r="L178" s="11">
        <v>0.98</v>
      </c>
      <c r="M178" s="11">
        <v>2.3</v>
      </c>
      <c r="N178" s="42">
        <f t="shared" si="381"/>
        <v>3.254</v>
      </c>
      <c r="O178" s="11">
        <v>1.15</v>
      </c>
      <c r="P178" s="9">
        <v>0.5</v>
      </c>
      <c r="Q178" s="43">
        <f t="shared" si="382"/>
        <v>4888.866545</v>
      </c>
      <c r="Z178" s="11">
        <v>2465</v>
      </c>
      <c r="AA178" s="12">
        <v>1.06</v>
      </c>
      <c r="AB178" s="11">
        <v>1</v>
      </c>
      <c r="AC178" s="11">
        <v>0</v>
      </c>
      <c r="AD178" s="13">
        <f t="shared" si="383"/>
        <v>2612.9</v>
      </c>
      <c r="AE178" s="11">
        <v>1</v>
      </c>
      <c r="AF178" s="11">
        <v>0.98</v>
      </c>
      <c r="AG178" s="11">
        <v>2.3</v>
      </c>
      <c r="AH178" s="42">
        <f t="shared" si="384"/>
        <v>3.254</v>
      </c>
      <c r="AI178" s="11">
        <v>1.15</v>
      </c>
      <c r="AJ178" s="9">
        <v>0.5</v>
      </c>
      <c r="AK178" s="43">
        <f t="shared" si="385"/>
        <v>4888.866545</v>
      </c>
      <c r="AT178" s="11">
        <v>2465</v>
      </c>
      <c r="AU178" s="12">
        <v>1.06</v>
      </c>
      <c r="AV178" s="11">
        <v>1</v>
      </c>
      <c r="AW178" s="11">
        <v>0</v>
      </c>
      <c r="AX178" s="13">
        <f t="shared" si="386"/>
        <v>2612.9</v>
      </c>
      <c r="AY178" s="11">
        <v>1</v>
      </c>
      <c r="AZ178" s="11">
        <v>0.98</v>
      </c>
      <c r="BA178" s="11">
        <v>2.3</v>
      </c>
      <c r="BB178" s="42">
        <f t="shared" si="387"/>
        <v>3.254</v>
      </c>
      <c r="BC178" s="11">
        <v>1.15</v>
      </c>
      <c r="BD178" s="9">
        <v>0.5</v>
      </c>
      <c r="BE178" s="43">
        <f t="shared" si="388"/>
        <v>4888.866545</v>
      </c>
      <c r="BN178" s="11">
        <v>2465</v>
      </c>
      <c r="BO178" s="12">
        <v>1.06</v>
      </c>
      <c r="BP178" s="11">
        <v>1</v>
      </c>
      <c r="BQ178" s="11">
        <v>0</v>
      </c>
      <c r="BR178" s="13">
        <f t="shared" si="389"/>
        <v>2612.9</v>
      </c>
      <c r="BS178" s="11">
        <v>1</v>
      </c>
      <c r="BT178" s="11">
        <v>0.98</v>
      </c>
      <c r="BU178" s="11">
        <v>2.3</v>
      </c>
      <c r="BV178" s="42">
        <f t="shared" si="390"/>
        <v>3.254</v>
      </c>
      <c r="BW178" s="11">
        <v>1.15</v>
      </c>
      <c r="BX178" s="9">
        <v>0.5</v>
      </c>
      <c r="BY178" s="43">
        <f t="shared" si="391"/>
        <v>4888.866545</v>
      </c>
      <c r="CH178" s="11">
        <f t="shared" si="392"/>
        <v>2893</v>
      </c>
      <c r="CI178" s="12">
        <v>1.06</v>
      </c>
      <c r="CJ178" s="11">
        <v>1</v>
      </c>
      <c r="CK178" s="11">
        <v>0</v>
      </c>
      <c r="CL178" s="13">
        <f t="shared" si="393"/>
        <v>3066.58</v>
      </c>
      <c r="CM178" s="11">
        <v>1</v>
      </c>
      <c r="CN178" s="11">
        <v>0.98</v>
      </c>
      <c r="CO178" s="11">
        <v>2.3</v>
      </c>
      <c r="CP178" s="42">
        <f t="shared" si="394"/>
        <v>3.254</v>
      </c>
      <c r="CQ178" s="11">
        <v>1.15</v>
      </c>
      <c r="CR178" s="9">
        <v>0.5</v>
      </c>
      <c r="CS178" s="43">
        <f t="shared" si="395"/>
        <v>5737.724509</v>
      </c>
      <c r="DB178" s="11">
        <f t="shared" si="404"/>
        <v>2905</v>
      </c>
      <c r="DC178" s="12">
        <v>1.06</v>
      </c>
      <c r="DD178" s="11">
        <v>1</v>
      </c>
      <c r="DE178" s="11">
        <v>0</v>
      </c>
      <c r="DF178" s="13">
        <f t="shared" si="397"/>
        <v>3079.3</v>
      </c>
      <c r="DG178" s="11">
        <v>1</v>
      </c>
      <c r="DH178" s="11">
        <v>0.98</v>
      </c>
      <c r="DI178" s="11">
        <v>2.3</v>
      </c>
      <c r="DJ178" s="42">
        <f t="shared" si="398"/>
        <v>3.254</v>
      </c>
      <c r="DK178" s="11">
        <v>1.15</v>
      </c>
      <c r="DL178" s="9">
        <v>0.5</v>
      </c>
      <c r="DM178" s="43">
        <f t="shared" si="399"/>
        <v>5761.524265</v>
      </c>
      <c r="DV178" s="11">
        <f t="shared" si="405"/>
        <v>2964</v>
      </c>
      <c r="DW178" s="12">
        <v>1.06</v>
      </c>
      <c r="DX178" s="11">
        <v>1</v>
      </c>
      <c r="DY178" s="11">
        <v>0</v>
      </c>
      <c r="DZ178" s="13">
        <f t="shared" si="401"/>
        <v>3141.84</v>
      </c>
      <c r="EA178" s="11">
        <v>1</v>
      </c>
      <c r="EB178" s="11">
        <v>0.98</v>
      </c>
      <c r="EC178" s="11">
        <v>3.1</v>
      </c>
      <c r="ED178" s="42">
        <f t="shared" si="402"/>
        <v>4.038</v>
      </c>
      <c r="EE178" s="11">
        <v>1.15</v>
      </c>
      <c r="EF178" s="9">
        <v>0.5</v>
      </c>
      <c r="EG178" s="43">
        <f t="shared" si="403"/>
        <v>7294.881204</v>
      </c>
    </row>
    <row r="179" customHeight="1" spans="6:137">
      <c r="F179" s="11">
        <v>2465</v>
      </c>
      <c r="G179" s="12">
        <v>1.31</v>
      </c>
      <c r="H179" s="11">
        <v>1</v>
      </c>
      <c r="I179" s="11">
        <v>0</v>
      </c>
      <c r="J179" s="13">
        <f t="shared" si="380"/>
        <v>3229.15</v>
      </c>
      <c r="K179" s="11">
        <v>1</v>
      </c>
      <c r="L179" s="11">
        <v>0.98</v>
      </c>
      <c r="M179" s="11">
        <v>2.3</v>
      </c>
      <c r="N179" s="42">
        <f t="shared" si="381"/>
        <v>3.254</v>
      </c>
      <c r="O179" s="11">
        <v>1.15</v>
      </c>
      <c r="P179" s="9">
        <v>0.5</v>
      </c>
      <c r="Q179" s="43">
        <f t="shared" si="382"/>
        <v>6041.9011075</v>
      </c>
      <c r="Z179" s="11">
        <v>2465</v>
      </c>
      <c r="AA179" s="12">
        <v>1.31</v>
      </c>
      <c r="AB179" s="11">
        <v>1</v>
      </c>
      <c r="AC179" s="11">
        <v>0</v>
      </c>
      <c r="AD179" s="13">
        <f t="shared" si="383"/>
        <v>3229.15</v>
      </c>
      <c r="AE179" s="11">
        <v>1</v>
      </c>
      <c r="AF179" s="11">
        <v>0.98</v>
      </c>
      <c r="AG179" s="11">
        <v>2.3</v>
      </c>
      <c r="AH179" s="42">
        <f t="shared" si="384"/>
        <v>3.254</v>
      </c>
      <c r="AI179" s="11">
        <v>1.15</v>
      </c>
      <c r="AJ179" s="9">
        <v>0.5</v>
      </c>
      <c r="AK179" s="43">
        <f t="shared" si="385"/>
        <v>6041.9011075</v>
      </c>
      <c r="AT179" s="11">
        <v>2465</v>
      </c>
      <c r="AU179" s="12">
        <v>1.31</v>
      </c>
      <c r="AV179" s="11">
        <v>1</v>
      </c>
      <c r="AW179" s="11">
        <v>0</v>
      </c>
      <c r="AX179" s="13">
        <f t="shared" si="386"/>
        <v>3229.15</v>
      </c>
      <c r="AY179" s="11">
        <v>1</v>
      </c>
      <c r="AZ179" s="11">
        <v>0.98</v>
      </c>
      <c r="BA179" s="11">
        <v>2.3</v>
      </c>
      <c r="BB179" s="42">
        <f t="shared" si="387"/>
        <v>3.254</v>
      </c>
      <c r="BC179" s="11">
        <v>1.15</v>
      </c>
      <c r="BD179" s="9">
        <v>0.5</v>
      </c>
      <c r="BE179" s="43">
        <f t="shared" si="388"/>
        <v>6041.9011075</v>
      </c>
      <c r="BN179" s="11">
        <v>2465</v>
      </c>
      <c r="BO179" s="12">
        <v>1.31</v>
      </c>
      <c r="BP179" s="11">
        <v>1</v>
      </c>
      <c r="BQ179" s="11">
        <v>0</v>
      </c>
      <c r="BR179" s="13">
        <f t="shared" si="389"/>
        <v>3229.15</v>
      </c>
      <c r="BS179" s="11">
        <v>1</v>
      </c>
      <c r="BT179" s="11">
        <v>0.98</v>
      </c>
      <c r="BU179" s="11">
        <v>2.3</v>
      </c>
      <c r="BV179" s="42">
        <f t="shared" si="390"/>
        <v>3.254</v>
      </c>
      <c r="BW179" s="11">
        <v>1.15</v>
      </c>
      <c r="BX179" s="9">
        <v>0.5</v>
      </c>
      <c r="BY179" s="43">
        <f t="shared" si="391"/>
        <v>6041.9011075</v>
      </c>
      <c r="CH179" s="11">
        <f t="shared" si="392"/>
        <v>2893</v>
      </c>
      <c r="CI179" s="12">
        <v>1.31</v>
      </c>
      <c r="CJ179" s="11">
        <v>1</v>
      </c>
      <c r="CK179" s="11">
        <v>0</v>
      </c>
      <c r="CL179" s="13">
        <f t="shared" si="393"/>
        <v>3789.83</v>
      </c>
      <c r="CM179" s="11">
        <v>1</v>
      </c>
      <c r="CN179" s="11">
        <v>0.98</v>
      </c>
      <c r="CO179" s="11">
        <v>2.3</v>
      </c>
      <c r="CP179" s="42">
        <f t="shared" si="394"/>
        <v>3.254</v>
      </c>
      <c r="CQ179" s="11">
        <v>1.15</v>
      </c>
      <c r="CR179" s="9">
        <v>0.5</v>
      </c>
      <c r="CS179" s="43">
        <f t="shared" si="395"/>
        <v>7090.9614215</v>
      </c>
      <c r="DB179" s="11">
        <f t="shared" si="404"/>
        <v>2905</v>
      </c>
      <c r="DC179" s="12">
        <v>1.31</v>
      </c>
      <c r="DD179" s="11">
        <v>1</v>
      </c>
      <c r="DE179" s="11">
        <v>0</v>
      </c>
      <c r="DF179" s="13">
        <f t="shared" si="397"/>
        <v>3805.55</v>
      </c>
      <c r="DG179" s="11">
        <v>1</v>
      </c>
      <c r="DH179" s="11">
        <v>0.98</v>
      </c>
      <c r="DI179" s="11">
        <v>2.3</v>
      </c>
      <c r="DJ179" s="42">
        <f t="shared" si="398"/>
        <v>3.254</v>
      </c>
      <c r="DK179" s="11">
        <v>1.15</v>
      </c>
      <c r="DL179" s="9">
        <v>0.5</v>
      </c>
      <c r="DM179" s="43">
        <f t="shared" si="399"/>
        <v>7120.3743275</v>
      </c>
      <c r="DV179" s="11">
        <f t="shared" si="405"/>
        <v>2964</v>
      </c>
      <c r="DW179" s="12">
        <v>1.31</v>
      </c>
      <c r="DX179" s="11">
        <v>1</v>
      </c>
      <c r="DY179" s="11">
        <v>0</v>
      </c>
      <c r="DZ179" s="13">
        <f t="shared" si="401"/>
        <v>3882.84</v>
      </c>
      <c r="EA179" s="11">
        <v>1</v>
      </c>
      <c r="EB179" s="11">
        <v>0.98</v>
      </c>
      <c r="EC179" s="11">
        <v>3.1</v>
      </c>
      <c r="ED179" s="42">
        <f t="shared" si="402"/>
        <v>4.038</v>
      </c>
      <c r="EE179" s="11">
        <v>1.15</v>
      </c>
      <c r="EF179" s="9">
        <v>0.5</v>
      </c>
      <c r="EG179" s="43">
        <f t="shared" si="403"/>
        <v>9015.372054</v>
      </c>
    </row>
    <row r="180" customHeight="1" spans="6:137">
      <c r="F180" s="11">
        <v>2465</v>
      </c>
      <c r="G180" s="12">
        <v>0.75</v>
      </c>
      <c r="H180" s="11">
        <v>1</v>
      </c>
      <c r="I180" s="11">
        <v>0</v>
      </c>
      <c r="J180" s="13">
        <f t="shared" si="380"/>
        <v>1848.75</v>
      </c>
      <c r="K180" s="11">
        <v>1</v>
      </c>
      <c r="L180" s="11">
        <v>0.98</v>
      </c>
      <c r="M180" s="11">
        <v>2.3</v>
      </c>
      <c r="N180" s="42">
        <f t="shared" si="381"/>
        <v>3.254</v>
      </c>
      <c r="O180" s="11">
        <v>1.15</v>
      </c>
      <c r="P180" s="9">
        <v>0.5</v>
      </c>
      <c r="Q180" s="43">
        <f t="shared" si="382"/>
        <v>3459.1036875</v>
      </c>
      <c r="Z180" s="11">
        <v>2465</v>
      </c>
      <c r="AA180" s="12">
        <v>0.75</v>
      </c>
      <c r="AB180" s="11">
        <v>1</v>
      </c>
      <c r="AC180" s="11">
        <v>0</v>
      </c>
      <c r="AD180" s="13">
        <f t="shared" si="383"/>
        <v>1848.75</v>
      </c>
      <c r="AE180" s="11">
        <v>1</v>
      </c>
      <c r="AF180" s="11">
        <v>0.98</v>
      </c>
      <c r="AG180" s="11">
        <v>2.3</v>
      </c>
      <c r="AH180" s="42">
        <f t="shared" si="384"/>
        <v>3.254</v>
      </c>
      <c r="AI180" s="11">
        <v>1.15</v>
      </c>
      <c r="AJ180" s="9">
        <v>0.5</v>
      </c>
      <c r="AK180" s="43">
        <f t="shared" si="385"/>
        <v>3459.1036875</v>
      </c>
      <c r="AT180" s="11">
        <v>2465</v>
      </c>
      <c r="AU180" s="12">
        <v>0.75</v>
      </c>
      <c r="AV180" s="11">
        <v>1</v>
      </c>
      <c r="AW180" s="11">
        <v>0</v>
      </c>
      <c r="AX180" s="13">
        <f t="shared" si="386"/>
        <v>1848.75</v>
      </c>
      <c r="AY180" s="11">
        <v>1</v>
      </c>
      <c r="AZ180" s="11">
        <v>0.98</v>
      </c>
      <c r="BA180" s="11">
        <v>2.3</v>
      </c>
      <c r="BB180" s="42">
        <f t="shared" si="387"/>
        <v>3.254</v>
      </c>
      <c r="BC180" s="11">
        <v>1.15</v>
      </c>
      <c r="BD180" s="9">
        <v>0.5</v>
      </c>
      <c r="BE180" s="43">
        <f t="shared" si="388"/>
        <v>3459.1036875</v>
      </c>
      <c r="BN180" s="11">
        <v>2465</v>
      </c>
      <c r="BO180" s="12">
        <v>0.75</v>
      </c>
      <c r="BP180" s="11">
        <v>1</v>
      </c>
      <c r="BQ180" s="11">
        <v>0</v>
      </c>
      <c r="BR180" s="13">
        <f t="shared" si="389"/>
        <v>1848.75</v>
      </c>
      <c r="BS180" s="11">
        <v>1</v>
      </c>
      <c r="BT180" s="11">
        <v>0.98</v>
      </c>
      <c r="BU180" s="11">
        <v>2.3</v>
      </c>
      <c r="BV180" s="42">
        <f t="shared" si="390"/>
        <v>3.254</v>
      </c>
      <c r="BW180" s="11">
        <v>1.15</v>
      </c>
      <c r="BX180" s="9">
        <v>0.5</v>
      </c>
      <c r="BY180" s="43">
        <f t="shared" si="391"/>
        <v>3459.1036875</v>
      </c>
      <c r="CH180" s="11">
        <f t="shared" si="392"/>
        <v>2893</v>
      </c>
      <c r="CI180" s="12">
        <v>0.75</v>
      </c>
      <c r="CJ180" s="11">
        <v>1</v>
      </c>
      <c r="CK180" s="11">
        <v>0</v>
      </c>
      <c r="CL180" s="13">
        <f t="shared" si="393"/>
        <v>2169.75</v>
      </c>
      <c r="CM180" s="11">
        <v>1</v>
      </c>
      <c r="CN180" s="11">
        <v>0.98</v>
      </c>
      <c r="CO180" s="11">
        <v>2.3</v>
      </c>
      <c r="CP180" s="42">
        <f t="shared" si="394"/>
        <v>3.254</v>
      </c>
      <c r="CQ180" s="11">
        <v>1.15</v>
      </c>
      <c r="CR180" s="9">
        <v>0.5</v>
      </c>
      <c r="CS180" s="43">
        <f t="shared" si="395"/>
        <v>4059.7107375</v>
      </c>
      <c r="DB180" s="11">
        <f t="shared" si="404"/>
        <v>2905</v>
      </c>
      <c r="DC180" s="12">
        <v>0.75</v>
      </c>
      <c r="DD180" s="11">
        <v>1</v>
      </c>
      <c r="DE180" s="11">
        <v>0</v>
      </c>
      <c r="DF180" s="13">
        <f t="shared" si="397"/>
        <v>2178.75</v>
      </c>
      <c r="DG180" s="11">
        <v>1</v>
      </c>
      <c r="DH180" s="11">
        <v>0.98</v>
      </c>
      <c r="DI180" s="11">
        <v>2.3</v>
      </c>
      <c r="DJ180" s="42">
        <f t="shared" si="398"/>
        <v>3.254</v>
      </c>
      <c r="DK180" s="11">
        <v>1.15</v>
      </c>
      <c r="DL180" s="9">
        <v>0.5</v>
      </c>
      <c r="DM180" s="43">
        <f t="shared" si="399"/>
        <v>4076.5501875</v>
      </c>
      <c r="DV180" s="11">
        <f t="shared" si="405"/>
        <v>2964</v>
      </c>
      <c r="DW180" s="12">
        <v>0.75</v>
      </c>
      <c r="DX180" s="11">
        <v>1</v>
      </c>
      <c r="DY180" s="11">
        <v>0</v>
      </c>
      <c r="DZ180" s="13">
        <f t="shared" si="401"/>
        <v>2223</v>
      </c>
      <c r="EA180" s="11">
        <v>1</v>
      </c>
      <c r="EB180" s="11">
        <v>0.98</v>
      </c>
      <c r="EC180" s="11">
        <v>3.1</v>
      </c>
      <c r="ED180" s="42">
        <f t="shared" si="402"/>
        <v>4.038</v>
      </c>
      <c r="EE180" s="11">
        <v>1.15</v>
      </c>
      <c r="EF180" s="9">
        <v>0.5</v>
      </c>
      <c r="EG180" s="43">
        <f t="shared" si="403"/>
        <v>5161.47255</v>
      </c>
    </row>
    <row r="181" customHeight="1" spans="6:137">
      <c r="F181" s="11">
        <v>2465</v>
      </c>
      <c r="G181" s="12">
        <v>0.75</v>
      </c>
      <c r="H181" s="11">
        <v>1</v>
      </c>
      <c r="I181" s="11">
        <v>0</v>
      </c>
      <c r="J181" s="13">
        <f t="shared" si="380"/>
        <v>1848.75</v>
      </c>
      <c r="K181" s="11">
        <v>1</v>
      </c>
      <c r="L181" s="11">
        <v>0.98</v>
      </c>
      <c r="M181" s="11">
        <v>2.3</v>
      </c>
      <c r="N181" s="42">
        <f t="shared" si="381"/>
        <v>3.254</v>
      </c>
      <c r="O181" s="11">
        <v>1.15</v>
      </c>
      <c r="P181" s="9">
        <v>0.5</v>
      </c>
      <c r="Q181" s="43">
        <f t="shared" si="382"/>
        <v>3459.1036875</v>
      </c>
      <c r="Z181" s="11">
        <v>2465</v>
      </c>
      <c r="AA181" s="12">
        <v>0.75</v>
      </c>
      <c r="AB181" s="11">
        <v>1</v>
      </c>
      <c r="AC181" s="11">
        <v>0</v>
      </c>
      <c r="AD181" s="13">
        <f t="shared" si="383"/>
        <v>1848.75</v>
      </c>
      <c r="AE181" s="11">
        <v>1</v>
      </c>
      <c r="AF181" s="11">
        <v>0.98</v>
      </c>
      <c r="AG181" s="11">
        <v>2.3</v>
      </c>
      <c r="AH181" s="42">
        <f t="shared" si="384"/>
        <v>3.254</v>
      </c>
      <c r="AI181" s="11">
        <v>1.15</v>
      </c>
      <c r="AJ181" s="9">
        <v>0.5</v>
      </c>
      <c r="AK181" s="43">
        <f t="shared" si="385"/>
        <v>3459.1036875</v>
      </c>
      <c r="AT181" s="11">
        <v>2465</v>
      </c>
      <c r="AU181" s="12">
        <v>0.75</v>
      </c>
      <c r="AV181" s="11">
        <v>1</v>
      </c>
      <c r="AW181" s="11">
        <v>0</v>
      </c>
      <c r="AX181" s="13">
        <f t="shared" si="386"/>
        <v>1848.75</v>
      </c>
      <c r="AY181" s="11">
        <v>1</v>
      </c>
      <c r="AZ181" s="11">
        <v>0.98</v>
      </c>
      <c r="BA181" s="11">
        <v>2.3</v>
      </c>
      <c r="BB181" s="42">
        <f t="shared" si="387"/>
        <v>3.254</v>
      </c>
      <c r="BC181" s="11">
        <v>1.15</v>
      </c>
      <c r="BD181" s="9">
        <v>0.5</v>
      </c>
      <c r="BE181" s="43">
        <f t="shared" si="388"/>
        <v>3459.1036875</v>
      </c>
      <c r="BN181" s="11">
        <v>2465</v>
      </c>
      <c r="BO181" s="12">
        <v>0.75</v>
      </c>
      <c r="BP181" s="11">
        <v>1</v>
      </c>
      <c r="BQ181" s="11">
        <v>0</v>
      </c>
      <c r="BR181" s="13">
        <f t="shared" si="389"/>
        <v>1848.75</v>
      </c>
      <c r="BS181" s="11">
        <v>1</v>
      </c>
      <c r="BT181" s="11">
        <v>0.98</v>
      </c>
      <c r="BU181" s="11">
        <v>2.3</v>
      </c>
      <c r="BV181" s="42">
        <f t="shared" si="390"/>
        <v>3.254</v>
      </c>
      <c r="BW181" s="11">
        <v>1.15</v>
      </c>
      <c r="BX181" s="9">
        <v>0.5</v>
      </c>
      <c r="BY181" s="43">
        <f t="shared" si="391"/>
        <v>3459.1036875</v>
      </c>
      <c r="CH181" s="11">
        <f t="shared" si="392"/>
        <v>2893</v>
      </c>
      <c r="CI181" s="12">
        <v>0.75</v>
      </c>
      <c r="CJ181" s="11">
        <v>1</v>
      </c>
      <c r="CK181" s="11">
        <v>0</v>
      </c>
      <c r="CL181" s="13">
        <f t="shared" si="393"/>
        <v>2169.75</v>
      </c>
      <c r="CM181" s="11">
        <v>1</v>
      </c>
      <c r="CN181" s="11">
        <v>0.98</v>
      </c>
      <c r="CO181" s="11">
        <v>2.3</v>
      </c>
      <c r="CP181" s="42">
        <f t="shared" si="394"/>
        <v>3.254</v>
      </c>
      <c r="CQ181" s="11">
        <v>1.15</v>
      </c>
      <c r="CR181" s="9">
        <v>0.5</v>
      </c>
      <c r="CS181" s="43">
        <f t="shared" si="395"/>
        <v>4059.7107375</v>
      </c>
      <c r="DB181" s="11">
        <f t="shared" si="404"/>
        <v>2905</v>
      </c>
      <c r="DC181" s="12">
        <v>0.75</v>
      </c>
      <c r="DD181" s="11">
        <v>1</v>
      </c>
      <c r="DE181" s="11">
        <v>0</v>
      </c>
      <c r="DF181" s="13">
        <f t="shared" si="397"/>
        <v>2178.75</v>
      </c>
      <c r="DG181" s="11">
        <v>1</v>
      </c>
      <c r="DH181" s="11">
        <v>0.98</v>
      </c>
      <c r="DI181" s="11">
        <v>2.3</v>
      </c>
      <c r="DJ181" s="42">
        <f t="shared" si="398"/>
        <v>3.254</v>
      </c>
      <c r="DK181" s="11">
        <v>1.15</v>
      </c>
      <c r="DL181" s="9">
        <v>0.5</v>
      </c>
      <c r="DM181" s="43">
        <f t="shared" si="399"/>
        <v>4076.5501875</v>
      </c>
      <c r="DV181" s="11">
        <f t="shared" si="405"/>
        <v>2964</v>
      </c>
      <c r="DW181" s="12">
        <v>0.75</v>
      </c>
      <c r="DX181" s="11">
        <v>1</v>
      </c>
      <c r="DY181" s="11">
        <v>0</v>
      </c>
      <c r="DZ181" s="13">
        <f t="shared" si="401"/>
        <v>2223</v>
      </c>
      <c r="EA181" s="11">
        <v>1</v>
      </c>
      <c r="EB181" s="11">
        <v>0.98</v>
      </c>
      <c r="EC181" s="11">
        <v>3.1</v>
      </c>
      <c r="ED181" s="42">
        <f t="shared" si="402"/>
        <v>4.038</v>
      </c>
      <c r="EE181" s="11">
        <v>1.15</v>
      </c>
      <c r="EF181" s="9">
        <v>0.5</v>
      </c>
      <c r="EG181" s="43">
        <f t="shared" si="403"/>
        <v>5161.47255</v>
      </c>
    </row>
    <row r="182" customHeight="1" spans="6:137">
      <c r="F182" s="11">
        <v>2465</v>
      </c>
      <c r="G182" s="12">
        <v>1.8</v>
      </c>
      <c r="H182" s="11">
        <v>1</v>
      </c>
      <c r="I182" s="11">
        <v>0</v>
      </c>
      <c r="J182" s="13">
        <f t="shared" si="380"/>
        <v>4437</v>
      </c>
      <c r="K182" s="11">
        <v>1</v>
      </c>
      <c r="L182" s="11">
        <v>0.98</v>
      </c>
      <c r="M182" s="11">
        <v>2.3</v>
      </c>
      <c r="N182" s="42">
        <f t="shared" si="381"/>
        <v>3.254</v>
      </c>
      <c r="O182" s="11">
        <v>1.15</v>
      </c>
      <c r="P182" s="9">
        <v>0.5</v>
      </c>
      <c r="Q182" s="43">
        <f t="shared" si="382"/>
        <v>8301.84885</v>
      </c>
      <c r="Z182" s="11">
        <v>2465</v>
      </c>
      <c r="AA182" s="12">
        <v>1.8</v>
      </c>
      <c r="AB182" s="11">
        <v>1</v>
      </c>
      <c r="AC182" s="11">
        <v>0</v>
      </c>
      <c r="AD182" s="13">
        <f t="shared" si="383"/>
        <v>4437</v>
      </c>
      <c r="AE182" s="11">
        <v>1</v>
      </c>
      <c r="AF182" s="11">
        <v>0.98</v>
      </c>
      <c r="AG182" s="11">
        <v>2.3</v>
      </c>
      <c r="AH182" s="42">
        <f t="shared" si="384"/>
        <v>3.254</v>
      </c>
      <c r="AI182" s="11">
        <v>1.15</v>
      </c>
      <c r="AJ182" s="9">
        <v>0.5</v>
      </c>
      <c r="AK182" s="43">
        <f t="shared" si="385"/>
        <v>8301.84885</v>
      </c>
      <c r="AT182" s="11">
        <v>2465</v>
      </c>
      <c r="AU182" s="12">
        <v>1.8</v>
      </c>
      <c r="AV182" s="11">
        <v>1</v>
      </c>
      <c r="AW182" s="11">
        <v>0</v>
      </c>
      <c r="AX182" s="13">
        <f t="shared" si="386"/>
        <v>4437</v>
      </c>
      <c r="AY182" s="11">
        <v>1</v>
      </c>
      <c r="AZ182" s="11">
        <v>0.98</v>
      </c>
      <c r="BA182" s="11">
        <v>2.3</v>
      </c>
      <c r="BB182" s="42">
        <f t="shared" si="387"/>
        <v>3.254</v>
      </c>
      <c r="BC182" s="11">
        <v>1.15</v>
      </c>
      <c r="BD182" s="9">
        <v>0.5</v>
      </c>
      <c r="BE182" s="43">
        <f t="shared" si="388"/>
        <v>8301.84885</v>
      </c>
      <c r="BN182" s="11">
        <v>2465</v>
      </c>
      <c r="BO182" s="12">
        <v>1.8</v>
      </c>
      <c r="BP182" s="11">
        <v>1</v>
      </c>
      <c r="BQ182" s="11">
        <v>0</v>
      </c>
      <c r="BR182" s="13">
        <f t="shared" si="389"/>
        <v>4437</v>
      </c>
      <c r="BS182" s="11">
        <v>1</v>
      </c>
      <c r="BT182" s="11">
        <v>0.98</v>
      </c>
      <c r="BU182" s="11">
        <v>2.3</v>
      </c>
      <c r="BV182" s="42">
        <f t="shared" si="390"/>
        <v>3.254</v>
      </c>
      <c r="BW182" s="11">
        <v>1.15</v>
      </c>
      <c r="BX182" s="9">
        <v>0.5</v>
      </c>
      <c r="BY182" s="43">
        <f t="shared" si="391"/>
        <v>8301.84885</v>
      </c>
      <c r="CH182" s="11">
        <f t="shared" si="392"/>
        <v>2893</v>
      </c>
      <c r="CI182" s="12">
        <v>1.8</v>
      </c>
      <c r="CJ182" s="11">
        <v>1</v>
      </c>
      <c r="CK182" s="11">
        <v>0</v>
      </c>
      <c r="CL182" s="13">
        <f t="shared" si="393"/>
        <v>5207.4</v>
      </c>
      <c r="CM182" s="11">
        <v>1</v>
      </c>
      <c r="CN182" s="11">
        <v>0.98</v>
      </c>
      <c r="CO182" s="11">
        <v>2.3</v>
      </c>
      <c r="CP182" s="42">
        <f t="shared" si="394"/>
        <v>3.254</v>
      </c>
      <c r="CQ182" s="11">
        <v>1.15</v>
      </c>
      <c r="CR182" s="9">
        <v>0.5</v>
      </c>
      <c r="CS182" s="43">
        <f t="shared" si="395"/>
        <v>9743.30577</v>
      </c>
      <c r="DB182" s="11">
        <f t="shared" si="404"/>
        <v>2905</v>
      </c>
      <c r="DC182" s="12">
        <v>1.8</v>
      </c>
      <c r="DD182" s="11">
        <v>1</v>
      </c>
      <c r="DE182" s="11">
        <v>0</v>
      </c>
      <c r="DF182" s="13">
        <f t="shared" si="397"/>
        <v>5229</v>
      </c>
      <c r="DG182" s="11">
        <v>1</v>
      </c>
      <c r="DH182" s="11">
        <v>0.98</v>
      </c>
      <c r="DI182" s="11">
        <v>2.3</v>
      </c>
      <c r="DJ182" s="42">
        <f t="shared" si="398"/>
        <v>3.254</v>
      </c>
      <c r="DK182" s="11">
        <v>1.15</v>
      </c>
      <c r="DL182" s="9">
        <v>0.5</v>
      </c>
      <c r="DM182" s="43">
        <f t="shared" si="399"/>
        <v>9783.72045</v>
      </c>
      <c r="DV182" s="11">
        <f t="shared" si="405"/>
        <v>2964</v>
      </c>
      <c r="DW182" s="12">
        <v>1.8</v>
      </c>
      <c r="DX182" s="11">
        <v>1</v>
      </c>
      <c r="DY182" s="11">
        <v>0</v>
      </c>
      <c r="DZ182" s="13">
        <f t="shared" si="401"/>
        <v>5335.2</v>
      </c>
      <c r="EA182" s="11">
        <v>1</v>
      </c>
      <c r="EB182" s="11">
        <v>0.98</v>
      </c>
      <c r="EC182" s="11">
        <v>3.1</v>
      </c>
      <c r="ED182" s="42">
        <f t="shared" si="402"/>
        <v>4.038</v>
      </c>
      <c r="EE182" s="11">
        <v>1.15</v>
      </c>
      <c r="EF182" s="9">
        <v>0.5</v>
      </c>
      <c r="EG182" s="43">
        <f t="shared" si="403"/>
        <v>12387.53412</v>
      </c>
    </row>
    <row r="183" customHeight="1" spans="6:137">
      <c r="F183" s="11">
        <v>2465</v>
      </c>
      <c r="G183" s="12">
        <v>3.21</v>
      </c>
      <c r="H183" s="11">
        <v>1</v>
      </c>
      <c r="I183" s="11">
        <v>0</v>
      </c>
      <c r="J183" s="13">
        <f t="shared" si="380"/>
        <v>7912.65</v>
      </c>
      <c r="K183" s="11">
        <v>1</v>
      </c>
      <c r="L183" s="11">
        <v>0.98</v>
      </c>
      <c r="M183" s="11">
        <v>2.3</v>
      </c>
      <c r="N183" s="42">
        <f t="shared" si="381"/>
        <v>3.254</v>
      </c>
      <c r="O183" s="11">
        <v>1.15</v>
      </c>
      <c r="P183" s="9">
        <v>0.5</v>
      </c>
      <c r="Q183" s="43">
        <f t="shared" si="382"/>
        <v>14804.9637825</v>
      </c>
      <c r="Z183" s="11">
        <v>2465</v>
      </c>
      <c r="AA183" s="12">
        <v>3.21</v>
      </c>
      <c r="AB183" s="11">
        <v>1</v>
      </c>
      <c r="AC183" s="11">
        <v>0</v>
      </c>
      <c r="AD183" s="13">
        <f t="shared" si="383"/>
        <v>7912.65</v>
      </c>
      <c r="AE183" s="11">
        <v>1</v>
      </c>
      <c r="AF183" s="11">
        <v>0.98</v>
      </c>
      <c r="AG183" s="11">
        <v>2.3</v>
      </c>
      <c r="AH183" s="42">
        <f t="shared" si="384"/>
        <v>3.254</v>
      </c>
      <c r="AI183" s="11">
        <v>1.15</v>
      </c>
      <c r="AJ183" s="9">
        <v>0.5</v>
      </c>
      <c r="AK183" s="43">
        <f t="shared" si="385"/>
        <v>14804.9637825</v>
      </c>
      <c r="AT183" s="11">
        <v>2465</v>
      </c>
      <c r="AU183" s="12">
        <v>3.21</v>
      </c>
      <c r="AV183" s="11">
        <v>1</v>
      </c>
      <c r="AW183" s="11">
        <v>0</v>
      </c>
      <c r="AX183" s="13">
        <f t="shared" si="386"/>
        <v>7912.65</v>
      </c>
      <c r="AY183" s="11">
        <v>1</v>
      </c>
      <c r="AZ183" s="11">
        <v>0.98</v>
      </c>
      <c r="BA183" s="11">
        <v>2.3</v>
      </c>
      <c r="BB183" s="42">
        <f t="shared" si="387"/>
        <v>3.254</v>
      </c>
      <c r="BC183" s="11">
        <v>1.15</v>
      </c>
      <c r="BD183" s="9">
        <v>0.5</v>
      </c>
      <c r="BE183" s="43">
        <f t="shared" si="388"/>
        <v>14804.9637825</v>
      </c>
      <c r="BN183" s="11">
        <v>2465</v>
      </c>
      <c r="BO183" s="12">
        <v>3.21</v>
      </c>
      <c r="BP183" s="11">
        <v>1</v>
      </c>
      <c r="BQ183" s="11">
        <v>0</v>
      </c>
      <c r="BR183" s="13">
        <f t="shared" si="389"/>
        <v>7912.65</v>
      </c>
      <c r="BS183" s="11">
        <v>1</v>
      </c>
      <c r="BT183" s="11">
        <v>0.98</v>
      </c>
      <c r="BU183" s="11">
        <v>2.3</v>
      </c>
      <c r="BV183" s="42">
        <f t="shared" si="390"/>
        <v>3.254</v>
      </c>
      <c r="BW183" s="11">
        <v>1.15</v>
      </c>
      <c r="BX183" s="9">
        <v>0.5</v>
      </c>
      <c r="BY183" s="43">
        <f t="shared" si="391"/>
        <v>14804.9637825</v>
      </c>
      <c r="CH183" s="11">
        <f t="shared" si="392"/>
        <v>2893</v>
      </c>
      <c r="CI183" s="12">
        <v>3.21</v>
      </c>
      <c r="CJ183" s="11">
        <v>1</v>
      </c>
      <c r="CK183" s="11">
        <v>0</v>
      </c>
      <c r="CL183" s="13">
        <f t="shared" si="393"/>
        <v>9286.53</v>
      </c>
      <c r="CM183" s="11">
        <v>1</v>
      </c>
      <c r="CN183" s="11">
        <v>0.98</v>
      </c>
      <c r="CO183" s="11">
        <v>2.3</v>
      </c>
      <c r="CP183" s="42">
        <f t="shared" si="394"/>
        <v>3.254</v>
      </c>
      <c r="CQ183" s="11">
        <v>1.15</v>
      </c>
      <c r="CR183" s="9">
        <v>0.5</v>
      </c>
      <c r="CS183" s="43">
        <f t="shared" si="395"/>
        <v>17375.5619565</v>
      </c>
      <c r="DB183" s="11">
        <f t="shared" si="404"/>
        <v>2905</v>
      </c>
      <c r="DC183" s="12">
        <v>3.21</v>
      </c>
      <c r="DD183" s="11">
        <v>1</v>
      </c>
      <c r="DE183" s="11">
        <v>0</v>
      </c>
      <c r="DF183" s="13">
        <f t="shared" si="397"/>
        <v>9325.05</v>
      </c>
      <c r="DG183" s="11">
        <v>1</v>
      </c>
      <c r="DH183" s="11">
        <v>0.98</v>
      </c>
      <c r="DI183" s="11">
        <v>2.3</v>
      </c>
      <c r="DJ183" s="42">
        <f t="shared" si="398"/>
        <v>3.254</v>
      </c>
      <c r="DK183" s="11">
        <v>1.15</v>
      </c>
      <c r="DL183" s="9">
        <v>0.5</v>
      </c>
      <c r="DM183" s="43">
        <f t="shared" si="399"/>
        <v>17447.6348025</v>
      </c>
      <c r="DV183" s="11">
        <f t="shared" si="405"/>
        <v>2964</v>
      </c>
      <c r="DW183" s="12">
        <v>3.21</v>
      </c>
      <c r="DX183" s="11">
        <v>1</v>
      </c>
      <c r="DY183" s="11">
        <v>0</v>
      </c>
      <c r="DZ183" s="13">
        <f t="shared" si="401"/>
        <v>9514.44</v>
      </c>
      <c r="EA183" s="11">
        <v>1</v>
      </c>
      <c r="EB183" s="11">
        <v>0.98</v>
      </c>
      <c r="EC183" s="11">
        <v>3.1</v>
      </c>
      <c r="ED183" s="42">
        <f t="shared" si="402"/>
        <v>4.038</v>
      </c>
      <c r="EE183" s="11">
        <v>1.15</v>
      </c>
      <c r="EF183" s="9">
        <v>0.5</v>
      </c>
      <c r="EG183" s="43">
        <f t="shared" si="403"/>
        <v>22091.102514</v>
      </c>
    </row>
    <row r="184" customHeight="1" spans="6:137">
      <c r="F184" s="11">
        <v>2465</v>
      </c>
      <c r="G184" s="12">
        <v>3.21</v>
      </c>
      <c r="H184" s="11">
        <v>1</v>
      </c>
      <c r="I184" s="11">
        <v>0</v>
      </c>
      <c r="J184" s="13">
        <f t="shared" si="380"/>
        <v>7912.65</v>
      </c>
      <c r="K184" s="11">
        <v>1</v>
      </c>
      <c r="L184" s="11">
        <v>0.98</v>
      </c>
      <c r="M184" s="11">
        <v>2.3</v>
      </c>
      <c r="N184" s="42">
        <f t="shared" si="381"/>
        <v>3.254</v>
      </c>
      <c r="O184" s="11">
        <v>1.15</v>
      </c>
      <c r="P184" s="9">
        <v>0.5</v>
      </c>
      <c r="Q184" s="43">
        <f t="shared" si="382"/>
        <v>14804.9637825</v>
      </c>
      <c r="Z184" s="11">
        <v>2465</v>
      </c>
      <c r="AA184" s="12">
        <v>3.21</v>
      </c>
      <c r="AB184" s="11">
        <v>1</v>
      </c>
      <c r="AC184" s="11">
        <v>0</v>
      </c>
      <c r="AD184" s="13">
        <f t="shared" si="383"/>
        <v>7912.65</v>
      </c>
      <c r="AE184" s="11">
        <v>1</v>
      </c>
      <c r="AF184" s="11">
        <v>0.98</v>
      </c>
      <c r="AG184" s="11">
        <v>2.3</v>
      </c>
      <c r="AH184" s="42">
        <f t="shared" si="384"/>
        <v>3.254</v>
      </c>
      <c r="AI184" s="11">
        <v>1.15</v>
      </c>
      <c r="AJ184" s="9">
        <v>0.5</v>
      </c>
      <c r="AK184" s="43">
        <f t="shared" si="385"/>
        <v>14804.9637825</v>
      </c>
      <c r="AT184" s="11">
        <v>2465</v>
      </c>
      <c r="AU184" s="12">
        <v>3.21</v>
      </c>
      <c r="AV184" s="11">
        <v>1</v>
      </c>
      <c r="AW184" s="11">
        <v>0</v>
      </c>
      <c r="AX184" s="13">
        <f t="shared" si="386"/>
        <v>7912.65</v>
      </c>
      <c r="AY184" s="11">
        <v>1</v>
      </c>
      <c r="AZ184" s="11">
        <v>0.98</v>
      </c>
      <c r="BA184" s="11">
        <v>2.3</v>
      </c>
      <c r="BB184" s="42">
        <f t="shared" si="387"/>
        <v>3.254</v>
      </c>
      <c r="BC184" s="11">
        <v>1.15</v>
      </c>
      <c r="BD184" s="9">
        <v>0.5</v>
      </c>
      <c r="BE184" s="43">
        <f t="shared" si="388"/>
        <v>14804.9637825</v>
      </c>
      <c r="BN184" s="11">
        <v>2465</v>
      </c>
      <c r="BO184" s="12">
        <v>3.21</v>
      </c>
      <c r="BP184" s="11">
        <v>1</v>
      </c>
      <c r="BQ184" s="11">
        <v>0</v>
      </c>
      <c r="BR184" s="13">
        <f t="shared" si="389"/>
        <v>7912.65</v>
      </c>
      <c r="BS184" s="11">
        <v>1</v>
      </c>
      <c r="BT184" s="11">
        <v>0.98</v>
      </c>
      <c r="BU184" s="11">
        <v>2.3</v>
      </c>
      <c r="BV184" s="42">
        <f t="shared" si="390"/>
        <v>3.254</v>
      </c>
      <c r="BW184" s="11">
        <v>1.15</v>
      </c>
      <c r="BX184" s="9">
        <v>0.5</v>
      </c>
      <c r="BY184" s="43">
        <f t="shared" si="391"/>
        <v>14804.9637825</v>
      </c>
      <c r="CH184" s="11">
        <f t="shared" si="392"/>
        <v>2893</v>
      </c>
      <c r="CI184" s="12">
        <v>3.21</v>
      </c>
      <c r="CJ184" s="11">
        <v>1</v>
      </c>
      <c r="CK184" s="11">
        <v>0</v>
      </c>
      <c r="CL184" s="13">
        <f t="shared" si="393"/>
        <v>9286.53</v>
      </c>
      <c r="CM184" s="11">
        <v>1</v>
      </c>
      <c r="CN184" s="11">
        <v>0.98</v>
      </c>
      <c r="CO184" s="11">
        <v>2.3</v>
      </c>
      <c r="CP184" s="42">
        <f t="shared" si="394"/>
        <v>3.254</v>
      </c>
      <c r="CQ184" s="11">
        <v>1.15</v>
      </c>
      <c r="CR184" s="9">
        <v>0.5</v>
      </c>
      <c r="CS184" s="43">
        <f t="shared" si="395"/>
        <v>17375.5619565</v>
      </c>
      <c r="DB184" s="11">
        <f t="shared" si="404"/>
        <v>2905</v>
      </c>
      <c r="DC184" s="12">
        <v>3.21</v>
      </c>
      <c r="DD184" s="11">
        <v>1</v>
      </c>
      <c r="DE184" s="11">
        <v>0</v>
      </c>
      <c r="DF184" s="13">
        <f t="shared" si="397"/>
        <v>9325.05</v>
      </c>
      <c r="DG184" s="11">
        <v>1</v>
      </c>
      <c r="DH184" s="11">
        <v>0.98</v>
      </c>
      <c r="DI184" s="11">
        <v>2.3</v>
      </c>
      <c r="DJ184" s="42">
        <f t="shared" si="398"/>
        <v>3.254</v>
      </c>
      <c r="DK184" s="11">
        <v>1.15</v>
      </c>
      <c r="DL184" s="9">
        <v>0.5</v>
      </c>
      <c r="DM184" s="43">
        <f t="shared" si="399"/>
        <v>17447.6348025</v>
      </c>
      <c r="DV184" s="11">
        <f t="shared" si="405"/>
        <v>2964</v>
      </c>
      <c r="DW184" s="12">
        <v>3.21</v>
      </c>
      <c r="DX184" s="11">
        <v>1</v>
      </c>
      <c r="DY184" s="11">
        <v>0</v>
      </c>
      <c r="DZ184" s="13">
        <f t="shared" si="401"/>
        <v>9514.44</v>
      </c>
      <c r="EA184" s="11">
        <v>1</v>
      </c>
      <c r="EB184" s="11">
        <v>0.98</v>
      </c>
      <c r="EC184" s="11">
        <v>3.1</v>
      </c>
      <c r="ED184" s="42">
        <f t="shared" si="402"/>
        <v>4.038</v>
      </c>
      <c r="EE184" s="11">
        <v>1.15</v>
      </c>
      <c r="EF184" s="9">
        <v>0.5</v>
      </c>
      <c r="EG184" s="43">
        <f t="shared" si="403"/>
        <v>22091.102514</v>
      </c>
    </row>
    <row r="185" customHeight="1" spans="6:137">
      <c r="F185" s="11">
        <v>2465</v>
      </c>
      <c r="G185" s="12">
        <v>0</v>
      </c>
      <c r="H185" s="11">
        <v>1</v>
      </c>
      <c r="I185" s="11">
        <v>0</v>
      </c>
      <c r="J185" s="13">
        <f t="shared" si="380"/>
        <v>0</v>
      </c>
      <c r="K185" s="11">
        <v>1</v>
      </c>
      <c r="L185" s="11">
        <v>0.98</v>
      </c>
      <c r="M185" s="11">
        <v>2.3</v>
      </c>
      <c r="N185" s="42">
        <f t="shared" si="381"/>
        <v>3.254</v>
      </c>
      <c r="O185" s="11">
        <v>1.15</v>
      </c>
      <c r="P185" s="9">
        <v>0.5</v>
      </c>
      <c r="Q185" s="43">
        <f t="shared" si="382"/>
        <v>0</v>
      </c>
      <c r="Z185" s="11">
        <v>2465</v>
      </c>
      <c r="AA185" s="12">
        <v>0</v>
      </c>
      <c r="AB185" s="11">
        <v>1</v>
      </c>
      <c r="AC185" s="11">
        <v>0</v>
      </c>
      <c r="AD185" s="13">
        <f t="shared" si="383"/>
        <v>0</v>
      </c>
      <c r="AE185" s="11">
        <v>1</v>
      </c>
      <c r="AF185" s="11">
        <v>0.98</v>
      </c>
      <c r="AG185" s="11">
        <v>2.3</v>
      </c>
      <c r="AH185" s="42">
        <f t="shared" si="384"/>
        <v>3.254</v>
      </c>
      <c r="AI185" s="11">
        <v>1.15</v>
      </c>
      <c r="AJ185" s="9">
        <v>0.5</v>
      </c>
      <c r="AK185" s="43">
        <f t="shared" si="385"/>
        <v>0</v>
      </c>
      <c r="AT185" s="11">
        <v>2465</v>
      </c>
      <c r="AU185" s="12">
        <v>0</v>
      </c>
      <c r="AV185" s="11">
        <v>1</v>
      </c>
      <c r="AW185" s="11">
        <v>0</v>
      </c>
      <c r="AX185" s="13">
        <f t="shared" si="386"/>
        <v>0</v>
      </c>
      <c r="AY185" s="11">
        <v>1</v>
      </c>
      <c r="AZ185" s="11">
        <v>0.98</v>
      </c>
      <c r="BA185" s="11">
        <v>2.3</v>
      </c>
      <c r="BB185" s="42">
        <f t="shared" si="387"/>
        <v>3.254</v>
      </c>
      <c r="BC185" s="11">
        <v>1.15</v>
      </c>
      <c r="BD185" s="9">
        <v>0.5</v>
      </c>
      <c r="BE185" s="43">
        <f t="shared" si="388"/>
        <v>0</v>
      </c>
      <c r="BN185" s="11">
        <v>2465</v>
      </c>
      <c r="BO185" s="12">
        <v>0</v>
      </c>
      <c r="BP185" s="11">
        <v>1</v>
      </c>
      <c r="BQ185" s="11">
        <v>0</v>
      </c>
      <c r="BR185" s="13">
        <f t="shared" si="389"/>
        <v>0</v>
      </c>
      <c r="BS185" s="11">
        <v>1</v>
      </c>
      <c r="BT185" s="11">
        <v>0.98</v>
      </c>
      <c r="BU185" s="11">
        <v>2.3</v>
      </c>
      <c r="BV185" s="42">
        <f t="shared" si="390"/>
        <v>3.254</v>
      </c>
      <c r="BW185" s="11">
        <v>1.15</v>
      </c>
      <c r="BX185" s="9">
        <v>0.5</v>
      </c>
      <c r="BY185" s="43">
        <f t="shared" si="391"/>
        <v>0</v>
      </c>
      <c r="CH185" s="11">
        <f t="shared" si="392"/>
        <v>2893</v>
      </c>
      <c r="CI185" s="12">
        <v>0</v>
      </c>
      <c r="CJ185" s="11">
        <v>1</v>
      </c>
      <c r="CK185" s="11">
        <v>0</v>
      </c>
      <c r="CL185" s="13">
        <f t="shared" si="393"/>
        <v>0</v>
      </c>
      <c r="CM185" s="11">
        <v>1</v>
      </c>
      <c r="CN185" s="11">
        <v>0.98</v>
      </c>
      <c r="CO185" s="11">
        <v>2.3</v>
      </c>
      <c r="CP185" s="42">
        <f t="shared" si="394"/>
        <v>3.254</v>
      </c>
      <c r="CQ185" s="11">
        <v>1.15</v>
      </c>
      <c r="CR185" s="9">
        <v>0.5</v>
      </c>
      <c r="CS185" s="43">
        <f t="shared" si="395"/>
        <v>0</v>
      </c>
      <c r="DB185" s="11">
        <f t="shared" si="404"/>
        <v>2905</v>
      </c>
      <c r="DC185" s="12">
        <v>0</v>
      </c>
      <c r="DD185" s="11">
        <v>1</v>
      </c>
      <c r="DE185" s="11">
        <v>0</v>
      </c>
      <c r="DF185" s="13">
        <f t="shared" si="397"/>
        <v>0</v>
      </c>
      <c r="DG185" s="11">
        <v>1</v>
      </c>
      <c r="DH185" s="11">
        <v>0.98</v>
      </c>
      <c r="DI185" s="11">
        <v>2.3</v>
      </c>
      <c r="DJ185" s="42">
        <f t="shared" si="398"/>
        <v>3.254</v>
      </c>
      <c r="DK185" s="11">
        <v>1.15</v>
      </c>
      <c r="DL185" s="9">
        <v>0.5</v>
      </c>
      <c r="DM185" s="43">
        <f t="shared" si="399"/>
        <v>0</v>
      </c>
      <c r="DV185" s="11">
        <f t="shared" si="405"/>
        <v>2964</v>
      </c>
      <c r="DW185" s="12">
        <v>0</v>
      </c>
      <c r="DX185" s="11">
        <v>1</v>
      </c>
      <c r="DY185" s="11">
        <v>0</v>
      </c>
      <c r="DZ185" s="13">
        <f t="shared" si="401"/>
        <v>0</v>
      </c>
      <c r="EA185" s="11">
        <v>1</v>
      </c>
      <c r="EB185" s="11">
        <v>0.98</v>
      </c>
      <c r="EC185" s="11">
        <v>3.1</v>
      </c>
      <c r="ED185" s="42">
        <f t="shared" si="402"/>
        <v>4.038</v>
      </c>
      <c r="EE185" s="11">
        <v>1.15</v>
      </c>
      <c r="EF185" s="9">
        <v>0.5</v>
      </c>
      <c r="EG185" s="43">
        <f t="shared" si="403"/>
        <v>0</v>
      </c>
    </row>
    <row r="186" customHeight="1" spans="6:137">
      <c r="F186" s="44" t="s">
        <v>30</v>
      </c>
      <c r="G186" s="45"/>
      <c r="H186" s="45"/>
      <c r="I186" s="45"/>
      <c r="J186" s="45"/>
      <c r="K186" s="45"/>
      <c r="L186" s="45"/>
      <c r="M186" s="46">
        <f>SUM(Q171:Q185)</f>
        <v>91597.065645</v>
      </c>
      <c r="N186" s="46"/>
      <c r="O186" s="46"/>
      <c r="P186" s="46"/>
      <c r="Q186" s="46"/>
      <c r="Z186" s="44" t="s">
        <v>30</v>
      </c>
      <c r="AA186" s="45"/>
      <c r="AB186" s="45"/>
      <c r="AC186" s="45"/>
      <c r="AD186" s="45"/>
      <c r="AE186" s="45"/>
      <c r="AF186" s="45"/>
      <c r="AG186" s="46">
        <f>SUM(AK171:AK185)</f>
        <v>91597.065645</v>
      </c>
      <c r="AH186" s="46"/>
      <c r="AI186" s="46"/>
      <c r="AJ186" s="46"/>
      <c r="AK186" s="46"/>
      <c r="AT186" s="44" t="s">
        <v>30</v>
      </c>
      <c r="AU186" s="45"/>
      <c r="AV186" s="45"/>
      <c r="AW186" s="45"/>
      <c r="AX186" s="45"/>
      <c r="AY186" s="45"/>
      <c r="AZ186" s="45"/>
      <c r="BA186" s="46">
        <f>SUM(BE171:BE185)</f>
        <v>91597.065645</v>
      </c>
      <c r="BB186" s="46"/>
      <c r="BC186" s="46"/>
      <c r="BD186" s="46"/>
      <c r="BE186" s="46"/>
      <c r="BN186" s="44" t="s">
        <v>30</v>
      </c>
      <c r="BO186" s="45"/>
      <c r="BP186" s="45"/>
      <c r="BQ186" s="45"/>
      <c r="BR186" s="45"/>
      <c r="BS186" s="45"/>
      <c r="BT186" s="45"/>
      <c r="BU186" s="46">
        <f>SUM(BY171:BY185)</f>
        <v>91597.065645</v>
      </c>
      <c r="BV186" s="46"/>
      <c r="BW186" s="46"/>
      <c r="BX186" s="46"/>
      <c r="BY186" s="46"/>
      <c r="CH186" s="44" t="s">
        <v>30</v>
      </c>
      <c r="CI186" s="45"/>
      <c r="CJ186" s="45"/>
      <c r="CK186" s="45"/>
      <c r="CL186" s="45"/>
      <c r="CM186" s="45"/>
      <c r="CN186" s="45"/>
      <c r="CO186" s="46">
        <f>SUM(CS171:CS185)</f>
        <v>107501.140329</v>
      </c>
      <c r="CP186" s="46"/>
      <c r="CQ186" s="46"/>
      <c r="CR186" s="46"/>
      <c r="CS186" s="46"/>
      <c r="DB186" s="44" t="s">
        <v>30</v>
      </c>
      <c r="DC186" s="45"/>
      <c r="DD186" s="45"/>
      <c r="DE186" s="45"/>
      <c r="DF186" s="45"/>
      <c r="DG186" s="45"/>
      <c r="DH186" s="45"/>
      <c r="DI186" s="46">
        <f>SUM(DM171:DM185)</f>
        <v>107947.048965</v>
      </c>
      <c r="DJ186" s="46"/>
      <c r="DK186" s="46"/>
      <c r="DL186" s="46"/>
      <c r="DM186" s="46"/>
      <c r="DV186" s="44" t="s">
        <v>30</v>
      </c>
      <c r="DW186" s="45"/>
      <c r="DX186" s="45"/>
      <c r="DY186" s="45"/>
      <c r="DZ186" s="45"/>
      <c r="EA186" s="45"/>
      <c r="EB186" s="45"/>
      <c r="EC186" s="46">
        <f>SUM(EG171:EG185)</f>
        <v>136675.793124</v>
      </c>
      <c r="ED186" s="46"/>
      <c r="EE186" s="46"/>
      <c r="EF186" s="46"/>
      <c r="EG186" s="46"/>
    </row>
    <row r="187" customHeight="1" spans="6:137">
      <c r="F187" s="45"/>
      <c r="G187" s="45"/>
      <c r="H187" s="45"/>
      <c r="I187" s="45"/>
      <c r="J187" s="45"/>
      <c r="K187" s="45"/>
      <c r="L187" s="45"/>
      <c r="M187" s="46"/>
      <c r="N187" s="46"/>
      <c r="O187" s="46"/>
      <c r="P187" s="46"/>
      <c r="Q187" s="46"/>
      <c r="Z187" s="45"/>
      <c r="AA187" s="45"/>
      <c r="AB187" s="45"/>
      <c r="AC187" s="45"/>
      <c r="AD187" s="45"/>
      <c r="AE187" s="45"/>
      <c r="AF187" s="45"/>
      <c r="AG187" s="46"/>
      <c r="AH187" s="46"/>
      <c r="AI187" s="46"/>
      <c r="AJ187" s="46"/>
      <c r="AK187" s="46"/>
      <c r="AT187" s="45"/>
      <c r="AU187" s="45"/>
      <c r="AV187" s="45"/>
      <c r="AW187" s="45"/>
      <c r="AX187" s="45"/>
      <c r="AY187" s="45"/>
      <c r="AZ187" s="45"/>
      <c r="BA187" s="46"/>
      <c r="BB187" s="46"/>
      <c r="BC187" s="46"/>
      <c r="BD187" s="46"/>
      <c r="BE187" s="46"/>
      <c r="BN187" s="45"/>
      <c r="BO187" s="45"/>
      <c r="BP187" s="45"/>
      <c r="BQ187" s="45"/>
      <c r="BR187" s="45"/>
      <c r="BS187" s="45"/>
      <c r="BT187" s="45"/>
      <c r="BU187" s="46"/>
      <c r="BV187" s="46"/>
      <c r="BW187" s="46"/>
      <c r="BX187" s="46"/>
      <c r="BY187" s="46"/>
      <c r="CH187" s="45"/>
      <c r="CI187" s="45"/>
      <c r="CJ187" s="45"/>
      <c r="CK187" s="45"/>
      <c r="CL187" s="45"/>
      <c r="CM187" s="45"/>
      <c r="CN187" s="45"/>
      <c r="CO187" s="46"/>
      <c r="CP187" s="46"/>
      <c r="CQ187" s="46"/>
      <c r="CR187" s="46"/>
      <c r="CS187" s="46"/>
      <c r="DB187" s="45"/>
      <c r="DC187" s="45"/>
      <c r="DD187" s="45"/>
      <c r="DE187" s="45"/>
      <c r="DF187" s="45"/>
      <c r="DG187" s="45"/>
      <c r="DH187" s="45"/>
      <c r="DI187" s="46"/>
      <c r="DJ187" s="46"/>
      <c r="DK187" s="46"/>
      <c r="DL187" s="46"/>
      <c r="DM187" s="46"/>
      <c r="DV187" s="45"/>
      <c r="DW187" s="45"/>
      <c r="DX187" s="45"/>
      <c r="DY187" s="45"/>
      <c r="DZ187" s="45"/>
      <c r="EA187" s="45"/>
      <c r="EB187" s="45"/>
      <c r="EC187" s="46"/>
      <c r="ED187" s="46"/>
      <c r="EE187" s="46"/>
      <c r="EF187" s="46"/>
      <c r="EG187" s="46"/>
    </row>
    <row r="188" customHeight="1" spans="6:137">
      <c r="F188" s="45"/>
      <c r="G188" s="45"/>
      <c r="H188" s="45"/>
      <c r="I188" s="45"/>
      <c r="J188" s="45"/>
      <c r="K188" s="45"/>
      <c r="L188" s="45"/>
      <c r="M188" s="46"/>
      <c r="N188" s="46"/>
      <c r="O188" s="46"/>
      <c r="P188" s="46"/>
      <c r="Q188" s="46"/>
      <c r="Z188" s="45"/>
      <c r="AA188" s="45"/>
      <c r="AB188" s="45"/>
      <c r="AC188" s="45"/>
      <c r="AD188" s="45"/>
      <c r="AE188" s="45"/>
      <c r="AF188" s="45"/>
      <c r="AG188" s="46"/>
      <c r="AH188" s="46"/>
      <c r="AI188" s="46"/>
      <c r="AJ188" s="46"/>
      <c r="AK188" s="46"/>
      <c r="AT188" s="45"/>
      <c r="AU188" s="45"/>
      <c r="AV188" s="45"/>
      <c r="AW188" s="45"/>
      <c r="AX188" s="45"/>
      <c r="AY188" s="45"/>
      <c r="AZ188" s="45"/>
      <c r="BA188" s="46"/>
      <c r="BB188" s="46"/>
      <c r="BC188" s="46"/>
      <c r="BD188" s="46"/>
      <c r="BE188" s="46"/>
      <c r="BN188" s="45"/>
      <c r="BO188" s="45"/>
      <c r="BP188" s="45"/>
      <c r="BQ188" s="45"/>
      <c r="BR188" s="45"/>
      <c r="BS188" s="45"/>
      <c r="BT188" s="45"/>
      <c r="BU188" s="46"/>
      <c r="BV188" s="46"/>
      <c r="BW188" s="46"/>
      <c r="BX188" s="46"/>
      <c r="BY188" s="46"/>
      <c r="CH188" s="45"/>
      <c r="CI188" s="45"/>
      <c r="CJ188" s="45"/>
      <c r="CK188" s="45"/>
      <c r="CL188" s="45"/>
      <c r="CM188" s="45"/>
      <c r="CN188" s="45"/>
      <c r="CO188" s="46"/>
      <c r="CP188" s="46"/>
      <c r="CQ188" s="46"/>
      <c r="CR188" s="46"/>
      <c r="CS188" s="46"/>
      <c r="DB188" s="45"/>
      <c r="DC188" s="45"/>
      <c r="DD188" s="45"/>
      <c r="DE188" s="45"/>
      <c r="DF188" s="45"/>
      <c r="DG188" s="45"/>
      <c r="DH188" s="45"/>
      <c r="DI188" s="46"/>
      <c r="DJ188" s="46"/>
      <c r="DK188" s="46"/>
      <c r="DL188" s="46"/>
      <c r="DM188" s="46"/>
      <c r="DV188" s="45"/>
      <c r="DW188" s="45"/>
      <c r="DX188" s="45"/>
      <c r="DY188" s="45"/>
      <c r="DZ188" s="45"/>
      <c r="EA188" s="45"/>
      <c r="EB188" s="45"/>
      <c r="EC188" s="46"/>
      <c r="ED188" s="46"/>
      <c r="EE188" s="46"/>
      <c r="EF188" s="46"/>
      <c r="EG188" s="46"/>
    </row>
    <row r="189" customHeight="1" spans="6:137">
      <c r="F189" s="35" t="s">
        <v>31</v>
      </c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Z189" s="35" t="s">
        <v>31</v>
      </c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T189" s="35" t="s">
        <v>31</v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N189" s="35" t="s">
        <v>31</v>
      </c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CH189" s="35" t="s">
        <v>31</v>
      </c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DB189" s="35" t="s">
        <v>31</v>
      </c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V189" s="35" t="s">
        <v>31</v>
      </c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</row>
    <row r="190" customHeight="1" spans="6:137">
      <c r="F190" s="13" t="s">
        <v>8</v>
      </c>
      <c r="G190" s="13"/>
      <c r="H190" s="13"/>
      <c r="I190" s="13"/>
      <c r="J190" s="13"/>
      <c r="K190" s="8" t="s">
        <v>53</v>
      </c>
      <c r="L190" s="8"/>
      <c r="M190" s="8"/>
      <c r="N190" s="8"/>
      <c r="O190" s="9" t="s">
        <v>38</v>
      </c>
      <c r="P190" s="9"/>
      <c r="Q190" s="41" t="s">
        <v>13</v>
      </c>
      <c r="Z190" s="13" t="s">
        <v>8</v>
      </c>
      <c r="AA190" s="13"/>
      <c r="AB190" s="13"/>
      <c r="AC190" s="13"/>
      <c r="AD190" s="13"/>
      <c r="AE190" s="8" t="s">
        <v>53</v>
      </c>
      <c r="AF190" s="8"/>
      <c r="AG190" s="8"/>
      <c r="AH190" s="8"/>
      <c r="AI190" s="9" t="s">
        <v>38</v>
      </c>
      <c r="AJ190" s="9"/>
      <c r="AK190" s="41" t="s">
        <v>13</v>
      </c>
      <c r="AT190" s="13" t="s">
        <v>8</v>
      </c>
      <c r="AU190" s="13"/>
      <c r="AV190" s="13"/>
      <c r="AW190" s="13"/>
      <c r="AX190" s="13"/>
      <c r="AY190" s="8" t="s">
        <v>53</v>
      </c>
      <c r="AZ190" s="8"/>
      <c r="BA190" s="8"/>
      <c r="BB190" s="8"/>
      <c r="BC190" s="9" t="s">
        <v>38</v>
      </c>
      <c r="BD190" s="9"/>
      <c r="BE190" s="41" t="s">
        <v>13</v>
      </c>
      <c r="BN190" s="13" t="s">
        <v>8</v>
      </c>
      <c r="BO190" s="13"/>
      <c r="BP190" s="13"/>
      <c r="BQ190" s="13"/>
      <c r="BR190" s="13"/>
      <c r="BS190" s="8" t="s">
        <v>53</v>
      </c>
      <c r="BT190" s="8"/>
      <c r="BU190" s="8"/>
      <c r="BV190" s="8"/>
      <c r="BW190" s="9" t="s">
        <v>38</v>
      </c>
      <c r="BX190" s="9"/>
      <c r="BY190" s="41" t="s">
        <v>13</v>
      </c>
      <c r="CH190" s="13" t="s">
        <v>8</v>
      </c>
      <c r="CI190" s="13"/>
      <c r="CJ190" s="13"/>
      <c r="CK190" s="13"/>
      <c r="CL190" s="13"/>
      <c r="CM190" s="8" t="s">
        <v>53</v>
      </c>
      <c r="CN190" s="8"/>
      <c r="CO190" s="8"/>
      <c r="CP190" s="8"/>
      <c r="CQ190" s="9" t="s">
        <v>38</v>
      </c>
      <c r="CR190" s="9"/>
      <c r="CS190" s="41" t="s">
        <v>13</v>
      </c>
      <c r="DB190" s="13" t="s">
        <v>8</v>
      </c>
      <c r="DC190" s="13"/>
      <c r="DD190" s="13"/>
      <c r="DE190" s="13"/>
      <c r="DF190" s="13"/>
      <c r="DG190" s="8" t="s">
        <v>53</v>
      </c>
      <c r="DH190" s="8"/>
      <c r="DI190" s="8"/>
      <c r="DJ190" s="8"/>
      <c r="DK190" s="9" t="s">
        <v>38</v>
      </c>
      <c r="DL190" s="9"/>
      <c r="DM190" s="41" t="s">
        <v>13</v>
      </c>
      <c r="DV190" s="13" t="s">
        <v>8</v>
      </c>
      <c r="DW190" s="13"/>
      <c r="DX190" s="13"/>
      <c r="DY190" s="13"/>
      <c r="DZ190" s="13"/>
      <c r="EA190" s="8" t="s">
        <v>53</v>
      </c>
      <c r="EB190" s="8"/>
      <c r="EC190" s="8"/>
      <c r="ED190" s="8"/>
      <c r="EE190" s="9" t="s">
        <v>38</v>
      </c>
      <c r="EF190" s="9"/>
      <c r="EG190" s="41" t="s">
        <v>13</v>
      </c>
    </row>
    <row r="191" customHeight="1" spans="6:137">
      <c r="F191" s="13" t="s">
        <v>54</v>
      </c>
      <c r="G191" s="13" t="s">
        <v>55</v>
      </c>
      <c r="H191" s="13" t="s">
        <v>56</v>
      </c>
      <c r="I191" s="13" t="s">
        <v>57</v>
      </c>
      <c r="J191" s="13" t="s">
        <v>8</v>
      </c>
      <c r="K191" s="8" t="s">
        <v>58</v>
      </c>
      <c r="L191" s="8" t="s">
        <v>26</v>
      </c>
      <c r="M191" s="8" t="s">
        <v>27</v>
      </c>
      <c r="N191" s="42" t="s">
        <v>28</v>
      </c>
      <c r="O191" s="9" t="s">
        <v>59</v>
      </c>
      <c r="P191" s="9" t="s">
        <v>60</v>
      </c>
      <c r="Q191" s="41"/>
      <c r="Z191" s="13" t="s">
        <v>54</v>
      </c>
      <c r="AA191" s="13" t="s">
        <v>55</v>
      </c>
      <c r="AB191" s="13" t="s">
        <v>56</v>
      </c>
      <c r="AC191" s="13" t="s">
        <v>57</v>
      </c>
      <c r="AD191" s="13" t="s">
        <v>8</v>
      </c>
      <c r="AE191" s="8" t="s">
        <v>58</v>
      </c>
      <c r="AF191" s="8" t="s">
        <v>26</v>
      </c>
      <c r="AG191" s="8" t="s">
        <v>27</v>
      </c>
      <c r="AH191" s="42" t="s">
        <v>28</v>
      </c>
      <c r="AI191" s="9" t="s">
        <v>59</v>
      </c>
      <c r="AJ191" s="9" t="s">
        <v>60</v>
      </c>
      <c r="AK191" s="41"/>
      <c r="AT191" s="13" t="s">
        <v>54</v>
      </c>
      <c r="AU191" s="13" t="s">
        <v>55</v>
      </c>
      <c r="AV191" s="13" t="s">
        <v>56</v>
      </c>
      <c r="AW191" s="13" t="s">
        <v>57</v>
      </c>
      <c r="AX191" s="13" t="s">
        <v>8</v>
      </c>
      <c r="AY191" s="8" t="s">
        <v>58</v>
      </c>
      <c r="AZ191" s="8" t="s">
        <v>26</v>
      </c>
      <c r="BA191" s="8" t="s">
        <v>27</v>
      </c>
      <c r="BB191" s="42" t="s">
        <v>28</v>
      </c>
      <c r="BC191" s="9" t="s">
        <v>59</v>
      </c>
      <c r="BD191" s="9" t="s">
        <v>60</v>
      </c>
      <c r="BE191" s="41"/>
      <c r="BN191" s="13" t="s">
        <v>54</v>
      </c>
      <c r="BO191" s="13" t="s">
        <v>55</v>
      </c>
      <c r="BP191" s="13" t="s">
        <v>56</v>
      </c>
      <c r="BQ191" s="13" t="s">
        <v>57</v>
      </c>
      <c r="BR191" s="13" t="s">
        <v>8</v>
      </c>
      <c r="BS191" s="8" t="s">
        <v>58</v>
      </c>
      <c r="BT191" s="8" t="s">
        <v>26</v>
      </c>
      <c r="BU191" s="8" t="s">
        <v>27</v>
      </c>
      <c r="BV191" s="42" t="s">
        <v>28</v>
      </c>
      <c r="BW191" s="9" t="s">
        <v>59</v>
      </c>
      <c r="BX191" s="9" t="s">
        <v>60</v>
      </c>
      <c r="BY191" s="41"/>
      <c r="CH191" s="13" t="s">
        <v>54</v>
      </c>
      <c r="CI191" s="13" t="s">
        <v>55</v>
      </c>
      <c r="CJ191" s="13" t="s">
        <v>56</v>
      </c>
      <c r="CK191" s="13" t="s">
        <v>57</v>
      </c>
      <c r="CL191" s="13" t="s">
        <v>8</v>
      </c>
      <c r="CM191" s="8" t="s">
        <v>58</v>
      </c>
      <c r="CN191" s="8" t="s">
        <v>26</v>
      </c>
      <c r="CO191" s="8" t="s">
        <v>27</v>
      </c>
      <c r="CP191" s="42" t="s">
        <v>28</v>
      </c>
      <c r="CQ191" s="9" t="s">
        <v>59</v>
      </c>
      <c r="CR191" s="9" t="s">
        <v>60</v>
      </c>
      <c r="CS191" s="41"/>
      <c r="DB191" s="13" t="s">
        <v>54</v>
      </c>
      <c r="DC191" s="13" t="s">
        <v>55</v>
      </c>
      <c r="DD191" s="13" t="s">
        <v>56</v>
      </c>
      <c r="DE191" s="13" t="s">
        <v>57</v>
      </c>
      <c r="DF191" s="13" t="s">
        <v>8</v>
      </c>
      <c r="DG191" s="8" t="s">
        <v>58</v>
      </c>
      <c r="DH191" s="8" t="s">
        <v>26</v>
      </c>
      <c r="DI191" s="8" t="s">
        <v>27</v>
      </c>
      <c r="DJ191" s="42" t="s">
        <v>28</v>
      </c>
      <c r="DK191" s="9" t="s">
        <v>59</v>
      </c>
      <c r="DL191" s="9" t="s">
        <v>60</v>
      </c>
      <c r="DM191" s="41"/>
      <c r="DV191" s="13" t="s">
        <v>54</v>
      </c>
      <c r="DW191" s="13" t="s">
        <v>55</v>
      </c>
      <c r="DX191" s="13" t="s">
        <v>56</v>
      </c>
      <c r="DY191" s="13" t="s">
        <v>57</v>
      </c>
      <c r="DZ191" s="13" t="s">
        <v>8</v>
      </c>
      <c r="EA191" s="8" t="s">
        <v>58</v>
      </c>
      <c r="EB191" s="8" t="s">
        <v>26</v>
      </c>
      <c r="EC191" s="8" t="s">
        <v>27</v>
      </c>
      <c r="ED191" s="42" t="s">
        <v>28</v>
      </c>
      <c r="EE191" s="9" t="s">
        <v>59</v>
      </c>
      <c r="EF191" s="9" t="s">
        <v>60</v>
      </c>
      <c r="EG191" s="41"/>
    </row>
    <row r="192" customHeight="1" spans="6:137">
      <c r="F192" s="11">
        <v>2171</v>
      </c>
      <c r="G192" s="12">
        <v>1.728</v>
      </c>
      <c r="H192" s="11">
        <v>1</v>
      </c>
      <c r="I192" s="11">
        <v>0</v>
      </c>
      <c r="J192" s="13">
        <f t="shared" ref="J192:J202" si="406">F192*G192*H192+I192</f>
        <v>3751.488</v>
      </c>
      <c r="K192" s="11">
        <v>1</v>
      </c>
      <c r="L192" s="11">
        <v>0.97</v>
      </c>
      <c r="M192" s="11">
        <v>2.11</v>
      </c>
      <c r="N192" s="42">
        <f t="shared" ref="N192:N202" si="407">L192*M192+1</f>
        <v>3.0467</v>
      </c>
      <c r="O192" s="11">
        <v>1.15</v>
      </c>
      <c r="P192" s="9">
        <v>0.5</v>
      </c>
      <c r="Q192" s="43">
        <f t="shared" ref="Q192:Q202" si="408">J192*K192*N192*O192*P192</f>
        <v>6572.05363152</v>
      </c>
      <c r="Z192" s="11">
        <v>2171</v>
      </c>
      <c r="AA192" s="12">
        <v>1.728</v>
      </c>
      <c r="AB192" s="11">
        <v>1</v>
      </c>
      <c r="AC192" s="11">
        <v>0</v>
      </c>
      <c r="AD192" s="13">
        <f t="shared" ref="AD192:AD202" si="409">Z192*AA192*AB192+AC192</f>
        <v>3751.488</v>
      </c>
      <c r="AE192" s="11">
        <v>1</v>
      </c>
      <c r="AF192" s="11">
        <v>0.97</v>
      </c>
      <c r="AG192" s="11">
        <v>2.11</v>
      </c>
      <c r="AH192" s="42">
        <f t="shared" ref="AH192:AH202" si="410">AF192*AG192+1</f>
        <v>3.0467</v>
      </c>
      <c r="AI192" s="11">
        <v>1.15</v>
      </c>
      <c r="AJ192" s="9">
        <v>0.5</v>
      </c>
      <c r="AK192" s="43">
        <f t="shared" ref="AK192:AK202" si="411">AD192*AE192*AH192*AI192*AJ192</f>
        <v>6572.05363152</v>
      </c>
      <c r="AT192" s="11">
        <v>2171</v>
      </c>
      <c r="AU192" s="12">
        <v>1.728</v>
      </c>
      <c r="AV192" s="11">
        <v>1</v>
      </c>
      <c r="AW192" s="11">
        <v>0</v>
      </c>
      <c r="AX192" s="13">
        <f t="shared" ref="AX192:AX202" si="412">AT192*AU192*AV192+AW192</f>
        <v>3751.488</v>
      </c>
      <c r="AY192" s="11">
        <v>1</v>
      </c>
      <c r="AZ192" s="11">
        <v>0.97</v>
      </c>
      <c r="BA192" s="11">
        <v>2.11</v>
      </c>
      <c r="BB192" s="42">
        <f t="shared" ref="BB192:BB202" si="413">AZ192*BA192+1</f>
        <v>3.0467</v>
      </c>
      <c r="BC192" s="11">
        <v>1.15</v>
      </c>
      <c r="BD192" s="9">
        <v>0.5</v>
      </c>
      <c r="BE192" s="43">
        <f t="shared" ref="BE192:BE202" si="414">AX192*AY192*BB192*BC192*BD192</f>
        <v>6572.05363152</v>
      </c>
      <c r="BN192" s="11">
        <v>2171</v>
      </c>
      <c r="BO192" s="12">
        <v>1.728</v>
      </c>
      <c r="BP192" s="11">
        <v>1</v>
      </c>
      <c r="BQ192" s="11">
        <v>0</v>
      </c>
      <c r="BR192" s="13">
        <f t="shared" ref="BR192:BR202" si="415">BN192*BO192*BP192+BQ192</f>
        <v>3751.488</v>
      </c>
      <c r="BS192" s="11">
        <v>1</v>
      </c>
      <c r="BT192" s="11">
        <v>0.97</v>
      </c>
      <c r="BU192" s="11">
        <v>2.11</v>
      </c>
      <c r="BV192" s="42">
        <f t="shared" ref="BV192:BV202" si="416">BT192*BU192+1</f>
        <v>3.0467</v>
      </c>
      <c r="BW192" s="11">
        <v>1.15</v>
      </c>
      <c r="BX192" s="9">
        <v>0.5</v>
      </c>
      <c r="BY192" s="43">
        <f t="shared" ref="BY192:BY202" si="417">BR192*BS192*BV192*BW192*BX192</f>
        <v>6572.05363152</v>
      </c>
      <c r="CH192" s="11">
        <v>2171</v>
      </c>
      <c r="CI192" s="12">
        <v>1.728</v>
      </c>
      <c r="CJ192" s="11">
        <v>1</v>
      </c>
      <c r="CK192" s="11">
        <v>0</v>
      </c>
      <c r="CL192" s="13">
        <f t="shared" ref="CL192:CL202" si="418">CH192*CI192*CJ192+CK192</f>
        <v>3751.488</v>
      </c>
      <c r="CM192" s="11">
        <v>1</v>
      </c>
      <c r="CN192" s="11">
        <v>0.97</v>
      </c>
      <c r="CO192" s="11">
        <v>2.11</v>
      </c>
      <c r="CP192" s="42">
        <f t="shared" ref="CP192:CP202" si="419">CN192*CO192+1</f>
        <v>3.0467</v>
      </c>
      <c r="CQ192" s="11">
        <v>1.15</v>
      </c>
      <c r="CR192" s="9">
        <v>0.5</v>
      </c>
      <c r="CS192" s="43">
        <f t="shared" ref="CS192:CS202" si="420">CL192*CM192*CP192*CQ192*CR192</f>
        <v>6572.05363152</v>
      </c>
      <c r="DB192" s="11">
        <v>2171</v>
      </c>
      <c r="DC192" s="12">
        <v>1.728</v>
      </c>
      <c r="DD192" s="11">
        <v>1</v>
      </c>
      <c r="DE192" s="11">
        <v>0</v>
      </c>
      <c r="DF192" s="13">
        <f t="shared" ref="DF192:DF202" si="421">DB192*DC192*DD192+DE192</f>
        <v>3751.488</v>
      </c>
      <c r="DG192" s="11">
        <v>1</v>
      </c>
      <c r="DH192" s="11">
        <v>0.97</v>
      </c>
      <c r="DI192" s="11">
        <v>2.11</v>
      </c>
      <c r="DJ192" s="42">
        <f t="shared" ref="DJ192:DJ202" si="422">DH192*DI192+1</f>
        <v>3.0467</v>
      </c>
      <c r="DK192" s="11">
        <v>1.15</v>
      </c>
      <c r="DL192" s="9">
        <v>0.5</v>
      </c>
      <c r="DM192" s="43">
        <f t="shared" ref="DM192:DM202" si="423">DF192*DG192*DJ192*DK192*DL192</f>
        <v>6572.05363152</v>
      </c>
      <c r="DV192" s="11">
        <v>2171</v>
      </c>
      <c r="DW192" s="12">
        <v>1.728</v>
      </c>
      <c r="DX192" s="11">
        <v>1</v>
      </c>
      <c r="DY192" s="11">
        <v>0</v>
      </c>
      <c r="DZ192" s="13">
        <f t="shared" ref="DZ192:DZ202" si="424">DV192*DW192*DX192+DY192</f>
        <v>3751.488</v>
      </c>
      <c r="EA192" s="11">
        <v>1</v>
      </c>
      <c r="EB192" s="11">
        <v>0.97</v>
      </c>
      <c r="EC192" s="11">
        <v>2.11</v>
      </c>
      <c r="ED192" s="42">
        <f t="shared" ref="ED192:ED202" si="425">EB192*EC192+1</f>
        <v>3.0467</v>
      </c>
      <c r="EE192" s="11">
        <v>1.15</v>
      </c>
      <c r="EF192" s="9">
        <v>0.5</v>
      </c>
      <c r="EG192" s="43">
        <f t="shared" ref="EG192:EG202" si="426">DZ192*EA192*ED192*EE192*EF192</f>
        <v>6572.05363152</v>
      </c>
    </row>
    <row r="193" customHeight="1" spans="6:137">
      <c r="F193" s="11">
        <v>2171</v>
      </c>
      <c r="G193" s="12">
        <v>1.728</v>
      </c>
      <c r="H193" s="11">
        <v>1</v>
      </c>
      <c r="I193" s="11">
        <v>0</v>
      </c>
      <c r="J193" s="13">
        <f t="shared" si="406"/>
        <v>3751.488</v>
      </c>
      <c r="K193" s="11">
        <v>1</v>
      </c>
      <c r="L193" s="11">
        <v>0.97</v>
      </c>
      <c r="M193" s="11">
        <v>2.11</v>
      </c>
      <c r="N193" s="42">
        <f t="shared" si="407"/>
        <v>3.0467</v>
      </c>
      <c r="O193" s="11">
        <v>1.15</v>
      </c>
      <c r="P193" s="9">
        <v>0.5</v>
      </c>
      <c r="Q193" s="43">
        <f t="shared" si="408"/>
        <v>6572.05363152</v>
      </c>
      <c r="Z193" s="11">
        <v>2171</v>
      </c>
      <c r="AA193" s="12">
        <v>1.728</v>
      </c>
      <c r="AB193" s="11">
        <v>1</v>
      </c>
      <c r="AC193" s="11">
        <v>0</v>
      </c>
      <c r="AD193" s="13">
        <f t="shared" si="409"/>
        <v>3751.488</v>
      </c>
      <c r="AE193" s="11">
        <v>1</v>
      </c>
      <c r="AF193" s="11">
        <v>0.97</v>
      </c>
      <c r="AG193" s="11">
        <v>2.11</v>
      </c>
      <c r="AH193" s="42">
        <f t="shared" si="410"/>
        <v>3.0467</v>
      </c>
      <c r="AI193" s="11">
        <v>1.15</v>
      </c>
      <c r="AJ193" s="9">
        <v>0.5</v>
      </c>
      <c r="AK193" s="43">
        <f t="shared" si="411"/>
        <v>6572.05363152</v>
      </c>
      <c r="AT193" s="11">
        <v>2171</v>
      </c>
      <c r="AU193" s="12">
        <v>1.728</v>
      </c>
      <c r="AV193" s="11">
        <v>1</v>
      </c>
      <c r="AW193" s="11">
        <v>0</v>
      </c>
      <c r="AX193" s="13">
        <f t="shared" si="412"/>
        <v>3751.488</v>
      </c>
      <c r="AY193" s="11">
        <v>1</v>
      </c>
      <c r="AZ193" s="11">
        <v>0.97</v>
      </c>
      <c r="BA193" s="11">
        <v>2.11</v>
      </c>
      <c r="BB193" s="42">
        <f t="shared" si="413"/>
        <v>3.0467</v>
      </c>
      <c r="BC193" s="11">
        <v>1.15</v>
      </c>
      <c r="BD193" s="9">
        <v>0.5</v>
      </c>
      <c r="BE193" s="43">
        <f t="shared" si="414"/>
        <v>6572.05363152</v>
      </c>
      <c r="BN193" s="11">
        <v>2171</v>
      </c>
      <c r="BO193" s="12">
        <v>1.728</v>
      </c>
      <c r="BP193" s="11">
        <v>1</v>
      </c>
      <c r="BQ193" s="11">
        <v>0</v>
      </c>
      <c r="BR193" s="13">
        <f t="shared" si="415"/>
        <v>3751.488</v>
      </c>
      <c r="BS193" s="11">
        <v>1</v>
      </c>
      <c r="BT193" s="11">
        <v>0.97</v>
      </c>
      <c r="BU193" s="11">
        <v>2.11</v>
      </c>
      <c r="BV193" s="42">
        <f t="shared" si="416"/>
        <v>3.0467</v>
      </c>
      <c r="BW193" s="11">
        <v>1.15</v>
      </c>
      <c r="BX193" s="9">
        <v>0.5</v>
      </c>
      <c r="BY193" s="43">
        <f t="shared" si="417"/>
        <v>6572.05363152</v>
      </c>
      <c r="CH193" s="11">
        <v>2171</v>
      </c>
      <c r="CI193" s="12">
        <v>1.728</v>
      </c>
      <c r="CJ193" s="11">
        <v>1</v>
      </c>
      <c r="CK193" s="11">
        <v>0</v>
      </c>
      <c r="CL193" s="13">
        <f t="shared" si="418"/>
        <v>3751.488</v>
      </c>
      <c r="CM193" s="11">
        <v>1</v>
      </c>
      <c r="CN193" s="11">
        <v>0.97</v>
      </c>
      <c r="CO193" s="11">
        <v>2.11</v>
      </c>
      <c r="CP193" s="42">
        <f t="shared" si="419"/>
        <v>3.0467</v>
      </c>
      <c r="CQ193" s="11">
        <v>1.15</v>
      </c>
      <c r="CR193" s="9">
        <v>0.5</v>
      </c>
      <c r="CS193" s="43">
        <f t="shared" si="420"/>
        <v>6572.05363152</v>
      </c>
      <c r="DB193" s="11">
        <v>2171</v>
      </c>
      <c r="DC193" s="12">
        <v>1.728</v>
      </c>
      <c r="DD193" s="11">
        <v>1</v>
      </c>
      <c r="DE193" s="11">
        <v>0</v>
      </c>
      <c r="DF193" s="13">
        <f t="shared" si="421"/>
        <v>3751.488</v>
      </c>
      <c r="DG193" s="11">
        <v>1</v>
      </c>
      <c r="DH193" s="11">
        <v>0.97</v>
      </c>
      <c r="DI193" s="11">
        <v>2.11</v>
      </c>
      <c r="DJ193" s="42">
        <f t="shared" si="422"/>
        <v>3.0467</v>
      </c>
      <c r="DK193" s="11">
        <v>1.15</v>
      </c>
      <c r="DL193" s="9">
        <v>0.5</v>
      </c>
      <c r="DM193" s="43">
        <f t="shared" si="423"/>
        <v>6572.05363152</v>
      </c>
      <c r="DV193" s="11">
        <v>2171</v>
      </c>
      <c r="DW193" s="12">
        <v>1.728</v>
      </c>
      <c r="DX193" s="11">
        <v>1</v>
      </c>
      <c r="DY193" s="11">
        <v>0</v>
      </c>
      <c r="DZ193" s="13">
        <f t="shared" si="424"/>
        <v>3751.488</v>
      </c>
      <c r="EA193" s="11">
        <v>1</v>
      </c>
      <c r="EB193" s="11">
        <v>0.97</v>
      </c>
      <c r="EC193" s="11">
        <v>2.11</v>
      </c>
      <c r="ED193" s="42">
        <f t="shared" si="425"/>
        <v>3.0467</v>
      </c>
      <c r="EE193" s="11">
        <v>1.15</v>
      </c>
      <c r="EF193" s="9">
        <v>0.5</v>
      </c>
      <c r="EG193" s="43">
        <f t="shared" si="426"/>
        <v>6572.05363152</v>
      </c>
    </row>
    <row r="194" customHeight="1" spans="6:137">
      <c r="F194" s="11">
        <v>2171</v>
      </c>
      <c r="G194" s="12">
        <v>1.728</v>
      </c>
      <c r="H194" s="11">
        <v>1</v>
      </c>
      <c r="I194" s="11">
        <v>0</v>
      </c>
      <c r="J194" s="13">
        <f t="shared" si="406"/>
        <v>3751.488</v>
      </c>
      <c r="K194" s="11">
        <v>1</v>
      </c>
      <c r="L194" s="11">
        <v>0.97</v>
      </c>
      <c r="M194" s="11">
        <v>2.11</v>
      </c>
      <c r="N194" s="42">
        <f t="shared" si="407"/>
        <v>3.0467</v>
      </c>
      <c r="O194" s="11">
        <v>1.15</v>
      </c>
      <c r="P194" s="9">
        <v>0.5</v>
      </c>
      <c r="Q194" s="43">
        <f t="shared" si="408"/>
        <v>6572.05363152</v>
      </c>
      <c r="Z194" s="11">
        <v>2171</v>
      </c>
      <c r="AA194" s="12">
        <v>1.728</v>
      </c>
      <c r="AB194" s="11">
        <v>1</v>
      </c>
      <c r="AC194" s="11">
        <v>0</v>
      </c>
      <c r="AD194" s="13">
        <f t="shared" si="409"/>
        <v>3751.488</v>
      </c>
      <c r="AE194" s="11">
        <v>1</v>
      </c>
      <c r="AF194" s="11">
        <v>0.97</v>
      </c>
      <c r="AG194" s="11">
        <v>2.11</v>
      </c>
      <c r="AH194" s="42">
        <f t="shared" si="410"/>
        <v>3.0467</v>
      </c>
      <c r="AI194" s="11">
        <v>1.15</v>
      </c>
      <c r="AJ194" s="9">
        <v>0.5</v>
      </c>
      <c r="AK194" s="43">
        <f t="shared" si="411"/>
        <v>6572.05363152</v>
      </c>
      <c r="AT194" s="11">
        <v>2171</v>
      </c>
      <c r="AU194" s="12">
        <v>1.728</v>
      </c>
      <c r="AV194" s="11">
        <v>1</v>
      </c>
      <c r="AW194" s="11">
        <v>0</v>
      </c>
      <c r="AX194" s="13">
        <f t="shared" si="412"/>
        <v>3751.488</v>
      </c>
      <c r="AY194" s="11">
        <v>1</v>
      </c>
      <c r="AZ194" s="11">
        <v>0.97</v>
      </c>
      <c r="BA194" s="11">
        <v>2.11</v>
      </c>
      <c r="BB194" s="42">
        <f t="shared" si="413"/>
        <v>3.0467</v>
      </c>
      <c r="BC194" s="11">
        <v>1.15</v>
      </c>
      <c r="BD194" s="9">
        <v>0.5</v>
      </c>
      <c r="BE194" s="43">
        <f t="shared" si="414"/>
        <v>6572.05363152</v>
      </c>
      <c r="BN194" s="11">
        <v>2171</v>
      </c>
      <c r="BO194" s="12">
        <v>1.728</v>
      </c>
      <c r="BP194" s="11">
        <v>1</v>
      </c>
      <c r="BQ194" s="11">
        <v>0</v>
      </c>
      <c r="BR194" s="13">
        <f t="shared" si="415"/>
        <v>3751.488</v>
      </c>
      <c r="BS194" s="11">
        <v>1</v>
      </c>
      <c r="BT194" s="11">
        <v>0.97</v>
      </c>
      <c r="BU194" s="11">
        <v>2.11</v>
      </c>
      <c r="BV194" s="42">
        <f t="shared" si="416"/>
        <v>3.0467</v>
      </c>
      <c r="BW194" s="11">
        <v>1.15</v>
      </c>
      <c r="BX194" s="9">
        <v>0.5</v>
      </c>
      <c r="BY194" s="43">
        <f t="shared" si="417"/>
        <v>6572.05363152</v>
      </c>
      <c r="CH194" s="11">
        <v>2171</v>
      </c>
      <c r="CI194" s="12">
        <v>1.728</v>
      </c>
      <c r="CJ194" s="11">
        <v>1</v>
      </c>
      <c r="CK194" s="11">
        <v>0</v>
      </c>
      <c r="CL194" s="13">
        <f t="shared" si="418"/>
        <v>3751.488</v>
      </c>
      <c r="CM194" s="11">
        <v>1</v>
      </c>
      <c r="CN194" s="11">
        <v>0.97</v>
      </c>
      <c r="CO194" s="11">
        <v>2.11</v>
      </c>
      <c r="CP194" s="42">
        <f t="shared" si="419"/>
        <v>3.0467</v>
      </c>
      <c r="CQ194" s="11">
        <v>1.15</v>
      </c>
      <c r="CR194" s="9">
        <v>0.5</v>
      </c>
      <c r="CS194" s="43">
        <f t="shared" si="420"/>
        <v>6572.05363152</v>
      </c>
      <c r="DB194" s="11">
        <v>2171</v>
      </c>
      <c r="DC194" s="12">
        <v>1.728</v>
      </c>
      <c r="DD194" s="11">
        <v>1</v>
      </c>
      <c r="DE194" s="11">
        <v>0</v>
      </c>
      <c r="DF194" s="13">
        <f t="shared" si="421"/>
        <v>3751.488</v>
      </c>
      <c r="DG194" s="11">
        <v>1</v>
      </c>
      <c r="DH194" s="11">
        <v>0.97</v>
      </c>
      <c r="DI194" s="11">
        <v>2.11</v>
      </c>
      <c r="DJ194" s="42">
        <f t="shared" si="422"/>
        <v>3.0467</v>
      </c>
      <c r="DK194" s="11">
        <v>1.15</v>
      </c>
      <c r="DL194" s="9">
        <v>0.5</v>
      </c>
      <c r="DM194" s="43">
        <f t="shared" si="423"/>
        <v>6572.05363152</v>
      </c>
      <c r="DV194" s="11">
        <v>2171</v>
      </c>
      <c r="DW194" s="12">
        <v>1.728</v>
      </c>
      <c r="DX194" s="11">
        <v>1</v>
      </c>
      <c r="DY194" s="11">
        <v>0</v>
      </c>
      <c r="DZ194" s="13">
        <f t="shared" si="424"/>
        <v>3751.488</v>
      </c>
      <c r="EA194" s="11">
        <v>1</v>
      </c>
      <c r="EB194" s="11">
        <v>0.97</v>
      </c>
      <c r="EC194" s="11">
        <v>2.11</v>
      </c>
      <c r="ED194" s="42">
        <f t="shared" si="425"/>
        <v>3.0467</v>
      </c>
      <c r="EE194" s="11">
        <v>1.15</v>
      </c>
      <c r="EF194" s="9">
        <v>0.5</v>
      </c>
      <c r="EG194" s="43">
        <f t="shared" si="426"/>
        <v>6572.05363152</v>
      </c>
    </row>
    <row r="195" customHeight="1" spans="6:137">
      <c r="F195" s="11">
        <v>2171</v>
      </c>
      <c r="G195" s="12">
        <v>1.728</v>
      </c>
      <c r="H195" s="11">
        <v>1</v>
      </c>
      <c r="I195" s="11">
        <v>0</v>
      </c>
      <c r="J195" s="13">
        <f t="shared" si="406"/>
        <v>3751.488</v>
      </c>
      <c r="K195" s="11">
        <v>1</v>
      </c>
      <c r="L195" s="11">
        <v>0.97</v>
      </c>
      <c r="M195" s="11">
        <v>2.11</v>
      </c>
      <c r="N195" s="42">
        <f t="shared" si="407"/>
        <v>3.0467</v>
      </c>
      <c r="O195" s="11">
        <v>1.15</v>
      </c>
      <c r="P195" s="9">
        <v>0.5</v>
      </c>
      <c r="Q195" s="43">
        <f t="shared" si="408"/>
        <v>6572.05363152</v>
      </c>
      <c r="Z195" s="11">
        <v>2171</v>
      </c>
      <c r="AA195" s="12">
        <v>1.728</v>
      </c>
      <c r="AB195" s="11">
        <v>1</v>
      </c>
      <c r="AC195" s="11">
        <v>0</v>
      </c>
      <c r="AD195" s="13">
        <f t="shared" si="409"/>
        <v>3751.488</v>
      </c>
      <c r="AE195" s="11">
        <v>1</v>
      </c>
      <c r="AF195" s="11">
        <v>0.97</v>
      </c>
      <c r="AG195" s="11">
        <v>2.11</v>
      </c>
      <c r="AH195" s="42">
        <f t="shared" si="410"/>
        <v>3.0467</v>
      </c>
      <c r="AI195" s="11">
        <v>1.15</v>
      </c>
      <c r="AJ195" s="9">
        <v>0.5</v>
      </c>
      <c r="AK195" s="43">
        <f t="shared" si="411"/>
        <v>6572.05363152</v>
      </c>
      <c r="AT195" s="11">
        <v>2171</v>
      </c>
      <c r="AU195" s="12">
        <v>1.728</v>
      </c>
      <c r="AV195" s="11">
        <v>1</v>
      </c>
      <c r="AW195" s="11">
        <v>0</v>
      </c>
      <c r="AX195" s="13">
        <f t="shared" si="412"/>
        <v>3751.488</v>
      </c>
      <c r="AY195" s="11">
        <v>1</v>
      </c>
      <c r="AZ195" s="11">
        <v>0.97</v>
      </c>
      <c r="BA195" s="11">
        <v>2.11</v>
      </c>
      <c r="BB195" s="42">
        <f t="shared" si="413"/>
        <v>3.0467</v>
      </c>
      <c r="BC195" s="11">
        <v>1.15</v>
      </c>
      <c r="BD195" s="9">
        <v>0.5</v>
      </c>
      <c r="BE195" s="43">
        <f t="shared" si="414"/>
        <v>6572.05363152</v>
      </c>
      <c r="BN195" s="11">
        <v>2171</v>
      </c>
      <c r="BO195" s="12">
        <v>1.728</v>
      </c>
      <c r="BP195" s="11">
        <v>1</v>
      </c>
      <c r="BQ195" s="11">
        <v>0</v>
      </c>
      <c r="BR195" s="13">
        <f t="shared" si="415"/>
        <v>3751.488</v>
      </c>
      <c r="BS195" s="11">
        <v>1</v>
      </c>
      <c r="BT195" s="11">
        <v>0.97</v>
      </c>
      <c r="BU195" s="11">
        <v>2.11</v>
      </c>
      <c r="BV195" s="42">
        <f t="shared" si="416"/>
        <v>3.0467</v>
      </c>
      <c r="BW195" s="11">
        <v>1.15</v>
      </c>
      <c r="BX195" s="9">
        <v>0.5</v>
      </c>
      <c r="BY195" s="43">
        <f t="shared" si="417"/>
        <v>6572.05363152</v>
      </c>
      <c r="CH195" s="11">
        <v>2171</v>
      </c>
      <c r="CI195" s="12">
        <v>1.728</v>
      </c>
      <c r="CJ195" s="11">
        <v>1</v>
      </c>
      <c r="CK195" s="11">
        <v>0</v>
      </c>
      <c r="CL195" s="13">
        <f t="shared" si="418"/>
        <v>3751.488</v>
      </c>
      <c r="CM195" s="11">
        <v>1</v>
      </c>
      <c r="CN195" s="11">
        <v>0.97</v>
      </c>
      <c r="CO195" s="11">
        <v>2.11</v>
      </c>
      <c r="CP195" s="42">
        <f t="shared" si="419"/>
        <v>3.0467</v>
      </c>
      <c r="CQ195" s="11">
        <v>1.15</v>
      </c>
      <c r="CR195" s="9">
        <v>0.5</v>
      </c>
      <c r="CS195" s="43">
        <f t="shared" si="420"/>
        <v>6572.05363152</v>
      </c>
      <c r="DB195" s="11">
        <v>2171</v>
      </c>
      <c r="DC195" s="12">
        <v>1.728</v>
      </c>
      <c r="DD195" s="11">
        <v>1</v>
      </c>
      <c r="DE195" s="11">
        <v>0</v>
      </c>
      <c r="DF195" s="13">
        <f t="shared" si="421"/>
        <v>3751.488</v>
      </c>
      <c r="DG195" s="11">
        <v>1</v>
      </c>
      <c r="DH195" s="11">
        <v>0.97</v>
      </c>
      <c r="DI195" s="11">
        <v>2.11</v>
      </c>
      <c r="DJ195" s="42">
        <f t="shared" si="422"/>
        <v>3.0467</v>
      </c>
      <c r="DK195" s="11">
        <v>1.15</v>
      </c>
      <c r="DL195" s="9">
        <v>0.5</v>
      </c>
      <c r="DM195" s="43">
        <f t="shared" si="423"/>
        <v>6572.05363152</v>
      </c>
      <c r="DV195" s="11">
        <v>2171</v>
      </c>
      <c r="DW195" s="12">
        <v>1.728</v>
      </c>
      <c r="DX195" s="11">
        <v>1</v>
      </c>
      <c r="DY195" s="11">
        <v>0</v>
      </c>
      <c r="DZ195" s="13">
        <f t="shared" si="424"/>
        <v>3751.488</v>
      </c>
      <c r="EA195" s="11">
        <v>1</v>
      </c>
      <c r="EB195" s="11">
        <v>0.97</v>
      </c>
      <c r="EC195" s="11">
        <v>2.11</v>
      </c>
      <c r="ED195" s="42">
        <f t="shared" si="425"/>
        <v>3.0467</v>
      </c>
      <c r="EE195" s="11">
        <v>1.15</v>
      </c>
      <c r="EF195" s="9">
        <v>0.5</v>
      </c>
      <c r="EG195" s="43">
        <f t="shared" si="426"/>
        <v>6572.05363152</v>
      </c>
    </row>
    <row r="196" customHeight="1" spans="6:137">
      <c r="F196" s="11">
        <v>2171</v>
      </c>
      <c r="G196" s="12">
        <v>1.728</v>
      </c>
      <c r="H196" s="11">
        <v>1</v>
      </c>
      <c r="I196" s="11">
        <v>0</v>
      </c>
      <c r="J196" s="13">
        <f t="shared" si="406"/>
        <v>3751.488</v>
      </c>
      <c r="K196" s="11">
        <v>1</v>
      </c>
      <c r="L196" s="11">
        <v>0.97</v>
      </c>
      <c r="M196" s="11">
        <v>2.11</v>
      </c>
      <c r="N196" s="42">
        <f t="shared" si="407"/>
        <v>3.0467</v>
      </c>
      <c r="O196" s="11">
        <v>1.15</v>
      </c>
      <c r="P196" s="9">
        <v>0.5</v>
      </c>
      <c r="Q196" s="43">
        <f t="shared" si="408"/>
        <v>6572.05363152</v>
      </c>
      <c r="Z196" s="11">
        <v>2171</v>
      </c>
      <c r="AA196" s="12">
        <v>1.728</v>
      </c>
      <c r="AB196" s="11">
        <v>1</v>
      </c>
      <c r="AC196" s="11">
        <v>0</v>
      </c>
      <c r="AD196" s="13">
        <f t="shared" si="409"/>
        <v>3751.488</v>
      </c>
      <c r="AE196" s="11">
        <v>1</v>
      </c>
      <c r="AF196" s="11">
        <v>0.97</v>
      </c>
      <c r="AG196" s="11">
        <v>2.11</v>
      </c>
      <c r="AH196" s="42">
        <f t="shared" si="410"/>
        <v>3.0467</v>
      </c>
      <c r="AI196" s="11">
        <v>1.15</v>
      </c>
      <c r="AJ196" s="9">
        <v>0.5</v>
      </c>
      <c r="AK196" s="43">
        <f t="shared" si="411"/>
        <v>6572.05363152</v>
      </c>
      <c r="AT196" s="11">
        <v>2171</v>
      </c>
      <c r="AU196" s="12">
        <v>1.728</v>
      </c>
      <c r="AV196" s="11">
        <v>1</v>
      </c>
      <c r="AW196" s="11">
        <v>0</v>
      </c>
      <c r="AX196" s="13">
        <f t="shared" si="412"/>
        <v>3751.488</v>
      </c>
      <c r="AY196" s="11">
        <v>1</v>
      </c>
      <c r="AZ196" s="11">
        <v>0.97</v>
      </c>
      <c r="BA196" s="11">
        <v>2.11</v>
      </c>
      <c r="BB196" s="42">
        <f t="shared" si="413"/>
        <v>3.0467</v>
      </c>
      <c r="BC196" s="11">
        <v>1.15</v>
      </c>
      <c r="BD196" s="9">
        <v>0.5</v>
      </c>
      <c r="BE196" s="43">
        <f t="shared" si="414"/>
        <v>6572.05363152</v>
      </c>
      <c r="BN196" s="11">
        <v>2171</v>
      </c>
      <c r="BO196" s="12">
        <v>1.728</v>
      </c>
      <c r="BP196" s="11">
        <v>1</v>
      </c>
      <c r="BQ196" s="11">
        <v>0</v>
      </c>
      <c r="BR196" s="13">
        <f t="shared" si="415"/>
        <v>3751.488</v>
      </c>
      <c r="BS196" s="11">
        <v>1</v>
      </c>
      <c r="BT196" s="11">
        <v>0.97</v>
      </c>
      <c r="BU196" s="11">
        <v>2.11</v>
      </c>
      <c r="BV196" s="42">
        <f t="shared" si="416"/>
        <v>3.0467</v>
      </c>
      <c r="BW196" s="11">
        <v>1.15</v>
      </c>
      <c r="BX196" s="9">
        <v>0.5</v>
      </c>
      <c r="BY196" s="43">
        <f t="shared" si="417"/>
        <v>6572.05363152</v>
      </c>
      <c r="CH196" s="11">
        <v>2171</v>
      </c>
      <c r="CI196" s="12">
        <v>1.728</v>
      </c>
      <c r="CJ196" s="11">
        <v>1</v>
      </c>
      <c r="CK196" s="11">
        <v>0</v>
      </c>
      <c r="CL196" s="13">
        <f t="shared" si="418"/>
        <v>3751.488</v>
      </c>
      <c r="CM196" s="11">
        <v>1</v>
      </c>
      <c r="CN196" s="11">
        <v>0.97</v>
      </c>
      <c r="CO196" s="11">
        <v>2.11</v>
      </c>
      <c r="CP196" s="42">
        <f t="shared" si="419"/>
        <v>3.0467</v>
      </c>
      <c r="CQ196" s="11">
        <v>1.15</v>
      </c>
      <c r="CR196" s="9">
        <v>0.5</v>
      </c>
      <c r="CS196" s="43">
        <f t="shared" si="420"/>
        <v>6572.05363152</v>
      </c>
      <c r="DB196" s="11">
        <v>2171</v>
      </c>
      <c r="DC196" s="12">
        <v>1.728</v>
      </c>
      <c r="DD196" s="11">
        <v>1</v>
      </c>
      <c r="DE196" s="11">
        <v>0</v>
      </c>
      <c r="DF196" s="13">
        <f t="shared" si="421"/>
        <v>3751.488</v>
      </c>
      <c r="DG196" s="11">
        <v>1</v>
      </c>
      <c r="DH196" s="11">
        <v>0.97</v>
      </c>
      <c r="DI196" s="11">
        <v>2.11</v>
      </c>
      <c r="DJ196" s="42">
        <f t="shared" si="422"/>
        <v>3.0467</v>
      </c>
      <c r="DK196" s="11">
        <v>1.15</v>
      </c>
      <c r="DL196" s="9">
        <v>0.5</v>
      </c>
      <c r="DM196" s="43">
        <f t="shared" si="423"/>
        <v>6572.05363152</v>
      </c>
      <c r="DV196" s="11">
        <v>2171</v>
      </c>
      <c r="DW196" s="12">
        <v>1.728</v>
      </c>
      <c r="DX196" s="11">
        <v>1</v>
      </c>
      <c r="DY196" s="11">
        <v>0</v>
      </c>
      <c r="DZ196" s="13">
        <f t="shared" si="424"/>
        <v>3751.488</v>
      </c>
      <c r="EA196" s="11">
        <v>1</v>
      </c>
      <c r="EB196" s="11">
        <v>0.97</v>
      </c>
      <c r="EC196" s="11">
        <v>2.11</v>
      </c>
      <c r="ED196" s="42">
        <f t="shared" si="425"/>
        <v>3.0467</v>
      </c>
      <c r="EE196" s="11">
        <v>1.15</v>
      </c>
      <c r="EF196" s="9">
        <v>0.5</v>
      </c>
      <c r="EG196" s="43">
        <f t="shared" si="426"/>
        <v>6572.05363152</v>
      </c>
    </row>
    <row r="197" customHeight="1" spans="6:137">
      <c r="F197" s="11">
        <v>2171</v>
      </c>
      <c r="G197" s="12">
        <v>1.728</v>
      </c>
      <c r="H197" s="11">
        <v>1</v>
      </c>
      <c r="I197" s="11">
        <v>0</v>
      </c>
      <c r="J197" s="13">
        <f t="shared" si="406"/>
        <v>3751.488</v>
      </c>
      <c r="K197" s="11">
        <v>1</v>
      </c>
      <c r="L197" s="11">
        <v>0.97</v>
      </c>
      <c r="M197" s="11">
        <v>2.11</v>
      </c>
      <c r="N197" s="42">
        <f t="shared" si="407"/>
        <v>3.0467</v>
      </c>
      <c r="O197" s="11">
        <v>0.9</v>
      </c>
      <c r="P197" s="9">
        <v>0.5</v>
      </c>
      <c r="Q197" s="43">
        <f t="shared" si="408"/>
        <v>5143.34632032</v>
      </c>
      <c r="Z197" s="11">
        <v>2171</v>
      </c>
      <c r="AA197" s="12">
        <v>1.728</v>
      </c>
      <c r="AB197" s="11">
        <v>1</v>
      </c>
      <c r="AC197" s="11">
        <v>0</v>
      </c>
      <c r="AD197" s="13">
        <f t="shared" si="409"/>
        <v>3751.488</v>
      </c>
      <c r="AE197" s="11">
        <v>1</v>
      </c>
      <c r="AF197" s="11">
        <v>0.97</v>
      </c>
      <c r="AG197" s="11">
        <v>2.11</v>
      </c>
      <c r="AH197" s="42">
        <f t="shared" si="410"/>
        <v>3.0467</v>
      </c>
      <c r="AI197" s="11">
        <v>0.9</v>
      </c>
      <c r="AJ197" s="9">
        <v>0.5</v>
      </c>
      <c r="AK197" s="43">
        <f t="shared" si="411"/>
        <v>5143.34632032</v>
      </c>
      <c r="AT197" s="11">
        <v>2171</v>
      </c>
      <c r="AU197" s="12">
        <v>1.728</v>
      </c>
      <c r="AV197" s="11">
        <v>1</v>
      </c>
      <c r="AW197" s="11">
        <v>0</v>
      </c>
      <c r="AX197" s="13">
        <f t="shared" si="412"/>
        <v>3751.488</v>
      </c>
      <c r="AY197" s="11">
        <v>1</v>
      </c>
      <c r="AZ197" s="11">
        <v>0.97</v>
      </c>
      <c r="BA197" s="11">
        <v>2.11</v>
      </c>
      <c r="BB197" s="42">
        <f t="shared" si="413"/>
        <v>3.0467</v>
      </c>
      <c r="BC197" s="11">
        <v>0.9</v>
      </c>
      <c r="BD197" s="9">
        <v>0.5</v>
      </c>
      <c r="BE197" s="43">
        <f t="shared" si="414"/>
        <v>5143.34632032</v>
      </c>
      <c r="BN197" s="11">
        <v>2171</v>
      </c>
      <c r="BO197" s="12">
        <v>1.728</v>
      </c>
      <c r="BP197" s="11">
        <v>1</v>
      </c>
      <c r="BQ197" s="11">
        <v>0</v>
      </c>
      <c r="BR197" s="13">
        <f t="shared" si="415"/>
        <v>3751.488</v>
      </c>
      <c r="BS197" s="11">
        <v>1</v>
      </c>
      <c r="BT197" s="11">
        <v>0.97</v>
      </c>
      <c r="BU197" s="11">
        <v>2.11</v>
      </c>
      <c r="BV197" s="42">
        <f t="shared" si="416"/>
        <v>3.0467</v>
      </c>
      <c r="BW197" s="11">
        <v>0.9</v>
      </c>
      <c r="BX197" s="9">
        <v>0.5</v>
      </c>
      <c r="BY197" s="43">
        <f t="shared" si="417"/>
        <v>5143.34632032</v>
      </c>
      <c r="CH197" s="11">
        <v>2171</v>
      </c>
      <c r="CI197" s="12">
        <v>1.728</v>
      </c>
      <c r="CJ197" s="11">
        <v>1</v>
      </c>
      <c r="CK197" s="11">
        <v>0</v>
      </c>
      <c r="CL197" s="13">
        <f t="shared" si="418"/>
        <v>3751.488</v>
      </c>
      <c r="CM197" s="11">
        <v>1</v>
      </c>
      <c r="CN197" s="11">
        <v>0.97</v>
      </c>
      <c r="CO197" s="11">
        <v>2.11</v>
      </c>
      <c r="CP197" s="42">
        <f t="shared" si="419"/>
        <v>3.0467</v>
      </c>
      <c r="CQ197" s="11">
        <v>0.9</v>
      </c>
      <c r="CR197" s="9">
        <v>0.5</v>
      </c>
      <c r="CS197" s="43">
        <f t="shared" si="420"/>
        <v>5143.34632032</v>
      </c>
      <c r="DB197" s="11">
        <v>2171</v>
      </c>
      <c r="DC197" s="12">
        <v>1.728</v>
      </c>
      <c r="DD197" s="11">
        <v>1</v>
      </c>
      <c r="DE197" s="11">
        <v>0</v>
      </c>
      <c r="DF197" s="13">
        <f t="shared" si="421"/>
        <v>3751.488</v>
      </c>
      <c r="DG197" s="11">
        <v>1</v>
      </c>
      <c r="DH197" s="11">
        <v>0.97</v>
      </c>
      <c r="DI197" s="11">
        <v>2.11</v>
      </c>
      <c r="DJ197" s="42">
        <f t="shared" si="422"/>
        <v>3.0467</v>
      </c>
      <c r="DK197" s="11">
        <v>0.9</v>
      </c>
      <c r="DL197" s="9">
        <v>0.5</v>
      </c>
      <c r="DM197" s="43">
        <f t="shared" si="423"/>
        <v>5143.34632032</v>
      </c>
      <c r="DV197" s="11">
        <v>2171</v>
      </c>
      <c r="DW197" s="12">
        <v>1.728</v>
      </c>
      <c r="DX197" s="11">
        <v>1</v>
      </c>
      <c r="DY197" s="11">
        <v>0</v>
      </c>
      <c r="DZ197" s="13">
        <f t="shared" si="424"/>
        <v>3751.488</v>
      </c>
      <c r="EA197" s="11">
        <v>1</v>
      </c>
      <c r="EB197" s="11">
        <v>0.97</v>
      </c>
      <c r="EC197" s="11">
        <v>2.11</v>
      </c>
      <c r="ED197" s="42">
        <f t="shared" si="425"/>
        <v>3.0467</v>
      </c>
      <c r="EE197" s="11">
        <v>0.9</v>
      </c>
      <c r="EF197" s="9">
        <v>0.5</v>
      </c>
      <c r="EG197" s="43">
        <f t="shared" si="426"/>
        <v>5143.34632032</v>
      </c>
    </row>
    <row r="198" customHeight="1" spans="6:137">
      <c r="F198" s="11">
        <v>2171</v>
      </c>
      <c r="G198" s="12">
        <v>1.728</v>
      </c>
      <c r="H198" s="11">
        <v>1</v>
      </c>
      <c r="I198" s="11">
        <v>0</v>
      </c>
      <c r="J198" s="13">
        <f t="shared" si="406"/>
        <v>3751.488</v>
      </c>
      <c r="K198" s="11">
        <v>1</v>
      </c>
      <c r="L198" s="11">
        <v>0.97</v>
      </c>
      <c r="M198" s="11">
        <v>2.11</v>
      </c>
      <c r="N198" s="42">
        <f t="shared" si="407"/>
        <v>3.0467</v>
      </c>
      <c r="O198" s="11">
        <v>0.9</v>
      </c>
      <c r="P198" s="9">
        <v>0.5</v>
      </c>
      <c r="Q198" s="43">
        <f t="shared" si="408"/>
        <v>5143.34632032</v>
      </c>
      <c r="Z198" s="11">
        <v>2171</v>
      </c>
      <c r="AA198" s="12">
        <v>1.728</v>
      </c>
      <c r="AB198" s="11">
        <v>1</v>
      </c>
      <c r="AC198" s="11">
        <v>0</v>
      </c>
      <c r="AD198" s="13">
        <f t="shared" si="409"/>
        <v>3751.488</v>
      </c>
      <c r="AE198" s="11">
        <v>1</v>
      </c>
      <c r="AF198" s="11">
        <v>0.97</v>
      </c>
      <c r="AG198" s="11">
        <v>2.11</v>
      </c>
      <c r="AH198" s="42">
        <f t="shared" si="410"/>
        <v>3.0467</v>
      </c>
      <c r="AI198" s="11">
        <v>0.9</v>
      </c>
      <c r="AJ198" s="9">
        <v>0.5</v>
      </c>
      <c r="AK198" s="43">
        <f t="shared" si="411"/>
        <v>5143.34632032</v>
      </c>
      <c r="AT198" s="11">
        <v>2171</v>
      </c>
      <c r="AU198" s="12">
        <v>1.728</v>
      </c>
      <c r="AV198" s="11">
        <v>1</v>
      </c>
      <c r="AW198" s="11">
        <v>0</v>
      </c>
      <c r="AX198" s="13">
        <f t="shared" si="412"/>
        <v>3751.488</v>
      </c>
      <c r="AY198" s="11">
        <v>1</v>
      </c>
      <c r="AZ198" s="11">
        <v>0.97</v>
      </c>
      <c r="BA198" s="11">
        <v>2.11</v>
      </c>
      <c r="BB198" s="42">
        <f t="shared" si="413"/>
        <v>3.0467</v>
      </c>
      <c r="BC198" s="11">
        <v>0.9</v>
      </c>
      <c r="BD198" s="9">
        <v>0.5</v>
      </c>
      <c r="BE198" s="43">
        <f t="shared" si="414"/>
        <v>5143.34632032</v>
      </c>
      <c r="BN198" s="11">
        <v>2171</v>
      </c>
      <c r="BO198" s="12">
        <v>1.728</v>
      </c>
      <c r="BP198" s="11">
        <v>1</v>
      </c>
      <c r="BQ198" s="11">
        <v>0</v>
      </c>
      <c r="BR198" s="13">
        <f t="shared" si="415"/>
        <v>3751.488</v>
      </c>
      <c r="BS198" s="11">
        <v>1</v>
      </c>
      <c r="BT198" s="11">
        <v>0.97</v>
      </c>
      <c r="BU198" s="11">
        <v>2.11</v>
      </c>
      <c r="BV198" s="42">
        <f t="shared" si="416"/>
        <v>3.0467</v>
      </c>
      <c r="BW198" s="11">
        <v>0.9</v>
      </c>
      <c r="BX198" s="9">
        <v>0.5</v>
      </c>
      <c r="BY198" s="43">
        <f t="shared" si="417"/>
        <v>5143.34632032</v>
      </c>
      <c r="CH198" s="11">
        <v>2171</v>
      </c>
      <c r="CI198" s="12">
        <v>1.728</v>
      </c>
      <c r="CJ198" s="11">
        <v>1</v>
      </c>
      <c r="CK198" s="11">
        <v>0</v>
      </c>
      <c r="CL198" s="13">
        <f t="shared" si="418"/>
        <v>3751.488</v>
      </c>
      <c r="CM198" s="11">
        <v>1</v>
      </c>
      <c r="CN198" s="11">
        <v>0.97</v>
      </c>
      <c r="CO198" s="11">
        <v>2.11</v>
      </c>
      <c r="CP198" s="42">
        <f t="shared" si="419"/>
        <v>3.0467</v>
      </c>
      <c r="CQ198" s="11">
        <v>0.9</v>
      </c>
      <c r="CR198" s="9">
        <v>0.5</v>
      </c>
      <c r="CS198" s="43">
        <f t="shared" si="420"/>
        <v>5143.34632032</v>
      </c>
      <c r="DB198" s="11">
        <v>2171</v>
      </c>
      <c r="DC198" s="12">
        <v>1.728</v>
      </c>
      <c r="DD198" s="11">
        <v>1</v>
      </c>
      <c r="DE198" s="11">
        <v>0</v>
      </c>
      <c r="DF198" s="13">
        <f t="shared" si="421"/>
        <v>3751.488</v>
      </c>
      <c r="DG198" s="11">
        <v>1</v>
      </c>
      <c r="DH198" s="11">
        <v>0.97</v>
      </c>
      <c r="DI198" s="11">
        <v>2.11</v>
      </c>
      <c r="DJ198" s="42">
        <f t="shared" si="422"/>
        <v>3.0467</v>
      </c>
      <c r="DK198" s="11">
        <v>0.9</v>
      </c>
      <c r="DL198" s="9">
        <v>0.5</v>
      </c>
      <c r="DM198" s="43">
        <f t="shared" si="423"/>
        <v>5143.34632032</v>
      </c>
      <c r="DV198" s="11">
        <v>2171</v>
      </c>
      <c r="DW198" s="12">
        <v>1.728</v>
      </c>
      <c r="DX198" s="11">
        <v>1</v>
      </c>
      <c r="DY198" s="11">
        <v>0</v>
      </c>
      <c r="DZ198" s="13">
        <f t="shared" si="424"/>
        <v>3751.488</v>
      </c>
      <c r="EA198" s="11">
        <v>1</v>
      </c>
      <c r="EB198" s="11">
        <v>0.97</v>
      </c>
      <c r="EC198" s="11">
        <v>2.11</v>
      </c>
      <c r="ED198" s="42">
        <f t="shared" si="425"/>
        <v>3.0467</v>
      </c>
      <c r="EE198" s="11">
        <v>0.9</v>
      </c>
      <c r="EF198" s="9">
        <v>0.5</v>
      </c>
      <c r="EG198" s="43">
        <f t="shared" si="426"/>
        <v>5143.34632032</v>
      </c>
    </row>
    <row r="199" customHeight="1" spans="6:137">
      <c r="F199" s="11">
        <v>2171</v>
      </c>
      <c r="G199" s="12">
        <v>1.728</v>
      </c>
      <c r="H199" s="11">
        <v>1</v>
      </c>
      <c r="I199" s="11">
        <v>0</v>
      </c>
      <c r="J199" s="13">
        <f t="shared" si="406"/>
        <v>3751.488</v>
      </c>
      <c r="K199" s="11">
        <v>1</v>
      </c>
      <c r="L199" s="11">
        <v>0.97</v>
      </c>
      <c r="M199" s="11">
        <v>2.11</v>
      </c>
      <c r="N199" s="42">
        <f t="shared" si="407"/>
        <v>3.0467</v>
      </c>
      <c r="O199" s="11">
        <v>0.9</v>
      </c>
      <c r="P199" s="9">
        <v>0.5</v>
      </c>
      <c r="Q199" s="43">
        <f t="shared" si="408"/>
        <v>5143.34632032</v>
      </c>
      <c r="Z199" s="11">
        <v>2171</v>
      </c>
      <c r="AA199" s="12">
        <v>1.728</v>
      </c>
      <c r="AB199" s="11">
        <v>1</v>
      </c>
      <c r="AC199" s="11">
        <v>0</v>
      </c>
      <c r="AD199" s="13">
        <f t="shared" si="409"/>
        <v>3751.488</v>
      </c>
      <c r="AE199" s="11">
        <v>1</v>
      </c>
      <c r="AF199" s="11">
        <v>0.97</v>
      </c>
      <c r="AG199" s="11">
        <v>2.11</v>
      </c>
      <c r="AH199" s="42">
        <f t="shared" si="410"/>
        <v>3.0467</v>
      </c>
      <c r="AI199" s="11">
        <v>0.9</v>
      </c>
      <c r="AJ199" s="9">
        <v>0.5</v>
      </c>
      <c r="AK199" s="43">
        <f t="shared" si="411"/>
        <v>5143.34632032</v>
      </c>
      <c r="AT199" s="11">
        <v>2171</v>
      </c>
      <c r="AU199" s="12">
        <v>1.728</v>
      </c>
      <c r="AV199" s="11">
        <v>1</v>
      </c>
      <c r="AW199" s="11">
        <v>0</v>
      </c>
      <c r="AX199" s="13">
        <f t="shared" si="412"/>
        <v>3751.488</v>
      </c>
      <c r="AY199" s="11">
        <v>1</v>
      </c>
      <c r="AZ199" s="11">
        <v>0.97</v>
      </c>
      <c r="BA199" s="11">
        <v>2.11</v>
      </c>
      <c r="BB199" s="42">
        <f t="shared" si="413"/>
        <v>3.0467</v>
      </c>
      <c r="BC199" s="11">
        <v>0.9</v>
      </c>
      <c r="BD199" s="9">
        <v>0.5</v>
      </c>
      <c r="BE199" s="43">
        <f t="shared" si="414"/>
        <v>5143.34632032</v>
      </c>
      <c r="BN199" s="11">
        <v>2171</v>
      </c>
      <c r="BO199" s="12">
        <v>1.728</v>
      </c>
      <c r="BP199" s="11">
        <v>1</v>
      </c>
      <c r="BQ199" s="11">
        <v>0</v>
      </c>
      <c r="BR199" s="13">
        <f t="shared" si="415"/>
        <v>3751.488</v>
      </c>
      <c r="BS199" s="11">
        <v>1</v>
      </c>
      <c r="BT199" s="11">
        <v>0.97</v>
      </c>
      <c r="BU199" s="11">
        <v>2.11</v>
      </c>
      <c r="BV199" s="42">
        <f t="shared" si="416"/>
        <v>3.0467</v>
      </c>
      <c r="BW199" s="11">
        <v>0.9</v>
      </c>
      <c r="BX199" s="9">
        <v>0.5</v>
      </c>
      <c r="BY199" s="43">
        <f t="shared" si="417"/>
        <v>5143.34632032</v>
      </c>
      <c r="CH199" s="11">
        <v>2171</v>
      </c>
      <c r="CI199" s="12">
        <v>1.728</v>
      </c>
      <c r="CJ199" s="11">
        <v>1</v>
      </c>
      <c r="CK199" s="11">
        <v>0</v>
      </c>
      <c r="CL199" s="13">
        <f t="shared" si="418"/>
        <v>3751.488</v>
      </c>
      <c r="CM199" s="11">
        <v>1</v>
      </c>
      <c r="CN199" s="11">
        <v>0.97</v>
      </c>
      <c r="CO199" s="11">
        <v>2.11</v>
      </c>
      <c r="CP199" s="42">
        <f t="shared" si="419"/>
        <v>3.0467</v>
      </c>
      <c r="CQ199" s="11">
        <v>0.9</v>
      </c>
      <c r="CR199" s="9">
        <v>0.5</v>
      </c>
      <c r="CS199" s="43">
        <f t="shared" si="420"/>
        <v>5143.34632032</v>
      </c>
      <c r="DB199" s="11">
        <v>2171</v>
      </c>
      <c r="DC199" s="12">
        <v>1.728</v>
      </c>
      <c r="DD199" s="11">
        <v>1</v>
      </c>
      <c r="DE199" s="11">
        <v>0</v>
      </c>
      <c r="DF199" s="13">
        <f t="shared" si="421"/>
        <v>3751.488</v>
      </c>
      <c r="DG199" s="11">
        <v>1</v>
      </c>
      <c r="DH199" s="11">
        <v>0.97</v>
      </c>
      <c r="DI199" s="11">
        <v>2.11</v>
      </c>
      <c r="DJ199" s="42">
        <f t="shared" si="422"/>
        <v>3.0467</v>
      </c>
      <c r="DK199" s="11">
        <v>0.9</v>
      </c>
      <c r="DL199" s="9">
        <v>0.5</v>
      </c>
      <c r="DM199" s="43">
        <f t="shared" si="423"/>
        <v>5143.34632032</v>
      </c>
      <c r="DV199" s="11">
        <v>2171</v>
      </c>
      <c r="DW199" s="12">
        <v>1.728</v>
      </c>
      <c r="DX199" s="11">
        <v>1</v>
      </c>
      <c r="DY199" s="11">
        <v>0</v>
      </c>
      <c r="DZ199" s="13">
        <f t="shared" si="424"/>
        <v>3751.488</v>
      </c>
      <c r="EA199" s="11">
        <v>1</v>
      </c>
      <c r="EB199" s="11">
        <v>0.97</v>
      </c>
      <c r="EC199" s="11">
        <v>2.11</v>
      </c>
      <c r="ED199" s="42">
        <f t="shared" si="425"/>
        <v>3.0467</v>
      </c>
      <c r="EE199" s="11">
        <v>0.9</v>
      </c>
      <c r="EF199" s="9">
        <v>0.5</v>
      </c>
      <c r="EG199" s="43">
        <f t="shared" si="426"/>
        <v>5143.34632032</v>
      </c>
    </row>
    <row r="200" customHeight="1" spans="6:137">
      <c r="F200" s="11">
        <v>2171</v>
      </c>
      <c r="G200" s="12">
        <v>1.728</v>
      </c>
      <c r="H200" s="11">
        <v>1</v>
      </c>
      <c r="I200" s="11">
        <v>0</v>
      </c>
      <c r="J200" s="13">
        <f t="shared" si="406"/>
        <v>3751.488</v>
      </c>
      <c r="K200" s="11">
        <v>1</v>
      </c>
      <c r="L200" s="11">
        <v>0.97</v>
      </c>
      <c r="M200" s="11">
        <v>2.11</v>
      </c>
      <c r="N200" s="42">
        <f t="shared" si="407"/>
        <v>3.0467</v>
      </c>
      <c r="O200" s="11">
        <v>0.9</v>
      </c>
      <c r="P200" s="9">
        <v>0.5</v>
      </c>
      <c r="Q200" s="43">
        <f t="shared" si="408"/>
        <v>5143.34632032</v>
      </c>
      <c r="Z200" s="11">
        <v>2171</v>
      </c>
      <c r="AA200" s="12">
        <v>1.728</v>
      </c>
      <c r="AB200" s="11">
        <v>1</v>
      </c>
      <c r="AC200" s="11">
        <v>0</v>
      </c>
      <c r="AD200" s="13">
        <f t="shared" si="409"/>
        <v>3751.488</v>
      </c>
      <c r="AE200" s="11">
        <v>1</v>
      </c>
      <c r="AF200" s="11">
        <v>0.97</v>
      </c>
      <c r="AG200" s="11">
        <v>2.11</v>
      </c>
      <c r="AH200" s="42">
        <f t="shared" si="410"/>
        <v>3.0467</v>
      </c>
      <c r="AI200" s="11">
        <v>0.9</v>
      </c>
      <c r="AJ200" s="9">
        <v>0.5</v>
      </c>
      <c r="AK200" s="43">
        <f t="shared" si="411"/>
        <v>5143.34632032</v>
      </c>
      <c r="AT200" s="11">
        <v>2171</v>
      </c>
      <c r="AU200" s="12">
        <v>1.728</v>
      </c>
      <c r="AV200" s="11">
        <v>1</v>
      </c>
      <c r="AW200" s="11">
        <v>0</v>
      </c>
      <c r="AX200" s="13">
        <f t="shared" si="412"/>
        <v>3751.488</v>
      </c>
      <c r="AY200" s="11">
        <v>1</v>
      </c>
      <c r="AZ200" s="11">
        <v>0.97</v>
      </c>
      <c r="BA200" s="11">
        <v>2.11</v>
      </c>
      <c r="BB200" s="42">
        <f t="shared" si="413"/>
        <v>3.0467</v>
      </c>
      <c r="BC200" s="11">
        <v>0.9</v>
      </c>
      <c r="BD200" s="9">
        <v>0.5</v>
      </c>
      <c r="BE200" s="43">
        <f t="shared" si="414"/>
        <v>5143.34632032</v>
      </c>
      <c r="BN200" s="11">
        <v>2171</v>
      </c>
      <c r="BO200" s="12">
        <v>1.728</v>
      </c>
      <c r="BP200" s="11">
        <v>1</v>
      </c>
      <c r="BQ200" s="11">
        <v>0</v>
      </c>
      <c r="BR200" s="13">
        <f t="shared" si="415"/>
        <v>3751.488</v>
      </c>
      <c r="BS200" s="11">
        <v>1</v>
      </c>
      <c r="BT200" s="11">
        <v>0.97</v>
      </c>
      <c r="BU200" s="11">
        <v>2.11</v>
      </c>
      <c r="BV200" s="42">
        <f t="shared" si="416"/>
        <v>3.0467</v>
      </c>
      <c r="BW200" s="11">
        <v>0.9</v>
      </c>
      <c r="BX200" s="9">
        <v>0.5</v>
      </c>
      <c r="BY200" s="43">
        <f t="shared" si="417"/>
        <v>5143.34632032</v>
      </c>
      <c r="CH200" s="11">
        <v>2171</v>
      </c>
      <c r="CI200" s="12">
        <v>1.728</v>
      </c>
      <c r="CJ200" s="11">
        <v>1</v>
      </c>
      <c r="CK200" s="11">
        <v>0</v>
      </c>
      <c r="CL200" s="13">
        <f t="shared" si="418"/>
        <v>3751.488</v>
      </c>
      <c r="CM200" s="11">
        <v>1</v>
      </c>
      <c r="CN200" s="11">
        <v>0.97</v>
      </c>
      <c r="CO200" s="11">
        <v>2.11</v>
      </c>
      <c r="CP200" s="42">
        <f t="shared" si="419"/>
        <v>3.0467</v>
      </c>
      <c r="CQ200" s="11">
        <v>0.9</v>
      </c>
      <c r="CR200" s="9">
        <v>0.5</v>
      </c>
      <c r="CS200" s="43">
        <f t="shared" si="420"/>
        <v>5143.34632032</v>
      </c>
      <c r="DB200" s="11">
        <v>2171</v>
      </c>
      <c r="DC200" s="12">
        <v>1.728</v>
      </c>
      <c r="DD200" s="11">
        <v>1</v>
      </c>
      <c r="DE200" s="11">
        <v>0</v>
      </c>
      <c r="DF200" s="13">
        <f t="shared" si="421"/>
        <v>3751.488</v>
      </c>
      <c r="DG200" s="11">
        <v>1</v>
      </c>
      <c r="DH200" s="11">
        <v>0.97</v>
      </c>
      <c r="DI200" s="11">
        <v>2.11</v>
      </c>
      <c r="DJ200" s="42">
        <f t="shared" si="422"/>
        <v>3.0467</v>
      </c>
      <c r="DK200" s="11">
        <v>0.9</v>
      </c>
      <c r="DL200" s="9">
        <v>0.5</v>
      </c>
      <c r="DM200" s="43">
        <f t="shared" si="423"/>
        <v>5143.34632032</v>
      </c>
      <c r="DV200" s="11">
        <v>2171</v>
      </c>
      <c r="DW200" s="12">
        <v>1.728</v>
      </c>
      <c r="DX200" s="11">
        <v>1</v>
      </c>
      <c r="DY200" s="11">
        <v>0</v>
      </c>
      <c r="DZ200" s="13">
        <f t="shared" si="424"/>
        <v>3751.488</v>
      </c>
      <c r="EA200" s="11">
        <v>1</v>
      </c>
      <c r="EB200" s="11">
        <v>0.97</v>
      </c>
      <c r="EC200" s="11">
        <v>2.11</v>
      </c>
      <c r="ED200" s="42">
        <f t="shared" si="425"/>
        <v>3.0467</v>
      </c>
      <c r="EE200" s="11">
        <v>0.9</v>
      </c>
      <c r="EF200" s="9">
        <v>0.5</v>
      </c>
      <c r="EG200" s="43">
        <f t="shared" si="426"/>
        <v>5143.34632032</v>
      </c>
    </row>
    <row r="201" customHeight="1" spans="6:137">
      <c r="F201" s="11">
        <v>2171</v>
      </c>
      <c r="G201" s="12">
        <v>1.55</v>
      </c>
      <c r="H201" s="11">
        <v>1</v>
      </c>
      <c r="I201" s="11">
        <v>0</v>
      </c>
      <c r="J201" s="13">
        <f t="shared" si="406"/>
        <v>3365.05</v>
      </c>
      <c r="K201" s="11">
        <v>1</v>
      </c>
      <c r="L201" s="11">
        <v>0.97</v>
      </c>
      <c r="M201" s="11">
        <v>2.11</v>
      </c>
      <c r="N201" s="42">
        <f t="shared" si="407"/>
        <v>3.0467</v>
      </c>
      <c r="O201" s="11">
        <v>0.9</v>
      </c>
      <c r="P201" s="9">
        <v>0.5</v>
      </c>
      <c r="Q201" s="43">
        <f t="shared" si="408"/>
        <v>4613.53402575</v>
      </c>
      <c r="Z201" s="11">
        <v>2171</v>
      </c>
      <c r="AA201" s="12">
        <v>1.55</v>
      </c>
      <c r="AB201" s="11">
        <v>1</v>
      </c>
      <c r="AC201" s="11">
        <v>0</v>
      </c>
      <c r="AD201" s="13">
        <f t="shared" si="409"/>
        <v>3365.05</v>
      </c>
      <c r="AE201" s="11">
        <v>1</v>
      </c>
      <c r="AF201" s="11">
        <v>0.97</v>
      </c>
      <c r="AG201" s="11">
        <v>2.11</v>
      </c>
      <c r="AH201" s="42">
        <f t="shared" si="410"/>
        <v>3.0467</v>
      </c>
      <c r="AI201" s="11">
        <v>0.9</v>
      </c>
      <c r="AJ201" s="9">
        <v>0.5</v>
      </c>
      <c r="AK201" s="43">
        <f t="shared" si="411"/>
        <v>4613.53402575</v>
      </c>
      <c r="AT201" s="11">
        <v>2171</v>
      </c>
      <c r="AU201" s="12">
        <v>1.55</v>
      </c>
      <c r="AV201" s="11">
        <v>1</v>
      </c>
      <c r="AW201" s="11">
        <v>0</v>
      </c>
      <c r="AX201" s="13">
        <f t="shared" si="412"/>
        <v>3365.05</v>
      </c>
      <c r="AY201" s="11">
        <v>1</v>
      </c>
      <c r="AZ201" s="11">
        <v>0.97</v>
      </c>
      <c r="BA201" s="11">
        <v>2.11</v>
      </c>
      <c r="BB201" s="42">
        <f t="shared" si="413"/>
        <v>3.0467</v>
      </c>
      <c r="BC201" s="11">
        <v>0.9</v>
      </c>
      <c r="BD201" s="9">
        <v>0.5</v>
      </c>
      <c r="BE201" s="43">
        <f t="shared" si="414"/>
        <v>4613.53402575</v>
      </c>
      <c r="BN201" s="11">
        <v>2171</v>
      </c>
      <c r="BO201" s="12">
        <v>1.55</v>
      </c>
      <c r="BP201" s="11">
        <v>1</v>
      </c>
      <c r="BQ201" s="11">
        <v>0</v>
      </c>
      <c r="BR201" s="13">
        <f t="shared" si="415"/>
        <v>3365.05</v>
      </c>
      <c r="BS201" s="11">
        <v>1</v>
      </c>
      <c r="BT201" s="11">
        <v>0.97</v>
      </c>
      <c r="BU201" s="11">
        <v>2.11</v>
      </c>
      <c r="BV201" s="42">
        <f t="shared" si="416"/>
        <v>3.0467</v>
      </c>
      <c r="BW201" s="11">
        <v>0.9</v>
      </c>
      <c r="BX201" s="9">
        <v>0.5</v>
      </c>
      <c r="BY201" s="43">
        <f t="shared" si="417"/>
        <v>4613.53402575</v>
      </c>
      <c r="CH201" s="11">
        <v>2171</v>
      </c>
      <c r="CI201" s="12">
        <v>1.55</v>
      </c>
      <c r="CJ201" s="11">
        <v>1</v>
      </c>
      <c r="CK201" s="11">
        <v>0</v>
      </c>
      <c r="CL201" s="13">
        <f t="shared" si="418"/>
        <v>3365.05</v>
      </c>
      <c r="CM201" s="11">
        <v>1</v>
      </c>
      <c r="CN201" s="11">
        <v>0.97</v>
      </c>
      <c r="CO201" s="11">
        <v>2.11</v>
      </c>
      <c r="CP201" s="42">
        <f t="shared" si="419"/>
        <v>3.0467</v>
      </c>
      <c r="CQ201" s="11">
        <v>0.9</v>
      </c>
      <c r="CR201" s="9">
        <v>0.5</v>
      </c>
      <c r="CS201" s="43">
        <f t="shared" si="420"/>
        <v>4613.53402575</v>
      </c>
      <c r="DB201" s="11">
        <v>2171</v>
      </c>
      <c r="DC201" s="12">
        <v>1.55</v>
      </c>
      <c r="DD201" s="11">
        <v>1</v>
      </c>
      <c r="DE201" s="11">
        <v>0</v>
      </c>
      <c r="DF201" s="13">
        <f t="shared" si="421"/>
        <v>3365.05</v>
      </c>
      <c r="DG201" s="11">
        <v>1</v>
      </c>
      <c r="DH201" s="11">
        <v>0.97</v>
      </c>
      <c r="DI201" s="11">
        <v>2.11</v>
      </c>
      <c r="DJ201" s="42">
        <f t="shared" si="422"/>
        <v>3.0467</v>
      </c>
      <c r="DK201" s="11">
        <v>0.9</v>
      </c>
      <c r="DL201" s="9">
        <v>0.5</v>
      </c>
      <c r="DM201" s="43">
        <f t="shared" si="423"/>
        <v>4613.53402575</v>
      </c>
      <c r="DV201" s="11">
        <v>2171</v>
      </c>
      <c r="DW201" s="12">
        <v>1.55</v>
      </c>
      <c r="DX201" s="11">
        <v>1</v>
      </c>
      <c r="DY201" s="11">
        <v>0</v>
      </c>
      <c r="DZ201" s="13">
        <f t="shared" si="424"/>
        <v>3365.05</v>
      </c>
      <c r="EA201" s="11">
        <v>1</v>
      </c>
      <c r="EB201" s="11">
        <v>0.97</v>
      </c>
      <c r="EC201" s="11">
        <v>2.11</v>
      </c>
      <c r="ED201" s="42">
        <f t="shared" si="425"/>
        <v>3.0467</v>
      </c>
      <c r="EE201" s="11">
        <v>0.9</v>
      </c>
      <c r="EF201" s="9">
        <v>0.5</v>
      </c>
      <c r="EG201" s="43">
        <f t="shared" si="426"/>
        <v>4613.53402575</v>
      </c>
    </row>
    <row r="202" customHeight="1" spans="6:137">
      <c r="F202" s="11">
        <v>2171</v>
      </c>
      <c r="G202" s="12">
        <v>12.18</v>
      </c>
      <c r="H202" s="11">
        <v>1</v>
      </c>
      <c r="I202" s="11">
        <v>0</v>
      </c>
      <c r="J202" s="13">
        <f t="shared" si="406"/>
        <v>26442.78</v>
      </c>
      <c r="K202" s="11">
        <v>1</v>
      </c>
      <c r="L202" s="11">
        <v>0.97</v>
      </c>
      <c r="M202" s="11">
        <v>2.11</v>
      </c>
      <c r="N202" s="42">
        <f t="shared" si="407"/>
        <v>3.0467</v>
      </c>
      <c r="O202" s="11">
        <v>0.9</v>
      </c>
      <c r="P202" s="9">
        <v>0.5</v>
      </c>
      <c r="Q202" s="43">
        <f t="shared" si="408"/>
        <v>36253.4480217</v>
      </c>
      <c r="Z202" s="11">
        <v>2171</v>
      </c>
      <c r="AA202" s="12">
        <v>12.18</v>
      </c>
      <c r="AB202" s="11">
        <v>1</v>
      </c>
      <c r="AC202" s="11">
        <v>0</v>
      </c>
      <c r="AD202" s="13">
        <f t="shared" si="409"/>
        <v>26442.78</v>
      </c>
      <c r="AE202" s="11">
        <v>1</v>
      </c>
      <c r="AF202" s="11">
        <v>0.97</v>
      </c>
      <c r="AG202" s="11">
        <v>2.11</v>
      </c>
      <c r="AH202" s="42">
        <f t="shared" si="410"/>
        <v>3.0467</v>
      </c>
      <c r="AI202" s="11">
        <v>0.9</v>
      </c>
      <c r="AJ202" s="9">
        <v>0.5</v>
      </c>
      <c r="AK202" s="43">
        <f t="shared" si="411"/>
        <v>36253.4480217</v>
      </c>
      <c r="AT202" s="11">
        <v>2171</v>
      </c>
      <c r="AU202" s="12">
        <v>12.18</v>
      </c>
      <c r="AV202" s="11">
        <v>1</v>
      </c>
      <c r="AW202" s="11">
        <v>0</v>
      </c>
      <c r="AX202" s="13">
        <f t="shared" si="412"/>
        <v>26442.78</v>
      </c>
      <c r="AY202" s="11">
        <v>1</v>
      </c>
      <c r="AZ202" s="11">
        <v>0.97</v>
      </c>
      <c r="BA202" s="11">
        <v>2.11</v>
      </c>
      <c r="BB202" s="42">
        <f t="shared" si="413"/>
        <v>3.0467</v>
      </c>
      <c r="BC202" s="11">
        <v>0.9</v>
      </c>
      <c r="BD202" s="9">
        <v>0.5</v>
      </c>
      <c r="BE202" s="43">
        <f t="shared" si="414"/>
        <v>36253.4480217</v>
      </c>
      <c r="BN202" s="11">
        <v>2171</v>
      </c>
      <c r="BO202" s="12">
        <v>12.18</v>
      </c>
      <c r="BP202" s="11">
        <v>1</v>
      </c>
      <c r="BQ202" s="11">
        <v>0</v>
      </c>
      <c r="BR202" s="13">
        <f t="shared" si="415"/>
        <v>26442.78</v>
      </c>
      <c r="BS202" s="11">
        <v>1</v>
      </c>
      <c r="BT202" s="11">
        <v>0.97</v>
      </c>
      <c r="BU202" s="11">
        <v>2.11</v>
      </c>
      <c r="BV202" s="42">
        <f t="shared" si="416"/>
        <v>3.0467</v>
      </c>
      <c r="BW202" s="11">
        <v>0.9</v>
      </c>
      <c r="BX202" s="9">
        <v>0.5</v>
      </c>
      <c r="BY202" s="43">
        <f t="shared" si="417"/>
        <v>36253.4480217</v>
      </c>
      <c r="CH202" s="11">
        <v>2171</v>
      </c>
      <c r="CI202" s="12">
        <v>12.18</v>
      </c>
      <c r="CJ202" s="11">
        <v>1</v>
      </c>
      <c r="CK202" s="11">
        <v>0</v>
      </c>
      <c r="CL202" s="13">
        <f t="shared" si="418"/>
        <v>26442.78</v>
      </c>
      <c r="CM202" s="11">
        <v>1</v>
      </c>
      <c r="CN202" s="11">
        <v>0.97</v>
      </c>
      <c r="CO202" s="11">
        <v>2.11</v>
      </c>
      <c r="CP202" s="42">
        <f t="shared" si="419"/>
        <v>3.0467</v>
      </c>
      <c r="CQ202" s="11">
        <v>0.9</v>
      </c>
      <c r="CR202" s="9">
        <v>0.5</v>
      </c>
      <c r="CS202" s="43">
        <f t="shared" si="420"/>
        <v>36253.4480217</v>
      </c>
      <c r="DB202" s="11">
        <v>2171</v>
      </c>
      <c r="DC202" s="12">
        <v>12.18</v>
      </c>
      <c r="DD202" s="11">
        <v>1</v>
      </c>
      <c r="DE202" s="11">
        <v>0</v>
      </c>
      <c r="DF202" s="13">
        <f t="shared" si="421"/>
        <v>26442.78</v>
      </c>
      <c r="DG202" s="11">
        <v>1</v>
      </c>
      <c r="DH202" s="11">
        <v>0.97</v>
      </c>
      <c r="DI202" s="11">
        <v>2.11</v>
      </c>
      <c r="DJ202" s="42">
        <f t="shared" si="422"/>
        <v>3.0467</v>
      </c>
      <c r="DK202" s="11">
        <v>0.9</v>
      </c>
      <c r="DL202" s="9">
        <v>0.5</v>
      </c>
      <c r="DM202" s="43">
        <f t="shared" si="423"/>
        <v>36253.4480217</v>
      </c>
      <c r="DV202" s="11">
        <v>2171</v>
      </c>
      <c r="DW202" s="12">
        <v>12.18</v>
      </c>
      <c r="DX202" s="11">
        <v>1</v>
      </c>
      <c r="DY202" s="11">
        <v>0</v>
      </c>
      <c r="DZ202" s="13">
        <f t="shared" si="424"/>
        <v>26442.78</v>
      </c>
      <c r="EA202" s="11">
        <v>1</v>
      </c>
      <c r="EB202" s="11">
        <v>0.97</v>
      </c>
      <c r="EC202" s="11">
        <v>2.11</v>
      </c>
      <c r="ED202" s="42">
        <f t="shared" si="425"/>
        <v>3.0467</v>
      </c>
      <c r="EE202" s="11">
        <v>0.9</v>
      </c>
      <c r="EF202" s="9">
        <v>0.5</v>
      </c>
      <c r="EG202" s="43">
        <f t="shared" si="426"/>
        <v>36253.4480217</v>
      </c>
    </row>
    <row r="203" customHeight="1" spans="6:137">
      <c r="F203" s="44" t="s">
        <v>31</v>
      </c>
      <c r="G203" s="45"/>
      <c r="H203" s="45"/>
      <c r="I203" s="45"/>
      <c r="J203" s="45"/>
      <c r="K203" s="45"/>
      <c r="L203" s="45"/>
      <c r="M203" s="46">
        <f>SUM(Q192:Q202)</f>
        <v>94300.63548633</v>
      </c>
      <c r="N203" s="46"/>
      <c r="O203" s="46"/>
      <c r="P203" s="46"/>
      <c r="Q203" s="46"/>
      <c r="Z203" s="44" t="s">
        <v>31</v>
      </c>
      <c r="AA203" s="45"/>
      <c r="AB203" s="45"/>
      <c r="AC203" s="45"/>
      <c r="AD203" s="45"/>
      <c r="AE203" s="45"/>
      <c r="AF203" s="45"/>
      <c r="AG203" s="46">
        <f>SUM(AK192:AK202)</f>
        <v>94300.63548633</v>
      </c>
      <c r="AH203" s="46"/>
      <c r="AI203" s="46"/>
      <c r="AJ203" s="46"/>
      <c r="AK203" s="46"/>
      <c r="AT203" s="44" t="s">
        <v>31</v>
      </c>
      <c r="AU203" s="45"/>
      <c r="AV203" s="45"/>
      <c r="AW203" s="45"/>
      <c r="AX203" s="45"/>
      <c r="AY203" s="45"/>
      <c r="AZ203" s="45"/>
      <c r="BA203" s="46">
        <f>SUM(BE192:BE202)</f>
        <v>94300.63548633</v>
      </c>
      <c r="BB203" s="46"/>
      <c r="BC203" s="46"/>
      <c r="BD203" s="46"/>
      <c r="BE203" s="46"/>
      <c r="BN203" s="44" t="s">
        <v>31</v>
      </c>
      <c r="BO203" s="45"/>
      <c r="BP203" s="45"/>
      <c r="BQ203" s="45"/>
      <c r="BR203" s="45"/>
      <c r="BS203" s="45"/>
      <c r="BT203" s="45"/>
      <c r="BU203" s="46">
        <f>SUM(BY192:BY202)</f>
        <v>94300.63548633</v>
      </c>
      <c r="BV203" s="46"/>
      <c r="BW203" s="46"/>
      <c r="BX203" s="46"/>
      <c r="BY203" s="46"/>
      <c r="CH203" s="44" t="s">
        <v>31</v>
      </c>
      <c r="CI203" s="45"/>
      <c r="CJ203" s="45"/>
      <c r="CK203" s="45"/>
      <c r="CL203" s="45"/>
      <c r="CM203" s="45"/>
      <c r="CN203" s="45"/>
      <c r="CO203" s="46">
        <f>SUM(CS192:CS202)</f>
        <v>94300.63548633</v>
      </c>
      <c r="CP203" s="46"/>
      <c r="CQ203" s="46"/>
      <c r="CR203" s="46"/>
      <c r="CS203" s="46"/>
      <c r="DB203" s="44" t="s">
        <v>31</v>
      </c>
      <c r="DC203" s="45"/>
      <c r="DD203" s="45"/>
      <c r="DE203" s="45"/>
      <c r="DF203" s="45"/>
      <c r="DG203" s="45"/>
      <c r="DH203" s="45"/>
      <c r="DI203" s="46">
        <f>SUM(DM192:DM202)</f>
        <v>94300.63548633</v>
      </c>
      <c r="DJ203" s="46"/>
      <c r="DK203" s="46"/>
      <c r="DL203" s="46"/>
      <c r="DM203" s="46"/>
      <c r="DV203" s="44" t="s">
        <v>31</v>
      </c>
      <c r="DW203" s="45"/>
      <c r="DX203" s="45"/>
      <c r="DY203" s="45"/>
      <c r="DZ203" s="45"/>
      <c r="EA203" s="45"/>
      <c r="EB203" s="45"/>
      <c r="EC203" s="46">
        <f>SUM(EG192:EG202)</f>
        <v>94300.63548633</v>
      </c>
      <c r="ED203" s="46"/>
      <c r="EE203" s="46"/>
      <c r="EF203" s="46"/>
      <c r="EG203" s="46"/>
    </row>
    <row r="204" customHeight="1" spans="6:137">
      <c r="F204" s="45"/>
      <c r="G204" s="45"/>
      <c r="H204" s="45"/>
      <c r="I204" s="45"/>
      <c r="J204" s="45"/>
      <c r="K204" s="45"/>
      <c r="L204" s="45"/>
      <c r="M204" s="46"/>
      <c r="N204" s="46"/>
      <c r="O204" s="46"/>
      <c r="P204" s="46"/>
      <c r="Q204" s="46"/>
      <c r="Z204" s="45"/>
      <c r="AA204" s="45"/>
      <c r="AB204" s="45"/>
      <c r="AC204" s="45"/>
      <c r="AD204" s="45"/>
      <c r="AE204" s="45"/>
      <c r="AF204" s="45"/>
      <c r="AG204" s="46"/>
      <c r="AH204" s="46"/>
      <c r="AI204" s="46"/>
      <c r="AJ204" s="46"/>
      <c r="AK204" s="46"/>
      <c r="AT204" s="45"/>
      <c r="AU204" s="45"/>
      <c r="AV204" s="45"/>
      <c r="AW204" s="45"/>
      <c r="AX204" s="45"/>
      <c r="AY204" s="45"/>
      <c r="AZ204" s="45"/>
      <c r="BA204" s="46"/>
      <c r="BB204" s="46"/>
      <c r="BC204" s="46"/>
      <c r="BD204" s="46"/>
      <c r="BE204" s="46"/>
      <c r="BN204" s="45"/>
      <c r="BO204" s="45"/>
      <c r="BP204" s="45"/>
      <c r="BQ204" s="45"/>
      <c r="BR204" s="45"/>
      <c r="BS204" s="45"/>
      <c r="BT204" s="45"/>
      <c r="BU204" s="46"/>
      <c r="BV204" s="46"/>
      <c r="BW204" s="46"/>
      <c r="BX204" s="46"/>
      <c r="BY204" s="46"/>
      <c r="CH204" s="45"/>
      <c r="CI204" s="45"/>
      <c r="CJ204" s="45"/>
      <c r="CK204" s="45"/>
      <c r="CL204" s="45"/>
      <c r="CM204" s="45"/>
      <c r="CN204" s="45"/>
      <c r="CO204" s="46"/>
      <c r="CP204" s="46"/>
      <c r="CQ204" s="46"/>
      <c r="CR204" s="46"/>
      <c r="CS204" s="46"/>
      <c r="DB204" s="45"/>
      <c r="DC204" s="45"/>
      <c r="DD204" s="45"/>
      <c r="DE204" s="45"/>
      <c r="DF204" s="45"/>
      <c r="DG204" s="45"/>
      <c r="DH204" s="45"/>
      <c r="DI204" s="46"/>
      <c r="DJ204" s="46"/>
      <c r="DK204" s="46"/>
      <c r="DL204" s="46"/>
      <c r="DM204" s="46"/>
      <c r="DV204" s="45"/>
      <c r="DW204" s="45"/>
      <c r="DX204" s="45"/>
      <c r="DY204" s="45"/>
      <c r="DZ204" s="45"/>
      <c r="EA204" s="45"/>
      <c r="EB204" s="45"/>
      <c r="EC204" s="46"/>
      <c r="ED204" s="46"/>
      <c r="EE204" s="46"/>
      <c r="EF204" s="46"/>
      <c r="EG204" s="46"/>
    </row>
    <row r="205" customHeight="1" spans="6:137">
      <c r="F205" s="45"/>
      <c r="G205" s="45"/>
      <c r="H205" s="45"/>
      <c r="I205" s="45"/>
      <c r="J205" s="45"/>
      <c r="K205" s="45"/>
      <c r="L205" s="45"/>
      <c r="M205" s="46"/>
      <c r="N205" s="46"/>
      <c r="O205" s="46"/>
      <c r="P205" s="46"/>
      <c r="Q205" s="46"/>
      <c r="Z205" s="45"/>
      <c r="AA205" s="45"/>
      <c r="AB205" s="45"/>
      <c r="AC205" s="45"/>
      <c r="AD205" s="45"/>
      <c r="AE205" s="45"/>
      <c r="AF205" s="45"/>
      <c r="AG205" s="46"/>
      <c r="AH205" s="46"/>
      <c r="AI205" s="46"/>
      <c r="AJ205" s="46"/>
      <c r="AK205" s="46"/>
      <c r="AT205" s="45"/>
      <c r="AU205" s="45"/>
      <c r="AV205" s="45"/>
      <c r="AW205" s="45"/>
      <c r="AX205" s="45"/>
      <c r="AY205" s="45"/>
      <c r="AZ205" s="45"/>
      <c r="BA205" s="46"/>
      <c r="BB205" s="46"/>
      <c r="BC205" s="46"/>
      <c r="BD205" s="46"/>
      <c r="BE205" s="46"/>
      <c r="BN205" s="45"/>
      <c r="BO205" s="45"/>
      <c r="BP205" s="45"/>
      <c r="BQ205" s="45"/>
      <c r="BR205" s="45"/>
      <c r="BS205" s="45"/>
      <c r="BT205" s="45"/>
      <c r="BU205" s="46"/>
      <c r="BV205" s="46"/>
      <c r="BW205" s="46"/>
      <c r="BX205" s="46"/>
      <c r="BY205" s="46"/>
      <c r="CH205" s="45"/>
      <c r="CI205" s="45"/>
      <c r="CJ205" s="45"/>
      <c r="CK205" s="45"/>
      <c r="CL205" s="45"/>
      <c r="CM205" s="45"/>
      <c r="CN205" s="45"/>
      <c r="CO205" s="46"/>
      <c r="CP205" s="46"/>
      <c r="CQ205" s="46"/>
      <c r="CR205" s="46"/>
      <c r="CS205" s="46"/>
      <c r="DB205" s="45"/>
      <c r="DC205" s="45"/>
      <c r="DD205" s="45"/>
      <c r="DE205" s="45"/>
      <c r="DF205" s="45"/>
      <c r="DG205" s="45"/>
      <c r="DH205" s="45"/>
      <c r="DI205" s="46"/>
      <c r="DJ205" s="46"/>
      <c r="DK205" s="46"/>
      <c r="DL205" s="46"/>
      <c r="DM205" s="46"/>
      <c r="DV205" s="45"/>
      <c r="DW205" s="45"/>
      <c r="DX205" s="45"/>
      <c r="DY205" s="45"/>
      <c r="DZ205" s="45"/>
      <c r="EA205" s="45"/>
      <c r="EB205" s="45"/>
      <c r="EC205" s="46"/>
      <c r="ED205" s="46"/>
      <c r="EE205" s="46"/>
      <c r="EF205" s="46"/>
      <c r="EG205" s="46"/>
    </row>
    <row r="206" customHeight="1" spans="6:137">
      <c r="F206" s="35" t="s">
        <v>32</v>
      </c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Z206" s="35" t="s">
        <v>32</v>
      </c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T206" s="35" t="s">
        <v>32</v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N206" s="35" t="s">
        <v>32</v>
      </c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CH206" s="35" t="s">
        <v>32</v>
      </c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DB206" s="35" t="s">
        <v>32</v>
      </c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V206" s="35" t="s">
        <v>32</v>
      </c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</row>
    <row r="207" customHeight="1" spans="6:137">
      <c r="F207" s="13" t="s">
        <v>8</v>
      </c>
      <c r="G207" s="13"/>
      <c r="H207" s="13"/>
      <c r="I207" s="13"/>
      <c r="J207" s="13"/>
      <c r="K207" s="8" t="s">
        <v>53</v>
      </c>
      <c r="L207" s="8"/>
      <c r="M207" s="8"/>
      <c r="N207" s="8"/>
      <c r="O207" s="9" t="s">
        <v>38</v>
      </c>
      <c r="P207" s="9"/>
      <c r="Q207" s="41" t="s">
        <v>13</v>
      </c>
      <c r="Z207" s="13" t="s">
        <v>8</v>
      </c>
      <c r="AA207" s="13"/>
      <c r="AB207" s="13"/>
      <c r="AC207" s="13"/>
      <c r="AD207" s="13"/>
      <c r="AE207" s="8" t="s">
        <v>53</v>
      </c>
      <c r="AF207" s="8"/>
      <c r="AG207" s="8"/>
      <c r="AH207" s="8"/>
      <c r="AI207" s="9" t="s">
        <v>38</v>
      </c>
      <c r="AJ207" s="9"/>
      <c r="AK207" s="41" t="s">
        <v>13</v>
      </c>
      <c r="AT207" s="13" t="s">
        <v>8</v>
      </c>
      <c r="AU207" s="13"/>
      <c r="AV207" s="13"/>
      <c r="AW207" s="13"/>
      <c r="AX207" s="13"/>
      <c r="AY207" s="8" t="s">
        <v>53</v>
      </c>
      <c r="AZ207" s="8"/>
      <c r="BA207" s="8"/>
      <c r="BB207" s="8"/>
      <c r="BC207" s="9" t="s">
        <v>38</v>
      </c>
      <c r="BD207" s="9"/>
      <c r="BE207" s="41" t="s">
        <v>13</v>
      </c>
      <c r="BN207" s="13" t="s">
        <v>8</v>
      </c>
      <c r="BO207" s="13"/>
      <c r="BP207" s="13"/>
      <c r="BQ207" s="13"/>
      <c r="BR207" s="13"/>
      <c r="BS207" s="8" t="s">
        <v>53</v>
      </c>
      <c r="BT207" s="8"/>
      <c r="BU207" s="8"/>
      <c r="BV207" s="8"/>
      <c r="BW207" s="9" t="s">
        <v>38</v>
      </c>
      <c r="BX207" s="9"/>
      <c r="BY207" s="41" t="s">
        <v>13</v>
      </c>
      <c r="CH207" s="13" t="s">
        <v>8</v>
      </c>
      <c r="CI207" s="13"/>
      <c r="CJ207" s="13"/>
      <c r="CK207" s="13"/>
      <c r="CL207" s="13"/>
      <c r="CM207" s="8" t="s">
        <v>53</v>
      </c>
      <c r="CN207" s="8"/>
      <c r="CO207" s="8"/>
      <c r="CP207" s="8"/>
      <c r="CQ207" s="9" t="s">
        <v>38</v>
      </c>
      <c r="CR207" s="9"/>
      <c r="CS207" s="41" t="s">
        <v>13</v>
      </c>
      <c r="DB207" s="13" t="s">
        <v>8</v>
      </c>
      <c r="DC207" s="13"/>
      <c r="DD207" s="13"/>
      <c r="DE207" s="13"/>
      <c r="DF207" s="13"/>
      <c r="DG207" s="8" t="s">
        <v>53</v>
      </c>
      <c r="DH207" s="8"/>
      <c r="DI207" s="8"/>
      <c r="DJ207" s="8"/>
      <c r="DK207" s="9" t="s">
        <v>38</v>
      </c>
      <c r="DL207" s="9"/>
      <c r="DM207" s="41" t="s">
        <v>13</v>
      </c>
      <c r="DV207" s="13" t="s">
        <v>8</v>
      </c>
      <c r="DW207" s="13"/>
      <c r="DX207" s="13"/>
      <c r="DY207" s="13"/>
      <c r="DZ207" s="13"/>
      <c r="EA207" s="8" t="s">
        <v>53</v>
      </c>
      <c r="EB207" s="8"/>
      <c r="EC207" s="8"/>
      <c r="ED207" s="8"/>
      <c r="EE207" s="9" t="s">
        <v>38</v>
      </c>
      <c r="EF207" s="9"/>
      <c r="EG207" s="41" t="s">
        <v>13</v>
      </c>
    </row>
    <row r="208" customHeight="1" spans="6:137">
      <c r="F208" s="13" t="s">
        <v>54</v>
      </c>
      <c r="G208" s="13" t="s">
        <v>55</v>
      </c>
      <c r="H208" s="13" t="s">
        <v>56</v>
      </c>
      <c r="I208" s="13" t="s">
        <v>57</v>
      </c>
      <c r="J208" s="13" t="s">
        <v>8</v>
      </c>
      <c r="K208" s="8" t="s">
        <v>58</v>
      </c>
      <c r="L208" s="8" t="s">
        <v>26</v>
      </c>
      <c r="M208" s="8" t="s">
        <v>27</v>
      </c>
      <c r="N208" s="42" t="s">
        <v>28</v>
      </c>
      <c r="O208" s="9" t="s">
        <v>59</v>
      </c>
      <c r="P208" s="9" t="s">
        <v>60</v>
      </c>
      <c r="Q208" s="41"/>
      <c r="Z208" s="13" t="s">
        <v>54</v>
      </c>
      <c r="AA208" s="13" t="s">
        <v>55</v>
      </c>
      <c r="AB208" s="13" t="s">
        <v>56</v>
      </c>
      <c r="AC208" s="13" t="s">
        <v>57</v>
      </c>
      <c r="AD208" s="13" t="s">
        <v>8</v>
      </c>
      <c r="AE208" s="8" t="s">
        <v>58</v>
      </c>
      <c r="AF208" s="8" t="s">
        <v>26</v>
      </c>
      <c r="AG208" s="8" t="s">
        <v>27</v>
      </c>
      <c r="AH208" s="42" t="s">
        <v>28</v>
      </c>
      <c r="AI208" s="9" t="s">
        <v>59</v>
      </c>
      <c r="AJ208" s="9" t="s">
        <v>60</v>
      </c>
      <c r="AK208" s="41"/>
      <c r="AT208" s="13" t="s">
        <v>54</v>
      </c>
      <c r="AU208" s="13" t="s">
        <v>55</v>
      </c>
      <c r="AV208" s="13" t="s">
        <v>56</v>
      </c>
      <c r="AW208" s="13" t="s">
        <v>57</v>
      </c>
      <c r="AX208" s="13" t="s">
        <v>8</v>
      </c>
      <c r="AY208" s="8" t="s">
        <v>58</v>
      </c>
      <c r="AZ208" s="8" t="s">
        <v>26</v>
      </c>
      <c r="BA208" s="8" t="s">
        <v>27</v>
      </c>
      <c r="BB208" s="42" t="s">
        <v>28</v>
      </c>
      <c r="BC208" s="9" t="s">
        <v>59</v>
      </c>
      <c r="BD208" s="9" t="s">
        <v>60</v>
      </c>
      <c r="BE208" s="41"/>
      <c r="BN208" s="13" t="s">
        <v>54</v>
      </c>
      <c r="BO208" s="13" t="s">
        <v>55</v>
      </c>
      <c r="BP208" s="13" t="s">
        <v>56</v>
      </c>
      <c r="BQ208" s="13" t="s">
        <v>57</v>
      </c>
      <c r="BR208" s="13" t="s">
        <v>8</v>
      </c>
      <c r="BS208" s="8" t="s">
        <v>58</v>
      </c>
      <c r="BT208" s="8" t="s">
        <v>26</v>
      </c>
      <c r="BU208" s="8" t="s">
        <v>27</v>
      </c>
      <c r="BV208" s="42" t="s">
        <v>28</v>
      </c>
      <c r="BW208" s="9" t="s">
        <v>59</v>
      </c>
      <c r="BX208" s="9" t="s">
        <v>60</v>
      </c>
      <c r="BY208" s="41"/>
      <c r="CH208" s="13" t="s">
        <v>54</v>
      </c>
      <c r="CI208" s="13" t="s">
        <v>55</v>
      </c>
      <c r="CJ208" s="13" t="s">
        <v>56</v>
      </c>
      <c r="CK208" s="13" t="s">
        <v>57</v>
      </c>
      <c r="CL208" s="13" t="s">
        <v>8</v>
      </c>
      <c r="CM208" s="8" t="s">
        <v>58</v>
      </c>
      <c r="CN208" s="8" t="s">
        <v>26</v>
      </c>
      <c r="CO208" s="8" t="s">
        <v>27</v>
      </c>
      <c r="CP208" s="42" t="s">
        <v>28</v>
      </c>
      <c r="CQ208" s="9" t="s">
        <v>59</v>
      </c>
      <c r="CR208" s="9" t="s">
        <v>60</v>
      </c>
      <c r="CS208" s="41"/>
      <c r="DB208" s="13" t="s">
        <v>54</v>
      </c>
      <c r="DC208" s="13" t="s">
        <v>55</v>
      </c>
      <c r="DD208" s="13" t="s">
        <v>56</v>
      </c>
      <c r="DE208" s="13" t="s">
        <v>57</v>
      </c>
      <c r="DF208" s="13" t="s">
        <v>8</v>
      </c>
      <c r="DG208" s="8" t="s">
        <v>58</v>
      </c>
      <c r="DH208" s="8" t="s">
        <v>26</v>
      </c>
      <c r="DI208" s="8" t="s">
        <v>27</v>
      </c>
      <c r="DJ208" s="42" t="s">
        <v>28</v>
      </c>
      <c r="DK208" s="9" t="s">
        <v>59</v>
      </c>
      <c r="DL208" s="9" t="s">
        <v>60</v>
      </c>
      <c r="DM208" s="41"/>
      <c r="DV208" s="13" t="s">
        <v>54</v>
      </c>
      <c r="DW208" s="13" t="s">
        <v>55</v>
      </c>
      <c r="DX208" s="13" t="s">
        <v>56</v>
      </c>
      <c r="DY208" s="13" t="s">
        <v>57</v>
      </c>
      <c r="DZ208" s="13" t="s">
        <v>8</v>
      </c>
      <c r="EA208" s="8" t="s">
        <v>58</v>
      </c>
      <c r="EB208" s="8" t="s">
        <v>26</v>
      </c>
      <c r="EC208" s="8" t="s">
        <v>27</v>
      </c>
      <c r="ED208" s="42" t="s">
        <v>28</v>
      </c>
      <c r="EE208" s="9" t="s">
        <v>59</v>
      </c>
      <c r="EF208" s="9" t="s">
        <v>60</v>
      </c>
      <c r="EG208" s="41"/>
    </row>
    <row r="209" customHeight="1" spans="1:139">
      <c r="F209" s="11">
        <v>35434</v>
      </c>
      <c r="G209" s="12">
        <v>0.168</v>
      </c>
      <c r="H209" s="11">
        <v>1</v>
      </c>
      <c r="I209" s="11">
        <v>0</v>
      </c>
      <c r="J209" s="13">
        <f t="shared" ref="J209:J218" si="427">F209*G209*H209+I209</f>
        <v>5952.912</v>
      </c>
      <c r="K209" s="11">
        <v>1</v>
      </c>
      <c r="L209" s="11">
        <v>0.89</v>
      </c>
      <c r="M209" s="11">
        <v>1.78</v>
      </c>
      <c r="N209" s="42">
        <f t="shared" ref="N209:N218" si="428">L209*M209+1</f>
        <v>2.5842</v>
      </c>
      <c r="O209" s="11">
        <v>0.9</v>
      </c>
      <c r="P209" s="9">
        <v>0.5</v>
      </c>
      <c r="Q209" s="43">
        <f t="shared" ref="Q209:Q218" si="429">J209*K209*N209*O209*P209</f>
        <v>6922.58183568</v>
      </c>
      <c r="Z209" s="11">
        <v>35728</v>
      </c>
      <c r="AA209" s="12">
        <v>0.168</v>
      </c>
      <c r="AB209" s="11">
        <v>1</v>
      </c>
      <c r="AC209" s="11">
        <v>0</v>
      </c>
      <c r="AD209" s="13">
        <f t="shared" ref="AD209:AD218" si="430">Z209*AA209*AB209+AC209</f>
        <v>6002.304</v>
      </c>
      <c r="AE209" s="11">
        <v>1</v>
      </c>
      <c r="AF209" s="11">
        <v>1</v>
      </c>
      <c r="AG209" s="11">
        <v>2.11</v>
      </c>
      <c r="AH209" s="42">
        <f t="shared" ref="AH209:AH218" si="431">AF209*AG209+1</f>
        <v>3.11</v>
      </c>
      <c r="AI209" s="11">
        <v>0.9</v>
      </c>
      <c r="AJ209" s="9">
        <v>0.5</v>
      </c>
      <c r="AK209" s="43">
        <f t="shared" ref="AK209:AK218" si="432">AD209*AE209*AH209*AI209*AJ209</f>
        <v>8400.224448</v>
      </c>
      <c r="AT209" s="11">
        <v>36903</v>
      </c>
      <c r="AU209" s="12">
        <v>0.168</v>
      </c>
      <c r="AV209" s="11">
        <v>1</v>
      </c>
      <c r="AW209" s="11">
        <v>0</v>
      </c>
      <c r="AX209" s="13">
        <f t="shared" ref="AX209:AX218" si="433">AT209*AU209*AV209+AW209</f>
        <v>6199.704</v>
      </c>
      <c r="AY209" s="11">
        <v>1</v>
      </c>
      <c r="AZ209" s="11">
        <v>0.93</v>
      </c>
      <c r="BA209" s="11">
        <v>1.85</v>
      </c>
      <c r="BB209" s="42">
        <f t="shared" ref="BB209:BB218" si="434">AZ209*BA209+1</f>
        <v>2.7205</v>
      </c>
      <c r="BC209" s="11">
        <v>0.9</v>
      </c>
      <c r="BD209" s="9">
        <v>0.5</v>
      </c>
      <c r="BE209" s="43">
        <f t="shared" ref="BE209:BE218" si="435">AX209*AY209*BB209*BC209*BD209</f>
        <v>7589.8326294</v>
      </c>
      <c r="BN209" s="11">
        <v>38167</v>
      </c>
      <c r="BO209" s="12">
        <v>0.168</v>
      </c>
      <c r="BP209" s="11">
        <v>1</v>
      </c>
      <c r="BQ209" s="11">
        <v>0</v>
      </c>
      <c r="BR209" s="13">
        <f t="shared" ref="BR209:BR218" si="436">BN209*BO209*BP209+BQ209</f>
        <v>6412.056</v>
      </c>
      <c r="BS209" s="11">
        <v>1</v>
      </c>
      <c r="BT209" s="11">
        <v>1</v>
      </c>
      <c r="BU209" s="11">
        <v>2.71</v>
      </c>
      <c r="BV209" s="42">
        <f t="shared" ref="BV209:BV218" si="437">BT209*BU209+1</f>
        <v>3.71</v>
      </c>
      <c r="BW209" s="11">
        <v>0.9</v>
      </c>
      <c r="BX209" s="9">
        <v>0.5</v>
      </c>
      <c r="BY209" s="43">
        <f t="shared" ref="BY209:BY218" si="438">BR209*BS209*BV209*BW209*BX209</f>
        <v>10704.927492</v>
      </c>
      <c r="CH209" s="11">
        <v>42781</v>
      </c>
      <c r="CI209" s="12">
        <v>0.168</v>
      </c>
      <c r="CJ209" s="11">
        <v>1</v>
      </c>
      <c r="CK209" s="11">
        <v>0</v>
      </c>
      <c r="CL209" s="13">
        <f t="shared" ref="CL209:CL218" si="439">CH209*CI209*CJ209+CK209</f>
        <v>7187.208</v>
      </c>
      <c r="CM209" s="11">
        <v>1</v>
      </c>
      <c r="CN209" s="11">
        <v>0.93</v>
      </c>
      <c r="CO209" s="11">
        <v>1.85</v>
      </c>
      <c r="CP209" s="42">
        <f t="shared" ref="CP209:CP218" si="440">CN209*CO209+1</f>
        <v>2.7205</v>
      </c>
      <c r="CQ209" s="11">
        <v>0.9</v>
      </c>
      <c r="CR209" s="9">
        <v>0.5</v>
      </c>
      <c r="CS209" s="43">
        <f t="shared" ref="CS209:CS218" si="441">CL209*CM209*CP209*CQ209*CR209</f>
        <v>8798.7597138</v>
      </c>
      <c r="DB209" s="11">
        <v>44045</v>
      </c>
      <c r="DC209" s="12">
        <v>0.168</v>
      </c>
      <c r="DD209" s="11">
        <v>1</v>
      </c>
      <c r="DE209" s="11">
        <v>0</v>
      </c>
      <c r="DF209" s="13">
        <f t="shared" ref="DF209:DF218" si="442">DB209*DC209*DD209+DE209</f>
        <v>7399.56</v>
      </c>
      <c r="DG209" s="11">
        <v>1</v>
      </c>
      <c r="DH209" s="11">
        <v>1</v>
      </c>
      <c r="DI209" s="11">
        <v>2.11</v>
      </c>
      <c r="DJ209" s="42">
        <f t="shared" ref="DJ209:DJ218" si="443">DH209*DI209+1</f>
        <v>3.11</v>
      </c>
      <c r="DK209" s="11">
        <v>0.9</v>
      </c>
      <c r="DL209" s="9">
        <v>0.5</v>
      </c>
      <c r="DM209" s="43">
        <f t="shared" ref="DM209:DM218" si="444">DF209*DG209*DJ209*DK209*DL209</f>
        <v>10355.68422</v>
      </c>
      <c r="DV209" s="11">
        <v>49923</v>
      </c>
      <c r="DW209" s="12">
        <v>0.199</v>
      </c>
      <c r="DX209" s="11">
        <v>1</v>
      </c>
      <c r="DY209" s="11">
        <v>0</v>
      </c>
      <c r="DZ209" s="13">
        <f t="shared" ref="DZ209:DZ218" si="445">DV209*DW209*DX209+DY209</f>
        <v>9934.677</v>
      </c>
      <c r="EA209" s="11">
        <v>1</v>
      </c>
      <c r="EB209" s="11">
        <v>1</v>
      </c>
      <c r="EC209" s="11">
        <v>2.91</v>
      </c>
      <c r="ED209" s="42">
        <f t="shared" ref="ED209:ED218" si="446">EB209*EC209+1</f>
        <v>3.91</v>
      </c>
      <c r="EE209" s="11">
        <v>0.9</v>
      </c>
      <c r="EF209" s="9">
        <v>0.5</v>
      </c>
      <c r="EG209" s="43">
        <f t="shared" ref="EG209:EG218" si="447">DZ209*EA209*ED209*EE209*EF209</f>
        <v>17480.0641815</v>
      </c>
    </row>
    <row r="210" customHeight="1" spans="1:139">
      <c r="F210" s="11">
        <v>35434</v>
      </c>
      <c r="G210" s="12">
        <v>0.168</v>
      </c>
      <c r="H210" s="11">
        <v>1</v>
      </c>
      <c r="I210" s="11">
        <v>0</v>
      </c>
      <c r="J210" s="13">
        <f t="shared" si="427"/>
        <v>5952.912</v>
      </c>
      <c r="K210" s="11">
        <v>1</v>
      </c>
      <c r="L210" s="11">
        <v>0.89</v>
      </c>
      <c r="M210" s="11">
        <v>1.78</v>
      </c>
      <c r="N210" s="42">
        <f t="shared" si="428"/>
        <v>2.5842</v>
      </c>
      <c r="O210" s="11">
        <v>0.9</v>
      </c>
      <c r="P210" s="9">
        <v>0.5</v>
      </c>
      <c r="Q210" s="43">
        <f t="shared" si="429"/>
        <v>6922.58183568</v>
      </c>
      <c r="Z210" s="11">
        <v>35728</v>
      </c>
      <c r="AA210" s="12">
        <v>0.168</v>
      </c>
      <c r="AB210" s="11">
        <v>1</v>
      </c>
      <c r="AC210" s="11">
        <v>0</v>
      </c>
      <c r="AD210" s="13">
        <f t="shared" si="430"/>
        <v>6002.304</v>
      </c>
      <c r="AE210" s="11">
        <v>1</v>
      </c>
      <c r="AF210" s="11">
        <v>1</v>
      </c>
      <c r="AG210" s="11">
        <v>2.11</v>
      </c>
      <c r="AH210" s="42">
        <f t="shared" si="431"/>
        <v>3.11</v>
      </c>
      <c r="AI210" s="11">
        <v>0.9</v>
      </c>
      <c r="AJ210" s="9">
        <v>0.5</v>
      </c>
      <c r="AK210" s="43">
        <f t="shared" si="432"/>
        <v>8400.224448</v>
      </c>
      <c r="AT210" s="11">
        <v>36903</v>
      </c>
      <c r="AU210" s="12">
        <v>0.168</v>
      </c>
      <c r="AV210" s="11">
        <v>1</v>
      </c>
      <c r="AW210" s="11">
        <v>0</v>
      </c>
      <c r="AX210" s="13">
        <f t="shared" si="433"/>
        <v>6199.704</v>
      </c>
      <c r="AY210" s="11">
        <v>1</v>
      </c>
      <c r="AZ210" s="11">
        <v>0.93</v>
      </c>
      <c r="BA210" s="11">
        <v>1.85</v>
      </c>
      <c r="BB210" s="42">
        <f t="shared" si="434"/>
        <v>2.7205</v>
      </c>
      <c r="BC210" s="11">
        <v>0.9</v>
      </c>
      <c r="BD210" s="9">
        <v>0.5</v>
      </c>
      <c r="BE210" s="43">
        <f t="shared" si="435"/>
        <v>7589.8326294</v>
      </c>
      <c r="BN210" s="11">
        <v>38167</v>
      </c>
      <c r="BO210" s="12">
        <v>0.168</v>
      </c>
      <c r="BP210" s="11">
        <v>1</v>
      </c>
      <c r="BQ210" s="11">
        <v>0</v>
      </c>
      <c r="BR210" s="13">
        <f t="shared" si="436"/>
        <v>6412.056</v>
      </c>
      <c r="BS210" s="11">
        <v>1</v>
      </c>
      <c r="BT210" s="11">
        <v>1</v>
      </c>
      <c r="BU210" s="11">
        <v>2.71</v>
      </c>
      <c r="BV210" s="42">
        <f t="shared" si="437"/>
        <v>3.71</v>
      </c>
      <c r="BW210" s="11">
        <v>0.9</v>
      </c>
      <c r="BX210" s="9">
        <v>0.5</v>
      </c>
      <c r="BY210" s="43">
        <f t="shared" si="438"/>
        <v>10704.927492</v>
      </c>
      <c r="CH210" s="11">
        <v>42781</v>
      </c>
      <c r="CI210" s="12">
        <v>0.168</v>
      </c>
      <c r="CJ210" s="11">
        <v>1</v>
      </c>
      <c r="CK210" s="11">
        <v>0</v>
      </c>
      <c r="CL210" s="13">
        <f t="shared" si="439"/>
        <v>7187.208</v>
      </c>
      <c r="CM210" s="11">
        <v>1</v>
      </c>
      <c r="CN210" s="11">
        <v>0.93</v>
      </c>
      <c r="CO210" s="11">
        <v>1.85</v>
      </c>
      <c r="CP210" s="42">
        <f t="shared" si="440"/>
        <v>2.7205</v>
      </c>
      <c r="CQ210" s="11">
        <v>0.9</v>
      </c>
      <c r="CR210" s="9">
        <v>0.5</v>
      </c>
      <c r="CS210" s="43">
        <f t="shared" si="441"/>
        <v>8798.7597138</v>
      </c>
      <c r="DB210" s="11">
        <v>44045</v>
      </c>
      <c r="DC210" s="12">
        <v>0.168</v>
      </c>
      <c r="DD210" s="11">
        <v>1</v>
      </c>
      <c r="DE210" s="11">
        <v>0</v>
      </c>
      <c r="DF210" s="13">
        <f t="shared" si="442"/>
        <v>7399.56</v>
      </c>
      <c r="DG210" s="11">
        <v>1</v>
      </c>
      <c r="DH210" s="11">
        <v>1</v>
      </c>
      <c r="DI210" s="11">
        <v>2.11</v>
      </c>
      <c r="DJ210" s="42">
        <f t="shared" si="443"/>
        <v>3.11</v>
      </c>
      <c r="DK210" s="11">
        <v>0.9</v>
      </c>
      <c r="DL210" s="9">
        <v>0.5</v>
      </c>
      <c r="DM210" s="43">
        <f t="shared" si="444"/>
        <v>10355.68422</v>
      </c>
      <c r="DV210" s="11">
        <v>49923</v>
      </c>
      <c r="DW210" s="12">
        <v>0.199</v>
      </c>
      <c r="DX210" s="11">
        <v>1</v>
      </c>
      <c r="DY210" s="11">
        <v>0</v>
      </c>
      <c r="DZ210" s="13">
        <f t="shared" si="445"/>
        <v>9934.677</v>
      </c>
      <c r="EA210" s="11">
        <v>1</v>
      </c>
      <c r="EB210" s="11">
        <v>1</v>
      </c>
      <c r="EC210" s="11">
        <v>2.91</v>
      </c>
      <c r="ED210" s="42">
        <f t="shared" si="446"/>
        <v>3.91</v>
      </c>
      <c r="EE210" s="11">
        <v>0.9</v>
      </c>
      <c r="EF210" s="9">
        <v>0.5</v>
      </c>
      <c r="EG210" s="43">
        <f t="shared" si="447"/>
        <v>17480.0641815</v>
      </c>
    </row>
    <row r="211" customHeight="1" spans="1:139">
      <c r="F211" s="11">
        <v>35434</v>
      </c>
      <c r="G211" s="12">
        <v>0.168</v>
      </c>
      <c r="H211" s="11">
        <v>1</v>
      </c>
      <c r="I211" s="11">
        <v>0</v>
      </c>
      <c r="J211" s="13">
        <f t="shared" si="427"/>
        <v>5952.912</v>
      </c>
      <c r="K211" s="11">
        <v>1</v>
      </c>
      <c r="L211" s="11">
        <v>0.89</v>
      </c>
      <c r="M211" s="11">
        <v>1.78</v>
      </c>
      <c r="N211" s="42">
        <f t="shared" si="428"/>
        <v>2.5842</v>
      </c>
      <c r="O211" s="11">
        <v>0.9</v>
      </c>
      <c r="P211" s="9">
        <v>0.5</v>
      </c>
      <c r="Q211" s="43">
        <f t="shared" si="429"/>
        <v>6922.58183568</v>
      </c>
      <c r="Z211" s="11">
        <v>35728</v>
      </c>
      <c r="AA211" s="12">
        <v>0.168</v>
      </c>
      <c r="AB211" s="11">
        <v>1</v>
      </c>
      <c r="AC211" s="11">
        <v>0</v>
      </c>
      <c r="AD211" s="13">
        <f t="shared" si="430"/>
        <v>6002.304</v>
      </c>
      <c r="AE211" s="11">
        <v>1</v>
      </c>
      <c r="AF211" s="11">
        <v>1</v>
      </c>
      <c r="AG211" s="11">
        <v>2.11</v>
      </c>
      <c r="AH211" s="42">
        <f t="shared" si="431"/>
        <v>3.11</v>
      </c>
      <c r="AI211" s="11">
        <v>0.9</v>
      </c>
      <c r="AJ211" s="9">
        <v>0.5</v>
      </c>
      <c r="AK211" s="43">
        <f t="shared" si="432"/>
        <v>8400.224448</v>
      </c>
      <c r="AT211" s="11">
        <v>36903</v>
      </c>
      <c r="AU211" s="12">
        <v>0.168</v>
      </c>
      <c r="AV211" s="11">
        <v>1</v>
      </c>
      <c r="AW211" s="11">
        <v>0</v>
      </c>
      <c r="AX211" s="13">
        <f t="shared" si="433"/>
        <v>6199.704</v>
      </c>
      <c r="AY211" s="11">
        <v>1</v>
      </c>
      <c r="AZ211" s="11">
        <v>0.93</v>
      </c>
      <c r="BA211" s="11">
        <v>1.85</v>
      </c>
      <c r="BB211" s="42">
        <f t="shared" si="434"/>
        <v>2.7205</v>
      </c>
      <c r="BC211" s="11">
        <v>0.9</v>
      </c>
      <c r="BD211" s="9">
        <v>0.5</v>
      </c>
      <c r="BE211" s="43">
        <f t="shared" si="435"/>
        <v>7589.8326294</v>
      </c>
      <c r="BN211" s="11">
        <v>38167</v>
      </c>
      <c r="BO211" s="12">
        <v>0.168</v>
      </c>
      <c r="BP211" s="11">
        <v>1</v>
      </c>
      <c r="BQ211" s="11">
        <v>0</v>
      </c>
      <c r="BR211" s="13">
        <f t="shared" si="436"/>
        <v>6412.056</v>
      </c>
      <c r="BS211" s="11">
        <v>1</v>
      </c>
      <c r="BT211" s="11">
        <v>1</v>
      </c>
      <c r="BU211" s="11">
        <v>2.71</v>
      </c>
      <c r="BV211" s="42">
        <f t="shared" si="437"/>
        <v>3.71</v>
      </c>
      <c r="BW211" s="11">
        <v>0.9</v>
      </c>
      <c r="BX211" s="9">
        <v>0.5</v>
      </c>
      <c r="BY211" s="43">
        <f t="shared" si="438"/>
        <v>10704.927492</v>
      </c>
      <c r="CH211" s="11">
        <v>42781</v>
      </c>
      <c r="CI211" s="12">
        <v>0.168</v>
      </c>
      <c r="CJ211" s="11">
        <v>1</v>
      </c>
      <c r="CK211" s="11">
        <v>0</v>
      </c>
      <c r="CL211" s="13">
        <f t="shared" si="439"/>
        <v>7187.208</v>
      </c>
      <c r="CM211" s="11">
        <v>1</v>
      </c>
      <c r="CN211" s="11">
        <v>0.93</v>
      </c>
      <c r="CO211" s="11">
        <v>1.85</v>
      </c>
      <c r="CP211" s="42">
        <f t="shared" si="440"/>
        <v>2.7205</v>
      </c>
      <c r="CQ211" s="11">
        <v>0.9</v>
      </c>
      <c r="CR211" s="9">
        <v>0.5</v>
      </c>
      <c r="CS211" s="43">
        <f t="shared" si="441"/>
        <v>8798.7597138</v>
      </c>
      <c r="DB211" s="11">
        <v>44045</v>
      </c>
      <c r="DC211" s="12">
        <v>0.168</v>
      </c>
      <c r="DD211" s="11">
        <v>1</v>
      </c>
      <c r="DE211" s="11">
        <v>0</v>
      </c>
      <c r="DF211" s="13">
        <f t="shared" si="442"/>
        <v>7399.56</v>
      </c>
      <c r="DG211" s="11">
        <v>1</v>
      </c>
      <c r="DH211" s="11">
        <v>1</v>
      </c>
      <c r="DI211" s="11">
        <v>2.11</v>
      </c>
      <c r="DJ211" s="42">
        <f t="shared" si="443"/>
        <v>3.11</v>
      </c>
      <c r="DK211" s="11">
        <v>0.9</v>
      </c>
      <c r="DL211" s="9">
        <v>0.5</v>
      </c>
      <c r="DM211" s="43">
        <f t="shared" si="444"/>
        <v>10355.68422</v>
      </c>
      <c r="DV211" s="11">
        <v>49923</v>
      </c>
      <c r="DW211" s="12">
        <v>0.199</v>
      </c>
      <c r="DX211" s="11">
        <v>1</v>
      </c>
      <c r="DY211" s="11">
        <v>0</v>
      </c>
      <c r="DZ211" s="13">
        <f t="shared" si="445"/>
        <v>9934.677</v>
      </c>
      <c r="EA211" s="11">
        <v>1</v>
      </c>
      <c r="EB211" s="11">
        <v>1</v>
      </c>
      <c r="EC211" s="11">
        <v>2.91</v>
      </c>
      <c r="ED211" s="42">
        <f t="shared" si="446"/>
        <v>3.91</v>
      </c>
      <c r="EE211" s="11">
        <v>0.9</v>
      </c>
      <c r="EF211" s="9">
        <v>0.5</v>
      </c>
      <c r="EG211" s="43">
        <f t="shared" si="447"/>
        <v>17480.0641815</v>
      </c>
    </row>
    <row r="212" customHeight="1" spans="1:139">
      <c r="F212" s="11">
        <v>35434</v>
      </c>
      <c r="G212" s="12">
        <v>0.168</v>
      </c>
      <c r="H212" s="11">
        <v>1</v>
      </c>
      <c r="I212" s="11">
        <v>0</v>
      </c>
      <c r="J212" s="13">
        <f t="shared" si="427"/>
        <v>5952.912</v>
      </c>
      <c r="K212" s="11">
        <v>1</v>
      </c>
      <c r="L212" s="11">
        <v>0.89</v>
      </c>
      <c r="M212" s="11">
        <v>1.78</v>
      </c>
      <c r="N212" s="42">
        <f t="shared" si="428"/>
        <v>2.5842</v>
      </c>
      <c r="O212" s="11">
        <v>0.9</v>
      </c>
      <c r="P212" s="9">
        <v>0.5</v>
      </c>
      <c r="Q212" s="43">
        <f t="shared" si="429"/>
        <v>6922.58183568</v>
      </c>
      <c r="Z212" s="11">
        <v>35728</v>
      </c>
      <c r="AA212" s="12">
        <v>0.168</v>
      </c>
      <c r="AB212" s="11">
        <v>1</v>
      </c>
      <c r="AC212" s="11">
        <v>0</v>
      </c>
      <c r="AD212" s="13">
        <f t="shared" si="430"/>
        <v>6002.304</v>
      </c>
      <c r="AE212" s="11">
        <v>1</v>
      </c>
      <c r="AF212" s="11">
        <v>1</v>
      </c>
      <c r="AG212" s="11">
        <v>2.11</v>
      </c>
      <c r="AH212" s="42">
        <f t="shared" si="431"/>
        <v>3.11</v>
      </c>
      <c r="AI212" s="11">
        <v>0.9</v>
      </c>
      <c r="AJ212" s="9">
        <v>0.5</v>
      </c>
      <c r="AK212" s="43">
        <f t="shared" si="432"/>
        <v>8400.224448</v>
      </c>
      <c r="AT212" s="11">
        <v>36903</v>
      </c>
      <c r="AU212" s="12">
        <v>0.168</v>
      </c>
      <c r="AV212" s="11">
        <v>1</v>
      </c>
      <c r="AW212" s="11">
        <v>0</v>
      </c>
      <c r="AX212" s="13">
        <f t="shared" si="433"/>
        <v>6199.704</v>
      </c>
      <c r="AY212" s="11">
        <v>1</v>
      </c>
      <c r="AZ212" s="11">
        <v>0.93</v>
      </c>
      <c r="BA212" s="11">
        <v>1.85</v>
      </c>
      <c r="BB212" s="42">
        <f t="shared" si="434"/>
        <v>2.7205</v>
      </c>
      <c r="BC212" s="11">
        <v>0.9</v>
      </c>
      <c r="BD212" s="9">
        <v>0.5</v>
      </c>
      <c r="BE212" s="43">
        <f t="shared" si="435"/>
        <v>7589.8326294</v>
      </c>
      <c r="BN212" s="11">
        <v>38167</v>
      </c>
      <c r="BO212" s="12">
        <v>0.168</v>
      </c>
      <c r="BP212" s="11">
        <v>1</v>
      </c>
      <c r="BQ212" s="11">
        <v>0</v>
      </c>
      <c r="BR212" s="13">
        <f t="shared" si="436"/>
        <v>6412.056</v>
      </c>
      <c r="BS212" s="11">
        <v>1</v>
      </c>
      <c r="BT212" s="11">
        <v>1</v>
      </c>
      <c r="BU212" s="11">
        <v>2.71</v>
      </c>
      <c r="BV212" s="42">
        <f t="shared" si="437"/>
        <v>3.71</v>
      </c>
      <c r="BW212" s="11">
        <v>0.9</v>
      </c>
      <c r="BX212" s="9">
        <v>0.5</v>
      </c>
      <c r="BY212" s="43">
        <f t="shared" si="438"/>
        <v>10704.927492</v>
      </c>
      <c r="CH212" s="11">
        <v>42781</v>
      </c>
      <c r="CI212" s="12">
        <v>0.168</v>
      </c>
      <c r="CJ212" s="11">
        <v>1</v>
      </c>
      <c r="CK212" s="11">
        <v>0</v>
      </c>
      <c r="CL212" s="13">
        <f t="shared" si="439"/>
        <v>7187.208</v>
      </c>
      <c r="CM212" s="11">
        <v>1</v>
      </c>
      <c r="CN212" s="11">
        <v>0.93</v>
      </c>
      <c r="CO212" s="11">
        <v>1.85</v>
      </c>
      <c r="CP212" s="42">
        <f t="shared" si="440"/>
        <v>2.7205</v>
      </c>
      <c r="CQ212" s="11">
        <v>0.9</v>
      </c>
      <c r="CR212" s="9">
        <v>0.5</v>
      </c>
      <c r="CS212" s="43">
        <f t="shared" si="441"/>
        <v>8798.7597138</v>
      </c>
      <c r="DB212" s="11">
        <v>44045</v>
      </c>
      <c r="DC212" s="12">
        <v>0.168</v>
      </c>
      <c r="DD212" s="11">
        <v>1</v>
      </c>
      <c r="DE212" s="11">
        <v>0</v>
      </c>
      <c r="DF212" s="13">
        <f t="shared" si="442"/>
        <v>7399.56</v>
      </c>
      <c r="DG212" s="11">
        <v>1</v>
      </c>
      <c r="DH212" s="11">
        <v>1</v>
      </c>
      <c r="DI212" s="11">
        <v>2.11</v>
      </c>
      <c r="DJ212" s="42">
        <f t="shared" si="443"/>
        <v>3.11</v>
      </c>
      <c r="DK212" s="11">
        <v>0.9</v>
      </c>
      <c r="DL212" s="9">
        <v>0.5</v>
      </c>
      <c r="DM212" s="43">
        <f t="shared" si="444"/>
        <v>10355.68422</v>
      </c>
      <c r="DV212" s="11">
        <v>49923</v>
      </c>
      <c r="DW212" s="12">
        <v>0.199</v>
      </c>
      <c r="DX212" s="11">
        <v>1</v>
      </c>
      <c r="DY212" s="11">
        <v>0</v>
      </c>
      <c r="DZ212" s="13">
        <f t="shared" si="445"/>
        <v>9934.677</v>
      </c>
      <c r="EA212" s="11">
        <v>1</v>
      </c>
      <c r="EB212" s="11">
        <v>1</v>
      </c>
      <c r="EC212" s="11">
        <v>2.91</v>
      </c>
      <c r="ED212" s="42">
        <f t="shared" si="446"/>
        <v>3.91</v>
      </c>
      <c r="EE212" s="11">
        <v>0.9</v>
      </c>
      <c r="EF212" s="9">
        <v>0.5</v>
      </c>
      <c r="EG212" s="43">
        <f t="shared" si="447"/>
        <v>17480.0641815</v>
      </c>
    </row>
    <row r="213" customHeight="1" spans="1:139">
      <c r="F213" s="11">
        <v>35434</v>
      </c>
      <c r="G213" s="12">
        <v>0.168</v>
      </c>
      <c r="H213" s="11">
        <v>1</v>
      </c>
      <c r="I213" s="11">
        <v>0</v>
      </c>
      <c r="J213" s="13">
        <f t="shared" si="427"/>
        <v>5952.912</v>
      </c>
      <c r="K213" s="11">
        <v>1</v>
      </c>
      <c r="L213" s="11">
        <v>0.89</v>
      </c>
      <c r="M213" s="11">
        <v>1.78</v>
      </c>
      <c r="N213" s="42">
        <f t="shared" si="428"/>
        <v>2.5842</v>
      </c>
      <c r="O213" s="11">
        <v>0.9</v>
      </c>
      <c r="P213" s="9">
        <v>0.5</v>
      </c>
      <c r="Q213" s="43">
        <f t="shared" si="429"/>
        <v>6922.58183568</v>
      </c>
      <c r="Z213" s="11">
        <v>35728</v>
      </c>
      <c r="AA213" s="12">
        <v>0.168</v>
      </c>
      <c r="AB213" s="11">
        <v>1</v>
      </c>
      <c r="AC213" s="11">
        <v>0</v>
      </c>
      <c r="AD213" s="13">
        <f t="shared" si="430"/>
        <v>6002.304</v>
      </c>
      <c r="AE213" s="11">
        <v>1</v>
      </c>
      <c r="AF213" s="11">
        <v>1</v>
      </c>
      <c r="AG213" s="11">
        <v>2.11</v>
      </c>
      <c r="AH213" s="42">
        <f t="shared" si="431"/>
        <v>3.11</v>
      </c>
      <c r="AI213" s="11">
        <v>0.9</v>
      </c>
      <c r="AJ213" s="9">
        <v>0.5</v>
      </c>
      <c r="AK213" s="43">
        <f t="shared" si="432"/>
        <v>8400.224448</v>
      </c>
      <c r="AT213" s="11">
        <v>36903</v>
      </c>
      <c r="AU213" s="12">
        <v>0.168</v>
      </c>
      <c r="AV213" s="11">
        <v>1</v>
      </c>
      <c r="AW213" s="11">
        <v>0</v>
      </c>
      <c r="AX213" s="13">
        <f t="shared" si="433"/>
        <v>6199.704</v>
      </c>
      <c r="AY213" s="11">
        <v>1</v>
      </c>
      <c r="AZ213" s="11">
        <v>0.93</v>
      </c>
      <c r="BA213" s="11">
        <v>1.85</v>
      </c>
      <c r="BB213" s="42">
        <f t="shared" si="434"/>
        <v>2.7205</v>
      </c>
      <c r="BC213" s="11">
        <v>0.9</v>
      </c>
      <c r="BD213" s="9">
        <v>0.5</v>
      </c>
      <c r="BE213" s="43">
        <f t="shared" si="435"/>
        <v>7589.8326294</v>
      </c>
      <c r="BN213" s="11">
        <v>38167</v>
      </c>
      <c r="BO213" s="12">
        <v>0.168</v>
      </c>
      <c r="BP213" s="11">
        <v>1</v>
      </c>
      <c r="BQ213" s="11">
        <v>0</v>
      </c>
      <c r="BR213" s="13">
        <f t="shared" si="436"/>
        <v>6412.056</v>
      </c>
      <c r="BS213" s="11">
        <v>1</v>
      </c>
      <c r="BT213" s="11">
        <v>1</v>
      </c>
      <c r="BU213" s="11">
        <v>2.71</v>
      </c>
      <c r="BV213" s="42">
        <f t="shared" si="437"/>
        <v>3.71</v>
      </c>
      <c r="BW213" s="11">
        <v>0.9</v>
      </c>
      <c r="BX213" s="9">
        <v>0.5</v>
      </c>
      <c r="BY213" s="43">
        <f t="shared" si="438"/>
        <v>10704.927492</v>
      </c>
      <c r="CH213" s="11">
        <v>42781</v>
      </c>
      <c r="CI213" s="12">
        <v>0.168</v>
      </c>
      <c r="CJ213" s="11">
        <v>1</v>
      </c>
      <c r="CK213" s="11">
        <v>0</v>
      </c>
      <c r="CL213" s="13">
        <f t="shared" si="439"/>
        <v>7187.208</v>
      </c>
      <c r="CM213" s="11">
        <v>1</v>
      </c>
      <c r="CN213" s="11">
        <v>0.93</v>
      </c>
      <c r="CO213" s="11">
        <v>1.85</v>
      </c>
      <c r="CP213" s="42">
        <f t="shared" si="440"/>
        <v>2.7205</v>
      </c>
      <c r="CQ213" s="11">
        <v>0.9</v>
      </c>
      <c r="CR213" s="9">
        <v>0.5</v>
      </c>
      <c r="CS213" s="43">
        <f t="shared" si="441"/>
        <v>8798.7597138</v>
      </c>
      <c r="DB213" s="11">
        <v>44045</v>
      </c>
      <c r="DC213" s="12">
        <v>0.168</v>
      </c>
      <c r="DD213" s="11">
        <v>1</v>
      </c>
      <c r="DE213" s="11">
        <v>0</v>
      </c>
      <c r="DF213" s="13">
        <f t="shared" si="442"/>
        <v>7399.56</v>
      </c>
      <c r="DG213" s="11">
        <v>1</v>
      </c>
      <c r="DH213" s="11">
        <v>1</v>
      </c>
      <c r="DI213" s="11">
        <v>2.11</v>
      </c>
      <c r="DJ213" s="42">
        <f t="shared" si="443"/>
        <v>3.11</v>
      </c>
      <c r="DK213" s="11">
        <v>0.9</v>
      </c>
      <c r="DL213" s="9">
        <v>0.5</v>
      </c>
      <c r="DM213" s="43">
        <f t="shared" si="444"/>
        <v>10355.68422</v>
      </c>
      <c r="DV213" s="11">
        <v>49923</v>
      </c>
      <c r="DW213" s="12">
        <v>0.199</v>
      </c>
      <c r="DX213" s="11">
        <v>1</v>
      </c>
      <c r="DY213" s="11">
        <v>0</v>
      </c>
      <c r="DZ213" s="13">
        <f t="shared" si="445"/>
        <v>9934.677</v>
      </c>
      <c r="EA213" s="11">
        <v>1</v>
      </c>
      <c r="EB213" s="11">
        <v>1</v>
      </c>
      <c r="EC213" s="11">
        <v>2.91</v>
      </c>
      <c r="ED213" s="42">
        <f t="shared" si="446"/>
        <v>3.91</v>
      </c>
      <c r="EE213" s="11">
        <v>0.9</v>
      </c>
      <c r="EF213" s="9">
        <v>0.5</v>
      </c>
      <c r="EG213" s="43">
        <f t="shared" si="447"/>
        <v>17480.0641815</v>
      </c>
    </row>
    <row r="214" customHeight="1" spans="1:139">
      <c r="F214" s="11">
        <v>35434</v>
      </c>
      <c r="G214" s="12">
        <v>0.168</v>
      </c>
      <c r="H214" s="11">
        <v>1</v>
      </c>
      <c r="I214" s="11">
        <v>0</v>
      </c>
      <c r="J214" s="13">
        <f t="shared" si="427"/>
        <v>5952.912</v>
      </c>
      <c r="K214" s="11">
        <v>1</v>
      </c>
      <c r="L214" s="11">
        <v>0.89</v>
      </c>
      <c r="M214" s="11">
        <v>1.78</v>
      </c>
      <c r="N214" s="42">
        <f t="shared" si="428"/>
        <v>2.5842</v>
      </c>
      <c r="O214" s="11">
        <v>0.9</v>
      </c>
      <c r="P214" s="9">
        <v>0.5</v>
      </c>
      <c r="Q214" s="43">
        <f t="shared" si="429"/>
        <v>6922.58183568</v>
      </c>
      <c r="Z214" s="11">
        <v>35728</v>
      </c>
      <c r="AA214" s="12">
        <v>0.168</v>
      </c>
      <c r="AB214" s="11">
        <v>1</v>
      </c>
      <c r="AC214" s="11">
        <v>0</v>
      </c>
      <c r="AD214" s="13">
        <f t="shared" si="430"/>
        <v>6002.304</v>
      </c>
      <c r="AE214" s="11">
        <v>1</v>
      </c>
      <c r="AF214" s="11">
        <v>1</v>
      </c>
      <c r="AG214" s="11">
        <v>2.11</v>
      </c>
      <c r="AH214" s="42">
        <f t="shared" si="431"/>
        <v>3.11</v>
      </c>
      <c r="AI214" s="11">
        <v>0.9</v>
      </c>
      <c r="AJ214" s="9">
        <v>0.5</v>
      </c>
      <c r="AK214" s="43">
        <f t="shared" si="432"/>
        <v>8400.224448</v>
      </c>
      <c r="AT214" s="11">
        <v>36903</v>
      </c>
      <c r="AU214" s="12">
        <v>0.168</v>
      </c>
      <c r="AV214" s="11">
        <v>1</v>
      </c>
      <c r="AW214" s="11">
        <v>0</v>
      </c>
      <c r="AX214" s="13">
        <f t="shared" si="433"/>
        <v>6199.704</v>
      </c>
      <c r="AY214" s="11">
        <v>1</v>
      </c>
      <c r="AZ214" s="11">
        <v>0.93</v>
      </c>
      <c r="BA214" s="11">
        <v>1.85</v>
      </c>
      <c r="BB214" s="42">
        <f t="shared" si="434"/>
        <v>2.7205</v>
      </c>
      <c r="BC214" s="11">
        <v>0.9</v>
      </c>
      <c r="BD214" s="9">
        <v>0.5</v>
      </c>
      <c r="BE214" s="43">
        <f t="shared" si="435"/>
        <v>7589.8326294</v>
      </c>
      <c r="BN214" s="11">
        <v>38167</v>
      </c>
      <c r="BO214" s="12">
        <v>0.168</v>
      </c>
      <c r="BP214" s="11">
        <v>1</v>
      </c>
      <c r="BQ214" s="11">
        <v>0</v>
      </c>
      <c r="BR214" s="13">
        <f t="shared" si="436"/>
        <v>6412.056</v>
      </c>
      <c r="BS214" s="11">
        <v>1</v>
      </c>
      <c r="BT214" s="11">
        <v>1</v>
      </c>
      <c r="BU214" s="11">
        <v>2.71</v>
      </c>
      <c r="BV214" s="42">
        <f t="shared" si="437"/>
        <v>3.71</v>
      </c>
      <c r="BW214" s="11">
        <v>0.9</v>
      </c>
      <c r="BX214" s="9">
        <v>0.5</v>
      </c>
      <c r="BY214" s="43">
        <f t="shared" si="438"/>
        <v>10704.927492</v>
      </c>
      <c r="CH214" s="11">
        <v>42781</v>
      </c>
      <c r="CI214" s="12">
        <v>0.168</v>
      </c>
      <c r="CJ214" s="11">
        <v>1</v>
      </c>
      <c r="CK214" s="11">
        <v>0</v>
      </c>
      <c r="CL214" s="13">
        <f t="shared" si="439"/>
        <v>7187.208</v>
      </c>
      <c r="CM214" s="11">
        <v>1</v>
      </c>
      <c r="CN214" s="11">
        <v>0.93</v>
      </c>
      <c r="CO214" s="11">
        <v>1.85</v>
      </c>
      <c r="CP214" s="42">
        <f t="shared" si="440"/>
        <v>2.7205</v>
      </c>
      <c r="CQ214" s="11">
        <v>0.9</v>
      </c>
      <c r="CR214" s="9">
        <v>0.5</v>
      </c>
      <c r="CS214" s="43">
        <f t="shared" si="441"/>
        <v>8798.7597138</v>
      </c>
      <c r="DB214" s="11">
        <v>44045</v>
      </c>
      <c r="DC214" s="12">
        <v>0.168</v>
      </c>
      <c r="DD214" s="11">
        <v>1</v>
      </c>
      <c r="DE214" s="11">
        <v>0</v>
      </c>
      <c r="DF214" s="13">
        <f t="shared" si="442"/>
        <v>7399.56</v>
      </c>
      <c r="DG214" s="11">
        <v>1</v>
      </c>
      <c r="DH214" s="11">
        <v>1</v>
      </c>
      <c r="DI214" s="11">
        <v>2.11</v>
      </c>
      <c r="DJ214" s="42">
        <f t="shared" si="443"/>
        <v>3.11</v>
      </c>
      <c r="DK214" s="11">
        <v>0.9</v>
      </c>
      <c r="DL214" s="9">
        <v>0.5</v>
      </c>
      <c r="DM214" s="43">
        <f t="shared" si="444"/>
        <v>10355.68422</v>
      </c>
      <c r="DV214" s="11">
        <v>49923</v>
      </c>
      <c r="DW214" s="12">
        <v>0.199</v>
      </c>
      <c r="DX214" s="11">
        <v>1</v>
      </c>
      <c r="DY214" s="11">
        <v>0</v>
      </c>
      <c r="DZ214" s="13">
        <f t="shared" si="445"/>
        <v>9934.677</v>
      </c>
      <c r="EA214" s="11">
        <v>1</v>
      </c>
      <c r="EB214" s="11">
        <v>1</v>
      </c>
      <c r="EC214" s="11">
        <v>2.91</v>
      </c>
      <c r="ED214" s="42">
        <f t="shared" si="446"/>
        <v>3.91</v>
      </c>
      <c r="EE214" s="11">
        <v>0.9</v>
      </c>
      <c r="EF214" s="9">
        <v>0.5</v>
      </c>
      <c r="EG214" s="43">
        <f t="shared" si="447"/>
        <v>17480.0641815</v>
      </c>
    </row>
    <row r="215" customHeight="1" spans="1:139">
      <c r="F215" s="11">
        <v>35434</v>
      </c>
      <c r="G215" s="12">
        <v>0.168</v>
      </c>
      <c r="H215" s="11">
        <v>1</v>
      </c>
      <c r="I215" s="11">
        <v>0</v>
      </c>
      <c r="J215" s="13">
        <f t="shared" si="427"/>
        <v>5952.912</v>
      </c>
      <c r="K215" s="11">
        <v>1</v>
      </c>
      <c r="L215" s="11">
        <v>0.89</v>
      </c>
      <c r="M215" s="11">
        <v>1.78</v>
      </c>
      <c r="N215" s="42">
        <f t="shared" si="428"/>
        <v>2.5842</v>
      </c>
      <c r="O215" s="11">
        <v>0.9</v>
      </c>
      <c r="P215" s="9">
        <v>0.5</v>
      </c>
      <c r="Q215" s="43">
        <f t="shared" si="429"/>
        <v>6922.58183568</v>
      </c>
      <c r="Z215" s="11">
        <v>35728</v>
      </c>
      <c r="AA215" s="12">
        <v>0.168</v>
      </c>
      <c r="AB215" s="11">
        <v>1</v>
      </c>
      <c r="AC215" s="11">
        <v>0</v>
      </c>
      <c r="AD215" s="13">
        <f t="shared" si="430"/>
        <v>6002.304</v>
      </c>
      <c r="AE215" s="11">
        <v>1</v>
      </c>
      <c r="AF215" s="11">
        <v>1</v>
      </c>
      <c r="AG215" s="11">
        <v>2.11</v>
      </c>
      <c r="AH215" s="42">
        <f t="shared" si="431"/>
        <v>3.11</v>
      </c>
      <c r="AI215" s="11">
        <v>0.9</v>
      </c>
      <c r="AJ215" s="9">
        <v>0.5</v>
      </c>
      <c r="AK215" s="43">
        <f t="shared" si="432"/>
        <v>8400.224448</v>
      </c>
      <c r="AT215" s="11">
        <v>36903</v>
      </c>
      <c r="AU215" s="12">
        <v>0.168</v>
      </c>
      <c r="AV215" s="11">
        <v>1</v>
      </c>
      <c r="AW215" s="11">
        <v>0</v>
      </c>
      <c r="AX215" s="13">
        <f t="shared" si="433"/>
        <v>6199.704</v>
      </c>
      <c r="AY215" s="11">
        <v>1</v>
      </c>
      <c r="AZ215" s="11">
        <v>0.93</v>
      </c>
      <c r="BA215" s="11">
        <v>1.85</v>
      </c>
      <c r="BB215" s="42">
        <f t="shared" si="434"/>
        <v>2.7205</v>
      </c>
      <c r="BC215" s="11">
        <v>0.9</v>
      </c>
      <c r="BD215" s="9">
        <v>0.5</v>
      </c>
      <c r="BE215" s="43">
        <f t="shared" si="435"/>
        <v>7589.8326294</v>
      </c>
      <c r="BN215" s="11">
        <v>38167</v>
      </c>
      <c r="BO215" s="12">
        <v>0.168</v>
      </c>
      <c r="BP215" s="11">
        <v>1</v>
      </c>
      <c r="BQ215" s="11">
        <v>0</v>
      </c>
      <c r="BR215" s="13">
        <f t="shared" si="436"/>
        <v>6412.056</v>
      </c>
      <c r="BS215" s="11">
        <v>1</v>
      </c>
      <c r="BT215" s="11">
        <v>1</v>
      </c>
      <c r="BU215" s="11">
        <v>2.71</v>
      </c>
      <c r="BV215" s="42">
        <f t="shared" si="437"/>
        <v>3.71</v>
      </c>
      <c r="BW215" s="11">
        <v>0.9</v>
      </c>
      <c r="BX215" s="9">
        <v>0.5</v>
      </c>
      <c r="BY215" s="43">
        <f t="shared" si="438"/>
        <v>10704.927492</v>
      </c>
      <c r="CH215" s="11">
        <v>42781</v>
      </c>
      <c r="CI215" s="12">
        <v>0.168</v>
      </c>
      <c r="CJ215" s="11">
        <v>1</v>
      </c>
      <c r="CK215" s="11">
        <v>0</v>
      </c>
      <c r="CL215" s="13">
        <f t="shared" si="439"/>
        <v>7187.208</v>
      </c>
      <c r="CM215" s="11">
        <v>1</v>
      </c>
      <c r="CN215" s="11">
        <v>0.93</v>
      </c>
      <c r="CO215" s="11">
        <v>1.85</v>
      </c>
      <c r="CP215" s="42">
        <f t="shared" si="440"/>
        <v>2.7205</v>
      </c>
      <c r="CQ215" s="11">
        <v>0.9</v>
      </c>
      <c r="CR215" s="9">
        <v>0.5</v>
      </c>
      <c r="CS215" s="43">
        <f t="shared" si="441"/>
        <v>8798.7597138</v>
      </c>
      <c r="DB215" s="11">
        <v>44045</v>
      </c>
      <c r="DC215" s="12">
        <v>0.168</v>
      </c>
      <c r="DD215" s="11">
        <v>1</v>
      </c>
      <c r="DE215" s="11">
        <v>0</v>
      </c>
      <c r="DF215" s="13">
        <f t="shared" si="442"/>
        <v>7399.56</v>
      </c>
      <c r="DG215" s="11">
        <v>1</v>
      </c>
      <c r="DH215" s="11">
        <v>1</v>
      </c>
      <c r="DI215" s="11">
        <v>2.11</v>
      </c>
      <c r="DJ215" s="42">
        <f t="shared" si="443"/>
        <v>3.11</v>
      </c>
      <c r="DK215" s="11">
        <v>0.9</v>
      </c>
      <c r="DL215" s="9">
        <v>0.5</v>
      </c>
      <c r="DM215" s="43">
        <f t="shared" si="444"/>
        <v>10355.68422</v>
      </c>
      <c r="DV215" s="11">
        <v>49923</v>
      </c>
      <c r="DW215" s="12">
        <v>0.199</v>
      </c>
      <c r="DX215" s="11">
        <v>1</v>
      </c>
      <c r="DY215" s="11">
        <v>0</v>
      </c>
      <c r="DZ215" s="13">
        <f t="shared" si="445"/>
        <v>9934.677</v>
      </c>
      <c r="EA215" s="11">
        <v>1</v>
      </c>
      <c r="EB215" s="11">
        <v>1</v>
      </c>
      <c r="EC215" s="11">
        <v>2.91</v>
      </c>
      <c r="ED215" s="42">
        <f t="shared" si="446"/>
        <v>3.91</v>
      </c>
      <c r="EE215" s="11">
        <v>0.9</v>
      </c>
      <c r="EF215" s="9">
        <v>0.5</v>
      </c>
      <c r="EG215" s="43">
        <f t="shared" si="447"/>
        <v>17480.0641815</v>
      </c>
    </row>
    <row r="216" customHeight="1" spans="1:139">
      <c r="F216" s="11">
        <v>35434</v>
      </c>
      <c r="G216" s="12">
        <v>0.168</v>
      </c>
      <c r="H216" s="11">
        <v>1</v>
      </c>
      <c r="I216" s="11">
        <v>0</v>
      </c>
      <c r="J216" s="13">
        <f t="shared" si="427"/>
        <v>5952.912</v>
      </c>
      <c r="K216" s="11">
        <v>1</v>
      </c>
      <c r="L216" s="11">
        <v>0.89</v>
      </c>
      <c r="M216" s="11">
        <v>1.78</v>
      </c>
      <c r="N216" s="42">
        <f t="shared" si="428"/>
        <v>2.5842</v>
      </c>
      <c r="O216" s="11">
        <v>0.9</v>
      </c>
      <c r="P216" s="9">
        <v>0.5</v>
      </c>
      <c r="Q216" s="43">
        <f t="shared" si="429"/>
        <v>6922.58183568</v>
      </c>
      <c r="Z216" s="11">
        <v>35728</v>
      </c>
      <c r="AA216" s="12">
        <v>0.168</v>
      </c>
      <c r="AB216" s="11">
        <v>1</v>
      </c>
      <c r="AC216" s="11">
        <v>0</v>
      </c>
      <c r="AD216" s="13">
        <f t="shared" si="430"/>
        <v>6002.304</v>
      </c>
      <c r="AE216" s="11">
        <v>1</v>
      </c>
      <c r="AF216" s="11">
        <v>1</v>
      </c>
      <c r="AG216" s="11">
        <v>2.11</v>
      </c>
      <c r="AH216" s="42">
        <f t="shared" si="431"/>
        <v>3.11</v>
      </c>
      <c r="AI216" s="11">
        <v>0.9</v>
      </c>
      <c r="AJ216" s="9">
        <v>0.5</v>
      </c>
      <c r="AK216" s="43">
        <f t="shared" si="432"/>
        <v>8400.224448</v>
      </c>
      <c r="AT216" s="11">
        <v>36903</v>
      </c>
      <c r="AU216" s="12">
        <v>0.168</v>
      </c>
      <c r="AV216" s="11">
        <v>1</v>
      </c>
      <c r="AW216" s="11">
        <v>0</v>
      </c>
      <c r="AX216" s="13">
        <f t="shared" si="433"/>
        <v>6199.704</v>
      </c>
      <c r="AY216" s="11">
        <v>1</v>
      </c>
      <c r="AZ216" s="11">
        <v>0.93</v>
      </c>
      <c r="BA216" s="11">
        <v>1.85</v>
      </c>
      <c r="BB216" s="42">
        <f t="shared" si="434"/>
        <v>2.7205</v>
      </c>
      <c r="BC216" s="11">
        <v>0.9</v>
      </c>
      <c r="BD216" s="9">
        <v>0.5</v>
      </c>
      <c r="BE216" s="43">
        <f t="shared" si="435"/>
        <v>7589.8326294</v>
      </c>
      <c r="BN216" s="11">
        <v>38167</v>
      </c>
      <c r="BO216" s="12">
        <v>0.168</v>
      </c>
      <c r="BP216" s="11">
        <v>1</v>
      </c>
      <c r="BQ216" s="11">
        <v>0</v>
      </c>
      <c r="BR216" s="13">
        <f t="shared" si="436"/>
        <v>6412.056</v>
      </c>
      <c r="BS216" s="11">
        <v>1</v>
      </c>
      <c r="BT216" s="11">
        <v>1</v>
      </c>
      <c r="BU216" s="11">
        <v>2.71</v>
      </c>
      <c r="BV216" s="42">
        <f t="shared" si="437"/>
        <v>3.71</v>
      </c>
      <c r="BW216" s="11">
        <v>0.9</v>
      </c>
      <c r="BX216" s="9">
        <v>0.5</v>
      </c>
      <c r="BY216" s="43">
        <f t="shared" si="438"/>
        <v>10704.927492</v>
      </c>
      <c r="CH216" s="11">
        <v>42781</v>
      </c>
      <c r="CI216" s="12">
        <v>0.168</v>
      </c>
      <c r="CJ216" s="11">
        <v>1</v>
      </c>
      <c r="CK216" s="11">
        <v>0</v>
      </c>
      <c r="CL216" s="13">
        <f t="shared" si="439"/>
        <v>7187.208</v>
      </c>
      <c r="CM216" s="11">
        <v>1</v>
      </c>
      <c r="CN216" s="11">
        <v>0.93</v>
      </c>
      <c r="CO216" s="11">
        <v>1.85</v>
      </c>
      <c r="CP216" s="42">
        <f t="shared" si="440"/>
        <v>2.7205</v>
      </c>
      <c r="CQ216" s="11">
        <v>0.9</v>
      </c>
      <c r="CR216" s="9">
        <v>0.5</v>
      </c>
      <c r="CS216" s="43">
        <f t="shared" si="441"/>
        <v>8798.7597138</v>
      </c>
      <c r="DB216" s="11">
        <v>44045</v>
      </c>
      <c r="DC216" s="12">
        <v>0.168</v>
      </c>
      <c r="DD216" s="11">
        <v>1</v>
      </c>
      <c r="DE216" s="11">
        <v>0</v>
      </c>
      <c r="DF216" s="13">
        <f t="shared" si="442"/>
        <v>7399.56</v>
      </c>
      <c r="DG216" s="11">
        <v>1</v>
      </c>
      <c r="DH216" s="11">
        <v>1</v>
      </c>
      <c r="DI216" s="11">
        <v>2.11</v>
      </c>
      <c r="DJ216" s="42">
        <f t="shared" si="443"/>
        <v>3.11</v>
      </c>
      <c r="DK216" s="11">
        <v>0.9</v>
      </c>
      <c r="DL216" s="9">
        <v>0.5</v>
      </c>
      <c r="DM216" s="43">
        <f t="shared" si="444"/>
        <v>10355.68422</v>
      </c>
      <c r="DV216" s="11">
        <v>49923</v>
      </c>
      <c r="DW216" s="12">
        <v>0.199</v>
      </c>
      <c r="DX216" s="11">
        <v>1</v>
      </c>
      <c r="DY216" s="11">
        <v>0</v>
      </c>
      <c r="DZ216" s="13">
        <f t="shared" si="445"/>
        <v>9934.677</v>
      </c>
      <c r="EA216" s="11">
        <v>1</v>
      </c>
      <c r="EB216" s="11">
        <v>1</v>
      </c>
      <c r="EC216" s="11">
        <v>2.91</v>
      </c>
      <c r="ED216" s="42">
        <f t="shared" si="446"/>
        <v>3.91</v>
      </c>
      <c r="EE216" s="11">
        <v>0.9</v>
      </c>
      <c r="EF216" s="9">
        <v>0.5</v>
      </c>
      <c r="EG216" s="43">
        <f t="shared" si="447"/>
        <v>17480.0641815</v>
      </c>
    </row>
    <row r="217" customHeight="1" spans="1:139">
      <c r="F217" s="11">
        <v>35434</v>
      </c>
      <c r="G217" s="12">
        <v>0.3</v>
      </c>
      <c r="H217" s="11">
        <v>1</v>
      </c>
      <c r="I217" s="11">
        <v>0</v>
      </c>
      <c r="J217" s="13">
        <f t="shared" si="427"/>
        <v>10630.2</v>
      </c>
      <c r="K217" s="11">
        <v>1</v>
      </c>
      <c r="L217" s="11">
        <v>0.89</v>
      </c>
      <c r="M217" s="11">
        <v>1.78</v>
      </c>
      <c r="N217" s="42">
        <f t="shared" si="428"/>
        <v>2.5842</v>
      </c>
      <c r="O217" s="11">
        <v>0.9</v>
      </c>
      <c r="P217" s="9">
        <v>0.5</v>
      </c>
      <c r="Q217" s="43">
        <f t="shared" si="429"/>
        <v>12361.753278</v>
      </c>
      <c r="Z217" s="11">
        <v>35728</v>
      </c>
      <c r="AA217" s="12">
        <v>0.3</v>
      </c>
      <c r="AB217" s="11">
        <v>1</v>
      </c>
      <c r="AC217" s="11">
        <v>0</v>
      </c>
      <c r="AD217" s="13">
        <f t="shared" si="430"/>
        <v>10718.4</v>
      </c>
      <c r="AE217" s="11">
        <v>1</v>
      </c>
      <c r="AF217" s="11">
        <v>1</v>
      </c>
      <c r="AG217" s="11">
        <v>2.11</v>
      </c>
      <c r="AH217" s="42">
        <f t="shared" si="431"/>
        <v>3.11</v>
      </c>
      <c r="AI217" s="11">
        <v>0.9</v>
      </c>
      <c r="AJ217" s="9">
        <v>0.5</v>
      </c>
      <c r="AK217" s="43">
        <f t="shared" si="432"/>
        <v>15000.4008</v>
      </c>
      <c r="AT217" s="11">
        <v>36903</v>
      </c>
      <c r="AU217" s="12">
        <v>0.3</v>
      </c>
      <c r="AV217" s="11">
        <v>1</v>
      </c>
      <c r="AW217" s="11">
        <v>0</v>
      </c>
      <c r="AX217" s="13">
        <f t="shared" si="433"/>
        <v>11070.9</v>
      </c>
      <c r="AY217" s="11">
        <v>1</v>
      </c>
      <c r="AZ217" s="11">
        <v>0.93</v>
      </c>
      <c r="BA217" s="11">
        <v>1.85</v>
      </c>
      <c r="BB217" s="42">
        <f t="shared" si="434"/>
        <v>2.7205</v>
      </c>
      <c r="BC217" s="11">
        <v>0.9</v>
      </c>
      <c r="BD217" s="9">
        <v>0.5</v>
      </c>
      <c r="BE217" s="43">
        <f t="shared" si="435"/>
        <v>13553.2725525</v>
      </c>
      <c r="BN217" s="11">
        <v>38167</v>
      </c>
      <c r="BO217" s="12">
        <v>0.3</v>
      </c>
      <c r="BP217" s="11">
        <v>1</v>
      </c>
      <c r="BQ217" s="11">
        <v>0</v>
      </c>
      <c r="BR217" s="13">
        <f t="shared" si="436"/>
        <v>11450.1</v>
      </c>
      <c r="BS217" s="11">
        <v>1</v>
      </c>
      <c r="BT217" s="11">
        <v>1</v>
      </c>
      <c r="BU217" s="11">
        <v>2.71</v>
      </c>
      <c r="BV217" s="42">
        <f t="shared" si="437"/>
        <v>3.71</v>
      </c>
      <c r="BW217" s="11">
        <v>0.9</v>
      </c>
      <c r="BX217" s="9">
        <v>0.5</v>
      </c>
      <c r="BY217" s="43">
        <f t="shared" si="438"/>
        <v>19115.94195</v>
      </c>
      <c r="CH217" s="11">
        <v>42781</v>
      </c>
      <c r="CI217" s="12">
        <v>0.3</v>
      </c>
      <c r="CJ217" s="11">
        <v>1</v>
      </c>
      <c r="CK217" s="11">
        <v>0</v>
      </c>
      <c r="CL217" s="13">
        <f t="shared" si="439"/>
        <v>12834.3</v>
      </c>
      <c r="CM217" s="11">
        <v>1</v>
      </c>
      <c r="CN217" s="11">
        <v>0.93</v>
      </c>
      <c r="CO217" s="11">
        <v>1.85</v>
      </c>
      <c r="CP217" s="42">
        <f t="shared" si="440"/>
        <v>2.7205</v>
      </c>
      <c r="CQ217" s="11">
        <v>0.9</v>
      </c>
      <c r="CR217" s="9">
        <v>0.5</v>
      </c>
      <c r="CS217" s="43">
        <f t="shared" si="441"/>
        <v>15712.0709175</v>
      </c>
      <c r="DB217" s="11">
        <v>44045</v>
      </c>
      <c r="DC217" s="12">
        <v>0.3</v>
      </c>
      <c r="DD217" s="11">
        <v>1</v>
      </c>
      <c r="DE217" s="11">
        <v>0</v>
      </c>
      <c r="DF217" s="13">
        <f t="shared" si="442"/>
        <v>13213.5</v>
      </c>
      <c r="DG217" s="11">
        <v>1</v>
      </c>
      <c r="DH217" s="11">
        <v>1</v>
      </c>
      <c r="DI217" s="11">
        <v>2.11</v>
      </c>
      <c r="DJ217" s="42">
        <f t="shared" si="443"/>
        <v>3.11</v>
      </c>
      <c r="DK217" s="11">
        <v>0.9</v>
      </c>
      <c r="DL217" s="9">
        <v>0.5</v>
      </c>
      <c r="DM217" s="43">
        <f t="shared" si="444"/>
        <v>18492.29325</v>
      </c>
      <c r="DV217" s="11">
        <v>49923</v>
      </c>
      <c r="DW217" s="12">
        <v>0.355</v>
      </c>
      <c r="DX217" s="11">
        <v>1</v>
      </c>
      <c r="DY217" s="11">
        <v>0</v>
      </c>
      <c r="DZ217" s="13">
        <f t="shared" si="445"/>
        <v>17722.665</v>
      </c>
      <c r="EA217" s="11">
        <v>1</v>
      </c>
      <c r="EB217" s="11">
        <v>1</v>
      </c>
      <c r="EC217" s="11">
        <v>2.91</v>
      </c>
      <c r="ED217" s="42">
        <f t="shared" si="446"/>
        <v>3.91</v>
      </c>
      <c r="EE217" s="11">
        <v>0.9</v>
      </c>
      <c r="EF217" s="9">
        <v>0.5</v>
      </c>
      <c r="EG217" s="43">
        <f t="shared" si="447"/>
        <v>31183.0290675</v>
      </c>
    </row>
    <row r="218" customHeight="1" spans="1:139">
      <c r="F218" s="11">
        <v>35434</v>
      </c>
      <c r="G218" s="12">
        <v>0.58</v>
      </c>
      <c r="H218" s="11">
        <v>1</v>
      </c>
      <c r="I218" s="11">
        <v>0</v>
      </c>
      <c r="J218" s="13">
        <f t="shared" si="427"/>
        <v>20551.72</v>
      </c>
      <c r="K218" s="11">
        <v>1</v>
      </c>
      <c r="L218" s="11">
        <v>0.89</v>
      </c>
      <c r="M218" s="11">
        <v>1.78</v>
      </c>
      <c r="N218" s="42">
        <f t="shared" si="428"/>
        <v>2.5842</v>
      </c>
      <c r="O218" s="11">
        <v>0.9</v>
      </c>
      <c r="P218" s="9">
        <v>0.5</v>
      </c>
      <c r="Q218" s="43">
        <f t="shared" si="429"/>
        <v>23899.3896708</v>
      </c>
      <c r="Z218" s="11">
        <v>35728</v>
      </c>
      <c r="AA218" s="12">
        <v>0.58</v>
      </c>
      <c r="AB218" s="11">
        <v>1</v>
      </c>
      <c r="AC218" s="11">
        <v>0</v>
      </c>
      <c r="AD218" s="13">
        <f t="shared" si="430"/>
        <v>20722.24</v>
      </c>
      <c r="AE218" s="11">
        <v>1</v>
      </c>
      <c r="AF218" s="11">
        <v>1</v>
      </c>
      <c r="AG218" s="11">
        <v>2.11</v>
      </c>
      <c r="AH218" s="42">
        <f t="shared" si="431"/>
        <v>3.11</v>
      </c>
      <c r="AI218" s="11">
        <v>0.9</v>
      </c>
      <c r="AJ218" s="9">
        <v>0.5</v>
      </c>
      <c r="AK218" s="43">
        <f t="shared" si="432"/>
        <v>29000.77488</v>
      </c>
      <c r="AT218" s="11">
        <v>36903</v>
      </c>
      <c r="AU218" s="12">
        <v>0.58</v>
      </c>
      <c r="AV218" s="11">
        <v>1</v>
      </c>
      <c r="AW218" s="11">
        <v>0</v>
      </c>
      <c r="AX218" s="13">
        <f t="shared" si="433"/>
        <v>21403.74</v>
      </c>
      <c r="AY218" s="11">
        <v>1</v>
      </c>
      <c r="AZ218" s="11">
        <v>0.93</v>
      </c>
      <c r="BA218" s="11">
        <v>1.85</v>
      </c>
      <c r="BB218" s="42">
        <f t="shared" si="434"/>
        <v>2.7205</v>
      </c>
      <c r="BC218" s="11">
        <v>0.9</v>
      </c>
      <c r="BD218" s="9">
        <v>0.5</v>
      </c>
      <c r="BE218" s="43">
        <f t="shared" si="435"/>
        <v>26202.9936015</v>
      </c>
      <c r="BN218" s="11">
        <v>38167</v>
      </c>
      <c r="BO218" s="12">
        <v>0.58</v>
      </c>
      <c r="BP218" s="11">
        <v>1</v>
      </c>
      <c r="BQ218" s="11">
        <v>0</v>
      </c>
      <c r="BR218" s="13">
        <f t="shared" si="436"/>
        <v>22136.86</v>
      </c>
      <c r="BS218" s="11">
        <v>1</v>
      </c>
      <c r="BT218" s="11">
        <v>1</v>
      </c>
      <c r="BU218" s="11">
        <v>2.71</v>
      </c>
      <c r="BV218" s="42">
        <f t="shared" si="437"/>
        <v>3.71</v>
      </c>
      <c r="BW218" s="11">
        <v>0.9</v>
      </c>
      <c r="BX218" s="9">
        <v>0.5</v>
      </c>
      <c r="BY218" s="43">
        <f t="shared" si="438"/>
        <v>36957.48777</v>
      </c>
      <c r="CH218" s="11">
        <v>42781</v>
      </c>
      <c r="CI218" s="12">
        <v>0.58</v>
      </c>
      <c r="CJ218" s="11">
        <v>1</v>
      </c>
      <c r="CK218" s="11">
        <v>0</v>
      </c>
      <c r="CL218" s="13">
        <f t="shared" si="439"/>
        <v>24812.98</v>
      </c>
      <c r="CM218" s="11">
        <v>1</v>
      </c>
      <c r="CN218" s="11">
        <v>0.93</v>
      </c>
      <c r="CO218" s="11">
        <v>1.85</v>
      </c>
      <c r="CP218" s="42">
        <f t="shared" si="440"/>
        <v>2.7205</v>
      </c>
      <c r="CQ218" s="11">
        <v>0.9</v>
      </c>
      <c r="CR218" s="9">
        <v>0.5</v>
      </c>
      <c r="CS218" s="43">
        <f t="shared" si="441"/>
        <v>30376.6704405</v>
      </c>
      <c r="DB218" s="11">
        <v>44045</v>
      </c>
      <c r="DC218" s="12">
        <v>0.58</v>
      </c>
      <c r="DD218" s="11">
        <v>1</v>
      </c>
      <c r="DE218" s="11">
        <v>0</v>
      </c>
      <c r="DF218" s="13">
        <f t="shared" si="442"/>
        <v>25546.1</v>
      </c>
      <c r="DG218" s="11">
        <v>1</v>
      </c>
      <c r="DH218" s="11">
        <v>1</v>
      </c>
      <c r="DI218" s="11">
        <v>2.11</v>
      </c>
      <c r="DJ218" s="42">
        <f t="shared" si="443"/>
        <v>3.11</v>
      </c>
      <c r="DK218" s="11">
        <v>0.9</v>
      </c>
      <c r="DL218" s="9">
        <v>0.5</v>
      </c>
      <c r="DM218" s="43">
        <f t="shared" si="444"/>
        <v>35751.76695</v>
      </c>
      <c r="DV218" s="11">
        <v>49923</v>
      </c>
      <c r="DW218" s="12">
        <v>0.69</v>
      </c>
      <c r="DX218" s="11">
        <v>1</v>
      </c>
      <c r="DY218" s="11">
        <v>0</v>
      </c>
      <c r="DZ218" s="13">
        <f t="shared" si="445"/>
        <v>34446.87</v>
      </c>
      <c r="EA218" s="11">
        <v>1</v>
      </c>
      <c r="EB218" s="11">
        <v>1</v>
      </c>
      <c r="EC218" s="11">
        <v>2.91</v>
      </c>
      <c r="ED218" s="42">
        <f t="shared" si="446"/>
        <v>3.91</v>
      </c>
      <c r="EE218" s="11">
        <v>0.9</v>
      </c>
      <c r="EF218" s="9">
        <v>0.5</v>
      </c>
      <c r="EG218" s="43">
        <f t="shared" si="447"/>
        <v>60609.267765</v>
      </c>
    </row>
    <row r="219" customHeight="1" spans="1:139">
      <c r="F219" s="47" t="s">
        <v>32</v>
      </c>
      <c r="G219" s="48"/>
      <c r="H219" s="48"/>
      <c r="I219" s="48"/>
      <c r="J219" s="48"/>
      <c r="K219" s="48"/>
      <c r="L219" s="48"/>
      <c r="M219" s="46">
        <f>SUM(Q209:Q218)</f>
        <v>91641.79763424</v>
      </c>
      <c r="N219" s="46"/>
      <c r="O219" s="46"/>
      <c r="P219" s="46"/>
      <c r="Q219" s="46"/>
      <c r="Z219" s="47" t="s">
        <v>32</v>
      </c>
      <c r="AA219" s="48"/>
      <c r="AB219" s="48"/>
      <c r="AC219" s="48"/>
      <c r="AD219" s="48"/>
      <c r="AE219" s="48"/>
      <c r="AF219" s="48"/>
      <c r="AG219" s="46">
        <f>SUM(AK209:AK218)</f>
        <v>111202.971264</v>
      </c>
      <c r="AH219" s="46"/>
      <c r="AI219" s="46"/>
      <c r="AJ219" s="46"/>
      <c r="AK219" s="46"/>
      <c r="AT219" s="47" t="s">
        <v>32</v>
      </c>
      <c r="AU219" s="48"/>
      <c r="AV219" s="48"/>
      <c r="AW219" s="48"/>
      <c r="AX219" s="48"/>
      <c r="AY219" s="48"/>
      <c r="AZ219" s="48"/>
      <c r="BA219" s="46">
        <f>SUM(BE209:BE218)</f>
        <v>100474.9271892</v>
      </c>
      <c r="BB219" s="46"/>
      <c r="BC219" s="46"/>
      <c r="BD219" s="46"/>
      <c r="BE219" s="46"/>
      <c r="BN219" s="47" t="s">
        <v>32</v>
      </c>
      <c r="BO219" s="48"/>
      <c r="BP219" s="48"/>
      <c r="BQ219" s="48"/>
      <c r="BR219" s="48"/>
      <c r="BS219" s="48"/>
      <c r="BT219" s="48"/>
      <c r="BU219" s="46">
        <f>SUM(BY209:BY218)</f>
        <v>141712.849656</v>
      </c>
      <c r="BV219" s="46"/>
      <c r="BW219" s="46"/>
      <c r="BX219" s="46"/>
      <c r="BY219" s="46"/>
      <c r="CH219" s="47" t="s">
        <v>32</v>
      </c>
      <c r="CI219" s="48"/>
      <c r="CJ219" s="48"/>
      <c r="CK219" s="48"/>
      <c r="CL219" s="48"/>
      <c r="CM219" s="48"/>
      <c r="CN219" s="48"/>
      <c r="CO219" s="46">
        <f>SUM(CS209:CS218)</f>
        <v>116478.8190684</v>
      </c>
      <c r="CP219" s="46"/>
      <c r="CQ219" s="46"/>
      <c r="CR219" s="46"/>
      <c r="CS219" s="46"/>
      <c r="DB219" s="47" t="s">
        <v>32</v>
      </c>
      <c r="DC219" s="48"/>
      <c r="DD219" s="48"/>
      <c r="DE219" s="48"/>
      <c r="DF219" s="48"/>
      <c r="DG219" s="48"/>
      <c r="DH219" s="48"/>
      <c r="DI219" s="46">
        <f>SUM(DM209:DM218)</f>
        <v>137089.53396</v>
      </c>
      <c r="DJ219" s="46"/>
      <c r="DK219" s="46"/>
      <c r="DL219" s="46"/>
      <c r="DM219" s="46"/>
      <c r="DV219" s="47" t="s">
        <v>32</v>
      </c>
      <c r="DW219" s="48"/>
      <c r="DX219" s="48"/>
      <c r="DY219" s="48"/>
      <c r="DZ219" s="48"/>
      <c r="EA219" s="48"/>
      <c r="EB219" s="48"/>
      <c r="EC219" s="46">
        <f>SUM(EG209:EG218)</f>
        <v>231632.8102845</v>
      </c>
      <c r="ED219" s="46"/>
      <c r="EE219" s="46"/>
      <c r="EF219" s="46"/>
      <c r="EG219" s="46"/>
    </row>
    <row r="220" customHeight="1" spans="1:139">
      <c r="F220" s="48"/>
      <c r="G220" s="48"/>
      <c r="H220" s="48"/>
      <c r="I220" s="48"/>
      <c r="J220" s="48"/>
      <c r="K220" s="48"/>
      <c r="L220" s="48"/>
      <c r="M220" s="46"/>
      <c r="N220" s="46"/>
      <c r="O220" s="46"/>
      <c r="P220" s="46"/>
      <c r="Q220" s="46"/>
      <c r="Z220" s="48"/>
      <c r="AA220" s="48"/>
      <c r="AB220" s="48"/>
      <c r="AC220" s="48"/>
      <c r="AD220" s="48"/>
      <c r="AE220" s="48"/>
      <c r="AF220" s="48"/>
      <c r="AG220" s="46"/>
      <c r="AH220" s="46"/>
      <c r="AI220" s="46"/>
      <c r="AJ220" s="46"/>
      <c r="AK220" s="46"/>
      <c r="AT220" s="48"/>
      <c r="AU220" s="48"/>
      <c r="AV220" s="48"/>
      <c r="AW220" s="48"/>
      <c r="AX220" s="48"/>
      <c r="AY220" s="48"/>
      <c r="AZ220" s="48"/>
      <c r="BA220" s="46"/>
      <c r="BB220" s="46"/>
      <c r="BC220" s="46"/>
      <c r="BD220" s="46"/>
      <c r="BE220" s="46"/>
      <c r="BN220" s="48"/>
      <c r="BO220" s="48"/>
      <c r="BP220" s="48"/>
      <c r="BQ220" s="48"/>
      <c r="BR220" s="48"/>
      <c r="BS220" s="48"/>
      <c r="BT220" s="48"/>
      <c r="BU220" s="46"/>
      <c r="BV220" s="46"/>
      <c r="BW220" s="46"/>
      <c r="BX220" s="46"/>
      <c r="BY220" s="46"/>
      <c r="CH220" s="48"/>
      <c r="CI220" s="48"/>
      <c r="CJ220" s="48"/>
      <c r="CK220" s="48"/>
      <c r="CL220" s="48"/>
      <c r="CM220" s="48"/>
      <c r="CN220" s="48"/>
      <c r="CO220" s="46"/>
      <c r="CP220" s="46"/>
      <c r="CQ220" s="46"/>
      <c r="CR220" s="46"/>
      <c r="CS220" s="46"/>
      <c r="DB220" s="48"/>
      <c r="DC220" s="48"/>
      <c r="DD220" s="48"/>
      <c r="DE220" s="48"/>
      <c r="DF220" s="48"/>
      <c r="DG220" s="48"/>
      <c r="DH220" s="48"/>
      <c r="DI220" s="46"/>
      <c r="DJ220" s="46"/>
      <c r="DK220" s="46"/>
      <c r="DL220" s="46"/>
      <c r="DM220" s="46"/>
      <c r="DV220" s="48"/>
      <c r="DW220" s="48"/>
      <c r="DX220" s="48"/>
      <c r="DY220" s="48"/>
      <c r="DZ220" s="48"/>
      <c r="EA220" s="48"/>
      <c r="EB220" s="48"/>
      <c r="EC220" s="46"/>
      <c r="ED220" s="46"/>
      <c r="EE220" s="46"/>
      <c r="EF220" s="46"/>
      <c r="EG220" s="46"/>
    </row>
    <row r="221" customHeight="1" spans="1:139">
      <c r="F221" s="48"/>
      <c r="G221" s="48"/>
      <c r="H221" s="48"/>
      <c r="I221" s="48"/>
      <c r="J221" s="48"/>
      <c r="K221" s="48"/>
      <c r="L221" s="48"/>
      <c r="M221" s="46"/>
      <c r="N221" s="46"/>
      <c r="O221" s="46"/>
      <c r="P221" s="46"/>
      <c r="Q221" s="46"/>
      <c r="Z221" s="48"/>
      <c r="AA221" s="48"/>
      <c r="AB221" s="48"/>
      <c r="AC221" s="48"/>
      <c r="AD221" s="48"/>
      <c r="AE221" s="48"/>
      <c r="AF221" s="48"/>
      <c r="AG221" s="46"/>
      <c r="AH221" s="46"/>
      <c r="AI221" s="46"/>
      <c r="AJ221" s="46"/>
      <c r="AK221" s="46"/>
      <c r="AT221" s="48"/>
      <c r="AU221" s="48"/>
      <c r="AV221" s="48"/>
      <c r="AW221" s="48"/>
      <c r="AX221" s="48"/>
      <c r="AY221" s="48"/>
      <c r="AZ221" s="48"/>
      <c r="BA221" s="46"/>
      <c r="BB221" s="46"/>
      <c r="BC221" s="46"/>
      <c r="BD221" s="46"/>
      <c r="BE221" s="46"/>
      <c r="BN221" s="48"/>
      <c r="BO221" s="48"/>
      <c r="BP221" s="48"/>
      <c r="BQ221" s="48"/>
      <c r="BR221" s="48"/>
      <c r="BS221" s="48"/>
      <c r="BT221" s="48"/>
      <c r="BU221" s="46"/>
      <c r="BV221" s="46"/>
      <c r="BW221" s="46"/>
      <c r="BX221" s="46"/>
      <c r="BY221" s="46"/>
      <c r="CH221" s="48"/>
      <c r="CI221" s="48"/>
      <c r="CJ221" s="48"/>
      <c r="CK221" s="48"/>
      <c r="CL221" s="48"/>
      <c r="CM221" s="48"/>
      <c r="CN221" s="48"/>
      <c r="CO221" s="46"/>
      <c r="CP221" s="46"/>
      <c r="CQ221" s="46"/>
      <c r="CR221" s="46"/>
      <c r="CS221" s="46"/>
      <c r="DB221" s="48"/>
      <c r="DC221" s="48"/>
      <c r="DD221" s="48"/>
      <c r="DE221" s="48"/>
      <c r="DF221" s="48"/>
      <c r="DG221" s="48"/>
      <c r="DH221" s="48"/>
      <c r="DI221" s="46"/>
      <c r="DJ221" s="46"/>
      <c r="DK221" s="46"/>
      <c r="DL221" s="46"/>
      <c r="DM221" s="46"/>
      <c r="DV221" s="48"/>
      <c r="DW221" s="48"/>
      <c r="DX221" s="48"/>
      <c r="DY221" s="48"/>
      <c r="DZ221" s="48"/>
      <c r="EA221" s="48"/>
      <c r="EB221" s="48"/>
      <c r="EC221" s="46"/>
      <c r="ED221" s="46"/>
      <c r="EE221" s="46"/>
      <c r="EF221" s="46"/>
      <c r="EG221" s="46"/>
    </row>
    <row r="223" customHeight="1" spans="1:139">
      <c r="A223" s="2" t="s">
        <v>68</v>
      </c>
      <c r="B223" s="2"/>
      <c r="C223" s="2"/>
      <c r="D223" s="2"/>
      <c r="E223" s="2"/>
      <c r="F223" s="3" t="s">
        <v>1</v>
      </c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U223" s="2" t="s">
        <v>69</v>
      </c>
      <c r="V223" s="2"/>
      <c r="W223" s="2"/>
      <c r="X223" s="2"/>
      <c r="Y223" s="2"/>
      <c r="Z223" s="3" t="s">
        <v>1</v>
      </c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O223" s="2" t="s">
        <v>70</v>
      </c>
      <c r="AP223" s="2"/>
      <c r="AQ223" s="2"/>
      <c r="AR223" s="2"/>
      <c r="AS223" s="2"/>
      <c r="AT223" s="3" t="s">
        <v>1</v>
      </c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I223" s="2" t="s">
        <v>71</v>
      </c>
      <c r="BJ223" s="2"/>
      <c r="BK223" s="2"/>
      <c r="BL223" s="2"/>
      <c r="BM223" s="2"/>
      <c r="BN223" s="3" t="s">
        <v>1</v>
      </c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C223" s="2" t="s">
        <v>72</v>
      </c>
      <c r="CD223" s="2"/>
      <c r="CE223" s="2"/>
      <c r="CF223" s="2"/>
      <c r="CG223" s="2"/>
      <c r="CH223" s="3" t="s">
        <v>1</v>
      </c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W223" s="2" t="s">
        <v>73</v>
      </c>
      <c r="CX223" s="2"/>
      <c r="CY223" s="2"/>
      <c r="CZ223" s="2"/>
      <c r="DA223" s="2"/>
      <c r="DB223" s="3" t="s">
        <v>1</v>
      </c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Q223" s="2" t="s">
        <v>74</v>
      </c>
      <c r="DR223" s="2"/>
      <c r="DS223" s="2"/>
      <c r="DT223" s="2"/>
      <c r="DU223" s="2"/>
      <c r="DV223" s="3" t="s">
        <v>1</v>
      </c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</row>
    <row r="224" customHeight="1" spans="1:139">
      <c r="A224" s="2"/>
      <c r="B224" s="2"/>
      <c r="C224" s="2"/>
      <c r="D224" s="2"/>
      <c r="E224" s="2"/>
      <c r="F224" s="4" t="s">
        <v>8</v>
      </c>
      <c r="G224" s="5"/>
      <c r="H224" s="5"/>
      <c r="I224" s="6"/>
      <c r="J224" s="7" t="s">
        <v>9</v>
      </c>
      <c r="K224" s="7"/>
      <c r="L224" s="7"/>
      <c r="M224" s="7"/>
      <c r="N224" s="8" t="s">
        <v>10</v>
      </c>
      <c r="O224" s="8"/>
      <c r="P224" s="8"/>
      <c r="Q224" s="9" t="s">
        <v>11</v>
      </c>
      <c r="R224" s="10" t="s">
        <v>12</v>
      </c>
      <c r="S224" s="10" t="s">
        <v>13</v>
      </c>
      <c r="U224" s="2"/>
      <c r="V224" s="2"/>
      <c r="W224" s="2"/>
      <c r="X224" s="2"/>
      <c r="Y224" s="2"/>
      <c r="Z224" s="4" t="s">
        <v>8</v>
      </c>
      <c r="AA224" s="5"/>
      <c r="AB224" s="5"/>
      <c r="AC224" s="6"/>
      <c r="AD224" s="7" t="s">
        <v>9</v>
      </c>
      <c r="AE224" s="7"/>
      <c r="AF224" s="7"/>
      <c r="AG224" s="7"/>
      <c r="AH224" s="8" t="s">
        <v>10</v>
      </c>
      <c r="AI224" s="8"/>
      <c r="AJ224" s="8"/>
      <c r="AK224" s="9" t="s">
        <v>11</v>
      </c>
      <c r="AL224" s="10" t="s">
        <v>12</v>
      </c>
      <c r="AM224" s="10" t="s">
        <v>13</v>
      </c>
      <c r="AO224" s="2"/>
      <c r="AP224" s="2"/>
      <c r="AQ224" s="2"/>
      <c r="AR224" s="2"/>
      <c r="AS224" s="2"/>
      <c r="AT224" s="4" t="s">
        <v>8</v>
      </c>
      <c r="AU224" s="5"/>
      <c r="AV224" s="5"/>
      <c r="AW224" s="6"/>
      <c r="AX224" s="7" t="s">
        <v>9</v>
      </c>
      <c r="AY224" s="7"/>
      <c r="AZ224" s="7"/>
      <c r="BA224" s="7"/>
      <c r="BB224" s="8" t="s">
        <v>10</v>
      </c>
      <c r="BC224" s="8"/>
      <c r="BD224" s="8"/>
      <c r="BE224" s="9" t="s">
        <v>11</v>
      </c>
      <c r="BF224" s="10" t="s">
        <v>12</v>
      </c>
      <c r="BG224" s="10" t="s">
        <v>13</v>
      </c>
      <c r="BI224" s="2"/>
      <c r="BJ224" s="2"/>
      <c r="BK224" s="2"/>
      <c r="BL224" s="2"/>
      <c r="BM224" s="2"/>
      <c r="BN224" s="4" t="s">
        <v>8</v>
      </c>
      <c r="BO224" s="5"/>
      <c r="BP224" s="5"/>
      <c r="BQ224" s="6"/>
      <c r="BR224" s="7" t="s">
        <v>9</v>
      </c>
      <c r="BS224" s="7"/>
      <c r="BT224" s="7"/>
      <c r="BU224" s="7"/>
      <c r="BV224" s="8" t="s">
        <v>10</v>
      </c>
      <c r="BW224" s="8"/>
      <c r="BX224" s="8"/>
      <c r="BY224" s="9" t="s">
        <v>11</v>
      </c>
      <c r="BZ224" s="10" t="s">
        <v>12</v>
      </c>
      <c r="CA224" s="10" t="s">
        <v>13</v>
      </c>
      <c r="CC224" s="2"/>
      <c r="CD224" s="2"/>
      <c r="CE224" s="2"/>
      <c r="CF224" s="2"/>
      <c r="CG224" s="2"/>
      <c r="CH224" s="4" t="s">
        <v>8</v>
      </c>
      <c r="CI224" s="5"/>
      <c r="CJ224" s="5"/>
      <c r="CK224" s="6"/>
      <c r="CL224" s="7" t="s">
        <v>9</v>
      </c>
      <c r="CM224" s="7"/>
      <c r="CN224" s="7"/>
      <c r="CO224" s="7"/>
      <c r="CP224" s="8" t="s">
        <v>10</v>
      </c>
      <c r="CQ224" s="8"/>
      <c r="CR224" s="8"/>
      <c r="CS224" s="9" t="s">
        <v>11</v>
      </c>
      <c r="CT224" s="10" t="s">
        <v>12</v>
      </c>
      <c r="CU224" s="10" t="s">
        <v>13</v>
      </c>
      <c r="CW224" s="2"/>
      <c r="CX224" s="2"/>
      <c r="CY224" s="2"/>
      <c r="CZ224" s="2"/>
      <c r="DA224" s="2"/>
      <c r="DB224" s="4" t="s">
        <v>8</v>
      </c>
      <c r="DC224" s="5"/>
      <c r="DD224" s="5"/>
      <c r="DE224" s="6"/>
      <c r="DF224" s="7" t="s">
        <v>9</v>
      </c>
      <c r="DG224" s="7"/>
      <c r="DH224" s="7"/>
      <c r="DI224" s="7"/>
      <c r="DJ224" s="8" t="s">
        <v>10</v>
      </c>
      <c r="DK224" s="8"/>
      <c r="DL224" s="8"/>
      <c r="DM224" s="9" t="s">
        <v>11</v>
      </c>
      <c r="DN224" s="10" t="s">
        <v>12</v>
      </c>
      <c r="DO224" s="10" t="s">
        <v>13</v>
      </c>
      <c r="DQ224" s="2"/>
      <c r="DR224" s="2"/>
      <c r="DS224" s="2"/>
      <c r="DT224" s="2"/>
      <c r="DU224" s="2"/>
      <c r="DV224" s="4" t="s">
        <v>8</v>
      </c>
      <c r="DW224" s="5"/>
      <c r="DX224" s="5"/>
      <c r="DY224" s="6"/>
      <c r="DZ224" s="7" t="s">
        <v>9</v>
      </c>
      <c r="EA224" s="7"/>
      <c r="EB224" s="7"/>
      <c r="EC224" s="7"/>
      <c r="ED224" s="8" t="s">
        <v>10</v>
      </c>
      <c r="EE224" s="8"/>
      <c r="EF224" s="8"/>
      <c r="EG224" s="9" t="s">
        <v>11</v>
      </c>
      <c r="EH224" s="10" t="s">
        <v>12</v>
      </c>
      <c r="EI224" s="10" t="s">
        <v>13</v>
      </c>
    </row>
    <row r="225" customHeight="1" spans="1:140">
      <c r="A225" s="1" t="s">
        <v>14</v>
      </c>
      <c r="B225" s="1" t="s">
        <v>15</v>
      </c>
      <c r="C225" s="1" t="s">
        <v>16</v>
      </c>
      <c r="D225" s="1" t="s">
        <v>17</v>
      </c>
      <c r="E225" s="1" t="s">
        <v>18</v>
      </c>
      <c r="F225" s="11" t="s">
        <v>19</v>
      </c>
      <c r="G225" s="11" t="s">
        <v>20</v>
      </c>
      <c r="H225" s="12" t="s">
        <v>21</v>
      </c>
      <c r="I225" s="13" t="s">
        <v>8</v>
      </c>
      <c r="J225" s="11" t="s">
        <v>22</v>
      </c>
      <c r="K225" s="11" t="s">
        <v>23</v>
      </c>
      <c r="L225" s="11" t="s">
        <v>24</v>
      </c>
      <c r="M225" s="7" t="s">
        <v>25</v>
      </c>
      <c r="N225" s="11" t="s">
        <v>26</v>
      </c>
      <c r="O225" s="11" t="s">
        <v>27</v>
      </c>
      <c r="P225" s="8" t="s">
        <v>28</v>
      </c>
      <c r="Q225" s="9" t="s">
        <v>29</v>
      </c>
      <c r="R225" s="14"/>
      <c r="S225" s="14"/>
      <c r="U225" s="1" t="s">
        <v>14</v>
      </c>
      <c r="V225" s="1" t="s">
        <v>15</v>
      </c>
      <c r="W225" s="1" t="s">
        <v>16</v>
      </c>
      <c r="X225" s="1" t="s">
        <v>17</v>
      </c>
      <c r="Y225" s="1" t="s">
        <v>18</v>
      </c>
      <c r="Z225" s="11" t="s">
        <v>19</v>
      </c>
      <c r="AA225" s="11" t="s">
        <v>20</v>
      </c>
      <c r="AB225" s="12" t="s">
        <v>21</v>
      </c>
      <c r="AC225" s="13" t="s">
        <v>8</v>
      </c>
      <c r="AD225" s="11" t="s">
        <v>22</v>
      </c>
      <c r="AE225" s="11" t="s">
        <v>23</v>
      </c>
      <c r="AF225" s="11" t="s">
        <v>24</v>
      </c>
      <c r="AG225" s="7" t="s">
        <v>25</v>
      </c>
      <c r="AH225" s="11" t="s">
        <v>26</v>
      </c>
      <c r="AI225" s="11" t="s">
        <v>27</v>
      </c>
      <c r="AJ225" s="8" t="s">
        <v>28</v>
      </c>
      <c r="AK225" s="9" t="s">
        <v>29</v>
      </c>
      <c r="AL225" s="14"/>
      <c r="AM225" s="14"/>
      <c r="AO225" s="1" t="s">
        <v>14</v>
      </c>
      <c r="AP225" s="1" t="s">
        <v>15</v>
      </c>
      <c r="AQ225" s="1" t="s">
        <v>16</v>
      </c>
      <c r="AR225" s="1" t="s">
        <v>17</v>
      </c>
      <c r="AS225" s="1" t="s">
        <v>18</v>
      </c>
      <c r="AT225" s="11" t="s">
        <v>19</v>
      </c>
      <c r="AU225" s="11" t="s">
        <v>20</v>
      </c>
      <c r="AV225" s="12" t="s">
        <v>21</v>
      </c>
      <c r="AW225" s="13" t="s">
        <v>8</v>
      </c>
      <c r="AX225" s="11" t="s">
        <v>22</v>
      </c>
      <c r="AY225" s="11" t="s">
        <v>23</v>
      </c>
      <c r="AZ225" s="11" t="s">
        <v>24</v>
      </c>
      <c r="BA225" s="7" t="s">
        <v>25</v>
      </c>
      <c r="BB225" s="11" t="s">
        <v>26</v>
      </c>
      <c r="BC225" s="11" t="s">
        <v>27</v>
      </c>
      <c r="BD225" s="8" t="s">
        <v>28</v>
      </c>
      <c r="BE225" s="9" t="s">
        <v>29</v>
      </c>
      <c r="BF225" s="14"/>
      <c r="BG225" s="14"/>
      <c r="BI225" s="1" t="s">
        <v>14</v>
      </c>
      <c r="BJ225" s="1" t="s">
        <v>15</v>
      </c>
      <c r="BK225" s="1" t="s">
        <v>16</v>
      </c>
      <c r="BL225" s="1" t="s">
        <v>17</v>
      </c>
      <c r="BM225" s="1" t="s">
        <v>18</v>
      </c>
      <c r="BN225" s="11" t="s">
        <v>19</v>
      </c>
      <c r="BO225" s="11" t="s">
        <v>20</v>
      </c>
      <c r="BP225" s="12" t="s">
        <v>21</v>
      </c>
      <c r="BQ225" s="13" t="s">
        <v>8</v>
      </c>
      <c r="BR225" s="11" t="s">
        <v>22</v>
      </c>
      <c r="BS225" s="11" t="s">
        <v>23</v>
      </c>
      <c r="BT225" s="11" t="s">
        <v>24</v>
      </c>
      <c r="BU225" s="7" t="s">
        <v>25</v>
      </c>
      <c r="BV225" s="11" t="s">
        <v>26</v>
      </c>
      <c r="BW225" s="11" t="s">
        <v>27</v>
      </c>
      <c r="BX225" s="8" t="s">
        <v>28</v>
      </c>
      <c r="BY225" s="9" t="s">
        <v>29</v>
      </c>
      <c r="BZ225" s="14"/>
      <c r="CA225" s="14"/>
      <c r="CC225" s="1" t="s">
        <v>14</v>
      </c>
      <c r="CD225" s="1" t="s">
        <v>15</v>
      </c>
      <c r="CE225" s="1" t="s">
        <v>16</v>
      </c>
      <c r="CF225" s="1" t="s">
        <v>17</v>
      </c>
      <c r="CG225" s="1" t="s">
        <v>18</v>
      </c>
      <c r="CH225" s="11" t="s">
        <v>19</v>
      </c>
      <c r="CI225" s="11" t="s">
        <v>20</v>
      </c>
      <c r="CJ225" s="12" t="s">
        <v>21</v>
      </c>
      <c r="CK225" s="13" t="s">
        <v>8</v>
      </c>
      <c r="CL225" s="11" t="s">
        <v>22</v>
      </c>
      <c r="CM225" s="11" t="s">
        <v>23</v>
      </c>
      <c r="CN225" s="11" t="s">
        <v>24</v>
      </c>
      <c r="CO225" s="7" t="s">
        <v>25</v>
      </c>
      <c r="CP225" s="11" t="s">
        <v>26</v>
      </c>
      <c r="CQ225" s="11" t="s">
        <v>27</v>
      </c>
      <c r="CR225" s="8" t="s">
        <v>28</v>
      </c>
      <c r="CS225" s="9" t="s">
        <v>29</v>
      </c>
      <c r="CT225" s="14"/>
      <c r="CU225" s="14"/>
      <c r="CW225" s="1" t="s">
        <v>14</v>
      </c>
      <c r="CX225" s="1" t="s">
        <v>15</v>
      </c>
      <c r="CY225" s="1" t="s">
        <v>16</v>
      </c>
      <c r="CZ225" s="1" t="s">
        <v>17</v>
      </c>
      <c r="DA225" s="1" t="s">
        <v>18</v>
      </c>
      <c r="DB225" s="11" t="s">
        <v>19</v>
      </c>
      <c r="DC225" s="11" t="s">
        <v>20</v>
      </c>
      <c r="DD225" s="12" t="s">
        <v>21</v>
      </c>
      <c r="DE225" s="13" t="s">
        <v>8</v>
      </c>
      <c r="DF225" s="11" t="s">
        <v>22</v>
      </c>
      <c r="DG225" s="11" t="s">
        <v>23</v>
      </c>
      <c r="DH225" s="11" t="s">
        <v>24</v>
      </c>
      <c r="DI225" s="7" t="s">
        <v>25</v>
      </c>
      <c r="DJ225" s="11" t="s">
        <v>26</v>
      </c>
      <c r="DK225" s="11" t="s">
        <v>27</v>
      </c>
      <c r="DL225" s="8" t="s">
        <v>28</v>
      </c>
      <c r="DM225" s="9" t="s">
        <v>29</v>
      </c>
      <c r="DN225" s="14"/>
      <c r="DO225" s="14"/>
      <c r="DQ225" s="1" t="s">
        <v>14</v>
      </c>
      <c r="DR225" s="1" t="s">
        <v>15</v>
      </c>
      <c r="DS225" s="1" t="s">
        <v>16</v>
      </c>
      <c r="DT225" s="1" t="s">
        <v>17</v>
      </c>
      <c r="DU225" s="1" t="s">
        <v>18</v>
      </c>
      <c r="DV225" s="11" t="s">
        <v>19</v>
      </c>
      <c r="DW225" s="11" t="s">
        <v>20</v>
      </c>
      <c r="DX225" s="12" t="s">
        <v>21</v>
      </c>
      <c r="DY225" s="13" t="s">
        <v>8</v>
      </c>
      <c r="DZ225" s="11" t="s">
        <v>22</v>
      </c>
      <c r="EA225" s="11" t="s">
        <v>23</v>
      </c>
      <c r="EB225" s="11" t="s">
        <v>24</v>
      </c>
      <c r="EC225" s="7" t="s">
        <v>25</v>
      </c>
      <c r="ED225" s="11" t="s">
        <v>26</v>
      </c>
      <c r="EE225" s="11" t="s">
        <v>27</v>
      </c>
      <c r="EF225" s="8" t="s">
        <v>28</v>
      </c>
      <c r="EG225" s="9" t="s">
        <v>29</v>
      </c>
      <c r="EH225" s="14"/>
      <c r="EI225" s="14"/>
    </row>
    <row r="226" customHeight="1" spans="1:140">
      <c r="A226" s="15">
        <f>M235</f>
        <v>1051532.62926664</v>
      </c>
      <c r="B226" s="15">
        <f>T244+T253</f>
        <v>697865.115567856</v>
      </c>
      <c r="C226" s="15">
        <f>M267</f>
        <v>438892.447463204</v>
      </c>
      <c r="D226" s="15">
        <f>M277</f>
        <v>347729.503640211</v>
      </c>
      <c r="E226" s="15">
        <v>18</v>
      </c>
      <c r="F226" s="11">
        <v>2704</v>
      </c>
      <c r="G226" s="11">
        <v>1.286</v>
      </c>
      <c r="H226" s="12">
        <v>1.35</v>
      </c>
      <c r="I226" s="13">
        <f t="shared" ref="I226:I231" si="448">F226*G226*H226</f>
        <v>4694.4144</v>
      </c>
      <c r="J226" s="11">
        <v>3</v>
      </c>
      <c r="K226" s="11">
        <v>680</v>
      </c>
      <c r="L226" s="11">
        <v>1.39</v>
      </c>
      <c r="M226" s="16">
        <f t="shared" ref="M226:M231" si="449">1+6*K226/(K226+2000)+L226</f>
        <v>3.91238805970149</v>
      </c>
      <c r="N226" s="11">
        <v>1</v>
      </c>
      <c r="O226" s="11">
        <v>2.38</v>
      </c>
      <c r="P226" s="8">
        <f t="shared" ref="P226:P231" si="450">1+N226*O226</f>
        <v>3.38</v>
      </c>
      <c r="Q226" s="9">
        <v>1.15</v>
      </c>
      <c r="R226" s="17">
        <v>1</v>
      </c>
      <c r="S226" s="18">
        <f t="shared" ref="S226:S234" si="451">I226*J226*Q226*P226*M226*R226</f>
        <v>214170.250433466</v>
      </c>
      <c r="U226" s="15">
        <f>AG235</f>
        <v>1051532.62926664</v>
      </c>
      <c r="V226" s="15">
        <f>AN244+AN253</f>
        <v>800926.440759616</v>
      </c>
      <c r="W226" s="15">
        <f>AG267</f>
        <v>438892.447463204</v>
      </c>
      <c r="X226" s="15">
        <f>AG277</f>
        <v>491144.470425101</v>
      </c>
      <c r="Y226" s="15">
        <v>18</v>
      </c>
      <c r="Z226" s="11">
        <v>2704</v>
      </c>
      <c r="AA226" s="11">
        <v>1.286</v>
      </c>
      <c r="AB226" s="12">
        <v>1.35</v>
      </c>
      <c r="AC226" s="13">
        <f t="shared" ref="AC226:AC229" si="452">Z226*AA226*AB226</f>
        <v>4694.4144</v>
      </c>
      <c r="AD226" s="11">
        <v>3</v>
      </c>
      <c r="AE226" s="11">
        <v>680</v>
      </c>
      <c r="AF226" s="11">
        <v>1.39</v>
      </c>
      <c r="AG226" s="16">
        <f t="shared" ref="AG226:AG229" si="453">1+6*AE226/(AE226+2000)+AF226</f>
        <v>3.91238805970149</v>
      </c>
      <c r="AH226" s="11">
        <v>1</v>
      </c>
      <c r="AI226" s="11">
        <v>2.38</v>
      </c>
      <c r="AJ226" s="8">
        <f t="shared" ref="AJ226:AJ229" si="454">1+AH226*AI226</f>
        <v>3.38</v>
      </c>
      <c r="AK226" s="9">
        <v>1.15</v>
      </c>
      <c r="AL226" s="17">
        <v>1</v>
      </c>
      <c r="AM226" s="18">
        <f t="shared" ref="AM226:AM234" si="455">AC226*AD226*AK226*AJ226*AG226*AL226</f>
        <v>214170.250433466</v>
      </c>
      <c r="AO226" s="15">
        <f>BA235</f>
        <v>1067305.61870564</v>
      </c>
      <c r="AP226" s="15">
        <f>BH244+BH253</f>
        <v>722228.428611506</v>
      </c>
      <c r="AQ226" s="15">
        <f>BA267</f>
        <v>445475.834175152</v>
      </c>
      <c r="AR226" s="15">
        <f>BA277</f>
        <v>532111.601631358</v>
      </c>
      <c r="AS226" s="15">
        <v>18</v>
      </c>
      <c r="AT226" s="11">
        <v>2704</v>
      </c>
      <c r="AU226" s="11">
        <v>1.286</v>
      </c>
      <c r="AV226" s="12">
        <v>1.35</v>
      </c>
      <c r="AW226" s="13">
        <f t="shared" ref="AW226:AW229" si="456">AT226*AU226*AV226</f>
        <v>4694.4144</v>
      </c>
      <c r="AX226" s="11">
        <v>3</v>
      </c>
      <c r="AY226" s="11">
        <v>680</v>
      </c>
      <c r="AZ226" s="11">
        <v>1.39</v>
      </c>
      <c r="BA226" s="16">
        <f t="shared" ref="BA226:BA229" si="457">1+6*AY226/(AY226+2000)+AZ226</f>
        <v>3.91238805970149</v>
      </c>
      <c r="BB226" s="11">
        <v>1</v>
      </c>
      <c r="BC226" s="11">
        <v>2.38</v>
      </c>
      <c r="BD226" s="8">
        <f t="shared" ref="BD226:BD229" si="458">1+BB226*BC226</f>
        <v>3.38</v>
      </c>
      <c r="BE226" s="9">
        <v>1.15</v>
      </c>
      <c r="BF226" s="17">
        <v>1.015</v>
      </c>
      <c r="BG226" s="18">
        <f t="shared" ref="BG226:BG234" si="459">AW226*AX226*BE226*BD226*BA226*BF226</f>
        <v>217382.804189968</v>
      </c>
      <c r="BI226" s="15">
        <f>BU235</f>
        <v>1067305.61870564</v>
      </c>
      <c r="BJ226" s="15">
        <f>CB244+CB253</f>
        <v>825468.113136188</v>
      </c>
      <c r="BK226" s="15">
        <f>BU267</f>
        <v>445475.834175152</v>
      </c>
      <c r="BL226" s="15">
        <f>BU277</f>
        <v>750506.156229427</v>
      </c>
      <c r="BM226" s="15">
        <v>18</v>
      </c>
      <c r="BN226" s="11">
        <v>2704</v>
      </c>
      <c r="BO226" s="11">
        <v>1.286</v>
      </c>
      <c r="BP226" s="12">
        <v>1.35</v>
      </c>
      <c r="BQ226" s="13">
        <f t="shared" ref="BQ226:BQ229" si="460">BN226*BO226*BP226</f>
        <v>4694.4144</v>
      </c>
      <c r="BR226" s="11">
        <v>3</v>
      </c>
      <c r="BS226" s="11">
        <v>680</v>
      </c>
      <c r="BT226" s="11">
        <v>1.39</v>
      </c>
      <c r="BU226" s="16">
        <f t="shared" ref="BU226:BU229" si="461">1+6*BS226/(BS226+2000)+BT226</f>
        <v>3.91238805970149</v>
      </c>
      <c r="BV226" s="11">
        <v>1</v>
      </c>
      <c r="BW226" s="11">
        <v>2.38</v>
      </c>
      <c r="BX226" s="8">
        <f t="shared" ref="BX226:BX229" si="462">1+BV226*BW226</f>
        <v>3.38</v>
      </c>
      <c r="BY226" s="9">
        <v>1.15</v>
      </c>
      <c r="BZ226" s="17">
        <v>1.015</v>
      </c>
      <c r="CA226" s="18">
        <f t="shared" ref="CA226:CA234" si="463">BQ226*BR226*BY226*BX226*BU226*BZ226</f>
        <v>217382.804189968</v>
      </c>
      <c r="CC226" s="15">
        <f>CO235</f>
        <v>1321501.18765772</v>
      </c>
      <c r="CD226" s="15">
        <f>CV244+CV253</f>
        <v>772037.285757127</v>
      </c>
      <c r="CE226" s="15">
        <f>CO267</f>
        <v>476198.305497576</v>
      </c>
      <c r="CF226" s="15">
        <f>CO277</f>
        <v>779209.101092868</v>
      </c>
      <c r="CG226" s="15">
        <v>18</v>
      </c>
      <c r="CH226" s="11">
        <f>2704+428</f>
        <v>3132</v>
      </c>
      <c r="CI226" s="11">
        <v>1.286</v>
      </c>
      <c r="CJ226" s="12">
        <v>1.35</v>
      </c>
      <c r="CK226" s="13">
        <f t="shared" ref="CK226:CK229" si="464">CH226*CI226*CJ226</f>
        <v>5437.4652</v>
      </c>
      <c r="CL226" s="11">
        <v>3</v>
      </c>
      <c r="CM226" s="11">
        <v>680</v>
      </c>
      <c r="CN226" s="11">
        <v>1.39</v>
      </c>
      <c r="CO226" s="16">
        <f t="shared" ref="CO226:CO229" si="465">1+6*CM226/(CM226+2000)+CN226</f>
        <v>3.91238805970149</v>
      </c>
      <c r="CP226" s="11">
        <v>1</v>
      </c>
      <c r="CQ226" s="11">
        <v>2.38</v>
      </c>
      <c r="CR226" s="8">
        <f t="shared" ref="CR226:CR229" si="466">1+CP226*CQ226</f>
        <v>3.38</v>
      </c>
      <c r="CS226" s="9">
        <v>1.15</v>
      </c>
      <c r="CT226" s="17">
        <v>1.085</v>
      </c>
      <c r="CU226" s="18">
        <f t="shared" ref="CU226:CU234" si="467">CK226*CL226*CS226*CR226*CO226*CT226</f>
        <v>269155.927673081</v>
      </c>
      <c r="CW226" s="15">
        <f>DI235</f>
        <v>1326564.41059894</v>
      </c>
      <c r="CX226" s="15">
        <f>DP244+DP253</f>
        <v>882396.948524891</v>
      </c>
      <c r="CY226" s="15">
        <f>DI267</f>
        <v>476198.305497576</v>
      </c>
      <c r="CZ226" s="15">
        <f>DI277</f>
        <v>1094019.03442285</v>
      </c>
      <c r="DA226" s="15">
        <v>18</v>
      </c>
      <c r="DB226" s="11">
        <f>2704+440</f>
        <v>3144</v>
      </c>
      <c r="DC226" s="11">
        <v>1.286</v>
      </c>
      <c r="DD226" s="12">
        <v>1.35</v>
      </c>
      <c r="DE226" s="13">
        <f t="shared" ref="DE226:DE229" si="468">DB226*DC226*DD226</f>
        <v>5458.2984</v>
      </c>
      <c r="DF226" s="11">
        <v>3</v>
      </c>
      <c r="DG226" s="11">
        <v>680</v>
      </c>
      <c r="DH226" s="11">
        <v>1.39</v>
      </c>
      <c r="DI226" s="16">
        <f t="shared" ref="DI226:DI229" si="469">1+6*DG226/(DG226+2000)+DH226</f>
        <v>3.91238805970149</v>
      </c>
      <c r="DJ226" s="11">
        <v>1</v>
      </c>
      <c r="DK226" s="11">
        <v>2.38</v>
      </c>
      <c r="DL226" s="8">
        <f t="shared" ref="DL226:DL229" si="470">1+DJ226*DK226</f>
        <v>3.38</v>
      </c>
      <c r="DM226" s="9">
        <v>1.15</v>
      </c>
      <c r="DN226" s="17">
        <v>1.085</v>
      </c>
      <c r="DO226" s="18">
        <f t="shared" ref="DO226:DO234" si="471">DE226*DF226*DM226*DL226*DI226*DN226</f>
        <v>270187.176438112</v>
      </c>
      <c r="DQ226" s="15">
        <f>EC235</f>
        <v>1890998.14082898</v>
      </c>
      <c r="DR226" s="15">
        <f>EJ244+EJ253</f>
        <v>1227161.39024885</v>
      </c>
      <c r="DS226" s="15">
        <f>EC267</f>
        <v>682876.413524817</v>
      </c>
      <c r="DT226" s="15">
        <f>EC277</f>
        <v>2058071.74088297</v>
      </c>
      <c r="DU226" s="15">
        <v>18</v>
      </c>
      <c r="DV226" s="11">
        <f>2704+499</f>
        <v>3203</v>
      </c>
      <c r="DW226" s="11">
        <v>1.286</v>
      </c>
      <c r="DX226" s="12">
        <v>1.35</v>
      </c>
      <c r="DY226" s="13">
        <f t="shared" ref="DY226:DY229" si="472">DV226*DW226*DX226</f>
        <v>5560.7283</v>
      </c>
      <c r="DZ226" s="11">
        <v>3</v>
      </c>
      <c r="EA226" s="11">
        <v>680</v>
      </c>
      <c r="EB226" s="11">
        <v>1.48</v>
      </c>
      <c r="EC226" s="16">
        <f t="shared" ref="EC226:EC229" si="473">1+6*EA226/(EA226+2000)+EB226</f>
        <v>4.00238805970149</v>
      </c>
      <c r="ED226" s="11">
        <v>1</v>
      </c>
      <c r="EE226" s="11">
        <v>3.18</v>
      </c>
      <c r="EF226" s="8">
        <f t="shared" ref="EF226:EF229" si="474">1+ED226*EE226</f>
        <v>4.18</v>
      </c>
      <c r="EG226" s="9">
        <v>1.15</v>
      </c>
      <c r="EH226" s="17">
        <v>1.2</v>
      </c>
      <c r="EI226" s="18">
        <f t="shared" ref="EI226:EI234" si="475">DY226*DZ226*EG226*EF226*EC226*EH226</f>
        <v>385147.863336406</v>
      </c>
    </row>
    <row r="227" customHeight="1" spans="1:140">
      <c r="A227" s="1" t="s">
        <v>30</v>
      </c>
      <c r="B227" s="1" t="s">
        <v>31</v>
      </c>
      <c r="C227" s="1" t="s">
        <v>32</v>
      </c>
      <c r="D227" s="1" t="s">
        <v>12</v>
      </c>
      <c r="F227" s="11">
        <v>2704</v>
      </c>
      <c r="G227" s="11">
        <v>1.871</v>
      </c>
      <c r="H227" s="12">
        <v>1.35</v>
      </c>
      <c r="I227" s="13">
        <f t="shared" si="448"/>
        <v>6829.8984</v>
      </c>
      <c r="J227" s="11">
        <v>3</v>
      </c>
      <c r="K227" s="11">
        <v>680</v>
      </c>
      <c r="L227" s="11">
        <v>1.39</v>
      </c>
      <c r="M227" s="16">
        <f t="shared" si="449"/>
        <v>3.91238805970149</v>
      </c>
      <c r="N227" s="11">
        <v>1</v>
      </c>
      <c r="O227" s="11">
        <v>2.38</v>
      </c>
      <c r="P227" s="8">
        <f t="shared" si="450"/>
        <v>3.38</v>
      </c>
      <c r="Q227" s="9">
        <v>1.15</v>
      </c>
      <c r="R227" s="17">
        <v>1</v>
      </c>
      <c r="S227" s="18">
        <f t="shared" si="451"/>
        <v>311596.064199855</v>
      </c>
      <c r="U227" s="1" t="s">
        <v>30</v>
      </c>
      <c r="V227" s="1" t="s">
        <v>31</v>
      </c>
      <c r="W227" s="1" t="s">
        <v>32</v>
      </c>
      <c r="X227" s="1" t="s">
        <v>12</v>
      </c>
      <c r="Z227" s="11">
        <v>2704</v>
      </c>
      <c r="AA227" s="11">
        <v>1.871</v>
      </c>
      <c r="AB227" s="12">
        <v>1.35</v>
      </c>
      <c r="AC227" s="13">
        <f t="shared" si="452"/>
        <v>6829.8984</v>
      </c>
      <c r="AD227" s="11">
        <v>3</v>
      </c>
      <c r="AE227" s="11">
        <v>680</v>
      </c>
      <c r="AF227" s="11">
        <v>1.39</v>
      </c>
      <c r="AG227" s="16">
        <f t="shared" si="453"/>
        <v>3.91238805970149</v>
      </c>
      <c r="AH227" s="11">
        <v>1</v>
      </c>
      <c r="AI227" s="11">
        <v>2.38</v>
      </c>
      <c r="AJ227" s="8">
        <f t="shared" si="454"/>
        <v>3.38</v>
      </c>
      <c r="AK227" s="9">
        <v>1.15</v>
      </c>
      <c r="AL227" s="17">
        <v>1</v>
      </c>
      <c r="AM227" s="18">
        <f t="shared" si="455"/>
        <v>311596.064199855</v>
      </c>
      <c r="AO227" s="1" t="s">
        <v>30</v>
      </c>
      <c r="AP227" s="1" t="s">
        <v>31</v>
      </c>
      <c r="AQ227" s="1" t="s">
        <v>32</v>
      </c>
      <c r="AR227" s="1" t="s">
        <v>12</v>
      </c>
      <c r="AT227" s="11">
        <v>2704</v>
      </c>
      <c r="AU227" s="11">
        <v>1.871</v>
      </c>
      <c r="AV227" s="12">
        <v>1.35</v>
      </c>
      <c r="AW227" s="13">
        <f t="shared" si="456"/>
        <v>6829.8984</v>
      </c>
      <c r="AX227" s="11">
        <v>3</v>
      </c>
      <c r="AY227" s="11">
        <v>680</v>
      </c>
      <c r="AZ227" s="11">
        <v>1.39</v>
      </c>
      <c r="BA227" s="16">
        <f t="shared" si="457"/>
        <v>3.91238805970149</v>
      </c>
      <c r="BB227" s="11">
        <v>1</v>
      </c>
      <c r="BC227" s="11">
        <v>2.38</v>
      </c>
      <c r="BD227" s="8">
        <f t="shared" si="458"/>
        <v>3.38</v>
      </c>
      <c r="BE227" s="9">
        <v>1.15</v>
      </c>
      <c r="BF227" s="17">
        <v>1.015</v>
      </c>
      <c r="BG227" s="18">
        <f t="shared" si="459"/>
        <v>316270.005162853</v>
      </c>
      <c r="BI227" s="1" t="s">
        <v>30</v>
      </c>
      <c r="BJ227" s="1" t="s">
        <v>31</v>
      </c>
      <c r="BK227" s="1" t="s">
        <v>32</v>
      </c>
      <c r="BL227" s="1" t="s">
        <v>12</v>
      </c>
      <c r="BN227" s="11">
        <v>2704</v>
      </c>
      <c r="BO227" s="11">
        <v>1.871</v>
      </c>
      <c r="BP227" s="12">
        <v>1.35</v>
      </c>
      <c r="BQ227" s="13">
        <f t="shared" si="460"/>
        <v>6829.8984</v>
      </c>
      <c r="BR227" s="11">
        <v>3</v>
      </c>
      <c r="BS227" s="11">
        <v>680</v>
      </c>
      <c r="BT227" s="11">
        <v>1.39</v>
      </c>
      <c r="BU227" s="16">
        <f t="shared" si="461"/>
        <v>3.91238805970149</v>
      </c>
      <c r="BV227" s="11">
        <v>1</v>
      </c>
      <c r="BW227" s="11">
        <v>2.38</v>
      </c>
      <c r="BX227" s="8">
        <f t="shared" si="462"/>
        <v>3.38</v>
      </c>
      <c r="BY227" s="9">
        <v>1.15</v>
      </c>
      <c r="BZ227" s="17">
        <v>1.015</v>
      </c>
      <c r="CA227" s="18">
        <f t="shared" si="463"/>
        <v>316270.005162853</v>
      </c>
      <c r="CC227" s="1" t="s">
        <v>30</v>
      </c>
      <c r="CD227" s="1" t="s">
        <v>31</v>
      </c>
      <c r="CE227" s="1" t="s">
        <v>32</v>
      </c>
      <c r="CF227" s="1" t="s">
        <v>12</v>
      </c>
      <c r="CH227" s="11">
        <f>2704+428</f>
        <v>3132</v>
      </c>
      <c r="CI227" s="11">
        <v>1.871</v>
      </c>
      <c r="CJ227" s="12">
        <v>1.35</v>
      </c>
      <c r="CK227" s="13">
        <f t="shared" si="464"/>
        <v>7910.9622</v>
      </c>
      <c r="CL227" s="11">
        <v>3</v>
      </c>
      <c r="CM227" s="11">
        <v>680</v>
      </c>
      <c r="CN227" s="11">
        <v>1.39</v>
      </c>
      <c r="CO227" s="16">
        <f t="shared" si="465"/>
        <v>3.91238805970149</v>
      </c>
      <c r="CP227" s="11">
        <v>1</v>
      </c>
      <c r="CQ227" s="11">
        <v>2.38</v>
      </c>
      <c r="CR227" s="8">
        <f t="shared" si="466"/>
        <v>3.38</v>
      </c>
      <c r="CS227" s="9">
        <v>1.15</v>
      </c>
      <c r="CT227" s="17">
        <v>1.085</v>
      </c>
      <c r="CU227" s="18">
        <f t="shared" si="467"/>
        <v>391594.666155781</v>
      </c>
      <c r="CW227" s="1" t="s">
        <v>30</v>
      </c>
      <c r="CX227" s="1" t="s">
        <v>31</v>
      </c>
      <c r="CY227" s="1" t="s">
        <v>32</v>
      </c>
      <c r="CZ227" s="1" t="s">
        <v>12</v>
      </c>
      <c r="DB227" s="11">
        <f>2704+440</f>
        <v>3144</v>
      </c>
      <c r="DC227" s="11">
        <v>1.871</v>
      </c>
      <c r="DD227" s="12">
        <v>1.35</v>
      </c>
      <c r="DE227" s="13">
        <f t="shared" si="468"/>
        <v>7941.2724</v>
      </c>
      <c r="DF227" s="11">
        <v>3</v>
      </c>
      <c r="DG227" s="11">
        <v>680</v>
      </c>
      <c r="DH227" s="11">
        <v>1.39</v>
      </c>
      <c r="DI227" s="16">
        <f t="shared" si="469"/>
        <v>3.91238805970149</v>
      </c>
      <c r="DJ227" s="11">
        <v>1</v>
      </c>
      <c r="DK227" s="11">
        <v>2.38</v>
      </c>
      <c r="DL227" s="8">
        <f t="shared" si="470"/>
        <v>3.38</v>
      </c>
      <c r="DM227" s="9">
        <v>1.15</v>
      </c>
      <c r="DN227" s="17">
        <v>1.085</v>
      </c>
      <c r="DO227" s="18">
        <f t="shared" si="471"/>
        <v>393095.028861359</v>
      </c>
      <c r="DQ227" s="1" t="s">
        <v>30</v>
      </c>
      <c r="DR227" s="1" t="s">
        <v>31</v>
      </c>
      <c r="DS227" s="1" t="s">
        <v>32</v>
      </c>
      <c r="DT227" s="1" t="s">
        <v>12</v>
      </c>
      <c r="DV227" s="11">
        <f>2704+499</f>
        <v>3203</v>
      </c>
      <c r="DW227" s="11">
        <v>1.871</v>
      </c>
      <c r="DX227" s="12">
        <v>1.35</v>
      </c>
      <c r="DY227" s="13">
        <f t="shared" si="472"/>
        <v>8090.29755</v>
      </c>
      <c r="DZ227" s="11">
        <v>3</v>
      </c>
      <c r="EA227" s="11">
        <v>680</v>
      </c>
      <c r="EB227" s="11">
        <v>1.48</v>
      </c>
      <c r="EC227" s="16">
        <f t="shared" si="473"/>
        <v>4.00238805970149</v>
      </c>
      <c r="ED227" s="11">
        <v>1</v>
      </c>
      <c r="EE227" s="11">
        <v>3.18</v>
      </c>
      <c r="EF227" s="8">
        <f t="shared" si="474"/>
        <v>4.18</v>
      </c>
      <c r="EG227" s="9">
        <v>1.15</v>
      </c>
      <c r="EH227" s="17">
        <v>1.2</v>
      </c>
      <c r="EI227" s="18">
        <f t="shared" si="475"/>
        <v>560351.207078084</v>
      </c>
    </row>
    <row r="228" customHeight="1" spans="1:140">
      <c r="A228" s="15">
        <f>M297</f>
        <v>104368.74864</v>
      </c>
      <c r="B228" s="15">
        <f>M314</f>
        <v>94300.63548633</v>
      </c>
      <c r="C228" s="1">
        <f>M330</f>
        <v>91641.79763424</v>
      </c>
      <c r="D228" s="1">
        <v>1</v>
      </c>
      <c r="F228" s="11">
        <v>2704</v>
      </c>
      <c r="G228" s="11">
        <v>1.286</v>
      </c>
      <c r="H228" s="12">
        <v>1.35</v>
      </c>
      <c r="I228" s="13">
        <f t="shared" si="448"/>
        <v>4694.4144</v>
      </c>
      <c r="J228" s="11">
        <v>3</v>
      </c>
      <c r="K228" s="11">
        <v>680</v>
      </c>
      <c r="L228" s="11">
        <v>1.39</v>
      </c>
      <c r="M228" s="16">
        <f t="shared" si="449"/>
        <v>3.91238805970149</v>
      </c>
      <c r="N228" s="11">
        <v>1</v>
      </c>
      <c r="O228" s="11">
        <v>2.38</v>
      </c>
      <c r="P228" s="8">
        <f t="shared" si="450"/>
        <v>3.38</v>
      </c>
      <c r="Q228" s="9">
        <v>1.15</v>
      </c>
      <c r="R228" s="17">
        <v>1</v>
      </c>
      <c r="S228" s="18">
        <f t="shared" si="451"/>
        <v>214170.250433466</v>
      </c>
      <c r="U228" s="15">
        <f>AG297</f>
        <v>104368.74864</v>
      </c>
      <c r="V228" s="15">
        <f>AG314</f>
        <v>94300.63548633</v>
      </c>
      <c r="W228" s="1">
        <f>AG330</f>
        <v>111202.971264</v>
      </c>
      <c r="X228" s="1">
        <v>1</v>
      </c>
      <c r="Z228" s="11">
        <v>2704</v>
      </c>
      <c r="AA228" s="11">
        <v>1.286</v>
      </c>
      <c r="AB228" s="12">
        <v>1.35</v>
      </c>
      <c r="AC228" s="13">
        <f t="shared" si="452"/>
        <v>4694.4144</v>
      </c>
      <c r="AD228" s="11">
        <v>3</v>
      </c>
      <c r="AE228" s="11">
        <v>680</v>
      </c>
      <c r="AF228" s="11">
        <v>1.39</v>
      </c>
      <c r="AG228" s="16">
        <f t="shared" si="453"/>
        <v>3.91238805970149</v>
      </c>
      <c r="AH228" s="11">
        <v>1</v>
      </c>
      <c r="AI228" s="11">
        <v>2.38</v>
      </c>
      <c r="AJ228" s="8">
        <f t="shared" si="454"/>
        <v>3.38</v>
      </c>
      <c r="AK228" s="9">
        <v>1.15</v>
      </c>
      <c r="AL228" s="17">
        <v>1</v>
      </c>
      <c r="AM228" s="18">
        <f t="shared" si="455"/>
        <v>214170.250433466</v>
      </c>
      <c r="AO228" s="15">
        <f>BA297</f>
        <v>104368.74864</v>
      </c>
      <c r="AP228" s="15">
        <f>BA314</f>
        <v>94300.63548633</v>
      </c>
      <c r="AQ228" s="1">
        <f>BA330</f>
        <v>100474.9271892</v>
      </c>
      <c r="AR228" s="1">
        <v>1</v>
      </c>
      <c r="AT228" s="11">
        <v>2704</v>
      </c>
      <c r="AU228" s="11">
        <v>1.286</v>
      </c>
      <c r="AV228" s="12">
        <v>1.35</v>
      </c>
      <c r="AW228" s="13">
        <f t="shared" si="456"/>
        <v>4694.4144</v>
      </c>
      <c r="AX228" s="11">
        <v>3</v>
      </c>
      <c r="AY228" s="11">
        <v>680</v>
      </c>
      <c r="AZ228" s="11">
        <v>1.39</v>
      </c>
      <c r="BA228" s="16">
        <f t="shared" si="457"/>
        <v>3.91238805970149</v>
      </c>
      <c r="BB228" s="11">
        <v>1</v>
      </c>
      <c r="BC228" s="11">
        <v>2.38</v>
      </c>
      <c r="BD228" s="8">
        <f t="shared" si="458"/>
        <v>3.38</v>
      </c>
      <c r="BE228" s="9">
        <v>1.15</v>
      </c>
      <c r="BF228" s="17">
        <v>1.015</v>
      </c>
      <c r="BG228" s="18">
        <f t="shared" si="459"/>
        <v>217382.804189968</v>
      </c>
      <c r="BI228" s="15">
        <f>BU297</f>
        <v>104368.74864</v>
      </c>
      <c r="BJ228" s="15">
        <f>BU314</f>
        <v>94300.63548633</v>
      </c>
      <c r="BK228" s="1">
        <f>BU330</f>
        <v>141712.849656</v>
      </c>
      <c r="BL228" s="1">
        <v>1</v>
      </c>
      <c r="BN228" s="11">
        <v>2704</v>
      </c>
      <c r="BO228" s="11">
        <v>1.286</v>
      </c>
      <c r="BP228" s="12">
        <v>1.35</v>
      </c>
      <c r="BQ228" s="13">
        <f t="shared" si="460"/>
        <v>4694.4144</v>
      </c>
      <c r="BR228" s="11">
        <v>3</v>
      </c>
      <c r="BS228" s="11">
        <v>680</v>
      </c>
      <c r="BT228" s="11">
        <v>1.39</v>
      </c>
      <c r="BU228" s="16">
        <f t="shared" si="461"/>
        <v>3.91238805970149</v>
      </c>
      <c r="BV228" s="11">
        <v>1</v>
      </c>
      <c r="BW228" s="11">
        <v>2.38</v>
      </c>
      <c r="BX228" s="8">
        <f t="shared" si="462"/>
        <v>3.38</v>
      </c>
      <c r="BY228" s="9">
        <v>1.15</v>
      </c>
      <c r="BZ228" s="17">
        <v>1.015</v>
      </c>
      <c r="CA228" s="18">
        <f t="shared" si="463"/>
        <v>217382.804189968</v>
      </c>
      <c r="CC228" s="15">
        <f>CO297</f>
        <v>120888.65412</v>
      </c>
      <c r="CD228" s="15">
        <f>CO314</f>
        <v>94300.63548633</v>
      </c>
      <c r="CE228" s="1">
        <f>CO330</f>
        <v>116478.8190684</v>
      </c>
      <c r="CF228" s="1">
        <v>1</v>
      </c>
      <c r="CH228" s="11">
        <f>2704+428</f>
        <v>3132</v>
      </c>
      <c r="CI228" s="11">
        <v>1.286</v>
      </c>
      <c r="CJ228" s="12">
        <v>1.35</v>
      </c>
      <c r="CK228" s="13">
        <f t="shared" si="464"/>
        <v>5437.4652</v>
      </c>
      <c r="CL228" s="11">
        <v>3</v>
      </c>
      <c r="CM228" s="11">
        <v>680</v>
      </c>
      <c r="CN228" s="11">
        <v>1.39</v>
      </c>
      <c r="CO228" s="16">
        <f t="shared" si="465"/>
        <v>3.91238805970149</v>
      </c>
      <c r="CP228" s="11">
        <v>1</v>
      </c>
      <c r="CQ228" s="11">
        <v>2.38</v>
      </c>
      <c r="CR228" s="8">
        <f t="shared" si="466"/>
        <v>3.38</v>
      </c>
      <c r="CS228" s="9">
        <v>1.15</v>
      </c>
      <c r="CT228" s="17">
        <v>1.085</v>
      </c>
      <c r="CU228" s="18">
        <f t="shared" si="467"/>
        <v>269155.927673081</v>
      </c>
      <c r="CW228" s="15">
        <f>DI297</f>
        <v>121351.82904</v>
      </c>
      <c r="CX228" s="15">
        <f>DI314</f>
        <v>94300.63548633</v>
      </c>
      <c r="CY228" s="1">
        <f>DI330</f>
        <v>137089.53396</v>
      </c>
      <c r="CZ228" s="1">
        <v>1</v>
      </c>
      <c r="DB228" s="11">
        <f>2704+440</f>
        <v>3144</v>
      </c>
      <c r="DC228" s="11">
        <v>1.286</v>
      </c>
      <c r="DD228" s="12">
        <v>1.35</v>
      </c>
      <c r="DE228" s="13">
        <f t="shared" si="468"/>
        <v>5458.2984</v>
      </c>
      <c r="DF228" s="11">
        <v>3</v>
      </c>
      <c r="DG228" s="11">
        <v>680</v>
      </c>
      <c r="DH228" s="11">
        <v>1.39</v>
      </c>
      <c r="DI228" s="16">
        <f t="shared" si="469"/>
        <v>3.91238805970149</v>
      </c>
      <c r="DJ228" s="11">
        <v>1</v>
      </c>
      <c r="DK228" s="11">
        <v>2.38</v>
      </c>
      <c r="DL228" s="8">
        <f t="shared" si="470"/>
        <v>3.38</v>
      </c>
      <c r="DM228" s="9">
        <v>1.15</v>
      </c>
      <c r="DN228" s="17">
        <v>1.085</v>
      </c>
      <c r="DO228" s="18">
        <f t="shared" si="471"/>
        <v>270187.176438112</v>
      </c>
      <c r="DQ228" s="15">
        <f>EC297</f>
        <v>152890.43253</v>
      </c>
      <c r="DR228" s="15">
        <f>EC314</f>
        <v>118319.17788873</v>
      </c>
      <c r="DS228" s="1">
        <f>EC330</f>
        <v>231632.8102845</v>
      </c>
      <c r="DT228" s="1">
        <v>1</v>
      </c>
      <c r="DV228" s="11">
        <f>2704+499</f>
        <v>3203</v>
      </c>
      <c r="DW228" s="11">
        <v>1.286</v>
      </c>
      <c r="DX228" s="12">
        <v>1.35</v>
      </c>
      <c r="DY228" s="13">
        <f t="shared" si="472"/>
        <v>5560.7283</v>
      </c>
      <c r="DZ228" s="11">
        <v>3</v>
      </c>
      <c r="EA228" s="11">
        <v>680</v>
      </c>
      <c r="EB228" s="11">
        <v>1.48</v>
      </c>
      <c r="EC228" s="16">
        <f t="shared" si="473"/>
        <v>4.00238805970149</v>
      </c>
      <c r="ED228" s="11">
        <v>1</v>
      </c>
      <c r="EE228" s="11">
        <v>3.18</v>
      </c>
      <c r="EF228" s="8">
        <f t="shared" si="474"/>
        <v>4.18</v>
      </c>
      <c r="EG228" s="9">
        <v>1.15</v>
      </c>
      <c r="EH228" s="17">
        <v>1.2</v>
      </c>
      <c r="EI228" s="18">
        <f t="shared" si="475"/>
        <v>385147.863336406</v>
      </c>
    </row>
    <row r="229" customHeight="1" spans="1:140">
      <c r="A229" s="19" t="s">
        <v>34</v>
      </c>
      <c r="B229" s="19"/>
      <c r="C229" s="19"/>
      <c r="D229" s="20" t="s">
        <v>35</v>
      </c>
      <c r="E229" s="20"/>
      <c r="F229" s="11">
        <v>2704</v>
      </c>
      <c r="G229" s="11">
        <v>1.871</v>
      </c>
      <c r="H229" s="12">
        <v>1.35</v>
      </c>
      <c r="I229" s="13">
        <f t="shared" si="448"/>
        <v>6829.8984</v>
      </c>
      <c r="J229" s="11">
        <v>3</v>
      </c>
      <c r="K229" s="11">
        <v>680</v>
      </c>
      <c r="L229" s="11">
        <v>1.39</v>
      </c>
      <c r="M229" s="16">
        <f t="shared" si="449"/>
        <v>3.91238805970149</v>
      </c>
      <c r="N229" s="11">
        <v>1</v>
      </c>
      <c r="O229" s="11">
        <v>2.38</v>
      </c>
      <c r="P229" s="8">
        <f t="shared" si="450"/>
        <v>3.38</v>
      </c>
      <c r="Q229" s="9">
        <v>1.15</v>
      </c>
      <c r="R229" s="17">
        <v>1</v>
      </c>
      <c r="S229" s="18">
        <f t="shared" si="451"/>
        <v>311596.064199855</v>
      </c>
      <c r="U229" s="19" t="s">
        <v>34</v>
      </c>
      <c r="V229" s="19"/>
      <c r="W229" s="19"/>
      <c r="X229" s="20" t="s">
        <v>35</v>
      </c>
      <c r="Y229" s="20"/>
      <c r="Z229" s="11">
        <v>2704</v>
      </c>
      <c r="AA229" s="11">
        <v>1.871</v>
      </c>
      <c r="AB229" s="12">
        <v>1.35</v>
      </c>
      <c r="AC229" s="13">
        <f t="shared" si="452"/>
        <v>6829.8984</v>
      </c>
      <c r="AD229" s="11">
        <v>3</v>
      </c>
      <c r="AE229" s="11">
        <v>680</v>
      </c>
      <c r="AF229" s="11">
        <v>1.39</v>
      </c>
      <c r="AG229" s="16">
        <f t="shared" si="453"/>
        <v>3.91238805970149</v>
      </c>
      <c r="AH229" s="11">
        <v>1</v>
      </c>
      <c r="AI229" s="11">
        <v>2.38</v>
      </c>
      <c r="AJ229" s="8">
        <f t="shared" si="454"/>
        <v>3.38</v>
      </c>
      <c r="AK229" s="9">
        <v>1.15</v>
      </c>
      <c r="AL229" s="17">
        <v>1</v>
      </c>
      <c r="AM229" s="18">
        <f t="shared" si="455"/>
        <v>311596.064199855</v>
      </c>
      <c r="AO229" s="19" t="s">
        <v>34</v>
      </c>
      <c r="AP229" s="19"/>
      <c r="AQ229" s="19"/>
      <c r="AR229" s="20" t="s">
        <v>35</v>
      </c>
      <c r="AS229" s="20"/>
      <c r="AT229" s="11">
        <v>2704</v>
      </c>
      <c r="AU229" s="11">
        <v>1.871</v>
      </c>
      <c r="AV229" s="12">
        <v>1.35</v>
      </c>
      <c r="AW229" s="13">
        <f t="shared" si="456"/>
        <v>6829.8984</v>
      </c>
      <c r="AX229" s="11">
        <v>3</v>
      </c>
      <c r="AY229" s="11">
        <v>680</v>
      </c>
      <c r="AZ229" s="11">
        <v>1.39</v>
      </c>
      <c r="BA229" s="16">
        <f t="shared" si="457"/>
        <v>3.91238805970149</v>
      </c>
      <c r="BB229" s="11">
        <v>1</v>
      </c>
      <c r="BC229" s="11">
        <v>2.38</v>
      </c>
      <c r="BD229" s="8">
        <f t="shared" si="458"/>
        <v>3.38</v>
      </c>
      <c r="BE229" s="9">
        <v>1.15</v>
      </c>
      <c r="BF229" s="17">
        <v>1.015</v>
      </c>
      <c r="BG229" s="18">
        <f t="shared" si="459"/>
        <v>316270.005162853</v>
      </c>
      <c r="BI229" s="19" t="s">
        <v>34</v>
      </c>
      <c r="BJ229" s="19"/>
      <c r="BK229" s="19"/>
      <c r="BL229" s="20" t="s">
        <v>35</v>
      </c>
      <c r="BM229" s="20"/>
      <c r="BN229" s="11">
        <v>2704</v>
      </c>
      <c r="BO229" s="11">
        <v>1.871</v>
      </c>
      <c r="BP229" s="12">
        <v>1.35</v>
      </c>
      <c r="BQ229" s="13">
        <f t="shared" si="460"/>
        <v>6829.8984</v>
      </c>
      <c r="BR229" s="11">
        <v>3</v>
      </c>
      <c r="BS229" s="11">
        <v>680</v>
      </c>
      <c r="BT229" s="11">
        <v>1.39</v>
      </c>
      <c r="BU229" s="16">
        <f t="shared" si="461"/>
        <v>3.91238805970149</v>
      </c>
      <c r="BV229" s="11">
        <v>1</v>
      </c>
      <c r="BW229" s="11">
        <v>2.38</v>
      </c>
      <c r="BX229" s="8">
        <f t="shared" si="462"/>
        <v>3.38</v>
      </c>
      <c r="BY229" s="9">
        <v>1.15</v>
      </c>
      <c r="BZ229" s="17">
        <v>1.015</v>
      </c>
      <c r="CA229" s="18">
        <f t="shared" si="463"/>
        <v>316270.005162853</v>
      </c>
      <c r="CC229" s="19" t="s">
        <v>34</v>
      </c>
      <c r="CD229" s="19"/>
      <c r="CE229" s="19"/>
      <c r="CF229" s="20" t="s">
        <v>35</v>
      </c>
      <c r="CG229" s="20"/>
      <c r="CH229" s="11">
        <f>2704+428</f>
        <v>3132</v>
      </c>
      <c r="CI229" s="11">
        <v>1.871</v>
      </c>
      <c r="CJ229" s="12">
        <v>1.35</v>
      </c>
      <c r="CK229" s="13">
        <f t="shared" si="464"/>
        <v>7910.9622</v>
      </c>
      <c r="CL229" s="11">
        <v>3</v>
      </c>
      <c r="CM229" s="11">
        <v>680</v>
      </c>
      <c r="CN229" s="11">
        <v>1.39</v>
      </c>
      <c r="CO229" s="16">
        <f t="shared" si="465"/>
        <v>3.91238805970149</v>
      </c>
      <c r="CP229" s="11">
        <v>1</v>
      </c>
      <c r="CQ229" s="11">
        <v>2.38</v>
      </c>
      <c r="CR229" s="8">
        <f t="shared" si="466"/>
        <v>3.38</v>
      </c>
      <c r="CS229" s="9">
        <v>1.15</v>
      </c>
      <c r="CT229" s="17">
        <v>1.085</v>
      </c>
      <c r="CU229" s="18">
        <f t="shared" si="467"/>
        <v>391594.666155781</v>
      </c>
      <c r="CW229" s="19" t="s">
        <v>34</v>
      </c>
      <c r="CX229" s="19"/>
      <c r="CY229" s="19"/>
      <c r="CZ229" s="20" t="s">
        <v>35</v>
      </c>
      <c r="DA229" s="20"/>
      <c r="DB229" s="11">
        <f>2704+440</f>
        <v>3144</v>
      </c>
      <c r="DC229" s="11">
        <v>1.871</v>
      </c>
      <c r="DD229" s="12">
        <v>1.35</v>
      </c>
      <c r="DE229" s="13">
        <f t="shared" si="468"/>
        <v>7941.2724</v>
      </c>
      <c r="DF229" s="11">
        <v>3</v>
      </c>
      <c r="DG229" s="11">
        <v>680</v>
      </c>
      <c r="DH229" s="11">
        <v>1.39</v>
      </c>
      <c r="DI229" s="16">
        <f t="shared" si="469"/>
        <v>3.91238805970149</v>
      </c>
      <c r="DJ229" s="11">
        <v>1</v>
      </c>
      <c r="DK229" s="11">
        <v>2.38</v>
      </c>
      <c r="DL229" s="8">
        <f t="shared" si="470"/>
        <v>3.38</v>
      </c>
      <c r="DM229" s="9">
        <v>1.15</v>
      </c>
      <c r="DN229" s="17">
        <v>1.085</v>
      </c>
      <c r="DO229" s="18">
        <f t="shared" si="471"/>
        <v>393095.028861359</v>
      </c>
      <c r="DQ229" s="19" t="s">
        <v>34</v>
      </c>
      <c r="DR229" s="19"/>
      <c r="DS229" s="19"/>
      <c r="DT229" s="20" t="s">
        <v>35</v>
      </c>
      <c r="DU229" s="20"/>
      <c r="DV229" s="11">
        <f>2704+499</f>
        <v>3203</v>
      </c>
      <c r="DW229" s="11">
        <v>1.871</v>
      </c>
      <c r="DX229" s="12">
        <v>1.35</v>
      </c>
      <c r="DY229" s="13">
        <f t="shared" si="472"/>
        <v>8090.29755</v>
      </c>
      <c r="DZ229" s="11">
        <v>3</v>
      </c>
      <c r="EA229" s="11">
        <v>680</v>
      </c>
      <c r="EB229" s="11">
        <v>1.48</v>
      </c>
      <c r="EC229" s="16">
        <f t="shared" si="473"/>
        <v>4.00238805970149</v>
      </c>
      <c r="ED229" s="11">
        <v>1</v>
      </c>
      <c r="EE229" s="11">
        <v>3.18</v>
      </c>
      <c r="EF229" s="8">
        <f t="shared" si="474"/>
        <v>4.18</v>
      </c>
      <c r="EG229" s="9">
        <v>1.15</v>
      </c>
      <c r="EH229" s="17">
        <v>1.2</v>
      </c>
      <c r="EI229" s="18">
        <f t="shared" si="475"/>
        <v>560351.207078084</v>
      </c>
    </row>
    <row r="230" customHeight="1" spans="1:140">
      <c r="A230" s="19"/>
      <c r="B230" s="19"/>
      <c r="C230" s="19"/>
      <c r="D230" s="20"/>
      <c r="E230" s="20"/>
      <c r="F230" s="11"/>
      <c r="G230" s="11"/>
      <c r="H230" s="12"/>
      <c r="I230" s="13"/>
      <c r="J230" s="11"/>
      <c r="K230" s="11"/>
      <c r="L230" s="11"/>
      <c r="M230" s="16"/>
      <c r="N230" s="11"/>
      <c r="O230" s="11"/>
      <c r="P230" s="8"/>
      <c r="Q230" s="9"/>
      <c r="R230" s="17">
        <v>1</v>
      </c>
      <c r="S230" s="18">
        <f t="shared" si="451"/>
        <v>0</v>
      </c>
      <c r="U230" s="19"/>
      <c r="V230" s="19"/>
      <c r="W230" s="19"/>
      <c r="X230" s="20"/>
      <c r="Y230" s="20"/>
      <c r="Z230" s="11"/>
      <c r="AA230" s="11"/>
      <c r="AB230" s="12"/>
      <c r="AC230" s="13"/>
      <c r="AD230" s="11"/>
      <c r="AE230" s="11"/>
      <c r="AF230" s="11"/>
      <c r="AG230" s="16"/>
      <c r="AH230" s="11"/>
      <c r="AI230" s="11"/>
      <c r="AJ230" s="8"/>
      <c r="AK230" s="9"/>
      <c r="AL230" s="17">
        <v>1</v>
      </c>
      <c r="AM230" s="18">
        <f t="shared" si="455"/>
        <v>0</v>
      </c>
      <c r="AO230" s="19"/>
      <c r="AP230" s="19"/>
      <c r="AQ230" s="19"/>
      <c r="AR230" s="20"/>
      <c r="AS230" s="20"/>
      <c r="AT230" s="11"/>
      <c r="AU230" s="11"/>
      <c r="AV230" s="12"/>
      <c r="AW230" s="13"/>
      <c r="AX230" s="11"/>
      <c r="AY230" s="11"/>
      <c r="AZ230" s="11"/>
      <c r="BA230" s="16"/>
      <c r="BB230" s="11"/>
      <c r="BC230" s="11"/>
      <c r="BD230" s="8"/>
      <c r="BE230" s="9"/>
      <c r="BF230" s="17">
        <v>1.015</v>
      </c>
      <c r="BG230" s="18">
        <f t="shared" si="459"/>
        <v>0</v>
      </c>
      <c r="BI230" s="19"/>
      <c r="BJ230" s="19"/>
      <c r="BK230" s="19"/>
      <c r="BL230" s="20"/>
      <c r="BM230" s="20"/>
      <c r="BN230" s="11"/>
      <c r="BO230" s="11"/>
      <c r="BP230" s="12"/>
      <c r="BQ230" s="13"/>
      <c r="BR230" s="11"/>
      <c r="BS230" s="11"/>
      <c r="BT230" s="11"/>
      <c r="BU230" s="16"/>
      <c r="BV230" s="11"/>
      <c r="BW230" s="11"/>
      <c r="BX230" s="8"/>
      <c r="BY230" s="9"/>
      <c r="BZ230" s="17">
        <v>1.015</v>
      </c>
      <c r="CA230" s="18">
        <f t="shared" si="463"/>
        <v>0</v>
      </c>
      <c r="CC230" s="19"/>
      <c r="CD230" s="19"/>
      <c r="CE230" s="19"/>
      <c r="CF230" s="20"/>
      <c r="CG230" s="20"/>
      <c r="CH230" s="11"/>
      <c r="CI230" s="11"/>
      <c r="CJ230" s="12"/>
      <c r="CK230" s="13"/>
      <c r="CL230" s="11"/>
      <c r="CM230" s="11"/>
      <c r="CN230" s="11"/>
      <c r="CO230" s="16"/>
      <c r="CP230" s="11"/>
      <c r="CQ230" s="11"/>
      <c r="CR230" s="8"/>
      <c r="CS230" s="9"/>
      <c r="CT230" s="17">
        <v>1.085</v>
      </c>
      <c r="CU230" s="18">
        <f t="shared" si="467"/>
        <v>0</v>
      </c>
      <c r="CW230" s="19"/>
      <c r="CX230" s="19"/>
      <c r="CY230" s="19"/>
      <c r="CZ230" s="20"/>
      <c r="DA230" s="20"/>
      <c r="DB230" s="11"/>
      <c r="DC230" s="11"/>
      <c r="DD230" s="12"/>
      <c r="DE230" s="13"/>
      <c r="DF230" s="11"/>
      <c r="DG230" s="11"/>
      <c r="DH230" s="11"/>
      <c r="DI230" s="16"/>
      <c r="DJ230" s="11"/>
      <c r="DK230" s="11"/>
      <c r="DL230" s="8"/>
      <c r="DM230" s="9"/>
      <c r="DN230" s="17">
        <v>1.085</v>
      </c>
      <c r="DO230" s="18">
        <f t="shared" si="471"/>
        <v>0</v>
      </c>
      <c r="DQ230" s="19"/>
      <c r="DR230" s="19"/>
      <c r="DS230" s="19"/>
      <c r="DT230" s="20"/>
      <c r="DU230" s="20"/>
      <c r="DV230" s="11"/>
      <c r="DW230" s="11"/>
      <c r="DX230" s="12"/>
      <c r="DY230" s="13"/>
      <c r="DZ230" s="11"/>
      <c r="EA230" s="11"/>
      <c r="EB230" s="11"/>
      <c r="EC230" s="16"/>
      <c r="ED230" s="11"/>
      <c r="EE230" s="11"/>
      <c r="EF230" s="8"/>
      <c r="EG230" s="9"/>
      <c r="EH230" s="17">
        <v>1.2</v>
      </c>
      <c r="EI230" s="18">
        <f t="shared" si="475"/>
        <v>0</v>
      </c>
    </row>
    <row r="231" customHeight="1" spans="1:140">
      <c r="A231" s="21">
        <f>A226+B226+C226+D226+A228+B228+C228</f>
        <v>2826330.87769848</v>
      </c>
      <c r="B231" s="21"/>
      <c r="C231" s="21"/>
      <c r="D231" s="22">
        <f>A231/E226</f>
        <v>157018.38209436</v>
      </c>
      <c r="E231" s="22"/>
      <c r="F231" s="11"/>
      <c r="G231" s="11"/>
      <c r="H231" s="12"/>
      <c r="I231" s="13"/>
      <c r="J231" s="11"/>
      <c r="K231" s="11"/>
      <c r="L231" s="11"/>
      <c r="M231" s="16"/>
      <c r="N231" s="11"/>
      <c r="O231" s="11"/>
      <c r="P231" s="8"/>
      <c r="Q231" s="9"/>
      <c r="R231" s="17">
        <v>1</v>
      </c>
      <c r="S231" s="18">
        <f t="shared" si="451"/>
        <v>0</v>
      </c>
      <c r="U231" s="21">
        <f>U226+V226+W226+X226+U228+V228+W228</f>
        <v>3092368.34330489</v>
      </c>
      <c r="V231" s="21"/>
      <c r="W231" s="21"/>
      <c r="X231" s="22">
        <f>U231/Y226</f>
        <v>171798.241294716</v>
      </c>
      <c r="Y231" s="22"/>
      <c r="Z231" s="11"/>
      <c r="AA231" s="11"/>
      <c r="AB231" s="12"/>
      <c r="AC231" s="13"/>
      <c r="AD231" s="11"/>
      <c r="AE231" s="11"/>
      <c r="AF231" s="11"/>
      <c r="AG231" s="16"/>
      <c r="AH231" s="11"/>
      <c r="AI231" s="11"/>
      <c r="AJ231" s="8"/>
      <c r="AK231" s="9"/>
      <c r="AL231" s="17">
        <v>1</v>
      </c>
      <c r="AM231" s="18">
        <f t="shared" si="455"/>
        <v>0</v>
      </c>
      <c r="AO231" s="21">
        <f>AO226+AP226+AQ226+AR226+AO228+AP228+AQ228</f>
        <v>3066265.79443919</v>
      </c>
      <c r="AP231" s="21"/>
      <c r="AQ231" s="21"/>
      <c r="AR231" s="22">
        <f>AO231/AS226</f>
        <v>170348.099691066</v>
      </c>
      <c r="AS231" s="22"/>
      <c r="AT231" s="11"/>
      <c r="AU231" s="11"/>
      <c r="AV231" s="12"/>
      <c r="AW231" s="13"/>
      <c r="AX231" s="11"/>
      <c r="AY231" s="11"/>
      <c r="AZ231" s="11"/>
      <c r="BA231" s="16"/>
      <c r="BB231" s="11"/>
      <c r="BC231" s="11"/>
      <c r="BD231" s="8"/>
      <c r="BE231" s="9"/>
      <c r="BF231" s="17">
        <v>1.015</v>
      </c>
      <c r="BG231" s="18">
        <f t="shared" si="459"/>
        <v>0</v>
      </c>
      <c r="BI231" s="21">
        <f>BI226+BJ226+BK226+BL226+BI228+BJ228+BK228</f>
        <v>3429137.95602874</v>
      </c>
      <c r="BJ231" s="21"/>
      <c r="BK231" s="21"/>
      <c r="BL231" s="22">
        <f>BI231/BM226</f>
        <v>190507.664223819</v>
      </c>
      <c r="BM231" s="22"/>
      <c r="BN231" s="11"/>
      <c r="BO231" s="11"/>
      <c r="BP231" s="12"/>
      <c r="BQ231" s="13"/>
      <c r="BR231" s="11"/>
      <c r="BS231" s="11"/>
      <c r="BT231" s="11"/>
      <c r="BU231" s="16"/>
      <c r="BV231" s="11"/>
      <c r="BW231" s="11"/>
      <c r="BX231" s="8"/>
      <c r="BY231" s="9"/>
      <c r="BZ231" s="17">
        <v>1.015</v>
      </c>
      <c r="CA231" s="18">
        <f t="shared" si="463"/>
        <v>0</v>
      </c>
      <c r="CC231" s="21">
        <f>CC226+CD226+CE226+CF226+CC228+CD228+CE228</f>
        <v>3680613.98868003</v>
      </c>
      <c r="CD231" s="21"/>
      <c r="CE231" s="21"/>
      <c r="CF231" s="22">
        <f>CC231/CG226</f>
        <v>204478.554926668</v>
      </c>
      <c r="CG231" s="22"/>
      <c r="CH231" s="11"/>
      <c r="CI231" s="11"/>
      <c r="CJ231" s="12"/>
      <c r="CK231" s="13"/>
      <c r="CL231" s="11"/>
      <c r="CM231" s="11"/>
      <c r="CN231" s="11"/>
      <c r="CO231" s="16"/>
      <c r="CP231" s="11"/>
      <c r="CQ231" s="11"/>
      <c r="CR231" s="8"/>
      <c r="CS231" s="9"/>
      <c r="CT231" s="17">
        <v>1.085</v>
      </c>
      <c r="CU231" s="18">
        <f t="shared" si="467"/>
        <v>0</v>
      </c>
      <c r="CW231" s="21">
        <f>CW226+CX226+CY226+CZ226+CW228+CX228+CY228</f>
        <v>4131920.69753059</v>
      </c>
      <c r="CX231" s="21"/>
      <c r="CY231" s="21"/>
      <c r="CZ231" s="22">
        <f>CW231/DA226</f>
        <v>229551.14986281</v>
      </c>
      <c r="DA231" s="22"/>
      <c r="DB231" s="11"/>
      <c r="DC231" s="11"/>
      <c r="DD231" s="12"/>
      <c r="DE231" s="13"/>
      <c r="DF231" s="11"/>
      <c r="DG231" s="11"/>
      <c r="DH231" s="11"/>
      <c r="DI231" s="16"/>
      <c r="DJ231" s="11"/>
      <c r="DK231" s="11"/>
      <c r="DL231" s="8"/>
      <c r="DM231" s="9"/>
      <c r="DN231" s="17">
        <v>1.085</v>
      </c>
      <c r="DO231" s="18">
        <f t="shared" si="471"/>
        <v>0</v>
      </c>
      <c r="DQ231" s="21">
        <f>DQ226+DR226+DS226+DT226+DQ228+DR228+DS228</f>
        <v>6361950.10618885</v>
      </c>
      <c r="DR231" s="21"/>
      <c r="DS231" s="21"/>
      <c r="DT231" s="22">
        <f>DQ231/DU226</f>
        <v>353441.672566047</v>
      </c>
      <c r="DU231" s="22"/>
      <c r="DV231" s="11"/>
      <c r="DW231" s="11"/>
      <c r="DX231" s="12"/>
      <c r="DY231" s="13"/>
      <c r="DZ231" s="11"/>
      <c r="EA231" s="11"/>
      <c r="EB231" s="11"/>
      <c r="EC231" s="16"/>
      <c r="ED231" s="11"/>
      <c r="EE231" s="11"/>
      <c r="EF231" s="8"/>
      <c r="EG231" s="9"/>
      <c r="EH231" s="17">
        <v>1.2</v>
      </c>
      <c r="EI231" s="18">
        <f t="shared" si="475"/>
        <v>0</v>
      </c>
    </row>
    <row r="232" customHeight="1" spans="1:140">
      <c r="A232" s="21"/>
      <c r="B232" s="21"/>
      <c r="C232" s="21"/>
      <c r="D232" s="22"/>
      <c r="E232" s="22"/>
      <c r="F232" s="11"/>
      <c r="G232" s="11"/>
      <c r="H232" s="12"/>
      <c r="I232" s="13"/>
      <c r="J232" s="11"/>
      <c r="K232" s="11"/>
      <c r="L232" s="11"/>
      <c r="M232" s="16"/>
      <c r="N232" s="11"/>
      <c r="O232" s="11"/>
      <c r="P232" s="8"/>
      <c r="Q232" s="9"/>
      <c r="R232" s="17">
        <v>1</v>
      </c>
      <c r="S232" s="18">
        <f t="shared" si="451"/>
        <v>0</v>
      </c>
      <c r="U232" s="21"/>
      <c r="V232" s="21"/>
      <c r="W232" s="21"/>
      <c r="X232" s="22"/>
      <c r="Y232" s="22"/>
      <c r="Z232" s="11"/>
      <c r="AA232" s="11"/>
      <c r="AB232" s="12"/>
      <c r="AC232" s="13"/>
      <c r="AD232" s="11"/>
      <c r="AE232" s="11"/>
      <c r="AF232" s="11"/>
      <c r="AG232" s="16"/>
      <c r="AH232" s="11"/>
      <c r="AI232" s="11"/>
      <c r="AJ232" s="8"/>
      <c r="AK232" s="9"/>
      <c r="AL232" s="17">
        <v>1</v>
      </c>
      <c r="AM232" s="18">
        <f t="shared" si="455"/>
        <v>0</v>
      </c>
      <c r="AO232" s="21"/>
      <c r="AP232" s="21"/>
      <c r="AQ232" s="21"/>
      <c r="AR232" s="22"/>
      <c r="AS232" s="22"/>
      <c r="AT232" s="11"/>
      <c r="AU232" s="11"/>
      <c r="AV232" s="12"/>
      <c r="AW232" s="13"/>
      <c r="AX232" s="11"/>
      <c r="AY232" s="11"/>
      <c r="AZ232" s="11"/>
      <c r="BA232" s="16"/>
      <c r="BB232" s="11"/>
      <c r="BC232" s="11"/>
      <c r="BD232" s="8"/>
      <c r="BE232" s="9"/>
      <c r="BF232" s="17">
        <v>1.015</v>
      </c>
      <c r="BG232" s="18">
        <f t="shared" si="459"/>
        <v>0</v>
      </c>
      <c r="BI232" s="21"/>
      <c r="BJ232" s="21"/>
      <c r="BK232" s="21"/>
      <c r="BL232" s="22"/>
      <c r="BM232" s="22"/>
      <c r="BN232" s="11"/>
      <c r="BO232" s="11"/>
      <c r="BP232" s="12"/>
      <c r="BQ232" s="13"/>
      <c r="BR232" s="11"/>
      <c r="BS232" s="11"/>
      <c r="BT232" s="11"/>
      <c r="BU232" s="16"/>
      <c r="BV232" s="11"/>
      <c r="BW232" s="11"/>
      <c r="BX232" s="8"/>
      <c r="BY232" s="9"/>
      <c r="BZ232" s="17">
        <v>1.015</v>
      </c>
      <c r="CA232" s="18">
        <f t="shared" si="463"/>
        <v>0</v>
      </c>
      <c r="CC232" s="21"/>
      <c r="CD232" s="21"/>
      <c r="CE232" s="21"/>
      <c r="CF232" s="22"/>
      <c r="CG232" s="22"/>
      <c r="CH232" s="11"/>
      <c r="CI232" s="11"/>
      <c r="CJ232" s="12"/>
      <c r="CK232" s="13"/>
      <c r="CL232" s="11"/>
      <c r="CM232" s="11"/>
      <c r="CN232" s="11"/>
      <c r="CO232" s="16"/>
      <c r="CP232" s="11"/>
      <c r="CQ232" s="11"/>
      <c r="CR232" s="8"/>
      <c r="CS232" s="9"/>
      <c r="CT232" s="17">
        <v>1.085</v>
      </c>
      <c r="CU232" s="18">
        <f t="shared" si="467"/>
        <v>0</v>
      </c>
      <c r="CW232" s="21"/>
      <c r="CX232" s="21"/>
      <c r="CY232" s="21"/>
      <c r="CZ232" s="22"/>
      <c r="DA232" s="22"/>
      <c r="DB232" s="11"/>
      <c r="DC232" s="11"/>
      <c r="DD232" s="12"/>
      <c r="DE232" s="13"/>
      <c r="DF232" s="11"/>
      <c r="DG232" s="11"/>
      <c r="DH232" s="11"/>
      <c r="DI232" s="16"/>
      <c r="DJ232" s="11"/>
      <c r="DK232" s="11"/>
      <c r="DL232" s="8"/>
      <c r="DM232" s="9"/>
      <c r="DN232" s="17">
        <v>1.085</v>
      </c>
      <c r="DO232" s="18">
        <f t="shared" si="471"/>
        <v>0</v>
      </c>
      <c r="DQ232" s="21"/>
      <c r="DR232" s="21"/>
      <c r="DS232" s="21"/>
      <c r="DT232" s="22"/>
      <c r="DU232" s="22"/>
      <c r="DV232" s="11"/>
      <c r="DW232" s="11"/>
      <c r="DX232" s="12"/>
      <c r="DY232" s="13"/>
      <c r="DZ232" s="11"/>
      <c r="EA232" s="11"/>
      <c r="EB232" s="11"/>
      <c r="EC232" s="16"/>
      <c r="ED232" s="11"/>
      <c r="EE232" s="11"/>
      <c r="EF232" s="8"/>
      <c r="EG232" s="9"/>
      <c r="EH232" s="17">
        <v>1.2</v>
      </c>
      <c r="EI232" s="18">
        <f t="shared" si="475"/>
        <v>0</v>
      </c>
    </row>
    <row r="233" customHeight="1" spans="1:140">
      <c r="F233" s="11"/>
      <c r="G233" s="11"/>
      <c r="H233" s="12"/>
      <c r="I233" s="13"/>
      <c r="J233" s="11"/>
      <c r="K233" s="11"/>
      <c r="L233" s="11"/>
      <c r="M233" s="16"/>
      <c r="N233" s="11"/>
      <c r="O233" s="11"/>
      <c r="P233" s="8"/>
      <c r="Q233" s="9"/>
      <c r="R233" s="17">
        <v>1</v>
      </c>
      <c r="S233" s="18">
        <f t="shared" si="451"/>
        <v>0</v>
      </c>
      <c r="Z233" s="11"/>
      <c r="AA233" s="11"/>
      <c r="AB233" s="12"/>
      <c r="AC233" s="13"/>
      <c r="AD233" s="11"/>
      <c r="AE233" s="11"/>
      <c r="AF233" s="11"/>
      <c r="AG233" s="16"/>
      <c r="AH233" s="11"/>
      <c r="AI233" s="11"/>
      <c r="AJ233" s="8"/>
      <c r="AK233" s="9"/>
      <c r="AL233" s="17">
        <v>1</v>
      </c>
      <c r="AM233" s="18">
        <f t="shared" si="455"/>
        <v>0</v>
      </c>
      <c r="AT233" s="11"/>
      <c r="AU233" s="11"/>
      <c r="AV233" s="12"/>
      <c r="AW233" s="13"/>
      <c r="AX233" s="11"/>
      <c r="AY233" s="11"/>
      <c r="AZ233" s="11"/>
      <c r="BA233" s="16"/>
      <c r="BB233" s="11"/>
      <c r="BC233" s="11"/>
      <c r="BD233" s="8"/>
      <c r="BE233" s="9"/>
      <c r="BF233" s="17">
        <v>1.015</v>
      </c>
      <c r="BG233" s="18">
        <f t="shared" si="459"/>
        <v>0</v>
      </c>
      <c r="BN233" s="11"/>
      <c r="BO233" s="11"/>
      <c r="BP233" s="12"/>
      <c r="BQ233" s="13"/>
      <c r="BR233" s="11"/>
      <c r="BS233" s="11"/>
      <c r="BT233" s="11"/>
      <c r="BU233" s="16"/>
      <c r="BV233" s="11"/>
      <c r="BW233" s="11"/>
      <c r="BX233" s="8"/>
      <c r="BY233" s="9"/>
      <c r="BZ233" s="17">
        <v>1.015</v>
      </c>
      <c r="CA233" s="18">
        <f t="shared" si="463"/>
        <v>0</v>
      </c>
      <c r="CH233" s="11"/>
      <c r="CI233" s="11"/>
      <c r="CJ233" s="12"/>
      <c r="CK233" s="13"/>
      <c r="CL233" s="11"/>
      <c r="CM233" s="11"/>
      <c r="CN233" s="11"/>
      <c r="CO233" s="16"/>
      <c r="CP233" s="11"/>
      <c r="CQ233" s="11"/>
      <c r="CR233" s="8"/>
      <c r="CS233" s="9"/>
      <c r="CT233" s="17">
        <v>1.085</v>
      </c>
      <c r="CU233" s="18">
        <f t="shared" si="467"/>
        <v>0</v>
      </c>
      <c r="DB233" s="11"/>
      <c r="DC233" s="11"/>
      <c r="DD233" s="12"/>
      <c r="DE233" s="13"/>
      <c r="DF233" s="11"/>
      <c r="DG233" s="11"/>
      <c r="DH233" s="11"/>
      <c r="DI233" s="16"/>
      <c r="DJ233" s="11"/>
      <c r="DK233" s="11"/>
      <c r="DL233" s="8"/>
      <c r="DM233" s="9"/>
      <c r="DN233" s="17">
        <v>1.085</v>
      </c>
      <c r="DO233" s="18">
        <f t="shared" si="471"/>
        <v>0</v>
      </c>
      <c r="DV233" s="11"/>
      <c r="DW233" s="11"/>
      <c r="DX233" s="12"/>
      <c r="DY233" s="13"/>
      <c r="DZ233" s="11"/>
      <c r="EA233" s="11"/>
      <c r="EB233" s="11"/>
      <c r="EC233" s="16"/>
      <c r="ED233" s="11"/>
      <c r="EE233" s="11"/>
      <c r="EF233" s="8"/>
      <c r="EG233" s="9"/>
      <c r="EH233" s="17">
        <v>1.2</v>
      </c>
      <c r="EI233" s="18">
        <f t="shared" si="475"/>
        <v>0</v>
      </c>
    </row>
    <row r="234" customHeight="1" spans="1:140">
      <c r="F234" s="11"/>
      <c r="G234" s="11"/>
      <c r="H234" s="12"/>
      <c r="I234" s="13"/>
      <c r="J234" s="11"/>
      <c r="K234" s="11"/>
      <c r="L234" s="11"/>
      <c r="M234" s="16"/>
      <c r="N234" s="11"/>
      <c r="O234" s="11"/>
      <c r="P234" s="8"/>
      <c r="Q234" s="9"/>
      <c r="R234" s="17">
        <v>1</v>
      </c>
      <c r="S234" s="18">
        <f t="shared" si="451"/>
        <v>0</v>
      </c>
      <c r="Z234" s="11"/>
      <c r="AA234" s="11"/>
      <c r="AB234" s="12"/>
      <c r="AC234" s="13"/>
      <c r="AD234" s="11"/>
      <c r="AE234" s="11"/>
      <c r="AF234" s="11"/>
      <c r="AG234" s="16"/>
      <c r="AH234" s="11"/>
      <c r="AI234" s="11"/>
      <c r="AJ234" s="8"/>
      <c r="AK234" s="9"/>
      <c r="AL234" s="17">
        <v>1</v>
      </c>
      <c r="AM234" s="18">
        <f t="shared" si="455"/>
        <v>0</v>
      </c>
      <c r="AT234" s="11"/>
      <c r="AU234" s="11"/>
      <c r="AV234" s="12"/>
      <c r="AW234" s="13"/>
      <c r="AX234" s="11"/>
      <c r="AY234" s="11"/>
      <c r="AZ234" s="11"/>
      <c r="BA234" s="16"/>
      <c r="BB234" s="11"/>
      <c r="BC234" s="11"/>
      <c r="BD234" s="8"/>
      <c r="BE234" s="9"/>
      <c r="BF234" s="17">
        <v>1.015</v>
      </c>
      <c r="BG234" s="18">
        <f t="shared" si="459"/>
        <v>0</v>
      </c>
      <c r="BN234" s="11"/>
      <c r="BO234" s="11"/>
      <c r="BP234" s="12"/>
      <c r="BQ234" s="13"/>
      <c r="BR234" s="11"/>
      <c r="BS234" s="11"/>
      <c r="BT234" s="11"/>
      <c r="BU234" s="16"/>
      <c r="BV234" s="11"/>
      <c r="BW234" s="11"/>
      <c r="BX234" s="8"/>
      <c r="BY234" s="9"/>
      <c r="BZ234" s="17">
        <v>1.015</v>
      </c>
      <c r="CA234" s="18">
        <f t="shared" si="463"/>
        <v>0</v>
      </c>
      <c r="CH234" s="11"/>
      <c r="CI234" s="11"/>
      <c r="CJ234" s="12"/>
      <c r="CK234" s="13"/>
      <c r="CL234" s="11"/>
      <c r="CM234" s="11"/>
      <c r="CN234" s="11"/>
      <c r="CO234" s="16"/>
      <c r="CP234" s="11"/>
      <c r="CQ234" s="11"/>
      <c r="CR234" s="8"/>
      <c r="CS234" s="9"/>
      <c r="CT234" s="17">
        <v>1.085</v>
      </c>
      <c r="CU234" s="18">
        <f t="shared" si="467"/>
        <v>0</v>
      </c>
      <c r="DB234" s="11"/>
      <c r="DC234" s="11"/>
      <c r="DD234" s="12"/>
      <c r="DE234" s="13"/>
      <c r="DF234" s="11"/>
      <c r="DG234" s="11"/>
      <c r="DH234" s="11"/>
      <c r="DI234" s="16"/>
      <c r="DJ234" s="11"/>
      <c r="DK234" s="11"/>
      <c r="DL234" s="8"/>
      <c r="DM234" s="9"/>
      <c r="DN234" s="17">
        <v>1.085</v>
      </c>
      <c r="DO234" s="18">
        <f t="shared" si="471"/>
        <v>0</v>
      </c>
      <c r="DV234" s="11"/>
      <c r="DW234" s="11"/>
      <c r="DX234" s="12"/>
      <c r="DY234" s="13"/>
      <c r="DZ234" s="11"/>
      <c r="EA234" s="11"/>
      <c r="EB234" s="11"/>
      <c r="EC234" s="16"/>
      <c r="ED234" s="11"/>
      <c r="EE234" s="11"/>
      <c r="EF234" s="8"/>
      <c r="EG234" s="9"/>
      <c r="EH234" s="17">
        <v>1.2</v>
      </c>
      <c r="EI234" s="18">
        <f t="shared" si="475"/>
        <v>0</v>
      </c>
    </row>
    <row r="235" customHeight="1" spans="1:140">
      <c r="F235" s="23" t="s">
        <v>1</v>
      </c>
      <c r="G235" s="24"/>
      <c r="H235" s="24"/>
      <c r="I235" s="24"/>
      <c r="J235" s="24"/>
      <c r="K235" s="24"/>
      <c r="L235" s="24"/>
      <c r="M235" s="25">
        <f>SUM(S226:S234)</f>
        <v>1051532.62926664</v>
      </c>
      <c r="N235" s="25"/>
      <c r="O235" s="25"/>
      <c r="P235" s="25"/>
      <c r="Q235" s="25"/>
      <c r="R235" s="25"/>
      <c r="S235" s="25"/>
      <c r="Z235" s="23" t="s">
        <v>1</v>
      </c>
      <c r="AA235" s="24"/>
      <c r="AB235" s="24"/>
      <c r="AC235" s="24"/>
      <c r="AD235" s="24"/>
      <c r="AE235" s="24"/>
      <c r="AF235" s="24"/>
      <c r="AG235" s="25">
        <f>SUM(AM226:AM234)</f>
        <v>1051532.62926664</v>
      </c>
      <c r="AH235" s="25"/>
      <c r="AI235" s="25"/>
      <c r="AJ235" s="25"/>
      <c r="AK235" s="25"/>
      <c r="AL235" s="25"/>
      <c r="AM235" s="25"/>
      <c r="AT235" s="23" t="s">
        <v>1</v>
      </c>
      <c r="AU235" s="24"/>
      <c r="AV235" s="24"/>
      <c r="AW235" s="24"/>
      <c r="AX235" s="24"/>
      <c r="AY235" s="24"/>
      <c r="AZ235" s="24"/>
      <c r="BA235" s="25">
        <f>SUM(BG226:BG234)</f>
        <v>1067305.61870564</v>
      </c>
      <c r="BB235" s="25"/>
      <c r="BC235" s="25"/>
      <c r="BD235" s="25"/>
      <c r="BE235" s="25"/>
      <c r="BF235" s="25"/>
      <c r="BG235" s="25"/>
      <c r="BN235" s="23" t="s">
        <v>1</v>
      </c>
      <c r="BO235" s="24"/>
      <c r="BP235" s="24"/>
      <c r="BQ235" s="24"/>
      <c r="BR235" s="24"/>
      <c r="BS235" s="24"/>
      <c r="BT235" s="24"/>
      <c r="BU235" s="25">
        <f>SUM(CA226:CA234)</f>
        <v>1067305.61870564</v>
      </c>
      <c r="BV235" s="25"/>
      <c r="BW235" s="25"/>
      <c r="BX235" s="25"/>
      <c r="BY235" s="25"/>
      <c r="BZ235" s="25"/>
      <c r="CA235" s="25"/>
      <c r="CH235" s="23" t="s">
        <v>1</v>
      </c>
      <c r="CI235" s="24"/>
      <c r="CJ235" s="24"/>
      <c r="CK235" s="24"/>
      <c r="CL235" s="24"/>
      <c r="CM235" s="24"/>
      <c r="CN235" s="24"/>
      <c r="CO235" s="25">
        <f>SUM(CU226:CU234)</f>
        <v>1321501.18765772</v>
      </c>
      <c r="CP235" s="25"/>
      <c r="CQ235" s="25"/>
      <c r="CR235" s="25"/>
      <c r="CS235" s="25"/>
      <c r="CT235" s="25"/>
      <c r="CU235" s="25"/>
      <c r="DB235" s="23" t="s">
        <v>1</v>
      </c>
      <c r="DC235" s="24"/>
      <c r="DD235" s="24"/>
      <c r="DE235" s="24"/>
      <c r="DF235" s="24"/>
      <c r="DG235" s="24"/>
      <c r="DH235" s="24"/>
      <c r="DI235" s="25">
        <f>SUM(DO226:DO234)</f>
        <v>1326564.41059894</v>
      </c>
      <c r="DJ235" s="25"/>
      <c r="DK235" s="25"/>
      <c r="DL235" s="25"/>
      <c r="DM235" s="25"/>
      <c r="DN235" s="25"/>
      <c r="DO235" s="25"/>
      <c r="DV235" s="23" t="s">
        <v>1</v>
      </c>
      <c r="DW235" s="24"/>
      <c r="DX235" s="24"/>
      <c r="DY235" s="24"/>
      <c r="DZ235" s="24"/>
      <c r="EA235" s="24"/>
      <c r="EB235" s="24"/>
      <c r="EC235" s="25">
        <f>SUM(EI226:EI234)</f>
        <v>1890998.14082898</v>
      </c>
      <c r="ED235" s="25"/>
      <c r="EE235" s="25"/>
      <c r="EF235" s="25"/>
      <c r="EG235" s="25"/>
      <c r="EH235" s="25"/>
      <c r="EI235" s="25"/>
    </row>
    <row r="236" customHeight="1" spans="1:140">
      <c r="F236" s="24"/>
      <c r="G236" s="24"/>
      <c r="H236" s="24"/>
      <c r="I236" s="24"/>
      <c r="J236" s="24"/>
      <c r="K236" s="24"/>
      <c r="L236" s="24"/>
      <c r="M236" s="25"/>
      <c r="N236" s="25"/>
      <c r="O236" s="25"/>
      <c r="P236" s="25"/>
      <c r="Q236" s="25"/>
      <c r="R236" s="25"/>
      <c r="S236" s="25"/>
      <c r="Z236" s="24"/>
      <c r="AA236" s="24"/>
      <c r="AB236" s="24"/>
      <c r="AC236" s="24"/>
      <c r="AD236" s="24"/>
      <c r="AE236" s="24"/>
      <c r="AF236" s="24"/>
      <c r="AG236" s="25"/>
      <c r="AH236" s="25"/>
      <c r="AI236" s="25"/>
      <c r="AJ236" s="25"/>
      <c r="AK236" s="25"/>
      <c r="AL236" s="25"/>
      <c r="AM236" s="25"/>
      <c r="AT236" s="24"/>
      <c r="AU236" s="24"/>
      <c r="AV236" s="24"/>
      <c r="AW236" s="24"/>
      <c r="AX236" s="24"/>
      <c r="AY236" s="24"/>
      <c r="AZ236" s="24"/>
      <c r="BA236" s="25"/>
      <c r="BB236" s="25"/>
      <c r="BC236" s="25"/>
      <c r="BD236" s="25"/>
      <c r="BE236" s="25"/>
      <c r="BF236" s="25"/>
      <c r="BG236" s="25"/>
      <c r="BN236" s="24"/>
      <c r="BO236" s="24"/>
      <c r="BP236" s="24"/>
      <c r="BQ236" s="24"/>
      <c r="BR236" s="24"/>
      <c r="BS236" s="24"/>
      <c r="BT236" s="24"/>
      <c r="BU236" s="25"/>
      <c r="BV236" s="25"/>
      <c r="BW236" s="25"/>
      <c r="BX236" s="25"/>
      <c r="BY236" s="25"/>
      <c r="BZ236" s="25"/>
      <c r="CA236" s="25"/>
      <c r="CH236" s="24"/>
      <c r="CI236" s="24"/>
      <c r="CJ236" s="24"/>
      <c r="CK236" s="24"/>
      <c r="CL236" s="24"/>
      <c r="CM236" s="24"/>
      <c r="CN236" s="24"/>
      <c r="CO236" s="25"/>
      <c r="CP236" s="25"/>
      <c r="CQ236" s="25"/>
      <c r="CR236" s="25"/>
      <c r="CS236" s="25"/>
      <c r="CT236" s="25"/>
      <c r="CU236" s="25"/>
      <c r="DB236" s="24"/>
      <c r="DC236" s="24"/>
      <c r="DD236" s="24"/>
      <c r="DE236" s="24"/>
      <c r="DF236" s="24"/>
      <c r="DG236" s="24"/>
      <c r="DH236" s="24"/>
      <c r="DI236" s="25"/>
      <c r="DJ236" s="25"/>
      <c r="DK236" s="25"/>
      <c r="DL236" s="25"/>
      <c r="DM236" s="25"/>
      <c r="DN236" s="25"/>
      <c r="DO236" s="25"/>
      <c r="DV236" s="24"/>
      <c r="DW236" s="24"/>
      <c r="DX236" s="24"/>
      <c r="DY236" s="24"/>
      <c r="DZ236" s="24"/>
      <c r="EA236" s="24"/>
      <c r="EB236" s="24"/>
      <c r="EC236" s="25"/>
      <c r="ED236" s="25"/>
      <c r="EE236" s="25"/>
      <c r="EF236" s="25"/>
      <c r="EG236" s="25"/>
      <c r="EH236" s="25"/>
      <c r="EI236" s="25"/>
    </row>
    <row r="237" customHeight="1" spans="1:140">
      <c r="F237" s="3" t="s">
        <v>36</v>
      </c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Z237" s="3" t="s">
        <v>36</v>
      </c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T237" s="3" t="s">
        <v>36</v>
      </c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N237" s="3" t="s">
        <v>36</v>
      </c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H237" s="3" t="s">
        <v>36</v>
      </c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DB237" s="3" t="s">
        <v>36</v>
      </c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V237" s="3" t="s">
        <v>36</v>
      </c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</row>
    <row r="238" customHeight="1" spans="1:140">
      <c r="A238" s="26"/>
      <c r="B238" s="26"/>
      <c r="C238" s="27"/>
      <c r="D238" s="27"/>
      <c r="E238" s="27"/>
      <c r="F238" s="28" t="s">
        <v>37</v>
      </c>
      <c r="G238" s="13" t="s">
        <v>8</v>
      </c>
      <c r="H238" s="13"/>
      <c r="I238" s="13"/>
      <c r="J238" s="13"/>
      <c r="K238" s="7" t="s">
        <v>25</v>
      </c>
      <c r="L238" s="7"/>
      <c r="M238" s="7"/>
      <c r="N238" s="8" t="s">
        <v>10</v>
      </c>
      <c r="O238" s="8"/>
      <c r="P238" s="8"/>
      <c r="Q238" s="9" t="s">
        <v>38</v>
      </c>
      <c r="R238" s="10" t="s">
        <v>12</v>
      </c>
      <c r="S238" s="29" t="s">
        <v>13</v>
      </c>
      <c r="T238" s="11" t="s">
        <v>39</v>
      </c>
      <c r="U238" s="26"/>
      <c r="V238" s="26"/>
      <c r="W238" s="27"/>
      <c r="X238" s="27"/>
      <c r="Y238" s="27"/>
      <c r="Z238" s="28" t="s">
        <v>37</v>
      </c>
      <c r="AA238" s="13" t="s">
        <v>8</v>
      </c>
      <c r="AB238" s="13"/>
      <c r="AC238" s="13"/>
      <c r="AD238" s="13"/>
      <c r="AE238" s="7" t="s">
        <v>25</v>
      </c>
      <c r="AF238" s="7"/>
      <c r="AG238" s="7"/>
      <c r="AH238" s="8" t="s">
        <v>10</v>
      </c>
      <c r="AI238" s="8"/>
      <c r="AJ238" s="8"/>
      <c r="AK238" s="9" t="s">
        <v>38</v>
      </c>
      <c r="AL238" s="10" t="s">
        <v>12</v>
      </c>
      <c r="AM238" s="29" t="s">
        <v>13</v>
      </c>
      <c r="AN238" s="11" t="s">
        <v>39</v>
      </c>
      <c r="AO238" s="26"/>
      <c r="AP238" s="26"/>
      <c r="AQ238" s="27"/>
      <c r="AR238" s="27"/>
      <c r="AS238" s="27"/>
      <c r="AT238" s="28" t="s">
        <v>37</v>
      </c>
      <c r="AU238" s="13" t="s">
        <v>8</v>
      </c>
      <c r="AV238" s="13"/>
      <c r="AW238" s="13"/>
      <c r="AX238" s="13"/>
      <c r="AY238" s="7" t="s">
        <v>25</v>
      </c>
      <c r="AZ238" s="7"/>
      <c r="BA238" s="7"/>
      <c r="BB238" s="8" t="s">
        <v>10</v>
      </c>
      <c r="BC238" s="8"/>
      <c r="BD238" s="8"/>
      <c r="BE238" s="9" t="s">
        <v>38</v>
      </c>
      <c r="BF238" s="10" t="s">
        <v>12</v>
      </c>
      <c r="BG238" s="29" t="s">
        <v>13</v>
      </c>
      <c r="BH238" s="11" t="s">
        <v>39</v>
      </c>
      <c r="BI238" s="26"/>
      <c r="BJ238" s="26"/>
      <c r="BK238" s="27"/>
      <c r="BL238" s="27"/>
      <c r="BM238" s="27"/>
      <c r="BN238" s="28" t="s">
        <v>37</v>
      </c>
      <c r="BO238" s="13" t="s">
        <v>8</v>
      </c>
      <c r="BP238" s="13"/>
      <c r="BQ238" s="13"/>
      <c r="BR238" s="13"/>
      <c r="BS238" s="7" t="s">
        <v>25</v>
      </c>
      <c r="BT238" s="7"/>
      <c r="BU238" s="7"/>
      <c r="BV238" s="8" t="s">
        <v>10</v>
      </c>
      <c r="BW238" s="8"/>
      <c r="BX238" s="8"/>
      <c r="BY238" s="9" t="s">
        <v>38</v>
      </c>
      <c r="BZ238" s="10" t="s">
        <v>12</v>
      </c>
      <c r="CA238" s="29" t="s">
        <v>13</v>
      </c>
      <c r="CB238" s="11" t="s">
        <v>39</v>
      </c>
      <c r="CC238" s="26"/>
      <c r="CD238" s="26"/>
      <c r="CE238" s="27"/>
      <c r="CF238" s="27"/>
      <c r="CG238" s="27"/>
      <c r="CH238" s="28" t="s">
        <v>37</v>
      </c>
      <c r="CI238" s="13" t="s">
        <v>8</v>
      </c>
      <c r="CJ238" s="13"/>
      <c r="CK238" s="13"/>
      <c r="CL238" s="13"/>
      <c r="CM238" s="7" t="s">
        <v>25</v>
      </c>
      <c r="CN238" s="7"/>
      <c r="CO238" s="7"/>
      <c r="CP238" s="8" t="s">
        <v>10</v>
      </c>
      <c r="CQ238" s="8"/>
      <c r="CR238" s="8"/>
      <c r="CS238" s="9" t="s">
        <v>38</v>
      </c>
      <c r="CT238" s="10" t="s">
        <v>12</v>
      </c>
      <c r="CU238" s="29" t="s">
        <v>13</v>
      </c>
      <c r="CV238" s="11" t="s">
        <v>39</v>
      </c>
      <c r="CW238" s="26"/>
      <c r="CX238" s="26"/>
      <c r="CY238" s="27"/>
      <c r="CZ238" s="27"/>
      <c r="DA238" s="27"/>
      <c r="DB238" s="28" t="s">
        <v>37</v>
      </c>
      <c r="DC238" s="13" t="s">
        <v>8</v>
      </c>
      <c r="DD238" s="13"/>
      <c r="DE238" s="13"/>
      <c r="DF238" s="13"/>
      <c r="DG238" s="7" t="s">
        <v>25</v>
      </c>
      <c r="DH238" s="7"/>
      <c r="DI238" s="7"/>
      <c r="DJ238" s="8" t="s">
        <v>10</v>
      </c>
      <c r="DK238" s="8"/>
      <c r="DL238" s="8"/>
      <c r="DM238" s="9" t="s">
        <v>38</v>
      </c>
      <c r="DN238" s="10" t="s">
        <v>12</v>
      </c>
      <c r="DO238" s="29" t="s">
        <v>13</v>
      </c>
      <c r="DP238" s="11" t="s">
        <v>39</v>
      </c>
      <c r="DQ238" s="26"/>
      <c r="DR238" s="26"/>
      <c r="DS238" s="27"/>
      <c r="DT238" s="27"/>
      <c r="DU238" s="27"/>
      <c r="DV238" s="28" t="s">
        <v>37</v>
      </c>
      <c r="DW238" s="13" t="s">
        <v>8</v>
      </c>
      <c r="DX238" s="13"/>
      <c r="DY238" s="13"/>
      <c r="DZ238" s="13"/>
      <c r="EA238" s="7" t="s">
        <v>25</v>
      </c>
      <c r="EB238" s="7"/>
      <c r="EC238" s="7"/>
      <c r="ED238" s="8" t="s">
        <v>10</v>
      </c>
      <c r="EE238" s="8"/>
      <c r="EF238" s="8"/>
      <c r="EG238" s="9" t="s">
        <v>38</v>
      </c>
      <c r="EH238" s="10" t="s">
        <v>12</v>
      </c>
      <c r="EI238" s="29" t="s">
        <v>13</v>
      </c>
      <c r="EJ238" s="11" t="s">
        <v>39</v>
      </c>
    </row>
    <row r="239" customHeight="1" spans="1:140">
      <c r="A239" s="26"/>
      <c r="B239" s="26"/>
      <c r="C239" s="27"/>
      <c r="D239" s="27"/>
      <c r="E239" s="27"/>
      <c r="F239" s="30"/>
      <c r="G239" s="11" t="s">
        <v>40</v>
      </c>
      <c r="H239" s="11" t="s">
        <v>41</v>
      </c>
      <c r="I239" s="11" t="s">
        <v>21</v>
      </c>
      <c r="J239" s="13" t="s">
        <v>8</v>
      </c>
      <c r="K239" s="11" t="s">
        <v>23</v>
      </c>
      <c r="L239" s="11" t="s">
        <v>24</v>
      </c>
      <c r="M239" s="7" t="s">
        <v>25</v>
      </c>
      <c r="N239" s="11" t="s">
        <v>26</v>
      </c>
      <c r="O239" s="11" t="s">
        <v>27</v>
      </c>
      <c r="P239" s="8" t="s">
        <v>28</v>
      </c>
      <c r="Q239" s="9" t="s">
        <v>29</v>
      </c>
      <c r="R239" s="14"/>
      <c r="S239" s="29"/>
      <c r="T239" s="11"/>
      <c r="U239" s="26"/>
      <c r="V239" s="26"/>
      <c r="W239" s="27"/>
      <c r="X239" s="27"/>
      <c r="Y239" s="27"/>
      <c r="Z239" s="30"/>
      <c r="AA239" s="11" t="s">
        <v>40</v>
      </c>
      <c r="AB239" s="11" t="s">
        <v>41</v>
      </c>
      <c r="AC239" s="11" t="s">
        <v>21</v>
      </c>
      <c r="AD239" s="13" t="s">
        <v>8</v>
      </c>
      <c r="AE239" s="11" t="s">
        <v>23</v>
      </c>
      <c r="AF239" s="11" t="s">
        <v>24</v>
      </c>
      <c r="AG239" s="7" t="s">
        <v>25</v>
      </c>
      <c r="AH239" s="11" t="s">
        <v>26</v>
      </c>
      <c r="AI239" s="11" t="s">
        <v>27</v>
      </c>
      <c r="AJ239" s="8" t="s">
        <v>28</v>
      </c>
      <c r="AK239" s="9" t="s">
        <v>29</v>
      </c>
      <c r="AL239" s="14"/>
      <c r="AM239" s="29"/>
      <c r="AN239" s="11"/>
      <c r="AO239" s="26"/>
      <c r="AP239" s="26"/>
      <c r="AQ239" s="27"/>
      <c r="AR239" s="27"/>
      <c r="AS239" s="27"/>
      <c r="AT239" s="30"/>
      <c r="AU239" s="11" t="s">
        <v>40</v>
      </c>
      <c r="AV239" s="11" t="s">
        <v>41</v>
      </c>
      <c r="AW239" s="11" t="s">
        <v>21</v>
      </c>
      <c r="AX239" s="13" t="s">
        <v>8</v>
      </c>
      <c r="AY239" s="11" t="s">
        <v>23</v>
      </c>
      <c r="AZ239" s="11" t="s">
        <v>24</v>
      </c>
      <c r="BA239" s="7" t="s">
        <v>25</v>
      </c>
      <c r="BB239" s="11" t="s">
        <v>26</v>
      </c>
      <c r="BC239" s="11" t="s">
        <v>27</v>
      </c>
      <c r="BD239" s="8" t="s">
        <v>28</v>
      </c>
      <c r="BE239" s="9" t="s">
        <v>29</v>
      </c>
      <c r="BF239" s="14"/>
      <c r="BG239" s="29"/>
      <c r="BH239" s="11"/>
      <c r="BI239" s="26"/>
      <c r="BJ239" s="26"/>
      <c r="BK239" s="27"/>
      <c r="BL239" s="27"/>
      <c r="BM239" s="27"/>
      <c r="BN239" s="30"/>
      <c r="BO239" s="11" t="s">
        <v>40</v>
      </c>
      <c r="BP239" s="11" t="s">
        <v>41</v>
      </c>
      <c r="BQ239" s="11" t="s">
        <v>21</v>
      </c>
      <c r="BR239" s="13" t="s">
        <v>8</v>
      </c>
      <c r="BS239" s="11" t="s">
        <v>23</v>
      </c>
      <c r="BT239" s="11" t="s">
        <v>24</v>
      </c>
      <c r="BU239" s="7" t="s">
        <v>25</v>
      </c>
      <c r="BV239" s="11" t="s">
        <v>26</v>
      </c>
      <c r="BW239" s="11" t="s">
        <v>27</v>
      </c>
      <c r="BX239" s="8" t="s">
        <v>28</v>
      </c>
      <c r="BY239" s="9" t="s">
        <v>29</v>
      </c>
      <c r="BZ239" s="14"/>
      <c r="CA239" s="29"/>
      <c r="CB239" s="11"/>
      <c r="CC239" s="26"/>
      <c r="CD239" s="26"/>
      <c r="CE239" s="27"/>
      <c r="CF239" s="27"/>
      <c r="CG239" s="27"/>
      <c r="CH239" s="30"/>
      <c r="CI239" s="11" t="s">
        <v>40</v>
      </c>
      <c r="CJ239" s="11" t="s">
        <v>41</v>
      </c>
      <c r="CK239" s="11" t="s">
        <v>21</v>
      </c>
      <c r="CL239" s="13" t="s">
        <v>8</v>
      </c>
      <c r="CM239" s="11" t="s">
        <v>23</v>
      </c>
      <c r="CN239" s="11" t="s">
        <v>24</v>
      </c>
      <c r="CO239" s="7" t="s">
        <v>25</v>
      </c>
      <c r="CP239" s="11" t="s">
        <v>26</v>
      </c>
      <c r="CQ239" s="11" t="s">
        <v>27</v>
      </c>
      <c r="CR239" s="8" t="s">
        <v>28</v>
      </c>
      <c r="CS239" s="9" t="s">
        <v>29</v>
      </c>
      <c r="CT239" s="14"/>
      <c r="CU239" s="29"/>
      <c r="CV239" s="11"/>
      <c r="CW239" s="26"/>
      <c r="CX239" s="26"/>
      <c r="CY239" s="27"/>
      <c r="CZ239" s="27"/>
      <c r="DA239" s="27"/>
      <c r="DB239" s="30"/>
      <c r="DC239" s="11" t="s">
        <v>40</v>
      </c>
      <c r="DD239" s="11" t="s">
        <v>41</v>
      </c>
      <c r="DE239" s="11" t="s">
        <v>21</v>
      </c>
      <c r="DF239" s="13" t="s">
        <v>8</v>
      </c>
      <c r="DG239" s="11" t="s">
        <v>23</v>
      </c>
      <c r="DH239" s="11" t="s">
        <v>24</v>
      </c>
      <c r="DI239" s="7" t="s">
        <v>25</v>
      </c>
      <c r="DJ239" s="11" t="s">
        <v>26</v>
      </c>
      <c r="DK239" s="11" t="s">
        <v>27</v>
      </c>
      <c r="DL239" s="8" t="s">
        <v>28</v>
      </c>
      <c r="DM239" s="9" t="s">
        <v>29</v>
      </c>
      <c r="DN239" s="14"/>
      <c r="DO239" s="29"/>
      <c r="DP239" s="11"/>
      <c r="DQ239" s="26"/>
      <c r="DR239" s="26"/>
      <c r="DS239" s="27"/>
      <c r="DT239" s="27"/>
      <c r="DU239" s="27"/>
      <c r="DV239" s="30"/>
      <c r="DW239" s="11" t="s">
        <v>40</v>
      </c>
      <c r="DX239" s="11" t="s">
        <v>41</v>
      </c>
      <c r="DY239" s="11" t="s">
        <v>21</v>
      </c>
      <c r="DZ239" s="13" t="s">
        <v>8</v>
      </c>
      <c r="EA239" s="11" t="s">
        <v>23</v>
      </c>
      <c r="EB239" s="11" t="s">
        <v>24</v>
      </c>
      <c r="EC239" s="7" t="s">
        <v>25</v>
      </c>
      <c r="ED239" s="11" t="s">
        <v>26</v>
      </c>
      <c r="EE239" s="11" t="s">
        <v>27</v>
      </c>
      <c r="EF239" s="8" t="s">
        <v>28</v>
      </c>
      <c r="EG239" s="9" t="s">
        <v>29</v>
      </c>
      <c r="EH239" s="14"/>
      <c r="EI239" s="29"/>
      <c r="EJ239" s="11"/>
    </row>
    <row r="240" customHeight="1" spans="1:140">
      <c r="A240" s="26"/>
      <c r="B240" s="26"/>
      <c r="C240" s="27"/>
      <c r="D240" s="27"/>
      <c r="E240" s="27"/>
      <c r="F240" s="11">
        <f>_xlfn.RANK.EQ(S240,S240:S243,0)</f>
        <v>3</v>
      </c>
      <c r="G240" s="11">
        <v>0</v>
      </c>
      <c r="H240" s="11">
        <v>1.8</v>
      </c>
      <c r="I240" s="12">
        <v>1.35</v>
      </c>
      <c r="J240" s="13">
        <f t="shared" ref="J240:J243" si="476">G240*H240*I240</f>
        <v>0</v>
      </c>
      <c r="K240" s="11">
        <v>680</v>
      </c>
      <c r="L240" s="11">
        <v>0</v>
      </c>
      <c r="M240" s="31">
        <f t="shared" ref="M240:M243" si="477">1+6*K240/(K240+2000)+L240</f>
        <v>2.52238805970149</v>
      </c>
      <c r="N240" s="11">
        <v>1</v>
      </c>
      <c r="O240" s="11">
        <v>2.38</v>
      </c>
      <c r="P240" s="8">
        <f t="shared" ref="P240:P243" si="478">1+N240*O240</f>
        <v>3.38</v>
      </c>
      <c r="Q240" s="9">
        <v>0.9</v>
      </c>
      <c r="R240" s="17">
        <v>1</v>
      </c>
      <c r="S240" s="18">
        <f t="shared" ref="S240:S243" si="479">J240*M240*Q240*P240*R240</f>
        <v>0</v>
      </c>
      <c r="T240" s="11">
        <f t="shared" ref="T240:T243" si="480">IF(F240=1,1,(IF(F240=2,2,12)))</f>
        <v>12</v>
      </c>
      <c r="U240" s="26"/>
      <c r="V240" s="26"/>
      <c r="W240" s="27"/>
      <c r="X240" s="27"/>
      <c r="Y240" s="27"/>
      <c r="Z240" s="11">
        <f>_xlfn.RANK.EQ(AM240,AM240:AM243,0)</f>
        <v>3</v>
      </c>
      <c r="AA240" s="11">
        <v>0</v>
      </c>
      <c r="AB240" s="11">
        <v>1.8</v>
      </c>
      <c r="AC240" s="12">
        <v>1.35</v>
      </c>
      <c r="AD240" s="13">
        <f t="shared" ref="AD240:AD243" si="481">AA240*AB240*AC240</f>
        <v>0</v>
      </c>
      <c r="AE240" s="11">
        <v>680</v>
      </c>
      <c r="AF240" s="11">
        <v>0</v>
      </c>
      <c r="AG240" s="31">
        <f t="shared" ref="AG240:AG243" si="482">1+6*AE240/(AE240+2000)+AF240</f>
        <v>2.52238805970149</v>
      </c>
      <c r="AH240" s="11">
        <v>1</v>
      </c>
      <c r="AI240" s="11">
        <v>2.38</v>
      </c>
      <c r="AJ240" s="8">
        <f t="shared" ref="AJ240:AJ243" si="483">1+AH240*AI240</f>
        <v>3.38</v>
      </c>
      <c r="AK240" s="9">
        <v>0.9</v>
      </c>
      <c r="AL240" s="17">
        <v>1</v>
      </c>
      <c r="AM240" s="18">
        <f t="shared" ref="AM240:AM243" si="484">AD240*AG240*AK240*AJ240*AL240</f>
        <v>0</v>
      </c>
      <c r="AN240" s="11">
        <f t="shared" ref="AN240:AN243" si="485">IF(Z240=1,1,(IF(Z240=2,2,12)))</f>
        <v>12</v>
      </c>
      <c r="AO240" s="26"/>
      <c r="AP240" s="26"/>
      <c r="AQ240" s="27"/>
      <c r="AR240" s="27"/>
      <c r="AS240" s="27"/>
      <c r="AT240" s="11">
        <f>_xlfn.RANK.EQ(BG240,BG240:BG243,0)</f>
        <v>3</v>
      </c>
      <c r="AU240" s="11">
        <v>0</v>
      </c>
      <c r="AV240" s="11">
        <v>1.8</v>
      </c>
      <c r="AW240" s="12">
        <v>1.35</v>
      </c>
      <c r="AX240" s="13">
        <f t="shared" ref="AX240:AX243" si="486">AU240*AV240*AW240</f>
        <v>0</v>
      </c>
      <c r="AY240" s="11">
        <v>680</v>
      </c>
      <c r="AZ240" s="11">
        <v>0</v>
      </c>
      <c r="BA240" s="31">
        <f t="shared" ref="BA240:BA243" si="487">1+6*AY240/(AY240+2000)+AZ240</f>
        <v>2.52238805970149</v>
      </c>
      <c r="BB240" s="11">
        <v>1</v>
      </c>
      <c r="BC240" s="11">
        <v>2.38</v>
      </c>
      <c r="BD240" s="8">
        <f t="shared" ref="BD240:BD243" si="488">1+BB240*BC240</f>
        <v>3.38</v>
      </c>
      <c r="BE240" s="9">
        <v>0.9</v>
      </c>
      <c r="BF240" s="17">
        <v>1.015</v>
      </c>
      <c r="BG240" s="18">
        <f t="shared" ref="BG240:BG243" si="489">AX240*BA240*BE240*BD240*BF240</f>
        <v>0</v>
      </c>
      <c r="BH240" s="11">
        <f t="shared" ref="BH240:BH243" si="490">IF(AT240=1,1,(IF(AT240=2,2,12)))</f>
        <v>12</v>
      </c>
      <c r="BI240" s="26"/>
      <c r="BJ240" s="26"/>
      <c r="BK240" s="27"/>
      <c r="BL240" s="27"/>
      <c r="BM240" s="27"/>
      <c r="BN240" s="11">
        <f>_xlfn.RANK.EQ(CA240,CA240:CA243,0)</f>
        <v>3</v>
      </c>
      <c r="BO240" s="11">
        <v>0</v>
      </c>
      <c r="BP240" s="11">
        <v>1.8</v>
      </c>
      <c r="BQ240" s="12">
        <v>1.35</v>
      </c>
      <c r="BR240" s="13">
        <f t="shared" ref="BR240:BR243" si="491">BO240*BP240*BQ240</f>
        <v>0</v>
      </c>
      <c r="BS240" s="11">
        <v>680</v>
      </c>
      <c r="BT240" s="11">
        <v>0</v>
      </c>
      <c r="BU240" s="31">
        <f t="shared" ref="BU240:BU243" si="492">1+6*BS240/(BS240+2000)+BT240</f>
        <v>2.52238805970149</v>
      </c>
      <c r="BV240" s="11">
        <v>1</v>
      </c>
      <c r="BW240" s="11">
        <v>2.38</v>
      </c>
      <c r="BX240" s="8">
        <f t="shared" ref="BX240:BX243" si="493">1+BV240*BW240</f>
        <v>3.38</v>
      </c>
      <c r="BY240" s="9">
        <v>0.9</v>
      </c>
      <c r="BZ240" s="17">
        <v>1.015</v>
      </c>
      <c r="CA240" s="18">
        <f t="shared" ref="CA240:CA243" si="494">BR240*BU240*BY240*BX240*BZ240</f>
        <v>0</v>
      </c>
      <c r="CB240" s="11">
        <f t="shared" ref="CB240:CB243" si="495">IF(BN240=1,1,(IF(BN240=2,2,12)))</f>
        <v>12</v>
      </c>
      <c r="CC240" s="26"/>
      <c r="CD240" s="26"/>
      <c r="CE240" s="27"/>
      <c r="CF240" s="27"/>
      <c r="CG240" s="27"/>
      <c r="CH240" s="11">
        <f>_xlfn.RANK.EQ(CU240,CU240:CU243,0)</f>
        <v>3</v>
      </c>
      <c r="CI240" s="11">
        <v>0</v>
      </c>
      <c r="CJ240" s="11">
        <v>1.8</v>
      </c>
      <c r="CK240" s="12">
        <v>1.35</v>
      </c>
      <c r="CL240" s="13">
        <f t="shared" ref="CL240:CL243" si="496">CI240*CJ240*CK240</f>
        <v>0</v>
      </c>
      <c r="CM240" s="11">
        <v>680</v>
      </c>
      <c r="CN240" s="11">
        <v>0</v>
      </c>
      <c r="CO240" s="31">
        <f t="shared" ref="CO240:CO243" si="497">1+6*CM240/(CM240+2000)+CN240</f>
        <v>2.52238805970149</v>
      </c>
      <c r="CP240" s="11">
        <v>1</v>
      </c>
      <c r="CQ240" s="11">
        <v>2.38</v>
      </c>
      <c r="CR240" s="8">
        <f t="shared" ref="CR240:CR243" si="498">1+CP240*CQ240</f>
        <v>3.38</v>
      </c>
      <c r="CS240" s="9">
        <v>0.9</v>
      </c>
      <c r="CT240" s="17">
        <v>1.085</v>
      </c>
      <c r="CU240" s="18">
        <f t="shared" ref="CU240:CU243" si="499">CL240*CO240*CS240*CR240*CT240</f>
        <v>0</v>
      </c>
      <c r="CV240" s="11">
        <f t="shared" ref="CV240:CV243" si="500">IF(CH240=1,1,(IF(CH240=2,2,12)))</f>
        <v>12</v>
      </c>
      <c r="CW240" s="26"/>
      <c r="CX240" s="26"/>
      <c r="CY240" s="27"/>
      <c r="CZ240" s="27"/>
      <c r="DA240" s="27"/>
      <c r="DB240" s="11">
        <f>_xlfn.RANK.EQ(DO240,DO240:DO243,0)</f>
        <v>3</v>
      </c>
      <c r="DC240" s="11">
        <v>0</v>
      </c>
      <c r="DD240" s="11">
        <v>1.8</v>
      </c>
      <c r="DE240" s="12">
        <v>1.35</v>
      </c>
      <c r="DF240" s="13">
        <f t="shared" ref="DF240:DF243" si="501">DC240*DD240*DE240</f>
        <v>0</v>
      </c>
      <c r="DG240" s="11">
        <v>680</v>
      </c>
      <c r="DH240" s="11">
        <v>0</v>
      </c>
      <c r="DI240" s="31">
        <f t="shared" ref="DI240:DI243" si="502">1+6*DG240/(DG240+2000)+DH240</f>
        <v>2.52238805970149</v>
      </c>
      <c r="DJ240" s="11">
        <v>1</v>
      </c>
      <c r="DK240" s="11">
        <v>2.38</v>
      </c>
      <c r="DL240" s="8">
        <f t="shared" ref="DL240:DL243" si="503">1+DJ240*DK240</f>
        <v>3.38</v>
      </c>
      <c r="DM240" s="9">
        <v>0.9</v>
      </c>
      <c r="DN240" s="17">
        <v>1.085</v>
      </c>
      <c r="DO240" s="18">
        <f t="shared" ref="DO240:DO243" si="504">DF240*DI240*DM240*DL240*DN240</f>
        <v>0</v>
      </c>
      <c r="DP240" s="11">
        <f t="shared" ref="DP240:DP243" si="505">IF(DB240=1,1,(IF(DB240=2,2,12)))</f>
        <v>12</v>
      </c>
      <c r="DQ240" s="26"/>
      <c r="DR240" s="26"/>
      <c r="DS240" s="27"/>
      <c r="DT240" s="27"/>
      <c r="DU240" s="27"/>
      <c r="DV240" s="11">
        <f>_xlfn.RANK.EQ(EI240,EI240:EI243,0)</f>
        <v>3</v>
      </c>
      <c r="DW240" s="11">
        <v>0</v>
      </c>
      <c r="DX240" s="11">
        <v>1.8</v>
      </c>
      <c r="DY240" s="12">
        <v>1.35</v>
      </c>
      <c r="DZ240" s="13">
        <f t="shared" ref="DZ240:DZ243" si="506">DW240*DX240*DY240</f>
        <v>0</v>
      </c>
      <c r="EA240" s="11">
        <v>680</v>
      </c>
      <c r="EB240" s="11">
        <v>0</v>
      </c>
      <c r="EC240" s="31">
        <f t="shared" ref="EC240:EC243" si="507">1+6*EA240/(EA240+2000)+EB240</f>
        <v>2.52238805970149</v>
      </c>
      <c r="ED240" s="11">
        <v>1</v>
      </c>
      <c r="EE240" s="11">
        <v>3.18</v>
      </c>
      <c r="EF240" s="8">
        <f t="shared" ref="EF240:EF243" si="508">1+ED240*EE240</f>
        <v>4.18</v>
      </c>
      <c r="EG240" s="9">
        <v>0.9</v>
      </c>
      <c r="EH240" s="17">
        <v>1.2</v>
      </c>
      <c r="EI240" s="18">
        <f t="shared" ref="EI240:EI243" si="509">DZ240*EC240*EG240*EF240*EH240</f>
        <v>0</v>
      </c>
      <c r="EJ240" s="11">
        <f t="shared" ref="EJ240:EJ243" si="510">IF(DV240=1,1,(IF(DV240=2,2,12)))</f>
        <v>12</v>
      </c>
    </row>
    <row r="241" customHeight="1" spans="6:140">
      <c r="F241" s="11">
        <f>_xlfn.RANK.EQ(S241,S240:S243,0)</f>
        <v>2</v>
      </c>
      <c r="G241" s="11">
        <v>1446.85</v>
      </c>
      <c r="H241" s="11">
        <v>1.8</v>
      </c>
      <c r="I241" s="12">
        <v>1.35</v>
      </c>
      <c r="J241" s="13">
        <f t="shared" si="476"/>
        <v>3515.8455</v>
      </c>
      <c r="K241" s="11">
        <v>190</v>
      </c>
      <c r="L241" s="11">
        <v>0.83</v>
      </c>
      <c r="M241" s="31">
        <f t="shared" si="477"/>
        <v>2.35054794520548</v>
      </c>
      <c r="N241" s="11">
        <v>0.97</v>
      </c>
      <c r="O241" s="11">
        <v>2.11</v>
      </c>
      <c r="P241" s="8">
        <f t="shared" si="478"/>
        <v>3.0467</v>
      </c>
      <c r="Q241" s="9">
        <v>0.9</v>
      </c>
      <c r="R241" s="17">
        <v>1</v>
      </c>
      <c r="S241" s="18">
        <f t="shared" si="479"/>
        <v>22660.5840107106</v>
      </c>
      <c r="T241" s="11">
        <f t="shared" si="480"/>
        <v>2</v>
      </c>
      <c r="Z241" s="11">
        <f>_xlfn.RANK.EQ(AM241,AM240:AM243,0)</f>
        <v>2</v>
      </c>
      <c r="AA241" s="11">
        <v>1446.85</v>
      </c>
      <c r="AB241" s="11">
        <v>1.8</v>
      </c>
      <c r="AC241" s="12">
        <v>1.35</v>
      </c>
      <c r="AD241" s="13">
        <f t="shared" si="481"/>
        <v>3515.8455</v>
      </c>
      <c r="AE241" s="11">
        <v>190</v>
      </c>
      <c r="AF241" s="11">
        <v>0.83</v>
      </c>
      <c r="AG241" s="31">
        <f t="shared" si="482"/>
        <v>2.35054794520548</v>
      </c>
      <c r="AH241" s="11">
        <v>0.97</v>
      </c>
      <c r="AI241" s="11">
        <v>2.11</v>
      </c>
      <c r="AJ241" s="8">
        <f t="shared" si="483"/>
        <v>3.0467</v>
      </c>
      <c r="AK241" s="9">
        <v>0.9</v>
      </c>
      <c r="AL241" s="17">
        <v>1</v>
      </c>
      <c r="AM241" s="18">
        <f t="shared" si="484"/>
        <v>22660.5840107106</v>
      </c>
      <c r="AN241" s="11">
        <f t="shared" si="485"/>
        <v>2</v>
      </c>
      <c r="AT241" s="11">
        <f>_xlfn.RANK.EQ(BG241,BG240:BG243,0)</f>
        <v>2</v>
      </c>
      <c r="AU241" s="11">
        <v>1446.85</v>
      </c>
      <c r="AV241" s="11">
        <v>1.8</v>
      </c>
      <c r="AW241" s="12">
        <v>1.35</v>
      </c>
      <c r="AX241" s="13">
        <f t="shared" si="486"/>
        <v>3515.8455</v>
      </c>
      <c r="AY241" s="11">
        <v>190</v>
      </c>
      <c r="AZ241" s="11">
        <v>0.83</v>
      </c>
      <c r="BA241" s="31">
        <f t="shared" si="487"/>
        <v>2.35054794520548</v>
      </c>
      <c r="BB241" s="11">
        <v>0.97</v>
      </c>
      <c r="BC241" s="11">
        <v>2.11</v>
      </c>
      <c r="BD241" s="8">
        <f t="shared" si="488"/>
        <v>3.0467</v>
      </c>
      <c r="BE241" s="9">
        <v>0.9</v>
      </c>
      <c r="BF241" s="17">
        <v>1.015</v>
      </c>
      <c r="BG241" s="18">
        <f t="shared" si="489"/>
        <v>23000.4927708712</v>
      </c>
      <c r="BH241" s="11">
        <f t="shared" si="490"/>
        <v>2</v>
      </c>
      <c r="BN241" s="11">
        <f>_xlfn.RANK.EQ(CA241,CA240:CA243,0)</f>
        <v>2</v>
      </c>
      <c r="BO241" s="11">
        <v>1446.85</v>
      </c>
      <c r="BP241" s="11">
        <v>1.8</v>
      </c>
      <c r="BQ241" s="12">
        <v>1.35</v>
      </c>
      <c r="BR241" s="13">
        <f t="shared" si="491"/>
        <v>3515.8455</v>
      </c>
      <c r="BS241" s="11">
        <v>190</v>
      </c>
      <c r="BT241" s="11">
        <v>0.83</v>
      </c>
      <c r="BU241" s="31">
        <f t="shared" si="492"/>
        <v>2.35054794520548</v>
      </c>
      <c r="BV241" s="11">
        <v>0.97</v>
      </c>
      <c r="BW241" s="11">
        <v>2.11</v>
      </c>
      <c r="BX241" s="8">
        <f t="shared" si="493"/>
        <v>3.0467</v>
      </c>
      <c r="BY241" s="9">
        <v>0.9</v>
      </c>
      <c r="BZ241" s="17">
        <v>1.015</v>
      </c>
      <c r="CA241" s="18">
        <f t="shared" si="494"/>
        <v>23000.4927708712</v>
      </c>
      <c r="CB241" s="11">
        <f t="shared" si="495"/>
        <v>2</v>
      </c>
      <c r="CH241" s="11">
        <f>_xlfn.RANK.EQ(CU241,CU240:CU243,0)</f>
        <v>2</v>
      </c>
      <c r="CI241" s="11">
        <v>1446.85</v>
      </c>
      <c r="CJ241" s="11">
        <v>1.8</v>
      </c>
      <c r="CK241" s="12">
        <v>1.35</v>
      </c>
      <c r="CL241" s="13">
        <f t="shared" si="496"/>
        <v>3515.8455</v>
      </c>
      <c r="CM241" s="11">
        <v>190</v>
      </c>
      <c r="CN241" s="11">
        <v>0.83</v>
      </c>
      <c r="CO241" s="31">
        <f t="shared" si="497"/>
        <v>2.35054794520548</v>
      </c>
      <c r="CP241" s="11">
        <v>0.97</v>
      </c>
      <c r="CQ241" s="11">
        <v>2.11</v>
      </c>
      <c r="CR241" s="8">
        <f t="shared" si="498"/>
        <v>3.0467</v>
      </c>
      <c r="CS241" s="9">
        <v>0.9</v>
      </c>
      <c r="CT241" s="17">
        <v>1.085</v>
      </c>
      <c r="CU241" s="18">
        <f t="shared" si="499"/>
        <v>24586.733651621</v>
      </c>
      <c r="CV241" s="11">
        <f t="shared" si="500"/>
        <v>2</v>
      </c>
      <c r="DB241" s="11">
        <f>_xlfn.RANK.EQ(DO241,DO240:DO243,0)</f>
        <v>2</v>
      </c>
      <c r="DC241" s="11">
        <v>1446.85</v>
      </c>
      <c r="DD241" s="11">
        <v>1.8</v>
      </c>
      <c r="DE241" s="12">
        <v>1.35</v>
      </c>
      <c r="DF241" s="13">
        <f t="shared" si="501"/>
        <v>3515.8455</v>
      </c>
      <c r="DG241" s="11">
        <v>190</v>
      </c>
      <c r="DH241" s="11">
        <v>0.83</v>
      </c>
      <c r="DI241" s="31">
        <f t="shared" si="502"/>
        <v>2.35054794520548</v>
      </c>
      <c r="DJ241" s="11">
        <v>0.97</v>
      </c>
      <c r="DK241" s="11">
        <v>2.11</v>
      </c>
      <c r="DL241" s="8">
        <f t="shared" si="503"/>
        <v>3.0467</v>
      </c>
      <c r="DM241" s="9">
        <v>0.9</v>
      </c>
      <c r="DN241" s="17">
        <v>1.085</v>
      </c>
      <c r="DO241" s="18">
        <f t="shared" si="504"/>
        <v>24586.733651621</v>
      </c>
      <c r="DP241" s="11">
        <f t="shared" si="505"/>
        <v>2</v>
      </c>
      <c r="DV241" s="11">
        <f>_xlfn.RANK.EQ(EI241,EI240:EI243,0)</f>
        <v>2</v>
      </c>
      <c r="DW241" s="11">
        <v>1446.85</v>
      </c>
      <c r="DX241" s="11">
        <v>1.8</v>
      </c>
      <c r="DY241" s="12">
        <v>1.35</v>
      </c>
      <c r="DZ241" s="13">
        <f t="shared" si="506"/>
        <v>3515.8455</v>
      </c>
      <c r="EA241" s="11">
        <v>190</v>
      </c>
      <c r="EB241" s="11">
        <v>0.92</v>
      </c>
      <c r="EC241" s="31">
        <f t="shared" si="507"/>
        <v>2.44054794520548</v>
      </c>
      <c r="ED241" s="11">
        <v>0.97</v>
      </c>
      <c r="EE241" s="11">
        <v>2.91</v>
      </c>
      <c r="EF241" s="8">
        <f t="shared" si="508"/>
        <v>3.8227</v>
      </c>
      <c r="EG241" s="9">
        <v>0.9</v>
      </c>
      <c r="EH241" s="17">
        <v>1.2</v>
      </c>
      <c r="EI241" s="18">
        <f t="shared" si="509"/>
        <v>35425.1010842949</v>
      </c>
      <c r="EJ241" s="11">
        <f t="shared" si="510"/>
        <v>2</v>
      </c>
    </row>
    <row r="242" customHeight="1" spans="6:140">
      <c r="F242" s="11">
        <f>_xlfn.RANK.EQ(S242,S240:S243,0)</f>
        <v>1</v>
      </c>
      <c r="G242" s="11">
        <v>1446.85</v>
      </c>
      <c r="H242" s="11">
        <v>1.8</v>
      </c>
      <c r="I242" s="12">
        <v>1.35</v>
      </c>
      <c r="J242" s="13">
        <f t="shared" si="476"/>
        <v>3515.8455</v>
      </c>
      <c r="K242" s="11">
        <v>240</v>
      </c>
      <c r="L242" s="11">
        <v>1.43</v>
      </c>
      <c r="M242" s="31">
        <f t="shared" si="477"/>
        <v>3.07285714285714</v>
      </c>
      <c r="N242" s="11">
        <v>0.89</v>
      </c>
      <c r="O242" s="11">
        <v>1.78</v>
      </c>
      <c r="P242" s="8">
        <f t="shared" si="478"/>
        <v>2.5842</v>
      </c>
      <c r="Q242" s="9">
        <v>0.9</v>
      </c>
      <c r="R242" s="17">
        <v>1</v>
      </c>
      <c r="S242" s="18">
        <f t="shared" si="479"/>
        <v>25127.008355965</v>
      </c>
      <c r="T242" s="11">
        <f t="shared" si="480"/>
        <v>1</v>
      </c>
      <c r="Z242" s="11">
        <f>_xlfn.RANK.EQ(AM242,AM240:AM243,0)</f>
        <v>1</v>
      </c>
      <c r="AA242" s="11">
        <v>1446.85</v>
      </c>
      <c r="AB242" s="11">
        <v>1.8</v>
      </c>
      <c r="AC242" s="12">
        <v>1.35</v>
      </c>
      <c r="AD242" s="13">
        <f t="shared" si="481"/>
        <v>3515.8455</v>
      </c>
      <c r="AE242" s="11">
        <v>200</v>
      </c>
      <c r="AF242" s="11">
        <v>1.43</v>
      </c>
      <c r="AG242" s="31">
        <f t="shared" si="482"/>
        <v>2.97545454545455</v>
      </c>
      <c r="AH242" s="11">
        <v>1</v>
      </c>
      <c r="AI242" s="11">
        <v>2.71</v>
      </c>
      <c r="AJ242" s="8">
        <f t="shared" si="483"/>
        <v>3.71</v>
      </c>
      <c r="AK242" s="9">
        <v>0.9</v>
      </c>
      <c r="AL242" s="17">
        <v>1</v>
      </c>
      <c r="AM242" s="18">
        <f t="shared" si="484"/>
        <v>34930.0752649896</v>
      </c>
      <c r="AN242" s="11">
        <f t="shared" si="485"/>
        <v>1</v>
      </c>
      <c r="AT242" s="11">
        <f>_xlfn.RANK.EQ(BG242,BG240:BG243,0)</f>
        <v>1</v>
      </c>
      <c r="AU242" s="11">
        <v>1446.85</v>
      </c>
      <c r="AV242" s="11">
        <v>1.8</v>
      </c>
      <c r="AW242" s="12">
        <v>1.35</v>
      </c>
      <c r="AX242" s="13">
        <f t="shared" si="486"/>
        <v>3515.8455</v>
      </c>
      <c r="AY242" s="11">
        <v>240</v>
      </c>
      <c r="AZ242" s="11">
        <v>1.43</v>
      </c>
      <c r="BA242" s="31">
        <f t="shared" si="487"/>
        <v>3.07285714285714</v>
      </c>
      <c r="BB242" s="11">
        <v>0.93</v>
      </c>
      <c r="BC242" s="11">
        <v>1.85</v>
      </c>
      <c r="BD242" s="8">
        <f t="shared" si="488"/>
        <v>2.7205</v>
      </c>
      <c r="BE242" s="9">
        <v>0.9</v>
      </c>
      <c r="BF242" s="17">
        <v>1.015</v>
      </c>
      <c r="BG242" s="18">
        <f t="shared" si="489"/>
        <v>26849.0815826518</v>
      </c>
      <c r="BH242" s="11">
        <f t="shared" si="490"/>
        <v>1</v>
      </c>
      <c r="BN242" s="11">
        <f>_xlfn.RANK.EQ(CA242,CA240:CA243,0)</f>
        <v>1</v>
      </c>
      <c r="BO242" s="11">
        <v>1446.85</v>
      </c>
      <c r="BP242" s="11">
        <v>1.8</v>
      </c>
      <c r="BQ242" s="12">
        <v>1.35</v>
      </c>
      <c r="BR242" s="13">
        <f t="shared" si="491"/>
        <v>3515.8455</v>
      </c>
      <c r="BS242" s="11">
        <v>240</v>
      </c>
      <c r="BT242" s="11">
        <v>1.43</v>
      </c>
      <c r="BU242" s="31">
        <f t="shared" si="492"/>
        <v>3.07285714285714</v>
      </c>
      <c r="BV242" s="11">
        <v>1</v>
      </c>
      <c r="BW242" s="11">
        <v>2.71</v>
      </c>
      <c r="BX242" s="8">
        <f t="shared" si="493"/>
        <v>3.71</v>
      </c>
      <c r="BY242" s="9">
        <v>0.9</v>
      </c>
      <c r="BZ242" s="17">
        <v>1.015</v>
      </c>
      <c r="CA242" s="18">
        <f t="shared" si="494"/>
        <v>36614.6269699093</v>
      </c>
      <c r="CB242" s="11">
        <f t="shared" si="495"/>
        <v>1</v>
      </c>
      <c r="CH242" s="11">
        <f>_xlfn.RANK.EQ(CU242,CU240:CU243,0)</f>
        <v>1</v>
      </c>
      <c r="CI242" s="11">
        <v>1446.85</v>
      </c>
      <c r="CJ242" s="11">
        <v>1.8</v>
      </c>
      <c r="CK242" s="12">
        <v>1.35</v>
      </c>
      <c r="CL242" s="13">
        <f t="shared" si="496"/>
        <v>3515.8455</v>
      </c>
      <c r="CM242" s="11">
        <v>240</v>
      </c>
      <c r="CN242" s="11">
        <v>1.43</v>
      </c>
      <c r="CO242" s="31">
        <f t="shared" si="497"/>
        <v>3.07285714285714</v>
      </c>
      <c r="CP242" s="11">
        <v>0.93</v>
      </c>
      <c r="CQ242" s="11">
        <v>1.85</v>
      </c>
      <c r="CR242" s="8">
        <f t="shared" si="498"/>
        <v>2.7205</v>
      </c>
      <c r="CS242" s="9">
        <v>0.9</v>
      </c>
      <c r="CT242" s="17">
        <v>1.085</v>
      </c>
      <c r="CU242" s="18">
        <f t="shared" si="499"/>
        <v>28700.7423814554</v>
      </c>
      <c r="CV242" s="11">
        <f t="shared" si="500"/>
        <v>1</v>
      </c>
      <c r="DB242" s="11">
        <f>_xlfn.RANK.EQ(DO242,DO240:DO243,0)</f>
        <v>1</v>
      </c>
      <c r="DC242" s="11">
        <v>1446.85</v>
      </c>
      <c r="DD242" s="11">
        <v>1.8</v>
      </c>
      <c r="DE242" s="12">
        <v>1.35</v>
      </c>
      <c r="DF242" s="13">
        <f t="shared" si="501"/>
        <v>3515.8455</v>
      </c>
      <c r="DG242" s="11">
        <v>240</v>
      </c>
      <c r="DH242" s="11">
        <v>1.43</v>
      </c>
      <c r="DI242" s="31">
        <f t="shared" si="502"/>
        <v>3.07285714285714</v>
      </c>
      <c r="DJ242" s="11">
        <v>1</v>
      </c>
      <c r="DK242" s="11">
        <v>2.71</v>
      </c>
      <c r="DL242" s="8">
        <f t="shared" si="503"/>
        <v>3.71</v>
      </c>
      <c r="DM242" s="9">
        <v>0.9</v>
      </c>
      <c r="DN242" s="17">
        <v>1.085</v>
      </c>
      <c r="DO242" s="18">
        <f t="shared" si="504"/>
        <v>39139.7736574892</v>
      </c>
      <c r="DP242" s="11">
        <f t="shared" si="505"/>
        <v>1</v>
      </c>
      <c r="DV242" s="11">
        <f>_xlfn.RANK.EQ(EI242,EI240:EI243,0)</f>
        <v>1</v>
      </c>
      <c r="DW242" s="11">
        <v>1446.85</v>
      </c>
      <c r="DX242" s="11">
        <v>1.8</v>
      </c>
      <c r="DY242" s="12">
        <v>1.35</v>
      </c>
      <c r="DZ242" s="13">
        <f t="shared" si="506"/>
        <v>3515.8455</v>
      </c>
      <c r="EA242" s="11">
        <v>240</v>
      </c>
      <c r="EB242" s="11">
        <v>1.52</v>
      </c>
      <c r="EC242" s="31">
        <f t="shared" si="507"/>
        <v>3.16285714285714</v>
      </c>
      <c r="ED242" s="11">
        <v>1</v>
      </c>
      <c r="EE242" s="11">
        <v>3.51</v>
      </c>
      <c r="EF242" s="8">
        <f t="shared" si="508"/>
        <v>4.51</v>
      </c>
      <c r="EG242" s="9">
        <v>0.9</v>
      </c>
      <c r="EH242" s="17">
        <v>1.2</v>
      </c>
      <c r="EI242" s="18">
        <f t="shared" si="509"/>
        <v>54163.8661410566</v>
      </c>
      <c r="EJ242" s="11">
        <f t="shared" si="510"/>
        <v>1</v>
      </c>
    </row>
    <row r="243" customHeight="1" spans="6:140">
      <c r="F243" s="11">
        <f>_xlfn.RANK.EQ(S243,S240:S243,0)</f>
        <v>3</v>
      </c>
      <c r="G243" s="11">
        <v>0</v>
      </c>
      <c r="H243" s="11">
        <v>1.8</v>
      </c>
      <c r="I243" s="12">
        <v>1.35</v>
      </c>
      <c r="J243" s="13">
        <f t="shared" si="476"/>
        <v>0</v>
      </c>
      <c r="K243" s="11">
        <v>0</v>
      </c>
      <c r="L243" s="11">
        <v>0.2</v>
      </c>
      <c r="M243" s="31">
        <f t="shared" si="477"/>
        <v>1.2</v>
      </c>
      <c r="N243" s="28">
        <v>0.7</v>
      </c>
      <c r="O243" s="28">
        <v>1.5</v>
      </c>
      <c r="P243" s="8">
        <f t="shared" si="478"/>
        <v>2.05</v>
      </c>
      <c r="Q243" s="9">
        <v>0.9</v>
      </c>
      <c r="R243" s="17">
        <v>1</v>
      </c>
      <c r="S243" s="18">
        <f t="shared" si="479"/>
        <v>0</v>
      </c>
      <c r="T243" s="28">
        <f t="shared" si="480"/>
        <v>12</v>
      </c>
      <c r="Z243" s="11">
        <f>_xlfn.RANK.EQ(AM243,AM240:AM243,0)</f>
        <v>3</v>
      </c>
      <c r="AA243" s="11">
        <v>0</v>
      </c>
      <c r="AB243" s="11">
        <v>1.8</v>
      </c>
      <c r="AC243" s="12">
        <v>1.35</v>
      </c>
      <c r="AD243" s="13">
        <f t="shared" si="481"/>
        <v>0</v>
      </c>
      <c r="AE243" s="11">
        <v>0</v>
      </c>
      <c r="AF243" s="11">
        <v>0.2</v>
      </c>
      <c r="AG243" s="31">
        <f t="shared" si="482"/>
        <v>1.2</v>
      </c>
      <c r="AH243" s="28">
        <v>0.7</v>
      </c>
      <c r="AI243" s="28">
        <v>1.5</v>
      </c>
      <c r="AJ243" s="8">
        <f t="shared" si="483"/>
        <v>2.05</v>
      </c>
      <c r="AK243" s="9">
        <v>0.9</v>
      </c>
      <c r="AL243" s="17">
        <v>1</v>
      </c>
      <c r="AM243" s="18">
        <f t="shared" si="484"/>
        <v>0</v>
      </c>
      <c r="AN243" s="28">
        <f t="shared" si="485"/>
        <v>12</v>
      </c>
      <c r="AT243" s="11">
        <f>_xlfn.RANK.EQ(BG243,BG240:BG243,0)</f>
        <v>3</v>
      </c>
      <c r="AU243" s="11">
        <v>0</v>
      </c>
      <c r="AV243" s="11">
        <v>1.8</v>
      </c>
      <c r="AW243" s="12">
        <v>1.35</v>
      </c>
      <c r="AX243" s="13">
        <f t="shared" si="486"/>
        <v>0</v>
      </c>
      <c r="AY243" s="11">
        <v>0</v>
      </c>
      <c r="AZ243" s="11">
        <v>0.2</v>
      </c>
      <c r="BA243" s="31">
        <f t="shared" si="487"/>
        <v>1.2</v>
      </c>
      <c r="BB243" s="28">
        <v>0.7</v>
      </c>
      <c r="BC243" s="28">
        <v>1.5</v>
      </c>
      <c r="BD243" s="8">
        <f t="shared" si="488"/>
        <v>2.05</v>
      </c>
      <c r="BE243" s="9">
        <v>0.9</v>
      </c>
      <c r="BF243" s="17">
        <v>1.015</v>
      </c>
      <c r="BG243" s="18">
        <f t="shared" si="489"/>
        <v>0</v>
      </c>
      <c r="BH243" s="28">
        <f t="shared" si="490"/>
        <v>12</v>
      </c>
      <c r="BN243" s="11">
        <f>_xlfn.RANK.EQ(CA243,CA240:CA243,0)</f>
        <v>3</v>
      </c>
      <c r="BO243" s="11">
        <v>0</v>
      </c>
      <c r="BP243" s="11">
        <v>1.8</v>
      </c>
      <c r="BQ243" s="12">
        <v>1.35</v>
      </c>
      <c r="BR243" s="13">
        <f t="shared" si="491"/>
        <v>0</v>
      </c>
      <c r="BS243" s="11">
        <v>0</v>
      </c>
      <c r="BT243" s="11">
        <v>0.2</v>
      </c>
      <c r="BU243" s="31">
        <f t="shared" si="492"/>
        <v>1.2</v>
      </c>
      <c r="BV243" s="28">
        <v>0.7</v>
      </c>
      <c r="BW243" s="28">
        <v>1.5</v>
      </c>
      <c r="BX243" s="8">
        <f t="shared" si="493"/>
        <v>2.05</v>
      </c>
      <c r="BY243" s="9">
        <v>0.9</v>
      </c>
      <c r="BZ243" s="17">
        <v>1.015</v>
      </c>
      <c r="CA243" s="18">
        <f t="shared" si="494"/>
        <v>0</v>
      </c>
      <c r="CB243" s="28">
        <f t="shared" si="495"/>
        <v>12</v>
      </c>
      <c r="CH243" s="11">
        <f>_xlfn.RANK.EQ(CU243,CU240:CU243,0)</f>
        <v>3</v>
      </c>
      <c r="CI243" s="11">
        <v>0</v>
      </c>
      <c r="CJ243" s="11">
        <v>1.8</v>
      </c>
      <c r="CK243" s="12">
        <v>1.35</v>
      </c>
      <c r="CL243" s="13">
        <f t="shared" si="496"/>
        <v>0</v>
      </c>
      <c r="CM243" s="11">
        <v>0</v>
      </c>
      <c r="CN243" s="11">
        <v>0.2</v>
      </c>
      <c r="CO243" s="31">
        <f t="shared" si="497"/>
        <v>1.2</v>
      </c>
      <c r="CP243" s="28">
        <v>0.7</v>
      </c>
      <c r="CQ243" s="28">
        <v>1.5</v>
      </c>
      <c r="CR243" s="8">
        <f t="shared" si="498"/>
        <v>2.05</v>
      </c>
      <c r="CS243" s="9">
        <v>0.9</v>
      </c>
      <c r="CT243" s="17">
        <v>1.085</v>
      </c>
      <c r="CU243" s="18">
        <f t="shared" si="499"/>
        <v>0</v>
      </c>
      <c r="CV243" s="28">
        <f t="shared" si="500"/>
        <v>12</v>
      </c>
      <c r="DB243" s="11">
        <f>_xlfn.RANK.EQ(DO243,DO240:DO243,0)</f>
        <v>3</v>
      </c>
      <c r="DC243" s="11">
        <v>0</v>
      </c>
      <c r="DD243" s="11">
        <v>1.8</v>
      </c>
      <c r="DE243" s="12">
        <v>1.35</v>
      </c>
      <c r="DF243" s="13">
        <f t="shared" si="501"/>
        <v>0</v>
      </c>
      <c r="DG243" s="11">
        <v>0</v>
      </c>
      <c r="DH243" s="11">
        <v>0.2</v>
      </c>
      <c r="DI243" s="31">
        <f t="shared" si="502"/>
        <v>1.2</v>
      </c>
      <c r="DJ243" s="28">
        <v>0.7</v>
      </c>
      <c r="DK243" s="28">
        <v>1.5</v>
      </c>
      <c r="DL243" s="8">
        <f t="shared" si="503"/>
        <v>2.05</v>
      </c>
      <c r="DM243" s="9">
        <v>0.9</v>
      </c>
      <c r="DN243" s="17">
        <v>1.085</v>
      </c>
      <c r="DO243" s="18">
        <f t="shared" si="504"/>
        <v>0</v>
      </c>
      <c r="DP243" s="28">
        <f t="shared" si="505"/>
        <v>12</v>
      </c>
      <c r="DV243" s="11">
        <f>_xlfn.RANK.EQ(EI243,EI240:EI243,0)</f>
        <v>3</v>
      </c>
      <c r="DW243" s="11">
        <v>0</v>
      </c>
      <c r="DX243" s="11">
        <v>1.8</v>
      </c>
      <c r="DY243" s="12">
        <v>1.35</v>
      </c>
      <c r="DZ243" s="13">
        <f t="shared" si="506"/>
        <v>0</v>
      </c>
      <c r="EA243" s="11">
        <v>0</v>
      </c>
      <c r="EB243" s="11">
        <v>0.2</v>
      </c>
      <c r="EC243" s="31">
        <f t="shared" si="507"/>
        <v>1.2</v>
      </c>
      <c r="ED243" s="28">
        <v>0.7</v>
      </c>
      <c r="EE243" s="28">
        <v>1.5</v>
      </c>
      <c r="EF243" s="8">
        <f t="shared" si="508"/>
        <v>2.05</v>
      </c>
      <c r="EG243" s="9">
        <v>0.9</v>
      </c>
      <c r="EH243" s="17">
        <v>1.2</v>
      </c>
      <c r="EI243" s="18">
        <f t="shared" si="509"/>
        <v>0</v>
      </c>
      <c r="EJ243" s="28">
        <f t="shared" si="510"/>
        <v>12</v>
      </c>
    </row>
    <row r="244" customHeight="1" spans="6:140">
      <c r="F244" s="32" t="s">
        <v>42</v>
      </c>
      <c r="G244" s="33">
        <f>LARGE(S240:S243,1)/1</f>
        <v>25127.008355965</v>
      </c>
      <c r="H244" s="32" t="s">
        <v>43</v>
      </c>
      <c r="I244" s="33">
        <f>LARGE(S240:S243,2)/2</f>
        <v>11330.2920053553</v>
      </c>
      <c r="J244" s="32" t="s">
        <v>44</v>
      </c>
      <c r="K244" s="33">
        <f>LARGE(S240:S243,3)/12</f>
        <v>0</v>
      </c>
      <c r="L244" s="32" t="s">
        <v>45</v>
      </c>
      <c r="M244" s="34">
        <f>LARGE(S240:S243,4)/12</f>
        <v>0</v>
      </c>
      <c r="N244" s="35" t="s">
        <v>46</v>
      </c>
      <c r="O244" s="36">
        <f>G244+I244+K244+M244</f>
        <v>36457.3003613203</v>
      </c>
      <c r="P244" s="35" t="s">
        <v>47</v>
      </c>
      <c r="Q244" s="35">
        <v>5.3</v>
      </c>
      <c r="R244" s="35"/>
      <c r="S244" s="35" t="s">
        <v>48</v>
      </c>
      <c r="T244" s="36">
        <f>O244*Q244</f>
        <v>193223.691914997</v>
      </c>
      <c r="Z244" s="32" t="s">
        <v>42</v>
      </c>
      <c r="AA244" s="33">
        <f>LARGE(AM240:AM243,1)/1</f>
        <v>34930.0752649896</v>
      </c>
      <c r="AB244" s="32" t="s">
        <v>43</v>
      </c>
      <c r="AC244" s="33">
        <f>LARGE(AM240:AM243,2)/2</f>
        <v>11330.2920053553</v>
      </c>
      <c r="AD244" s="32" t="s">
        <v>44</v>
      </c>
      <c r="AE244" s="33">
        <f>LARGE(AM240:AM243,3)/12</f>
        <v>0</v>
      </c>
      <c r="AF244" s="32" t="s">
        <v>45</v>
      </c>
      <c r="AG244" s="34">
        <f>LARGE(AM240:AM243,4)/12</f>
        <v>0</v>
      </c>
      <c r="AH244" s="35" t="s">
        <v>46</v>
      </c>
      <c r="AI244" s="36">
        <f>AA244+AC244+AE244+AG244</f>
        <v>46260.3672703448</v>
      </c>
      <c r="AJ244" s="35" t="s">
        <v>47</v>
      </c>
      <c r="AK244" s="35">
        <v>5.3</v>
      </c>
      <c r="AL244" s="35"/>
      <c r="AM244" s="35" t="s">
        <v>48</v>
      </c>
      <c r="AN244" s="36">
        <f>AI244*AK244</f>
        <v>245179.946532828</v>
      </c>
      <c r="AT244" s="32" t="s">
        <v>42</v>
      </c>
      <c r="AU244" s="33">
        <f>LARGE(BG240:BG243,1)/1</f>
        <v>26849.0815826518</v>
      </c>
      <c r="AV244" s="32" t="s">
        <v>43</v>
      </c>
      <c r="AW244" s="33">
        <f>LARGE(BG240:BG243,2)/2</f>
        <v>11500.2463854356</v>
      </c>
      <c r="AX244" s="32" t="s">
        <v>44</v>
      </c>
      <c r="AY244" s="33">
        <f>LARGE(BG240:BG243,3)/12</f>
        <v>0</v>
      </c>
      <c r="AZ244" s="32" t="s">
        <v>45</v>
      </c>
      <c r="BA244" s="34">
        <f>LARGE(BG240:BG243,4)/12</f>
        <v>0</v>
      </c>
      <c r="BB244" s="35" t="s">
        <v>46</v>
      </c>
      <c r="BC244" s="36">
        <f>AU244+AW244+AY244+BA244</f>
        <v>38349.3279680874</v>
      </c>
      <c r="BD244" s="35" t="s">
        <v>47</v>
      </c>
      <c r="BE244" s="35">
        <v>5.3</v>
      </c>
      <c r="BF244" s="35"/>
      <c r="BG244" s="35" t="s">
        <v>48</v>
      </c>
      <c r="BH244" s="36">
        <f>BC244*BE244</f>
        <v>203251.438230863</v>
      </c>
      <c r="BN244" s="32" t="s">
        <v>42</v>
      </c>
      <c r="BO244" s="33">
        <f>LARGE(CA240:CA243,1)/1</f>
        <v>36614.6269699093</v>
      </c>
      <c r="BP244" s="32" t="s">
        <v>43</v>
      </c>
      <c r="BQ244" s="33">
        <f>LARGE(CA240:CA243,2)/2</f>
        <v>11500.2463854356</v>
      </c>
      <c r="BR244" s="32" t="s">
        <v>44</v>
      </c>
      <c r="BS244" s="33">
        <f>LARGE(CA240:CA243,3)/12</f>
        <v>0</v>
      </c>
      <c r="BT244" s="32" t="s">
        <v>45</v>
      </c>
      <c r="BU244" s="34">
        <f>LARGE(CA240:CA243,4)/12</f>
        <v>0</v>
      </c>
      <c r="BV244" s="35" t="s">
        <v>46</v>
      </c>
      <c r="BW244" s="36">
        <f>BO244+BQ244+BS244+BU244</f>
        <v>48114.8733553449</v>
      </c>
      <c r="BX244" s="35" t="s">
        <v>47</v>
      </c>
      <c r="BY244" s="35">
        <v>5.3</v>
      </c>
      <c r="BZ244" s="35"/>
      <c r="CA244" s="35" t="s">
        <v>48</v>
      </c>
      <c r="CB244" s="36">
        <f>BW244*BY244</f>
        <v>255008.828783328</v>
      </c>
      <c r="CH244" s="32" t="s">
        <v>42</v>
      </c>
      <c r="CI244" s="33">
        <f>LARGE(CU240:CU243,1)/1</f>
        <v>28700.7423814554</v>
      </c>
      <c r="CJ244" s="32" t="s">
        <v>43</v>
      </c>
      <c r="CK244" s="33">
        <f>LARGE(CU240:CU243,2)/2</f>
        <v>12293.3668258105</v>
      </c>
      <c r="CL244" s="32" t="s">
        <v>44</v>
      </c>
      <c r="CM244" s="33">
        <f>LARGE(CU240:CU243,3)/12</f>
        <v>0</v>
      </c>
      <c r="CN244" s="32" t="s">
        <v>45</v>
      </c>
      <c r="CO244" s="34">
        <f>LARGE(CU240:CU243,4)/12</f>
        <v>0</v>
      </c>
      <c r="CP244" s="35" t="s">
        <v>46</v>
      </c>
      <c r="CQ244" s="36">
        <f>CI244+CK244+CM244+CO244</f>
        <v>40994.1092072659</v>
      </c>
      <c r="CR244" s="35" t="s">
        <v>47</v>
      </c>
      <c r="CS244" s="35">
        <v>5.3</v>
      </c>
      <c r="CT244" s="35"/>
      <c r="CU244" s="35" t="s">
        <v>48</v>
      </c>
      <c r="CV244" s="36">
        <f>CQ244*CS244</f>
        <v>217268.778798509</v>
      </c>
      <c r="DB244" s="32" t="s">
        <v>42</v>
      </c>
      <c r="DC244" s="33">
        <f>LARGE(DO240:DO243,1)/1</f>
        <v>39139.7736574892</v>
      </c>
      <c r="DD244" s="32" t="s">
        <v>43</v>
      </c>
      <c r="DE244" s="33">
        <f>LARGE(DO240:DO243,2)/2</f>
        <v>12293.3668258105</v>
      </c>
      <c r="DF244" s="32" t="s">
        <v>44</v>
      </c>
      <c r="DG244" s="33">
        <f>LARGE(DO240:DO243,3)/12</f>
        <v>0</v>
      </c>
      <c r="DH244" s="32" t="s">
        <v>45</v>
      </c>
      <c r="DI244" s="34">
        <f>LARGE(DO240:DO243,4)/12</f>
        <v>0</v>
      </c>
      <c r="DJ244" s="35" t="s">
        <v>46</v>
      </c>
      <c r="DK244" s="36">
        <f>DC244+DE244+DG244+DI244</f>
        <v>51433.1404832997</v>
      </c>
      <c r="DL244" s="35" t="s">
        <v>47</v>
      </c>
      <c r="DM244" s="35">
        <v>5.3</v>
      </c>
      <c r="DN244" s="35"/>
      <c r="DO244" s="35" t="s">
        <v>48</v>
      </c>
      <c r="DP244" s="36">
        <f>DK244*DM244</f>
        <v>272595.644561488</v>
      </c>
      <c r="DV244" s="32" t="s">
        <v>42</v>
      </c>
      <c r="DW244" s="33">
        <f>LARGE(EI240:EI243,1)/1</f>
        <v>54163.8661410566</v>
      </c>
      <c r="DX244" s="32" t="s">
        <v>43</v>
      </c>
      <c r="DY244" s="33">
        <f>LARGE(EI240:EI243,2)/2</f>
        <v>17712.5505421475</v>
      </c>
      <c r="DZ244" s="32" t="s">
        <v>44</v>
      </c>
      <c r="EA244" s="33">
        <f>LARGE(EI240:EI243,3)/12</f>
        <v>0</v>
      </c>
      <c r="EB244" s="32" t="s">
        <v>45</v>
      </c>
      <c r="EC244" s="34">
        <f>LARGE(EI240:EI243,4)/12</f>
        <v>0</v>
      </c>
      <c r="ED244" s="35" t="s">
        <v>46</v>
      </c>
      <c r="EE244" s="36">
        <f>DW244+DY244+EA244+EC244</f>
        <v>71876.416683204</v>
      </c>
      <c r="EF244" s="35" t="s">
        <v>47</v>
      </c>
      <c r="EG244" s="35">
        <v>5.3</v>
      </c>
      <c r="EH244" s="35"/>
      <c r="EI244" s="35" t="s">
        <v>48</v>
      </c>
      <c r="EJ244" s="36">
        <f>EE244*EG244</f>
        <v>380945.008420981</v>
      </c>
    </row>
    <row r="245" customHeight="1" spans="6:140">
      <c r="F245" s="32"/>
      <c r="G245" s="33"/>
      <c r="H245" s="32"/>
      <c r="I245" s="33"/>
      <c r="J245" s="32"/>
      <c r="K245" s="33"/>
      <c r="L245" s="32"/>
      <c r="M245" s="34"/>
      <c r="N245" s="35"/>
      <c r="O245" s="36"/>
      <c r="P245" s="35"/>
      <c r="Q245" s="35"/>
      <c r="R245" s="35"/>
      <c r="S245" s="35"/>
      <c r="T245" s="36"/>
      <c r="Z245" s="32"/>
      <c r="AA245" s="33"/>
      <c r="AB245" s="32"/>
      <c r="AC245" s="33"/>
      <c r="AD245" s="32"/>
      <c r="AE245" s="33"/>
      <c r="AF245" s="32"/>
      <c r="AG245" s="34"/>
      <c r="AH245" s="35"/>
      <c r="AI245" s="36"/>
      <c r="AJ245" s="35"/>
      <c r="AK245" s="35"/>
      <c r="AL245" s="35"/>
      <c r="AM245" s="35"/>
      <c r="AN245" s="36"/>
      <c r="AT245" s="32"/>
      <c r="AU245" s="33"/>
      <c r="AV245" s="32"/>
      <c r="AW245" s="33"/>
      <c r="AX245" s="32"/>
      <c r="AY245" s="33"/>
      <c r="AZ245" s="32"/>
      <c r="BA245" s="34"/>
      <c r="BB245" s="35"/>
      <c r="BC245" s="36"/>
      <c r="BD245" s="35"/>
      <c r="BE245" s="35"/>
      <c r="BF245" s="35"/>
      <c r="BG245" s="35"/>
      <c r="BH245" s="36"/>
      <c r="BN245" s="32"/>
      <c r="BO245" s="33"/>
      <c r="BP245" s="32"/>
      <c r="BQ245" s="33"/>
      <c r="BR245" s="32"/>
      <c r="BS245" s="33"/>
      <c r="BT245" s="32"/>
      <c r="BU245" s="34"/>
      <c r="BV245" s="35"/>
      <c r="BW245" s="36"/>
      <c r="BX245" s="35"/>
      <c r="BY245" s="35"/>
      <c r="BZ245" s="35"/>
      <c r="CA245" s="35"/>
      <c r="CB245" s="36"/>
      <c r="CH245" s="32"/>
      <c r="CI245" s="33"/>
      <c r="CJ245" s="32"/>
      <c r="CK245" s="33"/>
      <c r="CL245" s="32"/>
      <c r="CM245" s="33"/>
      <c r="CN245" s="32"/>
      <c r="CO245" s="34"/>
      <c r="CP245" s="35"/>
      <c r="CQ245" s="36"/>
      <c r="CR245" s="35"/>
      <c r="CS245" s="35"/>
      <c r="CT245" s="35"/>
      <c r="CU245" s="35"/>
      <c r="CV245" s="36"/>
      <c r="DB245" s="32"/>
      <c r="DC245" s="33"/>
      <c r="DD245" s="32"/>
      <c r="DE245" s="33"/>
      <c r="DF245" s="32"/>
      <c r="DG245" s="33"/>
      <c r="DH245" s="32"/>
      <c r="DI245" s="34"/>
      <c r="DJ245" s="35"/>
      <c r="DK245" s="36"/>
      <c r="DL245" s="35"/>
      <c r="DM245" s="35"/>
      <c r="DN245" s="35"/>
      <c r="DO245" s="35"/>
      <c r="DP245" s="36"/>
      <c r="DV245" s="32"/>
      <c r="DW245" s="33"/>
      <c r="DX245" s="32"/>
      <c r="DY245" s="33"/>
      <c r="DZ245" s="32"/>
      <c r="EA245" s="33"/>
      <c r="EB245" s="32"/>
      <c r="EC245" s="34"/>
      <c r="ED245" s="35"/>
      <c r="EE245" s="36"/>
      <c r="EF245" s="35"/>
      <c r="EG245" s="35"/>
      <c r="EH245" s="35"/>
      <c r="EI245" s="35"/>
      <c r="EJ245" s="36"/>
    </row>
    <row r="246" customHeight="1" spans="6:140">
      <c r="F246" s="3" t="s">
        <v>49</v>
      </c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Z246" s="3" t="s">
        <v>49</v>
      </c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T246" s="3" t="s">
        <v>49</v>
      </c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N246" s="3" t="s">
        <v>49</v>
      </c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H246" s="3" t="s">
        <v>49</v>
      </c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DB246" s="3" t="s">
        <v>49</v>
      </c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V246" s="3" t="s">
        <v>49</v>
      </c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</row>
    <row r="247" customHeight="1" spans="6:140">
      <c r="F247" s="28" t="s">
        <v>37</v>
      </c>
      <c r="G247" s="13" t="s">
        <v>8</v>
      </c>
      <c r="H247" s="13"/>
      <c r="I247" s="13"/>
      <c r="J247" s="13"/>
      <c r="K247" s="7" t="s">
        <v>25</v>
      </c>
      <c r="L247" s="7"/>
      <c r="M247" s="7"/>
      <c r="N247" s="8" t="s">
        <v>10</v>
      </c>
      <c r="O247" s="8"/>
      <c r="P247" s="8"/>
      <c r="Q247" s="9" t="s">
        <v>38</v>
      </c>
      <c r="R247" s="10" t="s">
        <v>12</v>
      </c>
      <c r="S247" s="29" t="s">
        <v>13</v>
      </c>
      <c r="T247" s="11" t="s">
        <v>39</v>
      </c>
      <c r="Z247" s="28" t="s">
        <v>37</v>
      </c>
      <c r="AA247" s="13" t="s">
        <v>8</v>
      </c>
      <c r="AB247" s="13"/>
      <c r="AC247" s="13"/>
      <c r="AD247" s="13"/>
      <c r="AE247" s="7" t="s">
        <v>25</v>
      </c>
      <c r="AF247" s="7"/>
      <c r="AG247" s="7"/>
      <c r="AH247" s="8" t="s">
        <v>10</v>
      </c>
      <c r="AI247" s="8"/>
      <c r="AJ247" s="8"/>
      <c r="AK247" s="9" t="s">
        <v>38</v>
      </c>
      <c r="AL247" s="10" t="s">
        <v>12</v>
      </c>
      <c r="AM247" s="29" t="s">
        <v>13</v>
      </c>
      <c r="AN247" s="11" t="s">
        <v>39</v>
      </c>
      <c r="AT247" s="28" t="s">
        <v>37</v>
      </c>
      <c r="AU247" s="13" t="s">
        <v>8</v>
      </c>
      <c r="AV247" s="13"/>
      <c r="AW247" s="13"/>
      <c r="AX247" s="13"/>
      <c r="AY247" s="7" t="s">
        <v>25</v>
      </c>
      <c r="AZ247" s="7"/>
      <c r="BA247" s="7"/>
      <c r="BB247" s="8" t="s">
        <v>10</v>
      </c>
      <c r="BC247" s="8"/>
      <c r="BD247" s="8"/>
      <c r="BE247" s="9" t="s">
        <v>38</v>
      </c>
      <c r="BF247" s="10" t="s">
        <v>12</v>
      </c>
      <c r="BG247" s="29" t="s">
        <v>13</v>
      </c>
      <c r="BH247" s="11" t="s">
        <v>39</v>
      </c>
      <c r="BN247" s="28" t="s">
        <v>37</v>
      </c>
      <c r="BO247" s="13" t="s">
        <v>8</v>
      </c>
      <c r="BP247" s="13"/>
      <c r="BQ247" s="13"/>
      <c r="BR247" s="13"/>
      <c r="BS247" s="7" t="s">
        <v>25</v>
      </c>
      <c r="BT247" s="7"/>
      <c r="BU247" s="7"/>
      <c r="BV247" s="8" t="s">
        <v>10</v>
      </c>
      <c r="BW247" s="8"/>
      <c r="BX247" s="8"/>
      <c r="BY247" s="9" t="s">
        <v>38</v>
      </c>
      <c r="BZ247" s="10" t="s">
        <v>12</v>
      </c>
      <c r="CA247" s="29" t="s">
        <v>13</v>
      </c>
      <c r="CB247" s="11" t="s">
        <v>39</v>
      </c>
      <c r="CH247" s="28" t="s">
        <v>37</v>
      </c>
      <c r="CI247" s="13" t="s">
        <v>8</v>
      </c>
      <c r="CJ247" s="13"/>
      <c r="CK247" s="13"/>
      <c r="CL247" s="13"/>
      <c r="CM247" s="7" t="s">
        <v>25</v>
      </c>
      <c r="CN247" s="7"/>
      <c r="CO247" s="7"/>
      <c r="CP247" s="8" t="s">
        <v>10</v>
      </c>
      <c r="CQ247" s="8"/>
      <c r="CR247" s="8"/>
      <c r="CS247" s="9" t="s">
        <v>38</v>
      </c>
      <c r="CT247" s="10" t="s">
        <v>12</v>
      </c>
      <c r="CU247" s="29" t="s">
        <v>13</v>
      </c>
      <c r="CV247" s="11" t="s">
        <v>39</v>
      </c>
      <c r="DB247" s="28" t="s">
        <v>37</v>
      </c>
      <c r="DC247" s="13" t="s">
        <v>8</v>
      </c>
      <c r="DD247" s="13"/>
      <c r="DE247" s="13"/>
      <c r="DF247" s="13"/>
      <c r="DG247" s="7" t="s">
        <v>25</v>
      </c>
      <c r="DH247" s="7"/>
      <c r="DI247" s="7"/>
      <c r="DJ247" s="8" t="s">
        <v>10</v>
      </c>
      <c r="DK247" s="8"/>
      <c r="DL247" s="8"/>
      <c r="DM247" s="9" t="s">
        <v>38</v>
      </c>
      <c r="DN247" s="10" t="s">
        <v>12</v>
      </c>
      <c r="DO247" s="29" t="s">
        <v>13</v>
      </c>
      <c r="DP247" s="11" t="s">
        <v>39</v>
      </c>
      <c r="DV247" s="28" t="s">
        <v>37</v>
      </c>
      <c r="DW247" s="13" t="s">
        <v>8</v>
      </c>
      <c r="DX247" s="13"/>
      <c r="DY247" s="13"/>
      <c r="DZ247" s="13"/>
      <c r="EA247" s="7" t="s">
        <v>25</v>
      </c>
      <c r="EB247" s="7"/>
      <c r="EC247" s="7"/>
      <c r="ED247" s="8" t="s">
        <v>10</v>
      </c>
      <c r="EE247" s="8"/>
      <c r="EF247" s="8"/>
      <c r="EG247" s="9" t="s">
        <v>38</v>
      </c>
      <c r="EH247" s="10" t="s">
        <v>12</v>
      </c>
      <c r="EI247" s="29" t="s">
        <v>13</v>
      </c>
      <c r="EJ247" s="11" t="s">
        <v>39</v>
      </c>
    </row>
    <row r="248" customHeight="1" spans="6:140">
      <c r="F248" s="30"/>
      <c r="G248" s="11" t="s">
        <v>40</v>
      </c>
      <c r="H248" s="11" t="s">
        <v>41</v>
      </c>
      <c r="I248" s="11" t="s">
        <v>21</v>
      </c>
      <c r="J248" s="13" t="s">
        <v>8</v>
      </c>
      <c r="K248" s="11" t="s">
        <v>23</v>
      </c>
      <c r="L248" s="11" t="s">
        <v>24</v>
      </c>
      <c r="M248" s="7" t="s">
        <v>25</v>
      </c>
      <c r="N248" s="11" t="s">
        <v>26</v>
      </c>
      <c r="O248" s="11" t="s">
        <v>27</v>
      </c>
      <c r="P248" s="8" t="s">
        <v>28</v>
      </c>
      <c r="Q248" s="9" t="s">
        <v>29</v>
      </c>
      <c r="R248" s="14"/>
      <c r="S248" s="29"/>
      <c r="T248" s="11"/>
      <c r="Z248" s="30"/>
      <c r="AA248" s="11" t="s">
        <v>40</v>
      </c>
      <c r="AB248" s="11" t="s">
        <v>41</v>
      </c>
      <c r="AC248" s="11" t="s">
        <v>21</v>
      </c>
      <c r="AD248" s="13" t="s">
        <v>8</v>
      </c>
      <c r="AE248" s="11" t="s">
        <v>23</v>
      </c>
      <c r="AF248" s="11" t="s">
        <v>24</v>
      </c>
      <c r="AG248" s="7" t="s">
        <v>25</v>
      </c>
      <c r="AH248" s="11" t="s">
        <v>26</v>
      </c>
      <c r="AI248" s="11" t="s">
        <v>27</v>
      </c>
      <c r="AJ248" s="8" t="s">
        <v>28</v>
      </c>
      <c r="AK248" s="9" t="s">
        <v>29</v>
      </c>
      <c r="AL248" s="14"/>
      <c r="AM248" s="29"/>
      <c r="AN248" s="11"/>
      <c r="AT248" s="30"/>
      <c r="AU248" s="11" t="s">
        <v>40</v>
      </c>
      <c r="AV248" s="11" t="s">
        <v>41</v>
      </c>
      <c r="AW248" s="11" t="s">
        <v>21</v>
      </c>
      <c r="AX248" s="13" t="s">
        <v>8</v>
      </c>
      <c r="AY248" s="11" t="s">
        <v>23</v>
      </c>
      <c r="AZ248" s="11" t="s">
        <v>24</v>
      </c>
      <c r="BA248" s="7" t="s">
        <v>25</v>
      </c>
      <c r="BB248" s="11" t="s">
        <v>26</v>
      </c>
      <c r="BC248" s="11" t="s">
        <v>27</v>
      </c>
      <c r="BD248" s="8" t="s">
        <v>28</v>
      </c>
      <c r="BE248" s="9" t="s">
        <v>29</v>
      </c>
      <c r="BF248" s="14"/>
      <c r="BG248" s="29"/>
      <c r="BH248" s="11"/>
      <c r="BN248" s="30"/>
      <c r="BO248" s="11" t="s">
        <v>40</v>
      </c>
      <c r="BP248" s="11" t="s">
        <v>41</v>
      </c>
      <c r="BQ248" s="11" t="s">
        <v>21</v>
      </c>
      <c r="BR248" s="13" t="s">
        <v>8</v>
      </c>
      <c r="BS248" s="11" t="s">
        <v>23</v>
      </c>
      <c r="BT248" s="11" t="s">
        <v>24</v>
      </c>
      <c r="BU248" s="7" t="s">
        <v>25</v>
      </c>
      <c r="BV248" s="11" t="s">
        <v>26</v>
      </c>
      <c r="BW248" s="11" t="s">
        <v>27</v>
      </c>
      <c r="BX248" s="8" t="s">
        <v>28</v>
      </c>
      <c r="BY248" s="9" t="s">
        <v>29</v>
      </c>
      <c r="BZ248" s="14"/>
      <c r="CA248" s="29"/>
      <c r="CB248" s="11"/>
      <c r="CH248" s="30"/>
      <c r="CI248" s="11" t="s">
        <v>40</v>
      </c>
      <c r="CJ248" s="11" t="s">
        <v>41</v>
      </c>
      <c r="CK248" s="11" t="s">
        <v>21</v>
      </c>
      <c r="CL248" s="13" t="s">
        <v>8</v>
      </c>
      <c r="CM248" s="11" t="s">
        <v>23</v>
      </c>
      <c r="CN248" s="11" t="s">
        <v>24</v>
      </c>
      <c r="CO248" s="7" t="s">
        <v>25</v>
      </c>
      <c r="CP248" s="11" t="s">
        <v>26</v>
      </c>
      <c r="CQ248" s="11" t="s">
        <v>27</v>
      </c>
      <c r="CR248" s="8" t="s">
        <v>28</v>
      </c>
      <c r="CS248" s="9" t="s">
        <v>29</v>
      </c>
      <c r="CT248" s="14"/>
      <c r="CU248" s="29"/>
      <c r="CV248" s="11"/>
      <c r="DB248" s="30"/>
      <c r="DC248" s="11" t="s">
        <v>40</v>
      </c>
      <c r="DD248" s="11" t="s">
        <v>41</v>
      </c>
      <c r="DE248" s="11" t="s">
        <v>21</v>
      </c>
      <c r="DF248" s="13" t="s">
        <v>8</v>
      </c>
      <c r="DG248" s="11" t="s">
        <v>23</v>
      </c>
      <c r="DH248" s="11" t="s">
        <v>24</v>
      </c>
      <c r="DI248" s="7" t="s">
        <v>25</v>
      </c>
      <c r="DJ248" s="11" t="s">
        <v>26</v>
      </c>
      <c r="DK248" s="11" t="s">
        <v>27</v>
      </c>
      <c r="DL248" s="8" t="s">
        <v>28</v>
      </c>
      <c r="DM248" s="9" t="s">
        <v>29</v>
      </c>
      <c r="DN248" s="14"/>
      <c r="DO248" s="29"/>
      <c r="DP248" s="11"/>
      <c r="DV248" s="30"/>
      <c r="DW248" s="11" t="s">
        <v>40</v>
      </c>
      <c r="DX248" s="11" t="s">
        <v>41</v>
      </c>
      <c r="DY248" s="11" t="s">
        <v>21</v>
      </c>
      <c r="DZ248" s="13" t="s">
        <v>8</v>
      </c>
      <c r="EA248" s="11" t="s">
        <v>23</v>
      </c>
      <c r="EB248" s="11" t="s">
        <v>24</v>
      </c>
      <c r="EC248" s="7" t="s">
        <v>25</v>
      </c>
      <c r="ED248" s="11" t="s">
        <v>26</v>
      </c>
      <c r="EE248" s="11" t="s">
        <v>27</v>
      </c>
      <c r="EF248" s="8" t="s">
        <v>28</v>
      </c>
      <c r="EG248" s="9" t="s">
        <v>29</v>
      </c>
      <c r="EH248" s="14"/>
      <c r="EI248" s="29"/>
      <c r="EJ248" s="11"/>
    </row>
    <row r="249" customHeight="1" spans="6:140">
      <c r="F249" s="11">
        <f>_xlfn.RANK.EQ(S249,S249:S252,0)</f>
        <v>1</v>
      </c>
      <c r="G249" s="11">
        <v>1446.85</v>
      </c>
      <c r="H249" s="11">
        <v>1.8</v>
      </c>
      <c r="I249" s="12">
        <v>1.35</v>
      </c>
      <c r="J249" s="13">
        <f t="shared" ref="J249:J252" si="511">G249*H249*I249</f>
        <v>3515.8455</v>
      </c>
      <c r="K249" s="11">
        <v>680</v>
      </c>
      <c r="L249" s="11">
        <v>1.39</v>
      </c>
      <c r="M249" s="31">
        <f t="shared" ref="M249:M252" si="512">1+6*K249/(K249+2000)+L249</f>
        <v>3.91238805970149</v>
      </c>
      <c r="N249" s="11">
        <v>1</v>
      </c>
      <c r="O249" s="11">
        <v>2.38</v>
      </c>
      <c r="P249" s="8">
        <f t="shared" ref="P249:P252" si="513">1+N249*O249</f>
        <v>3.38</v>
      </c>
      <c r="Q249" s="9">
        <v>1.15</v>
      </c>
      <c r="R249" s="17">
        <v>1</v>
      </c>
      <c r="S249" s="18">
        <f t="shared" ref="S249:S252" si="514">J249*M249*Q249*P249*R249</f>
        <v>53467.053045024</v>
      </c>
      <c r="T249" s="11">
        <f t="shared" ref="T249:T252" si="515">IF(F249=1,1,(IF(F249=2,2,12)))</f>
        <v>1</v>
      </c>
      <c r="Z249" s="11">
        <f>_xlfn.RANK.EQ(AM249,AM249:AM252,0)</f>
        <v>1</v>
      </c>
      <c r="AA249" s="11">
        <v>1446.85</v>
      </c>
      <c r="AB249" s="11">
        <v>1.8</v>
      </c>
      <c r="AC249" s="12">
        <v>1.35</v>
      </c>
      <c r="AD249" s="13">
        <f t="shared" ref="AD249:AD252" si="516">AA249*AB249*AC249</f>
        <v>3515.8455</v>
      </c>
      <c r="AE249" s="11">
        <v>680</v>
      </c>
      <c r="AF249" s="11">
        <v>1.39</v>
      </c>
      <c r="AG249" s="31">
        <f t="shared" ref="AG249:AG252" si="517">1+6*AE249/(AE249+2000)+AF249</f>
        <v>3.91238805970149</v>
      </c>
      <c r="AH249" s="11">
        <v>1</v>
      </c>
      <c r="AI249" s="11">
        <v>2.38</v>
      </c>
      <c r="AJ249" s="8">
        <f t="shared" ref="AJ249:AJ252" si="518">1+AH249*AI249</f>
        <v>3.38</v>
      </c>
      <c r="AK249" s="9">
        <v>1.15</v>
      </c>
      <c r="AL249" s="17">
        <v>1</v>
      </c>
      <c r="AM249" s="18">
        <f t="shared" ref="AM249:AM252" si="519">AD249*AG249*AK249*AJ249*AL249</f>
        <v>53467.053045024</v>
      </c>
      <c r="AN249" s="11">
        <f t="shared" ref="AN249:AN252" si="520">IF(Z249=1,1,(IF(Z249=2,2,12)))</f>
        <v>1</v>
      </c>
      <c r="AT249" s="11">
        <f>_xlfn.RANK.EQ(BG249,BG249:BG252,0)</f>
        <v>1</v>
      </c>
      <c r="AU249" s="11">
        <v>1446.85</v>
      </c>
      <c r="AV249" s="11">
        <v>1.8</v>
      </c>
      <c r="AW249" s="12">
        <v>1.35</v>
      </c>
      <c r="AX249" s="13">
        <f t="shared" ref="AX249:AX252" si="521">AU249*AV249*AW249</f>
        <v>3515.8455</v>
      </c>
      <c r="AY249" s="11">
        <v>680</v>
      </c>
      <c r="AZ249" s="11">
        <v>1.39</v>
      </c>
      <c r="BA249" s="31">
        <f t="shared" ref="BA249:BA252" si="522">1+6*AY249/(AY249+2000)+AZ249</f>
        <v>3.91238805970149</v>
      </c>
      <c r="BB249" s="11">
        <v>1</v>
      </c>
      <c r="BC249" s="11">
        <v>2.38</v>
      </c>
      <c r="BD249" s="8">
        <f t="shared" ref="BD249:BD252" si="523">1+BB249*BC249</f>
        <v>3.38</v>
      </c>
      <c r="BE249" s="9">
        <v>1.15</v>
      </c>
      <c r="BF249" s="17">
        <v>1.015</v>
      </c>
      <c r="BG249" s="18">
        <f t="shared" ref="BG249:BG252" si="524">AX249*BA249*BE249*BD249*BF249</f>
        <v>54269.0588406993</v>
      </c>
      <c r="BH249" s="11">
        <f t="shared" ref="BH249:BH252" si="525">IF(AT249=1,1,(IF(AT249=2,2,12)))</f>
        <v>1</v>
      </c>
      <c r="BN249" s="11">
        <f>_xlfn.RANK.EQ(CA249,CA249:CA252,0)</f>
        <v>2</v>
      </c>
      <c r="BO249" s="11">
        <v>1446.85</v>
      </c>
      <c r="BP249" s="11">
        <v>1.8</v>
      </c>
      <c r="BQ249" s="12">
        <v>1.35</v>
      </c>
      <c r="BR249" s="13">
        <f t="shared" ref="BR249:BR252" si="526">BO249*BP249*BQ249</f>
        <v>3515.8455</v>
      </c>
      <c r="BS249" s="11">
        <v>680</v>
      </c>
      <c r="BT249" s="11">
        <v>1.39</v>
      </c>
      <c r="BU249" s="31">
        <f t="shared" ref="BU249:BU252" si="527">1+6*BS249/(BS249+2000)+BT249</f>
        <v>3.91238805970149</v>
      </c>
      <c r="BV249" s="11">
        <v>1</v>
      </c>
      <c r="BW249" s="11">
        <v>2.38</v>
      </c>
      <c r="BX249" s="8">
        <f t="shared" ref="BX249:BX252" si="528">1+BV249*BW249</f>
        <v>3.38</v>
      </c>
      <c r="BY249" s="9">
        <v>1.15</v>
      </c>
      <c r="BZ249" s="17">
        <v>1.015</v>
      </c>
      <c r="CA249" s="18">
        <f t="shared" ref="CA249:CA252" si="529">BR249*BU249*BY249*BX249*BZ249</f>
        <v>54269.0588406993</v>
      </c>
      <c r="CB249" s="11">
        <f t="shared" ref="CB249:CB252" si="530">IF(BN249=1,1,(IF(BN249=2,2,12)))</f>
        <v>2</v>
      </c>
      <c r="CH249" s="11">
        <f>_xlfn.RANK.EQ(CU249,CU249:CU252,0)</f>
        <v>1</v>
      </c>
      <c r="CI249" s="11">
        <v>1446.85</v>
      </c>
      <c r="CJ249" s="11">
        <v>1.8</v>
      </c>
      <c r="CK249" s="12">
        <v>1.35</v>
      </c>
      <c r="CL249" s="13">
        <f t="shared" ref="CL249:CL252" si="531">CI249*CJ249*CK249</f>
        <v>3515.8455</v>
      </c>
      <c r="CM249" s="11">
        <v>680</v>
      </c>
      <c r="CN249" s="11">
        <v>1.39</v>
      </c>
      <c r="CO249" s="31">
        <f t="shared" ref="CO249:CO252" si="532">1+6*CM249/(CM249+2000)+CN249</f>
        <v>3.91238805970149</v>
      </c>
      <c r="CP249" s="11">
        <v>1</v>
      </c>
      <c r="CQ249" s="11">
        <v>2.38</v>
      </c>
      <c r="CR249" s="8">
        <f t="shared" ref="CR249:CR252" si="533">1+CP249*CQ249</f>
        <v>3.38</v>
      </c>
      <c r="CS249" s="9">
        <v>1.15</v>
      </c>
      <c r="CT249" s="17">
        <v>1.085</v>
      </c>
      <c r="CU249" s="18">
        <f t="shared" ref="CU249:CU252" si="534">CL249*CO249*CS249*CR249*CT249</f>
        <v>58011.752553851</v>
      </c>
      <c r="CV249" s="11">
        <f t="shared" ref="CV249:CV252" si="535">IF(CH249=1,1,(IF(CH249=2,2,12)))</f>
        <v>1</v>
      </c>
      <c r="DB249" s="11">
        <f>_xlfn.RANK.EQ(DO249,DO249:DO252,0)</f>
        <v>2</v>
      </c>
      <c r="DC249" s="11">
        <v>1446.85</v>
      </c>
      <c r="DD249" s="11">
        <v>1.8</v>
      </c>
      <c r="DE249" s="12">
        <v>1.35</v>
      </c>
      <c r="DF249" s="13">
        <f t="shared" ref="DF249:DF252" si="536">DC249*DD249*DE249</f>
        <v>3515.8455</v>
      </c>
      <c r="DG249" s="11">
        <v>680</v>
      </c>
      <c r="DH249" s="11">
        <v>1.39</v>
      </c>
      <c r="DI249" s="31">
        <f t="shared" ref="DI249:DI252" si="537">1+6*DG249/(DG249+2000)+DH249</f>
        <v>3.91238805970149</v>
      </c>
      <c r="DJ249" s="11">
        <v>1</v>
      </c>
      <c r="DK249" s="11">
        <v>2.38</v>
      </c>
      <c r="DL249" s="8">
        <f t="shared" ref="DL249:DL252" si="538">1+DJ249*DK249</f>
        <v>3.38</v>
      </c>
      <c r="DM249" s="9">
        <v>1.15</v>
      </c>
      <c r="DN249" s="17">
        <v>1.085</v>
      </c>
      <c r="DO249" s="18">
        <f t="shared" ref="DO249:DO252" si="539">DF249*DI249*DM249*DL249*DN249</f>
        <v>58011.752553851</v>
      </c>
      <c r="DP249" s="11">
        <f t="shared" ref="DP249:DP252" si="540">IF(DB249=1,1,(IF(DB249=2,2,12)))</f>
        <v>2</v>
      </c>
      <c r="DV249" s="11">
        <f>_xlfn.RANK.EQ(EI249,EI249:EI252,0)</f>
        <v>1</v>
      </c>
      <c r="DW249" s="11">
        <v>1446.85</v>
      </c>
      <c r="DX249" s="11">
        <v>1.8</v>
      </c>
      <c r="DY249" s="12">
        <v>1.35</v>
      </c>
      <c r="DZ249" s="13">
        <f t="shared" ref="DZ249:DZ252" si="541">DW249*DX249*DY249</f>
        <v>3515.8455</v>
      </c>
      <c r="EA249" s="11">
        <v>680</v>
      </c>
      <c r="EB249" s="11">
        <v>1.48</v>
      </c>
      <c r="EC249" s="31">
        <f t="shared" ref="EC249:EC252" si="542">1+6*EA249/(EA249+2000)+EB249</f>
        <v>4.00238805970149</v>
      </c>
      <c r="ED249" s="11">
        <v>1</v>
      </c>
      <c r="EE249" s="11">
        <v>3.18</v>
      </c>
      <c r="EF249" s="8">
        <f t="shared" ref="EF249:EF252" si="543">1+ED249*EE249</f>
        <v>4.18</v>
      </c>
      <c r="EG249" s="9">
        <v>1.15</v>
      </c>
      <c r="EH249" s="17">
        <v>1.2</v>
      </c>
      <c r="EI249" s="18">
        <f t="shared" ref="EI249:EI252" si="544">DZ249*EC249*EG249*EF249*EH249</f>
        <v>81171.6444975933</v>
      </c>
      <c r="EJ249" s="11">
        <f t="shared" ref="EJ249:EJ252" si="545">IF(DV249=1,1,(IF(DV249=2,2,12)))</f>
        <v>1</v>
      </c>
    </row>
    <row r="250" customHeight="1" spans="6:140">
      <c r="F250" s="11">
        <f>_xlfn.RANK.EQ(S250,S249:S252,0)</f>
        <v>3</v>
      </c>
      <c r="G250" s="11">
        <v>1446.85</v>
      </c>
      <c r="H250" s="11">
        <v>1.8</v>
      </c>
      <c r="I250" s="12">
        <v>1.35</v>
      </c>
      <c r="J250" s="13">
        <f t="shared" si="511"/>
        <v>3515.8455</v>
      </c>
      <c r="K250" s="11">
        <v>440</v>
      </c>
      <c r="L250" s="11">
        <v>0.83</v>
      </c>
      <c r="M250" s="31">
        <f t="shared" si="512"/>
        <v>2.91196721311475</v>
      </c>
      <c r="N250" s="11">
        <v>0.97</v>
      </c>
      <c r="O250" s="11">
        <v>2.11</v>
      </c>
      <c r="P250" s="8">
        <f t="shared" si="513"/>
        <v>3.0467</v>
      </c>
      <c r="Q250" s="9">
        <v>1.15</v>
      </c>
      <c r="R250" s="17">
        <v>1</v>
      </c>
      <c r="S250" s="18">
        <f t="shared" si="514"/>
        <v>35871.0257676966</v>
      </c>
      <c r="T250" s="11">
        <f t="shared" si="515"/>
        <v>12</v>
      </c>
      <c r="Z250" s="11">
        <f>_xlfn.RANK.EQ(AM250,AM249:AM252,0)</f>
        <v>3</v>
      </c>
      <c r="AA250" s="11">
        <v>1446.85</v>
      </c>
      <c r="AB250" s="11">
        <v>1.8</v>
      </c>
      <c r="AC250" s="12">
        <v>1.35</v>
      </c>
      <c r="AD250" s="13">
        <f t="shared" si="516"/>
        <v>3515.8455</v>
      </c>
      <c r="AE250" s="11">
        <v>440</v>
      </c>
      <c r="AF250" s="11">
        <v>0.83</v>
      </c>
      <c r="AG250" s="31">
        <f t="shared" si="517"/>
        <v>2.91196721311475</v>
      </c>
      <c r="AH250" s="11">
        <v>0.97</v>
      </c>
      <c r="AI250" s="11">
        <v>2.11</v>
      </c>
      <c r="AJ250" s="8">
        <f t="shared" si="518"/>
        <v>3.0467</v>
      </c>
      <c r="AK250" s="9">
        <v>1.15</v>
      </c>
      <c r="AL250" s="17">
        <v>1</v>
      </c>
      <c r="AM250" s="18">
        <f t="shared" si="519"/>
        <v>35871.0257676966</v>
      </c>
      <c r="AN250" s="11">
        <f t="shared" si="520"/>
        <v>12</v>
      </c>
      <c r="AT250" s="11">
        <f>_xlfn.RANK.EQ(BG250,BG249:BG252,0)</f>
        <v>3</v>
      </c>
      <c r="AU250" s="11">
        <v>1446.85</v>
      </c>
      <c r="AV250" s="11">
        <v>1.8</v>
      </c>
      <c r="AW250" s="12">
        <v>1.35</v>
      </c>
      <c r="AX250" s="13">
        <f t="shared" si="521"/>
        <v>3515.8455</v>
      </c>
      <c r="AY250" s="11">
        <v>440</v>
      </c>
      <c r="AZ250" s="11">
        <v>0.83</v>
      </c>
      <c r="BA250" s="31">
        <f t="shared" si="522"/>
        <v>2.91196721311475</v>
      </c>
      <c r="BB250" s="11">
        <v>0.97</v>
      </c>
      <c r="BC250" s="11">
        <v>2.11</v>
      </c>
      <c r="BD250" s="8">
        <f t="shared" si="523"/>
        <v>3.0467</v>
      </c>
      <c r="BE250" s="9">
        <v>1.15</v>
      </c>
      <c r="BF250" s="17">
        <v>1.015</v>
      </c>
      <c r="BG250" s="18">
        <f t="shared" si="524"/>
        <v>36409.091154212</v>
      </c>
      <c r="BH250" s="11">
        <f t="shared" si="525"/>
        <v>12</v>
      </c>
      <c r="BN250" s="11">
        <f>_xlfn.RANK.EQ(CA250,CA249:CA252,0)</f>
        <v>3</v>
      </c>
      <c r="BO250" s="11">
        <v>1446.85</v>
      </c>
      <c r="BP250" s="11">
        <v>1.8</v>
      </c>
      <c r="BQ250" s="12">
        <v>1.35</v>
      </c>
      <c r="BR250" s="13">
        <f t="shared" si="526"/>
        <v>3515.8455</v>
      </c>
      <c r="BS250" s="11">
        <v>440</v>
      </c>
      <c r="BT250" s="11">
        <v>0.83</v>
      </c>
      <c r="BU250" s="31">
        <f t="shared" si="527"/>
        <v>2.91196721311475</v>
      </c>
      <c r="BV250" s="11">
        <v>0.97</v>
      </c>
      <c r="BW250" s="11">
        <v>2.11</v>
      </c>
      <c r="BX250" s="8">
        <f t="shared" si="528"/>
        <v>3.0467</v>
      </c>
      <c r="BY250" s="9">
        <v>1.15</v>
      </c>
      <c r="BZ250" s="17">
        <v>1.015</v>
      </c>
      <c r="CA250" s="18">
        <f t="shared" si="529"/>
        <v>36409.091154212</v>
      </c>
      <c r="CB250" s="11">
        <f t="shared" si="530"/>
        <v>12</v>
      </c>
      <c r="CH250" s="11">
        <f>_xlfn.RANK.EQ(CU250,CU249:CU252,0)</f>
        <v>3</v>
      </c>
      <c r="CI250" s="11">
        <v>1446.85</v>
      </c>
      <c r="CJ250" s="11">
        <v>1.8</v>
      </c>
      <c r="CK250" s="12">
        <v>1.35</v>
      </c>
      <c r="CL250" s="13">
        <f t="shared" si="531"/>
        <v>3515.8455</v>
      </c>
      <c r="CM250" s="11">
        <v>440</v>
      </c>
      <c r="CN250" s="11">
        <v>0.83</v>
      </c>
      <c r="CO250" s="31">
        <f t="shared" si="532"/>
        <v>2.91196721311475</v>
      </c>
      <c r="CP250" s="11">
        <v>0.97</v>
      </c>
      <c r="CQ250" s="11">
        <v>2.11</v>
      </c>
      <c r="CR250" s="8">
        <f t="shared" si="533"/>
        <v>3.0467</v>
      </c>
      <c r="CS250" s="9">
        <v>1.15</v>
      </c>
      <c r="CT250" s="17">
        <v>1.085</v>
      </c>
      <c r="CU250" s="18">
        <f t="shared" si="534"/>
        <v>38920.0629579508</v>
      </c>
      <c r="CV250" s="11">
        <f t="shared" si="535"/>
        <v>12</v>
      </c>
      <c r="DB250" s="11">
        <f>_xlfn.RANK.EQ(DO250,DO249:DO252,0)</f>
        <v>3</v>
      </c>
      <c r="DC250" s="11">
        <v>1446.85</v>
      </c>
      <c r="DD250" s="11">
        <v>1.8</v>
      </c>
      <c r="DE250" s="12">
        <v>1.35</v>
      </c>
      <c r="DF250" s="13">
        <f t="shared" si="536"/>
        <v>3515.8455</v>
      </c>
      <c r="DG250" s="11">
        <v>440</v>
      </c>
      <c r="DH250" s="11">
        <v>0.83</v>
      </c>
      <c r="DI250" s="31">
        <f t="shared" si="537"/>
        <v>2.91196721311475</v>
      </c>
      <c r="DJ250" s="11">
        <v>0.97</v>
      </c>
      <c r="DK250" s="11">
        <v>2.11</v>
      </c>
      <c r="DL250" s="8">
        <f t="shared" si="538"/>
        <v>3.0467</v>
      </c>
      <c r="DM250" s="9">
        <v>1.15</v>
      </c>
      <c r="DN250" s="17">
        <v>1.085</v>
      </c>
      <c r="DO250" s="18">
        <f t="shared" si="539"/>
        <v>38920.0629579508</v>
      </c>
      <c r="DP250" s="11">
        <f t="shared" si="540"/>
        <v>12</v>
      </c>
      <c r="DV250" s="11">
        <f>_xlfn.RANK.EQ(EI250,EI249:EI252,0)</f>
        <v>3</v>
      </c>
      <c r="DW250" s="11">
        <v>1446.85</v>
      </c>
      <c r="DX250" s="11">
        <v>1.8</v>
      </c>
      <c r="DY250" s="12">
        <v>1.35</v>
      </c>
      <c r="DZ250" s="13">
        <f t="shared" si="541"/>
        <v>3515.8455</v>
      </c>
      <c r="EA250" s="11">
        <v>440</v>
      </c>
      <c r="EB250" s="11">
        <v>0.92</v>
      </c>
      <c r="EC250" s="31">
        <f t="shared" si="542"/>
        <v>3.00196721311475</v>
      </c>
      <c r="ED250" s="11">
        <v>0.97</v>
      </c>
      <c r="EE250" s="11">
        <v>2.91</v>
      </c>
      <c r="EF250" s="8">
        <f t="shared" si="543"/>
        <v>3.8227</v>
      </c>
      <c r="EG250" s="9">
        <v>1.15</v>
      </c>
      <c r="EH250" s="17">
        <v>1.2</v>
      </c>
      <c r="EI250" s="18">
        <f t="shared" si="544"/>
        <v>55678.179890815</v>
      </c>
      <c r="EJ250" s="11">
        <f t="shared" si="545"/>
        <v>12</v>
      </c>
    </row>
    <row r="251" customHeight="1" spans="6:140">
      <c r="F251" s="11">
        <f>_xlfn.RANK.EQ(S251,S249:S252,0)</f>
        <v>2</v>
      </c>
      <c r="G251" s="11">
        <v>1446.85</v>
      </c>
      <c r="H251" s="11">
        <v>1.8</v>
      </c>
      <c r="I251" s="12">
        <v>1.35</v>
      </c>
      <c r="J251" s="13">
        <f t="shared" si="511"/>
        <v>3515.8455</v>
      </c>
      <c r="K251" s="11">
        <v>490</v>
      </c>
      <c r="L251" s="11">
        <v>1.43</v>
      </c>
      <c r="M251" s="31">
        <f t="shared" si="512"/>
        <v>3.61072289156627</v>
      </c>
      <c r="N251" s="11">
        <v>0.89</v>
      </c>
      <c r="O251" s="11">
        <v>1.78</v>
      </c>
      <c r="P251" s="8">
        <f t="shared" si="513"/>
        <v>2.5842</v>
      </c>
      <c r="Q251" s="9">
        <v>1.15</v>
      </c>
      <c r="R251" s="17">
        <v>1</v>
      </c>
      <c r="S251" s="18">
        <f t="shared" si="514"/>
        <v>37726.6205564879</v>
      </c>
      <c r="T251" s="11">
        <f t="shared" si="515"/>
        <v>2</v>
      </c>
      <c r="Z251" s="11">
        <f>_xlfn.RANK.EQ(AM251,AM249:AM252,0)</f>
        <v>2</v>
      </c>
      <c r="AA251" s="11">
        <v>1446.85</v>
      </c>
      <c r="AB251" s="11">
        <v>1.8</v>
      </c>
      <c r="AC251" s="12">
        <v>1.35</v>
      </c>
      <c r="AD251" s="13">
        <f t="shared" si="516"/>
        <v>3515.8455</v>
      </c>
      <c r="AE251" s="11">
        <v>450</v>
      </c>
      <c r="AF251" s="11">
        <v>1.43</v>
      </c>
      <c r="AG251" s="31">
        <f t="shared" si="517"/>
        <v>3.53204081632653</v>
      </c>
      <c r="AH251" s="11">
        <v>1</v>
      </c>
      <c r="AI251" s="11">
        <v>2.71</v>
      </c>
      <c r="AJ251" s="8">
        <f t="shared" si="518"/>
        <v>3.71</v>
      </c>
      <c r="AK251" s="9">
        <v>1.15</v>
      </c>
      <c r="AL251" s="17">
        <v>1</v>
      </c>
      <c r="AM251" s="18">
        <f t="shared" si="519"/>
        <v>52981.8655039296</v>
      </c>
      <c r="AN251" s="11">
        <f t="shared" si="520"/>
        <v>2</v>
      </c>
      <c r="AT251" s="11">
        <f>_xlfn.RANK.EQ(BG251,BG249:BG252,0)</f>
        <v>2</v>
      </c>
      <c r="AU251" s="11">
        <v>1446.85</v>
      </c>
      <c r="AV251" s="11">
        <v>1.8</v>
      </c>
      <c r="AW251" s="12">
        <v>1.35</v>
      </c>
      <c r="AX251" s="13">
        <f t="shared" si="521"/>
        <v>3515.8455</v>
      </c>
      <c r="AY251" s="11">
        <v>490</v>
      </c>
      <c r="AZ251" s="11">
        <v>1.43</v>
      </c>
      <c r="BA251" s="31">
        <f t="shared" si="522"/>
        <v>3.61072289156627</v>
      </c>
      <c r="BB251" s="11">
        <v>0.93</v>
      </c>
      <c r="BC251" s="11">
        <v>1.85</v>
      </c>
      <c r="BD251" s="8">
        <f t="shared" si="523"/>
        <v>2.7205</v>
      </c>
      <c r="BE251" s="9">
        <v>1.15</v>
      </c>
      <c r="BF251" s="17">
        <v>1.015</v>
      </c>
      <c r="BG251" s="18">
        <f t="shared" si="524"/>
        <v>40312.2050508027</v>
      </c>
      <c r="BH251" s="11">
        <f t="shared" si="525"/>
        <v>2</v>
      </c>
      <c r="BN251" s="11">
        <f>_xlfn.RANK.EQ(CA251,CA249:CA252,0)</f>
        <v>1</v>
      </c>
      <c r="BO251" s="11">
        <v>1446.85</v>
      </c>
      <c r="BP251" s="11">
        <v>1.8</v>
      </c>
      <c r="BQ251" s="12">
        <v>1.35</v>
      </c>
      <c r="BR251" s="13">
        <f t="shared" si="526"/>
        <v>3515.8455</v>
      </c>
      <c r="BS251" s="11">
        <v>490</v>
      </c>
      <c r="BT251" s="11">
        <v>1.43</v>
      </c>
      <c r="BU251" s="31">
        <f t="shared" si="527"/>
        <v>3.61072289156627</v>
      </c>
      <c r="BV251" s="11">
        <v>1</v>
      </c>
      <c r="BW251" s="11">
        <v>2.71</v>
      </c>
      <c r="BX251" s="8">
        <f t="shared" si="528"/>
        <v>3.71</v>
      </c>
      <c r="BY251" s="9">
        <v>1.15</v>
      </c>
      <c r="BZ251" s="17">
        <v>1.015</v>
      </c>
      <c r="CA251" s="18">
        <f t="shared" si="529"/>
        <v>54974.5564192163</v>
      </c>
      <c r="CB251" s="11">
        <f t="shared" si="530"/>
        <v>1</v>
      </c>
      <c r="CH251" s="11">
        <f>_xlfn.RANK.EQ(CU251,CU249:CU252,0)</f>
        <v>2</v>
      </c>
      <c r="CI251" s="11">
        <v>1446.85</v>
      </c>
      <c r="CJ251" s="11">
        <v>1.8</v>
      </c>
      <c r="CK251" s="12">
        <v>1.35</v>
      </c>
      <c r="CL251" s="13">
        <f t="shared" si="531"/>
        <v>3515.8455</v>
      </c>
      <c r="CM251" s="11">
        <v>490</v>
      </c>
      <c r="CN251" s="11">
        <v>1.43</v>
      </c>
      <c r="CO251" s="31">
        <f t="shared" si="532"/>
        <v>3.61072289156627</v>
      </c>
      <c r="CP251" s="11">
        <v>0.93</v>
      </c>
      <c r="CQ251" s="11">
        <v>1.85</v>
      </c>
      <c r="CR251" s="8">
        <f t="shared" si="533"/>
        <v>2.7205</v>
      </c>
      <c r="CS251" s="9">
        <v>1.15</v>
      </c>
      <c r="CT251" s="17">
        <v>1.085</v>
      </c>
      <c r="CU251" s="18">
        <f t="shared" si="534"/>
        <v>43092.3571232718</v>
      </c>
      <c r="CV251" s="11">
        <f t="shared" si="535"/>
        <v>2</v>
      </c>
      <c r="DB251" s="11">
        <f>_xlfn.RANK.EQ(DO251,DO249:DO252,0)</f>
        <v>1</v>
      </c>
      <c r="DC251" s="11">
        <v>1446.85</v>
      </c>
      <c r="DD251" s="11">
        <v>1.8</v>
      </c>
      <c r="DE251" s="12">
        <v>1.35</v>
      </c>
      <c r="DF251" s="13">
        <f t="shared" si="536"/>
        <v>3515.8455</v>
      </c>
      <c r="DG251" s="11">
        <v>490</v>
      </c>
      <c r="DH251" s="11">
        <v>1.43</v>
      </c>
      <c r="DI251" s="31">
        <f t="shared" si="537"/>
        <v>3.61072289156627</v>
      </c>
      <c r="DJ251" s="11">
        <v>1</v>
      </c>
      <c r="DK251" s="11">
        <v>2.71</v>
      </c>
      <c r="DL251" s="8">
        <f t="shared" si="538"/>
        <v>3.71</v>
      </c>
      <c r="DM251" s="9">
        <v>1.15</v>
      </c>
      <c r="DN251" s="17">
        <v>1.085</v>
      </c>
      <c r="DO251" s="18">
        <f t="shared" si="539"/>
        <v>58765.9051377829</v>
      </c>
      <c r="DP251" s="11">
        <f t="shared" si="540"/>
        <v>1</v>
      </c>
      <c r="DV251" s="11">
        <f>_xlfn.RANK.EQ(EI251,EI249:EI252,0)</f>
        <v>2</v>
      </c>
      <c r="DW251" s="11">
        <v>1446.85</v>
      </c>
      <c r="DX251" s="11">
        <v>1.8</v>
      </c>
      <c r="DY251" s="12">
        <v>1.35</v>
      </c>
      <c r="DZ251" s="13">
        <f t="shared" si="541"/>
        <v>3515.8455</v>
      </c>
      <c r="EA251" s="11">
        <v>490</v>
      </c>
      <c r="EB251" s="11">
        <v>1.52</v>
      </c>
      <c r="EC251" s="31">
        <f t="shared" si="542"/>
        <v>3.70072289156626</v>
      </c>
      <c r="ED251" s="11">
        <v>1</v>
      </c>
      <c r="EE251" s="11">
        <v>3.51</v>
      </c>
      <c r="EF251" s="8">
        <f t="shared" si="543"/>
        <v>4.51</v>
      </c>
      <c r="EG251" s="9">
        <v>1.15</v>
      </c>
      <c r="EH251" s="17">
        <v>1.2</v>
      </c>
      <c r="EI251" s="18">
        <f t="shared" si="544"/>
        <v>80978.9193795899</v>
      </c>
      <c r="EJ251" s="11">
        <f t="shared" si="545"/>
        <v>2</v>
      </c>
    </row>
    <row r="252" customHeight="1" spans="6:140">
      <c r="F252" s="11">
        <f>_xlfn.RANK.EQ(S252,S249:S252,0)</f>
        <v>4</v>
      </c>
      <c r="G252" s="11">
        <v>0</v>
      </c>
      <c r="H252" s="11">
        <v>1.8</v>
      </c>
      <c r="I252" s="12">
        <v>1.35</v>
      </c>
      <c r="J252" s="13">
        <f t="shared" si="511"/>
        <v>0</v>
      </c>
      <c r="K252" s="11">
        <v>0</v>
      </c>
      <c r="L252" s="11">
        <v>0.2</v>
      </c>
      <c r="M252" s="31">
        <f t="shared" si="512"/>
        <v>1.2</v>
      </c>
      <c r="N252" s="28">
        <v>0.7</v>
      </c>
      <c r="O252" s="28">
        <v>1.5</v>
      </c>
      <c r="P252" s="8">
        <f t="shared" si="513"/>
        <v>2.05</v>
      </c>
      <c r="Q252" s="9">
        <v>1.15</v>
      </c>
      <c r="R252" s="17">
        <v>1</v>
      </c>
      <c r="S252" s="18">
        <f t="shared" si="514"/>
        <v>0</v>
      </c>
      <c r="T252" s="28">
        <f t="shared" si="515"/>
        <v>12</v>
      </c>
      <c r="Z252" s="11">
        <f>_xlfn.RANK.EQ(AM252,AM249:AM252,0)</f>
        <v>4</v>
      </c>
      <c r="AA252" s="11">
        <v>0</v>
      </c>
      <c r="AB252" s="11">
        <v>1.8</v>
      </c>
      <c r="AC252" s="12">
        <v>1.35</v>
      </c>
      <c r="AD252" s="13">
        <f t="shared" si="516"/>
        <v>0</v>
      </c>
      <c r="AE252" s="11">
        <v>0</v>
      </c>
      <c r="AF252" s="11">
        <v>0.2</v>
      </c>
      <c r="AG252" s="31">
        <f t="shared" si="517"/>
        <v>1.2</v>
      </c>
      <c r="AH252" s="28">
        <v>0.7</v>
      </c>
      <c r="AI252" s="28">
        <v>1.5</v>
      </c>
      <c r="AJ252" s="8">
        <f t="shared" si="518"/>
        <v>2.05</v>
      </c>
      <c r="AK252" s="9">
        <v>1.15</v>
      </c>
      <c r="AL252" s="17">
        <v>1</v>
      </c>
      <c r="AM252" s="18">
        <f t="shared" si="519"/>
        <v>0</v>
      </c>
      <c r="AN252" s="28">
        <f t="shared" si="520"/>
        <v>12</v>
      </c>
      <c r="AT252" s="11">
        <f>_xlfn.RANK.EQ(BG252,BG249:BG252,0)</f>
        <v>4</v>
      </c>
      <c r="AU252" s="11">
        <v>0</v>
      </c>
      <c r="AV252" s="11">
        <v>1.8</v>
      </c>
      <c r="AW252" s="12">
        <v>1.35</v>
      </c>
      <c r="AX252" s="13">
        <f t="shared" si="521"/>
        <v>0</v>
      </c>
      <c r="AY252" s="11">
        <v>0</v>
      </c>
      <c r="AZ252" s="11">
        <v>0.2</v>
      </c>
      <c r="BA252" s="31">
        <f t="shared" si="522"/>
        <v>1.2</v>
      </c>
      <c r="BB252" s="28">
        <v>0.7</v>
      </c>
      <c r="BC252" s="28">
        <v>1.5</v>
      </c>
      <c r="BD252" s="8">
        <f t="shared" si="523"/>
        <v>2.05</v>
      </c>
      <c r="BE252" s="9">
        <v>1.15</v>
      </c>
      <c r="BF252" s="17">
        <v>1.015</v>
      </c>
      <c r="BG252" s="18">
        <f t="shared" si="524"/>
        <v>0</v>
      </c>
      <c r="BH252" s="28">
        <f t="shared" si="525"/>
        <v>12</v>
      </c>
      <c r="BN252" s="11">
        <f>_xlfn.RANK.EQ(CA252,CA249:CA252,0)</f>
        <v>4</v>
      </c>
      <c r="BO252" s="11">
        <v>0</v>
      </c>
      <c r="BP252" s="11">
        <v>1.8</v>
      </c>
      <c r="BQ252" s="12">
        <v>1.35</v>
      </c>
      <c r="BR252" s="13">
        <f t="shared" si="526"/>
        <v>0</v>
      </c>
      <c r="BS252" s="11">
        <v>0</v>
      </c>
      <c r="BT252" s="11">
        <v>0.2</v>
      </c>
      <c r="BU252" s="31">
        <f t="shared" si="527"/>
        <v>1.2</v>
      </c>
      <c r="BV252" s="28">
        <v>0.7</v>
      </c>
      <c r="BW252" s="28">
        <v>1.5</v>
      </c>
      <c r="BX252" s="8">
        <f t="shared" si="528"/>
        <v>2.05</v>
      </c>
      <c r="BY252" s="9">
        <v>1.15</v>
      </c>
      <c r="BZ252" s="17">
        <v>1.015</v>
      </c>
      <c r="CA252" s="18">
        <f t="shared" si="529"/>
        <v>0</v>
      </c>
      <c r="CB252" s="28">
        <f t="shared" si="530"/>
        <v>12</v>
      </c>
      <c r="CH252" s="11">
        <f>_xlfn.RANK.EQ(CU252,CU249:CU252,0)</f>
        <v>4</v>
      </c>
      <c r="CI252" s="11">
        <v>0</v>
      </c>
      <c r="CJ252" s="11">
        <v>1.8</v>
      </c>
      <c r="CK252" s="12">
        <v>1.35</v>
      </c>
      <c r="CL252" s="13">
        <f t="shared" si="531"/>
        <v>0</v>
      </c>
      <c r="CM252" s="11">
        <v>0</v>
      </c>
      <c r="CN252" s="11">
        <v>0.2</v>
      </c>
      <c r="CO252" s="31">
        <f t="shared" si="532"/>
        <v>1.2</v>
      </c>
      <c r="CP252" s="28">
        <v>0.7</v>
      </c>
      <c r="CQ252" s="28">
        <v>1.5</v>
      </c>
      <c r="CR252" s="8">
        <f t="shared" si="533"/>
        <v>2.05</v>
      </c>
      <c r="CS252" s="9">
        <v>1.15</v>
      </c>
      <c r="CT252" s="17">
        <v>1.085</v>
      </c>
      <c r="CU252" s="18">
        <f t="shared" si="534"/>
        <v>0</v>
      </c>
      <c r="CV252" s="28">
        <f t="shared" si="535"/>
        <v>12</v>
      </c>
      <c r="DB252" s="11">
        <f>_xlfn.RANK.EQ(DO252,DO249:DO252,0)</f>
        <v>4</v>
      </c>
      <c r="DC252" s="11">
        <v>0</v>
      </c>
      <c r="DD252" s="11">
        <v>1.8</v>
      </c>
      <c r="DE252" s="12">
        <v>1.35</v>
      </c>
      <c r="DF252" s="13">
        <f t="shared" si="536"/>
        <v>0</v>
      </c>
      <c r="DG252" s="11">
        <v>0</v>
      </c>
      <c r="DH252" s="11">
        <v>0.2</v>
      </c>
      <c r="DI252" s="31">
        <f t="shared" si="537"/>
        <v>1.2</v>
      </c>
      <c r="DJ252" s="28">
        <v>0.7</v>
      </c>
      <c r="DK252" s="28">
        <v>1.5</v>
      </c>
      <c r="DL252" s="8">
        <f t="shared" si="538"/>
        <v>2.05</v>
      </c>
      <c r="DM252" s="9">
        <v>1.15</v>
      </c>
      <c r="DN252" s="17">
        <v>1.085</v>
      </c>
      <c r="DO252" s="18">
        <f t="shared" si="539"/>
        <v>0</v>
      </c>
      <c r="DP252" s="28">
        <f t="shared" si="540"/>
        <v>12</v>
      </c>
      <c r="DV252" s="11">
        <f>_xlfn.RANK.EQ(EI252,EI249:EI252,0)</f>
        <v>4</v>
      </c>
      <c r="DW252" s="11">
        <v>0</v>
      </c>
      <c r="DX252" s="11">
        <v>1.8</v>
      </c>
      <c r="DY252" s="12">
        <v>1.35</v>
      </c>
      <c r="DZ252" s="13">
        <f t="shared" si="541"/>
        <v>0</v>
      </c>
      <c r="EA252" s="11">
        <v>0</v>
      </c>
      <c r="EB252" s="11">
        <v>0.2</v>
      </c>
      <c r="EC252" s="31">
        <f t="shared" si="542"/>
        <v>1.2</v>
      </c>
      <c r="ED252" s="28">
        <v>0.7</v>
      </c>
      <c r="EE252" s="28">
        <v>1.5</v>
      </c>
      <c r="EF252" s="8">
        <f t="shared" si="543"/>
        <v>2.05</v>
      </c>
      <c r="EG252" s="9">
        <v>1.15</v>
      </c>
      <c r="EH252" s="17">
        <v>1.2</v>
      </c>
      <c r="EI252" s="18">
        <f t="shared" si="544"/>
        <v>0</v>
      </c>
      <c r="EJ252" s="28">
        <f t="shared" si="545"/>
        <v>12</v>
      </c>
    </row>
    <row r="253" customHeight="1" spans="6:140">
      <c r="F253" s="32" t="s">
        <v>42</v>
      </c>
      <c r="G253" s="33">
        <f>LARGE(S249:S252,1)/1</f>
        <v>53467.053045024</v>
      </c>
      <c r="H253" s="32" t="s">
        <v>43</v>
      </c>
      <c r="I253" s="33">
        <f>LARGE(S249:S252,2)/2</f>
        <v>18863.310278244</v>
      </c>
      <c r="J253" s="32" t="s">
        <v>44</v>
      </c>
      <c r="K253" s="33">
        <f>LARGE(S249:S252,3)/12</f>
        <v>2989.25214730805</v>
      </c>
      <c r="L253" s="32" t="s">
        <v>45</v>
      </c>
      <c r="M253" s="34">
        <f>LARGE(S249:S252,4)/12</f>
        <v>0</v>
      </c>
      <c r="N253" s="35" t="s">
        <v>46</v>
      </c>
      <c r="O253" s="36">
        <f>G253+I253+K253+M253</f>
        <v>75319.615470576</v>
      </c>
      <c r="P253" s="35" t="s">
        <v>47</v>
      </c>
      <c r="Q253" s="35">
        <v>6.7</v>
      </c>
      <c r="R253" s="35"/>
      <c r="S253" s="35" t="s">
        <v>48</v>
      </c>
      <c r="T253" s="36">
        <f>O253*Q253</f>
        <v>504641.423652859</v>
      </c>
      <c r="Z253" s="32" t="s">
        <v>42</v>
      </c>
      <c r="AA253" s="33">
        <f>LARGE(AM249:AM252,1)/1</f>
        <v>53467.053045024</v>
      </c>
      <c r="AB253" s="32" t="s">
        <v>43</v>
      </c>
      <c r="AC253" s="33">
        <f>LARGE(AM249:AM252,2)/2</f>
        <v>26490.9327519648</v>
      </c>
      <c r="AD253" s="32" t="s">
        <v>44</v>
      </c>
      <c r="AE253" s="33">
        <f>LARGE(AM249:AM252,3)/12</f>
        <v>2989.25214730805</v>
      </c>
      <c r="AF253" s="32" t="s">
        <v>45</v>
      </c>
      <c r="AG253" s="34">
        <f>LARGE(AM249:AM252,4)/12</f>
        <v>0</v>
      </c>
      <c r="AH253" s="35" t="s">
        <v>46</v>
      </c>
      <c r="AI253" s="36">
        <f>AA253+AC253+AE253+AG253</f>
        <v>82947.2379442968</v>
      </c>
      <c r="AJ253" s="35" t="s">
        <v>47</v>
      </c>
      <c r="AK253" s="35">
        <v>6.7</v>
      </c>
      <c r="AL253" s="35"/>
      <c r="AM253" s="35" t="s">
        <v>48</v>
      </c>
      <c r="AN253" s="36">
        <f>AI253*AK253</f>
        <v>555746.494226789</v>
      </c>
      <c r="AT253" s="32" t="s">
        <v>42</v>
      </c>
      <c r="AU253" s="33">
        <f>LARGE(BG249:BG252,1)/1</f>
        <v>54269.0588406993</v>
      </c>
      <c r="AV253" s="32" t="s">
        <v>43</v>
      </c>
      <c r="AW253" s="33">
        <f>LARGE(BG249:BG252,2)/2</f>
        <v>20156.1025254013</v>
      </c>
      <c r="AX253" s="32" t="s">
        <v>44</v>
      </c>
      <c r="AY253" s="33">
        <f>LARGE(BG249:BG252,3)/12</f>
        <v>3034.09092951767</v>
      </c>
      <c r="AZ253" s="32" t="s">
        <v>45</v>
      </c>
      <c r="BA253" s="34">
        <f>LARGE(BG249:BG252,4)/12</f>
        <v>0</v>
      </c>
      <c r="BB253" s="35" t="s">
        <v>46</v>
      </c>
      <c r="BC253" s="36">
        <f>AU253+AW253+AY253+BA253</f>
        <v>77459.2522956183</v>
      </c>
      <c r="BD253" s="35" t="s">
        <v>47</v>
      </c>
      <c r="BE253" s="35">
        <v>6.7</v>
      </c>
      <c r="BF253" s="35"/>
      <c r="BG253" s="35" t="s">
        <v>48</v>
      </c>
      <c r="BH253" s="36">
        <f>BC253*BE253</f>
        <v>518976.990380643</v>
      </c>
      <c r="BN253" s="32" t="s">
        <v>42</v>
      </c>
      <c r="BO253" s="33">
        <f>LARGE(CA249:CA252,1)/1</f>
        <v>54974.5564192163</v>
      </c>
      <c r="BP253" s="32" t="s">
        <v>43</v>
      </c>
      <c r="BQ253" s="33">
        <f>LARGE(CA249:CA252,2)/2</f>
        <v>27134.5294203497</v>
      </c>
      <c r="BR253" s="32" t="s">
        <v>44</v>
      </c>
      <c r="BS253" s="33">
        <f>LARGE(CA249:CA252,3)/12</f>
        <v>3034.09092951767</v>
      </c>
      <c r="BT253" s="32" t="s">
        <v>45</v>
      </c>
      <c r="BU253" s="34">
        <f>LARGE(CA249:CA252,4)/12</f>
        <v>0</v>
      </c>
      <c r="BV253" s="35" t="s">
        <v>46</v>
      </c>
      <c r="BW253" s="36">
        <f>BO253+BQ253+BS253+BU253</f>
        <v>85143.1767690836</v>
      </c>
      <c r="BX253" s="35" t="s">
        <v>47</v>
      </c>
      <c r="BY253" s="35">
        <v>6.7</v>
      </c>
      <c r="BZ253" s="35"/>
      <c r="CA253" s="35" t="s">
        <v>48</v>
      </c>
      <c r="CB253" s="36">
        <f>BW253*BY253</f>
        <v>570459.28435286</v>
      </c>
      <c r="CH253" s="32" t="s">
        <v>42</v>
      </c>
      <c r="CI253" s="33">
        <f>LARGE(CU249:CU252,1)/1</f>
        <v>58011.752553851</v>
      </c>
      <c r="CJ253" s="32" t="s">
        <v>43</v>
      </c>
      <c r="CK253" s="33">
        <f>LARGE(CU249:CU252,2)/2</f>
        <v>21546.1785616359</v>
      </c>
      <c r="CL253" s="32" t="s">
        <v>44</v>
      </c>
      <c r="CM253" s="33">
        <f>LARGE(CU249:CU252,3)/12</f>
        <v>3243.33857982923</v>
      </c>
      <c r="CN253" s="32" t="s">
        <v>45</v>
      </c>
      <c r="CO253" s="34">
        <f>LARGE(CU249:CU252,4)/12</f>
        <v>0</v>
      </c>
      <c r="CP253" s="35" t="s">
        <v>46</v>
      </c>
      <c r="CQ253" s="36">
        <f>CI253+CK253+CM253+CO253</f>
        <v>82801.2696953161</v>
      </c>
      <c r="CR253" s="35" t="s">
        <v>47</v>
      </c>
      <c r="CS253" s="35">
        <v>6.7</v>
      </c>
      <c r="CT253" s="35"/>
      <c r="CU253" s="35" t="s">
        <v>48</v>
      </c>
      <c r="CV253" s="36">
        <f>CQ253*CS253</f>
        <v>554768.506958618</v>
      </c>
      <c r="DB253" s="32" t="s">
        <v>42</v>
      </c>
      <c r="DC253" s="33">
        <f>LARGE(DO249:DO252,1)/1</f>
        <v>58765.9051377829</v>
      </c>
      <c r="DD253" s="32" t="s">
        <v>43</v>
      </c>
      <c r="DE253" s="33">
        <f>LARGE(DO249:DO252,2)/2</f>
        <v>29005.8762769255</v>
      </c>
      <c r="DF253" s="32" t="s">
        <v>44</v>
      </c>
      <c r="DG253" s="33">
        <f>LARGE(DO249:DO252,3)/12</f>
        <v>3243.33857982923</v>
      </c>
      <c r="DH253" s="32" t="s">
        <v>45</v>
      </c>
      <c r="DI253" s="34">
        <f>LARGE(DO249:DO252,4)/12</f>
        <v>0</v>
      </c>
      <c r="DJ253" s="35" t="s">
        <v>46</v>
      </c>
      <c r="DK253" s="36">
        <f>DC253+DE253+DG253+DI253</f>
        <v>91015.1199945377</v>
      </c>
      <c r="DL253" s="35" t="s">
        <v>47</v>
      </c>
      <c r="DM253" s="35">
        <v>6.7</v>
      </c>
      <c r="DN253" s="35"/>
      <c r="DO253" s="35" t="s">
        <v>48</v>
      </c>
      <c r="DP253" s="36">
        <f>DK253*DM253</f>
        <v>609801.303963402</v>
      </c>
      <c r="DV253" s="32" t="s">
        <v>42</v>
      </c>
      <c r="DW253" s="33">
        <f>LARGE(EI249:EI252,1)/1</f>
        <v>81171.6444975933</v>
      </c>
      <c r="DX253" s="32" t="s">
        <v>43</v>
      </c>
      <c r="DY253" s="33">
        <f>LARGE(EI249:EI252,2)/2</f>
        <v>40489.459689795</v>
      </c>
      <c r="DZ253" s="32" t="s">
        <v>44</v>
      </c>
      <c r="EA253" s="33">
        <f>LARGE(EI249:EI252,3)/12</f>
        <v>4639.84832423458</v>
      </c>
      <c r="EB253" s="32" t="s">
        <v>45</v>
      </c>
      <c r="EC253" s="34">
        <f>LARGE(EI249:EI252,4)/12</f>
        <v>0</v>
      </c>
      <c r="ED253" s="35" t="s">
        <v>46</v>
      </c>
      <c r="EE253" s="36">
        <f>DW253+DY253+EA253+EC253</f>
        <v>126300.952511623</v>
      </c>
      <c r="EF253" s="35" t="s">
        <v>47</v>
      </c>
      <c r="EG253" s="35">
        <v>6.7</v>
      </c>
      <c r="EH253" s="35"/>
      <c r="EI253" s="35" t="s">
        <v>48</v>
      </c>
      <c r="EJ253" s="36">
        <f>EE253*EG253</f>
        <v>846216.381827873</v>
      </c>
    </row>
    <row r="254" customHeight="1" spans="6:140">
      <c r="F254" s="32"/>
      <c r="G254" s="33"/>
      <c r="H254" s="32"/>
      <c r="I254" s="33"/>
      <c r="J254" s="32"/>
      <c r="K254" s="33"/>
      <c r="L254" s="32"/>
      <c r="M254" s="34"/>
      <c r="N254" s="35"/>
      <c r="O254" s="36"/>
      <c r="P254" s="35"/>
      <c r="Q254" s="35"/>
      <c r="R254" s="35"/>
      <c r="S254" s="35"/>
      <c r="T254" s="36"/>
      <c r="Z254" s="32"/>
      <c r="AA254" s="33"/>
      <c r="AB254" s="32"/>
      <c r="AC254" s="33"/>
      <c r="AD254" s="32"/>
      <c r="AE254" s="33"/>
      <c r="AF254" s="32"/>
      <c r="AG254" s="34"/>
      <c r="AH254" s="35"/>
      <c r="AI254" s="36"/>
      <c r="AJ254" s="35"/>
      <c r="AK254" s="35"/>
      <c r="AL254" s="35"/>
      <c r="AM254" s="35"/>
      <c r="AN254" s="36"/>
      <c r="AT254" s="32"/>
      <c r="AU254" s="33"/>
      <c r="AV254" s="32"/>
      <c r="AW254" s="33"/>
      <c r="AX254" s="32"/>
      <c r="AY254" s="33"/>
      <c r="AZ254" s="32"/>
      <c r="BA254" s="34"/>
      <c r="BB254" s="35"/>
      <c r="BC254" s="36"/>
      <c r="BD254" s="35"/>
      <c r="BE254" s="35"/>
      <c r="BF254" s="35"/>
      <c r="BG254" s="35"/>
      <c r="BH254" s="36"/>
      <c r="BN254" s="32"/>
      <c r="BO254" s="33"/>
      <c r="BP254" s="32"/>
      <c r="BQ254" s="33"/>
      <c r="BR254" s="32"/>
      <c r="BS254" s="33"/>
      <c r="BT254" s="32"/>
      <c r="BU254" s="34"/>
      <c r="BV254" s="35"/>
      <c r="BW254" s="36"/>
      <c r="BX254" s="35"/>
      <c r="BY254" s="35"/>
      <c r="BZ254" s="35"/>
      <c r="CA254" s="35"/>
      <c r="CB254" s="36"/>
      <c r="CH254" s="32"/>
      <c r="CI254" s="33"/>
      <c r="CJ254" s="32"/>
      <c r="CK254" s="33"/>
      <c r="CL254" s="32"/>
      <c r="CM254" s="33"/>
      <c r="CN254" s="32"/>
      <c r="CO254" s="34"/>
      <c r="CP254" s="35"/>
      <c r="CQ254" s="36"/>
      <c r="CR254" s="35"/>
      <c r="CS254" s="35"/>
      <c r="CT254" s="35"/>
      <c r="CU254" s="35"/>
      <c r="CV254" s="36"/>
      <c r="DB254" s="32"/>
      <c r="DC254" s="33"/>
      <c r="DD254" s="32"/>
      <c r="DE254" s="33"/>
      <c r="DF254" s="32"/>
      <c r="DG254" s="33"/>
      <c r="DH254" s="32"/>
      <c r="DI254" s="34"/>
      <c r="DJ254" s="35"/>
      <c r="DK254" s="36"/>
      <c r="DL254" s="35"/>
      <c r="DM254" s="35"/>
      <c r="DN254" s="35"/>
      <c r="DO254" s="35"/>
      <c r="DP254" s="36"/>
      <c r="DV254" s="32"/>
      <c r="DW254" s="33"/>
      <c r="DX254" s="32"/>
      <c r="DY254" s="33"/>
      <c r="DZ254" s="32"/>
      <c r="EA254" s="33"/>
      <c r="EB254" s="32"/>
      <c r="EC254" s="34"/>
      <c r="ED254" s="35"/>
      <c r="EE254" s="36"/>
      <c r="EF254" s="35"/>
      <c r="EG254" s="35"/>
      <c r="EH254" s="35"/>
      <c r="EI254" s="35"/>
      <c r="EJ254" s="36"/>
    </row>
    <row r="255" customHeight="1" spans="6:140">
      <c r="F255" s="3" t="s">
        <v>50</v>
      </c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Z255" s="3" t="s">
        <v>50</v>
      </c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T255" s="3" t="s">
        <v>50</v>
      </c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N255" s="3" t="s">
        <v>50</v>
      </c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H255" s="3" t="s">
        <v>50</v>
      </c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DB255" s="3" t="s">
        <v>50</v>
      </c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V255" s="3" t="s">
        <v>50</v>
      </c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</row>
    <row r="256" customHeight="1" spans="6:140">
      <c r="F256" s="4" t="s">
        <v>8</v>
      </c>
      <c r="G256" s="5"/>
      <c r="H256" s="5"/>
      <c r="I256" s="6"/>
      <c r="J256" s="7" t="s">
        <v>9</v>
      </c>
      <c r="K256" s="7"/>
      <c r="L256" s="7"/>
      <c r="M256" s="7"/>
      <c r="N256" s="8" t="s">
        <v>10</v>
      </c>
      <c r="O256" s="8"/>
      <c r="P256" s="8"/>
      <c r="Q256" s="9" t="s">
        <v>11</v>
      </c>
      <c r="R256" s="10" t="s">
        <v>12</v>
      </c>
      <c r="S256" s="10" t="s">
        <v>13</v>
      </c>
      <c r="Z256" s="4" t="s">
        <v>8</v>
      </c>
      <c r="AA256" s="5"/>
      <c r="AB256" s="5"/>
      <c r="AC256" s="6"/>
      <c r="AD256" s="7" t="s">
        <v>9</v>
      </c>
      <c r="AE256" s="7"/>
      <c r="AF256" s="7"/>
      <c r="AG256" s="7"/>
      <c r="AH256" s="8" t="s">
        <v>10</v>
      </c>
      <c r="AI256" s="8"/>
      <c r="AJ256" s="8"/>
      <c r="AK256" s="9" t="s">
        <v>11</v>
      </c>
      <c r="AL256" s="10" t="s">
        <v>12</v>
      </c>
      <c r="AM256" s="10" t="s">
        <v>13</v>
      </c>
      <c r="AT256" s="4" t="s">
        <v>8</v>
      </c>
      <c r="AU256" s="5"/>
      <c r="AV256" s="5"/>
      <c r="AW256" s="6"/>
      <c r="AX256" s="7" t="s">
        <v>9</v>
      </c>
      <c r="AY256" s="7"/>
      <c r="AZ256" s="7"/>
      <c r="BA256" s="7"/>
      <c r="BB256" s="8" t="s">
        <v>10</v>
      </c>
      <c r="BC256" s="8"/>
      <c r="BD256" s="8"/>
      <c r="BE256" s="9" t="s">
        <v>11</v>
      </c>
      <c r="BF256" s="10" t="s">
        <v>12</v>
      </c>
      <c r="BG256" s="10" t="s">
        <v>13</v>
      </c>
      <c r="BN256" s="4" t="s">
        <v>8</v>
      </c>
      <c r="BO256" s="5"/>
      <c r="BP256" s="5"/>
      <c r="BQ256" s="6"/>
      <c r="BR256" s="7" t="s">
        <v>9</v>
      </c>
      <c r="BS256" s="7"/>
      <c r="BT256" s="7"/>
      <c r="BU256" s="7"/>
      <c r="BV256" s="8" t="s">
        <v>10</v>
      </c>
      <c r="BW256" s="8"/>
      <c r="BX256" s="8"/>
      <c r="BY256" s="9" t="s">
        <v>11</v>
      </c>
      <c r="BZ256" s="10" t="s">
        <v>12</v>
      </c>
      <c r="CA256" s="10" t="s">
        <v>13</v>
      </c>
      <c r="CH256" s="4" t="s">
        <v>8</v>
      </c>
      <c r="CI256" s="5"/>
      <c r="CJ256" s="5"/>
      <c r="CK256" s="6"/>
      <c r="CL256" s="7" t="s">
        <v>9</v>
      </c>
      <c r="CM256" s="7"/>
      <c r="CN256" s="7"/>
      <c r="CO256" s="7"/>
      <c r="CP256" s="8" t="s">
        <v>10</v>
      </c>
      <c r="CQ256" s="8"/>
      <c r="CR256" s="8"/>
      <c r="CS256" s="9" t="s">
        <v>11</v>
      </c>
      <c r="CT256" s="10" t="s">
        <v>12</v>
      </c>
      <c r="CU256" s="10" t="s">
        <v>13</v>
      </c>
      <c r="DB256" s="4" t="s">
        <v>8</v>
      </c>
      <c r="DC256" s="5"/>
      <c r="DD256" s="5"/>
      <c r="DE256" s="6"/>
      <c r="DF256" s="7" t="s">
        <v>9</v>
      </c>
      <c r="DG256" s="7"/>
      <c r="DH256" s="7"/>
      <c r="DI256" s="7"/>
      <c r="DJ256" s="8" t="s">
        <v>10</v>
      </c>
      <c r="DK256" s="8"/>
      <c r="DL256" s="8"/>
      <c r="DM256" s="9" t="s">
        <v>11</v>
      </c>
      <c r="DN256" s="10" t="s">
        <v>12</v>
      </c>
      <c r="DO256" s="10" t="s">
        <v>13</v>
      </c>
      <c r="DV256" s="4" t="s">
        <v>8</v>
      </c>
      <c r="DW256" s="5"/>
      <c r="DX256" s="5"/>
      <c r="DY256" s="6"/>
      <c r="DZ256" s="7" t="s">
        <v>9</v>
      </c>
      <c r="EA256" s="7"/>
      <c r="EB256" s="7"/>
      <c r="EC256" s="7"/>
      <c r="ED256" s="8" t="s">
        <v>10</v>
      </c>
      <c r="EE256" s="8"/>
      <c r="EF256" s="8"/>
      <c r="EG256" s="9" t="s">
        <v>11</v>
      </c>
      <c r="EH256" s="10" t="s">
        <v>12</v>
      </c>
      <c r="EI256" s="10" t="s">
        <v>13</v>
      </c>
    </row>
    <row r="257" customHeight="1" spans="6:139">
      <c r="F257" s="11" t="s">
        <v>19</v>
      </c>
      <c r="G257" s="11" t="s">
        <v>20</v>
      </c>
      <c r="H257" s="12" t="s">
        <v>21</v>
      </c>
      <c r="I257" s="13" t="s">
        <v>8</v>
      </c>
      <c r="J257" s="11" t="s">
        <v>22</v>
      </c>
      <c r="K257" s="11" t="s">
        <v>23</v>
      </c>
      <c r="L257" s="11" t="s">
        <v>24</v>
      </c>
      <c r="M257" s="7" t="s">
        <v>25</v>
      </c>
      <c r="N257" s="11" t="s">
        <v>26</v>
      </c>
      <c r="O257" s="11" t="s">
        <v>27</v>
      </c>
      <c r="P257" s="8" t="s">
        <v>28</v>
      </c>
      <c r="Q257" s="9" t="s">
        <v>29</v>
      </c>
      <c r="R257" s="14"/>
      <c r="S257" s="14"/>
      <c r="Z257" s="11" t="s">
        <v>19</v>
      </c>
      <c r="AA257" s="11" t="s">
        <v>20</v>
      </c>
      <c r="AB257" s="12" t="s">
        <v>21</v>
      </c>
      <c r="AC257" s="13" t="s">
        <v>8</v>
      </c>
      <c r="AD257" s="11" t="s">
        <v>22</v>
      </c>
      <c r="AE257" s="11" t="s">
        <v>23</v>
      </c>
      <c r="AF257" s="11" t="s">
        <v>24</v>
      </c>
      <c r="AG257" s="7" t="s">
        <v>25</v>
      </c>
      <c r="AH257" s="11" t="s">
        <v>26</v>
      </c>
      <c r="AI257" s="11" t="s">
        <v>27</v>
      </c>
      <c r="AJ257" s="8" t="s">
        <v>28</v>
      </c>
      <c r="AK257" s="9" t="s">
        <v>29</v>
      </c>
      <c r="AL257" s="14"/>
      <c r="AM257" s="14"/>
      <c r="AT257" s="11" t="s">
        <v>19</v>
      </c>
      <c r="AU257" s="11" t="s">
        <v>20</v>
      </c>
      <c r="AV257" s="12" t="s">
        <v>21</v>
      </c>
      <c r="AW257" s="13" t="s">
        <v>8</v>
      </c>
      <c r="AX257" s="11" t="s">
        <v>22</v>
      </c>
      <c r="AY257" s="11" t="s">
        <v>23</v>
      </c>
      <c r="AZ257" s="11" t="s">
        <v>24</v>
      </c>
      <c r="BA257" s="7" t="s">
        <v>25</v>
      </c>
      <c r="BB257" s="11" t="s">
        <v>26</v>
      </c>
      <c r="BC257" s="11" t="s">
        <v>27</v>
      </c>
      <c r="BD257" s="8" t="s">
        <v>28</v>
      </c>
      <c r="BE257" s="9" t="s">
        <v>29</v>
      </c>
      <c r="BF257" s="14"/>
      <c r="BG257" s="14"/>
      <c r="BN257" s="11" t="s">
        <v>19</v>
      </c>
      <c r="BO257" s="11" t="s">
        <v>20</v>
      </c>
      <c r="BP257" s="12" t="s">
        <v>21</v>
      </c>
      <c r="BQ257" s="13" t="s">
        <v>8</v>
      </c>
      <c r="BR257" s="11" t="s">
        <v>22</v>
      </c>
      <c r="BS257" s="11" t="s">
        <v>23</v>
      </c>
      <c r="BT257" s="11" t="s">
        <v>24</v>
      </c>
      <c r="BU257" s="7" t="s">
        <v>25</v>
      </c>
      <c r="BV257" s="11" t="s">
        <v>26</v>
      </c>
      <c r="BW257" s="11" t="s">
        <v>27</v>
      </c>
      <c r="BX257" s="8" t="s">
        <v>28</v>
      </c>
      <c r="BY257" s="9" t="s">
        <v>29</v>
      </c>
      <c r="BZ257" s="14"/>
      <c r="CA257" s="14"/>
      <c r="CH257" s="11" t="s">
        <v>19</v>
      </c>
      <c r="CI257" s="11" t="s">
        <v>20</v>
      </c>
      <c r="CJ257" s="12" t="s">
        <v>21</v>
      </c>
      <c r="CK257" s="13" t="s">
        <v>8</v>
      </c>
      <c r="CL257" s="11" t="s">
        <v>22</v>
      </c>
      <c r="CM257" s="11" t="s">
        <v>23</v>
      </c>
      <c r="CN257" s="11" t="s">
        <v>24</v>
      </c>
      <c r="CO257" s="7" t="s">
        <v>25</v>
      </c>
      <c r="CP257" s="11" t="s">
        <v>26</v>
      </c>
      <c r="CQ257" s="11" t="s">
        <v>27</v>
      </c>
      <c r="CR257" s="8" t="s">
        <v>28</v>
      </c>
      <c r="CS257" s="9" t="s">
        <v>29</v>
      </c>
      <c r="CT257" s="14"/>
      <c r="CU257" s="14"/>
      <c r="DB257" s="11" t="s">
        <v>19</v>
      </c>
      <c r="DC257" s="11" t="s">
        <v>20</v>
      </c>
      <c r="DD257" s="12" t="s">
        <v>21</v>
      </c>
      <c r="DE257" s="13" t="s">
        <v>8</v>
      </c>
      <c r="DF257" s="11" t="s">
        <v>22</v>
      </c>
      <c r="DG257" s="11" t="s">
        <v>23</v>
      </c>
      <c r="DH257" s="11" t="s">
        <v>24</v>
      </c>
      <c r="DI257" s="7" t="s">
        <v>25</v>
      </c>
      <c r="DJ257" s="11" t="s">
        <v>26</v>
      </c>
      <c r="DK257" s="11" t="s">
        <v>27</v>
      </c>
      <c r="DL257" s="8" t="s">
        <v>28</v>
      </c>
      <c r="DM257" s="9" t="s">
        <v>29</v>
      </c>
      <c r="DN257" s="14"/>
      <c r="DO257" s="14"/>
      <c r="DV257" s="11" t="s">
        <v>19</v>
      </c>
      <c r="DW257" s="11" t="s">
        <v>20</v>
      </c>
      <c r="DX257" s="12" t="s">
        <v>21</v>
      </c>
      <c r="DY257" s="13" t="s">
        <v>8</v>
      </c>
      <c r="DZ257" s="11" t="s">
        <v>22</v>
      </c>
      <c r="EA257" s="11" t="s">
        <v>23</v>
      </c>
      <c r="EB257" s="11" t="s">
        <v>24</v>
      </c>
      <c r="EC257" s="7" t="s">
        <v>25</v>
      </c>
      <c r="ED257" s="11" t="s">
        <v>26</v>
      </c>
      <c r="EE257" s="11" t="s">
        <v>27</v>
      </c>
      <c r="EF257" s="8" t="s">
        <v>28</v>
      </c>
      <c r="EG257" s="9" t="s">
        <v>29</v>
      </c>
      <c r="EH257" s="14"/>
      <c r="EI257" s="14"/>
    </row>
    <row r="258" customHeight="1" spans="6:139">
      <c r="F258" s="11">
        <v>2171</v>
      </c>
      <c r="G258" s="11">
        <v>0.65</v>
      </c>
      <c r="H258" s="12">
        <v>1.35</v>
      </c>
      <c r="I258" s="13">
        <f t="shared" ref="I258:I266" si="546">F258*G258*H258</f>
        <v>1905.0525</v>
      </c>
      <c r="J258" s="11">
        <v>3</v>
      </c>
      <c r="K258" s="11">
        <v>440</v>
      </c>
      <c r="L258" s="11">
        <v>0.83</v>
      </c>
      <c r="M258" s="16">
        <f t="shared" ref="M258:M266" si="547">1+6*K258/(K258+2000)+L258</f>
        <v>2.91196721311475</v>
      </c>
      <c r="N258" s="11">
        <v>0.97</v>
      </c>
      <c r="O258" s="11">
        <v>2.11</v>
      </c>
      <c r="P258" s="8">
        <f t="shared" ref="P258:P266" si="548">1+N258*O258</f>
        <v>3.0467</v>
      </c>
      <c r="Q258" s="9">
        <v>1.15</v>
      </c>
      <c r="R258" s="17">
        <v>1</v>
      </c>
      <c r="S258" s="18">
        <f t="shared" ref="S258:S266" si="549">I258*J258*Q258*P258*M258*R258</f>
        <v>58309.8893136642</v>
      </c>
      <c r="Z258" s="11">
        <v>2171</v>
      </c>
      <c r="AA258" s="11">
        <v>0.65</v>
      </c>
      <c r="AB258" s="12">
        <v>1.35</v>
      </c>
      <c r="AC258" s="13">
        <f t="shared" ref="AC258:AC266" si="550">Z258*AA258*AB258</f>
        <v>1905.0525</v>
      </c>
      <c r="AD258" s="11">
        <v>3</v>
      </c>
      <c r="AE258" s="11">
        <v>440</v>
      </c>
      <c r="AF258" s="11">
        <v>0.83</v>
      </c>
      <c r="AG258" s="16">
        <f t="shared" ref="AG258:AG266" si="551">1+6*AE258/(AE258+2000)+AF258</f>
        <v>2.91196721311475</v>
      </c>
      <c r="AH258" s="11">
        <v>0.97</v>
      </c>
      <c r="AI258" s="11">
        <v>2.11</v>
      </c>
      <c r="AJ258" s="8">
        <f t="shared" ref="AJ258:AJ266" si="552">1+AH258*AI258</f>
        <v>3.0467</v>
      </c>
      <c r="AK258" s="9">
        <v>1.15</v>
      </c>
      <c r="AL258" s="17">
        <v>1</v>
      </c>
      <c r="AM258" s="18">
        <f t="shared" ref="AM258:AM266" si="553">AC258*AD258*AK258*AJ258*AG258*AL258</f>
        <v>58309.8893136642</v>
      </c>
      <c r="AT258" s="11">
        <v>2171</v>
      </c>
      <c r="AU258" s="11">
        <v>0.65</v>
      </c>
      <c r="AV258" s="12">
        <v>1.35</v>
      </c>
      <c r="AW258" s="13">
        <f t="shared" ref="AW258:AW266" si="554">AT258*AU258*AV258</f>
        <v>1905.0525</v>
      </c>
      <c r="AX258" s="11">
        <v>3</v>
      </c>
      <c r="AY258" s="11">
        <v>440</v>
      </c>
      <c r="AZ258" s="11">
        <v>0.83</v>
      </c>
      <c r="BA258" s="16">
        <f t="shared" ref="BA258:BA266" si="555">1+6*AY258/(AY258+2000)+AZ258</f>
        <v>2.91196721311475</v>
      </c>
      <c r="BB258" s="11">
        <v>0.97</v>
      </c>
      <c r="BC258" s="11">
        <v>2.11</v>
      </c>
      <c r="BD258" s="8">
        <f t="shared" ref="BD258:BD266" si="556">1+BB258*BC258</f>
        <v>3.0467</v>
      </c>
      <c r="BE258" s="9">
        <v>1.15</v>
      </c>
      <c r="BF258" s="17">
        <v>1.015</v>
      </c>
      <c r="BG258" s="18">
        <f t="shared" ref="BG258:BG266" si="557">AW258*AX258*BE258*BD258*BA258*BF258</f>
        <v>59184.5376533692</v>
      </c>
      <c r="BN258" s="11">
        <v>2171</v>
      </c>
      <c r="BO258" s="11">
        <v>0.65</v>
      </c>
      <c r="BP258" s="12">
        <v>1.35</v>
      </c>
      <c r="BQ258" s="13">
        <f t="shared" ref="BQ258:BQ266" si="558">BN258*BO258*BP258</f>
        <v>1905.0525</v>
      </c>
      <c r="BR258" s="11">
        <v>3</v>
      </c>
      <c r="BS258" s="11">
        <v>440</v>
      </c>
      <c r="BT258" s="11">
        <v>0.83</v>
      </c>
      <c r="BU258" s="16">
        <f t="shared" ref="BU258:BU266" si="559">1+6*BS258/(BS258+2000)+BT258</f>
        <v>2.91196721311475</v>
      </c>
      <c r="BV258" s="11">
        <v>0.97</v>
      </c>
      <c r="BW258" s="11">
        <v>2.11</v>
      </c>
      <c r="BX258" s="8">
        <f t="shared" ref="BX258:BX266" si="560">1+BV258*BW258</f>
        <v>3.0467</v>
      </c>
      <c r="BY258" s="9">
        <v>1.15</v>
      </c>
      <c r="BZ258" s="17">
        <v>1.015</v>
      </c>
      <c r="CA258" s="18">
        <f t="shared" ref="CA258:CA266" si="561">BQ258*BR258*BY258*BX258*BU258*BZ258</f>
        <v>59184.5376533692</v>
      </c>
      <c r="CH258" s="11">
        <v>2171</v>
      </c>
      <c r="CI258" s="11">
        <v>0.65</v>
      </c>
      <c r="CJ258" s="12">
        <v>1.35</v>
      </c>
      <c r="CK258" s="13">
        <f t="shared" ref="CK258:CK266" si="562">CH258*CI258*CJ258</f>
        <v>1905.0525</v>
      </c>
      <c r="CL258" s="11">
        <v>3</v>
      </c>
      <c r="CM258" s="11">
        <v>440</v>
      </c>
      <c r="CN258" s="11">
        <v>0.83</v>
      </c>
      <c r="CO258" s="16">
        <f t="shared" ref="CO258:CO266" si="563">1+6*CM258/(CM258+2000)+CN258</f>
        <v>2.91196721311475</v>
      </c>
      <c r="CP258" s="11">
        <v>0.97</v>
      </c>
      <c r="CQ258" s="11">
        <v>2.11</v>
      </c>
      <c r="CR258" s="8">
        <f t="shared" ref="CR258:CR266" si="564">1+CP258*CQ258</f>
        <v>3.0467</v>
      </c>
      <c r="CS258" s="9">
        <v>1.15</v>
      </c>
      <c r="CT258" s="17">
        <v>1.085</v>
      </c>
      <c r="CU258" s="18">
        <f t="shared" ref="CU258:CU266" si="565">CK258*CL258*CS258*CR258*CO258*CT258</f>
        <v>63266.2299053257</v>
      </c>
      <c r="DB258" s="11">
        <v>2171</v>
      </c>
      <c r="DC258" s="11">
        <v>0.65</v>
      </c>
      <c r="DD258" s="12">
        <v>1.35</v>
      </c>
      <c r="DE258" s="13">
        <f t="shared" ref="DE258:DE266" si="566">DB258*DC258*DD258</f>
        <v>1905.0525</v>
      </c>
      <c r="DF258" s="11">
        <v>3</v>
      </c>
      <c r="DG258" s="11">
        <v>440</v>
      </c>
      <c r="DH258" s="11">
        <v>0.83</v>
      </c>
      <c r="DI258" s="16">
        <f t="shared" ref="DI258:DI266" si="567">1+6*DG258/(DG258+2000)+DH258</f>
        <v>2.91196721311475</v>
      </c>
      <c r="DJ258" s="11">
        <v>0.97</v>
      </c>
      <c r="DK258" s="11">
        <v>2.11</v>
      </c>
      <c r="DL258" s="8">
        <f t="shared" ref="DL258:DL266" si="568">1+DJ258*DK258</f>
        <v>3.0467</v>
      </c>
      <c r="DM258" s="9">
        <v>1.15</v>
      </c>
      <c r="DN258" s="17">
        <v>1.085</v>
      </c>
      <c r="DO258" s="18">
        <f t="shared" ref="DO258:DO266" si="569">DE258*DF258*DM258*DL258*DI258*DN258</f>
        <v>63266.2299053257</v>
      </c>
      <c r="DV258" s="11">
        <v>2171</v>
      </c>
      <c r="DW258" s="11">
        <v>0.65</v>
      </c>
      <c r="DX258" s="12">
        <v>1.35</v>
      </c>
      <c r="DY258" s="13">
        <f t="shared" ref="DY258:DY266" si="570">DV258*DW258*DX258</f>
        <v>1905.0525</v>
      </c>
      <c r="DZ258" s="11">
        <v>3</v>
      </c>
      <c r="EA258" s="11">
        <v>440</v>
      </c>
      <c r="EB258" s="11">
        <v>0.92</v>
      </c>
      <c r="EC258" s="16">
        <f t="shared" ref="EC258:EC266" si="571">1+6*EA258/(EA258+2000)+EB258</f>
        <v>3.00196721311475</v>
      </c>
      <c r="ED258" s="11">
        <v>0.97</v>
      </c>
      <c r="EE258" s="11">
        <v>2.91</v>
      </c>
      <c r="EF258" s="8">
        <f t="shared" ref="EF258:EF266" si="572">1+ED258*EE258</f>
        <v>3.8227</v>
      </c>
      <c r="EG258" s="9">
        <v>1.15</v>
      </c>
      <c r="EH258" s="17">
        <v>1.2</v>
      </c>
      <c r="EI258" s="18">
        <f t="shared" ref="EI258:EI266" si="573">DY258*DZ258*EG258*EF258*EC258*EH258</f>
        <v>90507.2669971819</v>
      </c>
    </row>
    <row r="259" customHeight="1" spans="6:139">
      <c r="F259" s="11">
        <v>2171</v>
      </c>
      <c r="G259" s="11">
        <v>0.65</v>
      </c>
      <c r="H259" s="12">
        <v>1.35</v>
      </c>
      <c r="I259" s="13">
        <f t="shared" si="546"/>
        <v>1905.0525</v>
      </c>
      <c r="J259" s="11">
        <v>3</v>
      </c>
      <c r="K259" s="11">
        <v>440</v>
      </c>
      <c r="L259" s="11">
        <v>0.83</v>
      </c>
      <c r="M259" s="16">
        <f t="shared" si="547"/>
        <v>2.91196721311475</v>
      </c>
      <c r="N259" s="11">
        <v>0.97</v>
      </c>
      <c r="O259" s="11">
        <v>2.11</v>
      </c>
      <c r="P259" s="8">
        <f t="shared" si="548"/>
        <v>3.0467</v>
      </c>
      <c r="Q259" s="9">
        <v>1.15</v>
      </c>
      <c r="R259" s="17">
        <v>1</v>
      </c>
      <c r="S259" s="18">
        <f t="shared" si="549"/>
        <v>58309.8893136642</v>
      </c>
      <c r="Z259" s="11">
        <v>2171</v>
      </c>
      <c r="AA259" s="11">
        <v>0.65</v>
      </c>
      <c r="AB259" s="12">
        <v>1.35</v>
      </c>
      <c r="AC259" s="13">
        <f t="shared" si="550"/>
        <v>1905.0525</v>
      </c>
      <c r="AD259" s="11">
        <v>3</v>
      </c>
      <c r="AE259" s="11">
        <v>440</v>
      </c>
      <c r="AF259" s="11">
        <v>0.83</v>
      </c>
      <c r="AG259" s="16">
        <f t="shared" si="551"/>
        <v>2.91196721311475</v>
      </c>
      <c r="AH259" s="11">
        <v>0.97</v>
      </c>
      <c r="AI259" s="11">
        <v>2.11</v>
      </c>
      <c r="AJ259" s="8">
        <f t="shared" si="552"/>
        <v>3.0467</v>
      </c>
      <c r="AK259" s="9">
        <v>1.15</v>
      </c>
      <c r="AL259" s="17">
        <v>1</v>
      </c>
      <c r="AM259" s="18">
        <f t="shared" si="553"/>
        <v>58309.8893136642</v>
      </c>
      <c r="AT259" s="11">
        <v>2171</v>
      </c>
      <c r="AU259" s="11">
        <v>0.65</v>
      </c>
      <c r="AV259" s="12">
        <v>1.35</v>
      </c>
      <c r="AW259" s="13">
        <f t="shared" si="554"/>
        <v>1905.0525</v>
      </c>
      <c r="AX259" s="11">
        <v>3</v>
      </c>
      <c r="AY259" s="11">
        <v>440</v>
      </c>
      <c r="AZ259" s="11">
        <v>0.83</v>
      </c>
      <c r="BA259" s="16">
        <f t="shared" si="555"/>
        <v>2.91196721311475</v>
      </c>
      <c r="BB259" s="11">
        <v>0.97</v>
      </c>
      <c r="BC259" s="11">
        <v>2.11</v>
      </c>
      <c r="BD259" s="8">
        <f t="shared" si="556"/>
        <v>3.0467</v>
      </c>
      <c r="BE259" s="9">
        <v>1.15</v>
      </c>
      <c r="BF259" s="17">
        <v>1.015</v>
      </c>
      <c r="BG259" s="18">
        <f t="shared" si="557"/>
        <v>59184.5376533692</v>
      </c>
      <c r="BN259" s="11">
        <v>2171</v>
      </c>
      <c r="BO259" s="11">
        <v>0.65</v>
      </c>
      <c r="BP259" s="12">
        <v>1.35</v>
      </c>
      <c r="BQ259" s="13">
        <f t="shared" si="558"/>
        <v>1905.0525</v>
      </c>
      <c r="BR259" s="11">
        <v>3</v>
      </c>
      <c r="BS259" s="11">
        <v>440</v>
      </c>
      <c r="BT259" s="11">
        <v>0.83</v>
      </c>
      <c r="BU259" s="16">
        <f t="shared" si="559"/>
        <v>2.91196721311475</v>
      </c>
      <c r="BV259" s="11">
        <v>0.97</v>
      </c>
      <c r="BW259" s="11">
        <v>2.11</v>
      </c>
      <c r="BX259" s="8">
        <f t="shared" si="560"/>
        <v>3.0467</v>
      </c>
      <c r="BY259" s="9">
        <v>1.15</v>
      </c>
      <c r="BZ259" s="17">
        <v>1.015</v>
      </c>
      <c r="CA259" s="18">
        <f t="shared" si="561"/>
        <v>59184.5376533692</v>
      </c>
      <c r="CH259" s="11">
        <v>2171</v>
      </c>
      <c r="CI259" s="11">
        <v>0.65</v>
      </c>
      <c r="CJ259" s="12">
        <v>1.35</v>
      </c>
      <c r="CK259" s="13">
        <f t="shared" si="562"/>
        <v>1905.0525</v>
      </c>
      <c r="CL259" s="11">
        <v>3</v>
      </c>
      <c r="CM259" s="11">
        <v>440</v>
      </c>
      <c r="CN259" s="11">
        <v>0.83</v>
      </c>
      <c r="CO259" s="16">
        <f t="shared" si="563"/>
        <v>2.91196721311475</v>
      </c>
      <c r="CP259" s="11">
        <v>0.97</v>
      </c>
      <c r="CQ259" s="11">
        <v>2.11</v>
      </c>
      <c r="CR259" s="8">
        <f t="shared" si="564"/>
        <v>3.0467</v>
      </c>
      <c r="CS259" s="9">
        <v>1.15</v>
      </c>
      <c r="CT259" s="17">
        <v>1.085</v>
      </c>
      <c r="CU259" s="18">
        <f t="shared" si="565"/>
        <v>63266.2299053257</v>
      </c>
      <c r="DB259" s="11">
        <v>2171</v>
      </c>
      <c r="DC259" s="11">
        <v>0.65</v>
      </c>
      <c r="DD259" s="12">
        <v>1.35</v>
      </c>
      <c r="DE259" s="13">
        <f t="shared" si="566"/>
        <v>1905.0525</v>
      </c>
      <c r="DF259" s="11">
        <v>3</v>
      </c>
      <c r="DG259" s="11">
        <v>440</v>
      </c>
      <c r="DH259" s="11">
        <v>0.83</v>
      </c>
      <c r="DI259" s="16">
        <f t="shared" si="567"/>
        <v>2.91196721311475</v>
      </c>
      <c r="DJ259" s="11">
        <v>0.97</v>
      </c>
      <c r="DK259" s="11">
        <v>2.11</v>
      </c>
      <c r="DL259" s="8">
        <f t="shared" si="568"/>
        <v>3.0467</v>
      </c>
      <c r="DM259" s="9">
        <v>1.15</v>
      </c>
      <c r="DN259" s="17">
        <v>1.085</v>
      </c>
      <c r="DO259" s="18">
        <f t="shared" si="569"/>
        <v>63266.2299053257</v>
      </c>
      <c r="DV259" s="11">
        <v>2171</v>
      </c>
      <c r="DW259" s="11">
        <v>0.65</v>
      </c>
      <c r="DX259" s="12">
        <v>1.35</v>
      </c>
      <c r="DY259" s="13">
        <f t="shared" si="570"/>
        <v>1905.0525</v>
      </c>
      <c r="DZ259" s="11">
        <v>3</v>
      </c>
      <c r="EA259" s="11">
        <v>440</v>
      </c>
      <c r="EB259" s="11">
        <v>0.92</v>
      </c>
      <c r="EC259" s="16">
        <f t="shared" si="571"/>
        <v>3.00196721311475</v>
      </c>
      <c r="ED259" s="11">
        <v>0.97</v>
      </c>
      <c r="EE259" s="11">
        <v>2.91</v>
      </c>
      <c r="EF259" s="8">
        <f t="shared" si="572"/>
        <v>3.8227</v>
      </c>
      <c r="EG259" s="9">
        <v>1.15</v>
      </c>
      <c r="EH259" s="17">
        <v>1.2</v>
      </c>
      <c r="EI259" s="18">
        <f t="shared" si="573"/>
        <v>90507.2669971819</v>
      </c>
    </row>
    <row r="260" customHeight="1" spans="6:139">
      <c r="F260" s="11">
        <v>2171</v>
      </c>
      <c r="G260" s="11">
        <v>0.65</v>
      </c>
      <c r="H260" s="12">
        <v>1.35</v>
      </c>
      <c r="I260" s="13">
        <f t="shared" si="546"/>
        <v>1905.0525</v>
      </c>
      <c r="J260" s="11">
        <v>3</v>
      </c>
      <c r="K260" s="11">
        <v>440</v>
      </c>
      <c r="L260" s="11">
        <v>0.83</v>
      </c>
      <c r="M260" s="16">
        <f t="shared" si="547"/>
        <v>2.91196721311475</v>
      </c>
      <c r="N260" s="11">
        <v>0.97</v>
      </c>
      <c r="O260" s="11">
        <v>2.11</v>
      </c>
      <c r="P260" s="8">
        <f t="shared" si="548"/>
        <v>3.0467</v>
      </c>
      <c r="Q260" s="9">
        <v>1.15</v>
      </c>
      <c r="R260" s="17">
        <v>1</v>
      </c>
      <c r="S260" s="18">
        <f t="shared" si="549"/>
        <v>58309.8893136642</v>
      </c>
      <c r="Z260" s="11">
        <v>2171</v>
      </c>
      <c r="AA260" s="11">
        <v>0.65</v>
      </c>
      <c r="AB260" s="12">
        <v>1.35</v>
      </c>
      <c r="AC260" s="13">
        <f t="shared" si="550"/>
        <v>1905.0525</v>
      </c>
      <c r="AD260" s="11">
        <v>3</v>
      </c>
      <c r="AE260" s="11">
        <v>440</v>
      </c>
      <c r="AF260" s="11">
        <v>0.83</v>
      </c>
      <c r="AG260" s="16">
        <f t="shared" si="551"/>
        <v>2.91196721311475</v>
      </c>
      <c r="AH260" s="11">
        <v>0.97</v>
      </c>
      <c r="AI260" s="11">
        <v>2.11</v>
      </c>
      <c r="AJ260" s="8">
        <f t="shared" si="552"/>
        <v>3.0467</v>
      </c>
      <c r="AK260" s="9">
        <v>1.15</v>
      </c>
      <c r="AL260" s="17">
        <v>1</v>
      </c>
      <c r="AM260" s="18">
        <f t="shared" si="553"/>
        <v>58309.8893136642</v>
      </c>
      <c r="AT260" s="11">
        <v>2171</v>
      </c>
      <c r="AU260" s="11">
        <v>0.65</v>
      </c>
      <c r="AV260" s="12">
        <v>1.35</v>
      </c>
      <c r="AW260" s="13">
        <f t="shared" si="554"/>
        <v>1905.0525</v>
      </c>
      <c r="AX260" s="11">
        <v>3</v>
      </c>
      <c r="AY260" s="11">
        <v>440</v>
      </c>
      <c r="AZ260" s="11">
        <v>0.83</v>
      </c>
      <c r="BA260" s="16">
        <f t="shared" si="555"/>
        <v>2.91196721311475</v>
      </c>
      <c r="BB260" s="11">
        <v>0.97</v>
      </c>
      <c r="BC260" s="11">
        <v>2.11</v>
      </c>
      <c r="BD260" s="8">
        <f t="shared" si="556"/>
        <v>3.0467</v>
      </c>
      <c r="BE260" s="9">
        <v>1.15</v>
      </c>
      <c r="BF260" s="17">
        <v>1.015</v>
      </c>
      <c r="BG260" s="18">
        <f t="shared" si="557"/>
        <v>59184.5376533692</v>
      </c>
      <c r="BN260" s="11">
        <v>2171</v>
      </c>
      <c r="BO260" s="11">
        <v>0.65</v>
      </c>
      <c r="BP260" s="12">
        <v>1.35</v>
      </c>
      <c r="BQ260" s="13">
        <f t="shared" si="558"/>
        <v>1905.0525</v>
      </c>
      <c r="BR260" s="11">
        <v>3</v>
      </c>
      <c r="BS260" s="11">
        <v>440</v>
      </c>
      <c r="BT260" s="11">
        <v>0.83</v>
      </c>
      <c r="BU260" s="16">
        <f t="shared" si="559"/>
        <v>2.91196721311475</v>
      </c>
      <c r="BV260" s="11">
        <v>0.97</v>
      </c>
      <c r="BW260" s="11">
        <v>2.11</v>
      </c>
      <c r="BX260" s="8">
        <f t="shared" si="560"/>
        <v>3.0467</v>
      </c>
      <c r="BY260" s="9">
        <v>1.15</v>
      </c>
      <c r="BZ260" s="17">
        <v>1.015</v>
      </c>
      <c r="CA260" s="18">
        <f t="shared" si="561"/>
        <v>59184.5376533692</v>
      </c>
      <c r="CH260" s="11">
        <v>2171</v>
      </c>
      <c r="CI260" s="11">
        <v>0.65</v>
      </c>
      <c r="CJ260" s="12">
        <v>1.35</v>
      </c>
      <c r="CK260" s="13">
        <f t="shared" si="562"/>
        <v>1905.0525</v>
      </c>
      <c r="CL260" s="11">
        <v>3</v>
      </c>
      <c r="CM260" s="11">
        <v>440</v>
      </c>
      <c r="CN260" s="11">
        <v>0.83</v>
      </c>
      <c r="CO260" s="16">
        <f t="shared" si="563"/>
        <v>2.91196721311475</v>
      </c>
      <c r="CP260" s="11">
        <v>0.97</v>
      </c>
      <c r="CQ260" s="11">
        <v>2.11</v>
      </c>
      <c r="CR260" s="8">
        <f t="shared" si="564"/>
        <v>3.0467</v>
      </c>
      <c r="CS260" s="9">
        <v>1.15</v>
      </c>
      <c r="CT260" s="17">
        <v>1.085</v>
      </c>
      <c r="CU260" s="18">
        <f t="shared" si="565"/>
        <v>63266.2299053257</v>
      </c>
      <c r="DB260" s="11">
        <v>2171</v>
      </c>
      <c r="DC260" s="11">
        <v>0.65</v>
      </c>
      <c r="DD260" s="12">
        <v>1.35</v>
      </c>
      <c r="DE260" s="13">
        <f t="shared" si="566"/>
        <v>1905.0525</v>
      </c>
      <c r="DF260" s="11">
        <v>3</v>
      </c>
      <c r="DG260" s="11">
        <v>440</v>
      </c>
      <c r="DH260" s="11">
        <v>0.83</v>
      </c>
      <c r="DI260" s="16">
        <f t="shared" si="567"/>
        <v>2.91196721311475</v>
      </c>
      <c r="DJ260" s="11">
        <v>0.97</v>
      </c>
      <c r="DK260" s="11">
        <v>2.11</v>
      </c>
      <c r="DL260" s="8">
        <f t="shared" si="568"/>
        <v>3.0467</v>
      </c>
      <c r="DM260" s="9">
        <v>1.15</v>
      </c>
      <c r="DN260" s="17">
        <v>1.085</v>
      </c>
      <c r="DO260" s="18">
        <f t="shared" si="569"/>
        <v>63266.2299053257</v>
      </c>
      <c r="DV260" s="11">
        <v>2171</v>
      </c>
      <c r="DW260" s="11">
        <v>0.65</v>
      </c>
      <c r="DX260" s="12">
        <v>1.35</v>
      </c>
      <c r="DY260" s="13">
        <f t="shared" si="570"/>
        <v>1905.0525</v>
      </c>
      <c r="DZ260" s="11">
        <v>3</v>
      </c>
      <c r="EA260" s="11">
        <v>440</v>
      </c>
      <c r="EB260" s="11">
        <v>0.92</v>
      </c>
      <c r="EC260" s="16">
        <f t="shared" si="571"/>
        <v>3.00196721311475</v>
      </c>
      <c r="ED260" s="11">
        <v>0.97</v>
      </c>
      <c r="EE260" s="11">
        <v>2.91</v>
      </c>
      <c r="EF260" s="8">
        <f t="shared" si="572"/>
        <v>3.8227</v>
      </c>
      <c r="EG260" s="9">
        <v>1.15</v>
      </c>
      <c r="EH260" s="17">
        <v>1.2</v>
      </c>
      <c r="EI260" s="18">
        <f t="shared" si="573"/>
        <v>90507.2669971819</v>
      </c>
    </row>
    <row r="261" customHeight="1" spans="6:139">
      <c r="F261" s="11">
        <v>2171</v>
      </c>
      <c r="G261" s="11">
        <v>0.65</v>
      </c>
      <c r="H261" s="12">
        <v>1.35</v>
      </c>
      <c r="I261" s="13">
        <f t="shared" si="546"/>
        <v>1905.0525</v>
      </c>
      <c r="J261" s="11">
        <v>3</v>
      </c>
      <c r="K261" s="11">
        <v>440</v>
      </c>
      <c r="L261" s="11">
        <v>0.83</v>
      </c>
      <c r="M261" s="16">
        <f t="shared" si="547"/>
        <v>2.91196721311475</v>
      </c>
      <c r="N261" s="11">
        <v>0.97</v>
      </c>
      <c r="O261" s="11">
        <v>2.11</v>
      </c>
      <c r="P261" s="8">
        <f t="shared" si="548"/>
        <v>3.0467</v>
      </c>
      <c r="Q261" s="9">
        <v>1.15</v>
      </c>
      <c r="R261" s="17">
        <v>1</v>
      </c>
      <c r="S261" s="18">
        <f t="shared" si="549"/>
        <v>58309.8893136642</v>
      </c>
      <c r="Z261" s="11">
        <v>2171</v>
      </c>
      <c r="AA261" s="11">
        <v>0.65</v>
      </c>
      <c r="AB261" s="12">
        <v>1.35</v>
      </c>
      <c r="AC261" s="13">
        <f t="shared" si="550"/>
        <v>1905.0525</v>
      </c>
      <c r="AD261" s="11">
        <v>3</v>
      </c>
      <c r="AE261" s="11">
        <v>440</v>
      </c>
      <c r="AF261" s="11">
        <v>0.83</v>
      </c>
      <c r="AG261" s="16">
        <f t="shared" si="551"/>
        <v>2.91196721311475</v>
      </c>
      <c r="AH261" s="11">
        <v>0.97</v>
      </c>
      <c r="AI261" s="11">
        <v>2.11</v>
      </c>
      <c r="AJ261" s="8">
        <f t="shared" si="552"/>
        <v>3.0467</v>
      </c>
      <c r="AK261" s="9">
        <v>1.15</v>
      </c>
      <c r="AL261" s="17">
        <v>1</v>
      </c>
      <c r="AM261" s="18">
        <f t="shared" si="553"/>
        <v>58309.8893136642</v>
      </c>
      <c r="AT261" s="11">
        <v>2171</v>
      </c>
      <c r="AU261" s="11">
        <v>0.65</v>
      </c>
      <c r="AV261" s="12">
        <v>1.35</v>
      </c>
      <c r="AW261" s="13">
        <f t="shared" si="554"/>
        <v>1905.0525</v>
      </c>
      <c r="AX261" s="11">
        <v>3</v>
      </c>
      <c r="AY261" s="11">
        <v>440</v>
      </c>
      <c r="AZ261" s="11">
        <v>0.83</v>
      </c>
      <c r="BA261" s="16">
        <f t="shared" si="555"/>
        <v>2.91196721311475</v>
      </c>
      <c r="BB261" s="11">
        <v>0.97</v>
      </c>
      <c r="BC261" s="11">
        <v>2.11</v>
      </c>
      <c r="BD261" s="8">
        <f t="shared" si="556"/>
        <v>3.0467</v>
      </c>
      <c r="BE261" s="9">
        <v>1.15</v>
      </c>
      <c r="BF261" s="17">
        <v>1.015</v>
      </c>
      <c r="BG261" s="18">
        <f t="shared" si="557"/>
        <v>59184.5376533692</v>
      </c>
      <c r="BN261" s="11">
        <v>2171</v>
      </c>
      <c r="BO261" s="11">
        <v>0.65</v>
      </c>
      <c r="BP261" s="12">
        <v>1.35</v>
      </c>
      <c r="BQ261" s="13">
        <f t="shared" si="558"/>
        <v>1905.0525</v>
      </c>
      <c r="BR261" s="11">
        <v>3</v>
      </c>
      <c r="BS261" s="11">
        <v>440</v>
      </c>
      <c r="BT261" s="11">
        <v>0.83</v>
      </c>
      <c r="BU261" s="16">
        <f t="shared" si="559"/>
        <v>2.91196721311475</v>
      </c>
      <c r="BV261" s="11">
        <v>0.97</v>
      </c>
      <c r="BW261" s="11">
        <v>2.11</v>
      </c>
      <c r="BX261" s="8">
        <f t="shared" si="560"/>
        <v>3.0467</v>
      </c>
      <c r="BY261" s="9">
        <v>1.15</v>
      </c>
      <c r="BZ261" s="17">
        <v>1.015</v>
      </c>
      <c r="CA261" s="18">
        <f t="shared" si="561"/>
        <v>59184.5376533692</v>
      </c>
      <c r="CH261" s="11">
        <v>2171</v>
      </c>
      <c r="CI261" s="11">
        <v>0.65</v>
      </c>
      <c r="CJ261" s="12">
        <v>1.35</v>
      </c>
      <c r="CK261" s="13">
        <f t="shared" si="562"/>
        <v>1905.0525</v>
      </c>
      <c r="CL261" s="11">
        <v>3</v>
      </c>
      <c r="CM261" s="11">
        <v>440</v>
      </c>
      <c r="CN261" s="11">
        <v>0.83</v>
      </c>
      <c r="CO261" s="16">
        <f t="shared" si="563"/>
        <v>2.91196721311475</v>
      </c>
      <c r="CP261" s="11">
        <v>0.97</v>
      </c>
      <c r="CQ261" s="11">
        <v>2.11</v>
      </c>
      <c r="CR261" s="8">
        <f t="shared" si="564"/>
        <v>3.0467</v>
      </c>
      <c r="CS261" s="9">
        <v>1.15</v>
      </c>
      <c r="CT261" s="17">
        <v>1.085</v>
      </c>
      <c r="CU261" s="18">
        <f t="shared" si="565"/>
        <v>63266.2299053257</v>
      </c>
      <c r="DB261" s="11">
        <v>2171</v>
      </c>
      <c r="DC261" s="11">
        <v>0.65</v>
      </c>
      <c r="DD261" s="12">
        <v>1.35</v>
      </c>
      <c r="DE261" s="13">
        <f t="shared" si="566"/>
        <v>1905.0525</v>
      </c>
      <c r="DF261" s="11">
        <v>3</v>
      </c>
      <c r="DG261" s="11">
        <v>440</v>
      </c>
      <c r="DH261" s="11">
        <v>0.83</v>
      </c>
      <c r="DI261" s="16">
        <f t="shared" si="567"/>
        <v>2.91196721311475</v>
      </c>
      <c r="DJ261" s="11">
        <v>0.97</v>
      </c>
      <c r="DK261" s="11">
        <v>2.11</v>
      </c>
      <c r="DL261" s="8">
        <f t="shared" si="568"/>
        <v>3.0467</v>
      </c>
      <c r="DM261" s="9">
        <v>1.15</v>
      </c>
      <c r="DN261" s="17">
        <v>1.085</v>
      </c>
      <c r="DO261" s="18">
        <f t="shared" si="569"/>
        <v>63266.2299053257</v>
      </c>
      <c r="DV261" s="11">
        <v>2171</v>
      </c>
      <c r="DW261" s="11">
        <v>0.65</v>
      </c>
      <c r="DX261" s="12">
        <v>1.35</v>
      </c>
      <c r="DY261" s="13">
        <f t="shared" si="570"/>
        <v>1905.0525</v>
      </c>
      <c r="DZ261" s="11">
        <v>3</v>
      </c>
      <c r="EA261" s="11">
        <v>440</v>
      </c>
      <c r="EB261" s="11">
        <v>0.92</v>
      </c>
      <c r="EC261" s="16">
        <f t="shared" si="571"/>
        <v>3.00196721311475</v>
      </c>
      <c r="ED261" s="11">
        <v>0.97</v>
      </c>
      <c r="EE261" s="11">
        <v>2.91</v>
      </c>
      <c r="EF261" s="8">
        <f t="shared" si="572"/>
        <v>3.8227</v>
      </c>
      <c r="EG261" s="9">
        <v>1.15</v>
      </c>
      <c r="EH261" s="17">
        <v>1.2</v>
      </c>
      <c r="EI261" s="18">
        <f t="shared" si="573"/>
        <v>90507.2669971819</v>
      </c>
    </row>
    <row r="262" customHeight="1" spans="6:139">
      <c r="F262" s="11">
        <v>2171</v>
      </c>
      <c r="G262" s="11">
        <v>0.65</v>
      </c>
      <c r="H262" s="12">
        <v>1.35</v>
      </c>
      <c r="I262" s="13">
        <f t="shared" si="546"/>
        <v>1905.0525</v>
      </c>
      <c r="J262" s="11">
        <v>3</v>
      </c>
      <c r="K262" s="11">
        <v>440</v>
      </c>
      <c r="L262" s="11">
        <v>0.83</v>
      </c>
      <c r="M262" s="16">
        <f t="shared" si="547"/>
        <v>2.91196721311475</v>
      </c>
      <c r="N262" s="11">
        <v>0.97</v>
      </c>
      <c r="O262" s="11">
        <v>2.11</v>
      </c>
      <c r="P262" s="8">
        <f t="shared" si="548"/>
        <v>3.0467</v>
      </c>
      <c r="Q262" s="9">
        <v>1.15</v>
      </c>
      <c r="R262" s="17">
        <v>1</v>
      </c>
      <c r="S262" s="18">
        <f t="shared" si="549"/>
        <v>58309.8893136642</v>
      </c>
      <c r="Z262" s="11">
        <v>2171</v>
      </c>
      <c r="AA262" s="11">
        <v>0.65</v>
      </c>
      <c r="AB262" s="12">
        <v>1.35</v>
      </c>
      <c r="AC262" s="13">
        <f t="shared" si="550"/>
        <v>1905.0525</v>
      </c>
      <c r="AD262" s="11">
        <v>3</v>
      </c>
      <c r="AE262" s="11">
        <v>440</v>
      </c>
      <c r="AF262" s="11">
        <v>0.83</v>
      </c>
      <c r="AG262" s="16">
        <f t="shared" si="551"/>
        <v>2.91196721311475</v>
      </c>
      <c r="AH262" s="11">
        <v>0.97</v>
      </c>
      <c r="AI262" s="11">
        <v>2.11</v>
      </c>
      <c r="AJ262" s="8">
        <f t="shared" si="552"/>
        <v>3.0467</v>
      </c>
      <c r="AK262" s="9">
        <v>1.15</v>
      </c>
      <c r="AL262" s="17">
        <v>1</v>
      </c>
      <c r="AM262" s="18">
        <f t="shared" si="553"/>
        <v>58309.8893136642</v>
      </c>
      <c r="AT262" s="11">
        <v>2171</v>
      </c>
      <c r="AU262" s="11">
        <v>0.65</v>
      </c>
      <c r="AV262" s="12">
        <v>1.35</v>
      </c>
      <c r="AW262" s="13">
        <f t="shared" si="554"/>
        <v>1905.0525</v>
      </c>
      <c r="AX262" s="11">
        <v>3</v>
      </c>
      <c r="AY262" s="11">
        <v>440</v>
      </c>
      <c r="AZ262" s="11">
        <v>0.83</v>
      </c>
      <c r="BA262" s="16">
        <f t="shared" si="555"/>
        <v>2.91196721311475</v>
      </c>
      <c r="BB262" s="11">
        <v>0.97</v>
      </c>
      <c r="BC262" s="11">
        <v>2.11</v>
      </c>
      <c r="BD262" s="8">
        <f t="shared" si="556"/>
        <v>3.0467</v>
      </c>
      <c r="BE262" s="9">
        <v>1.15</v>
      </c>
      <c r="BF262" s="17">
        <v>1.015</v>
      </c>
      <c r="BG262" s="18">
        <f t="shared" si="557"/>
        <v>59184.5376533692</v>
      </c>
      <c r="BN262" s="11">
        <v>2171</v>
      </c>
      <c r="BO262" s="11">
        <v>0.65</v>
      </c>
      <c r="BP262" s="12">
        <v>1.35</v>
      </c>
      <c r="BQ262" s="13">
        <f t="shared" si="558"/>
        <v>1905.0525</v>
      </c>
      <c r="BR262" s="11">
        <v>3</v>
      </c>
      <c r="BS262" s="11">
        <v>440</v>
      </c>
      <c r="BT262" s="11">
        <v>0.83</v>
      </c>
      <c r="BU262" s="16">
        <f t="shared" si="559"/>
        <v>2.91196721311475</v>
      </c>
      <c r="BV262" s="11">
        <v>0.97</v>
      </c>
      <c r="BW262" s="11">
        <v>2.11</v>
      </c>
      <c r="BX262" s="8">
        <f t="shared" si="560"/>
        <v>3.0467</v>
      </c>
      <c r="BY262" s="9">
        <v>1.15</v>
      </c>
      <c r="BZ262" s="17">
        <v>1.015</v>
      </c>
      <c r="CA262" s="18">
        <f t="shared" si="561"/>
        <v>59184.5376533692</v>
      </c>
      <c r="CH262" s="11">
        <v>2171</v>
      </c>
      <c r="CI262" s="11">
        <v>0.65</v>
      </c>
      <c r="CJ262" s="12">
        <v>1.35</v>
      </c>
      <c r="CK262" s="13">
        <f t="shared" si="562"/>
        <v>1905.0525</v>
      </c>
      <c r="CL262" s="11">
        <v>3</v>
      </c>
      <c r="CM262" s="11">
        <v>440</v>
      </c>
      <c r="CN262" s="11">
        <v>0.83</v>
      </c>
      <c r="CO262" s="16">
        <f t="shared" si="563"/>
        <v>2.91196721311475</v>
      </c>
      <c r="CP262" s="11">
        <v>0.97</v>
      </c>
      <c r="CQ262" s="11">
        <v>2.11</v>
      </c>
      <c r="CR262" s="8">
        <f t="shared" si="564"/>
        <v>3.0467</v>
      </c>
      <c r="CS262" s="9">
        <v>1.15</v>
      </c>
      <c r="CT262" s="17">
        <v>1.085</v>
      </c>
      <c r="CU262" s="18">
        <f t="shared" si="565"/>
        <v>63266.2299053257</v>
      </c>
      <c r="DB262" s="11">
        <v>2171</v>
      </c>
      <c r="DC262" s="11">
        <v>0.65</v>
      </c>
      <c r="DD262" s="12">
        <v>1.35</v>
      </c>
      <c r="DE262" s="13">
        <f t="shared" si="566"/>
        <v>1905.0525</v>
      </c>
      <c r="DF262" s="11">
        <v>3</v>
      </c>
      <c r="DG262" s="11">
        <v>440</v>
      </c>
      <c r="DH262" s="11">
        <v>0.83</v>
      </c>
      <c r="DI262" s="16">
        <f t="shared" si="567"/>
        <v>2.91196721311475</v>
      </c>
      <c r="DJ262" s="11">
        <v>0.97</v>
      </c>
      <c r="DK262" s="11">
        <v>2.11</v>
      </c>
      <c r="DL262" s="8">
        <f t="shared" si="568"/>
        <v>3.0467</v>
      </c>
      <c r="DM262" s="9">
        <v>1.15</v>
      </c>
      <c r="DN262" s="17">
        <v>1.085</v>
      </c>
      <c r="DO262" s="18">
        <f t="shared" si="569"/>
        <v>63266.2299053257</v>
      </c>
      <c r="DV262" s="11">
        <v>2171</v>
      </c>
      <c r="DW262" s="11">
        <v>0.65</v>
      </c>
      <c r="DX262" s="12">
        <v>1.35</v>
      </c>
      <c r="DY262" s="13">
        <f t="shared" si="570"/>
        <v>1905.0525</v>
      </c>
      <c r="DZ262" s="11">
        <v>3</v>
      </c>
      <c r="EA262" s="11">
        <v>440</v>
      </c>
      <c r="EB262" s="11">
        <v>0.92</v>
      </c>
      <c r="EC262" s="16">
        <f t="shared" si="571"/>
        <v>3.00196721311475</v>
      </c>
      <c r="ED262" s="11">
        <v>0.97</v>
      </c>
      <c r="EE262" s="11">
        <v>2.91</v>
      </c>
      <c r="EF262" s="8">
        <f t="shared" si="572"/>
        <v>3.8227</v>
      </c>
      <c r="EG262" s="9">
        <v>1.15</v>
      </c>
      <c r="EH262" s="17">
        <v>1.2</v>
      </c>
      <c r="EI262" s="18">
        <f t="shared" si="573"/>
        <v>90507.2669971819</v>
      </c>
    </row>
    <row r="263" customHeight="1" spans="6:139">
      <c r="F263" s="11">
        <v>2171</v>
      </c>
      <c r="G263" s="11">
        <v>0.65</v>
      </c>
      <c r="H263" s="12">
        <v>1.35</v>
      </c>
      <c r="I263" s="13">
        <f t="shared" si="546"/>
        <v>1905.0525</v>
      </c>
      <c r="J263" s="11">
        <v>3</v>
      </c>
      <c r="K263" s="11">
        <v>190</v>
      </c>
      <c r="L263" s="11">
        <v>0.83</v>
      </c>
      <c r="M263" s="16">
        <f t="shared" si="547"/>
        <v>2.35054794520548</v>
      </c>
      <c r="N263" s="11">
        <v>0.97</v>
      </c>
      <c r="O263" s="11">
        <v>2.11</v>
      </c>
      <c r="P263" s="8">
        <f t="shared" si="548"/>
        <v>3.0467</v>
      </c>
      <c r="Q263" s="9">
        <v>0.9</v>
      </c>
      <c r="R263" s="17">
        <v>1</v>
      </c>
      <c r="S263" s="18">
        <f t="shared" si="549"/>
        <v>36835.7502237207</v>
      </c>
      <c r="Z263" s="11">
        <v>2171</v>
      </c>
      <c r="AA263" s="11">
        <v>0.65</v>
      </c>
      <c r="AB263" s="12">
        <v>1.35</v>
      </c>
      <c r="AC263" s="13">
        <f t="shared" si="550"/>
        <v>1905.0525</v>
      </c>
      <c r="AD263" s="11">
        <v>3</v>
      </c>
      <c r="AE263" s="11">
        <v>190</v>
      </c>
      <c r="AF263" s="11">
        <v>0.83</v>
      </c>
      <c r="AG263" s="16">
        <f t="shared" si="551"/>
        <v>2.35054794520548</v>
      </c>
      <c r="AH263" s="11">
        <v>0.97</v>
      </c>
      <c r="AI263" s="11">
        <v>2.11</v>
      </c>
      <c r="AJ263" s="8">
        <f t="shared" si="552"/>
        <v>3.0467</v>
      </c>
      <c r="AK263" s="9">
        <v>0.9</v>
      </c>
      <c r="AL263" s="17">
        <v>1</v>
      </c>
      <c r="AM263" s="18">
        <f t="shared" si="553"/>
        <v>36835.7502237207</v>
      </c>
      <c r="AT263" s="11">
        <v>2171</v>
      </c>
      <c r="AU263" s="11">
        <v>0.65</v>
      </c>
      <c r="AV263" s="12">
        <v>1.35</v>
      </c>
      <c r="AW263" s="13">
        <f t="shared" si="554"/>
        <v>1905.0525</v>
      </c>
      <c r="AX263" s="11">
        <v>3</v>
      </c>
      <c r="AY263" s="11">
        <v>190</v>
      </c>
      <c r="AZ263" s="11">
        <v>0.83</v>
      </c>
      <c r="BA263" s="16">
        <f t="shared" si="555"/>
        <v>2.35054794520548</v>
      </c>
      <c r="BB263" s="11">
        <v>0.97</v>
      </c>
      <c r="BC263" s="11">
        <v>2.11</v>
      </c>
      <c r="BD263" s="8">
        <f t="shared" si="556"/>
        <v>3.0467</v>
      </c>
      <c r="BE263" s="9">
        <v>0.9</v>
      </c>
      <c r="BF263" s="17">
        <v>1.015</v>
      </c>
      <c r="BG263" s="18">
        <f t="shared" si="557"/>
        <v>37388.2864770765</v>
      </c>
      <c r="BN263" s="11">
        <v>2171</v>
      </c>
      <c r="BO263" s="11">
        <v>0.65</v>
      </c>
      <c r="BP263" s="12">
        <v>1.35</v>
      </c>
      <c r="BQ263" s="13">
        <f t="shared" si="558"/>
        <v>1905.0525</v>
      </c>
      <c r="BR263" s="11">
        <v>3</v>
      </c>
      <c r="BS263" s="11">
        <v>190</v>
      </c>
      <c r="BT263" s="11">
        <v>0.83</v>
      </c>
      <c r="BU263" s="16">
        <f t="shared" si="559"/>
        <v>2.35054794520548</v>
      </c>
      <c r="BV263" s="11">
        <v>0.97</v>
      </c>
      <c r="BW263" s="11">
        <v>2.11</v>
      </c>
      <c r="BX263" s="8">
        <f t="shared" si="560"/>
        <v>3.0467</v>
      </c>
      <c r="BY263" s="9">
        <v>0.9</v>
      </c>
      <c r="BZ263" s="17">
        <v>1.015</v>
      </c>
      <c r="CA263" s="18">
        <f t="shared" si="561"/>
        <v>37388.2864770765</v>
      </c>
      <c r="CH263" s="11">
        <v>2171</v>
      </c>
      <c r="CI263" s="11">
        <v>0.65</v>
      </c>
      <c r="CJ263" s="12">
        <v>1.35</v>
      </c>
      <c r="CK263" s="13">
        <f t="shared" si="562"/>
        <v>1905.0525</v>
      </c>
      <c r="CL263" s="11">
        <v>3</v>
      </c>
      <c r="CM263" s="11">
        <v>190</v>
      </c>
      <c r="CN263" s="11">
        <v>0.83</v>
      </c>
      <c r="CO263" s="16">
        <f t="shared" si="563"/>
        <v>2.35054794520548</v>
      </c>
      <c r="CP263" s="11">
        <v>0.97</v>
      </c>
      <c r="CQ263" s="11">
        <v>2.11</v>
      </c>
      <c r="CR263" s="8">
        <f t="shared" si="564"/>
        <v>3.0467</v>
      </c>
      <c r="CS263" s="9">
        <v>0.9</v>
      </c>
      <c r="CT263" s="17">
        <v>1.085</v>
      </c>
      <c r="CU263" s="18">
        <f t="shared" si="565"/>
        <v>39966.788992737</v>
      </c>
      <c r="DB263" s="11">
        <v>2171</v>
      </c>
      <c r="DC263" s="11">
        <v>0.65</v>
      </c>
      <c r="DD263" s="12">
        <v>1.35</v>
      </c>
      <c r="DE263" s="13">
        <f t="shared" si="566"/>
        <v>1905.0525</v>
      </c>
      <c r="DF263" s="11">
        <v>3</v>
      </c>
      <c r="DG263" s="11">
        <v>190</v>
      </c>
      <c r="DH263" s="11">
        <v>0.83</v>
      </c>
      <c r="DI263" s="16">
        <f t="shared" si="567"/>
        <v>2.35054794520548</v>
      </c>
      <c r="DJ263" s="11">
        <v>0.97</v>
      </c>
      <c r="DK263" s="11">
        <v>2.11</v>
      </c>
      <c r="DL263" s="8">
        <f t="shared" si="568"/>
        <v>3.0467</v>
      </c>
      <c r="DM263" s="9">
        <v>0.9</v>
      </c>
      <c r="DN263" s="17">
        <v>1.085</v>
      </c>
      <c r="DO263" s="18">
        <f t="shared" si="569"/>
        <v>39966.788992737</v>
      </c>
      <c r="DV263" s="11">
        <v>2171</v>
      </c>
      <c r="DW263" s="11">
        <v>0.65</v>
      </c>
      <c r="DX263" s="12">
        <v>1.35</v>
      </c>
      <c r="DY263" s="13">
        <f t="shared" si="570"/>
        <v>1905.0525</v>
      </c>
      <c r="DZ263" s="11">
        <v>3</v>
      </c>
      <c r="EA263" s="11">
        <v>190</v>
      </c>
      <c r="EB263" s="11">
        <v>0.92</v>
      </c>
      <c r="EC263" s="16">
        <f t="shared" si="571"/>
        <v>2.44054794520548</v>
      </c>
      <c r="ED263" s="11">
        <v>0.97</v>
      </c>
      <c r="EE263" s="11">
        <v>2.91</v>
      </c>
      <c r="EF263" s="8">
        <f t="shared" si="572"/>
        <v>3.8227</v>
      </c>
      <c r="EG263" s="9">
        <v>0.9</v>
      </c>
      <c r="EH263" s="17">
        <v>1.2</v>
      </c>
      <c r="EI263" s="18">
        <f t="shared" si="573"/>
        <v>57585.0196347269</v>
      </c>
    </row>
    <row r="264" customHeight="1" spans="6:139">
      <c r="F264" s="11">
        <v>2171</v>
      </c>
      <c r="G264" s="11">
        <v>0.65</v>
      </c>
      <c r="H264" s="12">
        <v>1.35</v>
      </c>
      <c r="I264" s="13">
        <f t="shared" si="546"/>
        <v>1905.0525</v>
      </c>
      <c r="J264" s="11">
        <v>3</v>
      </c>
      <c r="K264" s="11">
        <v>190</v>
      </c>
      <c r="L264" s="11">
        <v>0.83</v>
      </c>
      <c r="M264" s="16">
        <f t="shared" si="547"/>
        <v>2.35054794520548</v>
      </c>
      <c r="N264" s="11">
        <v>0.97</v>
      </c>
      <c r="O264" s="11">
        <v>2.11</v>
      </c>
      <c r="P264" s="8">
        <f t="shared" si="548"/>
        <v>3.0467</v>
      </c>
      <c r="Q264" s="9">
        <v>0.9</v>
      </c>
      <c r="R264" s="17">
        <v>1</v>
      </c>
      <c r="S264" s="18">
        <f t="shared" si="549"/>
        <v>36835.7502237207</v>
      </c>
      <c r="Z264" s="11">
        <v>2171</v>
      </c>
      <c r="AA264" s="11">
        <v>0.65</v>
      </c>
      <c r="AB264" s="12">
        <v>1.35</v>
      </c>
      <c r="AC264" s="13">
        <f t="shared" si="550"/>
        <v>1905.0525</v>
      </c>
      <c r="AD264" s="11">
        <v>3</v>
      </c>
      <c r="AE264" s="11">
        <v>190</v>
      </c>
      <c r="AF264" s="11">
        <v>0.83</v>
      </c>
      <c r="AG264" s="16">
        <f t="shared" si="551"/>
        <v>2.35054794520548</v>
      </c>
      <c r="AH264" s="11">
        <v>0.97</v>
      </c>
      <c r="AI264" s="11">
        <v>2.11</v>
      </c>
      <c r="AJ264" s="8">
        <f t="shared" si="552"/>
        <v>3.0467</v>
      </c>
      <c r="AK264" s="9">
        <v>0.9</v>
      </c>
      <c r="AL264" s="17">
        <v>1</v>
      </c>
      <c r="AM264" s="18">
        <f t="shared" si="553"/>
        <v>36835.7502237207</v>
      </c>
      <c r="AT264" s="11">
        <v>2171</v>
      </c>
      <c r="AU264" s="11">
        <v>0.65</v>
      </c>
      <c r="AV264" s="12">
        <v>1.35</v>
      </c>
      <c r="AW264" s="13">
        <f t="shared" si="554"/>
        <v>1905.0525</v>
      </c>
      <c r="AX264" s="11">
        <v>3</v>
      </c>
      <c r="AY264" s="11">
        <v>190</v>
      </c>
      <c r="AZ264" s="11">
        <v>0.83</v>
      </c>
      <c r="BA264" s="16">
        <f t="shared" si="555"/>
        <v>2.35054794520548</v>
      </c>
      <c r="BB264" s="11">
        <v>0.97</v>
      </c>
      <c r="BC264" s="11">
        <v>2.11</v>
      </c>
      <c r="BD264" s="8">
        <f t="shared" si="556"/>
        <v>3.0467</v>
      </c>
      <c r="BE264" s="9">
        <v>0.9</v>
      </c>
      <c r="BF264" s="17">
        <v>1.015</v>
      </c>
      <c r="BG264" s="18">
        <f t="shared" si="557"/>
        <v>37388.2864770765</v>
      </c>
      <c r="BN264" s="11">
        <v>2171</v>
      </c>
      <c r="BO264" s="11">
        <v>0.65</v>
      </c>
      <c r="BP264" s="12">
        <v>1.35</v>
      </c>
      <c r="BQ264" s="13">
        <f t="shared" si="558"/>
        <v>1905.0525</v>
      </c>
      <c r="BR264" s="11">
        <v>3</v>
      </c>
      <c r="BS264" s="11">
        <v>190</v>
      </c>
      <c r="BT264" s="11">
        <v>0.83</v>
      </c>
      <c r="BU264" s="16">
        <f t="shared" si="559"/>
        <v>2.35054794520548</v>
      </c>
      <c r="BV264" s="11">
        <v>0.97</v>
      </c>
      <c r="BW264" s="11">
        <v>2.11</v>
      </c>
      <c r="BX264" s="8">
        <f t="shared" si="560"/>
        <v>3.0467</v>
      </c>
      <c r="BY264" s="9">
        <v>0.9</v>
      </c>
      <c r="BZ264" s="17">
        <v>1.015</v>
      </c>
      <c r="CA264" s="18">
        <f t="shared" si="561"/>
        <v>37388.2864770765</v>
      </c>
      <c r="CH264" s="11">
        <v>2171</v>
      </c>
      <c r="CI264" s="11">
        <v>0.65</v>
      </c>
      <c r="CJ264" s="12">
        <v>1.35</v>
      </c>
      <c r="CK264" s="13">
        <f t="shared" si="562"/>
        <v>1905.0525</v>
      </c>
      <c r="CL264" s="11">
        <v>3</v>
      </c>
      <c r="CM264" s="11">
        <v>190</v>
      </c>
      <c r="CN264" s="11">
        <v>0.83</v>
      </c>
      <c r="CO264" s="16">
        <f t="shared" si="563"/>
        <v>2.35054794520548</v>
      </c>
      <c r="CP264" s="11">
        <v>0.97</v>
      </c>
      <c r="CQ264" s="11">
        <v>2.11</v>
      </c>
      <c r="CR264" s="8">
        <f t="shared" si="564"/>
        <v>3.0467</v>
      </c>
      <c r="CS264" s="9">
        <v>0.9</v>
      </c>
      <c r="CT264" s="17">
        <v>1.085</v>
      </c>
      <c r="CU264" s="18">
        <f t="shared" si="565"/>
        <v>39966.788992737</v>
      </c>
      <c r="DB264" s="11">
        <v>2171</v>
      </c>
      <c r="DC264" s="11">
        <v>0.65</v>
      </c>
      <c r="DD264" s="12">
        <v>1.35</v>
      </c>
      <c r="DE264" s="13">
        <f t="shared" si="566"/>
        <v>1905.0525</v>
      </c>
      <c r="DF264" s="11">
        <v>3</v>
      </c>
      <c r="DG264" s="11">
        <v>190</v>
      </c>
      <c r="DH264" s="11">
        <v>0.83</v>
      </c>
      <c r="DI264" s="16">
        <f t="shared" si="567"/>
        <v>2.35054794520548</v>
      </c>
      <c r="DJ264" s="11">
        <v>0.97</v>
      </c>
      <c r="DK264" s="11">
        <v>2.11</v>
      </c>
      <c r="DL264" s="8">
        <f t="shared" si="568"/>
        <v>3.0467</v>
      </c>
      <c r="DM264" s="9">
        <v>0.9</v>
      </c>
      <c r="DN264" s="17">
        <v>1.085</v>
      </c>
      <c r="DO264" s="18">
        <f t="shared" si="569"/>
        <v>39966.788992737</v>
      </c>
      <c r="DV264" s="11">
        <v>2171</v>
      </c>
      <c r="DW264" s="11">
        <v>0.65</v>
      </c>
      <c r="DX264" s="12">
        <v>1.35</v>
      </c>
      <c r="DY264" s="13">
        <f t="shared" si="570"/>
        <v>1905.0525</v>
      </c>
      <c r="DZ264" s="11">
        <v>3</v>
      </c>
      <c r="EA264" s="11">
        <v>190</v>
      </c>
      <c r="EB264" s="11">
        <v>0.92</v>
      </c>
      <c r="EC264" s="16">
        <f t="shared" si="571"/>
        <v>2.44054794520548</v>
      </c>
      <c r="ED264" s="11">
        <v>0.97</v>
      </c>
      <c r="EE264" s="11">
        <v>2.91</v>
      </c>
      <c r="EF264" s="8">
        <f t="shared" si="572"/>
        <v>3.8227</v>
      </c>
      <c r="EG264" s="9">
        <v>0.9</v>
      </c>
      <c r="EH264" s="17">
        <v>1.2</v>
      </c>
      <c r="EI264" s="18">
        <f t="shared" si="573"/>
        <v>57585.0196347269</v>
      </c>
    </row>
    <row r="265" customHeight="1" spans="6:139">
      <c r="F265" s="11">
        <v>2171</v>
      </c>
      <c r="G265" s="11">
        <v>0.65</v>
      </c>
      <c r="H265" s="12">
        <v>1.35</v>
      </c>
      <c r="I265" s="13">
        <f t="shared" si="546"/>
        <v>1905.0525</v>
      </c>
      <c r="J265" s="11">
        <v>3</v>
      </c>
      <c r="K265" s="11">
        <v>190</v>
      </c>
      <c r="L265" s="11">
        <v>0.83</v>
      </c>
      <c r="M265" s="16">
        <f t="shared" si="547"/>
        <v>2.35054794520548</v>
      </c>
      <c r="N265" s="11">
        <v>0.97</v>
      </c>
      <c r="O265" s="11">
        <v>2.11</v>
      </c>
      <c r="P265" s="8">
        <f t="shared" si="548"/>
        <v>3.0467</v>
      </c>
      <c r="Q265" s="9">
        <v>0.9</v>
      </c>
      <c r="R265" s="17">
        <v>1</v>
      </c>
      <c r="S265" s="18">
        <f t="shared" si="549"/>
        <v>36835.7502237207</v>
      </c>
      <c r="Z265" s="11">
        <v>2171</v>
      </c>
      <c r="AA265" s="11">
        <v>0.65</v>
      </c>
      <c r="AB265" s="12">
        <v>1.35</v>
      </c>
      <c r="AC265" s="13">
        <f t="shared" si="550"/>
        <v>1905.0525</v>
      </c>
      <c r="AD265" s="11">
        <v>3</v>
      </c>
      <c r="AE265" s="11">
        <v>190</v>
      </c>
      <c r="AF265" s="11">
        <v>0.83</v>
      </c>
      <c r="AG265" s="16">
        <f t="shared" si="551"/>
        <v>2.35054794520548</v>
      </c>
      <c r="AH265" s="11">
        <v>0.97</v>
      </c>
      <c r="AI265" s="11">
        <v>2.11</v>
      </c>
      <c r="AJ265" s="8">
        <f t="shared" si="552"/>
        <v>3.0467</v>
      </c>
      <c r="AK265" s="9">
        <v>0.9</v>
      </c>
      <c r="AL265" s="17">
        <v>1</v>
      </c>
      <c r="AM265" s="18">
        <f t="shared" si="553"/>
        <v>36835.7502237207</v>
      </c>
      <c r="AT265" s="11">
        <v>2171</v>
      </c>
      <c r="AU265" s="11">
        <v>0.65</v>
      </c>
      <c r="AV265" s="12">
        <v>1.35</v>
      </c>
      <c r="AW265" s="13">
        <f t="shared" si="554"/>
        <v>1905.0525</v>
      </c>
      <c r="AX265" s="11">
        <v>3</v>
      </c>
      <c r="AY265" s="11">
        <v>190</v>
      </c>
      <c r="AZ265" s="11">
        <v>0.83</v>
      </c>
      <c r="BA265" s="16">
        <f t="shared" si="555"/>
        <v>2.35054794520548</v>
      </c>
      <c r="BB265" s="11">
        <v>0.97</v>
      </c>
      <c r="BC265" s="11">
        <v>2.11</v>
      </c>
      <c r="BD265" s="8">
        <f t="shared" si="556"/>
        <v>3.0467</v>
      </c>
      <c r="BE265" s="9">
        <v>0.9</v>
      </c>
      <c r="BF265" s="17">
        <v>1.015</v>
      </c>
      <c r="BG265" s="18">
        <f t="shared" si="557"/>
        <v>37388.2864770765</v>
      </c>
      <c r="BN265" s="11">
        <v>2171</v>
      </c>
      <c r="BO265" s="11">
        <v>0.65</v>
      </c>
      <c r="BP265" s="12">
        <v>1.35</v>
      </c>
      <c r="BQ265" s="13">
        <f t="shared" si="558"/>
        <v>1905.0525</v>
      </c>
      <c r="BR265" s="11">
        <v>3</v>
      </c>
      <c r="BS265" s="11">
        <v>190</v>
      </c>
      <c r="BT265" s="11">
        <v>0.83</v>
      </c>
      <c r="BU265" s="16">
        <f t="shared" si="559"/>
        <v>2.35054794520548</v>
      </c>
      <c r="BV265" s="11">
        <v>0.97</v>
      </c>
      <c r="BW265" s="11">
        <v>2.11</v>
      </c>
      <c r="BX265" s="8">
        <f t="shared" si="560"/>
        <v>3.0467</v>
      </c>
      <c r="BY265" s="9">
        <v>0.9</v>
      </c>
      <c r="BZ265" s="17">
        <v>1.015</v>
      </c>
      <c r="CA265" s="18">
        <f t="shared" si="561"/>
        <v>37388.2864770765</v>
      </c>
      <c r="CH265" s="11">
        <v>2171</v>
      </c>
      <c r="CI265" s="11">
        <v>0.65</v>
      </c>
      <c r="CJ265" s="12">
        <v>1.35</v>
      </c>
      <c r="CK265" s="13">
        <f t="shared" si="562"/>
        <v>1905.0525</v>
      </c>
      <c r="CL265" s="11">
        <v>3</v>
      </c>
      <c r="CM265" s="11">
        <v>190</v>
      </c>
      <c r="CN265" s="11">
        <v>0.83</v>
      </c>
      <c r="CO265" s="16">
        <f t="shared" si="563"/>
        <v>2.35054794520548</v>
      </c>
      <c r="CP265" s="11">
        <v>0.97</v>
      </c>
      <c r="CQ265" s="11">
        <v>2.11</v>
      </c>
      <c r="CR265" s="8">
        <f t="shared" si="564"/>
        <v>3.0467</v>
      </c>
      <c r="CS265" s="9">
        <v>0.9</v>
      </c>
      <c r="CT265" s="17">
        <v>1.085</v>
      </c>
      <c r="CU265" s="18">
        <f t="shared" si="565"/>
        <v>39966.788992737</v>
      </c>
      <c r="DB265" s="11">
        <v>2171</v>
      </c>
      <c r="DC265" s="11">
        <v>0.65</v>
      </c>
      <c r="DD265" s="12">
        <v>1.35</v>
      </c>
      <c r="DE265" s="13">
        <f t="shared" si="566"/>
        <v>1905.0525</v>
      </c>
      <c r="DF265" s="11">
        <v>3</v>
      </c>
      <c r="DG265" s="11">
        <v>190</v>
      </c>
      <c r="DH265" s="11">
        <v>0.83</v>
      </c>
      <c r="DI265" s="16">
        <f t="shared" si="567"/>
        <v>2.35054794520548</v>
      </c>
      <c r="DJ265" s="11">
        <v>0.97</v>
      </c>
      <c r="DK265" s="11">
        <v>2.11</v>
      </c>
      <c r="DL265" s="8">
        <f t="shared" si="568"/>
        <v>3.0467</v>
      </c>
      <c r="DM265" s="9">
        <v>0.9</v>
      </c>
      <c r="DN265" s="17">
        <v>1.085</v>
      </c>
      <c r="DO265" s="18">
        <f t="shared" si="569"/>
        <v>39966.788992737</v>
      </c>
      <c r="DV265" s="11">
        <v>2171</v>
      </c>
      <c r="DW265" s="11">
        <v>0.65</v>
      </c>
      <c r="DX265" s="12">
        <v>1.35</v>
      </c>
      <c r="DY265" s="13">
        <f t="shared" si="570"/>
        <v>1905.0525</v>
      </c>
      <c r="DZ265" s="11">
        <v>3</v>
      </c>
      <c r="EA265" s="11">
        <v>190</v>
      </c>
      <c r="EB265" s="11">
        <v>0.92</v>
      </c>
      <c r="EC265" s="16">
        <f t="shared" si="571"/>
        <v>2.44054794520548</v>
      </c>
      <c r="ED265" s="11">
        <v>0.97</v>
      </c>
      <c r="EE265" s="11">
        <v>2.91</v>
      </c>
      <c r="EF265" s="8">
        <f t="shared" si="572"/>
        <v>3.8227</v>
      </c>
      <c r="EG265" s="9">
        <v>0.9</v>
      </c>
      <c r="EH265" s="17">
        <v>1.2</v>
      </c>
      <c r="EI265" s="18">
        <f t="shared" si="573"/>
        <v>57585.0196347269</v>
      </c>
    </row>
    <row r="266" customHeight="1" spans="6:139">
      <c r="F266" s="11">
        <v>2171</v>
      </c>
      <c r="G266" s="11">
        <v>0.65</v>
      </c>
      <c r="H266" s="12">
        <v>1.35</v>
      </c>
      <c r="I266" s="13">
        <f t="shared" si="546"/>
        <v>1905.0525</v>
      </c>
      <c r="J266" s="11">
        <v>3</v>
      </c>
      <c r="K266" s="11">
        <v>190</v>
      </c>
      <c r="L266" s="11">
        <v>0.83</v>
      </c>
      <c r="M266" s="16">
        <f t="shared" si="547"/>
        <v>2.35054794520548</v>
      </c>
      <c r="N266" s="11">
        <v>0.97</v>
      </c>
      <c r="O266" s="11">
        <v>2.11</v>
      </c>
      <c r="P266" s="8">
        <f t="shared" si="548"/>
        <v>3.0467</v>
      </c>
      <c r="Q266" s="9">
        <v>0.9</v>
      </c>
      <c r="R266" s="17">
        <v>1</v>
      </c>
      <c r="S266" s="18">
        <f t="shared" si="549"/>
        <v>36835.7502237207</v>
      </c>
      <c r="Z266" s="11">
        <v>2171</v>
      </c>
      <c r="AA266" s="11">
        <v>0.65</v>
      </c>
      <c r="AB266" s="12">
        <v>1.35</v>
      </c>
      <c r="AC266" s="13">
        <f t="shared" si="550"/>
        <v>1905.0525</v>
      </c>
      <c r="AD266" s="11">
        <v>3</v>
      </c>
      <c r="AE266" s="11">
        <v>190</v>
      </c>
      <c r="AF266" s="11">
        <v>0.83</v>
      </c>
      <c r="AG266" s="16">
        <f t="shared" si="551"/>
        <v>2.35054794520548</v>
      </c>
      <c r="AH266" s="11">
        <v>0.97</v>
      </c>
      <c r="AI266" s="11">
        <v>2.11</v>
      </c>
      <c r="AJ266" s="8">
        <f t="shared" si="552"/>
        <v>3.0467</v>
      </c>
      <c r="AK266" s="9">
        <v>0.9</v>
      </c>
      <c r="AL266" s="17">
        <v>1</v>
      </c>
      <c r="AM266" s="18">
        <f t="shared" si="553"/>
        <v>36835.7502237207</v>
      </c>
      <c r="AT266" s="11">
        <v>2171</v>
      </c>
      <c r="AU266" s="11">
        <v>0.65</v>
      </c>
      <c r="AV266" s="12">
        <v>1.35</v>
      </c>
      <c r="AW266" s="13">
        <f t="shared" si="554"/>
        <v>1905.0525</v>
      </c>
      <c r="AX266" s="11">
        <v>3</v>
      </c>
      <c r="AY266" s="11">
        <v>190</v>
      </c>
      <c r="AZ266" s="11">
        <v>0.83</v>
      </c>
      <c r="BA266" s="16">
        <f t="shared" si="555"/>
        <v>2.35054794520548</v>
      </c>
      <c r="BB266" s="11">
        <v>0.97</v>
      </c>
      <c r="BC266" s="11">
        <v>2.11</v>
      </c>
      <c r="BD266" s="8">
        <f t="shared" si="556"/>
        <v>3.0467</v>
      </c>
      <c r="BE266" s="9">
        <v>0.9</v>
      </c>
      <c r="BF266" s="17">
        <v>1.015</v>
      </c>
      <c r="BG266" s="18">
        <f t="shared" si="557"/>
        <v>37388.2864770765</v>
      </c>
      <c r="BN266" s="11">
        <v>2171</v>
      </c>
      <c r="BO266" s="11">
        <v>0.65</v>
      </c>
      <c r="BP266" s="12">
        <v>1.35</v>
      </c>
      <c r="BQ266" s="13">
        <f t="shared" si="558"/>
        <v>1905.0525</v>
      </c>
      <c r="BR266" s="11">
        <v>3</v>
      </c>
      <c r="BS266" s="11">
        <v>190</v>
      </c>
      <c r="BT266" s="11">
        <v>0.83</v>
      </c>
      <c r="BU266" s="16">
        <f t="shared" si="559"/>
        <v>2.35054794520548</v>
      </c>
      <c r="BV266" s="11">
        <v>0.97</v>
      </c>
      <c r="BW266" s="11">
        <v>2.11</v>
      </c>
      <c r="BX266" s="8">
        <f t="shared" si="560"/>
        <v>3.0467</v>
      </c>
      <c r="BY266" s="9">
        <v>0.9</v>
      </c>
      <c r="BZ266" s="17">
        <v>1.015</v>
      </c>
      <c r="CA266" s="18">
        <f t="shared" si="561"/>
        <v>37388.2864770765</v>
      </c>
      <c r="CH266" s="11">
        <v>2171</v>
      </c>
      <c r="CI266" s="11">
        <v>0.65</v>
      </c>
      <c r="CJ266" s="12">
        <v>1.35</v>
      </c>
      <c r="CK266" s="13">
        <f t="shared" si="562"/>
        <v>1905.0525</v>
      </c>
      <c r="CL266" s="11">
        <v>3</v>
      </c>
      <c r="CM266" s="11">
        <v>190</v>
      </c>
      <c r="CN266" s="11">
        <v>0.83</v>
      </c>
      <c r="CO266" s="16">
        <f t="shared" si="563"/>
        <v>2.35054794520548</v>
      </c>
      <c r="CP266" s="11">
        <v>0.97</v>
      </c>
      <c r="CQ266" s="11">
        <v>2.11</v>
      </c>
      <c r="CR266" s="8">
        <f t="shared" si="564"/>
        <v>3.0467</v>
      </c>
      <c r="CS266" s="9">
        <v>0.9</v>
      </c>
      <c r="CT266" s="17">
        <v>1.085</v>
      </c>
      <c r="CU266" s="18">
        <f t="shared" si="565"/>
        <v>39966.788992737</v>
      </c>
      <c r="DB266" s="11">
        <v>2171</v>
      </c>
      <c r="DC266" s="11">
        <v>0.65</v>
      </c>
      <c r="DD266" s="12">
        <v>1.35</v>
      </c>
      <c r="DE266" s="13">
        <f t="shared" si="566"/>
        <v>1905.0525</v>
      </c>
      <c r="DF266" s="11">
        <v>3</v>
      </c>
      <c r="DG266" s="11">
        <v>190</v>
      </c>
      <c r="DH266" s="11">
        <v>0.83</v>
      </c>
      <c r="DI266" s="16">
        <f t="shared" si="567"/>
        <v>2.35054794520548</v>
      </c>
      <c r="DJ266" s="11">
        <v>0.97</v>
      </c>
      <c r="DK266" s="11">
        <v>2.11</v>
      </c>
      <c r="DL266" s="8">
        <f t="shared" si="568"/>
        <v>3.0467</v>
      </c>
      <c r="DM266" s="9">
        <v>0.9</v>
      </c>
      <c r="DN266" s="17">
        <v>1.085</v>
      </c>
      <c r="DO266" s="18">
        <f t="shared" si="569"/>
        <v>39966.788992737</v>
      </c>
      <c r="DV266" s="11">
        <v>2171</v>
      </c>
      <c r="DW266" s="11">
        <v>0.65</v>
      </c>
      <c r="DX266" s="12">
        <v>1.35</v>
      </c>
      <c r="DY266" s="13">
        <f t="shared" si="570"/>
        <v>1905.0525</v>
      </c>
      <c r="DZ266" s="11">
        <v>3</v>
      </c>
      <c r="EA266" s="11">
        <v>190</v>
      </c>
      <c r="EB266" s="11">
        <v>0.92</v>
      </c>
      <c r="EC266" s="16">
        <f t="shared" si="571"/>
        <v>2.44054794520548</v>
      </c>
      <c r="ED266" s="11">
        <v>0.97</v>
      </c>
      <c r="EE266" s="11">
        <v>2.91</v>
      </c>
      <c r="EF266" s="8">
        <f t="shared" si="572"/>
        <v>3.8227</v>
      </c>
      <c r="EG266" s="9">
        <v>0.9</v>
      </c>
      <c r="EH266" s="17">
        <v>1.2</v>
      </c>
      <c r="EI266" s="18">
        <f t="shared" si="573"/>
        <v>57585.0196347269</v>
      </c>
    </row>
    <row r="267" customHeight="1" spans="6:139">
      <c r="F267" s="23" t="s">
        <v>50</v>
      </c>
      <c r="G267" s="24"/>
      <c r="H267" s="24"/>
      <c r="I267" s="24"/>
      <c r="J267" s="24"/>
      <c r="K267" s="24"/>
      <c r="L267" s="24"/>
      <c r="M267" s="25">
        <f>SUM(S258:S266)</f>
        <v>438892.447463204</v>
      </c>
      <c r="N267" s="25"/>
      <c r="O267" s="25"/>
      <c r="P267" s="25"/>
      <c r="Q267" s="25"/>
      <c r="R267" s="25"/>
      <c r="S267" s="25"/>
      <c r="Z267" s="23" t="s">
        <v>50</v>
      </c>
      <c r="AA267" s="24"/>
      <c r="AB267" s="24"/>
      <c r="AC267" s="24"/>
      <c r="AD267" s="24"/>
      <c r="AE267" s="24"/>
      <c r="AF267" s="24"/>
      <c r="AG267" s="25">
        <f>SUM(AM258:AM266)</f>
        <v>438892.447463204</v>
      </c>
      <c r="AH267" s="25"/>
      <c r="AI267" s="25"/>
      <c r="AJ267" s="25"/>
      <c r="AK267" s="25"/>
      <c r="AL267" s="25"/>
      <c r="AM267" s="25"/>
      <c r="AT267" s="23" t="s">
        <v>50</v>
      </c>
      <c r="AU267" s="24"/>
      <c r="AV267" s="24"/>
      <c r="AW267" s="24"/>
      <c r="AX267" s="24"/>
      <c r="AY267" s="24"/>
      <c r="AZ267" s="24"/>
      <c r="BA267" s="25">
        <f>SUM(BG258:BG266)</f>
        <v>445475.834175152</v>
      </c>
      <c r="BB267" s="25"/>
      <c r="BC267" s="25"/>
      <c r="BD267" s="25"/>
      <c r="BE267" s="25"/>
      <c r="BF267" s="25"/>
      <c r="BG267" s="25"/>
      <c r="BN267" s="23" t="s">
        <v>50</v>
      </c>
      <c r="BO267" s="24"/>
      <c r="BP267" s="24"/>
      <c r="BQ267" s="24"/>
      <c r="BR267" s="24"/>
      <c r="BS267" s="24"/>
      <c r="BT267" s="24"/>
      <c r="BU267" s="25">
        <f>SUM(CA258:CA266)</f>
        <v>445475.834175152</v>
      </c>
      <c r="BV267" s="25"/>
      <c r="BW267" s="25"/>
      <c r="BX267" s="25"/>
      <c r="BY267" s="25"/>
      <c r="BZ267" s="25"/>
      <c r="CA267" s="25"/>
      <c r="CH267" s="23" t="s">
        <v>50</v>
      </c>
      <c r="CI267" s="24"/>
      <c r="CJ267" s="24"/>
      <c r="CK267" s="24"/>
      <c r="CL267" s="24"/>
      <c r="CM267" s="24"/>
      <c r="CN267" s="24"/>
      <c r="CO267" s="25">
        <f>SUM(CU258:CU266)</f>
        <v>476198.305497576</v>
      </c>
      <c r="CP267" s="25"/>
      <c r="CQ267" s="25"/>
      <c r="CR267" s="25"/>
      <c r="CS267" s="25"/>
      <c r="CT267" s="25"/>
      <c r="CU267" s="25"/>
      <c r="DB267" s="23" t="s">
        <v>50</v>
      </c>
      <c r="DC267" s="24"/>
      <c r="DD267" s="24"/>
      <c r="DE267" s="24"/>
      <c r="DF267" s="24"/>
      <c r="DG267" s="24"/>
      <c r="DH267" s="24"/>
      <c r="DI267" s="25">
        <f>SUM(DO258:DO266)</f>
        <v>476198.305497576</v>
      </c>
      <c r="DJ267" s="25"/>
      <c r="DK267" s="25"/>
      <c r="DL267" s="25"/>
      <c r="DM267" s="25"/>
      <c r="DN267" s="25"/>
      <c r="DO267" s="25"/>
      <c r="DV267" s="23" t="s">
        <v>50</v>
      </c>
      <c r="DW267" s="24"/>
      <c r="DX267" s="24"/>
      <c r="DY267" s="24"/>
      <c r="DZ267" s="24"/>
      <c r="EA267" s="24"/>
      <c r="EB267" s="24"/>
      <c r="EC267" s="25">
        <f>SUM(EI258:EI266)</f>
        <v>682876.413524817</v>
      </c>
      <c r="ED267" s="25"/>
      <c r="EE267" s="25"/>
      <c r="EF267" s="25"/>
      <c r="EG267" s="25"/>
      <c r="EH267" s="25"/>
      <c r="EI267" s="25"/>
    </row>
    <row r="268" customHeight="1" spans="6:139">
      <c r="F268" s="24"/>
      <c r="G268" s="24"/>
      <c r="H268" s="24"/>
      <c r="I268" s="24"/>
      <c r="J268" s="24"/>
      <c r="K268" s="24"/>
      <c r="L268" s="24"/>
      <c r="M268" s="25"/>
      <c r="N268" s="25"/>
      <c r="O268" s="25"/>
      <c r="P268" s="25"/>
      <c r="Q268" s="25"/>
      <c r="R268" s="25"/>
      <c r="S268" s="25"/>
      <c r="Z268" s="24"/>
      <c r="AA268" s="24"/>
      <c r="AB268" s="24"/>
      <c r="AC268" s="24"/>
      <c r="AD268" s="24"/>
      <c r="AE268" s="24"/>
      <c r="AF268" s="24"/>
      <c r="AG268" s="25"/>
      <c r="AH268" s="25"/>
      <c r="AI268" s="25"/>
      <c r="AJ268" s="25"/>
      <c r="AK268" s="25"/>
      <c r="AL268" s="25"/>
      <c r="AM268" s="25"/>
      <c r="AT268" s="24"/>
      <c r="AU268" s="24"/>
      <c r="AV268" s="24"/>
      <c r="AW268" s="24"/>
      <c r="AX268" s="24"/>
      <c r="AY268" s="24"/>
      <c r="AZ268" s="24"/>
      <c r="BA268" s="25"/>
      <c r="BB268" s="25"/>
      <c r="BC268" s="25"/>
      <c r="BD268" s="25"/>
      <c r="BE268" s="25"/>
      <c r="BF268" s="25"/>
      <c r="BG268" s="25"/>
      <c r="BN268" s="24"/>
      <c r="BO268" s="24"/>
      <c r="BP268" s="24"/>
      <c r="BQ268" s="24"/>
      <c r="BR268" s="24"/>
      <c r="BS268" s="24"/>
      <c r="BT268" s="24"/>
      <c r="BU268" s="25"/>
      <c r="BV268" s="25"/>
      <c r="BW268" s="25"/>
      <c r="BX268" s="25"/>
      <c r="BY268" s="25"/>
      <c r="BZ268" s="25"/>
      <c r="CA268" s="25"/>
      <c r="CH268" s="24"/>
      <c r="CI268" s="24"/>
      <c r="CJ268" s="24"/>
      <c r="CK268" s="24"/>
      <c r="CL268" s="24"/>
      <c r="CM268" s="24"/>
      <c r="CN268" s="24"/>
      <c r="CO268" s="25"/>
      <c r="CP268" s="25"/>
      <c r="CQ268" s="25"/>
      <c r="CR268" s="25"/>
      <c r="CS268" s="25"/>
      <c r="CT268" s="25"/>
      <c r="CU268" s="25"/>
      <c r="DB268" s="24"/>
      <c r="DC268" s="24"/>
      <c r="DD268" s="24"/>
      <c r="DE268" s="24"/>
      <c r="DF268" s="24"/>
      <c r="DG268" s="24"/>
      <c r="DH268" s="24"/>
      <c r="DI268" s="25"/>
      <c r="DJ268" s="25"/>
      <c r="DK268" s="25"/>
      <c r="DL268" s="25"/>
      <c r="DM268" s="25"/>
      <c r="DN268" s="25"/>
      <c r="DO268" s="25"/>
      <c r="DV268" s="24"/>
      <c r="DW268" s="24"/>
      <c r="DX268" s="24"/>
      <c r="DY268" s="24"/>
      <c r="DZ268" s="24"/>
      <c r="EA268" s="24"/>
      <c r="EB268" s="24"/>
      <c r="EC268" s="25"/>
      <c r="ED268" s="25"/>
      <c r="EE268" s="25"/>
      <c r="EF268" s="25"/>
      <c r="EG268" s="25"/>
      <c r="EH268" s="25"/>
      <c r="EI268" s="25"/>
    </row>
    <row r="269" customHeight="1" spans="6:139">
      <c r="F269" s="3" t="s">
        <v>51</v>
      </c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Z269" s="3" t="s">
        <v>51</v>
      </c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T269" s="3" t="s">
        <v>51</v>
      </c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N269" s="3" t="s">
        <v>51</v>
      </c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H269" s="3" t="s">
        <v>51</v>
      </c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DB269" s="3" t="s">
        <v>51</v>
      </c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V269" s="3" t="s">
        <v>51</v>
      </c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</row>
    <row r="270" customHeight="1" spans="6:139">
      <c r="F270" s="4" t="s">
        <v>8</v>
      </c>
      <c r="G270" s="5"/>
      <c r="H270" s="5"/>
      <c r="I270" s="6"/>
      <c r="J270" s="7" t="s">
        <v>9</v>
      </c>
      <c r="K270" s="7"/>
      <c r="L270" s="7"/>
      <c r="M270" s="7"/>
      <c r="N270" s="8" t="s">
        <v>10</v>
      </c>
      <c r="O270" s="8"/>
      <c r="P270" s="8"/>
      <c r="Q270" s="9" t="s">
        <v>11</v>
      </c>
      <c r="R270" s="10" t="s">
        <v>12</v>
      </c>
      <c r="S270" s="10" t="s">
        <v>13</v>
      </c>
      <c r="Z270" s="4" t="s">
        <v>8</v>
      </c>
      <c r="AA270" s="5"/>
      <c r="AB270" s="5"/>
      <c r="AC270" s="6"/>
      <c r="AD270" s="7" t="s">
        <v>9</v>
      </c>
      <c r="AE270" s="7"/>
      <c r="AF270" s="7"/>
      <c r="AG270" s="7"/>
      <c r="AH270" s="8" t="s">
        <v>10</v>
      </c>
      <c r="AI270" s="8"/>
      <c r="AJ270" s="8"/>
      <c r="AK270" s="9" t="s">
        <v>11</v>
      </c>
      <c r="AL270" s="10" t="s">
        <v>12</v>
      </c>
      <c r="AM270" s="10" t="s">
        <v>13</v>
      </c>
      <c r="AT270" s="4" t="s">
        <v>8</v>
      </c>
      <c r="AU270" s="5"/>
      <c r="AV270" s="5"/>
      <c r="AW270" s="6"/>
      <c r="AX270" s="7" t="s">
        <v>9</v>
      </c>
      <c r="AY270" s="7"/>
      <c r="AZ270" s="7"/>
      <c r="BA270" s="7"/>
      <c r="BB270" s="8" t="s">
        <v>10</v>
      </c>
      <c r="BC270" s="8"/>
      <c r="BD270" s="8"/>
      <c r="BE270" s="9" t="s">
        <v>11</v>
      </c>
      <c r="BF270" s="10" t="s">
        <v>12</v>
      </c>
      <c r="BG270" s="10" t="s">
        <v>13</v>
      </c>
      <c r="BN270" s="4" t="s">
        <v>8</v>
      </c>
      <c r="BO270" s="5"/>
      <c r="BP270" s="5"/>
      <c r="BQ270" s="6"/>
      <c r="BR270" s="7" t="s">
        <v>9</v>
      </c>
      <c r="BS270" s="7"/>
      <c r="BT270" s="7"/>
      <c r="BU270" s="7"/>
      <c r="BV270" s="8" t="s">
        <v>10</v>
      </c>
      <c r="BW270" s="8"/>
      <c r="BX270" s="8"/>
      <c r="BY270" s="9" t="s">
        <v>11</v>
      </c>
      <c r="BZ270" s="10" t="s">
        <v>12</v>
      </c>
      <c r="CA270" s="10" t="s">
        <v>13</v>
      </c>
      <c r="CH270" s="4" t="s">
        <v>8</v>
      </c>
      <c r="CI270" s="5"/>
      <c r="CJ270" s="5"/>
      <c r="CK270" s="6"/>
      <c r="CL270" s="7" t="s">
        <v>9</v>
      </c>
      <c r="CM270" s="7"/>
      <c r="CN270" s="7"/>
      <c r="CO270" s="7"/>
      <c r="CP270" s="8" t="s">
        <v>10</v>
      </c>
      <c r="CQ270" s="8"/>
      <c r="CR270" s="8"/>
      <c r="CS270" s="9" t="s">
        <v>11</v>
      </c>
      <c r="CT270" s="10" t="s">
        <v>12</v>
      </c>
      <c r="CU270" s="10" t="s">
        <v>13</v>
      </c>
      <c r="DB270" s="4" t="s">
        <v>8</v>
      </c>
      <c r="DC270" s="5"/>
      <c r="DD270" s="5"/>
      <c r="DE270" s="6"/>
      <c r="DF270" s="7" t="s">
        <v>9</v>
      </c>
      <c r="DG270" s="7"/>
      <c r="DH270" s="7"/>
      <c r="DI270" s="7"/>
      <c r="DJ270" s="8" t="s">
        <v>10</v>
      </c>
      <c r="DK270" s="8"/>
      <c r="DL270" s="8"/>
      <c r="DM270" s="9" t="s">
        <v>11</v>
      </c>
      <c r="DN270" s="10" t="s">
        <v>12</v>
      </c>
      <c r="DO270" s="10" t="s">
        <v>13</v>
      </c>
      <c r="DV270" s="4" t="s">
        <v>8</v>
      </c>
      <c r="DW270" s="5"/>
      <c r="DX270" s="5"/>
      <c r="DY270" s="6"/>
      <c r="DZ270" s="7" t="s">
        <v>9</v>
      </c>
      <c r="EA270" s="7"/>
      <c r="EB270" s="7"/>
      <c r="EC270" s="7"/>
      <c r="ED270" s="8" t="s">
        <v>10</v>
      </c>
      <c r="EE270" s="8"/>
      <c r="EF270" s="8"/>
      <c r="EG270" s="9" t="s">
        <v>11</v>
      </c>
      <c r="EH270" s="10" t="s">
        <v>12</v>
      </c>
      <c r="EI270" s="10" t="s">
        <v>13</v>
      </c>
    </row>
    <row r="271" customHeight="1" spans="6:139">
      <c r="F271" s="11" t="s">
        <v>52</v>
      </c>
      <c r="G271" s="11" t="s">
        <v>20</v>
      </c>
      <c r="H271" s="12" t="s">
        <v>21</v>
      </c>
      <c r="I271" s="13" t="s">
        <v>8</v>
      </c>
      <c r="J271" s="11" t="s">
        <v>22</v>
      </c>
      <c r="K271" s="11" t="s">
        <v>23</v>
      </c>
      <c r="L271" s="11" t="s">
        <v>24</v>
      </c>
      <c r="M271" s="7" t="s">
        <v>25</v>
      </c>
      <c r="N271" s="11" t="s">
        <v>26</v>
      </c>
      <c r="O271" s="11" t="s">
        <v>27</v>
      </c>
      <c r="P271" s="8" t="s">
        <v>28</v>
      </c>
      <c r="Q271" s="9" t="s">
        <v>29</v>
      </c>
      <c r="R271" s="14"/>
      <c r="S271" s="14"/>
      <c r="Z271" s="11" t="s">
        <v>52</v>
      </c>
      <c r="AA271" s="11" t="s">
        <v>20</v>
      </c>
      <c r="AB271" s="12" t="s">
        <v>21</v>
      </c>
      <c r="AC271" s="13" t="s">
        <v>8</v>
      </c>
      <c r="AD271" s="11" t="s">
        <v>22</v>
      </c>
      <c r="AE271" s="11" t="s">
        <v>23</v>
      </c>
      <c r="AF271" s="11" t="s">
        <v>24</v>
      </c>
      <c r="AG271" s="7" t="s">
        <v>25</v>
      </c>
      <c r="AH271" s="11" t="s">
        <v>26</v>
      </c>
      <c r="AI271" s="11" t="s">
        <v>27</v>
      </c>
      <c r="AJ271" s="8" t="s">
        <v>28</v>
      </c>
      <c r="AK271" s="9" t="s">
        <v>29</v>
      </c>
      <c r="AL271" s="14"/>
      <c r="AM271" s="14"/>
      <c r="AT271" s="11" t="s">
        <v>52</v>
      </c>
      <c r="AU271" s="11" t="s">
        <v>20</v>
      </c>
      <c r="AV271" s="12" t="s">
        <v>21</v>
      </c>
      <c r="AW271" s="13" t="s">
        <v>8</v>
      </c>
      <c r="AX271" s="11" t="s">
        <v>22</v>
      </c>
      <c r="AY271" s="11" t="s">
        <v>23</v>
      </c>
      <c r="AZ271" s="11" t="s">
        <v>24</v>
      </c>
      <c r="BA271" s="7" t="s">
        <v>25</v>
      </c>
      <c r="BB271" s="11" t="s">
        <v>26</v>
      </c>
      <c r="BC271" s="11" t="s">
        <v>27</v>
      </c>
      <c r="BD271" s="8" t="s">
        <v>28</v>
      </c>
      <c r="BE271" s="9" t="s">
        <v>29</v>
      </c>
      <c r="BF271" s="14"/>
      <c r="BG271" s="14"/>
      <c r="BN271" s="11" t="s">
        <v>52</v>
      </c>
      <c r="BO271" s="11" t="s">
        <v>20</v>
      </c>
      <c r="BP271" s="12" t="s">
        <v>21</v>
      </c>
      <c r="BQ271" s="13" t="s">
        <v>8</v>
      </c>
      <c r="BR271" s="11" t="s">
        <v>22</v>
      </c>
      <c r="BS271" s="11" t="s">
        <v>23</v>
      </c>
      <c r="BT271" s="11" t="s">
        <v>24</v>
      </c>
      <c r="BU271" s="7" t="s">
        <v>25</v>
      </c>
      <c r="BV271" s="11" t="s">
        <v>26</v>
      </c>
      <c r="BW271" s="11" t="s">
        <v>27</v>
      </c>
      <c r="BX271" s="8" t="s">
        <v>28</v>
      </c>
      <c r="BY271" s="9" t="s">
        <v>29</v>
      </c>
      <c r="BZ271" s="14"/>
      <c r="CA271" s="14"/>
      <c r="CH271" s="11" t="s">
        <v>52</v>
      </c>
      <c r="CI271" s="11" t="s">
        <v>20</v>
      </c>
      <c r="CJ271" s="12" t="s">
        <v>21</v>
      </c>
      <c r="CK271" s="13" t="s">
        <v>8</v>
      </c>
      <c r="CL271" s="11" t="s">
        <v>22</v>
      </c>
      <c r="CM271" s="11" t="s">
        <v>23</v>
      </c>
      <c r="CN271" s="11" t="s">
        <v>24</v>
      </c>
      <c r="CO271" s="7" t="s">
        <v>25</v>
      </c>
      <c r="CP271" s="11" t="s">
        <v>26</v>
      </c>
      <c r="CQ271" s="11" t="s">
        <v>27</v>
      </c>
      <c r="CR271" s="8" t="s">
        <v>28</v>
      </c>
      <c r="CS271" s="9" t="s">
        <v>29</v>
      </c>
      <c r="CT271" s="14"/>
      <c r="CU271" s="14"/>
      <c r="DB271" s="11" t="s">
        <v>52</v>
      </c>
      <c r="DC271" s="11" t="s">
        <v>20</v>
      </c>
      <c r="DD271" s="12" t="s">
        <v>21</v>
      </c>
      <c r="DE271" s="13" t="s">
        <v>8</v>
      </c>
      <c r="DF271" s="11" t="s">
        <v>22</v>
      </c>
      <c r="DG271" s="11" t="s">
        <v>23</v>
      </c>
      <c r="DH271" s="11" t="s">
        <v>24</v>
      </c>
      <c r="DI271" s="7" t="s">
        <v>25</v>
      </c>
      <c r="DJ271" s="11" t="s">
        <v>26</v>
      </c>
      <c r="DK271" s="11" t="s">
        <v>27</v>
      </c>
      <c r="DL271" s="8" t="s">
        <v>28</v>
      </c>
      <c r="DM271" s="9" t="s">
        <v>29</v>
      </c>
      <c r="DN271" s="14"/>
      <c r="DO271" s="14"/>
      <c r="DV271" s="11" t="s">
        <v>52</v>
      </c>
      <c r="DW271" s="11" t="s">
        <v>20</v>
      </c>
      <c r="DX271" s="12" t="s">
        <v>21</v>
      </c>
      <c r="DY271" s="13" t="s">
        <v>8</v>
      </c>
      <c r="DZ271" s="11" t="s">
        <v>22</v>
      </c>
      <c r="EA271" s="11" t="s">
        <v>23</v>
      </c>
      <c r="EB271" s="11" t="s">
        <v>24</v>
      </c>
      <c r="EC271" s="7" t="s">
        <v>25</v>
      </c>
      <c r="ED271" s="11" t="s">
        <v>26</v>
      </c>
      <c r="EE271" s="11" t="s">
        <v>27</v>
      </c>
      <c r="EF271" s="8" t="s">
        <v>28</v>
      </c>
      <c r="EG271" s="9" t="s">
        <v>29</v>
      </c>
      <c r="EH271" s="14"/>
      <c r="EI271" s="14"/>
    </row>
    <row r="272" customHeight="1" spans="6:139">
      <c r="F272" s="11">
        <v>35434</v>
      </c>
      <c r="G272" s="11">
        <v>0.0847</v>
      </c>
      <c r="H272" s="12">
        <v>1.35</v>
      </c>
      <c r="I272" s="13">
        <f t="shared" ref="I272:I274" si="574">F272*G272*H272</f>
        <v>4051.70073</v>
      </c>
      <c r="J272" s="11">
        <v>3</v>
      </c>
      <c r="K272" s="11">
        <v>490</v>
      </c>
      <c r="L272" s="11">
        <v>1.43</v>
      </c>
      <c r="M272" s="16">
        <f t="shared" ref="M272:M274" si="575">1+6*K272/(K272+2000)+L272</f>
        <v>3.61072289156627</v>
      </c>
      <c r="N272" s="11">
        <v>0.89</v>
      </c>
      <c r="O272" s="11">
        <v>1.78</v>
      </c>
      <c r="P272" s="8">
        <f t="shared" ref="P272:P274" si="576">1+N272*O272</f>
        <v>2.5842</v>
      </c>
      <c r="Q272" s="9">
        <v>1.15</v>
      </c>
      <c r="R272" s="17">
        <v>1</v>
      </c>
      <c r="S272" s="18">
        <f t="shared" ref="S272:S276" si="577">I272*J272*Q272*P272*M272*R272</f>
        <v>130429.772339958</v>
      </c>
      <c r="Z272" s="11">
        <v>35728</v>
      </c>
      <c r="AA272" s="11">
        <v>0.0847</v>
      </c>
      <c r="AB272" s="12">
        <v>1.35</v>
      </c>
      <c r="AC272" s="13">
        <f t="shared" ref="AC272:AC274" si="578">Z272*AA272*AB272</f>
        <v>4085.31816</v>
      </c>
      <c r="AD272" s="11">
        <v>3</v>
      </c>
      <c r="AE272" s="11">
        <v>450</v>
      </c>
      <c r="AF272" s="11">
        <v>1.43</v>
      </c>
      <c r="AG272" s="16">
        <f t="shared" ref="AG272:AG274" si="579">1+6*AE272/(AE272+2000)+AF272</f>
        <v>3.53204081632653</v>
      </c>
      <c r="AH272" s="11">
        <v>1</v>
      </c>
      <c r="AI272" s="11">
        <v>2.71</v>
      </c>
      <c r="AJ272" s="8">
        <f t="shared" ref="AJ272:AJ274" si="580">1+AH272*AI272</f>
        <v>3.71</v>
      </c>
      <c r="AK272" s="9">
        <v>1.15</v>
      </c>
      <c r="AL272" s="17">
        <v>1</v>
      </c>
      <c r="AM272" s="18">
        <f t="shared" ref="AM272:AM276" si="581">AC272*AD272*AK272*AJ272*AG272*AL272</f>
        <v>184690.519501396</v>
      </c>
      <c r="AT272" s="11">
        <v>36903</v>
      </c>
      <c r="AU272" s="11">
        <v>0.0847</v>
      </c>
      <c r="AV272" s="12">
        <v>1.35</v>
      </c>
      <c r="AW272" s="13">
        <f t="shared" ref="AW272:AW275" si="582">AT272*AU272*AV272</f>
        <v>4219.673535</v>
      </c>
      <c r="AX272" s="11">
        <v>3</v>
      </c>
      <c r="AY272" s="11">
        <v>490</v>
      </c>
      <c r="AZ272" s="11">
        <v>1.43</v>
      </c>
      <c r="BA272" s="16">
        <f t="shared" ref="BA272:BA275" si="583">1+6*AY272/(AY272+2000)+AZ272</f>
        <v>3.61072289156627</v>
      </c>
      <c r="BB272" s="11">
        <v>0.93</v>
      </c>
      <c r="BC272" s="11">
        <v>1.85</v>
      </c>
      <c r="BD272" s="8">
        <f t="shared" ref="BD272:BD275" si="584">1+BB272*BC272</f>
        <v>2.7205</v>
      </c>
      <c r="BE272" s="9">
        <v>1.15</v>
      </c>
      <c r="BF272" s="17">
        <v>1.015</v>
      </c>
      <c r="BG272" s="18">
        <f t="shared" ref="BG272:BG276" si="585">AW272*AX272*BE272*BD272*BA272*BF272</f>
        <v>145146.603959445</v>
      </c>
      <c r="BN272" s="11">
        <v>38167</v>
      </c>
      <c r="BO272" s="11">
        <v>0.0847</v>
      </c>
      <c r="BP272" s="12">
        <v>1.35</v>
      </c>
      <c r="BQ272" s="13">
        <f t="shared" ref="BQ272:BQ275" si="586">BN272*BO272*BP272</f>
        <v>4364.205615</v>
      </c>
      <c r="BR272" s="11">
        <v>3</v>
      </c>
      <c r="BS272" s="11">
        <v>490</v>
      </c>
      <c r="BT272" s="11">
        <v>1.43</v>
      </c>
      <c r="BU272" s="16">
        <f t="shared" ref="BU272:BU275" si="587">1+6*BS272/(BS272+2000)+BT272</f>
        <v>3.61072289156627</v>
      </c>
      <c r="BV272" s="11">
        <v>1</v>
      </c>
      <c r="BW272" s="11">
        <v>2.71</v>
      </c>
      <c r="BX272" s="8">
        <f t="shared" ref="BX272:BX275" si="588">1+BV272*BW272</f>
        <v>3.71</v>
      </c>
      <c r="BY272" s="9">
        <v>1.15</v>
      </c>
      <c r="BZ272" s="17">
        <v>1.015</v>
      </c>
      <c r="CA272" s="18">
        <f t="shared" ref="CA272:CA276" si="589">BQ272*BR272*BY272*BX272*BU272*BZ272</f>
        <v>204719.121878545</v>
      </c>
      <c r="CH272" s="11">
        <v>42781</v>
      </c>
      <c r="CI272" s="11">
        <v>0.0847</v>
      </c>
      <c r="CJ272" s="12">
        <v>1.35</v>
      </c>
      <c r="CK272" s="13">
        <f t="shared" ref="CK272:CK276" si="590">CH272*CI272*CJ272</f>
        <v>4891.793445</v>
      </c>
      <c r="CL272" s="11">
        <v>3</v>
      </c>
      <c r="CM272" s="11">
        <v>490</v>
      </c>
      <c r="CN272" s="11">
        <v>1.43</v>
      </c>
      <c r="CO272" s="16">
        <f t="shared" ref="CO272:CO276" si="591">1+6*CM272/(CM272+2000)+CN272</f>
        <v>3.61072289156627</v>
      </c>
      <c r="CP272" s="11">
        <v>0.93</v>
      </c>
      <c r="CQ272" s="11">
        <v>1.85</v>
      </c>
      <c r="CR272" s="8">
        <f t="shared" ref="CR272:CR276" si="592">1+CP272*CQ272</f>
        <v>2.7205</v>
      </c>
      <c r="CS272" s="9">
        <v>1.15</v>
      </c>
      <c r="CT272" s="17">
        <v>1.085</v>
      </c>
      <c r="CU272" s="18">
        <f t="shared" ref="CU272:CU276" si="593">CK272*CL272*CS272*CR272*CO272*CT272</f>
        <v>179870.455148174</v>
      </c>
      <c r="DB272" s="11">
        <v>44045</v>
      </c>
      <c r="DC272" s="11">
        <v>0.0847</v>
      </c>
      <c r="DD272" s="12">
        <v>1.35</v>
      </c>
      <c r="DE272" s="13">
        <f t="shared" ref="DE272:DE276" si="594">DB272*DC272*DD272</f>
        <v>5036.325525</v>
      </c>
      <c r="DF272" s="11">
        <v>3</v>
      </c>
      <c r="DG272" s="11">
        <v>490</v>
      </c>
      <c r="DH272" s="11">
        <v>1.43</v>
      </c>
      <c r="DI272" s="16">
        <f t="shared" ref="DI272:DI276" si="595">1+6*DG272/(DG272+2000)+DH272</f>
        <v>3.61072289156627</v>
      </c>
      <c r="DJ272" s="11">
        <v>1</v>
      </c>
      <c r="DK272" s="11">
        <v>2.71</v>
      </c>
      <c r="DL272" s="8">
        <f t="shared" ref="DL272:DL276" si="596">1+DJ272*DK272</f>
        <v>3.71</v>
      </c>
      <c r="DM272" s="9">
        <v>1.15</v>
      </c>
      <c r="DN272" s="17">
        <v>1.085</v>
      </c>
      <c r="DO272" s="18">
        <f t="shared" ref="DO272:DO276" si="597">DE272*DF272*DM272*DL272*DI272*DN272</f>
        <v>252540.301937453</v>
      </c>
      <c r="DV272" s="11">
        <v>49923</v>
      </c>
      <c r="DW272" s="11">
        <v>0.09996</v>
      </c>
      <c r="DX272" s="12">
        <v>1.35</v>
      </c>
      <c r="DY272" s="13">
        <f t="shared" ref="DY272:DY276" si="598">DV272*DW272*DX272</f>
        <v>6736.909158</v>
      </c>
      <c r="DZ272" s="11">
        <v>3</v>
      </c>
      <c r="EA272" s="11">
        <v>490</v>
      </c>
      <c r="EB272" s="11">
        <v>1.52</v>
      </c>
      <c r="EC272" s="16">
        <f t="shared" ref="EC272:EC276" si="599">1+6*EA272/(EA272+2000)+EB272</f>
        <v>3.70072289156626</v>
      </c>
      <c r="ED272" s="11">
        <v>1</v>
      </c>
      <c r="EE272" s="11">
        <v>3.51</v>
      </c>
      <c r="EF272" s="8">
        <f t="shared" ref="EF272:EF276" si="600">1+ED272*EE272</f>
        <v>4.51</v>
      </c>
      <c r="EG272" s="9">
        <v>1.15</v>
      </c>
      <c r="EH272" s="17">
        <v>1.2</v>
      </c>
      <c r="EI272" s="18">
        <f>DY272*DZ272*EG272*EF272*EC272*EH272+DV272*0.125*EF272*EG272*EH272</f>
        <v>504343.621581356</v>
      </c>
    </row>
    <row r="273" customHeight="1" spans="6:139">
      <c r="F273" s="11">
        <v>35434</v>
      </c>
      <c r="G273" s="11">
        <v>0.0847</v>
      </c>
      <c r="H273" s="12">
        <v>1.35</v>
      </c>
      <c r="I273" s="13">
        <f t="shared" si="574"/>
        <v>4051.70073</v>
      </c>
      <c r="J273" s="11">
        <v>3</v>
      </c>
      <c r="K273" s="11">
        <v>490</v>
      </c>
      <c r="L273" s="11">
        <v>1.43</v>
      </c>
      <c r="M273" s="16">
        <f t="shared" si="575"/>
        <v>3.61072289156627</v>
      </c>
      <c r="N273" s="11">
        <v>0.89</v>
      </c>
      <c r="O273" s="11">
        <v>1.78</v>
      </c>
      <c r="P273" s="8">
        <f t="shared" si="576"/>
        <v>2.5842</v>
      </c>
      <c r="Q273" s="9">
        <v>1.15</v>
      </c>
      <c r="R273" s="17">
        <v>1</v>
      </c>
      <c r="S273" s="18">
        <f t="shared" si="577"/>
        <v>130429.772339958</v>
      </c>
      <c r="Z273" s="11">
        <v>35728</v>
      </c>
      <c r="AA273" s="11">
        <v>0.0847</v>
      </c>
      <c r="AB273" s="12">
        <v>1.35</v>
      </c>
      <c r="AC273" s="13">
        <f t="shared" si="578"/>
        <v>4085.31816</v>
      </c>
      <c r="AD273" s="11">
        <v>3</v>
      </c>
      <c r="AE273" s="11">
        <v>450</v>
      </c>
      <c r="AF273" s="11">
        <v>1.43</v>
      </c>
      <c r="AG273" s="16">
        <f t="shared" si="579"/>
        <v>3.53204081632653</v>
      </c>
      <c r="AH273" s="11">
        <v>1</v>
      </c>
      <c r="AI273" s="11">
        <v>2.71</v>
      </c>
      <c r="AJ273" s="8">
        <f t="shared" si="580"/>
        <v>3.71</v>
      </c>
      <c r="AK273" s="9">
        <v>1.15</v>
      </c>
      <c r="AL273" s="17">
        <v>1</v>
      </c>
      <c r="AM273" s="18">
        <f t="shared" si="581"/>
        <v>184690.519501396</v>
      </c>
      <c r="AT273" s="11">
        <v>36903</v>
      </c>
      <c r="AU273" s="11">
        <v>0.0847</v>
      </c>
      <c r="AV273" s="12">
        <v>1.35</v>
      </c>
      <c r="AW273" s="13">
        <f t="shared" si="582"/>
        <v>4219.673535</v>
      </c>
      <c r="AX273" s="11">
        <v>3</v>
      </c>
      <c r="AY273" s="11">
        <v>490</v>
      </c>
      <c r="AZ273" s="11">
        <v>1.43</v>
      </c>
      <c r="BA273" s="16">
        <f t="shared" si="583"/>
        <v>3.61072289156627</v>
      </c>
      <c r="BB273" s="11">
        <v>0.93</v>
      </c>
      <c r="BC273" s="11">
        <v>1.85</v>
      </c>
      <c r="BD273" s="8">
        <f t="shared" si="584"/>
        <v>2.7205</v>
      </c>
      <c r="BE273" s="9">
        <v>1.15</v>
      </c>
      <c r="BF273" s="17">
        <v>1.015</v>
      </c>
      <c r="BG273" s="18">
        <f t="shared" si="585"/>
        <v>145146.603959445</v>
      </c>
      <c r="BN273" s="11">
        <v>38167</v>
      </c>
      <c r="BO273" s="11">
        <v>0.0847</v>
      </c>
      <c r="BP273" s="12">
        <v>1.35</v>
      </c>
      <c r="BQ273" s="13">
        <f t="shared" si="586"/>
        <v>4364.205615</v>
      </c>
      <c r="BR273" s="11">
        <v>3</v>
      </c>
      <c r="BS273" s="11">
        <v>490</v>
      </c>
      <c r="BT273" s="11">
        <v>1.43</v>
      </c>
      <c r="BU273" s="16">
        <f t="shared" si="587"/>
        <v>3.61072289156627</v>
      </c>
      <c r="BV273" s="11">
        <v>1</v>
      </c>
      <c r="BW273" s="11">
        <v>2.71</v>
      </c>
      <c r="BX273" s="8">
        <f t="shared" si="588"/>
        <v>3.71</v>
      </c>
      <c r="BY273" s="9">
        <v>1.15</v>
      </c>
      <c r="BZ273" s="17">
        <v>1.015</v>
      </c>
      <c r="CA273" s="18">
        <f t="shared" si="589"/>
        <v>204719.121878545</v>
      </c>
      <c r="CH273" s="11">
        <v>42781</v>
      </c>
      <c r="CI273" s="11">
        <v>0.0847</v>
      </c>
      <c r="CJ273" s="12">
        <v>1.35</v>
      </c>
      <c r="CK273" s="13">
        <f t="shared" si="590"/>
        <v>4891.793445</v>
      </c>
      <c r="CL273" s="11">
        <v>3</v>
      </c>
      <c r="CM273" s="11">
        <v>490</v>
      </c>
      <c r="CN273" s="11">
        <v>1.43</v>
      </c>
      <c r="CO273" s="16">
        <f t="shared" si="591"/>
        <v>3.61072289156627</v>
      </c>
      <c r="CP273" s="11">
        <v>0.93</v>
      </c>
      <c r="CQ273" s="11">
        <v>1.85</v>
      </c>
      <c r="CR273" s="8">
        <f t="shared" si="592"/>
        <v>2.7205</v>
      </c>
      <c r="CS273" s="9">
        <v>1.15</v>
      </c>
      <c r="CT273" s="17">
        <v>1.085</v>
      </c>
      <c r="CU273" s="18">
        <f t="shared" si="593"/>
        <v>179870.455148174</v>
      </c>
      <c r="DB273" s="11">
        <v>44045</v>
      </c>
      <c r="DC273" s="11">
        <v>0.0847</v>
      </c>
      <c r="DD273" s="12">
        <v>1.35</v>
      </c>
      <c r="DE273" s="13">
        <f t="shared" si="594"/>
        <v>5036.325525</v>
      </c>
      <c r="DF273" s="11">
        <v>3</v>
      </c>
      <c r="DG273" s="11">
        <v>490</v>
      </c>
      <c r="DH273" s="11">
        <v>1.43</v>
      </c>
      <c r="DI273" s="16">
        <f t="shared" si="595"/>
        <v>3.61072289156627</v>
      </c>
      <c r="DJ273" s="11">
        <v>1</v>
      </c>
      <c r="DK273" s="11">
        <v>2.71</v>
      </c>
      <c r="DL273" s="8">
        <f t="shared" si="596"/>
        <v>3.71</v>
      </c>
      <c r="DM273" s="9">
        <v>1.15</v>
      </c>
      <c r="DN273" s="17">
        <v>1.085</v>
      </c>
      <c r="DO273" s="18">
        <f t="shared" si="597"/>
        <v>252540.301937453</v>
      </c>
      <c r="DV273" s="11">
        <v>49923</v>
      </c>
      <c r="DW273" s="11">
        <v>0.09996</v>
      </c>
      <c r="DX273" s="12">
        <v>1.35</v>
      </c>
      <c r="DY273" s="13">
        <f t="shared" si="598"/>
        <v>6736.909158</v>
      </c>
      <c r="DZ273" s="11">
        <v>3</v>
      </c>
      <c r="EA273" s="11">
        <v>490</v>
      </c>
      <c r="EB273" s="11">
        <v>1.52</v>
      </c>
      <c r="EC273" s="16">
        <f t="shared" si="599"/>
        <v>3.70072289156626</v>
      </c>
      <c r="ED273" s="11">
        <v>1</v>
      </c>
      <c r="EE273" s="11">
        <v>3.51</v>
      </c>
      <c r="EF273" s="8">
        <f t="shared" si="600"/>
        <v>4.51</v>
      </c>
      <c r="EG273" s="9">
        <v>1.15</v>
      </c>
      <c r="EH273" s="17">
        <v>1.2</v>
      </c>
      <c r="EI273" s="18">
        <f t="shared" ref="EI273:EI276" si="601">DY273*DZ273*EG273*EF273*EC273*EH273</f>
        <v>465504.775656356</v>
      </c>
    </row>
    <row r="274" customHeight="1" spans="6:139">
      <c r="F274" s="11">
        <v>35434</v>
      </c>
      <c r="G274" s="11">
        <v>0.0847</v>
      </c>
      <c r="H274" s="12">
        <v>1.35</v>
      </c>
      <c r="I274" s="13">
        <f t="shared" si="574"/>
        <v>4051.70073</v>
      </c>
      <c r="J274" s="11">
        <v>3</v>
      </c>
      <c r="K274" s="11">
        <v>240</v>
      </c>
      <c r="L274" s="11">
        <v>1.43</v>
      </c>
      <c r="M274" s="16">
        <f t="shared" si="575"/>
        <v>3.07285714285714</v>
      </c>
      <c r="N274" s="11">
        <v>0.89</v>
      </c>
      <c r="O274" s="11">
        <v>1.78</v>
      </c>
      <c r="P274" s="8">
        <f t="shared" si="576"/>
        <v>2.5842</v>
      </c>
      <c r="Q274" s="9">
        <v>0.9</v>
      </c>
      <c r="R274" s="17">
        <v>1</v>
      </c>
      <c r="S274" s="18">
        <f t="shared" si="577"/>
        <v>86869.9589602951</v>
      </c>
      <c r="Z274" s="11">
        <v>35728</v>
      </c>
      <c r="AA274" s="11">
        <v>0.0847</v>
      </c>
      <c r="AB274" s="12">
        <v>1.35</v>
      </c>
      <c r="AC274" s="13">
        <f t="shared" si="578"/>
        <v>4085.31816</v>
      </c>
      <c r="AD274" s="11">
        <v>3</v>
      </c>
      <c r="AE274" s="11">
        <v>200</v>
      </c>
      <c r="AF274" s="11">
        <v>1.43</v>
      </c>
      <c r="AG274" s="16">
        <f t="shared" si="579"/>
        <v>2.97545454545455</v>
      </c>
      <c r="AH274" s="11">
        <v>1</v>
      </c>
      <c r="AI274" s="11">
        <v>2.71</v>
      </c>
      <c r="AJ274" s="8">
        <f t="shared" si="580"/>
        <v>3.71</v>
      </c>
      <c r="AK274" s="9">
        <v>0.9</v>
      </c>
      <c r="AL274" s="17">
        <v>1</v>
      </c>
      <c r="AM274" s="18">
        <f t="shared" si="581"/>
        <v>121763.43142231</v>
      </c>
      <c r="AT274" s="11">
        <v>36903</v>
      </c>
      <c r="AU274" s="11">
        <v>0.0847</v>
      </c>
      <c r="AV274" s="12">
        <v>1.35</v>
      </c>
      <c r="AW274" s="13">
        <f t="shared" si="582"/>
        <v>4219.673535</v>
      </c>
      <c r="AX274" s="11">
        <v>3</v>
      </c>
      <c r="AY274" s="11">
        <v>490</v>
      </c>
      <c r="AZ274" s="11">
        <v>1.43</v>
      </c>
      <c r="BA274" s="16">
        <f t="shared" si="583"/>
        <v>3.61072289156627</v>
      </c>
      <c r="BB274" s="11">
        <v>0.93</v>
      </c>
      <c r="BC274" s="11">
        <v>1.85</v>
      </c>
      <c r="BD274" s="8">
        <f t="shared" si="584"/>
        <v>2.7205</v>
      </c>
      <c r="BE274" s="9">
        <v>1.15</v>
      </c>
      <c r="BF274" s="17">
        <v>1.015</v>
      </c>
      <c r="BG274" s="18">
        <f t="shared" si="585"/>
        <v>145146.603959445</v>
      </c>
      <c r="BN274" s="11">
        <v>38167</v>
      </c>
      <c r="BO274" s="11">
        <v>0.0847</v>
      </c>
      <c r="BP274" s="12">
        <v>1.35</v>
      </c>
      <c r="BQ274" s="13">
        <f t="shared" si="586"/>
        <v>4364.205615</v>
      </c>
      <c r="BR274" s="11">
        <v>3</v>
      </c>
      <c r="BS274" s="11">
        <v>490</v>
      </c>
      <c r="BT274" s="11">
        <v>1.43</v>
      </c>
      <c r="BU274" s="16">
        <f t="shared" si="587"/>
        <v>3.61072289156627</v>
      </c>
      <c r="BV274" s="11">
        <v>1</v>
      </c>
      <c r="BW274" s="11">
        <v>2.71</v>
      </c>
      <c r="BX274" s="8">
        <f t="shared" si="588"/>
        <v>3.71</v>
      </c>
      <c r="BY274" s="9">
        <v>1.15</v>
      </c>
      <c r="BZ274" s="17">
        <v>1.015</v>
      </c>
      <c r="CA274" s="18">
        <f t="shared" si="589"/>
        <v>204719.121878545</v>
      </c>
      <c r="CH274" s="11">
        <v>42781</v>
      </c>
      <c r="CI274" s="11">
        <v>0.0847</v>
      </c>
      <c r="CJ274" s="12">
        <v>1.35</v>
      </c>
      <c r="CK274" s="13">
        <f t="shared" si="590"/>
        <v>4891.793445</v>
      </c>
      <c r="CL274" s="11">
        <v>3</v>
      </c>
      <c r="CM274" s="11">
        <v>490</v>
      </c>
      <c r="CN274" s="11">
        <v>1.43</v>
      </c>
      <c r="CO274" s="16">
        <f t="shared" si="591"/>
        <v>3.61072289156627</v>
      </c>
      <c r="CP274" s="11">
        <v>0.93</v>
      </c>
      <c r="CQ274" s="11">
        <v>1.85</v>
      </c>
      <c r="CR274" s="8">
        <f t="shared" si="592"/>
        <v>2.7205</v>
      </c>
      <c r="CS274" s="9">
        <v>1.15</v>
      </c>
      <c r="CT274" s="17">
        <v>1.085</v>
      </c>
      <c r="CU274" s="18">
        <f t="shared" si="593"/>
        <v>179870.455148174</v>
      </c>
      <c r="DB274" s="11">
        <v>44045</v>
      </c>
      <c r="DC274" s="11">
        <v>0.0847</v>
      </c>
      <c r="DD274" s="12">
        <v>1.35</v>
      </c>
      <c r="DE274" s="13">
        <f t="shared" si="594"/>
        <v>5036.325525</v>
      </c>
      <c r="DF274" s="11">
        <v>3</v>
      </c>
      <c r="DG274" s="11">
        <v>490</v>
      </c>
      <c r="DH274" s="11">
        <v>1.43</v>
      </c>
      <c r="DI274" s="16">
        <f t="shared" si="595"/>
        <v>3.61072289156627</v>
      </c>
      <c r="DJ274" s="11">
        <v>1</v>
      </c>
      <c r="DK274" s="11">
        <v>2.71</v>
      </c>
      <c r="DL274" s="8">
        <f t="shared" si="596"/>
        <v>3.71</v>
      </c>
      <c r="DM274" s="9">
        <v>1.15</v>
      </c>
      <c r="DN274" s="17">
        <v>1.085</v>
      </c>
      <c r="DO274" s="18">
        <f t="shared" si="597"/>
        <v>252540.301937453</v>
      </c>
      <c r="DV274" s="11">
        <v>49923</v>
      </c>
      <c r="DW274" s="11">
        <v>0.09996</v>
      </c>
      <c r="DX274" s="12">
        <v>1.35</v>
      </c>
      <c r="DY274" s="13">
        <f t="shared" si="598"/>
        <v>6736.909158</v>
      </c>
      <c r="DZ274" s="11">
        <v>3</v>
      </c>
      <c r="EA274" s="11">
        <v>490</v>
      </c>
      <c r="EB274" s="11">
        <v>1.52</v>
      </c>
      <c r="EC274" s="16">
        <f t="shared" si="599"/>
        <v>3.70072289156626</v>
      </c>
      <c r="ED274" s="11">
        <v>1</v>
      </c>
      <c r="EE274" s="11">
        <v>3.51</v>
      </c>
      <c r="EF274" s="8">
        <f t="shared" si="600"/>
        <v>4.51</v>
      </c>
      <c r="EG274" s="9">
        <v>1.15</v>
      </c>
      <c r="EH274" s="17">
        <v>1.2</v>
      </c>
      <c r="EI274" s="18">
        <f t="shared" si="601"/>
        <v>465504.775656356</v>
      </c>
    </row>
    <row r="275" customHeight="1" spans="6:139">
      <c r="F275" s="11"/>
      <c r="G275" s="11"/>
      <c r="H275" s="12"/>
      <c r="I275" s="13"/>
      <c r="J275" s="11"/>
      <c r="K275" s="11"/>
      <c r="L275" s="11"/>
      <c r="M275" s="16"/>
      <c r="N275" s="11"/>
      <c r="O275" s="11"/>
      <c r="P275" s="8"/>
      <c r="Q275" s="9"/>
      <c r="R275" s="17">
        <v>1</v>
      </c>
      <c r="S275" s="18">
        <f t="shared" si="577"/>
        <v>0</v>
      </c>
      <c r="Z275" s="11"/>
      <c r="AA275" s="11"/>
      <c r="AB275" s="12"/>
      <c r="AC275" s="13"/>
      <c r="AD275" s="11"/>
      <c r="AE275" s="11"/>
      <c r="AF275" s="11"/>
      <c r="AG275" s="16"/>
      <c r="AH275" s="11"/>
      <c r="AI275" s="11"/>
      <c r="AJ275" s="8"/>
      <c r="AK275" s="9"/>
      <c r="AL275" s="17">
        <v>1</v>
      </c>
      <c r="AM275" s="18">
        <f t="shared" si="581"/>
        <v>0</v>
      </c>
      <c r="AT275" s="11">
        <v>36903</v>
      </c>
      <c r="AU275" s="11">
        <v>0.0847</v>
      </c>
      <c r="AV275" s="12">
        <v>1.35</v>
      </c>
      <c r="AW275" s="13">
        <f t="shared" si="582"/>
        <v>4219.673535</v>
      </c>
      <c r="AX275" s="11">
        <v>3</v>
      </c>
      <c r="AY275" s="11">
        <v>240</v>
      </c>
      <c r="AZ275" s="11">
        <v>1.43</v>
      </c>
      <c r="BA275" s="16">
        <f t="shared" si="583"/>
        <v>3.07285714285714</v>
      </c>
      <c r="BB275" s="11">
        <v>0.93</v>
      </c>
      <c r="BC275" s="11">
        <v>1.85</v>
      </c>
      <c r="BD275" s="8">
        <f t="shared" si="584"/>
        <v>2.7205</v>
      </c>
      <c r="BE275" s="9">
        <v>0.9</v>
      </c>
      <c r="BF275" s="17">
        <v>1.015</v>
      </c>
      <c r="BG275" s="18">
        <f t="shared" si="585"/>
        <v>96671.7897530239</v>
      </c>
      <c r="BN275" s="11">
        <v>38167</v>
      </c>
      <c r="BO275" s="11">
        <v>0.0847</v>
      </c>
      <c r="BP275" s="12">
        <v>1.35</v>
      </c>
      <c r="BQ275" s="13">
        <f t="shared" si="586"/>
        <v>4364.205615</v>
      </c>
      <c r="BR275" s="11">
        <v>3</v>
      </c>
      <c r="BS275" s="11">
        <v>240</v>
      </c>
      <c r="BT275" s="11">
        <v>1.43</v>
      </c>
      <c r="BU275" s="16">
        <f t="shared" si="587"/>
        <v>3.07285714285714</v>
      </c>
      <c r="BV275" s="11">
        <v>1</v>
      </c>
      <c r="BW275" s="11">
        <v>2.71</v>
      </c>
      <c r="BX275" s="8">
        <f t="shared" si="588"/>
        <v>3.71</v>
      </c>
      <c r="BY275" s="9">
        <v>0.9</v>
      </c>
      <c r="BZ275" s="17">
        <v>1.015</v>
      </c>
      <c r="CA275" s="18">
        <f t="shared" si="589"/>
        <v>136348.790593792</v>
      </c>
      <c r="CH275" s="11">
        <v>42781</v>
      </c>
      <c r="CI275" s="11">
        <v>0.0847</v>
      </c>
      <c r="CJ275" s="12">
        <v>1.35</v>
      </c>
      <c r="CK275" s="13">
        <f t="shared" si="590"/>
        <v>4891.793445</v>
      </c>
      <c r="CL275" s="11">
        <v>3</v>
      </c>
      <c r="CM275" s="11">
        <v>240</v>
      </c>
      <c r="CN275" s="11">
        <v>1.43</v>
      </c>
      <c r="CO275" s="16">
        <f t="shared" si="591"/>
        <v>3.07285714285714</v>
      </c>
      <c r="CP275" s="11">
        <v>0.93</v>
      </c>
      <c r="CQ275" s="11">
        <v>1.85</v>
      </c>
      <c r="CR275" s="8">
        <f t="shared" si="592"/>
        <v>2.7205</v>
      </c>
      <c r="CS275" s="9">
        <v>0.9</v>
      </c>
      <c r="CT275" s="17">
        <v>1.085</v>
      </c>
      <c r="CU275" s="18">
        <f t="shared" si="593"/>
        <v>119798.867824172</v>
      </c>
      <c r="DB275" s="11">
        <v>44045</v>
      </c>
      <c r="DC275" s="11">
        <v>0.0847</v>
      </c>
      <c r="DD275" s="12">
        <v>1.35</v>
      </c>
      <c r="DE275" s="13">
        <f t="shared" si="594"/>
        <v>5036.325525</v>
      </c>
      <c r="DF275" s="11">
        <v>3</v>
      </c>
      <c r="DG275" s="11">
        <v>240</v>
      </c>
      <c r="DH275" s="11">
        <v>1.43</v>
      </c>
      <c r="DI275" s="16">
        <f t="shared" si="595"/>
        <v>3.07285714285714</v>
      </c>
      <c r="DJ275" s="11">
        <v>1</v>
      </c>
      <c r="DK275" s="11">
        <v>2.71</v>
      </c>
      <c r="DL275" s="8">
        <f t="shared" si="596"/>
        <v>3.71</v>
      </c>
      <c r="DM275" s="9">
        <v>0.9</v>
      </c>
      <c r="DN275" s="17">
        <v>1.085</v>
      </c>
      <c r="DO275" s="18">
        <f t="shared" si="597"/>
        <v>168199.064305245</v>
      </c>
      <c r="DV275" s="11">
        <v>49923</v>
      </c>
      <c r="DW275" s="11">
        <v>0.09996</v>
      </c>
      <c r="DX275" s="12">
        <v>1.35</v>
      </c>
      <c r="DY275" s="13">
        <f t="shared" si="598"/>
        <v>6736.909158</v>
      </c>
      <c r="DZ275" s="11">
        <v>3</v>
      </c>
      <c r="EA275" s="11">
        <v>240</v>
      </c>
      <c r="EB275" s="11">
        <v>1.52</v>
      </c>
      <c r="EC275" s="16">
        <f t="shared" si="599"/>
        <v>3.16285714285714</v>
      </c>
      <c r="ED275" s="11">
        <v>1</v>
      </c>
      <c r="EE275" s="11">
        <v>3.51</v>
      </c>
      <c r="EF275" s="8">
        <f t="shared" si="600"/>
        <v>4.51</v>
      </c>
      <c r="EG275" s="9">
        <v>0.9</v>
      </c>
      <c r="EH275" s="17">
        <v>1.2</v>
      </c>
      <c r="EI275" s="18">
        <f t="shared" si="601"/>
        <v>311359.28399445</v>
      </c>
    </row>
    <row r="276" customHeight="1" spans="6:139">
      <c r="F276" s="11"/>
      <c r="G276" s="11"/>
      <c r="H276" s="12"/>
      <c r="I276" s="13"/>
      <c r="J276" s="11"/>
      <c r="K276" s="11"/>
      <c r="L276" s="11"/>
      <c r="M276" s="16"/>
      <c r="N276" s="11"/>
      <c r="O276" s="11"/>
      <c r="P276" s="8"/>
      <c r="Q276" s="9"/>
      <c r="R276" s="17">
        <v>1</v>
      </c>
      <c r="S276" s="18">
        <f t="shared" si="577"/>
        <v>0</v>
      </c>
      <c r="Z276" s="11"/>
      <c r="AA276" s="11"/>
      <c r="AB276" s="12"/>
      <c r="AC276" s="13"/>
      <c r="AD276" s="11"/>
      <c r="AE276" s="11"/>
      <c r="AF276" s="11"/>
      <c r="AG276" s="16"/>
      <c r="AH276" s="11"/>
      <c r="AI276" s="11"/>
      <c r="AJ276" s="8"/>
      <c r="AK276" s="9"/>
      <c r="AL276" s="17">
        <v>1</v>
      </c>
      <c r="AM276" s="18">
        <f t="shared" si="581"/>
        <v>0</v>
      </c>
      <c r="AT276" s="11"/>
      <c r="AU276" s="11"/>
      <c r="AV276" s="12"/>
      <c r="AW276" s="13"/>
      <c r="AX276" s="11"/>
      <c r="AY276" s="11"/>
      <c r="AZ276" s="11"/>
      <c r="BA276" s="16"/>
      <c r="BB276" s="11"/>
      <c r="BC276" s="11"/>
      <c r="BD276" s="8"/>
      <c r="BE276" s="9"/>
      <c r="BF276" s="17">
        <v>1</v>
      </c>
      <c r="BG276" s="18">
        <f t="shared" si="585"/>
        <v>0</v>
      </c>
      <c r="BN276" s="11"/>
      <c r="BO276" s="11"/>
      <c r="BP276" s="12"/>
      <c r="BQ276" s="13"/>
      <c r="BR276" s="11"/>
      <c r="BS276" s="11"/>
      <c r="BT276" s="11"/>
      <c r="BU276" s="16"/>
      <c r="BV276" s="11"/>
      <c r="BW276" s="11"/>
      <c r="BX276" s="8"/>
      <c r="BY276" s="9"/>
      <c r="BZ276" s="17">
        <v>1</v>
      </c>
      <c r="CA276" s="18">
        <f t="shared" si="589"/>
        <v>0</v>
      </c>
      <c r="CH276" s="11">
        <v>42781</v>
      </c>
      <c r="CI276" s="11">
        <v>0.0847</v>
      </c>
      <c r="CJ276" s="12">
        <v>1.35</v>
      </c>
      <c r="CK276" s="13">
        <f t="shared" si="590"/>
        <v>4891.793445</v>
      </c>
      <c r="CL276" s="11">
        <v>3</v>
      </c>
      <c r="CM276" s="11">
        <v>240</v>
      </c>
      <c r="CN276" s="11">
        <v>1.43</v>
      </c>
      <c r="CO276" s="16">
        <f t="shared" si="591"/>
        <v>3.07285714285714</v>
      </c>
      <c r="CP276" s="11">
        <v>0.93</v>
      </c>
      <c r="CQ276" s="11">
        <v>1.85</v>
      </c>
      <c r="CR276" s="8">
        <f t="shared" si="592"/>
        <v>2.7205</v>
      </c>
      <c r="CS276" s="9">
        <v>0.9</v>
      </c>
      <c r="CT276" s="17">
        <v>1.085</v>
      </c>
      <c r="CU276" s="18">
        <f t="shared" si="593"/>
        <v>119798.867824172</v>
      </c>
      <c r="DB276" s="11">
        <v>44045</v>
      </c>
      <c r="DC276" s="11">
        <v>0.0847</v>
      </c>
      <c r="DD276" s="12">
        <v>1.35</v>
      </c>
      <c r="DE276" s="13">
        <f t="shared" si="594"/>
        <v>5036.325525</v>
      </c>
      <c r="DF276" s="11">
        <v>3</v>
      </c>
      <c r="DG276" s="11">
        <v>240</v>
      </c>
      <c r="DH276" s="11">
        <v>1.43</v>
      </c>
      <c r="DI276" s="16">
        <f t="shared" si="595"/>
        <v>3.07285714285714</v>
      </c>
      <c r="DJ276" s="11">
        <v>1</v>
      </c>
      <c r="DK276" s="11">
        <v>2.71</v>
      </c>
      <c r="DL276" s="8">
        <f t="shared" si="596"/>
        <v>3.71</v>
      </c>
      <c r="DM276" s="9">
        <v>0.9</v>
      </c>
      <c r="DN276" s="17">
        <v>1.085</v>
      </c>
      <c r="DO276" s="18">
        <f t="shared" si="597"/>
        <v>168199.064305245</v>
      </c>
      <c r="DV276" s="11">
        <v>49923</v>
      </c>
      <c r="DW276" s="11">
        <v>0.09996</v>
      </c>
      <c r="DX276" s="12">
        <v>1.35</v>
      </c>
      <c r="DY276" s="13">
        <f t="shared" si="598"/>
        <v>6736.909158</v>
      </c>
      <c r="DZ276" s="11">
        <v>3</v>
      </c>
      <c r="EA276" s="11">
        <v>240</v>
      </c>
      <c r="EB276" s="11">
        <v>1.52</v>
      </c>
      <c r="EC276" s="16">
        <f t="shared" si="599"/>
        <v>3.16285714285714</v>
      </c>
      <c r="ED276" s="11">
        <v>1</v>
      </c>
      <c r="EE276" s="11">
        <v>3.51</v>
      </c>
      <c r="EF276" s="8">
        <f t="shared" si="600"/>
        <v>4.51</v>
      </c>
      <c r="EG276" s="9">
        <v>0.9</v>
      </c>
      <c r="EH276" s="17">
        <v>1.2</v>
      </c>
      <c r="EI276" s="18">
        <f t="shared" si="601"/>
        <v>311359.28399445</v>
      </c>
    </row>
    <row r="277" customHeight="1" spans="6:139">
      <c r="F277" s="39" t="s">
        <v>51</v>
      </c>
      <c r="G277" s="40"/>
      <c r="H277" s="40"/>
      <c r="I277" s="40"/>
      <c r="J277" s="40"/>
      <c r="K277" s="40"/>
      <c r="L277" s="40"/>
      <c r="M277" s="25">
        <f>SUM(S272:S276)</f>
        <v>347729.503640211</v>
      </c>
      <c r="N277" s="25"/>
      <c r="O277" s="25"/>
      <c r="P277" s="25"/>
      <c r="Q277" s="25"/>
      <c r="R277" s="25"/>
      <c r="S277" s="25"/>
      <c r="Z277" s="39" t="s">
        <v>51</v>
      </c>
      <c r="AA277" s="40"/>
      <c r="AB277" s="40"/>
      <c r="AC277" s="40"/>
      <c r="AD277" s="40"/>
      <c r="AE277" s="40"/>
      <c r="AF277" s="40"/>
      <c r="AG277" s="25">
        <f>SUM(AM272:AM276)</f>
        <v>491144.470425101</v>
      </c>
      <c r="AH277" s="25"/>
      <c r="AI277" s="25"/>
      <c r="AJ277" s="25"/>
      <c r="AK277" s="25"/>
      <c r="AL277" s="25"/>
      <c r="AM277" s="25"/>
      <c r="AT277" s="39" t="s">
        <v>51</v>
      </c>
      <c r="AU277" s="40"/>
      <c r="AV277" s="40"/>
      <c r="AW277" s="40"/>
      <c r="AX277" s="40"/>
      <c r="AY277" s="40"/>
      <c r="AZ277" s="40"/>
      <c r="BA277" s="25">
        <f>SUM(BG272:BG276)</f>
        <v>532111.601631358</v>
      </c>
      <c r="BB277" s="25"/>
      <c r="BC277" s="25"/>
      <c r="BD277" s="25"/>
      <c r="BE277" s="25"/>
      <c r="BF277" s="25"/>
      <c r="BG277" s="25"/>
      <c r="BN277" s="39" t="s">
        <v>51</v>
      </c>
      <c r="BO277" s="40"/>
      <c r="BP277" s="40"/>
      <c r="BQ277" s="40"/>
      <c r="BR277" s="40"/>
      <c r="BS277" s="40"/>
      <c r="BT277" s="40"/>
      <c r="BU277" s="25">
        <f>SUM(CA272:CA276)</f>
        <v>750506.156229427</v>
      </c>
      <c r="BV277" s="25"/>
      <c r="BW277" s="25"/>
      <c r="BX277" s="25"/>
      <c r="BY277" s="25"/>
      <c r="BZ277" s="25"/>
      <c r="CA277" s="25"/>
      <c r="CH277" s="39" t="s">
        <v>51</v>
      </c>
      <c r="CI277" s="40"/>
      <c r="CJ277" s="40"/>
      <c r="CK277" s="40"/>
      <c r="CL277" s="40"/>
      <c r="CM277" s="40"/>
      <c r="CN277" s="40"/>
      <c r="CO277" s="25">
        <f>SUM(CU272:CU276)</f>
        <v>779209.101092868</v>
      </c>
      <c r="CP277" s="25"/>
      <c r="CQ277" s="25"/>
      <c r="CR277" s="25"/>
      <c r="CS277" s="25"/>
      <c r="CT277" s="25"/>
      <c r="CU277" s="25"/>
      <c r="DB277" s="39" t="s">
        <v>51</v>
      </c>
      <c r="DC277" s="40"/>
      <c r="DD277" s="40"/>
      <c r="DE277" s="40"/>
      <c r="DF277" s="40"/>
      <c r="DG277" s="40"/>
      <c r="DH277" s="40"/>
      <c r="DI277" s="25">
        <f>SUM(DO272:DO276)</f>
        <v>1094019.03442285</v>
      </c>
      <c r="DJ277" s="25"/>
      <c r="DK277" s="25"/>
      <c r="DL277" s="25"/>
      <c r="DM277" s="25"/>
      <c r="DN277" s="25"/>
      <c r="DO277" s="25"/>
      <c r="DV277" s="39" t="s">
        <v>51</v>
      </c>
      <c r="DW277" s="40"/>
      <c r="DX277" s="40"/>
      <c r="DY277" s="40"/>
      <c r="DZ277" s="40"/>
      <c r="EA277" s="40"/>
      <c r="EB277" s="40"/>
      <c r="EC277" s="25">
        <f>SUM(EI272:EI276)</f>
        <v>2058071.74088297</v>
      </c>
      <c r="ED277" s="25"/>
      <c r="EE277" s="25"/>
      <c r="EF277" s="25"/>
      <c r="EG277" s="25"/>
      <c r="EH277" s="25"/>
      <c r="EI277" s="25"/>
    </row>
    <row r="278" customHeight="1" spans="6:139">
      <c r="F278" s="40"/>
      <c r="G278" s="40"/>
      <c r="H278" s="40"/>
      <c r="I278" s="40"/>
      <c r="J278" s="40"/>
      <c r="K278" s="40"/>
      <c r="L278" s="40"/>
      <c r="M278" s="25"/>
      <c r="N278" s="25"/>
      <c r="O278" s="25"/>
      <c r="P278" s="25"/>
      <c r="Q278" s="25"/>
      <c r="R278" s="25"/>
      <c r="S278" s="25"/>
      <c r="Z278" s="40"/>
      <c r="AA278" s="40"/>
      <c r="AB278" s="40"/>
      <c r="AC278" s="40"/>
      <c r="AD278" s="40"/>
      <c r="AE278" s="40"/>
      <c r="AF278" s="40"/>
      <c r="AG278" s="25"/>
      <c r="AH278" s="25"/>
      <c r="AI278" s="25"/>
      <c r="AJ278" s="25"/>
      <c r="AK278" s="25"/>
      <c r="AL278" s="25"/>
      <c r="AM278" s="25"/>
      <c r="AT278" s="40"/>
      <c r="AU278" s="40"/>
      <c r="AV278" s="40"/>
      <c r="AW278" s="40"/>
      <c r="AX278" s="40"/>
      <c r="AY278" s="40"/>
      <c r="AZ278" s="40"/>
      <c r="BA278" s="25"/>
      <c r="BB278" s="25"/>
      <c r="BC278" s="25"/>
      <c r="BD278" s="25"/>
      <c r="BE278" s="25"/>
      <c r="BF278" s="25"/>
      <c r="BG278" s="25"/>
      <c r="BN278" s="40"/>
      <c r="BO278" s="40"/>
      <c r="BP278" s="40"/>
      <c r="BQ278" s="40"/>
      <c r="BR278" s="40"/>
      <c r="BS278" s="40"/>
      <c r="BT278" s="40"/>
      <c r="BU278" s="25"/>
      <c r="BV278" s="25"/>
      <c r="BW278" s="25"/>
      <c r="BX278" s="25"/>
      <c r="BY278" s="25"/>
      <c r="BZ278" s="25"/>
      <c r="CA278" s="25"/>
      <c r="CH278" s="40"/>
      <c r="CI278" s="40"/>
      <c r="CJ278" s="40"/>
      <c r="CK278" s="40"/>
      <c r="CL278" s="40"/>
      <c r="CM278" s="40"/>
      <c r="CN278" s="40"/>
      <c r="CO278" s="25"/>
      <c r="CP278" s="25"/>
      <c r="CQ278" s="25"/>
      <c r="CR278" s="25"/>
      <c r="CS278" s="25"/>
      <c r="CT278" s="25"/>
      <c r="CU278" s="25"/>
      <c r="DB278" s="40"/>
      <c r="DC278" s="40"/>
      <c r="DD278" s="40"/>
      <c r="DE278" s="40"/>
      <c r="DF278" s="40"/>
      <c r="DG278" s="40"/>
      <c r="DH278" s="40"/>
      <c r="DI278" s="25"/>
      <c r="DJ278" s="25"/>
      <c r="DK278" s="25"/>
      <c r="DL278" s="25"/>
      <c r="DM278" s="25"/>
      <c r="DN278" s="25"/>
      <c r="DO278" s="25"/>
      <c r="DV278" s="40"/>
      <c r="DW278" s="40"/>
      <c r="DX278" s="40"/>
      <c r="DY278" s="40"/>
      <c r="DZ278" s="40"/>
      <c r="EA278" s="40"/>
      <c r="EB278" s="40"/>
      <c r="EC278" s="25"/>
      <c r="ED278" s="25"/>
      <c r="EE278" s="25"/>
      <c r="EF278" s="25"/>
      <c r="EG278" s="25"/>
      <c r="EH278" s="25"/>
      <c r="EI278" s="25"/>
    </row>
    <row r="279" customHeight="1" spans="6:139">
      <c r="F279" s="35" t="s">
        <v>30</v>
      </c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Z279" s="35" t="s">
        <v>30</v>
      </c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T279" s="35" t="s">
        <v>30</v>
      </c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N279" s="35" t="s">
        <v>30</v>
      </c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CH279" s="35" t="s">
        <v>30</v>
      </c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DB279" s="35" t="s">
        <v>30</v>
      </c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V279" s="35" t="s">
        <v>30</v>
      </c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</row>
    <row r="280" customHeight="1" spans="6:139">
      <c r="F280" s="13" t="s">
        <v>8</v>
      </c>
      <c r="G280" s="13"/>
      <c r="H280" s="13"/>
      <c r="I280" s="13"/>
      <c r="J280" s="13"/>
      <c r="K280" s="8" t="s">
        <v>53</v>
      </c>
      <c r="L280" s="8"/>
      <c r="M280" s="8"/>
      <c r="N280" s="8"/>
      <c r="O280" s="9" t="s">
        <v>38</v>
      </c>
      <c r="P280" s="9"/>
      <c r="Q280" s="41" t="s">
        <v>13</v>
      </c>
      <c r="Z280" s="13" t="s">
        <v>8</v>
      </c>
      <c r="AA280" s="13"/>
      <c r="AB280" s="13"/>
      <c r="AC280" s="13"/>
      <c r="AD280" s="13"/>
      <c r="AE280" s="8" t="s">
        <v>53</v>
      </c>
      <c r="AF280" s="8"/>
      <c r="AG280" s="8"/>
      <c r="AH280" s="8"/>
      <c r="AI280" s="9" t="s">
        <v>38</v>
      </c>
      <c r="AJ280" s="9"/>
      <c r="AK280" s="41" t="s">
        <v>13</v>
      </c>
      <c r="AT280" s="13" t="s">
        <v>8</v>
      </c>
      <c r="AU280" s="13"/>
      <c r="AV280" s="13"/>
      <c r="AW280" s="13"/>
      <c r="AX280" s="13"/>
      <c r="AY280" s="8" t="s">
        <v>53</v>
      </c>
      <c r="AZ280" s="8"/>
      <c r="BA280" s="8"/>
      <c r="BB280" s="8"/>
      <c r="BC280" s="9" t="s">
        <v>38</v>
      </c>
      <c r="BD280" s="9"/>
      <c r="BE280" s="41" t="s">
        <v>13</v>
      </c>
      <c r="BN280" s="13" t="s">
        <v>8</v>
      </c>
      <c r="BO280" s="13"/>
      <c r="BP280" s="13"/>
      <c r="BQ280" s="13"/>
      <c r="BR280" s="13"/>
      <c r="BS280" s="8" t="s">
        <v>53</v>
      </c>
      <c r="BT280" s="8"/>
      <c r="BU280" s="8"/>
      <c r="BV280" s="8"/>
      <c r="BW280" s="9" t="s">
        <v>38</v>
      </c>
      <c r="BX280" s="9"/>
      <c r="BY280" s="41" t="s">
        <v>13</v>
      </c>
      <c r="CH280" s="13" t="s">
        <v>8</v>
      </c>
      <c r="CI280" s="13"/>
      <c r="CJ280" s="13"/>
      <c r="CK280" s="13"/>
      <c r="CL280" s="13"/>
      <c r="CM280" s="8" t="s">
        <v>53</v>
      </c>
      <c r="CN280" s="8"/>
      <c r="CO280" s="8"/>
      <c r="CP280" s="8"/>
      <c r="CQ280" s="9" t="s">
        <v>38</v>
      </c>
      <c r="CR280" s="9"/>
      <c r="CS280" s="41" t="s">
        <v>13</v>
      </c>
      <c r="DB280" s="13" t="s">
        <v>8</v>
      </c>
      <c r="DC280" s="13"/>
      <c r="DD280" s="13"/>
      <c r="DE280" s="13"/>
      <c r="DF280" s="13"/>
      <c r="DG280" s="8" t="s">
        <v>53</v>
      </c>
      <c r="DH280" s="8"/>
      <c r="DI280" s="8"/>
      <c r="DJ280" s="8"/>
      <c r="DK280" s="9" t="s">
        <v>38</v>
      </c>
      <c r="DL280" s="9"/>
      <c r="DM280" s="41" t="s">
        <v>13</v>
      </c>
      <c r="DV280" s="13" t="s">
        <v>8</v>
      </c>
      <c r="DW280" s="13"/>
      <c r="DX280" s="13"/>
      <c r="DY280" s="13"/>
      <c r="DZ280" s="13"/>
      <c r="EA280" s="8" t="s">
        <v>53</v>
      </c>
      <c r="EB280" s="8"/>
      <c r="EC280" s="8"/>
      <c r="ED280" s="8"/>
      <c r="EE280" s="9" t="s">
        <v>38</v>
      </c>
      <c r="EF280" s="9"/>
      <c r="EG280" s="41" t="s">
        <v>13</v>
      </c>
    </row>
    <row r="281" customHeight="1" spans="6:139">
      <c r="F281" s="13" t="s">
        <v>54</v>
      </c>
      <c r="G281" s="13" t="s">
        <v>55</v>
      </c>
      <c r="H281" s="13" t="s">
        <v>56</v>
      </c>
      <c r="I281" s="13" t="s">
        <v>57</v>
      </c>
      <c r="J281" s="13" t="s">
        <v>8</v>
      </c>
      <c r="K281" s="8" t="s">
        <v>58</v>
      </c>
      <c r="L281" s="8" t="s">
        <v>26</v>
      </c>
      <c r="M281" s="8" t="s">
        <v>27</v>
      </c>
      <c r="N281" s="42" t="s">
        <v>28</v>
      </c>
      <c r="O281" s="9" t="s">
        <v>59</v>
      </c>
      <c r="P281" s="9" t="s">
        <v>60</v>
      </c>
      <c r="Q281" s="41"/>
      <c r="Z281" s="13" t="s">
        <v>54</v>
      </c>
      <c r="AA281" s="13" t="s">
        <v>55</v>
      </c>
      <c r="AB281" s="13" t="s">
        <v>56</v>
      </c>
      <c r="AC281" s="13" t="s">
        <v>57</v>
      </c>
      <c r="AD281" s="13" t="s">
        <v>8</v>
      </c>
      <c r="AE281" s="8" t="s">
        <v>58</v>
      </c>
      <c r="AF281" s="8" t="s">
        <v>26</v>
      </c>
      <c r="AG281" s="8" t="s">
        <v>27</v>
      </c>
      <c r="AH281" s="42" t="s">
        <v>28</v>
      </c>
      <c r="AI281" s="9" t="s">
        <v>59</v>
      </c>
      <c r="AJ281" s="9" t="s">
        <v>60</v>
      </c>
      <c r="AK281" s="41"/>
      <c r="AT281" s="13" t="s">
        <v>54</v>
      </c>
      <c r="AU281" s="13" t="s">
        <v>55</v>
      </c>
      <c r="AV281" s="13" t="s">
        <v>56</v>
      </c>
      <c r="AW281" s="13" t="s">
        <v>57</v>
      </c>
      <c r="AX281" s="13" t="s">
        <v>8</v>
      </c>
      <c r="AY281" s="8" t="s">
        <v>58</v>
      </c>
      <c r="AZ281" s="8" t="s">
        <v>26</v>
      </c>
      <c r="BA281" s="8" t="s">
        <v>27</v>
      </c>
      <c r="BB281" s="42" t="s">
        <v>28</v>
      </c>
      <c r="BC281" s="9" t="s">
        <v>59</v>
      </c>
      <c r="BD281" s="9" t="s">
        <v>60</v>
      </c>
      <c r="BE281" s="41"/>
      <c r="BN281" s="13" t="s">
        <v>54</v>
      </c>
      <c r="BO281" s="13" t="s">
        <v>55</v>
      </c>
      <c r="BP281" s="13" t="s">
        <v>56</v>
      </c>
      <c r="BQ281" s="13" t="s">
        <v>57</v>
      </c>
      <c r="BR281" s="13" t="s">
        <v>8</v>
      </c>
      <c r="BS281" s="8" t="s">
        <v>58</v>
      </c>
      <c r="BT281" s="8" t="s">
        <v>26</v>
      </c>
      <c r="BU281" s="8" t="s">
        <v>27</v>
      </c>
      <c r="BV281" s="42" t="s">
        <v>28</v>
      </c>
      <c r="BW281" s="9" t="s">
        <v>59</v>
      </c>
      <c r="BX281" s="9" t="s">
        <v>60</v>
      </c>
      <c r="BY281" s="41"/>
      <c r="CH281" s="13" t="s">
        <v>54</v>
      </c>
      <c r="CI281" s="13" t="s">
        <v>55</v>
      </c>
      <c r="CJ281" s="13" t="s">
        <v>56</v>
      </c>
      <c r="CK281" s="13" t="s">
        <v>57</v>
      </c>
      <c r="CL281" s="13" t="s">
        <v>8</v>
      </c>
      <c r="CM281" s="8" t="s">
        <v>58</v>
      </c>
      <c r="CN281" s="8" t="s">
        <v>26</v>
      </c>
      <c r="CO281" s="8" t="s">
        <v>27</v>
      </c>
      <c r="CP281" s="42" t="s">
        <v>28</v>
      </c>
      <c r="CQ281" s="9" t="s">
        <v>59</v>
      </c>
      <c r="CR281" s="9" t="s">
        <v>60</v>
      </c>
      <c r="CS281" s="41"/>
      <c r="DB281" s="13" t="s">
        <v>54</v>
      </c>
      <c r="DC281" s="13" t="s">
        <v>55</v>
      </c>
      <c r="DD281" s="13" t="s">
        <v>56</v>
      </c>
      <c r="DE281" s="13" t="s">
        <v>57</v>
      </c>
      <c r="DF281" s="13" t="s">
        <v>8</v>
      </c>
      <c r="DG281" s="8" t="s">
        <v>58</v>
      </c>
      <c r="DH281" s="8" t="s">
        <v>26</v>
      </c>
      <c r="DI281" s="8" t="s">
        <v>27</v>
      </c>
      <c r="DJ281" s="42" t="s">
        <v>28</v>
      </c>
      <c r="DK281" s="9" t="s">
        <v>59</v>
      </c>
      <c r="DL281" s="9" t="s">
        <v>60</v>
      </c>
      <c r="DM281" s="41"/>
      <c r="DV281" s="13" t="s">
        <v>54</v>
      </c>
      <c r="DW281" s="13" t="s">
        <v>55</v>
      </c>
      <c r="DX281" s="13" t="s">
        <v>56</v>
      </c>
      <c r="DY281" s="13" t="s">
        <v>57</v>
      </c>
      <c r="DZ281" s="13" t="s">
        <v>8</v>
      </c>
      <c r="EA281" s="8" t="s">
        <v>58</v>
      </c>
      <c r="EB281" s="8" t="s">
        <v>26</v>
      </c>
      <c r="EC281" s="8" t="s">
        <v>27</v>
      </c>
      <c r="ED281" s="42" t="s">
        <v>28</v>
      </c>
      <c r="EE281" s="9" t="s">
        <v>59</v>
      </c>
      <c r="EF281" s="9" t="s">
        <v>60</v>
      </c>
      <c r="EG281" s="41"/>
    </row>
    <row r="282" customHeight="1" spans="6:139">
      <c r="F282" s="11">
        <v>2704</v>
      </c>
      <c r="G282" s="12">
        <v>1.05</v>
      </c>
      <c r="H282" s="11">
        <v>1</v>
      </c>
      <c r="I282" s="11">
        <v>0</v>
      </c>
      <c r="J282" s="13">
        <f t="shared" ref="J282:J296" si="602">F282*G282*H282+I282</f>
        <v>2839.2</v>
      </c>
      <c r="K282" s="11">
        <v>1</v>
      </c>
      <c r="L282" s="11">
        <v>1</v>
      </c>
      <c r="M282" s="11">
        <v>2.38</v>
      </c>
      <c r="N282" s="42">
        <f t="shared" ref="N282:N296" si="603">L282*M282+1</f>
        <v>3.38</v>
      </c>
      <c r="O282" s="11">
        <v>1.15</v>
      </c>
      <c r="P282" s="9">
        <v>0.5</v>
      </c>
      <c r="Q282" s="43">
        <f t="shared" ref="Q282:Q296" si="604">J282*K282*N282*O282*P282</f>
        <v>5517.9852</v>
      </c>
      <c r="Z282" s="11">
        <v>2704</v>
      </c>
      <c r="AA282" s="12">
        <v>1.05</v>
      </c>
      <c r="AB282" s="11">
        <v>1</v>
      </c>
      <c r="AC282" s="11">
        <v>0</v>
      </c>
      <c r="AD282" s="13">
        <f t="shared" ref="AD282:AD296" si="605">Z282*AA282*AB282+AC282</f>
        <v>2839.2</v>
      </c>
      <c r="AE282" s="11">
        <v>1</v>
      </c>
      <c r="AF282" s="11">
        <v>1</v>
      </c>
      <c r="AG282" s="11">
        <v>2.38</v>
      </c>
      <c r="AH282" s="42">
        <f t="shared" ref="AH282:AH296" si="606">AF282*AG282+1</f>
        <v>3.38</v>
      </c>
      <c r="AI282" s="11">
        <v>1.15</v>
      </c>
      <c r="AJ282" s="9">
        <v>0.5</v>
      </c>
      <c r="AK282" s="43">
        <f t="shared" ref="AK282:AK296" si="607">AD282*AE282*AH282*AI282*AJ282</f>
        <v>5517.9852</v>
      </c>
      <c r="AT282" s="11">
        <v>2704</v>
      </c>
      <c r="AU282" s="12">
        <v>1.05</v>
      </c>
      <c r="AV282" s="11">
        <v>1</v>
      </c>
      <c r="AW282" s="11">
        <v>0</v>
      </c>
      <c r="AX282" s="13">
        <f t="shared" ref="AX282:AX296" si="608">AT282*AU282*AV282+AW282</f>
        <v>2839.2</v>
      </c>
      <c r="AY282" s="11">
        <v>1</v>
      </c>
      <c r="AZ282" s="11">
        <v>1</v>
      </c>
      <c r="BA282" s="11">
        <v>2.38</v>
      </c>
      <c r="BB282" s="42">
        <f t="shared" ref="BB282:BB296" si="609">AZ282*BA282+1</f>
        <v>3.38</v>
      </c>
      <c r="BC282" s="11">
        <v>1.15</v>
      </c>
      <c r="BD282" s="9">
        <v>0.5</v>
      </c>
      <c r="BE282" s="43">
        <f t="shared" ref="BE282:BE296" si="610">AX282*AY282*BB282*BC282*BD282</f>
        <v>5517.9852</v>
      </c>
      <c r="BN282" s="11">
        <v>2704</v>
      </c>
      <c r="BO282" s="12">
        <v>1.05</v>
      </c>
      <c r="BP282" s="11">
        <v>1</v>
      </c>
      <c r="BQ282" s="11">
        <v>0</v>
      </c>
      <c r="BR282" s="13">
        <f t="shared" ref="BR282:BR296" si="611">BN282*BO282*BP282+BQ282</f>
        <v>2839.2</v>
      </c>
      <c r="BS282" s="11">
        <v>1</v>
      </c>
      <c r="BT282" s="11">
        <v>1</v>
      </c>
      <c r="BU282" s="11">
        <v>2.38</v>
      </c>
      <c r="BV282" s="42">
        <f t="shared" ref="BV282:BV296" si="612">BT282*BU282+1</f>
        <v>3.38</v>
      </c>
      <c r="BW282" s="11">
        <v>1.15</v>
      </c>
      <c r="BX282" s="9">
        <v>0.5</v>
      </c>
      <c r="BY282" s="43">
        <f t="shared" ref="BY282:BY296" si="613">BR282*BS282*BV282*BW282*BX282</f>
        <v>5517.9852</v>
      </c>
      <c r="CH282" s="11">
        <f t="shared" ref="CH282:CH285" si="614">2704+428</f>
        <v>3132</v>
      </c>
      <c r="CI282" s="12">
        <v>1.05</v>
      </c>
      <c r="CJ282" s="11">
        <v>1</v>
      </c>
      <c r="CK282" s="11">
        <v>0</v>
      </c>
      <c r="CL282" s="13">
        <f t="shared" ref="CL282:CL296" si="615">CH282*CI282*CJ282+CK282</f>
        <v>3288.6</v>
      </c>
      <c r="CM282" s="11">
        <v>1</v>
      </c>
      <c r="CN282" s="11">
        <v>1</v>
      </c>
      <c r="CO282" s="11">
        <v>2.38</v>
      </c>
      <c r="CP282" s="42">
        <f t="shared" ref="CP282:CP296" si="616">CN282*CO282+1</f>
        <v>3.38</v>
      </c>
      <c r="CQ282" s="11">
        <v>1.15</v>
      </c>
      <c r="CR282" s="9">
        <v>0.5</v>
      </c>
      <c r="CS282" s="43">
        <f t="shared" ref="CS282:CS296" si="617">CL282*CM282*CP282*CQ282*CR282</f>
        <v>6391.3941</v>
      </c>
      <c r="DB282" s="11">
        <f t="shared" ref="DB282:DB285" si="618">2704+440</f>
        <v>3144</v>
      </c>
      <c r="DC282" s="12">
        <v>1.05</v>
      </c>
      <c r="DD282" s="11">
        <v>1</v>
      </c>
      <c r="DE282" s="11">
        <v>0</v>
      </c>
      <c r="DF282" s="13">
        <f t="shared" ref="DF282:DF296" si="619">DB282*DC282*DD282+DE282</f>
        <v>3301.2</v>
      </c>
      <c r="DG282" s="11">
        <v>1</v>
      </c>
      <c r="DH282" s="11">
        <v>1</v>
      </c>
      <c r="DI282" s="11">
        <v>2.38</v>
      </c>
      <c r="DJ282" s="42">
        <f t="shared" ref="DJ282:DJ296" si="620">DH282*DI282+1</f>
        <v>3.38</v>
      </c>
      <c r="DK282" s="11">
        <v>1.15</v>
      </c>
      <c r="DL282" s="9">
        <v>0.5</v>
      </c>
      <c r="DM282" s="43">
        <f t="shared" ref="DM282:DM296" si="621">DF282*DG282*DJ282*DK282*DL282</f>
        <v>6415.8822</v>
      </c>
      <c r="DV282" s="11">
        <f t="shared" ref="DV282:DV285" si="622">2704+499</f>
        <v>3203</v>
      </c>
      <c r="DW282" s="12">
        <v>1.05</v>
      </c>
      <c r="DX282" s="11">
        <v>1</v>
      </c>
      <c r="DY282" s="11">
        <v>0</v>
      </c>
      <c r="DZ282" s="13">
        <f t="shared" ref="DZ282:DZ296" si="623">DV282*DW282*DX282+DY282</f>
        <v>3363.15</v>
      </c>
      <c r="EA282" s="11">
        <v>1</v>
      </c>
      <c r="EB282" s="11">
        <v>1</v>
      </c>
      <c r="EC282" s="11">
        <v>3.18</v>
      </c>
      <c r="ED282" s="42">
        <f t="shared" ref="ED282:ED296" si="624">EB282*EC282+1</f>
        <v>4.18</v>
      </c>
      <c r="EE282" s="11">
        <v>1.15</v>
      </c>
      <c r="EF282" s="9">
        <v>0.5</v>
      </c>
      <c r="EG282" s="43">
        <f t="shared" ref="EG282:EG296" si="625">DZ282*EA282*ED282*EE282*EF282</f>
        <v>8083.331025</v>
      </c>
    </row>
    <row r="283" customHeight="1" spans="6:139">
      <c r="F283" s="11">
        <v>2704</v>
      </c>
      <c r="G283" s="12">
        <v>1.06</v>
      </c>
      <c r="H283" s="11">
        <v>1</v>
      </c>
      <c r="I283" s="11">
        <v>0</v>
      </c>
      <c r="J283" s="13">
        <f t="shared" si="602"/>
        <v>2866.24</v>
      </c>
      <c r="K283" s="11">
        <v>1</v>
      </c>
      <c r="L283" s="11">
        <v>1</v>
      </c>
      <c r="M283" s="11">
        <v>2.38</v>
      </c>
      <c r="N283" s="42">
        <f t="shared" si="603"/>
        <v>3.38</v>
      </c>
      <c r="O283" s="11">
        <v>1.15</v>
      </c>
      <c r="P283" s="9">
        <v>0.5</v>
      </c>
      <c r="Q283" s="43">
        <f t="shared" si="604"/>
        <v>5570.53744</v>
      </c>
      <c r="Z283" s="11">
        <v>2704</v>
      </c>
      <c r="AA283" s="12">
        <v>1.06</v>
      </c>
      <c r="AB283" s="11">
        <v>1</v>
      </c>
      <c r="AC283" s="11">
        <v>0</v>
      </c>
      <c r="AD283" s="13">
        <f t="shared" si="605"/>
        <v>2866.24</v>
      </c>
      <c r="AE283" s="11">
        <v>1</v>
      </c>
      <c r="AF283" s="11">
        <v>1</v>
      </c>
      <c r="AG283" s="11">
        <v>2.38</v>
      </c>
      <c r="AH283" s="42">
        <f t="shared" si="606"/>
        <v>3.38</v>
      </c>
      <c r="AI283" s="11">
        <v>1.15</v>
      </c>
      <c r="AJ283" s="9">
        <v>0.5</v>
      </c>
      <c r="AK283" s="43">
        <f t="shared" si="607"/>
        <v>5570.53744</v>
      </c>
      <c r="AT283" s="11">
        <v>2704</v>
      </c>
      <c r="AU283" s="12">
        <v>1.06</v>
      </c>
      <c r="AV283" s="11">
        <v>1</v>
      </c>
      <c r="AW283" s="11">
        <v>0</v>
      </c>
      <c r="AX283" s="13">
        <f t="shared" si="608"/>
        <v>2866.24</v>
      </c>
      <c r="AY283" s="11">
        <v>1</v>
      </c>
      <c r="AZ283" s="11">
        <v>1</v>
      </c>
      <c r="BA283" s="11">
        <v>2.38</v>
      </c>
      <c r="BB283" s="42">
        <f t="shared" si="609"/>
        <v>3.38</v>
      </c>
      <c r="BC283" s="11">
        <v>1.15</v>
      </c>
      <c r="BD283" s="9">
        <v>0.5</v>
      </c>
      <c r="BE283" s="43">
        <f t="shared" si="610"/>
        <v>5570.53744</v>
      </c>
      <c r="BN283" s="11">
        <v>2704</v>
      </c>
      <c r="BO283" s="12">
        <v>1.06</v>
      </c>
      <c r="BP283" s="11">
        <v>1</v>
      </c>
      <c r="BQ283" s="11">
        <v>0</v>
      </c>
      <c r="BR283" s="13">
        <f t="shared" si="611"/>
        <v>2866.24</v>
      </c>
      <c r="BS283" s="11">
        <v>1</v>
      </c>
      <c r="BT283" s="11">
        <v>1</v>
      </c>
      <c r="BU283" s="11">
        <v>2.38</v>
      </c>
      <c r="BV283" s="42">
        <f t="shared" si="612"/>
        <v>3.38</v>
      </c>
      <c r="BW283" s="11">
        <v>1.15</v>
      </c>
      <c r="BX283" s="9">
        <v>0.5</v>
      </c>
      <c r="BY283" s="43">
        <f t="shared" si="613"/>
        <v>5570.53744</v>
      </c>
      <c r="CH283" s="11">
        <f t="shared" si="614"/>
        <v>3132</v>
      </c>
      <c r="CI283" s="12">
        <v>1.06</v>
      </c>
      <c r="CJ283" s="11">
        <v>1</v>
      </c>
      <c r="CK283" s="11">
        <v>0</v>
      </c>
      <c r="CL283" s="13">
        <f t="shared" si="615"/>
        <v>3319.92</v>
      </c>
      <c r="CM283" s="11">
        <v>1</v>
      </c>
      <c r="CN283" s="11">
        <v>1</v>
      </c>
      <c r="CO283" s="11">
        <v>2.38</v>
      </c>
      <c r="CP283" s="42">
        <f t="shared" si="616"/>
        <v>3.38</v>
      </c>
      <c r="CQ283" s="11">
        <v>1.15</v>
      </c>
      <c r="CR283" s="9">
        <v>0.5</v>
      </c>
      <c r="CS283" s="43">
        <f t="shared" si="617"/>
        <v>6452.26452</v>
      </c>
      <c r="DB283" s="11">
        <f t="shared" si="618"/>
        <v>3144</v>
      </c>
      <c r="DC283" s="12">
        <v>1.06</v>
      </c>
      <c r="DD283" s="11">
        <v>1</v>
      </c>
      <c r="DE283" s="11">
        <v>0</v>
      </c>
      <c r="DF283" s="13">
        <f t="shared" si="619"/>
        <v>3332.64</v>
      </c>
      <c r="DG283" s="11">
        <v>1</v>
      </c>
      <c r="DH283" s="11">
        <v>1</v>
      </c>
      <c r="DI283" s="11">
        <v>2.38</v>
      </c>
      <c r="DJ283" s="42">
        <f t="shared" si="620"/>
        <v>3.38</v>
      </c>
      <c r="DK283" s="11">
        <v>1.15</v>
      </c>
      <c r="DL283" s="9">
        <v>0.5</v>
      </c>
      <c r="DM283" s="43">
        <f t="shared" si="621"/>
        <v>6476.98584</v>
      </c>
      <c r="DV283" s="11">
        <f t="shared" si="622"/>
        <v>3203</v>
      </c>
      <c r="DW283" s="12">
        <v>1.06</v>
      </c>
      <c r="DX283" s="11">
        <v>1</v>
      </c>
      <c r="DY283" s="11">
        <v>0</v>
      </c>
      <c r="DZ283" s="13">
        <f t="shared" si="623"/>
        <v>3395.18</v>
      </c>
      <c r="EA283" s="11">
        <v>1</v>
      </c>
      <c r="EB283" s="11">
        <v>1</v>
      </c>
      <c r="EC283" s="11">
        <v>3.18</v>
      </c>
      <c r="ED283" s="42">
        <f t="shared" si="624"/>
        <v>4.18</v>
      </c>
      <c r="EE283" s="11">
        <v>1.15</v>
      </c>
      <c r="EF283" s="9">
        <v>0.5</v>
      </c>
      <c r="EG283" s="43">
        <f t="shared" si="625"/>
        <v>8160.31513</v>
      </c>
    </row>
    <row r="284" customHeight="1" spans="6:139">
      <c r="F284" s="11">
        <v>2704</v>
      </c>
      <c r="G284" s="12">
        <v>1.31</v>
      </c>
      <c r="H284" s="11">
        <v>1</v>
      </c>
      <c r="I284" s="11">
        <v>0</v>
      </c>
      <c r="J284" s="13">
        <f t="shared" si="602"/>
        <v>3542.24</v>
      </c>
      <c r="K284" s="11">
        <v>1</v>
      </c>
      <c r="L284" s="11">
        <v>1</v>
      </c>
      <c r="M284" s="11">
        <v>2.38</v>
      </c>
      <c r="N284" s="42">
        <f t="shared" si="603"/>
        <v>3.38</v>
      </c>
      <c r="O284" s="11">
        <v>1.15</v>
      </c>
      <c r="P284" s="9">
        <v>0.5</v>
      </c>
      <c r="Q284" s="43">
        <f t="shared" si="604"/>
        <v>6884.34344</v>
      </c>
      <c r="Z284" s="11">
        <v>2704</v>
      </c>
      <c r="AA284" s="12">
        <v>1.31</v>
      </c>
      <c r="AB284" s="11">
        <v>1</v>
      </c>
      <c r="AC284" s="11">
        <v>0</v>
      </c>
      <c r="AD284" s="13">
        <f t="shared" si="605"/>
        <v>3542.24</v>
      </c>
      <c r="AE284" s="11">
        <v>1</v>
      </c>
      <c r="AF284" s="11">
        <v>1</v>
      </c>
      <c r="AG284" s="11">
        <v>2.38</v>
      </c>
      <c r="AH284" s="42">
        <f t="shared" si="606"/>
        <v>3.38</v>
      </c>
      <c r="AI284" s="11">
        <v>1.15</v>
      </c>
      <c r="AJ284" s="9">
        <v>0.5</v>
      </c>
      <c r="AK284" s="43">
        <f t="shared" si="607"/>
        <v>6884.34344</v>
      </c>
      <c r="AT284" s="11">
        <v>2704</v>
      </c>
      <c r="AU284" s="12">
        <v>1.31</v>
      </c>
      <c r="AV284" s="11">
        <v>1</v>
      </c>
      <c r="AW284" s="11">
        <v>0</v>
      </c>
      <c r="AX284" s="13">
        <f t="shared" si="608"/>
        <v>3542.24</v>
      </c>
      <c r="AY284" s="11">
        <v>1</v>
      </c>
      <c r="AZ284" s="11">
        <v>1</v>
      </c>
      <c r="BA284" s="11">
        <v>2.38</v>
      </c>
      <c r="BB284" s="42">
        <f t="shared" si="609"/>
        <v>3.38</v>
      </c>
      <c r="BC284" s="11">
        <v>1.15</v>
      </c>
      <c r="BD284" s="9">
        <v>0.5</v>
      </c>
      <c r="BE284" s="43">
        <f t="shared" si="610"/>
        <v>6884.34344</v>
      </c>
      <c r="BN284" s="11">
        <v>2704</v>
      </c>
      <c r="BO284" s="12">
        <v>1.31</v>
      </c>
      <c r="BP284" s="11">
        <v>1</v>
      </c>
      <c r="BQ284" s="11">
        <v>0</v>
      </c>
      <c r="BR284" s="13">
        <f t="shared" si="611"/>
        <v>3542.24</v>
      </c>
      <c r="BS284" s="11">
        <v>1</v>
      </c>
      <c r="BT284" s="11">
        <v>1</v>
      </c>
      <c r="BU284" s="11">
        <v>2.38</v>
      </c>
      <c r="BV284" s="42">
        <f t="shared" si="612"/>
        <v>3.38</v>
      </c>
      <c r="BW284" s="11">
        <v>1.15</v>
      </c>
      <c r="BX284" s="9">
        <v>0.5</v>
      </c>
      <c r="BY284" s="43">
        <f t="shared" si="613"/>
        <v>6884.34344</v>
      </c>
      <c r="CH284" s="11">
        <f t="shared" si="614"/>
        <v>3132</v>
      </c>
      <c r="CI284" s="12">
        <v>1.31</v>
      </c>
      <c r="CJ284" s="11">
        <v>1</v>
      </c>
      <c r="CK284" s="11">
        <v>0</v>
      </c>
      <c r="CL284" s="13">
        <f t="shared" si="615"/>
        <v>4102.92</v>
      </c>
      <c r="CM284" s="11">
        <v>1</v>
      </c>
      <c r="CN284" s="11">
        <v>1</v>
      </c>
      <c r="CO284" s="11">
        <v>2.38</v>
      </c>
      <c r="CP284" s="42">
        <f t="shared" si="616"/>
        <v>3.38</v>
      </c>
      <c r="CQ284" s="11">
        <v>1.15</v>
      </c>
      <c r="CR284" s="9">
        <v>0.5</v>
      </c>
      <c r="CS284" s="43">
        <f t="shared" si="617"/>
        <v>7974.02502</v>
      </c>
      <c r="DB284" s="11">
        <f t="shared" si="618"/>
        <v>3144</v>
      </c>
      <c r="DC284" s="12">
        <v>1.31</v>
      </c>
      <c r="DD284" s="11">
        <v>1</v>
      </c>
      <c r="DE284" s="11">
        <v>0</v>
      </c>
      <c r="DF284" s="13">
        <f t="shared" si="619"/>
        <v>4118.64</v>
      </c>
      <c r="DG284" s="11">
        <v>1</v>
      </c>
      <c r="DH284" s="11">
        <v>1</v>
      </c>
      <c r="DI284" s="11">
        <v>2.38</v>
      </c>
      <c r="DJ284" s="42">
        <f t="shared" si="620"/>
        <v>3.38</v>
      </c>
      <c r="DK284" s="11">
        <v>1.15</v>
      </c>
      <c r="DL284" s="9">
        <v>0.5</v>
      </c>
      <c r="DM284" s="43">
        <f t="shared" si="621"/>
        <v>8004.57684</v>
      </c>
      <c r="DV284" s="11">
        <f t="shared" si="622"/>
        <v>3203</v>
      </c>
      <c r="DW284" s="12">
        <v>1.31</v>
      </c>
      <c r="DX284" s="11">
        <v>1</v>
      </c>
      <c r="DY284" s="11">
        <v>0</v>
      </c>
      <c r="DZ284" s="13">
        <f t="shared" si="623"/>
        <v>4195.93</v>
      </c>
      <c r="EA284" s="11">
        <v>1</v>
      </c>
      <c r="EB284" s="11">
        <v>1</v>
      </c>
      <c r="EC284" s="11">
        <v>3.18</v>
      </c>
      <c r="ED284" s="42">
        <f t="shared" si="624"/>
        <v>4.18</v>
      </c>
      <c r="EE284" s="11">
        <v>1.15</v>
      </c>
      <c r="EF284" s="9">
        <v>0.5</v>
      </c>
      <c r="EG284" s="43">
        <f t="shared" si="625"/>
        <v>10084.917755</v>
      </c>
    </row>
    <row r="285" customHeight="1" spans="6:139">
      <c r="F285" s="11">
        <v>2704</v>
      </c>
      <c r="G285" s="12">
        <v>0.75</v>
      </c>
      <c r="H285" s="11">
        <v>1</v>
      </c>
      <c r="I285" s="11">
        <v>0</v>
      </c>
      <c r="J285" s="13">
        <f t="shared" si="602"/>
        <v>2028</v>
      </c>
      <c r="K285" s="11">
        <v>1</v>
      </c>
      <c r="L285" s="11">
        <v>1</v>
      </c>
      <c r="M285" s="11">
        <v>2.38</v>
      </c>
      <c r="N285" s="42">
        <f t="shared" si="603"/>
        <v>3.38</v>
      </c>
      <c r="O285" s="11">
        <v>1.15</v>
      </c>
      <c r="P285" s="9">
        <v>0.5</v>
      </c>
      <c r="Q285" s="43">
        <f t="shared" si="604"/>
        <v>3941.418</v>
      </c>
      <c r="Z285" s="11">
        <v>2704</v>
      </c>
      <c r="AA285" s="12">
        <v>0.75</v>
      </c>
      <c r="AB285" s="11">
        <v>1</v>
      </c>
      <c r="AC285" s="11">
        <v>0</v>
      </c>
      <c r="AD285" s="13">
        <f t="shared" si="605"/>
        <v>2028</v>
      </c>
      <c r="AE285" s="11">
        <v>1</v>
      </c>
      <c r="AF285" s="11">
        <v>1</v>
      </c>
      <c r="AG285" s="11">
        <v>2.38</v>
      </c>
      <c r="AH285" s="42">
        <f t="shared" si="606"/>
        <v>3.38</v>
      </c>
      <c r="AI285" s="11">
        <v>1.15</v>
      </c>
      <c r="AJ285" s="9">
        <v>0.5</v>
      </c>
      <c r="AK285" s="43">
        <f t="shared" si="607"/>
        <v>3941.418</v>
      </c>
      <c r="AT285" s="11">
        <v>2704</v>
      </c>
      <c r="AU285" s="12">
        <v>0.75</v>
      </c>
      <c r="AV285" s="11">
        <v>1</v>
      </c>
      <c r="AW285" s="11">
        <v>0</v>
      </c>
      <c r="AX285" s="13">
        <f t="shared" si="608"/>
        <v>2028</v>
      </c>
      <c r="AY285" s="11">
        <v>1</v>
      </c>
      <c r="AZ285" s="11">
        <v>1</v>
      </c>
      <c r="BA285" s="11">
        <v>2.38</v>
      </c>
      <c r="BB285" s="42">
        <f t="shared" si="609"/>
        <v>3.38</v>
      </c>
      <c r="BC285" s="11">
        <v>1.15</v>
      </c>
      <c r="BD285" s="9">
        <v>0.5</v>
      </c>
      <c r="BE285" s="43">
        <f t="shared" si="610"/>
        <v>3941.418</v>
      </c>
      <c r="BN285" s="11">
        <v>2704</v>
      </c>
      <c r="BO285" s="12">
        <v>0.75</v>
      </c>
      <c r="BP285" s="11">
        <v>1</v>
      </c>
      <c r="BQ285" s="11">
        <v>0</v>
      </c>
      <c r="BR285" s="13">
        <f t="shared" si="611"/>
        <v>2028</v>
      </c>
      <c r="BS285" s="11">
        <v>1</v>
      </c>
      <c r="BT285" s="11">
        <v>1</v>
      </c>
      <c r="BU285" s="11">
        <v>2.38</v>
      </c>
      <c r="BV285" s="42">
        <f t="shared" si="612"/>
        <v>3.38</v>
      </c>
      <c r="BW285" s="11">
        <v>1.15</v>
      </c>
      <c r="BX285" s="9">
        <v>0.5</v>
      </c>
      <c r="BY285" s="43">
        <f t="shared" si="613"/>
        <v>3941.418</v>
      </c>
      <c r="CH285" s="11">
        <f t="shared" si="614"/>
        <v>3132</v>
      </c>
      <c r="CI285" s="12">
        <v>0.75</v>
      </c>
      <c r="CJ285" s="11">
        <v>1</v>
      </c>
      <c r="CK285" s="11">
        <v>0</v>
      </c>
      <c r="CL285" s="13">
        <f t="shared" si="615"/>
        <v>2349</v>
      </c>
      <c r="CM285" s="11">
        <v>1</v>
      </c>
      <c r="CN285" s="11">
        <v>1</v>
      </c>
      <c r="CO285" s="11">
        <v>2.38</v>
      </c>
      <c r="CP285" s="42">
        <f t="shared" si="616"/>
        <v>3.38</v>
      </c>
      <c r="CQ285" s="11">
        <v>1.15</v>
      </c>
      <c r="CR285" s="9">
        <v>0.5</v>
      </c>
      <c r="CS285" s="43">
        <f t="shared" si="617"/>
        <v>4565.2815</v>
      </c>
      <c r="DB285" s="11">
        <f t="shared" si="618"/>
        <v>3144</v>
      </c>
      <c r="DC285" s="12">
        <v>0.75</v>
      </c>
      <c r="DD285" s="11">
        <v>1</v>
      </c>
      <c r="DE285" s="11">
        <v>0</v>
      </c>
      <c r="DF285" s="13">
        <f t="shared" si="619"/>
        <v>2358</v>
      </c>
      <c r="DG285" s="11">
        <v>1</v>
      </c>
      <c r="DH285" s="11">
        <v>1</v>
      </c>
      <c r="DI285" s="11">
        <v>2.38</v>
      </c>
      <c r="DJ285" s="42">
        <f t="shared" si="620"/>
        <v>3.38</v>
      </c>
      <c r="DK285" s="11">
        <v>1.15</v>
      </c>
      <c r="DL285" s="9">
        <v>0.5</v>
      </c>
      <c r="DM285" s="43">
        <f t="shared" si="621"/>
        <v>4582.773</v>
      </c>
      <c r="DV285" s="11">
        <f t="shared" si="622"/>
        <v>3203</v>
      </c>
      <c r="DW285" s="12">
        <v>0.75</v>
      </c>
      <c r="DX285" s="11">
        <v>1</v>
      </c>
      <c r="DY285" s="11">
        <v>0</v>
      </c>
      <c r="DZ285" s="13">
        <f t="shared" si="623"/>
        <v>2402.25</v>
      </c>
      <c r="EA285" s="11">
        <v>1</v>
      </c>
      <c r="EB285" s="11">
        <v>1</v>
      </c>
      <c r="EC285" s="11">
        <v>3.18</v>
      </c>
      <c r="ED285" s="42">
        <f t="shared" si="624"/>
        <v>4.18</v>
      </c>
      <c r="EE285" s="11">
        <v>1.15</v>
      </c>
      <c r="EF285" s="9">
        <v>0.5</v>
      </c>
      <c r="EG285" s="43">
        <f t="shared" si="625"/>
        <v>5773.807875</v>
      </c>
    </row>
    <row r="286" customHeight="1" spans="6:139">
      <c r="F286" s="11">
        <v>2704</v>
      </c>
      <c r="G286" s="12">
        <v>0.75</v>
      </c>
      <c r="H286" s="11">
        <v>1</v>
      </c>
      <c r="I286" s="11">
        <v>0</v>
      </c>
      <c r="J286" s="13">
        <f t="shared" si="602"/>
        <v>2028</v>
      </c>
      <c r="K286" s="11">
        <v>1</v>
      </c>
      <c r="L286" s="11">
        <v>1</v>
      </c>
      <c r="M286" s="11">
        <v>2.38</v>
      </c>
      <c r="N286" s="42">
        <f t="shared" si="603"/>
        <v>3.38</v>
      </c>
      <c r="O286" s="11">
        <v>1.15</v>
      </c>
      <c r="P286" s="9">
        <v>0.5</v>
      </c>
      <c r="Q286" s="43">
        <f t="shared" si="604"/>
        <v>3941.418</v>
      </c>
      <c r="Z286" s="11">
        <v>2704</v>
      </c>
      <c r="AA286" s="12">
        <v>0.75</v>
      </c>
      <c r="AB286" s="11">
        <v>1</v>
      </c>
      <c r="AC286" s="11">
        <v>0</v>
      </c>
      <c r="AD286" s="13">
        <f t="shared" si="605"/>
        <v>2028</v>
      </c>
      <c r="AE286" s="11">
        <v>1</v>
      </c>
      <c r="AF286" s="11">
        <v>1</v>
      </c>
      <c r="AG286" s="11">
        <v>2.38</v>
      </c>
      <c r="AH286" s="42">
        <f t="shared" si="606"/>
        <v>3.38</v>
      </c>
      <c r="AI286" s="11">
        <v>1.15</v>
      </c>
      <c r="AJ286" s="9">
        <v>0.5</v>
      </c>
      <c r="AK286" s="43">
        <f t="shared" si="607"/>
        <v>3941.418</v>
      </c>
      <c r="AT286" s="11">
        <v>2704</v>
      </c>
      <c r="AU286" s="12">
        <v>0.75</v>
      </c>
      <c r="AV286" s="11">
        <v>1</v>
      </c>
      <c r="AW286" s="11">
        <v>0</v>
      </c>
      <c r="AX286" s="13">
        <f t="shared" si="608"/>
        <v>2028</v>
      </c>
      <c r="AY286" s="11">
        <v>1</v>
      </c>
      <c r="AZ286" s="11">
        <v>1</v>
      </c>
      <c r="BA286" s="11">
        <v>2.38</v>
      </c>
      <c r="BB286" s="42">
        <f t="shared" si="609"/>
        <v>3.38</v>
      </c>
      <c r="BC286" s="11">
        <v>1.15</v>
      </c>
      <c r="BD286" s="9">
        <v>0.5</v>
      </c>
      <c r="BE286" s="43">
        <f t="shared" si="610"/>
        <v>3941.418</v>
      </c>
      <c r="BN286" s="11">
        <v>2704</v>
      </c>
      <c r="BO286" s="12">
        <v>0.75</v>
      </c>
      <c r="BP286" s="11">
        <v>1</v>
      </c>
      <c r="BQ286" s="11">
        <v>0</v>
      </c>
      <c r="BR286" s="13">
        <f t="shared" si="611"/>
        <v>2028</v>
      </c>
      <c r="BS286" s="11">
        <v>1</v>
      </c>
      <c r="BT286" s="11">
        <v>1</v>
      </c>
      <c r="BU286" s="11">
        <v>2.38</v>
      </c>
      <c r="BV286" s="42">
        <f t="shared" si="612"/>
        <v>3.38</v>
      </c>
      <c r="BW286" s="11">
        <v>1.15</v>
      </c>
      <c r="BX286" s="9">
        <v>0.5</v>
      </c>
      <c r="BY286" s="43">
        <f t="shared" si="613"/>
        <v>3941.418</v>
      </c>
      <c r="CH286" s="11">
        <f t="shared" ref="CH286:CH296" si="626">2704+428</f>
        <v>3132</v>
      </c>
      <c r="CI286" s="12">
        <v>0.75</v>
      </c>
      <c r="CJ286" s="11">
        <v>1</v>
      </c>
      <c r="CK286" s="11">
        <v>0</v>
      </c>
      <c r="CL286" s="13">
        <f t="shared" si="615"/>
        <v>2349</v>
      </c>
      <c r="CM286" s="11">
        <v>1</v>
      </c>
      <c r="CN286" s="11">
        <v>1</v>
      </c>
      <c r="CO286" s="11">
        <v>2.38</v>
      </c>
      <c r="CP286" s="42">
        <f t="shared" si="616"/>
        <v>3.38</v>
      </c>
      <c r="CQ286" s="11">
        <v>1.15</v>
      </c>
      <c r="CR286" s="9">
        <v>0.5</v>
      </c>
      <c r="CS286" s="43">
        <f t="shared" si="617"/>
        <v>4565.2815</v>
      </c>
      <c r="DB286" s="11">
        <f t="shared" ref="DB286:DB296" si="627">2704+440</f>
        <v>3144</v>
      </c>
      <c r="DC286" s="12">
        <v>0.75</v>
      </c>
      <c r="DD286" s="11">
        <v>1</v>
      </c>
      <c r="DE286" s="11">
        <v>0</v>
      </c>
      <c r="DF286" s="13">
        <f t="shared" si="619"/>
        <v>2358</v>
      </c>
      <c r="DG286" s="11">
        <v>1</v>
      </c>
      <c r="DH286" s="11">
        <v>1</v>
      </c>
      <c r="DI286" s="11">
        <v>2.38</v>
      </c>
      <c r="DJ286" s="42">
        <f t="shared" si="620"/>
        <v>3.38</v>
      </c>
      <c r="DK286" s="11">
        <v>1.15</v>
      </c>
      <c r="DL286" s="9">
        <v>0.5</v>
      </c>
      <c r="DM286" s="43">
        <f t="shared" si="621"/>
        <v>4582.773</v>
      </c>
      <c r="DV286" s="11">
        <f t="shared" ref="DV286:DV296" si="628">2704+499</f>
        <v>3203</v>
      </c>
      <c r="DW286" s="12">
        <v>0.75</v>
      </c>
      <c r="DX286" s="11">
        <v>1</v>
      </c>
      <c r="DY286" s="11">
        <v>0</v>
      </c>
      <c r="DZ286" s="13">
        <f t="shared" si="623"/>
        <v>2402.25</v>
      </c>
      <c r="EA286" s="11">
        <v>1</v>
      </c>
      <c r="EB286" s="11">
        <v>1</v>
      </c>
      <c r="EC286" s="11">
        <v>3.18</v>
      </c>
      <c r="ED286" s="42">
        <f t="shared" si="624"/>
        <v>4.18</v>
      </c>
      <c r="EE286" s="11">
        <v>1.15</v>
      </c>
      <c r="EF286" s="9">
        <v>0.5</v>
      </c>
      <c r="EG286" s="43">
        <f t="shared" si="625"/>
        <v>5773.807875</v>
      </c>
    </row>
    <row r="287" customHeight="1" spans="6:139">
      <c r="F287" s="11">
        <v>2704</v>
      </c>
      <c r="G287" s="12">
        <v>1.8</v>
      </c>
      <c r="H287" s="11">
        <v>1</v>
      </c>
      <c r="I287" s="11">
        <v>0</v>
      </c>
      <c r="J287" s="13">
        <f t="shared" si="602"/>
        <v>4867.2</v>
      </c>
      <c r="K287" s="11">
        <v>1</v>
      </c>
      <c r="L287" s="11">
        <v>1</v>
      </c>
      <c r="M287" s="11">
        <v>2.38</v>
      </c>
      <c r="N287" s="42">
        <f t="shared" si="603"/>
        <v>3.38</v>
      </c>
      <c r="O287" s="11">
        <v>1.15</v>
      </c>
      <c r="P287" s="9">
        <v>0.5</v>
      </c>
      <c r="Q287" s="43">
        <f t="shared" si="604"/>
        <v>9459.4032</v>
      </c>
      <c r="Z287" s="11">
        <v>2704</v>
      </c>
      <c r="AA287" s="12">
        <v>1.8</v>
      </c>
      <c r="AB287" s="11">
        <v>1</v>
      </c>
      <c r="AC287" s="11">
        <v>0</v>
      </c>
      <c r="AD287" s="13">
        <f t="shared" si="605"/>
        <v>4867.2</v>
      </c>
      <c r="AE287" s="11">
        <v>1</v>
      </c>
      <c r="AF287" s="11">
        <v>1</v>
      </c>
      <c r="AG287" s="11">
        <v>2.38</v>
      </c>
      <c r="AH287" s="42">
        <f t="shared" si="606"/>
        <v>3.38</v>
      </c>
      <c r="AI287" s="11">
        <v>1.15</v>
      </c>
      <c r="AJ287" s="9">
        <v>0.5</v>
      </c>
      <c r="AK287" s="43">
        <f t="shared" si="607"/>
        <v>9459.4032</v>
      </c>
      <c r="AT287" s="11">
        <v>2704</v>
      </c>
      <c r="AU287" s="12">
        <v>1.8</v>
      </c>
      <c r="AV287" s="11">
        <v>1</v>
      </c>
      <c r="AW287" s="11">
        <v>0</v>
      </c>
      <c r="AX287" s="13">
        <f t="shared" si="608"/>
        <v>4867.2</v>
      </c>
      <c r="AY287" s="11">
        <v>1</v>
      </c>
      <c r="AZ287" s="11">
        <v>1</v>
      </c>
      <c r="BA287" s="11">
        <v>2.38</v>
      </c>
      <c r="BB287" s="42">
        <f t="shared" si="609"/>
        <v>3.38</v>
      </c>
      <c r="BC287" s="11">
        <v>1.15</v>
      </c>
      <c r="BD287" s="9">
        <v>0.5</v>
      </c>
      <c r="BE287" s="43">
        <f t="shared" si="610"/>
        <v>9459.4032</v>
      </c>
      <c r="BN287" s="11">
        <v>2704</v>
      </c>
      <c r="BO287" s="12">
        <v>1.8</v>
      </c>
      <c r="BP287" s="11">
        <v>1</v>
      </c>
      <c r="BQ287" s="11">
        <v>0</v>
      </c>
      <c r="BR287" s="13">
        <f t="shared" si="611"/>
        <v>4867.2</v>
      </c>
      <c r="BS287" s="11">
        <v>1</v>
      </c>
      <c r="BT287" s="11">
        <v>1</v>
      </c>
      <c r="BU287" s="11">
        <v>2.38</v>
      </c>
      <c r="BV287" s="42">
        <f t="shared" si="612"/>
        <v>3.38</v>
      </c>
      <c r="BW287" s="11">
        <v>1.15</v>
      </c>
      <c r="BX287" s="9">
        <v>0.5</v>
      </c>
      <c r="BY287" s="43">
        <f t="shared" si="613"/>
        <v>9459.4032</v>
      </c>
      <c r="CH287" s="11">
        <f t="shared" si="626"/>
        <v>3132</v>
      </c>
      <c r="CI287" s="12">
        <v>1.8</v>
      </c>
      <c r="CJ287" s="11">
        <v>1</v>
      </c>
      <c r="CK287" s="11">
        <v>0</v>
      </c>
      <c r="CL287" s="13">
        <f t="shared" si="615"/>
        <v>5637.6</v>
      </c>
      <c r="CM287" s="11">
        <v>1</v>
      </c>
      <c r="CN287" s="11">
        <v>1</v>
      </c>
      <c r="CO287" s="11">
        <v>2.38</v>
      </c>
      <c r="CP287" s="42">
        <f t="shared" si="616"/>
        <v>3.38</v>
      </c>
      <c r="CQ287" s="11">
        <v>1.15</v>
      </c>
      <c r="CR287" s="9">
        <v>0.5</v>
      </c>
      <c r="CS287" s="43">
        <f t="shared" si="617"/>
        <v>10956.6756</v>
      </c>
      <c r="DB287" s="11">
        <f t="shared" si="627"/>
        <v>3144</v>
      </c>
      <c r="DC287" s="12">
        <v>1.8</v>
      </c>
      <c r="DD287" s="11">
        <v>1</v>
      </c>
      <c r="DE287" s="11">
        <v>0</v>
      </c>
      <c r="DF287" s="13">
        <f t="shared" si="619"/>
        <v>5659.2</v>
      </c>
      <c r="DG287" s="11">
        <v>1</v>
      </c>
      <c r="DH287" s="11">
        <v>1</v>
      </c>
      <c r="DI287" s="11">
        <v>2.38</v>
      </c>
      <c r="DJ287" s="42">
        <f t="shared" si="620"/>
        <v>3.38</v>
      </c>
      <c r="DK287" s="11">
        <v>1.15</v>
      </c>
      <c r="DL287" s="9">
        <v>0.5</v>
      </c>
      <c r="DM287" s="43">
        <f t="shared" si="621"/>
        <v>10998.6552</v>
      </c>
      <c r="DV287" s="11">
        <f t="shared" si="628"/>
        <v>3203</v>
      </c>
      <c r="DW287" s="12">
        <v>1.8</v>
      </c>
      <c r="DX287" s="11">
        <v>1</v>
      </c>
      <c r="DY287" s="11">
        <v>0</v>
      </c>
      <c r="DZ287" s="13">
        <f t="shared" si="623"/>
        <v>5765.4</v>
      </c>
      <c r="EA287" s="11">
        <v>1</v>
      </c>
      <c r="EB287" s="11">
        <v>1</v>
      </c>
      <c r="EC287" s="11">
        <v>3.18</v>
      </c>
      <c r="ED287" s="42">
        <f t="shared" si="624"/>
        <v>4.18</v>
      </c>
      <c r="EE287" s="11">
        <v>1.15</v>
      </c>
      <c r="EF287" s="9">
        <v>0.5</v>
      </c>
      <c r="EG287" s="43">
        <f t="shared" si="625"/>
        <v>13857.1389</v>
      </c>
    </row>
    <row r="288" customHeight="1" spans="6:139">
      <c r="F288" s="11">
        <v>2704</v>
      </c>
      <c r="G288" s="12">
        <v>1.05</v>
      </c>
      <c r="H288" s="11">
        <v>1</v>
      </c>
      <c r="I288" s="11">
        <v>0</v>
      </c>
      <c r="J288" s="13">
        <f t="shared" si="602"/>
        <v>2839.2</v>
      </c>
      <c r="K288" s="11">
        <v>1</v>
      </c>
      <c r="L288" s="11">
        <v>1</v>
      </c>
      <c r="M288" s="11">
        <v>2.38</v>
      </c>
      <c r="N288" s="42">
        <f t="shared" si="603"/>
        <v>3.38</v>
      </c>
      <c r="O288" s="11">
        <v>1.15</v>
      </c>
      <c r="P288" s="9">
        <v>0.5</v>
      </c>
      <c r="Q288" s="43">
        <f t="shared" si="604"/>
        <v>5517.9852</v>
      </c>
      <c r="Z288" s="11">
        <v>2704</v>
      </c>
      <c r="AA288" s="12">
        <v>1.05</v>
      </c>
      <c r="AB288" s="11">
        <v>1</v>
      </c>
      <c r="AC288" s="11">
        <v>0</v>
      </c>
      <c r="AD288" s="13">
        <f t="shared" si="605"/>
        <v>2839.2</v>
      </c>
      <c r="AE288" s="11">
        <v>1</v>
      </c>
      <c r="AF288" s="11">
        <v>1</v>
      </c>
      <c r="AG288" s="11">
        <v>2.38</v>
      </c>
      <c r="AH288" s="42">
        <f t="shared" si="606"/>
        <v>3.38</v>
      </c>
      <c r="AI288" s="11">
        <v>1.15</v>
      </c>
      <c r="AJ288" s="9">
        <v>0.5</v>
      </c>
      <c r="AK288" s="43">
        <f t="shared" si="607"/>
        <v>5517.9852</v>
      </c>
      <c r="AT288" s="11">
        <v>2704</v>
      </c>
      <c r="AU288" s="12">
        <v>1.05</v>
      </c>
      <c r="AV288" s="11">
        <v>1</v>
      </c>
      <c r="AW288" s="11">
        <v>0</v>
      </c>
      <c r="AX288" s="13">
        <f t="shared" si="608"/>
        <v>2839.2</v>
      </c>
      <c r="AY288" s="11">
        <v>1</v>
      </c>
      <c r="AZ288" s="11">
        <v>1</v>
      </c>
      <c r="BA288" s="11">
        <v>2.38</v>
      </c>
      <c r="BB288" s="42">
        <f t="shared" si="609"/>
        <v>3.38</v>
      </c>
      <c r="BC288" s="11">
        <v>1.15</v>
      </c>
      <c r="BD288" s="9">
        <v>0.5</v>
      </c>
      <c r="BE288" s="43">
        <f t="shared" si="610"/>
        <v>5517.9852</v>
      </c>
      <c r="BN288" s="11">
        <v>2704</v>
      </c>
      <c r="BO288" s="12">
        <v>1.05</v>
      </c>
      <c r="BP288" s="11">
        <v>1</v>
      </c>
      <c r="BQ288" s="11">
        <v>0</v>
      </c>
      <c r="BR288" s="13">
        <f t="shared" si="611"/>
        <v>2839.2</v>
      </c>
      <c r="BS288" s="11">
        <v>1</v>
      </c>
      <c r="BT288" s="11">
        <v>1</v>
      </c>
      <c r="BU288" s="11">
        <v>2.38</v>
      </c>
      <c r="BV288" s="42">
        <f t="shared" si="612"/>
        <v>3.38</v>
      </c>
      <c r="BW288" s="11">
        <v>1.15</v>
      </c>
      <c r="BX288" s="9">
        <v>0.5</v>
      </c>
      <c r="BY288" s="43">
        <f t="shared" si="613"/>
        <v>5517.9852</v>
      </c>
      <c r="CH288" s="11">
        <f t="shared" si="626"/>
        <v>3132</v>
      </c>
      <c r="CI288" s="12">
        <v>1.05</v>
      </c>
      <c r="CJ288" s="11">
        <v>1</v>
      </c>
      <c r="CK288" s="11">
        <v>0</v>
      </c>
      <c r="CL288" s="13">
        <f t="shared" si="615"/>
        <v>3288.6</v>
      </c>
      <c r="CM288" s="11">
        <v>1</v>
      </c>
      <c r="CN288" s="11">
        <v>1</v>
      </c>
      <c r="CO288" s="11">
        <v>2.38</v>
      </c>
      <c r="CP288" s="42">
        <f t="shared" si="616"/>
        <v>3.38</v>
      </c>
      <c r="CQ288" s="11">
        <v>1.15</v>
      </c>
      <c r="CR288" s="9">
        <v>0.5</v>
      </c>
      <c r="CS288" s="43">
        <f t="shared" si="617"/>
        <v>6391.3941</v>
      </c>
      <c r="DB288" s="11">
        <f t="shared" si="627"/>
        <v>3144</v>
      </c>
      <c r="DC288" s="12">
        <v>1.05</v>
      </c>
      <c r="DD288" s="11">
        <v>1</v>
      </c>
      <c r="DE288" s="11">
        <v>0</v>
      </c>
      <c r="DF288" s="13">
        <f t="shared" si="619"/>
        <v>3301.2</v>
      </c>
      <c r="DG288" s="11">
        <v>1</v>
      </c>
      <c r="DH288" s="11">
        <v>1</v>
      </c>
      <c r="DI288" s="11">
        <v>2.38</v>
      </c>
      <c r="DJ288" s="42">
        <f t="shared" si="620"/>
        <v>3.38</v>
      </c>
      <c r="DK288" s="11">
        <v>1.15</v>
      </c>
      <c r="DL288" s="9">
        <v>0.5</v>
      </c>
      <c r="DM288" s="43">
        <f t="shared" si="621"/>
        <v>6415.8822</v>
      </c>
      <c r="DV288" s="11">
        <f t="shared" si="628"/>
        <v>3203</v>
      </c>
      <c r="DW288" s="12">
        <v>1.05</v>
      </c>
      <c r="DX288" s="11">
        <v>1</v>
      </c>
      <c r="DY288" s="11">
        <v>0</v>
      </c>
      <c r="DZ288" s="13">
        <f t="shared" si="623"/>
        <v>3363.15</v>
      </c>
      <c r="EA288" s="11">
        <v>1</v>
      </c>
      <c r="EB288" s="11">
        <v>1</v>
      </c>
      <c r="EC288" s="11">
        <v>3.18</v>
      </c>
      <c r="ED288" s="42">
        <f t="shared" si="624"/>
        <v>4.18</v>
      </c>
      <c r="EE288" s="11">
        <v>1.15</v>
      </c>
      <c r="EF288" s="9">
        <v>0.5</v>
      </c>
      <c r="EG288" s="43">
        <f t="shared" si="625"/>
        <v>8083.331025</v>
      </c>
    </row>
    <row r="289" customHeight="1" spans="6:137">
      <c r="F289" s="11">
        <v>2704</v>
      </c>
      <c r="G289" s="12">
        <v>1.06</v>
      </c>
      <c r="H289" s="11">
        <v>1</v>
      </c>
      <c r="I289" s="11">
        <v>0</v>
      </c>
      <c r="J289" s="13">
        <f t="shared" si="602"/>
        <v>2866.24</v>
      </c>
      <c r="K289" s="11">
        <v>1</v>
      </c>
      <c r="L289" s="11">
        <v>1</v>
      </c>
      <c r="M289" s="11">
        <v>2.38</v>
      </c>
      <c r="N289" s="42">
        <f t="shared" si="603"/>
        <v>3.38</v>
      </c>
      <c r="O289" s="11">
        <v>1.15</v>
      </c>
      <c r="P289" s="9">
        <v>0.5</v>
      </c>
      <c r="Q289" s="43">
        <f t="shared" si="604"/>
        <v>5570.53744</v>
      </c>
      <c r="Z289" s="11">
        <v>2704</v>
      </c>
      <c r="AA289" s="12">
        <v>1.06</v>
      </c>
      <c r="AB289" s="11">
        <v>1</v>
      </c>
      <c r="AC289" s="11">
        <v>0</v>
      </c>
      <c r="AD289" s="13">
        <f t="shared" si="605"/>
        <v>2866.24</v>
      </c>
      <c r="AE289" s="11">
        <v>1</v>
      </c>
      <c r="AF289" s="11">
        <v>1</v>
      </c>
      <c r="AG289" s="11">
        <v>2.38</v>
      </c>
      <c r="AH289" s="42">
        <f t="shared" si="606"/>
        <v>3.38</v>
      </c>
      <c r="AI289" s="11">
        <v>1.15</v>
      </c>
      <c r="AJ289" s="9">
        <v>0.5</v>
      </c>
      <c r="AK289" s="43">
        <f t="shared" si="607"/>
        <v>5570.53744</v>
      </c>
      <c r="AT289" s="11">
        <v>2704</v>
      </c>
      <c r="AU289" s="12">
        <v>1.06</v>
      </c>
      <c r="AV289" s="11">
        <v>1</v>
      </c>
      <c r="AW289" s="11">
        <v>0</v>
      </c>
      <c r="AX289" s="13">
        <f t="shared" si="608"/>
        <v>2866.24</v>
      </c>
      <c r="AY289" s="11">
        <v>1</v>
      </c>
      <c r="AZ289" s="11">
        <v>1</v>
      </c>
      <c r="BA289" s="11">
        <v>2.38</v>
      </c>
      <c r="BB289" s="42">
        <f t="shared" si="609"/>
        <v>3.38</v>
      </c>
      <c r="BC289" s="11">
        <v>1.15</v>
      </c>
      <c r="BD289" s="9">
        <v>0.5</v>
      </c>
      <c r="BE289" s="43">
        <f t="shared" si="610"/>
        <v>5570.53744</v>
      </c>
      <c r="BN289" s="11">
        <v>2704</v>
      </c>
      <c r="BO289" s="12">
        <v>1.06</v>
      </c>
      <c r="BP289" s="11">
        <v>1</v>
      </c>
      <c r="BQ289" s="11">
        <v>0</v>
      </c>
      <c r="BR289" s="13">
        <f t="shared" si="611"/>
        <v>2866.24</v>
      </c>
      <c r="BS289" s="11">
        <v>1</v>
      </c>
      <c r="BT289" s="11">
        <v>1</v>
      </c>
      <c r="BU289" s="11">
        <v>2.38</v>
      </c>
      <c r="BV289" s="42">
        <f t="shared" si="612"/>
        <v>3.38</v>
      </c>
      <c r="BW289" s="11">
        <v>1.15</v>
      </c>
      <c r="BX289" s="9">
        <v>0.5</v>
      </c>
      <c r="BY289" s="43">
        <f t="shared" si="613"/>
        <v>5570.53744</v>
      </c>
      <c r="CH289" s="11">
        <f t="shared" si="626"/>
        <v>3132</v>
      </c>
      <c r="CI289" s="12">
        <v>1.06</v>
      </c>
      <c r="CJ289" s="11">
        <v>1</v>
      </c>
      <c r="CK289" s="11">
        <v>0</v>
      </c>
      <c r="CL289" s="13">
        <f t="shared" si="615"/>
        <v>3319.92</v>
      </c>
      <c r="CM289" s="11">
        <v>1</v>
      </c>
      <c r="CN289" s="11">
        <v>1</v>
      </c>
      <c r="CO289" s="11">
        <v>2.38</v>
      </c>
      <c r="CP289" s="42">
        <f t="shared" si="616"/>
        <v>3.38</v>
      </c>
      <c r="CQ289" s="11">
        <v>1.15</v>
      </c>
      <c r="CR289" s="9">
        <v>0.5</v>
      </c>
      <c r="CS289" s="43">
        <f t="shared" si="617"/>
        <v>6452.26452</v>
      </c>
      <c r="DB289" s="11">
        <f t="shared" si="627"/>
        <v>3144</v>
      </c>
      <c r="DC289" s="12">
        <v>1.06</v>
      </c>
      <c r="DD289" s="11">
        <v>1</v>
      </c>
      <c r="DE289" s="11">
        <v>0</v>
      </c>
      <c r="DF289" s="13">
        <f t="shared" si="619"/>
        <v>3332.64</v>
      </c>
      <c r="DG289" s="11">
        <v>1</v>
      </c>
      <c r="DH289" s="11">
        <v>1</v>
      </c>
      <c r="DI289" s="11">
        <v>2.38</v>
      </c>
      <c r="DJ289" s="42">
        <f t="shared" si="620"/>
        <v>3.38</v>
      </c>
      <c r="DK289" s="11">
        <v>1.15</v>
      </c>
      <c r="DL289" s="9">
        <v>0.5</v>
      </c>
      <c r="DM289" s="43">
        <f t="shared" si="621"/>
        <v>6476.98584</v>
      </c>
      <c r="DV289" s="11">
        <f t="shared" si="628"/>
        <v>3203</v>
      </c>
      <c r="DW289" s="12">
        <v>1.06</v>
      </c>
      <c r="DX289" s="11">
        <v>1</v>
      </c>
      <c r="DY289" s="11">
        <v>0</v>
      </c>
      <c r="DZ289" s="13">
        <f t="shared" si="623"/>
        <v>3395.18</v>
      </c>
      <c r="EA289" s="11">
        <v>1</v>
      </c>
      <c r="EB289" s="11">
        <v>1</v>
      </c>
      <c r="EC289" s="11">
        <v>3.18</v>
      </c>
      <c r="ED289" s="42">
        <f t="shared" si="624"/>
        <v>4.18</v>
      </c>
      <c r="EE289" s="11">
        <v>1.15</v>
      </c>
      <c r="EF289" s="9">
        <v>0.5</v>
      </c>
      <c r="EG289" s="43">
        <f t="shared" si="625"/>
        <v>8160.31513</v>
      </c>
    </row>
    <row r="290" customHeight="1" spans="6:137">
      <c r="F290" s="11">
        <v>2704</v>
      </c>
      <c r="G290" s="12">
        <v>1.31</v>
      </c>
      <c r="H290" s="11">
        <v>1</v>
      </c>
      <c r="I290" s="11">
        <v>0</v>
      </c>
      <c r="J290" s="13">
        <f t="shared" si="602"/>
        <v>3542.24</v>
      </c>
      <c r="K290" s="11">
        <v>1</v>
      </c>
      <c r="L290" s="11">
        <v>1</v>
      </c>
      <c r="M290" s="11">
        <v>2.38</v>
      </c>
      <c r="N290" s="42">
        <f t="shared" si="603"/>
        <v>3.38</v>
      </c>
      <c r="O290" s="11">
        <v>1.15</v>
      </c>
      <c r="P290" s="9">
        <v>0.5</v>
      </c>
      <c r="Q290" s="43">
        <f t="shared" si="604"/>
        <v>6884.34344</v>
      </c>
      <c r="Z290" s="11">
        <v>2704</v>
      </c>
      <c r="AA290" s="12">
        <v>1.31</v>
      </c>
      <c r="AB290" s="11">
        <v>1</v>
      </c>
      <c r="AC290" s="11">
        <v>0</v>
      </c>
      <c r="AD290" s="13">
        <f t="shared" si="605"/>
        <v>3542.24</v>
      </c>
      <c r="AE290" s="11">
        <v>1</v>
      </c>
      <c r="AF290" s="11">
        <v>1</v>
      </c>
      <c r="AG290" s="11">
        <v>2.38</v>
      </c>
      <c r="AH290" s="42">
        <f t="shared" si="606"/>
        <v>3.38</v>
      </c>
      <c r="AI290" s="11">
        <v>1.15</v>
      </c>
      <c r="AJ290" s="9">
        <v>0.5</v>
      </c>
      <c r="AK290" s="43">
        <f t="shared" si="607"/>
        <v>6884.34344</v>
      </c>
      <c r="AT290" s="11">
        <v>2704</v>
      </c>
      <c r="AU290" s="12">
        <v>1.31</v>
      </c>
      <c r="AV290" s="11">
        <v>1</v>
      </c>
      <c r="AW290" s="11">
        <v>0</v>
      </c>
      <c r="AX290" s="13">
        <f t="shared" si="608"/>
        <v>3542.24</v>
      </c>
      <c r="AY290" s="11">
        <v>1</v>
      </c>
      <c r="AZ290" s="11">
        <v>1</v>
      </c>
      <c r="BA290" s="11">
        <v>2.38</v>
      </c>
      <c r="BB290" s="42">
        <f t="shared" si="609"/>
        <v>3.38</v>
      </c>
      <c r="BC290" s="11">
        <v>1.15</v>
      </c>
      <c r="BD290" s="9">
        <v>0.5</v>
      </c>
      <c r="BE290" s="43">
        <f t="shared" si="610"/>
        <v>6884.34344</v>
      </c>
      <c r="BN290" s="11">
        <v>2704</v>
      </c>
      <c r="BO290" s="12">
        <v>1.31</v>
      </c>
      <c r="BP290" s="11">
        <v>1</v>
      </c>
      <c r="BQ290" s="11">
        <v>0</v>
      </c>
      <c r="BR290" s="13">
        <f t="shared" si="611"/>
        <v>3542.24</v>
      </c>
      <c r="BS290" s="11">
        <v>1</v>
      </c>
      <c r="BT290" s="11">
        <v>1</v>
      </c>
      <c r="BU290" s="11">
        <v>2.38</v>
      </c>
      <c r="BV290" s="42">
        <f t="shared" si="612"/>
        <v>3.38</v>
      </c>
      <c r="BW290" s="11">
        <v>1.15</v>
      </c>
      <c r="BX290" s="9">
        <v>0.5</v>
      </c>
      <c r="BY290" s="43">
        <f t="shared" si="613"/>
        <v>6884.34344</v>
      </c>
      <c r="CH290" s="11">
        <f t="shared" si="626"/>
        <v>3132</v>
      </c>
      <c r="CI290" s="12">
        <v>1.31</v>
      </c>
      <c r="CJ290" s="11">
        <v>1</v>
      </c>
      <c r="CK290" s="11">
        <v>0</v>
      </c>
      <c r="CL290" s="13">
        <f t="shared" si="615"/>
        <v>4102.92</v>
      </c>
      <c r="CM290" s="11">
        <v>1</v>
      </c>
      <c r="CN290" s="11">
        <v>1</v>
      </c>
      <c r="CO290" s="11">
        <v>2.38</v>
      </c>
      <c r="CP290" s="42">
        <f t="shared" si="616"/>
        <v>3.38</v>
      </c>
      <c r="CQ290" s="11">
        <v>1.15</v>
      </c>
      <c r="CR290" s="9">
        <v>0.5</v>
      </c>
      <c r="CS290" s="43">
        <f t="shared" si="617"/>
        <v>7974.02502</v>
      </c>
      <c r="DB290" s="11">
        <f t="shared" si="627"/>
        <v>3144</v>
      </c>
      <c r="DC290" s="12">
        <v>1.31</v>
      </c>
      <c r="DD290" s="11">
        <v>1</v>
      </c>
      <c r="DE290" s="11">
        <v>0</v>
      </c>
      <c r="DF290" s="13">
        <f t="shared" si="619"/>
        <v>4118.64</v>
      </c>
      <c r="DG290" s="11">
        <v>1</v>
      </c>
      <c r="DH290" s="11">
        <v>1</v>
      </c>
      <c r="DI290" s="11">
        <v>2.38</v>
      </c>
      <c r="DJ290" s="42">
        <f t="shared" si="620"/>
        <v>3.38</v>
      </c>
      <c r="DK290" s="11">
        <v>1.15</v>
      </c>
      <c r="DL290" s="9">
        <v>0.5</v>
      </c>
      <c r="DM290" s="43">
        <f t="shared" si="621"/>
        <v>8004.57684</v>
      </c>
      <c r="DV290" s="11">
        <f t="shared" si="628"/>
        <v>3203</v>
      </c>
      <c r="DW290" s="12">
        <v>1.31</v>
      </c>
      <c r="DX290" s="11">
        <v>1</v>
      </c>
      <c r="DY290" s="11">
        <v>0</v>
      </c>
      <c r="DZ290" s="13">
        <f t="shared" si="623"/>
        <v>4195.93</v>
      </c>
      <c r="EA290" s="11">
        <v>1</v>
      </c>
      <c r="EB290" s="11">
        <v>1</v>
      </c>
      <c r="EC290" s="11">
        <v>3.18</v>
      </c>
      <c r="ED290" s="42">
        <f t="shared" si="624"/>
        <v>4.18</v>
      </c>
      <c r="EE290" s="11">
        <v>1.15</v>
      </c>
      <c r="EF290" s="9">
        <v>0.5</v>
      </c>
      <c r="EG290" s="43">
        <f t="shared" si="625"/>
        <v>10084.917755</v>
      </c>
    </row>
    <row r="291" customHeight="1" spans="6:137">
      <c r="F291" s="11">
        <v>2704</v>
      </c>
      <c r="G291" s="12">
        <v>0.75</v>
      </c>
      <c r="H291" s="11">
        <v>1</v>
      </c>
      <c r="I291" s="11">
        <v>0</v>
      </c>
      <c r="J291" s="13">
        <f t="shared" si="602"/>
        <v>2028</v>
      </c>
      <c r="K291" s="11">
        <v>1</v>
      </c>
      <c r="L291" s="11">
        <v>1</v>
      </c>
      <c r="M291" s="11">
        <v>2.38</v>
      </c>
      <c r="N291" s="42">
        <f t="shared" si="603"/>
        <v>3.38</v>
      </c>
      <c r="O291" s="11">
        <v>1.15</v>
      </c>
      <c r="P291" s="9">
        <v>0.5</v>
      </c>
      <c r="Q291" s="43">
        <f t="shared" si="604"/>
        <v>3941.418</v>
      </c>
      <c r="Z291" s="11">
        <v>2704</v>
      </c>
      <c r="AA291" s="12">
        <v>0.75</v>
      </c>
      <c r="AB291" s="11">
        <v>1</v>
      </c>
      <c r="AC291" s="11">
        <v>0</v>
      </c>
      <c r="AD291" s="13">
        <f t="shared" si="605"/>
        <v>2028</v>
      </c>
      <c r="AE291" s="11">
        <v>1</v>
      </c>
      <c r="AF291" s="11">
        <v>1</v>
      </c>
      <c r="AG291" s="11">
        <v>2.38</v>
      </c>
      <c r="AH291" s="42">
        <f t="shared" si="606"/>
        <v>3.38</v>
      </c>
      <c r="AI291" s="11">
        <v>1.15</v>
      </c>
      <c r="AJ291" s="9">
        <v>0.5</v>
      </c>
      <c r="AK291" s="43">
        <f t="shared" si="607"/>
        <v>3941.418</v>
      </c>
      <c r="AT291" s="11">
        <v>2704</v>
      </c>
      <c r="AU291" s="12">
        <v>0.75</v>
      </c>
      <c r="AV291" s="11">
        <v>1</v>
      </c>
      <c r="AW291" s="11">
        <v>0</v>
      </c>
      <c r="AX291" s="13">
        <f t="shared" si="608"/>
        <v>2028</v>
      </c>
      <c r="AY291" s="11">
        <v>1</v>
      </c>
      <c r="AZ291" s="11">
        <v>1</v>
      </c>
      <c r="BA291" s="11">
        <v>2.38</v>
      </c>
      <c r="BB291" s="42">
        <f t="shared" si="609"/>
        <v>3.38</v>
      </c>
      <c r="BC291" s="11">
        <v>1.15</v>
      </c>
      <c r="BD291" s="9">
        <v>0.5</v>
      </c>
      <c r="BE291" s="43">
        <f t="shared" si="610"/>
        <v>3941.418</v>
      </c>
      <c r="BN291" s="11">
        <v>2704</v>
      </c>
      <c r="BO291" s="12">
        <v>0.75</v>
      </c>
      <c r="BP291" s="11">
        <v>1</v>
      </c>
      <c r="BQ291" s="11">
        <v>0</v>
      </c>
      <c r="BR291" s="13">
        <f t="shared" si="611"/>
        <v>2028</v>
      </c>
      <c r="BS291" s="11">
        <v>1</v>
      </c>
      <c r="BT291" s="11">
        <v>1</v>
      </c>
      <c r="BU291" s="11">
        <v>2.38</v>
      </c>
      <c r="BV291" s="42">
        <f t="shared" si="612"/>
        <v>3.38</v>
      </c>
      <c r="BW291" s="11">
        <v>1.15</v>
      </c>
      <c r="BX291" s="9">
        <v>0.5</v>
      </c>
      <c r="BY291" s="43">
        <f t="shared" si="613"/>
        <v>3941.418</v>
      </c>
      <c r="CH291" s="11">
        <f t="shared" si="626"/>
        <v>3132</v>
      </c>
      <c r="CI291" s="12">
        <v>0.75</v>
      </c>
      <c r="CJ291" s="11">
        <v>1</v>
      </c>
      <c r="CK291" s="11">
        <v>0</v>
      </c>
      <c r="CL291" s="13">
        <f t="shared" si="615"/>
        <v>2349</v>
      </c>
      <c r="CM291" s="11">
        <v>1</v>
      </c>
      <c r="CN291" s="11">
        <v>1</v>
      </c>
      <c r="CO291" s="11">
        <v>2.38</v>
      </c>
      <c r="CP291" s="42">
        <f t="shared" si="616"/>
        <v>3.38</v>
      </c>
      <c r="CQ291" s="11">
        <v>1.15</v>
      </c>
      <c r="CR291" s="9">
        <v>0.5</v>
      </c>
      <c r="CS291" s="43">
        <f t="shared" si="617"/>
        <v>4565.2815</v>
      </c>
      <c r="DB291" s="11">
        <f t="shared" si="627"/>
        <v>3144</v>
      </c>
      <c r="DC291" s="12">
        <v>0.75</v>
      </c>
      <c r="DD291" s="11">
        <v>1</v>
      </c>
      <c r="DE291" s="11">
        <v>0</v>
      </c>
      <c r="DF291" s="13">
        <f t="shared" si="619"/>
        <v>2358</v>
      </c>
      <c r="DG291" s="11">
        <v>1</v>
      </c>
      <c r="DH291" s="11">
        <v>1</v>
      </c>
      <c r="DI291" s="11">
        <v>2.38</v>
      </c>
      <c r="DJ291" s="42">
        <f t="shared" si="620"/>
        <v>3.38</v>
      </c>
      <c r="DK291" s="11">
        <v>1.15</v>
      </c>
      <c r="DL291" s="9">
        <v>0.5</v>
      </c>
      <c r="DM291" s="43">
        <f t="shared" si="621"/>
        <v>4582.773</v>
      </c>
      <c r="DV291" s="11">
        <f t="shared" si="628"/>
        <v>3203</v>
      </c>
      <c r="DW291" s="12">
        <v>0.75</v>
      </c>
      <c r="DX291" s="11">
        <v>1</v>
      </c>
      <c r="DY291" s="11">
        <v>0</v>
      </c>
      <c r="DZ291" s="13">
        <f t="shared" si="623"/>
        <v>2402.25</v>
      </c>
      <c r="EA291" s="11">
        <v>1</v>
      </c>
      <c r="EB291" s="11">
        <v>1</v>
      </c>
      <c r="EC291" s="11">
        <v>3.18</v>
      </c>
      <c r="ED291" s="42">
        <f t="shared" si="624"/>
        <v>4.18</v>
      </c>
      <c r="EE291" s="11">
        <v>1.15</v>
      </c>
      <c r="EF291" s="9">
        <v>0.5</v>
      </c>
      <c r="EG291" s="43">
        <f t="shared" si="625"/>
        <v>5773.807875</v>
      </c>
    </row>
    <row r="292" customHeight="1" spans="6:137">
      <c r="F292" s="11">
        <v>2704</v>
      </c>
      <c r="G292" s="12">
        <v>0.75</v>
      </c>
      <c r="H292" s="11">
        <v>1</v>
      </c>
      <c r="I292" s="11">
        <v>0</v>
      </c>
      <c r="J292" s="13">
        <f t="shared" si="602"/>
        <v>2028</v>
      </c>
      <c r="K292" s="11">
        <v>1</v>
      </c>
      <c r="L292" s="11">
        <v>1</v>
      </c>
      <c r="M292" s="11">
        <v>2.38</v>
      </c>
      <c r="N292" s="42">
        <f t="shared" si="603"/>
        <v>3.38</v>
      </c>
      <c r="O292" s="11">
        <v>1.15</v>
      </c>
      <c r="P292" s="9">
        <v>0.5</v>
      </c>
      <c r="Q292" s="43">
        <f t="shared" si="604"/>
        <v>3941.418</v>
      </c>
      <c r="Z292" s="11">
        <v>2704</v>
      </c>
      <c r="AA292" s="12">
        <v>0.75</v>
      </c>
      <c r="AB292" s="11">
        <v>1</v>
      </c>
      <c r="AC292" s="11">
        <v>0</v>
      </c>
      <c r="AD292" s="13">
        <f t="shared" si="605"/>
        <v>2028</v>
      </c>
      <c r="AE292" s="11">
        <v>1</v>
      </c>
      <c r="AF292" s="11">
        <v>1</v>
      </c>
      <c r="AG292" s="11">
        <v>2.38</v>
      </c>
      <c r="AH292" s="42">
        <f t="shared" si="606"/>
        <v>3.38</v>
      </c>
      <c r="AI292" s="11">
        <v>1.15</v>
      </c>
      <c r="AJ292" s="9">
        <v>0.5</v>
      </c>
      <c r="AK292" s="43">
        <f t="shared" si="607"/>
        <v>3941.418</v>
      </c>
      <c r="AT292" s="11">
        <v>2704</v>
      </c>
      <c r="AU292" s="12">
        <v>0.75</v>
      </c>
      <c r="AV292" s="11">
        <v>1</v>
      </c>
      <c r="AW292" s="11">
        <v>0</v>
      </c>
      <c r="AX292" s="13">
        <f t="shared" si="608"/>
        <v>2028</v>
      </c>
      <c r="AY292" s="11">
        <v>1</v>
      </c>
      <c r="AZ292" s="11">
        <v>1</v>
      </c>
      <c r="BA292" s="11">
        <v>2.38</v>
      </c>
      <c r="BB292" s="42">
        <f t="shared" si="609"/>
        <v>3.38</v>
      </c>
      <c r="BC292" s="11">
        <v>1.15</v>
      </c>
      <c r="BD292" s="9">
        <v>0.5</v>
      </c>
      <c r="BE292" s="43">
        <f t="shared" si="610"/>
        <v>3941.418</v>
      </c>
      <c r="BN292" s="11">
        <v>2704</v>
      </c>
      <c r="BO292" s="12">
        <v>0.75</v>
      </c>
      <c r="BP292" s="11">
        <v>1</v>
      </c>
      <c r="BQ292" s="11">
        <v>0</v>
      </c>
      <c r="BR292" s="13">
        <f t="shared" si="611"/>
        <v>2028</v>
      </c>
      <c r="BS292" s="11">
        <v>1</v>
      </c>
      <c r="BT292" s="11">
        <v>1</v>
      </c>
      <c r="BU292" s="11">
        <v>2.38</v>
      </c>
      <c r="BV292" s="42">
        <f t="shared" si="612"/>
        <v>3.38</v>
      </c>
      <c r="BW292" s="11">
        <v>1.15</v>
      </c>
      <c r="BX292" s="9">
        <v>0.5</v>
      </c>
      <c r="BY292" s="43">
        <f t="shared" si="613"/>
        <v>3941.418</v>
      </c>
      <c r="CH292" s="11">
        <f t="shared" si="626"/>
        <v>3132</v>
      </c>
      <c r="CI292" s="12">
        <v>0.75</v>
      </c>
      <c r="CJ292" s="11">
        <v>1</v>
      </c>
      <c r="CK292" s="11">
        <v>0</v>
      </c>
      <c r="CL292" s="13">
        <f t="shared" si="615"/>
        <v>2349</v>
      </c>
      <c r="CM292" s="11">
        <v>1</v>
      </c>
      <c r="CN292" s="11">
        <v>1</v>
      </c>
      <c r="CO292" s="11">
        <v>2.38</v>
      </c>
      <c r="CP292" s="42">
        <f t="shared" si="616"/>
        <v>3.38</v>
      </c>
      <c r="CQ292" s="11">
        <v>1.15</v>
      </c>
      <c r="CR292" s="9">
        <v>0.5</v>
      </c>
      <c r="CS292" s="43">
        <f t="shared" si="617"/>
        <v>4565.2815</v>
      </c>
      <c r="DB292" s="11">
        <f t="shared" si="627"/>
        <v>3144</v>
      </c>
      <c r="DC292" s="12">
        <v>0.75</v>
      </c>
      <c r="DD292" s="11">
        <v>1</v>
      </c>
      <c r="DE292" s="11">
        <v>0</v>
      </c>
      <c r="DF292" s="13">
        <f t="shared" si="619"/>
        <v>2358</v>
      </c>
      <c r="DG292" s="11">
        <v>1</v>
      </c>
      <c r="DH292" s="11">
        <v>1</v>
      </c>
      <c r="DI292" s="11">
        <v>2.38</v>
      </c>
      <c r="DJ292" s="42">
        <f t="shared" si="620"/>
        <v>3.38</v>
      </c>
      <c r="DK292" s="11">
        <v>1.15</v>
      </c>
      <c r="DL292" s="9">
        <v>0.5</v>
      </c>
      <c r="DM292" s="43">
        <f t="shared" si="621"/>
        <v>4582.773</v>
      </c>
      <c r="DV292" s="11">
        <f t="shared" si="628"/>
        <v>3203</v>
      </c>
      <c r="DW292" s="12">
        <v>0.75</v>
      </c>
      <c r="DX292" s="11">
        <v>1</v>
      </c>
      <c r="DY292" s="11">
        <v>0</v>
      </c>
      <c r="DZ292" s="13">
        <f t="shared" si="623"/>
        <v>2402.25</v>
      </c>
      <c r="EA292" s="11">
        <v>1</v>
      </c>
      <c r="EB292" s="11">
        <v>1</v>
      </c>
      <c r="EC292" s="11">
        <v>3.18</v>
      </c>
      <c r="ED292" s="42">
        <f t="shared" si="624"/>
        <v>4.18</v>
      </c>
      <c r="EE292" s="11">
        <v>1.15</v>
      </c>
      <c r="EF292" s="9">
        <v>0.5</v>
      </c>
      <c r="EG292" s="43">
        <f t="shared" si="625"/>
        <v>5773.807875</v>
      </c>
    </row>
    <row r="293" customHeight="1" spans="6:137">
      <c r="F293" s="11">
        <v>2704</v>
      </c>
      <c r="G293" s="12">
        <v>1.8</v>
      </c>
      <c r="H293" s="11">
        <v>1</v>
      </c>
      <c r="I293" s="11">
        <v>0</v>
      </c>
      <c r="J293" s="13">
        <f t="shared" si="602"/>
        <v>4867.2</v>
      </c>
      <c r="K293" s="11">
        <v>1</v>
      </c>
      <c r="L293" s="11">
        <v>1</v>
      </c>
      <c r="M293" s="11">
        <v>2.38</v>
      </c>
      <c r="N293" s="42">
        <f t="shared" si="603"/>
        <v>3.38</v>
      </c>
      <c r="O293" s="11">
        <v>1.15</v>
      </c>
      <c r="P293" s="9">
        <v>0.5</v>
      </c>
      <c r="Q293" s="43">
        <f t="shared" si="604"/>
        <v>9459.4032</v>
      </c>
      <c r="Z293" s="11">
        <v>2704</v>
      </c>
      <c r="AA293" s="12">
        <v>1.8</v>
      </c>
      <c r="AB293" s="11">
        <v>1</v>
      </c>
      <c r="AC293" s="11">
        <v>0</v>
      </c>
      <c r="AD293" s="13">
        <f t="shared" si="605"/>
        <v>4867.2</v>
      </c>
      <c r="AE293" s="11">
        <v>1</v>
      </c>
      <c r="AF293" s="11">
        <v>1</v>
      </c>
      <c r="AG293" s="11">
        <v>2.38</v>
      </c>
      <c r="AH293" s="42">
        <f t="shared" si="606"/>
        <v>3.38</v>
      </c>
      <c r="AI293" s="11">
        <v>1.15</v>
      </c>
      <c r="AJ293" s="9">
        <v>0.5</v>
      </c>
      <c r="AK293" s="43">
        <f t="shared" si="607"/>
        <v>9459.4032</v>
      </c>
      <c r="AT293" s="11">
        <v>2704</v>
      </c>
      <c r="AU293" s="12">
        <v>1.8</v>
      </c>
      <c r="AV293" s="11">
        <v>1</v>
      </c>
      <c r="AW293" s="11">
        <v>0</v>
      </c>
      <c r="AX293" s="13">
        <f t="shared" si="608"/>
        <v>4867.2</v>
      </c>
      <c r="AY293" s="11">
        <v>1</v>
      </c>
      <c r="AZ293" s="11">
        <v>1</v>
      </c>
      <c r="BA293" s="11">
        <v>2.38</v>
      </c>
      <c r="BB293" s="42">
        <f t="shared" si="609"/>
        <v>3.38</v>
      </c>
      <c r="BC293" s="11">
        <v>1.15</v>
      </c>
      <c r="BD293" s="9">
        <v>0.5</v>
      </c>
      <c r="BE293" s="43">
        <f t="shared" si="610"/>
        <v>9459.4032</v>
      </c>
      <c r="BN293" s="11">
        <v>2704</v>
      </c>
      <c r="BO293" s="12">
        <v>1.8</v>
      </c>
      <c r="BP293" s="11">
        <v>1</v>
      </c>
      <c r="BQ293" s="11">
        <v>0</v>
      </c>
      <c r="BR293" s="13">
        <f t="shared" si="611"/>
        <v>4867.2</v>
      </c>
      <c r="BS293" s="11">
        <v>1</v>
      </c>
      <c r="BT293" s="11">
        <v>1</v>
      </c>
      <c r="BU293" s="11">
        <v>2.38</v>
      </c>
      <c r="BV293" s="42">
        <f t="shared" si="612"/>
        <v>3.38</v>
      </c>
      <c r="BW293" s="11">
        <v>1.15</v>
      </c>
      <c r="BX293" s="9">
        <v>0.5</v>
      </c>
      <c r="BY293" s="43">
        <f t="shared" si="613"/>
        <v>9459.4032</v>
      </c>
      <c r="CH293" s="11">
        <f t="shared" si="626"/>
        <v>3132</v>
      </c>
      <c r="CI293" s="12">
        <v>1.8</v>
      </c>
      <c r="CJ293" s="11">
        <v>1</v>
      </c>
      <c r="CK293" s="11">
        <v>0</v>
      </c>
      <c r="CL293" s="13">
        <f t="shared" si="615"/>
        <v>5637.6</v>
      </c>
      <c r="CM293" s="11">
        <v>1</v>
      </c>
      <c r="CN293" s="11">
        <v>1</v>
      </c>
      <c r="CO293" s="11">
        <v>2.38</v>
      </c>
      <c r="CP293" s="42">
        <f t="shared" si="616"/>
        <v>3.38</v>
      </c>
      <c r="CQ293" s="11">
        <v>1.15</v>
      </c>
      <c r="CR293" s="9">
        <v>0.5</v>
      </c>
      <c r="CS293" s="43">
        <f t="shared" si="617"/>
        <v>10956.6756</v>
      </c>
      <c r="DB293" s="11">
        <f t="shared" si="627"/>
        <v>3144</v>
      </c>
      <c r="DC293" s="12">
        <v>1.8</v>
      </c>
      <c r="DD293" s="11">
        <v>1</v>
      </c>
      <c r="DE293" s="11">
        <v>0</v>
      </c>
      <c r="DF293" s="13">
        <f t="shared" si="619"/>
        <v>5659.2</v>
      </c>
      <c r="DG293" s="11">
        <v>1</v>
      </c>
      <c r="DH293" s="11">
        <v>1</v>
      </c>
      <c r="DI293" s="11">
        <v>2.38</v>
      </c>
      <c r="DJ293" s="42">
        <f t="shared" si="620"/>
        <v>3.38</v>
      </c>
      <c r="DK293" s="11">
        <v>1.15</v>
      </c>
      <c r="DL293" s="9">
        <v>0.5</v>
      </c>
      <c r="DM293" s="43">
        <f t="shared" si="621"/>
        <v>10998.6552</v>
      </c>
      <c r="DV293" s="11">
        <f t="shared" si="628"/>
        <v>3203</v>
      </c>
      <c r="DW293" s="12">
        <v>1.8</v>
      </c>
      <c r="DX293" s="11">
        <v>1</v>
      </c>
      <c r="DY293" s="11">
        <v>0</v>
      </c>
      <c r="DZ293" s="13">
        <f t="shared" si="623"/>
        <v>5765.4</v>
      </c>
      <c r="EA293" s="11">
        <v>1</v>
      </c>
      <c r="EB293" s="11">
        <v>1</v>
      </c>
      <c r="EC293" s="11">
        <v>3.18</v>
      </c>
      <c r="ED293" s="42">
        <f t="shared" si="624"/>
        <v>4.18</v>
      </c>
      <c r="EE293" s="11">
        <v>1.15</v>
      </c>
      <c r="EF293" s="9">
        <v>0.5</v>
      </c>
      <c r="EG293" s="43">
        <f t="shared" si="625"/>
        <v>13857.1389</v>
      </c>
    </row>
    <row r="294" customHeight="1" spans="6:137">
      <c r="F294" s="11">
        <v>2704</v>
      </c>
      <c r="G294" s="12">
        <v>3.21</v>
      </c>
      <c r="H294" s="11">
        <v>1</v>
      </c>
      <c r="I294" s="11">
        <v>0</v>
      </c>
      <c r="J294" s="13">
        <f t="shared" si="602"/>
        <v>8679.84</v>
      </c>
      <c r="K294" s="11">
        <v>1</v>
      </c>
      <c r="L294" s="11">
        <v>1</v>
      </c>
      <c r="M294" s="11">
        <v>2.38</v>
      </c>
      <c r="N294" s="42">
        <f t="shared" si="603"/>
        <v>3.38</v>
      </c>
      <c r="O294" s="11">
        <v>1.15</v>
      </c>
      <c r="P294" s="9">
        <v>0.5</v>
      </c>
      <c r="Q294" s="43">
        <f t="shared" si="604"/>
        <v>16869.26904</v>
      </c>
      <c r="Z294" s="11">
        <v>2704</v>
      </c>
      <c r="AA294" s="12">
        <v>3.21</v>
      </c>
      <c r="AB294" s="11">
        <v>1</v>
      </c>
      <c r="AC294" s="11">
        <v>0</v>
      </c>
      <c r="AD294" s="13">
        <f t="shared" si="605"/>
        <v>8679.84</v>
      </c>
      <c r="AE294" s="11">
        <v>1</v>
      </c>
      <c r="AF294" s="11">
        <v>1</v>
      </c>
      <c r="AG294" s="11">
        <v>2.38</v>
      </c>
      <c r="AH294" s="42">
        <f t="shared" si="606"/>
        <v>3.38</v>
      </c>
      <c r="AI294" s="11">
        <v>1.15</v>
      </c>
      <c r="AJ294" s="9">
        <v>0.5</v>
      </c>
      <c r="AK294" s="43">
        <f t="shared" si="607"/>
        <v>16869.26904</v>
      </c>
      <c r="AT294" s="11">
        <v>2704</v>
      </c>
      <c r="AU294" s="12">
        <v>3.21</v>
      </c>
      <c r="AV294" s="11">
        <v>1</v>
      </c>
      <c r="AW294" s="11">
        <v>0</v>
      </c>
      <c r="AX294" s="13">
        <f t="shared" si="608"/>
        <v>8679.84</v>
      </c>
      <c r="AY294" s="11">
        <v>1</v>
      </c>
      <c r="AZ294" s="11">
        <v>1</v>
      </c>
      <c r="BA294" s="11">
        <v>2.38</v>
      </c>
      <c r="BB294" s="42">
        <f t="shared" si="609"/>
        <v>3.38</v>
      </c>
      <c r="BC294" s="11">
        <v>1.15</v>
      </c>
      <c r="BD294" s="9">
        <v>0.5</v>
      </c>
      <c r="BE294" s="43">
        <f t="shared" si="610"/>
        <v>16869.26904</v>
      </c>
      <c r="BN294" s="11">
        <v>2704</v>
      </c>
      <c r="BO294" s="12">
        <v>3.21</v>
      </c>
      <c r="BP294" s="11">
        <v>1</v>
      </c>
      <c r="BQ294" s="11">
        <v>0</v>
      </c>
      <c r="BR294" s="13">
        <f t="shared" si="611"/>
        <v>8679.84</v>
      </c>
      <c r="BS294" s="11">
        <v>1</v>
      </c>
      <c r="BT294" s="11">
        <v>1</v>
      </c>
      <c r="BU294" s="11">
        <v>2.38</v>
      </c>
      <c r="BV294" s="42">
        <f t="shared" si="612"/>
        <v>3.38</v>
      </c>
      <c r="BW294" s="11">
        <v>1.15</v>
      </c>
      <c r="BX294" s="9">
        <v>0.5</v>
      </c>
      <c r="BY294" s="43">
        <f t="shared" si="613"/>
        <v>16869.26904</v>
      </c>
      <c r="CH294" s="11">
        <f t="shared" si="626"/>
        <v>3132</v>
      </c>
      <c r="CI294" s="12">
        <v>3.21</v>
      </c>
      <c r="CJ294" s="11">
        <v>1</v>
      </c>
      <c r="CK294" s="11">
        <v>0</v>
      </c>
      <c r="CL294" s="13">
        <f t="shared" si="615"/>
        <v>10053.72</v>
      </c>
      <c r="CM294" s="11">
        <v>1</v>
      </c>
      <c r="CN294" s="11">
        <v>1</v>
      </c>
      <c r="CO294" s="11">
        <v>2.38</v>
      </c>
      <c r="CP294" s="42">
        <f t="shared" si="616"/>
        <v>3.38</v>
      </c>
      <c r="CQ294" s="11">
        <v>1.15</v>
      </c>
      <c r="CR294" s="9">
        <v>0.5</v>
      </c>
      <c r="CS294" s="43">
        <f t="shared" si="617"/>
        <v>19539.40482</v>
      </c>
      <c r="DB294" s="11">
        <f t="shared" si="627"/>
        <v>3144</v>
      </c>
      <c r="DC294" s="12">
        <v>3.21</v>
      </c>
      <c r="DD294" s="11">
        <v>1</v>
      </c>
      <c r="DE294" s="11">
        <v>0</v>
      </c>
      <c r="DF294" s="13">
        <f t="shared" si="619"/>
        <v>10092.24</v>
      </c>
      <c r="DG294" s="11">
        <v>1</v>
      </c>
      <c r="DH294" s="11">
        <v>1</v>
      </c>
      <c r="DI294" s="11">
        <v>2.38</v>
      </c>
      <c r="DJ294" s="42">
        <f t="shared" si="620"/>
        <v>3.38</v>
      </c>
      <c r="DK294" s="11">
        <v>1.15</v>
      </c>
      <c r="DL294" s="9">
        <v>0.5</v>
      </c>
      <c r="DM294" s="43">
        <f t="shared" si="621"/>
        <v>19614.26844</v>
      </c>
      <c r="DV294" s="11">
        <f t="shared" si="628"/>
        <v>3203</v>
      </c>
      <c r="DW294" s="12">
        <v>3.21</v>
      </c>
      <c r="DX294" s="11">
        <v>1</v>
      </c>
      <c r="DY294" s="11">
        <v>0</v>
      </c>
      <c r="DZ294" s="13">
        <f t="shared" si="623"/>
        <v>10281.63</v>
      </c>
      <c r="EA294" s="11">
        <v>1</v>
      </c>
      <c r="EB294" s="11">
        <v>1</v>
      </c>
      <c r="EC294" s="11">
        <v>3.18</v>
      </c>
      <c r="ED294" s="42">
        <f t="shared" si="624"/>
        <v>4.18</v>
      </c>
      <c r="EE294" s="11">
        <v>1.15</v>
      </c>
      <c r="EF294" s="9">
        <v>0.5</v>
      </c>
      <c r="EG294" s="43">
        <f t="shared" si="625"/>
        <v>24711.897705</v>
      </c>
    </row>
    <row r="295" customHeight="1" spans="6:137">
      <c r="F295" s="11">
        <v>2704</v>
      </c>
      <c r="G295" s="12">
        <v>3.21</v>
      </c>
      <c r="H295" s="11">
        <v>1</v>
      </c>
      <c r="I295" s="11">
        <v>0</v>
      </c>
      <c r="J295" s="13">
        <f t="shared" si="602"/>
        <v>8679.84</v>
      </c>
      <c r="K295" s="11">
        <v>1</v>
      </c>
      <c r="L295" s="11">
        <v>1</v>
      </c>
      <c r="M295" s="11">
        <v>2.38</v>
      </c>
      <c r="N295" s="42">
        <f t="shared" si="603"/>
        <v>3.38</v>
      </c>
      <c r="O295" s="11">
        <v>1.15</v>
      </c>
      <c r="P295" s="9">
        <v>0.5</v>
      </c>
      <c r="Q295" s="43">
        <f t="shared" si="604"/>
        <v>16869.26904</v>
      </c>
      <c r="Z295" s="11">
        <v>2704</v>
      </c>
      <c r="AA295" s="12">
        <v>3.21</v>
      </c>
      <c r="AB295" s="11">
        <v>1</v>
      </c>
      <c r="AC295" s="11">
        <v>0</v>
      </c>
      <c r="AD295" s="13">
        <f t="shared" si="605"/>
        <v>8679.84</v>
      </c>
      <c r="AE295" s="11">
        <v>1</v>
      </c>
      <c r="AF295" s="11">
        <v>1</v>
      </c>
      <c r="AG295" s="11">
        <v>2.38</v>
      </c>
      <c r="AH295" s="42">
        <f t="shared" si="606"/>
        <v>3.38</v>
      </c>
      <c r="AI295" s="11">
        <v>1.15</v>
      </c>
      <c r="AJ295" s="9">
        <v>0.5</v>
      </c>
      <c r="AK295" s="43">
        <f t="shared" si="607"/>
        <v>16869.26904</v>
      </c>
      <c r="AT295" s="11">
        <v>2704</v>
      </c>
      <c r="AU295" s="12">
        <v>3.21</v>
      </c>
      <c r="AV295" s="11">
        <v>1</v>
      </c>
      <c r="AW295" s="11">
        <v>0</v>
      </c>
      <c r="AX295" s="13">
        <f t="shared" si="608"/>
        <v>8679.84</v>
      </c>
      <c r="AY295" s="11">
        <v>1</v>
      </c>
      <c r="AZ295" s="11">
        <v>1</v>
      </c>
      <c r="BA295" s="11">
        <v>2.38</v>
      </c>
      <c r="BB295" s="42">
        <f t="shared" si="609"/>
        <v>3.38</v>
      </c>
      <c r="BC295" s="11">
        <v>1.15</v>
      </c>
      <c r="BD295" s="9">
        <v>0.5</v>
      </c>
      <c r="BE295" s="43">
        <f t="shared" si="610"/>
        <v>16869.26904</v>
      </c>
      <c r="BN295" s="11">
        <v>2704</v>
      </c>
      <c r="BO295" s="12">
        <v>3.21</v>
      </c>
      <c r="BP295" s="11">
        <v>1</v>
      </c>
      <c r="BQ295" s="11">
        <v>0</v>
      </c>
      <c r="BR295" s="13">
        <f t="shared" si="611"/>
        <v>8679.84</v>
      </c>
      <c r="BS295" s="11">
        <v>1</v>
      </c>
      <c r="BT295" s="11">
        <v>1</v>
      </c>
      <c r="BU295" s="11">
        <v>2.38</v>
      </c>
      <c r="BV295" s="42">
        <f t="shared" si="612"/>
        <v>3.38</v>
      </c>
      <c r="BW295" s="11">
        <v>1.15</v>
      </c>
      <c r="BX295" s="9">
        <v>0.5</v>
      </c>
      <c r="BY295" s="43">
        <f t="shared" si="613"/>
        <v>16869.26904</v>
      </c>
      <c r="CH295" s="11">
        <f t="shared" si="626"/>
        <v>3132</v>
      </c>
      <c r="CI295" s="12">
        <v>3.21</v>
      </c>
      <c r="CJ295" s="11">
        <v>1</v>
      </c>
      <c r="CK295" s="11">
        <v>0</v>
      </c>
      <c r="CL295" s="13">
        <f t="shared" si="615"/>
        <v>10053.72</v>
      </c>
      <c r="CM295" s="11">
        <v>1</v>
      </c>
      <c r="CN295" s="11">
        <v>1</v>
      </c>
      <c r="CO295" s="11">
        <v>2.38</v>
      </c>
      <c r="CP295" s="42">
        <f t="shared" si="616"/>
        <v>3.38</v>
      </c>
      <c r="CQ295" s="11">
        <v>1.15</v>
      </c>
      <c r="CR295" s="9">
        <v>0.5</v>
      </c>
      <c r="CS295" s="43">
        <f t="shared" si="617"/>
        <v>19539.40482</v>
      </c>
      <c r="DB295" s="11">
        <f t="shared" si="627"/>
        <v>3144</v>
      </c>
      <c r="DC295" s="12">
        <v>3.21</v>
      </c>
      <c r="DD295" s="11">
        <v>1</v>
      </c>
      <c r="DE295" s="11">
        <v>0</v>
      </c>
      <c r="DF295" s="13">
        <f t="shared" si="619"/>
        <v>10092.24</v>
      </c>
      <c r="DG295" s="11">
        <v>1</v>
      </c>
      <c r="DH295" s="11">
        <v>1</v>
      </c>
      <c r="DI295" s="11">
        <v>2.38</v>
      </c>
      <c r="DJ295" s="42">
        <f t="shared" si="620"/>
        <v>3.38</v>
      </c>
      <c r="DK295" s="11">
        <v>1.15</v>
      </c>
      <c r="DL295" s="9">
        <v>0.5</v>
      </c>
      <c r="DM295" s="43">
        <f t="shared" si="621"/>
        <v>19614.26844</v>
      </c>
      <c r="DV295" s="11">
        <f t="shared" si="628"/>
        <v>3203</v>
      </c>
      <c r="DW295" s="12">
        <v>3.21</v>
      </c>
      <c r="DX295" s="11">
        <v>1</v>
      </c>
      <c r="DY295" s="11">
        <v>0</v>
      </c>
      <c r="DZ295" s="13">
        <f t="shared" si="623"/>
        <v>10281.63</v>
      </c>
      <c r="EA295" s="11">
        <v>1</v>
      </c>
      <c r="EB295" s="11">
        <v>1</v>
      </c>
      <c r="EC295" s="11">
        <v>3.18</v>
      </c>
      <c r="ED295" s="42">
        <f t="shared" si="624"/>
        <v>4.18</v>
      </c>
      <c r="EE295" s="11">
        <v>1.15</v>
      </c>
      <c r="EF295" s="9">
        <v>0.5</v>
      </c>
      <c r="EG295" s="43">
        <f t="shared" si="625"/>
        <v>24711.897705</v>
      </c>
    </row>
    <row r="296" customHeight="1" spans="6:137">
      <c r="F296" s="11">
        <v>2704</v>
      </c>
      <c r="G296" s="12">
        <v>0</v>
      </c>
      <c r="H296" s="11">
        <v>1</v>
      </c>
      <c r="I296" s="11">
        <v>0</v>
      </c>
      <c r="J296" s="13">
        <f t="shared" si="602"/>
        <v>0</v>
      </c>
      <c r="K296" s="11">
        <v>1</v>
      </c>
      <c r="L296" s="11">
        <v>1</v>
      </c>
      <c r="M296" s="11">
        <v>2.38</v>
      </c>
      <c r="N296" s="42">
        <f t="shared" si="603"/>
        <v>3.38</v>
      </c>
      <c r="O296" s="11">
        <v>1.15</v>
      </c>
      <c r="P296" s="9">
        <v>0.5</v>
      </c>
      <c r="Q296" s="43">
        <f t="shared" si="604"/>
        <v>0</v>
      </c>
      <c r="Z296" s="11">
        <v>2704</v>
      </c>
      <c r="AA296" s="12">
        <v>0</v>
      </c>
      <c r="AB296" s="11">
        <v>1</v>
      </c>
      <c r="AC296" s="11">
        <v>0</v>
      </c>
      <c r="AD296" s="13">
        <f t="shared" si="605"/>
        <v>0</v>
      </c>
      <c r="AE296" s="11">
        <v>1</v>
      </c>
      <c r="AF296" s="11">
        <v>1</v>
      </c>
      <c r="AG296" s="11">
        <v>2.38</v>
      </c>
      <c r="AH296" s="42">
        <f t="shared" si="606"/>
        <v>3.38</v>
      </c>
      <c r="AI296" s="11">
        <v>1.15</v>
      </c>
      <c r="AJ296" s="9">
        <v>0.5</v>
      </c>
      <c r="AK296" s="43">
        <f t="shared" si="607"/>
        <v>0</v>
      </c>
      <c r="AT296" s="11">
        <v>2704</v>
      </c>
      <c r="AU296" s="12">
        <v>0</v>
      </c>
      <c r="AV296" s="11">
        <v>1</v>
      </c>
      <c r="AW296" s="11">
        <v>0</v>
      </c>
      <c r="AX296" s="13">
        <f t="shared" si="608"/>
        <v>0</v>
      </c>
      <c r="AY296" s="11">
        <v>1</v>
      </c>
      <c r="AZ296" s="11">
        <v>1</v>
      </c>
      <c r="BA296" s="11">
        <v>2.38</v>
      </c>
      <c r="BB296" s="42">
        <f t="shared" si="609"/>
        <v>3.38</v>
      </c>
      <c r="BC296" s="11">
        <v>1.15</v>
      </c>
      <c r="BD296" s="9">
        <v>0.5</v>
      </c>
      <c r="BE296" s="43">
        <f t="shared" si="610"/>
        <v>0</v>
      </c>
      <c r="BN296" s="11">
        <v>2704</v>
      </c>
      <c r="BO296" s="12">
        <v>0</v>
      </c>
      <c r="BP296" s="11">
        <v>1</v>
      </c>
      <c r="BQ296" s="11">
        <v>0</v>
      </c>
      <c r="BR296" s="13">
        <f t="shared" si="611"/>
        <v>0</v>
      </c>
      <c r="BS296" s="11">
        <v>1</v>
      </c>
      <c r="BT296" s="11">
        <v>1</v>
      </c>
      <c r="BU296" s="11">
        <v>2.38</v>
      </c>
      <c r="BV296" s="42">
        <f t="shared" si="612"/>
        <v>3.38</v>
      </c>
      <c r="BW296" s="11">
        <v>1.15</v>
      </c>
      <c r="BX296" s="9">
        <v>0.5</v>
      </c>
      <c r="BY296" s="43">
        <f t="shared" si="613"/>
        <v>0</v>
      </c>
      <c r="CH296" s="11">
        <f t="shared" si="626"/>
        <v>3132</v>
      </c>
      <c r="CI296" s="12">
        <v>0</v>
      </c>
      <c r="CJ296" s="11">
        <v>1</v>
      </c>
      <c r="CK296" s="11">
        <v>0</v>
      </c>
      <c r="CL296" s="13">
        <f t="shared" si="615"/>
        <v>0</v>
      </c>
      <c r="CM296" s="11">
        <v>1</v>
      </c>
      <c r="CN296" s="11">
        <v>1</v>
      </c>
      <c r="CO296" s="11">
        <v>2.38</v>
      </c>
      <c r="CP296" s="42">
        <f t="shared" si="616"/>
        <v>3.38</v>
      </c>
      <c r="CQ296" s="11">
        <v>1.15</v>
      </c>
      <c r="CR296" s="9">
        <v>0.5</v>
      </c>
      <c r="CS296" s="43">
        <f t="shared" si="617"/>
        <v>0</v>
      </c>
      <c r="DB296" s="11">
        <f t="shared" si="627"/>
        <v>3144</v>
      </c>
      <c r="DC296" s="12">
        <v>0</v>
      </c>
      <c r="DD296" s="11">
        <v>1</v>
      </c>
      <c r="DE296" s="11">
        <v>0</v>
      </c>
      <c r="DF296" s="13">
        <f t="shared" si="619"/>
        <v>0</v>
      </c>
      <c r="DG296" s="11">
        <v>1</v>
      </c>
      <c r="DH296" s="11">
        <v>1</v>
      </c>
      <c r="DI296" s="11">
        <v>2.38</v>
      </c>
      <c r="DJ296" s="42">
        <f t="shared" si="620"/>
        <v>3.38</v>
      </c>
      <c r="DK296" s="11">
        <v>1.15</v>
      </c>
      <c r="DL296" s="9">
        <v>0.5</v>
      </c>
      <c r="DM296" s="43">
        <f t="shared" si="621"/>
        <v>0</v>
      </c>
      <c r="DV296" s="11">
        <f t="shared" si="628"/>
        <v>3203</v>
      </c>
      <c r="DW296" s="12">
        <v>0</v>
      </c>
      <c r="DX296" s="11">
        <v>1</v>
      </c>
      <c r="DY296" s="11">
        <v>0</v>
      </c>
      <c r="DZ296" s="13">
        <f t="shared" si="623"/>
        <v>0</v>
      </c>
      <c r="EA296" s="11">
        <v>1</v>
      </c>
      <c r="EB296" s="11">
        <v>1</v>
      </c>
      <c r="EC296" s="11">
        <v>3.18</v>
      </c>
      <c r="ED296" s="42">
        <f t="shared" si="624"/>
        <v>4.18</v>
      </c>
      <c r="EE296" s="11">
        <v>1.15</v>
      </c>
      <c r="EF296" s="9">
        <v>0.5</v>
      </c>
      <c r="EG296" s="43">
        <f t="shared" si="625"/>
        <v>0</v>
      </c>
    </row>
    <row r="297" customHeight="1" spans="6:137">
      <c r="F297" s="44" t="s">
        <v>30</v>
      </c>
      <c r="G297" s="45"/>
      <c r="H297" s="45"/>
      <c r="I297" s="45"/>
      <c r="J297" s="45"/>
      <c r="K297" s="45"/>
      <c r="L297" s="45"/>
      <c r="M297" s="46">
        <f>SUM(Q282:Q296)</f>
        <v>104368.74864</v>
      </c>
      <c r="N297" s="46"/>
      <c r="O297" s="46"/>
      <c r="P297" s="46"/>
      <c r="Q297" s="46"/>
      <c r="Z297" s="44" t="s">
        <v>30</v>
      </c>
      <c r="AA297" s="45"/>
      <c r="AB297" s="45"/>
      <c r="AC297" s="45"/>
      <c r="AD297" s="45"/>
      <c r="AE297" s="45"/>
      <c r="AF297" s="45"/>
      <c r="AG297" s="46">
        <f>SUM(AK282:AK296)</f>
        <v>104368.74864</v>
      </c>
      <c r="AH297" s="46"/>
      <c r="AI297" s="46"/>
      <c r="AJ297" s="46"/>
      <c r="AK297" s="46"/>
      <c r="AT297" s="44" t="s">
        <v>30</v>
      </c>
      <c r="AU297" s="45"/>
      <c r="AV297" s="45"/>
      <c r="AW297" s="45"/>
      <c r="AX297" s="45"/>
      <c r="AY297" s="45"/>
      <c r="AZ297" s="45"/>
      <c r="BA297" s="46">
        <f>SUM(BE282:BE296)</f>
        <v>104368.74864</v>
      </c>
      <c r="BB297" s="46"/>
      <c r="BC297" s="46"/>
      <c r="BD297" s="46"/>
      <c r="BE297" s="46"/>
      <c r="BN297" s="44" t="s">
        <v>30</v>
      </c>
      <c r="BO297" s="45"/>
      <c r="BP297" s="45"/>
      <c r="BQ297" s="45"/>
      <c r="BR297" s="45"/>
      <c r="BS297" s="45"/>
      <c r="BT297" s="45"/>
      <c r="BU297" s="46">
        <f>SUM(BY282:BY296)</f>
        <v>104368.74864</v>
      </c>
      <c r="BV297" s="46"/>
      <c r="BW297" s="46"/>
      <c r="BX297" s="46"/>
      <c r="BY297" s="46"/>
      <c r="CH297" s="44" t="s">
        <v>30</v>
      </c>
      <c r="CI297" s="45"/>
      <c r="CJ297" s="45"/>
      <c r="CK297" s="45"/>
      <c r="CL297" s="45"/>
      <c r="CM297" s="45"/>
      <c r="CN297" s="45"/>
      <c r="CO297" s="46">
        <f>SUM(CS282:CS296)</f>
        <v>120888.65412</v>
      </c>
      <c r="CP297" s="46"/>
      <c r="CQ297" s="46"/>
      <c r="CR297" s="46"/>
      <c r="CS297" s="46"/>
      <c r="DB297" s="44" t="s">
        <v>30</v>
      </c>
      <c r="DC297" s="45"/>
      <c r="DD297" s="45"/>
      <c r="DE297" s="45"/>
      <c r="DF297" s="45"/>
      <c r="DG297" s="45"/>
      <c r="DH297" s="45"/>
      <c r="DI297" s="46">
        <f>SUM(DM282:DM296)</f>
        <v>121351.82904</v>
      </c>
      <c r="DJ297" s="46"/>
      <c r="DK297" s="46"/>
      <c r="DL297" s="46"/>
      <c r="DM297" s="46"/>
      <c r="DV297" s="44" t="s">
        <v>30</v>
      </c>
      <c r="DW297" s="45"/>
      <c r="DX297" s="45"/>
      <c r="DY297" s="45"/>
      <c r="DZ297" s="45"/>
      <c r="EA297" s="45"/>
      <c r="EB297" s="45"/>
      <c r="EC297" s="46">
        <f>SUM(EG282:EG296)</f>
        <v>152890.43253</v>
      </c>
      <c r="ED297" s="46"/>
      <c r="EE297" s="46"/>
      <c r="EF297" s="46"/>
      <c r="EG297" s="46"/>
    </row>
    <row r="298" customHeight="1" spans="6:137">
      <c r="F298" s="45"/>
      <c r="G298" s="45"/>
      <c r="H298" s="45"/>
      <c r="I298" s="45"/>
      <c r="J298" s="45"/>
      <c r="K298" s="45"/>
      <c r="L298" s="45"/>
      <c r="M298" s="46"/>
      <c r="N298" s="46"/>
      <c r="O298" s="46"/>
      <c r="P298" s="46"/>
      <c r="Q298" s="46"/>
      <c r="Z298" s="45"/>
      <c r="AA298" s="45"/>
      <c r="AB298" s="45"/>
      <c r="AC298" s="45"/>
      <c r="AD298" s="45"/>
      <c r="AE298" s="45"/>
      <c r="AF298" s="45"/>
      <c r="AG298" s="46"/>
      <c r="AH298" s="46"/>
      <c r="AI298" s="46"/>
      <c r="AJ298" s="46"/>
      <c r="AK298" s="46"/>
      <c r="AT298" s="45"/>
      <c r="AU298" s="45"/>
      <c r="AV298" s="45"/>
      <c r="AW298" s="45"/>
      <c r="AX298" s="45"/>
      <c r="AY298" s="45"/>
      <c r="AZ298" s="45"/>
      <c r="BA298" s="46"/>
      <c r="BB298" s="46"/>
      <c r="BC298" s="46"/>
      <c r="BD298" s="46"/>
      <c r="BE298" s="46"/>
      <c r="BN298" s="45"/>
      <c r="BO298" s="45"/>
      <c r="BP298" s="45"/>
      <c r="BQ298" s="45"/>
      <c r="BR298" s="45"/>
      <c r="BS298" s="45"/>
      <c r="BT298" s="45"/>
      <c r="BU298" s="46"/>
      <c r="BV298" s="46"/>
      <c r="BW298" s="46"/>
      <c r="BX298" s="46"/>
      <c r="BY298" s="46"/>
      <c r="CH298" s="45"/>
      <c r="CI298" s="45"/>
      <c r="CJ298" s="45"/>
      <c r="CK298" s="45"/>
      <c r="CL298" s="45"/>
      <c r="CM298" s="45"/>
      <c r="CN298" s="45"/>
      <c r="CO298" s="46"/>
      <c r="CP298" s="46"/>
      <c r="CQ298" s="46"/>
      <c r="CR298" s="46"/>
      <c r="CS298" s="46"/>
      <c r="DB298" s="45"/>
      <c r="DC298" s="45"/>
      <c r="DD298" s="45"/>
      <c r="DE298" s="45"/>
      <c r="DF298" s="45"/>
      <c r="DG298" s="45"/>
      <c r="DH298" s="45"/>
      <c r="DI298" s="46"/>
      <c r="DJ298" s="46"/>
      <c r="DK298" s="46"/>
      <c r="DL298" s="46"/>
      <c r="DM298" s="46"/>
      <c r="DV298" s="45"/>
      <c r="DW298" s="45"/>
      <c r="DX298" s="45"/>
      <c r="DY298" s="45"/>
      <c r="DZ298" s="45"/>
      <c r="EA298" s="45"/>
      <c r="EB298" s="45"/>
      <c r="EC298" s="46"/>
      <c r="ED298" s="46"/>
      <c r="EE298" s="46"/>
      <c r="EF298" s="46"/>
      <c r="EG298" s="46"/>
    </row>
    <row r="299" customHeight="1" spans="6:137">
      <c r="F299" s="45"/>
      <c r="G299" s="45"/>
      <c r="H299" s="45"/>
      <c r="I299" s="45"/>
      <c r="J299" s="45"/>
      <c r="K299" s="45"/>
      <c r="L299" s="45"/>
      <c r="M299" s="46"/>
      <c r="N299" s="46"/>
      <c r="O299" s="46"/>
      <c r="P299" s="46"/>
      <c r="Q299" s="46"/>
      <c r="Z299" s="45"/>
      <c r="AA299" s="45"/>
      <c r="AB299" s="45"/>
      <c r="AC299" s="45"/>
      <c r="AD299" s="45"/>
      <c r="AE299" s="45"/>
      <c r="AF299" s="45"/>
      <c r="AG299" s="46"/>
      <c r="AH299" s="46"/>
      <c r="AI299" s="46"/>
      <c r="AJ299" s="46"/>
      <c r="AK299" s="46"/>
      <c r="AT299" s="45"/>
      <c r="AU299" s="45"/>
      <c r="AV299" s="45"/>
      <c r="AW299" s="45"/>
      <c r="AX299" s="45"/>
      <c r="AY299" s="45"/>
      <c r="AZ299" s="45"/>
      <c r="BA299" s="46"/>
      <c r="BB299" s="46"/>
      <c r="BC299" s="46"/>
      <c r="BD299" s="46"/>
      <c r="BE299" s="46"/>
      <c r="BN299" s="45"/>
      <c r="BO299" s="45"/>
      <c r="BP299" s="45"/>
      <c r="BQ299" s="45"/>
      <c r="BR299" s="45"/>
      <c r="BS299" s="45"/>
      <c r="BT299" s="45"/>
      <c r="BU299" s="46"/>
      <c r="BV299" s="46"/>
      <c r="BW299" s="46"/>
      <c r="BX299" s="46"/>
      <c r="BY299" s="46"/>
      <c r="CH299" s="45"/>
      <c r="CI299" s="45"/>
      <c r="CJ299" s="45"/>
      <c r="CK299" s="45"/>
      <c r="CL299" s="45"/>
      <c r="CM299" s="45"/>
      <c r="CN299" s="45"/>
      <c r="CO299" s="46"/>
      <c r="CP299" s="46"/>
      <c r="CQ299" s="46"/>
      <c r="CR299" s="46"/>
      <c r="CS299" s="46"/>
      <c r="DB299" s="45"/>
      <c r="DC299" s="45"/>
      <c r="DD299" s="45"/>
      <c r="DE299" s="45"/>
      <c r="DF299" s="45"/>
      <c r="DG299" s="45"/>
      <c r="DH299" s="45"/>
      <c r="DI299" s="46"/>
      <c r="DJ299" s="46"/>
      <c r="DK299" s="46"/>
      <c r="DL299" s="46"/>
      <c r="DM299" s="46"/>
      <c r="DV299" s="45"/>
      <c r="DW299" s="45"/>
      <c r="DX299" s="45"/>
      <c r="DY299" s="45"/>
      <c r="DZ299" s="45"/>
      <c r="EA299" s="45"/>
      <c r="EB299" s="45"/>
      <c r="EC299" s="46"/>
      <c r="ED299" s="46"/>
      <c r="EE299" s="46"/>
      <c r="EF299" s="46"/>
      <c r="EG299" s="46"/>
    </row>
    <row r="300" customHeight="1" spans="6:137">
      <c r="F300" s="35" t="s">
        <v>31</v>
      </c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Z300" s="35" t="s">
        <v>31</v>
      </c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T300" s="35" t="s">
        <v>31</v>
      </c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N300" s="35" t="s">
        <v>31</v>
      </c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CH300" s="35" t="s">
        <v>31</v>
      </c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DB300" s="35" t="s">
        <v>31</v>
      </c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V300" s="35" t="s">
        <v>31</v>
      </c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</row>
    <row r="301" customHeight="1" spans="6:137">
      <c r="F301" s="13" t="s">
        <v>8</v>
      </c>
      <c r="G301" s="13"/>
      <c r="H301" s="13"/>
      <c r="I301" s="13"/>
      <c r="J301" s="13"/>
      <c r="K301" s="8" t="s">
        <v>53</v>
      </c>
      <c r="L301" s="8"/>
      <c r="M301" s="8"/>
      <c r="N301" s="8"/>
      <c r="O301" s="9" t="s">
        <v>38</v>
      </c>
      <c r="P301" s="9"/>
      <c r="Q301" s="41" t="s">
        <v>13</v>
      </c>
      <c r="Z301" s="13" t="s">
        <v>8</v>
      </c>
      <c r="AA301" s="13"/>
      <c r="AB301" s="13"/>
      <c r="AC301" s="13"/>
      <c r="AD301" s="13"/>
      <c r="AE301" s="8" t="s">
        <v>53</v>
      </c>
      <c r="AF301" s="8"/>
      <c r="AG301" s="8"/>
      <c r="AH301" s="8"/>
      <c r="AI301" s="9" t="s">
        <v>38</v>
      </c>
      <c r="AJ301" s="9"/>
      <c r="AK301" s="41" t="s">
        <v>13</v>
      </c>
      <c r="AT301" s="13" t="s">
        <v>8</v>
      </c>
      <c r="AU301" s="13"/>
      <c r="AV301" s="13"/>
      <c r="AW301" s="13"/>
      <c r="AX301" s="13"/>
      <c r="AY301" s="8" t="s">
        <v>53</v>
      </c>
      <c r="AZ301" s="8"/>
      <c r="BA301" s="8"/>
      <c r="BB301" s="8"/>
      <c r="BC301" s="9" t="s">
        <v>38</v>
      </c>
      <c r="BD301" s="9"/>
      <c r="BE301" s="41" t="s">
        <v>13</v>
      </c>
      <c r="BN301" s="13" t="s">
        <v>8</v>
      </c>
      <c r="BO301" s="13"/>
      <c r="BP301" s="13"/>
      <c r="BQ301" s="13"/>
      <c r="BR301" s="13"/>
      <c r="BS301" s="8" t="s">
        <v>53</v>
      </c>
      <c r="BT301" s="8"/>
      <c r="BU301" s="8"/>
      <c r="BV301" s="8"/>
      <c r="BW301" s="9" t="s">
        <v>38</v>
      </c>
      <c r="BX301" s="9"/>
      <c r="BY301" s="41" t="s">
        <v>13</v>
      </c>
      <c r="CH301" s="13" t="s">
        <v>8</v>
      </c>
      <c r="CI301" s="13"/>
      <c r="CJ301" s="13"/>
      <c r="CK301" s="13"/>
      <c r="CL301" s="13"/>
      <c r="CM301" s="8" t="s">
        <v>53</v>
      </c>
      <c r="CN301" s="8"/>
      <c r="CO301" s="8"/>
      <c r="CP301" s="8"/>
      <c r="CQ301" s="9" t="s">
        <v>38</v>
      </c>
      <c r="CR301" s="9"/>
      <c r="CS301" s="41" t="s">
        <v>13</v>
      </c>
      <c r="DB301" s="13" t="s">
        <v>8</v>
      </c>
      <c r="DC301" s="13"/>
      <c r="DD301" s="13"/>
      <c r="DE301" s="13"/>
      <c r="DF301" s="13"/>
      <c r="DG301" s="8" t="s">
        <v>53</v>
      </c>
      <c r="DH301" s="8"/>
      <c r="DI301" s="8"/>
      <c r="DJ301" s="8"/>
      <c r="DK301" s="9" t="s">
        <v>38</v>
      </c>
      <c r="DL301" s="9"/>
      <c r="DM301" s="41" t="s">
        <v>13</v>
      </c>
      <c r="DV301" s="13" t="s">
        <v>8</v>
      </c>
      <c r="DW301" s="13"/>
      <c r="DX301" s="13"/>
      <c r="DY301" s="13"/>
      <c r="DZ301" s="13"/>
      <c r="EA301" s="8" t="s">
        <v>53</v>
      </c>
      <c r="EB301" s="8"/>
      <c r="EC301" s="8"/>
      <c r="ED301" s="8"/>
      <c r="EE301" s="9" t="s">
        <v>38</v>
      </c>
      <c r="EF301" s="9"/>
      <c r="EG301" s="41" t="s">
        <v>13</v>
      </c>
    </row>
    <row r="302" customHeight="1" spans="6:137">
      <c r="F302" s="13" t="s">
        <v>54</v>
      </c>
      <c r="G302" s="13" t="s">
        <v>55</v>
      </c>
      <c r="H302" s="13" t="s">
        <v>56</v>
      </c>
      <c r="I302" s="13" t="s">
        <v>57</v>
      </c>
      <c r="J302" s="13" t="s">
        <v>8</v>
      </c>
      <c r="K302" s="8" t="s">
        <v>58</v>
      </c>
      <c r="L302" s="8" t="s">
        <v>26</v>
      </c>
      <c r="M302" s="8" t="s">
        <v>27</v>
      </c>
      <c r="N302" s="42" t="s">
        <v>28</v>
      </c>
      <c r="O302" s="9" t="s">
        <v>59</v>
      </c>
      <c r="P302" s="9" t="s">
        <v>60</v>
      </c>
      <c r="Q302" s="41"/>
      <c r="Z302" s="13" t="s">
        <v>54</v>
      </c>
      <c r="AA302" s="13" t="s">
        <v>55</v>
      </c>
      <c r="AB302" s="13" t="s">
        <v>56</v>
      </c>
      <c r="AC302" s="13" t="s">
        <v>57</v>
      </c>
      <c r="AD302" s="13" t="s">
        <v>8</v>
      </c>
      <c r="AE302" s="8" t="s">
        <v>58</v>
      </c>
      <c r="AF302" s="8" t="s">
        <v>26</v>
      </c>
      <c r="AG302" s="8" t="s">
        <v>27</v>
      </c>
      <c r="AH302" s="42" t="s">
        <v>28</v>
      </c>
      <c r="AI302" s="9" t="s">
        <v>59</v>
      </c>
      <c r="AJ302" s="9" t="s">
        <v>60</v>
      </c>
      <c r="AK302" s="41"/>
      <c r="AT302" s="13" t="s">
        <v>54</v>
      </c>
      <c r="AU302" s="13" t="s">
        <v>55</v>
      </c>
      <c r="AV302" s="13" t="s">
        <v>56</v>
      </c>
      <c r="AW302" s="13" t="s">
        <v>57</v>
      </c>
      <c r="AX302" s="13" t="s">
        <v>8</v>
      </c>
      <c r="AY302" s="8" t="s">
        <v>58</v>
      </c>
      <c r="AZ302" s="8" t="s">
        <v>26</v>
      </c>
      <c r="BA302" s="8" t="s">
        <v>27</v>
      </c>
      <c r="BB302" s="42" t="s">
        <v>28</v>
      </c>
      <c r="BC302" s="9" t="s">
        <v>59</v>
      </c>
      <c r="BD302" s="9" t="s">
        <v>60</v>
      </c>
      <c r="BE302" s="41"/>
      <c r="BN302" s="13" t="s">
        <v>54</v>
      </c>
      <c r="BO302" s="13" t="s">
        <v>55</v>
      </c>
      <c r="BP302" s="13" t="s">
        <v>56</v>
      </c>
      <c r="BQ302" s="13" t="s">
        <v>57</v>
      </c>
      <c r="BR302" s="13" t="s">
        <v>8</v>
      </c>
      <c r="BS302" s="8" t="s">
        <v>58</v>
      </c>
      <c r="BT302" s="8" t="s">
        <v>26</v>
      </c>
      <c r="BU302" s="8" t="s">
        <v>27</v>
      </c>
      <c r="BV302" s="42" t="s">
        <v>28</v>
      </c>
      <c r="BW302" s="9" t="s">
        <v>59</v>
      </c>
      <c r="BX302" s="9" t="s">
        <v>60</v>
      </c>
      <c r="BY302" s="41"/>
      <c r="CH302" s="13" t="s">
        <v>54</v>
      </c>
      <c r="CI302" s="13" t="s">
        <v>55</v>
      </c>
      <c r="CJ302" s="13" t="s">
        <v>56</v>
      </c>
      <c r="CK302" s="13" t="s">
        <v>57</v>
      </c>
      <c r="CL302" s="13" t="s">
        <v>8</v>
      </c>
      <c r="CM302" s="8" t="s">
        <v>58</v>
      </c>
      <c r="CN302" s="8" t="s">
        <v>26</v>
      </c>
      <c r="CO302" s="8" t="s">
        <v>27</v>
      </c>
      <c r="CP302" s="42" t="s">
        <v>28</v>
      </c>
      <c r="CQ302" s="9" t="s">
        <v>59</v>
      </c>
      <c r="CR302" s="9" t="s">
        <v>60</v>
      </c>
      <c r="CS302" s="41"/>
      <c r="DB302" s="13" t="s">
        <v>54</v>
      </c>
      <c r="DC302" s="13" t="s">
        <v>55</v>
      </c>
      <c r="DD302" s="13" t="s">
        <v>56</v>
      </c>
      <c r="DE302" s="13" t="s">
        <v>57</v>
      </c>
      <c r="DF302" s="13" t="s">
        <v>8</v>
      </c>
      <c r="DG302" s="8" t="s">
        <v>58</v>
      </c>
      <c r="DH302" s="8" t="s">
        <v>26</v>
      </c>
      <c r="DI302" s="8" t="s">
        <v>27</v>
      </c>
      <c r="DJ302" s="42" t="s">
        <v>28</v>
      </c>
      <c r="DK302" s="9" t="s">
        <v>59</v>
      </c>
      <c r="DL302" s="9" t="s">
        <v>60</v>
      </c>
      <c r="DM302" s="41"/>
      <c r="DV302" s="13" t="s">
        <v>54</v>
      </c>
      <c r="DW302" s="13" t="s">
        <v>55</v>
      </c>
      <c r="DX302" s="13" t="s">
        <v>56</v>
      </c>
      <c r="DY302" s="13" t="s">
        <v>57</v>
      </c>
      <c r="DZ302" s="13" t="s">
        <v>8</v>
      </c>
      <c r="EA302" s="8" t="s">
        <v>58</v>
      </c>
      <c r="EB302" s="8" t="s">
        <v>26</v>
      </c>
      <c r="EC302" s="8" t="s">
        <v>27</v>
      </c>
      <c r="ED302" s="42" t="s">
        <v>28</v>
      </c>
      <c r="EE302" s="9" t="s">
        <v>59</v>
      </c>
      <c r="EF302" s="9" t="s">
        <v>60</v>
      </c>
      <c r="EG302" s="41"/>
    </row>
    <row r="303" customHeight="1" spans="6:137">
      <c r="F303" s="11">
        <v>2171</v>
      </c>
      <c r="G303" s="12">
        <v>1.728</v>
      </c>
      <c r="H303" s="11">
        <v>1</v>
      </c>
      <c r="I303" s="11">
        <v>0</v>
      </c>
      <c r="J303" s="13">
        <f t="shared" ref="J303:J313" si="629">F303*G303*H303+I303</f>
        <v>3751.488</v>
      </c>
      <c r="K303" s="11">
        <v>1</v>
      </c>
      <c r="L303" s="11">
        <v>0.97</v>
      </c>
      <c r="M303" s="11">
        <v>2.11</v>
      </c>
      <c r="N303" s="42">
        <f t="shared" ref="N303:N313" si="630">L303*M303+1</f>
        <v>3.0467</v>
      </c>
      <c r="O303" s="11">
        <v>1.15</v>
      </c>
      <c r="P303" s="9">
        <v>0.5</v>
      </c>
      <c r="Q303" s="43">
        <f t="shared" ref="Q303:Q313" si="631">J303*K303*N303*O303*P303</f>
        <v>6572.05363152</v>
      </c>
      <c r="Z303" s="11">
        <v>2171</v>
      </c>
      <c r="AA303" s="12">
        <v>1.728</v>
      </c>
      <c r="AB303" s="11">
        <v>1</v>
      </c>
      <c r="AC303" s="11">
        <v>0</v>
      </c>
      <c r="AD303" s="13">
        <f t="shared" ref="AD303:AD313" si="632">Z303*AA303*AB303+AC303</f>
        <v>3751.488</v>
      </c>
      <c r="AE303" s="11">
        <v>1</v>
      </c>
      <c r="AF303" s="11">
        <v>0.97</v>
      </c>
      <c r="AG303" s="11">
        <v>2.11</v>
      </c>
      <c r="AH303" s="42">
        <f t="shared" ref="AH303:AH313" si="633">AF303*AG303+1</f>
        <v>3.0467</v>
      </c>
      <c r="AI303" s="11">
        <v>1.15</v>
      </c>
      <c r="AJ303" s="9">
        <v>0.5</v>
      </c>
      <c r="AK303" s="43">
        <f t="shared" ref="AK303:AK313" si="634">AD303*AE303*AH303*AI303*AJ303</f>
        <v>6572.05363152</v>
      </c>
      <c r="AT303" s="11">
        <v>2171</v>
      </c>
      <c r="AU303" s="12">
        <v>1.728</v>
      </c>
      <c r="AV303" s="11">
        <v>1</v>
      </c>
      <c r="AW303" s="11">
        <v>0</v>
      </c>
      <c r="AX303" s="13">
        <f t="shared" ref="AX303:AX313" si="635">AT303*AU303*AV303+AW303</f>
        <v>3751.488</v>
      </c>
      <c r="AY303" s="11">
        <v>1</v>
      </c>
      <c r="AZ303" s="11">
        <v>0.97</v>
      </c>
      <c r="BA303" s="11">
        <v>2.11</v>
      </c>
      <c r="BB303" s="42">
        <f t="shared" ref="BB303:BB313" si="636">AZ303*BA303+1</f>
        <v>3.0467</v>
      </c>
      <c r="BC303" s="11">
        <v>1.15</v>
      </c>
      <c r="BD303" s="9">
        <v>0.5</v>
      </c>
      <c r="BE303" s="43">
        <f t="shared" ref="BE303:BE313" si="637">AX303*AY303*BB303*BC303*BD303</f>
        <v>6572.05363152</v>
      </c>
      <c r="BN303" s="11">
        <v>2171</v>
      </c>
      <c r="BO303" s="12">
        <v>1.728</v>
      </c>
      <c r="BP303" s="11">
        <v>1</v>
      </c>
      <c r="BQ303" s="11">
        <v>0</v>
      </c>
      <c r="BR303" s="13">
        <f t="shared" ref="BR303:BR313" si="638">BN303*BO303*BP303+BQ303</f>
        <v>3751.488</v>
      </c>
      <c r="BS303" s="11">
        <v>1</v>
      </c>
      <c r="BT303" s="11">
        <v>0.97</v>
      </c>
      <c r="BU303" s="11">
        <v>2.11</v>
      </c>
      <c r="BV303" s="42">
        <f t="shared" ref="BV303:BV313" si="639">BT303*BU303+1</f>
        <v>3.0467</v>
      </c>
      <c r="BW303" s="11">
        <v>1.15</v>
      </c>
      <c r="BX303" s="9">
        <v>0.5</v>
      </c>
      <c r="BY303" s="43">
        <f t="shared" ref="BY303:BY313" si="640">BR303*BS303*BV303*BW303*BX303</f>
        <v>6572.05363152</v>
      </c>
      <c r="CH303" s="11">
        <v>2171</v>
      </c>
      <c r="CI303" s="12">
        <v>1.728</v>
      </c>
      <c r="CJ303" s="11">
        <v>1</v>
      </c>
      <c r="CK303" s="11">
        <v>0</v>
      </c>
      <c r="CL303" s="13">
        <f t="shared" ref="CL303:CL313" si="641">CH303*CI303*CJ303+CK303</f>
        <v>3751.488</v>
      </c>
      <c r="CM303" s="11">
        <v>1</v>
      </c>
      <c r="CN303" s="11">
        <v>0.97</v>
      </c>
      <c r="CO303" s="11">
        <v>2.11</v>
      </c>
      <c r="CP303" s="42">
        <f t="shared" ref="CP303:CP313" si="642">CN303*CO303+1</f>
        <v>3.0467</v>
      </c>
      <c r="CQ303" s="11">
        <v>1.15</v>
      </c>
      <c r="CR303" s="9">
        <v>0.5</v>
      </c>
      <c r="CS303" s="43">
        <f t="shared" ref="CS303:CS313" si="643">CL303*CM303*CP303*CQ303*CR303</f>
        <v>6572.05363152</v>
      </c>
      <c r="DB303" s="11">
        <v>2171</v>
      </c>
      <c r="DC303" s="12">
        <v>1.728</v>
      </c>
      <c r="DD303" s="11">
        <v>1</v>
      </c>
      <c r="DE303" s="11">
        <v>0</v>
      </c>
      <c r="DF303" s="13">
        <f t="shared" ref="DF303:DF313" si="644">DB303*DC303*DD303+DE303</f>
        <v>3751.488</v>
      </c>
      <c r="DG303" s="11">
        <v>1</v>
      </c>
      <c r="DH303" s="11">
        <v>0.97</v>
      </c>
      <c r="DI303" s="11">
        <v>2.11</v>
      </c>
      <c r="DJ303" s="42">
        <f t="shared" ref="DJ303:DJ313" si="645">DH303*DI303+1</f>
        <v>3.0467</v>
      </c>
      <c r="DK303" s="11">
        <v>1.15</v>
      </c>
      <c r="DL303" s="9">
        <v>0.5</v>
      </c>
      <c r="DM303" s="43">
        <f t="shared" ref="DM303:DM313" si="646">DF303*DG303*DJ303*DK303*DL303</f>
        <v>6572.05363152</v>
      </c>
      <c r="DV303" s="11">
        <v>2171</v>
      </c>
      <c r="DW303" s="12">
        <v>1.728</v>
      </c>
      <c r="DX303" s="11">
        <v>1</v>
      </c>
      <c r="DY303" s="11">
        <v>0</v>
      </c>
      <c r="DZ303" s="13">
        <f t="shared" ref="DZ303:DZ313" si="647">DV303*DW303*DX303+DY303</f>
        <v>3751.488</v>
      </c>
      <c r="EA303" s="11">
        <v>1</v>
      </c>
      <c r="EB303" s="11">
        <v>0.97</v>
      </c>
      <c r="EC303" s="11">
        <v>2.91</v>
      </c>
      <c r="ED303" s="42">
        <f t="shared" ref="ED303:ED313" si="648">EB303*EC303+1</f>
        <v>3.8227</v>
      </c>
      <c r="EE303" s="11">
        <v>1.15</v>
      </c>
      <c r="EF303" s="9">
        <v>0.5</v>
      </c>
      <c r="EG303" s="43">
        <f t="shared" ref="EG303:EG313" si="649">DZ303*EA303*ED303*EE303*EF303</f>
        <v>8245.96757712</v>
      </c>
    </row>
    <row r="304" customHeight="1" spans="6:137">
      <c r="F304" s="11">
        <v>2171</v>
      </c>
      <c r="G304" s="12">
        <v>1.728</v>
      </c>
      <c r="H304" s="11">
        <v>1</v>
      </c>
      <c r="I304" s="11">
        <v>0</v>
      </c>
      <c r="J304" s="13">
        <f t="shared" si="629"/>
        <v>3751.488</v>
      </c>
      <c r="K304" s="11">
        <v>1</v>
      </c>
      <c r="L304" s="11">
        <v>0.97</v>
      </c>
      <c r="M304" s="11">
        <v>2.11</v>
      </c>
      <c r="N304" s="42">
        <f t="shared" si="630"/>
        <v>3.0467</v>
      </c>
      <c r="O304" s="11">
        <v>1.15</v>
      </c>
      <c r="P304" s="9">
        <v>0.5</v>
      </c>
      <c r="Q304" s="43">
        <f t="shared" si="631"/>
        <v>6572.05363152</v>
      </c>
      <c r="Z304" s="11">
        <v>2171</v>
      </c>
      <c r="AA304" s="12">
        <v>1.728</v>
      </c>
      <c r="AB304" s="11">
        <v>1</v>
      </c>
      <c r="AC304" s="11">
        <v>0</v>
      </c>
      <c r="AD304" s="13">
        <f t="shared" si="632"/>
        <v>3751.488</v>
      </c>
      <c r="AE304" s="11">
        <v>1</v>
      </c>
      <c r="AF304" s="11">
        <v>0.97</v>
      </c>
      <c r="AG304" s="11">
        <v>2.11</v>
      </c>
      <c r="AH304" s="42">
        <f t="shared" si="633"/>
        <v>3.0467</v>
      </c>
      <c r="AI304" s="11">
        <v>1.15</v>
      </c>
      <c r="AJ304" s="9">
        <v>0.5</v>
      </c>
      <c r="AK304" s="43">
        <f t="shared" si="634"/>
        <v>6572.05363152</v>
      </c>
      <c r="AT304" s="11">
        <v>2171</v>
      </c>
      <c r="AU304" s="12">
        <v>1.728</v>
      </c>
      <c r="AV304" s="11">
        <v>1</v>
      </c>
      <c r="AW304" s="11">
        <v>0</v>
      </c>
      <c r="AX304" s="13">
        <f t="shared" si="635"/>
        <v>3751.488</v>
      </c>
      <c r="AY304" s="11">
        <v>1</v>
      </c>
      <c r="AZ304" s="11">
        <v>0.97</v>
      </c>
      <c r="BA304" s="11">
        <v>2.11</v>
      </c>
      <c r="BB304" s="42">
        <f t="shared" si="636"/>
        <v>3.0467</v>
      </c>
      <c r="BC304" s="11">
        <v>1.15</v>
      </c>
      <c r="BD304" s="9">
        <v>0.5</v>
      </c>
      <c r="BE304" s="43">
        <f t="shared" si="637"/>
        <v>6572.05363152</v>
      </c>
      <c r="BN304" s="11">
        <v>2171</v>
      </c>
      <c r="BO304" s="12">
        <v>1.728</v>
      </c>
      <c r="BP304" s="11">
        <v>1</v>
      </c>
      <c r="BQ304" s="11">
        <v>0</v>
      </c>
      <c r="BR304" s="13">
        <f t="shared" si="638"/>
        <v>3751.488</v>
      </c>
      <c r="BS304" s="11">
        <v>1</v>
      </c>
      <c r="BT304" s="11">
        <v>0.97</v>
      </c>
      <c r="BU304" s="11">
        <v>2.11</v>
      </c>
      <c r="BV304" s="42">
        <f t="shared" si="639"/>
        <v>3.0467</v>
      </c>
      <c r="BW304" s="11">
        <v>1.15</v>
      </c>
      <c r="BX304" s="9">
        <v>0.5</v>
      </c>
      <c r="BY304" s="43">
        <f t="shared" si="640"/>
        <v>6572.05363152</v>
      </c>
      <c r="CH304" s="11">
        <v>2171</v>
      </c>
      <c r="CI304" s="12">
        <v>1.728</v>
      </c>
      <c r="CJ304" s="11">
        <v>1</v>
      </c>
      <c r="CK304" s="11">
        <v>0</v>
      </c>
      <c r="CL304" s="13">
        <f t="shared" si="641"/>
        <v>3751.488</v>
      </c>
      <c r="CM304" s="11">
        <v>1</v>
      </c>
      <c r="CN304" s="11">
        <v>0.97</v>
      </c>
      <c r="CO304" s="11">
        <v>2.11</v>
      </c>
      <c r="CP304" s="42">
        <f t="shared" si="642"/>
        <v>3.0467</v>
      </c>
      <c r="CQ304" s="11">
        <v>1.15</v>
      </c>
      <c r="CR304" s="9">
        <v>0.5</v>
      </c>
      <c r="CS304" s="43">
        <f t="shared" si="643"/>
        <v>6572.05363152</v>
      </c>
      <c r="DB304" s="11">
        <v>2171</v>
      </c>
      <c r="DC304" s="12">
        <v>1.728</v>
      </c>
      <c r="DD304" s="11">
        <v>1</v>
      </c>
      <c r="DE304" s="11">
        <v>0</v>
      </c>
      <c r="DF304" s="13">
        <f t="shared" si="644"/>
        <v>3751.488</v>
      </c>
      <c r="DG304" s="11">
        <v>1</v>
      </c>
      <c r="DH304" s="11">
        <v>0.97</v>
      </c>
      <c r="DI304" s="11">
        <v>2.11</v>
      </c>
      <c r="DJ304" s="42">
        <f t="shared" si="645"/>
        <v>3.0467</v>
      </c>
      <c r="DK304" s="11">
        <v>1.15</v>
      </c>
      <c r="DL304" s="9">
        <v>0.5</v>
      </c>
      <c r="DM304" s="43">
        <f t="shared" si="646"/>
        <v>6572.05363152</v>
      </c>
      <c r="DV304" s="11">
        <v>2171</v>
      </c>
      <c r="DW304" s="12">
        <v>1.728</v>
      </c>
      <c r="DX304" s="11">
        <v>1</v>
      </c>
      <c r="DY304" s="11">
        <v>0</v>
      </c>
      <c r="DZ304" s="13">
        <f t="shared" si="647"/>
        <v>3751.488</v>
      </c>
      <c r="EA304" s="11">
        <v>1</v>
      </c>
      <c r="EB304" s="11">
        <v>0.97</v>
      </c>
      <c r="EC304" s="11">
        <v>2.91</v>
      </c>
      <c r="ED304" s="42">
        <f t="shared" si="648"/>
        <v>3.8227</v>
      </c>
      <c r="EE304" s="11">
        <v>1.15</v>
      </c>
      <c r="EF304" s="9">
        <v>0.5</v>
      </c>
      <c r="EG304" s="43">
        <f t="shared" si="649"/>
        <v>8245.96757712</v>
      </c>
    </row>
    <row r="305" customHeight="1" spans="6:137">
      <c r="F305" s="11">
        <v>2171</v>
      </c>
      <c r="G305" s="12">
        <v>1.728</v>
      </c>
      <c r="H305" s="11">
        <v>1</v>
      </c>
      <c r="I305" s="11">
        <v>0</v>
      </c>
      <c r="J305" s="13">
        <f t="shared" si="629"/>
        <v>3751.488</v>
      </c>
      <c r="K305" s="11">
        <v>1</v>
      </c>
      <c r="L305" s="11">
        <v>0.97</v>
      </c>
      <c r="M305" s="11">
        <v>2.11</v>
      </c>
      <c r="N305" s="42">
        <f t="shared" si="630"/>
        <v>3.0467</v>
      </c>
      <c r="O305" s="11">
        <v>1.15</v>
      </c>
      <c r="P305" s="9">
        <v>0.5</v>
      </c>
      <c r="Q305" s="43">
        <f t="shared" si="631"/>
        <v>6572.05363152</v>
      </c>
      <c r="Z305" s="11">
        <v>2171</v>
      </c>
      <c r="AA305" s="12">
        <v>1.728</v>
      </c>
      <c r="AB305" s="11">
        <v>1</v>
      </c>
      <c r="AC305" s="11">
        <v>0</v>
      </c>
      <c r="AD305" s="13">
        <f t="shared" si="632"/>
        <v>3751.488</v>
      </c>
      <c r="AE305" s="11">
        <v>1</v>
      </c>
      <c r="AF305" s="11">
        <v>0.97</v>
      </c>
      <c r="AG305" s="11">
        <v>2.11</v>
      </c>
      <c r="AH305" s="42">
        <f t="shared" si="633"/>
        <v>3.0467</v>
      </c>
      <c r="AI305" s="11">
        <v>1.15</v>
      </c>
      <c r="AJ305" s="9">
        <v>0.5</v>
      </c>
      <c r="AK305" s="43">
        <f t="shared" si="634"/>
        <v>6572.05363152</v>
      </c>
      <c r="AT305" s="11">
        <v>2171</v>
      </c>
      <c r="AU305" s="12">
        <v>1.728</v>
      </c>
      <c r="AV305" s="11">
        <v>1</v>
      </c>
      <c r="AW305" s="11">
        <v>0</v>
      </c>
      <c r="AX305" s="13">
        <f t="shared" si="635"/>
        <v>3751.488</v>
      </c>
      <c r="AY305" s="11">
        <v>1</v>
      </c>
      <c r="AZ305" s="11">
        <v>0.97</v>
      </c>
      <c r="BA305" s="11">
        <v>2.11</v>
      </c>
      <c r="BB305" s="42">
        <f t="shared" si="636"/>
        <v>3.0467</v>
      </c>
      <c r="BC305" s="11">
        <v>1.15</v>
      </c>
      <c r="BD305" s="9">
        <v>0.5</v>
      </c>
      <c r="BE305" s="43">
        <f t="shared" si="637"/>
        <v>6572.05363152</v>
      </c>
      <c r="BN305" s="11">
        <v>2171</v>
      </c>
      <c r="BO305" s="12">
        <v>1.728</v>
      </c>
      <c r="BP305" s="11">
        <v>1</v>
      </c>
      <c r="BQ305" s="11">
        <v>0</v>
      </c>
      <c r="BR305" s="13">
        <f t="shared" si="638"/>
        <v>3751.488</v>
      </c>
      <c r="BS305" s="11">
        <v>1</v>
      </c>
      <c r="BT305" s="11">
        <v>0.97</v>
      </c>
      <c r="BU305" s="11">
        <v>2.11</v>
      </c>
      <c r="BV305" s="42">
        <f t="shared" si="639"/>
        <v>3.0467</v>
      </c>
      <c r="BW305" s="11">
        <v>1.15</v>
      </c>
      <c r="BX305" s="9">
        <v>0.5</v>
      </c>
      <c r="BY305" s="43">
        <f t="shared" si="640"/>
        <v>6572.05363152</v>
      </c>
      <c r="CH305" s="11">
        <v>2171</v>
      </c>
      <c r="CI305" s="12">
        <v>1.728</v>
      </c>
      <c r="CJ305" s="11">
        <v>1</v>
      </c>
      <c r="CK305" s="11">
        <v>0</v>
      </c>
      <c r="CL305" s="13">
        <f t="shared" si="641"/>
        <v>3751.488</v>
      </c>
      <c r="CM305" s="11">
        <v>1</v>
      </c>
      <c r="CN305" s="11">
        <v>0.97</v>
      </c>
      <c r="CO305" s="11">
        <v>2.11</v>
      </c>
      <c r="CP305" s="42">
        <f t="shared" si="642"/>
        <v>3.0467</v>
      </c>
      <c r="CQ305" s="11">
        <v>1.15</v>
      </c>
      <c r="CR305" s="9">
        <v>0.5</v>
      </c>
      <c r="CS305" s="43">
        <f t="shared" si="643"/>
        <v>6572.05363152</v>
      </c>
      <c r="DB305" s="11">
        <v>2171</v>
      </c>
      <c r="DC305" s="12">
        <v>1.728</v>
      </c>
      <c r="DD305" s="11">
        <v>1</v>
      </c>
      <c r="DE305" s="11">
        <v>0</v>
      </c>
      <c r="DF305" s="13">
        <f t="shared" si="644"/>
        <v>3751.488</v>
      </c>
      <c r="DG305" s="11">
        <v>1</v>
      </c>
      <c r="DH305" s="11">
        <v>0.97</v>
      </c>
      <c r="DI305" s="11">
        <v>2.11</v>
      </c>
      <c r="DJ305" s="42">
        <f t="shared" si="645"/>
        <v>3.0467</v>
      </c>
      <c r="DK305" s="11">
        <v>1.15</v>
      </c>
      <c r="DL305" s="9">
        <v>0.5</v>
      </c>
      <c r="DM305" s="43">
        <f t="shared" si="646"/>
        <v>6572.05363152</v>
      </c>
      <c r="DV305" s="11">
        <v>2171</v>
      </c>
      <c r="DW305" s="12">
        <v>1.728</v>
      </c>
      <c r="DX305" s="11">
        <v>1</v>
      </c>
      <c r="DY305" s="11">
        <v>0</v>
      </c>
      <c r="DZ305" s="13">
        <f t="shared" si="647"/>
        <v>3751.488</v>
      </c>
      <c r="EA305" s="11">
        <v>1</v>
      </c>
      <c r="EB305" s="11">
        <v>0.97</v>
      </c>
      <c r="EC305" s="11">
        <v>2.91</v>
      </c>
      <c r="ED305" s="42">
        <f t="shared" si="648"/>
        <v>3.8227</v>
      </c>
      <c r="EE305" s="11">
        <v>1.15</v>
      </c>
      <c r="EF305" s="9">
        <v>0.5</v>
      </c>
      <c r="EG305" s="43">
        <f t="shared" si="649"/>
        <v>8245.96757712</v>
      </c>
    </row>
    <row r="306" customHeight="1" spans="6:137">
      <c r="F306" s="11">
        <v>2171</v>
      </c>
      <c r="G306" s="12">
        <v>1.728</v>
      </c>
      <c r="H306" s="11">
        <v>1</v>
      </c>
      <c r="I306" s="11">
        <v>0</v>
      </c>
      <c r="J306" s="13">
        <f t="shared" si="629"/>
        <v>3751.488</v>
      </c>
      <c r="K306" s="11">
        <v>1</v>
      </c>
      <c r="L306" s="11">
        <v>0.97</v>
      </c>
      <c r="M306" s="11">
        <v>2.11</v>
      </c>
      <c r="N306" s="42">
        <f t="shared" si="630"/>
        <v>3.0467</v>
      </c>
      <c r="O306" s="11">
        <v>1.15</v>
      </c>
      <c r="P306" s="9">
        <v>0.5</v>
      </c>
      <c r="Q306" s="43">
        <f t="shared" si="631"/>
        <v>6572.05363152</v>
      </c>
      <c r="Z306" s="11">
        <v>2171</v>
      </c>
      <c r="AA306" s="12">
        <v>1.728</v>
      </c>
      <c r="AB306" s="11">
        <v>1</v>
      </c>
      <c r="AC306" s="11">
        <v>0</v>
      </c>
      <c r="AD306" s="13">
        <f t="shared" si="632"/>
        <v>3751.488</v>
      </c>
      <c r="AE306" s="11">
        <v>1</v>
      </c>
      <c r="AF306" s="11">
        <v>0.97</v>
      </c>
      <c r="AG306" s="11">
        <v>2.11</v>
      </c>
      <c r="AH306" s="42">
        <f t="shared" si="633"/>
        <v>3.0467</v>
      </c>
      <c r="AI306" s="11">
        <v>1.15</v>
      </c>
      <c r="AJ306" s="9">
        <v>0.5</v>
      </c>
      <c r="AK306" s="43">
        <f t="shared" si="634"/>
        <v>6572.05363152</v>
      </c>
      <c r="AT306" s="11">
        <v>2171</v>
      </c>
      <c r="AU306" s="12">
        <v>1.728</v>
      </c>
      <c r="AV306" s="11">
        <v>1</v>
      </c>
      <c r="AW306" s="11">
        <v>0</v>
      </c>
      <c r="AX306" s="13">
        <f t="shared" si="635"/>
        <v>3751.488</v>
      </c>
      <c r="AY306" s="11">
        <v>1</v>
      </c>
      <c r="AZ306" s="11">
        <v>0.97</v>
      </c>
      <c r="BA306" s="11">
        <v>2.11</v>
      </c>
      <c r="BB306" s="42">
        <f t="shared" si="636"/>
        <v>3.0467</v>
      </c>
      <c r="BC306" s="11">
        <v>1.15</v>
      </c>
      <c r="BD306" s="9">
        <v>0.5</v>
      </c>
      <c r="BE306" s="43">
        <f t="shared" si="637"/>
        <v>6572.05363152</v>
      </c>
      <c r="BN306" s="11">
        <v>2171</v>
      </c>
      <c r="BO306" s="12">
        <v>1.728</v>
      </c>
      <c r="BP306" s="11">
        <v>1</v>
      </c>
      <c r="BQ306" s="11">
        <v>0</v>
      </c>
      <c r="BR306" s="13">
        <f t="shared" si="638"/>
        <v>3751.488</v>
      </c>
      <c r="BS306" s="11">
        <v>1</v>
      </c>
      <c r="BT306" s="11">
        <v>0.97</v>
      </c>
      <c r="BU306" s="11">
        <v>2.11</v>
      </c>
      <c r="BV306" s="42">
        <f t="shared" si="639"/>
        <v>3.0467</v>
      </c>
      <c r="BW306" s="11">
        <v>1.15</v>
      </c>
      <c r="BX306" s="9">
        <v>0.5</v>
      </c>
      <c r="BY306" s="43">
        <f t="shared" si="640"/>
        <v>6572.05363152</v>
      </c>
      <c r="CH306" s="11">
        <v>2171</v>
      </c>
      <c r="CI306" s="12">
        <v>1.728</v>
      </c>
      <c r="CJ306" s="11">
        <v>1</v>
      </c>
      <c r="CK306" s="11">
        <v>0</v>
      </c>
      <c r="CL306" s="13">
        <f t="shared" si="641"/>
        <v>3751.488</v>
      </c>
      <c r="CM306" s="11">
        <v>1</v>
      </c>
      <c r="CN306" s="11">
        <v>0.97</v>
      </c>
      <c r="CO306" s="11">
        <v>2.11</v>
      </c>
      <c r="CP306" s="42">
        <f t="shared" si="642"/>
        <v>3.0467</v>
      </c>
      <c r="CQ306" s="11">
        <v>1.15</v>
      </c>
      <c r="CR306" s="9">
        <v>0.5</v>
      </c>
      <c r="CS306" s="43">
        <f t="shared" si="643"/>
        <v>6572.05363152</v>
      </c>
      <c r="DB306" s="11">
        <v>2171</v>
      </c>
      <c r="DC306" s="12">
        <v>1.728</v>
      </c>
      <c r="DD306" s="11">
        <v>1</v>
      </c>
      <c r="DE306" s="11">
        <v>0</v>
      </c>
      <c r="DF306" s="13">
        <f t="shared" si="644"/>
        <v>3751.488</v>
      </c>
      <c r="DG306" s="11">
        <v>1</v>
      </c>
      <c r="DH306" s="11">
        <v>0.97</v>
      </c>
      <c r="DI306" s="11">
        <v>2.11</v>
      </c>
      <c r="DJ306" s="42">
        <f t="shared" si="645"/>
        <v>3.0467</v>
      </c>
      <c r="DK306" s="11">
        <v>1.15</v>
      </c>
      <c r="DL306" s="9">
        <v>0.5</v>
      </c>
      <c r="DM306" s="43">
        <f t="shared" si="646"/>
        <v>6572.05363152</v>
      </c>
      <c r="DV306" s="11">
        <v>2171</v>
      </c>
      <c r="DW306" s="12">
        <v>1.728</v>
      </c>
      <c r="DX306" s="11">
        <v>1</v>
      </c>
      <c r="DY306" s="11">
        <v>0</v>
      </c>
      <c r="DZ306" s="13">
        <f t="shared" si="647"/>
        <v>3751.488</v>
      </c>
      <c r="EA306" s="11">
        <v>1</v>
      </c>
      <c r="EB306" s="11">
        <v>0.97</v>
      </c>
      <c r="EC306" s="11">
        <v>2.91</v>
      </c>
      <c r="ED306" s="42">
        <f t="shared" si="648"/>
        <v>3.8227</v>
      </c>
      <c r="EE306" s="11">
        <v>1.15</v>
      </c>
      <c r="EF306" s="9">
        <v>0.5</v>
      </c>
      <c r="EG306" s="43">
        <f t="shared" si="649"/>
        <v>8245.96757712</v>
      </c>
    </row>
    <row r="307" customHeight="1" spans="6:137">
      <c r="F307" s="11">
        <v>2171</v>
      </c>
      <c r="G307" s="12">
        <v>1.728</v>
      </c>
      <c r="H307" s="11">
        <v>1</v>
      </c>
      <c r="I307" s="11">
        <v>0</v>
      </c>
      <c r="J307" s="13">
        <f t="shared" si="629"/>
        <v>3751.488</v>
      </c>
      <c r="K307" s="11">
        <v>1</v>
      </c>
      <c r="L307" s="11">
        <v>0.97</v>
      </c>
      <c r="M307" s="11">
        <v>2.11</v>
      </c>
      <c r="N307" s="42">
        <f t="shared" si="630"/>
        <v>3.0467</v>
      </c>
      <c r="O307" s="11">
        <v>1.15</v>
      </c>
      <c r="P307" s="9">
        <v>0.5</v>
      </c>
      <c r="Q307" s="43">
        <f t="shared" si="631"/>
        <v>6572.05363152</v>
      </c>
      <c r="Z307" s="11">
        <v>2171</v>
      </c>
      <c r="AA307" s="12">
        <v>1.728</v>
      </c>
      <c r="AB307" s="11">
        <v>1</v>
      </c>
      <c r="AC307" s="11">
        <v>0</v>
      </c>
      <c r="AD307" s="13">
        <f t="shared" si="632"/>
        <v>3751.488</v>
      </c>
      <c r="AE307" s="11">
        <v>1</v>
      </c>
      <c r="AF307" s="11">
        <v>0.97</v>
      </c>
      <c r="AG307" s="11">
        <v>2.11</v>
      </c>
      <c r="AH307" s="42">
        <f t="shared" si="633"/>
        <v>3.0467</v>
      </c>
      <c r="AI307" s="11">
        <v>1.15</v>
      </c>
      <c r="AJ307" s="9">
        <v>0.5</v>
      </c>
      <c r="AK307" s="43">
        <f t="shared" si="634"/>
        <v>6572.05363152</v>
      </c>
      <c r="AT307" s="11">
        <v>2171</v>
      </c>
      <c r="AU307" s="12">
        <v>1.728</v>
      </c>
      <c r="AV307" s="11">
        <v>1</v>
      </c>
      <c r="AW307" s="11">
        <v>0</v>
      </c>
      <c r="AX307" s="13">
        <f t="shared" si="635"/>
        <v>3751.488</v>
      </c>
      <c r="AY307" s="11">
        <v>1</v>
      </c>
      <c r="AZ307" s="11">
        <v>0.97</v>
      </c>
      <c r="BA307" s="11">
        <v>2.11</v>
      </c>
      <c r="BB307" s="42">
        <f t="shared" si="636"/>
        <v>3.0467</v>
      </c>
      <c r="BC307" s="11">
        <v>1.15</v>
      </c>
      <c r="BD307" s="9">
        <v>0.5</v>
      </c>
      <c r="BE307" s="43">
        <f t="shared" si="637"/>
        <v>6572.05363152</v>
      </c>
      <c r="BN307" s="11">
        <v>2171</v>
      </c>
      <c r="BO307" s="12">
        <v>1.728</v>
      </c>
      <c r="BP307" s="11">
        <v>1</v>
      </c>
      <c r="BQ307" s="11">
        <v>0</v>
      </c>
      <c r="BR307" s="13">
        <f t="shared" si="638"/>
        <v>3751.488</v>
      </c>
      <c r="BS307" s="11">
        <v>1</v>
      </c>
      <c r="BT307" s="11">
        <v>0.97</v>
      </c>
      <c r="BU307" s="11">
        <v>2.11</v>
      </c>
      <c r="BV307" s="42">
        <f t="shared" si="639"/>
        <v>3.0467</v>
      </c>
      <c r="BW307" s="11">
        <v>1.15</v>
      </c>
      <c r="BX307" s="9">
        <v>0.5</v>
      </c>
      <c r="BY307" s="43">
        <f t="shared" si="640"/>
        <v>6572.05363152</v>
      </c>
      <c r="CH307" s="11">
        <v>2171</v>
      </c>
      <c r="CI307" s="12">
        <v>1.728</v>
      </c>
      <c r="CJ307" s="11">
        <v>1</v>
      </c>
      <c r="CK307" s="11">
        <v>0</v>
      </c>
      <c r="CL307" s="13">
        <f t="shared" si="641"/>
        <v>3751.488</v>
      </c>
      <c r="CM307" s="11">
        <v>1</v>
      </c>
      <c r="CN307" s="11">
        <v>0.97</v>
      </c>
      <c r="CO307" s="11">
        <v>2.11</v>
      </c>
      <c r="CP307" s="42">
        <f t="shared" si="642"/>
        <v>3.0467</v>
      </c>
      <c r="CQ307" s="11">
        <v>1.15</v>
      </c>
      <c r="CR307" s="9">
        <v>0.5</v>
      </c>
      <c r="CS307" s="43">
        <f t="shared" si="643"/>
        <v>6572.05363152</v>
      </c>
      <c r="DB307" s="11">
        <v>2171</v>
      </c>
      <c r="DC307" s="12">
        <v>1.728</v>
      </c>
      <c r="DD307" s="11">
        <v>1</v>
      </c>
      <c r="DE307" s="11">
        <v>0</v>
      </c>
      <c r="DF307" s="13">
        <f t="shared" si="644"/>
        <v>3751.488</v>
      </c>
      <c r="DG307" s="11">
        <v>1</v>
      </c>
      <c r="DH307" s="11">
        <v>0.97</v>
      </c>
      <c r="DI307" s="11">
        <v>2.11</v>
      </c>
      <c r="DJ307" s="42">
        <f t="shared" si="645"/>
        <v>3.0467</v>
      </c>
      <c r="DK307" s="11">
        <v>1.15</v>
      </c>
      <c r="DL307" s="9">
        <v>0.5</v>
      </c>
      <c r="DM307" s="43">
        <f t="shared" si="646"/>
        <v>6572.05363152</v>
      </c>
      <c r="DV307" s="11">
        <v>2171</v>
      </c>
      <c r="DW307" s="12">
        <v>1.728</v>
      </c>
      <c r="DX307" s="11">
        <v>1</v>
      </c>
      <c r="DY307" s="11">
        <v>0</v>
      </c>
      <c r="DZ307" s="13">
        <f t="shared" si="647"/>
        <v>3751.488</v>
      </c>
      <c r="EA307" s="11">
        <v>1</v>
      </c>
      <c r="EB307" s="11">
        <v>0.97</v>
      </c>
      <c r="EC307" s="11">
        <v>2.91</v>
      </c>
      <c r="ED307" s="42">
        <f t="shared" si="648"/>
        <v>3.8227</v>
      </c>
      <c r="EE307" s="11">
        <v>1.15</v>
      </c>
      <c r="EF307" s="9">
        <v>0.5</v>
      </c>
      <c r="EG307" s="43">
        <f t="shared" si="649"/>
        <v>8245.96757712</v>
      </c>
    </row>
    <row r="308" customHeight="1" spans="6:137">
      <c r="F308" s="11">
        <v>2171</v>
      </c>
      <c r="G308" s="12">
        <v>1.728</v>
      </c>
      <c r="H308" s="11">
        <v>1</v>
      </c>
      <c r="I308" s="11">
        <v>0</v>
      </c>
      <c r="J308" s="13">
        <f t="shared" si="629"/>
        <v>3751.488</v>
      </c>
      <c r="K308" s="11">
        <v>1</v>
      </c>
      <c r="L308" s="11">
        <v>0.97</v>
      </c>
      <c r="M308" s="11">
        <v>2.11</v>
      </c>
      <c r="N308" s="42">
        <f t="shared" si="630"/>
        <v>3.0467</v>
      </c>
      <c r="O308" s="11">
        <v>0.9</v>
      </c>
      <c r="P308" s="9">
        <v>0.5</v>
      </c>
      <c r="Q308" s="43">
        <f t="shared" si="631"/>
        <v>5143.34632032</v>
      </c>
      <c r="Z308" s="11">
        <v>2171</v>
      </c>
      <c r="AA308" s="12">
        <v>1.728</v>
      </c>
      <c r="AB308" s="11">
        <v>1</v>
      </c>
      <c r="AC308" s="11">
        <v>0</v>
      </c>
      <c r="AD308" s="13">
        <f t="shared" si="632"/>
        <v>3751.488</v>
      </c>
      <c r="AE308" s="11">
        <v>1</v>
      </c>
      <c r="AF308" s="11">
        <v>0.97</v>
      </c>
      <c r="AG308" s="11">
        <v>2.11</v>
      </c>
      <c r="AH308" s="42">
        <f t="shared" si="633"/>
        <v>3.0467</v>
      </c>
      <c r="AI308" s="11">
        <v>0.9</v>
      </c>
      <c r="AJ308" s="9">
        <v>0.5</v>
      </c>
      <c r="AK308" s="43">
        <f t="shared" si="634"/>
        <v>5143.34632032</v>
      </c>
      <c r="AT308" s="11">
        <v>2171</v>
      </c>
      <c r="AU308" s="12">
        <v>1.728</v>
      </c>
      <c r="AV308" s="11">
        <v>1</v>
      </c>
      <c r="AW308" s="11">
        <v>0</v>
      </c>
      <c r="AX308" s="13">
        <f t="shared" si="635"/>
        <v>3751.488</v>
      </c>
      <c r="AY308" s="11">
        <v>1</v>
      </c>
      <c r="AZ308" s="11">
        <v>0.97</v>
      </c>
      <c r="BA308" s="11">
        <v>2.11</v>
      </c>
      <c r="BB308" s="42">
        <f t="shared" si="636"/>
        <v>3.0467</v>
      </c>
      <c r="BC308" s="11">
        <v>0.9</v>
      </c>
      <c r="BD308" s="9">
        <v>0.5</v>
      </c>
      <c r="BE308" s="43">
        <f t="shared" si="637"/>
        <v>5143.34632032</v>
      </c>
      <c r="BN308" s="11">
        <v>2171</v>
      </c>
      <c r="BO308" s="12">
        <v>1.728</v>
      </c>
      <c r="BP308" s="11">
        <v>1</v>
      </c>
      <c r="BQ308" s="11">
        <v>0</v>
      </c>
      <c r="BR308" s="13">
        <f t="shared" si="638"/>
        <v>3751.488</v>
      </c>
      <c r="BS308" s="11">
        <v>1</v>
      </c>
      <c r="BT308" s="11">
        <v>0.97</v>
      </c>
      <c r="BU308" s="11">
        <v>2.11</v>
      </c>
      <c r="BV308" s="42">
        <f t="shared" si="639"/>
        <v>3.0467</v>
      </c>
      <c r="BW308" s="11">
        <v>0.9</v>
      </c>
      <c r="BX308" s="9">
        <v>0.5</v>
      </c>
      <c r="BY308" s="43">
        <f t="shared" si="640"/>
        <v>5143.34632032</v>
      </c>
      <c r="CH308" s="11">
        <v>2171</v>
      </c>
      <c r="CI308" s="12">
        <v>1.728</v>
      </c>
      <c r="CJ308" s="11">
        <v>1</v>
      </c>
      <c r="CK308" s="11">
        <v>0</v>
      </c>
      <c r="CL308" s="13">
        <f t="shared" si="641"/>
        <v>3751.488</v>
      </c>
      <c r="CM308" s="11">
        <v>1</v>
      </c>
      <c r="CN308" s="11">
        <v>0.97</v>
      </c>
      <c r="CO308" s="11">
        <v>2.11</v>
      </c>
      <c r="CP308" s="42">
        <f t="shared" si="642"/>
        <v>3.0467</v>
      </c>
      <c r="CQ308" s="11">
        <v>0.9</v>
      </c>
      <c r="CR308" s="9">
        <v>0.5</v>
      </c>
      <c r="CS308" s="43">
        <f t="shared" si="643"/>
        <v>5143.34632032</v>
      </c>
      <c r="DB308" s="11">
        <v>2171</v>
      </c>
      <c r="DC308" s="12">
        <v>1.728</v>
      </c>
      <c r="DD308" s="11">
        <v>1</v>
      </c>
      <c r="DE308" s="11">
        <v>0</v>
      </c>
      <c r="DF308" s="13">
        <f t="shared" si="644"/>
        <v>3751.488</v>
      </c>
      <c r="DG308" s="11">
        <v>1</v>
      </c>
      <c r="DH308" s="11">
        <v>0.97</v>
      </c>
      <c r="DI308" s="11">
        <v>2.11</v>
      </c>
      <c r="DJ308" s="42">
        <f t="shared" si="645"/>
        <v>3.0467</v>
      </c>
      <c r="DK308" s="11">
        <v>0.9</v>
      </c>
      <c r="DL308" s="9">
        <v>0.5</v>
      </c>
      <c r="DM308" s="43">
        <f t="shared" si="646"/>
        <v>5143.34632032</v>
      </c>
      <c r="DV308" s="11">
        <v>2171</v>
      </c>
      <c r="DW308" s="12">
        <v>1.728</v>
      </c>
      <c r="DX308" s="11">
        <v>1</v>
      </c>
      <c r="DY308" s="11">
        <v>0</v>
      </c>
      <c r="DZ308" s="13">
        <f t="shared" si="647"/>
        <v>3751.488</v>
      </c>
      <c r="EA308" s="11">
        <v>1</v>
      </c>
      <c r="EB308" s="11">
        <v>0.97</v>
      </c>
      <c r="EC308" s="11">
        <v>2.91</v>
      </c>
      <c r="ED308" s="42">
        <f t="shared" si="648"/>
        <v>3.8227</v>
      </c>
      <c r="EE308" s="11">
        <v>0.9</v>
      </c>
      <c r="EF308" s="9">
        <v>0.5</v>
      </c>
      <c r="EG308" s="43">
        <f t="shared" si="649"/>
        <v>6453.36592992</v>
      </c>
    </row>
    <row r="309" customHeight="1" spans="6:137">
      <c r="F309" s="11">
        <v>2171</v>
      </c>
      <c r="G309" s="12">
        <v>1.728</v>
      </c>
      <c r="H309" s="11">
        <v>1</v>
      </c>
      <c r="I309" s="11">
        <v>0</v>
      </c>
      <c r="J309" s="13">
        <f t="shared" si="629"/>
        <v>3751.488</v>
      </c>
      <c r="K309" s="11">
        <v>1</v>
      </c>
      <c r="L309" s="11">
        <v>0.97</v>
      </c>
      <c r="M309" s="11">
        <v>2.11</v>
      </c>
      <c r="N309" s="42">
        <f t="shared" si="630"/>
        <v>3.0467</v>
      </c>
      <c r="O309" s="11">
        <v>0.9</v>
      </c>
      <c r="P309" s="9">
        <v>0.5</v>
      </c>
      <c r="Q309" s="43">
        <f t="shared" si="631"/>
        <v>5143.34632032</v>
      </c>
      <c r="Z309" s="11">
        <v>2171</v>
      </c>
      <c r="AA309" s="12">
        <v>1.728</v>
      </c>
      <c r="AB309" s="11">
        <v>1</v>
      </c>
      <c r="AC309" s="11">
        <v>0</v>
      </c>
      <c r="AD309" s="13">
        <f t="shared" si="632"/>
        <v>3751.488</v>
      </c>
      <c r="AE309" s="11">
        <v>1</v>
      </c>
      <c r="AF309" s="11">
        <v>0.97</v>
      </c>
      <c r="AG309" s="11">
        <v>2.11</v>
      </c>
      <c r="AH309" s="42">
        <f t="shared" si="633"/>
        <v>3.0467</v>
      </c>
      <c r="AI309" s="11">
        <v>0.9</v>
      </c>
      <c r="AJ309" s="9">
        <v>0.5</v>
      </c>
      <c r="AK309" s="43">
        <f t="shared" si="634"/>
        <v>5143.34632032</v>
      </c>
      <c r="AT309" s="11">
        <v>2171</v>
      </c>
      <c r="AU309" s="12">
        <v>1.728</v>
      </c>
      <c r="AV309" s="11">
        <v>1</v>
      </c>
      <c r="AW309" s="11">
        <v>0</v>
      </c>
      <c r="AX309" s="13">
        <f t="shared" si="635"/>
        <v>3751.488</v>
      </c>
      <c r="AY309" s="11">
        <v>1</v>
      </c>
      <c r="AZ309" s="11">
        <v>0.97</v>
      </c>
      <c r="BA309" s="11">
        <v>2.11</v>
      </c>
      <c r="BB309" s="42">
        <f t="shared" si="636"/>
        <v>3.0467</v>
      </c>
      <c r="BC309" s="11">
        <v>0.9</v>
      </c>
      <c r="BD309" s="9">
        <v>0.5</v>
      </c>
      <c r="BE309" s="43">
        <f t="shared" si="637"/>
        <v>5143.34632032</v>
      </c>
      <c r="BN309" s="11">
        <v>2171</v>
      </c>
      <c r="BO309" s="12">
        <v>1.728</v>
      </c>
      <c r="BP309" s="11">
        <v>1</v>
      </c>
      <c r="BQ309" s="11">
        <v>0</v>
      </c>
      <c r="BR309" s="13">
        <f t="shared" si="638"/>
        <v>3751.488</v>
      </c>
      <c r="BS309" s="11">
        <v>1</v>
      </c>
      <c r="BT309" s="11">
        <v>0.97</v>
      </c>
      <c r="BU309" s="11">
        <v>2.11</v>
      </c>
      <c r="BV309" s="42">
        <f t="shared" si="639"/>
        <v>3.0467</v>
      </c>
      <c r="BW309" s="11">
        <v>0.9</v>
      </c>
      <c r="BX309" s="9">
        <v>0.5</v>
      </c>
      <c r="BY309" s="43">
        <f t="shared" si="640"/>
        <v>5143.34632032</v>
      </c>
      <c r="CH309" s="11">
        <v>2171</v>
      </c>
      <c r="CI309" s="12">
        <v>1.728</v>
      </c>
      <c r="CJ309" s="11">
        <v>1</v>
      </c>
      <c r="CK309" s="11">
        <v>0</v>
      </c>
      <c r="CL309" s="13">
        <f t="shared" si="641"/>
        <v>3751.488</v>
      </c>
      <c r="CM309" s="11">
        <v>1</v>
      </c>
      <c r="CN309" s="11">
        <v>0.97</v>
      </c>
      <c r="CO309" s="11">
        <v>2.11</v>
      </c>
      <c r="CP309" s="42">
        <f t="shared" si="642"/>
        <v>3.0467</v>
      </c>
      <c r="CQ309" s="11">
        <v>0.9</v>
      </c>
      <c r="CR309" s="9">
        <v>0.5</v>
      </c>
      <c r="CS309" s="43">
        <f t="shared" si="643"/>
        <v>5143.34632032</v>
      </c>
      <c r="DB309" s="11">
        <v>2171</v>
      </c>
      <c r="DC309" s="12">
        <v>1.728</v>
      </c>
      <c r="DD309" s="11">
        <v>1</v>
      </c>
      <c r="DE309" s="11">
        <v>0</v>
      </c>
      <c r="DF309" s="13">
        <f t="shared" si="644"/>
        <v>3751.488</v>
      </c>
      <c r="DG309" s="11">
        <v>1</v>
      </c>
      <c r="DH309" s="11">
        <v>0.97</v>
      </c>
      <c r="DI309" s="11">
        <v>2.11</v>
      </c>
      <c r="DJ309" s="42">
        <f t="shared" si="645"/>
        <v>3.0467</v>
      </c>
      <c r="DK309" s="11">
        <v>0.9</v>
      </c>
      <c r="DL309" s="9">
        <v>0.5</v>
      </c>
      <c r="DM309" s="43">
        <f t="shared" si="646"/>
        <v>5143.34632032</v>
      </c>
      <c r="DV309" s="11">
        <v>2171</v>
      </c>
      <c r="DW309" s="12">
        <v>1.728</v>
      </c>
      <c r="DX309" s="11">
        <v>1</v>
      </c>
      <c r="DY309" s="11">
        <v>0</v>
      </c>
      <c r="DZ309" s="13">
        <f t="shared" si="647"/>
        <v>3751.488</v>
      </c>
      <c r="EA309" s="11">
        <v>1</v>
      </c>
      <c r="EB309" s="11">
        <v>0.97</v>
      </c>
      <c r="EC309" s="11">
        <v>2.91</v>
      </c>
      <c r="ED309" s="42">
        <f t="shared" si="648"/>
        <v>3.8227</v>
      </c>
      <c r="EE309" s="11">
        <v>0.9</v>
      </c>
      <c r="EF309" s="9">
        <v>0.5</v>
      </c>
      <c r="EG309" s="43">
        <f t="shared" si="649"/>
        <v>6453.36592992</v>
      </c>
    </row>
    <row r="310" customHeight="1" spans="6:137">
      <c r="F310" s="11">
        <v>2171</v>
      </c>
      <c r="G310" s="12">
        <v>1.728</v>
      </c>
      <c r="H310" s="11">
        <v>1</v>
      </c>
      <c r="I310" s="11">
        <v>0</v>
      </c>
      <c r="J310" s="13">
        <f t="shared" si="629"/>
        <v>3751.488</v>
      </c>
      <c r="K310" s="11">
        <v>1</v>
      </c>
      <c r="L310" s="11">
        <v>0.97</v>
      </c>
      <c r="M310" s="11">
        <v>2.11</v>
      </c>
      <c r="N310" s="42">
        <f t="shared" si="630"/>
        <v>3.0467</v>
      </c>
      <c r="O310" s="11">
        <v>0.9</v>
      </c>
      <c r="P310" s="9">
        <v>0.5</v>
      </c>
      <c r="Q310" s="43">
        <f t="shared" si="631"/>
        <v>5143.34632032</v>
      </c>
      <c r="Z310" s="11">
        <v>2171</v>
      </c>
      <c r="AA310" s="12">
        <v>1.728</v>
      </c>
      <c r="AB310" s="11">
        <v>1</v>
      </c>
      <c r="AC310" s="11">
        <v>0</v>
      </c>
      <c r="AD310" s="13">
        <f t="shared" si="632"/>
        <v>3751.488</v>
      </c>
      <c r="AE310" s="11">
        <v>1</v>
      </c>
      <c r="AF310" s="11">
        <v>0.97</v>
      </c>
      <c r="AG310" s="11">
        <v>2.11</v>
      </c>
      <c r="AH310" s="42">
        <f t="shared" si="633"/>
        <v>3.0467</v>
      </c>
      <c r="AI310" s="11">
        <v>0.9</v>
      </c>
      <c r="AJ310" s="9">
        <v>0.5</v>
      </c>
      <c r="AK310" s="43">
        <f t="shared" si="634"/>
        <v>5143.34632032</v>
      </c>
      <c r="AT310" s="11">
        <v>2171</v>
      </c>
      <c r="AU310" s="12">
        <v>1.728</v>
      </c>
      <c r="AV310" s="11">
        <v>1</v>
      </c>
      <c r="AW310" s="11">
        <v>0</v>
      </c>
      <c r="AX310" s="13">
        <f t="shared" si="635"/>
        <v>3751.488</v>
      </c>
      <c r="AY310" s="11">
        <v>1</v>
      </c>
      <c r="AZ310" s="11">
        <v>0.97</v>
      </c>
      <c r="BA310" s="11">
        <v>2.11</v>
      </c>
      <c r="BB310" s="42">
        <f t="shared" si="636"/>
        <v>3.0467</v>
      </c>
      <c r="BC310" s="11">
        <v>0.9</v>
      </c>
      <c r="BD310" s="9">
        <v>0.5</v>
      </c>
      <c r="BE310" s="43">
        <f t="shared" si="637"/>
        <v>5143.34632032</v>
      </c>
      <c r="BN310" s="11">
        <v>2171</v>
      </c>
      <c r="BO310" s="12">
        <v>1.728</v>
      </c>
      <c r="BP310" s="11">
        <v>1</v>
      </c>
      <c r="BQ310" s="11">
        <v>0</v>
      </c>
      <c r="BR310" s="13">
        <f t="shared" si="638"/>
        <v>3751.488</v>
      </c>
      <c r="BS310" s="11">
        <v>1</v>
      </c>
      <c r="BT310" s="11">
        <v>0.97</v>
      </c>
      <c r="BU310" s="11">
        <v>2.11</v>
      </c>
      <c r="BV310" s="42">
        <f t="shared" si="639"/>
        <v>3.0467</v>
      </c>
      <c r="BW310" s="11">
        <v>0.9</v>
      </c>
      <c r="BX310" s="9">
        <v>0.5</v>
      </c>
      <c r="BY310" s="43">
        <f t="shared" si="640"/>
        <v>5143.34632032</v>
      </c>
      <c r="CH310" s="11">
        <v>2171</v>
      </c>
      <c r="CI310" s="12">
        <v>1.728</v>
      </c>
      <c r="CJ310" s="11">
        <v>1</v>
      </c>
      <c r="CK310" s="11">
        <v>0</v>
      </c>
      <c r="CL310" s="13">
        <f t="shared" si="641"/>
        <v>3751.488</v>
      </c>
      <c r="CM310" s="11">
        <v>1</v>
      </c>
      <c r="CN310" s="11">
        <v>0.97</v>
      </c>
      <c r="CO310" s="11">
        <v>2.11</v>
      </c>
      <c r="CP310" s="42">
        <f t="shared" si="642"/>
        <v>3.0467</v>
      </c>
      <c r="CQ310" s="11">
        <v>0.9</v>
      </c>
      <c r="CR310" s="9">
        <v>0.5</v>
      </c>
      <c r="CS310" s="43">
        <f t="shared" si="643"/>
        <v>5143.34632032</v>
      </c>
      <c r="DB310" s="11">
        <v>2171</v>
      </c>
      <c r="DC310" s="12">
        <v>1.728</v>
      </c>
      <c r="DD310" s="11">
        <v>1</v>
      </c>
      <c r="DE310" s="11">
        <v>0</v>
      </c>
      <c r="DF310" s="13">
        <f t="shared" si="644"/>
        <v>3751.488</v>
      </c>
      <c r="DG310" s="11">
        <v>1</v>
      </c>
      <c r="DH310" s="11">
        <v>0.97</v>
      </c>
      <c r="DI310" s="11">
        <v>2.11</v>
      </c>
      <c r="DJ310" s="42">
        <f t="shared" si="645"/>
        <v>3.0467</v>
      </c>
      <c r="DK310" s="11">
        <v>0.9</v>
      </c>
      <c r="DL310" s="9">
        <v>0.5</v>
      </c>
      <c r="DM310" s="43">
        <f t="shared" si="646"/>
        <v>5143.34632032</v>
      </c>
      <c r="DV310" s="11">
        <v>2171</v>
      </c>
      <c r="DW310" s="12">
        <v>1.728</v>
      </c>
      <c r="DX310" s="11">
        <v>1</v>
      </c>
      <c r="DY310" s="11">
        <v>0</v>
      </c>
      <c r="DZ310" s="13">
        <f t="shared" si="647"/>
        <v>3751.488</v>
      </c>
      <c r="EA310" s="11">
        <v>1</v>
      </c>
      <c r="EB310" s="11">
        <v>0.97</v>
      </c>
      <c r="EC310" s="11">
        <v>2.91</v>
      </c>
      <c r="ED310" s="42">
        <f t="shared" si="648"/>
        <v>3.8227</v>
      </c>
      <c r="EE310" s="11">
        <v>0.9</v>
      </c>
      <c r="EF310" s="9">
        <v>0.5</v>
      </c>
      <c r="EG310" s="43">
        <f t="shared" si="649"/>
        <v>6453.36592992</v>
      </c>
    </row>
    <row r="311" customHeight="1" spans="6:137">
      <c r="F311" s="11">
        <v>2171</v>
      </c>
      <c r="G311" s="12">
        <v>1.728</v>
      </c>
      <c r="H311" s="11">
        <v>1</v>
      </c>
      <c r="I311" s="11">
        <v>0</v>
      </c>
      <c r="J311" s="13">
        <f t="shared" si="629"/>
        <v>3751.488</v>
      </c>
      <c r="K311" s="11">
        <v>1</v>
      </c>
      <c r="L311" s="11">
        <v>0.97</v>
      </c>
      <c r="M311" s="11">
        <v>2.11</v>
      </c>
      <c r="N311" s="42">
        <f t="shared" si="630"/>
        <v>3.0467</v>
      </c>
      <c r="O311" s="11">
        <v>0.9</v>
      </c>
      <c r="P311" s="9">
        <v>0.5</v>
      </c>
      <c r="Q311" s="43">
        <f t="shared" si="631"/>
        <v>5143.34632032</v>
      </c>
      <c r="Z311" s="11">
        <v>2171</v>
      </c>
      <c r="AA311" s="12">
        <v>1.728</v>
      </c>
      <c r="AB311" s="11">
        <v>1</v>
      </c>
      <c r="AC311" s="11">
        <v>0</v>
      </c>
      <c r="AD311" s="13">
        <f t="shared" si="632"/>
        <v>3751.488</v>
      </c>
      <c r="AE311" s="11">
        <v>1</v>
      </c>
      <c r="AF311" s="11">
        <v>0.97</v>
      </c>
      <c r="AG311" s="11">
        <v>2.11</v>
      </c>
      <c r="AH311" s="42">
        <f t="shared" si="633"/>
        <v>3.0467</v>
      </c>
      <c r="AI311" s="11">
        <v>0.9</v>
      </c>
      <c r="AJ311" s="9">
        <v>0.5</v>
      </c>
      <c r="AK311" s="43">
        <f t="shared" si="634"/>
        <v>5143.34632032</v>
      </c>
      <c r="AT311" s="11">
        <v>2171</v>
      </c>
      <c r="AU311" s="12">
        <v>1.728</v>
      </c>
      <c r="AV311" s="11">
        <v>1</v>
      </c>
      <c r="AW311" s="11">
        <v>0</v>
      </c>
      <c r="AX311" s="13">
        <f t="shared" si="635"/>
        <v>3751.488</v>
      </c>
      <c r="AY311" s="11">
        <v>1</v>
      </c>
      <c r="AZ311" s="11">
        <v>0.97</v>
      </c>
      <c r="BA311" s="11">
        <v>2.11</v>
      </c>
      <c r="BB311" s="42">
        <f t="shared" si="636"/>
        <v>3.0467</v>
      </c>
      <c r="BC311" s="11">
        <v>0.9</v>
      </c>
      <c r="BD311" s="9">
        <v>0.5</v>
      </c>
      <c r="BE311" s="43">
        <f t="shared" si="637"/>
        <v>5143.34632032</v>
      </c>
      <c r="BN311" s="11">
        <v>2171</v>
      </c>
      <c r="BO311" s="12">
        <v>1.728</v>
      </c>
      <c r="BP311" s="11">
        <v>1</v>
      </c>
      <c r="BQ311" s="11">
        <v>0</v>
      </c>
      <c r="BR311" s="13">
        <f t="shared" si="638"/>
        <v>3751.488</v>
      </c>
      <c r="BS311" s="11">
        <v>1</v>
      </c>
      <c r="BT311" s="11">
        <v>0.97</v>
      </c>
      <c r="BU311" s="11">
        <v>2.11</v>
      </c>
      <c r="BV311" s="42">
        <f t="shared" si="639"/>
        <v>3.0467</v>
      </c>
      <c r="BW311" s="11">
        <v>0.9</v>
      </c>
      <c r="BX311" s="9">
        <v>0.5</v>
      </c>
      <c r="BY311" s="43">
        <f t="shared" si="640"/>
        <v>5143.34632032</v>
      </c>
      <c r="CH311" s="11">
        <v>2171</v>
      </c>
      <c r="CI311" s="12">
        <v>1.728</v>
      </c>
      <c r="CJ311" s="11">
        <v>1</v>
      </c>
      <c r="CK311" s="11">
        <v>0</v>
      </c>
      <c r="CL311" s="13">
        <f t="shared" si="641"/>
        <v>3751.488</v>
      </c>
      <c r="CM311" s="11">
        <v>1</v>
      </c>
      <c r="CN311" s="11">
        <v>0.97</v>
      </c>
      <c r="CO311" s="11">
        <v>2.11</v>
      </c>
      <c r="CP311" s="42">
        <f t="shared" si="642"/>
        <v>3.0467</v>
      </c>
      <c r="CQ311" s="11">
        <v>0.9</v>
      </c>
      <c r="CR311" s="9">
        <v>0.5</v>
      </c>
      <c r="CS311" s="43">
        <f t="shared" si="643"/>
        <v>5143.34632032</v>
      </c>
      <c r="DB311" s="11">
        <v>2171</v>
      </c>
      <c r="DC311" s="12">
        <v>1.728</v>
      </c>
      <c r="DD311" s="11">
        <v>1</v>
      </c>
      <c r="DE311" s="11">
        <v>0</v>
      </c>
      <c r="DF311" s="13">
        <f t="shared" si="644"/>
        <v>3751.488</v>
      </c>
      <c r="DG311" s="11">
        <v>1</v>
      </c>
      <c r="DH311" s="11">
        <v>0.97</v>
      </c>
      <c r="DI311" s="11">
        <v>2.11</v>
      </c>
      <c r="DJ311" s="42">
        <f t="shared" si="645"/>
        <v>3.0467</v>
      </c>
      <c r="DK311" s="11">
        <v>0.9</v>
      </c>
      <c r="DL311" s="9">
        <v>0.5</v>
      </c>
      <c r="DM311" s="43">
        <f t="shared" si="646"/>
        <v>5143.34632032</v>
      </c>
      <c r="DV311" s="11">
        <v>2171</v>
      </c>
      <c r="DW311" s="12">
        <v>1.728</v>
      </c>
      <c r="DX311" s="11">
        <v>1</v>
      </c>
      <c r="DY311" s="11">
        <v>0</v>
      </c>
      <c r="DZ311" s="13">
        <f t="shared" si="647"/>
        <v>3751.488</v>
      </c>
      <c r="EA311" s="11">
        <v>1</v>
      </c>
      <c r="EB311" s="11">
        <v>0.97</v>
      </c>
      <c r="EC311" s="11">
        <v>2.91</v>
      </c>
      <c r="ED311" s="42">
        <f t="shared" si="648"/>
        <v>3.8227</v>
      </c>
      <c r="EE311" s="11">
        <v>0.9</v>
      </c>
      <c r="EF311" s="9">
        <v>0.5</v>
      </c>
      <c r="EG311" s="43">
        <f t="shared" si="649"/>
        <v>6453.36592992</v>
      </c>
    </row>
    <row r="312" customHeight="1" spans="6:137">
      <c r="F312" s="11">
        <v>2171</v>
      </c>
      <c r="G312" s="12">
        <v>1.55</v>
      </c>
      <c r="H312" s="11">
        <v>1</v>
      </c>
      <c r="I312" s="11">
        <v>0</v>
      </c>
      <c r="J312" s="13">
        <f t="shared" si="629"/>
        <v>3365.05</v>
      </c>
      <c r="K312" s="11">
        <v>1</v>
      </c>
      <c r="L312" s="11">
        <v>0.97</v>
      </c>
      <c r="M312" s="11">
        <v>2.11</v>
      </c>
      <c r="N312" s="42">
        <f t="shared" si="630"/>
        <v>3.0467</v>
      </c>
      <c r="O312" s="11">
        <v>0.9</v>
      </c>
      <c r="P312" s="9">
        <v>0.5</v>
      </c>
      <c r="Q312" s="43">
        <f t="shared" si="631"/>
        <v>4613.53402575</v>
      </c>
      <c r="Z312" s="11">
        <v>2171</v>
      </c>
      <c r="AA312" s="12">
        <v>1.55</v>
      </c>
      <c r="AB312" s="11">
        <v>1</v>
      </c>
      <c r="AC312" s="11">
        <v>0</v>
      </c>
      <c r="AD312" s="13">
        <f t="shared" si="632"/>
        <v>3365.05</v>
      </c>
      <c r="AE312" s="11">
        <v>1</v>
      </c>
      <c r="AF312" s="11">
        <v>0.97</v>
      </c>
      <c r="AG312" s="11">
        <v>2.11</v>
      </c>
      <c r="AH312" s="42">
        <f t="shared" si="633"/>
        <v>3.0467</v>
      </c>
      <c r="AI312" s="11">
        <v>0.9</v>
      </c>
      <c r="AJ312" s="9">
        <v>0.5</v>
      </c>
      <c r="AK312" s="43">
        <f t="shared" si="634"/>
        <v>4613.53402575</v>
      </c>
      <c r="AT312" s="11">
        <v>2171</v>
      </c>
      <c r="AU312" s="12">
        <v>1.55</v>
      </c>
      <c r="AV312" s="11">
        <v>1</v>
      </c>
      <c r="AW312" s="11">
        <v>0</v>
      </c>
      <c r="AX312" s="13">
        <f t="shared" si="635"/>
        <v>3365.05</v>
      </c>
      <c r="AY312" s="11">
        <v>1</v>
      </c>
      <c r="AZ312" s="11">
        <v>0.97</v>
      </c>
      <c r="BA312" s="11">
        <v>2.11</v>
      </c>
      <c r="BB312" s="42">
        <f t="shared" si="636"/>
        <v>3.0467</v>
      </c>
      <c r="BC312" s="11">
        <v>0.9</v>
      </c>
      <c r="BD312" s="9">
        <v>0.5</v>
      </c>
      <c r="BE312" s="43">
        <f t="shared" si="637"/>
        <v>4613.53402575</v>
      </c>
      <c r="BN312" s="11">
        <v>2171</v>
      </c>
      <c r="BO312" s="12">
        <v>1.55</v>
      </c>
      <c r="BP312" s="11">
        <v>1</v>
      </c>
      <c r="BQ312" s="11">
        <v>0</v>
      </c>
      <c r="BR312" s="13">
        <f t="shared" si="638"/>
        <v>3365.05</v>
      </c>
      <c r="BS312" s="11">
        <v>1</v>
      </c>
      <c r="BT312" s="11">
        <v>0.97</v>
      </c>
      <c r="BU312" s="11">
        <v>2.11</v>
      </c>
      <c r="BV312" s="42">
        <f t="shared" si="639"/>
        <v>3.0467</v>
      </c>
      <c r="BW312" s="11">
        <v>0.9</v>
      </c>
      <c r="BX312" s="9">
        <v>0.5</v>
      </c>
      <c r="BY312" s="43">
        <f t="shared" si="640"/>
        <v>4613.53402575</v>
      </c>
      <c r="CH312" s="11">
        <v>2171</v>
      </c>
      <c r="CI312" s="12">
        <v>1.55</v>
      </c>
      <c r="CJ312" s="11">
        <v>1</v>
      </c>
      <c r="CK312" s="11">
        <v>0</v>
      </c>
      <c r="CL312" s="13">
        <f t="shared" si="641"/>
        <v>3365.05</v>
      </c>
      <c r="CM312" s="11">
        <v>1</v>
      </c>
      <c r="CN312" s="11">
        <v>0.97</v>
      </c>
      <c r="CO312" s="11">
        <v>2.11</v>
      </c>
      <c r="CP312" s="42">
        <f t="shared" si="642"/>
        <v>3.0467</v>
      </c>
      <c r="CQ312" s="11">
        <v>0.9</v>
      </c>
      <c r="CR312" s="9">
        <v>0.5</v>
      </c>
      <c r="CS312" s="43">
        <f t="shared" si="643"/>
        <v>4613.53402575</v>
      </c>
      <c r="DB312" s="11">
        <v>2171</v>
      </c>
      <c r="DC312" s="12">
        <v>1.55</v>
      </c>
      <c r="DD312" s="11">
        <v>1</v>
      </c>
      <c r="DE312" s="11">
        <v>0</v>
      </c>
      <c r="DF312" s="13">
        <f t="shared" si="644"/>
        <v>3365.05</v>
      </c>
      <c r="DG312" s="11">
        <v>1</v>
      </c>
      <c r="DH312" s="11">
        <v>0.97</v>
      </c>
      <c r="DI312" s="11">
        <v>2.11</v>
      </c>
      <c r="DJ312" s="42">
        <f t="shared" si="645"/>
        <v>3.0467</v>
      </c>
      <c r="DK312" s="11">
        <v>0.9</v>
      </c>
      <c r="DL312" s="9">
        <v>0.5</v>
      </c>
      <c r="DM312" s="43">
        <f t="shared" si="646"/>
        <v>4613.53402575</v>
      </c>
      <c r="DV312" s="11">
        <v>2171</v>
      </c>
      <c r="DW312" s="12">
        <v>1.55</v>
      </c>
      <c r="DX312" s="11">
        <v>1</v>
      </c>
      <c r="DY312" s="11">
        <v>0</v>
      </c>
      <c r="DZ312" s="13">
        <f t="shared" si="647"/>
        <v>3365.05</v>
      </c>
      <c r="EA312" s="11">
        <v>1</v>
      </c>
      <c r="EB312" s="11">
        <v>0.97</v>
      </c>
      <c r="EC312" s="11">
        <v>2.91</v>
      </c>
      <c r="ED312" s="42">
        <f t="shared" si="648"/>
        <v>3.8227</v>
      </c>
      <c r="EE312" s="11">
        <v>0.9</v>
      </c>
      <c r="EF312" s="9">
        <v>0.5</v>
      </c>
      <c r="EG312" s="43">
        <f t="shared" si="649"/>
        <v>5788.60948575</v>
      </c>
    </row>
    <row r="313" customHeight="1" spans="6:137">
      <c r="F313" s="11">
        <v>2171</v>
      </c>
      <c r="G313" s="12">
        <v>12.18</v>
      </c>
      <c r="H313" s="11">
        <v>1</v>
      </c>
      <c r="I313" s="11">
        <v>0</v>
      </c>
      <c r="J313" s="13">
        <f t="shared" si="629"/>
        <v>26442.78</v>
      </c>
      <c r="K313" s="11">
        <v>1</v>
      </c>
      <c r="L313" s="11">
        <v>0.97</v>
      </c>
      <c r="M313" s="11">
        <v>2.11</v>
      </c>
      <c r="N313" s="42">
        <f t="shared" si="630"/>
        <v>3.0467</v>
      </c>
      <c r="O313" s="11">
        <v>0.9</v>
      </c>
      <c r="P313" s="9">
        <v>0.5</v>
      </c>
      <c r="Q313" s="43">
        <f t="shared" si="631"/>
        <v>36253.4480217</v>
      </c>
      <c r="Z313" s="11">
        <v>2171</v>
      </c>
      <c r="AA313" s="12">
        <v>12.18</v>
      </c>
      <c r="AB313" s="11">
        <v>1</v>
      </c>
      <c r="AC313" s="11">
        <v>0</v>
      </c>
      <c r="AD313" s="13">
        <f t="shared" si="632"/>
        <v>26442.78</v>
      </c>
      <c r="AE313" s="11">
        <v>1</v>
      </c>
      <c r="AF313" s="11">
        <v>0.97</v>
      </c>
      <c r="AG313" s="11">
        <v>2.11</v>
      </c>
      <c r="AH313" s="42">
        <f t="shared" si="633"/>
        <v>3.0467</v>
      </c>
      <c r="AI313" s="11">
        <v>0.9</v>
      </c>
      <c r="AJ313" s="9">
        <v>0.5</v>
      </c>
      <c r="AK313" s="43">
        <f t="shared" si="634"/>
        <v>36253.4480217</v>
      </c>
      <c r="AT313" s="11">
        <v>2171</v>
      </c>
      <c r="AU313" s="12">
        <v>12.18</v>
      </c>
      <c r="AV313" s="11">
        <v>1</v>
      </c>
      <c r="AW313" s="11">
        <v>0</v>
      </c>
      <c r="AX313" s="13">
        <f t="shared" si="635"/>
        <v>26442.78</v>
      </c>
      <c r="AY313" s="11">
        <v>1</v>
      </c>
      <c r="AZ313" s="11">
        <v>0.97</v>
      </c>
      <c r="BA313" s="11">
        <v>2.11</v>
      </c>
      <c r="BB313" s="42">
        <f t="shared" si="636"/>
        <v>3.0467</v>
      </c>
      <c r="BC313" s="11">
        <v>0.9</v>
      </c>
      <c r="BD313" s="9">
        <v>0.5</v>
      </c>
      <c r="BE313" s="43">
        <f t="shared" si="637"/>
        <v>36253.4480217</v>
      </c>
      <c r="BN313" s="11">
        <v>2171</v>
      </c>
      <c r="BO313" s="12">
        <v>12.18</v>
      </c>
      <c r="BP313" s="11">
        <v>1</v>
      </c>
      <c r="BQ313" s="11">
        <v>0</v>
      </c>
      <c r="BR313" s="13">
        <f t="shared" si="638"/>
        <v>26442.78</v>
      </c>
      <c r="BS313" s="11">
        <v>1</v>
      </c>
      <c r="BT313" s="11">
        <v>0.97</v>
      </c>
      <c r="BU313" s="11">
        <v>2.11</v>
      </c>
      <c r="BV313" s="42">
        <f t="shared" si="639"/>
        <v>3.0467</v>
      </c>
      <c r="BW313" s="11">
        <v>0.9</v>
      </c>
      <c r="BX313" s="9">
        <v>0.5</v>
      </c>
      <c r="BY313" s="43">
        <f t="shared" si="640"/>
        <v>36253.4480217</v>
      </c>
      <c r="CH313" s="11">
        <v>2171</v>
      </c>
      <c r="CI313" s="12">
        <v>12.18</v>
      </c>
      <c r="CJ313" s="11">
        <v>1</v>
      </c>
      <c r="CK313" s="11">
        <v>0</v>
      </c>
      <c r="CL313" s="13">
        <f t="shared" si="641"/>
        <v>26442.78</v>
      </c>
      <c r="CM313" s="11">
        <v>1</v>
      </c>
      <c r="CN313" s="11">
        <v>0.97</v>
      </c>
      <c r="CO313" s="11">
        <v>2.11</v>
      </c>
      <c r="CP313" s="42">
        <f t="shared" si="642"/>
        <v>3.0467</v>
      </c>
      <c r="CQ313" s="11">
        <v>0.9</v>
      </c>
      <c r="CR313" s="9">
        <v>0.5</v>
      </c>
      <c r="CS313" s="43">
        <f t="shared" si="643"/>
        <v>36253.4480217</v>
      </c>
      <c r="DB313" s="11">
        <v>2171</v>
      </c>
      <c r="DC313" s="12">
        <v>12.18</v>
      </c>
      <c r="DD313" s="11">
        <v>1</v>
      </c>
      <c r="DE313" s="11">
        <v>0</v>
      </c>
      <c r="DF313" s="13">
        <f t="shared" si="644"/>
        <v>26442.78</v>
      </c>
      <c r="DG313" s="11">
        <v>1</v>
      </c>
      <c r="DH313" s="11">
        <v>0.97</v>
      </c>
      <c r="DI313" s="11">
        <v>2.11</v>
      </c>
      <c r="DJ313" s="42">
        <f t="shared" si="645"/>
        <v>3.0467</v>
      </c>
      <c r="DK313" s="11">
        <v>0.9</v>
      </c>
      <c r="DL313" s="9">
        <v>0.5</v>
      </c>
      <c r="DM313" s="43">
        <f t="shared" si="646"/>
        <v>36253.4480217</v>
      </c>
      <c r="DV313" s="11">
        <v>2171</v>
      </c>
      <c r="DW313" s="12">
        <v>12.18</v>
      </c>
      <c r="DX313" s="11">
        <v>1</v>
      </c>
      <c r="DY313" s="11">
        <v>0</v>
      </c>
      <c r="DZ313" s="13">
        <f t="shared" si="647"/>
        <v>26442.78</v>
      </c>
      <c r="EA313" s="11">
        <v>1</v>
      </c>
      <c r="EB313" s="11">
        <v>0.97</v>
      </c>
      <c r="EC313" s="11">
        <v>2.91</v>
      </c>
      <c r="ED313" s="42">
        <f t="shared" si="648"/>
        <v>3.8227</v>
      </c>
      <c r="EE313" s="11">
        <v>0.9</v>
      </c>
      <c r="EF313" s="9">
        <v>0.5</v>
      </c>
      <c r="EG313" s="43">
        <f t="shared" si="649"/>
        <v>45487.2667977</v>
      </c>
    </row>
    <row r="314" customHeight="1" spans="6:137">
      <c r="F314" s="44" t="s">
        <v>31</v>
      </c>
      <c r="G314" s="45"/>
      <c r="H314" s="45"/>
      <c r="I314" s="45"/>
      <c r="J314" s="45"/>
      <c r="K314" s="45"/>
      <c r="L314" s="45"/>
      <c r="M314" s="46">
        <f>SUM(Q303:Q313)</f>
        <v>94300.63548633</v>
      </c>
      <c r="N314" s="46"/>
      <c r="O314" s="46"/>
      <c r="P314" s="46"/>
      <c r="Q314" s="46"/>
      <c r="Z314" s="44" t="s">
        <v>31</v>
      </c>
      <c r="AA314" s="45"/>
      <c r="AB314" s="45"/>
      <c r="AC314" s="45"/>
      <c r="AD314" s="45"/>
      <c r="AE314" s="45"/>
      <c r="AF314" s="45"/>
      <c r="AG314" s="46">
        <f>SUM(AK303:AK313)</f>
        <v>94300.63548633</v>
      </c>
      <c r="AH314" s="46"/>
      <c r="AI314" s="46"/>
      <c r="AJ314" s="46"/>
      <c r="AK314" s="46"/>
      <c r="AT314" s="44" t="s">
        <v>31</v>
      </c>
      <c r="AU314" s="45"/>
      <c r="AV314" s="45"/>
      <c r="AW314" s="45"/>
      <c r="AX314" s="45"/>
      <c r="AY314" s="45"/>
      <c r="AZ314" s="45"/>
      <c r="BA314" s="46">
        <f>SUM(BE303:BE313)</f>
        <v>94300.63548633</v>
      </c>
      <c r="BB314" s="46"/>
      <c r="BC314" s="46"/>
      <c r="BD314" s="46"/>
      <c r="BE314" s="46"/>
      <c r="BN314" s="44" t="s">
        <v>31</v>
      </c>
      <c r="BO314" s="45"/>
      <c r="BP314" s="45"/>
      <c r="BQ314" s="45"/>
      <c r="BR314" s="45"/>
      <c r="BS314" s="45"/>
      <c r="BT314" s="45"/>
      <c r="BU314" s="46">
        <f>SUM(BY303:BY313)</f>
        <v>94300.63548633</v>
      </c>
      <c r="BV314" s="46"/>
      <c r="BW314" s="46"/>
      <c r="BX314" s="46"/>
      <c r="BY314" s="46"/>
      <c r="CH314" s="44" t="s">
        <v>31</v>
      </c>
      <c r="CI314" s="45"/>
      <c r="CJ314" s="45"/>
      <c r="CK314" s="45"/>
      <c r="CL314" s="45"/>
      <c r="CM314" s="45"/>
      <c r="CN314" s="45"/>
      <c r="CO314" s="46">
        <f>SUM(CS303:CS313)</f>
        <v>94300.63548633</v>
      </c>
      <c r="CP314" s="46"/>
      <c r="CQ314" s="46"/>
      <c r="CR314" s="46"/>
      <c r="CS314" s="46"/>
      <c r="DB314" s="44" t="s">
        <v>31</v>
      </c>
      <c r="DC314" s="45"/>
      <c r="DD314" s="45"/>
      <c r="DE314" s="45"/>
      <c r="DF314" s="45"/>
      <c r="DG314" s="45"/>
      <c r="DH314" s="45"/>
      <c r="DI314" s="46">
        <f>SUM(DM303:DM313)</f>
        <v>94300.63548633</v>
      </c>
      <c r="DJ314" s="46"/>
      <c r="DK314" s="46"/>
      <c r="DL314" s="46"/>
      <c r="DM314" s="46"/>
      <c r="DV314" s="44" t="s">
        <v>31</v>
      </c>
      <c r="DW314" s="45"/>
      <c r="DX314" s="45"/>
      <c r="DY314" s="45"/>
      <c r="DZ314" s="45"/>
      <c r="EA314" s="45"/>
      <c r="EB314" s="45"/>
      <c r="EC314" s="46">
        <f>SUM(EG303:EG313)</f>
        <v>118319.17788873</v>
      </c>
      <c r="ED314" s="46"/>
      <c r="EE314" s="46"/>
      <c r="EF314" s="46"/>
      <c r="EG314" s="46"/>
    </row>
    <row r="315" customHeight="1" spans="6:137">
      <c r="F315" s="45"/>
      <c r="G315" s="45"/>
      <c r="H315" s="45"/>
      <c r="I315" s="45"/>
      <c r="J315" s="45"/>
      <c r="K315" s="45"/>
      <c r="L315" s="45"/>
      <c r="M315" s="46"/>
      <c r="N315" s="46"/>
      <c r="O315" s="46"/>
      <c r="P315" s="46"/>
      <c r="Q315" s="46"/>
      <c r="Z315" s="45"/>
      <c r="AA315" s="45"/>
      <c r="AB315" s="45"/>
      <c r="AC315" s="45"/>
      <c r="AD315" s="45"/>
      <c r="AE315" s="45"/>
      <c r="AF315" s="45"/>
      <c r="AG315" s="46"/>
      <c r="AH315" s="46"/>
      <c r="AI315" s="46"/>
      <c r="AJ315" s="46"/>
      <c r="AK315" s="46"/>
      <c r="AT315" s="45"/>
      <c r="AU315" s="45"/>
      <c r="AV315" s="45"/>
      <c r="AW315" s="45"/>
      <c r="AX315" s="45"/>
      <c r="AY315" s="45"/>
      <c r="AZ315" s="45"/>
      <c r="BA315" s="46"/>
      <c r="BB315" s="46"/>
      <c r="BC315" s="46"/>
      <c r="BD315" s="46"/>
      <c r="BE315" s="46"/>
      <c r="BN315" s="45"/>
      <c r="BO315" s="45"/>
      <c r="BP315" s="45"/>
      <c r="BQ315" s="45"/>
      <c r="BR315" s="45"/>
      <c r="BS315" s="45"/>
      <c r="BT315" s="45"/>
      <c r="BU315" s="46"/>
      <c r="BV315" s="46"/>
      <c r="BW315" s="46"/>
      <c r="BX315" s="46"/>
      <c r="BY315" s="46"/>
      <c r="CH315" s="45"/>
      <c r="CI315" s="45"/>
      <c r="CJ315" s="45"/>
      <c r="CK315" s="45"/>
      <c r="CL315" s="45"/>
      <c r="CM315" s="45"/>
      <c r="CN315" s="45"/>
      <c r="CO315" s="46"/>
      <c r="CP315" s="46"/>
      <c r="CQ315" s="46"/>
      <c r="CR315" s="46"/>
      <c r="CS315" s="46"/>
      <c r="DB315" s="45"/>
      <c r="DC315" s="45"/>
      <c r="DD315" s="45"/>
      <c r="DE315" s="45"/>
      <c r="DF315" s="45"/>
      <c r="DG315" s="45"/>
      <c r="DH315" s="45"/>
      <c r="DI315" s="46"/>
      <c r="DJ315" s="46"/>
      <c r="DK315" s="46"/>
      <c r="DL315" s="46"/>
      <c r="DM315" s="46"/>
      <c r="DV315" s="45"/>
      <c r="DW315" s="45"/>
      <c r="DX315" s="45"/>
      <c r="DY315" s="45"/>
      <c r="DZ315" s="45"/>
      <c r="EA315" s="45"/>
      <c r="EB315" s="45"/>
      <c r="EC315" s="46"/>
      <c r="ED315" s="46"/>
      <c r="EE315" s="46"/>
      <c r="EF315" s="46"/>
      <c r="EG315" s="46"/>
    </row>
    <row r="316" customHeight="1" spans="6:137">
      <c r="F316" s="45"/>
      <c r="G316" s="45"/>
      <c r="H316" s="45"/>
      <c r="I316" s="45"/>
      <c r="J316" s="45"/>
      <c r="K316" s="45"/>
      <c r="L316" s="45"/>
      <c r="M316" s="46"/>
      <c r="N316" s="46"/>
      <c r="O316" s="46"/>
      <c r="P316" s="46"/>
      <c r="Q316" s="46"/>
      <c r="Z316" s="45"/>
      <c r="AA316" s="45"/>
      <c r="AB316" s="45"/>
      <c r="AC316" s="45"/>
      <c r="AD316" s="45"/>
      <c r="AE316" s="45"/>
      <c r="AF316" s="45"/>
      <c r="AG316" s="46"/>
      <c r="AH316" s="46"/>
      <c r="AI316" s="46"/>
      <c r="AJ316" s="46"/>
      <c r="AK316" s="46"/>
      <c r="AT316" s="45"/>
      <c r="AU316" s="45"/>
      <c r="AV316" s="45"/>
      <c r="AW316" s="45"/>
      <c r="AX316" s="45"/>
      <c r="AY316" s="45"/>
      <c r="AZ316" s="45"/>
      <c r="BA316" s="46"/>
      <c r="BB316" s="46"/>
      <c r="BC316" s="46"/>
      <c r="BD316" s="46"/>
      <c r="BE316" s="46"/>
      <c r="BN316" s="45"/>
      <c r="BO316" s="45"/>
      <c r="BP316" s="45"/>
      <c r="BQ316" s="45"/>
      <c r="BR316" s="45"/>
      <c r="BS316" s="45"/>
      <c r="BT316" s="45"/>
      <c r="BU316" s="46"/>
      <c r="BV316" s="46"/>
      <c r="BW316" s="46"/>
      <c r="BX316" s="46"/>
      <c r="BY316" s="46"/>
      <c r="CH316" s="45"/>
      <c r="CI316" s="45"/>
      <c r="CJ316" s="45"/>
      <c r="CK316" s="45"/>
      <c r="CL316" s="45"/>
      <c r="CM316" s="45"/>
      <c r="CN316" s="45"/>
      <c r="CO316" s="46"/>
      <c r="CP316" s="46"/>
      <c r="CQ316" s="46"/>
      <c r="CR316" s="46"/>
      <c r="CS316" s="46"/>
      <c r="DB316" s="45"/>
      <c r="DC316" s="45"/>
      <c r="DD316" s="45"/>
      <c r="DE316" s="45"/>
      <c r="DF316" s="45"/>
      <c r="DG316" s="45"/>
      <c r="DH316" s="45"/>
      <c r="DI316" s="46"/>
      <c r="DJ316" s="46"/>
      <c r="DK316" s="46"/>
      <c r="DL316" s="46"/>
      <c r="DM316" s="46"/>
      <c r="DV316" s="45"/>
      <c r="DW316" s="45"/>
      <c r="DX316" s="45"/>
      <c r="DY316" s="45"/>
      <c r="DZ316" s="45"/>
      <c r="EA316" s="45"/>
      <c r="EB316" s="45"/>
      <c r="EC316" s="46"/>
      <c r="ED316" s="46"/>
      <c r="EE316" s="46"/>
      <c r="EF316" s="46"/>
      <c r="EG316" s="46"/>
    </row>
    <row r="317" customHeight="1" spans="6:137">
      <c r="F317" s="35" t="s">
        <v>32</v>
      </c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Z317" s="35" t="s">
        <v>32</v>
      </c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T317" s="35" t="s">
        <v>32</v>
      </c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N317" s="35" t="s">
        <v>32</v>
      </c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CH317" s="35" t="s">
        <v>32</v>
      </c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DB317" s="35" t="s">
        <v>32</v>
      </c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V317" s="35" t="s">
        <v>32</v>
      </c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</row>
    <row r="318" customHeight="1" spans="6:137">
      <c r="F318" s="13" t="s">
        <v>8</v>
      </c>
      <c r="G318" s="13"/>
      <c r="H318" s="13"/>
      <c r="I318" s="13"/>
      <c r="J318" s="13"/>
      <c r="K318" s="8" t="s">
        <v>53</v>
      </c>
      <c r="L318" s="8"/>
      <c r="M318" s="8"/>
      <c r="N318" s="8"/>
      <c r="O318" s="9" t="s">
        <v>38</v>
      </c>
      <c r="P318" s="9"/>
      <c r="Q318" s="41" t="s">
        <v>13</v>
      </c>
      <c r="Z318" s="13" t="s">
        <v>8</v>
      </c>
      <c r="AA318" s="13"/>
      <c r="AB318" s="13"/>
      <c r="AC318" s="13"/>
      <c r="AD318" s="13"/>
      <c r="AE318" s="8" t="s">
        <v>53</v>
      </c>
      <c r="AF318" s="8"/>
      <c r="AG318" s="8"/>
      <c r="AH318" s="8"/>
      <c r="AI318" s="9" t="s">
        <v>38</v>
      </c>
      <c r="AJ318" s="9"/>
      <c r="AK318" s="41" t="s">
        <v>13</v>
      </c>
      <c r="AT318" s="13" t="s">
        <v>8</v>
      </c>
      <c r="AU318" s="13"/>
      <c r="AV318" s="13"/>
      <c r="AW318" s="13"/>
      <c r="AX318" s="13"/>
      <c r="AY318" s="8" t="s">
        <v>53</v>
      </c>
      <c r="AZ318" s="8"/>
      <c r="BA318" s="8"/>
      <c r="BB318" s="8"/>
      <c r="BC318" s="9" t="s">
        <v>38</v>
      </c>
      <c r="BD318" s="9"/>
      <c r="BE318" s="41" t="s">
        <v>13</v>
      </c>
      <c r="BN318" s="13" t="s">
        <v>8</v>
      </c>
      <c r="BO318" s="13"/>
      <c r="BP318" s="13"/>
      <c r="BQ318" s="13"/>
      <c r="BR318" s="13"/>
      <c r="BS318" s="8" t="s">
        <v>53</v>
      </c>
      <c r="BT318" s="8"/>
      <c r="BU318" s="8"/>
      <c r="BV318" s="8"/>
      <c r="BW318" s="9" t="s">
        <v>38</v>
      </c>
      <c r="BX318" s="9"/>
      <c r="BY318" s="41" t="s">
        <v>13</v>
      </c>
      <c r="CH318" s="13" t="s">
        <v>8</v>
      </c>
      <c r="CI318" s="13"/>
      <c r="CJ318" s="13"/>
      <c r="CK318" s="13"/>
      <c r="CL318" s="13"/>
      <c r="CM318" s="8" t="s">
        <v>53</v>
      </c>
      <c r="CN318" s="8"/>
      <c r="CO318" s="8"/>
      <c r="CP318" s="8"/>
      <c r="CQ318" s="9" t="s">
        <v>38</v>
      </c>
      <c r="CR318" s="9"/>
      <c r="CS318" s="41" t="s">
        <v>13</v>
      </c>
      <c r="DB318" s="13" t="s">
        <v>8</v>
      </c>
      <c r="DC318" s="13"/>
      <c r="DD318" s="13"/>
      <c r="DE318" s="13"/>
      <c r="DF318" s="13"/>
      <c r="DG318" s="8" t="s">
        <v>53</v>
      </c>
      <c r="DH318" s="8"/>
      <c r="DI318" s="8"/>
      <c r="DJ318" s="8"/>
      <c r="DK318" s="9" t="s">
        <v>38</v>
      </c>
      <c r="DL318" s="9"/>
      <c r="DM318" s="41" t="s">
        <v>13</v>
      </c>
      <c r="DV318" s="13" t="s">
        <v>8</v>
      </c>
      <c r="DW318" s="13"/>
      <c r="DX318" s="13"/>
      <c r="DY318" s="13"/>
      <c r="DZ318" s="13"/>
      <c r="EA318" s="8" t="s">
        <v>53</v>
      </c>
      <c r="EB318" s="8"/>
      <c r="EC318" s="8"/>
      <c r="ED318" s="8"/>
      <c r="EE318" s="9" t="s">
        <v>38</v>
      </c>
      <c r="EF318" s="9"/>
      <c r="EG318" s="41" t="s">
        <v>13</v>
      </c>
    </row>
    <row r="319" customHeight="1" spans="6:137">
      <c r="F319" s="13" t="s">
        <v>54</v>
      </c>
      <c r="G319" s="13" t="s">
        <v>55</v>
      </c>
      <c r="H319" s="13" t="s">
        <v>56</v>
      </c>
      <c r="I319" s="13" t="s">
        <v>57</v>
      </c>
      <c r="J319" s="13" t="s">
        <v>8</v>
      </c>
      <c r="K319" s="8" t="s">
        <v>58</v>
      </c>
      <c r="L319" s="8" t="s">
        <v>26</v>
      </c>
      <c r="M319" s="8" t="s">
        <v>27</v>
      </c>
      <c r="N319" s="42" t="s">
        <v>28</v>
      </c>
      <c r="O319" s="9" t="s">
        <v>59</v>
      </c>
      <c r="P319" s="9" t="s">
        <v>60</v>
      </c>
      <c r="Q319" s="41"/>
      <c r="Z319" s="13" t="s">
        <v>54</v>
      </c>
      <c r="AA319" s="13" t="s">
        <v>55</v>
      </c>
      <c r="AB319" s="13" t="s">
        <v>56</v>
      </c>
      <c r="AC319" s="13" t="s">
        <v>57</v>
      </c>
      <c r="AD319" s="13" t="s">
        <v>8</v>
      </c>
      <c r="AE319" s="8" t="s">
        <v>58</v>
      </c>
      <c r="AF319" s="8" t="s">
        <v>26</v>
      </c>
      <c r="AG319" s="8" t="s">
        <v>27</v>
      </c>
      <c r="AH319" s="42" t="s">
        <v>28</v>
      </c>
      <c r="AI319" s="9" t="s">
        <v>59</v>
      </c>
      <c r="AJ319" s="9" t="s">
        <v>60</v>
      </c>
      <c r="AK319" s="41"/>
      <c r="AT319" s="13" t="s">
        <v>54</v>
      </c>
      <c r="AU319" s="13" t="s">
        <v>55</v>
      </c>
      <c r="AV319" s="13" t="s">
        <v>56</v>
      </c>
      <c r="AW319" s="13" t="s">
        <v>57</v>
      </c>
      <c r="AX319" s="13" t="s">
        <v>8</v>
      </c>
      <c r="AY319" s="8" t="s">
        <v>58</v>
      </c>
      <c r="AZ319" s="8" t="s">
        <v>26</v>
      </c>
      <c r="BA319" s="8" t="s">
        <v>27</v>
      </c>
      <c r="BB319" s="42" t="s">
        <v>28</v>
      </c>
      <c r="BC319" s="9" t="s">
        <v>59</v>
      </c>
      <c r="BD319" s="9" t="s">
        <v>60</v>
      </c>
      <c r="BE319" s="41"/>
      <c r="BN319" s="13" t="s">
        <v>54</v>
      </c>
      <c r="BO319" s="13" t="s">
        <v>55</v>
      </c>
      <c r="BP319" s="13" t="s">
        <v>56</v>
      </c>
      <c r="BQ319" s="13" t="s">
        <v>57</v>
      </c>
      <c r="BR319" s="13" t="s">
        <v>8</v>
      </c>
      <c r="BS319" s="8" t="s">
        <v>58</v>
      </c>
      <c r="BT319" s="8" t="s">
        <v>26</v>
      </c>
      <c r="BU319" s="8" t="s">
        <v>27</v>
      </c>
      <c r="BV319" s="42" t="s">
        <v>28</v>
      </c>
      <c r="BW319" s="9" t="s">
        <v>59</v>
      </c>
      <c r="BX319" s="9" t="s">
        <v>60</v>
      </c>
      <c r="BY319" s="41"/>
      <c r="CH319" s="13" t="s">
        <v>54</v>
      </c>
      <c r="CI319" s="13" t="s">
        <v>55</v>
      </c>
      <c r="CJ319" s="13" t="s">
        <v>56</v>
      </c>
      <c r="CK319" s="13" t="s">
        <v>57</v>
      </c>
      <c r="CL319" s="13" t="s">
        <v>8</v>
      </c>
      <c r="CM319" s="8" t="s">
        <v>58</v>
      </c>
      <c r="CN319" s="8" t="s">
        <v>26</v>
      </c>
      <c r="CO319" s="8" t="s">
        <v>27</v>
      </c>
      <c r="CP319" s="42" t="s">
        <v>28</v>
      </c>
      <c r="CQ319" s="9" t="s">
        <v>59</v>
      </c>
      <c r="CR319" s="9" t="s">
        <v>60</v>
      </c>
      <c r="CS319" s="41"/>
      <c r="DB319" s="13" t="s">
        <v>54</v>
      </c>
      <c r="DC319" s="13" t="s">
        <v>55</v>
      </c>
      <c r="DD319" s="13" t="s">
        <v>56</v>
      </c>
      <c r="DE319" s="13" t="s">
        <v>57</v>
      </c>
      <c r="DF319" s="13" t="s">
        <v>8</v>
      </c>
      <c r="DG319" s="8" t="s">
        <v>58</v>
      </c>
      <c r="DH319" s="8" t="s">
        <v>26</v>
      </c>
      <c r="DI319" s="8" t="s">
        <v>27</v>
      </c>
      <c r="DJ319" s="42" t="s">
        <v>28</v>
      </c>
      <c r="DK319" s="9" t="s">
        <v>59</v>
      </c>
      <c r="DL319" s="9" t="s">
        <v>60</v>
      </c>
      <c r="DM319" s="41"/>
      <c r="DV319" s="13" t="s">
        <v>54</v>
      </c>
      <c r="DW319" s="13" t="s">
        <v>55</v>
      </c>
      <c r="DX319" s="13" t="s">
        <v>56</v>
      </c>
      <c r="DY319" s="13" t="s">
        <v>57</v>
      </c>
      <c r="DZ319" s="13" t="s">
        <v>8</v>
      </c>
      <c r="EA319" s="8" t="s">
        <v>58</v>
      </c>
      <c r="EB319" s="8" t="s">
        <v>26</v>
      </c>
      <c r="EC319" s="8" t="s">
        <v>27</v>
      </c>
      <c r="ED319" s="42" t="s">
        <v>28</v>
      </c>
      <c r="EE319" s="9" t="s">
        <v>59</v>
      </c>
      <c r="EF319" s="9" t="s">
        <v>60</v>
      </c>
      <c r="EG319" s="41"/>
    </row>
    <row r="320" customHeight="1" spans="6:137">
      <c r="F320" s="11">
        <v>35434</v>
      </c>
      <c r="G320" s="12">
        <v>0.168</v>
      </c>
      <c r="H320" s="11">
        <v>1</v>
      </c>
      <c r="I320" s="11">
        <v>0</v>
      </c>
      <c r="J320" s="13">
        <f t="shared" ref="J320:J329" si="650">F320*G320*H320+I320</f>
        <v>5952.912</v>
      </c>
      <c r="K320" s="11">
        <v>1</v>
      </c>
      <c r="L320" s="11">
        <v>0.89</v>
      </c>
      <c r="M320" s="11">
        <v>1.78</v>
      </c>
      <c r="N320" s="42">
        <f t="shared" ref="N320:N329" si="651">L320*M320+1</f>
        <v>2.5842</v>
      </c>
      <c r="O320" s="11">
        <v>0.9</v>
      </c>
      <c r="P320" s="9">
        <v>0.5</v>
      </c>
      <c r="Q320" s="43">
        <f t="shared" ref="Q320:Q329" si="652">J320*K320*N320*O320*P320</f>
        <v>6922.58183568</v>
      </c>
      <c r="Z320" s="11">
        <v>35728</v>
      </c>
      <c r="AA320" s="12">
        <v>0.168</v>
      </c>
      <c r="AB320" s="11">
        <v>1</v>
      </c>
      <c r="AC320" s="11">
        <v>0</v>
      </c>
      <c r="AD320" s="13">
        <f t="shared" ref="AD320:AD329" si="653">Z320*AA320*AB320+AC320</f>
        <v>6002.304</v>
      </c>
      <c r="AE320" s="11">
        <v>1</v>
      </c>
      <c r="AF320" s="11">
        <v>1</v>
      </c>
      <c r="AG320" s="11">
        <v>2.11</v>
      </c>
      <c r="AH320" s="42">
        <f t="shared" ref="AH320:AH329" si="654">AF320*AG320+1</f>
        <v>3.11</v>
      </c>
      <c r="AI320" s="11">
        <v>0.9</v>
      </c>
      <c r="AJ320" s="9">
        <v>0.5</v>
      </c>
      <c r="AK320" s="43">
        <f t="shared" ref="AK320:AK329" si="655">AD320*AE320*AH320*AI320*AJ320</f>
        <v>8400.224448</v>
      </c>
      <c r="AT320" s="11">
        <v>36903</v>
      </c>
      <c r="AU320" s="12">
        <v>0.168</v>
      </c>
      <c r="AV320" s="11">
        <v>1</v>
      </c>
      <c r="AW320" s="11">
        <v>0</v>
      </c>
      <c r="AX320" s="13">
        <f t="shared" ref="AX320:AX329" si="656">AT320*AU320*AV320+AW320</f>
        <v>6199.704</v>
      </c>
      <c r="AY320" s="11">
        <v>1</v>
      </c>
      <c r="AZ320" s="11">
        <v>0.93</v>
      </c>
      <c r="BA320" s="11">
        <v>1.85</v>
      </c>
      <c r="BB320" s="42">
        <f t="shared" ref="BB320:BB329" si="657">AZ320*BA320+1</f>
        <v>2.7205</v>
      </c>
      <c r="BC320" s="11">
        <v>0.9</v>
      </c>
      <c r="BD320" s="9">
        <v>0.5</v>
      </c>
      <c r="BE320" s="43">
        <f t="shared" ref="BE320:BE329" si="658">AX320*AY320*BB320*BC320*BD320</f>
        <v>7589.8326294</v>
      </c>
      <c r="BN320" s="11">
        <v>38167</v>
      </c>
      <c r="BO320" s="12">
        <v>0.168</v>
      </c>
      <c r="BP320" s="11">
        <v>1</v>
      </c>
      <c r="BQ320" s="11">
        <v>0</v>
      </c>
      <c r="BR320" s="13">
        <f t="shared" ref="BR320:BR329" si="659">BN320*BO320*BP320+BQ320</f>
        <v>6412.056</v>
      </c>
      <c r="BS320" s="11">
        <v>1</v>
      </c>
      <c r="BT320" s="11">
        <v>1</v>
      </c>
      <c r="BU320" s="11">
        <v>2.71</v>
      </c>
      <c r="BV320" s="42">
        <f t="shared" ref="BV320:BV329" si="660">BT320*BU320+1</f>
        <v>3.71</v>
      </c>
      <c r="BW320" s="11">
        <v>0.9</v>
      </c>
      <c r="BX320" s="9">
        <v>0.5</v>
      </c>
      <c r="BY320" s="43">
        <f t="shared" ref="BY320:BY329" si="661">BR320*BS320*BV320*BW320*BX320</f>
        <v>10704.927492</v>
      </c>
      <c r="CH320" s="11">
        <v>42781</v>
      </c>
      <c r="CI320" s="12">
        <v>0.168</v>
      </c>
      <c r="CJ320" s="11">
        <v>1</v>
      </c>
      <c r="CK320" s="11">
        <v>0</v>
      </c>
      <c r="CL320" s="13">
        <f t="shared" ref="CL320:CL329" si="662">CH320*CI320*CJ320+CK320</f>
        <v>7187.208</v>
      </c>
      <c r="CM320" s="11">
        <v>1</v>
      </c>
      <c r="CN320" s="11">
        <v>0.93</v>
      </c>
      <c r="CO320" s="11">
        <v>1.85</v>
      </c>
      <c r="CP320" s="42">
        <f t="shared" ref="CP320:CP329" si="663">CN320*CO320+1</f>
        <v>2.7205</v>
      </c>
      <c r="CQ320" s="11">
        <v>0.9</v>
      </c>
      <c r="CR320" s="9">
        <v>0.5</v>
      </c>
      <c r="CS320" s="43">
        <f t="shared" ref="CS320:CS329" si="664">CL320*CM320*CP320*CQ320*CR320</f>
        <v>8798.7597138</v>
      </c>
      <c r="DB320" s="11">
        <v>44045</v>
      </c>
      <c r="DC320" s="12">
        <v>0.168</v>
      </c>
      <c r="DD320" s="11">
        <v>1</v>
      </c>
      <c r="DE320" s="11">
        <v>0</v>
      </c>
      <c r="DF320" s="13">
        <f t="shared" ref="DF320:DF329" si="665">DB320*DC320*DD320+DE320</f>
        <v>7399.56</v>
      </c>
      <c r="DG320" s="11">
        <v>1</v>
      </c>
      <c r="DH320" s="11">
        <v>1</v>
      </c>
      <c r="DI320" s="11">
        <v>2.11</v>
      </c>
      <c r="DJ320" s="42">
        <f t="shared" ref="DJ320:DJ329" si="666">DH320*DI320+1</f>
        <v>3.11</v>
      </c>
      <c r="DK320" s="11">
        <v>0.9</v>
      </c>
      <c r="DL320" s="9">
        <v>0.5</v>
      </c>
      <c r="DM320" s="43">
        <f t="shared" ref="DM320:DM329" si="667">DF320*DG320*DJ320*DK320*DL320</f>
        <v>10355.68422</v>
      </c>
      <c r="DV320" s="11">
        <v>49923</v>
      </c>
      <c r="DW320" s="12">
        <v>0.199</v>
      </c>
      <c r="DX320" s="11">
        <v>1</v>
      </c>
      <c r="DY320" s="11">
        <v>0</v>
      </c>
      <c r="DZ320" s="13">
        <f t="shared" ref="DZ320:DZ329" si="668">DV320*DW320*DX320+DY320</f>
        <v>9934.677</v>
      </c>
      <c r="EA320" s="11">
        <v>1</v>
      </c>
      <c r="EB320" s="11">
        <v>1</v>
      </c>
      <c r="EC320" s="11">
        <v>2.91</v>
      </c>
      <c r="ED320" s="42">
        <f t="shared" ref="ED320:ED329" si="669">EB320*EC320+1</f>
        <v>3.91</v>
      </c>
      <c r="EE320" s="11">
        <v>0.9</v>
      </c>
      <c r="EF320" s="9">
        <v>0.5</v>
      </c>
      <c r="EG320" s="43">
        <f t="shared" ref="EG320:EG329" si="670">DZ320*EA320*ED320*EE320*EF320</f>
        <v>17480.0641815</v>
      </c>
    </row>
    <row r="321" customHeight="1" spans="1:139">
      <c r="F321" s="11">
        <v>35434</v>
      </c>
      <c r="G321" s="12">
        <v>0.168</v>
      </c>
      <c r="H321" s="11">
        <v>1</v>
      </c>
      <c r="I321" s="11">
        <v>0</v>
      </c>
      <c r="J321" s="13">
        <f t="shared" si="650"/>
        <v>5952.912</v>
      </c>
      <c r="K321" s="11">
        <v>1</v>
      </c>
      <c r="L321" s="11">
        <v>0.89</v>
      </c>
      <c r="M321" s="11">
        <v>1.78</v>
      </c>
      <c r="N321" s="42">
        <f t="shared" si="651"/>
        <v>2.5842</v>
      </c>
      <c r="O321" s="11">
        <v>0.9</v>
      </c>
      <c r="P321" s="9">
        <v>0.5</v>
      </c>
      <c r="Q321" s="43">
        <f t="shared" si="652"/>
        <v>6922.58183568</v>
      </c>
      <c r="Z321" s="11">
        <v>35728</v>
      </c>
      <c r="AA321" s="12">
        <v>0.168</v>
      </c>
      <c r="AB321" s="11">
        <v>1</v>
      </c>
      <c r="AC321" s="11">
        <v>0</v>
      </c>
      <c r="AD321" s="13">
        <f t="shared" si="653"/>
        <v>6002.304</v>
      </c>
      <c r="AE321" s="11">
        <v>1</v>
      </c>
      <c r="AF321" s="11">
        <v>1</v>
      </c>
      <c r="AG321" s="11">
        <v>2.11</v>
      </c>
      <c r="AH321" s="42">
        <f t="shared" si="654"/>
        <v>3.11</v>
      </c>
      <c r="AI321" s="11">
        <v>0.9</v>
      </c>
      <c r="AJ321" s="9">
        <v>0.5</v>
      </c>
      <c r="AK321" s="43">
        <f t="shared" si="655"/>
        <v>8400.224448</v>
      </c>
      <c r="AT321" s="11">
        <v>36903</v>
      </c>
      <c r="AU321" s="12">
        <v>0.168</v>
      </c>
      <c r="AV321" s="11">
        <v>1</v>
      </c>
      <c r="AW321" s="11">
        <v>0</v>
      </c>
      <c r="AX321" s="13">
        <f t="shared" si="656"/>
        <v>6199.704</v>
      </c>
      <c r="AY321" s="11">
        <v>1</v>
      </c>
      <c r="AZ321" s="11">
        <v>0.93</v>
      </c>
      <c r="BA321" s="11">
        <v>1.85</v>
      </c>
      <c r="BB321" s="42">
        <f t="shared" si="657"/>
        <v>2.7205</v>
      </c>
      <c r="BC321" s="11">
        <v>0.9</v>
      </c>
      <c r="BD321" s="9">
        <v>0.5</v>
      </c>
      <c r="BE321" s="43">
        <f t="shared" si="658"/>
        <v>7589.8326294</v>
      </c>
      <c r="BN321" s="11">
        <v>38167</v>
      </c>
      <c r="BO321" s="12">
        <v>0.168</v>
      </c>
      <c r="BP321" s="11">
        <v>1</v>
      </c>
      <c r="BQ321" s="11">
        <v>0</v>
      </c>
      <c r="BR321" s="13">
        <f t="shared" si="659"/>
        <v>6412.056</v>
      </c>
      <c r="BS321" s="11">
        <v>1</v>
      </c>
      <c r="BT321" s="11">
        <v>1</v>
      </c>
      <c r="BU321" s="11">
        <v>2.71</v>
      </c>
      <c r="BV321" s="42">
        <f t="shared" si="660"/>
        <v>3.71</v>
      </c>
      <c r="BW321" s="11">
        <v>0.9</v>
      </c>
      <c r="BX321" s="9">
        <v>0.5</v>
      </c>
      <c r="BY321" s="43">
        <f t="shared" si="661"/>
        <v>10704.927492</v>
      </c>
      <c r="CH321" s="11">
        <v>42781</v>
      </c>
      <c r="CI321" s="12">
        <v>0.168</v>
      </c>
      <c r="CJ321" s="11">
        <v>1</v>
      </c>
      <c r="CK321" s="11">
        <v>0</v>
      </c>
      <c r="CL321" s="13">
        <f t="shared" si="662"/>
        <v>7187.208</v>
      </c>
      <c r="CM321" s="11">
        <v>1</v>
      </c>
      <c r="CN321" s="11">
        <v>0.93</v>
      </c>
      <c r="CO321" s="11">
        <v>1.85</v>
      </c>
      <c r="CP321" s="42">
        <f t="shared" si="663"/>
        <v>2.7205</v>
      </c>
      <c r="CQ321" s="11">
        <v>0.9</v>
      </c>
      <c r="CR321" s="9">
        <v>0.5</v>
      </c>
      <c r="CS321" s="43">
        <f t="shared" si="664"/>
        <v>8798.7597138</v>
      </c>
      <c r="DB321" s="11">
        <v>44045</v>
      </c>
      <c r="DC321" s="12">
        <v>0.168</v>
      </c>
      <c r="DD321" s="11">
        <v>1</v>
      </c>
      <c r="DE321" s="11">
        <v>0</v>
      </c>
      <c r="DF321" s="13">
        <f t="shared" si="665"/>
        <v>7399.56</v>
      </c>
      <c r="DG321" s="11">
        <v>1</v>
      </c>
      <c r="DH321" s="11">
        <v>1</v>
      </c>
      <c r="DI321" s="11">
        <v>2.11</v>
      </c>
      <c r="DJ321" s="42">
        <f t="shared" si="666"/>
        <v>3.11</v>
      </c>
      <c r="DK321" s="11">
        <v>0.9</v>
      </c>
      <c r="DL321" s="9">
        <v>0.5</v>
      </c>
      <c r="DM321" s="43">
        <f t="shared" si="667"/>
        <v>10355.68422</v>
      </c>
      <c r="DV321" s="11">
        <v>49923</v>
      </c>
      <c r="DW321" s="12">
        <v>0.199</v>
      </c>
      <c r="DX321" s="11">
        <v>1</v>
      </c>
      <c r="DY321" s="11">
        <v>0</v>
      </c>
      <c r="DZ321" s="13">
        <f t="shared" si="668"/>
        <v>9934.677</v>
      </c>
      <c r="EA321" s="11">
        <v>1</v>
      </c>
      <c r="EB321" s="11">
        <v>1</v>
      </c>
      <c r="EC321" s="11">
        <v>2.91</v>
      </c>
      <c r="ED321" s="42">
        <f t="shared" si="669"/>
        <v>3.91</v>
      </c>
      <c r="EE321" s="11">
        <v>0.9</v>
      </c>
      <c r="EF321" s="9">
        <v>0.5</v>
      </c>
      <c r="EG321" s="43">
        <f t="shared" si="670"/>
        <v>17480.0641815</v>
      </c>
    </row>
    <row r="322" customHeight="1" spans="1:139">
      <c r="F322" s="11">
        <v>35434</v>
      </c>
      <c r="G322" s="12">
        <v>0.168</v>
      </c>
      <c r="H322" s="11">
        <v>1</v>
      </c>
      <c r="I322" s="11">
        <v>0</v>
      </c>
      <c r="J322" s="13">
        <f t="shared" si="650"/>
        <v>5952.912</v>
      </c>
      <c r="K322" s="11">
        <v>1</v>
      </c>
      <c r="L322" s="11">
        <v>0.89</v>
      </c>
      <c r="M322" s="11">
        <v>1.78</v>
      </c>
      <c r="N322" s="42">
        <f t="shared" si="651"/>
        <v>2.5842</v>
      </c>
      <c r="O322" s="11">
        <v>0.9</v>
      </c>
      <c r="P322" s="9">
        <v>0.5</v>
      </c>
      <c r="Q322" s="43">
        <f t="shared" si="652"/>
        <v>6922.58183568</v>
      </c>
      <c r="Z322" s="11">
        <v>35728</v>
      </c>
      <c r="AA322" s="12">
        <v>0.168</v>
      </c>
      <c r="AB322" s="11">
        <v>1</v>
      </c>
      <c r="AC322" s="11">
        <v>0</v>
      </c>
      <c r="AD322" s="13">
        <f t="shared" si="653"/>
        <v>6002.304</v>
      </c>
      <c r="AE322" s="11">
        <v>1</v>
      </c>
      <c r="AF322" s="11">
        <v>1</v>
      </c>
      <c r="AG322" s="11">
        <v>2.11</v>
      </c>
      <c r="AH322" s="42">
        <f t="shared" si="654"/>
        <v>3.11</v>
      </c>
      <c r="AI322" s="11">
        <v>0.9</v>
      </c>
      <c r="AJ322" s="9">
        <v>0.5</v>
      </c>
      <c r="AK322" s="43">
        <f t="shared" si="655"/>
        <v>8400.224448</v>
      </c>
      <c r="AT322" s="11">
        <v>36903</v>
      </c>
      <c r="AU322" s="12">
        <v>0.168</v>
      </c>
      <c r="AV322" s="11">
        <v>1</v>
      </c>
      <c r="AW322" s="11">
        <v>0</v>
      </c>
      <c r="AX322" s="13">
        <f t="shared" si="656"/>
        <v>6199.704</v>
      </c>
      <c r="AY322" s="11">
        <v>1</v>
      </c>
      <c r="AZ322" s="11">
        <v>0.93</v>
      </c>
      <c r="BA322" s="11">
        <v>1.85</v>
      </c>
      <c r="BB322" s="42">
        <f t="shared" si="657"/>
        <v>2.7205</v>
      </c>
      <c r="BC322" s="11">
        <v>0.9</v>
      </c>
      <c r="BD322" s="9">
        <v>0.5</v>
      </c>
      <c r="BE322" s="43">
        <f t="shared" si="658"/>
        <v>7589.8326294</v>
      </c>
      <c r="BN322" s="11">
        <v>38167</v>
      </c>
      <c r="BO322" s="12">
        <v>0.168</v>
      </c>
      <c r="BP322" s="11">
        <v>1</v>
      </c>
      <c r="BQ322" s="11">
        <v>0</v>
      </c>
      <c r="BR322" s="13">
        <f t="shared" si="659"/>
        <v>6412.056</v>
      </c>
      <c r="BS322" s="11">
        <v>1</v>
      </c>
      <c r="BT322" s="11">
        <v>1</v>
      </c>
      <c r="BU322" s="11">
        <v>2.71</v>
      </c>
      <c r="BV322" s="42">
        <f t="shared" si="660"/>
        <v>3.71</v>
      </c>
      <c r="BW322" s="11">
        <v>0.9</v>
      </c>
      <c r="BX322" s="9">
        <v>0.5</v>
      </c>
      <c r="BY322" s="43">
        <f t="shared" si="661"/>
        <v>10704.927492</v>
      </c>
      <c r="CH322" s="11">
        <v>42781</v>
      </c>
      <c r="CI322" s="12">
        <v>0.168</v>
      </c>
      <c r="CJ322" s="11">
        <v>1</v>
      </c>
      <c r="CK322" s="11">
        <v>0</v>
      </c>
      <c r="CL322" s="13">
        <f t="shared" si="662"/>
        <v>7187.208</v>
      </c>
      <c r="CM322" s="11">
        <v>1</v>
      </c>
      <c r="CN322" s="11">
        <v>0.93</v>
      </c>
      <c r="CO322" s="11">
        <v>1.85</v>
      </c>
      <c r="CP322" s="42">
        <f t="shared" si="663"/>
        <v>2.7205</v>
      </c>
      <c r="CQ322" s="11">
        <v>0.9</v>
      </c>
      <c r="CR322" s="9">
        <v>0.5</v>
      </c>
      <c r="CS322" s="43">
        <f t="shared" si="664"/>
        <v>8798.7597138</v>
      </c>
      <c r="DB322" s="11">
        <v>44045</v>
      </c>
      <c r="DC322" s="12">
        <v>0.168</v>
      </c>
      <c r="DD322" s="11">
        <v>1</v>
      </c>
      <c r="DE322" s="11">
        <v>0</v>
      </c>
      <c r="DF322" s="13">
        <f t="shared" si="665"/>
        <v>7399.56</v>
      </c>
      <c r="DG322" s="11">
        <v>1</v>
      </c>
      <c r="DH322" s="11">
        <v>1</v>
      </c>
      <c r="DI322" s="11">
        <v>2.11</v>
      </c>
      <c r="DJ322" s="42">
        <f t="shared" si="666"/>
        <v>3.11</v>
      </c>
      <c r="DK322" s="11">
        <v>0.9</v>
      </c>
      <c r="DL322" s="9">
        <v>0.5</v>
      </c>
      <c r="DM322" s="43">
        <f t="shared" si="667"/>
        <v>10355.68422</v>
      </c>
      <c r="DV322" s="11">
        <v>49923</v>
      </c>
      <c r="DW322" s="12">
        <v>0.199</v>
      </c>
      <c r="DX322" s="11">
        <v>1</v>
      </c>
      <c r="DY322" s="11">
        <v>0</v>
      </c>
      <c r="DZ322" s="13">
        <f t="shared" si="668"/>
        <v>9934.677</v>
      </c>
      <c r="EA322" s="11">
        <v>1</v>
      </c>
      <c r="EB322" s="11">
        <v>1</v>
      </c>
      <c r="EC322" s="11">
        <v>2.91</v>
      </c>
      <c r="ED322" s="42">
        <f t="shared" si="669"/>
        <v>3.91</v>
      </c>
      <c r="EE322" s="11">
        <v>0.9</v>
      </c>
      <c r="EF322" s="9">
        <v>0.5</v>
      </c>
      <c r="EG322" s="43">
        <f t="shared" si="670"/>
        <v>17480.0641815</v>
      </c>
    </row>
    <row r="323" customHeight="1" spans="1:139">
      <c r="F323" s="11">
        <v>35434</v>
      </c>
      <c r="G323" s="12">
        <v>0.168</v>
      </c>
      <c r="H323" s="11">
        <v>1</v>
      </c>
      <c r="I323" s="11">
        <v>0</v>
      </c>
      <c r="J323" s="13">
        <f t="shared" si="650"/>
        <v>5952.912</v>
      </c>
      <c r="K323" s="11">
        <v>1</v>
      </c>
      <c r="L323" s="11">
        <v>0.89</v>
      </c>
      <c r="M323" s="11">
        <v>1.78</v>
      </c>
      <c r="N323" s="42">
        <f t="shared" si="651"/>
        <v>2.5842</v>
      </c>
      <c r="O323" s="11">
        <v>0.9</v>
      </c>
      <c r="P323" s="9">
        <v>0.5</v>
      </c>
      <c r="Q323" s="43">
        <f t="shared" si="652"/>
        <v>6922.58183568</v>
      </c>
      <c r="Z323" s="11">
        <v>35728</v>
      </c>
      <c r="AA323" s="12">
        <v>0.168</v>
      </c>
      <c r="AB323" s="11">
        <v>1</v>
      </c>
      <c r="AC323" s="11">
        <v>0</v>
      </c>
      <c r="AD323" s="13">
        <f t="shared" si="653"/>
        <v>6002.304</v>
      </c>
      <c r="AE323" s="11">
        <v>1</v>
      </c>
      <c r="AF323" s="11">
        <v>1</v>
      </c>
      <c r="AG323" s="11">
        <v>2.11</v>
      </c>
      <c r="AH323" s="42">
        <f t="shared" si="654"/>
        <v>3.11</v>
      </c>
      <c r="AI323" s="11">
        <v>0.9</v>
      </c>
      <c r="AJ323" s="9">
        <v>0.5</v>
      </c>
      <c r="AK323" s="43">
        <f t="shared" si="655"/>
        <v>8400.224448</v>
      </c>
      <c r="AT323" s="11">
        <v>36903</v>
      </c>
      <c r="AU323" s="12">
        <v>0.168</v>
      </c>
      <c r="AV323" s="11">
        <v>1</v>
      </c>
      <c r="AW323" s="11">
        <v>0</v>
      </c>
      <c r="AX323" s="13">
        <f t="shared" si="656"/>
        <v>6199.704</v>
      </c>
      <c r="AY323" s="11">
        <v>1</v>
      </c>
      <c r="AZ323" s="11">
        <v>0.93</v>
      </c>
      <c r="BA323" s="11">
        <v>1.85</v>
      </c>
      <c r="BB323" s="42">
        <f t="shared" si="657"/>
        <v>2.7205</v>
      </c>
      <c r="BC323" s="11">
        <v>0.9</v>
      </c>
      <c r="BD323" s="9">
        <v>0.5</v>
      </c>
      <c r="BE323" s="43">
        <f t="shared" si="658"/>
        <v>7589.8326294</v>
      </c>
      <c r="BN323" s="11">
        <v>38167</v>
      </c>
      <c r="BO323" s="12">
        <v>0.168</v>
      </c>
      <c r="BP323" s="11">
        <v>1</v>
      </c>
      <c r="BQ323" s="11">
        <v>0</v>
      </c>
      <c r="BR323" s="13">
        <f t="shared" si="659"/>
        <v>6412.056</v>
      </c>
      <c r="BS323" s="11">
        <v>1</v>
      </c>
      <c r="BT323" s="11">
        <v>1</v>
      </c>
      <c r="BU323" s="11">
        <v>2.71</v>
      </c>
      <c r="BV323" s="42">
        <f t="shared" si="660"/>
        <v>3.71</v>
      </c>
      <c r="BW323" s="11">
        <v>0.9</v>
      </c>
      <c r="BX323" s="9">
        <v>0.5</v>
      </c>
      <c r="BY323" s="43">
        <f t="shared" si="661"/>
        <v>10704.927492</v>
      </c>
      <c r="CH323" s="11">
        <v>42781</v>
      </c>
      <c r="CI323" s="12">
        <v>0.168</v>
      </c>
      <c r="CJ323" s="11">
        <v>1</v>
      </c>
      <c r="CK323" s="11">
        <v>0</v>
      </c>
      <c r="CL323" s="13">
        <f t="shared" si="662"/>
        <v>7187.208</v>
      </c>
      <c r="CM323" s="11">
        <v>1</v>
      </c>
      <c r="CN323" s="11">
        <v>0.93</v>
      </c>
      <c r="CO323" s="11">
        <v>1.85</v>
      </c>
      <c r="CP323" s="42">
        <f t="shared" si="663"/>
        <v>2.7205</v>
      </c>
      <c r="CQ323" s="11">
        <v>0.9</v>
      </c>
      <c r="CR323" s="9">
        <v>0.5</v>
      </c>
      <c r="CS323" s="43">
        <f t="shared" si="664"/>
        <v>8798.7597138</v>
      </c>
      <c r="DB323" s="11">
        <v>44045</v>
      </c>
      <c r="DC323" s="12">
        <v>0.168</v>
      </c>
      <c r="DD323" s="11">
        <v>1</v>
      </c>
      <c r="DE323" s="11">
        <v>0</v>
      </c>
      <c r="DF323" s="13">
        <f t="shared" si="665"/>
        <v>7399.56</v>
      </c>
      <c r="DG323" s="11">
        <v>1</v>
      </c>
      <c r="DH323" s="11">
        <v>1</v>
      </c>
      <c r="DI323" s="11">
        <v>2.11</v>
      </c>
      <c r="DJ323" s="42">
        <f t="shared" si="666"/>
        <v>3.11</v>
      </c>
      <c r="DK323" s="11">
        <v>0.9</v>
      </c>
      <c r="DL323" s="9">
        <v>0.5</v>
      </c>
      <c r="DM323" s="43">
        <f t="shared" si="667"/>
        <v>10355.68422</v>
      </c>
      <c r="DV323" s="11">
        <v>49923</v>
      </c>
      <c r="DW323" s="12">
        <v>0.199</v>
      </c>
      <c r="DX323" s="11">
        <v>1</v>
      </c>
      <c r="DY323" s="11">
        <v>0</v>
      </c>
      <c r="DZ323" s="13">
        <f t="shared" si="668"/>
        <v>9934.677</v>
      </c>
      <c r="EA323" s="11">
        <v>1</v>
      </c>
      <c r="EB323" s="11">
        <v>1</v>
      </c>
      <c r="EC323" s="11">
        <v>2.91</v>
      </c>
      <c r="ED323" s="42">
        <f t="shared" si="669"/>
        <v>3.91</v>
      </c>
      <c r="EE323" s="11">
        <v>0.9</v>
      </c>
      <c r="EF323" s="9">
        <v>0.5</v>
      </c>
      <c r="EG323" s="43">
        <f t="shared" si="670"/>
        <v>17480.0641815</v>
      </c>
    </row>
    <row r="324" customHeight="1" spans="1:139">
      <c r="F324" s="11">
        <v>35434</v>
      </c>
      <c r="G324" s="12">
        <v>0.168</v>
      </c>
      <c r="H324" s="11">
        <v>1</v>
      </c>
      <c r="I324" s="11">
        <v>0</v>
      </c>
      <c r="J324" s="13">
        <f t="shared" si="650"/>
        <v>5952.912</v>
      </c>
      <c r="K324" s="11">
        <v>1</v>
      </c>
      <c r="L324" s="11">
        <v>0.89</v>
      </c>
      <c r="M324" s="11">
        <v>1.78</v>
      </c>
      <c r="N324" s="42">
        <f t="shared" si="651"/>
        <v>2.5842</v>
      </c>
      <c r="O324" s="11">
        <v>0.9</v>
      </c>
      <c r="P324" s="9">
        <v>0.5</v>
      </c>
      <c r="Q324" s="43">
        <f t="shared" si="652"/>
        <v>6922.58183568</v>
      </c>
      <c r="Z324" s="11">
        <v>35728</v>
      </c>
      <c r="AA324" s="12">
        <v>0.168</v>
      </c>
      <c r="AB324" s="11">
        <v>1</v>
      </c>
      <c r="AC324" s="11">
        <v>0</v>
      </c>
      <c r="AD324" s="13">
        <f t="shared" si="653"/>
        <v>6002.304</v>
      </c>
      <c r="AE324" s="11">
        <v>1</v>
      </c>
      <c r="AF324" s="11">
        <v>1</v>
      </c>
      <c r="AG324" s="11">
        <v>2.11</v>
      </c>
      <c r="AH324" s="42">
        <f t="shared" si="654"/>
        <v>3.11</v>
      </c>
      <c r="AI324" s="11">
        <v>0.9</v>
      </c>
      <c r="AJ324" s="9">
        <v>0.5</v>
      </c>
      <c r="AK324" s="43">
        <f t="shared" si="655"/>
        <v>8400.224448</v>
      </c>
      <c r="AT324" s="11">
        <v>36903</v>
      </c>
      <c r="AU324" s="12">
        <v>0.168</v>
      </c>
      <c r="AV324" s="11">
        <v>1</v>
      </c>
      <c r="AW324" s="11">
        <v>0</v>
      </c>
      <c r="AX324" s="13">
        <f t="shared" si="656"/>
        <v>6199.704</v>
      </c>
      <c r="AY324" s="11">
        <v>1</v>
      </c>
      <c r="AZ324" s="11">
        <v>0.93</v>
      </c>
      <c r="BA324" s="11">
        <v>1.85</v>
      </c>
      <c r="BB324" s="42">
        <f t="shared" si="657"/>
        <v>2.7205</v>
      </c>
      <c r="BC324" s="11">
        <v>0.9</v>
      </c>
      <c r="BD324" s="9">
        <v>0.5</v>
      </c>
      <c r="BE324" s="43">
        <f t="shared" si="658"/>
        <v>7589.8326294</v>
      </c>
      <c r="BN324" s="11">
        <v>38167</v>
      </c>
      <c r="BO324" s="12">
        <v>0.168</v>
      </c>
      <c r="BP324" s="11">
        <v>1</v>
      </c>
      <c r="BQ324" s="11">
        <v>0</v>
      </c>
      <c r="BR324" s="13">
        <f t="shared" si="659"/>
        <v>6412.056</v>
      </c>
      <c r="BS324" s="11">
        <v>1</v>
      </c>
      <c r="BT324" s="11">
        <v>1</v>
      </c>
      <c r="BU324" s="11">
        <v>2.71</v>
      </c>
      <c r="BV324" s="42">
        <f t="shared" si="660"/>
        <v>3.71</v>
      </c>
      <c r="BW324" s="11">
        <v>0.9</v>
      </c>
      <c r="BX324" s="9">
        <v>0.5</v>
      </c>
      <c r="BY324" s="43">
        <f t="shared" si="661"/>
        <v>10704.927492</v>
      </c>
      <c r="CH324" s="11">
        <v>42781</v>
      </c>
      <c r="CI324" s="12">
        <v>0.168</v>
      </c>
      <c r="CJ324" s="11">
        <v>1</v>
      </c>
      <c r="CK324" s="11">
        <v>0</v>
      </c>
      <c r="CL324" s="13">
        <f t="shared" si="662"/>
        <v>7187.208</v>
      </c>
      <c r="CM324" s="11">
        <v>1</v>
      </c>
      <c r="CN324" s="11">
        <v>0.93</v>
      </c>
      <c r="CO324" s="11">
        <v>1.85</v>
      </c>
      <c r="CP324" s="42">
        <f t="shared" si="663"/>
        <v>2.7205</v>
      </c>
      <c r="CQ324" s="11">
        <v>0.9</v>
      </c>
      <c r="CR324" s="9">
        <v>0.5</v>
      </c>
      <c r="CS324" s="43">
        <f t="shared" si="664"/>
        <v>8798.7597138</v>
      </c>
      <c r="DB324" s="11">
        <v>44045</v>
      </c>
      <c r="DC324" s="12">
        <v>0.168</v>
      </c>
      <c r="DD324" s="11">
        <v>1</v>
      </c>
      <c r="DE324" s="11">
        <v>0</v>
      </c>
      <c r="DF324" s="13">
        <f t="shared" si="665"/>
        <v>7399.56</v>
      </c>
      <c r="DG324" s="11">
        <v>1</v>
      </c>
      <c r="DH324" s="11">
        <v>1</v>
      </c>
      <c r="DI324" s="11">
        <v>2.11</v>
      </c>
      <c r="DJ324" s="42">
        <f t="shared" si="666"/>
        <v>3.11</v>
      </c>
      <c r="DK324" s="11">
        <v>0.9</v>
      </c>
      <c r="DL324" s="9">
        <v>0.5</v>
      </c>
      <c r="DM324" s="43">
        <f t="shared" si="667"/>
        <v>10355.68422</v>
      </c>
      <c r="DV324" s="11">
        <v>49923</v>
      </c>
      <c r="DW324" s="12">
        <v>0.199</v>
      </c>
      <c r="DX324" s="11">
        <v>1</v>
      </c>
      <c r="DY324" s="11">
        <v>0</v>
      </c>
      <c r="DZ324" s="13">
        <f t="shared" si="668"/>
        <v>9934.677</v>
      </c>
      <c r="EA324" s="11">
        <v>1</v>
      </c>
      <c r="EB324" s="11">
        <v>1</v>
      </c>
      <c r="EC324" s="11">
        <v>2.91</v>
      </c>
      <c r="ED324" s="42">
        <f t="shared" si="669"/>
        <v>3.91</v>
      </c>
      <c r="EE324" s="11">
        <v>0.9</v>
      </c>
      <c r="EF324" s="9">
        <v>0.5</v>
      </c>
      <c r="EG324" s="43">
        <f t="shared" si="670"/>
        <v>17480.0641815</v>
      </c>
    </row>
    <row r="325" customHeight="1" spans="1:139">
      <c r="F325" s="11">
        <v>35434</v>
      </c>
      <c r="G325" s="12">
        <v>0.168</v>
      </c>
      <c r="H325" s="11">
        <v>1</v>
      </c>
      <c r="I325" s="11">
        <v>0</v>
      </c>
      <c r="J325" s="13">
        <f t="shared" si="650"/>
        <v>5952.912</v>
      </c>
      <c r="K325" s="11">
        <v>1</v>
      </c>
      <c r="L325" s="11">
        <v>0.89</v>
      </c>
      <c r="M325" s="11">
        <v>1.78</v>
      </c>
      <c r="N325" s="42">
        <f t="shared" si="651"/>
        <v>2.5842</v>
      </c>
      <c r="O325" s="11">
        <v>0.9</v>
      </c>
      <c r="P325" s="9">
        <v>0.5</v>
      </c>
      <c r="Q325" s="43">
        <f t="shared" si="652"/>
        <v>6922.58183568</v>
      </c>
      <c r="Z325" s="11">
        <v>35728</v>
      </c>
      <c r="AA325" s="12">
        <v>0.168</v>
      </c>
      <c r="AB325" s="11">
        <v>1</v>
      </c>
      <c r="AC325" s="11">
        <v>0</v>
      </c>
      <c r="AD325" s="13">
        <f t="shared" si="653"/>
        <v>6002.304</v>
      </c>
      <c r="AE325" s="11">
        <v>1</v>
      </c>
      <c r="AF325" s="11">
        <v>1</v>
      </c>
      <c r="AG325" s="11">
        <v>2.11</v>
      </c>
      <c r="AH325" s="42">
        <f t="shared" si="654"/>
        <v>3.11</v>
      </c>
      <c r="AI325" s="11">
        <v>0.9</v>
      </c>
      <c r="AJ325" s="9">
        <v>0.5</v>
      </c>
      <c r="AK325" s="43">
        <f t="shared" si="655"/>
        <v>8400.224448</v>
      </c>
      <c r="AT325" s="11">
        <v>36903</v>
      </c>
      <c r="AU325" s="12">
        <v>0.168</v>
      </c>
      <c r="AV325" s="11">
        <v>1</v>
      </c>
      <c r="AW325" s="11">
        <v>0</v>
      </c>
      <c r="AX325" s="13">
        <f t="shared" si="656"/>
        <v>6199.704</v>
      </c>
      <c r="AY325" s="11">
        <v>1</v>
      </c>
      <c r="AZ325" s="11">
        <v>0.93</v>
      </c>
      <c r="BA325" s="11">
        <v>1.85</v>
      </c>
      <c r="BB325" s="42">
        <f t="shared" si="657"/>
        <v>2.7205</v>
      </c>
      <c r="BC325" s="11">
        <v>0.9</v>
      </c>
      <c r="BD325" s="9">
        <v>0.5</v>
      </c>
      <c r="BE325" s="43">
        <f t="shared" si="658"/>
        <v>7589.8326294</v>
      </c>
      <c r="BN325" s="11">
        <v>38167</v>
      </c>
      <c r="BO325" s="12">
        <v>0.168</v>
      </c>
      <c r="BP325" s="11">
        <v>1</v>
      </c>
      <c r="BQ325" s="11">
        <v>0</v>
      </c>
      <c r="BR325" s="13">
        <f t="shared" si="659"/>
        <v>6412.056</v>
      </c>
      <c r="BS325" s="11">
        <v>1</v>
      </c>
      <c r="BT325" s="11">
        <v>1</v>
      </c>
      <c r="BU325" s="11">
        <v>2.71</v>
      </c>
      <c r="BV325" s="42">
        <f t="shared" si="660"/>
        <v>3.71</v>
      </c>
      <c r="BW325" s="11">
        <v>0.9</v>
      </c>
      <c r="BX325" s="9">
        <v>0.5</v>
      </c>
      <c r="BY325" s="43">
        <f t="shared" si="661"/>
        <v>10704.927492</v>
      </c>
      <c r="CH325" s="11">
        <v>42781</v>
      </c>
      <c r="CI325" s="12">
        <v>0.168</v>
      </c>
      <c r="CJ325" s="11">
        <v>1</v>
      </c>
      <c r="CK325" s="11">
        <v>0</v>
      </c>
      <c r="CL325" s="13">
        <f t="shared" si="662"/>
        <v>7187.208</v>
      </c>
      <c r="CM325" s="11">
        <v>1</v>
      </c>
      <c r="CN325" s="11">
        <v>0.93</v>
      </c>
      <c r="CO325" s="11">
        <v>1.85</v>
      </c>
      <c r="CP325" s="42">
        <f t="shared" si="663"/>
        <v>2.7205</v>
      </c>
      <c r="CQ325" s="11">
        <v>0.9</v>
      </c>
      <c r="CR325" s="9">
        <v>0.5</v>
      </c>
      <c r="CS325" s="43">
        <f t="shared" si="664"/>
        <v>8798.7597138</v>
      </c>
      <c r="DB325" s="11">
        <v>44045</v>
      </c>
      <c r="DC325" s="12">
        <v>0.168</v>
      </c>
      <c r="DD325" s="11">
        <v>1</v>
      </c>
      <c r="DE325" s="11">
        <v>0</v>
      </c>
      <c r="DF325" s="13">
        <f t="shared" si="665"/>
        <v>7399.56</v>
      </c>
      <c r="DG325" s="11">
        <v>1</v>
      </c>
      <c r="DH325" s="11">
        <v>1</v>
      </c>
      <c r="DI325" s="11">
        <v>2.11</v>
      </c>
      <c r="DJ325" s="42">
        <f t="shared" si="666"/>
        <v>3.11</v>
      </c>
      <c r="DK325" s="11">
        <v>0.9</v>
      </c>
      <c r="DL325" s="9">
        <v>0.5</v>
      </c>
      <c r="DM325" s="43">
        <f t="shared" si="667"/>
        <v>10355.68422</v>
      </c>
      <c r="DV325" s="11">
        <v>49923</v>
      </c>
      <c r="DW325" s="12">
        <v>0.199</v>
      </c>
      <c r="DX325" s="11">
        <v>1</v>
      </c>
      <c r="DY325" s="11">
        <v>0</v>
      </c>
      <c r="DZ325" s="13">
        <f t="shared" si="668"/>
        <v>9934.677</v>
      </c>
      <c r="EA325" s="11">
        <v>1</v>
      </c>
      <c r="EB325" s="11">
        <v>1</v>
      </c>
      <c r="EC325" s="11">
        <v>2.91</v>
      </c>
      <c r="ED325" s="42">
        <f t="shared" si="669"/>
        <v>3.91</v>
      </c>
      <c r="EE325" s="11">
        <v>0.9</v>
      </c>
      <c r="EF325" s="9">
        <v>0.5</v>
      </c>
      <c r="EG325" s="43">
        <f t="shared" si="670"/>
        <v>17480.0641815</v>
      </c>
    </row>
    <row r="326" customHeight="1" spans="1:139">
      <c r="F326" s="11">
        <v>35434</v>
      </c>
      <c r="G326" s="12">
        <v>0.168</v>
      </c>
      <c r="H326" s="11">
        <v>1</v>
      </c>
      <c r="I326" s="11">
        <v>0</v>
      </c>
      <c r="J326" s="13">
        <f t="shared" si="650"/>
        <v>5952.912</v>
      </c>
      <c r="K326" s="11">
        <v>1</v>
      </c>
      <c r="L326" s="11">
        <v>0.89</v>
      </c>
      <c r="M326" s="11">
        <v>1.78</v>
      </c>
      <c r="N326" s="42">
        <f t="shared" si="651"/>
        <v>2.5842</v>
      </c>
      <c r="O326" s="11">
        <v>0.9</v>
      </c>
      <c r="P326" s="9">
        <v>0.5</v>
      </c>
      <c r="Q326" s="43">
        <f t="shared" si="652"/>
        <v>6922.58183568</v>
      </c>
      <c r="Z326" s="11">
        <v>35728</v>
      </c>
      <c r="AA326" s="12">
        <v>0.168</v>
      </c>
      <c r="AB326" s="11">
        <v>1</v>
      </c>
      <c r="AC326" s="11">
        <v>0</v>
      </c>
      <c r="AD326" s="13">
        <f t="shared" si="653"/>
        <v>6002.304</v>
      </c>
      <c r="AE326" s="11">
        <v>1</v>
      </c>
      <c r="AF326" s="11">
        <v>1</v>
      </c>
      <c r="AG326" s="11">
        <v>2.11</v>
      </c>
      <c r="AH326" s="42">
        <f t="shared" si="654"/>
        <v>3.11</v>
      </c>
      <c r="AI326" s="11">
        <v>0.9</v>
      </c>
      <c r="AJ326" s="9">
        <v>0.5</v>
      </c>
      <c r="AK326" s="43">
        <f t="shared" si="655"/>
        <v>8400.224448</v>
      </c>
      <c r="AT326" s="11">
        <v>36903</v>
      </c>
      <c r="AU326" s="12">
        <v>0.168</v>
      </c>
      <c r="AV326" s="11">
        <v>1</v>
      </c>
      <c r="AW326" s="11">
        <v>0</v>
      </c>
      <c r="AX326" s="13">
        <f t="shared" si="656"/>
        <v>6199.704</v>
      </c>
      <c r="AY326" s="11">
        <v>1</v>
      </c>
      <c r="AZ326" s="11">
        <v>0.93</v>
      </c>
      <c r="BA326" s="11">
        <v>1.85</v>
      </c>
      <c r="BB326" s="42">
        <f t="shared" si="657"/>
        <v>2.7205</v>
      </c>
      <c r="BC326" s="11">
        <v>0.9</v>
      </c>
      <c r="BD326" s="9">
        <v>0.5</v>
      </c>
      <c r="BE326" s="43">
        <f t="shared" si="658"/>
        <v>7589.8326294</v>
      </c>
      <c r="BN326" s="11">
        <v>38167</v>
      </c>
      <c r="BO326" s="12">
        <v>0.168</v>
      </c>
      <c r="BP326" s="11">
        <v>1</v>
      </c>
      <c r="BQ326" s="11">
        <v>0</v>
      </c>
      <c r="BR326" s="13">
        <f t="shared" si="659"/>
        <v>6412.056</v>
      </c>
      <c r="BS326" s="11">
        <v>1</v>
      </c>
      <c r="BT326" s="11">
        <v>1</v>
      </c>
      <c r="BU326" s="11">
        <v>2.71</v>
      </c>
      <c r="BV326" s="42">
        <f t="shared" si="660"/>
        <v>3.71</v>
      </c>
      <c r="BW326" s="11">
        <v>0.9</v>
      </c>
      <c r="BX326" s="9">
        <v>0.5</v>
      </c>
      <c r="BY326" s="43">
        <f t="shared" si="661"/>
        <v>10704.927492</v>
      </c>
      <c r="CH326" s="11">
        <v>42781</v>
      </c>
      <c r="CI326" s="12">
        <v>0.168</v>
      </c>
      <c r="CJ326" s="11">
        <v>1</v>
      </c>
      <c r="CK326" s="11">
        <v>0</v>
      </c>
      <c r="CL326" s="13">
        <f t="shared" si="662"/>
        <v>7187.208</v>
      </c>
      <c r="CM326" s="11">
        <v>1</v>
      </c>
      <c r="CN326" s="11">
        <v>0.93</v>
      </c>
      <c r="CO326" s="11">
        <v>1.85</v>
      </c>
      <c r="CP326" s="42">
        <f t="shared" si="663"/>
        <v>2.7205</v>
      </c>
      <c r="CQ326" s="11">
        <v>0.9</v>
      </c>
      <c r="CR326" s="9">
        <v>0.5</v>
      </c>
      <c r="CS326" s="43">
        <f t="shared" si="664"/>
        <v>8798.7597138</v>
      </c>
      <c r="DB326" s="11">
        <v>44045</v>
      </c>
      <c r="DC326" s="12">
        <v>0.168</v>
      </c>
      <c r="DD326" s="11">
        <v>1</v>
      </c>
      <c r="DE326" s="11">
        <v>0</v>
      </c>
      <c r="DF326" s="13">
        <f t="shared" si="665"/>
        <v>7399.56</v>
      </c>
      <c r="DG326" s="11">
        <v>1</v>
      </c>
      <c r="DH326" s="11">
        <v>1</v>
      </c>
      <c r="DI326" s="11">
        <v>2.11</v>
      </c>
      <c r="DJ326" s="42">
        <f t="shared" si="666"/>
        <v>3.11</v>
      </c>
      <c r="DK326" s="11">
        <v>0.9</v>
      </c>
      <c r="DL326" s="9">
        <v>0.5</v>
      </c>
      <c r="DM326" s="43">
        <f t="shared" si="667"/>
        <v>10355.68422</v>
      </c>
      <c r="DV326" s="11">
        <v>49923</v>
      </c>
      <c r="DW326" s="12">
        <v>0.199</v>
      </c>
      <c r="DX326" s="11">
        <v>1</v>
      </c>
      <c r="DY326" s="11">
        <v>0</v>
      </c>
      <c r="DZ326" s="13">
        <f t="shared" si="668"/>
        <v>9934.677</v>
      </c>
      <c r="EA326" s="11">
        <v>1</v>
      </c>
      <c r="EB326" s="11">
        <v>1</v>
      </c>
      <c r="EC326" s="11">
        <v>2.91</v>
      </c>
      <c r="ED326" s="42">
        <f t="shared" si="669"/>
        <v>3.91</v>
      </c>
      <c r="EE326" s="11">
        <v>0.9</v>
      </c>
      <c r="EF326" s="9">
        <v>0.5</v>
      </c>
      <c r="EG326" s="43">
        <f t="shared" si="670"/>
        <v>17480.0641815</v>
      </c>
    </row>
    <row r="327" customHeight="1" spans="1:139">
      <c r="F327" s="11">
        <v>35434</v>
      </c>
      <c r="G327" s="12">
        <v>0.168</v>
      </c>
      <c r="H327" s="11">
        <v>1</v>
      </c>
      <c r="I327" s="11">
        <v>0</v>
      </c>
      <c r="J327" s="13">
        <f t="shared" si="650"/>
        <v>5952.912</v>
      </c>
      <c r="K327" s="11">
        <v>1</v>
      </c>
      <c r="L327" s="11">
        <v>0.89</v>
      </c>
      <c r="M327" s="11">
        <v>1.78</v>
      </c>
      <c r="N327" s="42">
        <f t="shared" si="651"/>
        <v>2.5842</v>
      </c>
      <c r="O327" s="11">
        <v>0.9</v>
      </c>
      <c r="P327" s="9">
        <v>0.5</v>
      </c>
      <c r="Q327" s="43">
        <f t="shared" si="652"/>
        <v>6922.58183568</v>
      </c>
      <c r="Z327" s="11">
        <v>35728</v>
      </c>
      <c r="AA327" s="12">
        <v>0.168</v>
      </c>
      <c r="AB327" s="11">
        <v>1</v>
      </c>
      <c r="AC327" s="11">
        <v>0</v>
      </c>
      <c r="AD327" s="13">
        <f t="shared" si="653"/>
        <v>6002.304</v>
      </c>
      <c r="AE327" s="11">
        <v>1</v>
      </c>
      <c r="AF327" s="11">
        <v>1</v>
      </c>
      <c r="AG327" s="11">
        <v>2.11</v>
      </c>
      <c r="AH327" s="42">
        <f t="shared" si="654"/>
        <v>3.11</v>
      </c>
      <c r="AI327" s="11">
        <v>0.9</v>
      </c>
      <c r="AJ327" s="9">
        <v>0.5</v>
      </c>
      <c r="AK327" s="43">
        <f t="shared" si="655"/>
        <v>8400.224448</v>
      </c>
      <c r="AT327" s="11">
        <v>36903</v>
      </c>
      <c r="AU327" s="12">
        <v>0.168</v>
      </c>
      <c r="AV327" s="11">
        <v>1</v>
      </c>
      <c r="AW327" s="11">
        <v>0</v>
      </c>
      <c r="AX327" s="13">
        <f t="shared" si="656"/>
        <v>6199.704</v>
      </c>
      <c r="AY327" s="11">
        <v>1</v>
      </c>
      <c r="AZ327" s="11">
        <v>0.93</v>
      </c>
      <c r="BA327" s="11">
        <v>1.85</v>
      </c>
      <c r="BB327" s="42">
        <f t="shared" si="657"/>
        <v>2.7205</v>
      </c>
      <c r="BC327" s="11">
        <v>0.9</v>
      </c>
      <c r="BD327" s="9">
        <v>0.5</v>
      </c>
      <c r="BE327" s="43">
        <f t="shared" si="658"/>
        <v>7589.8326294</v>
      </c>
      <c r="BN327" s="11">
        <v>38167</v>
      </c>
      <c r="BO327" s="12">
        <v>0.168</v>
      </c>
      <c r="BP327" s="11">
        <v>1</v>
      </c>
      <c r="BQ327" s="11">
        <v>0</v>
      </c>
      <c r="BR327" s="13">
        <f t="shared" si="659"/>
        <v>6412.056</v>
      </c>
      <c r="BS327" s="11">
        <v>1</v>
      </c>
      <c r="BT327" s="11">
        <v>1</v>
      </c>
      <c r="BU327" s="11">
        <v>2.71</v>
      </c>
      <c r="BV327" s="42">
        <f t="shared" si="660"/>
        <v>3.71</v>
      </c>
      <c r="BW327" s="11">
        <v>0.9</v>
      </c>
      <c r="BX327" s="9">
        <v>0.5</v>
      </c>
      <c r="BY327" s="43">
        <f t="shared" si="661"/>
        <v>10704.927492</v>
      </c>
      <c r="CH327" s="11">
        <v>42781</v>
      </c>
      <c r="CI327" s="12">
        <v>0.168</v>
      </c>
      <c r="CJ327" s="11">
        <v>1</v>
      </c>
      <c r="CK327" s="11">
        <v>0</v>
      </c>
      <c r="CL327" s="13">
        <f t="shared" si="662"/>
        <v>7187.208</v>
      </c>
      <c r="CM327" s="11">
        <v>1</v>
      </c>
      <c r="CN327" s="11">
        <v>0.93</v>
      </c>
      <c r="CO327" s="11">
        <v>1.85</v>
      </c>
      <c r="CP327" s="42">
        <f t="shared" si="663"/>
        <v>2.7205</v>
      </c>
      <c r="CQ327" s="11">
        <v>0.9</v>
      </c>
      <c r="CR327" s="9">
        <v>0.5</v>
      </c>
      <c r="CS327" s="43">
        <f t="shared" si="664"/>
        <v>8798.7597138</v>
      </c>
      <c r="DB327" s="11">
        <v>44045</v>
      </c>
      <c r="DC327" s="12">
        <v>0.168</v>
      </c>
      <c r="DD327" s="11">
        <v>1</v>
      </c>
      <c r="DE327" s="11">
        <v>0</v>
      </c>
      <c r="DF327" s="13">
        <f t="shared" si="665"/>
        <v>7399.56</v>
      </c>
      <c r="DG327" s="11">
        <v>1</v>
      </c>
      <c r="DH327" s="11">
        <v>1</v>
      </c>
      <c r="DI327" s="11">
        <v>2.11</v>
      </c>
      <c r="DJ327" s="42">
        <f t="shared" si="666"/>
        <v>3.11</v>
      </c>
      <c r="DK327" s="11">
        <v>0.9</v>
      </c>
      <c r="DL327" s="9">
        <v>0.5</v>
      </c>
      <c r="DM327" s="43">
        <f t="shared" si="667"/>
        <v>10355.68422</v>
      </c>
      <c r="DV327" s="11">
        <v>49923</v>
      </c>
      <c r="DW327" s="12">
        <v>0.199</v>
      </c>
      <c r="DX327" s="11">
        <v>1</v>
      </c>
      <c r="DY327" s="11">
        <v>0</v>
      </c>
      <c r="DZ327" s="13">
        <f t="shared" si="668"/>
        <v>9934.677</v>
      </c>
      <c r="EA327" s="11">
        <v>1</v>
      </c>
      <c r="EB327" s="11">
        <v>1</v>
      </c>
      <c r="EC327" s="11">
        <v>2.91</v>
      </c>
      <c r="ED327" s="42">
        <f t="shared" si="669"/>
        <v>3.91</v>
      </c>
      <c r="EE327" s="11">
        <v>0.9</v>
      </c>
      <c r="EF327" s="9">
        <v>0.5</v>
      </c>
      <c r="EG327" s="43">
        <f t="shared" si="670"/>
        <v>17480.0641815</v>
      </c>
    </row>
    <row r="328" customHeight="1" spans="1:139">
      <c r="F328" s="11">
        <v>35434</v>
      </c>
      <c r="G328" s="12">
        <v>0.3</v>
      </c>
      <c r="H328" s="11">
        <v>1</v>
      </c>
      <c r="I328" s="11">
        <v>0</v>
      </c>
      <c r="J328" s="13">
        <f t="shared" si="650"/>
        <v>10630.2</v>
      </c>
      <c r="K328" s="11">
        <v>1</v>
      </c>
      <c r="L328" s="11">
        <v>0.89</v>
      </c>
      <c r="M328" s="11">
        <v>1.78</v>
      </c>
      <c r="N328" s="42">
        <f t="shared" si="651"/>
        <v>2.5842</v>
      </c>
      <c r="O328" s="11">
        <v>0.9</v>
      </c>
      <c r="P328" s="9">
        <v>0.5</v>
      </c>
      <c r="Q328" s="43">
        <f t="shared" si="652"/>
        <v>12361.753278</v>
      </c>
      <c r="Z328" s="11">
        <v>35728</v>
      </c>
      <c r="AA328" s="12">
        <v>0.3</v>
      </c>
      <c r="AB328" s="11">
        <v>1</v>
      </c>
      <c r="AC328" s="11">
        <v>0</v>
      </c>
      <c r="AD328" s="13">
        <f t="shared" si="653"/>
        <v>10718.4</v>
      </c>
      <c r="AE328" s="11">
        <v>1</v>
      </c>
      <c r="AF328" s="11">
        <v>1</v>
      </c>
      <c r="AG328" s="11">
        <v>2.11</v>
      </c>
      <c r="AH328" s="42">
        <f t="shared" si="654"/>
        <v>3.11</v>
      </c>
      <c r="AI328" s="11">
        <v>0.9</v>
      </c>
      <c r="AJ328" s="9">
        <v>0.5</v>
      </c>
      <c r="AK328" s="43">
        <f t="shared" si="655"/>
        <v>15000.4008</v>
      </c>
      <c r="AT328" s="11">
        <v>36903</v>
      </c>
      <c r="AU328" s="12">
        <v>0.3</v>
      </c>
      <c r="AV328" s="11">
        <v>1</v>
      </c>
      <c r="AW328" s="11">
        <v>0</v>
      </c>
      <c r="AX328" s="13">
        <f t="shared" si="656"/>
        <v>11070.9</v>
      </c>
      <c r="AY328" s="11">
        <v>1</v>
      </c>
      <c r="AZ328" s="11">
        <v>0.93</v>
      </c>
      <c r="BA328" s="11">
        <v>1.85</v>
      </c>
      <c r="BB328" s="42">
        <f t="shared" si="657"/>
        <v>2.7205</v>
      </c>
      <c r="BC328" s="11">
        <v>0.9</v>
      </c>
      <c r="BD328" s="9">
        <v>0.5</v>
      </c>
      <c r="BE328" s="43">
        <f t="shared" si="658"/>
        <v>13553.2725525</v>
      </c>
      <c r="BN328" s="11">
        <v>38167</v>
      </c>
      <c r="BO328" s="12">
        <v>0.3</v>
      </c>
      <c r="BP328" s="11">
        <v>1</v>
      </c>
      <c r="BQ328" s="11">
        <v>0</v>
      </c>
      <c r="BR328" s="13">
        <f t="shared" si="659"/>
        <v>11450.1</v>
      </c>
      <c r="BS328" s="11">
        <v>1</v>
      </c>
      <c r="BT328" s="11">
        <v>1</v>
      </c>
      <c r="BU328" s="11">
        <v>2.71</v>
      </c>
      <c r="BV328" s="42">
        <f t="shared" si="660"/>
        <v>3.71</v>
      </c>
      <c r="BW328" s="11">
        <v>0.9</v>
      </c>
      <c r="BX328" s="9">
        <v>0.5</v>
      </c>
      <c r="BY328" s="43">
        <f t="shared" si="661"/>
        <v>19115.94195</v>
      </c>
      <c r="CH328" s="11">
        <v>42781</v>
      </c>
      <c r="CI328" s="12">
        <v>0.3</v>
      </c>
      <c r="CJ328" s="11">
        <v>1</v>
      </c>
      <c r="CK328" s="11">
        <v>0</v>
      </c>
      <c r="CL328" s="13">
        <f t="shared" si="662"/>
        <v>12834.3</v>
      </c>
      <c r="CM328" s="11">
        <v>1</v>
      </c>
      <c r="CN328" s="11">
        <v>0.93</v>
      </c>
      <c r="CO328" s="11">
        <v>1.85</v>
      </c>
      <c r="CP328" s="42">
        <f t="shared" si="663"/>
        <v>2.7205</v>
      </c>
      <c r="CQ328" s="11">
        <v>0.9</v>
      </c>
      <c r="CR328" s="9">
        <v>0.5</v>
      </c>
      <c r="CS328" s="43">
        <f t="shared" si="664"/>
        <v>15712.0709175</v>
      </c>
      <c r="DB328" s="11">
        <v>44045</v>
      </c>
      <c r="DC328" s="12">
        <v>0.3</v>
      </c>
      <c r="DD328" s="11">
        <v>1</v>
      </c>
      <c r="DE328" s="11">
        <v>0</v>
      </c>
      <c r="DF328" s="13">
        <f t="shared" si="665"/>
        <v>13213.5</v>
      </c>
      <c r="DG328" s="11">
        <v>1</v>
      </c>
      <c r="DH328" s="11">
        <v>1</v>
      </c>
      <c r="DI328" s="11">
        <v>2.11</v>
      </c>
      <c r="DJ328" s="42">
        <f t="shared" si="666"/>
        <v>3.11</v>
      </c>
      <c r="DK328" s="11">
        <v>0.9</v>
      </c>
      <c r="DL328" s="9">
        <v>0.5</v>
      </c>
      <c r="DM328" s="43">
        <f t="shared" si="667"/>
        <v>18492.29325</v>
      </c>
      <c r="DV328" s="11">
        <v>49923</v>
      </c>
      <c r="DW328" s="12">
        <v>0.355</v>
      </c>
      <c r="DX328" s="11">
        <v>1</v>
      </c>
      <c r="DY328" s="11">
        <v>0</v>
      </c>
      <c r="DZ328" s="13">
        <f t="shared" si="668"/>
        <v>17722.665</v>
      </c>
      <c r="EA328" s="11">
        <v>1</v>
      </c>
      <c r="EB328" s="11">
        <v>1</v>
      </c>
      <c r="EC328" s="11">
        <v>2.91</v>
      </c>
      <c r="ED328" s="42">
        <f t="shared" si="669"/>
        <v>3.91</v>
      </c>
      <c r="EE328" s="11">
        <v>0.9</v>
      </c>
      <c r="EF328" s="9">
        <v>0.5</v>
      </c>
      <c r="EG328" s="43">
        <f t="shared" si="670"/>
        <v>31183.0290675</v>
      </c>
    </row>
    <row r="329" customHeight="1" spans="1:139">
      <c r="F329" s="11">
        <v>35434</v>
      </c>
      <c r="G329" s="12">
        <v>0.58</v>
      </c>
      <c r="H329" s="11">
        <v>1</v>
      </c>
      <c r="I329" s="11">
        <v>0</v>
      </c>
      <c r="J329" s="13">
        <f t="shared" si="650"/>
        <v>20551.72</v>
      </c>
      <c r="K329" s="11">
        <v>1</v>
      </c>
      <c r="L329" s="11">
        <v>0.89</v>
      </c>
      <c r="M329" s="11">
        <v>1.78</v>
      </c>
      <c r="N329" s="42">
        <f t="shared" si="651"/>
        <v>2.5842</v>
      </c>
      <c r="O329" s="11">
        <v>0.9</v>
      </c>
      <c r="P329" s="9">
        <v>0.5</v>
      </c>
      <c r="Q329" s="43">
        <f t="shared" si="652"/>
        <v>23899.3896708</v>
      </c>
      <c r="Z329" s="11">
        <v>35728</v>
      </c>
      <c r="AA329" s="12">
        <v>0.58</v>
      </c>
      <c r="AB329" s="11">
        <v>1</v>
      </c>
      <c r="AC329" s="11">
        <v>0</v>
      </c>
      <c r="AD329" s="13">
        <f t="shared" si="653"/>
        <v>20722.24</v>
      </c>
      <c r="AE329" s="11">
        <v>1</v>
      </c>
      <c r="AF329" s="11">
        <v>1</v>
      </c>
      <c r="AG329" s="11">
        <v>2.11</v>
      </c>
      <c r="AH329" s="42">
        <f t="shared" si="654"/>
        <v>3.11</v>
      </c>
      <c r="AI329" s="11">
        <v>0.9</v>
      </c>
      <c r="AJ329" s="9">
        <v>0.5</v>
      </c>
      <c r="AK329" s="43">
        <f t="shared" si="655"/>
        <v>29000.77488</v>
      </c>
      <c r="AT329" s="11">
        <v>36903</v>
      </c>
      <c r="AU329" s="12">
        <v>0.58</v>
      </c>
      <c r="AV329" s="11">
        <v>1</v>
      </c>
      <c r="AW329" s="11">
        <v>0</v>
      </c>
      <c r="AX329" s="13">
        <f t="shared" si="656"/>
        <v>21403.74</v>
      </c>
      <c r="AY329" s="11">
        <v>1</v>
      </c>
      <c r="AZ329" s="11">
        <v>0.93</v>
      </c>
      <c r="BA329" s="11">
        <v>1.85</v>
      </c>
      <c r="BB329" s="42">
        <f t="shared" si="657"/>
        <v>2.7205</v>
      </c>
      <c r="BC329" s="11">
        <v>0.9</v>
      </c>
      <c r="BD329" s="9">
        <v>0.5</v>
      </c>
      <c r="BE329" s="43">
        <f t="shared" si="658"/>
        <v>26202.9936015</v>
      </c>
      <c r="BN329" s="11">
        <v>38167</v>
      </c>
      <c r="BO329" s="12">
        <v>0.58</v>
      </c>
      <c r="BP329" s="11">
        <v>1</v>
      </c>
      <c r="BQ329" s="11">
        <v>0</v>
      </c>
      <c r="BR329" s="13">
        <f t="shared" si="659"/>
        <v>22136.86</v>
      </c>
      <c r="BS329" s="11">
        <v>1</v>
      </c>
      <c r="BT329" s="11">
        <v>1</v>
      </c>
      <c r="BU329" s="11">
        <v>2.71</v>
      </c>
      <c r="BV329" s="42">
        <f t="shared" si="660"/>
        <v>3.71</v>
      </c>
      <c r="BW329" s="11">
        <v>0.9</v>
      </c>
      <c r="BX329" s="9">
        <v>0.5</v>
      </c>
      <c r="BY329" s="43">
        <f t="shared" si="661"/>
        <v>36957.48777</v>
      </c>
      <c r="CH329" s="11">
        <v>42781</v>
      </c>
      <c r="CI329" s="12">
        <v>0.58</v>
      </c>
      <c r="CJ329" s="11">
        <v>1</v>
      </c>
      <c r="CK329" s="11">
        <v>0</v>
      </c>
      <c r="CL329" s="13">
        <f t="shared" si="662"/>
        <v>24812.98</v>
      </c>
      <c r="CM329" s="11">
        <v>1</v>
      </c>
      <c r="CN329" s="11">
        <v>0.93</v>
      </c>
      <c r="CO329" s="11">
        <v>1.85</v>
      </c>
      <c r="CP329" s="42">
        <f t="shared" si="663"/>
        <v>2.7205</v>
      </c>
      <c r="CQ329" s="11">
        <v>0.9</v>
      </c>
      <c r="CR329" s="9">
        <v>0.5</v>
      </c>
      <c r="CS329" s="43">
        <f t="shared" si="664"/>
        <v>30376.6704405</v>
      </c>
      <c r="DB329" s="11">
        <v>44045</v>
      </c>
      <c r="DC329" s="12">
        <v>0.58</v>
      </c>
      <c r="DD329" s="11">
        <v>1</v>
      </c>
      <c r="DE329" s="11">
        <v>0</v>
      </c>
      <c r="DF329" s="13">
        <f t="shared" si="665"/>
        <v>25546.1</v>
      </c>
      <c r="DG329" s="11">
        <v>1</v>
      </c>
      <c r="DH329" s="11">
        <v>1</v>
      </c>
      <c r="DI329" s="11">
        <v>2.11</v>
      </c>
      <c r="DJ329" s="42">
        <f t="shared" si="666"/>
        <v>3.11</v>
      </c>
      <c r="DK329" s="11">
        <v>0.9</v>
      </c>
      <c r="DL329" s="9">
        <v>0.5</v>
      </c>
      <c r="DM329" s="43">
        <f t="shared" si="667"/>
        <v>35751.76695</v>
      </c>
      <c r="DV329" s="11">
        <v>49923</v>
      </c>
      <c r="DW329" s="12">
        <v>0.69</v>
      </c>
      <c r="DX329" s="11">
        <v>1</v>
      </c>
      <c r="DY329" s="11">
        <v>0</v>
      </c>
      <c r="DZ329" s="13">
        <f t="shared" si="668"/>
        <v>34446.87</v>
      </c>
      <c r="EA329" s="11">
        <v>1</v>
      </c>
      <c r="EB329" s="11">
        <v>1</v>
      </c>
      <c r="EC329" s="11">
        <v>2.91</v>
      </c>
      <c r="ED329" s="42">
        <f t="shared" si="669"/>
        <v>3.91</v>
      </c>
      <c r="EE329" s="11">
        <v>0.9</v>
      </c>
      <c r="EF329" s="9">
        <v>0.5</v>
      </c>
      <c r="EG329" s="43">
        <f t="shared" si="670"/>
        <v>60609.267765</v>
      </c>
    </row>
    <row r="330" customHeight="1" spans="1:139">
      <c r="F330" s="47" t="s">
        <v>32</v>
      </c>
      <c r="G330" s="48"/>
      <c r="H330" s="48"/>
      <c r="I330" s="48"/>
      <c r="J330" s="48"/>
      <c r="K330" s="48"/>
      <c r="L330" s="48"/>
      <c r="M330" s="46">
        <f>SUM(Q320:Q329)</f>
        <v>91641.79763424</v>
      </c>
      <c r="N330" s="46"/>
      <c r="O330" s="46"/>
      <c r="P330" s="46"/>
      <c r="Q330" s="46"/>
      <c r="Z330" s="47" t="s">
        <v>32</v>
      </c>
      <c r="AA330" s="48"/>
      <c r="AB330" s="48"/>
      <c r="AC330" s="48"/>
      <c r="AD330" s="48"/>
      <c r="AE330" s="48"/>
      <c r="AF330" s="48"/>
      <c r="AG330" s="46">
        <f>SUM(AK320:AK329)</f>
        <v>111202.971264</v>
      </c>
      <c r="AH330" s="46"/>
      <c r="AI330" s="46"/>
      <c r="AJ330" s="46"/>
      <c r="AK330" s="46"/>
      <c r="AT330" s="47" t="s">
        <v>32</v>
      </c>
      <c r="AU330" s="48"/>
      <c r="AV330" s="48"/>
      <c r="AW330" s="48"/>
      <c r="AX330" s="48"/>
      <c r="AY330" s="48"/>
      <c r="AZ330" s="48"/>
      <c r="BA330" s="46">
        <f>SUM(BE320:BE329)</f>
        <v>100474.9271892</v>
      </c>
      <c r="BB330" s="46"/>
      <c r="BC330" s="46"/>
      <c r="BD330" s="46"/>
      <c r="BE330" s="46"/>
      <c r="BN330" s="47" t="s">
        <v>32</v>
      </c>
      <c r="BO330" s="48"/>
      <c r="BP330" s="48"/>
      <c r="BQ330" s="48"/>
      <c r="BR330" s="48"/>
      <c r="BS330" s="48"/>
      <c r="BT330" s="48"/>
      <c r="BU330" s="46">
        <f>SUM(BY320:BY329)</f>
        <v>141712.849656</v>
      </c>
      <c r="BV330" s="46"/>
      <c r="BW330" s="46"/>
      <c r="BX330" s="46"/>
      <c r="BY330" s="46"/>
      <c r="CH330" s="47" t="s">
        <v>32</v>
      </c>
      <c r="CI330" s="48"/>
      <c r="CJ330" s="48"/>
      <c r="CK330" s="48"/>
      <c r="CL330" s="48"/>
      <c r="CM330" s="48"/>
      <c r="CN330" s="48"/>
      <c r="CO330" s="46">
        <f>SUM(CS320:CS329)</f>
        <v>116478.8190684</v>
      </c>
      <c r="CP330" s="46"/>
      <c r="CQ330" s="46"/>
      <c r="CR330" s="46"/>
      <c r="CS330" s="46"/>
      <c r="DB330" s="47" t="s">
        <v>32</v>
      </c>
      <c r="DC330" s="48"/>
      <c r="DD330" s="48"/>
      <c r="DE330" s="48"/>
      <c r="DF330" s="48"/>
      <c r="DG330" s="48"/>
      <c r="DH330" s="48"/>
      <c r="DI330" s="46">
        <f>SUM(DM320:DM329)</f>
        <v>137089.53396</v>
      </c>
      <c r="DJ330" s="46"/>
      <c r="DK330" s="46"/>
      <c r="DL330" s="46"/>
      <c r="DM330" s="46"/>
      <c r="DV330" s="47" t="s">
        <v>32</v>
      </c>
      <c r="DW330" s="48"/>
      <c r="DX330" s="48"/>
      <c r="DY330" s="48"/>
      <c r="DZ330" s="48"/>
      <c r="EA330" s="48"/>
      <c r="EB330" s="48"/>
      <c r="EC330" s="46">
        <f>SUM(EG320:EG329)</f>
        <v>231632.8102845</v>
      </c>
      <c r="ED330" s="46"/>
      <c r="EE330" s="46"/>
      <c r="EF330" s="46"/>
      <c r="EG330" s="46"/>
    </row>
    <row r="331" customHeight="1" spans="1:139">
      <c r="F331" s="48"/>
      <c r="G331" s="48"/>
      <c r="H331" s="48"/>
      <c r="I331" s="48"/>
      <c r="J331" s="48"/>
      <c r="K331" s="48"/>
      <c r="L331" s="48"/>
      <c r="M331" s="46"/>
      <c r="N331" s="46"/>
      <c r="O331" s="46"/>
      <c r="P331" s="46"/>
      <c r="Q331" s="46"/>
      <c r="Z331" s="48"/>
      <c r="AA331" s="48"/>
      <c r="AB331" s="48"/>
      <c r="AC331" s="48"/>
      <c r="AD331" s="48"/>
      <c r="AE331" s="48"/>
      <c r="AF331" s="48"/>
      <c r="AG331" s="46"/>
      <c r="AH331" s="46"/>
      <c r="AI331" s="46"/>
      <c r="AJ331" s="46"/>
      <c r="AK331" s="46"/>
      <c r="AT331" s="48"/>
      <c r="AU331" s="48"/>
      <c r="AV331" s="48"/>
      <c r="AW331" s="48"/>
      <c r="AX331" s="48"/>
      <c r="AY331" s="48"/>
      <c r="AZ331" s="48"/>
      <c r="BA331" s="46"/>
      <c r="BB331" s="46"/>
      <c r="BC331" s="46"/>
      <c r="BD331" s="46"/>
      <c r="BE331" s="46"/>
      <c r="BN331" s="48"/>
      <c r="BO331" s="48"/>
      <c r="BP331" s="48"/>
      <c r="BQ331" s="48"/>
      <c r="BR331" s="48"/>
      <c r="BS331" s="48"/>
      <c r="BT331" s="48"/>
      <c r="BU331" s="46"/>
      <c r="BV331" s="46"/>
      <c r="BW331" s="46"/>
      <c r="BX331" s="46"/>
      <c r="BY331" s="46"/>
      <c r="CH331" s="48"/>
      <c r="CI331" s="48"/>
      <c r="CJ331" s="48"/>
      <c r="CK331" s="48"/>
      <c r="CL331" s="48"/>
      <c r="CM331" s="48"/>
      <c r="CN331" s="48"/>
      <c r="CO331" s="46"/>
      <c r="CP331" s="46"/>
      <c r="CQ331" s="46"/>
      <c r="CR331" s="46"/>
      <c r="CS331" s="46"/>
      <c r="DB331" s="48"/>
      <c r="DC331" s="48"/>
      <c r="DD331" s="48"/>
      <c r="DE331" s="48"/>
      <c r="DF331" s="48"/>
      <c r="DG331" s="48"/>
      <c r="DH331" s="48"/>
      <c r="DI331" s="46"/>
      <c r="DJ331" s="46"/>
      <c r="DK331" s="46"/>
      <c r="DL331" s="46"/>
      <c r="DM331" s="46"/>
      <c r="DV331" s="48"/>
      <c r="DW331" s="48"/>
      <c r="DX331" s="48"/>
      <c r="DY331" s="48"/>
      <c r="DZ331" s="48"/>
      <c r="EA331" s="48"/>
      <c r="EB331" s="48"/>
      <c r="EC331" s="46"/>
      <c r="ED331" s="46"/>
      <c r="EE331" s="46"/>
      <c r="EF331" s="46"/>
      <c r="EG331" s="46"/>
    </row>
    <row r="332" customHeight="1" spans="1:139">
      <c r="F332" s="48"/>
      <c r="G332" s="48"/>
      <c r="H332" s="48"/>
      <c r="I332" s="48"/>
      <c r="J332" s="48"/>
      <c r="K332" s="48"/>
      <c r="L332" s="48"/>
      <c r="M332" s="46"/>
      <c r="N332" s="46"/>
      <c r="O332" s="46"/>
      <c r="P332" s="46"/>
      <c r="Q332" s="46"/>
      <c r="Z332" s="48"/>
      <c r="AA332" s="48"/>
      <c r="AB332" s="48"/>
      <c r="AC332" s="48"/>
      <c r="AD332" s="48"/>
      <c r="AE332" s="48"/>
      <c r="AF332" s="48"/>
      <c r="AG332" s="46"/>
      <c r="AH332" s="46"/>
      <c r="AI332" s="46"/>
      <c r="AJ332" s="46"/>
      <c r="AK332" s="46"/>
      <c r="AT332" s="48"/>
      <c r="AU332" s="48"/>
      <c r="AV332" s="48"/>
      <c r="AW332" s="48"/>
      <c r="AX332" s="48"/>
      <c r="AY332" s="48"/>
      <c r="AZ332" s="48"/>
      <c r="BA332" s="46"/>
      <c r="BB332" s="46"/>
      <c r="BC332" s="46"/>
      <c r="BD332" s="46"/>
      <c r="BE332" s="46"/>
      <c r="BN332" s="48"/>
      <c r="BO332" s="48"/>
      <c r="BP332" s="48"/>
      <c r="BQ332" s="48"/>
      <c r="BR332" s="48"/>
      <c r="BS332" s="48"/>
      <c r="BT332" s="48"/>
      <c r="BU332" s="46"/>
      <c r="BV332" s="46"/>
      <c r="BW332" s="46"/>
      <c r="BX332" s="46"/>
      <c r="BY332" s="46"/>
      <c r="CH332" s="48"/>
      <c r="CI332" s="48"/>
      <c r="CJ332" s="48"/>
      <c r="CK332" s="48"/>
      <c r="CL332" s="48"/>
      <c r="CM332" s="48"/>
      <c r="CN332" s="48"/>
      <c r="CO332" s="46"/>
      <c r="CP332" s="46"/>
      <c r="CQ332" s="46"/>
      <c r="CR332" s="46"/>
      <c r="CS332" s="46"/>
      <c r="DB332" s="48"/>
      <c r="DC332" s="48"/>
      <c r="DD332" s="48"/>
      <c r="DE332" s="48"/>
      <c r="DF332" s="48"/>
      <c r="DG332" s="48"/>
      <c r="DH332" s="48"/>
      <c r="DI332" s="46"/>
      <c r="DJ332" s="46"/>
      <c r="DK332" s="46"/>
      <c r="DL332" s="46"/>
      <c r="DM332" s="46"/>
      <c r="DV332" s="48"/>
      <c r="DW332" s="48"/>
      <c r="DX332" s="48"/>
      <c r="DY332" s="48"/>
      <c r="DZ332" s="48"/>
      <c r="EA332" s="48"/>
      <c r="EB332" s="48"/>
      <c r="EC332" s="46"/>
      <c r="ED332" s="46"/>
      <c r="EE332" s="46"/>
      <c r="EF332" s="46"/>
      <c r="EG332" s="46"/>
    </row>
    <row r="334" customHeight="1" spans="1:139">
      <c r="A334" s="2" t="s">
        <v>75</v>
      </c>
      <c r="B334" s="2"/>
      <c r="C334" s="2"/>
      <c r="D334" s="2"/>
      <c r="E334" s="2"/>
      <c r="F334" s="3" t="s">
        <v>1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U334" s="2" t="s">
        <v>76</v>
      </c>
      <c r="V334" s="2"/>
      <c r="W334" s="2"/>
      <c r="X334" s="2"/>
      <c r="Y334" s="2"/>
      <c r="Z334" s="3" t="s">
        <v>1</v>
      </c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O334" s="2" t="s">
        <v>77</v>
      </c>
      <c r="AP334" s="2"/>
      <c r="AQ334" s="2"/>
      <c r="AR334" s="2"/>
      <c r="AS334" s="2"/>
      <c r="AT334" s="3" t="s">
        <v>1</v>
      </c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I334" s="2" t="s">
        <v>78</v>
      </c>
      <c r="BJ334" s="2"/>
      <c r="BK334" s="2"/>
      <c r="BL334" s="2"/>
      <c r="BM334" s="2"/>
      <c r="BN334" s="3" t="s">
        <v>1</v>
      </c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C334" s="2" t="s">
        <v>79</v>
      </c>
      <c r="CD334" s="2"/>
      <c r="CE334" s="2"/>
      <c r="CF334" s="2"/>
      <c r="CG334" s="2"/>
      <c r="CH334" s="3" t="s">
        <v>1</v>
      </c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W334" s="2" t="s">
        <v>80</v>
      </c>
      <c r="CX334" s="2"/>
      <c r="CY334" s="2"/>
      <c r="CZ334" s="2"/>
      <c r="DA334" s="2"/>
      <c r="DB334" s="3" t="s">
        <v>1</v>
      </c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Q334" s="2" t="s">
        <v>81</v>
      </c>
      <c r="DR334" s="2"/>
      <c r="DS334" s="2"/>
      <c r="DT334" s="2"/>
      <c r="DU334" s="2"/>
      <c r="DV334" s="3" t="s">
        <v>1</v>
      </c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</row>
    <row r="335" customHeight="1" spans="1:139">
      <c r="A335" s="2"/>
      <c r="B335" s="2"/>
      <c r="C335" s="2"/>
      <c r="D335" s="2"/>
      <c r="E335" s="2"/>
      <c r="F335" s="4" t="s">
        <v>8</v>
      </c>
      <c r="G335" s="5"/>
      <c r="H335" s="5"/>
      <c r="I335" s="6"/>
      <c r="J335" s="7" t="s">
        <v>9</v>
      </c>
      <c r="K335" s="7"/>
      <c r="L335" s="7"/>
      <c r="M335" s="7"/>
      <c r="N335" s="8" t="s">
        <v>10</v>
      </c>
      <c r="O335" s="8"/>
      <c r="P335" s="8"/>
      <c r="Q335" s="9" t="s">
        <v>11</v>
      </c>
      <c r="R335" s="10" t="s">
        <v>12</v>
      </c>
      <c r="S335" s="10" t="s">
        <v>13</v>
      </c>
      <c r="U335" s="2"/>
      <c r="V335" s="2"/>
      <c r="W335" s="2"/>
      <c r="X335" s="2"/>
      <c r="Y335" s="2"/>
      <c r="Z335" s="4" t="s">
        <v>8</v>
      </c>
      <c r="AA335" s="5"/>
      <c r="AB335" s="5"/>
      <c r="AC335" s="6"/>
      <c r="AD335" s="7" t="s">
        <v>9</v>
      </c>
      <c r="AE335" s="7"/>
      <c r="AF335" s="7"/>
      <c r="AG335" s="7"/>
      <c r="AH335" s="8" t="s">
        <v>10</v>
      </c>
      <c r="AI335" s="8"/>
      <c r="AJ335" s="8"/>
      <c r="AK335" s="9" t="s">
        <v>11</v>
      </c>
      <c r="AL335" s="10" t="s">
        <v>12</v>
      </c>
      <c r="AM335" s="10" t="s">
        <v>13</v>
      </c>
      <c r="AO335" s="2"/>
      <c r="AP335" s="2"/>
      <c r="AQ335" s="2"/>
      <c r="AR335" s="2"/>
      <c r="AS335" s="2"/>
      <c r="AT335" s="4" t="s">
        <v>8</v>
      </c>
      <c r="AU335" s="5"/>
      <c r="AV335" s="5"/>
      <c r="AW335" s="6"/>
      <c r="AX335" s="7" t="s">
        <v>9</v>
      </c>
      <c r="AY335" s="7"/>
      <c r="AZ335" s="7"/>
      <c r="BA335" s="7"/>
      <c r="BB335" s="8" t="s">
        <v>10</v>
      </c>
      <c r="BC335" s="8"/>
      <c r="BD335" s="8"/>
      <c r="BE335" s="9" t="s">
        <v>11</v>
      </c>
      <c r="BF335" s="10" t="s">
        <v>12</v>
      </c>
      <c r="BG335" s="10" t="s">
        <v>13</v>
      </c>
      <c r="BI335" s="2"/>
      <c r="BJ335" s="2"/>
      <c r="BK335" s="2"/>
      <c r="BL335" s="2"/>
      <c r="BM335" s="2"/>
      <c r="BN335" s="4" t="s">
        <v>8</v>
      </c>
      <c r="BO335" s="5"/>
      <c r="BP335" s="5"/>
      <c r="BQ335" s="6"/>
      <c r="BR335" s="7" t="s">
        <v>9</v>
      </c>
      <c r="BS335" s="7"/>
      <c r="BT335" s="7"/>
      <c r="BU335" s="7"/>
      <c r="BV335" s="8" t="s">
        <v>10</v>
      </c>
      <c r="BW335" s="8"/>
      <c r="BX335" s="8"/>
      <c r="BY335" s="9" t="s">
        <v>11</v>
      </c>
      <c r="BZ335" s="10" t="s">
        <v>12</v>
      </c>
      <c r="CA335" s="10" t="s">
        <v>13</v>
      </c>
      <c r="CC335" s="2"/>
      <c r="CD335" s="2"/>
      <c r="CE335" s="2"/>
      <c r="CF335" s="2"/>
      <c r="CG335" s="2"/>
      <c r="CH335" s="4" t="s">
        <v>8</v>
      </c>
      <c r="CI335" s="5"/>
      <c r="CJ335" s="5"/>
      <c r="CK335" s="6"/>
      <c r="CL335" s="7" t="s">
        <v>9</v>
      </c>
      <c r="CM335" s="7"/>
      <c r="CN335" s="7"/>
      <c r="CO335" s="7"/>
      <c r="CP335" s="8" t="s">
        <v>10</v>
      </c>
      <c r="CQ335" s="8"/>
      <c r="CR335" s="8"/>
      <c r="CS335" s="9" t="s">
        <v>11</v>
      </c>
      <c r="CT335" s="10" t="s">
        <v>12</v>
      </c>
      <c r="CU335" s="10" t="s">
        <v>13</v>
      </c>
      <c r="CW335" s="2"/>
      <c r="CX335" s="2"/>
      <c r="CY335" s="2"/>
      <c r="CZ335" s="2"/>
      <c r="DA335" s="2"/>
      <c r="DB335" s="4" t="s">
        <v>8</v>
      </c>
      <c r="DC335" s="5"/>
      <c r="DD335" s="5"/>
      <c r="DE335" s="6"/>
      <c r="DF335" s="7" t="s">
        <v>9</v>
      </c>
      <c r="DG335" s="7"/>
      <c r="DH335" s="7"/>
      <c r="DI335" s="7"/>
      <c r="DJ335" s="8" t="s">
        <v>10</v>
      </c>
      <c r="DK335" s="8"/>
      <c r="DL335" s="8"/>
      <c r="DM335" s="9" t="s">
        <v>11</v>
      </c>
      <c r="DN335" s="10" t="s">
        <v>12</v>
      </c>
      <c r="DO335" s="10" t="s">
        <v>13</v>
      </c>
      <c r="DQ335" s="2"/>
      <c r="DR335" s="2"/>
      <c r="DS335" s="2"/>
      <c r="DT335" s="2"/>
      <c r="DU335" s="2"/>
      <c r="DV335" s="4" t="s">
        <v>8</v>
      </c>
      <c r="DW335" s="5"/>
      <c r="DX335" s="5"/>
      <c r="DY335" s="6"/>
      <c r="DZ335" s="7" t="s">
        <v>9</v>
      </c>
      <c r="EA335" s="7"/>
      <c r="EB335" s="7"/>
      <c r="EC335" s="7"/>
      <c r="ED335" s="8" t="s">
        <v>10</v>
      </c>
      <c r="EE335" s="8"/>
      <c r="EF335" s="8"/>
      <c r="EG335" s="9" t="s">
        <v>11</v>
      </c>
      <c r="EH335" s="10" t="s">
        <v>12</v>
      </c>
      <c r="EI335" s="10" t="s">
        <v>13</v>
      </c>
    </row>
    <row r="336" customHeight="1" spans="1:139">
      <c r="A336" s="1" t="s">
        <v>14</v>
      </c>
      <c r="B336" s="1" t="s">
        <v>15</v>
      </c>
      <c r="C336" s="1" t="s">
        <v>16</v>
      </c>
      <c r="D336" s="1" t="s">
        <v>17</v>
      </c>
      <c r="E336" s="1" t="s">
        <v>18</v>
      </c>
      <c r="F336" s="11" t="s">
        <v>19</v>
      </c>
      <c r="G336" s="11" t="s">
        <v>20</v>
      </c>
      <c r="H336" s="12" t="s">
        <v>21</v>
      </c>
      <c r="I336" s="13" t="s">
        <v>8</v>
      </c>
      <c r="J336" s="11" t="s">
        <v>22</v>
      </c>
      <c r="K336" s="11" t="s">
        <v>23</v>
      </c>
      <c r="L336" s="11" t="s">
        <v>24</v>
      </c>
      <c r="M336" s="7" t="s">
        <v>25</v>
      </c>
      <c r="N336" s="11" t="s">
        <v>26</v>
      </c>
      <c r="O336" s="11" t="s">
        <v>27</v>
      </c>
      <c r="P336" s="8" t="s">
        <v>28</v>
      </c>
      <c r="Q336" s="9" t="s">
        <v>29</v>
      </c>
      <c r="R336" s="14"/>
      <c r="S336" s="14"/>
      <c r="U336" s="1" t="s">
        <v>14</v>
      </c>
      <c r="V336" s="1" t="s">
        <v>15</v>
      </c>
      <c r="W336" s="1" t="s">
        <v>16</v>
      </c>
      <c r="X336" s="1" t="s">
        <v>17</v>
      </c>
      <c r="Y336" s="1" t="s">
        <v>18</v>
      </c>
      <c r="Z336" s="11" t="s">
        <v>19</v>
      </c>
      <c r="AA336" s="11" t="s">
        <v>20</v>
      </c>
      <c r="AB336" s="12" t="s">
        <v>21</v>
      </c>
      <c r="AC336" s="13" t="s">
        <v>8</v>
      </c>
      <c r="AD336" s="11" t="s">
        <v>22</v>
      </c>
      <c r="AE336" s="11" t="s">
        <v>23</v>
      </c>
      <c r="AF336" s="11" t="s">
        <v>24</v>
      </c>
      <c r="AG336" s="7" t="s">
        <v>25</v>
      </c>
      <c r="AH336" s="11" t="s">
        <v>26</v>
      </c>
      <c r="AI336" s="11" t="s">
        <v>27</v>
      </c>
      <c r="AJ336" s="8" t="s">
        <v>28</v>
      </c>
      <c r="AK336" s="9" t="s">
        <v>29</v>
      </c>
      <c r="AL336" s="14"/>
      <c r="AM336" s="14"/>
      <c r="AO336" s="1" t="s">
        <v>14</v>
      </c>
      <c r="AP336" s="1" t="s">
        <v>15</v>
      </c>
      <c r="AQ336" s="1" t="s">
        <v>16</v>
      </c>
      <c r="AR336" s="1" t="s">
        <v>17</v>
      </c>
      <c r="AS336" s="1" t="s">
        <v>18</v>
      </c>
      <c r="AT336" s="11" t="s">
        <v>19</v>
      </c>
      <c r="AU336" s="11" t="s">
        <v>20</v>
      </c>
      <c r="AV336" s="12" t="s">
        <v>21</v>
      </c>
      <c r="AW336" s="13" t="s">
        <v>8</v>
      </c>
      <c r="AX336" s="11" t="s">
        <v>22</v>
      </c>
      <c r="AY336" s="11" t="s">
        <v>23</v>
      </c>
      <c r="AZ336" s="11" t="s">
        <v>24</v>
      </c>
      <c r="BA336" s="7" t="s">
        <v>25</v>
      </c>
      <c r="BB336" s="11" t="s">
        <v>26</v>
      </c>
      <c r="BC336" s="11" t="s">
        <v>27</v>
      </c>
      <c r="BD336" s="8" t="s">
        <v>28</v>
      </c>
      <c r="BE336" s="9" t="s">
        <v>29</v>
      </c>
      <c r="BF336" s="14"/>
      <c r="BG336" s="14"/>
      <c r="BI336" s="1" t="s">
        <v>14</v>
      </c>
      <c r="BJ336" s="1" t="s">
        <v>15</v>
      </c>
      <c r="BK336" s="1" t="s">
        <v>16</v>
      </c>
      <c r="BL336" s="1" t="s">
        <v>17</v>
      </c>
      <c r="BM336" s="1" t="s">
        <v>18</v>
      </c>
      <c r="BN336" s="11" t="s">
        <v>19</v>
      </c>
      <c r="BO336" s="11" t="s">
        <v>20</v>
      </c>
      <c r="BP336" s="12" t="s">
        <v>21</v>
      </c>
      <c r="BQ336" s="13" t="s">
        <v>8</v>
      </c>
      <c r="BR336" s="11" t="s">
        <v>22</v>
      </c>
      <c r="BS336" s="11" t="s">
        <v>23</v>
      </c>
      <c r="BT336" s="11" t="s">
        <v>24</v>
      </c>
      <c r="BU336" s="7" t="s">
        <v>25</v>
      </c>
      <c r="BV336" s="11" t="s">
        <v>26</v>
      </c>
      <c r="BW336" s="11" t="s">
        <v>27</v>
      </c>
      <c r="BX336" s="8" t="s">
        <v>28</v>
      </c>
      <c r="BY336" s="9" t="s">
        <v>29</v>
      </c>
      <c r="BZ336" s="14"/>
      <c r="CA336" s="14"/>
      <c r="CC336" s="1" t="s">
        <v>14</v>
      </c>
      <c r="CD336" s="1" t="s">
        <v>15</v>
      </c>
      <c r="CE336" s="1" t="s">
        <v>16</v>
      </c>
      <c r="CF336" s="1" t="s">
        <v>17</v>
      </c>
      <c r="CG336" s="1" t="s">
        <v>18</v>
      </c>
      <c r="CH336" s="11" t="s">
        <v>19</v>
      </c>
      <c r="CI336" s="11" t="s">
        <v>20</v>
      </c>
      <c r="CJ336" s="12" t="s">
        <v>21</v>
      </c>
      <c r="CK336" s="13" t="s">
        <v>8</v>
      </c>
      <c r="CL336" s="11" t="s">
        <v>22</v>
      </c>
      <c r="CM336" s="11" t="s">
        <v>23</v>
      </c>
      <c r="CN336" s="11" t="s">
        <v>24</v>
      </c>
      <c r="CO336" s="7" t="s">
        <v>25</v>
      </c>
      <c r="CP336" s="11" t="s">
        <v>26</v>
      </c>
      <c r="CQ336" s="11" t="s">
        <v>27</v>
      </c>
      <c r="CR336" s="8" t="s">
        <v>28</v>
      </c>
      <c r="CS336" s="9" t="s">
        <v>29</v>
      </c>
      <c r="CT336" s="14"/>
      <c r="CU336" s="14"/>
      <c r="CW336" s="1" t="s">
        <v>14</v>
      </c>
      <c r="CX336" s="1" t="s">
        <v>15</v>
      </c>
      <c r="CY336" s="1" t="s">
        <v>16</v>
      </c>
      <c r="CZ336" s="1" t="s">
        <v>17</v>
      </c>
      <c r="DA336" s="1" t="s">
        <v>18</v>
      </c>
      <c r="DB336" s="11" t="s">
        <v>19</v>
      </c>
      <c r="DC336" s="11" t="s">
        <v>20</v>
      </c>
      <c r="DD336" s="12" t="s">
        <v>21</v>
      </c>
      <c r="DE336" s="13" t="s">
        <v>8</v>
      </c>
      <c r="DF336" s="11" t="s">
        <v>22</v>
      </c>
      <c r="DG336" s="11" t="s">
        <v>23</v>
      </c>
      <c r="DH336" s="11" t="s">
        <v>24</v>
      </c>
      <c r="DI336" s="7" t="s">
        <v>25</v>
      </c>
      <c r="DJ336" s="11" t="s">
        <v>26</v>
      </c>
      <c r="DK336" s="11" t="s">
        <v>27</v>
      </c>
      <c r="DL336" s="8" t="s">
        <v>28</v>
      </c>
      <c r="DM336" s="9" t="s">
        <v>29</v>
      </c>
      <c r="DN336" s="14"/>
      <c r="DO336" s="14"/>
      <c r="DQ336" s="1" t="s">
        <v>14</v>
      </c>
      <c r="DR336" s="1" t="s">
        <v>15</v>
      </c>
      <c r="DS336" s="1" t="s">
        <v>16</v>
      </c>
      <c r="DT336" s="1" t="s">
        <v>17</v>
      </c>
      <c r="DU336" s="1" t="s">
        <v>18</v>
      </c>
      <c r="DV336" s="11" t="s">
        <v>19</v>
      </c>
      <c r="DW336" s="11" t="s">
        <v>20</v>
      </c>
      <c r="DX336" s="12" t="s">
        <v>21</v>
      </c>
      <c r="DY336" s="13" t="s">
        <v>8</v>
      </c>
      <c r="DZ336" s="11" t="s">
        <v>22</v>
      </c>
      <c r="EA336" s="11" t="s">
        <v>23</v>
      </c>
      <c r="EB336" s="11" t="s">
        <v>24</v>
      </c>
      <c r="EC336" s="7" t="s">
        <v>25</v>
      </c>
      <c r="ED336" s="11" t="s">
        <v>26</v>
      </c>
      <c r="EE336" s="11" t="s">
        <v>27</v>
      </c>
      <c r="EF336" s="8" t="s">
        <v>28</v>
      </c>
      <c r="EG336" s="9" t="s">
        <v>29</v>
      </c>
      <c r="EH336" s="14"/>
      <c r="EI336" s="14"/>
    </row>
    <row r="337" customHeight="1" spans="1:140">
      <c r="A337" s="15">
        <f>M346</f>
        <v>1515393.18954175</v>
      </c>
      <c r="B337" s="15">
        <f>T355+T364</f>
        <v>697865.115567856</v>
      </c>
      <c r="C337" s="15">
        <f>M378</f>
        <v>438892.447463204</v>
      </c>
      <c r="D337" s="15">
        <f>M388</f>
        <v>347729.503640211</v>
      </c>
      <c r="E337" s="15">
        <v>18</v>
      </c>
      <c r="F337" s="11">
        <v>2704</v>
      </c>
      <c r="G337" s="11">
        <v>1.286</v>
      </c>
      <c r="H337" s="12">
        <v>1.35</v>
      </c>
      <c r="I337" s="13">
        <f t="shared" ref="I337:I342" si="671">F337*G337*H337</f>
        <v>4694.4144</v>
      </c>
      <c r="J337" s="11">
        <v>3</v>
      </c>
      <c r="K337" s="11">
        <v>680</v>
      </c>
      <c r="L337" s="11">
        <v>1.39</v>
      </c>
      <c r="M337" s="16">
        <f t="shared" ref="M337:M342" si="672">1+6*K337/(K337+2000)+L337</f>
        <v>3.91238805970149</v>
      </c>
      <c r="N337" s="11">
        <v>1</v>
      </c>
      <c r="O337" s="11">
        <v>2.38</v>
      </c>
      <c r="P337" s="8">
        <f t="shared" ref="P337:P342" si="673">1+N337*O337</f>
        <v>3.38</v>
      </c>
      <c r="Q337" s="9">
        <v>1.15</v>
      </c>
      <c r="R337" s="17">
        <v>1</v>
      </c>
      <c r="S337" s="18">
        <f t="shared" ref="S337:S345" si="674">I337*J337*Q337*P337*M337*R337</f>
        <v>214170.250433466</v>
      </c>
      <c r="U337" s="15">
        <f>AG346</f>
        <v>1515393.18954175</v>
      </c>
      <c r="V337" s="15">
        <f>AN355+AN364</f>
        <v>800926.440759616</v>
      </c>
      <c r="W337" s="15">
        <f>AG378</f>
        <v>438892.447463204</v>
      </c>
      <c r="X337" s="15">
        <f>AG388</f>
        <v>491144.470425101</v>
      </c>
      <c r="Y337" s="15">
        <v>18</v>
      </c>
      <c r="Z337" s="11">
        <v>2704</v>
      </c>
      <c r="AA337" s="11">
        <v>1.286</v>
      </c>
      <c r="AB337" s="12">
        <v>1.35</v>
      </c>
      <c r="AC337" s="13">
        <f t="shared" ref="AC337:AC342" si="675">Z337*AA337*AB337</f>
        <v>4694.4144</v>
      </c>
      <c r="AD337" s="11">
        <v>3</v>
      </c>
      <c r="AE337" s="11">
        <v>680</v>
      </c>
      <c r="AF337" s="11">
        <v>1.39</v>
      </c>
      <c r="AG337" s="16">
        <f t="shared" ref="AG337:AG342" si="676">1+6*AE337/(AE337+2000)+AF337</f>
        <v>3.91238805970149</v>
      </c>
      <c r="AH337" s="11">
        <v>1</v>
      </c>
      <c r="AI337" s="11">
        <v>2.38</v>
      </c>
      <c r="AJ337" s="8">
        <f t="shared" ref="AJ337:AJ342" si="677">1+AH337*AI337</f>
        <v>3.38</v>
      </c>
      <c r="AK337" s="9">
        <v>1.15</v>
      </c>
      <c r="AL337" s="17">
        <v>1</v>
      </c>
      <c r="AM337" s="18">
        <f t="shared" ref="AM337:AM345" si="678">AC337*AD337*AK337*AJ337*AG337*AL337</f>
        <v>214170.250433466</v>
      </c>
      <c r="AO337" s="15">
        <f>BA346</f>
        <v>1538124.08738488</v>
      </c>
      <c r="AP337" s="15">
        <f>BH355+BH364</f>
        <v>722228.428611506</v>
      </c>
      <c r="AQ337" s="15">
        <f>BA378</f>
        <v>445475.834175152</v>
      </c>
      <c r="AR337" s="15">
        <f>BA388</f>
        <v>532111.601631358</v>
      </c>
      <c r="AS337" s="15">
        <v>18</v>
      </c>
      <c r="AT337" s="11">
        <v>2704</v>
      </c>
      <c r="AU337" s="11">
        <v>1.286</v>
      </c>
      <c r="AV337" s="12">
        <v>1.35</v>
      </c>
      <c r="AW337" s="13">
        <f t="shared" ref="AW337:AW342" si="679">AT337*AU337*AV337</f>
        <v>4694.4144</v>
      </c>
      <c r="AX337" s="11">
        <v>3</v>
      </c>
      <c r="AY337" s="11">
        <v>680</v>
      </c>
      <c r="AZ337" s="11">
        <v>1.39</v>
      </c>
      <c r="BA337" s="16">
        <f t="shared" ref="BA337:BA342" si="680">1+6*AY337/(AY337+2000)+AZ337</f>
        <v>3.91238805970149</v>
      </c>
      <c r="BB337" s="11">
        <v>1</v>
      </c>
      <c r="BC337" s="11">
        <v>2.38</v>
      </c>
      <c r="BD337" s="8">
        <f t="shared" ref="BD337:BD342" si="681">1+BB337*BC337</f>
        <v>3.38</v>
      </c>
      <c r="BE337" s="9">
        <v>1.15</v>
      </c>
      <c r="BF337" s="17">
        <v>1.015</v>
      </c>
      <c r="BG337" s="18">
        <f t="shared" ref="BG337:BG345" si="682">AW337*AX337*BE337*BD337*BA337*BF337</f>
        <v>217382.804189968</v>
      </c>
      <c r="BI337" s="15">
        <f>BU346</f>
        <v>1538124.08738488</v>
      </c>
      <c r="BJ337" s="15">
        <f>CB355+CB364</f>
        <v>825468.113136188</v>
      </c>
      <c r="BK337" s="15">
        <f>BU378</f>
        <v>445475.834175152</v>
      </c>
      <c r="BL337" s="15">
        <f>BU388</f>
        <v>750506.156229427</v>
      </c>
      <c r="BM337" s="15">
        <v>18</v>
      </c>
      <c r="BN337" s="11">
        <v>2704</v>
      </c>
      <c r="BO337" s="11">
        <v>1.286</v>
      </c>
      <c r="BP337" s="12">
        <v>1.35</v>
      </c>
      <c r="BQ337" s="13">
        <f t="shared" ref="BQ337:BQ342" si="683">BN337*BO337*BP337</f>
        <v>4694.4144</v>
      </c>
      <c r="BR337" s="11">
        <v>3</v>
      </c>
      <c r="BS337" s="11">
        <v>680</v>
      </c>
      <c r="BT337" s="11">
        <v>1.39</v>
      </c>
      <c r="BU337" s="16">
        <f t="shared" ref="BU337:BU342" si="684">1+6*BS337/(BS337+2000)+BT337</f>
        <v>3.91238805970149</v>
      </c>
      <c r="BV337" s="11">
        <v>1</v>
      </c>
      <c r="BW337" s="11">
        <v>2.38</v>
      </c>
      <c r="BX337" s="8">
        <f t="shared" ref="BX337:BX342" si="685">1+BV337*BW337</f>
        <v>3.38</v>
      </c>
      <c r="BY337" s="9">
        <v>1.15</v>
      </c>
      <c r="BZ337" s="17">
        <v>1.015</v>
      </c>
      <c r="CA337" s="18">
        <f t="shared" ref="CA337:CA345" si="686">BQ337*BR337*BY337*BX337*BU337*BZ337</f>
        <v>217382.804189968</v>
      </c>
      <c r="CC337" s="15">
        <f>CO346</f>
        <v>1904452.45730939</v>
      </c>
      <c r="CD337" s="15">
        <f>CV355+CV364</f>
        <v>772037.285757127</v>
      </c>
      <c r="CE337" s="15">
        <f>CO378</f>
        <v>476198.305497576</v>
      </c>
      <c r="CF337" s="15">
        <f>CO388</f>
        <v>779209.101092868</v>
      </c>
      <c r="CG337" s="15">
        <v>18</v>
      </c>
      <c r="CH337" s="11">
        <f t="shared" ref="CH337:CH342" si="687">2704+428</f>
        <v>3132</v>
      </c>
      <c r="CI337" s="11">
        <v>1.286</v>
      </c>
      <c r="CJ337" s="12">
        <v>1.35</v>
      </c>
      <c r="CK337" s="13">
        <f t="shared" ref="CK337:CK342" si="688">CH337*CI337*CJ337</f>
        <v>5437.4652</v>
      </c>
      <c r="CL337" s="11">
        <v>3</v>
      </c>
      <c r="CM337" s="11">
        <v>680</v>
      </c>
      <c r="CN337" s="11">
        <v>1.39</v>
      </c>
      <c r="CO337" s="16">
        <f t="shared" ref="CO337:CO342" si="689">1+6*CM337/(CM337+2000)+CN337</f>
        <v>3.91238805970149</v>
      </c>
      <c r="CP337" s="11">
        <v>1</v>
      </c>
      <c r="CQ337" s="11">
        <v>2.38</v>
      </c>
      <c r="CR337" s="8">
        <f t="shared" ref="CR337:CR342" si="690">1+CP337*CQ337</f>
        <v>3.38</v>
      </c>
      <c r="CS337" s="9">
        <v>1.15</v>
      </c>
      <c r="CT337" s="17">
        <v>1.085</v>
      </c>
      <c r="CU337" s="18">
        <f t="shared" ref="CU337:CU345" si="691">CK337*CL337*CS337*CR337*CO337*CT337</f>
        <v>269155.927673081</v>
      </c>
      <c r="CW337" s="15">
        <f>DI346</f>
        <v>1911749.21001938</v>
      </c>
      <c r="CX337" s="15">
        <f>DP355+DP364</f>
        <v>882396.948524891</v>
      </c>
      <c r="CY337" s="15">
        <f>DI378</f>
        <v>476198.305497576</v>
      </c>
      <c r="CZ337" s="15">
        <f>DI388</f>
        <v>1094019.03442285</v>
      </c>
      <c r="DA337" s="15">
        <v>18</v>
      </c>
      <c r="DB337" s="11">
        <f t="shared" ref="DB337:DB342" si="692">2704+440</f>
        <v>3144</v>
      </c>
      <c r="DC337" s="11">
        <v>1.286</v>
      </c>
      <c r="DD337" s="12">
        <v>1.35</v>
      </c>
      <c r="DE337" s="13">
        <f t="shared" ref="DE337:DE342" si="693">DB337*DC337*DD337</f>
        <v>5458.2984</v>
      </c>
      <c r="DF337" s="11">
        <v>3</v>
      </c>
      <c r="DG337" s="11">
        <v>680</v>
      </c>
      <c r="DH337" s="11">
        <v>1.39</v>
      </c>
      <c r="DI337" s="16">
        <f t="shared" ref="DI337:DI342" si="694">1+6*DG337/(DG337+2000)+DH337</f>
        <v>3.91238805970149</v>
      </c>
      <c r="DJ337" s="11">
        <v>1</v>
      </c>
      <c r="DK337" s="11">
        <v>2.38</v>
      </c>
      <c r="DL337" s="8">
        <f t="shared" ref="DL337:DL342" si="695">1+DJ337*DK337</f>
        <v>3.38</v>
      </c>
      <c r="DM337" s="9">
        <v>1.15</v>
      </c>
      <c r="DN337" s="17">
        <v>1.085</v>
      </c>
      <c r="DO337" s="18">
        <f t="shared" ref="DO337:DO345" si="696">DE337*DF337*DM337*DL337*DI337*DN337</f>
        <v>270187.176438112</v>
      </c>
      <c r="DQ337" s="15">
        <f>EC346</f>
        <v>2727673.85923526</v>
      </c>
      <c r="DR337" s="15">
        <f>EJ355+EJ364</f>
        <v>1227161.39024885</v>
      </c>
      <c r="DS337" s="15">
        <f>EC378</f>
        <v>682876.413524817</v>
      </c>
      <c r="DT337" s="15">
        <f>EC388</f>
        <v>2058071.74088297</v>
      </c>
      <c r="DU337" s="15">
        <v>18</v>
      </c>
      <c r="DV337" s="11">
        <f t="shared" ref="DV337:DV342" si="697">2704+499</f>
        <v>3203</v>
      </c>
      <c r="DW337" s="11">
        <v>1.286</v>
      </c>
      <c r="DX337" s="12">
        <v>1.35</v>
      </c>
      <c r="DY337" s="13">
        <f t="shared" ref="DY337:DY342" si="698">DV337*DW337*DX337</f>
        <v>5560.7283</v>
      </c>
      <c r="DZ337" s="11">
        <v>3</v>
      </c>
      <c r="EA337" s="11">
        <v>680</v>
      </c>
      <c r="EB337" s="11">
        <v>1.48</v>
      </c>
      <c r="EC337" s="16">
        <f t="shared" ref="EC337:EC342" si="699">1+6*EA337/(EA337+2000)+EB337</f>
        <v>4.00238805970149</v>
      </c>
      <c r="ED337" s="11">
        <v>1</v>
      </c>
      <c r="EE337" s="11">
        <v>3.18</v>
      </c>
      <c r="EF337" s="8">
        <f t="shared" ref="EF337:EF342" si="700">1+ED337*EE337</f>
        <v>4.18</v>
      </c>
      <c r="EG337" s="9">
        <v>1.15</v>
      </c>
      <c r="EH337" s="17">
        <v>1.2</v>
      </c>
      <c r="EI337" s="18">
        <f t="shared" ref="EI337:EI345" si="701">DY337*DZ337*EG337*EF337*EC337*EH337</f>
        <v>385147.863336406</v>
      </c>
    </row>
    <row r="338" customHeight="1" spans="1:140">
      <c r="A338" s="1" t="s">
        <v>30</v>
      </c>
      <c r="B338" s="1" t="s">
        <v>31</v>
      </c>
      <c r="C338" s="1" t="s">
        <v>32</v>
      </c>
      <c r="D338" s="1" t="s">
        <v>12</v>
      </c>
      <c r="F338" s="11">
        <v>2704</v>
      </c>
      <c r="G338" s="11">
        <v>1.871</v>
      </c>
      <c r="H338" s="12">
        <v>1.35</v>
      </c>
      <c r="I338" s="13">
        <f t="shared" si="671"/>
        <v>6829.8984</v>
      </c>
      <c r="J338" s="11">
        <v>3</v>
      </c>
      <c r="K338" s="11">
        <v>680</v>
      </c>
      <c r="L338" s="11">
        <v>1.39</v>
      </c>
      <c r="M338" s="16">
        <f t="shared" si="672"/>
        <v>3.91238805970149</v>
      </c>
      <c r="N338" s="11">
        <v>1</v>
      </c>
      <c r="O338" s="11">
        <v>2.38</v>
      </c>
      <c r="P338" s="8">
        <f t="shared" si="673"/>
        <v>3.38</v>
      </c>
      <c r="Q338" s="9">
        <v>1.15</v>
      </c>
      <c r="R338" s="17">
        <v>1</v>
      </c>
      <c r="S338" s="18">
        <f t="shared" si="674"/>
        <v>311596.064199855</v>
      </c>
      <c r="U338" s="1" t="s">
        <v>30</v>
      </c>
      <c r="V338" s="1" t="s">
        <v>31</v>
      </c>
      <c r="W338" s="1" t="s">
        <v>32</v>
      </c>
      <c r="X338" s="1" t="s">
        <v>12</v>
      </c>
      <c r="Z338" s="11">
        <v>2704</v>
      </c>
      <c r="AA338" s="11">
        <v>1.871</v>
      </c>
      <c r="AB338" s="12">
        <v>1.35</v>
      </c>
      <c r="AC338" s="13">
        <f t="shared" si="675"/>
        <v>6829.8984</v>
      </c>
      <c r="AD338" s="11">
        <v>3</v>
      </c>
      <c r="AE338" s="11">
        <v>680</v>
      </c>
      <c r="AF338" s="11">
        <v>1.39</v>
      </c>
      <c r="AG338" s="16">
        <f t="shared" si="676"/>
        <v>3.91238805970149</v>
      </c>
      <c r="AH338" s="11">
        <v>1</v>
      </c>
      <c r="AI338" s="11">
        <v>2.38</v>
      </c>
      <c r="AJ338" s="8">
        <f t="shared" si="677"/>
        <v>3.38</v>
      </c>
      <c r="AK338" s="9">
        <v>1.15</v>
      </c>
      <c r="AL338" s="17">
        <v>1</v>
      </c>
      <c r="AM338" s="18">
        <f t="shared" si="678"/>
        <v>311596.064199855</v>
      </c>
      <c r="AO338" s="1" t="s">
        <v>30</v>
      </c>
      <c r="AP338" s="1" t="s">
        <v>31</v>
      </c>
      <c r="AQ338" s="1" t="s">
        <v>32</v>
      </c>
      <c r="AR338" s="1" t="s">
        <v>12</v>
      </c>
      <c r="AT338" s="11">
        <v>2704</v>
      </c>
      <c r="AU338" s="11">
        <v>1.871</v>
      </c>
      <c r="AV338" s="12">
        <v>1.35</v>
      </c>
      <c r="AW338" s="13">
        <f t="shared" si="679"/>
        <v>6829.8984</v>
      </c>
      <c r="AX338" s="11">
        <v>3</v>
      </c>
      <c r="AY338" s="11">
        <v>680</v>
      </c>
      <c r="AZ338" s="11">
        <v>1.39</v>
      </c>
      <c r="BA338" s="16">
        <f t="shared" si="680"/>
        <v>3.91238805970149</v>
      </c>
      <c r="BB338" s="11">
        <v>1</v>
      </c>
      <c r="BC338" s="11">
        <v>2.38</v>
      </c>
      <c r="BD338" s="8">
        <f t="shared" si="681"/>
        <v>3.38</v>
      </c>
      <c r="BE338" s="9">
        <v>1.15</v>
      </c>
      <c r="BF338" s="17">
        <v>1.015</v>
      </c>
      <c r="BG338" s="18">
        <f t="shared" si="682"/>
        <v>316270.005162853</v>
      </c>
      <c r="BI338" s="1" t="s">
        <v>30</v>
      </c>
      <c r="BJ338" s="1" t="s">
        <v>31</v>
      </c>
      <c r="BK338" s="1" t="s">
        <v>32</v>
      </c>
      <c r="BL338" s="1" t="s">
        <v>12</v>
      </c>
      <c r="BN338" s="11">
        <v>2704</v>
      </c>
      <c r="BO338" s="11">
        <v>1.871</v>
      </c>
      <c r="BP338" s="12">
        <v>1.35</v>
      </c>
      <c r="BQ338" s="13">
        <f t="shared" si="683"/>
        <v>6829.8984</v>
      </c>
      <c r="BR338" s="11">
        <v>3</v>
      </c>
      <c r="BS338" s="11">
        <v>680</v>
      </c>
      <c r="BT338" s="11">
        <v>1.39</v>
      </c>
      <c r="BU338" s="16">
        <f t="shared" si="684"/>
        <v>3.91238805970149</v>
      </c>
      <c r="BV338" s="11">
        <v>1</v>
      </c>
      <c r="BW338" s="11">
        <v>2.38</v>
      </c>
      <c r="BX338" s="8">
        <f t="shared" si="685"/>
        <v>3.38</v>
      </c>
      <c r="BY338" s="9">
        <v>1.15</v>
      </c>
      <c r="BZ338" s="17">
        <v>1.015</v>
      </c>
      <c r="CA338" s="18">
        <f t="shared" si="686"/>
        <v>316270.005162853</v>
      </c>
      <c r="CC338" s="1" t="s">
        <v>30</v>
      </c>
      <c r="CD338" s="1" t="s">
        <v>31</v>
      </c>
      <c r="CE338" s="1" t="s">
        <v>32</v>
      </c>
      <c r="CF338" s="1" t="s">
        <v>12</v>
      </c>
      <c r="CH338" s="11">
        <f t="shared" si="687"/>
        <v>3132</v>
      </c>
      <c r="CI338" s="11">
        <v>1.871</v>
      </c>
      <c r="CJ338" s="12">
        <v>1.35</v>
      </c>
      <c r="CK338" s="13">
        <f t="shared" si="688"/>
        <v>7910.9622</v>
      </c>
      <c r="CL338" s="11">
        <v>3</v>
      </c>
      <c r="CM338" s="11">
        <v>680</v>
      </c>
      <c r="CN338" s="11">
        <v>1.39</v>
      </c>
      <c r="CO338" s="16">
        <f t="shared" si="689"/>
        <v>3.91238805970149</v>
      </c>
      <c r="CP338" s="11">
        <v>1</v>
      </c>
      <c r="CQ338" s="11">
        <v>2.38</v>
      </c>
      <c r="CR338" s="8">
        <f t="shared" si="690"/>
        <v>3.38</v>
      </c>
      <c r="CS338" s="9">
        <v>1.15</v>
      </c>
      <c r="CT338" s="17">
        <v>1.085</v>
      </c>
      <c r="CU338" s="18">
        <f t="shared" si="691"/>
        <v>391594.666155781</v>
      </c>
      <c r="CW338" s="1" t="s">
        <v>30</v>
      </c>
      <c r="CX338" s="1" t="s">
        <v>31</v>
      </c>
      <c r="CY338" s="1" t="s">
        <v>32</v>
      </c>
      <c r="CZ338" s="1" t="s">
        <v>12</v>
      </c>
      <c r="DB338" s="11">
        <f t="shared" si="692"/>
        <v>3144</v>
      </c>
      <c r="DC338" s="11">
        <v>1.871</v>
      </c>
      <c r="DD338" s="12">
        <v>1.35</v>
      </c>
      <c r="DE338" s="13">
        <f t="shared" si="693"/>
        <v>7941.2724</v>
      </c>
      <c r="DF338" s="11">
        <v>3</v>
      </c>
      <c r="DG338" s="11">
        <v>680</v>
      </c>
      <c r="DH338" s="11">
        <v>1.39</v>
      </c>
      <c r="DI338" s="16">
        <f t="shared" si="694"/>
        <v>3.91238805970149</v>
      </c>
      <c r="DJ338" s="11">
        <v>1</v>
      </c>
      <c r="DK338" s="11">
        <v>2.38</v>
      </c>
      <c r="DL338" s="8">
        <f t="shared" si="695"/>
        <v>3.38</v>
      </c>
      <c r="DM338" s="9">
        <v>1.15</v>
      </c>
      <c r="DN338" s="17">
        <v>1.085</v>
      </c>
      <c r="DO338" s="18">
        <f t="shared" si="696"/>
        <v>393095.028861359</v>
      </c>
      <c r="DQ338" s="1" t="s">
        <v>30</v>
      </c>
      <c r="DR338" s="1" t="s">
        <v>31</v>
      </c>
      <c r="DS338" s="1" t="s">
        <v>32</v>
      </c>
      <c r="DT338" s="1" t="s">
        <v>12</v>
      </c>
      <c r="DV338" s="11">
        <f t="shared" si="697"/>
        <v>3203</v>
      </c>
      <c r="DW338" s="11">
        <v>1.871</v>
      </c>
      <c r="DX338" s="12">
        <v>1.35</v>
      </c>
      <c r="DY338" s="13">
        <f t="shared" si="698"/>
        <v>8090.29755</v>
      </c>
      <c r="DZ338" s="11">
        <v>3</v>
      </c>
      <c r="EA338" s="11">
        <v>680</v>
      </c>
      <c r="EB338" s="11">
        <v>1.48</v>
      </c>
      <c r="EC338" s="16">
        <f t="shared" si="699"/>
        <v>4.00238805970149</v>
      </c>
      <c r="ED338" s="11">
        <v>1</v>
      </c>
      <c r="EE338" s="11">
        <v>3.18</v>
      </c>
      <c r="EF338" s="8">
        <f t="shared" si="700"/>
        <v>4.18</v>
      </c>
      <c r="EG338" s="9">
        <v>1.15</v>
      </c>
      <c r="EH338" s="17">
        <v>1.2</v>
      </c>
      <c r="EI338" s="18">
        <f t="shared" si="701"/>
        <v>560351.207078084</v>
      </c>
    </row>
    <row r="339" customHeight="1" spans="1:140">
      <c r="A339" s="15">
        <f>M408</f>
        <v>104368.74864</v>
      </c>
      <c r="B339" s="15">
        <f>M425</f>
        <v>94300.63548633</v>
      </c>
      <c r="C339" s="1">
        <f>M441</f>
        <v>91641.79763424</v>
      </c>
      <c r="D339" s="1">
        <v>1</v>
      </c>
      <c r="F339" s="11">
        <v>2704</v>
      </c>
      <c r="G339" s="11">
        <v>1.286</v>
      </c>
      <c r="H339" s="12">
        <v>1.35</v>
      </c>
      <c r="I339" s="13">
        <f t="shared" si="671"/>
        <v>4694.4144</v>
      </c>
      <c r="J339" s="11">
        <v>3</v>
      </c>
      <c r="K339" s="11">
        <v>680</v>
      </c>
      <c r="L339" s="11">
        <v>1.39</v>
      </c>
      <c r="M339" s="16">
        <f t="shared" si="672"/>
        <v>3.91238805970149</v>
      </c>
      <c r="N339" s="11">
        <v>1</v>
      </c>
      <c r="O339" s="11">
        <v>2.38</v>
      </c>
      <c r="P339" s="8">
        <f t="shared" si="673"/>
        <v>3.38</v>
      </c>
      <c r="Q339" s="9">
        <v>1.15</v>
      </c>
      <c r="R339" s="17">
        <v>1</v>
      </c>
      <c r="S339" s="18">
        <f t="shared" si="674"/>
        <v>214170.250433466</v>
      </c>
      <c r="U339" s="15">
        <f>AG408</f>
        <v>104368.74864</v>
      </c>
      <c r="V339" s="15">
        <f>AG425</f>
        <v>94300.63548633</v>
      </c>
      <c r="W339" s="1">
        <f>AG441</f>
        <v>111202.971264</v>
      </c>
      <c r="X339" s="1">
        <v>1</v>
      </c>
      <c r="Z339" s="11">
        <v>2704</v>
      </c>
      <c r="AA339" s="11">
        <v>1.286</v>
      </c>
      <c r="AB339" s="12">
        <v>1.35</v>
      </c>
      <c r="AC339" s="13">
        <f t="shared" si="675"/>
        <v>4694.4144</v>
      </c>
      <c r="AD339" s="11">
        <v>3</v>
      </c>
      <c r="AE339" s="11">
        <v>680</v>
      </c>
      <c r="AF339" s="11">
        <v>1.39</v>
      </c>
      <c r="AG339" s="16">
        <f t="shared" si="676"/>
        <v>3.91238805970149</v>
      </c>
      <c r="AH339" s="11">
        <v>1</v>
      </c>
      <c r="AI339" s="11">
        <v>2.38</v>
      </c>
      <c r="AJ339" s="8">
        <f t="shared" si="677"/>
        <v>3.38</v>
      </c>
      <c r="AK339" s="9">
        <v>1.15</v>
      </c>
      <c r="AL339" s="17">
        <v>1</v>
      </c>
      <c r="AM339" s="18">
        <f t="shared" si="678"/>
        <v>214170.250433466</v>
      </c>
      <c r="AO339" s="15">
        <f>BA408</f>
        <v>104368.74864</v>
      </c>
      <c r="AP339" s="15">
        <f>BA425</f>
        <v>94300.63548633</v>
      </c>
      <c r="AQ339" s="1">
        <f>BA441</f>
        <v>100474.9271892</v>
      </c>
      <c r="AR339" s="1">
        <v>1</v>
      </c>
      <c r="AT339" s="11">
        <v>2704</v>
      </c>
      <c r="AU339" s="11">
        <v>1.286</v>
      </c>
      <c r="AV339" s="12">
        <v>1.35</v>
      </c>
      <c r="AW339" s="13">
        <f t="shared" si="679"/>
        <v>4694.4144</v>
      </c>
      <c r="AX339" s="11">
        <v>3</v>
      </c>
      <c r="AY339" s="11">
        <v>680</v>
      </c>
      <c r="AZ339" s="11">
        <v>1.39</v>
      </c>
      <c r="BA339" s="16">
        <f t="shared" si="680"/>
        <v>3.91238805970149</v>
      </c>
      <c r="BB339" s="11">
        <v>1</v>
      </c>
      <c r="BC339" s="11">
        <v>2.38</v>
      </c>
      <c r="BD339" s="8">
        <f t="shared" si="681"/>
        <v>3.38</v>
      </c>
      <c r="BE339" s="9">
        <v>1.15</v>
      </c>
      <c r="BF339" s="17">
        <v>1.015</v>
      </c>
      <c r="BG339" s="18">
        <f t="shared" si="682"/>
        <v>217382.804189968</v>
      </c>
      <c r="BI339" s="15">
        <f>BU408</f>
        <v>104368.74864</v>
      </c>
      <c r="BJ339" s="15">
        <f>BU425</f>
        <v>94300.63548633</v>
      </c>
      <c r="BK339" s="1">
        <f>BU441</f>
        <v>141712.849656</v>
      </c>
      <c r="BL339" s="1">
        <v>1</v>
      </c>
      <c r="BN339" s="11">
        <v>2704</v>
      </c>
      <c r="BO339" s="11">
        <v>1.286</v>
      </c>
      <c r="BP339" s="12">
        <v>1.35</v>
      </c>
      <c r="BQ339" s="13">
        <f t="shared" si="683"/>
        <v>4694.4144</v>
      </c>
      <c r="BR339" s="11">
        <v>3</v>
      </c>
      <c r="BS339" s="11">
        <v>680</v>
      </c>
      <c r="BT339" s="11">
        <v>1.39</v>
      </c>
      <c r="BU339" s="16">
        <f t="shared" si="684"/>
        <v>3.91238805970149</v>
      </c>
      <c r="BV339" s="11">
        <v>1</v>
      </c>
      <c r="BW339" s="11">
        <v>2.38</v>
      </c>
      <c r="BX339" s="8">
        <f t="shared" si="685"/>
        <v>3.38</v>
      </c>
      <c r="BY339" s="9">
        <v>1.15</v>
      </c>
      <c r="BZ339" s="17">
        <v>1.015</v>
      </c>
      <c r="CA339" s="18">
        <f t="shared" si="686"/>
        <v>217382.804189968</v>
      </c>
      <c r="CC339" s="15">
        <f>CO408</f>
        <v>120888.65412</v>
      </c>
      <c r="CD339" s="15">
        <f>CO425</f>
        <v>94300.63548633</v>
      </c>
      <c r="CE339" s="1">
        <f>CO441</f>
        <v>116478.8190684</v>
      </c>
      <c r="CF339" s="1">
        <v>1</v>
      </c>
      <c r="CH339" s="11">
        <f t="shared" si="687"/>
        <v>3132</v>
      </c>
      <c r="CI339" s="11">
        <v>1.286</v>
      </c>
      <c r="CJ339" s="12">
        <v>1.35</v>
      </c>
      <c r="CK339" s="13">
        <f t="shared" si="688"/>
        <v>5437.4652</v>
      </c>
      <c r="CL339" s="11">
        <v>3</v>
      </c>
      <c r="CM339" s="11">
        <v>680</v>
      </c>
      <c r="CN339" s="11">
        <v>1.39</v>
      </c>
      <c r="CO339" s="16">
        <f t="shared" si="689"/>
        <v>3.91238805970149</v>
      </c>
      <c r="CP339" s="11">
        <v>1</v>
      </c>
      <c r="CQ339" s="11">
        <v>2.38</v>
      </c>
      <c r="CR339" s="8">
        <f t="shared" si="690"/>
        <v>3.38</v>
      </c>
      <c r="CS339" s="9">
        <v>1.15</v>
      </c>
      <c r="CT339" s="17">
        <v>1.085</v>
      </c>
      <c r="CU339" s="18">
        <f t="shared" si="691"/>
        <v>269155.927673081</v>
      </c>
      <c r="CW339" s="15">
        <f>DI408</f>
        <v>121351.82904</v>
      </c>
      <c r="CX339" s="15">
        <f>DI425</f>
        <v>94300.63548633</v>
      </c>
      <c r="CY339" s="1">
        <f>DI441</f>
        <v>137089.53396</v>
      </c>
      <c r="CZ339" s="1">
        <v>1</v>
      </c>
      <c r="DB339" s="11">
        <f t="shared" si="692"/>
        <v>3144</v>
      </c>
      <c r="DC339" s="11">
        <v>1.286</v>
      </c>
      <c r="DD339" s="12">
        <v>1.35</v>
      </c>
      <c r="DE339" s="13">
        <f t="shared" si="693"/>
        <v>5458.2984</v>
      </c>
      <c r="DF339" s="11">
        <v>3</v>
      </c>
      <c r="DG339" s="11">
        <v>680</v>
      </c>
      <c r="DH339" s="11">
        <v>1.39</v>
      </c>
      <c r="DI339" s="16">
        <f t="shared" si="694"/>
        <v>3.91238805970149</v>
      </c>
      <c r="DJ339" s="11">
        <v>1</v>
      </c>
      <c r="DK339" s="11">
        <v>2.38</v>
      </c>
      <c r="DL339" s="8">
        <f t="shared" si="695"/>
        <v>3.38</v>
      </c>
      <c r="DM339" s="9">
        <v>1.15</v>
      </c>
      <c r="DN339" s="17">
        <v>1.085</v>
      </c>
      <c r="DO339" s="18">
        <f t="shared" si="696"/>
        <v>270187.176438112</v>
      </c>
      <c r="DQ339" s="15">
        <f>EC408</f>
        <v>152890.43253</v>
      </c>
      <c r="DR339" s="15">
        <f>EC425</f>
        <v>118319.17788873</v>
      </c>
      <c r="DS339" s="1">
        <f>EC441</f>
        <v>231632.8102845</v>
      </c>
      <c r="DT339" s="1">
        <v>1</v>
      </c>
      <c r="DV339" s="11">
        <f t="shared" si="697"/>
        <v>3203</v>
      </c>
      <c r="DW339" s="11">
        <v>1.286</v>
      </c>
      <c r="DX339" s="12">
        <v>1.35</v>
      </c>
      <c r="DY339" s="13">
        <f t="shared" si="698"/>
        <v>5560.7283</v>
      </c>
      <c r="DZ339" s="11">
        <v>3</v>
      </c>
      <c r="EA339" s="11">
        <v>680</v>
      </c>
      <c r="EB339" s="11">
        <v>1.48</v>
      </c>
      <c r="EC339" s="16">
        <f t="shared" si="699"/>
        <v>4.00238805970149</v>
      </c>
      <c r="ED339" s="11">
        <v>1</v>
      </c>
      <c r="EE339" s="11">
        <v>3.18</v>
      </c>
      <c r="EF339" s="8">
        <f t="shared" si="700"/>
        <v>4.18</v>
      </c>
      <c r="EG339" s="9">
        <v>1.15</v>
      </c>
      <c r="EH339" s="17">
        <v>1.2</v>
      </c>
      <c r="EI339" s="18">
        <f t="shared" si="701"/>
        <v>385147.863336406</v>
      </c>
    </row>
    <row r="340" customHeight="1" spans="1:140">
      <c r="A340" s="19" t="s">
        <v>34</v>
      </c>
      <c r="B340" s="19"/>
      <c r="C340" s="19"/>
      <c r="D340" s="20" t="s">
        <v>35</v>
      </c>
      <c r="E340" s="20"/>
      <c r="F340" s="11">
        <v>2704</v>
      </c>
      <c r="G340" s="11">
        <v>1.871</v>
      </c>
      <c r="H340" s="12">
        <v>1.35</v>
      </c>
      <c r="I340" s="13">
        <f t="shared" si="671"/>
        <v>6829.8984</v>
      </c>
      <c r="J340" s="11">
        <v>3</v>
      </c>
      <c r="K340" s="11">
        <v>680</v>
      </c>
      <c r="L340" s="11">
        <v>1.39</v>
      </c>
      <c r="M340" s="16">
        <f t="shared" si="672"/>
        <v>3.91238805970149</v>
      </c>
      <c r="N340" s="11">
        <v>1</v>
      </c>
      <c r="O340" s="11">
        <v>2.38</v>
      </c>
      <c r="P340" s="8">
        <f t="shared" si="673"/>
        <v>3.38</v>
      </c>
      <c r="Q340" s="9">
        <v>1.15</v>
      </c>
      <c r="R340" s="17">
        <v>1</v>
      </c>
      <c r="S340" s="18">
        <f t="shared" si="674"/>
        <v>311596.064199855</v>
      </c>
      <c r="U340" s="19" t="s">
        <v>34</v>
      </c>
      <c r="V340" s="19"/>
      <c r="W340" s="19"/>
      <c r="X340" s="20" t="s">
        <v>35</v>
      </c>
      <c r="Y340" s="20"/>
      <c r="Z340" s="11">
        <v>2704</v>
      </c>
      <c r="AA340" s="11">
        <v>1.871</v>
      </c>
      <c r="AB340" s="12">
        <v>1.35</v>
      </c>
      <c r="AC340" s="13">
        <f t="shared" si="675"/>
        <v>6829.8984</v>
      </c>
      <c r="AD340" s="11">
        <v>3</v>
      </c>
      <c r="AE340" s="11">
        <v>680</v>
      </c>
      <c r="AF340" s="11">
        <v>1.39</v>
      </c>
      <c r="AG340" s="16">
        <f t="shared" si="676"/>
        <v>3.91238805970149</v>
      </c>
      <c r="AH340" s="11">
        <v>1</v>
      </c>
      <c r="AI340" s="11">
        <v>2.38</v>
      </c>
      <c r="AJ340" s="8">
        <f t="shared" si="677"/>
        <v>3.38</v>
      </c>
      <c r="AK340" s="9">
        <v>1.15</v>
      </c>
      <c r="AL340" s="17">
        <v>1</v>
      </c>
      <c r="AM340" s="18">
        <f t="shared" si="678"/>
        <v>311596.064199855</v>
      </c>
      <c r="AO340" s="19" t="s">
        <v>34</v>
      </c>
      <c r="AP340" s="19"/>
      <c r="AQ340" s="19"/>
      <c r="AR340" s="20" t="s">
        <v>35</v>
      </c>
      <c r="AS340" s="20"/>
      <c r="AT340" s="11">
        <v>2704</v>
      </c>
      <c r="AU340" s="11">
        <v>1.871</v>
      </c>
      <c r="AV340" s="12">
        <v>1.35</v>
      </c>
      <c r="AW340" s="13">
        <f t="shared" si="679"/>
        <v>6829.8984</v>
      </c>
      <c r="AX340" s="11">
        <v>3</v>
      </c>
      <c r="AY340" s="11">
        <v>680</v>
      </c>
      <c r="AZ340" s="11">
        <v>1.39</v>
      </c>
      <c r="BA340" s="16">
        <f t="shared" si="680"/>
        <v>3.91238805970149</v>
      </c>
      <c r="BB340" s="11">
        <v>1</v>
      </c>
      <c r="BC340" s="11">
        <v>2.38</v>
      </c>
      <c r="BD340" s="8">
        <f t="shared" si="681"/>
        <v>3.38</v>
      </c>
      <c r="BE340" s="9">
        <v>1.15</v>
      </c>
      <c r="BF340" s="17">
        <v>1.015</v>
      </c>
      <c r="BG340" s="18">
        <f t="shared" si="682"/>
        <v>316270.005162853</v>
      </c>
      <c r="BI340" s="19" t="s">
        <v>34</v>
      </c>
      <c r="BJ340" s="19"/>
      <c r="BK340" s="19"/>
      <c r="BL340" s="20" t="s">
        <v>35</v>
      </c>
      <c r="BM340" s="20"/>
      <c r="BN340" s="11">
        <v>2704</v>
      </c>
      <c r="BO340" s="11">
        <v>1.871</v>
      </c>
      <c r="BP340" s="12">
        <v>1.35</v>
      </c>
      <c r="BQ340" s="13">
        <f t="shared" si="683"/>
        <v>6829.8984</v>
      </c>
      <c r="BR340" s="11">
        <v>3</v>
      </c>
      <c r="BS340" s="11">
        <v>680</v>
      </c>
      <c r="BT340" s="11">
        <v>1.39</v>
      </c>
      <c r="BU340" s="16">
        <f t="shared" si="684"/>
        <v>3.91238805970149</v>
      </c>
      <c r="BV340" s="11">
        <v>1</v>
      </c>
      <c r="BW340" s="11">
        <v>2.38</v>
      </c>
      <c r="BX340" s="8">
        <f t="shared" si="685"/>
        <v>3.38</v>
      </c>
      <c r="BY340" s="9">
        <v>1.15</v>
      </c>
      <c r="BZ340" s="17">
        <v>1.015</v>
      </c>
      <c r="CA340" s="18">
        <f t="shared" si="686"/>
        <v>316270.005162853</v>
      </c>
      <c r="CC340" s="19" t="s">
        <v>34</v>
      </c>
      <c r="CD340" s="19"/>
      <c r="CE340" s="19"/>
      <c r="CF340" s="20" t="s">
        <v>35</v>
      </c>
      <c r="CG340" s="20"/>
      <c r="CH340" s="11">
        <f t="shared" si="687"/>
        <v>3132</v>
      </c>
      <c r="CI340" s="11">
        <v>1.871</v>
      </c>
      <c r="CJ340" s="12">
        <v>1.35</v>
      </c>
      <c r="CK340" s="13">
        <f t="shared" si="688"/>
        <v>7910.9622</v>
      </c>
      <c r="CL340" s="11">
        <v>3</v>
      </c>
      <c r="CM340" s="11">
        <v>680</v>
      </c>
      <c r="CN340" s="11">
        <v>1.39</v>
      </c>
      <c r="CO340" s="16">
        <f t="shared" si="689"/>
        <v>3.91238805970149</v>
      </c>
      <c r="CP340" s="11">
        <v>1</v>
      </c>
      <c r="CQ340" s="11">
        <v>2.38</v>
      </c>
      <c r="CR340" s="8">
        <f t="shared" si="690"/>
        <v>3.38</v>
      </c>
      <c r="CS340" s="9">
        <v>1.15</v>
      </c>
      <c r="CT340" s="17">
        <v>1.085</v>
      </c>
      <c r="CU340" s="18">
        <f t="shared" si="691"/>
        <v>391594.666155781</v>
      </c>
      <c r="CW340" s="19" t="s">
        <v>34</v>
      </c>
      <c r="CX340" s="19"/>
      <c r="CY340" s="19"/>
      <c r="CZ340" s="20" t="s">
        <v>35</v>
      </c>
      <c r="DA340" s="20"/>
      <c r="DB340" s="11">
        <f t="shared" si="692"/>
        <v>3144</v>
      </c>
      <c r="DC340" s="11">
        <v>1.871</v>
      </c>
      <c r="DD340" s="12">
        <v>1.35</v>
      </c>
      <c r="DE340" s="13">
        <f t="shared" si="693"/>
        <v>7941.2724</v>
      </c>
      <c r="DF340" s="11">
        <v>3</v>
      </c>
      <c r="DG340" s="11">
        <v>680</v>
      </c>
      <c r="DH340" s="11">
        <v>1.39</v>
      </c>
      <c r="DI340" s="16">
        <f t="shared" si="694"/>
        <v>3.91238805970149</v>
      </c>
      <c r="DJ340" s="11">
        <v>1</v>
      </c>
      <c r="DK340" s="11">
        <v>2.38</v>
      </c>
      <c r="DL340" s="8">
        <f t="shared" si="695"/>
        <v>3.38</v>
      </c>
      <c r="DM340" s="9">
        <v>1.15</v>
      </c>
      <c r="DN340" s="17">
        <v>1.085</v>
      </c>
      <c r="DO340" s="18">
        <f t="shared" si="696"/>
        <v>393095.028861359</v>
      </c>
      <c r="DQ340" s="19" t="s">
        <v>34</v>
      </c>
      <c r="DR340" s="19"/>
      <c r="DS340" s="19"/>
      <c r="DT340" s="20" t="s">
        <v>35</v>
      </c>
      <c r="DU340" s="20"/>
      <c r="DV340" s="11">
        <f t="shared" si="697"/>
        <v>3203</v>
      </c>
      <c r="DW340" s="11">
        <v>1.871</v>
      </c>
      <c r="DX340" s="12">
        <v>1.35</v>
      </c>
      <c r="DY340" s="13">
        <f t="shared" si="698"/>
        <v>8090.29755</v>
      </c>
      <c r="DZ340" s="11">
        <v>3</v>
      </c>
      <c r="EA340" s="11">
        <v>680</v>
      </c>
      <c r="EB340" s="11">
        <v>1.48</v>
      </c>
      <c r="EC340" s="16">
        <f t="shared" si="699"/>
        <v>4.00238805970149</v>
      </c>
      <c r="ED340" s="11">
        <v>1</v>
      </c>
      <c r="EE340" s="11">
        <v>3.18</v>
      </c>
      <c r="EF340" s="8">
        <f t="shared" si="700"/>
        <v>4.18</v>
      </c>
      <c r="EG340" s="9">
        <v>1.15</v>
      </c>
      <c r="EH340" s="17">
        <v>1.2</v>
      </c>
      <c r="EI340" s="18">
        <f t="shared" si="701"/>
        <v>560351.207078084</v>
      </c>
    </row>
    <row r="341" customHeight="1" spans="1:140">
      <c r="A341" s="19"/>
      <c r="B341" s="19"/>
      <c r="C341" s="19"/>
      <c r="D341" s="20"/>
      <c r="E341" s="20"/>
      <c r="F341" s="11">
        <v>2704</v>
      </c>
      <c r="G341" s="11">
        <v>1.286</v>
      </c>
      <c r="H341" s="12">
        <v>1.35</v>
      </c>
      <c r="I341" s="13">
        <f t="shared" si="671"/>
        <v>4694.4144</v>
      </c>
      <c r="J341" s="11">
        <v>3</v>
      </c>
      <c r="K341" s="11">
        <v>430</v>
      </c>
      <c r="L341" s="11">
        <v>1.39</v>
      </c>
      <c r="M341" s="16">
        <f t="shared" si="672"/>
        <v>3.45172839506173</v>
      </c>
      <c r="N341" s="11">
        <v>1</v>
      </c>
      <c r="O341" s="11">
        <v>2.38</v>
      </c>
      <c r="P341" s="8">
        <f t="shared" si="673"/>
        <v>3.38</v>
      </c>
      <c r="Q341" s="9">
        <v>1.15</v>
      </c>
      <c r="R341" s="17">
        <v>1</v>
      </c>
      <c r="S341" s="18">
        <f t="shared" si="674"/>
        <v>188953.018851376</v>
      </c>
      <c r="U341" s="19"/>
      <c r="V341" s="19"/>
      <c r="W341" s="19"/>
      <c r="X341" s="20"/>
      <c r="Y341" s="20"/>
      <c r="Z341" s="11">
        <v>2704</v>
      </c>
      <c r="AA341" s="11">
        <v>1.286</v>
      </c>
      <c r="AB341" s="12">
        <v>1.35</v>
      </c>
      <c r="AC341" s="13">
        <f t="shared" si="675"/>
        <v>4694.4144</v>
      </c>
      <c r="AD341" s="11">
        <v>3</v>
      </c>
      <c r="AE341" s="11">
        <v>430</v>
      </c>
      <c r="AF341" s="11">
        <v>1.39</v>
      </c>
      <c r="AG341" s="16">
        <f t="shared" si="676"/>
        <v>3.45172839506173</v>
      </c>
      <c r="AH341" s="11">
        <v>1</v>
      </c>
      <c r="AI341" s="11">
        <v>2.38</v>
      </c>
      <c r="AJ341" s="8">
        <f t="shared" si="677"/>
        <v>3.38</v>
      </c>
      <c r="AK341" s="9">
        <v>1.15</v>
      </c>
      <c r="AL341" s="17">
        <v>1</v>
      </c>
      <c r="AM341" s="18">
        <f t="shared" si="678"/>
        <v>188953.018851376</v>
      </c>
      <c r="AO341" s="19"/>
      <c r="AP341" s="19"/>
      <c r="AQ341" s="19"/>
      <c r="AR341" s="20"/>
      <c r="AS341" s="20"/>
      <c r="AT341" s="11">
        <v>2704</v>
      </c>
      <c r="AU341" s="11">
        <v>1.286</v>
      </c>
      <c r="AV341" s="12">
        <v>1.35</v>
      </c>
      <c r="AW341" s="13">
        <f t="shared" si="679"/>
        <v>4694.4144</v>
      </c>
      <c r="AX341" s="11">
        <v>3</v>
      </c>
      <c r="AY341" s="11">
        <v>430</v>
      </c>
      <c r="AZ341" s="11">
        <v>1.39</v>
      </c>
      <c r="BA341" s="16">
        <f t="shared" si="680"/>
        <v>3.45172839506173</v>
      </c>
      <c r="BB341" s="11">
        <v>1</v>
      </c>
      <c r="BC341" s="11">
        <v>2.38</v>
      </c>
      <c r="BD341" s="8">
        <f t="shared" si="681"/>
        <v>3.38</v>
      </c>
      <c r="BE341" s="9">
        <v>1.15</v>
      </c>
      <c r="BF341" s="17">
        <v>1.015</v>
      </c>
      <c r="BG341" s="18">
        <f t="shared" si="682"/>
        <v>191787.314134147</v>
      </c>
      <c r="BI341" s="19"/>
      <c r="BJ341" s="19"/>
      <c r="BK341" s="19"/>
      <c r="BL341" s="20"/>
      <c r="BM341" s="20"/>
      <c r="BN341" s="11">
        <v>2704</v>
      </c>
      <c r="BO341" s="11">
        <v>1.286</v>
      </c>
      <c r="BP341" s="12">
        <v>1.35</v>
      </c>
      <c r="BQ341" s="13">
        <f t="shared" si="683"/>
        <v>4694.4144</v>
      </c>
      <c r="BR341" s="11">
        <v>3</v>
      </c>
      <c r="BS341" s="11">
        <v>430</v>
      </c>
      <c r="BT341" s="11">
        <v>1.39</v>
      </c>
      <c r="BU341" s="16">
        <f t="shared" si="684"/>
        <v>3.45172839506173</v>
      </c>
      <c r="BV341" s="11">
        <v>1</v>
      </c>
      <c r="BW341" s="11">
        <v>2.38</v>
      </c>
      <c r="BX341" s="8">
        <f t="shared" si="685"/>
        <v>3.38</v>
      </c>
      <c r="BY341" s="9">
        <v>1.15</v>
      </c>
      <c r="BZ341" s="17">
        <v>1.015</v>
      </c>
      <c r="CA341" s="18">
        <f t="shared" si="686"/>
        <v>191787.314134147</v>
      </c>
      <c r="CC341" s="19"/>
      <c r="CD341" s="19"/>
      <c r="CE341" s="19"/>
      <c r="CF341" s="20"/>
      <c r="CG341" s="20"/>
      <c r="CH341" s="11">
        <f t="shared" si="687"/>
        <v>3132</v>
      </c>
      <c r="CI341" s="11">
        <v>1.286</v>
      </c>
      <c r="CJ341" s="12">
        <v>1.35</v>
      </c>
      <c r="CK341" s="13">
        <f t="shared" si="688"/>
        <v>5437.4652</v>
      </c>
      <c r="CL341" s="11">
        <v>3</v>
      </c>
      <c r="CM341" s="11">
        <v>430</v>
      </c>
      <c r="CN341" s="11">
        <v>1.39</v>
      </c>
      <c r="CO341" s="16">
        <f t="shared" si="689"/>
        <v>3.45172839506173</v>
      </c>
      <c r="CP341" s="11">
        <v>1</v>
      </c>
      <c r="CQ341" s="11">
        <v>2.38</v>
      </c>
      <c r="CR341" s="8">
        <f t="shared" si="690"/>
        <v>3.38</v>
      </c>
      <c r="CS341" s="9">
        <v>1.15</v>
      </c>
      <c r="CT341" s="17">
        <v>1.085</v>
      </c>
      <c r="CU341" s="18">
        <f t="shared" si="691"/>
        <v>237464.470311066</v>
      </c>
      <c r="CW341" s="19"/>
      <c r="CX341" s="19"/>
      <c r="CY341" s="19"/>
      <c r="CZ341" s="20"/>
      <c r="DA341" s="20"/>
      <c r="DB341" s="11">
        <f t="shared" si="692"/>
        <v>3144</v>
      </c>
      <c r="DC341" s="11">
        <v>1.286</v>
      </c>
      <c r="DD341" s="12">
        <v>1.35</v>
      </c>
      <c r="DE341" s="13">
        <f t="shared" si="693"/>
        <v>5458.2984</v>
      </c>
      <c r="DF341" s="11">
        <v>3</v>
      </c>
      <c r="DG341" s="11">
        <v>430</v>
      </c>
      <c r="DH341" s="11">
        <v>1.39</v>
      </c>
      <c r="DI341" s="16">
        <f t="shared" si="694"/>
        <v>3.45172839506173</v>
      </c>
      <c r="DJ341" s="11">
        <v>1</v>
      </c>
      <c r="DK341" s="11">
        <v>2.38</v>
      </c>
      <c r="DL341" s="8">
        <f t="shared" si="695"/>
        <v>3.38</v>
      </c>
      <c r="DM341" s="9">
        <v>1.15</v>
      </c>
      <c r="DN341" s="17">
        <v>1.085</v>
      </c>
      <c r="DO341" s="18">
        <f t="shared" si="696"/>
        <v>238374.295867814</v>
      </c>
      <c r="DQ341" s="19"/>
      <c r="DR341" s="19"/>
      <c r="DS341" s="19"/>
      <c r="DT341" s="20"/>
      <c r="DU341" s="20"/>
      <c r="DV341" s="11">
        <f t="shared" si="697"/>
        <v>3203</v>
      </c>
      <c r="DW341" s="11">
        <v>1.286</v>
      </c>
      <c r="DX341" s="12">
        <v>1.35</v>
      </c>
      <c r="DY341" s="13">
        <f t="shared" si="698"/>
        <v>5560.7283</v>
      </c>
      <c r="DZ341" s="11">
        <v>3</v>
      </c>
      <c r="EA341" s="11">
        <v>430</v>
      </c>
      <c r="EB341" s="11">
        <v>1.48</v>
      </c>
      <c r="EC341" s="16">
        <f t="shared" si="699"/>
        <v>3.54172839506173</v>
      </c>
      <c r="ED341" s="11">
        <v>1</v>
      </c>
      <c r="EE341" s="11">
        <v>3.18</v>
      </c>
      <c r="EF341" s="8">
        <f t="shared" si="700"/>
        <v>4.18</v>
      </c>
      <c r="EG341" s="9">
        <v>1.15</v>
      </c>
      <c r="EH341" s="17">
        <v>1.2</v>
      </c>
      <c r="EI341" s="18">
        <f t="shared" si="701"/>
        <v>340818.807054317</v>
      </c>
    </row>
    <row r="342" customHeight="1" spans="1:140">
      <c r="A342" s="21">
        <f>A337+B337+C337+D337+A339+B339+C339</f>
        <v>3290191.43797359</v>
      </c>
      <c r="B342" s="21"/>
      <c r="C342" s="21"/>
      <c r="D342" s="22">
        <f>A342/E337</f>
        <v>182788.413220755</v>
      </c>
      <c r="E342" s="22"/>
      <c r="F342" s="11">
        <v>2704</v>
      </c>
      <c r="G342" s="11">
        <v>1.871</v>
      </c>
      <c r="H342" s="12">
        <v>1.35</v>
      </c>
      <c r="I342" s="13">
        <f t="shared" si="671"/>
        <v>6829.8984</v>
      </c>
      <c r="J342" s="11">
        <v>3</v>
      </c>
      <c r="K342" s="11">
        <v>430</v>
      </c>
      <c r="L342" s="11">
        <v>1.39</v>
      </c>
      <c r="M342" s="16">
        <f t="shared" si="672"/>
        <v>3.45172839506173</v>
      </c>
      <c r="N342" s="11">
        <v>1</v>
      </c>
      <c r="O342" s="11">
        <v>2.38</v>
      </c>
      <c r="P342" s="8">
        <f t="shared" si="673"/>
        <v>3.38</v>
      </c>
      <c r="Q342" s="9">
        <v>1.15</v>
      </c>
      <c r="R342" s="17">
        <v>1</v>
      </c>
      <c r="S342" s="18">
        <f t="shared" si="674"/>
        <v>274907.541423736</v>
      </c>
      <c r="U342" s="21">
        <f>U337+V337+W337+X337+U339+V339+W339</f>
        <v>3556228.90358</v>
      </c>
      <c r="V342" s="21"/>
      <c r="W342" s="21"/>
      <c r="X342" s="22">
        <f>U342/Y337</f>
        <v>197568.272421111</v>
      </c>
      <c r="Y342" s="22"/>
      <c r="Z342" s="11">
        <v>2704</v>
      </c>
      <c r="AA342" s="11">
        <v>1.871</v>
      </c>
      <c r="AB342" s="12">
        <v>1.35</v>
      </c>
      <c r="AC342" s="13">
        <f t="shared" si="675"/>
        <v>6829.8984</v>
      </c>
      <c r="AD342" s="11">
        <v>3</v>
      </c>
      <c r="AE342" s="11">
        <v>430</v>
      </c>
      <c r="AF342" s="11">
        <v>1.39</v>
      </c>
      <c r="AG342" s="16">
        <f t="shared" si="676"/>
        <v>3.45172839506173</v>
      </c>
      <c r="AH342" s="11">
        <v>1</v>
      </c>
      <c r="AI342" s="11">
        <v>2.38</v>
      </c>
      <c r="AJ342" s="8">
        <f t="shared" si="677"/>
        <v>3.38</v>
      </c>
      <c r="AK342" s="9">
        <v>1.15</v>
      </c>
      <c r="AL342" s="17">
        <v>1</v>
      </c>
      <c r="AM342" s="18">
        <f t="shared" si="678"/>
        <v>274907.541423736</v>
      </c>
      <c r="AO342" s="21">
        <f>AO337+AP337+AQ337+AR337+AO339+AP339+AQ339</f>
        <v>3537084.26311843</v>
      </c>
      <c r="AP342" s="21"/>
      <c r="AQ342" s="21"/>
      <c r="AR342" s="22">
        <f>AO342/AS337</f>
        <v>196504.681284357</v>
      </c>
      <c r="AS342" s="22"/>
      <c r="AT342" s="11">
        <v>2704</v>
      </c>
      <c r="AU342" s="11">
        <v>1.871</v>
      </c>
      <c r="AV342" s="12">
        <v>1.35</v>
      </c>
      <c r="AW342" s="13">
        <f t="shared" si="679"/>
        <v>6829.8984</v>
      </c>
      <c r="AX342" s="11">
        <v>3</v>
      </c>
      <c r="AY342" s="11">
        <v>430</v>
      </c>
      <c r="AZ342" s="11">
        <v>1.39</v>
      </c>
      <c r="BA342" s="16">
        <f t="shared" si="680"/>
        <v>3.45172839506173</v>
      </c>
      <c r="BB342" s="11">
        <v>1</v>
      </c>
      <c r="BC342" s="11">
        <v>2.38</v>
      </c>
      <c r="BD342" s="8">
        <f t="shared" si="681"/>
        <v>3.38</v>
      </c>
      <c r="BE342" s="9">
        <v>1.15</v>
      </c>
      <c r="BF342" s="17">
        <v>1.015</v>
      </c>
      <c r="BG342" s="18">
        <f t="shared" si="682"/>
        <v>279031.154545092</v>
      </c>
      <c r="BI342" s="21">
        <f>BI337+BJ337+BK337+BL337+BI339+BJ339+BK339</f>
        <v>3899956.42470798</v>
      </c>
      <c r="BJ342" s="21"/>
      <c r="BK342" s="21"/>
      <c r="BL342" s="22">
        <f>BI342/BM337</f>
        <v>216664.24581711</v>
      </c>
      <c r="BM342" s="22"/>
      <c r="BN342" s="11">
        <v>2704</v>
      </c>
      <c r="BO342" s="11">
        <v>1.871</v>
      </c>
      <c r="BP342" s="12">
        <v>1.35</v>
      </c>
      <c r="BQ342" s="13">
        <f t="shared" si="683"/>
        <v>6829.8984</v>
      </c>
      <c r="BR342" s="11">
        <v>3</v>
      </c>
      <c r="BS342" s="11">
        <v>430</v>
      </c>
      <c r="BT342" s="11">
        <v>1.39</v>
      </c>
      <c r="BU342" s="16">
        <f t="shared" si="684"/>
        <v>3.45172839506173</v>
      </c>
      <c r="BV342" s="11">
        <v>1</v>
      </c>
      <c r="BW342" s="11">
        <v>2.38</v>
      </c>
      <c r="BX342" s="8">
        <f t="shared" si="685"/>
        <v>3.38</v>
      </c>
      <c r="BY342" s="9">
        <v>1.15</v>
      </c>
      <c r="BZ342" s="17">
        <v>1.015</v>
      </c>
      <c r="CA342" s="18">
        <f t="shared" si="686"/>
        <v>279031.154545092</v>
      </c>
      <c r="CC342" s="21">
        <f>CC337+CD337+CE337+CF337+CC339+CD339+CE339</f>
        <v>4263565.25833169</v>
      </c>
      <c r="CD342" s="21"/>
      <c r="CE342" s="21"/>
      <c r="CF342" s="22">
        <f>CC342/CG337</f>
        <v>236864.736573983</v>
      </c>
      <c r="CG342" s="22"/>
      <c r="CH342" s="11">
        <f t="shared" si="687"/>
        <v>3132</v>
      </c>
      <c r="CI342" s="11">
        <v>1.871</v>
      </c>
      <c r="CJ342" s="12">
        <v>1.35</v>
      </c>
      <c r="CK342" s="13">
        <f t="shared" si="688"/>
        <v>7910.9622</v>
      </c>
      <c r="CL342" s="11">
        <v>3</v>
      </c>
      <c r="CM342" s="11">
        <v>430</v>
      </c>
      <c r="CN342" s="11">
        <v>1.39</v>
      </c>
      <c r="CO342" s="16">
        <f t="shared" si="689"/>
        <v>3.45172839506173</v>
      </c>
      <c r="CP342" s="11">
        <v>1</v>
      </c>
      <c r="CQ342" s="11">
        <v>2.38</v>
      </c>
      <c r="CR342" s="8">
        <f t="shared" si="690"/>
        <v>3.38</v>
      </c>
      <c r="CS342" s="9">
        <v>1.15</v>
      </c>
      <c r="CT342" s="17">
        <v>1.085</v>
      </c>
      <c r="CU342" s="18">
        <f t="shared" si="691"/>
        <v>345486.799340595</v>
      </c>
      <c r="CW342" s="21">
        <f>CW337+CX337+CY337+CZ337+CW339+CX339+CY339</f>
        <v>4717105.49695103</v>
      </c>
      <c r="CX342" s="21"/>
      <c r="CY342" s="21"/>
      <c r="CZ342" s="22">
        <f>CW342/DA337</f>
        <v>262061.416497279</v>
      </c>
      <c r="DA342" s="22"/>
      <c r="DB342" s="11">
        <f t="shared" si="692"/>
        <v>3144</v>
      </c>
      <c r="DC342" s="11">
        <v>1.871</v>
      </c>
      <c r="DD342" s="12">
        <v>1.35</v>
      </c>
      <c r="DE342" s="13">
        <f t="shared" si="693"/>
        <v>7941.2724</v>
      </c>
      <c r="DF342" s="11">
        <v>3</v>
      </c>
      <c r="DG342" s="11">
        <v>430</v>
      </c>
      <c r="DH342" s="11">
        <v>1.39</v>
      </c>
      <c r="DI342" s="16">
        <f t="shared" si="694"/>
        <v>3.45172839506173</v>
      </c>
      <c r="DJ342" s="11">
        <v>1</v>
      </c>
      <c r="DK342" s="11">
        <v>2.38</v>
      </c>
      <c r="DL342" s="8">
        <f t="shared" si="695"/>
        <v>3.38</v>
      </c>
      <c r="DM342" s="9">
        <v>1.15</v>
      </c>
      <c r="DN342" s="17">
        <v>1.085</v>
      </c>
      <c r="DO342" s="18">
        <f t="shared" si="696"/>
        <v>346810.503552628</v>
      </c>
      <c r="DQ342" s="21">
        <f>DQ337+DR337+DS337+DT337+DQ339+DR339+DS339</f>
        <v>7198625.82459513</v>
      </c>
      <c r="DR342" s="21"/>
      <c r="DS342" s="21"/>
      <c r="DT342" s="22">
        <f>DQ342/DU337</f>
        <v>399923.656921952</v>
      </c>
      <c r="DU342" s="22"/>
      <c r="DV342" s="11">
        <f t="shared" si="697"/>
        <v>3203</v>
      </c>
      <c r="DW342" s="11">
        <v>1.871</v>
      </c>
      <c r="DX342" s="12">
        <v>1.35</v>
      </c>
      <c r="DY342" s="13">
        <f t="shared" si="698"/>
        <v>8090.29755</v>
      </c>
      <c r="DZ342" s="11">
        <v>3</v>
      </c>
      <c r="EA342" s="11">
        <v>430</v>
      </c>
      <c r="EB342" s="11">
        <v>1.48</v>
      </c>
      <c r="EC342" s="16">
        <f t="shared" si="699"/>
        <v>3.54172839506173</v>
      </c>
      <c r="ED342" s="11">
        <v>1</v>
      </c>
      <c r="EE342" s="11">
        <v>3.18</v>
      </c>
      <c r="EF342" s="8">
        <f t="shared" si="700"/>
        <v>4.18</v>
      </c>
      <c r="EG342" s="9">
        <v>1.15</v>
      </c>
      <c r="EH342" s="17">
        <v>1.2</v>
      </c>
      <c r="EI342" s="18">
        <f t="shared" si="701"/>
        <v>495856.911351965</v>
      </c>
    </row>
    <row r="343" customHeight="1" spans="1:140">
      <c r="A343" s="21"/>
      <c r="B343" s="21"/>
      <c r="C343" s="21"/>
      <c r="D343" s="22"/>
      <c r="E343" s="22"/>
      <c r="F343" s="11"/>
      <c r="G343" s="11"/>
      <c r="H343" s="12"/>
      <c r="I343" s="13"/>
      <c r="J343" s="11"/>
      <c r="K343" s="11"/>
      <c r="L343" s="11"/>
      <c r="M343" s="16"/>
      <c r="N343" s="11"/>
      <c r="O343" s="11"/>
      <c r="P343" s="8"/>
      <c r="Q343" s="9"/>
      <c r="R343" s="17">
        <v>1</v>
      </c>
      <c r="S343" s="18">
        <f t="shared" si="674"/>
        <v>0</v>
      </c>
      <c r="U343" s="21"/>
      <c r="V343" s="21"/>
      <c r="W343" s="21"/>
      <c r="X343" s="22"/>
      <c r="Y343" s="22"/>
      <c r="Z343" s="11"/>
      <c r="AA343" s="11"/>
      <c r="AB343" s="12"/>
      <c r="AC343" s="13"/>
      <c r="AD343" s="11"/>
      <c r="AE343" s="11"/>
      <c r="AF343" s="11"/>
      <c r="AG343" s="16"/>
      <c r="AH343" s="11"/>
      <c r="AI343" s="11"/>
      <c r="AJ343" s="8"/>
      <c r="AK343" s="9"/>
      <c r="AL343" s="17">
        <v>1</v>
      </c>
      <c r="AM343" s="18">
        <f t="shared" si="678"/>
        <v>0</v>
      </c>
      <c r="AO343" s="21"/>
      <c r="AP343" s="21"/>
      <c r="AQ343" s="21"/>
      <c r="AR343" s="22"/>
      <c r="AS343" s="22"/>
      <c r="AT343" s="11"/>
      <c r="AU343" s="11"/>
      <c r="AV343" s="12"/>
      <c r="AW343" s="13"/>
      <c r="AX343" s="11"/>
      <c r="AY343" s="11"/>
      <c r="AZ343" s="11"/>
      <c r="BA343" s="16"/>
      <c r="BB343" s="11"/>
      <c r="BC343" s="11"/>
      <c r="BD343" s="8"/>
      <c r="BE343" s="9"/>
      <c r="BF343" s="17">
        <v>1.015</v>
      </c>
      <c r="BG343" s="18">
        <f t="shared" si="682"/>
        <v>0</v>
      </c>
      <c r="BI343" s="21"/>
      <c r="BJ343" s="21"/>
      <c r="BK343" s="21"/>
      <c r="BL343" s="22"/>
      <c r="BM343" s="22"/>
      <c r="BN343" s="11"/>
      <c r="BO343" s="11"/>
      <c r="BP343" s="12"/>
      <c r="BQ343" s="13"/>
      <c r="BR343" s="11"/>
      <c r="BS343" s="11"/>
      <c r="BT343" s="11"/>
      <c r="BU343" s="16"/>
      <c r="BV343" s="11"/>
      <c r="BW343" s="11"/>
      <c r="BX343" s="8"/>
      <c r="BY343" s="9"/>
      <c r="BZ343" s="17">
        <v>1.015</v>
      </c>
      <c r="CA343" s="18">
        <f t="shared" si="686"/>
        <v>0</v>
      </c>
      <c r="CC343" s="21"/>
      <c r="CD343" s="21"/>
      <c r="CE343" s="21"/>
      <c r="CF343" s="22"/>
      <c r="CG343" s="22"/>
      <c r="CH343" s="11"/>
      <c r="CI343" s="11"/>
      <c r="CJ343" s="12"/>
      <c r="CK343" s="13"/>
      <c r="CL343" s="11"/>
      <c r="CM343" s="11"/>
      <c r="CN343" s="11"/>
      <c r="CO343" s="16"/>
      <c r="CP343" s="11"/>
      <c r="CQ343" s="11"/>
      <c r="CR343" s="8"/>
      <c r="CS343" s="9"/>
      <c r="CT343" s="17">
        <v>1.085</v>
      </c>
      <c r="CU343" s="18">
        <f t="shared" si="691"/>
        <v>0</v>
      </c>
      <c r="CW343" s="21"/>
      <c r="CX343" s="21"/>
      <c r="CY343" s="21"/>
      <c r="CZ343" s="22"/>
      <c r="DA343" s="22"/>
      <c r="DB343" s="11"/>
      <c r="DC343" s="11"/>
      <c r="DD343" s="12"/>
      <c r="DE343" s="13"/>
      <c r="DF343" s="11"/>
      <c r="DG343" s="11"/>
      <c r="DH343" s="11"/>
      <c r="DI343" s="16"/>
      <c r="DJ343" s="11"/>
      <c r="DK343" s="11"/>
      <c r="DL343" s="8"/>
      <c r="DM343" s="9"/>
      <c r="DN343" s="17">
        <v>1.085</v>
      </c>
      <c r="DO343" s="18">
        <f t="shared" si="696"/>
        <v>0</v>
      </c>
      <c r="DQ343" s="21"/>
      <c r="DR343" s="21"/>
      <c r="DS343" s="21"/>
      <c r="DT343" s="22"/>
      <c r="DU343" s="22"/>
      <c r="DV343" s="11"/>
      <c r="DW343" s="11"/>
      <c r="DX343" s="12"/>
      <c r="DY343" s="13"/>
      <c r="DZ343" s="11"/>
      <c r="EA343" s="11"/>
      <c r="EB343" s="11"/>
      <c r="EC343" s="16"/>
      <c r="ED343" s="11"/>
      <c r="EE343" s="11"/>
      <c r="EF343" s="8"/>
      <c r="EG343" s="9"/>
      <c r="EH343" s="17">
        <v>1.2</v>
      </c>
      <c r="EI343" s="18">
        <f t="shared" si="701"/>
        <v>0</v>
      </c>
    </row>
    <row r="344" customHeight="1" spans="1:140">
      <c r="F344" s="11"/>
      <c r="G344" s="11"/>
      <c r="H344" s="12"/>
      <c r="I344" s="13"/>
      <c r="J344" s="11"/>
      <c r="K344" s="11"/>
      <c r="L344" s="11"/>
      <c r="M344" s="16"/>
      <c r="N344" s="11"/>
      <c r="O344" s="11"/>
      <c r="P344" s="8"/>
      <c r="Q344" s="9"/>
      <c r="R344" s="17">
        <v>1</v>
      </c>
      <c r="S344" s="18">
        <f t="shared" si="674"/>
        <v>0</v>
      </c>
      <c r="Z344" s="11"/>
      <c r="AA344" s="11"/>
      <c r="AB344" s="12"/>
      <c r="AC344" s="13"/>
      <c r="AD344" s="11"/>
      <c r="AE344" s="11"/>
      <c r="AF344" s="11"/>
      <c r="AG344" s="16"/>
      <c r="AH344" s="11"/>
      <c r="AI344" s="11"/>
      <c r="AJ344" s="8"/>
      <c r="AK344" s="9"/>
      <c r="AL344" s="17">
        <v>1</v>
      </c>
      <c r="AM344" s="18">
        <f t="shared" si="678"/>
        <v>0</v>
      </c>
      <c r="AT344" s="11"/>
      <c r="AU344" s="11"/>
      <c r="AV344" s="12"/>
      <c r="AW344" s="13"/>
      <c r="AX344" s="11"/>
      <c r="AY344" s="11"/>
      <c r="AZ344" s="11"/>
      <c r="BA344" s="16"/>
      <c r="BB344" s="11"/>
      <c r="BC344" s="11"/>
      <c r="BD344" s="8"/>
      <c r="BE344" s="9"/>
      <c r="BF344" s="17">
        <v>1.015</v>
      </c>
      <c r="BG344" s="18">
        <f t="shared" si="682"/>
        <v>0</v>
      </c>
      <c r="BN344" s="11"/>
      <c r="BO344" s="11"/>
      <c r="BP344" s="12"/>
      <c r="BQ344" s="13"/>
      <c r="BR344" s="11"/>
      <c r="BS344" s="11"/>
      <c r="BT344" s="11"/>
      <c r="BU344" s="16"/>
      <c r="BV344" s="11"/>
      <c r="BW344" s="11"/>
      <c r="BX344" s="8"/>
      <c r="BY344" s="9"/>
      <c r="BZ344" s="17">
        <v>1.015</v>
      </c>
      <c r="CA344" s="18">
        <f t="shared" si="686"/>
        <v>0</v>
      </c>
      <c r="CH344" s="11"/>
      <c r="CI344" s="11"/>
      <c r="CJ344" s="12"/>
      <c r="CK344" s="13"/>
      <c r="CL344" s="11"/>
      <c r="CM344" s="11"/>
      <c r="CN344" s="11"/>
      <c r="CO344" s="16"/>
      <c r="CP344" s="11"/>
      <c r="CQ344" s="11"/>
      <c r="CR344" s="8"/>
      <c r="CS344" s="9"/>
      <c r="CT344" s="17">
        <v>1.085</v>
      </c>
      <c r="CU344" s="18">
        <f t="shared" si="691"/>
        <v>0</v>
      </c>
      <c r="DB344" s="11"/>
      <c r="DC344" s="11"/>
      <c r="DD344" s="12"/>
      <c r="DE344" s="13"/>
      <c r="DF344" s="11"/>
      <c r="DG344" s="11"/>
      <c r="DH344" s="11"/>
      <c r="DI344" s="16"/>
      <c r="DJ344" s="11"/>
      <c r="DK344" s="11"/>
      <c r="DL344" s="8"/>
      <c r="DM344" s="9"/>
      <c r="DN344" s="17">
        <v>1.085</v>
      </c>
      <c r="DO344" s="18">
        <f t="shared" si="696"/>
        <v>0</v>
      </c>
      <c r="DV344" s="11"/>
      <c r="DW344" s="11"/>
      <c r="DX344" s="12"/>
      <c r="DY344" s="13"/>
      <c r="DZ344" s="11"/>
      <c r="EA344" s="11"/>
      <c r="EB344" s="11"/>
      <c r="EC344" s="16"/>
      <c r="ED344" s="11"/>
      <c r="EE344" s="11"/>
      <c r="EF344" s="8"/>
      <c r="EG344" s="9"/>
      <c r="EH344" s="17">
        <v>1.2</v>
      </c>
      <c r="EI344" s="18">
        <f t="shared" si="701"/>
        <v>0</v>
      </c>
    </row>
    <row r="345" customHeight="1" spans="1:140">
      <c r="F345" s="11"/>
      <c r="G345" s="11"/>
      <c r="H345" s="12"/>
      <c r="I345" s="13"/>
      <c r="J345" s="11"/>
      <c r="K345" s="11"/>
      <c r="L345" s="11"/>
      <c r="M345" s="16"/>
      <c r="N345" s="11"/>
      <c r="O345" s="11"/>
      <c r="P345" s="8"/>
      <c r="Q345" s="9"/>
      <c r="R345" s="17">
        <v>1</v>
      </c>
      <c r="S345" s="18">
        <f t="shared" si="674"/>
        <v>0</v>
      </c>
      <c r="Z345" s="11"/>
      <c r="AA345" s="11"/>
      <c r="AB345" s="12"/>
      <c r="AC345" s="13"/>
      <c r="AD345" s="11"/>
      <c r="AE345" s="11"/>
      <c r="AF345" s="11"/>
      <c r="AG345" s="16"/>
      <c r="AH345" s="11"/>
      <c r="AI345" s="11"/>
      <c r="AJ345" s="8"/>
      <c r="AK345" s="9"/>
      <c r="AL345" s="17">
        <v>1</v>
      </c>
      <c r="AM345" s="18">
        <f t="shared" si="678"/>
        <v>0</v>
      </c>
      <c r="AT345" s="11"/>
      <c r="AU345" s="11"/>
      <c r="AV345" s="12"/>
      <c r="AW345" s="13"/>
      <c r="AX345" s="11"/>
      <c r="AY345" s="11"/>
      <c r="AZ345" s="11"/>
      <c r="BA345" s="16"/>
      <c r="BB345" s="11"/>
      <c r="BC345" s="11"/>
      <c r="BD345" s="8"/>
      <c r="BE345" s="9"/>
      <c r="BF345" s="17">
        <v>1.015</v>
      </c>
      <c r="BG345" s="18">
        <f t="shared" si="682"/>
        <v>0</v>
      </c>
      <c r="BN345" s="11"/>
      <c r="BO345" s="11"/>
      <c r="BP345" s="12"/>
      <c r="BQ345" s="13"/>
      <c r="BR345" s="11"/>
      <c r="BS345" s="11"/>
      <c r="BT345" s="11"/>
      <c r="BU345" s="16"/>
      <c r="BV345" s="11"/>
      <c r="BW345" s="11"/>
      <c r="BX345" s="8"/>
      <c r="BY345" s="9"/>
      <c r="BZ345" s="17">
        <v>1.015</v>
      </c>
      <c r="CA345" s="18">
        <f t="shared" si="686"/>
        <v>0</v>
      </c>
      <c r="CH345" s="11"/>
      <c r="CI345" s="11"/>
      <c r="CJ345" s="12"/>
      <c r="CK345" s="13"/>
      <c r="CL345" s="11"/>
      <c r="CM345" s="11"/>
      <c r="CN345" s="11"/>
      <c r="CO345" s="16"/>
      <c r="CP345" s="11"/>
      <c r="CQ345" s="11"/>
      <c r="CR345" s="8"/>
      <c r="CS345" s="9"/>
      <c r="CT345" s="17">
        <v>1.085</v>
      </c>
      <c r="CU345" s="18">
        <f t="shared" si="691"/>
        <v>0</v>
      </c>
      <c r="DB345" s="11"/>
      <c r="DC345" s="11"/>
      <c r="DD345" s="12"/>
      <c r="DE345" s="13"/>
      <c r="DF345" s="11"/>
      <c r="DG345" s="11"/>
      <c r="DH345" s="11"/>
      <c r="DI345" s="16"/>
      <c r="DJ345" s="11"/>
      <c r="DK345" s="11"/>
      <c r="DL345" s="8"/>
      <c r="DM345" s="9"/>
      <c r="DN345" s="17">
        <v>1.085</v>
      </c>
      <c r="DO345" s="18">
        <f t="shared" si="696"/>
        <v>0</v>
      </c>
      <c r="DV345" s="11"/>
      <c r="DW345" s="11"/>
      <c r="DX345" s="12"/>
      <c r="DY345" s="13"/>
      <c r="DZ345" s="11"/>
      <c r="EA345" s="11"/>
      <c r="EB345" s="11"/>
      <c r="EC345" s="16"/>
      <c r="ED345" s="11"/>
      <c r="EE345" s="11"/>
      <c r="EF345" s="8"/>
      <c r="EG345" s="9"/>
      <c r="EH345" s="17">
        <v>1.2</v>
      </c>
      <c r="EI345" s="18">
        <f t="shared" si="701"/>
        <v>0</v>
      </c>
    </row>
    <row r="346" customHeight="1" spans="1:140">
      <c r="F346" s="23" t="s">
        <v>1</v>
      </c>
      <c r="G346" s="24"/>
      <c r="H346" s="24"/>
      <c r="I346" s="24"/>
      <c r="J346" s="24"/>
      <c r="K346" s="24"/>
      <c r="L346" s="24"/>
      <c r="M346" s="25">
        <f>SUM(S337:S345)</f>
        <v>1515393.18954175</v>
      </c>
      <c r="N346" s="25"/>
      <c r="O346" s="25"/>
      <c r="P346" s="25"/>
      <c r="Q346" s="25"/>
      <c r="R346" s="25"/>
      <c r="S346" s="25"/>
      <c r="Z346" s="23" t="s">
        <v>1</v>
      </c>
      <c r="AA346" s="24"/>
      <c r="AB346" s="24"/>
      <c r="AC346" s="24"/>
      <c r="AD346" s="24"/>
      <c r="AE346" s="24"/>
      <c r="AF346" s="24"/>
      <c r="AG346" s="25">
        <f>SUM(AM337:AM345)</f>
        <v>1515393.18954175</v>
      </c>
      <c r="AH346" s="25"/>
      <c r="AI346" s="25"/>
      <c r="AJ346" s="25"/>
      <c r="AK346" s="25"/>
      <c r="AL346" s="25"/>
      <c r="AM346" s="25"/>
      <c r="AT346" s="23" t="s">
        <v>1</v>
      </c>
      <c r="AU346" s="24"/>
      <c r="AV346" s="24"/>
      <c r="AW346" s="24"/>
      <c r="AX346" s="24"/>
      <c r="AY346" s="24"/>
      <c r="AZ346" s="24"/>
      <c r="BA346" s="25">
        <f>SUM(BG337:BG345)</f>
        <v>1538124.08738488</v>
      </c>
      <c r="BB346" s="25"/>
      <c r="BC346" s="25"/>
      <c r="BD346" s="25"/>
      <c r="BE346" s="25"/>
      <c r="BF346" s="25"/>
      <c r="BG346" s="25"/>
      <c r="BN346" s="23" t="s">
        <v>1</v>
      </c>
      <c r="BO346" s="24"/>
      <c r="BP346" s="24"/>
      <c r="BQ346" s="24"/>
      <c r="BR346" s="24"/>
      <c r="BS346" s="24"/>
      <c r="BT346" s="24"/>
      <c r="BU346" s="25">
        <f>SUM(CA337:CA345)</f>
        <v>1538124.08738488</v>
      </c>
      <c r="BV346" s="25"/>
      <c r="BW346" s="25"/>
      <c r="BX346" s="25"/>
      <c r="BY346" s="25"/>
      <c r="BZ346" s="25"/>
      <c r="CA346" s="25"/>
      <c r="CH346" s="23" t="s">
        <v>1</v>
      </c>
      <c r="CI346" s="24"/>
      <c r="CJ346" s="24"/>
      <c r="CK346" s="24"/>
      <c r="CL346" s="24"/>
      <c r="CM346" s="24"/>
      <c r="CN346" s="24"/>
      <c r="CO346" s="25">
        <f>SUM(CU337:CU345)</f>
        <v>1904452.45730939</v>
      </c>
      <c r="CP346" s="25"/>
      <c r="CQ346" s="25"/>
      <c r="CR346" s="25"/>
      <c r="CS346" s="25"/>
      <c r="CT346" s="25"/>
      <c r="CU346" s="25"/>
      <c r="DB346" s="23" t="s">
        <v>1</v>
      </c>
      <c r="DC346" s="24"/>
      <c r="DD346" s="24"/>
      <c r="DE346" s="24"/>
      <c r="DF346" s="24"/>
      <c r="DG346" s="24"/>
      <c r="DH346" s="24"/>
      <c r="DI346" s="25">
        <f>SUM(DO337:DO345)</f>
        <v>1911749.21001938</v>
      </c>
      <c r="DJ346" s="25"/>
      <c r="DK346" s="25"/>
      <c r="DL346" s="25"/>
      <c r="DM346" s="25"/>
      <c r="DN346" s="25"/>
      <c r="DO346" s="25"/>
      <c r="DV346" s="23" t="s">
        <v>1</v>
      </c>
      <c r="DW346" s="24"/>
      <c r="DX346" s="24"/>
      <c r="DY346" s="24"/>
      <c r="DZ346" s="24"/>
      <c r="EA346" s="24"/>
      <c r="EB346" s="24"/>
      <c r="EC346" s="25">
        <f>SUM(EI337:EI345)</f>
        <v>2727673.85923526</v>
      </c>
      <c r="ED346" s="25"/>
      <c r="EE346" s="25"/>
      <c r="EF346" s="25"/>
      <c r="EG346" s="25"/>
      <c r="EH346" s="25"/>
      <c r="EI346" s="25"/>
    </row>
    <row r="347" customHeight="1" spans="1:140">
      <c r="F347" s="24"/>
      <c r="G347" s="24"/>
      <c r="H347" s="24"/>
      <c r="I347" s="24"/>
      <c r="J347" s="24"/>
      <c r="K347" s="24"/>
      <c r="L347" s="24"/>
      <c r="M347" s="25"/>
      <c r="N347" s="25"/>
      <c r="O347" s="25"/>
      <c r="P347" s="25"/>
      <c r="Q347" s="25"/>
      <c r="R347" s="25"/>
      <c r="S347" s="25"/>
      <c r="Z347" s="24"/>
      <c r="AA347" s="24"/>
      <c r="AB347" s="24"/>
      <c r="AC347" s="24"/>
      <c r="AD347" s="24"/>
      <c r="AE347" s="24"/>
      <c r="AF347" s="24"/>
      <c r="AG347" s="25"/>
      <c r="AH347" s="25"/>
      <c r="AI347" s="25"/>
      <c r="AJ347" s="25"/>
      <c r="AK347" s="25"/>
      <c r="AL347" s="25"/>
      <c r="AM347" s="25"/>
      <c r="AT347" s="24"/>
      <c r="AU347" s="24"/>
      <c r="AV347" s="24"/>
      <c r="AW347" s="24"/>
      <c r="AX347" s="24"/>
      <c r="AY347" s="24"/>
      <c r="AZ347" s="24"/>
      <c r="BA347" s="25"/>
      <c r="BB347" s="25"/>
      <c r="BC347" s="25"/>
      <c r="BD347" s="25"/>
      <c r="BE347" s="25"/>
      <c r="BF347" s="25"/>
      <c r="BG347" s="25"/>
      <c r="BN347" s="24"/>
      <c r="BO347" s="24"/>
      <c r="BP347" s="24"/>
      <c r="BQ347" s="24"/>
      <c r="BR347" s="24"/>
      <c r="BS347" s="24"/>
      <c r="BT347" s="24"/>
      <c r="BU347" s="25"/>
      <c r="BV347" s="25"/>
      <c r="BW347" s="25"/>
      <c r="BX347" s="25"/>
      <c r="BY347" s="25"/>
      <c r="BZ347" s="25"/>
      <c r="CA347" s="25"/>
      <c r="CH347" s="24"/>
      <c r="CI347" s="24"/>
      <c r="CJ347" s="24"/>
      <c r="CK347" s="24"/>
      <c r="CL347" s="24"/>
      <c r="CM347" s="24"/>
      <c r="CN347" s="24"/>
      <c r="CO347" s="25"/>
      <c r="CP347" s="25"/>
      <c r="CQ347" s="25"/>
      <c r="CR347" s="25"/>
      <c r="CS347" s="25"/>
      <c r="CT347" s="25"/>
      <c r="CU347" s="25"/>
      <c r="DB347" s="24"/>
      <c r="DC347" s="24"/>
      <c r="DD347" s="24"/>
      <c r="DE347" s="24"/>
      <c r="DF347" s="24"/>
      <c r="DG347" s="24"/>
      <c r="DH347" s="24"/>
      <c r="DI347" s="25"/>
      <c r="DJ347" s="25"/>
      <c r="DK347" s="25"/>
      <c r="DL347" s="25"/>
      <c r="DM347" s="25"/>
      <c r="DN347" s="25"/>
      <c r="DO347" s="25"/>
      <c r="DV347" s="24"/>
      <c r="DW347" s="24"/>
      <c r="DX347" s="24"/>
      <c r="DY347" s="24"/>
      <c r="DZ347" s="24"/>
      <c r="EA347" s="24"/>
      <c r="EB347" s="24"/>
      <c r="EC347" s="25"/>
      <c r="ED347" s="25"/>
      <c r="EE347" s="25"/>
      <c r="EF347" s="25"/>
      <c r="EG347" s="25"/>
      <c r="EH347" s="25"/>
      <c r="EI347" s="25"/>
    </row>
    <row r="348" customHeight="1" spans="1:140">
      <c r="F348" s="3" t="s">
        <v>36</v>
      </c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Z348" s="3" t="s">
        <v>36</v>
      </c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T348" s="3" t="s">
        <v>36</v>
      </c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N348" s="3" t="s">
        <v>36</v>
      </c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H348" s="3" t="s">
        <v>36</v>
      </c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DB348" s="3" t="s">
        <v>36</v>
      </c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V348" s="3" t="s">
        <v>36</v>
      </c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</row>
    <row r="349" customHeight="1" spans="1:140">
      <c r="A349" s="26"/>
      <c r="B349" s="26"/>
      <c r="C349" s="27"/>
      <c r="D349" s="27"/>
      <c r="E349" s="27"/>
      <c r="F349" s="28" t="s">
        <v>37</v>
      </c>
      <c r="G349" s="13" t="s">
        <v>8</v>
      </c>
      <c r="H349" s="13"/>
      <c r="I349" s="13"/>
      <c r="J349" s="13"/>
      <c r="K349" s="7" t="s">
        <v>25</v>
      </c>
      <c r="L349" s="7"/>
      <c r="M349" s="7"/>
      <c r="N349" s="8" t="s">
        <v>10</v>
      </c>
      <c r="O349" s="8"/>
      <c r="P349" s="8"/>
      <c r="Q349" s="9" t="s">
        <v>38</v>
      </c>
      <c r="R349" s="10" t="s">
        <v>12</v>
      </c>
      <c r="S349" s="29" t="s">
        <v>13</v>
      </c>
      <c r="T349" s="11" t="s">
        <v>39</v>
      </c>
      <c r="U349" s="26"/>
      <c r="V349" s="26"/>
      <c r="W349" s="27"/>
      <c r="X349" s="27"/>
      <c r="Y349" s="27"/>
      <c r="Z349" s="28" t="s">
        <v>37</v>
      </c>
      <c r="AA349" s="13" t="s">
        <v>8</v>
      </c>
      <c r="AB349" s="13"/>
      <c r="AC349" s="13"/>
      <c r="AD349" s="13"/>
      <c r="AE349" s="7" t="s">
        <v>25</v>
      </c>
      <c r="AF349" s="7"/>
      <c r="AG349" s="7"/>
      <c r="AH349" s="8" t="s">
        <v>10</v>
      </c>
      <c r="AI349" s="8"/>
      <c r="AJ349" s="8"/>
      <c r="AK349" s="9" t="s">
        <v>38</v>
      </c>
      <c r="AL349" s="10" t="s">
        <v>12</v>
      </c>
      <c r="AM349" s="29" t="s">
        <v>13</v>
      </c>
      <c r="AN349" s="11" t="s">
        <v>39</v>
      </c>
      <c r="AO349" s="26"/>
      <c r="AP349" s="26"/>
      <c r="AQ349" s="27"/>
      <c r="AR349" s="27"/>
      <c r="AS349" s="27"/>
      <c r="AT349" s="28" t="s">
        <v>37</v>
      </c>
      <c r="AU349" s="13" t="s">
        <v>8</v>
      </c>
      <c r="AV349" s="13"/>
      <c r="AW349" s="13"/>
      <c r="AX349" s="13"/>
      <c r="AY349" s="7" t="s">
        <v>25</v>
      </c>
      <c r="AZ349" s="7"/>
      <c r="BA349" s="7"/>
      <c r="BB349" s="8" t="s">
        <v>10</v>
      </c>
      <c r="BC349" s="8"/>
      <c r="BD349" s="8"/>
      <c r="BE349" s="9" t="s">
        <v>38</v>
      </c>
      <c r="BF349" s="10" t="s">
        <v>12</v>
      </c>
      <c r="BG349" s="29" t="s">
        <v>13</v>
      </c>
      <c r="BH349" s="11" t="s">
        <v>39</v>
      </c>
      <c r="BI349" s="26"/>
      <c r="BJ349" s="26"/>
      <c r="BK349" s="27"/>
      <c r="BL349" s="27"/>
      <c r="BM349" s="27"/>
      <c r="BN349" s="28" t="s">
        <v>37</v>
      </c>
      <c r="BO349" s="13" t="s">
        <v>8</v>
      </c>
      <c r="BP349" s="13"/>
      <c r="BQ349" s="13"/>
      <c r="BR349" s="13"/>
      <c r="BS349" s="7" t="s">
        <v>25</v>
      </c>
      <c r="BT349" s="7"/>
      <c r="BU349" s="7"/>
      <c r="BV349" s="8" t="s">
        <v>10</v>
      </c>
      <c r="BW349" s="8"/>
      <c r="BX349" s="8"/>
      <c r="BY349" s="9" t="s">
        <v>38</v>
      </c>
      <c r="BZ349" s="10" t="s">
        <v>12</v>
      </c>
      <c r="CA349" s="29" t="s">
        <v>13</v>
      </c>
      <c r="CB349" s="11" t="s">
        <v>39</v>
      </c>
      <c r="CC349" s="26"/>
      <c r="CD349" s="26"/>
      <c r="CE349" s="27"/>
      <c r="CF349" s="27"/>
      <c r="CG349" s="27"/>
      <c r="CH349" s="28" t="s">
        <v>37</v>
      </c>
      <c r="CI349" s="13" t="s">
        <v>8</v>
      </c>
      <c r="CJ349" s="13"/>
      <c r="CK349" s="13"/>
      <c r="CL349" s="13"/>
      <c r="CM349" s="7" t="s">
        <v>25</v>
      </c>
      <c r="CN349" s="7"/>
      <c r="CO349" s="7"/>
      <c r="CP349" s="8" t="s">
        <v>10</v>
      </c>
      <c r="CQ349" s="8"/>
      <c r="CR349" s="8"/>
      <c r="CS349" s="9" t="s">
        <v>38</v>
      </c>
      <c r="CT349" s="10" t="s">
        <v>12</v>
      </c>
      <c r="CU349" s="29" t="s">
        <v>13</v>
      </c>
      <c r="CV349" s="11" t="s">
        <v>39</v>
      </c>
      <c r="CW349" s="26"/>
      <c r="CX349" s="26"/>
      <c r="CY349" s="27"/>
      <c r="CZ349" s="27"/>
      <c r="DA349" s="27"/>
      <c r="DB349" s="28" t="s">
        <v>37</v>
      </c>
      <c r="DC349" s="13" t="s">
        <v>8</v>
      </c>
      <c r="DD349" s="13"/>
      <c r="DE349" s="13"/>
      <c r="DF349" s="13"/>
      <c r="DG349" s="7" t="s">
        <v>25</v>
      </c>
      <c r="DH349" s="7"/>
      <c r="DI349" s="7"/>
      <c r="DJ349" s="8" t="s">
        <v>10</v>
      </c>
      <c r="DK349" s="8"/>
      <c r="DL349" s="8"/>
      <c r="DM349" s="9" t="s">
        <v>38</v>
      </c>
      <c r="DN349" s="10" t="s">
        <v>12</v>
      </c>
      <c r="DO349" s="29" t="s">
        <v>13</v>
      </c>
      <c r="DP349" s="11" t="s">
        <v>39</v>
      </c>
      <c r="DQ349" s="26"/>
      <c r="DR349" s="26"/>
      <c r="DS349" s="27"/>
      <c r="DT349" s="27"/>
      <c r="DU349" s="27"/>
      <c r="DV349" s="28" t="s">
        <v>37</v>
      </c>
      <c r="DW349" s="13" t="s">
        <v>8</v>
      </c>
      <c r="DX349" s="13"/>
      <c r="DY349" s="13"/>
      <c r="DZ349" s="13"/>
      <c r="EA349" s="7" t="s">
        <v>25</v>
      </c>
      <c r="EB349" s="7"/>
      <c r="EC349" s="7"/>
      <c r="ED349" s="8" t="s">
        <v>10</v>
      </c>
      <c r="EE349" s="8"/>
      <c r="EF349" s="8"/>
      <c r="EG349" s="9" t="s">
        <v>38</v>
      </c>
      <c r="EH349" s="10" t="s">
        <v>12</v>
      </c>
      <c r="EI349" s="29" t="s">
        <v>13</v>
      </c>
      <c r="EJ349" s="11" t="s">
        <v>39</v>
      </c>
    </row>
    <row r="350" customHeight="1" spans="1:140">
      <c r="A350" s="26"/>
      <c r="B350" s="26"/>
      <c r="C350" s="27"/>
      <c r="D350" s="27"/>
      <c r="E350" s="27"/>
      <c r="F350" s="30"/>
      <c r="G350" s="11" t="s">
        <v>40</v>
      </c>
      <c r="H350" s="11" t="s">
        <v>41</v>
      </c>
      <c r="I350" s="11" t="s">
        <v>21</v>
      </c>
      <c r="J350" s="13" t="s">
        <v>8</v>
      </c>
      <c r="K350" s="11" t="s">
        <v>23</v>
      </c>
      <c r="L350" s="11" t="s">
        <v>24</v>
      </c>
      <c r="M350" s="7" t="s">
        <v>25</v>
      </c>
      <c r="N350" s="11" t="s">
        <v>26</v>
      </c>
      <c r="O350" s="11" t="s">
        <v>27</v>
      </c>
      <c r="P350" s="8" t="s">
        <v>28</v>
      </c>
      <c r="Q350" s="9" t="s">
        <v>29</v>
      </c>
      <c r="R350" s="14"/>
      <c r="S350" s="29"/>
      <c r="T350" s="11"/>
      <c r="U350" s="26"/>
      <c r="V350" s="26"/>
      <c r="W350" s="27"/>
      <c r="X350" s="27"/>
      <c r="Y350" s="27"/>
      <c r="Z350" s="30"/>
      <c r="AA350" s="11" t="s">
        <v>40</v>
      </c>
      <c r="AB350" s="11" t="s">
        <v>41</v>
      </c>
      <c r="AC350" s="11" t="s">
        <v>21</v>
      </c>
      <c r="AD350" s="13" t="s">
        <v>8</v>
      </c>
      <c r="AE350" s="11" t="s">
        <v>23</v>
      </c>
      <c r="AF350" s="11" t="s">
        <v>24</v>
      </c>
      <c r="AG350" s="7" t="s">
        <v>25</v>
      </c>
      <c r="AH350" s="11" t="s">
        <v>26</v>
      </c>
      <c r="AI350" s="11" t="s">
        <v>27</v>
      </c>
      <c r="AJ350" s="8" t="s">
        <v>28</v>
      </c>
      <c r="AK350" s="9" t="s">
        <v>29</v>
      </c>
      <c r="AL350" s="14"/>
      <c r="AM350" s="29"/>
      <c r="AN350" s="11"/>
      <c r="AO350" s="26"/>
      <c r="AP350" s="26"/>
      <c r="AQ350" s="27"/>
      <c r="AR350" s="27"/>
      <c r="AS350" s="27"/>
      <c r="AT350" s="30"/>
      <c r="AU350" s="11" t="s">
        <v>40</v>
      </c>
      <c r="AV350" s="11" t="s">
        <v>41</v>
      </c>
      <c r="AW350" s="11" t="s">
        <v>21</v>
      </c>
      <c r="AX350" s="13" t="s">
        <v>8</v>
      </c>
      <c r="AY350" s="11" t="s">
        <v>23</v>
      </c>
      <c r="AZ350" s="11" t="s">
        <v>24</v>
      </c>
      <c r="BA350" s="7" t="s">
        <v>25</v>
      </c>
      <c r="BB350" s="11" t="s">
        <v>26</v>
      </c>
      <c r="BC350" s="11" t="s">
        <v>27</v>
      </c>
      <c r="BD350" s="8" t="s">
        <v>28</v>
      </c>
      <c r="BE350" s="9" t="s">
        <v>29</v>
      </c>
      <c r="BF350" s="14"/>
      <c r="BG350" s="29"/>
      <c r="BH350" s="11"/>
      <c r="BI350" s="26"/>
      <c r="BJ350" s="26"/>
      <c r="BK350" s="27"/>
      <c r="BL350" s="27"/>
      <c r="BM350" s="27"/>
      <c r="BN350" s="30"/>
      <c r="BO350" s="11" t="s">
        <v>40</v>
      </c>
      <c r="BP350" s="11" t="s">
        <v>41</v>
      </c>
      <c r="BQ350" s="11" t="s">
        <v>21</v>
      </c>
      <c r="BR350" s="13" t="s">
        <v>8</v>
      </c>
      <c r="BS350" s="11" t="s">
        <v>23</v>
      </c>
      <c r="BT350" s="11" t="s">
        <v>24</v>
      </c>
      <c r="BU350" s="7" t="s">
        <v>25</v>
      </c>
      <c r="BV350" s="11" t="s">
        <v>26</v>
      </c>
      <c r="BW350" s="11" t="s">
        <v>27</v>
      </c>
      <c r="BX350" s="8" t="s">
        <v>28</v>
      </c>
      <c r="BY350" s="9" t="s">
        <v>29</v>
      </c>
      <c r="BZ350" s="14"/>
      <c r="CA350" s="29"/>
      <c r="CB350" s="11"/>
      <c r="CC350" s="26"/>
      <c r="CD350" s="26"/>
      <c r="CE350" s="27"/>
      <c r="CF350" s="27"/>
      <c r="CG350" s="27"/>
      <c r="CH350" s="30"/>
      <c r="CI350" s="11" t="s">
        <v>40</v>
      </c>
      <c r="CJ350" s="11" t="s">
        <v>41</v>
      </c>
      <c r="CK350" s="11" t="s">
        <v>21</v>
      </c>
      <c r="CL350" s="13" t="s">
        <v>8</v>
      </c>
      <c r="CM350" s="11" t="s">
        <v>23</v>
      </c>
      <c r="CN350" s="11" t="s">
        <v>24</v>
      </c>
      <c r="CO350" s="7" t="s">
        <v>25</v>
      </c>
      <c r="CP350" s="11" t="s">
        <v>26</v>
      </c>
      <c r="CQ350" s="11" t="s">
        <v>27</v>
      </c>
      <c r="CR350" s="8" t="s">
        <v>28</v>
      </c>
      <c r="CS350" s="9" t="s">
        <v>29</v>
      </c>
      <c r="CT350" s="14"/>
      <c r="CU350" s="29"/>
      <c r="CV350" s="11"/>
      <c r="CW350" s="26"/>
      <c r="CX350" s="26"/>
      <c r="CY350" s="27"/>
      <c r="CZ350" s="27"/>
      <c r="DA350" s="27"/>
      <c r="DB350" s="30"/>
      <c r="DC350" s="11" t="s">
        <v>40</v>
      </c>
      <c r="DD350" s="11" t="s">
        <v>41</v>
      </c>
      <c r="DE350" s="11" t="s">
        <v>21</v>
      </c>
      <c r="DF350" s="13" t="s">
        <v>8</v>
      </c>
      <c r="DG350" s="11" t="s">
        <v>23</v>
      </c>
      <c r="DH350" s="11" t="s">
        <v>24</v>
      </c>
      <c r="DI350" s="7" t="s">
        <v>25</v>
      </c>
      <c r="DJ350" s="11" t="s">
        <v>26</v>
      </c>
      <c r="DK350" s="11" t="s">
        <v>27</v>
      </c>
      <c r="DL350" s="8" t="s">
        <v>28</v>
      </c>
      <c r="DM350" s="9" t="s">
        <v>29</v>
      </c>
      <c r="DN350" s="14"/>
      <c r="DO350" s="29"/>
      <c r="DP350" s="11"/>
      <c r="DQ350" s="26"/>
      <c r="DR350" s="26"/>
      <c r="DS350" s="27"/>
      <c r="DT350" s="27"/>
      <c r="DU350" s="27"/>
      <c r="DV350" s="30"/>
      <c r="DW350" s="11" t="s">
        <v>40</v>
      </c>
      <c r="DX350" s="11" t="s">
        <v>41</v>
      </c>
      <c r="DY350" s="11" t="s">
        <v>21</v>
      </c>
      <c r="DZ350" s="13" t="s">
        <v>8</v>
      </c>
      <c r="EA350" s="11" t="s">
        <v>23</v>
      </c>
      <c r="EB350" s="11" t="s">
        <v>24</v>
      </c>
      <c r="EC350" s="7" t="s">
        <v>25</v>
      </c>
      <c r="ED350" s="11" t="s">
        <v>26</v>
      </c>
      <c r="EE350" s="11" t="s">
        <v>27</v>
      </c>
      <c r="EF350" s="8" t="s">
        <v>28</v>
      </c>
      <c r="EG350" s="9" t="s">
        <v>29</v>
      </c>
      <c r="EH350" s="14"/>
      <c r="EI350" s="29"/>
      <c r="EJ350" s="11"/>
    </row>
    <row r="351" customHeight="1" spans="1:140">
      <c r="A351" s="26"/>
      <c r="B351" s="26"/>
      <c r="C351" s="27"/>
      <c r="D351" s="27"/>
      <c r="E351" s="27"/>
      <c r="F351" s="11">
        <f>_xlfn.RANK.EQ(S351,S351:S354,0)</f>
        <v>3</v>
      </c>
      <c r="G351" s="11">
        <v>0</v>
      </c>
      <c r="H351" s="11">
        <v>1.8</v>
      </c>
      <c r="I351" s="12">
        <v>1.35</v>
      </c>
      <c r="J351" s="13">
        <f t="shared" ref="J351:J354" si="702">G351*H351*I351</f>
        <v>0</v>
      </c>
      <c r="K351" s="11">
        <v>680</v>
      </c>
      <c r="L351" s="11">
        <v>0</v>
      </c>
      <c r="M351" s="31">
        <f t="shared" ref="M351:M354" si="703">1+6*K351/(K351+2000)+L351</f>
        <v>2.52238805970149</v>
      </c>
      <c r="N351" s="11">
        <v>1</v>
      </c>
      <c r="O351" s="11">
        <v>2.38</v>
      </c>
      <c r="P351" s="8">
        <f t="shared" ref="P351:P354" si="704">1+N351*O351</f>
        <v>3.38</v>
      </c>
      <c r="Q351" s="9">
        <v>0.9</v>
      </c>
      <c r="R351" s="17">
        <v>1</v>
      </c>
      <c r="S351" s="18">
        <f t="shared" ref="S351:S354" si="705">J351*M351*Q351*P351*R351</f>
        <v>0</v>
      </c>
      <c r="T351" s="11">
        <f t="shared" ref="T351:T354" si="706">IF(F351=1,1,(IF(F351=2,2,12)))</f>
        <v>12</v>
      </c>
      <c r="U351" s="26"/>
      <c r="V351" s="26"/>
      <c r="W351" s="27"/>
      <c r="X351" s="27"/>
      <c r="Y351" s="27"/>
      <c r="Z351" s="11">
        <f>_xlfn.RANK.EQ(AM351,AM351:AM354,0)</f>
        <v>3</v>
      </c>
      <c r="AA351" s="11">
        <v>0</v>
      </c>
      <c r="AB351" s="11">
        <v>1.8</v>
      </c>
      <c r="AC351" s="12">
        <v>1.35</v>
      </c>
      <c r="AD351" s="13">
        <f t="shared" ref="AD351:AD354" si="707">AA351*AB351*AC351</f>
        <v>0</v>
      </c>
      <c r="AE351" s="11">
        <v>680</v>
      </c>
      <c r="AF351" s="11">
        <v>0</v>
      </c>
      <c r="AG351" s="31">
        <f t="shared" ref="AG351:AG354" si="708">1+6*AE351/(AE351+2000)+AF351</f>
        <v>2.52238805970149</v>
      </c>
      <c r="AH351" s="11">
        <v>1</v>
      </c>
      <c r="AI351" s="11">
        <v>2.38</v>
      </c>
      <c r="AJ351" s="8">
        <f t="shared" ref="AJ351:AJ354" si="709">1+AH351*AI351</f>
        <v>3.38</v>
      </c>
      <c r="AK351" s="9">
        <v>0.9</v>
      </c>
      <c r="AL351" s="17">
        <v>1</v>
      </c>
      <c r="AM351" s="18">
        <f t="shared" ref="AM351:AM354" si="710">AD351*AG351*AK351*AJ351*AL351</f>
        <v>0</v>
      </c>
      <c r="AN351" s="11">
        <f t="shared" ref="AN351:AN354" si="711">IF(Z351=1,1,(IF(Z351=2,2,12)))</f>
        <v>12</v>
      </c>
      <c r="AO351" s="26"/>
      <c r="AP351" s="26"/>
      <c r="AQ351" s="27"/>
      <c r="AR351" s="27"/>
      <c r="AS351" s="27"/>
      <c r="AT351" s="11">
        <f>_xlfn.RANK.EQ(BG351,BG351:BG354,0)</f>
        <v>3</v>
      </c>
      <c r="AU351" s="11">
        <v>0</v>
      </c>
      <c r="AV351" s="11">
        <v>1.8</v>
      </c>
      <c r="AW351" s="12">
        <v>1.35</v>
      </c>
      <c r="AX351" s="13">
        <f t="shared" ref="AX351:AX354" si="712">AU351*AV351*AW351</f>
        <v>0</v>
      </c>
      <c r="AY351" s="11">
        <v>680</v>
      </c>
      <c r="AZ351" s="11">
        <v>0</v>
      </c>
      <c r="BA351" s="31">
        <f t="shared" ref="BA351:BA354" si="713">1+6*AY351/(AY351+2000)+AZ351</f>
        <v>2.52238805970149</v>
      </c>
      <c r="BB351" s="11">
        <v>1</v>
      </c>
      <c r="BC351" s="11">
        <v>2.38</v>
      </c>
      <c r="BD351" s="8">
        <f t="shared" ref="BD351:BD354" si="714">1+BB351*BC351</f>
        <v>3.38</v>
      </c>
      <c r="BE351" s="9">
        <v>0.9</v>
      </c>
      <c r="BF351" s="17">
        <v>1.015</v>
      </c>
      <c r="BG351" s="18">
        <f t="shared" ref="BG351:BG354" si="715">AX351*BA351*BE351*BD351*BF351</f>
        <v>0</v>
      </c>
      <c r="BH351" s="11">
        <f t="shared" ref="BH351:BH354" si="716">IF(AT351=1,1,(IF(AT351=2,2,12)))</f>
        <v>12</v>
      </c>
      <c r="BI351" s="26"/>
      <c r="BJ351" s="26"/>
      <c r="BK351" s="27"/>
      <c r="BL351" s="27"/>
      <c r="BM351" s="27"/>
      <c r="BN351" s="11">
        <f>_xlfn.RANK.EQ(CA351,CA351:CA354,0)</f>
        <v>3</v>
      </c>
      <c r="BO351" s="11">
        <v>0</v>
      </c>
      <c r="BP351" s="11">
        <v>1.8</v>
      </c>
      <c r="BQ351" s="12">
        <v>1.35</v>
      </c>
      <c r="BR351" s="13">
        <f t="shared" ref="BR351:BR354" si="717">BO351*BP351*BQ351</f>
        <v>0</v>
      </c>
      <c r="BS351" s="11">
        <v>680</v>
      </c>
      <c r="BT351" s="11">
        <v>0</v>
      </c>
      <c r="BU351" s="31">
        <f t="shared" ref="BU351:BU354" si="718">1+6*BS351/(BS351+2000)+BT351</f>
        <v>2.52238805970149</v>
      </c>
      <c r="BV351" s="11">
        <v>1</v>
      </c>
      <c r="BW351" s="11">
        <v>2.38</v>
      </c>
      <c r="BX351" s="8">
        <f t="shared" ref="BX351:BX354" si="719">1+BV351*BW351</f>
        <v>3.38</v>
      </c>
      <c r="BY351" s="9">
        <v>0.9</v>
      </c>
      <c r="BZ351" s="17">
        <v>1.015</v>
      </c>
      <c r="CA351" s="18">
        <f t="shared" ref="CA351:CA354" si="720">BR351*BU351*BY351*BX351*BZ351</f>
        <v>0</v>
      </c>
      <c r="CB351" s="11">
        <f t="shared" ref="CB351:CB354" si="721">IF(BN351=1,1,(IF(BN351=2,2,12)))</f>
        <v>12</v>
      </c>
      <c r="CC351" s="26"/>
      <c r="CD351" s="26"/>
      <c r="CE351" s="27"/>
      <c r="CF351" s="27"/>
      <c r="CG351" s="27"/>
      <c r="CH351" s="11">
        <f>_xlfn.RANK.EQ(CU351,CU351:CU354,0)</f>
        <v>3</v>
      </c>
      <c r="CI351" s="11">
        <v>0</v>
      </c>
      <c r="CJ351" s="11">
        <v>1.8</v>
      </c>
      <c r="CK351" s="12">
        <v>1.35</v>
      </c>
      <c r="CL351" s="13">
        <f t="shared" ref="CL351:CL354" si="722">CI351*CJ351*CK351</f>
        <v>0</v>
      </c>
      <c r="CM351" s="11">
        <v>680</v>
      </c>
      <c r="CN351" s="11">
        <v>0</v>
      </c>
      <c r="CO351" s="31">
        <f t="shared" ref="CO351:CO354" si="723">1+6*CM351/(CM351+2000)+CN351</f>
        <v>2.52238805970149</v>
      </c>
      <c r="CP351" s="11">
        <v>1</v>
      </c>
      <c r="CQ351" s="11">
        <v>2.38</v>
      </c>
      <c r="CR351" s="8">
        <f t="shared" ref="CR351:CR354" si="724">1+CP351*CQ351</f>
        <v>3.38</v>
      </c>
      <c r="CS351" s="9">
        <v>0.9</v>
      </c>
      <c r="CT351" s="17">
        <v>1.085</v>
      </c>
      <c r="CU351" s="18">
        <f t="shared" ref="CU351:CU354" si="725">CL351*CO351*CS351*CR351*CT351</f>
        <v>0</v>
      </c>
      <c r="CV351" s="11">
        <f t="shared" ref="CV351:CV354" si="726">IF(CH351=1,1,(IF(CH351=2,2,12)))</f>
        <v>12</v>
      </c>
      <c r="CW351" s="26"/>
      <c r="CX351" s="26"/>
      <c r="CY351" s="27"/>
      <c r="CZ351" s="27"/>
      <c r="DA351" s="27"/>
      <c r="DB351" s="11">
        <f>_xlfn.RANK.EQ(DO351,DO351:DO354,0)</f>
        <v>3</v>
      </c>
      <c r="DC351" s="11">
        <v>0</v>
      </c>
      <c r="DD351" s="11">
        <v>1.8</v>
      </c>
      <c r="DE351" s="12">
        <v>1.35</v>
      </c>
      <c r="DF351" s="13">
        <f t="shared" ref="DF351:DF354" si="727">DC351*DD351*DE351</f>
        <v>0</v>
      </c>
      <c r="DG351" s="11">
        <v>680</v>
      </c>
      <c r="DH351" s="11">
        <v>0</v>
      </c>
      <c r="DI351" s="31">
        <f t="shared" ref="DI351:DI354" si="728">1+6*DG351/(DG351+2000)+DH351</f>
        <v>2.52238805970149</v>
      </c>
      <c r="DJ351" s="11">
        <v>1</v>
      </c>
      <c r="DK351" s="11">
        <v>2.38</v>
      </c>
      <c r="DL351" s="8">
        <f t="shared" ref="DL351:DL354" si="729">1+DJ351*DK351</f>
        <v>3.38</v>
      </c>
      <c r="DM351" s="9">
        <v>0.9</v>
      </c>
      <c r="DN351" s="17">
        <v>1.085</v>
      </c>
      <c r="DO351" s="18">
        <f t="shared" ref="DO351:DO354" si="730">DF351*DI351*DM351*DL351*DN351</f>
        <v>0</v>
      </c>
      <c r="DP351" s="11">
        <f t="shared" ref="DP351:DP354" si="731">IF(DB351=1,1,(IF(DB351=2,2,12)))</f>
        <v>12</v>
      </c>
      <c r="DQ351" s="26"/>
      <c r="DR351" s="26"/>
      <c r="DS351" s="27"/>
      <c r="DT351" s="27"/>
      <c r="DU351" s="27"/>
      <c r="DV351" s="11">
        <f>_xlfn.RANK.EQ(EI351,EI351:EI354,0)</f>
        <v>3</v>
      </c>
      <c r="DW351" s="11">
        <v>0</v>
      </c>
      <c r="DX351" s="11">
        <v>1.8</v>
      </c>
      <c r="DY351" s="12">
        <v>1.35</v>
      </c>
      <c r="DZ351" s="13">
        <f t="shared" ref="DZ351:DZ354" si="732">DW351*DX351*DY351</f>
        <v>0</v>
      </c>
      <c r="EA351" s="11">
        <v>680</v>
      </c>
      <c r="EB351" s="11">
        <v>0</v>
      </c>
      <c r="EC351" s="31">
        <f t="shared" ref="EC351:EC354" si="733">1+6*EA351/(EA351+2000)+EB351</f>
        <v>2.52238805970149</v>
      </c>
      <c r="ED351" s="11">
        <v>1</v>
      </c>
      <c r="EE351" s="11">
        <v>3.18</v>
      </c>
      <c r="EF351" s="8">
        <f t="shared" ref="EF351:EF354" si="734">1+ED351*EE351</f>
        <v>4.18</v>
      </c>
      <c r="EG351" s="9">
        <v>0.9</v>
      </c>
      <c r="EH351" s="17">
        <v>1.2</v>
      </c>
      <c r="EI351" s="18">
        <f t="shared" ref="EI351:EI354" si="735">DZ351*EC351*EG351*EF351*EH351</f>
        <v>0</v>
      </c>
      <c r="EJ351" s="11">
        <f t="shared" ref="EJ351:EJ354" si="736">IF(DV351=1,1,(IF(DV351=2,2,12)))</f>
        <v>12</v>
      </c>
    </row>
    <row r="352" customHeight="1" spans="1:140">
      <c r="F352" s="11">
        <f>_xlfn.RANK.EQ(S352,S351:S354,0)</f>
        <v>2</v>
      </c>
      <c r="G352" s="11">
        <v>1446.85</v>
      </c>
      <c r="H352" s="11">
        <v>1.8</v>
      </c>
      <c r="I352" s="12">
        <v>1.35</v>
      </c>
      <c r="J352" s="13">
        <f t="shared" si="702"/>
        <v>3515.8455</v>
      </c>
      <c r="K352" s="11">
        <v>190</v>
      </c>
      <c r="L352" s="11">
        <v>0.83</v>
      </c>
      <c r="M352" s="31">
        <f t="shared" si="703"/>
        <v>2.35054794520548</v>
      </c>
      <c r="N352" s="11">
        <v>0.97</v>
      </c>
      <c r="O352" s="11">
        <v>2.11</v>
      </c>
      <c r="P352" s="8">
        <f t="shared" si="704"/>
        <v>3.0467</v>
      </c>
      <c r="Q352" s="9">
        <v>0.9</v>
      </c>
      <c r="R352" s="17">
        <v>1</v>
      </c>
      <c r="S352" s="18">
        <f t="shared" si="705"/>
        <v>22660.5840107106</v>
      </c>
      <c r="T352" s="11">
        <f t="shared" si="706"/>
        <v>2</v>
      </c>
      <c r="Z352" s="11">
        <f>_xlfn.RANK.EQ(AM352,AM351:AM354,0)</f>
        <v>2</v>
      </c>
      <c r="AA352" s="11">
        <v>1446.85</v>
      </c>
      <c r="AB352" s="11">
        <v>1.8</v>
      </c>
      <c r="AC352" s="12">
        <v>1.35</v>
      </c>
      <c r="AD352" s="13">
        <f t="shared" si="707"/>
        <v>3515.8455</v>
      </c>
      <c r="AE352" s="11">
        <v>190</v>
      </c>
      <c r="AF352" s="11">
        <v>0.83</v>
      </c>
      <c r="AG352" s="31">
        <f t="shared" si="708"/>
        <v>2.35054794520548</v>
      </c>
      <c r="AH352" s="11">
        <v>0.97</v>
      </c>
      <c r="AI352" s="11">
        <v>2.11</v>
      </c>
      <c r="AJ352" s="8">
        <f t="shared" si="709"/>
        <v>3.0467</v>
      </c>
      <c r="AK352" s="9">
        <v>0.9</v>
      </c>
      <c r="AL352" s="17">
        <v>1</v>
      </c>
      <c r="AM352" s="18">
        <f t="shared" si="710"/>
        <v>22660.5840107106</v>
      </c>
      <c r="AN352" s="11">
        <f t="shared" si="711"/>
        <v>2</v>
      </c>
      <c r="AT352" s="11">
        <f>_xlfn.RANK.EQ(BG352,BG351:BG354,0)</f>
        <v>2</v>
      </c>
      <c r="AU352" s="11">
        <v>1446.85</v>
      </c>
      <c r="AV352" s="11">
        <v>1.8</v>
      </c>
      <c r="AW352" s="12">
        <v>1.35</v>
      </c>
      <c r="AX352" s="13">
        <f t="shared" si="712"/>
        <v>3515.8455</v>
      </c>
      <c r="AY352" s="11">
        <v>190</v>
      </c>
      <c r="AZ352" s="11">
        <v>0.83</v>
      </c>
      <c r="BA352" s="31">
        <f t="shared" si="713"/>
        <v>2.35054794520548</v>
      </c>
      <c r="BB352" s="11">
        <v>0.97</v>
      </c>
      <c r="BC352" s="11">
        <v>2.11</v>
      </c>
      <c r="BD352" s="8">
        <f t="shared" si="714"/>
        <v>3.0467</v>
      </c>
      <c r="BE352" s="9">
        <v>0.9</v>
      </c>
      <c r="BF352" s="17">
        <v>1.015</v>
      </c>
      <c r="BG352" s="18">
        <f t="shared" si="715"/>
        <v>23000.4927708712</v>
      </c>
      <c r="BH352" s="11">
        <f t="shared" si="716"/>
        <v>2</v>
      </c>
      <c r="BN352" s="11">
        <f>_xlfn.RANK.EQ(CA352,CA351:CA354,0)</f>
        <v>2</v>
      </c>
      <c r="BO352" s="11">
        <v>1446.85</v>
      </c>
      <c r="BP352" s="11">
        <v>1.8</v>
      </c>
      <c r="BQ352" s="12">
        <v>1.35</v>
      </c>
      <c r="BR352" s="13">
        <f t="shared" si="717"/>
        <v>3515.8455</v>
      </c>
      <c r="BS352" s="11">
        <v>190</v>
      </c>
      <c r="BT352" s="11">
        <v>0.83</v>
      </c>
      <c r="BU352" s="31">
        <f t="shared" si="718"/>
        <v>2.35054794520548</v>
      </c>
      <c r="BV352" s="11">
        <v>0.97</v>
      </c>
      <c r="BW352" s="11">
        <v>2.11</v>
      </c>
      <c r="BX352" s="8">
        <f t="shared" si="719"/>
        <v>3.0467</v>
      </c>
      <c r="BY352" s="9">
        <v>0.9</v>
      </c>
      <c r="BZ352" s="17">
        <v>1.015</v>
      </c>
      <c r="CA352" s="18">
        <f t="shared" si="720"/>
        <v>23000.4927708712</v>
      </c>
      <c r="CB352" s="11">
        <f t="shared" si="721"/>
        <v>2</v>
      </c>
      <c r="CH352" s="11">
        <f>_xlfn.RANK.EQ(CU352,CU351:CU354,0)</f>
        <v>2</v>
      </c>
      <c r="CI352" s="11">
        <v>1446.85</v>
      </c>
      <c r="CJ352" s="11">
        <v>1.8</v>
      </c>
      <c r="CK352" s="12">
        <v>1.35</v>
      </c>
      <c r="CL352" s="13">
        <f t="shared" si="722"/>
        <v>3515.8455</v>
      </c>
      <c r="CM352" s="11">
        <v>190</v>
      </c>
      <c r="CN352" s="11">
        <v>0.83</v>
      </c>
      <c r="CO352" s="31">
        <f t="shared" si="723"/>
        <v>2.35054794520548</v>
      </c>
      <c r="CP352" s="11">
        <v>0.97</v>
      </c>
      <c r="CQ352" s="11">
        <v>2.11</v>
      </c>
      <c r="CR352" s="8">
        <f t="shared" si="724"/>
        <v>3.0467</v>
      </c>
      <c r="CS352" s="9">
        <v>0.9</v>
      </c>
      <c r="CT352" s="17">
        <v>1.085</v>
      </c>
      <c r="CU352" s="18">
        <f t="shared" si="725"/>
        <v>24586.733651621</v>
      </c>
      <c r="CV352" s="11">
        <f t="shared" si="726"/>
        <v>2</v>
      </c>
      <c r="DB352" s="11">
        <f>_xlfn.RANK.EQ(DO352,DO351:DO354,0)</f>
        <v>2</v>
      </c>
      <c r="DC352" s="11">
        <v>1446.85</v>
      </c>
      <c r="DD352" s="11">
        <v>1.8</v>
      </c>
      <c r="DE352" s="12">
        <v>1.35</v>
      </c>
      <c r="DF352" s="13">
        <f t="shared" si="727"/>
        <v>3515.8455</v>
      </c>
      <c r="DG352" s="11">
        <v>190</v>
      </c>
      <c r="DH352" s="11">
        <v>0.83</v>
      </c>
      <c r="DI352" s="31">
        <f t="shared" si="728"/>
        <v>2.35054794520548</v>
      </c>
      <c r="DJ352" s="11">
        <v>0.97</v>
      </c>
      <c r="DK352" s="11">
        <v>2.11</v>
      </c>
      <c r="DL352" s="8">
        <f t="shared" si="729"/>
        <v>3.0467</v>
      </c>
      <c r="DM352" s="9">
        <v>0.9</v>
      </c>
      <c r="DN352" s="17">
        <v>1.085</v>
      </c>
      <c r="DO352" s="18">
        <f t="shared" si="730"/>
        <v>24586.733651621</v>
      </c>
      <c r="DP352" s="11">
        <f t="shared" si="731"/>
        <v>2</v>
      </c>
      <c r="DV352" s="11">
        <f>_xlfn.RANK.EQ(EI352,EI351:EI354,0)</f>
        <v>2</v>
      </c>
      <c r="DW352" s="11">
        <v>1446.85</v>
      </c>
      <c r="DX352" s="11">
        <v>1.8</v>
      </c>
      <c r="DY352" s="12">
        <v>1.35</v>
      </c>
      <c r="DZ352" s="13">
        <f t="shared" si="732"/>
        <v>3515.8455</v>
      </c>
      <c r="EA352" s="11">
        <v>190</v>
      </c>
      <c r="EB352" s="11">
        <v>0.92</v>
      </c>
      <c r="EC352" s="31">
        <f t="shared" si="733"/>
        <v>2.44054794520548</v>
      </c>
      <c r="ED352" s="11">
        <v>0.97</v>
      </c>
      <c r="EE352" s="11">
        <v>2.91</v>
      </c>
      <c r="EF352" s="8">
        <f t="shared" si="734"/>
        <v>3.8227</v>
      </c>
      <c r="EG352" s="9">
        <v>0.9</v>
      </c>
      <c r="EH352" s="17">
        <v>1.2</v>
      </c>
      <c r="EI352" s="18">
        <f t="shared" si="735"/>
        <v>35425.1010842949</v>
      </c>
      <c r="EJ352" s="11">
        <f t="shared" si="736"/>
        <v>2</v>
      </c>
    </row>
    <row r="353" customHeight="1" spans="6:140">
      <c r="F353" s="11">
        <f>_xlfn.RANK.EQ(S353,S351:S354,0)</f>
        <v>1</v>
      </c>
      <c r="G353" s="11">
        <v>1446.85</v>
      </c>
      <c r="H353" s="11">
        <v>1.8</v>
      </c>
      <c r="I353" s="12">
        <v>1.35</v>
      </c>
      <c r="J353" s="13">
        <f t="shared" si="702"/>
        <v>3515.8455</v>
      </c>
      <c r="K353" s="11">
        <v>240</v>
      </c>
      <c r="L353" s="11">
        <v>1.43</v>
      </c>
      <c r="M353" s="31">
        <f t="shared" si="703"/>
        <v>3.07285714285714</v>
      </c>
      <c r="N353" s="11">
        <v>0.89</v>
      </c>
      <c r="O353" s="11">
        <v>1.78</v>
      </c>
      <c r="P353" s="8">
        <f t="shared" si="704"/>
        <v>2.5842</v>
      </c>
      <c r="Q353" s="9">
        <v>0.9</v>
      </c>
      <c r="R353" s="17">
        <v>1</v>
      </c>
      <c r="S353" s="18">
        <f t="shared" si="705"/>
        <v>25127.008355965</v>
      </c>
      <c r="T353" s="11">
        <f t="shared" si="706"/>
        <v>1</v>
      </c>
      <c r="Z353" s="11">
        <f>_xlfn.RANK.EQ(AM353,AM351:AM354,0)</f>
        <v>1</v>
      </c>
      <c r="AA353" s="11">
        <v>1446.85</v>
      </c>
      <c r="AB353" s="11">
        <v>1.8</v>
      </c>
      <c r="AC353" s="12">
        <v>1.35</v>
      </c>
      <c r="AD353" s="13">
        <f t="shared" si="707"/>
        <v>3515.8455</v>
      </c>
      <c r="AE353" s="11">
        <v>200</v>
      </c>
      <c r="AF353" s="11">
        <v>1.43</v>
      </c>
      <c r="AG353" s="31">
        <f t="shared" si="708"/>
        <v>2.97545454545455</v>
      </c>
      <c r="AH353" s="11">
        <v>1</v>
      </c>
      <c r="AI353" s="11">
        <v>2.71</v>
      </c>
      <c r="AJ353" s="8">
        <f t="shared" si="709"/>
        <v>3.71</v>
      </c>
      <c r="AK353" s="9">
        <v>0.9</v>
      </c>
      <c r="AL353" s="17">
        <v>1</v>
      </c>
      <c r="AM353" s="18">
        <f t="shared" si="710"/>
        <v>34930.0752649896</v>
      </c>
      <c r="AN353" s="11">
        <f t="shared" si="711"/>
        <v>1</v>
      </c>
      <c r="AT353" s="11">
        <f>_xlfn.RANK.EQ(BG353,BG351:BG354,0)</f>
        <v>1</v>
      </c>
      <c r="AU353" s="11">
        <v>1446.85</v>
      </c>
      <c r="AV353" s="11">
        <v>1.8</v>
      </c>
      <c r="AW353" s="12">
        <v>1.35</v>
      </c>
      <c r="AX353" s="13">
        <f t="shared" si="712"/>
        <v>3515.8455</v>
      </c>
      <c r="AY353" s="11">
        <v>240</v>
      </c>
      <c r="AZ353" s="11">
        <v>1.43</v>
      </c>
      <c r="BA353" s="31">
        <f t="shared" si="713"/>
        <v>3.07285714285714</v>
      </c>
      <c r="BB353" s="11">
        <v>0.93</v>
      </c>
      <c r="BC353" s="11">
        <v>1.85</v>
      </c>
      <c r="BD353" s="8">
        <f t="shared" si="714"/>
        <v>2.7205</v>
      </c>
      <c r="BE353" s="9">
        <v>0.9</v>
      </c>
      <c r="BF353" s="17">
        <v>1.015</v>
      </c>
      <c r="BG353" s="18">
        <f t="shared" si="715"/>
        <v>26849.0815826518</v>
      </c>
      <c r="BH353" s="11">
        <f t="shared" si="716"/>
        <v>1</v>
      </c>
      <c r="BN353" s="11">
        <f>_xlfn.RANK.EQ(CA353,CA351:CA354,0)</f>
        <v>1</v>
      </c>
      <c r="BO353" s="11">
        <v>1446.85</v>
      </c>
      <c r="BP353" s="11">
        <v>1.8</v>
      </c>
      <c r="BQ353" s="12">
        <v>1.35</v>
      </c>
      <c r="BR353" s="13">
        <f t="shared" si="717"/>
        <v>3515.8455</v>
      </c>
      <c r="BS353" s="11">
        <v>240</v>
      </c>
      <c r="BT353" s="11">
        <v>1.43</v>
      </c>
      <c r="BU353" s="31">
        <f t="shared" si="718"/>
        <v>3.07285714285714</v>
      </c>
      <c r="BV353" s="11">
        <v>1</v>
      </c>
      <c r="BW353" s="11">
        <v>2.71</v>
      </c>
      <c r="BX353" s="8">
        <f t="shared" si="719"/>
        <v>3.71</v>
      </c>
      <c r="BY353" s="9">
        <v>0.9</v>
      </c>
      <c r="BZ353" s="17">
        <v>1.015</v>
      </c>
      <c r="CA353" s="18">
        <f t="shared" si="720"/>
        <v>36614.6269699093</v>
      </c>
      <c r="CB353" s="11">
        <f t="shared" si="721"/>
        <v>1</v>
      </c>
      <c r="CH353" s="11">
        <f>_xlfn.RANK.EQ(CU353,CU351:CU354,0)</f>
        <v>1</v>
      </c>
      <c r="CI353" s="11">
        <v>1446.85</v>
      </c>
      <c r="CJ353" s="11">
        <v>1.8</v>
      </c>
      <c r="CK353" s="12">
        <v>1.35</v>
      </c>
      <c r="CL353" s="13">
        <f t="shared" si="722"/>
        <v>3515.8455</v>
      </c>
      <c r="CM353" s="11">
        <v>240</v>
      </c>
      <c r="CN353" s="11">
        <v>1.43</v>
      </c>
      <c r="CO353" s="31">
        <f t="shared" si="723"/>
        <v>3.07285714285714</v>
      </c>
      <c r="CP353" s="11">
        <v>0.93</v>
      </c>
      <c r="CQ353" s="11">
        <v>1.85</v>
      </c>
      <c r="CR353" s="8">
        <f t="shared" si="724"/>
        <v>2.7205</v>
      </c>
      <c r="CS353" s="9">
        <v>0.9</v>
      </c>
      <c r="CT353" s="17">
        <v>1.085</v>
      </c>
      <c r="CU353" s="18">
        <f t="shared" si="725"/>
        <v>28700.7423814554</v>
      </c>
      <c r="CV353" s="11">
        <f t="shared" si="726"/>
        <v>1</v>
      </c>
      <c r="DB353" s="11">
        <f>_xlfn.RANK.EQ(DO353,DO351:DO354,0)</f>
        <v>1</v>
      </c>
      <c r="DC353" s="11">
        <v>1446.85</v>
      </c>
      <c r="DD353" s="11">
        <v>1.8</v>
      </c>
      <c r="DE353" s="12">
        <v>1.35</v>
      </c>
      <c r="DF353" s="13">
        <f t="shared" si="727"/>
        <v>3515.8455</v>
      </c>
      <c r="DG353" s="11">
        <v>240</v>
      </c>
      <c r="DH353" s="11">
        <v>1.43</v>
      </c>
      <c r="DI353" s="31">
        <f t="shared" si="728"/>
        <v>3.07285714285714</v>
      </c>
      <c r="DJ353" s="11">
        <v>1</v>
      </c>
      <c r="DK353" s="11">
        <v>2.71</v>
      </c>
      <c r="DL353" s="8">
        <f t="shared" si="729"/>
        <v>3.71</v>
      </c>
      <c r="DM353" s="9">
        <v>0.9</v>
      </c>
      <c r="DN353" s="17">
        <v>1.085</v>
      </c>
      <c r="DO353" s="18">
        <f t="shared" si="730"/>
        <v>39139.7736574892</v>
      </c>
      <c r="DP353" s="11">
        <f t="shared" si="731"/>
        <v>1</v>
      </c>
      <c r="DV353" s="11">
        <f>_xlfn.RANK.EQ(EI353,EI351:EI354,0)</f>
        <v>1</v>
      </c>
      <c r="DW353" s="11">
        <v>1446.85</v>
      </c>
      <c r="DX353" s="11">
        <v>1.8</v>
      </c>
      <c r="DY353" s="12">
        <v>1.35</v>
      </c>
      <c r="DZ353" s="13">
        <f t="shared" si="732"/>
        <v>3515.8455</v>
      </c>
      <c r="EA353" s="11">
        <v>240</v>
      </c>
      <c r="EB353" s="11">
        <v>1.52</v>
      </c>
      <c r="EC353" s="31">
        <f t="shared" si="733"/>
        <v>3.16285714285714</v>
      </c>
      <c r="ED353" s="11">
        <v>1</v>
      </c>
      <c r="EE353" s="11">
        <v>3.51</v>
      </c>
      <c r="EF353" s="8">
        <f t="shared" si="734"/>
        <v>4.51</v>
      </c>
      <c r="EG353" s="9">
        <v>0.9</v>
      </c>
      <c r="EH353" s="17">
        <v>1.2</v>
      </c>
      <c r="EI353" s="18">
        <f t="shared" si="735"/>
        <v>54163.8661410566</v>
      </c>
      <c r="EJ353" s="11">
        <f t="shared" si="736"/>
        <v>1</v>
      </c>
    </row>
    <row r="354" customHeight="1" spans="6:140">
      <c r="F354" s="11">
        <f>_xlfn.RANK.EQ(S354,S351:S354,0)</f>
        <v>3</v>
      </c>
      <c r="G354" s="11">
        <v>0</v>
      </c>
      <c r="H354" s="11">
        <v>1.8</v>
      </c>
      <c r="I354" s="12">
        <v>1.35</v>
      </c>
      <c r="J354" s="13">
        <f t="shared" si="702"/>
        <v>0</v>
      </c>
      <c r="K354" s="11">
        <v>0</v>
      </c>
      <c r="L354" s="11">
        <v>0.2</v>
      </c>
      <c r="M354" s="31">
        <f t="shared" si="703"/>
        <v>1.2</v>
      </c>
      <c r="N354" s="28">
        <v>0.7</v>
      </c>
      <c r="O354" s="28">
        <v>1.5</v>
      </c>
      <c r="P354" s="8">
        <f t="shared" si="704"/>
        <v>2.05</v>
      </c>
      <c r="Q354" s="9">
        <v>0.9</v>
      </c>
      <c r="R354" s="17">
        <v>1</v>
      </c>
      <c r="S354" s="18">
        <f t="shared" si="705"/>
        <v>0</v>
      </c>
      <c r="T354" s="28">
        <f t="shared" si="706"/>
        <v>12</v>
      </c>
      <c r="Z354" s="11">
        <f>_xlfn.RANK.EQ(AM354,AM351:AM354,0)</f>
        <v>3</v>
      </c>
      <c r="AA354" s="11">
        <v>0</v>
      </c>
      <c r="AB354" s="11">
        <v>1.8</v>
      </c>
      <c r="AC354" s="12">
        <v>1.35</v>
      </c>
      <c r="AD354" s="13">
        <f t="shared" si="707"/>
        <v>0</v>
      </c>
      <c r="AE354" s="11">
        <v>0</v>
      </c>
      <c r="AF354" s="11">
        <v>0.2</v>
      </c>
      <c r="AG354" s="31">
        <f t="shared" si="708"/>
        <v>1.2</v>
      </c>
      <c r="AH354" s="28">
        <v>0.7</v>
      </c>
      <c r="AI354" s="28">
        <v>1.5</v>
      </c>
      <c r="AJ354" s="8">
        <f t="shared" si="709"/>
        <v>2.05</v>
      </c>
      <c r="AK354" s="9">
        <v>0.9</v>
      </c>
      <c r="AL354" s="17">
        <v>1</v>
      </c>
      <c r="AM354" s="18">
        <f t="shared" si="710"/>
        <v>0</v>
      </c>
      <c r="AN354" s="28">
        <f t="shared" si="711"/>
        <v>12</v>
      </c>
      <c r="AT354" s="11">
        <f>_xlfn.RANK.EQ(BG354,BG351:BG354,0)</f>
        <v>3</v>
      </c>
      <c r="AU354" s="11">
        <v>0</v>
      </c>
      <c r="AV354" s="11">
        <v>1.8</v>
      </c>
      <c r="AW354" s="12">
        <v>1.35</v>
      </c>
      <c r="AX354" s="13">
        <f t="shared" si="712"/>
        <v>0</v>
      </c>
      <c r="AY354" s="11">
        <v>0</v>
      </c>
      <c r="AZ354" s="11">
        <v>0.2</v>
      </c>
      <c r="BA354" s="31">
        <f t="shared" si="713"/>
        <v>1.2</v>
      </c>
      <c r="BB354" s="28">
        <v>0.7</v>
      </c>
      <c r="BC354" s="28">
        <v>1.5</v>
      </c>
      <c r="BD354" s="8">
        <f t="shared" si="714"/>
        <v>2.05</v>
      </c>
      <c r="BE354" s="9">
        <v>0.9</v>
      </c>
      <c r="BF354" s="17">
        <v>1.015</v>
      </c>
      <c r="BG354" s="18">
        <f t="shared" si="715"/>
        <v>0</v>
      </c>
      <c r="BH354" s="28">
        <f t="shared" si="716"/>
        <v>12</v>
      </c>
      <c r="BN354" s="11">
        <f>_xlfn.RANK.EQ(CA354,CA351:CA354,0)</f>
        <v>3</v>
      </c>
      <c r="BO354" s="11">
        <v>0</v>
      </c>
      <c r="BP354" s="11">
        <v>1.8</v>
      </c>
      <c r="BQ354" s="12">
        <v>1.35</v>
      </c>
      <c r="BR354" s="13">
        <f t="shared" si="717"/>
        <v>0</v>
      </c>
      <c r="BS354" s="11">
        <v>0</v>
      </c>
      <c r="BT354" s="11">
        <v>0.2</v>
      </c>
      <c r="BU354" s="31">
        <f t="shared" si="718"/>
        <v>1.2</v>
      </c>
      <c r="BV354" s="28">
        <v>0.7</v>
      </c>
      <c r="BW354" s="28">
        <v>1.5</v>
      </c>
      <c r="BX354" s="8">
        <f t="shared" si="719"/>
        <v>2.05</v>
      </c>
      <c r="BY354" s="9">
        <v>0.9</v>
      </c>
      <c r="BZ354" s="17">
        <v>1.015</v>
      </c>
      <c r="CA354" s="18">
        <f t="shared" si="720"/>
        <v>0</v>
      </c>
      <c r="CB354" s="28">
        <f t="shared" si="721"/>
        <v>12</v>
      </c>
      <c r="CH354" s="11">
        <f>_xlfn.RANK.EQ(CU354,CU351:CU354,0)</f>
        <v>3</v>
      </c>
      <c r="CI354" s="11">
        <v>0</v>
      </c>
      <c r="CJ354" s="11">
        <v>1.8</v>
      </c>
      <c r="CK354" s="12">
        <v>1.35</v>
      </c>
      <c r="CL354" s="13">
        <f t="shared" si="722"/>
        <v>0</v>
      </c>
      <c r="CM354" s="11">
        <v>0</v>
      </c>
      <c r="CN354" s="11">
        <v>0.2</v>
      </c>
      <c r="CO354" s="31">
        <f t="shared" si="723"/>
        <v>1.2</v>
      </c>
      <c r="CP354" s="28">
        <v>0.7</v>
      </c>
      <c r="CQ354" s="28">
        <v>1.5</v>
      </c>
      <c r="CR354" s="8">
        <f t="shared" si="724"/>
        <v>2.05</v>
      </c>
      <c r="CS354" s="9">
        <v>0.9</v>
      </c>
      <c r="CT354" s="17">
        <v>1.085</v>
      </c>
      <c r="CU354" s="18">
        <f t="shared" si="725"/>
        <v>0</v>
      </c>
      <c r="CV354" s="28">
        <f t="shared" si="726"/>
        <v>12</v>
      </c>
      <c r="DB354" s="11">
        <f>_xlfn.RANK.EQ(DO354,DO351:DO354,0)</f>
        <v>3</v>
      </c>
      <c r="DC354" s="11">
        <v>0</v>
      </c>
      <c r="DD354" s="11">
        <v>1.8</v>
      </c>
      <c r="DE354" s="12">
        <v>1.35</v>
      </c>
      <c r="DF354" s="13">
        <f t="shared" si="727"/>
        <v>0</v>
      </c>
      <c r="DG354" s="11">
        <v>0</v>
      </c>
      <c r="DH354" s="11">
        <v>0.2</v>
      </c>
      <c r="DI354" s="31">
        <f t="shared" si="728"/>
        <v>1.2</v>
      </c>
      <c r="DJ354" s="28">
        <v>0.7</v>
      </c>
      <c r="DK354" s="28">
        <v>1.5</v>
      </c>
      <c r="DL354" s="8">
        <f t="shared" si="729"/>
        <v>2.05</v>
      </c>
      <c r="DM354" s="9">
        <v>0.9</v>
      </c>
      <c r="DN354" s="17">
        <v>1.085</v>
      </c>
      <c r="DO354" s="18">
        <f t="shared" si="730"/>
        <v>0</v>
      </c>
      <c r="DP354" s="28">
        <f t="shared" si="731"/>
        <v>12</v>
      </c>
      <c r="DV354" s="11">
        <f>_xlfn.RANK.EQ(EI354,EI351:EI354,0)</f>
        <v>3</v>
      </c>
      <c r="DW354" s="11">
        <v>0</v>
      </c>
      <c r="DX354" s="11">
        <v>1.8</v>
      </c>
      <c r="DY354" s="12">
        <v>1.35</v>
      </c>
      <c r="DZ354" s="13">
        <f t="shared" si="732"/>
        <v>0</v>
      </c>
      <c r="EA354" s="11">
        <v>0</v>
      </c>
      <c r="EB354" s="11">
        <v>0.2</v>
      </c>
      <c r="EC354" s="31">
        <f t="shared" si="733"/>
        <v>1.2</v>
      </c>
      <c r="ED354" s="28">
        <v>0.7</v>
      </c>
      <c r="EE354" s="28">
        <v>1.5</v>
      </c>
      <c r="EF354" s="8">
        <f t="shared" si="734"/>
        <v>2.05</v>
      </c>
      <c r="EG354" s="9">
        <v>0.9</v>
      </c>
      <c r="EH354" s="17">
        <v>1.2</v>
      </c>
      <c r="EI354" s="18">
        <f t="shared" si="735"/>
        <v>0</v>
      </c>
      <c r="EJ354" s="28">
        <f t="shared" si="736"/>
        <v>12</v>
      </c>
    </row>
    <row r="355" customHeight="1" spans="6:140">
      <c r="F355" s="32" t="s">
        <v>42</v>
      </c>
      <c r="G355" s="33">
        <f>LARGE(S351:S354,1)/1</f>
        <v>25127.008355965</v>
      </c>
      <c r="H355" s="32" t="s">
        <v>43</v>
      </c>
      <c r="I355" s="33">
        <f>LARGE(S351:S354,2)/2</f>
        <v>11330.2920053553</v>
      </c>
      <c r="J355" s="32" t="s">
        <v>44</v>
      </c>
      <c r="K355" s="33">
        <f>LARGE(S351:S354,3)/12</f>
        <v>0</v>
      </c>
      <c r="L355" s="32" t="s">
        <v>45</v>
      </c>
      <c r="M355" s="34">
        <f>LARGE(S351:S354,4)/12</f>
        <v>0</v>
      </c>
      <c r="N355" s="35" t="s">
        <v>46</v>
      </c>
      <c r="O355" s="36">
        <f>G355+I355+K355+M355</f>
        <v>36457.3003613203</v>
      </c>
      <c r="P355" s="35" t="s">
        <v>47</v>
      </c>
      <c r="Q355" s="35">
        <v>5.3</v>
      </c>
      <c r="R355" s="35"/>
      <c r="S355" s="35" t="s">
        <v>48</v>
      </c>
      <c r="T355" s="36">
        <f>O355*Q355</f>
        <v>193223.691914997</v>
      </c>
      <c r="Z355" s="32" t="s">
        <v>42</v>
      </c>
      <c r="AA355" s="33">
        <f>LARGE(AM351:AM354,1)/1</f>
        <v>34930.0752649896</v>
      </c>
      <c r="AB355" s="32" t="s">
        <v>43</v>
      </c>
      <c r="AC355" s="33">
        <f>LARGE(AM351:AM354,2)/2</f>
        <v>11330.2920053553</v>
      </c>
      <c r="AD355" s="32" t="s">
        <v>44</v>
      </c>
      <c r="AE355" s="33">
        <f>LARGE(AM351:AM354,3)/12</f>
        <v>0</v>
      </c>
      <c r="AF355" s="32" t="s">
        <v>45</v>
      </c>
      <c r="AG355" s="34">
        <f>LARGE(AM351:AM354,4)/12</f>
        <v>0</v>
      </c>
      <c r="AH355" s="35" t="s">
        <v>46</v>
      </c>
      <c r="AI355" s="36">
        <f>AA355+AC355+AE355+AG355</f>
        <v>46260.3672703448</v>
      </c>
      <c r="AJ355" s="35" t="s">
        <v>47</v>
      </c>
      <c r="AK355" s="35">
        <v>5.3</v>
      </c>
      <c r="AL355" s="35"/>
      <c r="AM355" s="35" t="s">
        <v>48</v>
      </c>
      <c r="AN355" s="36">
        <f>AI355*AK355</f>
        <v>245179.946532828</v>
      </c>
      <c r="AT355" s="32" t="s">
        <v>42</v>
      </c>
      <c r="AU355" s="33">
        <f>LARGE(BG351:BG354,1)/1</f>
        <v>26849.0815826518</v>
      </c>
      <c r="AV355" s="32" t="s">
        <v>43</v>
      </c>
      <c r="AW355" s="33">
        <f>LARGE(BG351:BG354,2)/2</f>
        <v>11500.2463854356</v>
      </c>
      <c r="AX355" s="32" t="s">
        <v>44</v>
      </c>
      <c r="AY355" s="33">
        <f>LARGE(BG351:BG354,3)/12</f>
        <v>0</v>
      </c>
      <c r="AZ355" s="32" t="s">
        <v>45</v>
      </c>
      <c r="BA355" s="34">
        <f>LARGE(BG351:BG354,4)/12</f>
        <v>0</v>
      </c>
      <c r="BB355" s="35" t="s">
        <v>46</v>
      </c>
      <c r="BC355" s="36">
        <f>AU355+AW355+AY355+BA355</f>
        <v>38349.3279680874</v>
      </c>
      <c r="BD355" s="35" t="s">
        <v>47</v>
      </c>
      <c r="BE355" s="35">
        <v>5.3</v>
      </c>
      <c r="BF355" s="35"/>
      <c r="BG355" s="35" t="s">
        <v>48</v>
      </c>
      <c r="BH355" s="36">
        <f>BC355*BE355</f>
        <v>203251.438230863</v>
      </c>
      <c r="BN355" s="32" t="s">
        <v>42</v>
      </c>
      <c r="BO355" s="33">
        <f>LARGE(CA351:CA354,1)/1</f>
        <v>36614.6269699093</v>
      </c>
      <c r="BP355" s="32" t="s">
        <v>43</v>
      </c>
      <c r="BQ355" s="33">
        <f>LARGE(CA351:CA354,2)/2</f>
        <v>11500.2463854356</v>
      </c>
      <c r="BR355" s="32" t="s">
        <v>44</v>
      </c>
      <c r="BS355" s="33">
        <f>LARGE(CA351:CA354,3)/12</f>
        <v>0</v>
      </c>
      <c r="BT355" s="32" t="s">
        <v>45</v>
      </c>
      <c r="BU355" s="34">
        <f>LARGE(CA351:CA354,4)/12</f>
        <v>0</v>
      </c>
      <c r="BV355" s="35" t="s">
        <v>46</v>
      </c>
      <c r="BW355" s="36">
        <f>BO355+BQ355+BS355+BU355</f>
        <v>48114.8733553449</v>
      </c>
      <c r="BX355" s="35" t="s">
        <v>47</v>
      </c>
      <c r="BY355" s="35">
        <v>5.3</v>
      </c>
      <c r="BZ355" s="35"/>
      <c r="CA355" s="35" t="s">
        <v>48</v>
      </c>
      <c r="CB355" s="36">
        <f>BW355*BY355</f>
        <v>255008.828783328</v>
      </c>
      <c r="CH355" s="32" t="s">
        <v>42</v>
      </c>
      <c r="CI355" s="33">
        <f>LARGE(CU351:CU354,1)/1</f>
        <v>28700.7423814554</v>
      </c>
      <c r="CJ355" s="32" t="s">
        <v>43</v>
      </c>
      <c r="CK355" s="33">
        <f>LARGE(CU351:CU354,2)/2</f>
        <v>12293.3668258105</v>
      </c>
      <c r="CL355" s="32" t="s">
        <v>44</v>
      </c>
      <c r="CM355" s="33">
        <f>LARGE(CU351:CU354,3)/12</f>
        <v>0</v>
      </c>
      <c r="CN355" s="32" t="s">
        <v>45</v>
      </c>
      <c r="CO355" s="34">
        <f>LARGE(CU351:CU354,4)/12</f>
        <v>0</v>
      </c>
      <c r="CP355" s="35" t="s">
        <v>46</v>
      </c>
      <c r="CQ355" s="36">
        <f>CI355+CK355+CM355+CO355</f>
        <v>40994.1092072659</v>
      </c>
      <c r="CR355" s="35" t="s">
        <v>47</v>
      </c>
      <c r="CS355" s="35">
        <v>5.3</v>
      </c>
      <c r="CT355" s="35"/>
      <c r="CU355" s="35" t="s">
        <v>48</v>
      </c>
      <c r="CV355" s="36">
        <f>CQ355*CS355</f>
        <v>217268.778798509</v>
      </c>
      <c r="DB355" s="32" t="s">
        <v>42</v>
      </c>
      <c r="DC355" s="33">
        <f>LARGE(DO351:DO354,1)/1</f>
        <v>39139.7736574892</v>
      </c>
      <c r="DD355" s="32" t="s">
        <v>43</v>
      </c>
      <c r="DE355" s="33">
        <f>LARGE(DO351:DO354,2)/2</f>
        <v>12293.3668258105</v>
      </c>
      <c r="DF355" s="32" t="s">
        <v>44</v>
      </c>
      <c r="DG355" s="33">
        <f>LARGE(DO351:DO354,3)/12</f>
        <v>0</v>
      </c>
      <c r="DH355" s="32" t="s">
        <v>45</v>
      </c>
      <c r="DI355" s="34">
        <f>LARGE(DO351:DO354,4)/12</f>
        <v>0</v>
      </c>
      <c r="DJ355" s="35" t="s">
        <v>46</v>
      </c>
      <c r="DK355" s="36">
        <f>DC355+DE355+DG355+DI355</f>
        <v>51433.1404832997</v>
      </c>
      <c r="DL355" s="35" t="s">
        <v>47</v>
      </c>
      <c r="DM355" s="35">
        <v>5.3</v>
      </c>
      <c r="DN355" s="35"/>
      <c r="DO355" s="35" t="s">
        <v>48</v>
      </c>
      <c r="DP355" s="36">
        <f>DK355*DM355</f>
        <v>272595.644561488</v>
      </c>
      <c r="DV355" s="32" t="s">
        <v>42</v>
      </c>
      <c r="DW355" s="33">
        <f>LARGE(EI351:EI354,1)/1</f>
        <v>54163.8661410566</v>
      </c>
      <c r="DX355" s="32" t="s">
        <v>43</v>
      </c>
      <c r="DY355" s="33">
        <f>LARGE(EI351:EI354,2)/2</f>
        <v>17712.5505421475</v>
      </c>
      <c r="DZ355" s="32" t="s">
        <v>44</v>
      </c>
      <c r="EA355" s="33">
        <f>LARGE(EI351:EI354,3)/12</f>
        <v>0</v>
      </c>
      <c r="EB355" s="32" t="s">
        <v>45</v>
      </c>
      <c r="EC355" s="34">
        <f>LARGE(EI351:EI354,4)/12</f>
        <v>0</v>
      </c>
      <c r="ED355" s="35" t="s">
        <v>46</v>
      </c>
      <c r="EE355" s="36">
        <f>DW355+DY355+EA355+EC355</f>
        <v>71876.416683204</v>
      </c>
      <c r="EF355" s="35" t="s">
        <v>47</v>
      </c>
      <c r="EG355" s="35">
        <v>5.3</v>
      </c>
      <c r="EH355" s="35"/>
      <c r="EI355" s="35" t="s">
        <v>48</v>
      </c>
      <c r="EJ355" s="36">
        <f>EE355*EG355</f>
        <v>380945.008420981</v>
      </c>
    </row>
    <row r="356" customHeight="1" spans="6:140">
      <c r="F356" s="32"/>
      <c r="G356" s="33"/>
      <c r="H356" s="32"/>
      <c r="I356" s="33"/>
      <c r="J356" s="32"/>
      <c r="K356" s="33"/>
      <c r="L356" s="32"/>
      <c r="M356" s="34"/>
      <c r="N356" s="35"/>
      <c r="O356" s="36"/>
      <c r="P356" s="35"/>
      <c r="Q356" s="35"/>
      <c r="R356" s="35"/>
      <c r="S356" s="35"/>
      <c r="T356" s="36"/>
      <c r="Z356" s="32"/>
      <c r="AA356" s="33"/>
      <c r="AB356" s="32"/>
      <c r="AC356" s="33"/>
      <c r="AD356" s="32"/>
      <c r="AE356" s="33"/>
      <c r="AF356" s="32"/>
      <c r="AG356" s="34"/>
      <c r="AH356" s="35"/>
      <c r="AI356" s="36"/>
      <c r="AJ356" s="35"/>
      <c r="AK356" s="35"/>
      <c r="AL356" s="35"/>
      <c r="AM356" s="35"/>
      <c r="AN356" s="36"/>
      <c r="AT356" s="32"/>
      <c r="AU356" s="33"/>
      <c r="AV356" s="32"/>
      <c r="AW356" s="33"/>
      <c r="AX356" s="32"/>
      <c r="AY356" s="33"/>
      <c r="AZ356" s="32"/>
      <c r="BA356" s="34"/>
      <c r="BB356" s="35"/>
      <c r="BC356" s="36"/>
      <c r="BD356" s="35"/>
      <c r="BE356" s="35"/>
      <c r="BF356" s="35"/>
      <c r="BG356" s="35"/>
      <c r="BH356" s="36"/>
      <c r="BN356" s="32"/>
      <c r="BO356" s="33"/>
      <c r="BP356" s="32"/>
      <c r="BQ356" s="33"/>
      <c r="BR356" s="32"/>
      <c r="BS356" s="33"/>
      <c r="BT356" s="32"/>
      <c r="BU356" s="34"/>
      <c r="BV356" s="35"/>
      <c r="BW356" s="36"/>
      <c r="BX356" s="35"/>
      <c r="BY356" s="35"/>
      <c r="BZ356" s="35"/>
      <c r="CA356" s="35"/>
      <c r="CB356" s="36"/>
      <c r="CH356" s="32"/>
      <c r="CI356" s="33"/>
      <c r="CJ356" s="32"/>
      <c r="CK356" s="33"/>
      <c r="CL356" s="32"/>
      <c r="CM356" s="33"/>
      <c r="CN356" s="32"/>
      <c r="CO356" s="34"/>
      <c r="CP356" s="35"/>
      <c r="CQ356" s="36"/>
      <c r="CR356" s="35"/>
      <c r="CS356" s="35"/>
      <c r="CT356" s="35"/>
      <c r="CU356" s="35"/>
      <c r="CV356" s="36"/>
      <c r="DB356" s="32"/>
      <c r="DC356" s="33"/>
      <c r="DD356" s="32"/>
      <c r="DE356" s="33"/>
      <c r="DF356" s="32"/>
      <c r="DG356" s="33"/>
      <c r="DH356" s="32"/>
      <c r="DI356" s="34"/>
      <c r="DJ356" s="35"/>
      <c r="DK356" s="36"/>
      <c r="DL356" s="35"/>
      <c r="DM356" s="35"/>
      <c r="DN356" s="35"/>
      <c r="DO356" s="35"/>
      <c r="DP356" s="36"/>
      <c r="DV356" s="32"/>
      <c r="DW356" s="33"/>
      <c r="DX356" s="32"/>
      <c r="DY356" s="33"/>
      <c r="DZ356" s="32"/>
      <c r="EA356" s="33"/>
      <c r="EB356" s="32"/>
      <c r="EC356" s="34"/>
      <c r="ED356" s="35"/>
      <c r="EE356" s="36"/>
      <c r="EF356" s="35"/>
      <c r="EG356" s="35"/>
      <c r="EH356" s="35"/>
      <c r="EI356" s="35"/>
      <c r="EJ356" s="36"/>
    </row>
    <row r="357" customHeight="1" spans="6:140">
      <c r="F357" s="3" t="s">
        <v>49</v>
      </c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Z357" s="3" t="s">
        <v>49</v>
      </c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T357" s="3" t="s">
        <v>49</v>
      </c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N357" s="3" t="s">
        <v>49</v>
      </c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H357" s="3" t="s">
        <v>49</v>
      </c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DB357" s="3" t="s">
        <v>49</v>
      </c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V357" s="3" t="s">
        <v>49</v>
      </c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</row>
    <row r="358" customHeight="1" spans="6:140">
      <c r="F358" s="28" t="s">
        <v>37</v>
      </c>
      <c r="G358" s="13" t="s">
        <v>8</v>
      </c>
      <c r="H358" s="13"/>
      <c r="I358" s="13"/>
      <c r="J358" s="13"/>
      <c r="K358" s="7" t="s">
        <v>25</v>
      </c>
      <c r="L358" s="7"/>
      <c r="M358" s="7"/>
      <c r="N358" s="8" t="s">
        <v>10</v>
      </c>
      <c r="O358" s="8"/>
      <c r="P358" s="8"/>
      <c r="Q358" s="9" t="s">
        <v>38</v>
      </c>
      <c r="R358" s="10" t="s">
        <v>12</v>
      </c>
      <c r="S358" s="29" t="s">
        <v>13</v>
      </c>
      <c r="T358" s="11" t="s">
        <v>39</v>
      </c>
      <c r="Z358" s="28" t="s">
        <v>37</v>
      </c>
      <c r="AA358" s="13" t="s">
        <v>8</v>
      </c>
      <c r="AB358" s="13"/>
      <c r="AC358" s="13"/>
      <c r="AD358" s="13"/>
      <c r="AE358" s="7" t="s">
        <v>25</v>
      </c>
      <c r="AF358" s="7"/>
      <c r="AG358" s="7"/>
      <c r="AH358" s="8" t="s">
        <v>10</v>
      </c>
      <c r="AI358" s="8"/>
      <c r="AJ358" s="8"/>
      <c r="AK358" s="9" t="s">
        <v>38</v>
      </c>
      <c r="AL358" s="10" t="s">
        <v>12</v>
      </c>
      <c r="AM358" s="29" t="s">
        <v>13</v>
      </c>
      <c r="AN358" s="11" t="s">
        <v>39</v>
      </c>
      <c r="AT358" s="28" t="s">
        <v>37</v>
      </c>
      <c r="AU358" s="13" t="s">
        <v>8</v>
      </c>
      <c r="AV358" s="13"/>
      <c r="AW358" s="13"/>
      <c r="AX358" s="13"/>
      <c r="AY358" s="7" t="s">
        <v>25</v>
      </c>
      <c r="AZ358" s="7"/>
      <c r="BA358" s="7"/>
      <c r="BB358" s="8" t="s">
        <v>10</v>
      </c>
      <c r="BC358" s="8"/>
      <c r="BD358" s="8"/>
      <c r="BE358" s="9" t="s">
        <v>38</v>
      </c>
      <c r="BF358" s="10" t="s">
        <v>12</v>
      </c>
      <c r="BG358" s="29" t="s">
        <v>13</v>
      </c>
      <c r="BH358" s="11" t="s">
        <v>39</v>
      </c>
      <c r="BN358" s="28" t="s">
        <v>37</v>
      </c>
      <c r="BO358" s="13" t="s">
        <v>8</v>
      </c>
      <c r="BP358" s="13"/>
      <c r="BQ358" s="13"/>
      <c r="BR358" s="13"/>
      <c r="BS358" s="7" t="s">
        <v>25</v>
      </c>
      <c r="BT358" s="7"/>
      <c r="BU358" s="7"/>
      <c r="BV358" s="8" t="s">
        <v>10</v>
      </c>
      <c r="BW358" s="8"/>
      <c r="BX358" s="8"/>
      <c r="BY358" s="9" t="s">
        <v>38</v>
      </c>
      <c r="BZ358" s="10" t="s">
        <v>12</v>
      </c>
      <c r="CA358" s="29" t="s">
        <v>13</v>
      </c>
      <c r="CB358" s="11" t="s">
        <v>39</v>
      </c>
      <c r="CH358" s="28" t="s">
        <v>37</v>
      </c>
      <c r="CI358" s="13" t="s">
        <v>8</v>
      </c>
      <c r="CJ358" s="13"/>
      <c r="CK358" s="13"/>
      <c r="CL358" s="13"/>
      <c r="CM358" s="7" t="s">
        <v>25</v>
      </c>
      <c r="CN358" s="7"/>
      <c r="CO358" s="7"/>
      <c r="CP358" s="8" t="s">
        <v>10</v>
      </c>
      <c r="CQ358" s="8"/>
      <c r="CR358" s="8"/>
      <c r="CS358" s="9" t="s">
        <v>38</v>
      </c>
      <c r="CT358" s="10" t="s">
        <v>12</v>
      </c>
      <c r="CU358" s="29" t="s">
        <v>13</v>
      </c>
      <c r="CV358" s="11" t="s">
        <v>39</v>
      </c>
      <c r="DB358" s="28" t="s">
        <v>37</v>
      </c>
      <c r="DC358" s="13" t="s">
        <v>8</v>
      </c>
      <c r="DD358" s="13"/>
      <c r="DE358" s="13"/>
      <c r="DF358" s="13"/>
      <c r="DG358" s="7" t="s">
        <v>25</v>
      </c>
      <c r="DH358" s="7"/>
      <c r="DI358" s="7"/>
      <c r="DJ358" s="8" t="s">
        <v>10</v>
      </c>
      <c r="DK358" s="8"/>
      <c r="DL358" s="8"/>
      <c r="DM358" s="9" t="s">
        <v>38</v>
      </c>
      <c r="DN358" s="10" t="s">
        <v>12</v>
      </c>
      <c r="DO358" s="29" t="s">
        <v>13</v>
      </c>
      <c r="DP358" s="11" t="s">
        <v>39</v>
      </c>
      <c r="DV358" s="28" t="s">
        <v>37</v>
      </c>
      <c r="DW358" s="13" t="s">
        <v>8</v>
      </c>
      <c r="DX358" s="13"/>
      <c r="DY358" s="13"/>
      <c r="DZ358" s="13"/>
      <c r="EA358" s="7" t="s">
        <v>25</v>
      </c>
      <c r="EB358" s="7"/>
      <c r="EC358" s="7"/>
      <c r="ED358" s="8" t="s">
        <v>10</v>
      </c>
      <c r="EE358" s="8"/>
      <c r="EF358" s="8"/>
      <c r="EG358" s="9" t="s">
        <v>38</v>
      </c>
      <c r="EH358" s="10" t="s">
        <v>12</v>
      </c>
      <c r="EI358" s="29" t="s">
        <v>13</v>
      </c>
      <c r="EJ358" s="11" t="s">
        <v>39</v>
      </c>
    </row>
    <row r="359" customHeight="1" spans="6:140">
      <c r="F359" s="30"/>
      <c r="G359" s="11" t="s">
        <v>40</v>
      </c>
      <c r="H359" s="11" t="s">
        <v>41</v>
      </c>
      <c r="I359" s="11" t="s">
        <v>21</v>
      </c>
      <c r="J359" s="13" t="s">
        <v>8</v>
      </c>
      <c r="K359" s="11" t="s">
        <v>23</v>
      </c>
      <c r="L359" s="11" t="s">
        <v>24</v>
      </c>
      <c r="M359" s="7" t="s">
        <v>25</v>
      </c>
      <c r="N359" s="11" t="s">
        <v>26</v>
      </c>
      <c r="O359" s="11" t="s">
        <v>27</v>
      </c>
      <c r="P359" s="8" t="s">
        <v>28</v>
      </c>
      <c r="Q359" s="9" t="s">
        <v>29</v>
      </c>
      <c r="R359" s="14"/>
      <c r="S359" s="29"/>
      <c r="T359" s="11"/>
      <c r="Z359" s="30"/>
      <c r="AA359" s="11" t="s">
        <v>40</v>
      </c>
      <c r="AB359" s="11" t="s">
        <v>41</v>
      </c>
      <c r="AC359" s="11" t="s">
        <v>21</v>
      </c>
      <c r="AD359" s="13" t="s">
        <v>8</v>
      </c>
      <c r="AE359" s="11" t="s">
        <v>23</v>
      </c>
      <c r="AF359" s="11" t="s">
        <v>24</v>
      </c>
      <c r="AG359" s="7" t="s">
        <v>25</v>
      </c>
      <c r="AH359" s="11" t="s">
        <v>26</v>
      </c>
      <c r="AI359" s="11" t="s">
        <v>27</v>
      </c>
      <c r="AJ359" s="8" t="s">
        <v>28</v>
      </c>
      <c r="AK359" s="9" t="s">
        <v>29</v>
      </c>
      <c r="AL359" s="14"/>
      <c r="AM359" s="29"/>
      <c r="AN359" s="11"/>
      <c r="AT359" s="30"/>
      <c r="AU359" s="11" t="s">
        <v>40</v>
      </c>
      <c r="AV359" s="11" t="s">
        <v>41</v>
      </c>
      <c r="AW359" s="11" t="s">
        <v>21</v>
      </c>
      <c r="AX359" s="13" t="s">
        <v>8</v>
      </c>
      <c r="AY359" s="11" t="s">
        <v>23</v>
      </c>
      <c r="AZ359" s="11" t="s">
        <v>24</v>
      </c>
      <c r="BA359" s="7" t="s">
        <v>25</v>
      </c>
      <c r="BB359" s="11" t="s">
        <v>26</v>
      </c>
      <c r="BC359" s="11" t="s">
        <v>27</v>
      </c>
      <c r="BD359" s="8" t="s">
        <v>28</v>
      </c>
      <c r="BE359" s="9" t="s">
        <v>29</v>
      </c>
      <c r="BF359" s="14"/>
      <c r="BG359" s="29"/>
      <c r="BH359" s="11"/>
      <c r="BN359" s="30"/>
      <c r="BO359" s="11" t="s">
        <v>40</v>
      </c>
      <c r="BP359" s="11" t="s">
        <v>41</v>
      </c>
      <c r="BQ359" s="11" t="s">
        <v>21</v>
      </c>
      <c r="BR359" s="13" t="s">
        <v>8</v>
      </c>
      <c r="BS359" s="11" t="s">
        <v>23</v>
      </c>
      <c r="BT359" s="11" t="s">
        <v>24</v>
      </c>
      <c r="BU359" s="7" t="s">
        <v>25</v>
      </c>
      <c r="BV359" s="11" t="s">
        <v>26</v>
      </c>
      <c r="BW359" s="11" t="s">
        <v>27</v>
      </c>
      <c r="BX359" s="8" t="s">
        <v>28</v>
      </c>
      <c r="BY359" s="9" t="s">
        <v>29</v>
      </c>
      <c r="BZ359" s="14"/>
      <c r="CA359" s="29"/>
      <c r="CB359" s="11"/>
      <c r="CH359" s="30"/>
      <c r="CI359" s="11" t="s">
        <v>40</v>
      </c>
      <c r="CJ359" s="11" t="s">
        <v>41</v>
      </c>
      <c r="CK359" s="11" t="s">
        <v>21</v>
      </c>
      <c r="CL359" s="13" t="s">
        <v>8</v>
      </c>
      <c r="CM359" s="11" t="s">
        <v>23</v>
      </c>
      <c r="CN359" s="11" t="s">
        <v>24</v>
      </c>
      <c r="CO359" s="7" t="s">
        <v>25</v>
      </c>
      <c r="CP359" s="11" t="s">
        <v>26</v>
      </c>
      <c r="CQ359" s="11" t="s">
        <v>27</v>
      </c>
      <c r="CR359" s="8" t="s">
        <v>28</v>
      </c>
      <c r="CS359" s="9" t="s">
        <v>29</v>
      </c>
      <c r="CT359" s="14"/>
      <c r="CU359" s="29"/>
      <c r="CV359" s="11"/>
      <c r="DB359" s="30"/>
      <c r="DC359" s="11" t="s">
        <v>40</v>
      </c>
      <c r="DD359" s="11" t="s">
        <v>41</v>
      </c>
      <c r="DE359" s="11" t="s">
        <v>21</v>
      </c>
      <c r="DF359" s="13" t="s">
        <v>8</v>
      </c>
      <c r="DG359" s="11" t="s">
        <v>23</v>
      </c>
      <c r="DH359" s="11" t="s">
        <v>24</v>
      </c>
      <c r="DI359" s="7" t="s">
        <v>25</v>
      </c>
      <c r="DJ359" s="11" t="s">
        <v>26</v>
      </c>
      <c r="DK359" s="11" t="s">
        <v>27</v>
      </c>
      <c r="DL359" s="8" t="s">
        <v>28</v>
      </c>
      <c r="DM359" s="9" t="s">
        <v>29</v>
      </c>
      <c r="DN359" s="14"/>
      <c r="DO359" s="29"/>
      <c r="DP359" s="11"/>
      <c r="DV359" s="30"/>
      <c r="DW359" s="11" t="s">
        <v>40</v>
      </c>
      <c r="DX359" s="11" t="s">
        <v>41</v>
      </c>
      <c r="DY359" s="11" t="s">
        <v>21</v>
      </c>
      <c r="DZ359" s="13" t="s">
        <v>8</v>
      </c>
      <c r="EA359" s="11" t="s">
        <v>23</v>
      </c>
      <c r="EB359" s="11" t="s">
        <v>24</v>
      </c>
      <c r="EC359" s="7" t="s">
        <v>25</v>
      </c>
      <c r="ED359" s="11" t="s">
        <v>26</v>
      </c>
      <c r="EE359" s="11" t="s">
        <v>27</v>
      </c>
      <c r="EF359" s="8" t="s">
        <v>28</v>
      </c>
      <c r="EG359" s="9" t="s">
        <v>29</v>
      </c>
      <c r="EH359" s="14"/>
      <c r="EI359" s="29"/>
      <c r="EJ359" s="11"/>
    </row>
    <row r="360" customHeight="1" spans="6:140">
      <c r="F360" s="11">
        <f>_xlfn.RANK.EQ(S360,S360:S363,0)</f>
        <v>1</v>
      </c>
      <c r="G360" s="11">
        <v>1446.85</v>
      </c>
      <c r="H360" s="11">
        <v>1.8</v>
      </c>
      <c r="I360" s="12">
        <v>1.35</v>
      </c>
      <c r="J360" s="13">
        <f t="shared" ref="J360:J363" si="737">G360*H360*I360</f>
        <v>3515.8455</v>
      </c>
      <c r="K360" s="11">
        <v>680</v>
      </c>
      <c r="L360" s="11">
        <v>1.39</v>
      </c>
      <c r="M360" s="31">
        <f t="shared" ref="M360:M363" si="738">1+6*K360/(K360+2000)+L360</f>
        <v>3.91238805970149</v>
      </c>
      <c r="N360" s="11">
        <v>1</v>
      </c>
      <c r="O360" s="11">
        <v>2.38</v>
      </c>
      <c r="P360" s="8">
        <f t="shared" ref="P360:P363" si="739">1+N360*O360</f>
        <v>3.38</v>
      </c>
      <c r="Q360" s="9">
        <v>1.15</v>
      </c>
      <c r="R360" s="17">
        <v>1</v>
      </c>
      <c r="S360" s="18">
        <f t="shared" ref="S360:S363" si="740">J360*M360*Q360*P360*R360</f>
        <v>53467.053045024</v>
      </c>
      <c r="T360" s="11">
        <f t="shared" ref="T360:T363" si="741">IF(F360=1,1,(IF(F360=2,2,12)))</f>
        <v>1</v>
      </c>
      <c r="Z360" s="11">
        <f>_xlfn.RANK.EQ(AM360,AM360:AM363,0)</f>
        <v>1</v>
      </c>
      <c r="AA360" s="11">
        <v>1446.85</v>
      </c>
      <c r="AB360" s="11">
        <v>1.8</v>
      </c>
      <c r="AC360" s="12">
        <v>1.35</v>
      </c>
      <c r="AD360" s="13">
        <f t="shared" ref="AD360:AD363" si="742">AA360*AB360*AC360</f>
        <v>3515.8455</v>
      </c>
      <c r="AE360" s="11">
        <v>680</v>
      </c>
      <c r="AF360" s="11">
        <v>1.39</v>
      </c>
      <c r="AG360" s="31">
        <f t="shared" ref="AG360:AG363" si="743">1+6*AE360/(AE360+2000)+AF360</f>
        <v>3.91238805970149</v>
      </c>
      <c r="AH360" s="11">
        <v>1</v>
      </c>
      <c r="AI360" s="11">
        <v>2.38</v>
      </c>
      <c r="AJ360" s="8">
        <f t="shared" ref="AJ360:AJ363" si="744">1+AH360*AI360</f>
        <v>3.38</v>
      </c>
      <c r="AK360" s="9">
        <v>1.15</v>
      </c>
      <c r="AL360" s="17">
        <v>1</v>
      </c>
      <c r="AM360" s="18">
        <f t="shared" ref="AM360:AM363" si="745">AD360*AG360*AK360*AJ360*AL360</f>
        <v>53467.053045024</v>
      </c>
      <c r="AN360" s="11">
        <f t="shared" ref="AN360:AN363" si="746">IF(Z360=1,1,(IF(Z360=2,2,12)))</f>
        <v>1</v>
      </c>
      <c r="AT360" s="11">
        <f>_xlfn.RANK.EQ(BG360,BG360:BG363,0)</f>
        <v>1</v>
      </c>
      <c r="AU360" s="11">
        <v>1446.85</v>
      </c>
      <c r="AV360" s="11">
        <v>1.8</v>
      </c>
      <c r="AW360" s="12">
        <v>1.35</v>
      </c>
      <c r="AX360" s="13">
        <f t="shared" ref="AX360:AX363" si="747">AU360*AV360*AW360</f>
        <v>3515.8455</v>
      </c>
      <c r="AY360" s="11">
        <v>680</v>
      </c>
      <c r="AZ360" s="11">
        <v>1.39</v>
      </c>
      <c r="BA360" s="31">
        <f t="shared" ref="BA360:BA363" si="748">1+6*AY360/(AY360+2000)+AZ360</f>
        <v>3.91238805970149</v>
      </c>
      <c r="BB360" s="11">
        <v>1</v>
      </c>
      <c r="BC360" s="11">
        <v>2.38</v>
      </c>
      <c r="BD360" s="8">
        <f t="shared" ref="BD360:BD363" si="749">1+BB360*BC360</f>
        <v>3.38</v>
      </c>
      <c r="BE360" s="9">
        <v>1.15</v>
      </c>
      <c r="BF360" s="17">
        <v>1.015</v>
      </c>
      <c r="BG360" s="18">
        <f t="shared" ref="BG360:BG363" si="750">AX360*BA360*BE360*BD360*BF360</f>
        <v>54269.0588406993</v>
      </c>
      <c r="BH360" s="11">
        <f t="shared" ref="BH360:BH363" si="751">IF(AT360=1,1,(IF(AT360=2,2,12)))</f>
        <v>1</v>
      </c>
      <c r="BN360" s="11">
        <f>_xlfn.RANK.EQ(CA360,CA360:CA363,0)</f>
        <v>2</v>
      </c>
      <c r="BO360" s="11">
        <v>1446.85</v>
      </c>
      <c r="BP360" s="11">
        <v>1.8</v>
      </c>
      <c r="BQ360" s="12">
        <v>1.35</v>
      </c>
      <c r="BR360" s="13">
        <f t="shared" ref="BR360:BR363" si="752">BO360*BP360*BQ360</f>
        <v>3515.8455</v>
      </c>
      <c r="BS360" s="11">
        <v>680</v>
      </c>
      <c r="BT360" s="11">
        <v>1.39</v>
      </c>
      <c r="BU360" s="31">
        <f t="shared" ref="BU360:BU363" si="753">1+6*BS360/(BS360+2000)+BT360</f>
        <v>3.91238805970149</v>
      </c>
      <c r="BV360" s="11">
        <v>1</v>
      </c>
      <c r="BW360" s="11">
        <v>2.38</v>
      </c>
      <c r="BX360" s="8">
        <f t="shared" ref="BX360:BX363" si="754">1+BV360*BW360</f>
        <v>3.38</v>
      </c>
      <c r="BY360" s="9">
        <v>1.15</v>
      </c>
      <c r="BZ360" s="17">
        <v>1.015</v>
      </c>
      <c r="CA360" s="18">
        <f t="shared" ref="CA360:CA363" si="755">BR360*BU360*BY360*BX360*BZ360</f>
        <v>54269.0588406993</v>
      </c>
      <c r="CB360" s="11">
        <f t="shared" ref="CB360:CB363" si="756">IF(BN360=1,1,(IF(BN360=2,2,12)))</f>
        <v>2</v>
      </c>
      <c r="CH360" s="11">
        <f>_xlfn.RANK.EQ(CU360,CU360:CU363,0)</f>
        <v>1</v>
      </c>
      <c r="CI360" s="11">
        <v>1446.85</v>
      </c>
      <c r="CJ360" s="11">
        <v>1.8</v>
      </c>
      <c r="CK360" s="12">
        <v>1.35</v>
      </c>
      <c r="CL360" s="13">
        <f t="shared" ref="CL360:CL363" si="757">CI360*CJ360*CK360</f>
        <v>3515.8455</v>
      </c>
      <c r="CM360" s="11">
        <v>680</v>
      </c>
      <c r="CN360" s="11">
        <v>1.39</v>
      </c>
      <c r="CO360" s="31">
        <f t="shared" ref="CO360:CO363" si="758">1+6*CM360/(CM360+2000)+CN360</f>
        <v>3.91238805970149</v>
      </c>
      <c r="CP360" s="11">
        <v>1</v>
      </c>
      <c r="CQ360" s="11">
        <v>2.38</v>
      </c>
      <c r="CR360" s="8">
        <f t="shared" ref="CR360:CR363" si="759">1+CP360*CQ360</f>
        <v>3.38</v>
      </c>
      <c r="CS360" s="9">
        <v>1.15</v>
      </c>
      <c r="CT360" s="17">
        <v>1.085</v>
      </c>
      <c r="CU360" s="18">
        <f t="shared" ref="CU360:CU363" si="760">CL360*CO360*CS360*CR360*CT360</f>
        <v>58011.752553851</v>
      </c>
      <c r="CV360" s="11">
        <f t="shared" ref="CV360:CV363" si="761">IF(CH360=1,1,(IF(CH360=2,2,12)))</f>
        <v>1</v>
      </c>
      <c r="DB360" s="11">
        <f>_xlfn.RANK.EQ(DO360,DO360:DO363,0)</f>
        <v>2</v>
      </c>
      <c r="DC360" s="11">
        <v>1446.85</v>
      </c>
      <c r="DD360" s="11">
        <v>1.8</v>
      </c>
      <c r="DE360" s="12">
        <v>1.35</v>
      </c>
      <c r="DF360" s="13">
        <f t="shared" ref="DF360:DF363" si="762">DC360*DD360*DE360</f>
        <v>3515.8455</v>
      </c>
      <c r="DG360" s="11">
        <v>680</v>
      </c>
      <c r="DH360" s="11">
        <v>1.39</v>
      </c>
      <c r="DI360" s="31">
        <f t="shared" ref="DI360:DI363" si="763">1+6*DG360/(DG360+2000)+DH360</f>
        <v>3.91238805970149</v>
      </c>
      <c r="DJ360" s="11">
        <v>1</v>
      </c>
      <c r="DK360" s="11">
        <v>2.38</v>
      </c>
      <c r="DL360" s="8">
        <f t="shared" ref="DL360:DL363" si="764">1+DJ360*DK360</f>
        <v>3.38</v>
      </c>
      <c r="DM360" s="9">
        <v>1.15</v>
      </c>
      <c r="DN360" s="17">
        <v>1.085</v>
      </c>
      <c r="DO360" s="18">
        <f t="shared" ref="DO360:DO363" si="765">DF360*DI360*DM360*DL360*DN360</f>
        <v>58011.752553851</v>
      </c>
      <c r="DP360" s="11">
        <f t="shared" ref="DP360:DP363" si="766">IF(DB360=1,1,(IF(DB360=2,2,12)))</f>
        <v>2</v>
      </c>
      <c r="DV360" s="11">
        <f>_xlfn.RANK.EQ(EI360,EI360:EI363,0)</f>
        <v>1</v>
      </c>
      <c r="DW360" s="11">
        <v>1446.85</v>
      </c>
      <c r="DX360" s="11">
        <v>1.8</v>
      </c>
      <c r="DY360" s="12">
        <v>1.35</v>
      </c>
      <c r="DZ360" s="13">
        <f t="shared" ref="DZ360:DZ363" si="767">DW360*DX360*DY360</f>
        <v>3515.8455</v>
      </c>
      <c r="EA360" s="11">
        <v>680</v>
      </c>
      <c r="EB360" s="11">
        <v>1.48</v>
      </c>
      <c r="EC360" s="31">
        <f t="shared" ref="EC360:EC363" si="768">1+6*EA360/(EA360+2000)+EB360</f>
        <v>4.00238805970149</v>
      </c>
      <c r="ED360" s="11">
        <v>1</v>
      </c>
      <c r="EE360" s="11">
        <v>3.18</v>
      </c>
      <c r="EF360" s="8">
        <f t="shared" ref="EF360:EF363" si="769">1+ED360*EE360</f>
        <v>4.18</v>
      </c>
      <c r="EG360" s="9">
        <v>1.15</v>
      </c>
      <c r="EH360" s="17">
        <v>1.2</v>
      </c>
      <c r="EI360" s="18">
        <f t="shared" ref="EI360:EI363" si="770">DZ360*EC360*EG360*EF360*EH360</f>
        <v>81171.6444975933</v>
      </c>
      <c r="EJ360" s="11">
        <f t="shared" ref="EJ360:EJ363" si="771">IF(DV360=1,1,(IF(DV360=2,2,12)))</f>
        <v>1</v>
      </c>
    </row>
    <row r="361" customHeight="1" spans="6:140">
      <c r="F361" s="11">
        <f>_xlfn.RANK.EQ(S361,S360:S363,0)</f>
        <v>3</v>
      </c>
      <c r="G361" s="11">
        <v>1446.85</v>
      </c>
      <c r="H361" s="11">
        <v>1.8</v>
      </c>
      <c r="I361" s="12">
        <v>1.35</v>
      </c>
      <c r="J361" s="13">
        <f t="shared" si="737"/>
        <v>3515.8455</v>
      </c>
      <c r="K361" s="11">
        <v>440</v>
      </c>
      <c r="L361" s="11">
        <v>0.83</v>
      </c>
      <c r="M361" s="31">
        <f t="shared" si="738"/>
        <v>2.91196721311475</v>
      </c>
      <c r="N361" s="11">
        <v>0.97</v>
      </c>
      <c r="O361" s="11">
        <v>2.11</v>
      </c>
      <c r="P361" s="8">
        <f t="shared" si="739"/>
        <v>3.0467</v>
      </c>
      <c r="Q361" s="9">
        <v>1.15</v>
      </c>
      <c r="R361" s="17">
        <v>1</v>
      </c>
      <c r="S361" s="18">
        <f t="shared" si="740"/>
        <v>35871.0257676966</v>
      </c>
      <c r="T361" s="11">
        <f t="shared" si="741"/>
        <v>12</v>
      </c>
      <c r="Z361" s="11">
        <f>_xlfn.RANK.EQ(AM361,AM360:AM363,0)</f>
        <v>3</v>
      </c>
      <c r="AA361" s="11">
        <v>1446.85</v>
      </c>
      <c r="AB361" s="11">
        <v>1.8</v>
      </c>
      <c r="AC361" s="12">
        <v>1.35</v>
      </c>
      <c r="AD361" s="13">
        <f t="shared" si="742"/>
        <v>3515.8455</v>
      </c>
      <c r="AE361" s="11">
        <v>440</v>
      </c>
      <c r="AF361" s="11">
        <v>0.83</v>
      </c>
      <c r="AG361" s="31">
        <f t="shared" si="743"/>
        <v>2.91196721311475</v>
      </c>
      <c r="AH361" s="11">
        <v>0.97</v>
      </c>
      <c r="AI361" s="11">
        <v>2.11</v>
      </c>
      <c r="AJ361" s="8">
        <f t="shared" si="744"/>
        <v>3.0467</v>
      </c>
      <c r="AK361" s="9">
        <v>1.15</v>
      </c>
      <c r="AL361" s="17">
        <v>1</v>
      </c>
      <c r="AM361" s="18">
        <f t="shared" si="745"/>
        <v>35871.0257676966</v>
      </c>
      <c r="AN361" s="11">
        <f t="shared" si="746"/>
        <v>12</v>
      </c>
      <c r="AT361" s="11">
        <f>_xlfn.RANK.EQ(BG361,BG360:BG363,0)</f>
        <v>3</v>
      </c>
      <c r="AU361" s="11">
        <v>1446.85</v>
      </c>
      <c r="AV361" s="11">
        <v>1.8</v>
      </c>
      <c r="AW361" s="12">
        <v>1.35</v>
      </c>
      <c r="AX361" s="13">
        <f t="shared" si="747"/>
        <v>3515.8455</v>
      </c>
      <c r="AY361" s="11">
        <v>440</v>
      </c>
      <c r="AZ361" s="11">
        <v>0.83</v>
      </c>
      <c r="BA361" s="31">
        <f t="shared" si="748"/>
        <v>2.91196721311475</v>
      </c>
      <c r="BB361" s="11">
        <v>0.97</v>
      </c>
      <c r="BC361" s="11">
        <v>2.11</v>
      </c>
      <c r="BD361" s="8">
        <f t="shared" si="749"/>
        <v>3.0467</v>
      </c>
      <c r="BE361" s="9">
        <v>1.15</v>
      </c>
      <c r="BF361" s="17">
        <v>1.015</v>
      </c>
      <c r="BG361" s="18">
        <f t="shared" si="750"/>
        <v>36409.091154212</v>
      </c>
      <c r="BH361" s="11">
        <f t="shared" si="751"/>
        <v>12</v>
      </c>
      <c r="BN361" s="11">
        <f>_xlfn.RANK.EQ(CA361,CA360:CA363,0)</f>
        <v>3</v>
      </c>
      <c r="BO361" s="11">
        <v>1446.85</v>
      </c>
      <c r="BP361" s="11">
        <v>1.8</v>
      </c>
      <c r="BQ361" s="12">
        <v>1.35</v>
      </c>
      <c r="BR361" s="13">
        <f t="shared" si="752"/>
        <v>3515.8455</v>
      </c>
      <c r="BS361" s="11">
        <v>440</v>
      </c>
      <c r="BT361" s="11">
        <v>0.83</v>
      </c>
      <c r="BU361" s="31">
        <f t="shared" si="753"/>
        <v>2.91196721311475</v>
      </c>
      <c r="BV361" s="11">
        <v>0.97</v>
      </c>
      <c r="BW361" s="11">
        <v>2.11</v>
      </c>
      <c r="BX361" s="8">
        <f t="shared" si="754"/>
        <v>3.0467</v>
      </c>
      <c r="BY361" s="9">
        <v>1.15</v>
      </c>
      <c r="BZ361" s="17">
        <v>1.015</v>
      </c>
      <c r="CA361" s="18">
        <f t="shared" si="755"/>
        <v>36409.091154212</v>
      </c>
      <c r="CB361" s="11">
        <f t="shared" si="756"/>
        <v>12</v>
      </c>
      <c r="CH361" s="11">
        <f>_xlfn.RANK.EQ(CU361,CU360:CU363,0)</f>
        <v>3</v>
      </c>
      <c r="CI361" s="11">
        <v>1446.85</v>
      </c>
      <c r="CJ361" s="11">
        <v>1.8</v>
      </c>
      <c r="CK361" s="12">
        <v>1.35</v>
      </c>
      <c r="CL361" s="13">
        <f t="shared" si="757"/>
        <v>3515.8455</v>
      </c>
      <c r="CM361" s="11">
        <v>440</v>
      </c>
      <c r="CN361" s="11">
        <v>0.83</v>
      </c>
      <c r="CO361" s="31">
        <f t="shared" si="758"/>
        <v>2.91196721311475</v>
      </c>
      <c r="CP361" s="11">
        <v>0.97</v>
      </c>
      <c r="CQ361" s="11">
        <v>2.11</v>
      </c>
      <c r="CR361" s="8">
        <f t="shared" si="759"/>
        <v>3.0467</v>
      </c>
      <c r="CS361" s="9">
        <v>1.15</v>
      </c>
      <c r="CT361" s="17">
        <v>1.085</v>
      </c>
      <c r="CU361" s="18">
        <f t="shared" si="760"/>
        <v>38920.0629579508</v>
      </c>
      <c r="CV361" s="11">
        <f t="shared" si="761"/>
        <v>12</v>
      </c>
      <c r="DB361" s="11">
        <f>_xlfn.RANK.EQ(DO361,DO360:DO363,0)</f>
        <v>3</v>
      </c>
      <c r="DC361" s="11">
        <v>1446.85</v>
      </c>
      <c r="DD361" s="11">
        <v>1.8</v>
      </c>
      <c r="DE361" s="12">
        <v>1.35</v>
      </c>
      <c r="DF361" s="13">
        <f t="shared" si="762"/>
        <v>3515.8455</v>
      </c>
      <c r="DG361" s="11">
        <v>440</v>
      </c>
      <c r="DH361" s="11">
        <v>0.83</v>
      </c>
      <c r="DI361" s="31">
        <f t="shared" si="763"/>
        <v>2.91196721311475</v>
      </c>
      <c r="DJ361" s="11">
        <v>0.97</v>
      </c>
      <c r="DK361" s="11">
        <v>2.11</v>
      </c>
      <c r="DL361" s="8">
        <f t="shared" si="764"/>
        <v>3.0467</v>
      </c>
      <c r="DM361" s="9">
        <v>1.15</v>
      </c>
      <c r="DN361" s="17">
        <v>1.085</v>
      </c>
      <c r="DO361" s="18">
        <f t="shared" si="765"/>
        <v>38920.0629579508</v>
      </c>
      <c r="DP361" s="11">
        <f t="shared" si="766"/>
        <v>12</v>
      </c>
      <c r="DV361" s="11">
        <f>_xlfn.RANK.EQ(EI361,EI360:EI363,0)</f>
        <v>3</v>
      </c>
      <c r="DW361" s="11">
        <v>1446.85</v>
      </c>
      <c r="DX361" s="11">
        <v>1.8</v>
      </c>
      <c r="DY361" s="12">
        <v>1.35</v>
      </c>
      <c r="DZ361" s="13">
        <f t="shared" si="767"/>
        <v>3515.8455</v>
      </c>
      <c r="EA361" s="11">
        <v>440</v>
      </c>
      <c r="EB361" s="11">
        <v>0.92</v>
      </c>
      <c r="EC361" s="31">
        <f t="shared" si="768"/>
        <v>3.00196721311475</v>
      </c>
      <c r="ED361" s="11">
        <v>0.97</v>
      </c>
      <c r="EE361" s="11">
        <v>2.91</v>
      </c>
      <c r="EF361" s="8">
        <f t="shared" si="769"/>
        <v>3.8227</v>
      </c>
      <c r="EG361" s="9">
        <v>1.15</v>
      </c>
      <c r="EH361" s="17">
        <v>1.2</v>
      </c>
      <c r="EI361" s="18">
        <f t="shared" si="770"/>
        <v>55678.179890815</v>
      </c>
      <c r="EJ361" s="11">
        <f t="shared" si="771"/>
        <v>12</v>
      </c>
    </row>
    <row r="362" customHeight="1" spans="6:140">
      <c r="F362" s="11">
        <f>_xlfn.RANK.EQ(S362,S360:S363,0)</f>
        <v>2</v>
      </c>
      <c r="G362" s="11">
        <v>1446.85</v>
      </c>
      <c r="H362" s="11">
        <v>1.8</v>
      </c>
      <c r="I362" s="12">
        <v>1.35</v>
      </c>
      <c r="J362" s="13">
        <f t="shared" si="737"/>
        <v>3515.8455</v>
      </c>
      <c r="K362" s="11">
        <v>490</v>
      </c>
      <c r="L362" s="11">
        <v>1.43</v>
      </c>
      <c r="M362" s="31">
        <f t="shared" si="738"/>
        <v>3.61072289156627</v>
      </c>
      <c r="N362" s="11">
        <v>0.89</v>
      </c>
      <c r="O362" s="11">
        <v>1.78</v>
      </c>
      <c r="P362" s="8">
        <f t="shared" si="739"/>
        <v>2.5842</v>
      </c>
      <c r="Q362" s="9">
        <v>1.15</v>
      </c>
      <c r="R362" s="17">
        <v>1</v>
      </c>
      <c r="S362" s="18">
        <f t="shared" si="740"/>
        <v>37726.6205564879</v>
      </c>
      <c r="T362" s="11">
        <f t="shared" si="741"/>
        <v>2</v>
      </c>
      <c r="Z362" s="11">
        <f>_xlfn.RANK.EQ(AM362,AM360:AM363,0)</f>
        <v>2</v>
      </c>
      <c r="AA362" s="11">
        <v>1446.85</v>
      </c>
      <c r="AB362" s="11">
        <v>1.8</v>
      </c>
      <c r="AC362" s="12">
        <v>1.35</v>
      </c>
      <c r="AD362" s="13">
        <f t="shared" si="742"/>
        <v>3515.8455</v>
      </c>
      <c r="AE362" s="11">
        <v>450</v>
      </c>
      <c r="AF362" s="11">
        <v>1.43</v>
      </c>
      <c r="AG362" s="31">
        <f t="shared" si="743"/>
        <v>3.53204081632653</v>
      </c>
      <c r="AH362" s="11">
        <v>1</v>
      </c>
      <c r="AI362" s="11">
        <v>2.71</v>
      </c>
      <c r="AJ362" s="8">
        <f t="shared" si="744"/>
        <v>3.71</v>
      </c>
      <c r="AK362" s="9">
        <v>1.15</v>
      </c>
      <c r="AL362" s="17">
        <v>1</v>
      </c>
      <c r="AM362" s="18">
        <f t="shared" si="745"/>
        <v>52981.8655039296</v>
      </c>
      <c r="AN362" s="11">
        <f t="shared" si="746"/>
        <v>2</v>
      </c>
      <c r="AT362" s="11">
        <f>_xlfn.RANK.EQ(BG362,BG360:BG363,0)</f>
        <v>2</v>
      </c>
      <c r="AU362" s="11">
        <v>1446.85</v>
      </c>
      <c r="AV362" s="11">
        <v>1.8</v>
      </c>
      <c r="AW362" s="12">
        <v>1.35</v>
      </c>
      <c r="AX362" s="13">
        <f t="shared" si="747"/>
        <v>3515.8455</v>
      </c>
      <c r="AY362" s="11">
        <v>490</v>
      </c>
      <c r="AZ362" s="11">
        <v>1.43</v>
      </c>
      <c r="BA362" s="31">
        <f t="shared" si="748"/>
        <v>3.61072289156627</v>
      </c>
      <c r="BB362" s="11">
        <v>0.93</v>
      </c>
      <c r="BC362" s="11">
        <v>1.85</v>
      </c>
      <c r="BD362" s="8">
        <f t="shared" si="749"/>
        <v>2.7205</v>
      </c>
      <c r="BE362" s="9">
        <v>1.15</v>
      </c>
      <c r="BF362" s="17">
        <v>1.015</v>
      </c>
      <c r="BG362" s="18">
        <f t="shared" si="750"/>
        <v>40312.2050508027</v>
      </c>
      <c r="BH362" s="11">
        <f t="shared" si="751"/>
        <v>2</v>
      </c>
      <c r="BN362" s="11">
        <f>_xlfn.RANK.EQ(CA362,CA360:CA363,0)</f>
        <v>1</v>
      </c>
      <c r="BO362" s="11">
        <v>1446.85</v>
      </c>
      <c r="BP362" s="11">
        <v>1.8</v>
      </c>
      <c r="BQ362" s="12">
        <v>1.35</v>
      </c>
      <c r="BR362" s="13">
        <f t="shared" si="752"/>
        <v>3515.8455</v>
      </c>
      <c r="BS362" s="11">
        <v>490</v>
      </c>
      <c r="BT362" s="11">
        <v>1.43</v>
      </c>
      <c r="BU362" s="31">
        <f t="shared" si="753"/>
        <v>3.61072289156627</v>
      </c>
      <c r="BV362" s="11">
        <v>1</v>
      </c>
      <c r="BW362" s="11">
        <v>2.71</v>
      </c>
      <c r="BX362" s="8">
        <f t="shared" si="754"/>
        <v>3.71</v>
      </c>
      <c r="BY362" s="9">
        <v>1.15</v>
      </c>
      <c r="BZ362" s="17">
        <v>1.015</v>
      </c>
      <c r="CA362" s="18">
        <f t="shared" si="755"/>
        <v>54974.5564192163</v>
      </c>
      <c r="CB362" s="11">
        <f t="shared" si="756"/>
        <v>1</v>
      </c>
      <c r="CH362" s="11">
        <f>_xlfn.RANK.EQ(CU362,CU360:CU363,0)</f>
        <v>2</v>
      </c>
      <c r="CI362" s="11">
        <v>1446.85</v>
      </c>
      <c r="CJ362" s="11">
        <v>1.8</v>
      </c>
      <c r="CK362" s="12">
        <v>1.35</v>
      </c>
      <c r="CL362" s="13">
        <f t="shared" si="757"/>
        <v>3515.8455</v>
      </c>
      <c r="CM362" s="11">
        <v>490</v>
      </c>
      <c r="CN362" s="11">
        <v>1.43</v>
      </c>
      <c r="CO362" s="31">
        <f t="shared" si="758"/>
        <v>3.61072289156627</v>
      </c>
      <c r="CP362" s="11">
        <v>0.93</v>
      </c>
      <c r="CQ362" s="11">
        <v>1.85</v>
      </c>
      <c r="CR362" s="8">
        <f t="shared" si="759"/>
        <v>2.7205</v>
      </c>
      <c r="CS362" s="9">
        <v>1.15</v>
      </c>
      <c r="CT362" s="17">
        <v>1.085</v>
      </c>
      <c r="CU362" s="18">
        <f t="shared" si="760"/>
        <v>43092.3571232718</v>
      </c>
      <c r="CV362" s="11">
        <f t="shared" si="761"/>
        <v>2</v>
      </c>
      <c r="DB362" s="11">
        <f>_xlfn.RANK.EQ(DO362,DO360:DO363,0)</f>
        <v>1</v>
      </c>
      <c r="DC362" s="11">
        <v>1446.85</v>
      </c>
      <c r="DD362" s="11">
        <v>1.8</v>
      </c>
      <c r="DE362" s="12">
        <v>1.35</v>
      </c>
      <c r="DF362" s="13">
        <f t="shared" si="762"/>
        <v>3515.8455</v>
      </c>
      <c r="DG362" s="11">
        <v>490</v>
      </c>
      <c r="DH362" s="11">
        <v>1.43</v>
      </c>
      <c r="DI362" s="31">
        <f t="shared" si="763"/>
        <v>3.61072289156627</v>
      </c>
      <c r="DJ362" s="11">
        <v>1</v>
      </c>
      <c r="DK362" s="11">
        <v>2.71</v>
      </c>
      <c r="DL362" s="8">
        <f t="shared" si="764"/>
        <v>3.71</v>
      </c>
      <c r="DM362" s="9">
        <v>1.15</v>
      </c>
      <c r="DN362" s="17">
        <v>1.085</v>
      </c>
      <c r="DO362" s="18">
        <f t="shared" si="765"/>
        <v>58765.9051377829</v>
      </c>
      <c r="DP362" s="11">
        <f t="shared" si="766"/>
        <v>1</v>
      </c>
      <c r="DV362" s="11">
        <f>_xlfn.RANK.EQ(EI362,EI360:EI363,0)</f>
        <v>2</v>
      </c>
      <c r="DW362" s="11">
        <v>1446.85</v>
      </c>
      <c r="DX362" s="11">
        <v>1.8</v>
      </c>
      <c r="DY362" s="12">
        <v>1.35</v>
      </c>
      <c r="DZ362" s="13">
        <f t="shared" si="767"/>
        <v>3515.8455</v>
      </c>
      <c r="EA362" s="11">
        <v>490</v>
      </c>
      <c r="EB362" s="11">
        <v>1.52</v>
      </c>
      <c r="EC362" s="31">
        <f t="shared" si="768"/>
        <v>3.70072289156626</v>
      </c>
      <c r="ED362" s="11">
        <v>1</v>
      </c>
      <c r="EE362" s="11">
        <v>3.51</v>
      </c>
      <c r="EF362" s="8">
        <f t="shared" si="769"/>
        <v>4.51</v>
      </c>
      <c r="EG362" s="9">
        <v>1.15</v>
      </c>
      <c r="EH362" s="17">
        <v>1.2</v>
      </c>
      <c r="EI362" s="18">
        <f t="shared" si="770"/>
        <v>80978.9193795899</v>
      </c>
      <c r="EJ362" s="11">
        <f t="shared" si="771"/>
        <v>2</v>
      </c>
    </row>
    <row r="363" customHeight="1" spans="6:140">
      <c r="F363" s="11">
        <f>_xlfn.RANK.EQ(S363,S360:S363,0)</f>
        <v>4</v>
      </c>
      <c r="G363" s="11">
        <v>0</v>
      </c>
      <c r="H363" s="11">
        <v>1.8</v>
      </c>
      <c r="I363" s="12">
        <v>1.35</v>
      </c>
      <c r="J363" s="13">
        <f t="shared" si="737"/>
        <v>0</v>
      </c>
      <c r="K363" s="11">
        <v>0</v>
      </c>
      <c r="L363" s="11">
        <v>0.2</v>
      </c>
      <c r="M363" s="31">
        <f t="shared" si="738"/>
        <v>1.2</v>
      </c>
      <c r="N363" s="28">
        <v>0.7</v>
      </c>
      <c r="O363" s="28">
        <v>1.5</v>
      </c>
      <c r="P363" s="8">
        <f t="shared" si="739"/>
        <v>2.05</v>
      </c>
      <c r="Q363" s="9">
        <v>1.15</v>
      </c>
      <c r="R363" s="17">
        <v>1</v>
      </c>
      <c r="S363" s="18">
        <f t="shared" si="740"/>
        <v>0</v>
      </c>
      <c r="T363" s="28">
        <f t="shared" si="741"/>
        <v>12</v>
      </c>
      <c r="Z363" s="11">
        <f>_xlfn.RANK.EQ(AM363,AM360:AM363,0)</f>
        <v>4</v>
      </c>
      <c r="AA363" s="11">
        <v>0</v>
      </c>
      <c r="AB363" s="11">
        <v>1.8</v>
      </c>
      <c r="AC363" s="12">
        <v>1.35</v>
      </c>
      <c r="AD363" s="13">
        <f t="shared" si="742"/>
        <v>0</v>
      </c>
      <c r="AE363" s="11">
        <v>0</v>
      </c>
      <c r="AF363" s="11">
        <v>0.2</v>
      </c>
      <c r="AG363" s="31">
        <f t="shared" si="743"/>
        <v>1.2</v>
      </c>
      <c r="AH363" s="28">
        <v>0.7</v>
      </c>
      <c r="AI363" s="28">
        <v>1.5</v>
      </c>
      <c r="AJ363" s="8">
        <f t="shared" si="744"/>
        <v>2.05</v>
      </c>
      <c r="AK363" s="9">
        <v>1.15</v>
      </c>
      <c r="AL363" s="17">
        <v>1</v>
      </c>
      <c r="AM363" s="18">
        <f t="shared" si="745"/>
        <v>0</v>
      </c>
      <c r="AN363" s="28">
        <f t="shared" si="746"/>
        <v>12</v>
      </c>
      <c r="AT363" s="11">
        <f>_xlfn.RANK.EQ(BG363,BG360:BG363,0)</f>
        <v>4</v>
      </c>
      <c r="AU363" s="11">
        <v>0</v>
      </c>
      <c r="AV363" s="11">
        <v>1.8</v>
      </c>
      <c r="AW363" s="12">
        <v>1.35</v>
      </c>
      <c r="AX363" s="13">
        <f t="shared" si="747"/>
        <v>0</v>
      </c>
      <c r="AY363" s="11">
        <v>0</v>
      </c>
      <c r="AZ363" s="11">
        <v>0.2</v>
      </c>
      <c r="BA363" s="31">
        <f t="shared" si="748"/>
        <v>1.2</v>
      </c>
      <c r="BB363" s="28">
        <v>0.7</v>
      </c>
      <c r="BC363" s="28">
        <v>1.5</v>
      </c>
      <c r="BD363" s="8">
        <f t="shared" si="749"/>
        <v>2.05</v>
      </c>
      <c r="BE363" s="9">
        <v>1.15</v>
      </c>
      <c r="BF363" s="17">
        <v>1.015</v>
      </c>
      <c r="BG363" s="18">
        <f t="shared" si="750"/>
        <v>0</v>
      </c>
      <c r="BH363" s="28">
        <f t="shared" si="751"/>
        <v>12</v>
      </c>
      <c r="BN363" s="11">
        <f>_xlfn.RANK.EQ(CA363,CA360:CA363,0)</f>
        <v>4</v>
      </c>
      <c r="BO363" s="11">
        <v>0</v>
      </c>
      <c r="BP363" s="11">
        <v>1.8</v>
      </c>
      <c r="BQ363" s="12">
        <v>1.35</v>
      </c>
      <c r="BR363" s="13">
        <f t="shared" si="752"/>
        <v>0</v>
      </c>
      <c r="BS363" s="11">
        <v>0</v>
      </c>
      <c r="BT363" s="11">
        <v>0.2</v>
      </c>
      <c r="BU363" s="31">
        <f t="shared" si="753"/>
        <v>1.2</v>
      </c>
      <c r="BV363" s="28">
        <v>0.7</v>
      </c>
      <c r="BW363" s="28">
        <v>1.5</v>
      </c>
      <c r="BX363" s="8">
        <f t="shared" si="754"/>
        <v>2.05</v>
      </c>
      <c r="BY363" s="9">
        <v>1.15</v>
      </c>
      <c r="BZ363" s="17">
        <v>1.015</v>
      </c>
      <c r="CA363" s="18">
        <f t="shared" si="755"/>
        <v>0</v>
      </c>
      <c r="CB363" s="28">
        <f t="shared" si="756"/>
        <v>12</v>
      </c>
      <c r="CH363" s="11">
        <f>_xlfn.RANK.EQ(CU363,CU360:CU363,0)</f>
        <v>4</v>
      </c>
      <c r="CI363" s="11">
        <v>0</v>
      </c>
      <c r="CJ363" s="11">
        <v>1.8</v>
      </c>
      <c r="CK363" s="12">
        <v>1.35</v>
      </c>
      <c r="CL363" s="13">
        <f t="shared" si="757"/>
        <v>0</v>
      </c>
      <c r="CM363" s="11">
        <v>0</v>
      </c>
      <c r="CN363" s="11">
        <v>0.2</v>
      </c>
      <c r="CO363" s="31">
        <f t="shared" si="758"/>
        <v>1.2</v>
      </c>
      <c r="CP363" s="28">
        <v>0.7</v>
      </c>
      <c r="CQ363" s="28">
        <v>1.5</v>
      </c>
      <c r="CR363" s="8">
        <f t="shared" si="759"/>
        <v>2.05</v>
      </c>
      <c r="CS363" s="9">
        <v>1.15</v>
      </c>
      <c r="CT363" s="17">
        <v>1.085</v>
      </c>
      <c r="CU363" s="18">
        <f t="shared" si="760"/>
        <v>0</v>
      </c>
      <c r="CV363" s="28">
        <f t="shared" si="761"/>
        <v>12</v>
      </c>
      <c r="DB363" s="11">
        <f>_xlfn.RANK.EQ(DO363,DO360:DO363,0)</f>
        <v>4</v>
      </c>
      <c r="DC363" s="11">
        <v>0</v>
      </c>
      <c r="DD363" s="11">
        <v>1.8</v>
      </c>
      <c r="DE363" s="12">
        <v>1.35</v>
      </c>
      <c r="DF363" s="13">
        <f t="shared" si="762"/>
        <v>0</v>
      </c>
      <c r="DG363" s="11">
        <v>0</v>
      </c>
      <c r="DH363" s="11">
        <v>0.2</v>
      </c>
      <c r="DI363" s="31">
        <f t="shared" si="763"/>
        <v>1.2</v>
      </c>
      <c r="DJ363" s="28">
        <v>0.7</v>
      </c>
      <c r="DK363" s="28">
        <v>1.5</v>
      </c>
      <c r="DL363" s="8">
        <f t="shared" si="764"/>
        <v>2.05</v>
      </c>
      <c r="DM363" s="9">
        <v>1.15</v>
      </c>
      <c r="DN363" s="17">
        <v>1.085</v>
      </c>
      <c r="DO363" s="18">
        <f t="shared" si="765"/>
        <v>0</v>
      </c>
      <c r="DP363" s="28">
        <f t="shared" si="766"/>
        <v>12</v>
      </c>
      <c r="DV363" s="11">
        <f>_xlfn.RANK.EQ(EI363,EI360:EI363,0)</f>
        <v>4</v>
      </c>
      <c r="DW363" s="11">
        <v>0</v>
      </c>
      <c r="DX363" s="11">
        <v>1.8</v>
      </c>
      <c r="DY363" s="12">
        <v>1.35</v>
      </c>
      <c r="DZ363" s="13">
        <f t="shared" si="767"/>
        <v>0</v>
      </c>
      <c r="EA363" s="11">
        <v>0</v>
      </c>
      <c r="EB363" s="11">
        <v>0.2</v>
      </c>
      <c r="EC363" s="31">
        <f t="shared" si="768"/>
        <v>1.2</v>
      </c>
      <c r="ED363" s="28">
        <v>0.7</v>
      </c>
      <c r="EE363" s="28">
        <v>1.5</v>
      </c>
      <c r="EF363" s="8">
        <f t="shared" si="769"/>
        <v>2.05</v>
      </c>
      <c r="EG363" s="9">
        <v>1.15</v>
      </c>
      <c r="EH363" s="17">
        <v>1.2</v>
      </c>
      <c r="EI363" s="18">
        <f t="shared" si="770"/>
        <v>0</v>
      </c>
      <c r="EJ363" s="28">
        <f t="shared" si="771"/>
        <v>12</v>
      </c>
    </row>
    <row r="364" customHeight="1" spans="6:140">
      <c r="F364" s="32" t="s">
        <v>42</v>
      </c>
      <c r="G364" s="33">
        <f>LARGE(S360:S363,1)/1</f>
        <v>53467.053045024</v>
      </c>
      <c r="H364" s="32" t="s">
        <v>43</v>
      </c>
      <c r="I364" s="33">
        <f>LARGE(S360:S363,2)/2</f>
        <v>18863.310278244</v>
      </c>
      <c r="J364" s="32" t="s">
        <v>44</v>
      </c>
      <c r="K364" s="33">
        <f>LARGE(S360:S363,3)/12</f>
        <v>2989.25214730805</v>
      </c>
      <c r="L364" s="32" t="s">
        <v>45</v>
      </c>
      <c r="M364" s="34">
        <f>LARGE(S360:S363,4)/12</f>
        <v>0</v>
      </c>
      <c r="N364" s="35" t="s">
        <v>46</v>
      </c>
      <c r="O364" s="36">
        <f>G364+I364+K364+M364</f>
        <v>75319.615470576</v>
      </c>
      <c r="P364" s="35" t="s">
        <v>47</v>
      </c>
      <c r="Q364" s="35">
        <v>6.7</v>
      </c>
      <c r="R364" s="35"/>
      <c r="S364" s="35" t="s">
        <v>48</v>
      </c>
      <c r="T364" s="36">
        <f>O364*Q364</f>
        <v>504641.423652859</v>
      </c>
      <c r="Z364" s="32" t="s">
        <v>42</v>
      </c>
      <c r="AA364" s="33">
        <f>LARGE(AM360:AM363,1)/1</f>
        <v>53467.053045024</v>
      </c>
      <c r="AB364" s="32" t="s">
        <v>43</v>
      </c>
      <c r="AC364" s="33">
        <f>LARGE(AM360:AM363,2)/2</f>
        <v>26490.9327519648</v>
      </c>
      <c r="AD364" s="32" t="s">
        <v>44</v>
      </c>
      <c r="AE364" s="33">
        <f>LARGE(AM360:AM363,3)/12</f>
        <v>2989.25214730805</v>
      </c>
      <c r="AF364" s="32" t="s">
        <v>45</v>
      </c>
      <c r="AG364" s="34">
        <f>LARGE(AM360:AM363,4)/12</f>
        <v>0</v>
      </c>
      <c r="AH364" s="35" t="s">
        <v>46</v>
      </c>
      <c r="AI364" s="36">
        <f>AA364+AC364+AE364+AG364</f>
        <v>82947.2379442968</v>
      </c>
      <c r="AJ364" s="35" t="s">
        <v>47</v>
      </c>
      <c r="AK364" s="35">
        <v>6.7</v>
      </c>
      <c r="AL364" s="35"/>
      <c r="AM364" s="35" t="s">
        <v>48</v>
      </c>
      <c r="AN364" s="36">
        <f>AI364*AK364</f>
        <v>555746.494226789</v>
      </c>
      <c r="AT364" s="32" t="s">
        <v>42</v>
      </c>
      <c r="AU364" s="33">
        <f>LARGE(BG360:BG363,1)/1</f>
        <v>54269.0588406993</v>
      </c>
      <c r="AV364" s="32" t="s">
        <v>43</v>
      </c>
      <c r="AW364" s="33">
        <f>LARGE(BG360:BG363,2)/2</f>
        <v>20156.1025254013</v>
      </c>
      <c r="AX364" s="32" t="s">
        <v>44</v>
      </c>
      <c r="AY364" s="33">
        <f>LARGE(BG360:BG363,3)/12</f>
        <v>3034.09092951767</v>
      </c>
      <c r="AZ364" s="32" t="s">
        <v>45</v>
      </c>
      <c r="BA364" s="34">
        <f>LARGE(BG360:BG363,4)/12</f>
        <v>0</v>
      </c>
      <c r="BB364" s="35" t="s">
        <v>46</v>
      </c>
      <c r="BC364" s="36">
        <f>AU364+AW364+AY364+BA364</f>
        <v>77459.2522956183</v>
      </c>
      <c r="BD364" s="35" t="s">
        <v>47</v>
      </c>
      <c r="BE364" s="35">
        <v>6.7</v>
      </c>
      <c r="BF364" s="35"/>
      <c r="BG364" s="35" t="s">
        <v>48</v>
      </c>
      <c r="BH364" s="36">
        <f>BC364*BE364</f>
        <v>518976.990380643</v>
      </c>
      <c r="BN364" s="32" t="s">
        <v>42</v>
      </c>
      <c r="BO364" s="33">
        <f>LARGE(CA360:CA363,1)/1</f>
        <v>54974.5564192163</v>
      </c>
      <c r="BP364" s="32" t="s">
        <v>43</v>
      </c>
      <c r="BQ364" s="33">
        <f>LARGE(CA360:CA363,2)/2</f>
        <v>27134.5294203497</v>
      </c>
      <c r="BR364" s="32" t="s">
        <v>44</v>
      </c>
      <c r="BS364" s="33">
        <f>LARGE(CA360:CA363,3)/12</f>
        <v>3034.09092951767</v>
      </c>
      <c r="BT364" s="32" t="s">
        <v>45</v>
      </c>
      <c r="BU364" s="34">
        <f>LARGE(CA360:CA363,4)/12</f>
        <v>0</v>
      </c>
      <c r="BV364" s="35" t="s">
        <v>46</v>
      </c>
      <c r="BW364" s="36">
        <f>BO364+BQ364+BS364+BU364</f>
        <v>85143.1767690836</v>
      </c>
      <c r="BX364" s="35" t="s">
        <v>47</v>
      </c>
      <c r="BY364" s="35">
        <v>6.7</v>
      </c>
      <c r="BZ364" s="35"/>
      <c r="CA364" s="35" t="s">
        <v>48</v>
      </c>
      <c r="CB364" s="36">
        <f>BW364*BY364</f>
        <v>570459.28435286</v>
      </c>
      <c r="CH364" s="32" t="s">
        <v>42</v>
      </c>
      <c r="CI364" s="33">
        <f>LARGE(CU360:CU363,1)/1</f>
        <v>58011.752553851</v>
      </c>
      <c r="CJ364" s="32" t="s">
        <v>43</v>
      </c>
      <c r="CK364" s="33">
        <f>LARGE(CU360:CU363,2)/2</f>
        <v>21546.1785616359</v>
      </c>
      <c r="CL364" s="32" t="s">
        <v>44</v>
      </c>
      <c r="CM364" s="33">
        <f>LARGE(CU360:CU363,3)/12</f>
        <v>3243.33857982923</v>
      </c>
      <c r="CN364" s="32" t="s">
        <v>45</v>
      </c>
      <c r="CO364" s="34">
        <f>LARGE(CU360:CU363,4)/12</f>
        <v>0</v>
      </c>
      <c r="CP364" s="35" t="s">
        <v>46</v>
      </c>
      <c r="CQ364" s="36">
        <f>CI364+CK364+CM364+CO364</f>
        <v>82801.2696953161</v>
      </c>
      <c r="CR364" s="35" t="s">
        <v>47</v>
      </c>
      <c r="CS364" s="35">
        <v>6.7</v>
      </c>
      <c r="CT364" s="35"/>
      <c r="CU364" s="35" t="s">
        <v>48</v>
      </c>
      <c r="CV364" s="36">
        <f>CQ364*CS364</f>
        <v>554768.506958618</v>
      </c>
      <c r="DB364" s="32" t="s">
        <v>42</v>
      </c>
      <c r="DC364" s="33">
        <f>LARGE(DO360:DO363,1)/1</f>
        <v>58765.9051377829</v>
      </c>
      <c r="DD364" s="32" t="s">
        <v>43</v>
      </c>
      <c r="DE364" s="33">
        <f>LARGE(DO360:DO363,2)/2</f>
        <v>29005.8762769255</v>
      </c>
      <c r="DF364" s="32" t="s">
        <v>44</v>
      </c>
      <c r="DG364" s="33">
        <f>LARGE(DO360:DO363,3)/12</f>
        <v>3243.33857982923</v>
      </c>
      <c r="DH364" s="32" t="s">
        <v>45</v>
      </c>
      <c r="DI364" s="34">
        <f>LARGE(DO360:DO363,4)/12</f>
        <v>0</v>
      </c>
      <c r="DJ364" s="35" t="s">
        <v>46</v>
      </c>
      <c r="DK364" s="36">
        <f>DC364+DE364+DG364+DI364</f>
        <v>91015.1199945377</v>
      </c>
      <c r="DL364" s="35" t="s">
        <v>47</v>
      </c>
      <c r="DM364" s="35">
        <v>6.7</v>
      </c>
      <c r="DN364" s="35"/>
      <c r="DO364" s="35" t="s">
        <v>48</v>
      </c>
      <c r="DP364" s="36">
        <f>DK364*DM364</f>
        <v>609801.303963402</v>
      </c>
      <c r="DV364" s="32" t="s">
        <v>42</v>
      </c>
      <c r="DW364" s="33">
        <f>LARGE(EI360:EI363,1)/1</f>
        <v>81171.6444975933</v>
      </c>
      <c r="DX364" s="32" t="s">
        <v>43</v>
      </c>
      <c r="DY364" s="33">
        <f>LARGE(EI360:EI363,2)/2</f>
        <v>40489.459689795</v>
      </c>
      <c r="DZ364" s="32" t="s">
        <v>44</v>
      </c>
      <c r="EA364" s="33">
        <f>LARGE(EI360:EI363,3)/12</f>
        <v>4639.84832423458</v>
      </c>
      <c r="EB364" s="32" t="s">
        <v>45</v>
      </c>
      <c r="EC364" s="34">
        <f>LARGE(EI360:EI363,4)/12</f>
        <v>0</v>
      </c>
      <c r="ED364" s="35" t="s">
        <v>46</v>
      </c>
      <c r="EE364" s="36">
        <f>DW364+DY364+EA364+EC364</f>
        <v>126300.952511623</v>
      </c>
      <c r="EF364" s="35" t="s">
        <v>47</v>
      </c>
      <c r="EG364" s="35">
        <v>6.7</v>
      </c>
      <c r="EH364" s="35"/>
      <c r="EI364" s="35" t="s">
        <v>48</v>
      </c>
      <c r="EJ364" s="36">
        <f>EE364*EG364</f>
        <v>846216.381827873</v>
      </c>
    </row>
    <row r="365" customHeight="1" spans="6:140">
      <c r="F365" s="32"/>
      <c r="G365" s="33"/>
      <c r="H365" s="32"/>
      <c r="I365" s="33"/>
      <c r="J365" s="32"/>
      <c r="K365" s="33"/>
      <c r="L365" s="32"/>
      <c r="M365" s="34"/>
      <c r="N365" s="35"/>
      <c r="O365" s="36"/>
      <c r="P365" s="35"/>
      <c r="Q365" s="35"/>
      <c r="R365" s="35"/>
      <c r="S365" s="35"/>
      <c r="T365" s="36"/>
      <c r="Z365" s="32"/>
      <c r="AA365" s="33"/>
      <c r="AB365" s="32"/>
      <c r="AC365" s="33"/>
      <c r="AD365" s="32"/>
      <c r="AE365" s="33"/>
      <c r="AF365" s="32"/>
      <c r="AG365" s="34"/>
      <c r="AH365" s="35"/>
      <c r="AI365" s="36"/>
      <c r="AJ365" s="35"/>
      <c r="AK365" s="35"/>
      <c r="AL365" s="35"/>
      <c r="AM365" s="35"/>
      <c r="AN365" s="36"/>
      <c r="AT365" s="32"/>
      <c r="AU365" s="33"/>
      <c r="AV365" s="32"/>
      <c r="AW365" s="33"/>
      <c r="AX365" s="32"/>
      <c r="AY365" s="33"/>
      <c r="AZ365" s="32"/>
      <c r="BA365" s="34"/>
      <c r="BB365" s="35"/>
      <c r="BC365" s="36"/>
      <c r="BD365" s="35"/>
      <c r="BE365" s="35"/>
      <c r="BF365" s="35"/>
      <c r="BG365" s="35"/>
      <c r="BH365" s="36"/>
      <c r="BN365" s="32"/>
      <c r="BO365" s="33"/>
      <c r="BP365" s="32"/>
      <c r="BQ365" s="33"/>
      <c r="BR365" s="32"/>
      <c r="BS365" s="33"/>
      <c r="BT365" s="32"/>
      <c r="BU365" s="34"/>
      <c r="BV365" s="35"/>
      <c r="BW365" s="36"/>
      <c r="BX365" s="35"/>
      <c r="BY365" s="35"/>
      <c r="BZ365" s="35"/>
      <c r="CA365" s="35"/>
      <c r="CB365" s="36"/>
      <c r="CH365" s="32"/>
      <c r="CI365" s="33"/>
      <c r="CJ365" s="32"/>
      <c r="CK365" s="33"/>
      <c r="CL365" s="32"/>
      <c r="CM365" s="33"/>
      <c r="CN365" s="32"/>
      <c r="CO365" s="34"/>
      <c r="CP365" s="35"/>
      <c r="CQ365" s="36"/>
      <c r="CR365" s="35"/>
      <c r="CS365" s="35"/>
      <c r="CT365" s="35"/>
      <c r="CU365" s="35"/>
      <c r="CV365" s="36"/>
      <c r="DB365" s="32"/>
      <c r="DC365" s="33"/>
      <c r="DD365" s="32"/>
      <c r="DE365" s="33"/>
      <c r="DF365" s="32"/>
      <c r="DG365" s="33"/>
      <c r="DH365" s="32"/>
      <c r="DI365" s="34"/>
      <c r="DJ365" s="35"/>
      <c r="DK365" s="36"/>
      <c r="DL365" s="35"/>
      <c r="DM365" s="35"/>
      <c r="DN365" s="35"/>
      <c r="DO365" s="35"/>
      <c r="DP365" s="36"/>
      <c r="DV365" s="32"/>
      <c r="DW365" s="33"/>
      <c r="DX365" s="32"/>
      <c r="DY365" s="33"/>
      <c r="DZ365" s="32"/>
      <c r="EA365" s="33"/>
      <c r="EB365" s="32"/>
      <c r="EC365" s="34"/>
      <c r="ED365" s="35"/>
      <c r="EE365" s="36"/>
      <c r="EF365" s="35"/>
      <c r="EG365" s="35"/>
      <c r="EH365" s="35"/>
      <c r="EI365" s="35"/>
      <c r="EJ365" s="36"/>
    </row>
    <row r="366" customHeight="1" spans="6:140">
      <c r="F366" s="3" t="s">
        <v>50</v>
      </c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Z366" s="3" t="s">
        <v>50</v>
      </c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T366" s="3" t="s">
        <v>50</v>
      </c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N366" s="3" t="s">
        <v>50</v>
      </c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H366" s="3" t="s">
        <v>50</v>
      </c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DB366" s="3" t="s">
        <v>50</v>
      </c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V366" s="3" t="s">
        <v>50</v>
      </c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</row>
    <row r="367" customHeight="1" spans="6:140">
      <c r="F367" s="4" t="s">
        <v>8</v>
      </c>
      <c r="G367" s="5"/>
      <c r="H367" s="5"/>
      <c r="I367" s="6"/>
      <c r="J367" s="7" t="s">
        <v>9</v>
      </c>
      <c r="K367" s="7"/>
      <c r="L367" s="7"/>
      <c r="M367" s="7"/>
      <c r="N367" s="8" t="s">
        <v>10</v>
      </c>
      <c r="O367" s="8"/>
      <c r="P367" s="8"/>
      <c r="Q367" s="9" t="s">
        <v>11</v>
      </c>
      <c r="R367" s="10" t="s">
        <v>12</v>
      </c>
      <c r="S367" s="10" t="s">
        <v>13</v>
      </c>
      <c r="Z367" s="4" t="s">
        <v>8</v>
      </c>
      <c r="AA367" s="5"/>
      <c r="AB367" s="5"/>
      <c r="AC367" s="6"/>
      <c r="AD367" s="7" t="s">
        <v>9</v>
      </c>
      <c r="AE367" s="7"/>
      <c r="AF367" s="7"/>
      <c r="AG367" s="7"/>
      <c r="AH367" s="8" t="s">
        <v>10</v>
      </c>
      <c r="AI367" s="8"/>
      <c r="AJ367" s="8"/>
      <c r="AK367" s="9" t="s">
        <v>11</v>
      </c>
      <c r="AL367" s="10" t="s">
        <v>12</v>
      </c>
      <c r="AM367" s="10" t="s">
        <v>13</v>
      </c>
      <c r="AT367" s="4" t="s">
        <v>8</v>
      </c>
      <c r="AU367" s="5"/>
      <c r="AV367" s="5"/>
      <c r="AW367" s="6"/>
      <c r="AX367" s="7" t="s">
        <v>9</v>
      </c>
      <c r="AY367" s="7"/>
      <c r="AZ367" s="7"/>
      <c r="BA367" s="7"/>
      <c r="BB367" s="8" t="s">
        <v>10</v>
      </c>
      <c r="BC367" s="8"/>
      <c r="BD367" s="8"/>
      <c r="BE367" s="9" t="s">
        <v>11</v>
      </c>
      <c r="BF367" s="10" t="s">
        <v>12</v>
      </c>
      <c r="BG367" s="10" t="s">
        <v>13</v>
      </c>
      <c r="BN367" s="4" t="s">
        <v>8</v>
      </c>
      <c r="BO367" s="5"/>
      <c r="BP367" s="5"/>
      <c r="BQ367" s="6"/>
      <c r="BR367" s="7" t="s">
        <v>9</v>
      </c>
      <c r="BS367" s="7"/>
      <c r="BT367" s="7"/>
      <c r="BU367" s="7"/>
      <c r="BV367" s="8" t="s">
        <v>10</v>
      </c>
      <c r="BW367" s="8"/>
      <c r="BX367" s="8"/>
      <c r="BY367" s="9" t="s">
        <v>11</v>
      </c>
      <c r="BZ367" s="10" t="s">
        <v>12</v>
      </c>
      <c r="CA367" s="10" t="s">
        <v>13</v>
      </c>
      <c r="CH367" s="4" t="s">
        <v>8</v>
      </c>
      <c r="CI367" s="5"/>
      <c r="CJ367" s="5"/>
      <c r="CK367" s="6"/>
      <c r="CL367" s="7" t="s">
        <v>9</v>
      </c>
      <c r="CM367" s="7"/>
      <c r="CN367" s="7"/>
      <c r="CO367" s="7"/>
      <c r="CP367" s="8" t="s">
        <v>10</v>
      </c>
      <c r="CQ367" s="8"/>
      <c r="CR367" s="8"/>
      <c r="CS367" s="9" t="s">
        <v>11</v>
      </c>
      <c r="CT367" s="10" t="s">
        <v>12</v>
      </c>
      <c r="CU367" s="10" t="s">
        <v>13</v>
      </c>
      <c r="DB367" s="4" t="s">
        <v>8</v>
      </c>
      <c r="DC367" s="5"/>
      <c r="DD367" s="5"/>
      <c r="DE367" s="6"/>
      <c r="DF367" s="7" t="s">
        <v>9</v>
      </c>
      <c r="DG367" s="7"/>
      <c r="DH367" s="7"/>
      <c r="DI367" s="7"/>
      <c r="DJ367" s="8" t="s">
        <v>10</v>
      </c>
      <c r="DK367" s="8"/>
      <c r="DL367" s="8"/>
      <c r="DM367" s="9" t="s">
        <v>11</v>
      </c>
      <c r="DN367" s="10" t="s">
        <v>12</v>
      </c>
      <c r="DO367" s="10" t="s">
        <v>13</v>
      </c>
      <c r="DV367" s="4" t="s">
        <v>8</v>
      </c>
      <c r="DW367" s="5"/>
      <c r="DX367" s="5"/>
      <c r="DY367" s="6"/>
      <c r="DZ367" s="7" t="s">
        <v>9</v>
      </c>
      <c r="EA367" s="7"/>
      <c r="EB367" s="7"/>
      <c r="EC367" s="7"/>
      <c r="ED367" s="8" t="s">
        <v>10</v>
      </c>
      <c r="EE367" s="8"/>
      <c r="EF367" s="8"/>
      <c r="EG367" s="9" t="s">
        <v>11</v>
      </c>
      <c r="EH367" s="10" t="s">
        <v>12</v>
      </c>
      <c r="EI367" s="10" t="s">
        <v>13</v>
      </c>
    </row>
    <row r="368" customHeight="1" spans="6:140">
      <c r="F368" s="11" t="s">
        <v>19</v>
      </c>
      <c r="G368" s="11" t="s">
        <v>20</v>
      </c>
      <c r="H368" s="12" t="s">
        <v>21</v>
      </c>
      <c r="I368" s="13" t="s">
        <v>8</v>
      </c>
      <c r="J368" s="11" t="s">
        <v>22</v>
      </c>
      <c r="K368" s="11" t="s">
        <v>23</v>
      </c>
      <c r="L368" s="11" t="s">
        <v>24</v>
      </c>
      <c r="M368" s="7" t="s">
        <v>25</v>
      </c>
      <c r="N368" s="11" t="s">
        <v>26</v>
      </c>
      <c r="O368" s="11" t="s">
        <v>27</v>
      </c>
      <c r="P368" s="8" t="s">
        <v>28</v>
      </c>
      <c r="Q368" s="9" t="s">
        <v>29</v>
      </c>
      <c r="R368" s="14"/>
      <c r="S368" s="14"/>
      <c r="Z368" s="11" t="s">
        <v>19</v>
      </c>
      <c r="AA368" s="11" t="s">
        <v>20</v>
      </c>
      <c r="AB368" s="12" t="s">
        <v>21</v>
      </c>
      <c r="AC368" s="13" t="s">
        <v>8</v>
      </c>
      <c r="AD368" s="11" t="s">
        <v>22</v>
      </c>
      <c r="AE368" s="11" t="s">
        <v>23</v>
      </c>
      <c r="AF368" s="11" t="s">
        <v>24</v>
      </c>
      <c r="AG368" s="7" t="s">
        <v>25</v>
      </c>
      <c r="AH368" s="11" t="s">
        <v>26</v>
      </c>
      <c r="AI368" s="11" t="s">
        <v>27</v>
      </c>
      <c r="AJ368" s="8" t="s">
        <v>28</v>
      </c>
      <c r="AK368" s="9" t="s">
        <v>29</v>
      </c>
      <c r="AL368" s="14"/>
      <c r="AM368" s="14"/>
      <c r="AT368" s="11" t="s">
        <v>19</v>
      </c>
      <c r="AU368" s="11" t="s">
        <v>20</v>
      </c>
      <c r="AV368" s="12" t="s">
        <v>21</v>
      </c>
      <c r="AW368" s="13" t="s">
        <v>8</v>
      </c>
      <c r="AX368" s="11" t="s">
        <v>22</v>
      </c>
      <c r="AY368" s="11" t="s">
        <v>23</v>
      </c>
      <c r="AZ368" s="11" t="s">
        <v>24</v>
      </c>
      <c r="BA368" s="7" t="s">
        <v>25</v>
      </c>
      <c r="BB368" s="11" t="s">
        <v>26</v>
      </c>
      <c r="BC368" s="11" t="s">
        <v>27</v>
      </c>
      <c r="BD368" s="8" t="s">
        <v>28</v>
      </c>
      <c r="BE368" s="9" t="s">
        <v>29</v>
      </c>
      <c r="BF368" s="14"/>
      <c r="BG368" s="14"/>
      <c r="BN368" s="11" t="s">
        <v>19</v>
      </c>
      <c r="BO368" s="11" t="s">
        <v>20</v>
      </c>
      <c r="BP368" s="12" t="s">
        <v>21</v>
      </c>
      <c r="BQ368" s="13" t="s">
        <v>8</v>
      </c>
      <c r="BR368" s="11" t="s">
        <v>22</v>
      </c>
      <c r="BS368" s="11" t="s">
        <v>23</v>
      </c>
      <c r="BT368" s="11" t="s">
        <v>24</v>
      </c>
      <c r="BU368" s="7" t="s">
        <v>25</v>
      </c>
      <c r="BV368" s="11" t="s">
        <v>26</v>
      </c>
      <c r="BW368" s="11" t="s">
        <v>27</v>
      </c>
      <c r="BX368" s="8" t="s">
        <v>28</v>
      </c>
      <c r="BY368" s="9" t="s">
        <v>29</v>
      </c>
      <c r="BZ368" s="14"/>
      <c r="CA368" s="14"/>
      <c r="CH368" s="11" t="s">
        <v>19</v>
      </c>
      <c r="CI368" s="11" t="s">
        <v>20</v>
      </c>
      <c r="CJ368" s="12" t="s">
        <v>21</v>
      </c>
      <c r="CK368" s="13" t="s">
        <v>8</v>
      </c>
      <c r="CL368" s="11" t="s">
        <v>22</v>
      </c>
      <c r="CM368" s="11" t="s">
        <v>23</v>
      </c>
      <c r="CN368" s="11" t="s">
        <v>24</v>
      </c>
      <c r="CO368" s="7" t="s">
        <v>25</v>
      </c>
      <c r="CP368" s="11" t="s">
        <v>26</v>
      </c>
      <c r="CQ368" s="11" t="s">
        <v>27</v>
      </c>
      <c r="CR368" s="8" t="s">
        <v>28</v>
      </c>
      <c r="CS368" s="9" t="s">
        <v>29</v>
      </c>
      <c r="CT368" s="14"/>
      <c r="CU368" s="14"/>
      <c r="DB368" s="11" t="s">
        <v>19</v>
      </c>
      <c r="DC368" s="11" t="s">
        <v>20</v>
      </c>
      <c r="DD368" s="12" t="s">
        <v>21</v>
      </c>
      <c r="DE368" s="13" t="s">
        <v>8</v>
      </c>
      <c r="DF368" s="11" t="s">
        <v>22</v>
      </c>
      <c r="DG368" s="11" t="s">
        <v>23</v>
      </c>
      <c r="DH368" s="11" t="s">
        <v>24</v>
      </c>
      <c r="DI368" s="7" t="s">
        <v>25</v>
      </c>
      <c r="DJ368" s="11" t="s">
        <v>26</v>
      </c>
      <c r="DK368" s="11" t="s">
        <v>27</v>
      </c>
      <c r="DL368" s="8" t="s">
        <v>28</v>
      </c>
      <c r="DM368" s="9" t="s">
        <v>29</v>
      </c>
      <c r="DN368" s="14"/>
      <c r="DO368" s="14"/>
      <c r="DV368" s="11" t="s">
        <v>19</v>
      </c>
      <c r="DW368" s="11" t="s">
        <v>20</v>
      </c>
      <c r="DX368" s="12" t="s">
        <v>21</v>
      </c>
      <c r="DY368" s="13" t="s">
        <v>8</v>
      </c>
      <c r="DZ368" s="11" t="s">
        <v>22</v>
      </c>
      <c r="EA368" s="11" t="s">
        <v>23</v>
      </c>
      <c r="EB368" s="11" t="s">
        <v>24</v>
      </c>
      <c r="EC368" s="7" t="s">
        <v>25</v>
      </c>
      <c r="ED368" s="11" t="s">
        <v>26</v>
      </c>
      <c r="EE368" s="11" t="s">
        <v>27</v>
      </c>
      <c r="EF368" s="8" t="s">
        <v>28</v>
      </c>
      <c r="EG368" s="9" t="s">
        <v>29</v>
      </c>
      <c r="EH368" s="14"/>
      <c r="EI368" s="14"/>
    </row>
    <row r="369" customHeight="1" spans="6:139">
      <c r="F369" s="11">
        <v>2171</v>
      </c>
      <c r="G369" s="11">
        <v>0.65</v>
      </c>
      <c r="H369" s="12">
        <v>1.35</v>
      </c>
      <c r="I369" s="13">
        <f t="shared" ref="I369:I377" si="772">F369*G369*H369</f>
        <v>1905.0525</v>
      </c>
      <c r="J369" s="11">
        <v>3</v>
      </c>
      <c r="K369" s="11">
        <v>440</v>
      </c>
      <c r="L369" s="11">
        <v>0.83</v>
      </c>
      <c r="M369" s="16">
        <f t="shared" ref="M369:M377" si="773">1+6*K369/(K369+2000)+L369</f>
        <v>2.91196721311475</v>
      </c>
      <c r="N369" s="11">
        <v>0.97</v>
      </c>
      <c r="O369" s="11">
        <v>2.11</v>
      </c>
      <c r="P369" s="8">
        <f t="shared" ref="P369:P377" si="774">1+N369*O369</f>
        <v>3.0467</v>
      </c>
      <c r="Q369" s="9">
        <v>1.15</v>
      </c>
      <c r="R369" s="17">
        <v>1</v>
      </c>
      <c r="S369" s="18">
        <f t="shared" ref="S369:S377" si="775">I369*J369*Q369*P369*M369*R369</f>
        <v>58309.8893136642</v>
      </c>
      <c r="Z369" s="11">
        <v>2171</v>
      </c>
      <c r="AA369" s="11">
        <v>0.65</v>
      </c>
      <c r="AB369" s="12">
        <v>1.35</v>
      </c>
      <c r="AC369" s="13">
        <f t="shared" ref="AC369:AC377" si="776">Z369*AA369*AB369</f>
        <v>1905.0525</v>
      </c>
      <c r="AD369" s="11">
        <v>3</v>
      </c>
      <c r="AE369" s="11">
        <v>440</v>
      </c>
      <c r="AF369" s="11">
        <v>0.83</v>
      </c>
      <c r="AG369" s="16">
        <f t="shared" ref="AG369:AG377" si="777">1+6*AE369/(AE369+2000)+AF369</f>
        <v>2.91196721311475</v>
      </c>
      <c r="AH369" s="11">
        <v>0.97</v>
      </c>
      <c r="AI369" s="11">
        <v>2.11</v>
      </c>
      <c r="AJ369" s="8">
        <f t="shared" ref="AJ369:AJ377" si="778">1+AH369*AI369</f>
        <v>3.0467</v>
      </c>
      <c r="AK369" s="9">
        <v>1.15</v>
      </c>
      <c r="AL369" s="17">
        <v>1</v>
      </c>
      <c r="AM369" s="18">
        <f t="shared" ref="AM369:AM377" si="779">AC369*AD369*AK369*AJ369*AG369*AL369</f>
        <v>58309.8893136642</v>
      </c>
      <c r="AT369" s="11">
        <v>2171</v>
      </c>
      <c r="AU369" s="11">
        <v>0.65</v>
      </c>
      <c r="AV369" s="12">
        <v>1.35</v>
      </c>
      <c r="AW369" s="13">
        <f t="shared" ref="AW369:AW377" si="780">AT369*AU369*AV369</f>
        <v>1905.0525</v>
      </c>
      <c r="AX369" s="11">
        <v>3</v>
      </c>
      <c r="AY369" s="11">
        <v>440</v>
      </c>
      <c r="AZ369" s="11">
        <v>0.83</v>
      </c>
      <c r="BA369" s="16">
        <f t="shared" ref="BA369:BA377" si="781">1+6*AY369/(AY369+2000)+AZ369</f>
        <v>2.91196721311475</v>
      </c>
      <c r="BB369" s="11">
        <v>0.97</v>
      </c>
      <c r="BC369" s="11">
        <v>2.11</v>
      </c>
      <c r="BD369" s="8">
        <f t="shared" ref="BD369:BD377" si="782">1+BB369*BC369</f>
        <v>3.0467</v>
      </c>
      <c r="BE369" s="9">
        <v>1.15</v>
      </c>
      <c r="BF369" s="17">
        <v>1.015</v>
      </c>
      <c r="BG369" s="18">
        <f t="shared" ref="BG369:BG377" si="783">AW369*AX369*BE369*BD369*BA369*BF369</f>
        <v>59184.5376533692</v>
      </c>
      <c r="BN369" s="11">
        <v>2171</v>
      </c>
      <c r="BO369" s="11">
        <v>0.65</v>
      </c>
      <c r="BP369" s="12">
        <v>1.35</v>
      </c>
      <c r="BQ369" s="13">
        <f t="shared" ref="BQ369:BQ377" si="784">BN369*BO369*BP369</f>
        <v>1905.0525</v>
      </c>
      <c r="BR369" s="11">
        <v>3</v>
      </c>
      <c r="BS369" s="11">
        <v>440</v>
      </c>
      <c r="BT369" s="11">
        <v>0.83</v>
      </c>
      <c r="BU369" s="16">
        <f t="shared" ref="BU369:BU377" si="785">1+6*BS369/(BS369+2000)+BT369</f>
        <v>2.91196721311475</v>
      </c>
      <c r="BV369" s="11">
        <v>0.97</v>
      </c>
      <c r="BW369" s="11">
        <v>2.11</v>
      </c>
      <c r="BX369" s="8">
        <f t="shared" ref="BX369:BX377" si="786">1+BV369*BW369</f>
        <v>3.0467</v>
      </c>
      <c r="BY369" s="9">
        <v>1.15</v>
      </c>
      <c r="BZ369" s="17">
        <v>1.015</v>
      </c>
      <c r="CA369" s="18">
        <f t="shared" ref="CA369:CA377" si="787">BQ369*BR369*BY369*BX369*BU369*BZ369</f>
        <v>59184.5376533692</v>
      </c>
      <c r="CH369" s="11">
        <v>2171</v>
      </c>
      <c r="CI369" s="11">
        <v>0.65</v>
      </c>
      <c r="CJ369" s="12">
        <v>1.35</v>
      </c>
      <c r="CK369" s="13">
        <f t="shared" ref="CK369:CK377" si="788">CH369*CI369*CJ369</f>
        <v>1905.0525</v>
      </c>
      <c r="CL369" s="11">
        <v>3</v>
      </c>
      <c r="CM369" s="11">
        <v>440</v>
      </c>
      <c r="CN369" s="11">
        <v>0.83</v>
      </c>
      <c r="CO369" s="16">
        <f t="shared" ref="CO369:CO377" si="789">1+6*CM369/(CM369+2000)+CN369</f>
        <v>2.91196721311475</v>
      </c>
      <c r="CP369" s="11">
        <v>0.97</v>
      </c>
      <c r="CQ369" s="11">
        <v>2.11</v>
      </c>
      <c r="CR369" s="8">
        <f t="shared" ref="CR369:CR377" si="790">1+CP369*CQ369</f>
        <v>3.0467</v>
      </c>
      <c r="CS369" s="9">
        <v>1.15</v>
      </c>
      <c r="CT369" s="17">
        <v>1.085</v>
      </c>
      <c r="CU369" s="18">
        <f t="shared" ref="CU369:CU377" si="791">CK369*CL369*CS369*CR369*CO369*CT369</f>
        <v>63266.2299053257</v>
      </c>
      <c r="DB369" s="11">
        <v>2171</v>
      </c>
      <c r="DC369" s="11">
        <v>0.65</v>
      </c>
      <c r="DD369" s="12">
        <v>1.35</v>
      </c>
      <c r="DE369" s="13">
        <f t="shared" ref="DE369:DE377" si="792">DB369*DC369*DD369</f>
        <v>1905.0525</v>
      </c>
      <c r="DF369" s="11">
        <v>3</v>
      </c>
      <c r="DG369" s="11">
        <v>440</v>
      </c>
      <c r="DH369" s="11">
        <v>0.83</v>
      </c>
      <c r="DI369" s="16">
        <f t="shared" ref="DI369:DI377" si="793">1+6*DG369/(DG369+2000)+DH369</f>
        <v>2.91196721311475</v>
      </c>
      <c r="DJ369" s="11">
        <v>0.97</v>
      </c>
      <c r="DK369" s="11">
        <v>2.11</v>
      </c>
      <c r="DL369" s="8">
        <f t="shared" ref="DL369:DL377" si="794">1+DJ369*DK369</f>
        <v>3.0467</v>
      </c>
      <c r="DM369" s="9">
        <v>1.15</v>
      </c>
      <c r="DN369" s="17">
        <v>1.085</v>
      </c>
      <c r="DO369" s="18">
        <f t="shared" ref="DO369:DO377" si="795">DE369*DF369*DM369*DL369*DI369*DN369</f>
        <v>63266.2299053257</v>
      </c>
      <c r="DV369" s="11">
        <v>2171</v>
      </c>
      <c r="DW369" s="11">
        <v>0.65</v>
      </c>
      <c r="DX369" s="12">
        <v>1.35</v>
      </c>
      <c r="DY369" s="13">
        <f t="shared" ref="DY369:DY377" si="796">DV369*DW369*DX369</f>
        <v>1905.0525</v>
      </c>
      <c r="DZ369" s="11">
        <v>3</v>
      </c>
      <c r="EA369" s="11">
        <v>440</v>
      </c>
      <c r="EB369" s="11">
        <v>0.92</v>
      </c>
      <c r="EC369" s="16">
        <f t="shared" ref="EC369:EC377" si="797">1+6*EA369/(EA369+2000)+EB369</f>
        <v>3.00196721311475</v>
      </c>
      <c r="ED369" s="11">
        <v>0.97</v>
      </c>
      <c r="EE369" s="11">
        <v>2.91</v>
      </c>
      <c r="EF369" s="8">
        <f t="shared" ref="EF369:EF377" si="798">1+ED369*EE369</f>
        <v>3.8227</v>
      </c>
      <c r="EG369" s="9">
        <v>1.15</v>
      </c>
      <c r="EH369" s="17">
        <v>1.2</v>
      </c>
      <c r="EI369" s="18">
        <f t="shared" ref="EI369:EI377" si="799">DY369*DZ369*EG369*EF369*EC369*EH369</f>
        <v>90507.2669971819</v>
      </c>
    </row>
    <row r="370" customHeight="1" spans="6:139">
      <c r="F370" s="11">
        <v>2171</v>
      </c>
      <c r="G370" s="11">
        <v>0.65</v>
      </c>
      <c r="H370" s="12">
        <v>1.35</v>
      </c>
      <c r="I370" s="13">
        <f t="shared" si="772"/>
        <v>1905.0525</v>
      </c>
      <c r="J370" s="11">
        <v>3</v>
      </c>
      <c r="K370" s="11">
        <v>440</v>
      </c>
      <c r="L370" s="11">
        <v>0.83</v>
      </c>
      <c r="M370" s="16">
        <f t="shared" si="773"/>
        <v>2.91196721311475</v>
      </c>
      <c r="N370" s="11">
        <v>0.97</v>
      </c>
      <c r="O370" s="11">
        <v>2.11</v>
      </c>
      <c r="P370" s="8">
        <f t="shared" si="774"/>
        <v>3.0467</v>
      </c>
      <c r="Q370" s="9">
        <v>1.15</v>
      </c>
      <c r="R370" s="17">
        <v>1</v>
      </c>
      <c r="S370" s="18">
        <f t="shared" si="775"/>
        <v>58309.8893136642</v>
      </c>
      <c r="Z370" s="11">
        <v>2171</v>
      </c>
      <c r="AA370" s="11">
        <v>0.65</v>
      </c>
      <c r="AB370" s="12">
        <v>1.35</v>
      </c>
      <c r="AC370" s="13">
        <f t="shared" si="776"/>
        <v>1905.0525</v>
      </c>
      <c r="AD370" s="11">
        <v>3</v>
      </c>
      <c r="AE370" s="11">
        <v>440</v>
      </c>
      <c r="AF370" s="11">
        <v>0.83</v>
      </c>
      <c r="AG370" s="16">
        <f t="shared" si="777"/>
        <v>2.91196721311475</v>
      </c>
      <c r="AH370" s="11">
        <v>0.97</v>
      </c>
      <c r="AI370" s="11">
        <v>2.11</v>
      </c>
      <c r="AJ370" s="8">
        <f t="shared" si="778"/>
        <v>3.0467</v>
      </c>
      <c r="AK370" s="9">
        <v>1.15</v>
      </c>
      <c r="AL370" s="17">
        <v>1</v>
      </c>
      <c r="AM370" s="18">
        <f t="shared" si="779"/>
        <v>58309.8893136642</v>
      </c>
      <c r="AT370" s="11">
        <v>2171</v>
      </c>
      <c r="AU370" s="11">
        <v>0.65</v>
      </c>
      <c r="AV370" s="12">
        <v>1.35</v>
      </c>
      <c r="AW370" s="13">
        <f t="shared" si="780"/>
        <v>1905.0525</v>
      </c>
      <c r="AX370" s="11">
        <v>3</v>
      </c>
      <c r="AY370" s="11">
        <v>440</v>
      </c>
      <c r="AZ370" s="11">
        <v>0.83</v>
      </c>
      <c r="BA370" s="16">
        <f t="shared" si="781"/>
        <v>2.91196721311475</v>
      </c>
      <c r="BB370" s="11">
        <v>0.97</v>
      </c>
      <c r="BC370" s="11">
        <v>2.11</v>
      </c>
      <c r="BD370" s="8">
        <f t="shared" si="782"/>
        <v>3.0467</v>
      </c>
      <c r="BE370" s="9">
        <v>1.15</v>
      </c>
      <c r="BF370" s="17">
        <v>1.015</v>
      </c>
      <c r="BG370" s="18">
        <f t="shared" si="783"/>
        <v>59184.5376533692</v>
      </c>
      <c r="BN370" s="11">
        <v>2171</v>
      </c>
      <c r="BO370" s="11">
        <v>0.65</v>
      </c>
      <c r="BP370" s="12">
        <v>1.35</v>
      </c>
      <c r="BQ370" s="13">
        <f t="shared" si="784"/>
        <v>1905.0525</v>
      </c>
      <c r="BR370" s="11">
        <v>3</v>
      </c>
      <c r="BS370" s="11">
        <v>440</v>
      </c>
      <c r="BT370" s="11">
        <v>0.83</v>
      </c>
      <c r="BU370" s="16">
        <f t="shared" si="785"/>
        <v>2.91196721311475</v>
      </c>
      <c r="BV370" s="11">
        <v>0.97</v>
      </c>
      <c r="BW370" s="11">
        <v>2.11</v>
      </c>
      <c r="BX370" s="8">
        <f t="shared" si="786"/>
        <v>3.0467</v>
      </c>
      <c r="BY370" s="9">
        <v>1.15</v>
      </c>
      <c r="BZ370" s="17">
        <v>1.015</v>
      </c>
      <c r="CA370" s="18">
        <f t="shared" si="787"/>
        <v>59184.5376533692</v>
      </c>
      <c r="CH370" s="11">
        <v>2171</v>
      </c>
      <c r="CI370" s="11">
        <v>0.65</v>
      </c>
      <c r="CJ370" s="12">
        <v>1.35</v>
      </c>
      <c r="CK370" s="13">
        <f t="shared" si="788"/>
        <v>1905.0525</v>
      </c>
      <c r="CL370" s="11">
        <v>3</v>
      </c>
      <c r="CM370" s="11">
        <v>440</v>
      </c>
      <c r="CN370" s="11">
        <v>0.83</v>
      </c>
      <c r="CO370" s="16">
        <f t="shared" si="789"/>
        <v>2.91196721311475</v>
      </c>
      <c r="CP370" s="11">
        <v>0.97</v>
      </c>
      <c r="CQ370" s="11">
        <v>2.11</v>
      </c>
      <c r="CR370" s="8">
        <f t="shared" si="790"/>
        <v>3.0467</v>
      </c>
      <c r="CS370" s="9">
        <v>1.15</v>
      </c>
      <c r="CT370" s="17">
        <v>1.085</v>
      </c>
      <c r="CU370" s="18">
        <f t="shared" si="791"/>
        <v>63266.2299053257</v>
      </c>
      <c r="DB370" s="11">
        <v>2171</v>
      </c>
      <c r="DC370" s="11">
        <v>0.65</v>
      </c>
      <c r="DD370" s="12">
        <v>1.35</v>
      </c>
      <c r="DE370" s="13">
        <f t="shared" si="792"/>
        <v>1905.0525</v>
      </c>
      <c r="DF370" s="11">
        <v>3</v>
      </c>
      <c r="DG370" s="11">
        <v>440</v>
      </c>
      <c r="DH370" s="11">
        <v>0.83</v>
      </c>
      <c r="DI370" s="16">
        <f t="shared" si="793"/>
        <v>2.91196721311475</v>
      </c>
      <c r="DJ370" s="11">
        <v>0.97</v>
      </c>
      <c r="DK370" s="11">
        <v>2.11</v>
      </c>
      <c r="DL370" s="8">
        <f t="shared" si="794"/>
        <v>3.0467</v>
      </c>
      <c r="DM370" s="9">
        <v>1.15</v>
      </c>
      <c r="DN370" s="17">
        <v>1.085</v>
      </c>
      <c r="DO370" s="18">
        <f t="shared" si="795"/>
        <v>63266.2299053257</v>
      </c>
      <c r="DV370" s="11">
        <v>2171</v>
      </c>
      <c r="DW370" s="11">
        <v>0.65</v>
      </c>
      <c r="DX370" s="12">
        <v>1.35</v>
      </c>
      <c r="DY370" s="13">
        <f t="shared" si="796"/>
        <v>1905.0525</v>
      </c>
      <c r="DZ370" s="11">
        <v>3</v>
      </c>
      <c r="EA370" s="11">
        <v>440</v>
      </c>
      <c r="EB370" s="11">
        <v>0.92</v>
      </c>
      <c r="EC370" s="16">
        <f t="shared" si="797"/>
        <v>3.00196721311475</v>
      </c>
      <c r="ED370" s="11">
        <v>0.97</v>
      </c>
      <c r="EE370" s="11">
        <v>2.91</v>
      </c>
      <c r="EF370" s="8">
        <f t="shared" si="798"/>
        <v>3.8227</v>
      </c>
      <c r="EG370" s="9">
        <v>1.15</v>
      </c>
      <c r="EH370" s="17">
        <v>1.2</v>
      </c>
      <c r="EI370" s="18">
        <f t="shared" si="799"/>
        <v>90507.2669971819</v>
      </c>
    </row>
    <row r="371" customHeight="1" spans="6:139">
      <c r="F371" s="11">
        <v>2171</v>
      </c>
      <c r="G371" s="11">
        <v>0.65</v>
      </c>
      <c r="H371" s="12">
        <v>1.35</v>
      </c>
      <c r="I371" s="13">
        <f t="shared" si="772"/>
        <v>1905.0525</v>
      </c>
      <c r="J371" s="11">
        <v>3</v>
      </c>
      <c r="K371" s="11">
        <v>440</v>
      </c>
      <c r="L371" s="11">
        <v>0.83</v>
      </c>
      <c r="M371" s="16">
        <f t="shared" si="773"/>
        <v>2.91196721311475</v>
      </c>
      <c r="N371" s="11">
        <v>0.97</v>
      </c>
      <c r="O371" s="11">
        <v>2.11</v>
      </c>
      <c r="P371" s="8">
        <f t="shared" si="774"/>
        <v>3.0467</v>
      </c>
      <c r="Q371" s="9">
        <v>1.15</v>
      </c>
      <c r="R371" s="17">
        <v>1</v>
      </c>
      <c r="S371" s="18">
        <f t="shared" si="775"/>
        <v>58309.8893136642</v>
      </c>
      <c r="Z371" s="11">
        <v>2171</v>
      </c>
      <c r="AA371" s="11">
        <v>0.65</v>
      </c>
      <c r="AB371" s="12">
        <v>1.35</v>
      </c>
      <c r="AC371" s="13">
        <f t="shared" si="776"/>
        <v>1905.0525</v>
      </c>
      <c r="AD371" s="11">
        <v>3</v>
      </c>
      <c r="AE371" s="11">
        <v>440</v>
      </c>
      <c r="AF371" s="11">
        <v>0.83</v>
      </c>
      <c r="AG371" s="16">
        <f t="shared" si="777"/>
        <v>2.91196721311475</v>
      </c>
      <c r="AH371" s="11">
        <v>0.97</v>
      </c>
      <c r="AI371" s="11">
        <v>2.11</v>
      </c>
      <c r="AJ371" s="8">
        <f t="shared" si="778"/>
        <v>3.0467</v>
      </c>
      <c r="AK371" s="9">
        <v>1.15</v>
      </c>
      <c r="AL371" s="17">
        <v>1</v>
      </c>
      <c r="AM371" s="18">
        <f t="shared" si="779"/>
        <v>58309.8893136642</v>
      </c>
      <c r="AT371" s="11">
        <v>2171</v>
      </c>
      <c r="AU371" s="11">
        <v>0.65</v>
      </c>
      <c r="AV371" s="12">
        <v>1.35</v>
      </c>
      <c r="AW371" s="13">
        <f t="shared" si="780"/>
        <v>1905.0525</v>
      </c>
      <c r="AX371" s="11">
        <v>3</v>
      </c>
      <c r="AY371" s="11">
        <v>440</v>
      </c>
      <c r="AZ371" s="11">
        <v>0.83</v>
      </c>
      <c r="BA371" s="16">
        <f t="shared" si="781"/>
        <v>2.91196721311475</v>
      </c>
      <c r="BB371" s="11">
        <v>0.97</v>
      </c>
      <c r="BC371" s="11">
        <v>2.11</v>
      </c>
      <c r="BD371" s="8">
        <f t="shared" si="782"/>
        <v>3.0467</v>
      </c>
      <c r="BE371" s="9">
        <v>1.15</v>
      </c>
      <c r="BF371" s="17">
        <v>1.015</v>
      </c>
      <c r="BG371" s="18">
        <f t="shared" si="783"/>
        <v>59184.5376533692</v>
      </c>
      <c r="BN371" s="11">
        <v>2171</v>
      </c>
      <c r="BO371" s="11">
        <v>0.65</v>
      </c>
      <c r="BP371" s="12">
        <v>1.35</v>
      </c>
      <c r="BQ371" s="13">
        <f t="shared" si="784"/>
        <v>1905.0525</v>
      </c>
      <c r="BR371" s="11">
        <v>3</v>
      </c>
      <c r="BS371" s="11">
        <v>440</v>
      </c>
      <c r="BT371" s="11">
        <v>0.83</v>
      </c>
      <c r="BU371" s="16">
        <f t="shared" si="785"/>
        <v>2.91196721311475</v>
      </c>
      <c r="BV371" s="11">
        <v>0.97</v>
      </c>
      <c r="BW371" s="11">
        <v>2.11</v>
      </c>
      <c r="BX371" s="8">
        <f t="shared" si="786"/>
        <v>3.0467</v>
      </c>
      <c r="BY371" s="9">
        <v>1.15</v>
      </c>
      <c r="BZ371" s="17">
        <v>1.015</v>
      </c>
      <c r="CA371" s="18">
        <f t="shared" si="787"/>
        <v>59184.5376533692</v>
      </c>
      <c r="CH371" s="11">
        <v>2171</v>
      </c>
      <c r="CI371" s="11">
        <v>0.65</v>
      </c>
      <c r="CJ371" s="12">
        <v>1.35</v>
      </c>
      <c r="CK371" s="13">
        <f t="shared" si="788"/>
        <v>1905.0525</v>
      </c>
      <c r="CL371" s="11">
        <v>3</v>
      </c>
      <c r="CM371" s="11">
        <v>440</v>
      </c>
      <c r="CN371" s="11">
        <v>0.83</v>
      </c>
      <c r="CO371" s="16">
        <f t="shared" si="789"/>
        <v>2.91196721311475</v>
      </c>
      <c r="CP371" s="11">
        <v>0.97</v>
      </c>
      <c r="CQ371" s="11">
        <v>2.11</v>
      </c>
      <c r="CR371" s="8">
        <f t="shared" si="790"/>
        <v>3.0467</v>
      </c>
      <c r="CS371" s="9">
        <v>1.15</v>
      </c>
      <c r="CT371" s="17">
        <v>1.085</v>
      </c>
      <c r="CU371" s="18">
        <f t="shared" si="791"/>
        <v>63266.2299053257</v>
      </c>
      <c r="DB371" s="11">
        <v>2171</v>
      </c>
      <c r="DC371" s="11">
        <v>0.65</v>
      </c>
      <c r="DD371" s="12">
        <v>1.35</v>
      </c>
      <c r="DE371" s="13">
        <f t="shared" si="792"/>
        <v>1905.0525</v>
      </c>
      <c r="DF371" s="11">
        <v>3</v>
      </c>
      <c r="DG371" s="11">
        <v>440</v>
      </c>
      <c r="DH371" s="11">
        <v>0.83</v>
      </c>
      <c r="DI371" s="16">
        <f t="shared" si="793"/>
        <v>2.91196721311475</v>
      </c>
      <c r="DJ371" s="11">
        <v>0.97</v>
      </c>
      <c r="DK371" s="11">
        <v>2.11</v>
      </c>
      <c r="DL371" s="8">
        <f t="shared" si="794"/>
        <v>3.0467</v>
      </c>
      <c r="DM371" s="9">
        <v>1.15</v>
      </c>
      <c r="DN371" s="17">
        <v>1.085</v>
      </c>
      <c r="DO371" s="18">
        <f t="shared" si="795"/>
        <v>63266.2299053257</v>
      </c>
      <c r="DV371" s="11">
        <v>2171</v>
      </c>
      <c r="DW371" s="11">
        <v>0.65</v>
      </c>
      <c r="DX371" s="12">
        <v>1.35</v>
      </c>
      <c r="DY371" s="13">
        <f t="shared" si="796"/>
        <v>1905.0525</v>
      </c>
      <c r="DZ371" s="11">
        <v>3</v>
      </c>
      <c r="EA371" s="11">
        <v>440</v>
      </c>
      <c r="EB371" s="11">
        <v>0.92</v>
      </c>
      <c r="EC371" s="16">
        <f t="shared" si="797"/>
        <v>3.00196721311475</v>
      </c>
      <c r="ED371" s="11">
        <v>0.97</v>
      </c>
      <c r="EE371" s="11">
        <v>2.91</v>
      </c>
      <c r="EF371" s="8">
        <f t="shared" si="798"/>
        <v>3.8227</v>
      </c>
      <c r="EG371" s="9">
        <v>1.15</v>
      </c>
      <c r="EH371" s="17">
        <v>1.2</v>
      </c>
      <c r="EI371" s="18">
        <f t="shared" si="799"/>
        <v>90507.2669971819</v>
      </c>
    </row>
    <row r="372" customHeight="1" spans="6:139">
      <c r="F372" s="11">
        <v>2171</v>
      </c>
      <c r="G372" s="11">
        <v>0.65</v>
      </c>
      <c r="H372" s="12">
        <v>1.35</v>
      </c>
      <c r="I372" s="13">
        <f t="shared" si="772"/>
        <v>1905.0525</v>
      </c>
      <c r="J372" s="11">
        <v>3</v>
      </c>
      <c r="K372" s="11">
        <v>440</v>
      </c>
      <c r="L372" s="11">
        <v>0.83</v>
      </c>
      <c r="M372" s="16">
        <f t="shared" si="773"/>
        <v>2.91196721311475</v>
      </c>
      <c r="N372" s="11">
        <v>0.97</v>
      </c>
      <c r="O372" s="11">
        <v>2.11</v>
      </c>
      <c r="P372" s="8">
        <f t="shared" si="774"/>
        <v>3.0467</v>
      </c>
      <c r="Q372" s="9">
        <v>1.15</v>
      </c>
      <c r="R372" s="17">
        <v>1</v>
      </c>
      <c r="S372" s="18">
        <f t="shared" si="775"/>
        <v>58309.8893136642</v>
      </c>
      <c r="Z372" s="11">
        <v>2171</v>
      </c>
      <c r="AA372" s="11">
        <v>0.65</v>
      </c>
      <c r="AB372" s="12">
        <v>1.35</v>
      </c>
      <c r="AC372" s="13">
        <f t="shared" si="776"/>
        <v>1905.0525</v>
      </c>
      <c r="AD372" s="11">
        <v>3</v>
      </c>
      <c r="AE372" s="11">
        <v>440</v>
      </c>
      <c r="AF372" s="11">
        <v>0.83</v>
      </c>
      <c r="AG372" s="16">
        <f t="shared" si="777"/>
        <v>2.91196721311475</v>
      </c>
      <c r="AH372" s="11">
        <v>0.97</v>
      </c>
      <c r="AI372" s="11">
        <v>2.11</v>
      </c>
      <c r="AJ372" s="8">
        <f t="shared" si="778"/>
        <v>3.0467</v>
      </c>
      <c r="AK372" s="9">
        <v>1.15</v>
      </c>
      <c r="AL372" s="17">
        <v>1</v>
      </c>
      <c r="AM372" s="18">
        <f t="shared" si="779"/>
        <v>58309.8893136642</v>
      </c>
      <c r="AT372" s="11">
        <v>2171</v>
      </c>
      <c r="AU372" s="11">
        <v>0.65</v>
      </c>
      <c r="AV372" s="12">
        <v>1.35</v>
      </c>
      <c r="AW372" s="13">
        <f t="shared" si="780"/>
        <v>1905.0525</v>
      </c>
      <c r="AX372" s="11">
        <v>3</v>
      </c>
      <c r="AY372" s="11">
        <v>440</v>
      </c>
      <c r="AZ372" s="11">
        <v>0.83</v>
      </c>
      <c r="BA372" s="16">
        <f t="shared" si="781"/>
        <v>2.91196721311475</v>
      </c>
      <c r="BB372" s="11">
        <v>0.97</v>
      </c>
      <c r="BC372" s="11">
        <v>2.11</v>
      </c>
      <c r="BD372" s="8">
        <f t="shared" si="782"/>
        <v>3.0467</v>
      </c>
      <c r="BE372" s="9">
        <v>1.15</v>
      </c>
      <c r="BF372" s="17">
        <v>1.015</v>
      </c>
      <c r="BG372" s="18">
        <f t="shared" si="783"/>
        <v>59184.5376533692</v>
      </c>
      <c r="BN372" s="11">
        <v>2171</v>
      </c>
      <c r="BO372" s="11">
        <v>0.65</v>
      </c>
      <c r="BP372" s="12">
        <v>1.35</v>
      </c>
      <c r="BQ372" s="13">
        <f t="shared" si="784"/>
        <v>1905.0525</v>
      </c>
      <c r="BR372" s="11">
        <v>3</v>
      </c>
      <c r="BS372" s="11">
        <v>440</v>
      </c>
      <c r="BT372" s="11">
        <v>0.83</v>
      </c>
      <c r="BU372" s="16">
        <f t="shared" si="785"/>
        <v>2.91196721311475</v>
      </c>
      <c r="BV372" s="11">
        <v>0.97</v>
      </c>
      <c r="BW372" s="11">
        <v>2.11</v>
      </c>
      <c r="BX372" s="8">
        <f t="shared" si="786"/>
        <v>3.0467</v>
      </c>
      <c r="BY372" s="9">
        <v>1.15</v>
      </c>
      <c r="BZ372" s="17">
        <v>1.015</v>
      </c>
      <c r="CA372" s="18">
        <f t="shared" si="787"/>
        <v>59184.5376533692</v>
      </c>
      <c r="CH372" s="11">
        <v>2171</v>
      </c>
      <c r="CI372" s="11">
        <v>0.65</v>
      </c>
      <c r="CJ372" s="12">
        <v>1.35</v>
      </c>
      <c r="CK372" s="13">
        <f t="shared" si="788"/>
        <v>1905.0525</v>
      </c>
      <c r="CL372" s="11">
        <v>3</v>
      </c>
      <c r="CM372" s="11">
        <v>440</v>
      </c>
      <c r="CN372" s="11">
        <v>0.83</v>
      </c>
      <c r="CO372" s="16">
        <f t="shared" si="789"/>
        <v>2.91196721311475</v>
      </c>
      <c r="CP372" s="11">
        <v>0.97</v>
      </c>
      <c r="CQ372" s="11">
        <v>2.11</v>
      </c>
      <c r="CR372" s="8">
        <f t="shared" si="790"/>
        <v>3.0467</v>
      </c>
      <c r="CS372" s="9">
        <v>1.15</v>
      </c>
      <c r="CT372" s="17">
        <v>1.085</v>
      </c>
      <c r="CU372" s="18">
        <f t="shared" si="791"/>
        <v>63266.2299053257</v>
      </c>
      <c r="DB372" s="11">
        <v>2171</v>
      </c>
      <c r="DC372" s="11">
        <v>0.65</v>
      </c>
      <c r="DD372" s="12">
        <v>1.35</v>
      </c>
      <c r="DE372" s="13">
        <f t="shared" si="792"/>
        <v>1905.0525</v>
      </c>
      <c r="DF372" s="11">
        <v>3</v>
      </c>
      <c r="DG372" s="11">
        <v>440</v>
      </c>
      <c r="DH372" s="11">
        <v>0.83</v>
      </c>
      <c r="DI372" s="16">
        <f t="shared" si="793"/>
        <v>2.91196721311475</v>
      </c>
      <c r="DJ372" s="11">
        <v>0.97</v>
      </c>
      <c r="DK372" s="11">
        <v>2.11</v>
      </c>
      <c r="DL372" s="8">
        <f t="shared" si="794"/>
        <v>3.0467</v>
      </c>
      <c r="DM372" s="9">
        <v>1.15</v>
      </c>
      <c r="DN372" s="17">
        <v>1.085</v>
      </c>
      <c r="DO372" s="18">
        <f t="shared" si="795"/>
        <v>63266.2299053257</v>
      </c>
      <c r="DV372" s="11">
        <v>2171</v>
      </c>
      <c r="DW372" s="11">
        <v>0.65</v>
      </c>
      <c r="DX372" s="12">
        <v>1.35</v>
      </c>
      <c r="DY372" s="13">
        <f t="shared" si="796"/>
        <v>1905.0525</v>
      </c>
      <c r="DZ372" s="11">
        <v>3</v>
      </c>
      <c r="EA372" s="11">
        <v>440</v>
      </c>
      <c r="EB372" s="11">
        <v>0.92</v>
      </c>
      <c r="EC372" s="16">
        <f t="shared" si="797"/>
        <v>3.00196721311475</v>
      </c>
      <c r="ED372" s="11">
        <v>0.97</v>
      </c>
      <c r="EE372" s="11">
        <v>2.91</v>
      </c>
      <c r="EF372" s="8">
        <f t="shared" si="798"/>
        <v>3.8227</v>
      </c>
      <c r="EG372" s="9">
        <v>1.15</v>
      </c>
      <c r="EH372" s="17">
        <v>1.2</v>
      </c>
      <c r="EI372" s="18">
        <f t="shared" si="799"/>
        <v>90507.2669971819</v>
      </c>
    </row>
    <row r="373" customHeight="1" spans="6:139">
      <c r="F373" s="11">
        <v>2171</v>
      </c>
      <c r="G373" s="11">
        <v>0.65</v>
      </c>
      <c r="H373" s="12">
        <v>1.35</v>
      </c>
      <c r="I373" s="13">
        <f t="shared" si="772"/>
        <v>1905.0525</v>
      </c>
      <c r="J373" s="11">
        <v>3</v>
      </c>
      <c r="K373" s="11">
        <v>440</v>
      </c>
      <c r="L373" s="11">
        <v>0.83</v>
      </c>
      <c r="M373" s="16">
        <f t="shared" si="773"/>
        <v>2.91196721311475</v>
      </c>
      <c r="N373" s="11">
        <v>0.97</v>
      </c>
      <c r="O373" s="11">
        <v>2.11</v>
      </c>
      <c r="P373" s="8">
        <f t="shared" si="774"/>
        <v>3.0467</v>
      </c>
      <c r="Q373" s="9">
        <v>1.15</v>
      </c>
      <c r="R373" s="17">
        <v>1</v>
      </c>
      <c r="S373" s="18">
        <f t="shared" si="775"/>
        <v>58309.8893136642</v>
      </c>
      <c r="Z373" s="11">
        <v>2171</v>
      </c>
      <c r="AA373" s="11">
        <v>0.65</v>
      </c>
      <c r="AB373" s="12">
        <v>1.35</v>
      </c>
      <c r="AC373" s="13">
        <f t="shared" si="776"/>
        <v>1905.0525</v>
      </c>
      <c r="AD373" s="11">
        <v>3</v>
      </c>
      <c r="AE373" s="11">
        <v>440</v>
      </c>
      <c r="AF373" s="11">
        <v>0.83</v>
      </c>
      <c r="AG373" s="16">
        <f t="shared" si="777"/>
        <v>2.91196721311475</v>
      </c>
      <c r="AH373" s="11">
        <v>0.97</v>
      </c>
      <c r="AI373" s="11">
        <v>2.11</v>
      </c>
      <c r="AJ373" s="8">
        <f t="shared" si="778"/>
        <v>3.0467</v>
      </c>
      <c r="AK373" s="9">
        <v>1.15</v>
      </c>
      <c r="AL373" s="17">
        <v>1</v>
      </c>
      <c r="AM373" s="18">
        <f t="shared" si="779"/>
        <v>58309.8893136642</v>
      </c>
      <c r="AT373" s="11">
        <v>2171</v>
      </c>
      <c r="AU373" s="11">
        <v>0.65</v>
      </c>
      <c r="AV373" s="12">
        <v>1.35</v>
      </c>
      <c r="AW373" s="13">
        <f t="shared" si="780"/>
        <v>1905.0525</v>
      </c>
      <c r="AX373" s="11">
        <v>3</v>
      </c>
      <c r="AY373" s="11">
        <v>440</v>
      </c>
      <c r="AZ373" s="11">
        <v>0.83</v>
      </c>
      <c r="BA373" s="16">
        <f t="shared" si="781"/>
        <v>2.91196721311475</v>
      </c>
      <c r="BB373" s="11">
        <v>0.97</v>
      </c>
      <c r="BC373" s="11">
        <v>2.11</v>
      </c>
      <c r="BD373" s="8">
        <f t="shared" si="782"/>
        <v>3.0467</v>
      </c>
      <c r="BE373" s="9">
        <v>1.15</v>
      </c>
      <c r="BF373" s="17">
        <v>1.015</v>
      </c>
      <c r="BG373" s="18">
        <f t="shared" si="783"/>
        <v>59184.5376533692</v>
      </c>
      <c r="BN373" s="11">
        <v>2171</v>
      </c>
      <c r="BO373" s="11">
        <v>0.65</v>
      </c>
      <c r="BP373" s="12">
        <v>1.35</v>
      </c>
      <c r="BQ373" s="13">
        <f t="shared" si="784"/>
        <v>1905.0525</v>
      </c>
      <c r="BR373" s="11">
        <v>3</v>
      </c>
      <c r="BS373" s="11">
        <v>440</v>
      </c>
      <c r="BT373" s="11">
        <v>0.83</v>
      </c>
      <c r="BU373" s="16">
        <f t="shared" si="785"/>
        <v>2.91196721311475</v>
      </c>
      <c r="BV373" s="11">
        <v>0.97</v>
      </c>
      <c r="BW373" s="11">
        <v>2.11</v>
      </c>
      <c r="BX373" s="8">
        <f t="shared" si="786"/>
        <v>3.0467</v>
      </c>
      <c r="BY373" s="9">
        <v>1.15</v>
      </c>
      <c r="BZ373" s="17">
        <v>1.015</v>
      </c>
      <c r="CA373" s="18">
        <f t="shared" si="787"/>
        <v>59184.5376533692</v>
      </c>
      <c r="CH373" s="11">
        <v>2171</v>
      </c>
      <c r="CI373" s="11">
        <v>0.65</v>
      </c>
      <c r="CJ373" s="12">
        <v>1.35</v>
      </c>
      <c r="CK373" s="13">
        <f t="shared" si="788"/>
        <v>1905.0525</v>
      </c>
      <c r="CL373" s="11">
        <v>3</v>
      </c>
      <c r="CM373" s="11">
        <v>440</v>
      </c>
      <c r="CN373" s="11">
        <v>0.83</v>
      </c>
      <c r="CO373" s="16">
        <f t="shared" si="789"/>
        <v>2.91196721311475</v>
      </c>
      <c r="CP373" s="11">
        <v>0.97</v>
      </c>
      <c r="CQ373" s="11">
        <v>2.11</v>
      </c>
      <c r="CR373" s="8">
        <f t="shared" si="790"/>
        <v>3.0467</v>
      </c>
      <c r="CS373" s="9">
        <v>1.15</v>
      </c>
      <c r="CT373" s="17">
        <v>1.085</v>
      </c>
      <c r="CU373" s="18">
        <f t="shared" si="791"/>
        <v>63266.2299053257</v>
      </c>
      <c r="DB373" s="11">
        <v>2171</v>
      </c>
      <c r="DC373" s="11">
        <v>0.65</v>
      </c>
      <c r="DD373" s="12">
        <v>1.35</v>
      </c>
      <c r="DE373" s="13">
        <f t="shared" si="792"/>
        <v>1905.0525</v>
      </c>
      <c r="DF373" s="11">
        <v>3</v>
      </c>
      <c r="DG373" s="11">
        <v>440</v>
      </c>
      <c r="DH373" s="11">
        <v>0.83</v>
      </c>
      <c r="DI373" s="16">
        <f t="shared" si="793"/>
        <v>2.91196721311475</v>
      </c>
      <c r="DJ373" s="11">
        <v>0.97</v>
      </c>
      <c r="DK373" s="11">
        <v>2.11</v>
      </c>
      <c r="DL373" s="8">
        <f t="shared" si="794"/>
        <v>3.0467</v>
      </c>
      <c r="DM373" s="9">
        <v>1.15</v>
      </c>
      <c r="DN373" s="17">
        <v>1.085</v>
      </c>
      <c r="DO373" s="18">
        <f t="shared" si="795"/>
        <v>63266.2299053257</v>
      </c>
      <c r="DV373" s="11">
        <v>2171</v>
      </c>
      <c r="DW373" s="11">
        <v>0.65</v>
      </c>
      <c r="DX373" s="12">
        <v>1.35</v>
      </c>
      <c r="DY373" s="13">
        <f t="shared" si="796"/>
        <v>1905.0525</v>
      </c>
      <c r="DZ373" s="11">
        <v>3</v>
      </c>
      <c r="EA373" s="11">
        <v>440</v>
      </c>
      <c r="EB373" s="11">
        <v>0.92</v>
      </c>
      <c r="EC373" s="16">
        <f t="shared" si="797"/>
        <v>3.00196721311475</v>
      </c>
      <c r="ED373" s="11">
        <v>0.97</v>
      </c>
      <c r="EE373" s="11">
        <v>2.91</v>
      </c>
      <c r="EF373" s="8">
        <f t="shared" si="798"/>
        <v>3.8227</v>
      </c>
      <c r="EG373" s="9">
        <v>1.15</v>
      </c>
      <c r="EH373" s="17">
        <v>1.2</v>
      </c>
      <c r="EI373" s="18">
        <f t="shared" si="799"/>
        <v>90507.2669971819</v>
      </c>
    </row>
    <row r="374" customHeight="1" spans="6:139">
      <c r="F374" s="11">
        <v>2171</v>
      </c>
      <c r="G374" s="11">
        <v>0.65</v>
      </c>
      <c r="H374" s="12">
        <v>1.35</v>
      </c>
      <c r="I374" s="13">
        <f t="shared" si="772"/>
        <v>1905.0525</v>
      </c>
      <c r="J374" s="11">
        <v>3</v>
      </c>
      <c r="K374" s="11">
        <v>190</v>
      </c>
      <c r="L374" s="11">
        <v>0.83</v>
      </c>
      <c r="M374" s="16">
        <f t="shared" si="773"/>
        <v>2.35054794520548</v>
      </c>
      <c r="N374" s="11">
        <v>0.97</v>
      </c>
      <c r="O374" s="11">
        <v>2.11</v>
      </c>
      <c r="P374" s="8">
        <f t="shared" si="774"/>
        <v>3.0467</v>
      </c>
      <c r="Q374" s="9">
        <v>0.9</v>
      </c>
      <c r="R374" s="17">
        <v>1</v>
      </c>
      <c r="S374" s="18">
        <f t="shared" si="775"/>
        <v>36835.7502237207</v>
      </c>
      <c r="Z374" s="11">
        <v>2171</v>
      </c>
      <c r="AA374" s="11">
        <v>0.65</v>
      </c>
      <c r="AB374" s="12">
        <v>1.35</v>
      </c>
      <c r="AC374" s="13">
        <f t="shared" si="776"/>
        <v>1905.0525</v>
      </c>
      <c r="AD374" s="11">
        <v>3</v>
      </c>
      <c r="AE374" s="11">
        <v>190</v>
      </c>
      <c r="AF374" s="11">
        <v>0.83</v>
      </c>
      <c r="AG374" s="16">
        <f t="shared" si="777"/>
        <v>2.35054794520548</v>
      </c>
      <c r="AH374" s="11">
        <v>0.97</v>
      </c>
      <c r="AI374" s="11">
        <v>2.11</v>
      </c>
      <c r="AJ374" s="8">
        <f t="shared" si="778"/>
        <v>3.0467</v>
      </c>
      <c r="AK374" s="9">
        <v>0.9</v>
      </c>
      <c r="AL374" s="17">
        <v>1</v>
      </c>
      <c r="AM374" s="18">
        <f t="shared" si="779"/>
        <v>36835.7502237207</v>
      </c>
      <c r="AT374" s="11">
        <v>2171</v>
      </c>
      <c r="AU374" s="11">
        <v>0.65</v>
      </c>
      <c r="AV374" s="12">
        <v>1.35</v>
      </c>
      <c r="AW374" s="13">
        <f t="shared" si="780"/>
        <v>1905.0525</v>
      </c>
      <c r="AX374" s="11">
        <v>3</v>
      </c>
      <c r="AY374" s="11">
        <v>190</v>
      </c>
      <c r="AZ374" s="11">
        <v>0.83</v>
      </c>
      <c r="BA374" s="16">
        <f t="shared" si="781"/>
        <v>2.35054794520548</v>
      </c>
      <c r="BB374" s="11">
        <v>0.97</v>
      </c>
      <c r="BC374" s="11">
        <v>2.11</v>
      </c>
      <c r="BD374" s="8">
        <f t="shared" si="782"/>
        <v>3.0467</v>
      </c>
      <c r="BE374" s="9">
        <v>0.9</v>
      </c>
      <c r="BF374" s="17">
        <v>1.015</v>
      </c>
      <c r="BG374" s="18">
        <f t="shared" si="783"/>
        <v>37388.2864770765</v>
      </c>
      <c r="BN374" s="11">
        <v>2171</v>
      </c>
      <c r="BO374" s="11">
        <v>0.65</v>
      </c>
      <c r="BP374" s="12">
        <v>1.35</v>
      </c>
      <c r="BQ374" s="13">
        <f t="shared" si="784"/>
        <v>1905.0525</v>
      </c>
      <c r="BR374" s="11">
        <v>3</v>
      </c>
      <c r="BS374" s="11">
        <v>190</v>
      </c>
      <c r="BT374" s="11">
        <v>0.83</v>
      </c>
      <c r="BU374" s="16">
        <f t="shared" si="785"/>
        <v>2.35054794520548</v>
      </c>
      <c r="BV374" s="11">
        <v>0.97</v>
      </c>
      <c r="BW374" s="11">
        <v>2.11</v>
      </c>
      <c r="BX374" s="8">
        <f t="shared" si="786"/>
        <v>3.0467</v>
      </c>
      <c r="BY374" s="9">
        <v>0.9</v>
      </c>
      <c r="BZ374" s="17">
        <v>1.015</v>
      </c>
      <c r="CA374" s="18">
        <f t="shared" si="787"/>
        <v>37388.2864770765</v>
      </c>
      <c r="CH374" s="11">
        <v>2171</v>
      </c>
      <c r="CI374" s="11">
        <v>0.65</v>
      </c>
      <c r="CJ374" s="12">
        <v>1.35</v>
      </c>
      <c r="CK374" s="13">
        <f t="shared" si="788"/>
        <v>1905.0525</v>
      </c>
      <c r="CL374" s="11">
        <v>3</v>
      </c>
      <c r="CM374" s="11">
        <v>190</v>
      </c>
      <c r="CN374" s="11">
        <v>0.83</v>
      </c>
      <c r="CO374" s="16">
        <f t="shared" si="789"/>
        <v>2.35054794520548</v>
      </c>
      <c r="CP374" s="11">
        <v>0.97</v>
      </c>
      <c r="CQ374" s="11">
        <v>2.11</v>
      </c>
      <c r="CR374" s="8">
        <f t="shared" si="790"/>
        <v>3.0467</v>
      </c>
      <c r="CS374" s="9">
        <v>0.9</v>
      </c>
      <c r="CT374" s="17">
        <v>1.085</v>
      </c>
      <c r="CU374" s="18">
        <f t="shared" si="791"/>
        <v>39966.788992737</v>
      </c>
      <c r="DB374" s="11">
        <v>2171</v>
      </c>
      <c r="DC374" s="11">
        <v>0.65</v>
      </c>
      <c r="DD374" s="12">
        <v>1.35</v>
      </c>
      <c r="DE374" s="13">
        <f t="shared" si="792"/>
        <v>1905.0525</v>
      </c>
      <c r="DF374" s="11">
        <v>3</v>
      </c>
      <c r="DG374" s="11">
        <v>190</v>
      </c>
      <c r="DH374" s="11">
        <v>0.83</v>
      </c>
      <c r="DI374" s="16">
        <f t="shared" si="793"/>
        <v>2.35054794520548</v>
      </c>
      <c r="DJ374" s="11">
        <v>0.97</v>
      </c>
      <c r="DK374" s="11">
        <v>2.11</v>
      </c>
      <c r="DL374" s="8">
        <f t="shared" si="794"/>
        <v>3.0467</v>
      </c>
      <c r="DM374" s="9">
        <v>0.9</v>
      </c>
      <c r="DN374" s="17">
        <v>1.085</v>
      </c>
      <c r="DO374" s="18">
        <f t="shared" si="795"/>
        <v>39966.788992737</v>
      </c>
      <c r="DV374" s="11">
        <v>2171</v>
      </c>
      <c r="DW374" s="11">
        <v>0.65</v>
      </c>
      <c r="DX374" s="12">
        <v>1.35</v>
      </c>
      <c r="DY374" s="13">
        <f t="shared" si="796"/>
        <v>1905.0525</v>
      </c>
      <c r="DZ374" s="11">
        <v>3</v>
      </c>
      <c r="EA374" s="11">
        <v>190</v>
      </c>
      <c r="EB374" s="11">
        <v>0.92</v>
      </c>
      <c r="EC374" s="16">
        <f t="shared" si="797"/>
        <v>2.44054794520548</v>
      </c>
      <c r="ED374" s="11">
        <v>0.97</v>
      </c>
      <c r="EE374" s="11">
        <v>2.91</v>
      </c>
      <c r="EF374" s="8">
        <f t="shared" si="798"/>
        <v>3.8227</v>
      </c>
      <c r="EG374" s="9">
        <v>0.9</v>
      </c>
      <c r="EH374" s="17">
        <v>1.2</v>
      </c>
      <c r="EI374" s="18">
        <f t="shared" si="799"/>
        <v>57585.0196347269</v>
      </c>
    </row>
    <row r="375" customHeight="1" spans="6:139">
      <c r="F375" s="11">
        <v>2171</v>
      </c>
      <c r="G375" s="11">
        <v>0.65</v>
      </c>
      <c r="H375" s="12">
        <v>1.35</v>
      </c>
      <c r="I375" s="13">
        <f t="shared" si="772"/>
        <v>1905.0525</v>
      </c>
      <c r="J375" s="11">
        <v>3</v>
      </c>
      <c r="K375" s="11">
        <v>190</v>
      </c>
      <c r="L375" s="11">
        <v>0.83</v>
      </c>
      <c r="M375" s="16">
        <f t="shared" si="773"/>
        <v>2.35054794520548</v>
      </c>
      <c r="N375" s="11">
        <v>0.97</v>
      </c>
      <c r="O375" s="11">
        <v>2.11</v>
      </c>
      <c r="P375" s="8">
        <f t="shared" si="774"/>
        <v>3.0467</v>
      </c>
      <c r="Q375" s="9">
        <v>0.9</v>
      </c>
      <c r="R375" s="17">
        <v>1</v>
      </c>
      <c r="S375" s="18">
        <f t="shared" si="775"/>
        <v>36835.7502237207</v>
      </c>
      <c r="Z375" s="11">
        <v>2171</v>
      </c>
      <c r="AA375" s="11">
        <v>0.65</v>
      </c>
      <c r="AB375" s="12">
        <v>1.35</v>
      </c>
      <c r="AC375" s="13">
        <f t="shared" si="776"/>
        <v>1905.0525</v>
      </c>
      <c r="AD375" s="11">
        <v>3</v>
      </c>
      <c r="AE375" s="11">
        <v>190</v>
      </c>
      <c r="AF375" s="11">
        <v>0.83</v>
      </c>
      <c r="AG375" s="16">
        <f t="shared" si="777"/>
        <v>2.35054794520548</v>
      </c>
      <c r="AH375" s="11">
        <v>0.97</v>
      </c>
      <c r="AI375" s="11">
        <v>2.11</v>
      </c>
      <c r="AJ375" s="8">
        <f t="shared" si="778"/>
        <v>3.0467</v>
      </c>
      <c r="AK375" s="9">
        <v>0.9</v>
      </c>
      <c r="AL375" s="17">
        <v>1</v>
      </c>
      <c r="AM375" s="18">
        <f t="shared" si="779"/>
        <v>36835.7502237207</v>
      </c>
      <c r="AT375" s="11">
        <v>2171</v>
      </c>
      <c r="AU375" s="11">
        <v>0.65</v>
      </c>
      <c r="AV375" s="12">
        <v>1.35</v>
      </c>
      <c r="AW375" s="13">
        <f t="shared" si="780"/>
        <v>1905.0525</v>
      </c>
      <c r="AX375" s="11">
        <v>3</v>
      </c>
      <c r="AY375" s="11">
        <v>190</v>
      </c>
      <c r="AZ375" s="11">
        <v>0.83</v>
      </c>
      <c r="BA375" s="16">
        <f t="shared" si="781"/>
        <v>2.35054794520548</v>
      </c>
      <c r="BB375" s="11">
        <v>0.97</v>
      </c>
      <c r="BC375" s="11">
        <v>2.11</v>
      </c>
      <c r="BD375" s="8">
        <f t="shared" si="782"/>
        <v>3.0467</v>
      </c>
      <c r="BE375" s="9">
        <v>0.9</v>
      </c>
      <c r="BF375" s="17">
        <v>1.015</v>
      </c>
      <c r="BG375" s="18">
        <f t="shared" si="783"/>
        <v>37388.2864770765</v>
      </c>
      <c r="BN375" s="11">
        <v>2171</v>
      </c>
      <c r="BO375" s="11">
        <v>0.65</v>
      </c>
      <c r="BP375" s="12">
        <v>1.35</v>
      </c>
      <c r="BQ375" s="13">
        <f t="shared" si="784"/>
        <v>1905.0525</v>
      </c>
      <c r="BR375" s="11">
        <v>3</v>
      </c>
      <c r="BS375" s="11">
        <v>190</v>
      </c>
      <c r="BT375" s="11">
        <v>0.83</v>
      </c>
      <c r="BU375" s="16">
        <f t="shared" si="785"/>
        <v>2.35054794520548</v>
      </c>
      <c r="BV375" s="11">
        <v>0.97</v>
      </c>
      <c r="BW375" s="11">
        <v>2.11</v>
      </c>
      <c r="BX375" s="8">
        <f t="shared" si="786"/>
        <v>3.0467</v>
      </c>
      <c r="BY375" s="9">
        <v>0.9</v>
      </c>
      <c r="BZ375" s="17">
        <v>1.015</v>
      </c>
      <c r="CA375" s="18">
        <f t="shared" si="787"/>
        <v>37388.2864770765</v>
      </c>
      <c r="CH375" s="11">
        <v>2171</v>
      </c>
      <c r="CI375" s="11">
        <v>0.65</v>
      </c>
      <c r="CJ375" s="12">
        <v>1.35</v>
      </c>
      <c r="CK375" s="13">
        <f t="shared" si="788"/>
        <v>1905.0525</v>
      </c>
      <c r="CL375" s="11">
        <v>3</v>
      </c>
      <c r="CM375" s="11">
        <v>190</v>
      </c>
      <c r="CN375" s="11">
        <v>0.83</v>
      </c>
      <c r="CO375" s="16">
        <f t="shared" si="789"/>
        <v>2.35054794520548</v>
      </c>
      <c r="CP375" s="11">
        <v>0.97</v>
      </c>
      <c r="CQ375" s="11">
        <v>2.11</v>
      </c>
      <c r="CR375" s="8">
        <f t="shared" si="790"/>
        <v>3.0467</v>
      </c>
      <c r="CS375" s="9">
        <v>0.9</v>
      </c>
      <c r="CT375" s="17">
        <v>1.085</v>
      </c>
      <c r="CU375" s="18">
        <f t="shared" si="791"/>
        <v>39966.788992737</v>
      </c>
      <c r="DB375" s="11">
        <v>2171</v>
      </c>
      <c r="DC375" s="11">
        <v>0.65</v>
      </c>
      <c r="DD375" s="12">
        <v>1.35</v>
      </c>
      <c r="DE375" s="13">
        <f t="shared" si="792"/>
        <v>1905.0525</v>
      </c>
      <c r="DF375" s="11">
        <v>3</v>
      </c>
      <c r="DG375" s="11">
        <v>190</v>
      </c>
      <c r="DH375" s="11">
        <v>0.83</v>
      </c>
      <c r="DI375" s="16">
        <f t="shared" si="793"/>
        <v>2.35054794520548</v>
      </c>
      <c r="DJ375" s="11">
        <v>0.97</v>
      </c>
      <c r="DK375" s="11">
        <v>2.11</v>
      </c>
      <c r="DL375" s="8">
        <f t="shared" si="794"/>
        <v>3.0467</v>
      </c>
      <c r="DM375" s="9">
        <v>0.9</v>
      </c>
      <c r="DN375" s="17">
        <v>1.085</v>
      </c>
      <c r="DO375" s="18">
        <f t="shared" si="795"/>
        <v>39966.788992737</v>
      </c>
      <c r="DV375" s="11">
        <v>2171</v>
      </c>
      <c r="DW375" s="11">
        <v>0.65</v>
      </c>
      <c r="DX375" s="12">
        <v>1.35</v>
      </c>
      <c r="DY375" s="13">
        <f t="shared" si="796"/>
        <v>1905.0525</v>
      </c>
      <c r="DZ375" s="11">
        <v>3</v>
      </c>
      <c r="EA375" s="11">
        <v>190</v>
      </c>
      <c r="EB375" s="11">
        <v>0.92</v>
      </c>
      <c r="EC375" s="16">
        <f t="shared" si="797"/>
        <v>2.44054794520548</v>
      </c>
      <c r="ED375" s="11">
        <v>0.97</v>
      </c>
      <c r="EE375" s="11">
        <v>2.91</v>
      </c>
      <c r="EF375" s="8">
        <f t="shared" si="798"/>
        <v>3.8227</v>
      </c>
      <c r="EG375" s="9">
        <v>0.9</v>
      </c>
      <c r="EH375" s="17">
        <v>1.2</v>
      </c>
      <c r="EI375" s="18">
        <f t="shared" si="799"/>
        <v>57585.0196347269</v>
      </c>
    </row>
    <row r="376" customHeight="1" spans="6:139">
      <c r="F376" s="11">
        <v>2171</v>
      </c>
      <c r="G376" s="11">
        <v>0.65</v>
      </c>
      <c r="H376" s="12">
        <v>1.35</v>
      </c>
      <c r="I376" s="13">
        <f t="shared" si="772"/>
        <v>1905.0525</v>
      </c>
      <c r="J376" s="11">
        <v>3</v>
      </c>
      <c r="K376" s="11">
        <v>190</v>
      </c>
      <c r="L376" s="11">
        <v>0.83</v>
      </c>
      <c r="M376" s="16">
        <f t="shared" si="773"/>
        <v>2.35054794520548</v>
      </c>
      <c r="N376" s="11">
        <v>0.97</v>
      </c>
      <c r="O376" s="11">
        <v>2.11</v>
      </c>
      <c r="P376" s="8">
        <f t="shared" si="774"/>
        <v>3.0467</v>
      </c>
      <c r="Q376" s="9">
        <v>0.9</v>
      </c>
      <c r="R376" s="17">
        <v>1</v>
      </c>
      <c r="S376" s="18">
        <f t="shared" si="775"/>
        <v>36835.7502237207</v>
      </c>
      <c r="Z376" s="11">
        <v>2171</v>
      </c>
      <c r="AA376" s="11">
        <v>0.65</v>
      </c>
      <c r="AB376" s="12">
        <v>1.35</v>
      </c>
      <c r="AC376" s="13">
        <f t="shared" si="776"/>
        <v>1905.0525</v>
      </c>
      <c r="AD376" s="11">
        <v>3</v>
      </c>
      <c r="AE376" s="11">
        <v>190</v>
      </c>
      <c r="AF376" s="11">
        <v>0.83</v>
      </c>
      <c r="AG376" s="16">
        <f t="shared" si="777"/>
        <v>2.35054794520548</v>
      </c>
      <c r="AH376" s="11">
        <v>0.97</v>
      </c>
      <c r="AI376" s="11">
        <v>2.11</v>
      </c>
      <c r="AJ376" s="8">
        <f t="shared" si="778"/>
        <v>3.0467</v>
      </c>
      <c r="AK376" s="9">
        <v>0.9</v>
      </c>
      <c r="AL376" s="17">
        <v>1</v>
      </c>
      <c r="AM376" s="18">
        <f t="shared" si="779"/>
        <v>36835.7502237207</v>
      </c>
      <c r="AT376" s="11">
        <v>2171</v>
      </c>
      <c r="AU376" s="11">
        <v>0.65</v>
      </c>
      <c r="AV376" s="12">
        <v>1.35</v>
      </c>
      <c r="AW376" s="13">
        <f t="shared" si="780"/>
        <v>1905.0525</v>
      </c>
      <c r="AX376" s="11">
        <v>3</v>
      </c>
      <c r="AY376" s="11">
        <v>190</v>
      </c>
      <c r="AZ376" s="11">
        <v>0.83</v>
      </c>
      <c r="BA376" s="16">
        <f t="shared" si="781"/>
        <v>2.35054794520548</v>
      </c>
      <c r="BB376" s="11">
        <v>0.97</v>
      </c>
      <c r="BC376" s="11">
        <v>2.11</v>
      </c>
      <c r="BD376" s="8">
        <f t="shared" si="782"/>
        <v>3.0467</v>
      </c>
      <c r="BE376" s="9">
        <v>0.9</v>
      </c>
      <c r="BF376" s="17">
        <v>1.015</v>
      </c>
      <c r="BG376" s="18">
        <f t="shared" si="783"/>
        <v>37388.2864770765</v>
      </c>
      <c r="BN376" s="11">
        <v>2171</v>
      </c>
      <c r="BO376" s="11">
        <v>0.65</v>
      </c>
      <c r="BP376" s="12">
        <v>1.35</v>
      </c>
      <c r="BQ376" s="13">
        <f t="shared" si="784"/>
        <v>1905.0525</v>
      </c>
      <c r="BR376" s="11">
        <v>3</v>
      </c>
      <c r="BS376" s="11">
        <v>190</v>
      </c>
      <c r="BT376" s="11">
        <v>0.83</v>
      </c>
      <c r="BU376" s="16">
        <f t="shared" si="785"/>
        <v>2.35054794520548</v>
      </c>
      <c r="BV376" s="11">
        <v>0.97</v>
      </c>
      <c r="BW376" s="11">
        <v>2.11</v>
      </c>
      <c r="BX376" s="8">
        <f t="shared" si="786"/>
        <v>3.0467</v>
      </c>
      <c r="BY376" s="9">
        <v>0.9</v>
      </c>
      <c r="BZ376" s="17">
        <v>1.015</v>
      </c>
      <c r="CA376" s="18">
        <f t="shared" si="787"/>
        <v>37388.2864770765</v>
      </c>
      <c r="CH376" s="11">
        <v>2171</v>
      </c>
      <c r="CI376" s="11">
        <v>0.65</v>
      </c>
      <c r="CJ376" s="12">
        <v>1.35</v>
      </c>
      <c r="CK376" s="13">
        <f t="shared" si="788"/>
        <v>1905.0525</v>
      </c>
      <c r="CL376" s="11">
        <v>3</v>
      </c>
      <c r="CM376" s="11">
        <v>190</v>
      </c>
      <c r="CN376" s="11">
        <v>0.83</v>
      </c>
      <c r="CO376" s="16">
        <f t="shared" si="789"/>
        <v>2.35054794520548</v>
      </c>
      <c r="CP376" s="11">
        <v>0.97</v>
      </c>
      <c r="CQ376" s="11">
        <v>2.11</v>
      </c>
      <c r="CR376" s="8">
        <f t="shared" si="790"/>
        <v>3.0467</v>
      </c>
      <c r="CS376" s="9">
        <v>0.9</v>
      </c>
      <c r="CT376" s="17">
        <v>1.085</v>
      </c>
      <c r="CU376" s="18">
        <f t="shared" si="791"/>
        <v>39966.788992737</v>
      </c>
      <c r="DB376" s="11">
        <v>2171</v>
      </c>
      <c r="DC376" s="11">
        <v>0.65</v>
      </c>
      <c r="DD376" s="12">
        <v>1.35</v>
      </c>
      <c r="DE376" s="13">
        <f t="shared" si="792"/>
        <v>1905.0525</v>
      </c>
      <c r="DF376" s="11">
        <v>3</v>
      </c>
      <c r="DG376" s="11">
        <v>190</v>
      </c>
      <c r="DH376" s="11">
        <v>0.83</v>
      </c>
      <c r="DI376" s="16">
        <f t="shared" si="793"/>
        <v>2.35054794520548</v>
      </c>
      <c r="DJ376" s="11">
        <v>0.97</v>
      </c>
      <c r="DK376" s="11">
        <v>2.11</v>
      </c>
      <c r="DL376" s="8">
        <f t="shared" si="794"/>
        <v>3.0467</v>
      </c>
      <c r="DM376" s="9">
        <v>0.9</v>
      </c>
      <c r="DN376" s="17">
        <v>1.085</v>
      </c>
      <c r="DO376" s="18">
        <f t="shared" si="795"/>
        <v>39966.788992737</v>
      </c>
      <c r="DV376" s="11">
        <v>2171</v>
      </c>
      <c r="DW376" s="11">
        <v>0.65</v>
      </c>
      <c r="DX376" s="12">
        <v>1.35</v>
      </c>
      <c r="DY376" s="13">
        <f t="shared" si="796"/>
        <v>1905.0525</v>
      </c>
      <c r="DZ376" s="11">
        <v>3</v>
      </c>
      <c r="EA376" s="11">
        <v>190</v>
      </c>
      <c r="EB376" s="11">
        <v>0.92</v>
      </c>
      <c r="EC376" s="16">
        <f t="shared" si="797"/>
        <v>2.44054794520548</v>
      </c>
      <c r="ED376" s="11">
        <v>0.97</v>
      </c>
      <c r="EE376" s="11">
        <v>2.91</v>
      </c>
      <c r="EF376" s="8">
        <f t="shared" si="798"/>
        <v>3.8227</v>
      </c>
      <c r="EG376" s="9">
        <v>0.9</v>
      </c>
      <c r="EH376" s="17">
        <v>1.2</v>
      </c>
      <c r="EI376" s="18">
        <f t="shared" si="799"/>
        <v>57585.0196347269</v>
      </c>
    </row>
    <row r="377" customHeight="1" spans="6:139">
      <c r="F377" s="11">
        <v>2171</v>
      </c>
      <c r="G377" s="11">
        <v>0.65</v>
      </c>
      <c r="H377" s="12">
        <v>1.35</v>
      </c>
      <c r="I377" s="13">
        <f t="shared" si="772"/>
        <v>1905.0525</v>
      </c>
      <c r="J377" s="11">
        <v>3</v>
      </c>
      <c r="K377" s="11">
        <v>190</v>
      </c>
      <c r="L377" s="11">
        <v>0.83</v>
      </c>
      <c r="M377" s="16">
        <f t="shared" si="773"/>
        <v>2.35054794520548</v>
      </c>
      <c r="N377" s="11">
        <v>0.97</v>
      </c>
      <c r="O377" s="11">
        <v>2.11</v>
      </c>
      <c r="P377" s="8">
        <f t="shared" si="774"/>
        <v>3.0467</v>
      </c>
      <c r="Q377" s="9">
        <v>0.9</v>
      </c>
      <c r="R377" s="17">
        <v>1</v>
      </c>
      <c r="S377" s="18">
        <f t="shared" si="775"/>
        <v>36835.7502237207</v>
      </c>
      <c r="Z377" s="11">
        <v>2171</v>
      </c>
      <c r="AA377" s="11">
        <v>0.65</v>
      </c>
      <c r="AB377" s="12">
        <v>1.35</v>
      </c>
      <c r="AC377" s="13">
        <f t="shared" si="776"/>
        <v>1905.0525</v>
      </c>
      <c r="AD377" s="11">
        <v>3</v>
      </c>
      <c r="AE377" s="11">
        <v>190</v>
      </c>
      <c r="AF377" s="11">
        <v>0.83</v>
      </c>
      <c r="AG377" s="16">
        <f t="shared" si="777"/>
        <v>2.35054794520548</v>
      </c>
      <c r="AH377" s="11">
        <v>0.97</v>
      </c>
      <c r="AI377" s="11">
        <v>2.11</v>
      </c>
      <c r="AJ377" s="8">
        <f t="shared" si="778"/>
        <v>3.0467</v>
      </c>
      <c r="AK377" s="9">
        <v>0.9</v>
      </c>
      <c r="AL377" s="17">
        <v>1</v>
      </c>
      <c r="AM377" s="18">
        <f t="shared" si="779"/>
        <v>36835.7502237207</v>
      </c>
      <c r="AT377" s="11">
        <v>2171</v>
      </c>
      <c r="AU377" s="11">
        <v>0.65</v>
      </c>
      <c r="AV377" s="12">
        <v>1.35</v>
      </c>
      <c r="AW377" s="13">
        <f t="shared" si="780"/>
        <v>1905.0525</v>
      </c>
      <c r="AX377" s="11">
        <v>3</v>
      </c>
      <c r="AY377" s="11">
        <v>190</v>
      </c>
      <c r="AZ377" s="11">
        <v>0.83</v>
      </c>
      <c r="BA377" s="16">
        <f t="shared" si="781"/>
        <v>2.35054794520548</v>
      </c>
      <c r="BB377" s="11">
        <v>0.97</v>
      </c>
      <c r="BC377" s="11">
        <v>2.11</v>
      </c>
      <c r="BD377" s="8">
        <f t="shared" si="782"/>
        <v>3.0467</v>
      </c>
      <c r="BE377" s="9">
        <v>0.9</v>
      </c>
      <c r="BF377" s="17">
        <v>1.015</v>
      </c>
      <c r="BG377" s="18">
        <f t="shared" si="783"/>
        <v>37388.2864770765</v>
      </c>
      <c r="BN377" s="11">
        <v>2171</v>
      </c>
      <c r="BO377" s="11">
        <v>0.65</v>
      </c>
      <c r="BP377" s="12">
        <v>1.35</v>
      </c>
      <c r="BQ377" s="13">
        <f t="shared" si="784"/>
        <v>1905.0525</v>
      </c>
      <c r="BR377" s="11">
        <v>3</v>
      </c>
      <c r="BS377" s="11">
        <v>190</v>
      </c>
      <c r="BT377" s="11">
        <v>0.83</v>
      </c>
      <c r="BU377" s="16">
        <f t="shared" si="785"/>
        <v>2.35054794520548</v>
      </c>
      <c r="BV377" s="11">
        <v>0.97</v>
      </c>
      <c r="BW377" s="11">
        <v>2.11</v>
      </c>
      <c r="BX377" s="8">
        <f t="shared" si="786"/>
        <v>3.0467</v>
      </c>
      <c r="BY377" s="9">
        <v>0.9</v>
      </c>
      <c r="BZ377" s="17">
        <v>1.015</v>
      </c>
      <c r="CA377" s="18">
        <f t="shared" si="787"/>
        <v>37388.2864770765</v>
      </c>
      <c r="CH377" s="11">
        <v>2171</v>
      </c>
      <c r="CI377" s="11">
        <v>0.65</v>
      </c>
      <c r="CJ377" s="12">
        <v>1.35</v>
      </c>
      <c r="CK377" s="13">
        <f t="shared" si="788"/>
        <v>1905.0525</v>
      </c>
      <c r="CL377" s="11">
        <v>3</v>
      </c>
      <c r="CM377" s="11">
        <v>190</v>
      </c>
      <c r="CN377" s="11">
        <v>0.83</v>
      </c>
      <c r="CO377" s="16">
        <f t="shared" si="789"/>
        <v>2.35054794520548</v>
      </c>
      <c r="CP377" s="11">
        <v>0.97</v>
      </c>
      <c r="CQ377" s="11">
        <v>2.11</v>
      </c>
      <c r="CR377" s="8">
        <f t="shared" si="790"/>
        <v>3.0467</v>
      </c>
      <c r="CS377" s="9">
        <v>0.9</v>
      </c>
      <c r="CT377" s="17">
        <v>1.085</v>
      </c>
      <c r="CU377" s="18">
        <f t="shared" si="791"/>
        <v>39966.788992737</v>
      </c>
      <c r="DB377" s="11">
        <v>2171</v>
      </c>
      <c r="DC377" s="11">
        <v>0.65</v>
      </c>
      <c r="DD377" s="12">
        <v>1.35</v>
      </c>
      <c r="DE377" s="13">
        <f t="shared" si="792"/>
        <v>1905.0525</v>
      </c>
      <c r="DF377" s="11">
        <v>3</v>
      </c>
      <c r="DG377" s="11">
        <v>190</v>
      </c>
      <c r="DH377" s="11">
        <v>0.83</v>
      </c>
      <c r="DI377" s="16">
        <f t="shared" si="793"/>
        <v>2.35054794520548</v>
      </c>
      <c r="DJ377" s="11">
        <v>0.97</v>
      </c>
      <c r="DK377" s="11">
        <v>2.11</v>
      </c>
      <c r="DL377" s="8">
        <f t="shared" si="794"/>
        <v>3.0467</v>
      </c>
      <c r="DM377" s="9">
        <v>0.9</v>
      </c>
      <c r="DN377" s="17">
        <v>1.085</v>
      </c>
      <c r="DO377" s="18">
        <f t="shared" si="795"/>
        <v>39966.788992737</v>
      </c>
      <c r="DV377" s="11">
        <v>2171</v>
      </c>
      <c r="DW377" s="11">
        <v>0.65</v>
      </c>
      <c r="DX377" s="12">
        <v>1.35</v>
      </c>
      <c r="DY377" s="13">
        <f t="shared" si="796"/>
        <v>1905.0525</v>
      </c>
      <c r="DZ377" s="11">
        <v>3</v>
      </c>
      <c r="EA377" s="11">
        <v>190</v>
      </c>
      <c r="EB377" s="11">
        <v>0.92</v>
      </c>
      <c r="EC377" s="16">
        <f t="shared" si="797"/>
        <v>2.44054794520548</v>
      </c>
      <c r="ED377" s="11">
        <v>0.97</v>
      </c>
      <c r="EE377" s="11">
        <v>2.91</v>
      </c>
      <c r="EF377" s="8">
        <f t="shared" si="798"/>
        <v>3.8227</v>
      </c>
      <c r="EG377" s="9">
        <v>0.9</v>
      </c>
      <c r="EH377" s="17">
        <v>1.2</v>
      </c>
      <c r="EI377" s="18">
        <f t="shared" si="799"/>
        <v>57585.0196347269</v>
      </c>
    </row>
    <row r="378" customHeight="1" spans="6:139">
      <c r="F378" s="23" t="s">
        <v>50</v>
      </c>
      <c r="G378" s="24"/>
      <c r="H378" s="24"/>
      <c r="I378" s="24"/>
      <c r="J378" s="24"/>
      <c r="K378" s="24"/>
      <c r="L378" s="24"/>
      <c r="M378" s="25">
        <f>SUM(S369:S377)</f>
        <v>438892.447463204</v>
      </c>
      <c r="N378" s="25"/>
      <c r="O378" s="25"/>
      <c r="P378" s="25"/>
      <c r="Q378" s="25"/>
      <c r="R378" s="25"/>
      <c r="S378" s="25"/>
      <c r="Z378" s="23" t="s">
        <v>50</v>
      </c>
      <c r="AA378" s="24"/>
      <c r="AB378" s="24"/>
      <c r="AC378" s="24"/>
      <c r="AD378" s="24"/>
      <c r="AE378" s="24"/>
      <c r="AF378" s="24"/>
      <c r="AG378" s="25">
        <f>SUM(AM369:AM377)</f>
        <v>438892.447463204</v>
      </c>
      <c r="AH378" s="25"/>
      <c r="AI378" s="25"/>
      <c r="AJ378" s="25"/>
      <c r="AK378" s="25"/>
      <c r="AL378" s="25"/>
      <c r="AM378" s="25"/>
      <c r="AT378" s="23" t="s">
        <v>50</v>
      </c>
      <c r="AU378" s="24"/>
      <c r="AV378" s="24"/>
      <c r="AW378" s="24"/>
      <c r="AX378" s="24"/>
      <c r="AY378" s="24"/>
      <c r="AZ378" s="24"/>
      <c r="BA378" s="25">
        <f>SUM(BG369:BG377)</f>
        <v>445475.834175152</v>
      </c>
      <c r="BB378" s="25"/>
      <c r="BC378" s="25"/>
      <c r="BD378" s="25"/>
      <c r="BE378" s="25"/>
      <c r="BF378" s="25"/>
      <c r="BG378" s="25"/>
      <c r="BN378" s="23" t="s">
        <v>50</v>
      </c>
      <c r="BO378" s="24"/>
      <c r="BP378" s="24"/>
      <c r="BQ378" s="24"/>
      <c r="BR378" s="24"/>
      <c r="BS378" s="24"/>
      <c r="BT378" s="24"/>
      <c r="BU378" s="25">
        <f>SUM(CA369:CA377)</f>
        <v>445475.834175152</v>
      </c>
      <c r="BV378" s="25"/>
      <c r="BW378" s="25"/>
      <c r="BX378" s="25"/>
      <c r="BY378" s="25"/>
      <c r="BZ378" s="25"/>
      <c r="CA378" s="25"/>
      <c r="CH378" s="23" t="s">
        <v>50</v>
      </c>
      <c r="CI378" s="24"/>
      <c r="CJ378" s="24"/>
      <c r="CK378" s="24"/>
      <c r="CL378" s="24"/>
      <c r="CM378" s="24"/>
      <c r="CN378" s="24"/>
      <c r="CO378" s="25">
        <f>SUM(CU369:CU377)</f>
        <v>476198.305497576</v>
      </c>
      <c r="CP378" s="25"/>
      <c r="CQ378" s="25"/>
      <c r="CR378" s="25"/>
      <c r="CS378" s="25"/>
      <c r="CT378" s="25"/>
      <c r="CU378" s="25"/>
      <c r="DB378" s="23" t="s">
        <v>50</v>
      </c>
      <c r="DC378" s="24"/>
      <c r="DD378" s="24"/>
      <c r="DE378" s="24"/>
      <c r="DF378" s="24"/>
      <c r="DG378" s="24"/>
      <c r="DH378" s="24"/>
      <c r="DI378" s="25">
        <f>SUM(DO369:DO377)</f>
        <v>476198.305497576</v>
      </c>
      <c r="DJ378" s="25"/>
      <c r="DK378" s="25"/>
      <c r="DL378" s="25"/>
      <c r="DM378" s="25"/>
      <c r="DN378" s="25"/>
      <c r="DO378" s="25"/>
      <c r="DV378" s="23" t="s">
        <v>50</v>
      </c>
      <c r="DW378" s="24"/>
      <c r="DX378" s="24"/>
      <c r="DY378" s="24"/>
      <c r="DZ378" s="24"/>
      <c r="EA378" s="24"/>
      <c r="EB378" s="24"/>
      <c r="EC378" s="25">
        <f>SUM(EI369:EI377)</f>
        <v>682876.413524817</v>
      </c>
      <c r="ED378" s="25"/>
      <c r="EE378" s="25"/>
      <c r="EF378" s="25"/>
      <c r="EG378" s="25"/>
      <c r="EH378" s="25"/>
      <c r="EI378" s="25"/>
    </row>
    <row r="379" customHeight="1" spans="6:139">
      <c r="F379" s="24"/>
      <c r="G379" s="24"/>
      <c r="H379" s="24"/>
      <c r="I379" s="24"/>
      <c r="J379" s="24"/>
      <c r="K379" s="24"/>
      <c r="L379" s="24"/>
      <c r="M379" s="25"/>
      <c r="N379" s="25"/>
      <c r="O379" s="25"/>
      <c r="P379" s="25"/>
      <c r="Q379" s="25"/>
      <c r="R379" s="25"/>
      <c r="S379" s="25"/>
      <c r="Z379" s="24"/>
      <c r="AA379" s="24"/>
      <c r="AB379" s="24"/>
      <c r="AC379" s="24"/>
      <c r="AD379" s="24"/>
      <c r="AE379" s="24"/>
      <c r="AF379" s="24"/>
      <c r="AG379" s="25"/>
      <c r="AH379" s="25"/>
      <c r="AI379" s="25"/>
      <c r="AJ379" s="25"/>
      <c r="AK379" s="25"/>
      <c r="AL379" s="25"/>
      <c r="AM379" s="25"/>
      <c r="AT379" s="24"/>
      <c r="AU379" s="24"/>
      <c r="AV379" s="24"/>
      <c r="AW379" s="24"/>
      <c r="AX379" s="24"/>
      <c r="AY379" s="24"/>
      <c r="AZ379" s="24"/>
      <c r="BA379" s="25"/>
      <c r="BB379" s="25"/>
      <c r="BC379" s="25"/>
      <c r="BD379" s="25"/>
      <c r="BE379" s="25"/>
      <c r="BF379" s="25"/>
      <c r="BG379" s="25"/>
      <c r="BN379" s="24"/>
      <c r="BO379" s="24"/>
      <c r="BP379" s="24"/>
      <c r="BQ379" s="24"/>
      <c r="BR379" s="24"/>
      <c r="BS379" s="24"/>
      <c r="BT379" s="24"/>
      <c r="BU379" s="25"/>
      <c r="BV379" s="25"/>
      <c r="BW379" s="25"/>
      <c r="BX379" s="25"/>
      <c r="BY379" s="25"/>
      <c r="BZ379" s="25"/>
      <c r="CA379" s="25"/>
      <c r="CH379" s="24"/>
      <c r="CI379" s="24"/>
      <c r="CJ379" s="24"/>
      <c r="CK379" s="24"/>
      <c r="CL379" s="24"/>
      <c r="CM379" s="24"/>
      <c r="CN379" s="24"/>
      <c r="CO379" s="25"/>
      <c r="CP379" s="25"/>
      <c r="CQ379" s="25"/>
      <c r="CR379" s="25"/>
      <c r="CS379" s="25"/>
      <c r="CT379" s="25"/>
      <c r="CU379" s="25"/>
      <c r="DB379" s="24"/>
      <c r="DC379" s="24"/>
      <c r="DD379" s="24"/>
      <c r="DE379" s="24"/>
      <c r="DF379" s="24"/>
      <c r="DG379" s="24"/>
      <c r="DH379" s="24"/>
      <c r="DI379" s="25"/>
      <c r="DJ379" s="25"/>
      <c r="DK379" s="25"/>
      <c r="DL379" s="25"/>
      <c r="DM379" s="25"/>
      <c r="DN379" s="25"/>
      <c r="DO379" s="25"/>
      <c r="DV379" s="24"/>
      <c r="DW379" s="24"/>
      <c r="DX379" s="24"/>
      <c r="DY379" s="24"/>
      <c r="DZ379" s="24"/>
      <c r="EA379" s="24"/>
      <c r="EB379" s="24"/>
      <c r="EC379" s="25"/>
      <c r="ED379" s="25"/>
      <c r="EE379" s="25"/>
      <c r="EF379" s="25"/>
      <c r="EG379" s="25"/>
      <c r="EH379" s="25"/>
      <c r="EI379" s="25"/>
    </row>
    <row r="380" customHeight="1" spans="6:139">
      <c r="F380" s="3" t="s">
        <v>51</v>
      </c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Z380" s="3" t="s">
        <v>51</v>
      </c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T380" s="3" t="s">
        <v>51</v>
      </c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N380" s="3" t="s">
        <v>51</v>
      </c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H380" s="3" t="s">
        <v>51</v>
      </c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DB380" s="3" t="s">
        <v>51</v>
      </c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V380" s="3" t="s">
        <v>51</v>
      </c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</row>
    <row r="381" customHeight="1" spans="6:139">
      <c r="F381" s="4" t="s">
        <v>8</v>
      </c>
      <c r="G381" s="5"/>
      <c r="H381" s="5"/>
      <c r="I381" s="6"/>
      <c r="J381" s="7" t="s">
        <v>9</v>
      </c>
      <c r="K381" s="7"/>
      <c r="L381" s="7"/>
      <c r="M381" s="7"/>
      <c r="N381" s="8" t="s">
        <v>10</v>
      </c>
      <c r="O381" s="8"/>
      <c r="P381" s="8"/>
      <c r="Q381" s="9" t="s">
        <v>11</v>
      </c>
      <c r="R381" s="10" t="s">
        <v>12</v>
      </c>
      <c r="S381" s="10" t="s">
        <v>13</v>
      </c>
      <c r="Z381" s="4" t="s">
        <v>8</v>
      </c>
      <c r="AA381" s="5"/>
      <c r="AB381" s="5"/>
      <c r="AC381" s="6"/>
      <c r="AD381" s="7" t="s">
        <v>9</v>
      </c>
      <c r="AE381" s="7"/>
      <c r="AF381" s="7"/>
      <c r="AG381" s="7"/>
      <c r="AH381" s="8" t="s">
        <v>10</v>
      </c>
      <c r="AI381" s="8"/>
      <c r="AJ381" s="8"/>
      <c r="AK381" s="9" t="s">
        <v>11</v>
      </c>
      <c r="AL381" s="10" t="s">
        <v>12</v>
      </c>
      <c r="AM381" s="10" t="s">
        <v>13</v>
      </c>
      <c r="AT381" s="4" t="s">
        <v>8</v>
      </c>
      <c r="AU381" s="5"/>
      <c r="AV381" s="5"/>
      <c r="AW381" s="6"/>
      <c r="AX381" s="7" t="s">
        <v>9</v>
      </c>
      <c r="AY381" s="7"/>
      <c r="AZ381" s="7"/>
      <c r="BA381" s="7"/>
      <c r="BB381" s="8" t="s">
        <v>10</v>
      </c>
      <c r="BC381" s="8"/>
      <c r="BD381" s="8"/>
      <c r="BE381" s="9" t="s">
        <v>11</v>
      </c>
      <c r="BF381" s="10" t="s">
        <v>12</v>
      </c>
      <c r="BG381" s="10" t="s">
        <v>13</v>
      </c>
      <c r="BN381" s="4" t="s">
        <v>8</v>
      </c>
      <c r="BO381" s="5"/>
      <c r="BP381" s="5"/>
      <c r="BQ381" s="6"/>
      <c r="BR381" s="7" t="s">
        <v>9</v>
      </c>
      <c r="BS381" s="7"/>
      <c r="BT381" s="7"/>
      <c r="BU381" s="7"/>
      <c r="BV381" s="8" t="s">
        <v>10</v>
      </c>
      <c r="BW381" s="8"/>
      <c r="BX381" s="8"/>
      <c r="BY381" s="9" t="s">
        <v>11</v>
      </c>
      <c r="BZ381" s="10" t="s">
        <v>12</v>
      </c>
      <c r="CA381" s="10" t="s">
        <v>13</v>
      </c>
      <c r="CH381" s="4" t="s">
        <v>8</v>
      </c>
      <c r="CI381" s="5"/>
      <c r="CJ381" s="5"/>
      <c r="CK381" s="6"/>
      <c r="CL381" s="7" t="s">
        <v>9</v>
      </c>
      <c r="CM381" s="7"/>
      <c r="CN381" s="7"/>
      <c r="CO381" s="7"/>
      <c r="CP381" s="8" t="s">
        <v>10</v>
      </c>
      <c r="CQ381" s="8"/>
      <c r="CR381" s="8"/>
      <c r="CS381" s="9" t="s">
        <v>11</v>
      </c>
      <c r="CT381" s="10" t="s">
        <v>12</v>
      </c>
      <c r="CU381" s="10" t="s">
        <v>13</v>
      </c>
      <c r="DB381" s="4" t="s">
        <v>8</v>
      </c>
      <c r="DC381" s="5"/>
      <c r="DD381" s="5"/>
      <c r="DE381" s="6"/>
      <c r="DF381" s="7" t="s">
        <v>9</v>
      </c>
      <c r="DG381" s="7"/>
      <c r="DH381" s="7"/>
      <c r="DI381" s="7"/>
      <c r="DJ381" s="8" t="s">
        <v>10</v>
      </c>
      <c r="DK381" s="8"/>
      <c r="DL381" s="8"/>
      <c r="DM381" s="9" t="s">
        <v>11</v>
      </c>
      <c r="DN381" s="10" t="s">
        <v>12</v>
      </c>
      <c r="DO381" s="10" t="s">
        <v>13</v>
      </c>
      <c r="DV381" s="4" t="s">
        <v>8</v>
      </c>
      <c r="DW381" s="5"/>
      <c r="DX381" s="5"/>
      <c r="DY381" s="6"/>
      <c r="DZ381" s="7" t="s">
        <v>9</v>
      </c>
      <c r="EA381" s="7"/>
      <c r="EB381" s="7"/>
      <c r="EC381" s="7"/>
      <c r="ED381" s="8" t="s">
        <v>10</v>
      </c>
      <c r="EE381" s="8"/>
      <c r="EF381" s="8"/>
      <c r="EG381" s="9" t="s">
        <v>11</v>
      </c>
      <c r="EH381" s="10" t="s">
        <v>12</v>
      </c>
      <c r="EI381" s="10" t="s">
        <v>13</v>
      </c>
    </row>
    <row r="382" customHeight="1" spans="6:139">
      <c r="F382" s="11" t="s">
        <v>52</v>
      </c>
      <c r="G382" s="11" t="s">
        <v>20</v>
      </c>
      <c r="H382" s="12" t="s">
        <v>21</v>
      </c>
      <c r="I382" s="13" t="s">
        <v>8</v>
      </c>
      <c r="J382" s="11" t="s">
        <v>22</v>
      </c>
      <c r="K382" s="11" t="s">
        <v>23</v>
      </c>
      <c r="L382" s="11" t="s">
        <v>24</v>
      </c>
      <c r="M382" s="7" t="s">
        <v>25</v>
      </c>
      <c r="N382" s="11" t="s">
        <v>26</v>
      </c>
      <c r="O382" s="11" t="s">
        <v>27</v>
      </c>
      <c r="P382" s="8" t="s">
        <v>28</v>
      </c>
      <c r="Q382" s="9" t="s">
        <v>29</v>
      </c>
      <c r="R382" s="14"/>
      <c r="S382" s="14"/>
      <c r="Z382" s="11" t="s">
        <v>52</v>
      </c>
      <c r="AA382" s="11" t="s">
        <v>20</v>
      </c>
      <c r="AB382" s="12" t="s">
        <v>21</v>
      </c>
      <c r="AC382" s="13" t="s">
        <v>8</v>
      </c>
      <c r="AD382" s="11" t="s">
        <v>22</v>
      </c>
      <c r="AE382" s="11" t="s">
        <v>23</v>
      </c>
      <c r="AF382" s="11" t="s">
        <v>24</v>
      </c>
      <c r="AG382" s="7" t="s">
        <v>25</v>
      </c>
      <c r="AH382" s="11" t="s">
        <v>26</v>
      </c>
      <c r="AI382" s="11" t="s">
        <v>27</v>
      </c>
      <c r="AJ382" s="8" t="s">
        <v>28</v>
      </c>
      <c r="AK382" s="9" t="s">
        <v>29</v>
      </c>
      <c r="AL382" s="14"/>
      <c r="AM382" s="14"/>
      <c r="AT382" s="11" t="s">
        <v>52</v>
      </c>
      <c r="AU382" s="11" t="s">
        <v>20</v>
      </c>
      <c r="AV382" s="12" t="s">
        <v>21</v>
      </c>
      <c r="AW382" s="13" t="s">
        <v>8</v>
      </c>
      <c r="AX382" s="11" t="s">
        <v>22</v>
      </c>
      <c r="AY382" s="11" t="s">
        <v>23</v>
      </c>
      <c r="AZ382" s="11" t="s">
        <v>24</v>
      </c>
      <c r="BA382" s="7" t="s">
        <v>25</v>
      </c>
      <c r="BB382" s="11" t="s">
        <v>26</v>
      </c>
      <c r="BC382" s="11" t="s">
        <v>27</v>
      </c>
      <c r="BD382" s="8" t="s">
        <v>28</v>
      </c>
      <c r="BE382" s="9" t="s">
        <v>29</v>
      </c>
      <c r="BF382" s="14"/>
      <c r="BG382" s="14"/>
      <c r="BN382" s="11" t="s">
        <v>52</v>
      </c>
      <c r="BO382" s="11" t="s">
        <v>20</v>
      </c>
      <c r="BP382" s="12" t="s">
        <v>21</v>
      </c>
      <c r="BQ382" s="13" t="s">
        <v>8</v>
      </c>
      <c r="BR382" s="11" t="s">
        <v>22</v>
      </c>
      <c r="BS382" s="11" t="s">
        <v>23</v>
      </c>
      <c r="BT382" s="11" t="s">
        <v>24</v>
      </c>
      <c r="BU382" s="7" t="s">
        <v>25</v>
      </c>
      <c r="BV382" s="11" t="s">
        <v>26</v>
      </c>
      <c r="BW382" s="11" t="s">
        <v>27</v>
      </c>
      <c r="BX382" s="8" t="s">
        <v>28</v>
      </c>
      <c r="BY382" s="9" t="s">
        <v>29</v>
      </c>
      <c r="BZ382" s="14"/>
      <c r="CA382" s="14"/>
      <c r="CH382" s="11" t="s">
        <v>52</v>
      </c>
      <c r="CI382" s="11" t="s">
        <v>20</v>
      </c>
      <c r="CJ382" s="12" t="s">
        <v>21</v>
      </c>
      <c r="CK382" s="13" t="s">
        <v>8</v>
      </c>
      <c r="CL382" s="11" t="s">
        <v>22</v>
      </c>
      <c r="CM382" s="11" t="s">
        <v>23</v>
      </c>
      <c r="CN382" s="11" t="s">
        <v>24</v>
      </c>
      <c r="CO382" s="7" t="s">
        <v>25</v>
      </c>
      <c r="CP382" s="11" t="s">
        <v>26</v>
      </c>
      <c r="CQ382" s="11" t="s">
        <v>27</v>
      </c>
      <c r="CR382" s="8" t="s">
        <v>28</v>
      </c>
      <c r="CS382" s="9" t="s">
        <v>29</v>
      </c>
      <c r="CT382" s="14"/>
      <c r="CU382" s="14"/>
      <c r="DB382" s="11" t="s">
        <v>52</v>
      </c>
      <c r="DC382" s="11" t="s">
        <v>20</v>
      </c>
      <c r="DD382" s="12" t="s">
        <v>21</v>
      </c>
      <c r="DE382" s="13" t="s">
        <v>8</v>
      </c>
      <c r="DF382" s="11" t="s">
        <v>22</v>
      </c>
      <c r="DG382" s="11" t="s">
        <v>23</v>
      </c>
      <c r="DH382" s="11" t="s">
        <v>24</v>
      </c>
      <c r="DI382" s="7" t="s">
        <v>25</v>
      </c>
      <c r="DJ382" s="11" t="s">
        <v>26</v>
      </c>
      <c r="DK382" s="11" t="s">
        <v>27</v>
      </c>
      <c r="DL382" s="8" t="s">
        <v>28</v>
      </c>
      <c r="DM382" s="9" t="s">
        <v>29</v>
      </c>
      <c r="DN382" s="14"/>
      <c r="DO382" s="14"/>
      <c r="DV382" s="11" t="s">
        <v>52</v>
      </c>
      <c r="DW382" s="11" t="s">
        <v>20</v>
      </c>
      <c r="DX382" s="12" t="s">
        <v>21</v>
      </c>
      <c r="DY382" s="13" t="s">
        <v>8</v>
      </c>
      <c r="DZ382" s="11" t="s">
        <v>22</v>
      </c>
      <c r="EA382" s="11" t="s">
        <v>23</v>
      </c>
      <c r="EB382" s="11" t="s">
        <v>24</v>
      </c>
      <c r="EC382" s="7" t="s">
        <v>25</v>
      </c>
      <c r="ED382" s="11" t="s">
        <v>26</v>
      </c>
      <c r="EE382" s="11" t="s">
        <v>27</v>
      </c>
      <c r="EF382" s="8" t="s">
        <v>28</v>
      </c>
      <c r="EG382" s="9" t="s">
        <v>29</v>
      </c>
      <c r="EH382" s="14"/>
      <c r="EI382" s="14"/>
    </row>
    <row r="383" customHeight="1" spans="6:139">
      <c r="F383" s="11">
        <v>35434</v>
      </c>
      <c r="G383" s="11">
        <v>0.0847</v>
      </c>
      <c r="H383" s="12">
        <v>1.35</v>
      </c>
      <c r="I383" s="13">
        <f t="shared" ref="I383:I385" si="800">F383*G383*H383</f>
        <v>4051.70073</v>
      </c>
      <c r="J383" s="11">
        <v>3</v>
      </c>
      <c r="K383" s="11">
        <v>490</v>
      </c>
      <c r="L383" s="11">
        <v>1.43</v>
      </c>
      <c r="M383" s="16">
        <f t="shared" ref="M383:M385" si="801">1+6*K383/(K383+2000)+L383</f>
        <v>3.61072289156627</v>
      </c>
      <c r="N383" s="11">
        <v>0.89</v>
      </c>
      <c r="O383" s="11">
        <v>1.78</v>
      </c>
      <c r="P383" s="8">
        <f t="shared" ref="P383:P385" si="802">1+N383*O383</f>
        <v>2.5842</v>
      </c>
      <c r="Q383" s="9">
        <v>1.15</v>
      </c>
      <c r="R383" s="17">
        <v>1</v>
      </c>
      <c r="S383" s="18">
        <f t="shared" ref="S383:S387" si="803">I383*J383*Q383*P383*M383*R383</f>
        <v>130429.772339958</v>
      </c>
      <c r="Z383" s="11">
        <v>35728</v>
      </c>
      <c r="AA383" s="11">
        <v>0.0847</v>
      </c>
      <c r="AB383" s="12">
        <v>1.35</v>
      </c>
      <c r="AC383" s="13">
        <f t="shared" ref="AC383:AC385" si="804">Z383*AA383*AB383</f>
        <v>4085.31816</v>
      </c>
      <c r="AD383" s="11">
        <v>3</v>
      </c>
      <c r="AE383" s="11">
        <v>450</v>
      </c>
      <c r="AF383" s="11">
        <v>1.43</v>
      </c>
      <c r="AG383" s="16">
        <f t="shared" ref="AG383:AG385" si="805">1+6*AE383/(AE383+2000)+AF383</f>
        <v>3.53204081632653</v>
      </c>
      <c r="AH383" s="11">
        <v>1</v>
      </c>
      <c r="AI383" s="11">
        <v>2.71</v>
      </c>
      <c r="AJ383" s="8">
        <f t="shared" ref="AJ383:AJ385" si="806">1+AH383*AI383</f>
        <v>3.71</v>
      </c>
      <c r="AK383" s="9">
        <v>1.15</v>
      </c>
      <c r="AL383" s="17">
        <v>1</v>
      </c>
      <c r="AM383" s="18">
        <f t="shared" ref="AM383:AM387" si="807">AC383*AD383*AK383*AJ383*AG383*AL383</f>
        <v>184690.519501396</v>
      </c>
      <c r="AT383" s="11">
        <v>36903</v>
      </c>
      <c r="AU383" s="11">
        <v>0.0847</v>
      </c>
      <c r="AV383" s="12">
        <v>1.35</v>
      </c>
      <c r="AW383" s="13">
        <f t="shared" ref="AW383:AW386" si="808">AT383*AU383*AV383</f>
        <v>4219.673535</v>
      </c>
      <c r="AX383" s="11">
        <v>3</v>
      </c>
      <c r="AY383" s="11">
        <v>490</v>
      </c>
      <c r="AZ383" s="11">
        <v>1.43</v>
      </c>
      <c r="BA383" s="16">
        <f t="shared" ref="BA383:BA386" si="809">1+6*AY383/(AY383+2000)+AZ383</f>
        <v>3.61072289156627</v>
      </c>
      <c r="BB383" s="11">
        <v>0.93</v>
      </c>
      <c r="BC383" s="11">
        <v>1.85</v>
      </c>
      <c r="BD383" s="8">
        <f t="shared" ref="BD383:BD386" si="810">1+BB383*BC383</f>
        <v>2.7205</v>
      </c>
      <c r="BE383" s="9">
        <v>1.15</v>
      </c>
      <c r="BF383" s="17">
        <v>1.015</v>
      </c>
      <c r="BG383" s="18">
        <f t="shared" ref="BG383:BG387" si="811">AW383*AX383*BE383*BD383*BA383*BF383</f>
        <v>145146.603959445</v>
      </c>
      <c r="BN383" s="11">
        <v>38167</v>
      </c>
      <c r="BO383" s="11">
        <v>0.0847</v>
      </c>
      <c r="BP383" s="12">
        <v>1.35</v>
      </c>
      <c r="BQ383" s="13">
        <f t="shared" ref="BQ383:BQ386" si="812">BN383*BO383*BP383</f>
        <v>4364.205615</v>
      </c>
      <c r="BR383" s="11">
        <v>3</v>
      </c>
      <c r="BS383" s="11">
        <v>490</v>
      </c>
      <c r="BT383" s="11">
        <v>1.43</v>
      </c>
      <c r="BU383" s="16">
        <f t="shared" ref="BU383:BU386" si="813">1+6*BS383/(BS383+2000)+BT383</f>
        <v>3.61072289156627</v>
      </c>
      <c r="BV383" s="11">
        <v>1</v>
      </c>
      <c r="BW383" s="11">
        <v>2.71</v>
      </c>
      <c r="BX383" s="8">
        <f t="shared" ref="BX383:BX386" si="814">1+BV383*BW383</f>
        <v>3.71</v>
      </c>
      <c r="BY383" s="9">
        <v>1.15</v>
      </c>
      <c r="BZ383" s="17">
        <v>1.015</v>
      </c>
      <c r="CA383" s="18">
        <f t="shared" ref="CA383:CA387" si="815">BQ383*BR383*BY383*BX383*BU383*BZ383</f>
        <v>204719.121878545</v>
      </c>
      <c r="CH383" s="11">
        <v>42781</v>
      </c>
      <c r="CI383" s="11">
        <v>0.0847</v>
      </c>
      <c r="CJ383" s="12">
        <v>1.35</v>
      </c>
      <c r="CK383" s="13">
        <f t="shared" ref="CK383:CK387" si="816">CH383*CI383*CJ383</f>
        <v>4891.793445</v>
      </c>
      <c r="CL383" s="11">
        <v>3</v>
      </c>
      <c r="CM383" s="11">
        <v>490</v>
      </c>
      <c r="CN383" s="11">
        <v>1.43</v>
      </c>
      <c r="CO383" s="16">
        <f t="shared" ref="CO383:CO387" si="817">1+6*CM383/(CM383+2000)+CN383</f>
        <v>3.61072289156627</v>
      </c>
      <c r="CP383" s="11">
        <v>0.93</v>
      </c>
      <c r="CQ383" s="11">
        <v>1.85</v>
      </c>
      <c r="CR383" s="8">
        <f t="shared" ref="CR383:CR387" si="818">1+CP383*CQ383</f>
        <v>2.7205</v>
      </c>
      <c r="CS383" s="9">
        <v>1.15</v>
      </c>
      <c r="CT383" s="17">
        <v>1.085</v>
      </c>
      <c r="CU383" s="18">
        <f t="shared" ref="CU383:CU387" si="819">CK383*CL383*CS383*CR383*CO383*CT383</f>
        <v>179870.455148174</v>
      </c>
      <c r="DB383" s="11">
        <v>44045</v>
      </c>
      <c r="DC383" s="11">
        <v>0.0847</v>
      </c>
      <c r="DD383" s="12">
        <v>1.35</v>
      </c>
      <c r="DE383" s="13">
        <f t="shared" ref="DE383:DE387" si="820">DB383*DC383*DD383</f>
        <v>5036.325525</v>
      </c>
      <c r="DF383" s="11">
        <v>3</v>
      </c>
      <c r="DG383" s="11">
        <v>490</v>
      </c>
      <c r="DH383" s="11">
        <v>1.43</v>
      </c>
      <c r="DI383" s="16">
        <f t="shared" ref="DI383:DI387" si="821">1+6*DG383/(DG383+2000)+DH383</f>
        <v>3.61072289156627</v>
      </c>
      <c r="DJ383" s="11">
        <v>1</v>
      </c>
      <c r="DK383" s="11">
        <v>2.71</v>
      </c>
      <c r="DL383" s="8">
        <f t="shared" ref="DL383:DL387" si="822">1+DJ383*DK383</f>
        <v>3.71</v>
      </c>
      <c r="DM383" s="9">
        <v>1.15</v>
      </c>
      <c r="DN383" s="17">
        <v>1.085</v>
      </c>
      <c r="DO383" s="18">
        <f t="shared" ref="DO383:DO387" si="823">DE383*DF383*DM383*DL383*DI383*DN383</f>
        <v>252540.301937453</v>
      </c>
      <c r="DV383" s="11">
        <v>49923</v>
      </c>
      <c r="DW383" s="11">
        <v>0.09996</v>
      </c>
      <c r="DX383" s="12">
        <v>1.35</v>
      </c>
      <c r="DY383" s="13">
        <f t="shared" ref="DY383:DY387" si="824">DV383*DW383*DX383</f>
        <v>6736.909158</v>
      </c>
      <c r="DZ383" s="11">
        <v>3</v>
      </c>
      <c r="EA383" s="11">
        <v>490</v>
      </c>
      <c r="EB383" s="11">
        <v>1.52</v>
      </c>
      <c r="EC383" s="16">
        <f t="shared" ref="EC383:EC387" si="825">1+6*EA383/(EA383+2000)+EB383</f>
        <v>3.70072289156626</v>
      </c>
      <c r="ED383" s="11">
        <v>1</v>
      </c>
      <c r="EE383" s="11">
        <v>3.51</v>
      </c>
      <c r="EF383" s="8">
        <f t="shared" ref="EF383:EF387" si="826">1+ED383*EE383</f>
        <v>4.51</v>
      </c>
      <c r="EG383" s="9">
        <v>1.15</v>
      </c>
      <c r="EH383" s="17">
        <v>1.2</v>
      </c>
      <c r="EI383" s="18">
        <f>DY383*DZ383*EG383*EF383*EC383*EH383+DV383*0.125*EF383*EG383*EH383</f>
        <v>504343.621581356</v>
      </c>
    </row>
    <row r="384" customHeight="1" spans="6:139">
      <c r="F384" s="11">
        <v>35434</v>
      </c>
      <c r="G384" s="11">
        <v>0.0847</v>
      </c>
      <c r="H384" s="12">
        <v>1.35</v>
      </c>
      <c r="I384" s="13">
        <f t="shared" si="800"/>
        <v>4051.70073</v>
      </c>
      <c r="J384" s="11">
        <v>3</v>
      </c>
      <c r="K384" s="11">
        <v>490</v>
      </c>
      <c r="L384" s="11">
        <v>1.43</v>
      </c>
      <c r="M384" s="16">
        <f t="shared" si="801"/>
        <v>3.61072289156627</v>
      </c>
      <c r="N384" s="11">
        <v>0.89</v>
      </c>
      <c r="O384" s="11">
        <v>1.78</v>
      </c>
      <c r="P384" s="8">
        <f t="shared" si="802"/>
        <v>2.5842</v>
      </c>
      <c r="Q384" s="9">
        <v>1.15</v>
      </c>
      <c r="R384" s="17">
        <v>1</v>
      </c>
      <c r="S384" s="18">
        <f t="shared" si="803"/>
        <v>130429.772339958</v>
      </c>
      <c r="Z384" s="11">
        <v>35728</v>
      </c>
      <c r="AA384" s="11">
        <v>0.0847</v>
      </c>
      <c r="AB384" s="12">
        <v>1.35</v>
      </c>
      <c r="AC384" s="13">
        <f t="shared" si="804"/>
        <v>4085.31816</v>
      </c>
      <c r="AD384" s="11">
        <v>3</v>
      </c>
      <c r="AE384" s="11">
        <v>450</v>
      </c>
      <c r="AF384" s="11">
        <v>1.43</v>
      </c>
      <c r="AG384" s="16">
        <f t="shared" si="805"/>
        <v>3.53204081632653</v>
      </c>
      <c r="AH384" s="11">
        <v>1</v>
      </c>
      <c r="AI384" s="11">
        <v>2.71</v>
      </c>
      <c r="AJ384" s="8">
        <f t="shared" si="806"/>
        <v>3.71</v>
      </c>
      <c r="AK384" s="9">
        <v>1.15</v>
      </c>
      <c r="AL384" s="17">
        <v>1</v>
      </c>
      <c r="AM384" s="18">
        <f t="shared" si="807"/>
        <v>184690.519501396</v>
      </c>
      <c r="AT384" s="11">
        <v>36903</v>
      </c>
      <c r="AU384" s="11">
        <v>0.0847</v>
      </c>
      <c r="AV384" s="12">
        <v>1.35</v>
      </c>
      <c r="AW384" s="13">
        <f t="shared" si="808"/>
        <v>4219.673535</v>
      </c>
      <c r="AX384" s="11">
        <v>3</v>
      </c>
      <c r="AY384" s="11">
        <v>490</v>
      </c>
      <c r="AZ384" s="11">
        <v>1.43</v>
      </c>
      <c r="BA384" s="16">
        <f t="shared" si="809"/>
        <v>3.61072289156627</v>
      </c>
      <c r="BB384" s="11">
        <v>0.93</v>
      </c>
      <c r="BC384" s="11">
        <v>1.85</v>
      </c>
      <c r="BD384" s="8">
        <f t="shared" si="810"/>
        <v>2.7205</v>
      </c>
      <c r="BE384" s="9">
        <v>1.15</v>
      </c>
      <c r="BF384" s="17">
        <v>1.015</v>
      </c>
      <c r="BG384" s="18">
        <f t="shared" si="811"/>
        <v>145146.603959445</v>
      </c>
      <c r="BN384" s="11">
        <v>38167</v>
      </c>
      <c r="BO384" s="11">
        <v>0.0847</v>
      </c>
      <c r="BP384" s="12">
        <v>1.35</v>
      </c>
      <c r="BQ384" s="13">
        <f t="shared" si="812"/>
        <v>4364.205615</v>
      </c>
      <c r="BR384" s="11">
        <v>3</v>
      </c>
      <c r="BS384" s="11">
        <v>490</v>
      </c>
      <c r="BT384" s="11">
        <v>1.43</v>
      </c>
      <c r="BU384" s="16">
        <f t="shared" si="813"/>
        <v>3.61072289156627</v>
      </c>
      <c r="BV384" s="11">
        <v>1</v>
      </c>
      <c r="BW384" s="11">
        <v>2.71</v>
      </c>
      <c r="BX384" s="8">
        <f t="shared" si="814"/>
        <v>3.71</v>
      </c>
      <c r="BY384" s="9">
        <v>1.15</v>
      </c>
      <c r="BZ384" s="17">
        <v>1.015</v>
      </c>
      <c r="CA384" s="18">
        <f t="shared" si="815"/>
        <v>204719.121878545</v>
      </c>
      <c r="CH384" s="11">
        <v>42781</v>
      </c>
      <c r="CI384" s="11">
        <v>0.0847</v>
      </c>
      <c r="CJ384" s="12">
        <v>1.35</v>
      </c>
      <c r="CK384" s="13">
        <f t="shared" si="816"/>
        <v>4891.793445</v>
      </c>
      <c r="CL384" s="11">
        <v>3</v>
      </c>
      <c r="CM384" s="11">
        <v>490</v>
      </c>
      <c r="CN384" s="11">
        <v>1.43</v>
      </c>
      <c r="CO384" s="16">
        <f t="shared" si="817"/>
        <v>3.61072289156627</v>
      </c>
      <c r="CP384" s="11">
        <v>0.93</v>
      </c>
      <c r="CQ384" s="11">
        <v>1.85</v>
      </c>
      <c r="CR384" s="8">
        <f t="shared" si="818"/>
        <v>2.7205</v>
      </c>
      <c r="CS384" s="9">
        <v>1.15</v>
      </c>
      <c r="CT384" s="17">
        <v>1.085</v>
      </c>
      <c r="CU384" s="18">
        <f t="shared" si="819"/>
        <v>179870.455148174</v>
      </c>
      <c r="DB384" s="11">
        <v>44045</v>
      </c>
      <c r="DC384" s="11">
        <v>0.0847</v>
      </c>
      <c r="DD384" s="12">
        <v>1.35</v>
      </c>
      <c r="DE384" s="13">
        <f t="shared" si="820"/>
        <v>5036.325525</v>
      </c>
      <c r="DF384" s="11">
        <v>3</v>
      </c>
      <c r="DG384" s="11">
        <v>490</v>
      </c>
      <c r="DH384" s="11">
        <v>1.43</v>
      </c>
      <c r="DI384" s="16">
        <f t="shared" si="821"/>
        <v>3.61072289156627</v>
      </c>
      <c r="DJ384" s="11">
        <v>1</v>
      </c>
      <c r="DK384" s="11">
        <v>2.71</v>
      </c>
      <c r="DL384" s="8">
        <f t="shared" si="822"/>
        <v>3.71</v>
      </c>
      <c r="DM384" s="9">
        <v>1.15</v>
      </c>
      <c r="DN384" s="17">
        <v>1.085</v>
      </c>
      <c r="DO384" s="18">
        <f t="shared" si="823"/>
        <v>252540.301937453</v>
      </c>
      <c r="DV384" s="11">
        <v>49923</v>
      </c>
      <c r="DW384" s="11">
        <v>0.09996</v>
      </c>
      <c r="DX384" s="12">
        <v>1.35</v>
      </c>
      <c r="DY384" s="13">
        <f t="shared" si="824"/>
        <v>6736.909158</v>
      </c>
      <c r="DZ384" s="11">
        <v>3</v>
      </c>
      <c r="EA384" s="11">
        <v>490</v>
      </c>
      <c r="EB384" s="11">
        <v>1.52</v>
      </c>
      <c r="EC384" s="16">
        <f t="shared" si="825"/>
        <v>3.70072289156626</v>
      </c>
      <c r="ED384" s="11">
        <v>1</v>
      </c>
      <c r="EE384" s="11">
        <v>3.51</v>
      </c>
      <c r="EF384" s="8">
        <f t="shared" si="826"/>
        <v>4.51</v>
      </c>
      <c r="EG384" s="9">
        <v>1.15</v>
      </c>
      <c r="EH384" s="17">
        <v>1.2</v>
      </c>
      <c r="EI384" s="18">
        <f t="shared" ref="EI384:EI387" si="827">DY384*DZ384*EG384*EF384*EC384*EH384</f>
        <v>465504.775656356</v>
      </c>
    </row>
    <row r="385" customHeight="1" spans="6:139">
      <c r="F385" s="11">
        <v>35434</v>
      </c>
      <c r="G385" s="11">
        <v>0.0847</v>
      </c>
      <c r="H385" s="12">
        <v>1.35</v>
      </c>
      <c r="I385" s="13">
        <f t="shared" si="800"/>
        <v>4051.70073</v>
      </c>
      <c r="J385" s="11">
        <v>3</v>
      </c>
      <c r="K385" s="11">
        <v>240</v>
      </c>
      <c r="L385" s="11">
        <v>1.43</v>
      </c>
      <c r="M385" s="16">
        <f t="shared" si="801"/>
        <v>3.07285714285714</v>
      </c>
      <c r="N385" s="11">
        <v>0.89</v>
      </c>
      <c r="O385" s="11">
        <v>1.78</v>
      </c>
      <c r="P385" s="8">
        <f t="shared" si="802"/>
        <v>2.5842</v>
      </c>
      <c r="Q385" s="9">
        <v>0.9</v>
      </c>
      <c r="R385" s="17">
        <v>1</v>
      </c>
      <c r="S385" s="18">
        <f t="shared" si="803"/>
        <v>86869.9589602951</v>
      </c>
      <c r="Z385" s="11">
        <v>35728</v>
      </c>
      <c r="AA385" s="11">
        <v>0.0847</v>
      </c>
      <c r="AB385" s="12">
        <v>1.35</v>
      </c>
      <c r="AC385" s="13">
        <f t="shared" si="804"/>
        <v>4085.31816</v>
      </c>
      <c r="AD385" s="11">
        <v>3</v>
      </c>
      <c r="AE385" s="11">
        <v>200</v>
      </c>
      <c r="AF385" s="11">
        <v>1.43</v>
      </c>
      <c r="AG385" s="16">
        <f t="shared" si="805"/>
        <v>2.97545454545455</v>
      </c>
      <c r="AH385" s="11">
        <v>1</v>
      </c>
      <c r="AI385" s="11">
        <v>2.71</v>
      </c>
      <c r="AJ385" s="8">
        <f t="shared" si="806"/>
        <v>3.71</v>
      </c>
      <c r="AK385" s="9">
        <v>0.9</v>
      </c>
      <c r="AL385" s="17">
        <v>1</v>
      </c>
      <c r="AM385" s="18">
        <f t="shared" si="807"/>
        <v>121763.43142231</v>
      </c>
      <c r="AT385" s="11">
        <v>36903</v>
      </c>
      <c r="AU385" s="11">
        <v>0.0847</v>
      </c>
      <c r="AV385" s="12">
        <v>1.35</v>
      </c>
      <c r="AW385" s="13">
        <f t="shared" si="808"/>
        <v>4219.673535</v>
      </c>
      <c r="AX385" s="11">
        <v>3</v>
      </c>
      <c r="AY385" s="11">
        <v>490</v>
      </c>
      <c r="AZ385" s="11">
        <v>1.43</v>
      </c>
      <c r="BA385" s="16">
        <f t="shared" si="809"/>
        <v>3.61072289156627</v>
      </c>
      <c r="BB385" s="11">
        <v>0.93</v>
      </c>
      <c r="BC385" s="11">
        <v>1.85</v>
      </c>
      <c r="BD385" s="8">
        <f t="shared" si="810"/>
        <v>2.7205</v>
      </c>
      <c r="BE385" s="9">
        <v>1.15</v>
      </c>
      <c r="BF385" s="17">
        <v>1.015</v>
      </c>
      <c r="BG385" s="18">
        <f t="shared" si="811"/>
        <v>145146.603959445</v>
      </c>
      <c r="BN385" s="11">
        <v>38167</v>
      </c>
      <c r="BO385" s="11">
        <v>0.0847</v>
      </c>
      <c r="BP385" s="12">
        <v>1.35</v>
      </c>
      <c r="BQ385" s="13">
        <f t="shared" si="812"/>
        <v>4364.205615</v>
      </c>
      <c r="BR385" s="11">
        <v>3</v>
      </c>
      <c r="BS385" s="11">
        <v>490</v>
      </c>
      <c r="BT385" s="11">
        <v>1.43</v>
      </c>
      <c r="BU385" s="16">
        <f t="shared" si="813"/>
        <v>3.61072289156627</v>
      </c>
      <c r="BV385" s="11">
        <v>1</v>
      </c>
      <c r="BW385" s="11">
        <v>2.71</v>
      </c>
      <c r="BX385" s="8">
        <f t="shared" si="814"/>
        <v>3.71</v>
      </c>
      <c r="BY385" s="9">
        <v>1.15</v>
      </c>
      <c r="BZ385" s="17">
        <v>1.015</v>
      </c>
      <c r="CA385" s="18">
        <f t="shared" si="815"/>
        <v>204719.121878545</v>
      </c>
      <c r="CH385" s="11">
        <v>42781</v>
      </c>
      <c r="CI385" s="11">
        <v>0.0847</v>
      </c>
      <c r="CJ385" s="12">
        <v>1.35</v>
      </c>
      <c r="CK385" s="13">
        <f t="shared" si="816"/>
        <v>4891.793445</v>
      </c>
      <c r="CL385" s="11">
        <v>3</v>
      </c>
      <c r="CM385" s="11">
        <v>490</v>
      </c>
      <c r="CN385" s="11">
        <v>1.43</v>
      </c>
      <c r="CO385" s="16">
        <f t="shared" si="817"/>
        <v>3.61072289156627</v>
      </c>
      <c r="CP385" s="11">
        <v>0.93</v>
      </c>
      <c r="CQ385" s="11">
        <v>1.85</v>
      </c>
      <c r="CR385" s="8">
        <f t="shared" si="818"/>
        <v>2.7205</v>
      </c>
      <c r="CS385" s="9">
        <v>1.15</v>
      </c>
      <c r="CT385" s="17">
        <v>1.085</v>
      </c>
      <c r="CU385" s="18">
        <f t="shared" si="819"/>
        <v>179870.455148174</v>
      </c>
      <c r="DB385" s="11">
        <v>44045</v>
      </c>
      <c r="DC385" s="11">
        <v>0.0847</v>
      </c>
      <c r="DD385" s="12">
        <v>1.35</v>
      </c>
      <c r="DE385" s="13">
        <f t="shared" si="820"/>
        <v>5036.325525</v>
      </c>
      <c r="DF385" s="11">
        <v>3</v>
      </c>
      <c r="DG385" s="11">
        <v>490</v>
      </c>
      <c r="DH385" s="11">
        <v>1.43</v>
      </c>
      <c r="DI385" s="16">
        <f t="shared" si="821"/>
        <v>3.61072289156627</v>
      </c>
      <c r="DJ385" s="11">
        <v>1</v>
      </c>
      <c r="DK385" s="11">
        <v>2.71</v>
      </c>
      <c r="DL385" s="8">
        <f t="shared" si="822"/>
        <v>3.71</v>
      </c>
      <c r="DM385" s="9">
        <v>1.15</v>
      </c>
      <c r="DN385" s="17">
        <v>1.085</v>
      </c>
      <c r="DO385" s="18">
        <f t="shared" si="823"/>
        <v>252540.301937453</v>
      </c>
      <c r="DV385" s="11">
        <v>49923</v>
      </c>
      <c r="DW385" s="11">
        <v>0.09996</v>
      </c>
      <c r="DX385" s="12">
        <v>1.35</v>
      </c>
      <c r="DY385" s="13">
        <f t="shared" si="824"/>
        <v>6736.909158</v>
      </c>
      <c r="DZ385" s="11">
        <v>3</v>
      </c>
      <c r="EA385" s="11">
        <v>490</v>
      </c>
      <c r="EB385" s="11">
        <v>1.52</v>
      </c>
      <c r="EC385" s="16">
        <f t="shared" si="825"/>
        <v>3.70072289156626</v>
      </c>
      <c r="ED385" s="11">
        <v>1</v>
      </c>
      <c r="EE385" s="11">
        <v>3.51</v>
      </c>
      <c r="EF385" s="8">
        <f t="shared" si="826"/>
        <v>4.51</v>
      </c>
      <c r="EG385" s="9">
        <v>1.15</v>
      </c>
      <c r="EH385" s="17">
        <v>1.2</v>
      </c>
      <c r="EI385" s="18">
        <f t="shared" si="827"/>
        <v>465504.775656356</v>
      </c>
    </row>
    <row r="386" customHeight="1" spans="6:139">
      <c r="F386" s="11"/>
      <c r="G386" s="11"/>
      <c r="H386" s="12"/>
      <c r="I386" s="13"/>
      <c r="J386" s="11"/>
      <c r="K386" s="11"/>
      <c r="L386" s="11"/>
      <c r="M386" s="16"/>
      <c r="N386" s="11"/>
      <c r="O386" s="11"/>
      <c r="P386" s="8"/>
      <c r="Q386" s="9"/>
      <c r="R386" s="17">
        <v>1</v>
      </c>
      <c r="S386" s="18">
        <f t="shared" si="803"/>
        <v>0</v>
      </c>
      <c r="Z386" s="11"/>
      <c r="AA386" s="11"/>
      <c r="AB386" s="12"/>
      <c r="AC386" s="13"/>
      <c r="AD386" s="11"/>
      <c r="AE386" s="11"/>
      <c r="AF386" s="11"/>
      <c r="AG386" s="16"/>
      <c r="AH386" s="11"/>
      <c r="AI386" s="11"/>
      <c r="AJ386" s="8"/>
      <c r="AK386" s="9"/>
      <c r="AL386" s="17">
        <v>1</v>
      </c>
      <c r="AM386" s="18">
        <f t="shared" si="807"/>
        <v>0</v>
      </c>
      <c r="AT386" s="11">
        <v>36903</v>
      </c>
      <c r="AU386" s="11">
        <v>0.0847</v>
      </c>
      <c r="AV386" s="12">
        <v>1.35</v>
      </c>
      <c r="AW386" s="13">
        <f t="shared" si="808"/>
        <v>4219.673535</v>
      </c>
      <c r="AX386" s="11">
        <v>3</v>
      </c>
      <c r="AY386" s="11">
        <v>240</v>
      </c>
      <c r="AZ386" s="11">
        <v>1.43</v>
      </c>
      <c r="BA386" s="16">
        <f t="shared" si="809"/>
        <v>3.07285714285714</v>
      </c>
      <c r="BB386" s="11">
        <v>0.93</v>
      </c>
      <c r="BC386" s="11">
        <v>1.85</v>
      </c>
      <c r="BD386" s="8">
        <f t="shared" si="810"/>
        <v>2.7205</v>
      </c>
      <c r="BE386" s="9">
        <v>0.9</v>
      </c>
      <c r="BF386" s="17">
        <v>1.015</v>
      </c>
      <c r="BG386" s="18">
        <f t="shared" si="811"/>
        <v>96671.7897530239</v>
      </c>
      <c r="BN386" s="11">
        <v>38167</v>
      </c>
      <c r="BO386" s="11">
        <v>0.0847</v>
      </c>
      <c r="BP386" s="12">
        <v>1.35</v>
      </c>
      <c r="BQ386" s="13">
        <f t="shared" si="812"/>
        <v>4364.205615</v>
      </c>
      <c r="BR386" s="11">
        <v>3</v>
      </c>
      <c r="BS386" s="11">
        <v>240</v>
      </c>
      <c r="BT386" s="11">
        <v>1.43</v>
      </c>
      <c r="BU386" s="16">
        <f t="shared" si="813"/>
        <v>3.07285714285714</v>
      </c>
      <c r="BV386" s="11">
        <v>1</v>
      </c>
      <c r="BW386" s="11">
        <v>2.71</v>
      </c>
      <c r="BX386" s="8">
        <f t="shared" si="814"/>
        <v>3.71</v>
      </c>
      <c r="BY386" s="9">
        <v>0.9</v>
      </c>
      <c r="BZ386" s="17">
        <v>1.015</v>
      </c>
      <c r="CA386" s="18">
        <f t="shared" si="815"/>
        <v>136348.790593792</v>
      </c>
      <c r="CH386" s="11">
        <v>42781</v>
      </c>
      <c r="CI386" s="11">
        <v>0.0847</v>
      </c>
      <c r="CJ386" s="12">
        <v>1.35</v>
      </c>
      <c r="CK386" s="13">
        <f t="shared" si="816"/>
        <v>4891.793445</v>
      </c>
      <c r="CL386" s="11">
        <v>3</v>
      </c>
      <c r="CM386" s="11">
        <v>240</v>
      </c>
      <c r="CN386" s="11">
        <v>1.43</v>
      </c>
      <c r="CO386" s="16">
        <f t="shared" si="817"/>
        <v>3.07285714285714</v>
      </c>
      <c r="CP386" s="11">
        <v>0.93</v>
      </c>
      <c r="CQ386" s="11">
        <v>1.85</v>
      </c>
      <c r="CR386" s="8">
        <f t="shared" si="818"/>
        <v>2.7205</v>
      </c>
      <c r="CS386" s="9">
        <v>0.9</v>
      </c>
      <c r="CT386" s="17">
        <v>1.085</v>
      </c>
      <c r="CU386" s="18">
        <f t="shared" si="819"/>
        <v>119798.867824172</v>
      </c>
      <c r="DB386" s="11">
        <v>44045</v>
      </c>
      <c r="DC386" s="11">
        <v>0.0847</v>
      </c>
      <c r="DD386" s="12">
        <v>1.35</v>
      </c>
      <c r="DE386" s="13">
        <f t="shared" si="820"/>
        <v>5036.325525</v>
      </c>
      <c r="DF386" s="11">
        <v>3</v>
      </c>
      <c r="DG386" s="11">
        <v>240</v>
      </c>
      <c r="DH386" s="11">
        <v>1.43</v>
      </c>
      <c r="DI386" s="16">
        <f t="shared" si="821"/>
        <v>3.07285714285714</v>
      </c>
      <c r="DJ386" s="11">
        <v>1</v>
      </c>
      <c r="DK386" s="11">
        <v>2.71</v>
      </c>
      <c r="DL386" s="8">
        <f t="shared" si="822"/>
        <v>3.71</v>
      </c>
      <c r="DM386" s="9">
        <v>0.9</v>
      </c>
      <c r="DN386" s="17">
        <v>1.085</v>
      </c>
      <c r="DO386" s="18">
        <f t="shared" si="823"/>
        <v>168199.064305245</v>
      </c>
      <c r="DV386" s="11">
        <v>49923</v>
      </c>
      <c r="DW386" s="11">
        <v>0.09996</v>
      </c>
      <c r="DX386" s="12">
        <v>1.35</v>
      </c>
      <c r="DY386" s="13">
        <f t="shared" si="824"/>
        <v>6736.909158</v>
      </c>
      <c r="DZ386" s="11">
        <v>3</v>
      </c>
      <c r="EA386" s="11">
        <v>240</v>
      </c>
      <c r="EB386" s="11">
        <v>1.52</v>
      </c>
      <c r="EC386" s="16">
        <f t="shared" si="825"/>
        <v>3.16285714285714</v>
      </c>
      <c r="ED386" s="11">
        <v>1</v>
      </c>
      <c r="EE386" s="11">
        <v>3.51</v>
      </c>
      <c r="EF386" s="8">
        <f t="shared" si="826"/>
        <v>4.51</v>
      </c>
      <c r="EG386" s="9">
        <v>0.9</v>
      </c>
      <c r="EH386" s="17">
        <v>1.2</v>
      </c>
      <c r="EI386" s="18">
        <f t="shared" si="827"/>
        <v>311359.28399445</v>
      </c>
    </row>
    <row r="387" customHeight="1" spans="6:139">
      <c r="F387" s="11"/>
      <c r="G387" s="11"/>
      <c r="H387" s="12"/>
      <c r="I387" s="13"/>
      <c r="J387" s="11"/>
      <c r="K387" s="11"/>
      <c r="L387" s="11"/>
      <c r="M387" s="16"/>
      <c r="N387" s="11"/>
      <c r="O387" s="11"/>
      <c r="P387" s="8"/>
      <c r="Q387" s="9"/>
      <c r="R387" s="17">
        <v>1</v>
      </c>
      <c r="S387" s="18">
        <f t="shared" si="803"/>
        <v>0</v>
      </c>
      <c r="Z387" s="11"/>
      <c r="AA387" s="11"/>
      <c r="AB387" s="12"/>
      <c r="AC387" s="13"/>
      <c r="AD387" s="11"/>
      <c r="AE387" s="11"/>
      <c r="AF387" s="11"/>
      <c r="AG387" s="16"/>
      <c r="AH387" s="11"/>
      <c r="AI387" s="11"/>
      <c r="AJ387" s="8"/>
      <c r="AK387" s="9"/>
      <c r="AL387" s="17">
        <v>1</v>
      </c>
      <c r="AM387" s="18">
        <f t="shared" si="807"/>
        <v>0</v>
      </c>
      <c r="AT387" s="11"/>
      <c r="AU387" s="11"/>
      <c r="AV387" s="12"/>
      <c r="AW387" s="13"/>
      <c r="AX387" s="11"/>
      <c r="AY387" s="11"/>
      <c r="AZ387" s="11"/>
      <c r="BA387" s="16"/>
      <c r="BB387" s="11"/>
      <c r="BC387" s="11"/>
      <c r="BD387" s="8"/>
      <c r="BE387" s="9"/>
      <c r="BF387" s="17">
        <v>1</v>
      </c>
      <c r="BG387" s="18">
        <f t="shared" si="811"/>
        <v>0</v>
      </c>
      <c r="BN387" s="11"/>
      <c r="BO387" s="11"/>
      <c r="BP387" s="12"/>
      <c r="BQ387" s="13"/>
      <c r="BR387" s="11"/>
      <c r="BS387" s="11"/>
      <c r="BT387" s="11"/>
      <c r="BU387" s="16"/>
      <c r="BV387" s="11"/>
      <c r="BW387" s="11"/>
      <c r="BX387" s="8"/>
      <c r="BY387" s="9"/>
      <c r="BZ387" s="17">
        <v>1</v>
      </c>
      <c r="CA387" s="18">
        <f t="shared" si="815"/>
        <v>0</v>
      </c>
      <c r="CH387" s="11">
        <v>42781</v>
      </c>
      <c r="CI387" s="11">
        <v>0.0847</v>
      </c>
      <c r="CJ387" s="12">
        <v>1.35</v>
      </c>
      <c r="CK387" s="13">
        <f t="shared" si="816"/>
        <v>4891.793445</v>
      </c>
      <c r="CL387" s="11">
        <v>3</v>
      </c>
      <c r="CM387" s="11">
        <v>240</v>
      </c>
      <c r="CN387" s="11">
        <v>1.43</v>
      </c>
      <c r="CO387" s="16">
        <f t="shared" si="817"/>
        <v>3.07285714285714</v>
      </c>
      <c r="CP387" s="11">
        <v>0.93</v>
      </c>
      <c r="CQ387" s="11">
        <v>1.85</v>
      </c>
      <c r="CR387" s="8">
        <f t="shared" si="818"/>
        <v>2.7205</v>
      </c>
      <c r="CS387" s="9">
        <v>0.9</v>
      </c>
      <c r="CT387" s="17">
        <v>1.085</v>
      </c>
      <c r="CU387" s="18">
        <f t="shared" si="819"/>
        <v>119798.867824172</v>
      </c>
      <c r="DB387" s="11">
        <v>44045</v>
      </c>
      <c r="DC387" s="11">
        <v>0.0847</v>
      </c>
      <c r="DD387" s="12">
        <v>1.35</v>
      </c>
      <c r="DE387" s="13">
        <f t="shared" si="820"/>
        <v>5036.325525</v>
      </c>
      <c r="DF387" s="11">
        <v>3</v>
      </c>
      <c r="DG387" s="11">
        <v>240</v>
      </c>
      <c r="DH387" s="11">
        <v>1.43</v>
      </c>
      <c r="DI387" s="16">
        <f t="shared" si="821"/>
        <v>3.07285714285714</v>
      </c>
      <c r="DJ387" s="11">
        <v>1</v>
      </c>
      <c r="DK387" s="11">
        <v>2.71</v>
      </c>
      <c r="DL387" s="8">
        <f t="shared" si="822"/>
        <v>3.71</v>
      </c>
      <c r="DM387" s="9">
        <v>0.9</v>
      </c>
      <c r="DN387" s="17">
        <v>1.085</v>
      </c>
      <c r="DO387" s="18">
        <f t="shared" si="823"/>
        <v>168199.064305245</v>
      </c>
      <c r="DV387" s="11">
        <v>49923</v>
      </c>
      <c r="DW387" s="11">
        <v>0.09996</v>
      </c>
      <c r="DX387" s="12">
        <v>1.35</v>
      </c>
      <c r="DY387" s="13">
        <f t="shared" si="824"/>
        <v>6736.909158</v>
      </c>
      <c r="DZ387" s="11">
        <v>3</v>
      </c>
      <c r="EA387" s="11">
        <v>240</v>
      </c>
      <c r="EB387" s="11">
        <v>1.52</v>
      </c>
      <c r="EC387" s="16">
        <f t="shared" si="825"/>
        <v>3.16285714285714</v>
      </c>
      <c r="ED387" s="11">
        <v>1</v>
      </c>
      <c r="EE387" s="11">
        <v>3.51</v>
      </c>
      <c r="EF387" s="8">
        <f t="shared" si="826"/>
        <v>4.51</v>
      </c>
      <c r="EG387" s="9">
        <v>0.9</v>
      </c>
      <c r="EH387" s="17">
        <v>1.2</v>
      </c>
      <c r="EI387" s="18">
        <f t="shared" si="827"/>
        <v>311359.28399445</v>
      </c>
    </row>
    <row r="388" customHeight="1" spans="6:139">
      <c r="F388" s="39" t="s">
        <v>51</v>
      </c>
      <c r="G388" s="40"/>
      <c r="H388" s="40"/>
      <c r="I388" s="40"/>
      <c r="J388" s="40"/>
      <c r="K388" s="40"/>
      <c r="L388" s="40"/>
      <c r="M388" s="25">
        <f>SUM(S383:S387)</f>
        <v>347729.503640211</v>
      </c>
      <c r="N388" s="25"/>
      <c r="O388" s="25"/>
      <c r="P388" s="25"/>
      <c r="Q388" s="25"/>
      <c r="R388" s="25"/>
      <c r="S388" s="25"/>
      <c r="Z388" s="39" t="s">
        <v>51</v>
      </c>
      <c r="AA388" s="40"/>
      <c r="AB388" s="40"/>
      <c r="AC388" s="40"/>
      <c r="AD388" s="40"/>
      <c r="AE388" s="40"/>
      <c r="AF388" s="40"/>
      <c r="AG388" s="25">
        <f>SUM(AM383:AM387)</f>
        <v>491144.470425101</v>
      </c>
      <c r="AH388" s="25"/>
      <c r="AI388" s="25"/>
      <c r="AJ388" s="25"/>
      <c r="AK388" s="25"/>
      <c r="AL388" s="25"/>
      <c r="AM388" s="25"/>
      <c r="AT388" s="39" t="s">
        <v>51</v>
      </c>
      <c r="AU388" s="40"/>
      <c r="AV388" s="40"/>
      <c r="AW388" s="40"/>
      <c r="AX388" s="40"/>
      <c r="AY388" s="40"/>
      <c r="AZ388" s="40"/>
      <c r="BA388" s="25">
        <f>SUM(BG383:BG387)</f>
        <v>532111.601631358</v>
      </c>
      <c r="BB388" s="25"/>
      <c r="BC388" s="25"/>
      <c r="BD388" s="25"/>
      <c r="BE388" s="25"/>
      <c r="BF388" s="25"/>
      <c r="BG388" s="25"/>
      <c r="BN388" s="39" t="s">
        <v>51</v>
      </c>
      <c r="BO388" s="40"/>
      <c r="BP388" s="40"/>
      <c r="BQ388" s="40"/>
      <c r="BR388" s="40"/>
      <c r="BS388" s="40"/>
      <c r="BT388" s="40"/>
      <c r="BU388" s="25">
        <f>SUM(CA383:CA387)</f>
        <v>750506.156229427</v>
      </c>
      <c r="BV388" s="25"/>
      <c r="BW388" s="25"/>
      <c r="BX388" s="25"/>
      <c r="BY388" s="25"/>
      <c r="BZ388" s="25"/>
      <c r="CA388" s="25"/>
      <c r="CH388" s="39" t="s">
        <v>51</v>
      </c>
      <c r="CI388" s="40"/>
      <c r="CJ388" s="40"/>
      <c r="CK388" s="40"/>
      <c r="CL388" s="40"/>
      <c r="CM388" s="40"/>
      <c r="CN388" s="40"/>
      <c r="CO388" s="25">
        <f>SUM(CU383:CU387)</f>
        <v>779209.101092868</v>
      </c>
      <c r="CP388" s="25"/>
      <c r="CQ388" s="25"/>
      <c r="CR388" s="25"/>
      <c r="CS388" s="25"/>
      <c r="CT388" s="25"/>
      <c r="CU388" s="25"/>
      <c r="DB388" s="39" t="s">
        <v>51</v>
      </c>
      <c r="DC388" s="40"/>
      <c r="DD388" s="40"/>
      <c r="DE388" s="40"/>
      <c r="DF388" s="40"/>
      <c r="DG388" s="40"/>
      <c r="DH388" s="40"/>
      <c r="DI388" s="25">
        <f>SUM(DO383:DO387)</f>
        <v>1094019.03442285</v>
      </c>
      <c r="DJ388" s="25"/>
      <c r="DK388" s="25"/>
      <c r="DL388" s="25"/>
      <c r="DM388" s="25"/>
      <c r="DN388" s="25"/>
      <c r="DO388" s="25"/>
      <c r="DV388" s="39" t="s">
        <v>51</v>
      </c>
      <c r="DW388" s="40"/>
      <c r="DX388" s="40"/>
      <c r="DY388" s="40"/>
      <c r="DZ388" s="40"/>
      <c r="EA388" s="40"/>
      <c r="EB388" s="40"/>
      <c r="EC388" s="25">
        <f>SUM(EI383:EI387)</f>
        <v>2058071.74088297</v>
      </c>
      <c r="ED388" s="25"/>
      <c r="EE388" s="25"/>
      <c r="EF388" s="25"/>
      <c r="EG388" s="25"/>
      <c r="EH388" s="25"/>
      <c r="EI388" s="25"/>
    </row>
    <row r="389" customHeight="1" spans="6:139">
      <c r="F389" s="40"/>
      <c r="G389" s="40"/>
      <c r="H389" s="40"/>
      <c r="I389" s="40"/>
      <c r="J389" s="40"/>
      <c r="K389" s="40"/>
      <c r="L389" s="40"/>
      <c r="M389" s="25"/>
      <c r="N389" s="25"/>
      <c r="O389" s="25"/>
      <c r="P389" s="25"/>
      <c r="Q389" s="25"/>
      <c r="R389" s="25"/>
      <c r="S389" s="25"/>
      <c r="Z389" s="40"/>
      <c r="AA389" s="40"/>
      <c r="AB389" s="40"/>
      <c r="AC389" s="40"/>
      <c r="AD389" s="40"/>
      <c r="AE389" s="40"/>
      <c r="AF389" s="40"/>
      <c r="AG389" s="25"/>
      <c r="AH389" s="25"/>
      <c r="AI389" s="25"/>
      <c r="AJ389" s="25"/>
      <c r="AK389" s="25"/>
      <c r="AL389" s="25"/>
      <c r="AM389" s="25"/>
      <c r="AT389" s="40"/>
      <c r="AU389" s="40"/>
      <c r="AV389" s="40"/>
      <c r="AW389" s="40"/>
      <c r="AX389" s="40"/>
      <c r="AY389" s="40"/>
      <c r="AZ389" s="40"/>
      <c r="BA389" s="25"/>
      <c r="BB389" s="25"/>
      <c r="BC389" s="25"/>
      <c r="BD389" s="25"/>
      <c r="BE389" s="25"/>
      <c r="BF389" s="25"/>
      <c r="BG389" s="25"/>
      <c r="BN389" s="40"/>
      <c r="BO389" s="40"/>
      <c r="BP389" s="40"/>
      <c r="BQ389" s="40"/>
      <c r="BR389" s="40"/>
      <c r="BS389" s="40"/>
      <c r="BT389" s="40"/>
      <c r="BU389" s="25"/>
      <c r="BV389" s="25"/>
      <c r="BW389" s="25"/>
      <c r="BX389" s="25"/>
      <c r="BY389" s="25"/>
      <c r="BZ389" s="25"/>
      <c r="CA389" s="25"/>
      <c r="CH389" s="40"/>
      <c r="CI389" s="40"/>
      <c r="CJ389" s="40"/>
      <c r="CK389" s="40"/>
      <c r="CL389" s="40"/>
      <c r="CM389" s="40"/>
      <c r="CN389" s="40"/>
      <c r="CO389" s="25"/>
      <c r="CP389" s="25"/>
      <c r="CQ389" s="25"/>
      <c r="CR389" s="25"/>
      <c r="CS389" s="25"/>
      <c r="CT389" s="25"/>
      <c r="CU389" s="25"/>
      <c r="DB389" s="40"/>
      <c r="DC389" s="40"/>
      <c r="DD389" s="40"/>
      <c r="DE389" s="40"/>
      <c r="DF389" s="40"/>
      <c r="DG389" s="40"/>
      <c r="DH389" s="40"/>
      <c r="DI389" s="25"/>
      <c r="DJ389" s="25"/>
      <c r="DK389" s="25"/>
      <c r="DL389" s="25"/>
      <c r="DM389" s="25"/>
      <c r="DN389" s="25"/>
      <c r="DO389" s="25"/>
      <c r="DV389" s="40"/>
      <c r="DW389" s="40"/>
      <c r="DX389" s="40"/>
      <c r="DY389" s="40"/>
      <c r="DZ389" s="40"/>
      <c r="EA389" s="40"/>
      <c r="EB389" s="40"/>
      <c r="EC389" s="25"/>
      <c r="ED389" s="25"/>
      <c r="EE389" s="25"/>
      <c r="EF389" s="25"/>
      <c r="EG389" s="25"/>
      <c r="EH389" s="25"/>
      <c r="EI389" s="25"/>
    </row>
    <row r="390" customHeight="1" spans="6:139">
      <c r="F390" s="35" t="s">
        <v>30</v>
      </c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Z390" s="35" t="s">
        <v>30</v>
      </c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T390" s="35" t="s">
        <v>30</v>
      </c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N390" s="35" t="s">
        <v>30</v>
      </c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CH390" s="35" t="s">
        <v>30</v>
      </c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DB390" s="35" t="s">
        <v>30</v>
      </c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V390" s="35" t="s">
        <v>30</v>
      </c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</row>
    <row r="391" customHeight="1" spans="6:139">
      <c r="F391" s="13" t="s">
        <v>8</v>
      </c>
      <c r="G391" s="13"/>
      <c r="H391" s="13"/>
      <c r="I391" s="13"/>
      <c r="J391" s="13"/>
      <c r="K391" s="8" t="s">
        <v>53</v>
      </c>
      <c r="L391" s="8"/>
      <c r="M391" s="8"/>
      <c r="N391" s="8"/>
      <c r="O391" s="9" t="s">
        <v>38</v>
      </c>
      <c r="P391" s="9"/>
      <c r="Q391" s="41" t="s">
        <v>13</v>
      </c>
      <c r="Z391" s="13" t="s">
        <v>8</v>
      </c>
      <c r="AA391" s="13"/>
      <c r="AB391" s="13"/>
      <c r="AC391" s="13"/>
      <c r="AD391" s="13"/>
      <c r="AE391" s="8" t="s">
        <v>53</v>
      </c>
      <c r="AF391" s="8"/>
      <c r="AG391" s="8"/>
      <c r="AH391" s="8"/>
      <c r="AI391" s="9" t="s">
        <v>38</v>
      </c>
      <c r="AJ391" s="9"/>
      <c r="AK391" s="41" t="s">
        <v>13</v>
      </c>
      <c r="AT391" s="13" t="s">
        <v>8</v>
      </c>
      <c r="AU391" s="13"/>
      <c r="AV391" s="13"/>
      <c r="AW391" s="13"/>
      <c r="AX391" s="13"/>
      <c r="AY391" s="8" t="s">
        <v>53</v>
      </c>
      <c r="AZ391" s="8"/>
      <c r="BA391" s="8"/>
      <c r="BB391" s="8"/>
      <c r="BC391" s="9" t="s">
        <v>38</v>
      </c>
      <c r="BD391" s="9"/>
      <c r="BE391" s="41" t="s">
        <v>13</v>
      </c>
      <c r="BN391" s="13" t="s">
        <v>8</v>
      </c>
      <c r="BO391" s="13"/>
      <c r="BP391" s="13"/>
      <c r="BQ391" s="13"/>
      <c r="BR391" s="13"/>
      <c r="BS391" s="8" t="s">
        <v>53</v>
      </c>
      <c r="BT391" s="8"/>
      <c r="BU391" s="8"/>
      <c r="BV391" s="8"/>
      <c r="BW391" s="9" t="s">
        <v>38</v>
      </c>
      <c r="BX391" s="9"/>
      <c r="BY391" s="41" t="s">
        <v>13</v>
      </c>
      <c r="CH391" s="13" t="s">
        <v>8</v>
      </c>
      <c r="CI391" s="13"/>
      <c r="CJ391" s="13"/>
      <c r="CK391" s="13"/>
      <c r="CL391" s="13"/>
      <c r="CM391" s="8" t="s">
        <v>53</v>
      </c>
      <c r="CN391" s="8"/>
      <c r="CO391" s="8"/>
      <c r="CP391" s="8"/>
      <c r="CQ391" s="9" t="s">
        <v>38</v>
      </c>
      <c r="CR391" s="9"/>
      <c r="CS391" s="41" t="s">
        <v>13</v>
      </c>
      <c r="DB391" s="13" t="s">
        <v>8</v>
      </c>
      <c r="DC391" s="13"/>
      <c r="DD391" s="13"/>
      <c r="DE391" s="13"/>
      <c r="DF391" s="13"/>
      <c r="DG391" s="8" t="s">
        <v>53</v>
      </c>
      <c r="DH391" s="8"/>
      <c r="DI391" s="8"/>
      <c r="DJ391" s="8"/>
      <c r="DK391" s="9" t="s">
        <v>38</v>
      </c>
      <c r="DL391" s="9"/>
      <c r="DM391" s="41" t="s">
        <v>13</v>
      </c>
      <c r="DV391" s="13" t="s">
        <v>8</v>
      </c>
      <c r="DW391" s="13"/>
      <c r="DX391" s="13"/>
      <c r="DY391" s="13"/>
      <c r="DZ391" s="13"/>
      <c r="EA391" s="8" t="s">
        <v>53</v>
      </c>
      <c r="EB391" s="8"/>
      <c r="EC391" s="8"/>
      <c r="ED391" s="8"/>
      <c r="EE391" s="9" t="s">
        <v>38</v>
      </c>
      <c r="EF391" s="9"/>
      <c r="EG391" s="41" t="s">
        <v>13</v>
      </c>
    </row>
    <row r="392" customHeight="1" spans="6:139">
      <c r="F392" s="13" t="s">
        <v>54</v>
      </c>
      <c r="G392" s="13" t="s">
        <v>55</v>
      </c>
      <c r="H392" s="13" t="s">
        <v>56</v>
      </c>
      <c r="I392" s="13" t="s">
        <v>57</v>
      </c>
      <c r="J392" s="13" t="s">
        <v>8</v>
      </c>
      <c r="K392" s="8" t="s">
        <v>58</v>
      </c>
      <c r="L392" s="8" t="s">
        <v>26</v>
      </c>
      <c r="M392" s="8" t="s">
        <v>27</v>
      </c>
      <c r="N392" s="42" t="s">
        <v>28</v>
      </c>
      <c r="O392" s="9" t="s">
        <v>59</v>
      </c>
      <c r="P392" s="9" t="s">
        <v>60</v>
      </c>
      <c r="Q392" s="41"/>
      <c r="Z392" s="13" t="s">
        <v>54</v>
      </c>
      <c r="AA392" s="13" t="s">
        <v>55</v>
      </c>
      <c r="AB392" s="13" t="s">
        <v>56</v>
      </c>
      <c r="AC392" s="13" t="s">
        <v>57</v>
      </c>
      <c r="AD392" s="13" t="s">
        <v>8</v>
      </c>
      <c r="AE392" s="8" t="s">
        <v>58</v>
      </c>
      <c r="AF392" s="8" t="s">
        <v>26</v>
      </c>
      <c r="AG392" s="8" t="s">
        <v>27</v>
      </c>
      <c r="AH392" s="42" t="s">
        <v>28</v>
      </c>
      <c r="AI392" s="9" t="s">
        <v>59</v>
      </c>
      <c r="AJ392" s="9" t="s">
        <v>60</v>
      </c>
      <c r="AK392" s="41"/>
      <c r="AT392" s="13" t="s">
        <v>54</v>
      </c>
      <c r="AU392" s="13" t="s">
        <v>55</v>
      </c>
      <c r="AV392" s="13" t="s">
        <v>56</v>
      </c>
      <c r="AW392" s="13" t="s">
        <v>57</v>
      </c>
      <c r="AX392" s="13" t="s">
        <v>8</v>
      </c>
      <c r="AY392" s="8" t="s">
        <v>58</v>
      </c>
      <c r="AZ392" s="8" t="s">
        <v>26</v>
      </c>
      <c r="BA392" s="8" t="s">
        <v>27</v>
      </c>
      <c r="BB392" s="42" t="s">
        <v>28</v>
      </c>
      <c r="BC392" s="9" t="s">
        <v>59</v>
      </c>
      <c r="BD392" s="9" t="s">
        <v>60</v>
      </c>
      <c r="BE392" s="41"/>
      <c r="BN392" s="13" t="s">
        <v>54</v>
      </c>
      <c r="BO392" s="13" t="s">
        <v>55</v>
      </c>
      <c r="BP392" s="13" t="s">
        <v>56</v>
      </c>
      <c r="BQ392" s="13" t="s">
        <v>57</v>
      </c>
      <c r="BR392" s="13" t="s">
        <v>8</v>
      </c>
      <c r="BS392" s="8" t="s">
        <v>58</v>
      </c>
      <c r="BT392" s="8" t="s">
        <v>26</v>
      </c>
      <c r="BU392" s="8" t="s">
        <v>27</v>
      </c>
      <c r="BV392" s="42" t="s">
        <v>28</v>
      </c>
      <c r="BW392" s="9" t="s">
        <v>59</v>
      </c>
      <c r="BX392" s="9" t="s">
        <v>60</v>
      </c>
      <c r="BY392" s="41"/>
      <c r="CH392" s="13" t="s">
        <v>54</v>
      </c>
      <c r="CI392" s="13" t="s">
        <v>55</v>
      </c>
      <c r="CJ392" s="13" t="s">
        <v>56</v>
      </c>
      <c r="CK392" s="13" t="s">
        <v>57</v>
      </c>
      <c r="CL392" s="13" t="s">
        <v>8</v>
      </c>
      <c r="CM392" s="8" t="s">
        <v>58</v>
      </c>
      <c r="CN392" s="8" t="s">
        <v>26</v>
      </c>
      <c r="CO392" s="8" t="s">
        <v>27</v>
      </c>
      <c r="CP392" s="42" t="s">
        <v>28</v>
      </c>
      <c r="CQ392" s="9" t="s">
        <v>59</v>
      </c>
      <c r="CR392" s="9" t="s">
        <v>60</v>
      </c>
      <c r="CS392" s="41"/>
      <c r="DB392" s="13" t="s">
        <v>54</v>
      </c>
      <c r="DC392" s="13" t="s">
        <v>55</v>
      </c>
      <c r="DD392" s="13" t="s">
        <v>56</v>
      </c>
      <c r="DE392" s="13" t="s">
        <v>57</v>
      </c>
      <c r="DF392" s="13" t="s">
        <v>8</v>
      </c>
      <c r="DG392" s="8" t="s">
        <v>58</v>
      </c>
      <c r="DH392" s="8" t="s">
        <v>26</v>
      </c>
      <c r="DI392" s="8" t="s">
        <v>27</v>
      </c>
      <c r="DJ392" s="42" t="s">
        <v>28</v>
      </c>
      <c r="DK392" s="9" t="s">
        <v>59</v>
      </c>
      <c r="DL392" s="9" t="s">
        <v>60</v>
      </c>
      <c r="DM392" s="41"/>
      <c r="DV392" s="13" t="s">
        <v>54</v>
      </c>
      <c r="DW392" s="13" t="s">
        <v>55</v>
      </c>
      <c r="DX392" s="13" t="s">
        <v>56</v>
      </c>
      <c r="DY392" s="13" t="s">
        <v>57</v>
      </c>
      <c r="DZ392" s="13" t="s">
        <v>8</v>
      </c>
      <c r="EA392" s="8" t="s">
        <v>58</v>
      </c>
      <c r="EB392" s="8" t="s">
        <v>26</v>
      </c>
      <c r="EC392" s="8" t="s">
        <v>27</v>
      </c>
      <c r="ED392" s="42" t="s">
        <v>28</v>
      </c>
      <c r="EE392" s="9" t="s">
        <v>59</v>
      </c>
      <c r="EF392" s="9" t="s">
        <v>60</v>
      </c>
      <c r="EG392" s="41"/>
    </row>
    <row r="393" customHeight="1" spans="6:139">
      <c r="F393" s="11">
        <v>2704</v>
      </c>
      <c r="G393" s="12">
        <v>1.05</v>
      </c>
      <c r="H393" s="11">
        <v>1</v>
      </c>
      <c r="I393" s="11">
        <v>0</v>
      </c>
      <c r="J393" s="13">
        <f t="shared" ref="J393:J407" si="828">F393*G393*H393+I393</f>
        <v>2839.2</v>
      </c>
      <c r="K393" s="11">
        <v>1</v>
      </c>
      <c r="L393" s="11">
        <v>1</v>
      </c>
      <c r="M393" s="11">
        <v>2.38</v>
      </c>
      <c r="N393" s="42">
        <f t="shared" ref="N393:N407" si="829">L393*M393+1</f>
        <v>3.38</v>
      </c>
      <c r="O393" s="11">
        <v>1.15</v>
      </c>
      <c r="P393" s="9">
        <v>0.5</v>
      </c>
      <c r="Q393" s="43">
        <f t="shared" ref="Q393:Q407" si="830">J393*K393*N393*O393*P393</f>
        <v>5517.9852</v>
      </c>
      <c r="Z393" s="11">
        <v>2704</v>
      </c>
      <c r="AA393" s="12">
        <v>1.05</v>
      </c>
      <c r="AB393" s="11">
        <v>1</v>
      </c>
      <c r="AC393" s="11">
        <v>0</v>
      </c>
      <c r="AD393" s="13">
        <f t="shared" ref="AD393:AD407" si="831">Z393*AA393*AB393+AC393</f>
        <v>2839.2</v>
      </c>
      <c r="AE393" s="11">
        <v>1</v>
      </c>
      <c r="AF393" s="11">
        <v>1</v>
      </c>
      <c r="AG393" s="11">
        <v>2.38</v>
      </c>
      <c r="AH393" s="42">
        <f t="shared" ref="AH393:AH407" si="832">AF393*AG393+1</f>
        <v>3.38</v>
      </c>
      <c r="AI393" s="11">
        <v>1.15</v>
      </c>
      <c r="AJ393" s="9">
        <v>0.5</v>
      </c>
      <c r="AK393" s="43">
        <f t="shared" ref="AK393:AK407" si="833">AD393*AE393*AH393*AI393*AJ393</f>
        <v>5517.9852</v>
      </c>
      <c r="AT393" s="11">
        <v>2704</v>
      </c>
      <c r="AU393" s="12">
        <v>1.05</v>
      </c>
      <c r="AV393" s="11">
        <v>1</v>
      </c>
      <c r="AW393" s="11">
        <v>0</v>
      </c>
      <c r="AX393" s="13">
        <f t="shared" ref="AX393:AX407" si="834">AT393*AU393*AV393+AW393</f>
        <v>2839.2</v>
      </c>
      <c r="AY393" s="11">
        <v>1</v>
      </c>
      <c r="AZ393" s="11">
        <v>1</v>
      </c>
      <c r="BA393" s="11">
        <v>2.38</v>
      </c>
      <c r="BB393" s="42">
        <f t="shared" ref="BB393:BB407" si="835">AZ393*BA393+1</f>
        <v>3.38</v>
      </c>
      <c r="BC393" s="11">
        <v>1.15</v>
      </c>
      <c r="BD393" s="9">
        <v>0.5</v>
      </c>
      <c r="BE393" s="43">
        <f t="shared" ref="BE393:BE407" si="836">AX393*AY393*BB393*BC393*BD393</f>
        <v>5517.9852</v>
      </c>
      <c r="BN393" s="11">
        <v>2704</v>
      </c>
      <c r="BO393" s="12">
        <v>1.05</v>
      </c>
      <c r="BP393" s="11">
        <v>1</v>
      </c>
      <c r="BQ393" s="11">
        <v>0</v>
      </c>
      <c r="BR393" s="13">
        <f t="shared" ref="BR393:BR407" si="837">BN393*BO393*BP393+BQ393</f>
        <v>2839.2</v>
      </c>
      <c r="BS393" s="11">
        <v>1</v>
      </c>
      <c r="BT393" s="11">
        <v>1</v>
      </c>
      <c r="BU393" s="11">
        <v>2.38</v>
      </c>
      <c r="BV393" s="42">
        <f t="shared" ref="BV393:BV407" si="838">BT393*BU393+1</f>
        <v>3.38</v>
      </c>
      <c r="BW393" s="11">
        <v>1.15</v>
      </c>
      <c r="BX393" s="9">
        <v>0.5</v>
      </c>
      <c r="BY393" s="43">
        <f t="shared" ref="BY393:BY407" si="839">BR393*BS393*BV393*BW393*BX393</f>
        <v>5517.9852</v>
      </c>
      <c r="CH393" s="11">
        <f t="shared" ref="CH393:CH398" si="840">2704+428</f>
        <v>3132</v>
      </c>
      <c r="CI393" s="12">
        <v>1.05</v>
      </c>
      <c r="CJ393" s="11">
        <v>1</v>
      </c>
      <c r="CK393" s="11">
        <v>0</v>
      </c>
      <c r="CL393" s="13">
        <f t="shared" ref="CL393:CL407" si="841">CH393*CI393*CJ393+CK393</f>
        <v>3288.6</v>
      </c>
      <c r="CM393" s="11">
        <v>1</v>
      </c>
      <c r="CN393" s="11">
        <v>1</v>
      </c>
      <c r="CO393" s="11">
        <v>2.38</v>
      </c>
      <c r="CP393" s="42">
        <f t="shared" ref="CP393:CP407" si="842">CN393*CO393+1</f>
        <v>3.38</v>
      </c>
      <c r="CQ393" s="11">
        <v>1.15</v>
      </c>
      <c r="CR393" s="9">
        <v>0.5</v>
      </c>
      <c r="CS393" s="43">
        <f t="shared" ref="CS393:CS407" si="843">CL393*CM393*CP393*CQ393*CR393</f>
        <v>6391.3941</v>
      </c>
      <c r="DB393" s="11">
        <f t="shared" ref="DB393:DB398" si="844">2704+440</f>
        <v>3144</v>
      </c>
      <c r="DC393" s="12">
        <v>1.05</v>
      </c>
      <c r="DD393" s="11">
        <v>1</v>
      </c>
      <c r="DE393" s="11">
        <v>0</v>
      </c>
      <c r="DF393" s="13">
        <f t="shared" ref="DF393:DF407" si="845">DB393*DC393*DD393+DE393</f>
        <v>3301.2</v>
      </c>
      <c r="DG393" s="11">
        <v>1</v>
      </c>
      <c r="DH393" s="11">
        <v>1</v>
      </c>
      <c r="DI393" s="11">
        <v>2.38</v>
      </c>
      <c r="DJ393" s="42">
        <f t="shared" ref="DJ393:DJ407" si="846">DH393*DI393+1</f>
        <v>3.38</v>
      </c>
      <c r="DK393" s="11">
        <v>1.15</v>
      </c>
      <c r="DL393" s="9">
        <v>0.5</v>
      </c>
      <c r="DM393" s="43">
        <f t="shared" ref="DM393:DM407" si="847">DF393*DG393*DJ393*DK393*DL393</f>
        <v>6415.8822</v>
      </c>
      <c r="DV393" s="11">
        <f t="shared" ref="DV393:DV398" si="848">2704+499</f>
        <v>3203</v>
      </c>
      <c r="DW393" s="12">
        <v>1.05</v>
      </c>
      <c r="DX393" s="11">
        <v>1</v>
      </c>
      <c r="DY393" s="11">
        <v>0</v>
      </c>
      <c r="DZ393" s="13">
        <f t="shared" ref="DZ393:DZ407" si="849">DV393*DW393*DX393+DY393</f>
        <v>3363.15</v>
      </c>
      <c r="EA393" s="11">
        <v>1</v>
      </c>
      <c r="EB393" s="11">
        <v>1</v>
      </c>
      <c r="EC393" s="11">
        <v>3.18</v>
      </c>
      <c r="ED393" s="42">
        <f t="shared" ref="ED393:ED407" si="850">EB393*EC393+1</f>
        <v>4.18</v>
      </c>
      <c r="EE393" s="11">
        <v>1.15</v>
      </c>
      <c r="EF393" s="9">
        <v>0.5</v>
      </c>
      <c r="EG393" s="43">
        <f t="shared" ref="EG393:EG407" si="851">DZ393*EA393*ED393*EE393*EF393</f>
        <v>8083.331025</v>
      </c>
    </row>
    <row r="394" customHeight="1" spans="6:139">
      <c r="F394" s="11">
        <v>2704</v>
      </c>
      <c r="G394" s="12">
        <v>1.06</v>
      </c>
      <c r="H394" s="11">
        <v>1</v>
      </c>
      <c r="I394" s="11">
        <v>0</v>
      </c>
      <c r="J394" s="13">
        <f t="shared" si="828"/>
        <v>2866.24</v>
      </c>
      <c r="K394" s="11">
        <v>1</v>
      </c>
      <c r="L394" s="11">
        <v>1</v>
      </c>
      <c r="M394" s="11">
        <v>2.38</v>
      </c>
      <c r="N394" s="42">
        <f t="shared" si="829"/>
        <v>3.38</v>
      </c>
      <c r="O394" s="11">
        <v>1.15</v>
      </c>
      <c r="P394" s="9">
        <v>0.5</v>
      </c>
      <c r="Q394" s="43">
        <f t="shared" si="830"/>
        <v>5570.53744</v>
      </c>
      <c r="Z394" s="11">
        <v>2704</v>
      </c>
      <c r="AA394" s="12">
        <v>1.06</v>
      </c>
      <c r="AB394" s="11">
        <v>1</v>
      </c>
      <c r="AC394" s="11">
        <v>0</v>
      </c>
      <c r="AD394" s="13">
        <f t="shared" si="831"/>
        <v>2866.24</v>
      </c>
      <c r="AE394" s="11">
        <v>1</v>
      </c>
      <c r="AF394" s="11">
        <v>1</v>
      </c>
      <c r="AG394" s="11">
        <v>2.38</v>
      </c>
      <c r="AH394" s="42">
        <f t="shared" si="832"/>
        <v>3.38</v>
      </c>
      <c r="AI394" s="11">
        <v>1.15</v>
      </c>
      <c r="AJ394" s="9">
        <v>0.5</v>
      </c>
      <c r="AK394" s="43">
        <f t="shared" si="833"/>
        <v>5570.53744</v>
      </c>
      <c r="AT394" s="11">
        <v>2704</v>
      </c>
      <c r="AU394" s="12">
        <v>1.06</v>
      </c>
      <c r="AV394" s="11">
        <v>1</v>
      </c>
      <c r="AW394" s="11">
        <v>0</v>
      </c>
      <c r="AX394" s="13">
        <f t="shared" si="834"/>
        <v>2866.24</v>
      </c>
      <c r="AY394" s="11">
        <v>1</v>
      </c>
      <c r="AZ394" s="11">
        <v>1</v>
      </c>
      <c r="BA394" s="11">
        <v>2.38</v>
      </c>
      <c r="BB394" s="42">
        <f t="shared" si="835"/>
        <v>3.38</v>
      </c>
      <c r="BC394" s="11">
        <v>1.15</v>
      </c>
      <c r="BD394" s="9">
        <v>0.5</v>
      </c>
      <c r="BE394" s="43">
        <f t="shared" si="836"/>
        <v>5570.53744</v>
      </c>
      <c r="BN394" s="11">
        <v>2704</v>
      </c>
      <c r="BO394" s="12">
        <v>1.06</v>
      </c>
      <c r="BP394" s="11">
        <v>1</v>
      </c>
      <c r="BQ394" s="11">
        <v>0</v>
      </c>
      <c r="BR394" s="13">
        <f t="shared" si="837"/>
        <v>2866.24</v>
      </c>
      <c r="BS394" s="11">
        <v>1</v>
      </c>
      <c r="BT394" s="11">
        <v>1</v>
      </c>
      <c r="BU394" s="11">
        <v>2.38</v>
      </c>
      <c r="BV394" s="42">
        <f t="shared" si="838"/>
        <v>3.38</v>
      </c>
      <c r="BW394" s="11">
        <v>1.15</v>
      </c>
      <c r="BX394" s="9">
        <v>0.5</v>
      </c>
      <c r="BY394" s="43">
        <f t="shared" si="839"/>
        <v>5570.53744</v>
      </c>
      <c r="CH394" s="11">
        <f t="shared" si="840"/>
        <v>3132</v>
      </c>
      <c r="CI394" s="12">
        <v>1.06</v>
      </c>
      <c r="CJ394" s="11">
        <v>1</v>
      </c>
      <c r="CK394" s="11">
        <v>0</v>
      </c>
      <c r="CL394" s="13">
        <f t="shared" si="841"/>
        <v>3319.92</v>
      </c>
      <c r="CM394" s="11">
        <v>1</v>
      </c>
      <c r="CN394" s="11">
        <v>1</v>
      </c>
      <c r="CO394" s="11">
        <v>2.38</v>
      </c>
      <c r="CP394" s="42">
        <f t="shared" si="842"/>
        <v>3.38</v>
      </c>
      <c r="CQ394" s="11">
        <v>1.15</v>
      </c>
      <c r="CR394" s="9">
        <v>0.5</v>
      </c>
      <c r="CS394" s="43">
        <f t="shared" si="843"/>
        <v>6452.26452</v>
      </c>
      <c r="DB394" s="11">
        <f t="shared" si="844"/>
        <v>3144</v>
      </c>
      <c r="DC394" s="12">
        <v>1.06</v>
      </c>
      <c r="DD394" s="11">
        <v>1</v>
      </c>
      <c r="DE394" s="11">
        <v>0</v>
      </c>
      <c r="DF394" s="13">
        <f t="shared" si="845"/>
        <v>3332.64</v>
      </c>
      <c r="DG394" s="11">
        <v>1</v>
      </c>
      <c r="DH394" s="11">
        <v>1</v>
      </c>
      <c r="DI394" s="11">
        <v>2.38</v>
      </c>
      <c r="DJ394" s="42">
        <f t="shared" si="846"/>
        <v>3.38</v>
      </c>
      <c r="DK394" s="11">
        <v>1.15</v>
      </c>
      <c r="DL394" s="9">
        <v>0.5</v>
      </c>
      <c r="DM394" s="43">
        <f t="shared" si="847"/>
        <v>6476.98584</v>
      </c>
      <c r="DV394" s="11">
        <f t="shared" si="848"/>
        <v>3203</v>
      </c>
      <c r="DW394" s="12">
        <v>1.06</v>
      </c>
      <c r="DX394" s="11">
        <v>1</v>
      </c>
      <c r="DY394" s="11">
        <v>0</v>
      </c>
      <c r="DZ394" s="13">
        <f t="shared" si="849"/>
        <v>3395.18</v>
      </c>
      <c r="EA394" s="11">
        <v>1</v>
      </c>
      <c r="EB394" s="11">
        <v>1</v>
      </c>
      <c r="EC394" s="11">
        <v>3.18</v>
      </c>
      <c r="ED394" s="42">
        <f t="shared" si="850"/>
        <v>4.18</v>
      </c>
      <c r="EE394" s="11">
        <v>1.15</v>
      </c>
      <c r="EF394" s="9">
        <v>0.5</v>
      </c>
      <c r="EG394" s="43">
        <f t="shared" si="851"/>
        <v>8160.31513</v>
      </c>
    </row>
    <row r="395" customHeight="1" spans="6:139">
      <c r="F395" s="11">
        <v>2704</v>
      </c>
      <c r="G395" s="12">
        <v>1.31</v>
      </c>
      <c r="H395" s="11">
        <v>1</v>
      </c>
      <c r="I395" s="11">
        <v>0</v>
      </c>
      <c r="J395" s="13">
        <f t="shared" si="828"/>
        <v>3542.24</v>
      </c>
      <c r="K395" s="11">
        <v>1</v>
      </c>
      <c r="L395" s="11">
        <v>1</v>
      </c>
      <c r="M395" s="11">
        <v>2.38</v>
      </c>
      <c r="N395" s="42">
        <f t="shared" si="829"/>
        <v>3.38</v>
      </c>
      <c r="O395" s="11">
        <v>1.15</v>
      </c>
      <c r="P395" s="9">
        <v>0.5</v>
      </c>
      <c r="Q395" s="43">
        <f t="shared" si="830"/>
        <v>6884.34344</v>
      </c>
      <c r="Z395" s="11">
        <v>2704</v>
      </c>
      <c r="AA395" s="12">
        <v>1.31</v>
      </c>
      <c r="AB395" s="11">
        <v>1</v>
      </c>
      <c r="AC395" s="11">
        <v>0</v>
      </c>
      <c r="AD395" s="13">
        <f t="shared" si="831"/>
        <v>3542.24</v>
      </c>
      <c r="AE395" s="11">
        <v>1</v>
      </c>
      <c r="AF395" s="11">
        <v>1</v>
      </c>
      <c r="AG395" s="11">
        <v>2.38</v>
      </c>
      <c r="AH395" s="42">
        <f t="shared" si="832"/>
        <v>3.38</v>
      </c>
      <c r="AI395" s="11">
        <v>1.15</v>
      </c>
      <c r="AJ395" s="9">
        <v>0.5</v>
      </c>
      <c r="AK395" s="43">
        <f t="shared" si="833"/>
        <v>6884.34344</v>
      </c>
      <c r="AT395" s="11">
        <v>2704</v>
      </c>
      <c r="AU395" s="12">
        <v>1.31</v>
      </c>
      <c r="AV395" s="11">
        <v>1</v>
      </c>
      <c r="AW395" s="11">
        <v>0</v>
      </c>
      <c r="AX395" s="13">
        <f t="shared" si="834"/>
        <v>3542.24</v>
      </c>
      <c r="AY395" s="11">
        <v>1</v>
      </c>
      <c r="AZ395" s="11">
        <v>1</v>
      </c>
      <c r="BA395" s="11">
        <v>2.38</v>
      </c>
      <c r="BB395" s="42">
        <f t="shared" si="835"/>
        <v>3.38</v>
      </c>
      <c r="BC395" s="11">
        <v>1.15</v>
      </c>
      <c r="BD395" s="9">
        <v>0.5</v>
      </c>
      <c r="BE395" s="43">
        <f t="shared" si="836"/>
        <v>6884.34344</v>
      </c>
      <c r="BN395" s="11">
        <v>2704</v>
      </c>
      <c r="BO395" s="12">
        <v>1.31</v>
      </c>
      <c r="BP395" s="11">
        <v>1</v>
      </c>
      <c r="BQ395" s="11">
        <v>0</v>
      </c>
      <c r="BR395" s="13">
        <f t="shared" si="837"/>
        <v>3542.24</v>
      </c>
      <c r="BS395" s="11">
        <v>1</v>
      </c>
      <c r="BT395" s="11">
        <v>1</v>
      </c>
      <c r="BU395" s="11">
        <v>2.38</v>
      </c>
      <c r="BV395" s="42">
        <f t="shared" si="838"/>
        <v>3.38</v>
      </c>
      <c r="BW395" s="11">
        <v>1.15</v>
      </c>
      <c r="BX395" s="9">
        <v>0.5</v>
      </c>
      <c r="BY395" s="43">
        <f t="shared" si="839"/>
        <v>6884.34344</v>
      </c>
      <c r="CH395" s="11">
        <f t="shared" si="840"/>
        <v>3132</v>
      </c>
      <c r="CI395" s="12">
        <v>1.31</v>
      </c>
      <c r="CJ395" s="11">
        <v>1</v>
      </c>
      <c r="CK395" s="11">
        <v>0</v>
      </c>
      <c r="CL395" s="13">
        <f t="shared" si="841"/>
        <v>4102.92</v>
      </c>
      <c r="CM395" s="11">
        <v>1</v>
      </c>
      <c r="CN395" s="11">
        <v>1</v>
      </c>
      <c r="CO395" s="11">
        <v>2.38</v>
      </c>
      <c r="CP395" s="42">
        <f t="shared" si="842"/>
        <v>3.38</v>
      </c>
      <c r="CQ395" s="11">
        <v>1.15</v>
      </c>
      <c r="CR395" s="9">
        <v>0.5</v>
      </c>
      <c r="CS395" s="43">
        <f t="shared" si="843"/>
        <v>7974.02502</v>
      </c>
      <c r="DB395" s="11">
        <f t="shared" si="844"/>
        <v>3144</v>
      </c>
      <c r="DC395" s="12">
        <v>1.31</v>
      </c>
      <c r="DD395" s="11">
        <v>1</v>
      </c>
      <c r="DE395" s="11">
        <v>0</v>
      </c>
      <c r="DF395" s="13">
        <f t="shared" si="845"/>
        <v>4118.64</v>
      </c>
      <c r="DG395" s="11">
        <v>1</v>
      </c>
      <c r="DH395" s="11">
        <v>1</v>
      </c>
      <c r="DI395" s="11">
        <v>2.38</v>
      </c>
      <c r="DJ395" s="42">
        <f t="shared" si="846"/>
        <v>3.38</v>
      </c>
      <c r="DK395" s="11">
        <v>1.15</v>
      </c>
      <c r="DL395" s="9">
        <v>0.5</v>
      </c>
      <c r="DM395" s="43">
        <f t="shared" si="847"/>
        <v>8004.57684</v>
      </c>
      <c r="DV395" s="11">
        <f t="shared" si="848"/>
        <v>3203</v>
      </c>
      <c r="DW395" s="12">
        <v>1.31</v>
      </c>
      <c r="DX395" s="11">
        <v>1</v>
      </c>
      <c r="DY395" s="11">
        <v>0</v>
      </c>
      <c r="DZ395" s="13">
        <f t="shared" si="849"/>
        <v>4195.93</v>
      </c>
      <c r="EA395" s="11">
        <v>1</v>
      </c>
      <c r="EB395" s="11">
        <v>1</v>
      </c>
      <c r="EC395" s="11">
        <v>3.18</v>
      </c>
      <c r="ED395" s="42">
        <f t="shared" si="850"/>
        <v>4.18</v>
      </c>
      <c r="EE395" s="11">
        <v>1.15</v>
      </c>
      <c r="EF395" s="9">
        <v>0.5</v>
      </c>
      <c r="EG395" s="43">
        <f t="shared" si="851"/>
        <v>10084.917755</v>
      </c>
    </row>
    <row r="396" customHeight="1" spans="6:139">
      <c r="F396" s="11">
        <v>2704</v>
      </c>
      <c r="G396" s="12">
        <v>0.75</v>
      </c>
      <c r="H396" s="11">
        <v>1</v>
      </c>
      <c r="I396" s="11">
        <v>0</v>
      </c>
      <c r="J396" s="13">
        <f t="shared" si="828"/>
        <v>2028</v>
      </c>
      <c r="K396" s="11">
        <v>1</v>
      </c>
      <c r="L396" s="11">
        <v>1</v>
      </c>
      <c r="M396" s="11">
        <v>2.38</v>
      </c>
      <c r="N396" s="42">
        <f t="shared" si="829"/>
        <v>3.38</v>
      </c>
      <c r="O396" s="11">
        <v>1.15</v>
      </c>
      <c r="P396" s="9">
        <v>0.5</v>
      </c>
      <c r="Q396" s="43">
        <f t="shared" si="830"/>
        <v>3941.418</v>
      </c>
      <c r="Z396" s="11">
        <v>2704</v>
      </c>
      <c r="AA396" s="12">
        <v>0.75</v>
      </c>
      <c r="AB396" s="11">
        <v>1</v>
      </c>
      <c r="AC396" s="11">
        <v>0</v>
      </c>
      <c r="AD396" s="13">
        <f t="shared" si="831"/>
        <v>2028</v>
      </c>
      <c r="AE396" s="11">
        <v>1</v>
      </c>
      <c r="AF396" s="11">
        <v>1</v>
      </c>
      <c r="AG396" s="11">
        <v>2.38</v>
      </c>
      <c r="AH396" s="42">
        <f t="shared" si="832"/>
        <v>3.38</v>
      </c>
      <c r="AI396" s="11">
        <v>1.15</v>
      </c>
      <c r="AJ396" s="9">
        <v>0.5</v>
      </c>
      <c r="AK396" s="43">
        <f t="shared" si="833"/>
        <v>3941.418</v>
      </c>
      <c r="AT396" s="11">
        <v>2704</v>
      </c>
      <c r="AU396" s="12">
        <v>0.75</v>
      </c>
      <c r="AV396" s="11">
        <v>1</v>
      </c>
      <c r="AW396" s="11">
        <v>0</v>
      </c>
      <c r="AX396" s="13">
        <f t="shared" si="834"/>
        <v>2028</v>
      </c>
      <c r="AY396" s="11">
        <v>1</v>
      </c>
      <c r="AZ396" s="11">
        <v>1</v>
      </c>
      <c r="BA396" s="11">
        <v>2.38</v>
      </c>
      <c r="BB396" s="42">
        <f t="shared" si="835"/>
        <v>3.38</v>
      </c>
      <c r="BC396" s="11">
        <v>1.15</v>
      </c>
      <c r="BD396" s="9">
        <v>0.5</v>
      </c>
      <c r="BE396" s="43">
        <f t="shared" si="836"/>
        <v>3941.418</v>
      </c>
      <c r="BN396" s="11">
        <v>2704</v>
      </c>
      <c r="BO396" s="12">
        <v>0.75</v>
      </c>
      <c r="BP396" s="11">
        <v>1</v>
      </c>
      <c r="BQ396" s="11">
        <v>0</v>
      </c>
      <c r="BR396" s="13">
        <f t="shared" si="837"/>
        <v>2028</v>
      </c>
      <c r="BS396" s="11">
        <v>1</v>
      </c>
      <c r="BT396" s="11">
        <v>1</v>
      </c>
      <c r="BU396" s="11">
        <v>2.38</v>
      </c>
      <c r="BV396" s="42">
        <f t="shared" si="838"/>
        <v>3.38</v>
      </c>
      <c r="BW396" s="11">
        <v>1.15</v>
      </c>
      <c r="BX396" s="9">
        <v>0.5</v>
      </c>
      <c r="BY396" s="43">
        <f t="shared" si="839"/>
        <v>3941.418</v>
      </c>
      <c r="CH396" s="11">
        <f t="shared" si="840"/>
        <v>3132</v>
      </c>
      <c r="CI396" s="12">
        <v>0.75</v>
      </c>
      <c r="CJ396" s="11">
        <v>1</v>
      </c>
      <c r="CK396" s="11">
        <v>0</v>
      </c>
      <c r="CL396" s="13">
        <f t="shared" si="841"/>
        <v>2349</v>
      </c>
      <c r="CM396" s="11">
        <v>1</v>
      </c>
      <c r="CN396" s="11">
        <v>1</v>
      </c>
      <c r="CO396" s="11">
        <v>2.38</v>
      </c>
      <c r="CP396" s="42">
        <f t="shared" si="842"/>
        <v>3.38</v>
      </c>
      <c r="CQ396" s="11">
        <v>1.15</v>
      </c>
      <c r="CR396" s="9">
        <v>0.5</v>
      </c>
      <c r="CS396" s="43">
        <f t="shared" si="843"/>
        <v>4565.2815</v>
      </c>
      <c r="DB396" s="11">
        <f t="shared" si="844"/>
        <v>3144</v>
      </c>
      <c r="DC396" s="12">
        <v>0.75</v>
      </c>
      <c r="DD396" s="11">
        <v>1</v>
      </c>
      <c r="DE396" s="11">
        <v>0</v>
      </c>
      <c r="DF396" s="13">
        <f t="shared" si="845"/>
        <v>2358</v>
      </c>
      <c r="DG396" s="11">
        <v>1</v>
      </c>
      <c r="DH396" s="11">
        <v>1</v>
      </c>
      <c r="DI396" s="11">
        <v>2.38</v>
      </c>
      <c r="DJ396" s="42">
        <f t="shared" si="846"/>
        <v>3.38</v>
      </c>
      <c r="DK396" s="11">
        <v>1.15</v>
      </c>
      <c r="DL396" s="9">
        <v>0.5</v>
      </c>
      <c r="DM396" s="43">
        <f t="shared" si="847"/>
        <v>4582.773</v>
      </c>
      <c r="DV396" s="11">
        <f t="shared" si="848"/>
        <v>3203</v>
      </c>
      <c r="DW396" s="12">
        <v>0.75</v>
      </c>
      <c r="DX396" s="11">
        <v>1</v>
      </c>
      <c r="DY396" s="11">
        <v>0</v>
      </c>
      <c r="DZ396" s="13">
        <f t="shared" si="849"/>
        <v>2402.25</v>
      </c>
      <c r="EA396" s="11">
        <v>1</v>
      </c>
      <c r="EB396" s="11">
        <v>1</v>
      </c>
      <c r="EC396" s="11">
        <v>3.18</v>
      </c>
      <c r="ED396" s="42">
        <f t="shared" si="850"/>
        <v>4.18</v>
      </c>
      <c r="EE396" s="11">
        <v>1.15</v>
      </c>
      <c r="EF396" s="9">
        <v>0.5</v>
      </c>
      <c r="EG396" s="43">
        <f t="shared" si="851"/>
        <v>5773.807875</v>
      </c>
    </row>
    <row r="397" customHeight="1" spans="6:139">
      <c r="F397" s="11">
        <v>2704</v>
      </c>
      <c r="G397" s="12">
        <v>0.75</v>
      </c>
      <c r="H397" s="11">
        <v>1</v>
      </c>
      <c r="I397" s="11">
        <v>0</v>
      </c>
      <c r="J397" s="13">
        <f t="shared" si="828"/>
        <v>2028</v>
      </c>
      <c r="K397" s="11">
        <v>1</v>
      </c>
      <c r="L397" s="11">
        <v>1</v>
      </c>
      <c r="M397" s="11">
        <v>2.38</v>
      </c>
      <c r="N397" s="42">
        <f t="shared" si="829"/>
        <v>3.38</v>
      </c>
      <c r="O397" s="11">
        <v>1.15</v>
      </c>
      <c r="P397" s="9">
        <v>0.5</v>
      </c>
      <c r="Q397" s="43">
        <f t="shared" si="830"/>
        <v>3941.418</v>
      </c>
      <c r="Z397" s="11">
        <v>2704</v>
      </c>
      <c r="AA397" s="12">
        <v>0.75</v>
      </c>
      <c r="AB397" s="11">
        <v>1</v>
      </c>
      <c r="AC397" s="11">
        <v>0</v>
      </c>
      <c r="AD397" s="13">
        <f t="shared" si="831"/>
        <v>2028</v>
      </c>
      <c r="AE397" s="11">
        <v>1</v>
      </c>
      <c r="AF397" s="11">
        <v>1</v>
      </c>
      <c r="AG397" s="11">
        <v>2.38</v>
      </c>
      <c r="AH397" s="42">
        <f t="shared" si="832"/>
        <v>3.38</v>
      </c>
      <c r="AI397" s="11">
        <v>1.15</v>
      </c>
      <c r="AJ397" s="9">
        <v>0.5</v>
      </c>
      <c r="AK397" s="43">
        <f t="shared" si="833"/>
        <v>3941.418</v>
      </c>
      <c r="AT397" s="11">
        <v>2704</v>
      </c>
      <c r="AU397" s="12">
        <v>0.75</v>
      </c>
      <c r="AV397" s="11">
        <v>1</v>
      </c>
      <c r="AW397" s="11">
        <v>0</v>
      </c>
      <c r="AX397" s="13">
        <f t="shared" si="834"/>
        <v>2028</v>
      </c>
      <c r="AY397" s="11">
        <v>1</v>
      </c>
      <c r="AZ397" s="11">
        <v>1</v>
      </c>
      <c r="BA397" s="11">
        <v>2.38</v>
      </c>
      <c r="BB397" s="42">
        <f t="shared" si="835"/>
        <v>3.38</v>
      </c>
      <c r="BC397" s="11">
        <v>1.15</v>
      </c>
      <c r="BD397" s="9">
        <v>0.5</v>
      </c>
      <c r="BE397" s="43">
        <f t="shared" si="836"/>
        <v>3941.418</v>
      </c>
      <c r="BN397" s="11">
        <v>2704</v>
      </c>
      <c r="BO397" s="12">
        <v>0.75</v>
      </c>
      <c r="BP397" s="11">
        <v>1</v>
      </c>
      <c r="BQ397" s="11">
        <v>0</v>
      </c>
      <c r="BR397" s="13">
        <f t="shared" si="837"/>
        <v>2028</v>
      </c>
      <c r="BS397" s="11">
        <v>1</v>
      </c>
      <c r="BT397" s="11">
        <v>1</v>
      </c>
      <c r="BU397" s="11">
        <v>2.38</v>
      </c>
      <c r="BV397" s="42">
        <f t="shared" si="838"/>
        <v>3.38</v>
      </c>
      <c r="BW397" s="11">
        <v>1.15</v>
      </c>
      <c r="BX397" s="9">
        <v>0.5</v>
      </c>
      <c r="BY397" s="43">
        <f t="shared" si="839"/>
        <v>3941.418</v>
      </c>
      <c r="CH397" s="11">
        <f t="shared" si="840"/>
        <v>3132</v>
      </c>
      <c r="CI397" s="12">
        <v>0.75</v>
      </c>
      <c r="CJ397" s="11">
        <v>1</v>
      </c>
      <c r="CK397" s="11">
        <v>0</v>
      </c>
      <c r="CL397" s="13">
        <f t="shared" si="841"/>
        <v>2349</v>
      </c>
      <c r="CM397" s="11">
        <v>1</v>
      </c>
      <c r="CN397" s="11">
        <v>1</v>
      </c>
      <c r="CO397" s="11">
        <v>2.38</v>
      </c>
      <c r="CP397" s="42">
        <f t="shared" si="842"/>
        <v>3.38</v>
      </c>
      <c r="CQ397" s="11">
        <v>1.15</v>
      </c>
      <c r="CR397" s="9">
        <v>0.5</v>
      </c>
      <c r="CS397" s="43">
        <f t="shared" si="843"/>
        <v>4565.2815</v>
      </c>
      <c r="DB397" s="11">
        <f t="shared" si="844"/>
        <v>3144</v>
      </c>
      <c r="DC397" s="12">
        <v>0.75</v>
      </c>
      <c r="DD397" s="11">
        <v>1</v>
      </c>
      <c r="DE397" s="11">
        <v>0</v>
      </c>
      <c r="DF397" s="13">
        <f t="shared" si="845"/>
        <v>2358</v>
      </c>
      <c r="DG397" s="11">
        <v>1</v>
      </c>
      <c r="DH397" s="11">
        <v>1</v>
      </c>
      <c r="DI397" s="11">
        <v>2.38</v>
      </c>
      <c r="DJ397" s="42">
        <f t="shared" si="846"/>
        <v>3.38</v>
      </c>
      <c r="DK397" s="11">
        <v>1.15</v>
      </c>
      <c r="DL397" s="9">
        <v>0.5</v>
      </c>
      <c r="DM397" s="43">
        <f t="shared" si="847"/>
        <v>4582.773</v>
      </c>
      <c r="DV397" s="11">
        <f t="shared" si="848"/>
        <v>3203</v>
      </c>
      <c r="DW397" s="12">
        <v>0.75</v>
      </c>
      <c r="DX397" s="11">
        <v>1</v>
      </c>
      <c r="DY397" s="11">
        <v>0</v>
      </c>
      <c r="DZ397" s="13">
        <f t="shared" si="849"/>
        <v>2402.25</v>
      </c>
      <c r="EA397" s="11">
        <v>1</v>
      </c>
      <c r="EB397" s="11">
        <v>1</v>
      </c>
      <c r="EC397" s="11">
        <v>3.18</v>
      </c>
      <c r="ED397" s="42">
        <f t="shared" si="850"/>
        <v>4.18</v>
      </c>
      <c r="EE397" s="11">
        <v>1.15</v>
      </c>
      <c r="EF397" s="9">
        <v>0.5</v>
      </c>
      <c r="EG397" s="43">
        <f t="shared" si="851"/>
        <v>5773.807875</v>
      </c>
    </row>
    <row r="398" customHeight="1" spans="6:139">
      <c r="F398" s="11">
        <v>2704</v>
      </c>
      <c r="G398" s="12">
        <v>1.8</v>
      </c>
      <c r="H398" s="11">
        <v>1</v>
      </c>
      <c r="I398" s="11">
        <v>0</v>
      </c>
      <c r="J398" s="13">
        <f t="shared" si="828"/>
        <v>4867.2</v>
      </c>
      <c r="K398" s="11">
        <v>1</v>
      </c>
      <c r="L398" s="11">
        <v>1</v>
      </c>
      <c r="M398" s="11">
        <v>2.38</v>
      </c>
      <c r="N398" s="42">
        <f t="shared" si="829"/>
        <v>3.38</v>
      </c>
      <c r="O398" s="11">
        <v>1.15</v>
      </c>
      <c r="P398" s="9">
        <v>0.5</v>
      </c>
      <c r="Q398" s="43">
        <f t="shared" si="830"/>
        <v>9459.4032</v>
      </c>
      <c r="Z398" s="11">
        <v>2704</v>
      </c>
      <c r="AA398" s="12">
        <v>1.8</v>
      </c>
      <c r="AB398" s="11">
        <v>1</v>
      </c>
      <c r="AC398" s="11">
        <v>0</v>
      </c>
      <c r="AD398" s="13">
        <f t="shared" si="831"/>
        <v>4867.2</v>
      </c>
      <c r="AE398" s="11">
        <v>1</v>
      </c>
      <c r="AF398" s="11">
        <v>1</v>
      </c>
      <c r="AG398" s="11">
        <v>2.38</v>
      </c>
      <c r="AH398" s="42">
        <f t="shared" si="832"/>
        <v>3.38</v>
      </c>
      <c r="AI398" s="11">
        <v>1.15</v>
      </c>
      <c r="AJ398" s="9">
        <v>0.5</v>
      </c>
      <c r="AK398" s="43">
        <f t="shared" si="833"/>
        <v>9459.4032</v>
      </c>
      <c r="AT398" s="11">
        <v>2704</v>
      </c>
      <c r="AU398" s="12">
        <v>1.8</v>
      </c>
      <c r="AV398" s="11">
        <v>1</v>
      </c>
      <c r="AW398" s="11">
        <v>0</v>
      </c>
      <c r="AX398" s="13">
        <f t="shared" si="834"/>
        <v>4867.2</v>
      </c>
      <c r="AY398" s="11">
        <v>1</v>
      </c>
      <c r="AZ398" s="11">
        <v>1</v>
      </c>
      <c r="BA398" s="11">
        <v>2.38</v>
      </c>
      <c r="BB398" s="42">
        <f t="shared" si="835"/>
        <v>3.38</v>
      </c>
      <c r="BC398" s="11">
        <v>1.15</v>
      </c>
      <c r="BD398" s="9">
        <v>0.5</v>
      </c>
      <c r="BE398" s="43">
        <f t="shared" si="836"/>
        <v>9459.4032</v>
      </c>
      <c r="BN398" s="11">
        <v>2704</v>
      </c>
      <c r="BO398" s="12">
        <v>1.8</v>
      </c>
      <c r="BP398" s="11">
        <v>1</v>
      </c>
      <c r="BQ398" s="11">
        <v>0</v>
      </c>
      <c r="BR398" s="13">
        <f t="shared" si="837"/>
        <v>4867.2</v>
      </c>
      <c r="BS398" s="11">
        <v>1</v>
      </c>
      <c r="BT398" s="11">
        <v>1</v>
      </c>
      <c r="BU398" s="11">
        <v>2.38</v>
      </c>
      <c r="BV398" s="42">
        <f t="shared" si="838"/>
        <v>3.38</v>
      </c>
      <c r="BW398" s="11">
        <v>1.15</v>
      </c>
      <c r="BX398" s="9">
        <v>0.5</v>
      </c>
      <c r="BY398" s="43">
        <f t="shared" si="839"/>
        <v>9459.4032</v>
      </c>
      <c r="CH398" s="11">
        <f t="shared" si="840"/>
        <v>3132</v>
      </c>
      <c r="CI398" s="12">
        <v>1.8</v>
      </c>
      <c r="CJ398" s="11">
        <v>1</v>
      </c>
      <c r="CK398" s="11">
        <v>0</v>
      </c>
      <c r="CL398" s="13">
        <f t="shared" si="841"/>
        <v>5637.6</v>
      </c>
      <c r="CM398" s="11">
        <v>1</v>
      </c>
      <c r="CN398" s="11">
        <v>1</v>
      </c>
      <c r="CO398" s="11">
        <v>2.38</v>
      </c>
      <c r="CP398" s="42">
        <f t="shared" si="842"/>
        <v>3.38</v>
      </c>
      <c r="CQ398" s="11">
        <v>1.15</v>
      </c>
      <c r="CR398" s="9">
        <v>0.5</v>
      </c>
      <c r="CS398" s="43">
        <f t="shared" si="843"/>
        <v>10956.6756</v>
      </c>
      <c r="DB398" s="11">
        <f t="shared" si="844"/>
        <v>3144</v>
      </c>
      <c r="DC398" s="12">
        <v>1.8</v>
      </c>
      <c r="DD398" s="11">
        <v>1</v>
      </c>
      <c r="DE398" s="11">
        <v>0</v>
      </c>
      <c r="DF398" s="13">
        <f t="shared" si="845"/>
        <v>5659.2</v>
      </c>
      <c r="DG398" s="11">
        <v>1</v>
      </c>
      <c r="DH398" s="11">
        <v>1</v>
      </c>
      <c r="DI398" s="11">
        <v>2.38</v>
      </c>
      <c r="DJ398" s="42">
        <f t="shared" si="846"/>
        <v>3.38</v>
      </c>
      <c r="DK398" s="11">
        <v>1.15</v>
      </c>
      <c r="DL398" s="9">
        <v>0.5</v>
      </c>
      <c r="DM398" s="43">
        <f t="shared" si="847"/>
        <v>10998.6552</v>
      </c>
      <c r="DV398" s="11">
        <f t="shared" si="848"/>
        <v>3203</v>
      </c>
      <c r="DW398" s="12">
        <v>1.8</v>
      </c>
      <c r="DX398" s="11">
        <v>1</v>
      </c>
      <c r="DY398" s="11">
        <v>0</v>
      </c>
      <c r="DZ398" s="13">
        <f t="shared" si="849"/>
        <v>5765.4</v>
      </c>
      <c r="EA398" s="11">
        <v>1</v>
      </c>
      <c r="EB398" s="11">
        <v>1</v>
      </c>
      <c r="EC398" s="11">
        <v>3.18</v>
      </c>
      <c r="ED398" s="42">
        <f t="shared" si="850"/>
        <v>4.18</v>
      </c>
      <c r="EE398" s="11">
        <v>1.15</v>
      </c>
      <c r="EF398" s="9">
        <v>0.5</v>
      </c>
      <c r="EG398" s="43">
        <f t="shared" si="851"/>
        <v>13857.1389</v>
      </c>
    </row>
    <row r="399" customHeight="1" spans="6:139">
      <c r="F399" s="11">
        <v>2704</v>
      </c>
      <c r="G399" s="12">
        <v>1.05</v>
      </c>
      <c r="H399" s="11">
        <v>1</v>
      </c>
      <c r="I399" s="11">
        <v>0</v>
      </c>
      <c r="J399" s="13">
        <f t="shared" si="828"/>
        <v>2839.2</v>
      </c>
      <c r="K399" s="11">
        <v>1</v>
      </c>
      <c r="L399" s="11">
        <v>1</v>
      </c>
      <c r="M399" s="11">
        <v>2.38</v>
      </c>
      <c r="N399" s="42">
        <f t="shared" si="829"/>
        <v>3.38</v>
      </c>
      <c r="O399" s="11">
        <v>1.15</v>
      </c>
      <c r="P399" s="9">
        <v>0.5</v>
      </c>
      <c r="Q399" s="43">
        <f t="shared" si="830"/>
        <v>5517.9852</v>
      </c>
      <c r="Z399" s="11">
        <v>2704</v>
      </c>
      <c r="AA399" s="12">
        <v>1.05</v>
      </c>
      <c r="AB399" s="11">
        <v>1</v>
      </c>
      <c r="AC399" s="11">
        <v>0</v>
      </c>
      <c r="AD399" s="13">
        <f t="shared" si="831"/>
        <v>2839.2</v>
      </c>
      <c r="AE399" s="11">
        <v>1</v>
      </c>
      <c r="AF399" s="11">
        <v>1</v>
      </c>
      <c r="AG399" s="11">
        <v>2.38</v>
      </c>
      <c r="AH399" s="42">
        <f t="shared" si="832"/>
        <v>3.38</v>
      </c>
      <c r="AI399" s="11">
        <v>1.15</v>
      </c>
      <c r="AJ399" s="9">
        <v>0.5</v>
      </c>
      <c r="AK399" s="43">
        <f t="shared" si="833"/>
        <v>5517.9852</v>
      </c>
      <c r="AT399" s="11">
        <v>2704</v>
      </c>
      <c r="AU399" s="12">
        <v>1.05</v>
      </c>
      <c r="AV399" s="11">
        <v>1</v>
      </c>
      <c r="AW399" s="11">
        <v>0</v>
      </c>
      <c r="AX399" s="13">
        <f t="shared" si="834"/>
        <v>2839.2</v>
      </c>
      <c r="AY399" s="11">
        <v>1</v>
      </c>
      <c r="AZ399" s="11">
        <v>1</v>
      </c>
      <c r="BA399" s="11">
        <v>2.38</v>
      </c>
      <c r="BB399" s="42">
        <f t="shared" si="835"/>
        <v>3.38</v>
      </c>
      <c r="BC399" s="11">
        <v>1.15</v>
      </c>
      <c r="BD399" s="9">
        <v>0.5</v>
      </c>
      <c r="BE399" s="43">
        <f t="shared" si="836"/>
        <v>5517.9852</v>
      </c>
      <c r="BN399" s="11">
        <v>2704</v>
      </c>
      <c r="BO399" s="12">
        <v>1.05</v>
      </c>
      <c r="BP399" s="11">
        <v>1</v>
      </c>
      <c r="BQ399" s="11">
        <v>0</v>
      </c>
      <c r="BR399" s="13">
        <f t="shared" si="837"/>
        <v>2839.2</v>
      </c>
      <c r="BS399" s="11">
        <v>1</v>
      </c>
      <c r="BT399" s="11">
        <v>1</v>
      </c>
      <c r="BU399" s="11">
        <v>2.38</v>
      </c>
      <c r="BV399" s="42">
        <f t="shared" si="838"/>
        <v>3.38</v>
      </c>
      <c r="BW399" s="11">
        <v>1.15</v>
      </c>
      <c r="BX399" s="9">
        <v>0.5</v>
      </c>
      <c r="BY399" s="43">
        <f t="shared" si="839"/>
        <v>5517.9852</v>
      </c>
      <c r="CH399" s="11">
        <f t="shared" ref="CH399:CH407" si="852">2704+428</f>
        <v>3132</v>
      </c>
      <c r="CI399" s="12">
        <v>1.05</v>
      </c>
      <c r="CJ399" s="11">
        <v>1</v>
      </c>
      <c r="CK399" s="11">
        <v>0</v>
      </c>
      <c r="CL399" s="13">
        <f t="shared" si="841"/>
        <v>3288.6</v>
      </c>
      <c r="CM399" s="11">
        <v>1</v>
      </c>
      <c r="CN399" s="11">
        <v>1</v>
      </c>
      <c r="CO399" s="11">
        <v>2.38</v>
      </c>
      <c r="CP399" s="42">
        <f t="shared" si="842"/>
        <v>3.38</v>
      </c>
      <c r="CQ399" s="11">
        <v>1.15</v>
      </c>
      <c r="CR399" s="9">
        <v>0.5</v>
      </c>
      <c r="CS399" s="43">
        <f t="shared" si="843"/>
        <v>6391.3941</v>
      </c>
      <c r="DB399" s="11">
        <f t="shared" ref="DB399:DB407" si="853">2704+440</f>
        <v>3144</v>
      </c>
      <c r="DC399" s="12">
        <v>1.05</v>
      </c>
      <c r="DD399" s="11">
        <v>1</v>
      </c>
      <c r="DE399" s="11">
        <v>0</v>
      </c>
      <c r="DF399" s="13">
        <f t="shared" si="845"/>
        <v>3301.2</v>
      </c>
      <c r="DG399" s="11">
        <v>1</v>
      </c>
      <c r="DH399" s="11">
        <v>1</v>
      </c>
      <c r="DI399" s="11">
        <v>2.38</v>
      </c>
      <c r="DJ399" s="42">
        <f t="shared" si="846"/>
        <v>3.38</v>
      </c>
      <c r="DK399" s="11">
        <v>1.15</v>
      </c>
      <c r="DL399" s="9">
        <v>0.5</v>
      </c>
      <c r="DM399" s="43">
        <f t="shared" si="847"/>
        <v>6415.8822</v>
      </c>
      <c r="DV399" s="11">
        <f t="shared" ref="DV399:DV407" si="854">2704+499</f>
        <v>3203</v>
      </c>
      <c r="DW399" s="12">
        <v>1.05</v>
      </c>
      <c r="DX399" s="11">
        <v>1</v>
      </c>
      <c r="DY399" s="11">
        <v>0</v>
      </c>
      <c r="DZ399" s="13">
        <f t="shared" si="849"/>
        <v>3363.15</v>
      </c>
      <c r="EA399" s="11">
        <v>1</v>
      </c>
      <c r="EB399" s="11">
        <v>1</v>
      </c>
      <c r="EC399" s="11">
        <v>3.18</v>
      </c>
      <c r="ED399" s="42">
        <f t="shared" si="850"/>
        <v>4.18</v>
      </c>
      <c r="EE399" s="11">
        <v>1.15</v>
      </c>
      <c r="EF399" s="9">
        <v>0.5</v>
      </c>
      <c r="EG399" s="43">
        <f t="shared" si="851"/>
        <v>8083.331025</v>
      </c>
    </row>
    <row r="400" customHeight="1" spans="6:139">
      <c r="F400" s="11">
        <v>2704</v>
      </c>
      <c r="G400" s="12">
        <v>1.06</v>
      </c>
      <c r="H400" s="11">
        <v>1</v>
      </c>
      <c r="I400" s="11">
        <v>0</v>
      </c>
      <c r="J400" s="13">
        <f t="shared" si="828"/>
        <v>2866.24</v>
      </c>
      <c r="K400" s="11">
        <v>1</v>
      </c>
      <c r="L400" s="11">
        <v>1</v>
      </c>
      <c r="M400" s="11">
        <v>2.38</v>
      </c>
      <c r="N400" s="42">
        <f t="shared" si="829"/>
        <v>3.38</v>
      </c>
      <c r="O400" s="11">
        <v>1.15</v>
      </c>
      <c r="P400" s="9">
        <v>0.5</v>
      </c>
      <c r="Q400" s="43">
        <f t="shared" si="830"/>
        <v>5570.53744</v>
      </c>
      <c r="Z400" s="11">
        <v>2704</v>
      </c>
      <c r="AA400" s="12">
        <v>1.06</v>
      </c>
      <c r="AB400" s="11">
        <v>1</v>
      </c>
      <c r="AC400" s="11">
        <v>0</v>
      </c>
      <c r="AD400" s="13">
        <f t="shared" si="831"/>
        <v>2866.24</v>
      </c>
      <c r="AE400" s="11">
        <v>1</v>
      </c>
      <c r="AF400" s="11">
        <v>1</v>
      </c>
      <c r="AG400" s="11">
        <v>2.38</v>
      </c>
      <c r="AH400" s="42">
        <f t="shared" si="832"/>
        <v>3.38</v>
      </c>
      <c r="AI400" s="11">
        <v>1.15</v>
      </c>
      <c r="AJ400" s="9">
        <v>0.5</v>
      </c>
      <c r="AK400" s="43">
        <f t="shared" si="833"/>
        <v>5570.53744</v>
      </c>
      <c r="AT400" s="11">
        <v>2704</v>
      </c>
      <c r="AU400" s="12">
        <v>1.06</v>
      </c>
      <c r="AV400" s="11">
        <v>1</v>
      </c>
      <c r="AW400" s="11">
        <v>0</v>
      </c>
      <c r="AX400" s="13">
        <f t="shared" si="834"/>
        <v>2866.24</v>
      </c>
      <c r="AY400" s="11">
        <v>1</v>
      </c>
      <c r="AZ400" s="11">
        <v>1</v>
      </c>
      <c r="BA400" s="11">
        <v>2.38</v>
      </c>
      <c r="BB400" s="42">
        <f t="shared" si="835"/>
        <v>3.38</v>
      </c>
      <c r="BC400" s="11">
        <v>1.15</v>
      </c>
      <c r="BD400" s="9">
        <v>0.5</v>
      </c>
      <c r="BE400" s="43">
        <f t="shared" si="836"/>
        <v>5570.53744</v>
      </c>
      <c r="BN400" s="11">
        <v>2704</v>
      </c>
      <c r="BO400" s="12">
        <v>1.06</v>
      </c>
      <c r="BP400" s="11">
        <v>1</v>
      </c>
      <c r="BQ400" s="11">
        <v>0</v>
      </c>
      <c r="BR400" s="13">
        <f t="shared" si="837"/>
        <v>2866.24</v>
      </c>
      <c r="BS400" s="11">
        <v>1</v>
      </c>
      <c r="BT400" s="11">
        <v>1</v>
      </c>
      <c r="BU400" s="11">
        <v>2.38</v>
      </c>
      <c r="BV400" s="42">
        <f t="shared" si="838"/>
        <v>3.38</v>
      </c>
      <c r="BW400" s="11">
        <v>1.15</v>
      </c>
      <c r="BX400" s="9">
        <v>0.5</v>
      </c>
      <c r="BY400" s="43">
        <f t="shared" si="839"/>
        <v>5570.53744</v>
      </c>
      <c r="CH400" s="11">
        <f t="shared" si="852"/>
        <v>3132</v>
      </c>
      <c r="CI400" s="12">
        <v>1.06</v>
      </c>
      <c r="CJ400" s="11">
        <v>1</v>
      </c>
      <c r="CK400" s="11">
        <v>0</v>
      </c>
      <c r="CL400" s="13">
        <f t="shared" si="841"/>
        <v>3319.92</v>
      </c>
      <c r="CM400" s="11">
        <v>1</v>
      </c>
      <c r="CN400" s="11">
        <v>1</v>
      </c>
      <c r="CO400" s="11">
        <v>2.38</v>
      </c>
      <c r="CP400" s="42">
        <f t="shared" si="842"/>
        <v>3.38</v>
      </c>
      <c r="CQ400" s="11">
        <v>1.15</v>
      </c>
      <c r="CR400" s="9">
        <v>0.5</v>
      </c>
      <c r="CS400" s="43">
        <f t="shared" si="843"/>
        <v>6452.26452</v>
      </c>
      <c r="DB400" s="11">
        <f t="shared" si="853"/>
        <v>3144</v>
      </c>
      <c r="DC400" s="12">
        <v>1.06</v>
      </c>
      <c r="DD400" s="11">
        <v>1</v>
      </c>
      <c r="DE400" s="11">
        <v>0</v>
      </c>
      <c r="DF400" s="13">
        <f t="shared" si="845"/>
        <v>3332.64</v>
      </c>
      <c r="DG400" s="11">
        <v>1</v>
      </c>
      <c r="DH400" s="11">
        <v>1</v>
      </c>
      <c r="DI400" s="11">
        <v>2.38</v>
      </c>
      <c r="DJ400" s="42">
        <f t="shared" si="846"/>
        <v>3.38</v>
      </c>
      <c r="DK400" s="11">
        <v>1.15</v>
      </c>
      <c r="DL400" s="9">
        <v>0.5</v>
      </c>
      <c r="DM400" s="43">
        <f t="shared" si="847"/>
        <v>6476.98584</v>
      </c>
      <c r="DV400" s="11">
        <f t="shared" si="854"/>
        <v>3203</v>
      </c>
      <c r="DW400" s="12">
        <v>1.06</v>
      </c>
      <c r="DX400" s="11">
        <v>1</v>
      </c>
      <c r="DY400" s="11">
        <v>0</v>
      </c>
      <c r="DZ400" s="13">
        <f t="shared" si="849"/>
        <v>3395.18</v>
      </c>
      <c r="EA400" s="11">
        <v>1</v>
      </c>
      <c r="EB400" s="11">
        <v>1</v>
      </c>
      <c r="EC400" s="11">
        <v>3.18</v>
      </c>
      <c r="ED400" s="42">
        <f t="shared" si="850"/>
        <v>4.18</v>
      </c>
      <c r="EE400" s="11">
        <v>1.15</v>
      </c>
      <c r="EF400" s="9">
        <v>0.5</v>
      </c>
      <c r="EG400" s="43">
        <f t="shared" si="851"/>
        <v>8160.31513</v>
      </c>
    </row>
    <row r="401" customHeight="1" spans="6:137">
      <c r="F401" s="11">
        <v>2704</v>
      </c>
      <c r="G401" s="12">
        <v>1.31</v>
      </c>
      <c r="H401" s="11">
        <v>1</v>
      </c>
      <c r="I401" s="11">
        <v>0</v>
      </c>
      <c r="J401" s="13">
        <f t="shared" si="828"/>
        <v>3542.24</v>
      </c>
      <c r="K401" s="11">
        <v>1</v>
      </c>
      <c r="L401" s="11">
        <v>1</v>
      </c>
      <c r="M401" s="11">
        <v>2.38</v>
      </c>
      <c r="N401" s="42">
        <f t="shared" si="829"/>
        <v>3.38</v>
      </c>
      <c r="O401" s="11">
        <v>1.15</v>
      </c>
      <c r="P401" s="9">
        <v>0.5</v>
      </c>
      <c r="Q401" s="43">
        <f t="shared" si="830"/>
        <v>6884.34344</v>
      </c>
      <c r="Z401" s="11">
        <v>2704</v>
      </c>
      <c r="AA401" s="12">
        <v>1.31</v>
      </c>
      <c r="AB401" s="11">
        <v>1</v>
      </c>
      <c r="AC401" s="11">
        <v>0</v>
      </c>
      <c r="AD401" s="13">
        <f t="shared" si="831"/>
        <v>3542.24</v>
      </c>
      <c r="AE401" s="11">
        <v>1</v>
      </c>
      <c r="AF401" s="11">
        <v>1</v>
      </c>
      <c r="AG401" s="11">
        <v>2.38</v>
      </c>
      <c r="AH401" s="42">
        <f t="shared" si="832"/>
        <v>3.38</v>
      </c>
      <c r="AI401" s="11">
        <v>1.15</v>
      </c>
      <c r="AJ401" s="9">
        <v>0.5</v>
      </c>
      <c r="AK401" s="43">
        <f t="shared" si="833"/>
        <v>6884.34344</v>
      </c>
      <c r="AT401" s="11">
        <v>2704</v>
      </c>
      <c r="AU401" s="12">
        <v>1.31</v>
      </c>
      <c r="AV401" s="11">
        <v>1</v>
      </c>
      <c r="AW401" s="11">
        <v>0</v>
      </c>
      <c r="AX401" s="13">
        <f t="shared" si="834"/>
        <v>3542.24</v>
      </c>
      <c r="AY401" s="11">
        <v>1</v>
      </c>
      <c r="AZ401" s="11">
        <v>1</v>
      </c>
      <c r="BA401" s="11">
        <v>2.38</v>
      </c>
      <c r="BB401" s="42">
        <f t="shared" si="835"/>
        <v>3.38</v>
      </c>
      <c r="BC401" s="11">
        <v>1.15</v>
      </c>
      <c r="BD401" s="9">
        <v>0.5</v>
      </c>
      <c r="BE401" s="43">
        <f t="shared" si="836"/>
        <v>6884.34344</v>
      </c>
      <c r="BN401" s="11">
        <v>2704</v>
      </c>
      <c r="BO401" s="12">
        <v>1.31</v>
      </c>
      <c r="BP401" s="11">
        <v>1</v>
      </c>
      <c r="BQ401" s="11">
        <v>0</v>
      </c>
      <c r="BR401" s="13">
        <f t="shared" si="837"/>
        <v>3542.24</v>
      </c>
      <c r="BS401" s="11">
        <v>1</v>
      </c>
      <c r="BT401" s="11">
        <v>1</v>
      </c>
      <c r="BU401" s="11">
        <v>2.38</v>
      </c>
      <c r="BV401" s="42">
        <f t="shared" si="838"/>
        <v>3.38</v>
      </c>
      <c r="BW401" s="11">
        <v>1.15</v>
      </c>
      <c r="BX401" s="9">
        <v>0.5</v>
      </c>
      <c r="BY401" s="43">
        <f t="shared" si="839"/>
        <v>6884.34344</v>
      </c>
      <c r="CH401" s="11">
        <f t="shared" si="852"/>
        <v>3132</v>
      </c>
      <c r="CI401" s="12">
        <v>1.31</v>
      </c>
      <c r="CJ401" s="11">
        <v>1</v>
      </c>
      <c r="CK401" s="11">
        <v>0</v>
      </c>
      <c r="CL401" s="13">
        <f t="shared" si="841"/>
        <v>4102.92</v>
      </c>
      <c r="CM401" s="11">
        <v>1</v>
      </c>
      <c r="CN401" s="11">
        <v>1</v>
      </c>
      <c r="CO401" s="11">
        <v>2.38</v>
      </c>
      <c r="CP401" s="42">
        <f t="shared" si="842"/>
        <v>3.38</v>
      </c>
      <c r="CQ401" s="11">
        <v>1.15</v>
      </c>
      <c r="CR401" s="9">
        <v>0.5</v>
      </c>
      <c r="CS401" s="43">
        <f t="shared" si="843"/>
        <v>7974.02502</v>
      </c>
      <c r="DB401" s="11">
        <f t="shared" si="853"/>
        <v>3144</v>
      </c>
      <c r="DC401" s="12">
        <v>1.31</v>
      </c>
      <c r="DD401" s="11">
        <v>1</v>
      </c>
      <c r="DE401" s="11">
        <v>0</v>
      </c>
      <c r="DF401" s="13">
        <f t="shared" si="845"/>
        <v>4118.64</v>
      </c>
      <c r="DG401" s="11">
        <v>1</v>
      </c>
      <c r="DH401" s="11">
        <v>1</v>
      </c>
      <c r="DI401" s="11">
        <v>2.38</v>
      </c>
      <c r="DJ401" s="42">
        <f t="shared" si="846"/>
        <v>3.38</v>
      </c>
      <c r="DK401" s="11">
        <v>1.15</v>
      </c>
      <c r="DL401" s="9">
        <v>0.5</v>
      </c>
      <c r="DM401" s="43">
        <f t="shared" si="847"/>
        <v>8004.57684</v>
      </c>
      <c r="DV401" s="11">
        <f t="shared" si="854"/>
        <v>3203</v>
      </c>
      <c r="DW401" s="12">
        <v>1.31</v>
      </c>
      <c r="DX401" s="11">
        <v>1</v>
      </c>
      <c r="DY401" s="11">
        <v>0</v>
      </c>
      <c r="DZ401" s="13">
        <f t="shared" si="849"/>
        <v>4195.93</v>
      </c>
      <c r="EA401" s="11">
        <v>1</v>
      </c>
      <c r="EB401" s="11">
        <v>1</v>
      </c>
      <c r="EC401" s="11">
        <v>3.18</v>
      </c>
      <c r="ED401" s="42">
        <f t="shared" si="850"/>
        <v>4.18</v>
      </c>
      <c r="EE401" s="11">
        <v>1.15</v>
      </c>
      <c r="EF401" s="9">
        <v>0.5</v>
      </c>
      <c r="EG401" s="43">
        <f t="shared" si="851"/>
        <v>10084.917755</v>
      </c>
    </row>
    <row r="402" customHeight="1" spans="6:137">
      <c r="F402" s="11">
        <v>2704</v>
      </c>
      <c r="G402" s="12">
        <v>0.75</v>
      </c>
      <c r="H402" s="11">
        <v>1</v>
      </c>
      <c r="I402" s="11">
        <v>0</v>
      </c>
      <c r="J402" s="13">
        <f t="shared" si="828"/>
        <v>2028</v>
      </c>
      <c r="K402" s="11">
        <v>1</v>
      </c>
      <c r="L402" s="11">
        <v>1</v>
      </c>
      <c r="M402" s="11">
        <v>2.38</v>
      </c>
      <c r="N402" s="42">
        <f t="shared" si="829"/>
        <v>3.38</v>
      </c>
      <c r="O402" s="11">
        <v>1.15</v>
      </c>
      <c r="P402" s="9">
        <v>0.5</v>
      </c>
      <c r="Q402" s="43">
        <f t="shared" si="830"/>
        <v>3941.418</v>
      </c>
      <c r="Z402" s="11">
        <v>2704</v>
      </c>
      <c r="AA402" s="12">
        <v>0.75</v>
      </c>
      <c r="AB402" s="11">
        <v>1</v>
      </c>
      <c r="AC402" s="11">
        <v>0</v>
      </c>
      <c r="AD402" s="13">
        <f t="shared" si="831"/>
        <v>2028</v>
      </c>
      <c r="AE402" s="11">
        <v>1</v>
      </c>
      <c r="AF402" s="11">
        <v>1</v>
      </c>
      <c r="AG402" s="11">
        <v>2.38</v>
      </c>
      <c r="AH402" s="42">
        <f t="shared" si="832"/>
        <v>3.38</v>
      </c>
      <c r="AI402" s="11">
        <v>1.15</v>
      </c>
      <c r="AJ402" s="9">
        <v>0.5</v>
      </c>
      <c r="AK402" s="43">
        <f t="shared" si="833"/>
        <v>3941.418</v>
      </c>
      <c r="AT402" s="11">
        <v>2704</v>
      </c>
      <c r="AU402" s="12">
        <v>0.75</v>
      </c>
      <c r="AV402" s="11">
        <v>1</v>
      </c>
      <c r="AW402" s="11">
        <v>0</v>
      </c>
      <c r="AX402" s="13">
        <f t="shared" si="834"/>
        <v>2028</v>
      </c>
      <c r="AY402" s="11">
        <v>1</v>
      </c>
      <c r="AZ402" s="11">
        <v>1</v>
      </c>
      <c r="BA402" s="11">
        <v>2.38</v>
      </c>
      <c r="BB402" s="42">
        <f t="shared" si="835"/>
        <v>3.38</v>
      </c>
      <c r="BC402" s="11">
        <v>1.15</v>
      </c>
      <c r="BD402" s="9">
        <v>0.5</v>
      </c>
      <c r="BE402" s="43">
        <f t="shared" si="836"/>
        <v>3941.418</v>
      </c>
      <c r="BN402" s="11">
        <v>2704</v>
      </c>
      <c r="BO402" s="12">
        <v>0.75</v>
      </c>
      <c r="BP402" s="11">
        <v>1</v>
      </c>
      <c r="BQ402" s="11">
        <v>0</v>
      </c>
      <c r="BR402" s="13">
        <f t="shared" si="837"/>
        <v>2028</v>
      </c>
      <c r="BS402" s="11">
        <v>1</v>
      </c>
      <c r="BT402" s="11">
        <v>1</v>
      </c>
      <c r="BU402" s="11">
        <v>2.38</v>
      </c>
      <c r="BV402" s="42">
        <f t="shared" si="838"/>
        <v>3.38</v>
      </c>
      <c r="BW402" s="11">
        <v>1.15</v>
      </c>
      <c r="BX402" s="9">
        <v>0.5</v>
      </c>
      <c r="BY402" s="43">
        <f t="shared" si="839"/>
        <v>3941.418</v>
      </c>
      <c r="CH402" s="11">
        <f t="shared" si="852"/>
        <v>3132</v>
      </c>
      <c r="CI402" s="12">
        <v>0.75</v>
      </c>
      <c r="CJ402" s="11">
        <v>1</v>
      </c>
      <c r="CK402" s="11">
        <v>0</v>
      </c>
      <c r="CL402" s="13">
        <f t="shared" si="841"/>
        <v>2349</v>
      </c>
      <c r="CM402" s="11">
        <v>1</v>
      </c>
      <c r="CN402" s="11">
        <v>1</v>
      </c>
      <c r="CO402" s="11">
        <v>2.38</v>
      </c>
      <c r="CP402" s="42">
        <f t="shared" si="842"/>
        <v>3.38</v>
      </c>
      <c r="CQ402" s="11">
        <v>1.15</v>
      </c>
      <c r="CR402" s="9">
        <v>0.5</v>
      </c>
      <c r="CS402" s="43">
        <f t="shared" si="843"/>
        <v>4565.2815</v>
      </c>
      <c r="DB402" s="11">
        <f t="shared" si="853"/>
        <v>3144</v>
      </c>
      <c r="DC402" s="12">
        <v>0.75</v>
      </c>
      <c r="DD402" s="11">
        <v>1</v>
      </c>
      <c r="DE402" s="11">
        <v>0</v>
      </c>
      <c r="DF402" s="13">
        <f t="shared" si="845"/>
        <v>2358</v>
      </c>
      <c r="DG402" s="11">
        <v>1</v>
      </c>
      <c r="DH402" s="11">
        <v>1</v>
      </c>
      <c r="DI402" s="11">
        <v>2.38</v>
      </c>
      <c r="DJ402" s="42">
        <f t="shared" si="846"/>
        <v>3.38</v>
      </c>
      <c r="DK402" s="11">
        <v>1.15</v>
      </c>
      <c r="DL402" s="9">
        <v>0.5</v>
      </c>
      <c r="DM402" s="43">
        <f t="shared" si="847"/>
        <v>4582.773</v>
      </c>
      <c r="DV402" s="11">
        <f t="shared" si="854"/>
        <v>3203</v>
      </c>
      <c r="DW402" s="12">
        <v>0.75</v>
      </c>
      <c r="DX402" s="11">
        <v>1</v>
      </c>
      <c r="DY402" s="11">
        <v>0</v>
      </c>
      <c r="DZ402" s="13">
        <f t="shared" si="849"/>
        <v>2402.25</v>
      </c>
      <c r="EA402" s="11">
        <v>1</v>
      </c>
      <c r="EB402" s="11">
        <v>1</v>
      </c>
      <c r="EC402" s="11">
        <v>3.18</v>
      </c>
      <c r="ED402" s="42">
        <f t="shared" si="850"/>
        <v>4.18</v>
      </c>
      <c r="EE402" s="11">
        <v>1.15</v>
      </c>
      <c r="EF402" s="9">
        <v>0.5</v>
      </c>
      <c r="EG402" s="43">
        <f t="shared" si="851"/>
        <v>5773.807875</v>
      </c>
    </row>
    <row r="403" customHeight="1" spans="6:137">
      <c r="F403" s="11">
        <v>2704</v>
      </c>
      <c r="G403" s="12">
        <v>0.75</v>
      </c>
      <c r="H403" s="11">
        <v>1</v>
      </c>
      <c r="I403" s="11">
        <v>0</v>
      </c>
      <c r="J403" s="13">
        <f t="shared" si="828"/>
        <v>2028</v>
      </c>
      <c r="K403" s="11">
        <v>1</v>
      </c>
      <c r="L403" s="11">
        <v>1</v>
      </c>
      <c r="M403" s="11">
        <v>2.38</v>
      </c>
      <c r="N403" s="42">
        <f t="shared" si="829"/>
        <v>3.38</v>
      </c>
      <c r="O403" s="11">
        <v>1.15</v>
      </c>
      <c r="P403" s="9">
        <v>0.5</v>
      </c>
      <c r="Q403" s="43">
        <f t="shared" si="830"/>
        <v>3941.418</v>
      </c>
      <c r="Z403" s="11">
        <v>2704</v>
      </c>
      <c r="AA403" s="12">
        <v>0.75</v>
      </c>
      <c r="AB403" s="11">
        <v>1</v>
      </c>
      <c r="AC403" s="11">
        <v>0</v>
      </c>
      <c r="AD403" s="13">
        <f t="shared" si="831"/>
        <v>2028</v>
      </c>
      <c r="AE403" s="11">
        <v>1</v>
      </c>
      <c r="AF403" s="11">
        <v>1</v>
      </c>
      <c r="AG403" s="11">
        <v>2.38</v>
      </c>
      <c r="AH403" s="42">
        <f t="shared" si="832"/>
        <v>3.38</v>
      </c>
      <c r="AI403" s="11">
        <v>1.15</v>
      </c>
      <c r="AJ403" s="9">
        <v>0.5</v>
      </c>
      <c r="AK403" s="43">
        <f t="shared" si="833"/>
        <v>3941.418</v>
      </c>
      <c r="AT403" s="11">
        <v>2704</v>
      </c>
      <c r="AU403" s="12">
        <v>0.75</v>
      </c>
      <c r="AV403" s="11">
        <v>1</v>
      </c>
      <c r="AW403" s="11">
        <v>0</v>
      </c>
      <c r="AX403" s="13">
        <f t="shared" si="834"/>
        <v>2028</v>
      </c>
      <c r="AY403" s="11">
        <v>1</v>
      </c>
      <c r="AZ403" s="11">
        <v>1</v>
      </c>
      <c r="BA403" s="11">
        <v>2.38</v>
      </c>
      <c r="BB403" s="42">
        <f t="shared" si="835"/>
        <v>3.38</v>
      </c>
      <c r="BC403" s="11">
        <v>1.15</v>
      </c>
      <c r="BD403" s="9">
        <v>0.5</v>
      </c>
      <c r="BE403" s="43">
        <f t="shared" si="836"/>
        <v>3941.418</v>
      </c>
      <c r="BN403" s="11">
        <v>2704</v>
      </c>
      <c r="BO403" s="12">
        <v>0.75</v>
      </c>
      <c r="BP403" s="11">
        <v>1</v>
      </c>
      <c r="BQ403" s="11">
        <v>0</v>
      </c>
      <c r="BR403" s="13">
        <f t="shared" si="837"/>
        <v>2028</v>
      </c>
      <c r="BS403" s="11">
        <v>1</v>
      </c>
      <c r="BT403" s="11">
        <v>1</v>
      </c>
      <c r="BU403" s="11">
        <v>2.38</v>
      </c>
      <c r="BV403" s="42">
        <f t="shared" si="838"/>
        <v>3.38</v>
      </c>
      <c r="BW403" s="11">
        <v>1.15</v>
      </c>
      <c r="BX403" s="9">
        <v>0.5</v>
      </c>
      <c r="BY403" s="43">
        <f t="shared" si="839"/>
        <v>3941.418</v>
      </c>
      <c r="CH403" s="11">
        <f t="shared" si="852"/>
        <v>3132</v>
      </c>
      <c r="CI403" s="12">
        <v>0.75</v>
      </c>
      <c r="CJ403" s="11">
        <v>1</v>
      </c>
      <c r="CK403" s="11">
        <v>0</v>
      </c>
      <c r="CL403" s="13">
        <f t="shared" si="841"/>
        <v>2349</v>
      </c>
      <c r="CM403" s="11">
        <v>1</v>
      </c>
      <c r="CN403" s="11">
        <v>1</v>
      </c>
      <c r="CO403" s="11">
        <v>2.38</v>
      </c>
      <c r="CP403" s="42">
        <f t="shared" si="842"/>
        <v>3.38</v>
      </c>
      <c r="CQ403" s="11">
        <v>1.15</v>
      </c>
      <c r="CR403" s="9">
        <v>0.5</v>
      </c>
      <c r="CS403" s="43">
        <f t="shared" si="843"/>
        <v>4565.2815</v>
      </c>
      <c r="DB403" s="11">
        <f t="shared" si="853"/>
        <v>3144</v>
      </c>
      <c r="DC403" s="12">
        <v>0.75</v>
      </c>
      <c r="DD403" s="11">
        <v>1</v>
      </c>
      <c r="DE403" s="11">
        <v>0</v>
      </c>
      <c r="DF403" s="13">
        <f t="shared" si="845"/>
        <v>2358</v>
      </c>
      <c r="DG403" s="11">
        <v>1</v>
      </c>
      <c r="DH403" s="11">
        <v>1</v>
      </c>
      <c r="DI403" s="11">
        <v>2.38</v>
      </c>
      <c r="DJ403" s="42">
        <f t="shared" si="846"/>
        <v>3.38</v>
      </c>
      <c r="DK403" s="11">
        <v>1.15</v>
      </c>
      <c r="DL403" s="9">
        <v>0.5</v>
      </c>
      <c r="DM403" s="43">
        <f t="shared" si="847"/>
        <v>4582.773</v>
      </c>
      <c r="DV403" s="11">
        <f t="shared" si="854"/>
        <v>3203</v>
      </c>
      <c r="DW403" s="12">
        <v>0.75</v>
      </c>
      <c r="DX403" s="11">
        <v>1</v>
      </c>
      <c r="DY403" s="11">
        <v>0</v>
      </c>
      <c r="DZ403" s="13">
        <f t="shared" si="849"/>
        <v>2402.25</v>
      </c>
      <c r="EA403" s="11">
        <v>1</v>
      </c>
      <c r="EB403" s="11">
        <v>1</v>
      </c>
      <c r="EC403" s="11">
        <v>3.18</v>
      </c>
      <c r="ED403" s="42">
        <f t="shared" si="850"/>
        <v>4.18</v>
      </c>
      <c r="EE403" s="11">
        <v>1.15</v>
      </c>
      <c r="EF403" s="9">
        <v>0.5</v>
      </c>
      <c r="EG403" s="43">
        <f t="shared" si="851"/>
        <v>5773.807875</v>
      </c>
    </row>
    <row r="404" customHeight="1" spans="6:137">
      <c r="F404" s="11">
        <v>2704</v>
      </c>
      <c r="G404" s="12">
        <v>1.8</v>
      </c>
      <c r="H404" s="11">
        <v>1</v>
      </c>
      <c r="I404" s="11">
        <v>0</v>
      </c>
      <c r="J404" s="13">
        <f t="shared" si="828"/>
        <v>4867.2</v>
      </c>
      <c r="K404" s="11">
        <v>1</v>
      </c>
      <c r="L404" s="11">
        <v>1</v>
      </c>
      <c r="M404" s="11">
        <v>2.38</v>
      </c>
      <c r="N404" s="42">
        <f t="shared" si="829"/>
        <v>3.38</v>
      </c>
      <c r="O404" s="11">
        <v>1.15</v>
      </c>
      <c r="P404" s="9">
        <v>0.5</v>
      </c>
      <c r="Q404" s="43">
        <f t="shared" si="830"/>
        <v>9459.4032</v>
      </c>
      <c r="Z404" s="11">
        <v>2704</v>
      </c>
      <c r="AA404" s="12">
        <v>1.8</v>
      </c>
      <c r="AB404" s="11">
        <v>1</v>
      </c>
      <c r="AC404" s="11">
        <v>0</v>
      </c>
      <c r="AD404" s="13">
        <f t="shared" si="831"/>
        <v>4867.2</v>
      </c>
      <c r="AE404" s="11">
        <v>1</v>
      </c>
      <c r="AF404" s="11">
        <v>1</v>
      </c>
      <c r="AG404" s="11">
        <v>2.38</v>
      </c>
      <c r="AH404" s="42">
        <f t="shared" si="832"/>
        <v>3.38</v>
      </c>
      <c r="AI404" s="11">
        <v>1.15</v>
      </c>
      <c r="AJ404" s="9">
        <v>0.5</v>
      </c>
      <c r="AK404" s="43">
        <f t="shared" si="833"/>
        <v>9459.4032</v>
      </c>
      <c r="AT404" s="11">
        <v>2704</v>
      </c>
      <c r="AU404" s="12">
        <v>1.8</v>
      </c>
      <c r="AV404" s="11">
        <v>1</v>
      </c>
      <c r="AW404" s="11">
        <v>0</v>
      </c>
      <c r="AX404" s="13">
        <f t="shared" si="834"/>
        <v>4867.2</v>
      </c>
      <c r="AY404" s="11">
        <v>1</v>
      </c>
      <c r="AZ404" s="11">
        <v>1</v>
      </c>
      <c r="BA404" s="11">
        <v>2.38</v>
      </c>
      <c r="BB404" s="42">
        <f t="shared" si="835"/>
        <v>3.38</v>
      </c>
      <c r="BC404" s="11">
        <v>1.15</v>
      </c>
      <c r="BD404" s="9">
        <v>0.5</v>
      </c>
      <c r="BE404" s="43">
        <f t="shared" si="836"/>
        <v>9459.4032</v>
      </c>
      <c r="BN404" s="11">
        <v>2704</v>
      </c>
      <c r="BO404" s="12">
        <v>1.8</v>
      </c>
      <c r="BP404" s="11">
        <v>1</v>
      </c>
      <c r="BQ404" s="11">
        <v>0</v>
      </c>
      <c r="BR404" s="13">
        <f t="shared" si="837"/>
        <v>4867.2</v>
      </c>
      <c r="BS404" s="11">
        <v>1</v>
      </c>
      <c r="BT404" s="11">
        <v>1</v>
      </c>
      <c r="BU404" s="11">
        <v>2.38</v>
      </c>
      <c r="BV404" s="42">
        <f t="shared" si="838"/>
        <v>3.38</v>
      </c>
      <c r="BW404" s="11">
        <v>1.15</v>
      </c>
      <c r="BX404" s="9">
        <v>0.5</v>
      </c>
      <c r="BY404" s="43">
        <f t="shared" si="839"/>
        <v>9459.4032</v>
      </c>
      <c r="CH404" s="11">
        <f t="shared" si="852"/>
        <v>3132</v>
      </c>
      <c r="CI404" s="12">
        <v>1.8</v>
      </c>
      <c r="CJ404" s="11">
        <v>1</v>
      </c>
      <c r="CK404" s="11">
        <v>0</v>
      </c>
      <c r="CL404" s="13">
        <f t="shared" si="841"/>
        <v>5637.6</v>
      </c>
      <c r="CM404" s="11">
        <v>1</v>
      </c>
      <c r="CN404" s="11">
        <v>1</v>
      </c>
      <c r="CO404" s="11">
        <v>2.38</v>
      </c>
      <c r="CP404" s="42">
        <f t="shared" si="842"/>
        <v>3.38</v>
      </c>
      <c r="CQ404" s="11">
        <v>1.15</v>
      </c>
      <c r="CR404" s="9">
        <v>0.5</v>
      </c>
      <c r="CS404" s="43">
        <f t="shared" si="843"/>
        <v>10956.6756</v>
      </c>
      <c r="DB404" s="11">
        <f t="shared" si="853"/>
        <v>3144</v>
      </c>
      <c r="DC404" s="12">
        <v>1.8</v>
      </c>
      <c r="DD404" s="11">
        <v>1</v>
      </c>
      <c r="DE404" s="11">
        <v>0</v>
      </c>
      <c r="DF404" s="13">
        <f t="shared" si="845"/>
        <v>5659.2</v>
      </c>
      <c r="DG404" s="11">
        <v>1</v>
      </c>
      <c r="DH404" s="11">
        <v>1</v>
      </c>
      <c r="DI404" s="11">
        <v>2.38</v>
      </c>
      <c r="DJ404" s="42">
        <f t="shared" si="846"/>
        <v>3.38</v>
      </c>
      <c r="DK404" s="11">
        <v>1.15</v>
      </c>
      <c r="DL404" s="9">
        <v>0.5</v>
      </c>
      <c r="DM404" s="43">
        <f t="shared" si="847"/>
        <v>10998.6552</v>
      </c>
      <c r="DV404" s="11">
        <f t="shared" si="854"/>
        <v>3203</v>
      </c>
      <c r="DW404" s="12">
        <v>1.8</v>
      </c>
      <c r="DX404" s="11">
        <v>1</v>
      </c>
      <c r="DY404" s="11">
        <v>0</v>
      </c>
      <c r="DZ404" s="13">
        <f t="shared" si="849"/>
        <v>5765.4</v>
      </c>
      <c r="EA404" s="11">
        <v>1</v>
      </c>
      <c r="EB404" s="11">
        <v>1</v>
      </c>
      <c r="EC404" s="11">
        <v>3.18</v>
      </c>
      <c r="ED404" s="42">
        <f t="shared" si="850"/>
        <v>4.18</v>
      </c>
      <c r="EE404" s="11">
        <v>1.15</v>
      </c>
      <c r="EF404" s="9">
        <v>0.5</v>
      </c>
      <c r="EG404" s="43">
        <f t="shared" si="851"/>
        <v>13857.1389</v>
      </c>
    </row>
    <row r="405" customHeight="1" spans="6:137">
      <c r="F405" s="11">
        <v>2704</v>
      </c>
      <c r="G405" s="12">
        <v>3.21</v>
      </c>
      <c r="H405" s="11">
        <v>1</v>
      </c>
      <c r="I405" s="11">
        <v>0</v>
      </c>
      <c r="J405" s="13">
        <f t="shared" si="828"/>
        <v>8679.84</v>
      </c>
      <c r="K405" s="11">
        <v>1</v>
      </c>
      <c r="L405" s="11">
        <v>1</v>
      </c>
      <c r="M405" s="11">
        <v>2.38</v>
      </c>
      <c r="N405" s="42">
        <f t="shared" si="829"/>
        <v>3.38</v>
      </c>
      <c r="O405" s="11">
        <v>1.15</v>
      </c>
      <c r="P405" s="9">
        <v>0.5</v>
      </c>
      <c r="Q405" s="43">
        <f t="shared" si="830"/>
        <v>16869.26904</v>
      </c>
      <c r="Z405" s="11">
        <v>2704</v>
      </c>
      <c r="AA405" s="12">
        <v>3.21</v>
      </c>
      <c r="AB405" s="11">
        <v>1</v>
      </c>
      <c r="AC405" s="11">
        <v>0</v>
      </c>
      <c r="AD405" s="13">
        <f t="shared" si="831"/>
        <v>8679.84</v>
      </c>
      <c r="AE405" s="11">
        <v>1</v>
      </c>
      <c r="AF405" s="11">
        <v>1</v>
      </c>
      <c r="AG405" s="11">
        <v>2.38</v>
      </c>
      <c r="AH405" s="42">
        <f t="shared" si="832"/>
        <v>3.38</v>
      </c>
      <c r="AI405" s="11">
        <v>1.15</v>
      </c>
      <c r="AJ405" s="9">
        <v>0.5</v>
      </c>
      <c r="AK405" s="43">
        <f t="shared" si="833"/>
        <v>16869.26904</v>
      </c>
      <c r="AT405" s="11">
        <v>2704</v>
      </c>
      <c r="AU405" s="12">
        <v>3.21</v>
      </c>
      <c r="AV405" s="11">
        <v>1</v>
      </c>
      <c r="AW405" s="11">
        <v>0</v>
      </c>
      <c r="AX405" s="13">
        <f t="shared" si="834"/>
        <v>8679.84</v>
      </c>
      <c r="AY405" s="11">
        <v>1</v>
      </c>
      <c r="AZ405" s="11">
        <v>1</v>
      </c>
      <c r="BA405" s="11">
        <v>2.38</v>
      </c>
      <c r="BB405" s="42">
        <f t="shared" si="835"/>
        <v>3.38</v>
      </c>
      <c r="BC405" s="11">
        <v>1.15</v>
      </c>
      <c r="BD405" s="9">
        <v>0.5</v>
      </c>
      <c r="BE405" s="43">
        <f t="shared" si="836"/>
        <v>16869.26904</v>
      </c>
      <c r="BN405" s="11">
        <v>2704</v>
      </c>
      <c r="BO405" s="12">
        <v>3.21</v>
      </c>
      <c r="BP405" s="11">
        <v>1</v>
      </c>
      <c r="BQ405" s="11">
        <v>0</v>
      </c>
      <c r="BR405" s="13">
        <f t="shared" si="837"/>
        <v>8679.84</v>
      </c>
      <c r="BS405" s="11">
        <v>1</v>
      </c>
      <c r="BT405" s="11">
        <v>1</v>
      </c>
      <c r="BU405" s="11">
        <v>2.38</v>
      </c>
      <c r="BV405" s="42">
        <f t="shared" si="838"/>
        <v>3.38</v>
      </c>
      <c r="BW405" s="11">
        <v>1.15</v>
      </c>
      <c r="BX405" s="9">
        <v>0.5</v>
      </c>
      <c r="BY405" s="43">
        <f t="shared" si="839"/>
        <v>16869.26904</v>
      </c>
      <c r="CH405" s="11">
        <f t="shared" si="852"/>
        <v>3132</v>
      </c>
      <c r="CI405" s="12">
        <v>3.21</v>
      </c>
      <c r="CJ405" s="11">
        <v>1</v>
      </c>
      <c r="CK405" s="11">
        <v>0</v>
      </c>
      <c r="CL405" s="13">
        <f t="shared" si="841"/>
        <v>10053.72</v>
      </c>
      <c r="CM405" s="11">
        <v>1</v>
      </c>
      <c r="CN405" s="11">
        <v>1</v>
      </c>
      <c r="CO405" s="11">
        <v>2.38</v>
      </c>
      <c r="CP405" s="42">
        <f t="shared" si="842"/>
        <v>3.38</v>
      </c>
      <c r="CQ405" s="11">
        <v>1.15</v>
      </c>
      <c r="CR405" s="9">
        <v>0.5</v>
      </c>
      <c r="CS405" s="43">
        <f t="shared" si="843"/>
        <v>19539.40482</v>
      </c>
      <c r="DB405" s="11">
        <f t="shared" si="853"/>
        <v>3144</v>
      </c>
      <c r="DC405" s="12">
        <v>3.21</v>
      </c>
      <c r="DD405" s="11">
        <v>1</v>
      </c>
      <c r="DE405" s="11">
        <v>0</v>
      </c>
      <c r="DF405" s="13">
        <f t="shared" si="845"/>
        <v>10092.24</v>
      </c>
      <c r="DG405" s="11">
        <v>1</v>
      </c>
      <c r="DH405" s="11">
        <v>1</v>
      </c>
      <c r="DI405" s="11">
        <v>2.38</v>
      </c>
      <c r="DJ405" s="42">
        <f t="shared" si="846"/>
        <v>3.38</v>
      </c>
      <c r="DK405" s="11">
        <v>1.15</v>
      </c>
      <c r="DL405" s="9">
        <v>0.5</v>
      </c>
      <c r="DM405" s="43">
        <f t="shared" si="847"/>
        <v>19614.26844</v>
      </c>
      <c r="DV405" s="11">
        <f t="shared" si="854"/>
        <v>3203</v>
      </c>
      <c r="DW405" s="12">
        <v>3.21</v>
      </c>
      <c r="DX405" s="11">
        <v>1</v>
      </c>
      <c r="DY405" s="11">
        <v>0</v>
      </c>
      <c r="DZ405" s="13">
        <f t="shared" si="849"/>
        <v>10281.63</v>
      </c>
      <c r="EA405" s="11">
        <v>1</v>
      </c>
      <c r="EB405" s="11">
        <v>1</v>
      </c>
      <c r="EC405" s="11">
        <v>3.18</v>
      </c>
      <c r="ED405" s="42">
        <f t="shared" si="850"/>
        <v>4.18</v>
      </c>
      <c r="EE405" s="11">
        <v>1.15</v>
      </c>
      <c r="EF405" s="9">
        <v>0.5</v>
      </c>
      <c r="EG405" s="43">
        <f t="shared" si="851"/>
        <v>24711.897705</v>
      </c>
    </row>
    <row r="406" customHeight="1" spans="6:137">
      <c r="F406" s="11">
        <v>2704</v>
      </c>
      <c r="G406" s="12">
        <v>3.21</v>
      </c>
      <c r="H406" s="11">
        <v>1</v>
      </c>
      <c r="I406" s="11">
        <v>0</v>
      </c>
      <c r="J406" s="13">
        <f t="shared" si="828"/>
        <v>8679.84</v>
      </c>
      <c r="K406" s="11">
        <v>1</v>
      </c>
      <c r="L406" s="11">
        <v>1</v>
      </c>
      <c r="M406" s="11">
        <v>2.38</v>
      </c>
      <c r="N406" s="42">
        <f t="shared" si="829"/>
        <v>3.38</v>
      </c>
      <c r="O406" s="11">
        <v>1.15</v>
      </c>
      <c r="P406" s="9">
        <v>0.5</v>
      </c>
      <c r="Q406" s="43">
        <f t="shared" si="830"/>
        <v>16869.26904</v>
      </c>
      <c r="Z406" s="11">
        <v>2704</v>
      </c>
      <c r="AA406" s="12">
        <v>3.21</v>
      </c>
      <c r="AB406" s="11">
        <v>1</v>
      </c>
      <c r="AC406" s="11">
        <v>0</v>
      </c>
      <c r="AD406" s="13">
        <f t="shared" si="831"/>
        <v>8679.84</v>
      </c>
      <c r="AE406" s="11">
        <v>1</v>
      </c>
      <c r="AF406" s="11">
        <v>1</v>
      </c>
      <c r="AG406" s="11">
        <v>2.38</v>
      </c>
      <c r="AH406" s="42">
        <f t="shared" si="832"/>
        <v>3.38</v>
      </c>
      <c r="AI406" s="11">
        <v>1.15</v>
      </c>
      <c r="AJ406" s="9">
        <v>0.5</v>
      </c>
      <c r="AK406" s="43">
        <f t="shared" si="833"/>
        <v>16869.26904</v>
      </c>
      <c r="AT406" s="11">
        <v>2704</v>
      </c>
      <c r="AU406" s="12">
        <v>3.21</v>
      </c>
      <c r="AV406" s="11">
        <v>1</v>
      </c>
      <c r="AW406" s="11">
        <v>0</v>
      </c>
      <c r="AX406" s="13">
        <f t="shared" si="834"/>
        <v>8679.84</v>
      </c>
      <c r="AY406" s="11">
        <v>1</v>
      </c>
      <c r="AZ406" s="11">
        <v>1</v>
      </c>
      <c r="BA406" s="11">
        <v>2.38</v>
      </c>
      <c r="BB406" s="42">
        <f t="shared" si="835"/>
        <v>3.38</v>
      </c>
      <c r="BC406" s="11">
        <v>1.15</v>
      </c>
      <c r="BD406" s="9">
        <v>0.5</v>
      </c>
      <c r="BE406" s="43">
        <f t="shared" si="836"/>
        <v>16869.26904</v>
      </c>
      <c r="BN406" s="11">
        <v>2704</v>
      </c>
      <c r="BO406" s="12">
        <v>3.21</v>
      </c>
      <c r="BP406" s="11">
        <v>1</v>
      </c>
      <c r="BQ406" s="11">
        <v>0</v>
      </c>
      <c r="BR406" s="13">
        <f t="shared" si="837"/>
        <v>8679.84</v>
      </c>
      <c r="BS406" s="11">
        <v>1</v>
      </c>
      <c r="BT406" s="11">
        <v>1</v>
      </c>
      <c r="BU406" s="11">
        <v>2.38</v>
      </c>
      <c r="BV406" s="42">
        <f t="shared" si="838"/>
        <v>3.38</v>
      </c>
      <c r="BW406" s="11">
        <v>1.15</v>
      </c>
      <c r="BX406" s="9">
        <v>0.5</v>
      </c>
      <c r="BY406" s="43">
        <f t="shared" si="839"/>
        <v>16869.26904</v>
      </c>
      <c r="CH406" s="11">
        <f t="shared" si="852"/>
        <v>3132</v>
      </c>
      <c r="CI406" s="12">
        <v>3.21</v>
      </c>
      <c r="CJ406" s="11">
        <v>1</v>
      </c>
      <c r="CK406" s="11">
        <v>0</v>
      </c>
      <c r="CL406" s="13">
        <f t="shared" si="841"/>
        <v>10053.72</v>
      </c>
      <c r="CM406" s="11">
        <v>1</v>
      </c>
      <c r="CN406" s="11">
        <v>1</v>
      </c>
      <c r="CO406" s="11">
        <v>2.38</v>
      </c>
      <c r="CP406" s="42">
        <f t="shared" si="842"/>
        <v>3.38</v>
      </c>
      <c r="CQ406" s="11">
        <v>1.15</v>
      </c>
      <c r="CR406" s="9">
        <v>0.5</v>
      </c>
      <c r="CS406" s="43">
        <f t="shared" si="843"/>
        <v>19539.40482</v>
      </c>
      <c r="DB406" s="11">
        <f t="shared" si="853"/>
        <v>3144</v>
      </c>
      <c r="DC406" s="12">
        <v>3.21</v>
      </c>
      <c r="DD406" s="11">
        <v>1</v>
      </c>
      <c r="DE406" s="11">
        <v>0</v>
      </c>
      <c r="DF406" s="13">
        <f t="shared" si="845"/>
        <v>10092.24</v>
      </c>
      <c r="DG406" s="11">
        <v>1</v>
      </c>
      <c r="DH406" s="11">
        <v>1</v>
      </c>
      <c r="DI406" s="11">
        <v>2.38</v>
      </c>
      <c r="DJ406" s="42">
        <f t="shared" si="846"/>
        <v>3.38</v>
      </c>
      <c r="DK406" s="11">
        <v>1.15</v>
      </c>
      <c r="DL406" s="9">
        <v>0.5</v>
      </c>
      <c r="DM406" s="43">
        <f t="shared" si="847"/>
        <v>19614.26844</v>
      </c>
      <c r="DV406" s="11">
        <f t="shared" si="854"/>
        <v>3203</v>
      </c>
      <c r="DW406" s="12">
        <v>3.21</v>
      </c>
      <c r="DX406" s="11">
        <v>1</v>
      </c>
      <c r="DY406" s="11">
        <v>0</v>
      </c>
      <c r="DZ406" s="13">
        <f t="shared" si="849"/>
        <v>10281.63</v>
      </c>
      <c r="EA406" s="11">
        <v>1</v>
      </c>
      <c r="EB406" s="11">
        <v>1</v>
      </c>
      <c r="EC406" s="11">
        <v>3.18</v>
      </c>
      <c r="ED406" s="42">
        <f t="shared" si="850"/>
        <v>4.18</v>
      </c>
      <c r="EE406" s="11">
        <v>1.15</v>
      </c>
      <c r="EF406" s="9">
        <v>0.5</v>
      </c>
      <c r="EG406" s="43">
        <f t="shared" si="851"/>
        <v>24711.897705</v>
      </c>
    </row>
    <row r="407" customHeight="1" spans="6:137">
      <c r="F407" s="11">
        <v>2704</v>
      </c>
      <c r="G407" s="12">
        <v>0</v>
      </c>
      <c r="H407" s="11">
        <v>1</v>
      </c>
      <c r="I407" s="11">
        <v>0</v>
      </c>
      <c r="J407" s="13">
        <f t="shared" si="828"/>
        <v>0</v>
      </c>
      <c r="K407" s="11">
        <v>1</v>
      </c>
      <c r="L407" s="11">
        <v>1</v>
      </c>
      <c r="M407" s="11">
        <v>2.38</v>
      </c>
      <c r="N407" s="42">
        <f t="shared" si="829"/>
        <v>3.38</v>
      </c>
      <c r="O407" s="11">
        <v>1.15</v>
      </c>
      <c r="P407" s="9">
        <v>0.5</v>
      </c>
      <c r="Q407" s="43">
        <f t="shared" si="830"/>
        <v>0</v>
      </c>
      <c r="Z407" s="11">
        <v>2704</v>
      </c>
      <c r="AA407" s="12">
        <v>0</v>
      </c>
      <c r="AB407" s="11">
        <v>1</v>
      </c>
      <c r="AC407" s="11">
        <v>0</v>
      </c>
      <c r="AD407" s="13">
        <f t="shared" si="831"/>
        <v>0</v>
      </c>
      <c r="AE407" s="11">
        <v>1</v>
      </c>
      <c r="AF407" s="11">
        <v>1</v>
      </c>
      <c r="AG407" s="11">
        <v>2.38</v>
      </c>
      <c r="AH407" s="42">
        <f t="shared" si="832"/>
        <v>3.38</v>
      </c>
      <c r="AI407" s="11">
        <v>1.15</v>
      </c>
      <c r="AJ407" s="9">
        <v>0.5</v>
      </c>
      <c r="AK407" s="43">
        <f t="shared" si="833"/>
        <v>0</v>
      </c>
      <c r="AT407" s="11">
        <v>2704</v>
      </c>
      <c r="AU407" s="12">
        <v>0</v>
      </c>
      <c r="AV407" s="11">
        <v>1</v>
      </c>
      <c r="AW407" s="11">
        <v>0</v>
      </c>
      <c r="AX407" s="13">
        <f t="shared" si="834"/>
        <v>0</v>
      </c>
      <c r="AY407" s="11">
        <v>1</v>
      </c>
      <c r="AZ407" s="11">
        <v>1</v>
      </c>
      <c r="BA407" s="11">
        <v>2.38</v>
      </c>
      <c r="BB407" s="42">
        <f t="shared" si="835"/>
        <v>3.38</v>
      </c>
      <c r="BC407" s="11">
        <v>1.15</v>
      </c>
      <c r="BD407" s="9">
        <v>0.5</v>
      </c>
      <c r="BE407" s="43">
        <f t="shared" si="836"/>
        <v>0</v>
      </c>
      <c r="BN407" s="11">
        <v>2704</v>
      </c>
      <c r="BO407" s="12">
        <v>0</v>
      </c>
      <c r="BP407" s="11">
        <v>1</v>
      </c>
      <c r="BQ407" s="11">
        <v>0</v>
      </c>
      <c r="BR407" s="13">
        <f t="shared" si="837"/>
        <v>0</v>
      </c>
      <c r="BS407" s="11">
        <v>1</v>
      </c>
      <c r="BT407" s="11">
        <v>1</v>
      </c>
      <c r="BU407" s="11">
        <v>2.38</v>
      </c>
      <c r="BV407" s="42">
        <f t="shared" si="838"/>
        <v>3.38</v>
      </c>
      <c r="BW407" s="11">
        <v>1.15</v>
      </c>
      <c r="BX407" s="9">
        <v>0.5</v>
      </c>
      <c r="BY407" s="43">
        <f t="shared" si="839"/>
        <v>0</v>
      </c>
      <c r="CH407" s="11">
        <f t="shared" si="852"/>
        <v>3132</v>
      </c>
      <c r="CI407" s="12">
        <v>0</v>
      </c>
      <c r="CJ407" s="11">
        <v>1</v>
      </c>
      <c r="CK407" s="11">
        <v>0</v>
      </c>
      <c r="CL407" s="13">
        <f t="shared" si="841"/>
        <v>0</v>
      </c>
      <c r="CM407" s="11">
        <v>1</v>
      </c>
      <c r="CN407" s="11">
        <v>1</v>
      </c>
      <c r="CO407" s="11">
        <v>2.38</v>
      </c>
      <c r="CP407" s="42">
        <f t="shared" si="842"/>
        <v>3.38</v>
      </c>
      <c r="CQ407" s="11">
        <v>1.15</v>
      </c>
      <c r="CR407" s="9">
        <v>0.5</v>
      </c>
      <c r="CS407" s="43">
        <f t="shared" si="843"/>
        <v>0</v>
      </c>
      <c r="DB407" s="11">
        <f t="shared" si="853"/>
        <v>3144</v>
      </c>
      <c r="DC407" s="12">
        <v>0</v>
      </c>
      <c r="DD407" s="11">
        <v>1</v>
      </c>
      <c r="DE407" s="11">
        <v>0</v>
      </c>
      <c r="DF407" s="13">
        <f t="shared" si="845"/>
        <v>0</v>
      </c>
      <c r="DG407" s="11">
        <v>1</v>
      </c>
      <c r="DH407" s="11">
        <v>1</v>
      </c>
      <c r="DI407" s="11">
        <v>2.38</v>
      </c>
      <c r="DJ407" s="42">
        <f t="shared" si="846"/>
        <v>3.38</v>
      </c>
      <c r="DK407" s="11">
        <v>1.15</v>
      </c>
      <c r="DL407" s="9">
        <v>0.5</v>
      </c>
      <c r="DM407" s="43">
        <f t="shared" si="847"/>
        <v>0</v>
      </c>
      <c r="DV407" s="11">
        <f t="shared" si="854"/>
        <v>3203</v>
      </c>
      <c r="DW407" s="12">
        <v>0</v>
      </c>
      <c r="DX407" s="11">
        <v>1</v>
      </c>
      <c r="DY407" s="11">
        <v>0</v>
      </c>
      <c r="DZ407" s="13">
        <f t="shared" si="849"/>
        <v>0</v>
      </c>
      <c r="EA407" s="11">
        <v>1</v>
      </c>
      <c r="EB407" s="11">
        <v>1</v>
      </c>
      <c r="EC407" s="11">
        <v>3.18</v>
      </c>
      <c r="ED407" s="42">
        <f t="shared" si="850"/>
        <v>4.18</v>
      </c>
      <c r="EE407" s="11">
        <v>1.15</v>
      </c>
      <c r="EF407" s="9">
        <v>0.5</v>
      </c>
      <c r="EG407" s="43">
        <f t="shared" si="851"/>
        <v>0</v>
      </c>
    </row>
    <row r="408" customHeight="1" spans="6:137">
      <c r="F408" s="44" t="s">
        <v>30</v>
      </c>
      <c r="G408" s="45"/>
      <c r="H408" s="45"/>
      <c r="I408" s="45"/>
      <c r="J408" s="45"/>
      <c r="K408" s="45"/>
      <c r="L408" s="45"/>
      <c r="M408" s="46">
        <f>SUM(Q393:Q407)</f>
        <v>104368.74864</v>
      </c>
      <c r="N408" s="46"/>
      <c r="O408" s="46"/>
      <c r="P408" s="46"/>
      <c r="Q408" s="46"/>
      <c r="Z408" s="44" t="s">
        <v>30</v>
      </c>
      <c r="AA408" s="45"/>
      <c r="AB408" s="45"/>
      <c r="AC408" s="45"/>
      <c r="AD408" s="45"/>
      <c r="AE408" s="45"/>
      <c r="AF408" s="45"/>
      <c r="AG408" s="46">
        <f>SUM(AK393:AK407)</f>
        <v>104368.74864</v>
      </c>
      <c r="AH408" s="46"/>
      <c r="AI408" s="46"/>
      <c r="AJ408" s="46"/>
      <c r="AK408" s="46"/>
      <c r="AT408" s="44" t="s">
        <v>30</v>
      </c>
      <c r="AU408" s="45"/>
      <c r="AV408" s="45"/>
      <c r="AW408" s="45"/>
      <c r="AX408" s="45"/>
      <c r="AY408" s="45"/>
      <c r="AZ408" s="45"/>
      <c r="BA408" s="46">
        <f>SUM(BE393:BE407)</f>
        <v>104368.74864</v>
      </c>
      <c r="BB408" s="46"/>
      <c r="BC408" s="46"/>
      <c r="BD408" s="46"/>
      <c r="BE408" s="46"/>
      <c r="BN408" s="44" t="s">
        <v>30</v>
      </c>
      <c r="BO408" s="45"/>
      <c r="BP408" s="45"/>
      <c r="BQ408" s="45"/>
      <c r="BR408" s="45"/>
      <c r="BS408" s="45"/>
      <c r="BT408" s="45"/>
      <c r="BU408" s="46">
        <f>SUM(BY393:BY407)</f>
        <v>104368.74864</v>
      </c>
      <c r="BV408" s="46"/>
      <c r="BW408" s="46"/>
      <c r="BX408" s="46"/>
      <c r="BY408" s="46"/>
      <c r="CH408" s="44" t="s">
        <v>30</v>
      </c>
      <c r="CI408" s="45"/>
      <c r="CJ408" s="45"/>
      <c r="CK408" s="45"/>
      <c r="CL408" s="45"/>
      <c r="CM408" s="45"/>
      <c r="CN408" s="45"/>
      <c r="CO408" s="46">
        <f>SUM(CS393:CS407)</f>
        <v>120888.65412</v>
      </c>
      <c r="CP408" s="46"/>
      <c r="CQ408" s="46"/>
      <c r="CR408" s="46"/>
      <c r="CS408" s="46"/>
      <c r="DB408" s="44" t="s">
        <v>30</v>
      </c>
      <c r="DC408" s="45"/>
      <c r="DD408" s="45"/>
      <c r="DE408" s="45"/>
      <c r="DF408" s="45"/>
      <c r="DG408" s="45"/>
      <c r="DH408" s="45"/>
      <c r="DI408" s="46">
        <f>SUM(DM393:DM407)</f>
        <v>121351.82904</v>
      </c>
      <c r="DJ408" s="46"/>
      <c r="DK408" s="46"/>
      <c r="DL408" s="46"/>
      <c r="DM408" s="46"/>
      <c r="DV408" s="44" t="s">
        <v>30</v>
      </c>
      <c r="DW408" s="45"/>
      <c r="DX408" s="45"/>
      <c r="DY408" s="45"/>
      <c r="DZ408" s="45"/>
      <c r="EA408" s="45"/>
      <c r="EB408" s="45"/>
      <c r="EC408" s="46">
        <f>SUM(EG393:EG407)</f>
        <v>152890.43253</v>
      </c>
      <c r="ED408" s="46"/>
      <c r="EE408" s="46"/>
      <c r="EF408" s="46"/>
      <c r="EG408" s="46"/>
    </row>
    <row r="409" customHeight="1" spans="6:137">
      <c r="F409" s="45"/>
      <c r="G409" s="45"/>
      <c r="H409" s="45"/>
      <c r="I409" s="45"/>
      <c r="J409" s="45"/>
      <c r="K409" s="45"/>
      <c r="L409" s="45"/>
      <c r="M409" s="46"/>
      <c r="N409" s="46"/>
      <c r="O409" s="46"/>
      <c r="P409" s="46"/>
      <c r="Q409" s="46"/>
      <c r="Z409" s="45"/>
      <c r="AA409" s="45"/>
      <c r="AB409" s="45"/>
      <c r="AC409" s="45"/>
      <c r="AD409" s="45"/>
      <c r="AE409" s="45"/>
      <c r="AF409" s="45"/>
      <c r="AG409" s="46"/>
      <c r="AH409" s="46"/>
      <c r="AI409" s="46"/>
      <c r="AJ409" s="46"/>
      <c r="AK409" s="46"/>
      <c r="AT409" s="45"/>
      <c r="AU409" s="45"/>
      <c r="AV409" s="45"/>
      <c r="AW409" s="45"/>
      <c r="AX409" s="45"/>
      <c r="AY409" s="45"/>
      <c r="AZ409" s="45"/>
      <c r="BA409" s="46"/>
      <c r="BB409" s="46"/>
      <c r="BC409" s="46"/>
      <c r="BD409" s="46"/>
      <c r="BE409" s="46"/>
      <c r="BN409" s="45"/>
      <c r="BO409" s="45"/>
      <c r="BP409" s="45"/>
      <c r="BQ409" s="45"/>
      <c r="BR409" s="45"/>
      <c r="BS409" s="45"/>
      <c r="BT409" s="45"/>
      <c r="BU409" s="46"/>
      <c r="BV409" s="46"/>
      <c r="BW409" s="46"/>
      <c r="BX409" s="46"/>
      <c r="BY409" s="46"/>
      <c r="CH409" s="45"/>
      <c r="CI409" s="45"/>
      <c r="CJ409" s="45"/>
      <c r="CK409" s="45"/>
      <c r="CL409" s="45"/>
      <c r="CM409" s="45"/>
      <c r="CN409" s="45"/>
      <c r="CO409" s="46"/>
      <c r="CP409" s="46"/>
      <c r="CQ409" s="46"/>
      <c r="CR409" s="46"/>
      <c r="CS409" s="46"/>
      <c r="DB409" s="45"/>
      <c r="DC409" s="45"/>
      <c r="DD409" s="45"/>
      <c r="DE409" s="45"/>
      <c r="DF409" s="45"/>
      <c r="DG409" s="45"/>
      <c r="DH409" s="45"/>
      <c r="DI409" s="46"/>
      <c r="DJ409" s="46"/>
      <c r="DK409" s="46"/>
      <c r="DL409" s="46"/>
      <c r="DM409" s="46"/>
      <c r="DV409" s="45"/>
      <c r="DW409" s="45"/>
      <c r="DX409" s="45"/>
      <c r="DY409" s="45"/>
      <c r="DZ409" s="45"/>
      <c r="EA409" s="45"/>
      <c r="EB409" s="45"/>
      <c r="EC409" s="46"/>
      <c r="ED409" s="46"/>
      <c r="EE409" s="46"/>
      <c r="EF409" s="46"/>
      <c r="EG409" s="46"/>
    </row>
    <row r="410" customHeight="1" spans="6:137">
      <c r="F410" s="45"/>
      <c r="G410" s="45"/>
      <c r="H410" s="45"/>
      <c r="I410" s="45"/>
      <c r="J410" s="45"/>
      <c r="K410" s="45"/>
      <c r="L410" s="45"/>
      <c r="M410" s="46"/>
      <c r="N410" s="46"/>
      <c r="O410" s="46"/>
      <c r="P410" s="46"/>
      <c r="Q410" s="46"/>
      <c r="Z410" s="45"/>
      <c r="AA410" s="45"/>
      <c r="AB410" s="45"/>
      <c r="AC410" s="45"/>
      <c r="AD410" s="45"/>
      <c r="AE410" s="45"/>
      <c r="AF410" s="45"/>
      <c r="AG410" s="46"/>
      <c r="AH410" s="46"/>
      <c r="AI410" s="46"/>
      <c r="AJ410" s="46"/>
      <c r="AK410" s="46"/>
      <c r="AT410" s="45"/>
      <c r="AU410" s="45"/>
      <c r="AV410" s="45"/>
      <c r="AW410" s="45"/>
      <c r="AX410" s="45"/>
      <c r="AY410" s="45"/>
      <c r="AZ410" s="45"/>
      <c r="BA410" s="46"/>
      <c r="BB410" s="46"/>
      <c r="BC410" s="46"/>
      <c r="BD410" s="46"/>
      <c r="BE410" s="46"/>
      <c r="BN410" s="45"/>
      <c r="BO410" s="45"/>
      <c r="BP410" s="45"/>
      <c r="BQ410" s="45"/>
      <c r="BR410" s="45"/>
      <c r="BS410" s="45"/>
      <c r="BT410" s="45"/>
      <c r="BU410" s="46"/>
      <c r="BV410" s="46"/>
      <c r="BW410" s="46"/>
      <c r="BX410" s="46"/>
      <c r="BY410" s="46"/>
      <c r="CH410" s="45"/>
      <c r="CI410" s="45"/>
      <c r="CJ410" s="45"/>
      <c r="CK410" s="45"/>
      <c r="CL410" s="45"/>
      <c r="CM410" s="45"/>
      <c r="CN410" s="45"/>
      <c r="CO410" s="46"/>
      <c r="CP410" s="46"/>
      <c r="CQ410" s="46"/>
      <c r="CR410" s="46"/>
      <c r="CS410" s="46"/>
      <c r="DB410" s="45"/>
      <c r="DC410" s="45"/>
      <c r="DD410" s="45"/>
      <c r="DE410" s="45"/>
      <c r="DF410" s="45"/>
      <c r="DG410" s="45"/>
      <c r="DH410" s="45"/>
      <c r="DI410" s="46"/>
      <c r="DJ410" s="46"/>
      <c r="DK410" s="46"/>
      <c r="DL410" s="46"/>
      <c r="DM410" s="46"/>
      <c r="DV410" s="45"/>
      <c r="DW410" s="45"/>
      <c r="DX410" s="45"/>
      <c r="DY410" s="45"/>
      <c r="DZ410" s="45"/>
      <c r="EA410" s="45"/>
      <c r="EB410" s="45"/>
      <c r="EC410" s="46"/>
      <c r="ED410" s="46"/>
      <c r="EE410" s="46"/>
      <c r="EF410" s="46"/>
      <c r="EG410" s="46"/>
    </row>
    <row r="411" customHeight="1" spans="6:137">
      <c r="F411" s="35" t="s">
        <v>31</v>
      </c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Z411" s="35" t="s">
        <v>31</v>
      </c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T411" s="35" t="s">
        <v>31</v>
      </c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N411" s="35" t="s">
        <v>31</v>
      </c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CH411" s="35" t="s">
        <v>31</v>
      </c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DB411" s="35" t="s">
        <v>31</v>
      </c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V411" s="35" t="s">
        <v>31</v>
      </c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</row>
    <row r="412" customHeight="1" spans="6:137">
      <c r="F412" s="13" t="s">
        <v>8</v>
      </c>
      <c r="G412" s="13"/>
      <c r="H412" s="13"/>
      <c r="I412" s="13"/>
      <c r="J412" s="13"/>
      <c r="K412" s="8" t="s">
        <v>53</v>
      </c>
      <c r="L412" s="8"/>
      <c r="M412" s="8"/>
      <c r="N412" s="8"/>
      <c r="O412" s="9" t="s">
        <v>38</v>
      </c>
      <c r="P412" s="9"/>
      <c r="Q412" s="41" t="s">
        <v>13</v>
      </c>
      <c r="Z412" s="13" t="s">
        <v>8</v>
      </c>
      <c r="AA412" s="13"/>
      <c r="AB412" s="13"/>
      <c r="AC412" s="13"/>
      <c r="AD412" s="13"/>
      <c r="AE412" s="8" t="s">
        <v>53</v>
      </c>
      <c r="AF412" s="8"/>
      <c r="AG412" s="8"/>
      <c r="AH412" s="8"/>
      <c r="AI412" s="9" t="s">
        <v>38</v>
      </c>
      <c r="AJ412" s="9"/>
      <c r="AK412" s="41" t="s">
        <v>13</v>
      </c>
      <c r="AT412" s="13" t="s">
        <v>8</v>
      </c>
      <c r="AU412" s="13"/>
      <c r="AV412" s="13"/>
      <c r="AW412" s="13"/>
      <c r="AX412" s="13"/>
      <c r="AY412" s="8" t="s">
        <v>53</v>
      </c>
      <c r="AZ412" s="8"/>
      <c r="BA412" s="8"/>
      <c r="BB412" s="8"/>
      <c r="BC412" s="9" t="s">
        <v>38</v>
      </c>
      <c r="BD412" s="9"/>
      <c r="BE412" s="41" t="s">
        <v>13</v>
      </c>
      <c r="BN412" s="13" t="s">
        <v>8</v>
      </c>
      <c r="BO412" s="13"/>
      <c r="BP412" s="13"/>
      <c r="BQ412" s="13"/>
      <c r="BR412" s="13"/>
      <c r="BS412" s="8" t="s">
        <v>53</v>
      </c>
      <c r="BT412" s="8"/>
      <c r="BU412" s="8"/>
      <c r="BV412" s="8"/>
      <c r="BW412" s="9" t="s">
        <v>38</v>
      </c>
      <c r="BX412" s="9"/>
      <c r="BY412" s="41" t="s">
        <v>13</v>
      </c>
      <c r="CH412" s="13" t="s">
        <v>8</v>
      </c>
      <c r="CI412" s="13"/>
      <c r="CJ412" s="13"/>
      <c r="CK412" s="13"/>
      <c r="CL412" s="13"/>
      <c r="CM412" s="8" t="s">
        <v>53</v>
      </c>
      <c r="CN412" s="8"/>
      <c r="CO412" s="8"/>
      <c r="CP412" s="8"/>
      <c r="CQ412" s="9" t="s">
        <v>38</v>
      </c>
      <c r="CR412" s="9"/>
      <c r="CS412" s="41" t="s">
        <v>13</v>
      </c>
      <c r="DB412" s="13" t="s">
        <v>8</v>
      </c>
      <c r="DC412" s="13"/>
      <c r="DD412" s="13"/>
      <c r="DE412" s="13"/>
      <c r="DF412" s="13"/>
      <c r="DG412" s="8" t="s">
        <v>53</v>
      </c>
      <c r="DH412" s="8"/>
      <c r="DI412" s="8"/>
      <c r="DJ412" s="8"/>
      <c r="DK412" s="9" t="s">
        <v>38</v>
      </c>
      <c r="DL412" s="9"/>
      <c r="DM412" s="41" t="s">
        <v>13</v>
      </c>
      <c r="DV412" s="13" t="s">
        <v>8</v>
      </c>
      <c r="DW412" s="13"/>
      <c r="DX412" s="13"/>
      <c r="DY412" s="13"/>
      <c r="DZ412" s="13"/>
      <c r="EA412" s="8" t="s">
        <v>53</v>
      </c>
      <c r="EB412" s="8"/>
      <c r="EC412" s="8"/>
      <c r="ED412" s="8"/>
      <c r="EE412" s="9" t="s">
        <v>38</v>
      </c>
      <c r="EF412" s="9"/>
      <c r="EG412" s="41" t="s">
        <v>13</v>
      </c>
    </row>
    <row r="413" customHeight="1" spans="6:137">
      <c r="F413" s="13" t="s">
        <v>54</v>
      </c>
      <c r="G413" s="13" t="s">
        <v>55</v>
      </c>
      <c r="H413" s="13" t="s">
        <v>56</v>
      </c>
      <c r="I413" s="13" t="s">
        <v>57</v>
      </c>
      <c r="J413" s="13" t="s">
        <v>8</v>
      </c>
      <c r="K413" s="8" t="s">
        <v>58</v>
      </c>
      <c r="L413" s="8" t="s">
        <v>26</v>
      </c>
      <c r="M413" s="8" t="s">
        <v>27</v>
      </c>
      <c r="N413" s="42" t="s">
        <v>28</v>
      </c>
      <c r="O413" s="9" t="s">
        <v>59</v>
      </c>
      <c r="P413" s="9" t="s">
        <v>60</v>
      </c>
      <c r="Q413" s="41"/>
      <c r="Z413" s="13" t="s">
        <v>54</v>
      </c>
      <c r="AA413" s="13" t="s">
        <v>55</v>
      </c>
      <c r="AB413" s="13" t="s">
        <v>56</v>
      </c>
      <c r="AC413" s="13" t="s">
        <v>57</v>
      </c>
      <c r="AD413" s="13" t="s">
        <v>8</v>
      </c>
      <c r="AE413" s="8" t="s">
        <v>58</v>
      </c>
      <c r="AF413" s="8" t="s">
        <v>26</v>
      </c>
      <c r="AG413" s="8" t="s">
        <v>27</v>
      </c>
      <c r="AH413" s="42" t="s">
        <v>28</v>
      </c>
      <c r="AI413" s="9" t="s">
        <v>59</v>
      </c>
      <c r="AJ413" s="9" t="s">
        <v>60</v>
      </c>
      <c r="AK413" s="41"/>
      <c r="AT413" s="13" t="s">
        <v>54</v>
      </c>
      <c r="AU413" s="13" t="s">
        <v>55</v>
      </c>
      <c r="AV413" s="13" t="s">
        <v>56</v>
      </c>
      <c r="AW413" s="13" t="s">
        <v>57</v>
      </c>
      <c r="AX413" s="13" t="s">
        <v>8</v>
      </c>
      <c r="AY413" s="8" t="s">
        <v>58</v>
      </c>
      <c r="AZ413" s="8" t="s">
        <v>26</v>
      </c>
      <c r="BA413" s="8" t="s">
        <v>27</v>
      </c>
      <c r="BB413" s="42" t="s">
        <v>28</v>
      </c>
      <c r="BC413" s="9" t="s">
        <v>59</v>
      </c>
      <c r="BD413" s="9" t="s">
        <v>60</v>
      </c>
      <c r="BE413" s="41"/>
      <c r="BN413" s="13" t="s">
        <v>54</v>
      </c>
      <c r="BO413" s="13" t="s">
        <v>55</v>
      </c>
      <c r="BP413" s="13" t="s">
        <v>56</v>
      </c>
      <c r="BQ413" s="13" t="s">
        <v>57</v>
      </c>
      <c r="BR413" s="13" t="s">
        <v>8</v>
      </c>
      <c r="BS413" s="8" t="s">
        <v>58</v>
      </c>
      <c r="BT413" s="8" t="s">
        <v>26</v>
      </c>
      <c r="BU413" s="8" t="s">
        <v>27</v>
      </c>
      <c r="BV413" s="42" t="s">
        <v>28</v>
      </c>
      <c r="BW413" s="9" t="s">
        <v>59</v>
      </c>
      <c r="BX413" s="9" t="s">
        <v>60</v>
      </c>
      <c r="BY413" s="41"/>
      <c r="CH413" s="13" t="s">
        <v>54</v>
      </c>
      <c r="CI413" s="13" t="s">
        <v>55</v>
      </c>
      <c r="CJ413" s="13" t="s">
        <v>56</v>
      </c>
      <c r="CK413" s="13" t="s">
        <v>57</v>
      </c>
      <c r="CL413" s="13" t="s">
        <v>8</v>
      </c>
      <c r="CM413" s="8" t="s">
        <v>58</v>
      </c>
      <c r="CN413" s="8" t="s">
        <v>26</v>
      </c>
      <c r="CO413" s="8" t="s">
        <v>27</v>
      </c>
      <c r="CP413" s="42" t="s">
        <v>28</v>
      </c>
      <c r="CQ413" s="9" t="s">
        <v>59</v>
      </c>
      <c r="CR413" s="9" t="s">
        <v>60</v>
      </c>
      <c r="CS413" s="41"/>
      <c r="DB413" s="13" t="s">
        <v>54</v>
      </c>
      <c r="DC413" s="13" t="s">
        <v>55</v>
      </c>
      <c r="DD413" s="13" t="s">
        <v>56</v>
      </c>
      <c r="DE413" s="13" t="s">
        <v>57</v>
      </c>
      <c r="DF413" s="13" t="s">
        <v>8</v>
      </c>
      <c r="DG413" s="8" t="s">
        <v>58</v>
      </c>
      <c r="DH413" s="8" t="s">
        <v>26</v>
      </c>
      <c r="DI413" s="8" t="s">
        <v>27</v>
      </c>
      <c r="DJ413" s="42" t="s">
        <v>28</v>
      </c>
      <c r="DK413" s="9" t="s">
        <v>59</v>
      </c>
      <c r="DL413" s="9" t="s">
        <v>60</v>
      </c>
      <c r="DM413" s="41"/>
      <c r="DV413" s="13" t="s">
        <v>54</v>
      </c>
      <c r="DW413" s="13" t="s">
        <v>55</v>
      </c>
      <c r="DX413" s="13" t="s">
        <v>56</v>
      </c>
      <c r="DY413" s="13" t="s">
        <v>57</v>
      </c>
      <c r="DZ413" s="13" t="s">
        <v>8</v>
      </c>
      <c r="EA413" s="8" t="s">
        <v>58</v>
      </c>
      <c r="EB413" s="8" t="s">
        <v>26</v>
      </c>
      <c r="EC413" s="8" t="s">
        <v>27</v>
      </c>
      <c r="ED413" s="42" t="s">
        <v>28</v>
      </c>
      <c r="EE413" s="9" t="s">
        <v>59</v>
      </c>
      <c r="EF413" s="9" t="s">
        <v>60</v>
      </c>
      <c r="EG413" s="41"/>
    </row>
    <row r="414" customHeight="1" spans="6:137">
      <c r="F414" s="11">
        <v>2171</v>
      </c>
      <c r="G414" s="12">
        <v>1.728</v>
      </c>
      <c r="H414" s="11">
        <v>1</v>
      </c>
      <c r="I414" s="11">
        <v>0</v>
      </c>
      <c r="J414" s="13">
        <f t="shared" ref="J414:J424" si="855">F414*G414*H414+I414</f>
        <v>3751.488</v>
      </c>
      <c r="K414" s="11">
        <v>1</v>
      </c>
      <c r="L414" s="11">
        <v>0.97</v>
      </c>
      <c r="M414" s="11">
        <v>2.11</v>
      </c>
      <c r="N414" s="42">
        <f t="shared" ref="N414:N424" si="856">L414*M414+1</f>
        <v>3.0467</v>
      </c>
      <c r="O414" s="11">
        <v>1.15</v>
      </c>
      <c r="P414" s="9">
        <v>0.5</v>
      </c>
      <c r="Q414" s="43">
        <f t="shared" ref="Q414:Q424" si="857">J414*K414*N414*O414*P414</f>
        <v>6572.05363152</v>
      </c>
      <c r="Z414" s="11">
        <v>2171</v>
      </c>
      <c r="AA414" s="12">
        <v>1.728</v>
      </c>
      <c r="AB414" s="11">
        <v>1</v>
      </c>
      <c r="AC414" s="11">
        <v>0</v>
      </c>
      <c r="AD414" s="13">
        <f t="shared" ref="AD414:AD424" si="858">Z414*AA414*AB414+AC414</f>
        <v>3751.488</v>
      </c>
      <c r="AE414" s="11">
        <v>1</v>
      </c>
      <c r="AF414" s="11">
        <v>0.97</v>
      </c>
      <c r="AG414" s="11">
        <v>2.11</v>
      </c>
      <c r="AH414" s="42">
        <f t="shared" ref="AH414:AH424" si="859">AF414*AG414+1</f>
        <v>3.0467</v>
      </c>
      <c r="AI414" s="11">
        <v>1.15</v>
      </c>
      <c r="AJ414" s="9">
        <v>0.5</v>
      </c>
      <c r="AK414" s="43">
        <f t="shared" ref="AK414:AK424" si="860">AD414*AE414*AH414*AI414*AJ414</f>
        <v>6572.05363152</v>
      </c>
      <c r="AT414" s="11">
        <v>2171</v>
      </c>
      <c r="AU414" s="12">
        <v>1.728</v>
      </c>
      <c r="AV414" s="11">
        <v>1</v>
      </c>
      <c r="AW414" s="11">
        <v>0</v>
      </c>
      <c r="AX414" s="13">
        <f t="shared" ref="AX414:AX424" si="861">AT414*AU414*AV414+AW414</f>
        <v>3751.488</v>
      </c>
      <c r="AY414" s="11">
        <v>1</v>
      </c>
      <c r="AZ414" s="11">
        <v>0.97</v>
      </c>
      <c r="BA414" s="11">
        <v>2.11</v>
      </c>
      <c r="BB414" s="42">
        <f t="shared" ref="BB414:BB424" si="862">AZ414*BA414+1</f>
        <v>3.0467</v>
      </c>
      <c r="BC414" s="11">
        <v>1.15</v>
      </c>
      <c r="BD414" s="9">
        <v>0.5</v>
      </c>
      <c r="BE414" s="43">
        <f t="shared" ref="BE414:BE424" si="863">AX414*AY414*BB414*BC414*BD414</f>
        <v>6572.05363152</v>
      </c>
      <c r="BN414" s="11">
        <v>2171</v>
      </c>
      <c r="BO414" s="12">
        <v>1.728</v>
      </c>
      <c r="BP414" s="11">
        <v>1</v>
      </c>
      <c r="BQ414" s="11">
        <v>0</v>
      </c>
      <c r="BR414" s="13">
        <f t="shared" ref="BR414:BR424" si="864">BN414*BO414*BP414+BQ414</f>
        <v>3751.488</v>
      </c>
      <c r="BS414" s="11">
        <v>1</v>
      </c>
      <c r="BT414" s="11">
        <v>0.97</v>
      </c>
      <c r="BU414" s="11">
        <v>2.11</v>
      </c>
      <c r="BV414" s="42">
        <f t="shared" ref="BV414:BV424" si="865">BT414*BU414+1</f>
        <v>3.0467</v>
      </c>
      <c r="BW414" s="11">
        <v>1.15</v>
      </c>
      <c r="BX414" s="9">
        <v>0.5</v>
      </c>
      <c r="BY414" s="43">
        <f t="shared" ref="BY414:BY424" si="866">BR414*BS414*BV414*BW414*BX414</f>
        <v>6572.05363152</v>
      </c>
      <c r="CH414" s="11">
        <v>2171</v>
      </c>
      <c r="CI414" s="12">
        <v>1.728</v>
      </c>
      <c r="CJ414" s="11">
        <v>1</v>
      </c>
      <c r="CK414" s="11">
        <v>0</v>
      </c>
      <c r="CL414" s="13">
        <f t="shared" ref="CL414:CL424" si="867">CH414*CI414*CJ414+CK414</f>
        <v>3751.488</v>
      </c>
      <c r="CM414" s="11">
        <v>1</v>
      </c>
      <c r="CN414" s="11">
        <v>0.97</v>
      </c>
      <c r="CO414" s="11">
        <v>2.11</v>
      </c>
      <c r="CP414" s="42">
        <f t="shared" ref="CP414:CP424" si="868">CN414*CO414+1</f>
        <v>3.0467</v>
      </c>
      <c r="CQ414" s="11">
        <v>1.15</v>
      </c>
      <c r="CR414" s="9">
        <v>0.5</v>
      </c>
      <c r="CS414" s="43">
        <f t="shared" ref="CS414:CS424" si="869">CL414*CM414*CP414*CQ414*CR414</f>
        <v>6572.05363152</v>
      </c>
      <c r="DB414" s="11">
        <v>2171</v>
      </c>
      <c r="DC414" s="12">
        <v>1.728</v>
      </c>
      <c r="DD414" s="11">
        <v>1</v>
      </c>
      <c r="DE414" s="11">
        <v>0</v>
      </c>
      <c r="DF414" s="13">
        <f t="shared" ref="DF414:DF424" si="870">DB414*DC414*DD414+DE414</f>
        <v>3751.488</v>
      </c>
      <c r="DG414" s="11">
        <v>1</v>
      </c>
      <c r="DH414" s="11">
        <v>0.97</v>
      </c>
      <c r="DI414" s="11">
        <v>2.11</v>
      </c>
      <c r="DJ414" s="42">
        <f t="shared" ref="DJ414:DJ424" si="871">DH414*DI414+1</f>
        <v>3.0467</v>
      </c>
      <c r="DK414" s="11">
        <v>1.15</v>
      </c>
      <c r="DL414" s="9">
        <v>0.5</v>
      </c>
      <c r="DM414" s="43">
        <f t="shared" ref="DM414:DM424" si="872">DF414*DG414*DJ414*DK414*DL414</f>
        <v>6572.05363152</v>
      </c>
      <c r="DV414" s="11">
        <v>2171</v>
      </c>
      <c r="DW414" s="12">
        <v>1.728</v>
      </c>
      <c r="DX414" s="11">
        <v>1</v>
      </c>
      <c r="DY414" s="11">
        <v>0</v>
      </c>
      <c r="DZ414" s="13">
        <f t="shared" ref="DZ414:DZ424" si="873">DV414*DW414*DX414+DY414</f>
        <v>3751.488</v>
      </c>
      <c r="EA414" s="11">
        <v>1</v>
      </c>
      <c r="EB414" s="11">
        <v>0.97</v>
      </c>
      <c r="EC414" s="11">
        <v>2.91</v>
      </c>
      <c r="ED414" s="42">
        <f t="shared" ref="ED414:ED424" si="874">EB414*EC414+1</f>
        <v>3.8227</v>
      </c>
      <c r="EE414" s="11">
        <v>1.15</v>
      </c>
      <c r="EF414" s="9">
        <v>0.5</v>
      </c>
      <c r="EG414" s="43">
        <f t="shared" ref="EG414:EG424" si="875">DZ414*EA414*ED414*EE414*EF414</f>
        <v>8245.96757712</v>
      </c>
    </row>
    <row r="415" customHeight="1" spans="6:137">
      <c r="F415" s="11">
        <v>2171</v>
      </c>
      <c r="G415" s="12">
        <v>1.728</v>
      </c>
      <c r="H415" s="11">
        <v>1</v>
      </c>
      <c r="I415" s="11">
        <v>0</v>
      </c>
      <c r="J415" s="13">
        <f t="shared" si="855"/>
        <v>3751.488</v>
      </c>
      <c r="K415" s="11">
        <v>1</v>
      </c>
      <c r="L415" s="11">
        <v>0.97</v>
      </c>
      <c r="M415" s="11">
        <v>2.11</v>
      </c>
      <c r="N415" s="42">
        <f t="shared" si="856"/>
        <v>3.0467</v>
      </c>
      <c r="O415" s="11">
        <v>1.15</v>
      </c>
      <c r="P415" s="9">
        <v>0.5</v>
      </c>
      <c r="Q415" s="43">
        <f t="shared" si="857"/>
        <v>6572.05363152</v>
      </c>
      <c r="Z415" s="11">
        <v>2171</v>
      </c>
      <c r="AA415" s="12">
        <v>1.728</v>
      </c>
      <c r="AB415" s="11">
        <v>1</v>
      </c>
      <c r="AC415" s="11">
        <v>0</v>
      </c>
      <c r="AD415" s="13">
        <f t="shared" si="858"/>
        <v>3751.488</v>
      </c>
      <c r="AE415" s="11">
        <v>1</v>
      </c>
      <c r="AF415" s="11">
        <v>0.97</v>
      </c>
      <c r="AG415" s="11">
        <v>2.11</v>
      </c>
      <c r="AH415" s="42">
        <f t="shared" si="859"/>
        <v>3.0467</v>
      </c>
      <c r="AI415" s="11">
        <v>1.15</v>
      </c>
      <c r="AJ415" s="9">
        <v>0.5</v>
      </c>
      <c r="AK415" s="43">
        <f t="shared" si="860"/>
        <v>6572.05363152</v>
      </c>
      <c r="AT415" s="11">
        <v>2171</v>
      </c>
      <c r="AU415" s="12">
        <v>1.728</v>
      </c>
      <c r="AV415" s="11">
        <v>1</v>
      </c>
      <c r="AW415" s="11">
        <v>0</v>
      </c>
      <c r="AX415" s="13">
        <f t="shared" si="861"/>
        <v>3751.488</v>
      </c>
      <c r="AY415" s="11">
        <v>1</v>
      </c>
      <c r="AZ415" s="11">
        <v>0.97</v>
      </c>
      <c r="BA415" s="11">
        <v>2.11</v>
      </c>
      <c r="BB415" s="42">
        <f t="shared" si="862"/>
        <v>3.0467</v>
      </c>
      <c r="BC415" s="11">
        <v>1.15</v>
      </c>
      <c r="BD415" s="9">
        <v>0.5</v>
      </c>
      <c r="BE415" s="43">
        <f t="shared" si="863"/>
        <v>6572.05363152</v>
      </c>
      <c r="BN415" s="11">
        <v>2171</v>
      </c>
      <c r="BO415" s="12">
        <v>1.728</v>
      </c>
      <c r="BP415" s="11">
        <v>1</v>
      </c>
      <c r="BQ415" s="11">
        <v>0</v>
      </c>
      <c r="BR415" s="13">
        <f t="shared" si="864"/>
        <v>3751.488</v>
      </c>
      <c r="BS415" s="11">
        <v>1</v>
      </c>
      <c r="BT415" s="11">
        <v>0.97</v>
      </c>
      <c r="BU415" s="11">
        <v>2.11</v>
      </c>
      <c r="BV415" s="42">
        <f t="shared" si="865"/>
        <v>3.0467</v>
      </c>
      <c r="BW415" s="11">
        <v>1.15</v>
      </c>
      <c r="BX415" s="9">
        <v>0.5</v>
      </c>
      <c r="BY415" s="43">
        <f t="shared" si="866"/>
        <v>6572.05363152</v>
      </c>
      <c r="CH415" s="11">
        <v>2171</v>
      </c>
      <c r="CI415" s="12">
        <v>1.728</v>
      </c>
      <c r="CJ415" s="11">
        <v>1</v>
      </c>
      <c r="CK415" s="11">
        <v>0</v>
      </c>
      <c r="CL415" s="13">
        <f t="shared" si="867"/>
        <v>3751.488</v>
      </c>
      <c r="CM415" s="11">
        <v>1</v>
      </c>
      <c r="CN415" s="11">
        <v>0.97</v>
      </c>
      <c r="CO415" s="11">
        <v>2.11</v>
      </c>
      <c r="CP415" s="42">
        <f t="shared" si="868"/>
        <v>3.0467</v>
      </c>
      <c r="CQ415" s="11">
        <v>1.15</v>
      </c>
      <c r="CR415" s="9">
        <v>0.5</v>
      </c>
      <c r="CS415" s="43">
        <f t="shared" si="869"/>
        <v>6572.05363152</v>
      </c>
      <c r="DB415" s="11">
        <v>2171</v>
      </c>
      <c r="DC415" s="12">
        <v>1.728</v>
      </c>
      <c r="DD415" s="11">
        <v>1</v>
      </c>
      <c r="DE415" s="11">
        <v>0</v>
      </c>
      <c r="DF415" s="13">
        <f t="shared" si="870"/>
        <v>3751.488</v>
      </c>
      <c r="DG415" s="11">
        <v>1</v>
      </c>
      <c r="DH415" s="11">
        <v>0.97</v>
      </c>
      <c r="DI415" s="11">
        <v>2.11</v>
      </c>
      <c r="DJ415" s="42">
        <f t="shared" si="871"/>
        <v>3.0467</v>
      </c>
      <c r="DK415" s="11">
        <v>1.15</v>
      </c>
      <c r="DL415" s="9">
        <v>0.5</v>
      </c>
      <c r="DM415" s="43">
        <f t="shared" si="872"/>
        <v>6572.05363152</v>
      </c>
      <c r="DV415" s="11">
        <v>2171</v>
      </c>
      <c r="DW415" s="12">
        <v>1.728</v>
      </c>
      <c r="DX415" s="11">
        <v>1</v>
      </c>
      <c r="DY415" s="11">
        <v>0</v>
      </c>
      <c r="DZ415" s="13">
        <f t="shared" si="873"/>
        <v>3751.488</v>
      </c>
      <c r="EA415" s="11">
        <v>1</v>
      </c>
      <c r="EB415" s="11">
        <v>0.97</v>
      </c>
      <c r="EC415" s="11">
        <v>2.91</v>
      </c>
      <c r="ED415" s="42">
        <f t="shared" si="874"/>
        <v>3.8227</v>
      </c>
      <c r="EE415" s="11">
        <v>1.15</v>
      </c>
      <c r="EF415" s="9">
        <v>0.5</v>
      </c>
      <c r="EG415" s="43">
        <f t="shared" si="875"/>
        <v>8245.96757712</v>
      </c>
    </row>
    <row r="416" customHeight="1" spans="6:137">
      <c r="F416" s="11">
        <v>2171</v>
      </c>
      <c r="G416" s="12">
        <v>1.728</v>
      </c>
      <c r="H416" s="11">
        <v>1</v>
      </c>
      <c r="I416" s="11">
        <v>0</v>
      </c>
      <c r="J416" s="13">
        <f t="shared" si="855"/>
        <v>3751.488</v>
      </c>
      <c r="K416" s="11">
        <v>1</v>
      </c>
      <c r="L416" s="11">
        <v>0.97</v>
      </c>
      <c r="M416" s="11">
        <v>2.11</v>
      </c>
      <c r="N416" s="42">
        <f t="shared" si="856"/>
        <v>3.0467</v>
      </c>
      <c r="O416" s="11">
        <v>1.15</v>
      </c>
      <c r="P416" s="9">
        <v>0.5</v>
      </c>
      <c r="Q416" s="43">
        <f t="shared" si="857"/>
        <v>6572.05363152</v>
      </c>
      <c r="Z416" s="11">
        <v>2171</v>
      </c>
      <c r="AA416" s="12">
        <v>1.728</v>
      </c>
      <c r="AB416" s="11">
        <v>1</v>
      </c>
      <c r="AC416" s="11">
        <v>0</v>
      </c>
      <c r="AD416" s="13">
        <f t="shared" si="858"/>
        <v>3751.488</v>
      </c>
      <c r="AE416" s="11">
        <v>1</v>
      </c>
      <c r="AF416" s="11">
        <v>0.97</v>
      </c>
      <c r="AG416" s="11">
        <v>2.11</v>
      </c>
      <c r="AH416" s="42">
        <f t="shared" si="859"/>
        <v>3.0467</v>
      </c>
      <c r="AI416" s="11">
        <v>1.15</v>
      </c>
      <c r="AJ416" s="9">
        <v>0.5</v>
      </c>
      <c r="AK416" s="43">
        <f t="shared" si="860"/>
        <v>6572.05363152</v>
      </c>
      <c r="AT416" s="11">
        <v>2171</v>
      </c>
      <c r="AU416" s="12">
        <v>1.728</v>
      </c>
      <c r="AV416" s="11">
        <v>1</v>
      </c>
      <c r="AW416" s="11">
        <v>0</v>
      </c>
      <c r="AX416" s="13">
        <f t="shared" si="861"/>
        <v>3751.488</v>
      </c>
      <c r="AY416" s="11">
        <v>1</v>
      </c>
      <c r="AZ416" s="11">
        <v>0.97</v>
      </c>
      <c r="BA416" s="11">
        <v>2.11</v>
      </c>
      <c r="BB416" s="42">
        <f t="shared" si="862"/>
        <v>3.0467</v>
      </c>
      <c r="BC416" s="11">
        <v>1.15</v>
      </c>
      <c r="BD416" s="9">
        <v>0.5</v>
      </c>
      <c r="BE416" s="43">
        <f t="shared" si="863"/>
        <v>6572.05363152</v>
      </c>
      <c r="BN416" s="11">
        <v>2171</v>
      </c>
      <c r="BO416" s="12">
        <v>1.728</v>
      </c>
      <c r="BP416" s="11">
        <v>1</v>
      </c>
      <c r="BQ416" s="11">
        <v>0</v>
      </c>
      <c r="BR416" s="13">
        <f t="shared" si="864"/>
        <v>3751.488</v>
      </c>
      <c r="BS416" s="11">
        <v>1</v>
      </c>
      <c r="BT416" s="11">
        <v>0.97</v>
      </c>
      <c r="BU416" s="11">
        <v>2.11</v>
      </c>
      <c r="BV416" s="42">
        <f t="shared" si="865"/>
        <v>3.0467</v>
      </c>
      <c r="BW416" s="11">
        <v>1.15</v>
      </c>
      <c r="BX416" s="9">
        <v>0.5</v>
      </c>
      <c r="BY416" s="43">
        <f t="shared" si="866"/>
        <v>6572.05363152</v>
      </c>
      <c r="CH416" s="11">
        <v>2171</v>
      </c>
      <c r="CI416" s="12">
        <v>1.728</v>
      </c>
      <c r="CJ416" s="11">
        <v>1</v>
      </c>
      <c r="CK416" s="11">
        <v>0</v>
      </c>
      <c r="CL416" s="13">
        <f t="shared" si="867"/>
        <v>3751.488</v>
      </c>
      <c r="CM416" s="11">
        <v>1</v>
      </c>
      <c r="CN416" s="11">
        <v>0.97</v>
      </c>
      <c r="CO416" s="11">
        <v>2.11</v>
      </c>
      <c r="CP416" s="42">
        <f t="shared" si="868"/>
        <v>3.0467</v>
      </c>
      <c r="CQ416" s="11">
        <v>1.15</v>
      </c>
      <c r="CR416" s="9">
        <v>0.5</v>
      </c>
      <c r="CS416" s="43">
        <f t="shared" si="869"/>
        <v>6572.05363152</v>
      </c>
      <c r="DB416" s="11">
        <v>2171</v>
      </c>
      <c r="DC416" s="12">
        <v>1.728</v>
      </c>
      <c r="DD416" s="11">
        <v>1</v>
      </c>
      <c r="DE416" s="11">
        <v>0</v>
      </c>
      <c r="DF416" s="13">
        <f t="shared" si="870"/>
        <v>3751.488</v>
      </c>
      <c r="DG416" s="11">
        <v>1</v>
      </c>
      <c r="DH416" s="11">
        <v>0.97</v>
      </c>
      <c r="DI416" s="11">
        <v>2.11</v>
      </c>
      <c r="DJ416" s="42">
        <f t="shared" si="871"/>
        <v>3.0467</v>
      </c>
      <c r="DK416" s="11">
        <v>1.15</v>
      </c>
      <c r="DL416" s="9">
        <v>0.5</v>
      </c>
      <c r="DM416" s="43">
        <f t="shared" si="872"/>
        <v>6572.05363152</v>
      </c>
      <c r="DV416" s="11">
        <v>2171</v>
      </c>
      <c r="DW416" s="12">
        <v>1.728</v>
      </c>
      <c r="DX416" s="11">
        <v>1</v>
      </c>
      <c r="DY416" s="11">
        <v>0</v>
      </c>
      <c r="DZ416" s="13">
        <f t="shared" si="873"/>
        <v>3751.488</v>
      </c>
      <c r="EA416" s="11">
        <v>1</v>
      </c>
      <c r="EB416" s="11">
        <v>0.97</v>
      </c>
      <c r="EC416" s="11">
        <v>2.91</v>
      </c>
      <c r="ED416" s="42">
        <f t="shared" si="874"/>
        <v>3.8227</v>
      </c>
      <c r="EE416" s="11">
        <v>1.15</v>
      </c>
      <c r="EF416" s="9">
        <v>0.5</v>
      </c>
      <c r="EG416" s="43">
        <f t="shared" si="875"/>
        <v>8245.96757712</v>
      </c>
    </row>
    <row r="417" customHeight="1" spans="6:137">
      <c r="F417" s="11">
        <v>2171</v>
      </c>
      <c r="G417" s="12">
        <v>1.728</v>
      </c>
      <c r="H417" s="11">
        <v>1</v>
      </c>
      <c r="I417" s="11">
        <v>0</v>
      </c>
      <c r="J417" s="13">
        <f t="shared" si="855"/>
        <v>3751.488</v>
      </c>
      <c r="K417" s="11">
        <v>1</v>
      </c>
      <c r="L417" s="11">
        <v>0.97</v>
      </c>
      <c r="M417" s="11">
        <v>2.11</v>
      </c>
      <c r="N417" s="42">
        <f t="shared" si="856"/>
        <v>3.0467</v>
      </c>
      <c r="O417" s="11">
        <v>1.15</v>
      </c>
      <c r="P417" s="9">
        <v>0.5</v>
      </c>
      <c r="Q417" s="43">
        <f t="shared" si="857"/>
        <v>6572.05363152</v>
      </c>
      <c r="Z417" s="11">
        <v>2171</v>
      </c>
      <c r="AA417" s="12">
        <v>1.728</v>
      </c>
      <c r="AB417" s="11">
        <v>1</v>
      </c>
      <c r="AC417" s="11">
        <v>0</v>
      </c>
      <c r="AD417" s="13">
        <f t="shared" si="858"/>
        <v>3751.488</v>
      </c>
      <c r="AE417" s="11">
        <v>1</v>
      </c>
      <c r="AF417" s="11">
        <v>0.97</v>
      </c>
      <c r="AG417" s="11">
        <v>2.11</v>
      </c>
      <c r="AH417" s="42">
        <f t="shared" si="859"/>
        <v>3.0467</v>
      </c>
      <c r="AI417" s="11">
        <v>1.15</v>
      </c>
      <c r="AJ417" s="9">
        <v>0.5</v>
      </c>
      <c r="AK417" s="43">
        <f t="shared" si="860"/>
        <v>6572.05363152</v>
      </c>
      <c r="AT417" s="11">
        <v>2171</v>
      </c>
      <c r="AU417" s="12">
        <v>1.728</v>
      </c>
      <c r="AV417" s="11">
        <v>1</v>
      </c>
      <c r="AW417" s="11">
        <v>0</v>
      </c>
      <c r="AX417" s="13">
        <f t="shared" si="861"/>
        <v>3751.488</v>
      </c>
      <c r="AY417" s="11">
        <v>1</v>
      </c>
      <c r="AZ417" s="11">
        <v>0.97</v>
      </c>
      <c r="BA417" s="11">
        <v>2.11</v>
      </c>
      <c r="BB417" s="42">
        <f t="shared" si="862"/>
        <v>3.0467</v>
      </c>
      <c r="BC417" s="11">
        <v>1.15</v>
      </c>
      <c r="BD417" s="9">
        <v>0.5</v>
      </c>
      <c r="BE417" s="43">
        <f t="shared" si="863"/>
        <v>6572.05363152</v>
      </c>
      <c r="BN417" s="11">
        <v>2171</v>
      </c>
      <c r="BO417" s="12">
        <v>1.728</v>
      </c>
      <c r="BP417" s="11">
        <v>1</v>
      </c>
      <c r="BQ417" s="11">
        <v>0</v>
      </c>
      <c r="BR417" s="13">
        <f t="shared" si="864"/>
        <v>3751.488</v>
      </c>
      <c r="BS417" s="11">
        <v>1</v>
      </c>
      <c r="BT417" s="11">
        <v>0.97</v>
      </c>
      <c r="BU417" s="11">
        <v>2.11</v>
      </c>
      <c r="BV417" s="42">
        <f t="shared" si="865"/>
        <v>3.0467</v>
      </c>
      <c r="BW417" s="11">
        <v>1.15</v>
      </c>
      <c r="BX417" s="9">
        <v>0.5</v>
      </c>
      <c r="BY417" s="43">
        <f t="shared" si="866"/>
        <v>6572.05363152</v>
      </c>
      <c r="CH417" s="11">
        <v>2171</v>
      </c>
      <c r="CI417" s="12">
        <v>1.728</v>
      </c>
      <c r="CJ417" s="11">
        <v>1</v>
      </c>
      <c r="CK417" s="11">
        <v>0</v>
      </c>
      <c r="CL417" s="13">
        <f t="shared" si="867"/>
        <v>3751.488</v>
      </c>
      <c r="CM417" s="11">
        <v>1</v>
      </c>
      <c r="CN417" s="11">
        <v>0.97</v>
      </c>
      <c r="CO417" s="11">
        <v>2.11</v>
      </c>
      <c r="CP417" s="42">
        <f t="shared" si="868"/>
        <v>3.0467</v>
      </c>
      <c r="CQ417" s="11">
        <v>1.15</v>
      </c>
      <c r="CR417" s="9">
        <v>0.5</v>
      </c>
      <c r="CS417" s="43">
        <f t="shared" si="869"/>
        <v>6572.05363152</v>
      </c>
      <c r="DB417" s="11">
        <v>2171</v>
      </c>
      <c r="DC417" s="12">
        <v>1.728</v>
      </c>
      <c r="DD417" s="11">
        <v>1</v>
      </c>
      <c r="DE417" s="11">
        <v>0</v>
      </c>
      <c r="DF417" s="13">
        <f t="shared" si="870"/>
        <v>3751.488</v>
      </c>
      <c r="DG417" s="11">
        <v>1</v>
      </c>
      <c r="DH417" s="11">
        <v>0.97</v>
      </c>
      <c r="DI417" s="11">
        <v>2.11</v>
      </c>
      <c r="DJ417" s="42">
        <f t="shared" si="871"/>
        <v>3.0467</v>
      </c>
      <c r="DK417" s="11">
        <v>1.15</v>
      </c>
      <c r="DL417" s="9">
        <v>0.5</v>
      </c>
      <c r="DM417" s="43">
        <f t="shared" si="872"/>
        <v>6572.05363152</v>
      </c>
      <c r="DV417" s="11">
        <v>2171</v>
      </c>
      <c r="DW417" s="12">
        <v>1.728</v>
      </c>
      <c r="DX417" s="11">
        <v>1</v>
      </c>
      <c r="DY417" s="11">
        <v>0</v>
      </c>
      <c r="DZ417" s="13">
        <f t="shared" si="873"/>
        <v>3751.488</v>
      </c>
      <c r="EA417" s="11">
        <v>1</v>
      </c>
      <c r="EB417" s="11">
        <v>0.97</v>
      </c>
      <c r="EC417" s="11">
        <v>2.91</v>
      </c>
      <c r="ED417" s="42">
        <f t="shared" si="874"/>
        <v>3.8227</v>
      </c>
      <c r="EE417" s="11">
        <v>1.15</v>
      </c>
      <c r="EF417" s="9">
        <v>0.5</v>
      </c>
      <c r="EG417" s="43">
        <f t="shared" si="875"/>
        <v>8245.96757712</v>
      </c>
    </row>
    <row r="418" customHeight="1" spans="6:137">
      <c r="F418" s="11">
        <v>2171</v>
      </c>
      <c r="G418" s="12">
        <v>1.728</v>
      </c>
      <c r="H418" s="11">
        <v>1</v>
      </c>
      <c r="I418" s="11">
        <v>0</v>
      </c>
      <c r="J418" s="13">
        <f t="shared" si="855"/>
        <v>3751.488</v>
      </c>
      <c r="K418" s="11">
        <v>1</v>
      </c>
      <c r="L418" s="11">
        <v>0.97</v>
      </c>
      <c r="M418" s="11">
        <v>2.11</v>
      </c>
      <c r="N418" s="42">
        <f t="shared" si="856"/>
        <v>3.0467</v>
      </c>
      <c r="O418" s="11">
        <v>1.15</v>
      </c>
      <c r="P418" s="9">
        <v>0.5</v>
      </c>
      <c r="Q418" s="43">
        <f t="shared" si="857"/>
        <v>6572.05363152</v>
      </c>
      <c r="Z418" s="11">
        <v>2171</v>
      </c>
      <c r="AA418" s="12">
        <v>1.728</v>
      </c>
      <c r="AB418" s="11">
        <v>1</v>
      </c>
      <c r="AC418" s="11">
        <v>0</v>
      </c>
      <c r="AD418" s="13">
        <f t="shared" si="858"/>
        <v>3751.488</v>
      </c>
      <c r="AE418" s="11">
        <v>1</v>
      </c>
      <c r="AF418" s="11">
        <v>0.97</v>
      </c>
      <c r="AG418" s="11">
        <v>2.11</v>
      </c>
      <c r="AH418" s="42">
        <f t="shared" si="859"/>
        <v>3.0467</v>
      </c>
      <c r="AI418" s="11">
        <v>1.15</v>
      </c>
      <c r="AJ418" s="9">
        <v>0.5</v>
      </c>
      <c r="AK418" s="43">
        <f t="shared" si="860"/>
        <v>6572.05363152</v>
      </c>
      <c r="AT418" s="11">
        <v>2171</v>
      </c>
      <c r="AU418" s="12">
        <v>1.728</v>
      </c>
      <c r="AV418" s="11">
        <v>1</v>
      </c>
      <c r="AW418" s="11">
        <v>0</v>
      </c>
      <c r="AX418" s="13">
        <f t="shared" si="861"/>
        <v>3751.488</v>
      </c>
      <c r="AY418" s="11">
        <v>1</v>
      </c>
      <c r="AZ418" s="11">
        <v>0.97</v>
      </c>
      <c r="BA418" s="11">
        <v>2.11</v>
      </c>
      <c r="BB418" s="42">
        <f t="shared" si="862"/>
        <v>3.0467</v>
      </c>
      <c r="BC418" s="11">
        <v>1.15</v>
      </c>
      <c r="BD418" s="9">
        <v>0.5</v>
      </c>
      <c r="BE418" s="43">
        <f t="shared" si="863"/>
        <v>6572.05363152</v>
      </c>
      <c r="BN418" s="11">
        <v>2171</v>
      </c>
      <c r="BO418" s="12">
        <v>1.728</v>
      </c>
      <c r="BP418" s="11">
        <v>1</v>
      </c>
      <c r="BQ418" s="11">
        <v>0</v>
      </c>
      <c r="BR418" s="13">
        <f t="shared" si="864"/>
        <v>3751.488</v>
      </c>
      <c r="BS418" s="11">
        <v>1</v>
      </c>
      <c r="BT418" s="11">
        <v>0.97</v>
      </c>
      <c r="BU418" s="11">
        <v>2.11</v>
      </c>
      <c r="BV418" s="42">
        <f t="shared" si="865"/>
        <v>3.0467</v>
      </c>
      <c r="BW418" s="11">
        <v>1.15</v>
      </c>
      <c r="BX418" s="9">
        <v>0.5</v>
      </c>
      <c r="BY418" s="43">
        <f t="shared" si="866"/>
        <v>6572.05363152</v>
      </c>
      <c r="CH418" s="11">
        <v>2171</v>
      </c>
      <c r="CI418" s="12">
        <v>1.728</v>
      </c>
      <c r="CJ418" s="11">
        <v>1</v>
      </c>
      <c r="CK418" s="11">
        <v>0</v>
      </c>
      <c r="CL418" s="13">
        <f t="shared" si="867"/>
        <v>3751.488</v>
      </c>
      <c r="CM418" s="11">
        <v>1</v>
      </c>
      <c r="CN418" s="11">
        <v>0.97</v>
      </c>
      <c r="CO418" s="11">
        <v>2.11</v>
      </c>
      <c r="CP418" s="42">
        <f t="shared" si="868"/>
        <v>3.0467</v>
      </c>
      <c r="CQ418" s="11">
        <v>1.15</v>
      </c>
      <c r="CR418" s="9">
        <v>0.5</v>
      </c>
      <c r="CS418" s="43">
        <f t="shared" si="869"/>
        <v>6572.05363152</v>
      </c>
      <c r="DB418" s="11">
        <v>2171</v>
      </c>
      <c r="DC418" s="12">
        <v>1.728</v>
      </c>
      <c r="DD418" s="11">
        <v>1</v>
      </c>
      <c r="DE418" s="11">
        <v>0</v>
      </c>
      <c r="DF418" s="13">
        <f t="shared" si="870"/>
        <v>3751.488</v>
      </c>
      <c r="DG418" s="11">
        <v>1</v>
      </c>
      <c r="DH418" s="11">
        <v>0.97</v>
      </c>
      <c r="DI418" s="11">
        <v>2.11</v>
      </c>
      <c r="DJ418" s="42">
        <f t="shared" si="871"/>
        <v>3.0467</v>
      </c>
      <c r="DK418" s="11">
        <v>1.15</v>
      </c>
      <c r="DL418" s="9">
        <v>0.5</v>
      </c>
      <c r="DM418" s="43">
        <f t="shared" si="872"/>
        <v>6572.05363152</v>
      </c>
      <c r="DV418" s="11">
        <v>2171</v>
      </c>
      <c r="DW418" s="12">
        <v>1.728</v>
      </c>
      <c r="DX418" s="11">
        <v>1</v>
      </c>
      <c r="DY418" s="11">
        <v>0</v>
      </c>
      <c r="DZ418" s="13">
        <f t="shared" si="873"/>
        <v>3751.488</v>
      </c>
      <c r="EA418" s="11">
        <v>1</v>
      </c>
      <c r="EB418" s="11">
        <v>0.97</v>
      </c>
      <c r="EC418" s="11">
        <v>2.91</v>
      </c>
      <c r="ED418" s="42">
        <f t="shared" si="874"/>
        <v>3.8227</v>
      </c>
      <c r="EE418" s="11">
        <v>1.15</v>
      </c>
      <c r="EF418" s="9">
        <v>0.5</v>
      </c>
      <c r="EG418" s="43">
        <f t="shared" si="875"/>
        <v>8245.96757712</v>
      </c>
    </row>
    <row r="419" customHeight="1" spans="6:137">
      <c r="F419" s="11">
        <v>2171</v>
      </c>
      <c r="G419" s="12">
        <v>1.728</v>
      </c>
      <c r="H419" s="11">
        <v>1</v>
      </c>
      <c r="I419" s="11">
        <v>0</v>
      </c>
      <c r="J419" s="13">
        <f t="shared" si="855"/>
        <v>3751.488</v>
      </c>
      <c r="K419" s="11">
        <v>1</v>
      </c>
      <c r="L419" s="11">
        <v>0.97</v>
      </c>
      <c r="M419" s="11">
        <v>2.11</v>
      </c>
      <c r="N419" s="42">
        <f t="shared" si="856"/>
        <v>3.0467</v>
      </c>
      <c r="O419" s="11">
        <v>0.9</v>
      </c>
      <c r="P419" s="9">
        <v>0.5</v>
      </c>
      <c r="Q419" s="43">
        <f t="shared" si="857"/>
        <v>5143.34632032</v>
      </c>
      <c r="Z419" s="11">
        <v>2171</v>
      </c>
      <c r="AA419" s="12">
        <v>1.728</v>
      </c>
      <c r="AB419" s="11">
        <v>1</v>
      </c>
      <c r="AC419" s="11">
        <v>0</v>
      </c>
      <c r="AD419" s="13">
        <f t="shared" si="858"/>
        <v>3751.488</v>
      </c>
      <c r="AE419" s="11">
        <v>1</v>
      </c>
      <c r="AF419" s="11">
        <v>0.97</v>
      </c>
      <c r="AG419" s="11">
        <v>2.11</v>
      </c>
      <c r="AH419" s="42">
        <f t="shared" si="859"/>
        <v>3.0467</v>
      </c>
      <c r="AI419" s="11">
        <v>0.9</v>
      </c>
      <c r="AJ419" s="9">
        <v>0.5</v>
      </c>
      <c r="AK419" s="43">
        <f t="shared" si="860"/>
        <v>5143.34632032</v>
      </c>
      <c r="AT419" s="11">
        <v>2171</v>
      </c>
      <c r="AU419" s="12">
        <v>1.728</v>
      </c>
      <c r="AV419" s="11">
        <v>1</v>
      </c>
      <c r="AW419" s="11">
        <v>0</v>
      </c>
      <c r="AX419" s="13">
        <f t="shared" si="861"/>
        <v>3751.488</v>
      </c>
      <c r="AY419" s="11">
        <v>1</v>
      </c>
      <c r="AZ419" s="11">
        <v>0.97</v>
      </c>
      <c r="BA419" s="11">
        <v>2.11</v>
      </c>
      <c r="BB419" s="42">
        <f t="shared" si="862"/>
        <v>3.0467</v>
      </c>
      <c r="BC419" s="11">
        <v>0.9</v>
      </c>
      <c r="BD419" s="9">
        <v>0.5</v>
      </c>
      <c r="BE419" s="43">
        <f t="shared" si="863"/>
        <v>5143.34632032</v>
      </c>
      <c r="BN419" s="11">
        <v>2171</v>
      </c>
      <c r="BO419" s="12">
        <v>1.728</v>
      </c>
      <c r="BP419" s="11">
        <v>1</v>
      </c>
      <c r="BQ419" s="11">
        <v>0</v>
      </c>
      <c r="BR419" s="13">
        <f t="shared" si="864"/>
        <v>3751.488</v>
      </c>
      <c r="BS419" s="11">
        <v>1</v>
      </c>
      <c r="BT419" s="11">
        <v>0.97</v>
      </c>
      <c r="BU419" s="11">
        <v>2.11</v>
      </c>
      <c r="BV419" s="42">
        <f t="shared" si="865"/>
        <v>3.0467</v>
      </c>
      <c r="BW419" s="11">
        <v>0.9</v>
      </c>
      <c r="BX419" s="9">
        <v>0.5</v>
      </c>
      <c r="BY419" s="43">
        <f t="shared" si="866"/>
        <v>5143.34632032</v>
      </c>
      <c r="CH419" s="11">
        <v>2171</v>
      </c>
      <c r="CI419" s="12">
        <v>1.728</v>
      </c>
      <c r="CJ419" s="11">
        <v>1</v>
      </c>
      <c r="CK419" s="11">
        <v>0</v>
      </c>
      <c r="CL419" s="13">
        <f t="shared" si="867"/>
        <v>3751.488</v>
      </c>
      <c r="CM419" s="11">
        <v>1</v>
      </c>
      <c r="CN419" s="11">
        <v>0.97</v>
      </c>
      <c r="CO419" s="11">
        <v>2.11</v>
      </c>
      <c r="CP419" s="42">
        <f t="shared" si="868"/>
        <v>3.0467</v>
      </c>
      <c r="CQ419" s="11">
        <v>0.9</v>
      </c>
      <c r="CR419" s="9">
        <v>0.5</v>
      </c>
      <c r="CS419" s="43">
        <f t="shared" si="869"/>
        <v>5143.34632032</v>
      </c>
      <c r="DB419" s="11">
        <v>2171</v>
      </c>
      <c r="DC419" s="12">
        <v>1.728</v>
      </c>
      <c r="DD419" s="11">
        <v>1</v>
      </c>
      <c r="DE419" s="11">
        <v>0</v>
      </c>
      <c r="DF419" s="13">
        <f t="shared" si="870"/>
        <v>3751.488</v>
      </c>
      <c r="DG419" s="11">
        <v>1</v>
      </c>
      <c r="DH419" s="11">
        <v>0.97</v>
      </c>
      <c r="DI419" s="11">
        <v>2.11</v>
      </c>
      <c r="DJ419" s="42">
        <f t="shared" si="871"/>
        <v>3.0467</v>
      </c>
      <c r="DK419" s="11">
        <v>0.9</v>
      </c>
      <c r="DL419" s="9">
        <v>0.5</v>
      </c>
      <c r="DM419" s="43">
        <f t="shared" si="872"/>
        <v>5143.34632032</v>
      </c>
      <c r="DV419" s="11">
        <v>2171</v>
      </c>
      <c r="DW419" s="12">
        <v>1.728</v>
      </c>
      <c r="DX419" s="11">
        <v>1</v>
      </c>
      <c r="DY419" s="11">
        <v>0</v>
      </c>
      <c r="DZ419" s="13">
        <f t="shared" si="873"/>
        <v>3751.488</v>
      </c>
      <c r="EA419" s="11">
        <v>1</v>
      </c>
      <c r="EB419" s="11">
        <v>0.97</v>
      </c>
      <c r="EC419" s="11">
        <v>2.91</v>
      </c>
      <c r="ED419" s="42">
        <f t="shared" si="874"/>
        <v>3.8227</v>
      </c>
      <c r="EE419" s="11">
        <v>0.9</v>
      </c>
      <c r="EF419" s="9">
        <v>0.5</v>
      </c>
      <c r="EG419" s="43">
        <f t="shared" si="875"/>
        <v>6453.36592992</v>
      </c>
    </row>
    <row r="420" customHeight="1" spans="6:137">
      <c r="F420" s="11">
        <v>2171</v>
      </c>
      <c r="G420" s="12">
        <v>1.728</v>
      </c>
      <c r="H420" s="11">
        <v>1</v>
      </c>
      <c r="I420" s="11">
        <v>0</v>
      </c>
      <c r="J420" s="13">
        <f t="shared" si="855"/>
        <v>3751.488</v>
      </c>
      <c r="K420" s="11">
        <v>1</v>
      </c>
      <c r="L420" s="11">
        <v>0.97</v>
      </c>
      <c r="M420" s="11">
        <v>2.11</v>
      </c>
      <c r="N420" s="42">
        <f t="shared" si="856"/>
        <v>3.0467</v>
      </c>
      <c r="O420" s="11">
        <v>0.9</v>
      </c>
      <c r="P420" s="9">
        <v>0.5</v>
      </c>
      <c r="Q420" s="43">
        <f t="shared" si="857"/>
        <v>5143.34632032</v>
      </c>
      <c r="Z420" s="11">
        <v>2171</v>
      </c>
      <c r="AA420" s="12">
        <v>1.728</v>
      </c>
      <c r="AB420" s="11">
        <v>1</v>
      </c>
      <c r="AC420" s="11">
        <v>0</v>
      </c>
      <c r="AD420" s="13">
        <f t="shared" si="858"/>
        <v>3751.488</v>
      </c>
      <c r="AE420" s="11">
        <v>1</v>
      </c>
      <c r="AF420" s="11">
        <v>0.97</v>
      </c>
      <c r="AG420" s="11">
        <v>2.11</v>
      </c>
      <c r="AH420" s="42">
        <f t="shared" si="859"/>
        <v>3.0467</v>
      </c>
      <c r="AI420" s="11">
        <v>0.9</v>
      </c>
      <c r="AJ420" s="9">
        <v>0.5</v>
      </c>
      <c r="AK420" s="43">
        <f t="shared" si="860"/>
        <v>5143.34632032</v>
      </c>
      <c r="AT420" s="11">
        <v>2171</v>
      </c>
      <c r="AU420" s="12">
        <v>1.728</v>
      </c>
      <c r="AV420" s="11">
        <v>1</v>
      </c>
      <c r="AW420" s="11">
        <v>0</v>
      </c>
      <c r="AX420" s="13">
        <f t="shared" si="861"/>
        <v>3751.488</v>
      </c>
      <c r="AY420" s="11">
        <v>1</v>
      </c>
      <c r="AZ420" s="11">
        <v>0.97</v>
      </c>
      <c r="BA420" s="11">
        <v>2.11</v>
      </c>
      <c r="BB420" s="42">
        <f t="shared" si="862"/>
        <v>3.0467</v>
      </c>
      <c r="BC420" s="11">
        <v>0.9</v>
      </c>
      <c r="BD420" s="9">
        <v>0.5</v>
      </c>
      <c r="BE420" s="43">
        <f t="shared" si="863"/>
        <v>5143.34632032</v>
      </c>
      <c r="BN420" s="11">
        <v>2171</v>
      </c>
      <c r="BO420" s="12">
        <v>1.728</v>
      </c>
      <c r="BP420" s="11">
        <v>1</v>
      </c>
      <c r="BQ420" s="11">
        <v>0</v>
      </c>
      <c r="BR420" s="13">
        <f t="shared" si="864"/>
        <v>3751.488</v>
      </c>
      <c r="BS420" s="11">
        <v>1</v>
      </c>
      <c r="BT420" s="11">
        <v>0.97</v>
      </c>
      <c r="BU420" s="11">
        <v>2.11</v>
      </c>
      <c r="BV420" s="42">
        <f t="shared" si="865"/>
        <v>3.0467</v>
      </c>
      <c r="BW420" s="11">
        <v>0.9</v>
      </c>
      <c r="BX420" s="9">
        <v>0.5</v>
      </c>
      <c r="BY420" s="43">
        <f t="shared" si="866"/>
        <v>5143.34632032</v>
      </c>
      <c r="CH420" s="11">
        <v>2171</v>
      </c>
      <c r="CI420" s="12">
        <v>1.728</v>
      </c>
      <c r="CJ420" s="11">
        <v>1</v>
      </c>
      <c r="CK420" s="11">
        <v>0</v>
      </c>
      <c r="CL420" s="13">
        <f t="shared" si="867"/>
        <v>3751.488</v>
      </c>
      <c r="CM420" s="11">
        <v>1</v>
      </c>
      <c r="CN420" s="11">
        <v>0.97</v>
      </c>
      <c r="CO420" s="11">
        <v>2.11</v>
      </c>
      <c r="CP420" s="42">
        <f t="shared" si="868"/>
        <v>3.0467</v>
      </c>
      <c r="CQ420" s="11">
        <v>0.9</v>
      </c>
      <c r="CR420" s="9">
        <v>0.5</v>
      </c>
      <c r="CS420" s="43">
        <f t="shared" si="869"/>
        <v>5143.34632032</v>
      </c>
      <c r="DB420" s="11">
        <v>2171</v>
      </c>
      <c r="DC420" s="12">
        <v>1.728</v>
      </c>
      <c r="DD420" s="11">
        <v>1</v>
      </c>
      <c r="DE420" s="11">
        <v>0</v>
      </c>
      <c r="DF420" s="13">
        <f t="shared" si="870"/>
        <v>3751.488</v>
      </c>
      <c r="DG420" s="11">
        <v>1</v>
      </c>
      <c r="DH420" s="11">
        <v>0.97</v>
      </c>
      <c r="DI420" s="11">
        <v>2.11</v>
      </c>
      <c r="DJ420" s="42">
        <f t="shared" si="871"/>
        <v>3.0467</v>
      </c>
      <c r="DK420" s="11">
        <v>0.9</v>
      </c>
      <c r="DL420" s="9">
        <v>0.5</v>
      </c>
      <c r="DM420" s="43">
        <f t="shared" si="872"/>
        <v>5143.34632032</v>
      </c>
      <c r="DV420" s="11">
        <v>2171</v>
      </c>
      <c r="DW420" s="12">
        <v>1.728</v>
      </c>
      <c r="DX420" s="11">
        <v>1</v>
      </c>
      <c r="DY420" s="11">
        <v>0</v>
      </c>
      <c r="DZ420" s="13">
        <f t="shared" si="873"/>
        <v>3751.488</v>
      </c>
      <c r="EA420" s="11">
        <v>1</v>
      </c>
      <c r="EB420" s="11">
        <v>0.97</v>
      </c>
      <c r="EC420" s="11">
        <v>2.91</v>
      </c>
      <c r="ED420" s="42">
        <f t="shared" si="874"/>
        <v>3.8227</v>
      </c>
      <c r="EE420" s="11">
        <v>0.9</v>
      </c>
      <c r="EF420" s="9">
        <v>0.5</v>
      </c>
      <c r="EG420" s="43">
        <f t="shared" si="875"/>
        <v>6453.36592992</v>
      </c>
    </row>
    <row r="421" customHeight="1" spans="6:137">
      <c r="F421" s="11">
        <v>2171</v>
      </c>
      <c r="G421" s="12">
        <v>1.728</v>
      </c>
      <c r="H421" s="11">
        <v>1</v>
      </c>
      <c r="I421" s="11">
        <v>0</v>
      </c>
      <c r="J421" s="13">
        <f t="shared" si="855"/>
        <v>3751.488</v>
      </c>
      <c r="K421" s="11">
        <v>1</v>
      </c>
      <c r="L421" s="11">
        <v>0.97</v>
      </c>
      <c r="M421" s="11">
        <v>2.11</v>
      </c>
      <c r="N421" s="42">
        <f t="shared" si="856"/>
        <v>3.0467</v>
      </c>
      <c r="O421" s="11">
        <v>0.9</v>
      </c>
      <c r="P421" s="9">
        <v>0.5</v>
      </c>
      <c r="Q421" s="43">
        <f t="shared" si="857"/>
        <v>5143.34632032</v>
      </c>
      <c r="Z421" s="11">
        <v>2171</v>
      </c>
      <c r="AA421" s="12">
        <v>1.728</v>
      </c>
      <c r="AB421" s="11">
        <v>1</v>
      </c>
      <c r="AC421" s="11">
        <v>0</v>
      </c>
      <c r="AD421" s="13">
        <f t="shared" si="858"/>
        <v>3751.488</v>
      </c>
      <c r="AE421" s="11">
        <v>1</v>
      </c>
      <c r="AF421" s="11">
        <v>0.97</v>
      </c>
      <c r="AG421" s="11">
        <v>2.11</v>
      </c>
      <c r="AH421" s="42">
        <f t="shared" si="859"/>
        <v>3.0467</v>
      </c>
      <c r="AI421" s="11">
        <v>0.9</v>
      </c>
      <c r="AJ421" s="9">
        <v>0.5</v>
      </c>
      <c r="AK421" s="43">
        <f t="shared" si="860"/>
        <v>5143.34632032</v>
      </c>
      <c r="AT421" s="11">
        <v>2171</v>
      </c>
      <c r="AU421" s="12">
        <v>1.728</v>
      </c>
      <c r="AV421" s="11">
        <v>1</v>
      </c>
      <c r="AW421" s="11">
        <v>0</v>
      </c>
      <c r="AX421" s="13">
        <f t="shared" si="861"/>
        <v>3751.488</v>
      </c>
      <c r="AY421" s="11">
        <v>1</v>
      </c>
      <c r="AZ421" s="11">
        <v>0.97</v>
      </c>
      <c r="BA421" s="11">
        <v>2.11</v>
      </c>
      <c r="BB421" s="42">
        <f t="shared" si="862"/>
        <v>3.0467</v>
      </c>
      <c r="BC421" s="11">
        <v>0.9</v>
      </c>
      <c r="BD421" s="9">
        <v>0.5</v>
      </c>
      <c r="BE421" s="43">
        <f t="shared" si="863"/>
        <v>5143.34632032</v>
      </c>
      <c r="BN421" s="11">
        <v>2171</v>
      </c>
      <c r="BO421" s="12">
        <v>1.728</v>
      </c>
      <c r="BP421" s="11">
        <v>1</v>
      </c>
      <c r="BQ421" s="11">
        <v>0</v>
      </c>
      <c r="BR421" s="13">
        <f t="shared" si="864"/>
        <v>3751.488</v>
      </c>
      <c r="BS421" s="11">
        <v>1</v>
      </c>
      <c r="BT421" s="11">
        <v>0.97</v>
      </c>
      <c r="BU421" s="11">
        <v>2.11</v>
      </c>
      <c r="BV421" s="42">
        <f t="shared" si="865"/>
        <v>3.0467</v>
      </c>
      <c r="BW421" s="11">
        <v>0.9</v>
      </c>
      <c r="BX421" s="9">
        <v>0.5</v>
      </c>
      <c r="BY421" s="43">
        <f t="shared" si="866"/>
        <v>5143.34632032</v>
      </c>
      <c r="CH421" s="11">
        <v>2171</v>
      </c>
      <c r="CI421" s="12">
        <v>1.728</v>
      </c>
      <c r="CJ421" s="11">
        <v>1</v>
      </c>
      <c r="CK421" s="11">
        <v>0</v>
      </c>
      <c r="CL421" s="13">
        <f t="shared" si="867"/>
        <v>3751.488</v>
      </c>
      <c r="CM421" s="11">
        <v>1</v>
      </c>
      <c r="CN421" s="11">
        <v>0.97</v>
      </c>
      <c r="CO421" s="11">
        <v>2.11</v>
      </c>
      <c r="CP421" s="42">
        <f t="shared" si="868"/>
        <v>3.0467</v>
      </c>
      <c r="CQ421" s="11">
        <v>0.9</v>
      </c>
      <c r="CR421" s="9">
        <v>0.5</v>
      </c>
      <c r="CS421" s="43">
        <f t="shared" si="869"/>
        <v>5143.34632032</v>
      </c>
      <c r="DB421" s="11">
        <v>2171</v>
      </c>
      <c r="DC421" s="12">
        <v>1.728</v>
      </c>
      <c r="DD421" s="11">
        <v>1</v>
      </c>
      <c r="DE421" s="11">
        <v>0</v>
      </c>
      <c r="DF421" s="13">
        <f t="shared" si="870"/>
        <v>3751.488</v>
      </c>
      <c r="DG421" s="11">
        <v>1</v>
      </c>
      <c r="DH421" s="11">
        <v>0.97</v>
      </c>
      <c r="DI421" s="11">
        <v>2.11</v>
      </c>
      <c r="DJ421" s="42">
        <f t="shared" si="871"/>
        <v>3.0467</v>
      </c>
      <c r="DK421" s="11">
        <v>0.9</v>
      </c>
      <c r="DL421" s="9">
        <v>0.5</v>
      </c>
      <c r="DM421" s="43">
        <f t="shared" si="872"/>
        <v>5143.34632032</v>
      </c>
      <c r="DV421" s="11">
        <v>2171</v>
      </c>
      <c r="DW421" s="12">
        <v>1.728</v>
      </c>
      <c r="DX421" s="11">
        <v>1</v>
      </c>
      <c r="DY421" s="11">
        <v>0</v>
      </c>
      <c r="DZ421" s="13">
        <f t="shared" si="873"/>
        <v>3751.488</v>
      </c>
      <c r="EA421" s="11">
        <v>1</v>
      </c>
      <c r="EB421" s="11">
        <v>0.97</v>
      </c>
      <c r="EC421" s="11">
        <v>2.91</v>
      </c>
      <c r="ED421" s="42">
        <f t="shared" si="874"/>
        <v>3.8227</v>
      </c>
      <c r="EE421" s="11">
        <v>0.9</v>
      </c>
      <c r="EF421" s="9">
        <v>0.5</v>
      </c>
      <c r="EG421" s="43">
        <f t="shared" si="875"/>
        <v>6453.36592992</v>
      </c>
    </row>
    <row r="422" customHeight="1" spans="6:137">
      <c r="F422" s="11">
        <v>2171</v>
      </c>
      <c r="G422" s="12">
        <v>1.728</v>
      </c>
      <c r="H422" s="11">
        <v>1</v>
      </c>
      <c r="I422" s="11">
        <v>0</v>
      </c>
      <c r="J422" s="13">
        <f t="shared" si="855"/>
        <v>3751.488</v>
      </c>
      <c r="K422" s="11">
        <v>1</v>
      </c>
      <c r="L422" s="11">
        <v>0.97</v>
      </c>
      <c r="M422" s="11">
        <v>2.11</v>
      </c>
      <c r="N422" s="42">
        <f t="shared" si="856"/>
        <v>3.0467</v>
      </c>
      <c r="O422" s="11">
        <v>0.9</v>
      </c>
      <c r="P422" s="9">
        <v>0.5</v>
      </c>
      <c r="Q422" s="43">
        <f t="shared" si="857"/>
        <v>5143.34632032</v>
      </c>
      <c r="Z422" s="11">
        <v>2171</v>
      </c>
      <c r="AA422" s="12">
        <v>1.728</v>
      </c>
      <c r="AB422" s="11">
        <v>1</v>
      </c>
      <c r="AC422" s="11">
        <v>0</v>
      </c>
      <c r="AD422" s="13">
        <f t="shared" si="858"/>
        <v>3751.488</v>
      </c>
      <c r="AE422" s="11">
        <v>1</v>
      </c>
      <c r="AF422" s="11">
        <v>0.97</v>
      </c>
      <c r="AG422" s="11">
        <v>2.11</v>
      </c>
      <c r="AH422" s="42">
        <f t="shared" si="859"/>
        <v>3.0467</v>
      </c>
      <c r="AI422" s="11">
        <v>0.9</v>
      </c>
      <c r="AJ422" s="9">
        <v>0.5</v>
      </c>
      <c r="AK422" s="43">
        <f t="shared" si="860"/>
        <v>5143.34632032</v>
      </c>
      <c r="AT422" s="11">
        <v>2171</v>
      </c>
      <c r="AU422" s="12">
        <v>1.728</v>
      </c>
      <c r="AV422" s="11">
        <v>1</v>
      </c>
      <c r="AW422" s="11">
        <v>0</v>
      </c>
      <c r="AX422" s="13">
        <f t="shared" si="861"/>
        <v>3751.488</v>
      </c>
      <c r="AY422" s="11">
        <v>1</v>
      </c>
      <c r="AZ422" s="11">
        <v>0.97</v>
      </c>
      <c r="BA422" s="11">
        <v>2.11</v>
      </c>
      <c r="BB422" s="42">
        <f t="shared" si="862"/>
        <v>3.0467</v>
      </c>
      <c r="BC422" s="11">
        <v>0.9</v>
      </c>
      <c r="BD422" s="9">
        <v>0.5</v>
      </c>
      <c r="BE422" s="43">
        <f t="shared" si="863"/>
        <v>5143.34632032</v>
      </c>
      <c r="BN422" s="11">
        <v>2171</v>
      </c>
      <c r="BO422" s="12">
        <v>1.728</v>
      </c>
      <c r="BP422" s="11">
        <v>1</v>
      </c>
      <c r="BQ422" s="11">
        <v>0</v>
      </c>
      <c r="BR422" s="13">
        <f t="shared" si="864"/>
        <v>3751.488</v>
      </c>
      <c r="BS422" s="11">
        <v>1</v>
      </c>
      <c r="BT422" s="11">
        <v>0.97</v>
      </c>
      <c r="BU422" s="11">
        <v>2.11</v>
      </c>
      <c r="BV422" s="42">
        <f t="shared" si="865"/>
        <v>3.0467</v>
      </c>
      <c r="BW422" s="11">
        <v>0.9</v>
      </c>
      <c r="BX422" s="9">
        <v>0.5</v>
      </c>
      <c r="BY422" s="43">
        <f t="shared" si="866"/>
        <v>5143.34632032</v>
      </c>
      <c r="CH422" s="11">
        <v>2171</v>
      </c>
      <c r="CI422" s="12">
        <v>1.728</v>
      </c>
      <c r="CJ422" s="11">
        <v>1</v>
      </c>
      <c r="CK422" s="11">
        <v>0</v>
      </c>
      <c r="CL422" s="13">
        <f t="shared" si="867"/>
        <v>3751.488</v>
      </c>
      <c r="CM422" s="11">
        <v>1</v>
      </c>
      <c r="CN422" s="11">
        <v>0.97</v>
      </c>
      <c r="CO422" s="11">
        <v>2.11</v>
      </c>
      <c r="CP422" s="42">
        <f t="shared" si="868"/>
        <v>3.0467</v>
      </c>
      <c r="CQ422" s="11">
        <v>0.9</v>
      </c>
      <c r="CR422" s="9">
        <v>0.5</v>
      </c>
      <c r="CS422" s="43">
        <f t="shared" si="869"/>
        <v>5143.34632032</v>
      </c>
      <c r="DB422" s="11">
        <v>2171</v>
      </c>
      <c r="DC422" s="12">
        <v>1.728</v>
      </c>
      <c r="DD422" s="11">
        <v>1</v>
      </c>
      <c r="DE422" s="11">
        <v>0</v>
      </c>
      <c r="DF422" s="13">
        <f t="shared" si="870"/>
        <v>3751.488</v>
      </c>
      <c r="DG422" s="11">
        <v>1</v>
      </c>
      <c r="DH422" s="11">
        <v>0.97</v>
      </c>
      <c r="DI422" s="11">
        <v>2.11</v>
      </c>
      <c r="DJ422" s="42">
        <f t="shared" si="871"/>
        <v>3.0467</v>
      </c>
      <c r="DK422" s="11">
        <v>0.9</v>
      </c>
      <c r="DL422" s="9">
        <v>0.5</v>
      </c>
      <c r="DM422" s="43">
        <f t="shared" si="872"/>
        <v>5143.34632032</v>
      </c>
      <c r="DV422" s="11">
        <v>2171</v>
      </c>
      <c r="DW422" s="12">
        <v>1.728</v>
      </c>
      <c r="DX422" s="11">
        <v>1</v>
      </c>
      <c r="DY422" s="11">
        <v>0</v>
      </c>
      <c r="DZ422" s="13">
        <f t="shared" si="873"/>
        <v>3751.488</v>
      </c>
      <c r="EA422" s="11">
        <v>1</v>
      </c>
      <c r="EB422" s="11">
        <v>0.97</v>
      </c>
      <c r="EC422" s="11">
        <v>2.91</v>
      </c>
      <c r="ED422" s="42">
        <f t="shared" si="874"/>
        <v>3.8227</v>
      </c>
      <c r="EE422" s="11">
        <v>0.9</v>
      </c>
      <c r="EF422" s="9">
        <v>0.5</v>
      </c>
      <c r="EG422" s="43">
        <f t="shared" si="875"/>
        <v>6453.36592992</v>
      </c>
    </row>
    <row r="423" customHeight="1" spans="6:137">
      <c r="F423" s="11">
        <v>2171</v>
      </c>
      <c r="G423" s="12">
        <v>1.55</v>
      </c>
      <c r="H423" s="11">
        <v>1</v>
      </c>
      <c r="I423" s="11">
        <v>0</v>
      </c>
      <c r="J423" s="13">
        <f t="shared" si="855"/>
        <v>3365.05</v>
      </c>
      <c r="K423" s="11">
        <v>1</v>
      </c>
      <c r="L423" s="11">
        <v>0.97</v>
      </c>
      <c r="M423" s="11">
        <v>2.11</v>
      </c>
      <c r="N423" s="42">
        <f t="shared" si="856"/>
        <v>3.0467</v>
      </c>
      <c r="O423" s="11">
        <v>0.9</v>
      </c>
      <c r="P423" s="9">
        <v>0.5</v>
      </c>
      <c r="Q423" s="43">
        <f t="shared" si="857"/>
        <v>4613.53402575</v>
      </c>
      <c r="Z423" s="11">
        <v>2171</v>
      </c>
      <c r="AA423" s="12">
        <v>1.55</v>
      </c>
      <c r="AB423" s="11">
        <v>1</v>
      </c>
      <c r="AC423" s="11">
        <v>0</v>
      </c>
      <c r="AD423" s="13">
        <f t="shared" si="858"/>
        <v>3365.05</v>
      </c>
      <c r="AE423" s="11">
        <v>1</v>
      </c>
      <c r="AF423" s="11">
        <v>0.97</v>
      </c>
      <c r="AG423" s="11">
        <v>2.11</v>
      </c>
      <c r="AH423" s="42">
        <f t="shared" si="859"/>
        <v>3.0467</v>
      </c>
      <c r="AI423" s="11">
        <v>0.9</v>
      </c>
      <c r="AJ423" s="9">
        <v>0.5</v>
      </c>
      <c r="AK423" s="43">
        <f t="shared" si="860"/>
        <v>4613.53402575</v>
      </c>
      <c r="AT423" s="11">
        <v>2171</v>
      </c>
      <c r="AU423" s="12">
        <v>1.55</v>
      </c>
      <c r="AV423" s="11">
        <v>1</v>
      </c>
      <c r="AW423" s="11">
        <v>0</v>
      </c>
      <c r="AX423" s="13">
        <f t="shared" si="861"/>
        <v>3365.05</v>
      </c>
      <c r="AY423" s="11">
        <v>1</v>
      </c>
      <c r="AZ423" s="11">
        <v>0.97</v>
      </c>
      <c r="BA423" s="11">
        <v>2.11</v>
      </c>
      <c r="BB423" s="42">
        <f t="shared" si="862"/>
        <v>3.0467</v>
      </c>
      <c r="BC423" s="11">
        <v>0.9</v>
      </c>
      <c r="BD423" s="9">
        <v>0.5</v>
      </c>
      <c r="BE423" s="43">
        <f t="shared" si="863"/>
        <v>4613.53402575</v>
      </c>
      <c r="BN423" s="11">
        <v>2171</v>
      </c>
      <c r="BO423" s="12">
        <v>1.55</v>
      </c>
      <c r="BP423" s="11">
        <v>1</v>
      </c>
      <c r="BQ423" s="11">
        <v>0</v>
      </c>
      <c r="BR423" s="13">
        <f t="shared" si="864"/>
        <v>3365.05</v>
      </c>
      <c r="BS423" s="11">
        <v>1</v>
      </c>
      <c r="BT423" s="11">
        <v>0.97</v>
      </c>
      <c r="BU423" s="11">
        <v>2.11</v>
      </c>
      <c r="BV423" s="42">
        <f t="shared" si="865"/>
        <v>3.0467</v>
      </c>
      <c r="BW423" s="11">
        <v>0.9</v>
      </c>
      <c r="BX423" s="9">
        <v>0.5</v>
      </c>
      <c r="BY423" s="43">
        <f t="shared" si="866"/>
        <v>4613.53402575</v>
      </c>
      <c r="CH423" s="11">
        <v>2171</v>
      </c>
      <c r="CI423" s="12">
        <v>1.55</v>
      </c>
      <c r="CJ423" s="11">
        <v>1</v>
      </c>
      <c r="CK423" s="11">
        <v>0</v>
      </c>
      <c r="CL423" s="13">
        <f t="shared" si="867"/>
        <v>3365.05</v>
      </c>
      <c r="CM423" s="11">
        <v>1</v>
      </c>
      <c r="CN423" s="11">
        <v>0.97</v>
      </c>
      <c r="CO423" s="11">
        <v>2.11</v>
      </c>
      <c r="CP423" s="42">
        <f t="shared" si="868"/>
        <v>3.0467</v>
      </c>
      <c r="CQ423" s="11">
        <v>0.9</v>
      </c>
      <c r="CR423" s="9">
        <v>0.5</v>
      </c>
      <c r="CS423" s="43">
        <f t="shared" si="869"/>
        <v>4613.53402575</v>
      </c>
      <c r="DB423" s="11">
        <v>2171</v>
      </c>
      <c r="DC423" s="12">
        <v>1.55</v>
      </c>
      <c r="DD423" s="11">
        <v>1</v>
      </c>
      <c r="DE423" s="11">
        <v>0</v>
      </c>
      <c r="DF423" s="13">
        <f t="shared" si="870"/>
        <v>3365.05</v>
      </c>
      <c r="DG423" s="11">
        <v>1</v>
      </c>
      <c r="DH423" s="11">
        <v>0.97</v>
      </c>
      <c r="DI423" s="11">
        <v>2.11</v>
      </c>
      <c r="DJ423" s="42">
        <f t="shared" si="871"/>
        <v>3.0467</v>
      </c>
      <c r="DK423" s="11">
        <v>0.9</v>
      </c>
      <c r="DL423" s="9">
        <v>0.5</v>
      </c>
      <c r="DM423" s="43">
        <f t="shared" si="872"/>
        <v>4613.53402575</v>
      </c>
      <c r="DV423" s="11">
        <v>2171</v>
      </c>
      <c r="DW423" s="12">
        <v>1.55</v>
      </c>
      <c r="DX423" s="11">
        <v>1</v>
      </c>
      <c r="DY423" s="11">
        <v>0</v>
      </c>
      <c r="DZ423" s="13">
        <f t="shared" si="873"/>
        <v>3365.05</v>
      </c>
      <c r="EA423" s="11">
        <v>1</v>
      </c>
      <c r="EB423" s="11">
        <v>0.97</v>
      </c>
      <c r="EC423" s="11">
        <v>2.91</v>
      </c>
      <c r="ED423" s="42">
        <f t="shared" si="874"/>
        <v>3.8227</v>
      </c>
      <c r="EE423" s="11">
        <v>0.9</v>
      </c>
      <c r="EF423" s="9">
        <v>0.5</v>
      </c>
      <c r="EG423" s="43">
        <f t="shared" si="875"/>
        <v>5788.60948575</v>
      </c>
    </row>
    <row r="424" customHeight="1" spans="6:137">
      <c r="F424" s="11">
        <v>2171</v>
      </c>
      <c r="G424" s="12">
        <v>12.18</v>
      </c>
      <c r="H424" s="11">
        <v>1</v>
      </c>
      <c r="I424" s="11">
        <v>0</v>
      </c>
      <c r="J424" s="13">
        <f t="shared" si="855"/>
        <v>26442.78</v>
      </c>
      <c r="K424" s="11">
        <v>1</v>
      </c>
      <c r="L424" s="11">
        <v>0.97</v>
      </c>
      <c r="M424" s="11">
        <v>2.11</v>
      </c>
      <c r="N424" s="42">
        <f t="shared" si="856"/>
        <v>3.0467</v>
      </c>
      <c r="O424" s="11">
        <v>0.9</v>
      </c>
      <c r="P424" s="9">
        <v>0.5</v>
      </c>
      <c r="Q424" s="43">
        <f t="shared" si="857"/>
        <v>36253.4480217</v>
      </c>
      <c r="Z424" s="11">
        <v>2171</v>
      </c>
      <c r="AA424" s="12">
        <v>12.18</v>
      </c>
      <c r="AB424" s="11">
        <v>1</v>
      </c>
      <c r="AC424" s="11">
        <v>0</v>
      </c>
      <c r="AD424" s="13">
        <f t="shared" si="858"/>
        <v>26442.78</v>
      </c>
      <c r="AE424" s="11">
        <v>1</v>
      </c>
      <c r="AF424" s="11">
        <v>0.97</v>
      </c>
      <c r="AG424" s="11">
        <v>2.11</v>
      </c>
      <c r="AH424" s="42">
        <f t="shared" si="859"/>
        <v>3.0467</v>
      </c>
      <c r="AI424" s="11">
        <v>0.9</v>
      </c>
      <c r="AJ424" s="9">
        <v>0.5</v>
      </c>
      <c r="AK424" s="43">
        <f t="shared" si="860"/>
        <v>36253.4480217</v>
      </c>
      <c r="AT424" s="11">
        <v>2171</v>
      </c>
      <c r="AU424" s="12">
        <v>12.18</v>
      </c>
      <c r="AV424" s="11">
        <v>1</v>
      </c>
      <c r="AW424" s="11">
        <v>0</v>
      </c>
      <c r="AX424" s="13">
        <f t="shared" si="861"/>
        <v>26442.78</v>
      </c>
      <c r="AY424" s="11">
        <v>1</v>
      </c>
      <c r="AZ424" s="11">
        <v>0.97</v>
      </c>
      <c r="BA424" s="11">
        <v>2.11</v>
      </c>
      <c r="BB424" s="42">
        <f t="shared" si="862"/>
        <v>3.0467</v>
      </c>
      <c r="BC424" s="11">
        <v>0.9</v>
      </c>
      <c r="BD424" s="9">
        <v>0.5</v>
      </c>
      <c r="BE424" s="43">
        <f t="shared" si="863"/>
        <v>36253.4480217</v>
      </c>
      <c r="BN424" s="11">
        <v>2171</v>
      </c>
      <c r="BO424" s="12">
        <v>12.18</v>
      </c>
      <c r="BP424" s="11">
        <v>1</v>
      </c>
      <c r="BQ424" s="11">
        <v>0</v>
      </c>
      <c r="BR424" s="13">
        <f t="shared" si="864"/>
        <v>26442.78</v>
      </c>
      <c r="BS424" s="11">
        <v>1</v>
      </c>
      <c r="BT424" s="11">
        <v>0.97</v>
      </c>
      <c r="BU424" s="11">
        <v>2.11</v>
      </c>
      <c r="BV424" s="42">
        <f t="shared" si="865"/>
        <v>3.0467</v>
      </c>
      <c r="BW424" s="11">
        <v>0.9</v>
      </c>
      <c r="BX424" s="9">
        <v>0.5</v>
      </c>
      <c r="BY424" s="43">
        <f t="shared" si="866"/>
        <v>36253.4480217</v>
      </c>
      <c r="CH424" s="11">
        <v>2171</v>
      </c>
      <c r="CI424" s="12">
        <v>12.18</v>
      </c>
      <c r="CJ424" s="11">
        <v>1</v>
      </c>
      <c r="CK424" s="11">
        <v>0</v>
      </c>
      <c r="CL424" s="13">
        <f t="shared" si="867"/>
        <v>26442.78</v>
      </c>
      <c r="CM424" s="11">
        <v>1</v>
      </c>
      <c r="CN424" s="11">
        <v>0.97</v>
      </c>
      <c r="CO424" s="11">
        <v>2.11</v>
      </c>
      <c r="CP424" s="42">
        <f t="shared" si="868"/>
        <v>3.0467</v>
      </c>
      <c r="CQ424" s="11">
        <v>0.9</v>
      </c>
      <c r="CR424" s="9">
        <v>0.5</v>
      </c>
      <c r="CS424" s="43">
        <f t="shared" si="869"/>
        <v>36253.4480217</v>
      </c>
      <c r="DB424" s="11">
        <v>2171</v>
      </c>
      <c r="DC424" s="12">
        <v>12.18</v>
      </c>
      <c r="DD424" s="11">
        <v>1</v>
      </c>
      <c r="DE424" s="11">
        <v>0</v>
      </c>
      <c r="DF424" s="13">
        <f t="shared" si="870"/>
        <v>26442.78</v>
      </c>
      <c r="DG424" s="11">
        <v>1</v>
      </c>
      <c r="DH424" s="11">
        <v>0.97</v>
      </c>
      <c r="DI424" s="11">
        <v>2.11</v>
      </c>
      <c r="DJ424" s="42">
        <f t="shared" si="871"/>
        <v>3.0467</v>
      </c>
      <c r="DK424" s="11">
        <v>0.9</v>
      </c>
      <c r="DL424" s="9">
        <v>0.5</v>
      </c>
      <c r="DM424" s="43">
        <f t="shared" si="872"/>
        <v>36253.4480217</v>
      </c>
      <c r="DV424" s="11">
        <v>2171</v>
      </c>
      <c r="DW424" s="12">
        <v>12.18</v>
      </c>
      <c r="DX424" s="11">
        <v>1</v>
      </c>
      <c r="DY424" s="11">
        <v>0</v>
      </c>
      <c r="DZ424" s="13">
        <f t="shared" si="873"/>
        <v>26442.78</v>
      </c>
      <c r="EA424" s="11">
        <v>1</v>
      </c>
      <c r="EB424" s="11">
        <v>0.97</v>
      </c>
      <c r="EC424" s="11">
        <v>2.91</v>
      </c>
      <c r="ED424" s="42">
        <f t="shared" si="874"/>
        <v>3.8227</v>
      </c>
      <c r="EE424" s="11">
        <v>0.9</v>
      </c>
      <c r="EF424" s="9">
        <v>0.5</v>
      </c>
      <c r="EG424" s="43">
        <f t="shared" si="875"/>
        <v>45487.2667977</v>
      </c>
    </row>
    <row r="425" customHeight="1" spans="6:137">
      <c r="F425" s="44" t="s">
        <v>31</v>
      </c>
      <c r="G425" s="45"/>
      <c r="H425" s="45"/>
      <c r="I425" s="45"/>
      <c r="J425" s="45"/>
      <c r="K425" s="45"/>
      <c r="L425" s="45"/>
      <c r="M425" s="46">
        <f>SUM(Q414:Q424)</f>
        <v>94300.63548633</v>
      </c>
      <c r="N425" s="46"/>
      <c r="O425" s="46"/>
      <c r="P425" s="46"/>
      <c r="Q425" s="46"/>
      <c r="Z425" s="44" t="s">
        <v>31</v>
      </c>
      <c r="AA425" s="45"/>
      <c r="AB425" s="45"/>
      <c r="AC425" s="45"/>
      <c r="AD425" s="45"/>
      <c r="AE425" s="45"/>
      <c r="AF425" s="45"/>
      <c r="AG425" s="46">
        <f>SUM(AK414:AK424)</f>
        <v>94300.63548633</v>
      </c>
      <c r="AH425" s="46"/>
      <c r="AI425" s="46"/>
      <c r="AJ425" s="46"/>
      <c r="AK425" s="46"/>
      <c r="AT425" s="44" t="s">
        <v>31</v>
      </c>
      <c r="AU425" s="45"/>
      <c r="AV425" s="45"/>
      <c r="AW425" s="45"/>
      <c r="AX425" s="45"/>
      <c r="AY425" s="45"/>
      <c r="AZ425" s="45"/>
      <c r="BA425" s="46">
        <f>SUM(BE414:BE424)</f>
        <v>94300.63548633</v>
      </c>
      <c r="BB425" s="46"/>
      <c r="BC425" s="46"/>
      <c r="BD425" s="46"/>
      <c r="BE425" s="46"/>
      <c r="BN425" s="44" t="s">
        <v>31</v>
      </c>
      <c r="BO425" s="45"/>
      <c r="BP425" s="45"/>
      <c r="BQ425" s="45"/>
      <c r="BR425" s="45"/>
      <c r="BS425" s="45"/>
      <c r="BT425" s="45"/>
      <c r="BU425" s="46">
        <f>SUM(BY414:BY424)</f>
        <v>94300.63548633</v>
      </c>
      <c r="BV425" s="46"/>
      <c r="BW425" s="46"/>
      <c r="BX425" s="46"/>
      <c r="BY425" s="46"/>
      <c r="CH425" s="44" t="s">
        <v>31</v>
      </c>
      <c r="CI425" s="45"/>
      <c r="CJ425" s="45"/>
      <c r="CK425" s="45"/>
      <c r="CL425" s="45"/>
      <c r="CM425" s="45"/>
      <c r="CN425" s="45"/>
      <c r="CO425" s="46">
        <f>SUM(CS414:CS424)</f>
        <v>94300.63548633</v>
      </c>
      <c r="CP425" s="46"/>
      <c r="CQ425" s="46"/>
      <c r="CR425" s="46"/>
      <c r="CS425" s="46"/>
      <c r="DB425" s="44" t="s">
        <v>31</v>
      </c>
      <c r="DC425" s="45"/>
      <c r="DD425" s="45"/>
      <c r="DE425" s="45"/>
      <c r="DF425" s="45"/>
      <c r="DG425" s="45"/>
      <c r="DH425" s="45"/>
      <c r="DI425" s="46">
        <f>SUM(DM414:DM424)</f>
        <v>94300.63548633</v>
      </c>
      <c r="DJ425" s="46"/>
      <c r="DK425" s="46"/>
      <c r="DL425" s="46"/>
      <c r="DM425" s="46"/>
      <c r="DV425" s="44" t="s">
        <v>31</v>
      </c>
      <c r="DW425" s="45"/>
      <c r="DX425" s="45"/>
      <c r="DY425" s="45"/>
      <c r="DZ425" s="45"/>
      <c r="EA425" s="45"/>
      <c r="EB425" s="45"/>
      <c r="EC425" s="46">
        <f>SUM(EG414:EG424)</f>
        <v>118319.17788873</v>
      </c>
      <c r="ED425" s="46"/>
      <c r="EE425" s="46"/>
      <c r="EF425" s="46"/>
      <c r="EG425" s="46"/>
    </row>
    <row r="426" customHeight="1" spans="6:137">
      <c r="F426" s="45"/>
      <c r="G426" s="45"/>
      <c r="H426" s="45"/>
      <c r="I426" s="45"/>
      <c r="J426" s="45"/>
      <c r="K426" s="45"/>
      <c r="L426" s="45"/>
      <c r="M426" s="46"/>
      <c r="N426" s="46"/>
      <c r="O426" s="46"/>
      <c r="P426" s="46"/>
      <c r="Q426" s="46"/>
      <c r="Z426" s="45"/>
      <c r="AA426" s="45"/>
      <c r="AB426" s="45"/>
      <c r="AC426" s="45"/>
      <c r="AD426" s="45"/>
      <c r="AE426" s="45"/>
      <c r="AF426" s="45"/>
      <c r="AG426" s="46"/>
      <c r="AH426" s="46"/>
      <c r="AI426" s="46"/>
      <c r="AJ426" s="46"/>
      <c r="AK426" s="46"/>
      <c r="AT426" s="45"/>
      <c r="AU426" s="45"/>
      <c r="AV426" s="45"/>
      <c r="AW426" s="45"/>
      <c r="AX426" s="45"/>
      <c r="AY426" s="45"/>
      <c r="AZ426" s="45"/>
      <c r="BA426" s="46"/>
      <c r="BB426" s="46"/>
      <c r="BC426" s="46"/>
      <c r="BD426" s="46"/>
      <c r="BE426" s="46"/>
      <c r="BN426" s="45"/>
      <c r="BO426" s="45"/>
      <c r="BP426" s="45"/>
      <c r="BQ426" s="45"/>
      <c r="BR426" s="45"/>
      <c r="BS426" s="45"/>
      <c r="BT426" s="45"/>
      <c r="BU426" s="46"/>
      <c r="BV426" s="46"/>
      <c r="BW426" s="46"/>
      <c r="BX426" s="46"/>
      <c r="BY426" s="46"/>
      <c r="CH426" s="45"/>
      <c r="CI426" s="45"/>
      <c r="CJ426" s="45"/>
      <c r="CK426" s="45"/>
      <c r="CL426" s="45"/>
      <c r="CM426" s="45"/>
      <c r="CN426" s="45"/>
      <c r="CO426" s="46"/>
      <c r="CP426" s="46"/>
      <c r="CQ426" s="46"/>
      <c r="CR426" s="46"/>
      <c r="CS426" s="46"/>
      <c r="DB426" s="45"/>
      <c r="DC426" s="45"/>
      <c r="DD426" s="45"/>
      <c r="DE426" s="45"/>
      <c r="DF426" s="45"/>
      <c r="DG426" s="45"/>
      <c r="DH426" s="45"/>
      <c r="DI426" s="46"/>
      <c r="DJ426" s="46"/>
      <c r="DK426" s="46"/>
      <c r="DL426" s="46"/>
      <c r="DM426" s="46"/>
      <c r="DV426" s="45"/>
      <c r="DW426" s="45"/>
      <c r="DX426" s="45"/>
      <c r="DY426" s="45"/>
      <c r="DZ426" s="45"/>
      <c r="EA426" s="45"/>
      <c r="EB426" s="45"/>
      <c r="EC426" s="46"/>
      <c r="ED426" s="46"/>
      <c r="EE426" s="46"/>
      <c r="EF426" s="46"/>
      <c r="EG426" s="46"/>
    </row>
    <row r="427" customHeight="1" spans="6:137">
      <c r="F427" s="45"/>
      <c r="G427" s="45"/>
      <c r="H427" s="45"/>
      <c r="I427" s="45"/>
      <c r="J427" s="45"/>
      <c r="K427" s="45"/>
      <c r="L427" s="45"/>
      <c r="M427" s="46"/>
      <c r="N427" s="46"/>
      <c r="O427" s="46"/>
      <c r="P427" s="46"/>
      <c r="Q427" s="46"/>
      <c r="Z427" s="45"/>
      <c r="AA427" s="45"/>
      <c r="AB427" s="45"/>
      <c r="AC427" s="45"/>
      <c r="AD427" s="45"/>
      <c r="AE427" s="45"/>
      <c r="AF427" s="45"/>
      <c r="AG427" s="46"/>
      <c r="AH427" s="46"/>
      <c r="AI427" s="46"/>
      <c r="AJ427" s="46"/>
      <c r="AK427" s="46"/>
      <c r="AT427" s="45"/>
      <c r="AU427" s="45"/>
      <c r="AV427" s="45"/>
      <c r="AW427" s="45"/>
      <c r="AX427" s="45"/>
      <c r="AY427" s="45"/>
      <c r="AZ427" s="45"/>
      <c r="BA427" s="46"/>
      <c r="BB427" s="46"/>
      <c r="BC427" s="46"/>
      <c r="BD427" s="46"/>
      <c r="BE427" s="46"/>
      <c r="BN427" s="45"/>
      <c r="BO427" s="45"/>
      <c r="BP427" s="45"/>
      <c r="BQ427" s="45"/>
      <c r="BR427" s="45"/>
      <c r="BS427" s="45"/>
      <c r="BT427" s="45"/>
      <c r="BU427" s="46"/>
      <c r="BV427" s="46"/>
      <c r="BW427" s="46"/>
      <c r="BX427" s="46"/>
      <c r="BY427" s="46"/>
      <c r="CH427" s="45"/>
      <c r="CI427" s="45"/>
      <c r="CJ427" s="45"/>
      <c r="CK427" s="45"/>
      <c r="CL427" s="45"/>
      <c r="CM427" s="45"/>
      <c r="CN427" s="45"/>
      <c r="CO427" s="46"/>
      <c r="CP427" s="46"/>
      <c r="CQ427" s="46"/>
      <c r="CR427" s="46"/>
      <c r="CS427" s="46"/>
      <c r="DB427" s="45"/>
      <c r="DC427" s="45"/>
      <c r="DD427" s="45"/>
      <c r="DE427" s="45"/>
      <c r="DF427" s="45"/>
      <c r="DG427" s="45"/>
      <c r="DH427" s="45"/>
      <c r="DI427" s="46"/>
      <c r="DJ427" s="46"/>
      <c r="DK427" s="46"/>
      <c r="DL427" s="46"/>
      <c r="DM427" s="46"/>
      <c r="DV427" s="45"/>
      <c r="DW427" s="45"/>
      <c r="DX427" s="45"/>
      <c r="DY427" s="45"/>
      <c r="DZ427" s="45"/>
      <c r="EA427" s="45"/>
      <c r="EB427" s="45"/>
      <c r="EC427" s="46"/>
      <c r="ED427" s="46"/>
      <c r="EE427" s="46"/>
      <c r="EF427" s="46"/>
      <c r="EG427" s="46"/>
    </row>
    <row r="428" customHeight="1" spans="6:137">
      <c r="F428" s="35" t="s">
        <v>32</v>
      </c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Z428" s="35" t="s">
        <v>32</v>
      </c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T428" s="35" t="s">
        <v>32</v>
      </c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N428" s="35" t="s">
        <v>32</v>
      </c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CH428" s="35" t="s">
        <v>32</v>
      </c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DB428" s="35" t="s">
        <v>32</v>
      </c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V428" s="35" t="s">
        <v>32</v>
      </c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</row>
    <row r="429" customHeight="1" spans="6:137">
      <c r="F429" s="13" t="s">
        <v>8</v>
      </c>
      <c r="G429" s="13"/>
      <c r="H429" s="13"/>
      <c r="I429" s="13"/>
      <c r="J429" s="13"/>
      <c r="K429" s="8" t="s">
        <v>53</v>
      </c>
      <c r="L429" s="8"/>
      <c r="M429" s="8"/>
      <c r="N429" s="8"/>
      <c r="O429" s="9" t="s">
        <v>38</v>
      </c>
      <c r="P429" s="9"/>
      <c r="Q429" s="41" t="s">
        <v>13</v>
      </c>
      <c r="Z429" s="13" t="s">
        <v>8</v>
      </c>
      <c r="AA429" s="13"/>
      <c r="AB429" s="13"/>
      <c r="AC429" s="13"/>
      <c r="AD429" s="13"/>
      <c r="AE429" s="8" t="s">
        <v>53</v>
      </c>
      <c r="AF429" s="8"/>
      <c r="AG429" s="8"/>
      <c r="AH429" s="8"/>
      <c r="AI429" s="9" t="s">
        <v>38</v>
      </c>
      <c r="AJ429" s="9"/>
      <c r="AK429" s="41" t="s">
        <v>13</v>
      </c>
      <c r="AT429" s="13" t="s">
        <v>8</v>
      </c>
      <c r="AU429" s="13"/>
      <c r="AV429" s="13"/>
      <c r="AW429" s="13"/>
      <c r="AX429" s="13"/>
      <c r="AY429" s="8" t="s">
        <v>53</v>
      </c>
      <c r="AZ429" s="8"/>
      <c r="BA429" s="8"/>
      <c r="BB429" s="8"/>
      <c r="BC429" s="9" t="s">
        <v>38</v>
      </c>
      <c r="BD429" s="9"/>
      <c r="BE429" s="41" t="s">
        <v>13</v>
      </c>
      <c r="BN429" s="13" t="s">
        <v>8</v>
      </c>
      <c r="BO429" s="13"/>
      <c r="BP429" s="13"/>
      <c r="BQ429" s="13"/>
      <c r="BR429" s="13"/>
      <c r="BS429" s="8" t="s">
        <v>53</v>
      </c>
      <c r="BT429" s="8"/>
      <c r="BU429" s="8"/>
      <c r="BV429" s="8"/>
      <c r="BW429" s="9" t="s">
        <v>38</v>
      </c>
      <c r="BX429" s="9"/>
      <c r="BY429" s="41" t="s">
        <v>13</v>
      </c>
      <c r="CH429" s="13" t="s">
        <v>8</v>
      </c>
      <c r="CI429" s="13"/>
      <c r="CJ429" s="13"/>
      <c r="CK429" s="13"/>
      <c r="CL429" s="13"/>
      <c r="CM429" s="8" t="s">
        <v>53</v>
      </c>
      <c r="CN429" s="8"/>
      <c r="CO429" s="8"/>
      <c r="CP429" s="8"/>
      <c r="CQ429" s="9" t="s">
        <v>38</v>
      </c>
      <c r="CR429" s="9"/>
      <c r="CS429" s="41" t="s">
        <v>13</v>
      </c>
      <c r="DB429" s="13" t="s">
        <v>8</v>
      </c>
      <c r="DC429" s="13"/>
      <c r="DD429" s="13"/>
      <c r="DE429" s="13"/>
      <c r="DF429" s="13"/>
      <c r="DG429" s="8" t="s">
        <v>53</v>
      </c>
      <c r="DH429" s="8"/>
      <c r="DI429" s="8"/>
      <c r="DJ429" s="8"/>
      <c r="DK429" s="9" t="s">
        <v>38</v>
      </c>
      <c r="DL429" s="9"/>
      <c r="DM429" s="41" t="s">
        <v>13</v>
      </c>
      <c r="DV429" s="13" t="s">
        <v>8</v>
      </c>
      <c r="DW429" s="13"/>
      <c r="DX429" s="13"/>
      <c r="DY429" s="13"/>
      <c r="DZ429" s="13"/>
      <c r="EA429" s="8" t="s">
        <v>53</v>
      </c>
      <c r="EB429" s="8"/>
      <c r="EC429" s="8"/>
      <c r="ED429" s="8"/>
      <c r="EE429" s="9" t="s">
        <v>38</v>
      </c>
      <c r="EF429" s="9"/>
      <c r="EG429" s="41" t="s">
        <v>13</v>
      </c>
    </row>
    <row r="430" customHeight="1" spans="6:137">
      <c r="F430" s="13" t="s">
        <v>54</v>
      </c>
      <c r="G430" s="13" t="s">
        <v>55</v>
      </c>
      <c r="H430" s="13" t="s">
        <v>56</v>
      </c>
      <c r="I430" s="13" t="s">
        <v>57</v>
      </c>
      <c r="J430" s="13" t="s">
        <v>8</v>
      </c>
      <c r="K430" s="8" t="s">
        <v>58</v>
      </c>
      <c r="L430" s="8" t="s">
        <v>26</v>
      </c>
      <c r="M430" s="8" t="s">
        <v>27</v>
      </c>
      <c r="N430" s="42" t="s">
        <v>28</v>
      </c>
      <c r="O430" s="9" t="s">
        <v>59</v>
      </c>
      <c r="P430" s="9" t="s">
        <v>60</v>
      </c>
      <c r="Q430" s="41"/>
      <c r="Z430" s="13" t="s">
        <v>54</v>
      </c>
      <c r="AA430" s="13" t="s">
        <v>55</v>
      </c>
      <c r="AB430" s="13" t="s">
        <v>56</v>
      </c>
      <c r="AC430" s="13" t="s">
        <v>57</v>
      </c>
      <c r="AD430" s="13" t="s">
        <v>8</v>
      </c>
      <c r="AE430" s="8" t="s">
        <v>58</v>
      </c>
      <c r="AF430" s="8" t="s">
        <v>26</v>
      </c>
      <c r="AG430" s="8" t="s">
        <v>27</v>
      </c>
      <c r="AH430" s="42" t="s">
        <v>28</v>
      </c>
      <c r="AI430" s="9" t="s">
        <v>59</v>
      </c>
      <c r="AJ430" s="9" t="s">
        <v>60</v>
      </c>
      <c r="AK430" s="41"/>
      <c r="AT430" s="13" t="s">
        <v>54</v>
      </c>
      <c r="AU430" s="13" t="s">
        <v>55</v>
      </c>
      <c r="AV430" s="13" t="s">
        <v>56</v>
      </c>
      <c r="AW430" s="13" t="s">
        <v>57</v>
      </c>
      <c r="AX430" s="13" t="s">
        <v>8</v>
      </c>
      <c r="AY430" s="8" t="s">
        <v>58</v>
      </c>
      <c r="AZ430" s="8" t="s">
        <v>26</v>
      </c>
      <c r="BA430" s="8" t="s">
        <v>27</v>
      </c>
      <c r="BB430" s="42" t="s">
        <v>28</v>
      </c>
      <c r="BC430" s="9" t="s">
        <v>59</v>
      </c>
      <c r="BD430" s="9" t="s">
        <v>60</v>
      </c>
      <c r="BE430" s="41"/>
      <c r="BN430" s="13" t="s">
        <v>54</v>
      </c>
      <c r="BO430" s="13" t="s">
        <v>55</v>
      </c>
      <c r="BP430" s="13" t="s">
        <v>56</v>
      </c>
      <c r="BQ430" s="13" t="s">
        <v>57</v>
      </c>
      <c r="BR430" s="13" t="s">
        <v>8</v>
      </c>
      <c r="BS430" s="8" t="s">
        <v>58</v>
      </c>
      <c r="BT430" s="8" t="s">
        <v>26</v>
      </c>
      <c r="BU430" s="8" t="s">
        <v>27</v>
      </c>
      <c r="BV430" s="42" t="s">
        <v>28</v>
      </c>
      <c r="BW430" s="9" t="s">
        <v>59</v>
      </c>
      <c r="BX430" s="9" t="s">
        <v>60</v>
      </c>
      <c r="BY430" s="41"/>
      <c r="CH430" s="13" t="s">
        <v>54</v>
      </c>
      <c r="CI430" s="13" t="s">
        <v>55</v>
      </c>
      <c r="CJ430" s="13" t="s">
        <v>56</v>
      </c>
      <c r="CK430" s="13" t="s">
        <v>57</v>
      </c>
      <c r="CL430" s="13" t="s">
        <v>8</v>
      </c>
      <c r="CM430" s="8" t="s">
        <v>58</v>
      </c>
      <c r="CN430" s="8" t="s">
        <v>26</v>
      </c>
      <c r="CO430" s="8" t="s">
        <v>27</v>
      </c>
      <c r="CP430" s="42" t="s">
        <v>28</v>
      </c>
      <c r="CQ430" s="9" t="s">
        <v>59</v>
      </c>
      <c r="CR430" s="9" t="s">
        <v>60</v>
      </c>
      <c r="CS430" s="41"/>
      <c r="DB430" s="13" t="s">
        <v>54</v>
      </c>
      <c r="DC430" s="13" t="s">
        <v>55</v>
      </c>
      <c r="DD430" s="13" t="s">
        <v>56</v>
      </c>
      <c r="DE430" s="13" t="s">
        <v>57</v>
      </c>
      <c r="DF430" s="13" t="s">
        <v>8</v>
      </c>
      <c r="DG430" s="8" t="s">
        <v>58</v>
      </c>
      <c r="DH430" s="8" t="s">
        <v>26</v>
      </c>
      <c r="DI430" s="8" t="s">
        <v>27</v>
      </c>
      <c r="DJ430" s="42" t="s">
        <v>28</v>
      </c>
      <c r="DK430" s="9" t="s">
        <v>59</v>
      </c>
      <c r="DL430" s="9" t="s">
        <v>60</v>
      </c>
      <c r="DM430" s="41"/>
      <c r="DV430" s="13" t="s">
        <v>54</v>
      </c>
      <c r="DW430" s="13" t="s">
        <v>55</v>
      </c>
      <c r="DX430" s="13" t="s">
        <v>56</v>
      </c>
      <c r="DY430" s="13" t="s">
        <v>57</v>
      </c>
      <c r="DZ430" s="13" t="s">
        <v>8</v>
      </c>
      <c r="EA430" s="8" t="s">
        <v>58</v>
      </c>
      <c r="EB430" s="8" t="s">
        <v>26</v>
      </c>
      <c r="EC430" s="8" t="s">
        <v>27</v>
      </c>
      <c r="ED430" s="42" t="s">
        <v>28</v>
      </c>
      <c r="EE430" s="9" t="s">
        <v>59</v>
      </c>
      <c r="EF430" s="9" t="s">
        <v>60</v>
      </c>
      <c r="EG430" s="41"/>
    </row>
    <row r="431" customHeight="1" spans="6:137">
      <c r="F431" s="11">
        <v>35434</v>
      </c>
      <c r="G431" s="12">
        <v>0.168</v>
      </c>
      <c r="H431" s="11">
        <v>1</v>
      </c>
      <c r="I431" s="11">
        <v>0</v>
      </c>
      <c r="J431" s="13">
        <f t="shared" ref="J431:J440" si="876">F431*G431*H431+I431</f>
        <v>5952.912</v>
      </c>
      <c r="K431" s="11">
        <v>1</v>
      </c>
      <c r="L431" s="11">
        <v>0.89</v>
      </c>
      <c r="M431" s="11">
        <v>1.78</v>
      </c>
      <c r="N431" s="42">
        <f t="shared" ref="N431:N440" si="877">L431*M431+1</f>
        <v>2.5842</v>
      </c>
      <c r="O431" s="11">
        <v>0.9</v>
      </c>
      <c r="P431" s="9">
        <v>0.5</v>
      </c>
      <c r="Q431" s="43">
        <f t="shared" ref="Q431:Q440" si="878">J431*K431*N431*O431*P431</f>
        <v>6922.58183568</v>
      </c>
      <c r="Z431" s="11">
        <v>35728</v>
      </c>
      <c r="AA431" s="12">
        <v>0.168</v>
      </c>
      <c r="AB431" s="11">
        <v>1</v>
      </c>
      <c r="AC431" s="11">
        <v>0</v>
      </c>
      <c r="AD431" s="13">
        <f t="shared" ref="AD431:AD440" si="879">Z431*AA431*AB431+AC431</f>
        <v>6002.304</v>
      </c>
      <c r="AE431" s="11">
        <v>1</v>
      </c>
      <c r="AF431" s="11">
        <v>1</v>
      </c>
      <c r="AG431" s="11">
        <v>2.11</v>
      </c>
      <c r="AH431" s="42">
        <f t="shared" ref="AH431:AH440" si="880">AF431*AG431+1</f>
        <v>3.11</v>
      </c>
      <c r="AI431" s="11">
        <v>0.9</v>
      </c>
      <c r="AJ431" s="9">
        <v>0.5</v>
      </c>
      <c r="AK431" s="43">
        <f t="shared" ref="AK431:AK440" si="881">AD431*AE431*AH431*AI431*AJ431</f>
        <v>8400.224448</v>
      </c>
      <c r="AT431" s="11">
        <v>36903</v>
      </c>
      <c r="AU431" s="12">
        <v>0.168</v>
      </c>
      <c r="AV431" s="11">
        <v>1</v>
      </c>
      <c r="AW431" s="11">
        <v>0</v>
      </c>
      <c r="AX431" s="13">
        <f t="shared" ref="AX431:AX440" si="882">AT431*AU431*AV431+AW431</f>
        <v>6199.704</v>
      </c>
      <c r="AY431" s="11">
        <v>1</v>
      </c>
      <c r="AZ431" s="11">
        <v>0.93</v>
      </c>
      <c r="BA431" s="11">
        <v>1.85</v>
      </c>
      <c r="BB431" s="42">
        <f t="shared" ref="BB431:BB440" si="883">AZ431*BA431+1</f>
        <v>2.7205</v>
      </c>
      <c r="BC431" s="11">
        <v>0.9</v>
      </c>
      <c r="BD431" s="9">
        <v>0.5</v>
      </c>
      <c r="BE431" s="43">
        <f t="shared" ref="BE431:BE440" si="884">AX431*AY431*BB431*BC431*BD431</f>
        <v>7589.8326294</v>
      </c>
      <c r="BN431" s="11">
        <v>38167</v>
      </c>
      <c r="BO431" s="12">
        <v>0.168</v>
      </c>
      <c r="BP431" s="11">
        <v>1</v>
      </c>
      <c r="BQ431" s="11">
        <v>0</v>
      </c>
      <c r="BR431" s="13">
        <f t="shared" ref="BR431:BR440" si="885">BN431*BO431*BP431+BQ431</f>
        <v>6412.056</v>
      </c>
      <c r="BS431" s="11">
        <v>1</v>
      </c>
      <c r="BT431" s="11">
        <v>1</v>
      </c>
      <c r="BU431" s="11">
        <v>2.71</v>
      </c>
      <c r="BV431" s="42">
        <f t="shared" ref="BV431:BV440" si="886">BT431*BU431+1</f>
        <v>3.71</v>
      </c>
      <c r="BW431" s="11">
        <v>0.9</v>
      </c>
      <c r="BX431" s="9">
        <v>0.5</v>
      </c>
      <c r="BY431" s="43">
        <f t="shared" ref="BY431:BY440" si="887">BR431*BS431*BV431*BW431*BX431</f>
        <v>10704.927492</v>
      </c>
      <c r="CH431" s="11">
        <v>42781</v>
      </c>
      <c r="CI431" s="12">
        <v>0.168</v>
      </c>
      <c r="CJ431" s="11">
        <v>1</v>
      </c>
      <c r="CK431" s="11">
        <v>0</v>
      </c>
      <c r="CL431" s="13">
        <f t="shared" ref="CL431:CL440" si="888">CH431*CI431*CJ431+CK431</f>
        <v>7187.208</v>
      </c>
      <c r="CM431" s="11">
        <v>1</v>
      </c>
      <c r="CN431" s="11">
        <v>0.93</v>
      </c>
      <c r="CO431" s="11">
        <v>1.85</v>
      </c>
      <c r="CP431" s="42">
        <f t="shared" ref="CP431:CP440" si="889">CN431*CO431+1</f>
        <v>2.7205</v>
      </c>
      <c r="CQ431" s="11">
        <v>0.9</v>
      </c>
      <c r="CR431" s="9">
        <v>0.5</v>
      </c>
      <c r="CS431" s="43">
        <f t="shared" ref="CS431:CS440" si="890">CL431*CM431*CP431*CQ431*CR431</f>
        <v>8798.7597138</v>
      </c>
      <c r="DB431" s="11">
        <v>44045</v>
      </c>
      <c r="DC431" s="12">
        <v>0.168</v>
      </c>
      <c r="DD431" s="11">
        <v>1</v>
      </c>
      <c r="DE431" s="11">
        <v>0</v>
      </c>
      <c r="DF431" s="13">
        <f t="shared" ref="DF431:DF440" si="891">DB431*DC431*DD431+DE431</f>
        <v>7399.56</v>
      </c>
      <c r="DG431" s="11">
        <v>1</v>
      </c>
      <c r="DH431" s="11">
        <v>1</v>
      </c>
      <c r="DI431" s="11">
        <v>2.11</v>
      </c>
      <c r="DJ431" s="42">
        <f t="shared" ref="DJ431:DJ440" si="892">DH431*DI431+1</f>
        <v>3.11</v>
      </c>
      <c r="DK431" s="11">
        <v>0.9</v>
      </c>
      <c r="DL431" s="9">
        <v>0.5</v>
      </c>
      <c r="DM431" s="43">
        <f t="shared" ref="DM431:DM440" si="893">DF431*DG431*DJ431*DK431*DL431</f>
        <v>10355.68422</v>
      </c>
      <c r="DV431" s="11">
        <v>49923</v>
      </c>
      <c r="DW431" s="12">
        <v>0.199</v>
      </c>
      <c r="DX431" s="11">
        <v>1</v>
      </c>
      <c r="DY431" s="11">
        <v>0</v>
      </c>
      <c r="DZ431" s="13">
        <f t="shared" ref="DZ431:DZ440" si="894">DV431*DW431*DX431+DY431</f>
        <v>9934.677</v>
      </c>
      <c r="EA431" s="11">
        <v>1</v>
      </c>
      <c r="EB431" s="11">
        <v>1</v>
      </c>
      <c r="EC431" s="11">
        <v>2.91</v>
      </c>
      <c r="ED431" s="42">
        <f t="shared" ref="ED431:ED440" si="895">EB431*EC431+1</f>
        <v>3.91</v>
      </c>
      <c r="EE431" s="11">
        <v>0.9</v>
      </c>
      <c r="EF431" s="9">
        <v>0.5</v>
      </c>
      <c r="EG431" s="43">
        <f t="shared" ref="EG431:EG440" si="896">DZ431*EA431*ED431*EE431*EF431</f>
        <v>17480.0641815</v>
      </c>
    </row>
    <row r="432" customHeight="1" spans="6:137">
      <c r="F432" s="11">
        <v>35434</v>
      </c>
      <c r="G432" s="12">
        <v>0.168</v>
      </c>
      <c r="H432" s="11">
        <v>1</v>
      </c>
      <c r="I432" s="11">
        <v>0</v>
      </c>
      <c r="J432" s="13">
        <f t="shared" si="876"/>
        <v>5952.912</v>
      </c>
      <c r="K432" s="11">
        <v>1</v>
      </c>
      <c r="L432" s="11">
        <v>0.89</v>
      </c>
      <c r="M432" s="11">
        <v>1.78</v>
      </c>
      <c r="N432" s="42">
        <f t="shared" si="877"/>
        <v>2.5842</v>
      </c>
      <c r="O432" s="11">
        <v>0.9</v>
      </c>
      <c r="P432" s="9">
        <v>0.5</v>
      </c>
      <c r="Q432" s="43">
        <f t="shared" si="878"/>
        <v>6922.58183568</v>
      </c>
      <c r="Z432" s="11">
        <v>35728</v>
      </c>
      <c r="AA432" s="12">
        <v>0.168</v>
      </c>
      <c r="AB432" s="11">
        <v>1</v>
      </c>
      <c r="AC432" s="11">
        <v>0</v>
      </c>
      <c r="AD432" s="13">
        <f t="shared" si="879"/>
        <v>6002.304</v>
      </c>
      <c r="AE432" s="11">
        <v>1</v>
      </c>
      <c r="AF432" s="11">
        <v>1</v>
      </c>
      <c r="AG432" s="11">
        <v>2.11</v>
      </c>
      <c r="AH432" s="42">
        <f t="shared" si="880"/>
        <v>3.11</v>
      </c>
      <c r="AI432" s="11">
        <v>0.9</v>
      </c>
      <c r="AJ432" s="9">
        <v>0.5</v>
      </c>
      <c r="AK432" s="43">
        <f t="shared" si="881"/>
        <v>8400.224448</v>
      </c>
      <c r="AT432" s="11">
        <v>36903</v>
      </c>
      <c r="AU432" s="12">
        <v>0.168</v>
      </c>
      <c r="AV432" s="11">
        <v>1</v>
      </c>
      <c r="AW432" s="11">
        <v>0</v>
      </c>
      <c r="AX432" s="13">
        <f t="shared" si="882"/>
        <v>6199.704</v>
      </c>
      <c r="AY432" s="11">
        <v>1</v>
      </c>
      <c r="AZ432" s="11">
        <v>0.93</v>
      </c>
      <c r="BA432" s="11">
        <v>1.85</v>
      </c>
      <c r="BB432" s="42">
        <f t="shared" si="883"/>
        <v>2.7205</v>
      </c>
      <c r="BC432" s="11">
        <v>0.9</v>
      </c>
      <c r="BD432" s="9">
        <v>0.5</v>
      </c>
      <c r="BE432" s="43">
        <f t="shared" si="884"/>
        <v>7589.8326294</v>
      </c>
      <c r="BN432" s="11">
        <v>38167</v>
      </c>
      <c r="BO432" s="12">
        <v>0.168</v>
      </c>
      <c r="BP432" s="11">
        <v>1</v>
      </c>
      <c r="BQ432" s="11">
        <v>0</v>
      </c>
      <c r="BR432" s="13">
        <f t="shared" si="885"/>
        <v>6412.056</v>
      </c>
      <c r="BS432" s="11">
        <v>1</v>
      </c>
      <c r="BT432" s="11">
        <v>1</v>
      </c>
      <c r="BU432" s="11">
        <v>2.71</v>
      </c>
      <c r="BV432" s="42">
        <f t="shared" si="886"/>
        <v>3.71</v>
      </c>
      <c r="BW432" s="11">
        <v>0.9</v>
      </c>
      <c r="BX432" s="9">
        <v>0.5</v>
      </c>
      <c r="BY432" s="43">
        <f t="shared" si="887"/>
        <v>10704.927492</v>
      </c>
      <c r="CH432" s="11">
        <v>42781</v>
      </c>
      <c r="CI432" s="12">
        <v>0.168</v>
      </c>
      <c r="CJ432" s="11">
        <v>1</v>
      </c>
      <c r="CK432" s="11">
        <v>0</v>
      </c>
      <c r="CL432" s="13">
        <f t="shared" si="888"/>
        <v>7187.208</v>
      </c>
      <c r="CM432" s="11">
        <v>1</v>
      </c>
      <c r="CN432" s="11">
        <v>0.93</v>
      </c>
      <c r="CO432" s="11">
        <v>1.85</v>
      </c>
      <c r="CP432" s="42">
        <f t="shared" si="889"/>
        <v>2.7205</v>
      </c>
      <c r="CQ432" s="11">
        <v>0.9</v>
      </c>
      <c r="CR432" s="9">
        <v>0.5</v>
      </c>
      <c r="CS432" s="43">
        <f t="shared" si="890"/>
        <v>8798.7597138</v>
      </c>
      <c r="DB432" s="11">
        <v>44045</v>
      </c>
      <c r="DC432" s="12">
        <v>0.168</v>
      </c>
      <c r="DD432" s="11">
        <v>1</v>
      </c>
      <c r="DE432" s="11">
        <v>0</v>
      </c>
      <c r="DF432" s="13">
        <f t="shared" si="891"/>
        <v>7399.56</v>
      </c>
      <c r="DG432" s="11">
        <v>1</v>
      </c>
      <c r="DH432" s="11">
        <v>1</v>
      </c>
      <c r="DI432" s="11">
        <v>2.11</v>
      </c>
      <c r="DJ432" s="42">
        <f t="shared" si="892"/>
        <v>3.11</v>
      </c>
      <c r="DK432" s="11">
        <v>0.9</v>
      </c>
      <c r="DL432" s="9">
        <v>0.5</v>
      </c>
      <c r="DM432" s="43">
        <f t="shared" si="893"/>
        <v>10355.68422</v>
      </c>
      <c r="DV432" s="11">
        <v>49923</v>
      </c>
      <c r="DW432" s="12">
        <v>0.199</v>
      </c>
      <c r="DX432" s="11">
        <v>1</v>
      </c>
      <c r="DY432" s="11">
        <v>0</v>
      </c>
      <c r="DZ432" s="13">
        <f t="shared" si="894"/>
        <v>9934.677</v>
      </c>
      <c r="EA432" s="11">
        <v>1</v>
      </c>
      <c r="EB432" s="11">
        <v>1</v>
      </c>
      <c r="EC432" s="11">
        <v>2.91</v>
      </c>
      <c r="ED432" s="42">
        <f t="shared" si="895"/>
        <v>3.91</v>
      </c>
      <c r="EE432" s="11">
        <v>0.9</v>
      </c>
      <c r="EF432" s="9">
        <v>0.5</v>
      </c>
      <c r="EG432" s="43">
        <f t="shared" si="896"/>
        <v>17480.0641815</v>
      </c>
    </row>
    <row r="433" customHeight="1" spans="1:139">
      <c r="F433" s="11">
        <v>35434</v>
      </c>
      <c r="G433" s="12">
        <v>0.168</v>
      </c>
      <c r="H433" s="11">
        <v>1</v>
      </c>
      <c r="I433" s="11">
        <v>0</v>
      </c>
      <c r="J433" s="13">
        <f t="shared" si="876"/>
        <v>5952.912</v>
      </c>
      <c r="K433" s="11">
        <v>1</v>
      </c>
      <c r="L433" s="11">
        <v>0.89</v>
      </c>
      <c r="M433" s="11">
        <v>1.78</v>
      </c>
      <c r="N433" s="42">
        <f t="shared" si="877"/>
        <v>2.5842</v>
      </c>
      <c r="O433" s="11">
        <v>0.9</v>
      </c>
      <c r="P433" s="9">
        <v>0.5</v>
      </c>
      <c r="Q433" s="43">
        <f t="shared" si="878"/>
        <v>6922.58183568</v>
      </c>
      <c r="Z433" s="11">
        <v>35728</v>
      </c>
      <c r="AA433" s="12">
        <v>0.168</v>
      </c>
      <c r="AB433" s="11">
        <v>1</v>
      </c>
      <c r="AC433" s="11">
        <v>0</v>
      </c>
      <c r="AD433" s="13">
        <f t="shared" si="879"/>
        <v>6002.304</v>
      </c>
      <c r="AE433" s="11">
        <v>1</v>
      </c>
      <c r="AF433" s="11">
        <v>1</v>
      </c>
      <c r="AG433" s="11">
        <v>2.11</v>
      </c>
      <c r="AH433" s="42">
        <f t="shared" si="880"/>
        <v>3.11</v>
      </c>
      <c r="AI433" s="11">
        <v>0.9</v>
      </c>
      <c r="AJ433" s="9">
        <v>0.5</v>
      </c>
      <c r="AK433" s="43">
        <f t="shared" si="881"/>
        <v>8400.224448</v>
      </c>
      <c r="AT433" s="11">
        <v>36903</v>
      </c>
      <c r="AU433" s="12">
        <v>0.168</v>
      </c>
      <c r="AV433" s="11">
        <v>1</v>
      </c>
      <c r="AW433" s="11">
        <v>0</v>
      </c>
      <c r="AX433" s="13">
        <f t="shared" si="882"/>
        <v>6199.704</v>
      </c>
      <c r="AY433" s="11">
        <v>1</v>
      </c>
      <c r="AZ433" s="11">
        <v>0.93</v>
      </c>
      <c r="BA433" s="11">
        <v>1.85</v>
      </c>
      <c r="BB433" s="42">
        <f t="shared" si="883"/>
        <v>2.7205</v>
      </c>
      <c r="BC433" s="11">
        <v>0.9</v>
      </c>
      <c r="BD433" s="9">
        <v>0.5</v>
      </c>
      <c r="BE433" s="43">
        <f t="shared" si="884"/>
        <v>7589.8326294</v>
      </c>
      <c r="BN433" s="11">
        <v>38167</v>
      </c>
      <c r="BO433" s="12">
        <v>0.168</v>
      </c>
      <c r="BP433" s="11">
        <v>1</v>
      </c>
      <c r="BQ433" s="11">
        <v>0</v>
      </c>
      <c r="BR433" s="13">
        <f t="shared" si="885"/>
        <v>6412.056</v>
      </c>
      <c r="BS433" s="11">
        <v>1</v>
      </c>
      <c r="BT433" s="11">
        <v>1</v>
      </c>
      <c r="BU433" s="11">
        <v>2.71</v>
      </c>
      <c r="BV433" s="42">
        <f t="shared" si="886"/>
        <v>3.71</v>
      </c>
      <c r="BW433" s="11">
        <v>0.9</v>
      </c>
      <c r="BX433" s="9">
        <v>0.5</v>
      </c>
      <c r="BY433" s="43">
        <f t="shared" si="887"/>
        <v>10704.927492</v>
      </c>
      <c r="CH433" s="11">
        <v>42781</v>
      </c>
      <c r="CI433" s="12">
        <v>0.168</v>
      </c>
      <c r="CJ433" s="11">
        <v>1</v>
      </c>
      <c r="CK433" s="11">
        <v>0</v>
      </c>
      <c r="CL433" s="13">
        <f t="shared" si="888"/>
        <v>7187.208</v>
      </c>
      <c r="CM433" s="11">
        <v>1</v>
      </c>
      <c r="CN433" s="11">
        <v>0.93</v>
      </c>
      <c r="CO433" s="11">
        <v>1.85</v>
      </c>
      <c r="CP433" s="42">
        <f t="shared" si="889"/>
        <v>2.7205</v>
      </c>
      <c r="CQ433" s="11">
        <v>0.9</v>
      </c>
      <c r="CR433" s="9">
        <v>0.5</v>
      </c>
      <c r="CS433" s="43">
        <f t="shared" si="890"/>
        <v>8798.7597138</v>
      </c>
      <c r="DB433" s="11">
        <v>44045</v>
      </c>
      <c r="DC433" s="12">
        <v>0.168</v>
      </c>
      <c r="DD433" s="11">
        <v>1</v>
      </c>
      <c r="DE433" s="11">
        <v>0</v>
      </c>
      <c r="DF433" s="13">
        <f t="shared" si="891"/>
        <v>7399.56</v>
      </c>
      <c r="DG433" s="11">
        <v>1</v>
      </c>
      <c r="DH433" s="11">
        <v>1</v>
      </c>
      <c r="DI433" s="11">
        <v>2.11</v>
      </c>
      <c r="DJ433" s="42">
        <f t="shared" si="892"/>
        <v>3.11</v>
      </c>
      <c r="DK433" s="11">
        <v>0.9</v>
      </c>
      <c r="DL433" s="9">
        <v>0.5</v>
      </c>
      <c r="DM433" s="43">
        <f t="shared" si="893"/>
        <v>10355.68422</v>
      </c>
      <c r="DV433" s="11">
        <v>49923</v>
      </c>
      <c r="DW433" s="12">
        <v>0.199</v>
      </c>
      <c r="DX433" s="11">
        <v>1</v>
      </c>
      <c r="DY433" s="11">
        <v>0</v>
      </c>
      <c r="DZ433" s="13">
        <f t="shared" si="894"/>
        <v>9934.677</v>
      </c>
      <c r="EA433" s="11">
        <v>1</v>
      </c>
      <c r="EB433" s="11">
        <v>1</v>
      </c>
      <c r="EC433" s="11">
        <v>2.91</v>
      </c>
      <c r="ED433" s="42">
        <f t="shared" si="895"/>
        <v>3.91</v>
      </c>
      <c r="EE433" s="11">
        <v>0.9</v>
      </c>
      <c r="EF433" s="9">
        <v>0.5</v>
      </c>
      <c r="EG433" s="43">
        <f t="shared" si="896"/>
        <v>17480.0641815</v>
      </c>
    </row>
    <row r="434" customHeight="1" spans="1:139">
      <c r="F434" s="11">
        <v>35434</v>
      </c>
      <c r="G434" s="12">
        <v>0.168</v>
      </c>
      <c r="H434" s="11">
        <v>1</v>
      </c>
      <c r="I434" s="11">
        <v>0</v>
      </c>
      <c r="J434" s="13">
        <f t="shared" si="876"/>
        <v>5952.912</v>
      </c>
      <c r="K434" s="11">
        <v>1</v>
      </c>
      <c r="L434" s="11">
        <v>0.89</v>
      </c>
      <c r="M434" s="11">
        <v>1.78</v>
      </c>
      <c r="N434" s="42">
        <f t="shared" si="877"/>
        <v>2.5842</v>
      </c>
      <c r="O434" s="11">
        <v>0.9</v>
      </c>
      <c r="P434" s="9">
        <v>0.5</v>
      </c>
      <c r="Q434" s="43">
        <f t="shared" si="878"/>
        <v>6922.58183568</v>
      </c>
      <c r="Z434" s="11">
        <v>35728</v>
      </c>
      <c r="AA434" s="12">
        <v>0.168</v>
      </c>
      <c r="AB434" s="11">
        <v>1</v>
      </c>
      <c r="AC434" s="11">
        <v>0</v>
      </c>
      <c r="AD434" s="13">
        <f t="shared" si="879"/>
        <v>6002.304</v>
      </c>
      <c r="AE434" s="11">
        <v>1</v>
      </c>
      <c r="AF434" s="11">
        <v>1</v>
      </c>
      <c r="AG434" s="11">
        <v>2.11</v>
      </c>
      <c r="AH434" s="42">
        <f t="shared" si="880"/>
        <v>3.11</v>
      </c>
      <c r="AI434" s="11">
        <v>0.9</v>
      </c>
      <c r="AJ434" s="9">
        <v>0.5</v>
      </c>
      <c r="AK434" s="43">
        <f t="shared" si="881"/>
        <v>8400.224448</v>
      </c>
      <c r="AT434" s="11">
        <v>36903</v>
      </c>
      <c r="AU434" s="12">
        <v>0.168</v>
      </c>
      <c r="AV434" s="11">
        <v>1</v>
      </c>
      <c r="AW434" s="11">
        <v>0</v>
      </c>
      <c r="AX434" s="13">
        <f t="shared" si="882"/>
        <v>6199.704</v>
      </c>
      <c r="AY434" s="11">
        <v>1</v>
      </c>
      <c r="AZ434" s="11">
        <v>0.93</v>
      </c>
      <c r="BA434" s="11">
        <v>1.85</v>
      </c>
      <c r="BB434" s="42">
        <f t="shared" si="883"/>
        <v>2.7205</v>
      </c>
      <c r="BC434" s="11">
        <v>0.9</v>
      </c>
      <c r="BD434" s="9">
        <v>0.5</v>
      </c>
      <c r="BE434" s="43">
        <f t="shared" si="884"/>
        <v>7589.8326294</v>
      </c>
      <c r="BN434" s="11">
        <v>38167</v>
      </c>
      <c r="BO434" s="12">
        <v>0.168</v>
      </c>
      <c r="BP434" s="11">
        <v>1</v>
      </c>
      <c r="BQ434" s="11">
        <v>0</v>
      </c>
      <c r="BR434" s="13">
        <f t="shared" si="885"/>
        <v>6412.056</v>
      </c>
      <c r="BS434" s="11">
        <v>1</v>
      </c>
      <c r="BT434" s="11">
        <v>1</v>
      </c>
      <c r="BU434" s="11">
        <v>2.71</v>
      </c>
      <c r="BV434" s="42">
        <f t="shared" si="886"/>
        <v>3.71</v>
      </c>
      <c r="BW434" s="11">
        <v>0.9</v>
      </c>
      <c r="BX434" s="9">
        <v>0.5</v>
      </c>
      <c r="BY434" s="43">
        <f t="shared" si="887"/>
        <v>10704.927492</v>
      </c>
      <c r="CH434" s="11">
        <v>42781</v>
      </c>
      <c r="CI434" s="12">
        <v>0.168</v>
      </c>
      <c r="CJ434" s="11">
        <v>1</v>
      </c>
      <c r="CK434" s="11">
        <v>0</v>
      </c>
      <c r="CL434" s="13">
        <f t="shared" si="888"/>
        <v>7187.208</v>
      </c>
      <c r="CM434" s="11">
        <v>1</v>
      </c>
      <c r="CN434" s="11">
        <v>0.93</v>
      </c>
      <c r="CO434" s="11">
        <v>1.85</v>
      </c>
      <c r="CP434" s="42">
        <f t="shared" si="889"/>
        <v>2.7205</v>
      </c>
      <c r="CQ434" s="11">
        <v>0.9</v>
      </c>
      <c r="CR434" s="9">
        <v>0.5</v>
      </c>
      <c r="CS434" s="43">
        <f t="shared" si="890"/>
        <v>8798.7597138</v>
      </c>
      <c r="DB434" s="11">
        <v>44045</v>
      </c>
      <c r="DC434" s="12">
        <v>0.168</v>
      </c>
      <c r="DD434" s="11">
        <v>1</v>
      </c>
      <c r="DE434" s="11">
        <v>0</v>
      </c>
      <c r="DF434" s="13">
        <f t="shared" si="891"/>
        <v>7399.56</v>
      </c>
      <c r="DG434" s="11">
        <v>1</v>
      </c>
      <c r="DH434" s="11">
        <v>1</v>
      </c>
      <c r="DI434" s="11">
        <v>2.11</v>
      </c>
      <c r="DJ434" s="42">
        <f t="shared" si="892"/>
        <v>3.11</v>
      </c>
      <c r="DK434" s="11">
        <v>0.9</v>
      </c>
      <c r="DL434" s="9">
        <v>0.5</v>
      </c>
      <c r="DM434" s="43">
        <f t="shared" si="893"/>
        <v>10355.68422</v>
      </c>
      <c r="DV434" s="11">
        <v>49923</v>
      </c>
      <c r="DW434" s="12">
        <v>0.199</v>
      </c>
      <c r="DX434" s="11">
        <v>1</v>
      </c>
      <c r="DY434" s="11">
        <v>0</v>
      </c>
      <c r="DZ434" s="13">
        <f t="shared" si="894"/>
        <v>9934.677</v>
      </c>
      <c r="EA434" s="11">
        <v>1</v>
      </c>
      <c r="EB434" s="11">
        <v>1</v>
      </c>
      <c r="EC434" s="11">
        <v>2.91</v>
      </c>
      <c r="ED434" s="42">
        <f t="shared" si="895"/>
        <v>3.91</v>
      </c>
      <c r="EE434" s="11">
        <v>0.9</v>
      </c>
      <c r="EF434" s="9">
        <v>0.5</v>
      </c>
      <c r="EG434" s="43">
        <f t="shared" si="896"/>
        <v>17480.0641815</v>
      </c>
    </row>
    <row r="435" customHeight="1" spans="1:139">
      <c r="F435" s="11">
        <v>35434</v>
      </c>
      <c r="G435" s="12">
        <v>0.168</v>
      </c>
      <c r="H435" s="11">
        <v>1</v>
      </c>
      <c r="I435" s="11">
        <v>0</v>
      </c>
      <c r="J435" s="13">
        <f t="shared" si="876"/>
        <v>5952.912</v>
      </c>
      <c r="K435" s="11">
        <v>1</v>
      </c>
      <c r="L435" s="11">
        <v>0.89</v>
      </c>
      <c r="M435" s="11">
        <v>1.78</v>
      </c>
      <c r="N435" s="42">
        <f t="shared" si="877"/>
        <v>2.5842</v>
      </c>
      <c r="O435" s="11">
        <v>0.9</v>
      </c>
      <c r="P435" s="9">
        <v>0.5</v>
      </c>
      <c r="Q435" s="43">
        <f t="shared" si="878"/>
        <v>6922.58183568</v>
      </c>
      <c r="Z435" s="11">
        <v>35728</v>
      </c>
      <c r="AA435" s="12">
        <v>0.168</v>
      </c>
      <c r="AB435" s="11">
        <v>1</v>
      </c>
      <c r="AC435" s="11">
        <v>0</v>
      </c>
      <c r="AD435" s="13">
        <f t="shared" si="879"/>
        <v>6002.304</v>
      </c>
      <c r="AE435" s="11">
        <v>1</v>
      </c>
      <c r="AF435" s="11">
        <v>1</v>
      </c>
      <c r="AG435" s="11">
        <v>2.11</v>
      </c>
      <c r="AH435" s="42">
        <f t="shared" si="880"/>
        <v>3.11</v>
      </c>
      <c r="AI435" s="11">
        <v>0.9</v>
      </c>
      <c r="AJ435" s="9">
        <v>0.5</v>
      </c>
      <c r="AK435" s="43">
        <f t="shared" si="881"/>
        <v>8400.224448</v>
      </c>
      <c r="AT435" s="11">
        <v>36903</v>
      </c>
      <c r="AU435" s="12">
        <v>0.168</v>
      </c>
      <c r="AV435" s="11">
        <v>1</v>
      </c>
      <c r="AW435" s="11">
        <v>0</v>
      </c>
      <c r="AX435" s="13">
        <f t="shared" si="882"/>
        <v>6199.704</v>
      </c>
      <c r="AY435" s="11">
        <v>1</v>
      </c>
      <c r="AZ435" s="11">
        <v>0.93</v>
      </c>
      <c r="BA435" s="11">
        <v>1.85</v>
      </c>
      <c r="BB435" s="42">
        <f t="shared" si="883"/>
        <v>2.7205</v>
      </c>
      <c r="BC435" s="11">
        <v>0.9</v>
      </c>
      <c r="BD435" s="9">
        <v>0.5</v>
      </c>
      <c r="BE435" s="43">
        <f t="shared" si="884"/>
        <v>7589.8326294</v>
      </c>
      <c r="BN435" s="11">
        <v>38167</v>
      </c>
      <c r="BO435" s="12">
        <v>0.168</v>
      </c>
      <c r="BP435" s="11">
        <v>1</v>
      </c>
      <c r="BQ435" s="11">
        <v>0</v>
      </c>
      <c r="BR435" s="13">
        <f t="shared" si="885"/>
        <v>6412.056</v>
      </c>
      <c r="BS435" s="11">
        <v>1</v>
      </c>
      <c r="BT435" s="11">
        <v>1</v>
      </c>
      <c r="BU435" s="11">
        <v>2.71</v>
      </c>
      <c r="BV435" s="42">
        <f t="shared" si="886"/>
        <v>3.71</v>
      </c>
      <c r="BW435" s="11">
        <v>0.9</v>
      </c>
      <c r="BX435" s="9">
        <v>0.5</v>
      </c>
      <c r="BY435" s="43">
        <f t="shared" si="887"/>
        <v>10704.927492</v>
      </c>
      <c r="CH435" s="11">
        <v>42781</v>
      </c>
      <c r="CI435" s="12">
        <v>0.168</v>
      </c>
      <c r="CJ435" s="11">
        <v>1</v>
      </c>
      <c r="CK435" s="11">
        <v>0</v>
      </c>
      <c r="CL435" s="13">
        <f t="shared" si="888"/>
        <v>7187.208</v>
      </c>
      <c r="CM435" s="11">
        <v>1</v>
      </c>
      <c r="CN435" s="11">
        <v>0.93</v>
      </c>
      <c r="CO435" s="11">
        <v>1.85</v>
      </c>
      <c r="CP435" s="42">
        <f t="shared" si="889"/>
        <v>2.7205</v>
      </c>
      <c r="CQ435" s="11">
        <v>0.9</v>
      </c>
      <c r="CR435" s="9">
        <v>0.5</v>
      </c>
      <c r="CS435" s="43">
        <f t="shared" si="890"/>
        <v>8798.7597138</v>
      </c>
      <c r="DB435" s="11">
        <v>44045</v>
      </c>
      <c r="DC435" s="12">
        <v>0.168</v>
      </c>
      <c r="DD435" s="11">
        <v>1</v>
      </c>
      <c r="DE435" s="11">
        <v>0</v>
      </c>
      <c r="DF435" s="13">
        <f t="shared" si="891"/>
        <v>7399.56</v>
      </c>
      <c r="DG435" s="11">
        <v>1</v>
      </c>
      <c r="DH435" s="11">
        <v>1</v>
      </c>
      <c r="DI435" s="11">
        <v>2.11</v>
      </c>
      <c r="DJ435" s="42">
        <f t="shared" si="892"/>
        <v>3.11</v>
      </c>
      <c r="DK435" s="11">
        <v>0.9</v>
      </c>
      <c r="DL435" s="9">
        <v>0.5</v>
      </c>
      <c r="DM435" s="43">
        <f t="shared" si="893"/>
        <v>10355.68422</v>
      </c>
      <c r="DV435" s="11">
        <v>49923</v>
      </c>
      <c r="DW435" s="12">
        <v>0.199</v>
      </c>
      <c r="DX435" s="11">
        <v>1</v>
      </c>
      <c r="DY435" s="11">
        <v>0</v>
      </c>
      <c r="DZ435" s="13">
        <f t="shared" si="894"/>
        <v>9934.677</v>
      </c>
      <c r="EA435" s="11">
        <v>1</v>
      </c>
      <c r="EB435" s="11">
        <v>1</v>
      </c>
      <c r="EC435" s="11">
        <v>2.91</v>
      </c>
      <c r="ED435" s="42">
        <f t="shared" si="895"/>
        <v>3.91</v>
      </c>
      <c r="EE435" s="11">
        <v>0.9</v>
      </c>
      <c r="EF435" s="9">
        <v>0.5</v>
      </c>
      <c r="EG435" s="43">
        <f t="shared" si="896"/>
        <v>17480.0641815</v>
      </c>
    </row>
    <row r="436" customHeight="1" spans="1:139">
      <c r="F436" s="11">
        <v>35434</v>
      </c>
      <c r="G436" s="12">
        <v>0.168</v>
      </c>
      <c r="H436" s="11">
        <v>1</v>
      </c>
      <c r="I436" s="11">
        <v>0</v>
      </c>
      <c r="J436" s="13">
        <f t="shared" si="876"/>
        <v>5952.912</v>
      </c>
      <c r="K436" s="11">
        <v>1</v>
      </c>
      <c r="L436" s="11">
        <v>0.89</v>
      </c>
      <c r="M436" s="11">
        <v>1.78</v>
      </c>
      <c r="N436" s="42">
        <f t="shared" si="877"/>
        <v>2.5842</v>
      </c>
      <c r="O436" s="11">
        <v>0.9</v>
      </c>
      <c r="P436" s="9">
        <v>0.5</v>
      </c>
      <c r="Q436" s="43">
        <f t="shared" si="878"/>
        <v>6922.58183568</v>
      </c>
      <c r="Z436" s="11">
        <v>35728</v>
      </c>
      <c r="AA436" s="12">
        <v>0.168</v>
      </c>
      <c r="AB436" s="11">
        <v>1</v>
      </c>
      <c r="AC436" s="11">
        <v>0</v>
      </c>
      <c r="AD436" s="13">
        <f t="shared" si="879"/>
        <v>6002.304</v>
      </c>
      <c r="AE436" s="11">
        <v>1</v>
      </c>
      <c r="AF436" s="11">
        <v>1</v>
      </c>
      <c r="AG436" s="11">
        <v>2.11</v>
      </c>
      <c r="AH436" s="42">
        <f t="shared" si="880"/>
        <v>3.11</v>
      </c>
      <c r="AI436" s="11">
        <v>0.9</v>
      </c>
      <c r="AJ436" s="9">
        <v>0.5</v>
      </c>
      <c r="AK436" s="43">
        <f t="shared" si="881"/>
        <v>8400.224448</v>
      </c>
      <c r="AT436" s="11">
        <v>36903</v>
      </c>
      <c r="AU436" s="12">
        <v>0.168</v>
      </c>
      <c r="AV436" s="11">
        <v>1</v>
      </c>
      <c r="AW436" s="11">
        <v>0</v>
      </c>
      <c r="AX436" s="13">
        <f t="shared" si="882"/>
        <v>6199.704</v>
      </c>
      <c r="AY436" s="11">
        <v>1</v>
      </c>
      <c r="AZ436" s="11">
        <v>0.93</v>
      </c>
      <c r="BA436" s="11">
        <v>1.85</v>
      </c>
      <c r="BB436" s="42">
        <f t="shared" si="883"/>
        <v>2.7205</v>
      </c>
      <c r="BC436" s="11">
        <v>0.9</v>
      </c>
      <c r="BD436" s="9">
        <v>0.5</v>
      </c>
      <c r="BE436" s="43">
        <f t="shared" si="884"/>
        <v>7589.8326294</v>
      </c>
      <c r="BN436" s="11">
        <v>38167</v>
      </c>
      <c r="BO436" s="12">
        <v>0.168</v>
      </c>
      <c r="BP436" s="11">
        <v>1</v>
      </c>
      <c r="BQ436" s="11">
        <v>0</v>
      </c>
      <c r="BR436" s="13">
        <f t="shared" si="885"/>
        <v>6412.056</v>
      </c>
      <c r="BS436" s="11">
        <v>1</v>
      </c>
      <c r="BT436" s="11">
        <v>1</v>
      </c>
      <c r="BU436" s="11">
        <v>2.71</v>
      </c>
      <c r="BV436" s="42">
        <f t="shared" si="886"/>
        <v>3.71</v>
      </c>
      <c r="BW436" s="11">
        <v>0.9</v>
      </c>
      <c r="BX436" s="9">
        <v>0.5</v>
      </c>
      <c r="BY436" s="43">
        <f t="shared" si="887"/>
        <v>10704.927492</v>
      </c>
      <c r="CH436" s="11">
        <v>42781</v>
      </c>
      <c r="CI436" s="12">
        <v>0.168</v>
      </c>
      <c r="CJ436" s="11">
        <v>1</v>
      </c>
      <c r="CK436" s="11">
        <v>0</v>
      </c>
      <c r="CL436" s="13">
        <f t="shared" si="888"/>
        <v>7187.208</v>
      </c>
      <c r="CM436" s="11">
        <v>1</v>
      </c>
      <c r="CN436" s="11">
        <v>0.93</v>
      </c>
      <c r="CO436" s="11">
        <v>1.85</v>
      </c>
      <c r="CP436" s="42">
        <f t="shared" si="889"/>
        <v>2.7205</v>
      </c>
      <c r="CQ436" s="11">
        <v>0.9</v>
      </c>
      <c r="CR436" s="9">
        <v>0.5</v>
      </c>
      <c r="CS436" s="43">
        <f t="shared" si="890"/>
        <v>8798.7597138</v>
      </c>
      <c r="DB436" s="11">
        <v>44045</v>
      </c>
      <c r="DC436" s="12">
        <v>0.168</v>
      </c>
      <c r="DD436" s="11">
        <v>1</v>
      </c>
      <c r="DE436" s="11">
        <v>0</v>
      </c>
      <c r="DF436" s="13">
        <f t="shared" si="891"/>
        <v>7399.56</v>
      </c>
      <c r="DG436" s="11">
        <v>1</v>
      </c>
      <c r="DH436" s="11">
        <v>1</v>
      </c>
      <c r="DI436" s="11">
        <v>2.11</v>
      </c>
      <c r="DJ436" s="42">
        <f t="shared" si="892"/>
        <v>3.11</v>
      </c>
      <c r="DK436" s="11">
        <v>0.9</v>
      </c>
      <c r="DL436" s="9">
        <v>0.5</v>
      </c>
      <c r="DM436" s="43">
        <f t="shared" si="893"/>
        <v>10355.68422</v>
      </c>
      <c r="DV436" s="11">
        <v>49923</v>
      </c>
      <c r="DW436" s="12">
        <v>0.199</v>
      </c>
      <c r="DX436" s="11">
        <v>1</v>
      </c>
      <c r="DY436" s="11">
        <v>0</v>
      </c>
      <c r="DZ436" s="13">
        <f t="shared" si="894"/>
        <v>9934.677</v>
      </c>
      <c r="EA436" s="11">
        <v>1</v>
      </c>
      <c r="EB436" s="11">
        <v>1</v>
      </c>
      <c r="EC436" s="11">
        <v>2.91</v>
      </c>
      <c r="ED436" s="42">
        <f t="shared" si="895"/>
        <v>3.91</v>
      </c>
      <c r="EE436" s="11">
        <v>0.9</v>
      </c>
      <c r="EF436" s="9">
        <v>0.5</v>
      </c>
      <c r="EG436" s="43">
        <f t="shared" si="896"/>
        <v>17480.0641815</v>
      </c>
    </row>
    <row r="437" customHeight="1" spans="1:139">
      <c r="F437" s="11">
        <v>35434</v>
      </c>
      <c r="G437" s="12">
        <v>0.168</v>
      </c>
      <c r="H437" s="11">
        <v>1</v>
      </c>
      <c r="I437" s="11">
        <v>0</v>
      </c>
      <c r="J437" s="13">
        <f t="shared" si="876"/>
        <v>5952.912</v>
      </c>
      <c r="K437" s="11">
        <v>1</v>
      </c>
      <c r="L437" s="11">
        <v>0.89</v>
      </c>
      <c r="M437" s="11">
        <v>1.78</v>
      </c>
      <c r="N437" s="42">
        <f t="shared" si="877"/>
        <v>2.5842</v>
      </c>
      <c r="O437" s="11">
        <v>0.9</v>
      </c>
      <c r="P437" s="9">
        <v>0.5</v>
      </c>
      <c r="Q437" s="43">
        <f t="shared" si="878"/>
        <v>6922.58183568</v>
      </c>
      <c r="Z437" s="11">
        <v>35728</v>
      </c>
      <c r="AA437" s="12">
        <v>0.168</v>
      </c>
      <c r="AB437" s="11">
        <v>1</v>
      </c>
      <c r="AC437" s="11">
        <v>0</v>
      </c>
      <c r="AD437" s="13">
        <f t="shared" si="879"/>
        <v>6002.304</v>
      </c>
      <c r="AE437" s="11">
        <v>1</v>
      </c>
      <c r="AF437" s="11">
        <v>1</v>
      </c>
      <c r="AG437" s="11">
        <v>2.11</v>
      </c>
      <c r="AH437" s="42">
        <f t="shared" si="880"/>
        <v>3.11</v>
      </c>
      <c r="AI437" s="11">
        <v>0.9</v>
      </c>
      <c r="AJ437" s="9">
        <v>0.5</v>
      </c>
      <c r="AK437" s="43">
        <f t="shared" si="881"/>
        <v>8400.224448</v>
      </c>
      <c r="AT437" s="11">
        <v>36903</v>
      </c>
      <c r="AU437" s="12">
        <v>0.168</v>
      </c>
      <c r="AV437" s="11">
        <v>1</v>
      </c>
      <c r="AW437" s="11">
        <v>0</v>
      </c>
      <c r="AX437" s="13">
        <f t="shared" si="882"/>
        <v>6199.704</v>
      </c>
      <c r="AY437" s="11">
        <v>1</v>
      </c>
      <c r="AZ437" s="11">
        <v>0.93</v>
      </c>
      <c r="BA437" s="11">
        <v>1.85</v>
      </c>
      <c r="BB437" s="42">
        <f t="shared" si="883"/>
        <v>2.7205</v>
      </c>
      <c r="BC437" s="11">
        <v>0.9</v>
      </c>
      <c r="BD437" s="9">
        <v>0.5</v>
      </c>
      <c r="BE437" s="43">
        <f t="shared" si="884"/>
        <v>7589.8326294</v>
      </c>
      <c r="BN437" s="11">
        <v>38167</v>
      </c>
      <c r="BO437" s="12">
        <v>0.168</v>
      </c>
      <c r="BP437" s="11">
        <v>1</v>
      </c>
      <c r="BQ437" s="11">
        <v>0</v>
      </c>
      <c r="BR437" s="13">
        <f t="shared" si="885"/>
        <v>6412.056</v>
      </c>
      <c r="BS437" s="11">
        <v>1</v>
      </c>
      <c r="BT437" s="11">
        <v>1</v>
      </c>
      <c r="BU437" s="11">
        <v>2.71</v>
      </c>
      <c r="BV437" s="42">
        <f t="shared" si="886"/>
        <v>3.71</v>
      </c>
      <c r="BW437" s="11">
        <v>0.9</v>
      </c>
      <c r="BX437" s="9">
        <v>0.5</v>
      </c>
      <c r="BY437" s="43">
        <f t="shared" si="887"/>
        <v>10704.927492</v>
      </c>
      <c r="CH437" s="11">
        <v>42781</v>
      </c>
      <c r="CI437" s="12">
        <v>0.168</v>
      </c>
      <c r="CJ437" s="11">
        <v>1</v>
      </c>
      <c r="CK437" s="11">
        <v>0</v>
      </c>
      <c r="CL437" s="13">
        <f t="shared" si="888"/>
        <v>7187.208</v>
      </c>
      <c r="CM437" s="11">
        <v>1</v>
      </c>
      <c r="CN437" s="11">
        <v>0.93</v>
      </c>
      <c r="CO437" s="11">
        <v>1.85</v>
      </c>
      <c r="CP437" s="42">
        <f t="shared" si="889"/>
        <v>2.7205</v>
      </c>
      <c r="CQ437" s="11">
        <v>0.9</v>
      </c>
      <c r="CR437" s="9">
        <v>0.5</v>
      </c>
      <c r="CS437" s="43">
        <f t="shared" si="890"/>
        <v>8798.7597138</v>
      </c>
      <c r="DB437" s="11">
        <v>44045</v>
      </c>
      <c r="DC437" s="12">
        <v>0.168</v>
      </c>
      <c r="DD437" s="11">
        <v>1</v>
      </c>
      <c r="DE437" s="11">
        <v>0</v>
      </c>
      <c r="DF437" s="13">
        <f t="shared" si="891"/>
        <v>7399.56</v>
      </c>
      <c r="DG437" s="11">
        <v>1</v>
      </c>
      <c r="DH437" s="11">
        <v>1</v>
      </c>
      <c r="DI437" s="11">
        <v>2.11</v>
      </c>
      <c r="DJ437" s="42">
        <f t="shared" si="892"/>
        <v>3.11</v>
      </c>
      <c r="DK437" s="11">
        <v>0.9</v>
      </c>
      <c r="DL437" s="9">
        <v>0.5</v>
      </c>
      <c r="DM437" s="43">
        <f t="shared" si="893"/>
        <v>10355.68422</v>
      </c>
      <c r="DV437" s="11">
        <v>49923</v>
      </c>
      <c r="DW437" s="12">
        <v>0.199</v>
      </c>
      <c r="DX437" s="11">
        <v>1</v>
      </c>
      <c r="DY437" s="11">
        <v>0</v>
      </c>
      <c r="DZ437" s="13">
        <f t="shared" si="894"/>
        <v>9934.677</v>
      </c>
      <c r="EA437" s="11">
        <v>1</v>
      </c>
      <c r="EB437" s="11">
        <v>1</v>
      </c>
      <c r="EC437" s="11">
        <v>2.91</v>
      </c>
      <c r="ED437" s="42">
        <f t="shared" si="895"/>
        <v>3.91</v>
      </c>
      <c r="EE437" s="11">
        <v>0.9</v>
      </c>
      <c r="EF437" s="9">
        <v>0.5</v>
      </c>
      <c r="EG437" s="43">
        <f t="shared" si="896"/>
        <v>17480.0641815</v>
      </c>
    </row>
    <row r="438" customHeight="1" spans="1:139">
      <c r="F438" s="11">
        <v>35434</v>
      </c>
      <c r="G438" s="12">
        <v>0.168</v>
      </c>
      <c r="H438" s="11">
        <v>1</v>
      </c>
      <c r="I438" s="11">
        <v>0</v>
      </c>
      <c r="J438" s="13">
        <f t="shared" si="876"/>
        <v>5952.912</v>
      </c>
      <c r="K438" s="11">
        <v>1</v>
      </c>
      <c r="L438" s="11">
        <v>0.89</v>
      </c>
      <c r="M438" s="11">
        <v>1.78</v>
      </c>
      <c r="N438" s="42">
        <f t="shared" si="877"/>
        <v>2.5842</v>
      </c>
      <c r="O438" s="11">
        <v>0.9</v>
      </c>
      <c r="P438" s="9">
        <v>0.5</v>
      </c>
      <c r="Q438" s="43">
        <f t="shared" si="878"/>
        <v>6922.58183568</v>
      </c>
      <c r="Z438" s="11">
        <v>35728</v>
      </c>
      <c r="AA438" s="12">
        <v>0.168</v>
      </c>
      <c r="AB438" s="11">
        <v>1</v>
      </c>
      <c r="AC438" s="11">
        <v>0</v>
      </c>
      <c r="AD438" s="13">
        <f t="shared" si="879"/>
        <v>6002.304</v>
      </c>
      <c r="AE438" s="11">
        <v>1</v>
      </c>
      <c r="AF438" s="11">
        <v>1</v>
      </c>
      <c r="AG438" s="11">
        <v>2.11</v>
      </c>
      <c r="AH438" s="42">
        <f t="shared" si="880"/>
        <v>3.11</v>
      </c>
      <c r="AI438" s="11">
        <v>0.9</v>
      </c>
      <c r="AJ438" s="9">
        <v>0.5</v>
      </c>
      <c r="AK438" s="43">
        <f t="shared" si="881"/>
        <v>8400.224448</v>
      </c>
      <c r="AT438" s="11">
        <v>36903</v>
      </c>
      <c r="AU438" s="12">
        <v>0.168</v>
      </c>
      <c r="AV438" s="11">
        <v>1</v>
      </c>
      <c r="AW438" s="11">
        <v>0</v>
      </c>
      <c r="AX438" s="13">
        <f t="shared" si="882"/>
        <v>6199.704</v>
      </c>
      <c r="AY438" s="11">
        <v>1</v>
      </c>
      <c r="AZ438" s="11">
        <v>0.93</v>
      </c>
      <c r="BA438" s="11">
        <v>1.85</v>
      </c>
      <c r="BB438" s="42">
        <f t="shared" si="883"/>
        <v>2.7205</v>
      </c>
      <c r="BC438" s="11">
        <v>0.9</v>
      </c>
      <c r="BD438" s="9">
        <v>0.5</v>
      </c>
      <c r="BE438" s="43">
        <f t="shared" si="884"/>
        <v>7589.8326294</v>
      </c>
      <c r="BN438" s="11">
        <v>38167</v>
      </c>
      <c r="BO438" s="12">
        <v>0.168</v>
      </c>
      <c r="BP438" s="11">
        <v>1</v>
      </c>
      <c r="BQ438" s="11">
        <v>0</v>
      </c>
      <c r="BR438" s="13">
        <f t="shared" si="885"/>
        <v>6412.056</v>
      </c>
      <c r="BS438" s="11">
        <v>1</v>
      </c>
      <c r="BT438" s="11">
        <v>1</v>
      </c>
      <c r="BU438" s="11">
        <v>2.71</v>
      </c>
      <c r="BV438" s="42">
        <f t="shared" si="886"/>
        <v>3.71</v>
      </c>
      <c r="BW438" s="11">
        <v>0.9</v>
      </c>
      <c r="BX438" s="9">
        <v>0.5</v>
      </c>
      <c r="BY438" s="43">
        <f t="shared" si="887"/>
        <v>10704.927492</v>
      </c>
      <c r="CH438" s="11">
        <v>42781</v>
      </c>
      <c r="CI438" s="12">
        <v>0.168</v>
      </c>
      <c r="CJ438" s="11">
        <v>1</v>
      </c>
      <c r="CK438" s="11">
        <v>0</v>
      </c>
      <c r="CL438" s="13">
        <f t="shared" si="888"/>
        <v>7187.208</v>
      </c>
      <c r="CM438" s="11">
        <v>1</v>
      </c>
      <c r="CN438" s="11">
        <v>0.93</v>
      </c>
      <c r="CO438" s="11">
        <v>1.85</v>
      </c>
      <c r="CP438" s="42">
        <f t="shared" si="889"/>
        <v>2.7205</v>
      </c>
      <c r="CQ438" s="11">
        <v>0.9</v>
      </c>
      <c r="CR438" s="9">
        <v>0.5</v>
      </c>
      <c r="CS438" s="43">
        <f t="shared" si="890"/>
        <v>8798.7597138</v>
      </c>
      <c r="DB438" s="11">
        <v>44045</v>
      </c>
      <c r="DC438" s="12">
        <v>0.168</v>
      </c>
      <c r="DD438" s="11">
        <v>1</v>
      </c>
      <c r="DE438" s="11">
        <v>0</v>
      </c>
      <c r="DF438" s="13">
        <f t="shared" si="891"/>
        <v>7399.56</v>
      </c>
      <c r="DG438" s="11">
        <v>1</v>
      </c>
      <c r="DH438" s="11">
        <v>1</v>
      </c>
      <c r="DI438" s="11">
        <v>2.11</v>
      </c>
      <c r="DJ438" s="42">
        <f t="shared" si="892"/>
        <v>3.11</v>
      </c>
      <c r="DK438" s="11">
        <v>0.9</v>
      </c>
      <c r="DL438" s="9">
        <v>0.5</v>
      </c>
      <c r="DM438" s="43">
        <f t="shared" si="893"/>
        <v>10355.68422</v>
      </c>
      <c r="DV438" s="11">
        <v>49923</v>
      </c>
      <c r="DW438" s="12">
        <v>0.199</v>
      </c>
      <c r="DX438" s="11">
        <v>1</v>
      </c>
      <c r="DY438" s="11">
        <v>0</v>
      </c>
      <c r="DZ438" s="13">
        <f t="shared" si="894"/>
        <v>9934.677</v>
      </c>
      <c r="EA438" s="11">
        <v>1</v>
      </c>
      <c r="EB438" s="11">
        <v>1</v>
      </c>
      <c r="EC438" s="11">
        <v>2.91</v>
      </c>
      <c r="ED438" s="42">
        <f t="shared" si="895"/>
        <v>3.91</v>
      </c>
      <c r="EE438" s="11">
        <v>0.9</v>
      </c>
      <c r="EF438" s="9">
        <v>0.5</v>
      </c>
      <c r="EG438" s="43">
        <f t="shared" si="896"/>
        <v>17480.0641815</v>
      </c>
    </row>
    <row r="439" customHeight="1" spans="1:139">
      <c r="F439" s="11">
        <v>35434</v>
      </c>
      <c r="G439" s="12">
        <v>0.3</v>
      </c>
      <c r="H439" s="11">
        <v>1</v>
      </c>
      <c r="I439" s="11">
        <v>0</v>
      </c>
      <c r="J439" s="13">
        <f t="shared" si="876"/>
        <v>10630.2</v>
      </c>
      <c r="K439" s="11">
        <v>1</v>
      </c>
      <c r="L439" s="11">
        <v>0.89</v>
      </c>
      <c r="M439" s="11">
        <v>1.78</v>
      </c>
      <c r="N439" s="42">
        <f t="shared" si="877"/>
        <v>2.5842</v>
      </c>
      <c r="O439" s="11">
        <v>0.9</v>
      </c>
      <c r="P439" s="9">
        <v>0.5</v>
      </c>
      <c r="Q439" s="43">
        <f t="shared" si="878"/>
        <v>12361.753278</v>
      </c>
      <c r="Z439" s="11">
        <v>35728</v>
      </c>
      <c r="AA439" s="12">
        <v>0.3</v>
      </c>
      <c r="AB439" s="11">
        <v>1</v>
      </c>
      <c r="AC439" s="11">
        <v>0</v>
      </c>
      <c r="AD439" s="13">
        <f t="shared" si="879"/>
        <v>10718.4</v>
      </c>
      <c r="AE439" s="11">
        <v>1</v>
      </c>
      <c r="AF439" s="11">
        <v>1</v>
      </c>
      <c r="AG439" s="11">
        <v>2.11</v>
      </c>
      <c r="AH439" s="42">
        <f t="shared" si="880"/>
        <v>3.11</v>
      </c>
      <c r="AI439" s="11">
        <v>0.9</v>
      </c>
      <c r="AJ439" s="9">
        <v>0.5</v>
      </c>
      <c r="AK439" s="43">
        <f t="shared" si="881"/>
        <v>15000.4008</v>
      </c>
      <c r="AT439" s="11">
        <v>36903</v>
      </c>
      <c r="AU439" s="12">
        <v>0.3</v>
      </c>
      <c r="AV439" s="11">
        <v>1</v>
      </c>
      <c r="AW439" s="11">
        <v>0</v>
      </c>
      <c r="AX439" s="13">
        <f t="shared" si="882"/>
        <v>11070.9</v>
      </c>
      <c r="AY439" s="11">
        <v>1</v>
      </c>
      <c r="AZ439" s="11">
        <v>0.93</v>
      </c>
      <c r="BA439" s="11">
        <v>1.85</v>
      </c>
      <c r="BB439" s="42">
        <f t="shared" si="883"/>
        <v>2.7205</v>
      </c>
      <c r="BC439" s="11">
        <v>0.9</v>
      </c>
      <c r="BD439" s="9">
        <v>0.5</v>
      </c>
      <c r="BE439" s="43">
        <f t="shared" si="884"/>
        <v>13553.2725525</v>
      </c>
      <c r="BN439" s="11">
        <v>38167</v>
      </c>
      <c r="BO439" s="12">
        <v>0.3</v>
      </c>
      <c r="BP439" s="11">
        <v>1</v>
      </c>
      <c r="BQ439" s="11">
        <v>0</v>
      </c>
      <c r="BR439" s="13">
        <f t="shared" si="885"/>
        <v>11450.1</v>
      </c>
      <c r="BS439" s="11">
        <v>1</v>
      </c>
      <c r="BT439" s="11">
        <v>1</v>
      </c>
      <c r="BU439" s="11">
        <v>2.71</v>
      </c>
      <c r="BV439" s="42">
        <f t="shared" si="886"/>
        <v>3.71</v>
      </c>
      <c r="BW439" s="11">
        <v>0.9</v>
      </c>
      <c r="BX439" s="9">
        <v>0.5</v>
      </c>
      <c r="BY439" s="43">
        <f t="shared" si="887"/>
        <v>19115.94195</v>
      </c>
      <c r="CH439" s="11">
        <v>42781</v>
      </c>
      <c r="CI439" s="12">
        <v>0.3</v>
      </c>
      <c r="CJ439" s="11">
        <v>1</v>
      </c>
      <c r="CK439" s="11">
        <v>0</v>
      </c>
      <c r="CL439" s="13">
        <f t="shared" si="888"/>
        <v>12834.3</v>
      </c>
      <c r="CM439" s="11">
        <v>1</v>
      </c>
      <c r="CN439" s="11">
        <v>0.93</v>
      </c>
      <c r="CO439" s="11">
        <v>1.85</v>
      </c>
      <c r="CP439" s="42">
        <f t="shared" si="889"/>
        <v>2.7205</v>
      </c>
      <c r="CQ439" s="11">
        <v>0.9</v>
      </c>
      <c r="CR439" s="9">
        <v>0.5</v>
      </c>
      <c r="CS439" s="43">
        <f t="shared" si="890"/>
        <v>15712.0709175</v>
      </c>
      <c r="DB439" s="11">
        <v>44045</v>
      </c>
      <c r="DC439" s="12">
        <v>0.3</v>
      </c>
      <c r="DD439" s="11">
        <v>1</v>
      </c>
      <c r="DE439" s="11">
        <v>0</v>
      </c>
      <c r="DF439" s="13">
        <f t="shared" si="891"/>
        <v>13213.5</v>
      </c>
      <c r="DG439" s="11">
        <v>1</v>
      </c>
      <c r="DH439" s="11">
        <v>1</v>
      </c>
      <c r="DI439" s="11">
        <v>2.11</v>
      </c>
      <c r="DJ439" s="42">
        <f t="shared" si="892"/>
        <v>3.11</v>
      </c>
      <c r="DK439" s="11">
        <v>0.9</v>
      </c>
      <c r="DL439" s="9">
        <v>0.5</v>
      </c>
      <c r="DM439" s="43">
        <f t="shared" si="893"/>
        <v>18492.29325</v>
      </c>
      <c r="DV439" s="11">
        <v>49923</v>
      </c>
      <c r="DW439" s="12">
        <v>0.355</v>
      </c>
      <c r="DX439" s="11">
        <v>1</v>
      </c>
      <c r="DY439" s="11">
        <v>0</v>
      </c>
      <c r="DZ439" s="13">
        <f t="shared" si="894"/>
        <v>17722.665</v>
      </c>
      <c r="EA439" s="11">
        <v>1</v>
      </c>
      <c r="EB439" s="11">
        <v>1</v>
      </c>
      <c r="EC439" s="11">
        <v>2.91</v>
      </c>
      <c r="ED439" s="42">
        <f t="shared" si="895"/>
        <v>3.91</v>
      </c>
      <c r="EE439" s="11">
        <v>0.9</v>
      </c>
      <c r="EF439" s="9">
        <v>0.5</v>
      </c>
      <c r="EG439" s="43">
        <f t="shared" si="896"/>
        <v>31183.0290675</v>
      </c>
    </row>
    <row r="440" customHeight="1" spans="1:139">
      <c r="F440" s="11">
        <v>35434</v>
      </c>
      <c r="G440" s="12">
        <v>0.58</v>
      </c>
      <c r="H440" s="11">
        <v>1</v>
      </c>
      <c r="I440" s="11">
        <v>0</v>
      </c>
      <c r="J440" s="13">
        <f t="shared" si="876"/>
        <v>20551.72</v>
      </c>
      <c r="K440" s="11">
        <v>1</v>
      </c>
      <c r="L440" s="11">
        <v>0.89</v>
      </c>
      <c r="M440" s="11">
        <v>1.78</v>
      </c>
      <c r="N440" s="42">
        <f t="shared" si="877"/>
        <v>2.5842</v>
      </c>
      <c r="O440" s="11">
        <v>0.9</v>
      </c>
      <c r="P440" s="9">
        <v>0.5</v>
      </c>
      <c r="Q440" s="43">
        <f t="shared" si="878"/>
        <v>23899.3896708</v>
      </c>
      <c r="Z440" s="11">
        <v>35728</v>
      </c>
      <c r="AA440" s="12">
        <v>0.58</v>
      </c>
      <c r="AB440" s="11">
        <v>1</v>
      </c>
      <c r="AC440" s="11">
        <v>0</v>
      </c>
      <c r="AD440" s="13">
        <f t="shared" si="879"/>
        <v>20722.24</v>
      </c>
      <c r="AE440" s="11">
        <v>1</v>
      </c>
      <c r="AF440" s="11">
        <v>1</v>
      </c>
      <c r="AG440" s="11">
        <v>2.11</v>
      </c>
      <c r="AH440" s="42">
        <f t="shared" si="880"/>
        <v>3.11</v>
      </c>
      <c r="AI440" s="11">
        <v>0.9</v>
      </c>
      <c r="AJ440" s="9">
        <v>0.5</v>
      </c>
      <c r="AK440" s="43">
        <f t="shared" si="881"/>
        <v>29000.77488</v>
      </c>
      <c r="AT440" s="11">
        <v>36903</v>
      </c>
      <c r="AU440" s="12">
        <v>0.58</v>
      </c>
      <c r="AV440" s="11">
        <v>1</v>
      </c>
      <c r="AW440" s="11">
        <v>0</v>
      </c>
      <c r="AX440" s="13">
        <f t="shared" si="882"/>
        <v>21403.74</v>
      </c>
      <c r="AY440" s="11">
        <v>1</v>
      </c>
      <c r="AZ440" s="11">
        <v>0.93</v>
      </c>
      <c r="BA440" s="11">
        <v>1.85</v>
      </c>
      <c r="BB440" s="42">
        <f t="shared" si="883"/>
        <v>2.7205</v>
      </c>
      <c r="BC440" s="11">
        <v>0.9</v>
      </c>
      <c r="BD440" s="9">
        <v>0.5</v>
      </c>
      <c r="BE440" s="43">
        <f t="shared" si="884"/>
        <v>26202.9936015</v>
      </c>
      <c r="BN440" s="11">
        <v>38167</v>
      </c>
      <c r="BO440" s="12">
        <v>0.58</v>
      </c>
      <c r="BP440" s="11">
        <v>1</v>
      </c>
      <c r="BQ440" s="11">
        <v>0</v>
      </c>
      <c r="BR440" s="13">
        <f t="shared" si="885"/>
        <v>22136.86</v>
      </c>
      <c r="BS440" s="11">
        <v>1</v>
      </c>
      <c r="BT440" s="11">
        <v>1</v>
      </c>
      <c r="BU440" s="11">
        <v>2.71</v>
      </c>
      <c r="BV440" s="42">
        <f t="shared" si="886"/>
        <v>3.71</v>
      </c>
      <c r="BW440" s="11">
        <v>0.9</v>
      </c>
      <c r="BX440" s="9">
        <v>0.5</v>
      </c>
      <c r="BY440" s="43">
        <f t="shared" si="887"/>
        <v>36957.48777</v>
      </c>
      <c r="CH440" s="11">
        <v>42781</v>
      </c>
      <c r="CI440" s="12">
        <v>0.58</v>
      </c>
      <c r="CJ440" s="11">
        <v>1</v>
      </c>
      <c r="CK440" s="11">
        <v>0</v>
      </c>
      <c r="CL440" s="13">
        <f t="shared" si="888"/>
        <v>24812.98</v>
      </c>
      <c r="CM440" s="11">
        <v>1</v>
      </c>
      <c r="CN440" s="11">
        <v>0.93</v>
      </c>
      <c r="CO440" s="11">
        <v>1.85</v>
      </c>
      <c r="CP440" s="42">
        <f t="shared" si="889"/>
        <v>2.7205</v>
      </c>
      <c r="CQ440" s="11">
        <v>0.9</v>
      </c>
      <c r="CR440" s="9">
        <v>0.5</v>
      </c>
      <c r="CS440" s="43">
        <f t="shared" si="890"/>
        <v>30376.6704405</v>
      </c>
      <c r="DB440" s="11">
        <v>44045</v>
      </c>
      <c r="DC440" s="12">
        <v>0.58</v>
      </c>
      <c r="DD440" s="11">
        <v>1</v>
      </c>
      <c r="DE440" s="11">
        <v>0</v>
      </c>
      <c r="DF440" s="13">
        <f t="shared" si="891"/>
        <v>25546.1</v>
      </c>
      <c r="DG440" s="11">
        <v>1</v>
      </c>
      <c r="DH440" s="11">
        <v>1</v>
      </c>
      <c r="DI440" s="11">
        <v>2.11</v>
      </c>
      <c r="DJ440" s="42">
        <f t="shared" si="892"/>
        <v>3.11</v>
      </c>
      <c r="DK440" s="11">
        <v>0.9</v>
      </c>
      <c r="DL440" s="9">
        <v>0.5</v>
      </c>
      <c r="DM440" s="43">
        <f t="shared" si="893"/>
        <v>35751.76695</v>
      </c>
      <c r="DV440" s="11">
        <v>49923</v>
      </c>
      <c r="DW440" s="12">
        <v>0.69</v>
      </c>
      <c r="DX440" s="11">
        <v>1</v>
      </c>
      <c r="DY440" s="11">
        <v>0</v>
      </c>
      <c r="DZ440" s="13">
        <f t="shared" si="894"/>
        <v>34446.87</v>
      </c>
      <c r="EA440" s="11">
        <v>1</v>
      </c>
      <c r="EB440" s="11">
        <v>1</v>
      </c>
      <c r="EC440" s="11">
        <v>2.91</v>
      </c>
      <c r="ED440" s="42">
        <f t="shared" si="895"/>
        <v>3.91</v>
      </c>
      <c r="EE440" s="11">
        <v>0.9</v>
      </c>
      <c r="EF440" s="9">
        <v>0.5</v>
      </c>
      <c r="EG440" s="43">
        <f t="shared" si="896"/>
        <v>60609.267765</v>
      </c>
    </row>
    <row r="441" customHeight="1" spans="1:139">
      <c r="F441" s="47" t="s">
        <v>32</v>
      </c>
      <c r="G441" s="48"/>
      <c r="H441" s="48"/>
      <c r="I441" s="48"/>
      <c r="J441" s="48"/>
      <c r="K441" s="48"/>
      <c r="L441" s="48"/>
      <c r="M441" s="46">
        <f>SUM(Q431:Q440)</f>
        <v>91641.79763424</v>
      </c>
      <c r="N441" s="46"/>
      <c r="O441" s="46"/>
      <c r="P441" s="46"/>
      <c r="Q441" s="46"/>
      <c r="Z441" s="47" t="s">
        <v>32</v>
      </c>
      <c r="AA441" s="48"/>
      <c r="AB441" s="48"/>
      <c r="AC441" s="48"/>
      <c r="AD441" s="48"/>
      <c r="AE441" s="48"/>
      <c r="AF441" s="48"/>
      <c r="AG441" s="46">
        <f>SUM(AK431:AK440)</f>
        <v>111202.971264</v>
      </c>
      <c r="AH441" s="46"/>
      <c r="AI441" s="46"/>
      <c r="AJ441" s="46"/>
      <c r="AK441" s="46"/>
      <c r="AT441" s="47" t="s">
        <v>32</v>
      </c>
      <c r="AU441" s="48"/>
      <c r="AV441" s="48"/>
      <c r="AW441" s="48"/>
      <c r="AX441" s="48"/>
      <c r="AY441" s="48"/>
      <c r="AZ441" s="48"/>
      <c r="BA441" s="46">
        <f>SUM(BE431:BE440)</f>
        <v>100474.9271892</v>
      </c>
      <c r="BB441" s="46"/>
      <c r="BC441" s="46"/>
      <c r="BD441" s="46"/>
      <c r="BE441" s="46"/>
      <c r="BN441" s="47" t="s">
        <v>32</v>
      </c>
      <c r="BO441" s="48"/>
      <c r="BP441" s="48"/>
      <c r="BQ441" s="48"/>
      <c r="BR441" s="48"/>
      <c r="BS441" s="48"/>
      <c r="BT441" s="48"/>
      <c r="BU441" s="46">
        <f>SUM(BY431:BY440)</f>
        <v>141712.849656</v>
      </c>
      <c r="BV441" s="46"/>
      <c r="BW441" s="46"/>
      <c r="BX441" s="46"/>
      <c r="BY441" s="46"/>
      <c r="CH441" s="47" t="s">
        <v>32</v>
      </c>
      <c r="CI441" s="48"/>
      <c r="CJ441" s="48"/>
      <c r="CK441" s="48"/>
      <c r="CL441" s="48"/>
      <c r="CM441" s="48"/>
      <c r="CN441" s="48"/>
      <c r="CO441" s="46">
        <f>SUM(CS431:CS440)</f>
        <v>116478.8190684</v>
      </c>
      <c r="CP441" s="46"/>
      <c r="CQ441" s="46"/>
      <c r="CR441" s="46"/>
      <c r="CS441" s="46"/>
      <c r="DB441" s="47" t="s">
        <v>32</v>
      </c>
      <c r="DC441" s="48"/>
      <c r="DD441" s="48"/>
      <c r="DE441" s="48"/>
      <c r="DF441" s="48"/>
      <c r="DG441" s="48"/>
      <c r="DH441" s="48"/>
      <c r="DI441" s="46">
        <f>SUM(DM431:DM440)</f>
        <v>137089.53396</v>
      </c>
      <c r="DJ441" s="46"/>
      <c r="DK441" s="46"/>
      <c r="DL441" s="46"/>
      <c r="DM441" s="46"/>
      <c r="DV441" s="47" t="s">
        <v>32</v>
      </c>
      <c r="DW441" s="48"/>
      <c r="DX441" s="48"/>
      <c r="DY441" s="48"/>
      <c r="DZ441" s="48"/>
      <c r="EA441" s="48"/>
      <c r="EB441" s="48"/>
      <c r="EC441" s="46">
        <f>SUM(EG431:EG440)</f>
        <v>231632.8102845</v>
      </c>
      <c r="ED441" s="46"/>
      <c r="EE441" s="46"/>
      <c r="EF441" s="46"/>
      <c r="EG441" s="46"/>
    </row>
    <row r="442" customHeight="1" spans="1:139">
      <c r="F442" s="48"/>
      <c r="G442" s="48"/>
      <c r="H442" s="48"/>
      <c r="I442" s="48"/>
      <c r="J442" s="48"/>
      <c r="K442" s="48"/>
      <c r="L442" s="48"/>
      <c r="M442" s="46"/>
      <c r="N442" s="46"/>
      <c r="O442" s="46"/>
      <c r="P442" s="46"/>
      <c r="Q442" s="46"/>
      <c r="Z442" s="48"/>
      <c r="AA442" s="48"/>
      <c r="AB442" s="48"/>
      <c r="AC442" s="48"/>
      <c r="AD442" s="48"/>
      <c r="AE442" s="48"/>
      <c r="AF442" s="48"/>
      <c r="AG442" s="46"/>
      <c r="AH442" s="46"/>
      <c r="AI442" s="46"/>
      <c r="AJ442" s="46"/>
      <c r="AK442" s="46"/>
      <c r="AT442" s="48"/>
      <c r="AU442" s="48"/>
      <c r="AV442" s="48"/>
      <c r="AW442" s="48"/>
      <c r="AX442" s="48"/>
      <c r="AY442" s="48"/>
      <c r="AZ442" s="48"/>
      <c r="BA442" s="46"/>
      <c r="BB442" s="46"/>
      <c r="BC442" s="46"/>
      <c r="BD442" s="46"/>
      <c r="BE442" s="46"/>
      <c r="BN442" s="48"/>
      <c r="BO442" s="48"/>
      <c r="BP442" s="48"/>
      <c r="BQ442" s="48"/>
      <c r="BR442" s="48"/>
      <c r="BS442" s="48"/>
      <c r="BT442" s="48"/>
      <c r="BU442" s="46"/>
      <c r="BV442" s="46"/>
      <c r="BW442" s="46"/>
      <c r="BX442" s="46"/>
      <c r="BY442" s="46"/>
      <c r="CH442" s="48"/>
      <c r="CI442" s="48"/>
      <c r="CJ442" s="48"/>
      <c r="CK442" s="48"/>
      <c r="CL442" s="48"/>
      <c r="CM442" s="48"/>
      <c r="CN442" s="48"/>
      <c r="CO442" s="46"/>
      <c r="CP442" s="46"/>
      <c r="CQ442" s="46"/>
      <c r="CR442" s="46"/>
      <c r="CS442" s="46"/>
      <c r="DB442" s="48"/>
      <c r="DC442" s="48"/>
      <c r="DD442" s="48"/>
      <c r="DE442" s="48"/>
      <c r="DF442" s="48"/>
      <c r="DG442" s="48"/>
      <c r="DH442" s="48"/>
      <c r="DI442" s="46"/>
      <c r="DJ442" s="46"/>
      <c r="DK442" s="46"/>
      <c r="DL442" s="46"/>
      <c r="DM442" s="46"/>
      <c r="DV442" s="48"/>
      <c r="DW442" s="48"/>
      <c r="DX442" s="48"/>
      <c r="DY442" s="48"/>
      <c r="DZ442" s="48"/>
      <c r="EA442" s="48"/>
      <c r="EB442" s="48"/>
      <c r="EC442" s="46"/>
      <c r="ED442" s="46"/>
      <c r="EE442" s="46"/>
      <c r="EF442" s="46"/>
      <c r="EG442" s="46"/>
    </row>
    <row r="443" customHeight="1" spans="1:139">
      <c r="F443" s="48"/>
      <c r="G443" s="48"/>
      <c r="H443" s="48"/>
      <c r="I443" s="48"/>
      <c r="J443" s="48"/>
      <c r="K443" s="48"/>
      <c r="L443" s="48"/>
      <c r="M443" s="46"/>
      <c r="N443" s="46"/>
      <c r="O443" s="46"/>
      <c r="P443" s="46"/>
      <c r="Q443" s="46"/>
      <c r="Z443" s="48"/>
      <c r="AA443" s="48"/>
      <c r="AB443" s="48"/>
      <c r="AC443" s="48"/>
      <c r="AD443" s="48"/>
      <c r="AE443" s="48"/>
      <c r="AF443" s="48"/>
      <c r="AG443" s="46"/>
      <c r="AH443" s="46"/>
      <c r="AI443" s="46"/>
      <c r="AJ443" s="46"/>
      <c r="AK443" s="46"/>
      <c r="AT443" s="48"/>
      <c r="AU443" s="48"/>
      <c r="AV443" s="48"/>
      <c r="AW443" s="48"/>
      <c r="AX443" s="48"/>
      <c r="AY443" s="48"/>
      <c r="AZ443" s="48"/>
      <c r="BA443" s="46"/>
      <c r="BB443" s="46"/>
      <c r="BC443" s="46"/>
      <c r="BD443" s="46"/>
      <c r="BE443" s="46"/>
      <c r="BN443" s="48"/>
      <c r="BO443" s="48"/>
      <c r="BP443" s="48"/>
      <c r="BQ443" s="48"/>
      <c r="BR443" s="48"/>
      <c r="BS443" s="48"/>
      <c r="BT443" s="48"/>
      <c r="BU443" s="46"/>
      <c r="BV443" s="46"/>
      <c r="BW443" s="46"/>
      <c r="BX443" s="46"/>
      <c r="BY443" s="46"/>
      <c r="CH443" s="48"/>
      <c r="CI443" s="48"/>
      <c r="CJ443" s="48"/>
      <c r="CK443" s="48"/>
      <c r="CL443" s="48"/>
      <c r="CM443" s="48"/>
      <c r="CN443" s="48"/>
      <c r="CO443" s="46"/>
      <c r="CP443" s="46"/>
      <c r="CQ443" s="46"/>
      <c r="CR443" s="46"/>
      <c r="CS443" s="46"/>
      <c r="DB443" s="48"/>
      <c r="DC443" s="48"/>
      <c r="DD443" s="48"/>
      <c r="DE443" s="48"/>
      <c r="DF443" s="48"/>
      <c r="DG443" s="48"/>
      <c r="DH443" s="48"/>
      <c r="DI443" s="46"/>
      <c r="DJ443" s="46"/>
      <c r="DK443" s="46"/>
      <c r="DL443" s="46"/>
      <c r="DM443" s="46"/>
      <c r="DV443" s="48"/>
      <c r="DW443" s="48"/>
      <c r="DX443" s="48"/>
      <c r="DY443" s="48"/>
      <c r="DZ443" s="48"/>
      <c r="EA443" s="48"/>
      <c r="EB443" s="48"/>
      <c r="EC443" s="46"/>
      <c r="ED443" s="46"/>
      <c r="EE443" s="46"/>
      <c r="EF443" s="46"/>
      <c r="EG443" s="46"/>
    </row>
    <row r="445" customHeight="1" spans="1:139">
      <c r="A445" s="2" t="s">
        <v>82</v>
      </c>
      <c r="B445" s="2"/>
      <c r="C445" s="2"/>
      <c r="D445" s="2"/>
      <c r="E445" s="2"/>
      <c r="F445" s="3" t="s">
        <v>1</v>
      </c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U445" s="2" t="s">
        <v>83</v>
      </c>
      <c r="V445" s="2"/>
      <c r="W445" s="2"/>
      <c r="X445" s="2"/>
      <c r="Y445" s="2"/>
      <c r="Z445" s="3" t="s">
        <v>1</v>
      </c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O445" s="2" t="s">
        <v>84</v>
      </c>
      <c r="AP445" s="2"/>
      <c r="AQ445" s="2"/>
      <c r="AR445" s="2"/>
      <c r="AS445" s="2"/>
      <c r="AT445" s="3" t="s">
        <v>1</v>
      </c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I445" s="2" t="s">
        <v>85</v>
      </c>
      <c r="BJ445" s="2"/>
      <c r="BK445" s="2"/>
      <c r="BL445" s="2"/>
      <c r="BM445" s="2"/>
      <c r="BN445" s="3" t="s">
        <v>1</v>
      </c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C445" s="2" t="s">
        <v>86</v>
      </c>
      <c r="CD445" s="2"/>
      <c r="CE445" s="2"/>
      <c r="CF445" s="2"/>
      <c r="CG445" s="2"/>
      <c r="CH445" s="3" t="s">
        <v>1</v>
      </c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W445" s="2" t="s">
        <v>87</v>
      </c>
      <c r="CX445" s="2"/>
      <c r="CY445" s="2"/>
      <c r="CZ445" s="2"/>
      <c r="DA445" s="2"/>
      <c r="DB445" s="3" t="s">
        <v>1</v>
      </c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Q445" s="2" t="s">
        <v>88</v>
      </c>
      <c r="DR445" s="2"/>
      <c r="DS445" s="2"/>
      <c r="DT445" s="2"/>
      <c r="DU445" s="2"/>
      <c r="DV445" s="3" t="s">
        <v>1</v>
      </c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</row>
    <row r="446" customHeight="1" spans="1:139">
      <c r="A446" s="2"/>
      <c r="B446" s="2"/>
      <c r="C446" s="2"/>
      <c r="D446" s="2"/>
      <c r="E446" s="2"/>
      <c r="F446" s="4" t="s">
        <v>8</v>
      </c>
      <c r="G446" s="5"/>
      <c r="H446" s="5"/>
      <c r="I446" s="6"/>
      <c r="J446" s="7" t="s">
        <v>9</v>
      </c>
      <c r="K446" s="7"/>
      <c r="L446" s="7"/>
      <c r="M446" s="7"/>
      <c r="N446" s="8" t="s">
        <v>10</v>
      </c>
      <c r="O446" s="8"/>
      <c r="P446" s="8"/>
      <c r="Q446" s="9" t="s">
        <v>11</v>
      </c>
      <c r="R446" s="10" t="s">
        <v>12</v>
      </c>
      <c r="S446" s="10" t="s">
        <v>13</v>
      </c>
      <c r="U446" s="2"/>
      <c r="V446" s="2"/>
      <c r="W446" s="2"/>
      <c r="X446" s="2"/>
      <c r="Y446" s="2"/>
      <c r="Z446" s="4" t="s">
        <v>8</v>
      </c>
      <c r="AA446" s="5"/>
      <c r="AB446" s="5"/>
      <c r="AC446" s="6"/>
      <c r="AD446" s="7" t="s">
        <v>9</v>
      </c>
      <c r="AE446" s="7"/>
      <c r="AF446" s="7"/>
      <c r="AG446" s="7"/>
      <c r="AH446" s="8" t="s">
        <v>10</v>
      </c>
      <c r="AI446" s="8"/>
      <c r="AJ446" s="8"/>
      <c r="AK446" s="9" t="s">
        <v>11</v>
      </c>
      <c r="AL446" s="10" t="s">
        <v>12</v>
      </c>
      <c r="AM446" s="10" t="s">
        <v>13</v>
      </c>
      <c r="AO446" s="2"/>
      <c r="AP446" s="2"/>
      <c r="AQ446" s="2"/>
      <c r="AR446" s="2"/>
      <c r="AS446" s="2"/>
      <c r="AT446" s="4" t="s">
        <v>8</v>
      </c>
      <c r="AU446" s="5"/>
      <c r="AV446" s="5"/>
      <c r="AW446" s="6"/>
      <c r="AX446" s="7" t="s">
        <v>9</v>
      </c>
      <c r="AY446" s="7"/>
      <c r="AZ446" s="7"/>
      <c r="BA446" s="7"/>
      <c r="BB446" s="8" t="s">
        <v>10</v>
      </c>
      <c r="BC446" s="8"/>
      <c r="BD446" s="8"/>
      <c r="BE446" s="9" t="s">
        <v>11</v>
      </c>
      <c r="BF446" s="10" t="s">
        <v>12</v>
      </c>
      <c r="BG446" s="10" t="s">
        <v>13</v>
      </c>
      <c r="BI446" s="2"/>
      <c r="BJ446" s="2"/>
      <c r="BK446" s="2"/>
      <c r="BL446" s="2"/>
      <c r="BM446" s="2"/>
      <c r="BN446" s="4" t="s">
        <v>8</v>
      </c>
      <c r="BO446" s="5"/>
      <c r="BP446" s="5"/>
      <c r="BQ446" s="6"/>
      <c r="BR446" s="7" t="s">
        <v>9</v>
      </c>
      <c r="BS446" s="7"/>
      <c r="BT446" s="7"/>
      <c r="BU446" s="7"/>
      <c r="BV446" s="8" t="s">
        <v>10</v>
      </c>
      <c r="BW446" s="8"/>
      <c r="BX446" s="8"/>
      <c r="BY446" s="9" t="s">
        <v>11</v>
      </c>
      <c r="BZ446" s="10" t="s">
        <v>12</v>
      </c>
      <c r="CA446" s="10" t="s">
        <v>13</v>
      </c>
      <c r="CC446" s="2"/>
      <c r="CD446" s="2"/>
      <c r="CE446" s="2"/>
      <c r="CF446" s="2"/>
      <c r="CG446" s="2"/>
      <c r="CH446" s="4" t="s">
        <v>8</v>
      </c>
      <c r="CI446" s="5"/>
      <c r="CJ446" s="5"/>
      <c r="CK446" s="6"/>
      <c r="CL446" s="7" t="s">
        <v>9</v>
      </c>
      <c r="CM446" s="7"/>
      <c r="CN446" s="7"/>
      <c r="CO446" s="7"/>
      <c r="CP446" s="8" t="s">
        <v>10</v>
      </c>
      <c r="CQ446" s="8"/>
      <c r="CR446" s="8"/>
      <c r="CS446" s="9" t="s">
        <v>11</v>
      </c>
      <c r="CT446" s="10" t="s">
        <v>12</v>
      </c>
      <c r="CU446" s="10" t="s">
        <v>13</v>
      </c>
      <c r="CW446" s="2"/>
      <c r="CX446" s="2"/>
      <c r="CY446" s="2"/>
      <c r="CZ446" s="2"/>
      <c r="DA446" s="2"/>
      <c r="DB446" s="4" t="s">
        <v>8</v>
      </c>
      <c r="DC446" s="5"/>
      <c r="DD446" s="5"/>
      <c r="DE446" s="6"/>
      <c r="DF446" s="7" t="s">
        <v>9</v>
      </c>
      <c r="DG446" s="7"/>
      <c r="DH446" s="7"/>
      <c r="DI446" s="7"/>
      <c r="DJ446" s="8" t="s">
        <v>10</v>
      </c>
      <c r="DK446" s="8"/>
      <c r="DL446" s="8"/>
      <c r="DM446" s="9" t="s">
        <v>11</v>
      </c>
      <c r="DN446" s="10" t="s">
        <v>12</v>
      </c>
      <c r="DO446" s="10" t="s">
        <v>13</v>
      </c>
      <c r="DQ446" s="2"/>
      <c r="DR446" s="2"/>
      <c r="DS446" s="2"/>
      <c r="DT446" s="2"/>
      <c r="DU446" s="2"/>
      <c r="DV446" s="4" t="s">
        <v>8</v>
      </c>
      <c r="DW446" s="5"/>
      <c r="DX446" s="5"/>
      <c r="DY446" s="6"/>
      <c r="DZ446" s="7" t="s">
        <v>9</v>
      </c>
      <c r="EA446" s="7"/>
      <c r="EB446" s="7"/>
      <c r="EC446" s="7"/>
      <c r="ED446" s="8" t="s">
        <v>10</v>
      </c>
      <c r="EE446" s="8"/>
      <c r="EF446" s="8"/>
      <c r="EG446" s="9" t="s">
        <v>11</v>
      </c>
      <c r="EH446" s="10" t="s">
        <v>12</v>
      </c>
      <c r="EI446" s="10" t="s">
        <v>13</v>
      </c>
    </row>
    <row r="447" customHeight="1" spans="1:139">
      <c r="A447" s="1" t="s">
        <v>14</v>
      </c>
      <c r="B447" s="1" t="s">
        <v>15</v>
      </c>
      <c r="C447" s="1" t="s">
        <v>16</v>
      </c>
      <c r="D447" s="1" t="s">
        <v>17</v>
      </c>
      <c r="E447" s="1" t="s">
        <v>18</v>
      </c>
      <c r="F447" s="11" t="s">
        <v>19</v>
      </c>
      <c r="G447" s="11" t="s">
        <v>20</v>
      </c>
      <c r="H447" s="12" t="s">
        <v>21</v>
      </c>
      <c r="I447" s="13" t="s">
        <v>8</v>
      </c>
      <c r="J447" s="11" t="s">
        <v>22</v>
      </c>
      <c r="K447" s="11" t="s">
        <v>23</v>
      </c>
      <c r="L447" s="11" t="s">
        <v>24</v>
      </c>
      <c r="M447" s="7" t="s">
        <v>25</v>
      </c>
      <c r="N447" s="11" t="s">
        <v>26</v>
      </c>
      <c r="O447" s="11" t="s">
        <v>27</v>
      </c>
      <c r="P447" s="8" t="s">
        <v>28</v>
      </c>
      <c r="Q447" s="9" t="s">
        <v>29</v>
      </c>
      <c r="R447" s="14"/>
      <c r="S447" s="14"/>
      <c r="U447" s="1" t="s">
        <v>14</v>
      </c>
      <c r="V447" s="1" t="s">
        <v>15</v>
      </c>
      <c r="W447" s="1" t="s">
        <v>16</v>
      </c>
      <c r="X447" s="1" t="s">
        <v>17</v>
      </c>
      <c r="Y447" s="1" t="s">
        <v>18</v>
      </c>
      <c r="Z447" s="11" t="s">
        <v>19</v>
      </c>
      <c r="AA447" s="11" t="s">
        <v>20</v>
      </c>
      <c r="AB447" s="12" t="s">
        <v>21</v>
      </c>
      <c r="AC447" s="13" t="s">
        <v>8</v>
      </c>
      <c r="AD447" s="11" t="s">
        <v>22</v>
      </c>
      <c r="AE447" s="11" t="s">
        <v>23</v>
      </c>
      <c r="AF447" s="11" t="s">
        <v>24</v>
      </c>
      <c r="AG447" s="7" t="s">
        <v>25</v>
      </c>
      <c r="AH447" s="11" t="s">
        <v>26</v>
      </c>
      <c r="AI447" s="11" t="s">
        <v>27</v>
      </c>
      <c r="AJ447" s="8" t="s">
        <v>28</v>
      </c>
      <c r="AK447" s="9" t="s">
        <v>29</v>
      </c>
      <c r="AL447" s="14"/>
      <c r="AM447" s="14"/>
      <c r="AO447" s="1" t="s">
        <v>14</v>
      </c>
      <c r="AP447" s="1" t="s">
        <v>15</v>
      </c>
      <c r="AQ447" s="1" t="s">
        <v>16</v>
      </c>
      <c r="AR447" s="1" t="s">
        <v>17</v>
      </c>
      <c r="AS447" s="1" t="s">
        <v>18</v>
      </c>
      <c r="AT447" s="11" t="s">
        <v>19</v>
      </c>
      <c r="AU447" s="11" t="s">
        <v>20</v>
      </c>
      <c r="AV447" s="12" t="s">
        <v>21</v>
      </c>
      <c r="AW447" s="13" t="s">
        <v>8</v>
      </c>
      <c r="AX447" s="11" t="s">
        <v>22</v>
      </c>
      <c r="AY447" s="11" t="s">
        <v>23</v>
      </c>
      <c r="AZ447" s="11" t="s">
        <v>24</v>
      </c>
      <c r="BA447" s="7" t="s">
        <v>25</v>
      </c>
      <c r="BB447" s="11" t="s">
        <v>26</v>
      </c>
      <c r="BC447" s="11" t="s">
        <v>27</v>
      </c>
      <c r="BD447" s="8" t="s">
        <v>28</v>
      </c>
      <c r="BE447" s="9" t="s">
        <v>29</v>
      </c>
      <c r="BF447" s="14"/>
      <c r="BG447" s="14"/>
      <c r="BI447" s="1" t="s">
        <v>14</v>
      </c>
      <c r="BJ447" s="1" t="s">
        <v>15</v>
      </c>
      <c r="BK447" s="1" t="s">
        <v>16</v>
      </c>
      <c r="BL447" s="1" t="s">
        <v>17</v>
      </c>
      <c r="BM447" s="1" t="s">
        <v>18</v>
      </c>
      <c r="BN447" s="11" t="s">
        <v>19</v>
      </c>
      <c r="BO447" s="11" t="s">
        <v>20</v>
      </c>
      <c r="BP447" s="12" t="s">
        <v>21</v>
      </c>
      <c r="BQ447" s="13" t="s">
        <v>8</v>
      </c>
      <c r="BR447" s="11" t="s">
        <v>22</v>
      </c>
      <c r="BS447" s="11" t="s">
        <v>23</v>
      </c>
      <c r="BT447" s="11" t="s">
        <v>24</v>
      </c>
      <c r="BU447" s="7" t="s">
        <v>25</v>
      </c>
      <c r="BV447" s="11" t="s">
        <v>26</v>
      </c>
      <c r="BW447" s="11" t="s">
        <v>27</v>
      </c>
      <c r="BX447" s="8" t="s">
        <v>28</v>
      </c>
      <c r="BY447" s="9" t="s">
        <v>29</v>
      </c>
      <c r="BZ447" s="14"/>
      <c r="CA447" s="14"/>
      <c r="CC447" s="1" t="s">
        <v>14</v>
      </c>
      <c r="CD447" s="1" t="s">
        <v>15</v>
      </c>
      <c r="CE447" s="1" t="s">
        <v>16</v>
      </c>
      <c r="CF447" s="1" t="s">
        <v>17</v>
      </c>
      <c r="CG447" s="1" t="s">
        <v>18</v>
      </c>
      <c r="CH447" s="11" t="s">
        <v>19</v>
      </c>
      <c r="CI447" s="11" t="s">
        <v>20</v>
      </c>
      <c r="CJ447" s="12" t="s">
        <v>21</v>
      </c>
      <c r="CK447" s="13" t="s">
        <v>8</v>
      </c>
      <c r="CL447" s="11" t="s">
        <v>22</v>
      </c>
      <c r="CM447" s="11" t="s">
        <v>23</v>
      </c>
      <c r="CN447" s="11" t="s">
        <v>24</v>
      </c>
      <c r="CO447" s="7" t="s">
        <v>25</v>
      </c>
      <c r="CP447" s="11" t="s">
        <v>26</v>
      </c>
      <c r="CQ447" s="11" t="s">
        <v>27</v>
      </c>
      <c r="CR447" s="8" t="s">
        <v>28</v>
      </c>
      <c r="CS447" s="9" t="s">
        <v>29</v>
      </c>
      <c r="CT447" s="14"/>
      <c r="CU447" s="14"/>
      <c r="CW447" s="1" t="s">
        <v>14</v>
      </c>
      <c r="CX447" s="1" t="s">
        <v>15</v>
      </c>
      <c r="CY447" s="1" t="s">
        <v>16</v>
      </c>
      <c r="CZ447" s="1" t="s">
        <v>17</v>
      </c>
      <c r="DA447" s="1" t="s">
        <v>18</v>
      </c>
      <c r="DB447" s="11" t="s">
        <v>19</v>
      </c>
      <c r="DC447" s="11" t="s">
        <v>20</v>
      </c>
      <c r="DD447" s="12" t="s">
        <v>21</v>
      </c>
      <c r="DE447" s="13" t="s">
        <v>8</v>
      </c>
      <c r="DF447" s="11" t="s">
        <v>22</v>
      </c>
      <c r="DG447" s="11" t="s">
        <v>23</v>
      </c>
      <c r="DH447" s="11" t="s">
        <v>24</v>
      </c>
      <c r="DI447" s="7" t="s">
        <v>25</v>
      </c>
      <c r="DJ447" s="11" t="s">
        <v>26</v>
      </c>
      <c r="DK447" s="11" t="s">
        <v>27</v>
      </c>
      <c r="DL447" s="8" t="s">
        <v>28</v>
      </c>
      <c r="DM447" s="9" t="s">
        <v>29</v>
      </c>
      <c r="DN447" s="14"/>
      <c r="DO447" s="14"/>
      <c r="DQ447" s="1" t="s">
        <v>14</v>
      </c>
      <c r="DR447" s="1" t="s">
        <v>15</v>
      </c>
      <c r="DS447" s="1" t="s">
        <v>16</v>
      </c>
      <c r="DT447" s="1" t="s">
        <v>17</v>
      </c>
      <c r="DU447" s="1" t="s">
        <v>18</v>
      </c>
      <c r="DV447" s="11" t="s">
        <v>19</v>
      </c>
      <c r="DW447" s="11" t="s">
        <v>20</v>
      </c>
      <c r="DX447" s="12" t="s">
        <v>21</v>
      </c>
      <c r="DY447" s="13" t="s">
        <v>8</v>
      </c>
      <c r="DZ447" s="11" t="s">
        <v>22</v>
      </c>
      <c r="EA447" s="11" t="s">
        <v>23</v>
      </c>
      <c r="EB447" s="11" t="s">
        <v>24</v>
      </c>
      <c r="EC447" s="7" t="s">
        <v>25</v>
      </c>
      <c r="ED447" s="11" t="s">
        <v>26</v>
      </c>
      <c r="EE447" s="11" t="s">
        <v>27</v>
      </c>
      <c r="EF447" s="8" t="s">
        <v>28</v>
      </c>
      <c r="EG447" s="9" t="s">
        <v>29</v>
      </c>
      <c r="EH447" s="14"/>
      <c r="EI447" s="14"/>
    </row>
    <row r="448" customHeight="1" spans="1:139">
      <c r="A448" s="15">
        <f>M457</f>
        <v>1544457.48007651</v>
      </c>
      <c r="B448" s="15">
        <f>T466+T475</f>
        <v>740299.91776764</v>
      </c>
      <c r="C448" s="15">
        <f>M489</f>
        <v>499232.632650674</v>
      </c>
      <c r="D448" s="15">
        <f>M499</f>
        <v>392975.182883931</v>
      </c>
      <c r="E448" s="15">
        <v>18</v>
      </c>
      <c r="F448" s="11">
        <v>2465</v>
      </c>
      <c r="G448" s="11">
        <v>1.286</v>
      </c>
      <c r="H448" s="12">
        <v>1.35</v>
      </c>
      <c r="I448" s="13">
        <f t="shared" ref="I448:I456" si="897">F448*G448*H448</f>
        <v>4279.4865</v>
      </c>
      <c r="J448" s="11">
        <v>3</v>
      </c>
      <c r="K448" s="11">
        <v>680</v>
      </c>
      <c r="L448" s="11">
        <v>1.03</v>
      </c>
      <c r="M448" s="16">
        <f t="shared" ref="M448:M456" si="898">1+6*K448/(K448+2000)+L448</f>
        <v>3.55238805970149</v>
      </c>
      <c r="N448" s="11">
        <v>0.98</v>
      </c>
      <c r="O448" s="11">
        <v>2.3</v>
      </c>
      <c r="P448" s="8">
        <f t="shared" ref="P448:P456" si="899">1+N448*O448</f>
        <v>3.254</v>
      </c>
      <c r="Q448" s="9">
        <v>1.275</v>
      </c>
      <c r="R448" s="17">
        <v>1</v>
      </c>
      <c r="S448" s="18">
        <f t="shared" ref="S448:S456" si="900">I448*J448*Q448*P448*M448*R448</f>
        <v>189217.391197191</v>
      </c>
      <c r="U448" s="15">
        <f>AG457</f>
        <v>1544457.48007651</v>
      </c>
      <c r="V448" s="15">
        <f>AN466+AN475</f>
        <v>882211.097129476</v>
      </c>
      <c r="W448" s="15">
        <f>AG489</f>
        <v>499232.632650674</v>
      </c>
      <c r="X448" s="15">
        <f>AG499</f>
        <v>554970.806136747</v>
      </c>
      <c r="Y448" s="15">
        <v>18</v>
      </c>
      <c r="Z448" s="11">
        <v>2465</v>
      </c>
      <c r="AA448" s="11">
        <v>1.286</v>
      </c>
      <c r="AB448" s="12">
        <v>1.35</v>
      </c>
      <c r="AC448" s="13">
        <f t="shared" ref="AC448:AC456" si="901">Z448*AA448*AB448</f>
        <v>4279.4865</v>
      </c>
      <c r="AD448" s="11">
        <v>3</v>
      </c>
      <c r="AE448" s="11">
        <v>680</v>
      </c>
      <c r="AF448" s="11">
        <v>1.03</v>
      </c>
      <c r="AG448" s="16">
        <f t="shared" ref="AG448:AG456" si="902">1+6*AE448/(AE448+2000)+AF448</f>
        <v>3.55238805970149</v>
      </c>
      <c r="AH448" s="11">
        <v>0.98</v>
      </c>
      <c r="AI448" s="11">
        <v>2.3</v>
      </c>
      <c r="AJ448" s="8">
        <f t="shared" ref="AJ448:AJ456" si="903">1+AH448*AI448</f>
        <v>3.254</v>
      </c>
      <c r="AK448" s="9">
        <v>1.275</v>
      </c>
      <c r="AL448" s="17">
        <v>1</v>
      </c>
      <c r="AM448" s="18">
        <f t="shared" ref="AM448:AM456" si="904">AC448*AD448*AK448*AJ448*AG448*AL448</f>
        <v>189217.391197191</v>
      </c>
      <c r="AO448" s="15">
        <f>BA457</f>
        <v>1567624.34227765</v>
      </c>
      <c r="AP448" s="15">
        <f>BH466+BH475</f>
        <v>767421.452149177</v>
      </c>
      <c r="AQ448" s="15">
        <f>BA489</f>
        <v>506721.122140434</v>
      </c>
      <c r="AR448" s="15">
        <f>BA499</f>
        <v>598239.308417937</v>
      </c>
      <c r="AS448" s="15">
        <v>18</v>
      </c>
      <c r="AT448" s="11">
        <v>2465</v>
      </c>
      <c r="AU448" s="11">
        <v>1.286</v>
      </c>
      <c r="AV448" s="12">
        <v>1.35</v>
      </c>
      <c r="AW448" s="13">
        <f t="shared" ref="AW448:AW456" si="905">AT448*AU448*AV448</f>
        <v>4279.4865</v>
      </c>
      <c r="AX448" s="11">
        <v>3</v>
      </c>
      <c r="AY448" s="11">
        <v>680</v>
      </c>
      <c r="AZ448" s="11">
        <v>1.03</v>
      </c>
      <c r="BA448" s="16">
        <f t="shared" ref="BA448:BA456" si="906">1+6*AY448/(AY448+2000)+AZ448</f>
        <v>3.55238805970149</v>
      </c>
      <c r="BB448" s="11">
        <v>0.98</v>
      </c>
      <c r="BC448" s="11">
        <v>2.3</v>
      </c>
      <c r="BD448" s="8">
        <f t="shared" ref="BD448:BD456" si="907">1+BB448*BC448</f>
        <v>3.254</v>
      </c>
      <c r="BE448" s="9">
        <v>1.275</v>
      </c>
      <c r="BF448" s="17">
        <v>1.015</v>
      </c>
      <c r="BG448" s="18">
        <f t="shared" ref="BG448:BG456" si="908">AW448*AX448*BE448*BD448*BA448*BF448</f>
        <v>192055.652065149</v>
      </c>
      <c r="BI448" s="15">
        <f>BU457</f>
        <v>1567624.34227765</v>
      </c>
      <c r="BJ448" s="15">
        <f>CB466+CB475</f>
        <v>911690.291186617</v>
      </c>
      <c r="BK448" s="15">
        <f>BU489</f>
        <v>506721.122140434</v>
      </c>
      <c r="BL448" s="15">
        <f>BU499</f>
        <v>843774.656462286</v>
      </c>
      <c r="BM448" s="15">
        <v>18</v>
      </c>
      <c r="BN448" s="11">
        <v>2465</v>
      </c>
      <c r="BO448" s="11">
        <v>1.286</v>
      </c>
      <c r="BP448" s="12">
        <v>1.35</v>
      </c>
      <c r="BQ448" s="13">
        <f t="shared" ref="BQ448:BQ456" si="909">BN448*BO448*BP448</f>
        <v>4279.4865</v>
      </c>
      <c r="BR448" s="11">
        <v>3</v>
      </c>
      <c r="BS448" s="11">
        <v>680</v>
      </c>
      <c r="BT448" s="11">
        <v>1.03</v>
      </c>
      <c r="BU448" s="16">
        <f t="shared" ref="BU448:BU456" si="910">1+6*BS448/(BS448+2000)+BT448</f>
        <v>3.55238805970149</v>
      </c>
      <c r="BV448" s="11">
        <v>0.98</v>
      </c>
      <c r="BW448" s="11">
        <v>2.3</v>
      </c>
      <c r="BX448" s="8">
        <f t="shared" ref="BX448:BX456" si="911">1+BV448*BW448</f>
        <v>3.254</v>
      </c>
      <c r="BY448" s="9">
        <v>1.275</v>
      </c>
      <c r="BZ448" s="17">
        <v>1.015</v>
      </c>
      <c r="CA448" s="18">
        <f t="shared" ref="CA448:CA456" si="912">BQ448*BR448*BY448*BX448*BU448*BZ448</f>
        <v>192055.652065149</v>
      </c>
      <c r="CC448" s="15">
        <f>CO457</f>
        <v>1966695.8647057</v>
      </c>
      <c r="CD448" s="15">
        <f>CV466+CV475</f>
        <v>820347.069538775</v>
      </c>
      <c r="CE448" s="15">
        <f>CO489</f>
        <v>541667.406425981</v>
      </c>
      <c r="CF448" s="15">
        <f>CO499</f>
        <v>884450.958978605</v>
      </c>
      <c r="CG448" s="15">
        <v>18</v>
      </c>
      <c r="CH448" s="11">
        <f>2465+428</f>
        <v>2893</v>
      </c>
      <c r="CI448" s="11">
        <v>1.286</v>
      </c>
      <c r="CJ448" s="12">
        <v>1.35</v>
      </c>
      <c r="CK448" s="13">
        <f t="shared" ref="CK448:CK456" si="913">CH448*CI448*CJ448</f>
        <v>5022.5373</v>
      </c>
      <c r="CL448" s="11">
        <v>3</v>
      </c>
      <c r="CM448" s="11">
        <v>680</v>
      </c>
      <c r="CN448" s="11">
        <v>1.03</v>
      </c>
      <c r="CO448" s="16">
        <f t="shared" ref="CO448:CO456" si="914">1+6*CM448/(CM448+2000)+CN448</f>
        <v>3.55238805970149</v>
      </c>
      <c r="CP448" s="11">
        <v>0.98</v>
      </c>
      <c r="CQ448" s="11">
        <v>2.3</v>
      </c>
      <c r="CR448" s="8">
        <f t="shared" ref="CR448:CR456" si="915">1+CP448*CQ448</f>
        <v>3.254</v>
      </c>
      <c r="CS448" s="9">
        <v>1.275</v>
      </c>
      <c r="CT448" s="17">
        <v>1.085</v>
      </c>
      <c r="CU448" s="18">
        <f t="shared" ref="CU448:CU456" si="916">CK448*CL448*CS448*CR448*CO448*CT448</f>
        <v>240947.430148406</v>
      </c>
      <c r="CW448" s="15">
        <f>DI457</f>
        <v>1974853.60766334</v>
      </c>
      <c r="CX448" s="15">
        <f>DP466+DP475</f>
        <v>974565.483682246</v>
      </c>
      <c r="CY448" s="15">
        <f>DI489</f>
        <v>541667.406425981</v>
      </c>
      <c r="CZ448" s="15">
        <f>DI499</f>
        <v>1241779.88011053</v>
      </c>
      <c r="DA448" s="15">
        <v>18</v>
      </c>
      <c r="DB448" s="11">
        <f>2465+440</f>
        <v>2905</v>
      </c>
      <c r="DC448" s="11">
        <v>1.286</v>
      </c>
      <c r="DD448" s="12">
        <v>1.35</v>
      </c>
      <c r="DE448" s="13">
        <f t="shared" ref="DE448:DE456" si="917">DB448*DC448*DD448</f>
        <v>5043.3705</v>
      </c>
      <c r="DF448" s="11">
        <v>3</v>
      </c>
      <c r="DG448" s="11">
        <v>680</v>
      </c>
      <c r="DH448" s="11">
        <v>1.03</v>
      </c>
      <c r="DI448" s="16">
        <f t="shared" ref="DI448:DI456" si="918">1+6*DG448/(DG448+2000)+DH448</f>
        <v>3.55238805970149</v>
      </c>
      <c r="DJ448" s="11">
        <v>0.98</v>
      </c>
      <c r="DK448" s="11">
        <v>2.3</v>
      </c>
      <c r="DL448" s="8">
        <f t="shared" ref="DL448:DL456" si="919">1+DJ448*DK448</f>
        <v>3.254</v>
      </c>
      <c r="DM448" s="9">
        <v>1.275</v>
      </c>
      <c r="DN448" s="17">
        <v>1.085</v>
      </c>
      <c r="DO448" s="18">
        <f t="shared" ref="DO448:DO456" si="920">DE448*DF448*DM448*DL448*DI448*DN448</f>
        <v>241946.866429699</v>
      </c>
      <c r="DQ448" s="15">
        <f>EC457</f>
        <v>2838687.55236624</v>
      </c>
      <c r="DR448" s="15">
        <f>EJ466+EJ475</f>
        <v>1356060.53930535</v>
      </c>
      <c r="DS448" s="15">
        <f>EC489</f>
        <v>776853.494193291</v>
      </c>
      <c r="DT448" s="15">
        <f>EC499</f>
        <v>2292112.09649593</v>
      </c>
      <c r="DU448" s="15">
        <v>18</v>
      </c>
      <c r="DV448" s="11">
        <f>2465+499</f>
        <v>2964</v>
      </c>
      <c r="DW448" s="11">
        <v>1.286</v>
      </c>
      <c r="DX448" s="12">
        <v>1.35</v>
      </c>
      <c r="DY448" s="13">
        <f t="shared" ref="DY448:DY456" si="921">DV448*DW448*DX448</f>
        <v>5145.8004</v>
      </c>
      <c r="DZ448" s="11">
        <v>3</v>
      </c>
      <c r="EA448" s="11">
        <v>680</v>
      </c>
      <c r="EB448" s="11">
        <v>1.12</v>
      </c>
      <c r="EC448" s="16">
        <f t="shared" ref="EC448:EC456" si="922">1+6*EA448/(EA448+2000)+EB448</f>
        <v>3.64238805970149</v>
      </c>
      <c r="ED448" s="11">
        <v>0.98</v>
      </c>
      <c r="EE448" s="11">
        <v>3.1</v>
      </c>
      <c r="EF448" s="8">
        <f t="shared" ref="EF448:EF456" si="923">1+ED448*EE448</f>
        <v>4.038</v>
      </c>
      <c r="EG448" s="9">
        <v>1.275</v>
      </c>
      <c r="EH448" s="17">
        <v>1.2</v>
      </c>
      <c r="EI448" s="18">
        <f t="shared" ref="EI448:EI456" si="924">DY448*DZ448*EG448*EF448*EC448*EH448</f>
        <v>347390.66991608</v>
      </c>
    </row>
    <row r="449" customHeight="1" spans="1:140">
      <c r="A449" s="1" t="s">
        <v>30</v>
      </c>
      <c r="B449" s="1" t="s">
        <v>31</v>
      </c>
      <c r="C449" s="1" t="s">
        <v>32</v>
      </c>
      <c r="D449" s="1" t="s">
        <v>12</v>
      </c>
      <c r="F449" s="11">
        <v>2465</v>
      </c>
      <c r="G449" s="11">
        <v>1.871</v>
      </c>
      <c r="H449" s="12">
        <v>1.35</v>
      </c>
      <c r="I449" s="13">
        <f t="shared" si="897"/>
        <v>6226.22025</v>
      </c>
      <c r="J449" s="11">
        <v>3</v>
      </c>
      <c r="K449" s="11">
        <v>680</v>
      </c>
      <c r="L449" s="11">
        <v>1.03</v>
      </c>
      <c r="M449" s="16">
        <f t="shared" si="898"/>
        <v>3.55238805970149</v>
      </c>
      <c r="N449" s="11">
        <v>0.98</v>
      </c>
      <c r="O449" s="11">
        <v>2.3</v>
      </c>
      <c r="P449" s="8">
        <f t="shared" si="899"/>
        <v>3.254</v>
      </c>
      <c r="Q449" s="9">
        <v>1.275</v>
      </c>
      <c r="R449" s="17">
        <v>1</v>
      </c>
      <c r="S449" s="18">
        <f t="shared" si="900"/>
        <v>275292.176461854</v>
      </c>
      <c r="U449" s="1" t="s">
        <v>30</v>
      </c>
      <c r="V449" s="1" t="s">
        <v>31</v>
      </c>
      <c r="W449" s="1" t="s">
        <v>32</v>
      </c>
      <c r="X449" s="1" t="s">
        <v>12</v>
      </c>
      <c r="Z449" s="11">
        <v>2465</v>
      </c>
      <c r="AA449" s="11">
        <v>1.871</v>
      </c>
      <c r="AB449" s="12">
        <v>1.35</v>
      </c>
      <c r="AC449" s="13">
        <f t="shared" si="901"/>
        <v>6226.22025</v>
      </c>
      <c r="AD449" s="11">
        <v>3</v>
      </c>
      <c r="AE449" s="11">
        <v>680</v>
      </c>
      <c r="AF449" s="11">
        <v>1.03</v>
      </c>
      <c r="AG449" s="16">
        <f t="shared" si="902"/>
        <v>3.55238805970149</v>
      </c>
      <c r="AH449" s="11">
        <v>0.98</v>
      </c>
      <c r="AI449" s="11">
        <v>2.3</v>
      </c>
      <c r="AJ449" s="8">
        <f t="shared" si="903"/>
        <v>3.254</v>
      </c>
      <c r="AK449" s="9">
        <v>1.275</v>
      </c>
      <c r="AL449" s="17">
        <v>1</v>
      </c>
      <c r="AM449" s="18">
        <f t="shared" si="904"/>
        <v>275292.176461854</v>
      </c>
      <c r="AO449" s="1" t="s">
        <v>30</v>
      </c>
      <c r="AP449" s="1" t="s">
        <v>31</v>
      </c>
      <c r="AQ449" s="1" t="s">
        <v>32</v>
      </c>
      <c r="AR449" s="1" t="s">
        <v>12</v>
      </c>
      <c r="AT449" s="11">
        <v>2465</v>
      </c>
      <c r="AU449" s="11">
        <v>1.871</v>
      </c>
      <c r="AV449" s="12">
        <v>1.35</v>
      </c>
      <c r="AW449" s="13">
        <f t="shared" si="905"/>
        <v>6226.22025</v>
      </c>
      <c r="AX449" s="11">
        <v>3</v>
      </c>
      <c r="AY449" s="11">
        <v>680</v>
      </c>
      <c r="AZ449" s="11">
        <v>1.03</v>
      </c>
      <c r="BA449" s="16">
        <f t="shared" si="906"/>
        <v>3.55238805970149</v>
      </c>
      <c r="BB449" s="11">
        <v>0.98</v>
      </c>
      <c r="BC449" s="11">
        <v>2.3</v>
      </c>
      <c r="BD449" s="8">
        <f t="shared" si="907"/>
        <v>3.254</v>
      </c>
      <c r="BE449" s="9">
        <v>1.275</v>
      </c>
      <c r="BF449" s="17">
        <v>1.015</v>
      </c>
      <c r="BG449" s="18">
        <f t="shared" si="908"/>
        <v>279421.559108782</v>
      </c>
      <c r="BI449" s="1" t="s">
        <v>30</v>
      </c>
      <c r="BJ449" s="1" t="s">
        <v>31</v>
      </c>
      <c r="BK449" s="1" t="s">
        <v>32</v>
      </c>
      <c r="BL449" s="1" t="s">
        <v>12</v>
      </c>
      <c r="BN449" s="11">
        <v>2465</v>
      </c>
      <c r="BO449" s="11">
        <v>1.871</v>
      </c>
      <c r="BP449" s="12">
        <v>1.35</v>
      </c>
      <c r="BQ449" s="13">
        <f t="shared" si="909"/>
        <v>6226.22025</v>
      </c>
      <c r="BR449" s="11">
        <v>3</v>
      </c>
      <c r="BS449" s="11">
        <v>680</v>
      </c>
      <c r="BT449" s="11">
        <v>1.03</v>
      </c>
      <c r="BU449" s="16">
        <f t="shared" si="910"/>
        <v>3.55238805970149</v>
      </c>
      <c r="BV449" s="11">
        <v>0.98</v>
      </c>
      <c r="BW449" s="11">
        <v>2.3</v>
      </c>
      <c r="BX449" s="8">
        <f t="shared" si="911"/>
        <v>3.254</v>
      </c>
      <c r="BY449" s="9">
        <v>1.275</v>
      </c>
      <c r="BZ449" s="17">
        <v>1.015</v>
      </c>
      <c r="CA449" s="18">
        <f t="shared" si="912"/>
        <v>279421.559108782</v>
      </c>
      <c r="CC449" s="1" t="s">
        <v>30</v>
      </c>
      <c r="CD449" s="1" t="s">
        <v>31</v>
      </c>
      <c r="CE449" s="1" t="s">
        <v>32</v>
      </c>
      <c r="CF449" s="1" t="s">
        <v>12</v>
      </c>
      <c r="CH449" s="11">
        <f t="shared" ref="CH449:CH456" si="925">2465+428</f>
        <v>2893</v>
      </c>
      <c r="CI449" s="11">
        <v>1.871</v>
      </c>
      <c r="CJ449" s="12">
        <v>1.35</v>
      </c>
      <c r="CK449" s="13">
        <f t="shared" si="913"/>
        <v>7307.28405</v>
      </c>
      <c r="CL449" s="11">
        <v>3</v>
      </c>
      <c r="CM449" s="11">
        <v>680</v>
      </c>
      <c r="CN449" s="11">
        <v>1.03</v>
      </c>
      <c r="CO449" s="16">
        <f t="shared" si="914"/>
        <v>3.55238805970149</v>
      </c>
      <c r="CP449" s="11">
        <v>0.98</v>
      </c>
      <c r="CQ449" s="11">
        <v>2.3</v>
      </c>
      <c r="CR449" s="8">
        <f t="shared" si="915"/>
        <v>3.254</v>
      </c>
      <c r="CS449" s="9">
        <v>1.275</v>
      </c>
      <c r="CT449" s="17">
        <v>1.085</v>
      </c>
      <c r="CU449" s="18">
        <f t="shared" si="916"/>
        <v>350554.153816226</v>
      </c>
      <c r="CW449" s="1" t="s">
        <v>30</v>
      </c>
      <c r="CX449" s="1" t="s">
        <v>31</v>
      </c>
      <c r="CY449" s="1" t="s">
        <v>32</v>
      </c>
      <c r="CZ449" s="1" t="s">
        <v>12</v>
      </c>
      <c r="DB449" s="11">
        <f t="shared" ref="DB449:DB456" si="926">2465+440</f>
        <v>2905</v>
      </c>
      <c r="DC449" s="11">
        <v>1.871</v>
      </c>
      <c r="DD449" s="12">
        <v>1.35</v>
      </c>
      <c r="DE449" s="13">
        <f t="shared" si="917"/>
        <v>7337.59425</v>
      </c>
      <c r="DF449" s="11">
        <v>3</v>
      </c>
      <c r="DG449" s="11">
        <v>680</v>
      </c>
      <c r="DH449" s="11">
        <v>1.03</v>
      </c>
      <c r="DI449" s="16">
        <f t="shared" si="918"/>
        <v>3.55238805970149</v>
      </c>
      <c r="DJ449" s="11">
        <v>0.98</v>
      </c>
      <c r="DK449" s="11">
        <v>2.3</v>
      </c>
      <c r="DL449" s="8">
        <f t="shared" si="919"/>
        <v>3.254</v>
      </c>
      <c r="DM449" s="9">
        <v>1.275</v>
      </c>
      <c r="DN449" s="17">
        <v>1.085</v>
      </c>
      <c r="DO449" s="18">
        <f t="shared" si="920"/>
        <v>352008.232573846</v>
      </c>
      <c r="DQ449" s="1" t="s">
        <v>30</v>
      </c>
      <c r="DR449" s="1" t="s">
        <v>31</v>
      </c>
      <c r="DS449" s="1" t="s">
        <v>32</v>
      </c>
      <c r="DT449" s="1" t="s">
        <v>12</v>
      </c>
      <c r="DV449" s="11">
        <f t="shared" ref="DV449:DV456" si="927">2465+499</f>
        <v>2964</v>
      </c>
      <c r="DW449" s="11">
        <v>1.871</v>
      </c>
      <c r="DX449" s="12">
        <v>1.35</v>
      </c>
      <c r="DY449" s="13">
        <f t="shared" si="921"/>
        <v>7486.6194</v>
      </c>
      <c r="DZ449" s="11">
        <v>3</v>
      </c>
      <c r="EA449" s="11">
        <v>680</v>
      </c>
      <c r="EB449" s="11">
        <v>1.12</v>
      </c>
      <c r="EC449" s="16">
        <f t="shared" si="922"/>
        <v>3.64238805970149</v>
      </c>
      <c r="ED449" s="11">
        <v>0.98</v>
      </c>
      <c r="EE449" s="11">
        <v>3.1</v>
      </c>
      <c r="EF449" s="8">
        <f t="shared" si="923"/>
        <v>4.038</v>
      </c>
      <c r="EG449" s="9">
        <v>1.275</v>
      </c>
      <c r="EH449" s="17">
        <v>1.2</v>
      </c>
      <c r="EI449" s="18">
        <f t="shared" si="924"/>
        <v>505418.307475106</v>
      </c>
    </row>
    <row r="450" customHeight="1" spans="1:140">
      <c r="A450" s="15">
        <f>M519</f>
        <v>101553.2684325</v>
      </c>
      <c r="B450" s="15">
        <f>M536</f>
        <v>109819.141856027</v>
      </c>
      <c r="C450" s="1">
        <f>M552</f>
        <v>91641.79763424</v>
      </c>
      <c r="D450" s="1">
        <v>1</v>
      </c>
      <c r="F450" s="11">
        <v>2465</v>
      </c>
      <c r="G450" s="11">
        <v>1.286</v>
      </c>
      <c r="H450" s="12">
        <v>1.35</v>
      </c>
      <c r="I450" s="13">
        <f t="shared" si="897"/>
        <v>4279.4865</v>
      </c>
      <c r="J450" s="11">
        <v>3</v>
      </c>
      <c r="K450" s="11">
        <v>680</v>
      </c>
      <c r="L450" s="11">
        <v>1.03</v>
      </c>
      <c r="M450" s="16">
        <f t="shared" si="898"/>
        <v>3.55238805970149</v>
      </c>
      <c r="N450" s="11">
        <v>0.98</v>
      </c>
      <c r="O450" s="11">
        <v>2.3</v>
      </c>
      <c r="P450" s="8">
        <f t="shared" si="899"/>
        <v>3.254</v>
      </c>
      <c r="Q450" s="9">
        <v>1.275</v>
      </c>
      <c r="R450" s="17">
        <v>1</v>
      </c>
      <c r="S450" s="18">
        <f t="shared" si="900"/>
        <v>189217.391197191</v>
      </c>
      <c r="U450" s="15">
        <f>AG519</f>
        <v>101553.2684325</v>
      </c>
      <c r="V450" s="15">
        <f>AG536</f>
        <v>109819.141856027</v>
      </c>
      <c r="W450" s="1">
        <f>AG552</f>
        <v>111202.971264</v>
      </c>
      <c r="X450" s="1">
        <v>1</v>
      </c>
      <c r="Z450" s="11">
        <v>2465</v>
      </c>
      <c r="AA450" s="11">
        <v>1.286</v>
      </c>
      <c r="AB450" s="12">
        <v>1.35</v>
      </c>
      <c r="AC450" s="13">
        <f t="shared" si="901"/>
        <v>4279.4865</v>
      </c>
      <c r="AD450" s="11">
        <v>3</v>
      </c>
      <c r="AE450" s="11">
        <v>680</v>
      </c>
      <c r="AF450" s="11">
        <v>1.03</v>
      </c>
      <c r="AG450" s="16">
        <f t="shared" si="902"/>
        <v>3.55238805970149</v>
      </c>
      <c r="AH450" s="11">
        <v>0.98</v>
      </c>
      <c r="AI450" s="11">
        <v>2.3</v>
      </c>
      <c r="AJ450" s="8">
        <f t="shared" si="903"/>
        <v>3.254</v>
      </c>
      <c r="AK450" s="9">
        <v>1.275</v>
      </c>
      <c r="AL450" s="17">
        <v>1</v>
      </c>
      <c r="AM450" s="18">
        <f t="shared" si="904"/>
        <v>189217.391197191</v>
      </c>
      <c r="AO450" s="15">
        <f>BA519</f>
        <v>101553.2684325</v>
      </c>
      <c r="AP450" s="15">
        <f>BA536</f>
        <v>109819.141856027</v>
      </c>
      <c r="AQ450" s="1">
        <f>BA552</f>
        <v>100474.9271892</v>
      </c>
      <c r="AR450" s="1">
        <v>1</v>
      </c>
      <c r="AT450" s="11">
        <v>2465</v>
      </c>
      <c r="AU450" s="11">
        <v>1.286</v>
      </c>
      <c r="AV450" s="12">
        <v>1.35</v>
      </c>
      <c r="AW450" s="13">
        <f t="shared" si="905"/>
        <v>4279.4865</v>
      </c>
      <c r="AX450" s="11">
        <v>3</v>
      </c>
      <c r="AY450" s="11">
        <v>680</v>
      </c>
      <c r="AZ450" s="11">
        <v>1.03</v>
      </c>
      <c r="BA450" s="16">
        <f t="shared" si="906"/>
        <v>3.55238805970149</v>
      </c>
      <c r="BB450" s="11">
        <v>0.98</v>
      </c>
      <c r="BC450" s="11">
        <v>2.3</v>
      </c>
      <c r="BD450" s="8">
        <f t="shared" si="907"/>
        <v>3.254</v>
      </c>
      <c r="BE450" s="9">
        <v>1.275</v>
      </c>
      <c r="BF450" s="17">
        <v>1.015</v>
      </c>
      <c r="BG450" s="18">
        <f t="shared" si="908"/>
        <v>192055.652065149</v>
      </c>
      <c r="BI450" s="15">
        <f>BU519</f>
        <v>101553.2684325</v>
      </c>
      <c r="BJ450" s="15">
        <f>BU536</f>
        <v>109819.141856027</v>
      </c>
      <c r="BK450" s="1">
        <f>BU552</f>
        <v>141712.849656</v>
      </c>
      <c r="BL450" s="1">
        <v>1</v>
      </c>
      <c r="BN450" s="11">
        <v>2465</v>
      </c>
      <c r="BO450" s="11">
        <v>1.286</v>
      </c>
      <c r="BP450" s="12">
        <v>1.35</v>
      </c>
      <c r="BQ450" s="13">
        <f t="shared" si="909"/>
        <v>4279.4865</v>
      </c>
      <c r="BR450" s="11">
        <v>3</v>
      </c>
      <c r="BS450" s="11">
        <v>680</v>
      </c>
      <c r="BT450" s="11">
        <v>1.03</v>
      </c>
      <c r="BU450" s="16">
        <f t="shared" si="910"/>
        <v>3.55238805970149</v>
      </c>
      <c r="BV450" s="11">
        <v>0.98</v>
      </c>
      <c r="BW450" s="11">
        <v>2.3</v>
      </c>
      <c r="BX450" s="8">
        <f t="shared" si="911"/>
        <v>3.254</v>
      </c>
      <c r="BY450" s="9">
        <v>1.275</v>
      </c>
      <c r="BZ450" s="17">
        <v>1.015</v>
      </c>
      <c r="CA450" s="18">
        <f t="shared" si="912"/>
        <v>192055.652065149</v>
      </c>
      <c r="CC450" s="15">
        <f>CO519</f>
        <v>119186.0468865</v>
      </c>
      <c r="CD450" s="15">
        <f>CO536</f>
        <v>109819.141856027</v>
      </c>
      <c r="CE450" s="1">
        <f>CO552</f>
        <v>116478.8190684</v>
      </c>
      <c r="CF450" s="1">
        <v>1</v>
      </c>
      <c r="CH450" s="11">
        <f t="shared" si="925"/>
        <v>2893</v>
      </c>
      <c r="CI450" s="11">
        <v>1.286</v>
      </c>
      <c r="CJ450" s="12">
        <v>1.35</v>
      </c>
      <c r="CK450" s="13">
        <f t="shared" si="913"/>
        <v>5022.5373</v>
      </c>
      <c r="CL450" s="11">
        <v>3</v>
      </c>
      <c r="CM450" s="11">
        <v>680</v>
      </c>
      <c r="CN450" s="11">
        <v>1.03</v>
      </c>
      <c r="CO450" s="16">
        <f t="shared" si="914"/>
        <v>3.55238805970149</v>
      </c>
      <c r="CP450" s="11">
        <v>0.98</v>
      </c>
      <c r="CQ450" s="11">
        <v>2.3</v>
      </c>
      <c r="CR450" s="8">
        <f t="shared" si="915"/>
        <v>3.254</v>
      </c>
      <c r="CS450" s="9">
        <v>1.275</v>
      </c>
      <c r="CT450" s="17">
        <v>1.085</v>
      </c>
      <c r="CU450" s="18">
        <f t="shared" si="916"/>
        <v>240947.430148406</v>
      </c>
      <c r="CW450" s="15">
        <f>DI519</f>
        <v>119680.4238525</v>
      </c>
      <c r="CX450" s="15">
        <f>DI536</f>
        <v>109819.141856027</v>
      </c>
      <c r="CY450" s="1">
        <f>DI552</f>
        <v>137089.53396</v>
      </c>
      <c r="CZ450" s="1">
        <v>1</v>
      </c>
      <c r="DB450" s="11">
        <f t="shared" si="926"/>
        <v>2905</v>
      </c>
      <c r="DC450" s="11">
        <v>1.286</v>
      </c>
      <c r="DD450" s="12">
        <v>1.35</v>
      </c>
      <c r="DE450" s="13">
        <f t="shared" si="917"/>
        <v>5043.3705</v>
      </c>
      <c r="DF450" s="11">
        <v>3</v>
      </c>
      <c r="DG450" s="11">
        <v>680</v>
      </c>
      <c r="DH450" s="11">
        <v>1.03</v>
      </c>
      <c r="DI450" s="16">
        <f t="shared" si="918"/>
        <v>3.55238805970149</v>
      </c>
      <c r="DJ450" s="11">
        <v>0.98</v>
      </c>
      <c r="DK450" s="11">
        <v>2.3</v>
      </c>
      <c r="DL450" s="8">
        <f t="shared" si="919"/>
        <v>3.254</v>
      </c>
      <c r="DM450" s="9">
        <v>1.275</v>
      </c>
      <c r="DN450" s="17">
        <v>1.085</v>
      </c>
      <c r="DO450" s="18">
        <f t="shared" si="920"/>
        <v>241946.866429699</v>
      </c>
      <c r="DQ450" s="15">
        <f>EC519</f>
        <v>151531.857594</v>
      </c>
      <c r="DR450" s="15">
        <f>EC536</f>
        <v>137790.275896227</v>
      </c>
      <c r="DS450" s="1">
        <f>EC552</f>
        <v>231632.8102845</v>
      </c>
      <c r="DT450" s="1">
        <v>1</v>
      </c>
      <c r="DV450" s="11">
        <f t="shared" si="927"/>
        <v>2964</v>
      </c>
      <c r="DW450" s="11">
        <v>1.286</v>
      </c>
      <c r="DX450" s="12">
        <v>1.35</v>
      </c>
      <c r="DY450" s="13">
        <f t="shared" si="921"/>
        <v>5145.8004</v>
      </c>
      <c r="DZ450" s="11">
        <v>3</v>
      </c>
      <c r="EA450" s="11">
        <v>680</v>
      </c>
      <c r="EB450" s="11">
        <v>1.12</v>
      </c>
      <c r="EC450" s="16">
        <f t="shared" si="922"/>
        <v>3.64238805970149</v>
      </c>
      <c r="ED450" s="11">
        <v>0.98</v>
      </c>
      <c r="EE450" s="11">
        <v>3.1</v>
      </c>
      <c r="EF450" s="8">
        <f t="shared" si="923"/>
        <v>4.038</v>
      </c>
      <c r="EG450" s="9">
        <v>1.275</v>
      </c>
      <c r="EH450" s="17">
        <v>1.2</v>
      </c>
      <c r="EI450" s="18">
        <f t="shared" si="924"/>
        <v>347390.66991608</v>
      </c>
    </row>
    <row r="451" customHeight="1" spans="1:140">
      <c r="A451" s="19" t="s">
        <v>34</v>
      </c>
      <c r="B451" s="19"/>
      <c r="C451" s="19"/>
      <c r="D451" s="20" t="s">
        <v>35</v>
      </c>
      <c r="E451" s="20"/>
      <c r="F451" s="11">
        <v>2465</v>
      </c>
      <c r="G451" s="11">
        <v>1.871</v>
      </c>
      <c r="H451" s="12">
        <v>1.35</v>
      </c>
      <c r="I451" s="13">
        <f t="shared" si="897"/>
        <v>6226.22025</v>
      </c>
      <c r="J451" s="11">
        <v>3</v>
      </c>
      <c r="K451" s="11">
        <v>680</v>
      </c>
      <c r="L451" s="11">
        <v>1.03</v>
      </c>
      <c r="M451" s="16">
        <f t="shared" si="898"/>
        <v>3.55238805970149</v>
      </c>
      <c r="N451" s="11">
        <v>0.98</v>
      </c>
      <c r="O451" s="11">
        <v>2.3</v>
      </c>
      <c r="P451" s="8">
        <f t="shared" si="899"/>
        <v>3.254</v>
      </c>
      <c r="Q451" s="9">
        <v>1.275</v>
      </c>
      <c r="R451" s="17">
        <v>1</v>
      </c>
      <c r="S451" s="18">
        <f t="shared" si="900"/>
        <v>275292.176461854</v>
      </c>
      <c r="U451" s="19" t="s">
        <v>34</v>
      </c>
      <c r="V451" s="19"/>
      <c r="W451" s="19"/>
      <c r="X451" s="20" t="s">
        <v>35</v>
      </c>
      <c r="Y451" s="20"/>
      <c r="Z451" s="11">
        <v>2465</v>
      </c>
      <c r="AA451" s="11">
        <v>1.871</v>
      </c>
      <c r="AB451" s="12">
        <v>1.35</v>
      </c>
      <c r="AC451" s="13">
        <f t="shared" si="901"/>
        <v>6226.22025</v>
      </c>
      <c r="AD451" s="11">
        <v>3</v>
      </c>
      <c r="AE451" s="11">
        <v>680</v>
      </c>
      <c r="AF451" s="11">
        <v>1.03</v>
      </c>
      <c r="AG451" s="16">
        <f t="shared" si="902"/>
        <v>3.55238805970149</v>
      </c>
      <c r="AH451" s="11">
        <v>0.98</v>
      </c>
      <c r="AI451" s="11">
        <v>2.3</v>
      </c>
      <c r="AJ451" s="8">
        <f t="shared" si="903"/>
        <v>3.254</v>
      </c>
      <c r="AK451" s="9">
        <v>1.275</v>
      </c>
      <c r="AL451" s="17">
        <v>1</v>
      </c>
      <c r="AM451" s="18">
        <f t="shared" si="904"/>
        <v>275292.176461854</v>
      </c>
      <c r="AO451" s="19" t="s">
        <v>34</v>
      </c>
      <c r="AP451" s="19"/>
      <c r="AQ451" s="19"/>
      <c r="AR451" s="20" t="s">
        <v>35</v>
      </c>
      <c r="AS451" s="20"/>
      <c r="AT451" s="11">
        <v>2465</v>
      </c>
      <c r="AU451" s="11">
        <v>1.871</v>
      </c>
      <c r="AV451" s="12">
        <v>1.35</v>
      </c>
      <c r="AW451" s="13">
        <f t="shared" si="905"/>
        <v>6226.22025</v>
      </c>
      <c r="AX451" s="11">
        <v>3</v>
      </c>
      <c r="AY451" s="11">
        <v>680</v>
      </c>
      <c r="AZ451" s="11">
        <v>1.03</v>
      </c>
      <c r="BA451" s="16">
        <f t="shared" si="906"/>
        <v>3.55238805970149</v>
      </c>
      <c r="BB451" s="11">
        <v>0.98</v>
      </c>
      <c r="BC451" s="11">
        <v>2.3</v>
      </c>
      <c r="BD451" s="8">
        <f t="shared" si="907"/>
        <v>3.254</v>
      </c>
      <c r="BE451" s="9">
        <v>1.275</v>
      </c>
      <c r="BF451" s="17">
        <v>1.015</v>
      </c>
      <c r="BG451" s="18">
        <f t="shared" si="908"/>
        <v>279421.559108782</v>
      </c>
      <c r="BI451" s="19" t="s">
        <v>34</v>
      </c>
      <c r="BJ451" s="19"/>
      <c r="BK451" s="19"/>
      <c r="BL451" s="20" t="s">
        <v>35</v>
      </c>
      <c r="BM451" s="20"/>
      <c r="BN451" s="11">
        <v>2465</v>
      </c>
      <c r="BO451" s="11">
        <v>1.871</v>
      </c>
      <c r="BP451" s="12">
        <v>1.35</v>
      </c>
      <c r="BQ451" s="13">
        <f t="shared" si="909"/>
        <v>6226.22025</v>
      </c>
      <c r="BR451" s="11">
        <v>3</v>
      </c>
      <c r="BS451" s="11">
        <v>680</v>
      </c>
      <c r="BT451" s="11">
        <v>1.03</v>
      </c>
      <c r="BU451" s="16">
        <f t="shared" si="910"/>
        <v>3.55238805970149</v>
      </c>
      <c r="BV451" s="11">
        <v>0.98</v>
      </c>
      <c r="BW451" s="11">
        <v>2.3</v>
      </c>
      <c r="BX451" s="8">
        <f t="shared" si="911"/>
        <v>3.254</v>
      </c>
      <c r="BY451" s="9">
        <v>1.275</v>
      </c>
      <c r="BZ451" s="17">
        <v>1.015</v>
      </c>
      <c r="CA451" s="18">
        <f t="shared" si="912"/>
        <v>279421.559108782</v>
      </c>
      <c r="CC451" s="19" t="s">
        <v>34</v>
      </c>
      <c r="CD451" s="19"/>
      <c r="CE451" s="19"/>
      <c r="CF451" s="20" t="s">
        <v>35</v>
      </c>
      <c r="CG451" s="20"/>
      <c r="CH451" s="11">
        <f t="shared" si="925"/>
        <v>2893</v>
      </c>
      <c r="CI451" s="11">
        <v>1.871</v>
      </c>
      <c r="CJ451" s="12">
        <v>1.35</v>
      </c>
      <c r="CK451" s="13">
        <f t="shared" si="913"/>
        <v>7307.28405</v>
      </c>
      <c r="CL451" s="11">
        <v>3</v>
      </c>
      <c r="CM451" s="11">
        <v>680</v>
      </c>
      <c r="CN451" s="11">
        <v>1.03</v>
      </c>
      <c r="CO451" s="16">
        <f t="shared" si="914"/>
        <v>3.55238805970149</v>
      </c>
      <c r="CP451" s="11">
        <v>0.98</v>
      </c>
      <c r="CQ451" s="11">
        <v>2.3</v>
      </c>
      <c r="CR451" s="8">
        <f t="shared" si="915"/>
        <v>3.254</v>
      </c>
      <c r="CS451" s="9">
        <v>1.275</v>
      </c>
      <c r="CT451" s="17">
        <v>1.085</v>
      </c>
      <c r="CU451" s="18">
        <f t="shared" si="916"/>
        <v>350554.153816226</v>
      </c>
      <c r="CW451" s="19" t="s">
        <v>34</v>
      </c>
      <c r="CX451" s="19"/>
      <c r="CY451" s="19"/>
      <c r="CZ451" s="20" t="s">
        <v>35</v>
      </c>
      <c r="DA451" s="20"/>
      <c r="DB451" s="11">
        <f t="shared" si="926"/>
        <v>2905</v>
      </c>
      <c r="DC451" s="11">
        <v>1.871</v>
      </c>
      <c r="DD451" s="12">
        <v>1.35</v>
      </c>
      <c r="DE451" s="13">
        <f t="shared" si="917"/>
        <v>7337.59425</v>
      </c>
      <c r="DF451" s="11">
        <v>3</v>
      </c>
      <c r="DG451" s="11">
        <v>680</v>
      </c>
      <c r="DH451" s="11">
        <v>1.03</v>
      </c>
      <c r="DI451" s="16">
        <f t="shared" si="918"/>
        <v>3.55238805970149</v>
      </c>
      <c r="DJ451" s="11">
        <v>0.98</v>
      </c>
      <c r="DK451" s="11">
        <v>2.3</v>
      </c>
      <c r="DL451" s="8">
        <f t="shared" si="919"/>
        <v>3.254</v>
      </c>
      <c r="DM451" s="9">
        <v>1.275</v>
      </c>
      <c r="DN451" s="17">
        <v>1.085</v>
      </c>
      <c r="DO451" s="18">
        <f t="shared" si="920"/>
        <v>352008.232573846</v>
      </c>
      <c r="DQ451" s="19" t="s">
        <v>34</v>
      </c>
      <c r="DR451" s="19"/>
      <c r="DS451" s="19"/>
      <c r="DT451" s="20" t="s">
        <v>35</v>
      </c>
      <c r="DU451" s="20"/>
      <c r="DV451" s="11">
        <f t="shared" si="927"/>
        <v>2964</v>
      </c>
      <c r="DW451" s="11">
        <v>1.871</v>
      </c>
      <c r="DX451" s="12">
        <v>1.35</v>
      </c>
      <c r="DY451" s="13">
        <f t="shared" si="921"/>
        <v>7486.6194</v>
      </c>
      <c r="DZ451" s="11">
        <v>3</v>
      </c>
      <c r="EA451" s="11">
        <v>680</v>
      </c>
      <c r="EB451" s="11">
        <v>1.12</v>
      </c>
      <c r="EC451" s="16">
        <f t="shared" si="922"/>
        <v>3.64238805970149</v>
      </c>
      <c r="ED451" s="11">
        <v>0.98</v>
      </c>
      <c r="EE451" s="11">
        <v>3.1</v>
      </c>
      <c r="EF451" s="8">
        <f t="shared" si="923"/>
        <v>4.038</v>
      </c>
      <c r="EG451" s="9">
        <v>1.275</v>
      </c>
      <c r="EH451" s="17">
        <v>1.2</v>
      </c>
      <c r="EI451" s="18">
        <f t="shared" si="924"/>
        <v>505418.307475106</v>
      </c>
    </row>
    <row r="452" customHeight="1" spans="1:140">
      <c r="A452" s="19"/>
      <c r="B452" s="19"/>
      <c r="C452" s="19"/>
      <c r="D452" s="20"/>
      <c r="E452" s="20"/>
      <c r="F452" s="11">
        <v>2465</v>
      </c>
      <c r="G452" s="11">
        <v>1.286</v>
      </c>
      <c r="H452" s="12">
        <v>1.35</v>
      </c>
      <c r="I452" s="13">
        <f t="shared" si="897"/>
        <v>4279.4865</v>
      </c>
      <c r="J452" s="11">
        <v>3</v>
      </c>
      <c r="K452" s="11">
        <v>430</v>
      </c>
      <c r="L452" s="11">
        <v>1.03</v>
      </c>
      <c r="M452" s="16">
        <f t="shared" si="898"/>
        <v>3.09172839506173</v>
      </c>
      <c r="N452" s="11">
        <v>0.98</v>
      </c>
      <c r="O452" s="11">
        <v>2.3</v>
      </c>
      <c r="P452" s="8">
        <f t="shared" si="899"/>
        <v>3.254</v>
      </c>
      <c r="Q452" s="9">
        <v>1.275</v>
      </c>
      <c r="R452" s="17">
        <v>1</v>
      </c>
      <c r="S452" s="18">
        <f t="shared" si="900"/>
        <v>164680.426623497</v>
      </c>
      <c r="U452" s="19"/>
      <c r="V452" s="19"/>
      <c r="W452" s="19"/>
      <c r="X452" s="20"/>
      <c r="Y452" s="20"/>
      <c r="Z452" s="11">
        <v>2465</v>
      </c>
      <c r="AA452" s="11">
        <v>1.286</v>
      </c>
      <c r="AB452" s="12">
        <v>1.35</v>
      </c>
      <c r="AC452" s="13">
        <f t="shared" si="901"/>
        <v>4279.4865</v>
      </c>
      <c r="AD452" s="11">
        <v>3</v>
      </c>
      <c r="AE452" s="11">
        <v>430</v>
      </c>
      <c r="AF452" s="11">
        <v>1.03</v>
      </c>
      <c r="AG452" s="16">
        <f t="shared" si="902"/>
        <v>3.09172839506173</v>
      </c>
      <c r="AH452" s="11">
        <v>0.98</v>
      </c>
      <c r="AI452" s="11">
        <v>2.3</v>
      </c>
      <c r="AJ452" s="8">
        <f t="shared" si="903"/>
        <v>3.254</v>
      </c>
      <c r="AK452" s="9">
        <v>1.275</v>
      </c>
      <c r="AL452" s="17">
        <v>1</v>
      </c>
      <c r="AM452" s="18">
        <f t="shared" si="904"/>
        <v>164680.426623497</v>
      </c>
      <c r="AO452" s="19"/>
      <c r="AP452" s="19"/>
      <c r="AQ452" s="19"/>
      <c r="AR452" s="20"/>
      <c r="AS452" s="20"/>
      <c r="AT452" s="11">
        <v>2465</v>
      </c>
      <c r="AU452" s="11">
        <v>1.286</v>
      </c>
      <c r="AV452" s="12">
        <v>1.35</v>
      </c>
      <c r="AW452" s="13">
        <f t="shared" si="905"/>
        <v>4279.4865</v>
      </c>
      <c r="AX452" s="11">
        <v>3</v>
      </c>
      <c r="AY452" s="11">
        <v>430</v>
      </c>
      <c r="AZ452" s="11">
        <v>1.03</v>
      </c>
      <c r="BA452" s="16">
        <f t="shared" si="906"/>
        <v>3.09172839506173</v>
      </c>
      <c r="BB452" s="11">
        <v>0.98</v>
      </c>
      <c r="BC452" s="11">
        <v>2.3</v>
      </c>
      <c r="BD452" s="8">
        <f t="shared" si="907"/>
        <v>3.254</v>
      </c>
      <c r="BE452" s="9">
        <v>1.275</v>
      </c>
      <c r="BF452" s="17">
        <v>1.015</v>
      </c>
      <c r="BG452" s="18">
        <f t="shared" si="908"/>
        <v>167150.63302285</v>
      </c>
      <c r="BI452" s="19"/>
      <c r="BJ452" s="19"/>
      <c r="BK452" s="19"/>
      <c r="BL452" s="20"/>
      <c r="BM452" s="20"/>
      <c r="BN452" s="11">
        <v>2465</v>
      </c>
      <c r="BO452" s="11">
        <v>1.286</v>
      </c>
      <c r="BP452" s="12">
        <v>1.35</v>
      </c>
      <c r="BQ452" s="13">
        <f t="shared" si="909"/>
        <v>4279.4865</v>
      </c>
      <c r="BR452" s="11">
        <v>3</v>
      </c>
      <c r="BS452" s="11">
        <v>430</v>
      </c>
      <c r="BT452" s="11">
        <v>1.03</v>
      </c>
      <c r="BU452" s="16">
        <f t="shared" si="910"/>
        <v>3.09172839506173</v>
      </c>
      <c r="BV452" s="11">
        <v>0.98</v>
      </c>
      <c r="BW452" s="11">
        <v>2.3</v>
      </c>
      <c r="BX452" s="8">
        <f t="shared" si="911"/>
        <v>3.254</v>
      </c>
      <c r="BY452" s="9">
        <v>1.275</v>
      </c>
      <c r="BZ452" s="17">
        <v>1.015</v>
      </c>
      <c r="CA452" s="18">
        <f t="shared" si="912"/>
        <v>167150.63302285</v>
      </c>
      <c r="CC452" s="19"/>
      <c r="CD452" s="19"/>
      <c r="CE452" s="19"/>
      <c r="CF452" s="20"/>
      <c r="CG452" s="20"/>
      <c r="CH452" s="11">
        <f t="shared" si="925"/>
        <v>2893</v>
      </c>
      <c r="CI452" s="11">
        <v>1.286</v>
      </c>
      <c r="CJ452" s="12">
        <v>1.35</v>
      </c>
      <c r="CK452" s="13">
        <f t="shared" si="913"/>
        <v>5022.5373</v>
      </c>
      <c r="CL452" s="11">
        <v>3</v>
      </c>
      <c r="CM452" s="11">
        <v>430</v>
      </c>
      <c r="CN452" s="11">
        <v>1.03</v>
      </c>
      <c r="CO452" s="16">
        <f t="shared" si="914"/>
        <v>3.09172839506173</v>
      </c>
      <c r="CP452" s="11">
        <v>0.98</v>
      </c>
      <c r="CQ452" s="11">
        <v>2.3</v>
      </c>
      <c r="CR452" s="8">
        <f t="shared" si="915"/>
        <v>3.254</v>
      </c>
      <c r="CS452" s="9">
        <v>1.275</v>
      </c>
      <c r="CT452" s="17">
        <v>1.085</v>
      </c>
      <c r="CU452" s="18">
        <f t="shared" si="916"/>
        <v>209702.318268004</v>
      </c>
      <c r="CW452" s="19"/>
      <c r="CX452" s="19"/>
      <c r="CY452" s="19"/>
      <c r="CZ452" s="20"/>
      <c r="DA452" s="20"/>
      <c r="DB452" s="11">
        <f t="shared" si="926"/>
        <v>2905</v>
      </c>
      <c r="DC452" s="11">
        <v>1.286</v>
      </c>
      <c r="DD452" s="12">
        <v>1.35</v>
      </c>
      <c r="DE452" s="13">
        <f t="shared" si="917"/>
        <v>5043.3705</v>
      </c>
      <c r="DF452" s="11">
        <v>3</v>
      </c>
      <c r="DG452" s="11">
        <v>430</v>
      </c>
      <c r="DH452" s="11">
        <v>1.03</v>
      </c>
      <c r="DI452" s="16">
        <f t="shared" si="918"/>
        <v>3.09172839506173</v>
      </c>
      <c r="DJ452" s="11">
        <v>0.98</v>
      </c>
      <c r="DK452" s="11">
        <v>2.3</v>
      </c>
      <c r="DL452" s="8">
        <f t="shared" si="919"/>
        <v>3.254</v>
      </c>
      <c r="DM452" s="9">
        <v>1.275</v>
      </c>
      <c r="DN452" s="17">
        <v>1.085</v>
      </c>
      <c r="DO452" s="18">
        <f t="shared" si="920"/>
        <v>210572.151596457</v>
      </c>
      <c r="DQ452" s="19"/>
      <c r="DR452" s="19"/>
      <c r="DS452" s="19"/>
      <c r="DT452" s="20"/>
      <c r="DU452" s="20"/>
      <c r="DV452" s="11">
        <f t="shared" si="927"/>
        <v>2964</v>
      </c>
      <c r="DW452" s="11">
        <v>1.286</v>
      </c>
      <c r="DX452" s="12">
        <v>1.35</v>
      </c>
      <c r="DY452" s="13">
        <f t="shared" si="921"/>
        <v>5145.8004</v>
      </c>
      <c r="DZ452" s="11">
        <v>3</v>
      </c>
      <c r="EA452" s="11">
        <v>430</v>
      </c>
      <c r="EB452" s="11">
        <v>1.12</v>
      </c>
      <c r="EC452" s="16">
        <f t="shared" si="922"/>
        <v>3.18172839506173</v>
      </c>
      <c r="ED452" s="11">
        <v>0.98</v>
      </c>
      <c r="EE452" s="11">
        <v>3.1</v>
      </c>
      <c r="EF452" s="8">
        <f t="shared" si="923"/>
        <v>4.038</v>
      </c>
      <c r="EG452" s="9">
        <v>1.275</v>
      </c>
      <c r="EH452" s="17">
        <v>1.2</v>
      </c>
      <c r="EI452" s="18">
        <f t="shared" si="924"/>
        <v>303455.518888916</v>
      </c>
    </row>
    <row r="453" customHeight="1" spans="1:140">
      <c r="A453" s="21">
        <f>A448+B448+C448+D448+A450+B450+C450</f>
        <v>3479979.42130152</v>
      </c>
      <c r="B453" s="21"/>
      <c r="C453" s="21"/>
      <c r="D453" s="22">
        <f>A453/E448</f>
        <v>193332.190072307</v>
      </c>
      <c r="E453" s="22"/>
      <c r="F453" s="11">
        <v>2465</v>
      </c>
      <c r="G453" s="11">
        <v>1.871</v>
      </c>
      <c r="H453" s="12">
        <v>1.35</v>
      </c>
      <c r="I453" s="13">
        <f t="shared" si="897"/>
        <v>6226.22025</v>
      </c>
      <c r="J453" s="11">
        <v>3</v>
      </c>
      <c r="K453" s="11">
        <v>430</v>
      </c>
      <c r="L453" s="11">
        <v>1.03</v>
      </c>
      <c r="M453" s="16">
        <f t="shared" si="898"/>
        <v>3.09172839506173</v>
      </c>
      <c r="N453" s="11">
        <v>0.98</v>
      </c>
      <c r="O453" s="11">
        <v>2.3</v>
      </c>
      <c r="P453" s="8">
        <f t="shared" si="899"/>
        <v>3.254</v>
      </c>
      <c r="Q453" s="9">
        <v>1.275</v>
      </c>
      <c r="R453" s="17">
        <v>1</v>
      </c>
      <c r="S453" s="18">
        <f t="shared" si="900"/>
        <v>239593.373415679</v>
      </c>
      <c r="U453" s="21">
        <f>U448+V448+W448+X448+U450+V450+W450</f>
        <v>3803447.39754593</v>
      </c>
      <c r="V453" s="21"/>
      <c r="W453" s="21"/>
      <c r="X453" s="22">
        <f>U453/Y448</f>
        <v>211302.633196996</v>
      </c>
      <c r="Y453" s="22"/>
      <c r="Z453" s="11">
        <v>2465</v>
      </c>
      <c r="AA453" s="11">
        <v>1.871</v>
      </c>
      <c r="AB453" s="12">
        <v>1.35</v>
      </c>
      <c r="AC453" s="13">
        <f t="shared" si="901"/>
        <v>6226.22025</v>
      </c>
      <c r="AD453" s="11">
        <v>3</v>
      </c>
      <c r="AE453" s="11">
        <v>430</v>
      </c>
      <c r="AF453" s="11">
        <v>1.03</v>
      </c>
      <c r="AG453" s="16">
        <f t="shared" si="902"/>
        <v>3.09172839506173</v>
      </c>
      <c r="AH453" s="11">
        <v>0.98</v>
      </c>
      <c r="AI453" s="11">
        <v>2.3</v>
      </c>
      <c r="AJ453" s="8">
        <f t="shared" si="903"/>
        <v>3.254</v>
      </c>
      <c r="AK453" s="9">
        <v>1.275</v>
      </c>
      <c r="AL453" s="17">
        <v>1</v>
      </c>
      <c r="AM453" s="18">
        <f t="shared" si="904"/>
        <v>239593.373415679</v>
      </c>
      <c r="AO453" s="21">
        <f>AO448+AP448+AQ448+AR448+AO450+AP450+AQ450</f>
        <v>3751853.56246293</v>
      </c>
      <c r="AP453" s="21"/>
      <c r="AQ453" s="21"/>
      <c r="AR453" s="22">
        <f>AO453/AS448</f>
        <v>208436.309025718</v>
      </c>
      <c r="AS453" s="22"/>
      <c r="AT453" s="11">
        <v>2465</v>
      </c>
      <c r="AU453" s="11">
        <v>1.871</v>
      </c>
      <c r="AV453" s="12">
        <v>1.35</v>
      </c>
      <c r="AW453" s="13">
        <f t="shared" si="905"/>
        <v>6226.22025</v>
      </c>
      <c r="AX453" s="11">
        <v>3</v>
      </c>
      <c r="AY453" s="11">
        <v>430</v>
      </c>
      <c r="AZ453" s="11">
        <v>1.03</v>
      </c>
      <c r="BA453" s="16">
        <f t="shared" si="906"/>
        <v>3.09172839506173</v>
      </c>
      <c r="BB453" s="11">
        <v>0.98</v>
      </c>
      <c r="BC453" s="11">
        <v>2.3</v>
      </c>
      <c r="BD453" s="8">
        <f t="shared" si="907"/>
        <v>3.254</v>
      </c>
      <c r="BE453" s="9">
        <v>1.275</v>
      </c>
      <c r="BF453" s="17">
        <v>1.015</v>
      </c>
      <c r="BG453" s="18">
        <f t="shared" si="908"/>
        <v>243187.274016914</v>
      </c>
      <c r="BI453" s="21">
        <f>BI448+BJ448+BK448+BL448+BI450+BJ450+BK450</f>
        <v>4182895.67201152</v>
      </c>
      <c r="BJ453" s="21"/>
      <c r="BK453" s="21"/>
      <c r="BL453" s="22">
        <f>BI453/BM448</f>
        <v>232383.092889529</v>
      </c>
      <c r="BM453" s="22"/>
      <c r="BN453" s="11">
        <v>2465</v>
      </c>
      <c r="BO453" s="11">
        <v>1.871</v>
      </c>
      <c r="BP453" s="12">
        <v>1.35</v>
      </c>
      <c r="BQ453" s="13">
        <f t="shared" si="909"/>
        <v>6226.22025</v>
      </c>
      <c r="BR453" s="11">
        <v>3</v>
      </c>
      <c r="BS453" s="11">
        <v>430</v>
      </c>
      <c r="BT453" s="11">
        <v>1.03</v>
      </c>
      <c r="BU453" s="16">
        <f t="shared" si="910"/>
        <v>3.09172839506173</v>
      </c>
      <c r="BV453" s="11">
        <v>0.98</v>
      </c>
      <c r="BW453" s="11">
        <v>2.3</v>
      </c>
      <c r="BX453" s="8">
        <f t="shared" si="911"/>
        <v>3.254</v>
      </c>
      <c r="BY453" s="9">
        <v>1.275</v>
      </c>
      <c r="BZ453" s="17">
        <v>1.015</v>
      </c>
      <c r="CA453" s="18">
        <f t="shared" si="912"/>
        <v>243187.274016914</v>
      </c>
      <c r="CC453" s="21">
        <f>CC448+CD448+CE448+CF448+CC450+CD450+CE450</f>
        <v>4558645.30745999</v>
      </c>
      <c r="CD453" s="21"/>
      <c r="CE453" s="21"/>
      <c r="CF453" s="22">
        <f>CC453/CG448</f>
        <v>253258.072636666</v>
      </c>
      <c r="CG453" s="22"/>
      <c r="CH453" s="11">
        <f t="shared" si="925"/>
        <v>2893</v>
      </c>
      <c r="CI453" s="11">
        <v>1.871</v>
      </c>
      <c r="CJ453" s="12">
        <v>1.35</v>
      </c>
      <c r="CK453" s="13">
        <f t="shared" si="913"/>
        <v>7307.28405</v>
      </c>
      <c r="CL453" s="11">
        <v>3</v>
      </c>
      <c r="CM453" s="11">
        <v>430</v>
      </c>
      <c r="CN453" s="11">
        <v>1.03</v>
      </c>
      <c r="CO453" s="16">
        <f t="shared" si="914"/>
        <v>3.09172839506173</v>
      </c>
      <c r="CP453" s="11">
        <v>0.98</v>
      </c>
      <c r="CQ453" s="11">
        <v>2.3</v>
      </c>
      <c r="CR453" s="8">
        <f t="shared" si="915"/>
        <v>3.254</v>
      </c>
      <c r="CS453" s="9">
        <v>1.275</v>
      </c>
      <c r="CT453" s="17">
        <v>1.085</v>
      </c>
      <c r="CU453" s="18">
        <f t="shared" si="916"/>
        <v>305095.674556325</v>
      </c>
      <c r="CW453" s="21">
        <f>CW448+CX448+CY448+CZ448+CW450+CX450+CY450</f>
        <v>5099455.47755063</v>
      </c>
      <c r="CX453" s="21"/>
      <c r="CY453" s="21"/>
      <c r="CZ453" s="22">
        <f>CW453/DA448</f>
        <v>283303.082086146</v>
      </c>
      <c r="DA453" s="22"/>
      <c r="DB453" s="11">
        <f t="shared" si="926"/>
        <v>2905</v>
      </c>
      <c r="DC453" s="11">
        <v>1.871</v>
      </c>
      <c r="DD453" s="12">
        <v>1.35</v>
      </c>
      <c r="DE453" s="13">
        <f t="shared" si="917"/>
        <v>7337.59425</v>
      </c>
      <c r="DF453" s="11">
        <v>3</v>
      </c>
      <c r="DG453" s="11">
        <v>430</v>
      </c>
      <c r="DH453" s="11">
        <v>1.03</v>
      </c>
      <c r="DI453" s="16">
        <f t="shared" si="918"/>
        <v>3.09172839506173</v>
      </c>
      <c r="DJ453" s="11">
        <v>0.98</v>
      </c>
      <c r="DK453" s="11">
        <v>2.3</v>
      </c>
      <c r="DL453" s="8">
        <f t="shared" si="919"/>
        <v>3.254</v>
      </c>
      <c r="DM453" s="9">
        <v>1.275</v>
      </c>
      <c r="DN453" s="17">
        <v>1.085</v>
      </c>
      <c r="DO453" s="18">
        <f t="shared" si="920"/>
        <v>306361.194118951</v>
      </c>
      <c r="DQ453" s="21">
        <f>DQ448+DR448+DS448+DT448+DQ450+DR450+DS450</f>
        <v>7784668.62613553</v>
      </c>
      <c r="DR453" s="21"/>
      <c r="DS453" s="21"/>
      <c r="DT453" s="22">
        <f>DQ453/DU448</f>
        <v>432481.590340863</v>
      </c>
      <c r="DU453" s="22"/>
      <c r="DV453" s="11">
        <f t="shared" si="927"/>
        <v>2964</v>
      </c>
      <c r="DW453" s="11">
        <v>1.871</v>
      </c>
      <c r="DX453" s="12">
        <v>1.35</v>
      </c>
      <c r="DY453" s="13">
        <f t="shared" si="921"/>
        <v>7486.6194</v>
      </c>
      <c r="DZ453" s="11">
        <v>3</v>
      </c>
      <c r="EA453" s="11">
        <v>430</v>
      </c>
      <c r="EB453" s="11">
        <v>1.12</v>
      </c>
      <c r="EC453" s="16">
        <f t="shared" si="922"/>
        <v>3.18172839506173</v>
      </c>
      <c r="ED453" s="11">
        <v>0.98</v>
      </c>
      <c r="EE453" s="11">
        <v>3.1</v>
      </c>
      <c r="EF453" s="8">
        <f t="shared" si="923"/>
        <v>4.038</v>
      </c>
      <c r="EG453" s="9">
        <v>1.275</v>
      </c>
      <c r="EH453" s="17">
        <v>1.2</v>
      </c>
      <c r="EI453" s="18">
        <f t="shared" si="924"/>
        <v>441497.104075554</v>
      </c>
    </row>
    <row r="454" customHeight="1" spans="1:140">
      <c r="A454" s="21"/>
      <c r="B454" s="21"/>
      <c r="C454" s="21"/>
      <c r="D454" s="22"/>
      <c r="E454" s="22"/>
      <c r="F454" s="11">
        <v>2465</v>
      </c>
      <c r="G454" s="11">
        <v>0.5</v>
      </c>
      <c r="H454" s="12">
        <v>1.35</v>
      </c>
      <c r="I454" s="13">
        <f t="shared" si="897"/>
        <v>1663.875</v>
      </c>
      <c r="J454" s="11">
        <v>3</v>
      </c>
      <c r="K454" s="11">
        <v>680</v>
      </c>
      <c r="L454" s="11">
        <v>1.03</v>
      </c>
      <c r="M454" s="16">
        <f t="shared" si="898"/>
        <v>3.55238805970149</v>
      </c>
      <c r="N454" s="11">
        <v>0.98</v>
      </c>
      <c r="O454" s="11">
        <v>2.3</v>
      </c>
      <c r="P454" s="8">
        <f t="shared" si="899"/>
        <v>3.254</v>
      </c>
      <c r="Q454" s="9">
        <v>1.275</v>
      </c>
      <c r="R454" s="17">
        <v>1</v>
      </c>
      <c r="S454" s="18">
        <f t="shared" si="900"/>
        <v>73568.1925339002</v>
      </c>
      <c r="U454" s="21"/>
      <c r="V454" s="21"/>
      <c r="W454" s="21"/>
      <c r="X454" s="22"/>
      <c r="Y454" s="22"/>
      <c r="Z454" s="11">
        <v>2465</v>
      </c>
      <c r="AA454" s="11">
        <v>0.5</v>
      </c>
      <c r="AB454" s="12">
        <v>1.35</v>
      </c>
      <c r="AC454" s="13">
        <f t="shared" si="901"/>
        <v>1663.875</v>
      </c>
      <c r="AD454" s="11">
        <v>3</v>
      </c>
      <c r="AE454" s="11">
        <v>680</v>
      </c>
      <c r="AF454" s="11">
        <v>1.03</v>
      </c>
      <c r="AG454" s="16">
        <f t="shared" si="902"/>
        <v>3.55238805970149</v>
      </c>
      <c r="AH454" s="11">
        <v>0.98</v>
      </c>
      <c r="AI454" s="11">
        <v>2.3</v>
      </c>
      <c r="AJ454" s="8">
        <f t="shared" si="903"/>
        <v>3.254</v>
      </c>
      <c r="AK454" s="9">
        <v>1.275</v>
      </c>
      <c r="AL454" s="17">
        <v>1</v>
      </c>
      <c r="AM454" s="18">
        <f t="shared" si="904"/>
        <v>73568.1925339002</v>
      </c>
      <c r="AO454" s="21"/>
      <c r="AP454" s="21"/>
      <c r="AQ454" s="21"/>
      <c r="AR454" s="22"/>
      <c r="AS454" s="22"/>
      <c r="AT454" s="11">
        <v>2465</v>
      </c>
      <c r="AU454" s="11">
        <v>0.5</v>
      </c>
      <c r="AV454" s="12">
        <v>1.35</v>
      </c>
      <c r="AW454" s="13">
        <f t="shared" si="905"/>
        <v>1663.875</v>
      </c>
      <c r="AX454" s="11">
        <v>3</v>
      </c>
      <c r="AY454" s="11">
        <v>680</v>
      </c>
      <c r="AZ454" s="11">
        <v>1.03</v>
      </c>
      <c r="BA454" s="16">
        <f t="shared" si="906"/>
        <v>3.55238805970149</v>
      </c>
      <c r="BB454" s="11">
        <v>0.98</v>
      </c>
      <c r="BC454" s="11">
        <v>2.3</v>
      </c>
      <c r="BD454" s="8">
        <f t="shared" si="907"/>
        <v>3.254</v>
      </c>
      <c r="BE454" s="9">
        <v>1.275</v>
      </c>
      <c r="BF454" s="17">
        <v>1.015</v>
      </c>
      <c r="BG454" s="18">
        <f t="shared" si="908"/>
        <v>74671.7154219087</v>
      </c>
      <c r="BI454" s="21"/>
      <c r="BJ454" s="21"/>
      <c r="BK454" s="21"/>
      <c r="BL454" s="22"/>
      <c r="BM454" s="22"/>
      <c r="BN454" s="11">
        <v>2465</v>
      </c>
      <c r="BO454" s="11">
        <v>0.5</v>
      </c>
      <c r="BP454" s="12">
        <v>1.35</v>
      </c>
      <c r="BQ454" s="13">
        <f t="shared" si="909"/>
        <v>1663.875</v>
      </c>
      <c r="BR454" s="11">
        <v>3</v>
      </c>
      <c r="BS454" s="11">
        <v>680</v>
      </c>
      <c r="BT454" s="11">
        <v>1.03</v>
      </c>
      <c r="BU454" s="16">
        <f t="shared" si="910"/>
        <v>3.55238805970149</v>
      </c>
      <c r="BV454" s="11">
        <v>0.98</v>
      </c>
      <c r="BW454" s="11">
        <v>2.3</v>
      </c>
      <c r="BX454" s="8">
        <f t="shared" si="911"/>
        <v>3.254</v>
      </c>
      <c r="BY454" s="9">
        <v>1.275</v>
      </c>
      <c r="BZ454" s="17">
        <v>1.015</v>
      </c>
      <c r="CA454" s="18">
        <f t="shared" si="912"/>
        <v>74671.7154219087</v>
      </c>
      <c r="CC454" s="21"/>
      <c r="CD454" s="21"/>
      <c r="CE454" s="21"/>
      <c r="CF454" s="22"/>
      <c r="CG454" s="22"/>
      <c r="CH454" s="11">
        <f t="shared" si="925"/>
        <v>2893</v>
      </c>
      <c r="CI454" s="11">
        <v>0.5</v>
      </c>
      <c r="CJ454" s="12">
        <v>1.35</v>
      </c>
      <c r="CK454" s="13">
        <f t="shared" si="913"/>
        <v>1952.775</v>
      </c>
      <c r="CL454" s="11">
        <v>3</v>
      </c>
      <c r="CM454" s="11">
        <v>680</v>
      </c>
      <c r="CN454" s="11">
        <v>1.03</v>
      </c>
      <c r="CO454" s="16">
        <f t="shared" si="914"/>
        <v>3.55238805970149</v>
      </c>
      <c r="CP454" s="11">
        <v>0.98</v>
      </c>
      <c r="CQ454" s="11">
        <v>2.3</v>
      </c>
      <c r="CR454" s="8">
        <f t="shared" si="915"/>
        <v>3.254</v>
      </c>
      <c r="CS454" s="9">
        <v>1.275</v>
      </c>
      <c r="CT454" s="17">
        <v>1.085</v>
      </c>
      <c r="CU454" s="18">
        <f t="shared" si="916"/>
        <v>93680.9603998466</v>
      </c>
      <c r="CW454" s="21"/>
      <c r="CX454" s="21"/>
      <c r="CY454" s="21"/>
      <c r="CZ454" s="22"/>
      <c r="DA454" s="22"/>
      <c r="DB454" s="11">
        <f t="shared" si="926"/>
        <v>2905</v>
      </c>
      <c r="DC454" s="11">
        <v>0.5</v>
      </c>
      <c r="DD454" s="12">
        <v>1.35</v>
      </c>
      <c r="DE454" s="13">
        <f t="shared" si="917"/>
        <v>1960.875</v>
      </c>
      <c r="DF454" s="11">
        <v>3</v>
      </c>
      <c r="DG454" s="11">
        <v>680</v>
      </c>
      <c r="DH454" s="11">
        <v>1.03</v>
      </c>
      <c r="DI454" s="16">
        <f t="shared" si="918"/>
        <v>3.55238805970149</v>
      </c>
      <c r="DJ454" s="11">
        <v>0.98</v>
      </c>
      <c r="DK454" s="11">
        <v>2.3</v>
      </c>
      <c r="DL454" s="8">
        <f t="shared" si="919"/>
        <v>3.254</v>
      </c>
      <c r="DM454" s="9">
        <v>1.275</v>
      </c>
      <c r="DN454" s="17">
        <v>1.085</v>
      </c>
      <c r="DO454" s="18">
        <f t="shared" si="920"/>
        <v>94069.5437129466</v>
      </c>
      <c r="DQ454" s="21"/>
      <c r="DR454" s="21"/>
      <c r="DS454" s="21"/>
      <c r="DT454" s="22"/>
      <c r="DU454" s="22"/>
      <c r="DV454" s="11">
        <f t="shared" si="927"/>
        <v>2964</v>
      </c>
      <c r="DW454" s="11">
        <v>0.5</v>
      </c>
      <c r="DX454" s="12">
        <v>1.35</v>
      </c>
      <c r="DY454" s="13">
        <f t="shared" si="921"/>
        <v>2000.7</v>
      </c>
      <c r="DZ454" s="11">
        <v>3</v>
      </c>
      <c r="EA454" s="11">
        <v>680</v>
      </c>
      <c r="EB454" s="11">
        <v>1.12</v>
      </c>
      <c r="EC454" s="16">
        <f t="shared" si="922"/>
        <v>3.64238805970149</v>
      </c>
      <c r="ED454" s="11">
        <v>0.98</v>
      </c>
      <c r="EE454" s="11">
        <v>3.1</v>
      </c>
      <c r="EF454" s="8">
        <f t="shared" si="923"/>
        <v>4.038</v>
      </c>
      <c r="EG454" s="9">
        <v>1.275</v>
      </c>
      <c r="EH454" s="17">
        <v>1.2</v>
      </c>
      <c r="EI454" s="18">
        <f t="shared" si="924"/>
        <v>135066.356888056</v>
      </c>
    </row>
    <row r="455" customHeight="1" spans="1:140">
      <c r="F455" s="11">
        <v>2465</v>
      </c>
      <c r="G455" s="11">
        <v>0.5</v>
      </c>
      <c r="H455" s="12">
        <v>1.35</v>
      </c>
      <c r="I455" s="13">
        <f t="shared" si="897"/>
        <v>1663.875</v>
      </c>
      <c r="J455" s="11">
        <v>3</v>
      </c>
      <c r="K455" s="11">
        <v>680</v>
      </c>
      <c r="L455" s="11">
        <v>1.03</v>
      </c>
      <c r="M455" s="16">
        <f t="shared" si="898"/>
        <v>3.55238805970149</v>
      </c>
      <c r="N455" s="11">
        <v>0.98</v>
      </c>
      <c r="O455" s="11">
        <v>2.3</v>
      </c>
      <c r="P455" s="8">
        <f t="shared" si="899"/>
        <v>3.254</v>
      </c>
      <c r="Q455" s="9">
        <v>1.275</v>
      </c>
      <c r="R455" s="17">
        <v>1</v>
      </c>
      <c r="S455" s="18">
        <f t="shared" si="900"/>
        <v>73568.1925339002</v>
      </c>
      <c r="Z455" s="11">
        <v>2465</v>
      </c>
      <c r="AA455" s="11">
        <v>0.5</v>
      </c>
      <c r="AB455" s="12">
        <v>1.35</v>
      </c>
      <c r="AC455" s="13">
        <f t="shared" si="901"/>
        <v>1663.875</v>
      </c>
      <c r="AD455" s="11">
        <v>3</v>
      </c>
      <c r="AE455" s="11">
        <v>680</v>
      </c>
      <c r="AF455" s="11">
        <v>1.03</v>
      </c>
      <c r="AG455" s="16">
        <f t="shared" si="902"/>
        <v>3.55238805970149</v>
      </c>
      <c r="AH455" s="11">
        <v>0.98</v>
      </c>
      <c r="AI455" s="11">
        <v>2.3</v>
      </c>
      <c r="AJ455" s="8">
        <f t="shared" si="903"/>
        <v>3.254</v>
      </c>
      <c r="AK455" s="9">
        <v>1.275</v>
      </c>
      <c r="AL455" s="17">
        <v>1</v>
      </c>
      <c r="AM455" s="18">
        <f t="shared" si="904"/>
        <v>73568.1925339002</v>
      </c>
      <c r="AT455" s="11">
        <v>2465</v>
      </c>
      <c r="AU455" s="11">
        <v>0.5</v>
      </c>
      <c r="AV455" s="12">
        <v>1.35</v>
      </c>
      <c r="AW455" s="13">
        <f t="shared" si="905"/>
        <v>1663.875</v>
      </c>
      <c r="AX455" s="11">
        <v>3</v>
      </c>
      <c r="AY455" s="11">
        <v>680</v>
      </c>
      <c r="AZ455" s="11">
        <v>1.03</v>
      </c>
      <c r="BA455" s="16">
        <f t="shared" si="906"/>
        <v>3.55238805970149</v>
      </c>
      <c r="BB455" s="11">
        <v>0.98</v>
      </c>
      <c r="BC455" s="11">
        <v>2.3</v>
      </c>
      <c r="BD455" s="8">
        <f t="shared" si="907"/>
        <v>3.254</v>
      </c>
      <c r="BE455" s="9">
        <v>1.275</v>
      </c>
      <c r="BF455" s="17">
        <v>1.015</v>
      </c>
      <c r="BG455" s="18">
        <f t="shared" si="908"/>
        <v>74671.7154219087</v>
      </c>
      <c r="BN455" s="11">
        <v>2465</v>
      </c>
      <c r="BO455" s="11">
        <v>0.5</v>
      </c>
      <c r="BP455" s="12">
        <v>1.35</v>
      </c>
      <c r="BQ455" s="13">
        <f t="shared" si="909"/>
        <v>1663.875</v>
      </c>
      <c r="BR455" s="11">
        <v>3</v>
      </c>
      <c r="BS455" s="11">
        <v>680</v>
      </c>
      <c r="BT455" s="11">
        <v>1.03</v>
      </c>
      <c r="BU455" s="16">
        <f t="shared" si="910"/>
        <v>3.55238805970149</v>
      </c>
      <c r="BV455" s="11">
        <v>0.98</v>
      </c>
      <c r="BW455" s="11">
        <v>2.3</v>
      </c>
      <c r="BX455" s="8">
        <f t="shared" si="911"/>
        <v>3.254</v>
      </c>
      <c r="BY455" s="9">
        <v>1.275</v>
      </c>
      <c r="BZ455" s="17">
        <v>1.015</v>
      </c>
      <c r="CA455" s="18">
        <f t="shared" si="912"/>
        <v>74671.7154219087</v>
      </c>
      <c r="CH455" s="11">
        <f t="shared" si="925"/>
        <v>2893</v>
      </c>
      <c r="CI455" s="11">
        <v>0.5</v>
      </c>
      <c r="CJ455" s="12">
        <v>1.35</v>
      </c>
      <c r="CK455" s="13">
        <f t="shared" si="913"/>
        <v>1952.775</v>
      </c>
      <c r="CL455" s="11">
        <v>3</v>
      </c>
      <c r="CM455" s="11">
        <v>680</v>
      </c>
      <c r="CN455" s="11">
        <v>1.03</v>
      </c>
      <c r="CO455" s="16">
        <f t="shared" si="914"/>
        <v>3.55238805970149</v>
      </c>
      <c r="CP455" s="11">
        <v>0.98</v>
      </c>
      <c r="CQ455" s="11">
        <v>2.3</v>
      </c>
      <c r="CR455" s="8">
        <f t="shared" si="915"/>
        <v>3.254</v>
      </c>
      <c r="CS455" s="9">
        <v>1.275</v>
      </c>
      <c r="CT455" s="17">
        <v>1.085</v>
      </c>
      <c r="CU455" s="18">
        <f t="shared" si="916"/>
        <v>93680.9603998466</v>
      </c>
      <c r="DB455" s="11">
        <f t="shared" si="926"/>
        <v>2905</v>
      </c>
      <c r="DC455" s="11">
        <v>0.5</v>
      </c>
      <c r="DD455" s="12">
        <v>1.35</v>
      </c>
      <c r="DE455" s="13">
        <f t="shared" si="917"/>
        <v>1960.875</v>
      </c>
      <c r="DF455" s="11">
        <v>3</v>
      </c>
      <c r="DG455" s="11">
        <v>680</v>
      </c>
      <c r="DH455" s="11">
        <v>1.03</v>
      </c>
      <c r="DI455" s="16">
        <f t="shared" si="918"/>
        <v>3.55238805970149</v>
      </c>
      <c r="DJ455" s="11">
        <v>0.98</v>
      </c>
      <c r="DK455" s="11">
        <v>2.3</v>
      </c>
      <c r="DL455" s="8">
        <f t="shared" si="919"/>
        <v>3.254</v>
      </c>
      <c r="DM455" s="9">
        <v>1.275</v>
      </c>
      <c r="DN455" s="17">
        <v>1.085</v>
      </c>
      <c r="DO455" s="18">
        <f t="shared" si="920"/>
        <v>94069.5437129466</v>
      </c>
      <c r="DV455" s="11">
        <f t="shared" si="927"/>
        <v>2964</v>
      </c>
      <c r="DW455" s="11">
        <v>0.5</v>
      </c>
      <c r="DX455" s="12">
        <v>1.35</v>
      </c>
      <c r="DY455" s="13">
        <f t="shared" si="921"/>
        <v>2000.7</v>
      </c>
      <c r="DZ455" s="11">
        <v>3</v>
      </c>
      <c r="EA455" s="11">
        <v>680</v>
      </c>
      <c r="EB455" s="11">
        <v>1.12</v>
      </c>
      <c r="EC455" s="16">
        <f t="shared" si="922"/>
        <v>3.64238805970149</v>
      </c>
      <c r="ED455" s="11">
        <v>0.98</v>
      </c>
      <c r="EE455" s="11">
        <v>3.1</v>
      </c>
      <c r="EF455" s="8">
        <f t="shared" si="923"/>
        <v>4.038</v>
      </c>
      <c r="EG455" s="9">
        <v>1.275</v>
      </c>
      <c r="EH455" s="17">
        <v>1.2</v>
      </c>
      <c r="EI455" s="18">
        <f t="shared" si="924"/>
        <v>135066.356888056</v>
      </c>
    </row>
    <row r="456" customHeight="1" spans="1:140">
      <c r="F456" s="11">
        <v>2465</v>
      </c>
      <c r="G456" s="11">
        <v>0.5</v>
      </c>
      <c r="H456" s="12">
        <v>1.35</v>
      </c>
      <c r="I456" s="13">
        <f t="shared" si="897"/>
        <v>1663.875</v>
      </c>
      <c r="J456" s="11">
        <v>3</v>
      </c>
      <c r="K456" s="11">
        <v>430</v>
      </c>
      <c r="L456" s="11">
        <v>1.03</v>
      </c>
      <c r="M456" s="16">
        <f t="shared" si="898"/>
        <v>3.09172839506173</v>
      </c>
      <c r="N456" s="11">
        <v>0.98</v>
      </c>
      <c r="O456" s="11">
        <v>2.3</v>
      </c>
      <c r="P456" s="8">
        <f t="shared" si="899"/>
        <v>3.254</v>
      </c>
      <c r="Q456" s="9">
        <v>1.275</v>
      </c>
      <c r="R456" s="17">
        <v>1</v>
      </c>
      <c r="S456" s="18">
        <f t="shared" si="900"/>
        <v>64028.1596514375</v>
      </c>
      <c r="Z456" s="11">
        <v>2465</v>
      </c>
      <c r="AA456" s="11">
        <v>0.5</v>
      </c>
      <c r="AB456" s="12">
        <v>1.35</v>
      </c>
      <c r="AC456" s="13">
        <f t="shared" si="901"/>
        <v>1663.875</v>
      </c>
      <c r="AD456" s="11">
        <v>3</v>
      </c>
      <c r="AE456" s="11">
        <v>430</v>
      </c>
      <c r="AF456" s="11">
        <v>1.03</v>
      </c>
      <c r="AG456" s="16">
        <f t="shared" si="902"/>
        <v>3.09172839506173</v>
      </c>
      <c r="AH456" s="11">
        <v>0.98</v>
      </c>
      <c r="AI456" s="11">
        <v>2.3</v>
      </c>
      <c r="AJ456" s="8">
        <f t="shared" si="903"/>
        <v>3.254</v>
      </c>
      <c r="AK456" s="9">
        <v>1.275</v>
      </c>
      <c r="AL456" s="17">
        <v>1</v>
      </c>
      <c r="AM456" s="18">
        <f t="shared" si="904"/>
        <v>64028.1596514375</v>
      </c>
      <c r="AT456" s="11">
        <v>2465</v>
      </c>
      <c r="AU456" s="11">
        <v>0.5</v>
      </c>
      <c r="AV456" s="12">
        <v>1.35</v>
      </c>
      <c r="AW456" s="13">
        <f t="shared" si="905"/>
        <v>1663.875</v>
      </c>
      <c r="AX456" s="11">
        <v>3</v>
      </c>
      <c r="AY456" s="11">
        <v>430</v>
      </c>
      <c r="AZ456" s="11">
        <v>1.03</v>
      </c>
      <c r="BA456" s="16">
        <f t="shared" si="906"/>
        <v>3.09172839506173</v>
      </c>
      <c r="BB456" s="11">
        <v>0.98</v>
      </c>
      <c r="BC456" s="11">
        <v>2.3</v>
      </c>
      <c r="BD456" s="8">
        <f t="shared" si="907"/>
        <v>3.254</v>
      </c>
      <c r="BE456" s="9">
        <v>1.275</v>
      </c>
      <c r="BF456" s="17">
        <v>1.015</v>
      </c>
      <c r="BG456" s="18">
        <f t="shared" si="908"/>
        <v>64988.5820462091</v>
      </c>
      <c r="BN456" s="11">
        <v>2465</v>
      </c>
      <c r="BO456" s="11">
        <v>0.5</v>
      </c>
      <c r="BP456" s="12">
        <v>1.35</v>
      </c>
      <c r="BQ456" s="13">
        <f t="shared" si="909"/>
        <v>1663.875</v>
      </c>
      <c r="BR456" s="11">
        <v>3</v>
      </c>
      <c r="BS456" s="11">
        <v>430</v>
      </c>
      <c r="BT456" s="11">
        <v>1.03</v>
      </c>
      <c r="BU456" s="16">
        <f t="shared" si="910"/>
        <v>3.09172839506173</v>
      </c>
      <c r="BV456" s="11">
        <v>0.98</v>
      </c>
      <c r="BW456" s="11">
        <v>2.3</v>
      </c>
      <c r="BX456" s="8">
        <f t="shared" si="911"/>
        <v>3.254</v>
      </c>
      <c r="BY456" s="9">
        <v>1.275</v>
      </c>
      <c r="BZ456" s="17">
        <v>1.015</v>
      </c>
      <c r="CA456" s="18">
        <f t="shared" si="912"/>
        <v>64988.5820462091</v>
      </c>
      <c r="CH456" s="11">
        <f t="shared" si="925"/>
        <v>2893</v>
      </c>
      <c r="CI456" s="11">
        <v>0.5</v>
      </c>
      <c r="CJ456" s="12">
        <v>1.35</v>
      </c>
      <c r="CK456" s="13">
        <f t="shared" si="913"/>
        <v>1952.775</v>
      </c>
      <c r="CL456" s="11">
        <v>3</v>
      </c>
      <c r="CM456" s="11">
        <v>430</v>
      </c>
      <c r="CN456" s="11">
        <v>1.03</v>
      </c>
      <c r="CO456" s="16">
        <f t="shared" si="914"/>
        <v>3.09172839506173</v>
      </c>
      <c r="CP456" s="11">
        <v>0.98</v>
      </c>
      <c r="CQ456" s="11">
        <v>2.3</v>
      </c>
      <c r="CR456" s="8">
        <f t="shared" si="915"/>
        <v>3.254</v>
      </c>
      <c r="CS456" s="9">
        <v>1.275</v>
      </c>
      <c r="CT456" s="17">
        <v>1.085</v>
      </c>
      <c r="CU456" s="18">
        <f t="shared" si="916"/>
        <v>81532.7831524119</v>
      </c>
      <c r="DB456" s="11">
        <f t="shared" si="926"/>
        <v>2905</v>
      </c>
      <c r="DC456" s="11">
        <v>0.5</v>
      </c>
      <c r="DD456" s="12">
        <v>1.35</v>
      </c>
      <c r="DE456" s="13">
        <f t="shared" si="917"/>
        <v>1960.875</v>
      </c>
      <c r="DF456" s="11">
        <v>3</v>
      </c>
      <c r="DG456" s="11">
        <v>430</v>
      </c>
      <c r="DH456" s="11">
        <v>1.03</v>
      </c>
      <c r="DI456" s="16">
        <f t="shared" si="918"/>
        <v>3.09172839506173</v>
      </c>
      <c r="DJ456" s="11">
        <v>0.98</v>
      </c>
      <c r="DK456" s="11">
        <v>2.3</v>
      </c>
      <c r="DL456" s="8">
        <f t="shared" si="919"/>
        <v>3.254</v>
      </c>
      <c r="DM456" s="9">
        <v>1.275</v>
      </c>
      <c r="DN456" s="17">
        <v>1.085</v>
      </c>
      <c r="DO456" s="18">
        <f t="shared" si="920"/>
        <v>81870.9765149522</v>
      </c>
      <c r="DV456" s="11">
        <f t="shared" si="927"/>
        <v>2964</v>
      </c>
      <c r="DW456" s="11">
        <v>0.5</v>
      </c>
      <c r="DX456" s="12">
        <v>1.35</v>
      </c>
      <c r="DY456" s="13">
        <f t="shared" si="921"/>
        <v>2000.7</v>
      </c>
      <c r="DZ456" s="11">
        <v>3</v>
      </c>
      <c r="EA456" s="11">
        <v>430</v>
      </c>
      <c r="EB456" s="11">
        <v>1.12</v>
      </c>
      <c r="EC456" s="16">
        <f t="shared" si="922"/>
        <v>3.18172839506173</v>
      </c>
      <c r="ED456" s="11">
        <v>0.98</v>
      </c>
      <c r="EE456" s="11">
        <v>3.1</v>
      </c>
      <c r="EF456" s="8">
        <f t="shared" si="923"/>
        <v>4.038</v>
      </c>
      <c r="EG456" s="9">
        <v>1.275</v>
      </c>
      <c r="EH456" s="17">
        <v>1.2</v>
      </c>
      <c r="EI456" s="18">
        <f t="shared" si="924"/>
        <v>117984.26084328</v>
      </c>
    </row>
    <row r="457" customHeight="1" spans="1:140">
      <c r="F457" s="23" t="s">
        <v>1</v>
      </c>
      <c r="G457" s="24"/>
      <c r="H457" s="24"/>
      <c r="I457" s="24"/>
      <c r="J457" s="24"/>
      <c r="K457" s="24"/>
      <c r="L457" s="24"/>
      <c r="M457" s="25">
        <f>SUM(S448:S456)</f>
        <v>1544457.48007651</v>
      </c>
      <c r="N457" s="25"/>
      <c r="O457" s="25"/>
      <c r="P457" s="25"/>
      <c r="Q457" s="25"/>
      <c r="R457" s="25"/>
      <c r="S457" s="25"/>
      <c r="Z457" s="23" t="s">
        <v>1</v>
      </c>
      <c r="AA457" s="24"/>
      <c r="AB457" s="24"/>
      <c r="AC457" s="24"/>
      <c r="AD457" s="24"/>
      <c r="AE457" s="24"/>
      <c r="AF457" s="24"/>
      <c r="AG457" s="25">
        <f>SUM(AM448:AM456)</f>
        <v>1544457.48007651</v>
      </c>
      <c r="AH457" s="25"/>
      <c r="AI457" s="25"/>
      <c r="AJ457" s="25"/>
      <c r="AK457" s="25"/>
      <c r="AL457" s="25"/>
      <c r="AM457" s="25"/>
      <c r="AT457" s="23" t="s">
        <v>1</v>
      </c>
      <c r="AU457" s="24"/>
      <c r="AV457" s="24"/>
      <c r="AW457" s="24"/>
      <c r="AX457" s="24"/>
      <c r="AY457" s="24"/>
      <c r="AZ457" s="24"/>
      <c r="BA457" s="25">
        <f>SUM(BG448:BG456)</f>
        <v>1567624.34227765</v>
      </c>
      <c r="BB457" s="25"/>
      <c r="BC457" s="25"/>
      <c r="BD457" s="25"/>
      <c r="BE457" s="25"/>
      <c r="BF457" s="25"/>
      <c r="BG457" s="25"/>
      <c r="BN457" s="23" t="s">
        <v>1</v>
      </c>
      <c r="BO457" s="24"/>
      <c r="BP457" s="24"/>
      <c r="BQ457" s="24"/>
      <c r="BR457" s="24"/>
      <c r="BS457" s="24"/>
      <c r="BT457" s="24"/>
      <c r="BU457" s="25">
        <f>SUM(CA448:CA456)</f>
        <v>1567624.34227765</v>
      </c>
      <c r="BV457" s="25"/>
      <c r="BW457" s="25"/>
      <c r="BX457" s="25"/>
      <c r="BY457" s="25"/>
      <c r="BZ457" s="25"/>
      <c r="CA457" s="25"/>
      <c r="CH457" s="23" t="s">
        <v>1</v>
      </c>
      <c r="CI457" s="24"/>
      <c r="CJ457" s="24"/>
      <c r="CK457" s="24"/>
      <c r="CL457" s="24"/>
      <c r="CM457" s="24"/>
      <c r="CN457" s="24"/>
      <c r="CO457" s="25">
        <f>SUM(CU448:CU456)</f>
        <v>1966695.8647057</v>
      </c>
      <c r="CP457" s="25"/>
      <c r="CQ457" s="25"/>
      <c r="CR457" s="25"/>
      <c r="CS457" s="25"/>
      <c r="CT457" s="25"/>
      <c r="CU457" s="25"/>
      <c r="DB457" s="23" t="s">
        <v>1</v>
      </c>
      <c r="DC457" s="24"/>
      <c r="DD457" s="24"/>
      <c r="DE457" s="24"/>
      <c r="DF457" s="24"/>
      <c r="DG457" s="24"/>
      <c r="DH457" s="24"/>
      <c r="DI457" s="25">
        <f>SUM(DO448:DO456)</f>
        <v>1974853.60766334</v>
      </c>
      <c r="DJ457" s="25"/>
      <c r="DK457" s="25"/>
      <c r="DL457" s="25"/>
      <c r="DM457" s="25"/>
      <c r="DN457" s="25"/>
      <c r="DO457" s="25"/>
      <c r="DV457" s="23" t="s">
        <v>1</v>
      </c>
      <c r="DW457" s="24"/>
      <c r="DX457" s="24"/>
      <c r="DY457" s="24"/>
      <c r="DZ457" s="24"/>
      <c r="EA457" s="24"/>
      <c r="EB457" s="24"/>
      <c r="EC457" s="25">
        <f>SUM(EI448:EI456)</f>
        <v>2838687.55236624</v>
      </c>
      <c r="ED457" s="25"/>
      <c r="EE457" s="25"/>
      <c r="EF457" s="25"/>
      <c r="EG457" s="25"/>
      <c r="EH457" s="25"/>
      <c r="EI457" s="25"/>
    </row>
    <row r="458" customHeight="1" spans="1:140">
      <c r="F458" s="24"/>
      <c r="G458" s="24"/>
      <c r="H458" s="24"/>
      <c r="I458" s="24"/>
      <c r="J458" s="24"/>
      <c r="K458" s="24"/>
      <c r="L458" s="24"/>
      <c r="M458" s="25"/>
      <c r="N458" s="25"/>
      <c r="O458" s="25"/>
      <c r="P458" s="25"/>
      <c r="Q458" s="25"/>
      <c r="R458" s="25"/>
      <c r="S458" s="25"/>
      <c r="Z458" s="24"/>
      <c r="AA458" s="24"/>
      <c r="AB458" s="24"/>
      <c r="AC458" s="24"/>
      <c r="AD458" s="24"/>
      <c r="AE458" s="24"/>
      <c r="AF458" s="24"/>
      <c r="AG458" s="25"/>
      <c r="AH458" s="25"/>
      <c r="AI458" s="25"/>
      <c r="AJ458" s="25"/>
      <c r="AK458" s="25"/>
      <c r="AL458" s="25"/>
      <c r="AM458" s="25"/>
      <c r="AT458" s="24"/>
      <c r="AU458" s="24"/>
      <c r="AV458" s="24"/>
      <c r="AW458" s="24"/>
      <c r="AX458" s="24"/>
      <c r="AY458" s="24"/>
      <c r="AZ458" s="24"/>
      <c r="BA458" s="25"/>
      <c r="BB458" s="25"/>
      <c r="BC458" s="25"/>
      <c r="BD458" s="25"/>
      <c r="BE458" s="25"/>
      <c r="BF458" s="25"/>
      <c r="BG458" s="25"/>
      <c r="BN458" s="24"/>
      <c r="BO458" s="24"/>
      <c r="BP458" s="24"/>
      <c r="BQ458" s="24"/>
      <c r="BR458" s="24"/>
      <c r="BS458" s="24"/>
      <c r="BT458" s="24"/>
      <c r="BU458" s="25"/>
      <c r="BV458" s="25"/>
      <c r="BW458" s="25"/>
      <c r="BX458" s="25"/>
      <c r="BY458" s="25"/>
      <c r="BZ458" s="25"/>
      <c r="CA458" s="25"/>
      <c r="CH458" s="24"/>
      <c r="CI458" s="24"/>
      <c r="CJ458" s="24"/>
      <c r="CK458" s="24"/>
      <c r="CL458" s="24"/>
      <c r="CM458" s="24"/>
      <c r="CN458" s="24"/>
      <c r="CO458" s="25"/>
      <c r="CP458" s="25"/>
      <c r="CQ458" s="25"/>
      <c r="CR458" s="25"/>
      <c r="CS458" s="25"/>
      <c r="CT458" s="25"/>
      <c r="CU458" s="25"/>
      <c r="DB458" s="24"/>
      <c r="DC458" s="24"/>
      <c r="DD458" s="24"/>
      <c r="DE458" s="24"/>
      <c r="DF458" s="24"/>
      <c r="DG458" s="24"/>
      <c r="DH458" s="24"/>
      <c r="DI458" s="25"/>
      <c r="DJ458" s="25"/>
      <c r="DK458" s="25"/>
      <c r="DL458" s="25"/>
      <c r="DM458" s="25"/>
      <c r="DN458" s="25"/>
      <c r="DO458" s="25"/>
      <c r="DV458" s="24"/>
      <c r="DW458" s="24"/>
      <c r="DX458" s="24"/>
      <c r="DY458" s="24"/>
      <c r="DZ458" s="24"/>
      <c r="EA458" s="24"/>
      <c r="EB458" s="24"/>
      <c r="EC458" s="25"/>
      <c r="ED458" s="25"/>
      <c r="EE458" s="25"/>
      <c r="EF458" s="25"/>
      <c r="EG458" s="25"/>
      <c r="EH458" s="25"/>
      <c r="EI458" s="25"/>
    </row>
    <row r="459" customHeight="1" spans="1:140">
      <c r="F459" s="3" t="s">
        <v>36</v>
      </c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Z459" s="3" t="s">
        <v>36</v>
      </c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T459" s="3" t="s">
        <v>36</v>
      </c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N459" s="3" t="s">
        <v>36</v>
      </c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H459" s="3" t="s">
        <v>36</v>
      </c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DB459" s="3" t="s">
        <v>36</v>
      </c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V459" s="3" t="s">
        <v>36</v>
      </c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</row>
    <row r="460" customHeight="1" spans="1:140">
      <c r="A460" s="26"/>
      <c r="B460" s="26"/>
      <c r="C460" s="27"/>
      <c r="D460" s="27"/>
      <c r="E460" s="27"/>
      <c r="F460" s="28" t="s">
        <v>37</v>
      </c>
      <c r="G460" s="13" t="s">
        <v>8</v>
      </c>
      <c r="H460" s="13"/>
      <c r="I460" s="13"/>
      <c r="J460" s="13"/>
      <c r="K460" s="7" t="s">
        <v>25</v>
      </c>
      <c r="L460" s="7"/>
      <c r="M460" s="7"/>
      <c r="N460" s="8" t="s">
        <v>10</v>
      </c>
      <c r="O460" s="8"/>
      <c r="P460" s="8"/>
      <c r="Q460" s="9" t="s">
        <v>38</v>
      </c>
      <c r="R460" s="10" t="s">
        <v>12</v>
      </c>
      <c r="S460" s="29" t="s">
        <v>13</v>
      </c>
      <c r="T460" s="11" t="s">
        <v>39</v>
      </c>
      <c r="U460" s="26"/>
      <c r="V460" s="26"/>
      <c r="W460" s="27"/>
      <c r="X460" s="27"/>
      <c r="Y460" s="27"/>
      <c r="Z460" s="28" t="s">
        <v>37</v>
      </c>
      <c r="AA460" s="13" t="s">
        <v>8</v>
      </c>
      <c r="AB460" s="13"/>
      <c r="AC460" s="13"/>
      <c r="AD460" s="13"/>
      <c r="AE460" s="7" t="s">
        <v>25</v>
      </c>
      <c r="AF460" s="7"/>
      <c r="AG460" s="7"/>
      <c r="AH460" s="8" t="s">
        <v>10</v>
      </c>
      <c r="AI460" s="8"/>
      <c r="AJ460" s="8"/>
      <c r="AK460" s="9" t="s">
        <v>38</v>
      </c>
      <c r="AL460" s="10" t="s">
        <v>12</v>
      </c>
      <c r="AM460" s="29" t="s">
        <v>13</v>
      </c>
      <c r="AN460" s="11" t="s">
        <v>39</v>
      </c>
      <c r="AO460" s="26"/>
      <c r="AP460" s="26"/>
      <c r="AQ460" s="27"/>
      <c r="AR460" s="27"/>
      <c r="AS460" s="27"/>
      <c r="AT460" s="28" t="s">
        <v>37</v>
      </c>
      <c r="AU460" s="13" t="s">
        <v>8</v>
      </c>
      <c r="AV460" s="13"/>
      <c r="AW460" s="13"/>
      <c r="AX460" s="13"/>
      <c r="AY460" s="7" t="s">
        <v>25</v>
      </c>
      <c r="AZ460" s="7"/>
      <c r="BA460" s="7"/>
      <c r="BB460" s="8" t="s">
        <v>10</v>
      </c>
      <c r="BC460" s="8"/>
      <c r="BD460" s="8"/>
      <c r="BE460" s="9" t="s">
        <v>38</v>
      </c>
      <c r="BF460" s="10" t="s">
        <v>12</v>
      </c>
      <c r="BG460" s="29" t="s">
        <v>13</v>
      </c>
      <c r="BH460" s="11" t="s">
        <v>39</v>
      </c>
      <c r="BI460" s="26"/>
      <c r="BJ460" s="26"/>
      <c r="BK460" s="27"/>
      <c r="BL460" s="27"/>
      <c r="BM460" s="27"/>
      <c r="BN460" s="28" t="s">
        <v>37</v>
      </c>
      <c r="BO460" s="13" t="s">
        <v>8</v>
      </c>
      <c r="BP460" s="13"/>
      <c r="BQ460" s="13"/>
      <c r="BR460" s="13"/>
      <c r="BS460" s="7" t="s">
        <v>25</v>
      </c>
      <c r="BT460" s="7"/>
      <c r="BU460" s="7"/>
      <c r="BV460" s="8" t="s">
        <v>10</v>
      </c>
      <c r="BW460" s="8"/>
      <c r="BX460" s="8"/>
      <c r="BY460" s="9" t="s">
        <v>38</v>
      </c>
      <c r="BZ460" s="10" t="s">
        <v>12</v>
      </c>
      <c r="CA460" s="29" t="s">
        <v>13</v>
      </c>
      <c r="CB460" s="11" t="s">
        <v>39</v>
      </c>
      <c r="CC460" s="26"/>
      <c r="CD460" s="26"/>
      <c r="CE460" s="27"/>
      <c r="CF460" s="27"/>
      <c r="CG460" s="27"/>
      <c r="CH460" s="28" t="s">
        <v>37</v>
      </c>
      <c r="CI460" s="13" t="s">
        <v>8</v>
      </c>
      <c r="CJ460" s="13"/>
      <c r="CK460" s="13"/>
      <c r="CL460" s="13"/>
      <c r="CM460" s="7" t="s">
        <v>25</v>
      </c>
      <c r="CN460" s="7"/>
      <c r="CO460" s="7"/>
      <c r="CP460" s="8" t="s">
        <v>10</v>
      </c>
      <c r="CQ460" s="8"/>
      <c r="CR460" s="8"/>
      <c r="CS460" s="9" t="s">
        <v>38</v>
      </c>
      <c r="CT460" s="10" t="s">
        <v>12</v>
      </c>
      <c r="CU460" s="29" t="s">
        <v>13</v>
      </c>
      <c r="CV460" s="11" t="s">
        <v>39</v>
      </c>
      <c r="CW460" s="26"/>
      <c r="CX460" s="26"/>
      <c r="CY460" s="27"/>
      <c r="CZ460" s="27"/>
      <c r="DA460" s="27"/>
      <c r="DB460" s="28" t="s">
        <v>37</v>
      </c>
      <c r="DC460" s="13" t="s">
        <v>8</v>
      </c>
      <c r="DD460" s="13"/>
      <c r="DE460" s="13"/>
      <c r="DF460" s="13"/>
      <c r="DG460" s="7" t="s">
        <v>25</v>
      </c>
      <c r="DH460" s="7"/>
      <c r="DI460" s="7"/>
      <c r="DJ460" s="8" t="s">
        <v>10</v>
      </c>
      <c r="DK460" s="8"/>
      <c r="DL460" s="8"/>
      <c r="DM460" s="9" t="s">
        <v>38</v>
      </c>
      <c r="DN460" s="10" t="s">
        <v>12</v>
      </c>
      <c r="DO460" s="29" t="s">
        <v>13</v>
      </c>
      <c r="DP460" s="11" t="s">
        <v>39</v>
      </c>
      <c r="DQ460" s="26"/>
      <c r="DR460" s="26"/>
      <c r="DS460" s="27"/>
      <c r="DT460" s="27"/>
      <c r="DU460" s="27"/>
      <c r="DV460" s="28" t="s">
        <v>37</v>
      </c>
      <c r="DW460" s="13" t="s">
        <v>8</v>
      </c>
      <c r="DX460" s="13"/>
      <c r="DY460" s="13"/>
      <c r="DZ460" s="13"/>
      <c r="EA460" s="7" t="s">
        <v>25</v>
      </c>
      <c r="EB460" s="7"/>
      <c r="EC460" s="7"/>
      <c r="ED460" s="8" t="s">
        <v>10</v>
      </c>
      <c r="EE460" s="8"/>
      <c r="EF460" s="8"/>
      <c r="EG460" s="9" t="s">
        <v>38</v>
      </c>
      <c r="EH460" s="10" t="s">
        <v>12</v>
      </c>
      <c r="EI460" s="29" t="s">
        <v>13</v>
      </c>
      <c r="EJ460" s="11" t="s">
        <v>39</v>
      </c>
    </row>
    <row r="461" customHeight="1" spans="1:140">
      <c r="A461" s="26"/>
      <c r="B461" s="26"/>
      <c r="C461" s="27"/>
      <c r="D461" s="27"/>
      <c r="E461" s="27"/>
      <c r="F461" s="30"/>
      <c r="G461" s="11" t="s">
        <v>40</v>
      </c>
      <c r="H461" s="11" t="s">
        <v>41</v>
      </c>
      <c r="I461" s="11" t="s">
        <v>21</v>
      </c>
      <c r="J461" s="13" t="s">
        <v>8</v>
      </c>
      <c r="K461" s="11" t="s">
        <v>23</v>
      </c>
      <c r="L461" s="11" t="s">
        <v>24</v>
      </c>
      <c r="M461" s="7" t="s">
        <v>25</v>
      </c>
      <c r="N461" s="11" t="s">
        <v>26</v>
      </c>
      <c r="O461" s="11" t="s">
        <v>27</v>
      </c>
      <c r="P461" s="8" t="s">
        <v>28</v>
      </c>
      <c r="Q461" s="9" t="s">
        <v>29</v>
      </c>
      <c r="R461" s="14"/>
      <c r="S461" s="29"/>
      <c r="T461" s="11"/>
      <c r="U461" s="26"/>
      <c r="V461" s="26"/>
      <c r="W461" s="27"/>
      <c r="X461" s="27"/>
      <c r="Y461" s="27"/>
      <c r="Z461" s="30"/>
      <c r="AA461" s="11" t="s">
        <v>40</v>
      </c>
      <c r="AB461" s="11" t="s">
        <v>41</v>
      </c>
      <c r="AC461" s="11" t="s">
        <v>21</v>
      </c>
      <c r="AD461" s="13" t="s">
        <v>8</v>
      </c>
      <c r="AE461" s="11" t="s">
        <v>23</v>
      </c>
      <c r="AF461" s="11" t="s">
        <v>24</v>
      </c>
      <c r="AG461" s="7" t="s">
        <v>25</v>
      </c>
      <c r="AH461" s="11" t="s">
        <v>26</v>
      </c>
      <c r="AI461" s="11" t="s">
        <v>27</v>
      </c>
      <c r="AJ461" s="8" t="s">
        <v>28</v>
      </c>
      <c r="AK461" s="9" t="s">
        <v>29</v>
      </c>
      <c r="AL461" s="14"/>
      <c r="AM461" s="29"/>
      <c r="AN461" s="11"/>
      <c r="AO461" s="26"/>
      <c r="AP461" s="26"/>
      <c r="AQ461" s="27"/>
      <c r="AR461" s="27"/>
      <c r="AS461" s="27"/>
      <c r="AT461" s="30"/>
      <c r="AU461" s="11" t="s">
        <v>40</v>
      </c>
      <c r="AV461" s="11" t="s">
        <v>41</v>
      </c>
      <c r="AW461" s="11" t="s">
        <v>21</v>
      </c>
      <c r="AX461" s="13" t="s">
        <v>8</v>
      </c>
      <c r="AY461" s="11" t="s">
        <v>23</v>
      </c>
      <c r="AZ461" s="11" t="s">
        <v>24</v>
      </c>
      <c r="BA461" s="7" t="s">
        <v>25</v>
      </c>
      <c r="BB461" s="11" t="s">
        <v>26</v>
      </c>
      <c r="BC461" s="11" t="s">
        <v>27</v>
      </c>
      <c r="BD461" s="8" t="s">
        <v>28</v>
      </c>
      <c r="BE461" s="9" t="s">
        <v>29</v>
      </c>
      <c r="BF461" s="14"/>
      <c r="BG461" s="29"/>
      <c r="BH461" s="11"/>
      <c r="BI461" s="26"/>
      <c r="BJ461" s="26"/>
      <c r="BK461" s="27"/>
      <c r="BL461" s="27"/>
      <c r="BM461" s="27"/>
      <c r="BN461" s="30"/>
      <c r="BO461" s="11" t="s">
        <v>40</v>
      </c>
      <c r="BP461" s="11" t="s">
        <v>41</v>
      </c>
      <c r="BQ461" s="11" t="s">
        <v>21</v>
      </c>
      <c r="BR461" s="13" t="s">
        <v>8</v>
      </c>
      <c r="BS461" s="11" t="s">
        <v>23</v>
      </c>
      <c r="BT461" s="11" t="s">
        <v>24</v>
      </c>
      <c r="BU461" s="7" t="s">
        <v>25</v>
      </c>
      <c r="BV461" s="11" t="s">
        <v>26</v>
      </c>
      <c r="BW461" s="11" t="s">
        <v>27</v>
      </c>
      <c r="BX461" s="8" t="s">
        <v>28</v>
      </c>
      <c r="BY461" s="9" t="s">
        <v>29</v>
      </c>
      <c r="BZ461" s="14"/>
      <c r="CA461" s="29"/>
      <c r="CB461" s="11"/>
      <c r="CC461" s="26"/>
      <c r="CD461" s="26"/>
      <c r="CE461" s="27"/>
      <c r="CF461" s="27"/>
      <c r="CG461" s="27"/>
      <c r="CH461" s="30"/>
      <c r="CI461" s="11" t="s">
        <v>40</v>
      </c>
      <c r="CJ461" s="11" t="s">
        <v>41</v>
      </c>
      <c r="CK461" s="11" t="s">
        <v>21</v>
      </c>
      <c r="CL461" s="13" t="s">
        <v>8</v>
      </c>
      <c r="CM461" s="11" t="s">
        <v>23</v>
      </c>
      <c r="CN461" s="11" t="s">
        <v>24</v>
      </c>
      <c r="CO461" s="7" t="s">
        <v>25</v>
      </c>
      <c r="CP461" s="11" t="s">
        <v>26</v>
      </c>
      <c r="CQ461" s="11" t="s">
        <v>27</v>
      </c>
      <c r="CR461" s="8" t="s">
        <v>28</v>
      </c>
      <c r="CS461" s="9" t="s">
        <v>29</v>
      </c>
      <c r="CT461" s="14"/>
      <c r="CU461" s="29"/>
      <c r="CV461" s="11"/>
      <c r="CW461" s="26"/>
      <c r="CX461" s="26"/>
      <c r="CY461" s="27"/>
      <c r="CZ461" s="27"/>
      <c r="DA461" s="27"/>
      <c r="DB461" s="30"/>
      <c r="DC461" s="11" t="s">
        <v>40</v>
      </c>
      <c r="DD461" s="11" t="s">
        <v>41</v>
      </c>
      <c r="DE461" s="11" t="s">
        <v>21</v>
      </c>
      <c r="DF461" s="13" t="s">
        <v>8</v>
      </c>
      <c r="DG461" s="11" t="s">
        <v>23</v>
      </c>
      <c r="DH461" s="11" t="s">
        <v>24</v>
      </c>
      <c r="DI461" s="7" t="s">
        <v>25</v>
      </c>
      <c r="DJ461" s="11" t="s">
        <v>26</v>
      </c>
      <c r="DK461" s="11" t="s">
        <v>27</v>
      </c>
      <c r="DL461" s="8" t="s">
        <v>28</v>
      </c>
      <c r="DM461" s="9" t="s">
        <v>29</v>
      </c>
      <c r="DN461" s="14"/>
      <c r="DO461" s="29"/>
      <c r="DP461" s="11"/>
      <c r="DQ461" s="26"/>
      <c r="DR461" s="26"/>
      <c r="DS461" s="27"/>
      <c r="DT461" s="27"/>
      <c r="DU461" s="27"/>
      <c r="DV461" s="30"/>
      <c r="DW461" s="11" t="s">
        <v>40</v>
      </c>
      <c r="DX461" s="11" t="s">
        <v>41</v>
      </c>
      <c r="DY461" s="11" t="s">
        <v>21</v>
      </c>
      <c r="DZ461" s="13" t="s">
        <v>8</v>
      </c>
      <c r="EA461" s="11" t="s">
        <v>23</v>
      </c>
      <c r="EB461" s="11" t="s">
        <v>24</v>
      </c>
      <c r="EC461" s="7" t="s">
        <v>25</v>
      </c>
      <c r="ED461" s="11" t="s">
        <v>26</v>
      </c>
      <c r="EE461" s="11" t="s">
        <v>27</v>
      </c>
      <c r="EF461" s="8" t="s">
        <v>28</v>
      </c>
      <c r="EG461" s="9" t="s">
        <v>29</v>
      </c>
      <c r="EH461" s="14"/>
      <c r="EI461" s="29"/>
      <c r="EJ461" s="11"/>
    </row>
    <row r="462" customHeight="1" spans="1:140">
      <c r="A462" s="26"/>
      <c r="B462" s="26"/>
      <c r="C462" s="27"/>
      <c r="D462" s="27"/>
      <c r="E462" s="27"/>
      <c r="F462" s="11">
        <f>_xlfn.RANK.EQ(S462,S462:S465,0)</f>
        <v>3</v>
      </c>
      <c r="G462" s="11">
        <v>0</v>
      </c>
      <c r="H462" s="11">
        <v>1.8</v>
      </c>
      <c r="I462" s="12">
        <v>1.35</v>
      </c>
      <c r="J462" s="13">
        <f t="shared" ref="J462:J465" si="928">G462*H462*I462</f>
        <v>0</v>
      </c>
      <c r="K462" s="11">
        <v>680</v>
      </c>
      <c r="L462" s="11">
        <v>0</v>
      </c>
      <c r="M462" s="31">
        <f t="shared" ref="M462:M465" si="929">1+6*K462/(K462+2000)+L462</f>
        <v>2.52238805970149</v>
      </c>
      <c r="N462" s="11">
        <v>0.98</v>
      </c>
      <c r="O462" s="11">
        <v>2.3</v>
      </c>
      <c r="P462" s="8">
        <f t="shared" ref="P462:P465" si="930">1+N462*O462</f>
        <v>3.254</v>
      </c>
      <c r="Q462" s="9">
        <v>1.075</v>
      </c>
      <c r="R462" s="17">
        <v>1</v>
      </c>
      <c r="S462" s="18">
        <f t="shared" ref="S462:S465" si="931">J462*M462*Q462*P462*R462</f>
        <v>0</v>
      </c>
      <c r="T462" s="11">
        <f t="shared" ref="T462:T465" si="932">IF(F462=1,1,(IF(F462=2,2,12)))</f>
        <v>12</v>
      </c>
      <c r="U462" s="26"/>
      <c r="V462" s="26"/>
      <c r="W462" s="27"/>
      <c r="X462" s="27"/>
      <c r="Y462" s="27"/>
      <c r="Z462" s="11">
        <f>_xlfn.RANK.EQ(AM462,AM462:AM465,0)</f>
        <v>3</v>
      </c>
      <c r="AA462" s="11">
        <v>0</v>
      </c>
      <c r="AB462" s="11">
        <v>1.8</v>
      </c>
      <c r="AC462" s="12">
        <v>1.35</v>
      </c>
      <c r="AD462" s="13">
        <f t="shared" ref="AD462:AD465" si="933">AA462*AB462*AC462</f>
        <v>0</v>
      </c>
      <c r="AE462" s="11">
        <v>680</v>
      </c>
      <c r="AF462" s="11">
        <v>0</v>
      </c>
      <c r="AG462" s="31">
        <f t="shared" ref="AG462:AG465" si="934">1+6*AE462/(AE462+2000)+AF462</f>
        <v>2.52238805970149</v>
      </c>
      <c r="AH462" s="11">
        <v>0.98</v>
      </c>
      <c r="AI462" s="11">
        <v>2.3</v>
      </c>
      <c r="AJ462" s="8">
        <f t="shared" ref="AJ462:AJ465" si="935">1+AH462*AI462</f>
        <v>3.254</v>
      </c>
      <c r="AK462" s="9">
        <v>1.075</v>
      </c>
      <c r="AL462" s="17">
        <v>1</v>
      </c>
      <c r="AM462" s="18">
        <f t="shared" ref="AM462:AM465" si="936">AD462*AG462*AK462*AJ462*AL462</f>
        <v>0</v>
      </c>
      <c r="AN462" s="11">
        <f t="shared" ref="AN462:AN465" si="937">IF(Z462=1,1,(IF(Z462=2,2,12)))</f>
        <v>12</v>
      </c>
      <c r="AO462" s="26"/>
      <c r="AP462" s="26"/>
      <c r="AQ462" s="27"/>
      <c r="AR462" s="27"/>
      <c r="AS462" s="27"/>
      <c r="AT462" s="11">
        <f>_xlfn.RANK.EQ(BG462,BG462:BG465,0)</f>
        <v>3</v>
      </c>
      <c r="AU462" s="11">
        <v>0</v>
      </c>
      <c r="AV462" s="11">
        <v>1.8</v>
      </c>
      <c r="AW462" s="12">
        <v>1.35</v>
      </c>
      <c r="AX462" s="13">
        <f t="shared" ref="AX462:AX465" si="938">AU462*AV462*AW462</f>
        <v>0</v>
      </c>
      <c r="AY462" s="11">
        <v>680</v>
      </c>
      <c r="AZ462" s="11">
        <v>0</v>
      </c>
      <c r="BA462" s="31">
        <f t="shared" ref="BA462:BA465" si="939">1+6*AY462/(AY462+2000)+AZ462</f>
        <v>2.52238805970149</v>
      </c>
      <c r="BB462" s="11">
        <v>0.98</v>
      </c>
      <c r="BC462" s="11">
        <v>2.3</v>
      </c>
      <c r="BD462" s="8">
        <f t="shared" ref="BD462:BD465" si="940">1+BB462*BC462</f>
        <v>3.254</v>
      </c>
      <c r="BE462" s="9">
        <v>1.075</v>
      </c>
      <c r="BF462" s="17">
        <v>1.015</v>
      </c>
      <c r="BG462" s="18">
        <f t="shared" ref="BG462:BG465" si="941">AX462*BA462*BE462*BD462*BF462</f>
        <v>0</v>
      </c>
      <c r="BH462" s="11">
        <f t="shared" ref="BH462:BH465" si="942">IF(AT462=1,1,(IF(AT462=2,2,12)))</f>
        <v>12</v>
      </c>
      <c r="BI462" s="26"/>
      <c r="BJ462" s="26"/>
      <c r="BK462" s="27"/>
      <c r="BL462" s="27"/>
      <c r="BM462" s="27"/>
      <c r="BN462" s="11">
        <f>_xlfn.RANK.EQ(CA462,CA462:CA465,0)</f>
        <v>3</v>
      </c>
      <c r="BO462" s="11">
        <v>0</v>
      </c>
      <c r="BP462" s="11">
        <v>1.8</v>
      </c>
      <c r="BQ462" s="12">
        <v>1.35</v>
      </c>
      <c r="BR462" s="13">
        <f t="shared" ref="BR462:BR465" si="943">BO462*BP462*BQ462</f>
        <v>0</v>
      </c>
      <c r="BS462" s="11">
        <v>680</v>
      </c>
      <c r="BT462" s="11">
        <v>0</v>
      </c>
      <c r="BU462" s="31">
        <f t="shared" ref="BU462:BU465" si="944">1+6*BS462/(BS462+2000)+BT462</f>
        <v>2.52238805970149</v>
      </c>
      <c r="BV462" s="11">
        <v>0.98</v>
      </c>
      <c r="BW462" s="11">
        <v>2.3</v>
      </c>
      <c r="BX462" s="8">
        <f t="shared" ref="BX462:BX465" si="945">1+BV462*BW462</f>
        <v>3.254</v>
      </c>
      <c r="BY462" s="9">
        <v>1.075</v>
      </c>
      <c r="BZ462" s="17">
        <v>1.015</v>
      </c>
      <c r="CA462" s="18">
        <f t="shared" ref="CA462:CA465" si="946">BR462*BU462*BY462*BX462*BZ462</f>
        <v>0</v>
      </c>
      <c r="CB462" s="11">
        <f t="shared" ref="CB462:CB465" si="947">IF(BN462=1,1,(IF(BN462=2,2,12)))</f>
        <v>12</v>
      </c>
      <c r="CC462" s="26"/>
      <c r="CD462" s="26"/>
      <c r="CE462" s="27"/>
      <c r="CF462" s="27"/>
      <c r="CG462" s="27"/>
      <c r="CH462" s="11">
        <f>_xlfn.RANK.EQ(CU462,CU462:CU465,0)</f>
        <v>3</v>
      </c>
      <c r="CI462" s="11">
        <v>0</v>
      </c>
      <c r="CJ462" s="11">
        <v>1.8</v>
      </c>
      <c r="CK462" s="12">
        <v>1.35</v>
      </c>
      <c r="CL462" s="13">
        <f t="shared" ref="CL462:CL465" si="948">CI462*CJ462*CK462</f>
        <v>0</v>
      </c>
      <c r="CM462" s="11">
        <v>680</v>
      </c>
      <c r="CN462" s="11">
        <v>0</v>
      </c>
      <c r="CO462" s="31">
        <f t="shared" ref="CO462:CO465" si="949">1+6*CM462/(CM462+2000)+CN462</f>
        <v>2.52238805970149</v>
      </c>
      <c r="CP462" s="11">
        <v>0.98</v>
      </c>
      <c r="CQ462" s="11">
        <v>2.3</v>
      </c>
      <c r="CR462" s="8">
        <f t="shared" ref="CR462:CR465" si="950">1+CP462*CQ462</f>
        <v>3.254</v>
      </c>
      <c r="CS462" s="9">
        <v>1.075</v>
      </c>
      <c r="CT462" s="17">
        <v>1.085</v>
      </c>
      <c r="CU462" s="18">
        <f t="shared" ref="CU462:CU465" si="951">CL462*CO462*CS462*CR462*CT462</f>
        <v>0</v>
      </c>
      <c r="CV462" s="11">
        <f t="shared" ref="CV462:CV465" si="952">IF(CH462=1,1,(IF(CH462=2,2,12)))</f>
        <v>12</v>
      </c>
      <c r="CW462" s="26"/>
      <c r="CX462" s="26"/>
      <c r="CY462" s="27"/>
      <c r="CZ462" s="27"/>
      <c r="DA462" s="27"/>
      <c r="DB462" s="11">
        <f>_xlfn.RANK.EQ(DO462,DO462:DO465,0)</f>
        <v>3</v>
      </c>
      <c r="DC462" s="11">
        <v>0</v>
      </c>
      <c r="DD462" s="11">
        <v>1.8</v>
      </c>
      <c r="DE462" s="12">
        <v>1.35</v>
      </c>
      <c r="DF462" s="13">
        <f t="shared" ref="DF462:DF465" si="953">DC462*DD462*DE462</f>
        <v>0</v>
      </c>
      <c r="DG462" s="11">
        <v>680</v>
      </c>
      <c r="DH462" s="11">
        <v>0</v>
      </c>
      <c r="DI462" s="31">
        <f t="shared" ref="DI462:DI465" si="954">1+6*DG462/(DG462+2000)+DH462</f>
        <v>2.52238805970149</v>
      </c>
      <c r="DJ462" s="11">
        <v>0.98</v>
      </c>
      <c r="DK462" s="11">
        <v>2.3</v>
      </c>
      <c r="DL462" s="8">
        <f t="shared" ref="DL462:DL465" si="955">1+DJ462*DK462</f>
        <v>3.254</v>
      </c>
      <c r="DM462" s="9">
        <v>1.075</v>
      </c>
      <c r="DN462" s="17">
        <v>1.085</v>
      </c>
      <c r="DO462" s="18">
        <f t="shared" ref="DO462:DO465" si="956">DF462*DI462*DM462*DL462*DN462</f>
        <v>0</v>
      </c>
      <c r="DP462" s="11">
        <f t="shared" ref="DP462:DP465" si="957">IF(DB462=1,1,(IF(DB462=2,2,12)))</f>
        <v>12</v>
      </c>
      <c r="DQ462" s="26"/>
      <c r="DR462" s="26"/>
      <c r="DS462" s="27"/>
      <c r="DT462" s="27"/>
      <c r="DU462" s="27"/>
      <c r="DV462" s="11">
        <f>_xlfn.RANK.EQ(EI462,EI462:EI465,0)</f>
        <v>3</v>
      </c>
      <c r="DW462" s="11">
        <v>0</v>
      </c>
      <c r="DX462" s="11">
        <v>1.8</v>
      </c>
      <c r="DY462" s="12">
        <v>1.35</v>
      </c>
      <c r="DZ462" s="13">
        <f t="shared" ref="DZ462:DZ465" si="958">DW462*DX462*DY462</f>
        <v>0</v>
      </c>
      <c r="EA462" s="11">
        <v>680</v>
      </c>
      <c r="EB462" s="11">
        <v>0</v>
      </c>
      <c r="EC462" s="31">
        <f t="shared" ref="EC462:EC465" si="959">1+6*EA462/(EA462+2000)+EB462</f>
        <v>2.52238805970149</v>
      </c>
      <c r="ED462" s="11">
        <v>0.98</v>
      </c>
      <c r="EE462" s="11">
        <v>3.1</v>
      </c>
      <c r="EF462" s="8">
        <f t="shared" ref="EF462:EF465" si="960">1+ED462*EE462</f>
        <v>4.038</v>
      </c>
      <c r="EG462" s="9">
        <v>1.075</v>
      </c>
      <c r="EH462" s="17">
        <v>1.2</v>
      </c>
      <c r="EI462" s="18">
        <f t="shared" ref="EI462:EI465" si="961">DZ462*EC462*EG462*EF462*EH462</f>
        <v>0</v>
      </c>
      <c r="EJ462" s="11">
        <f t="shared" ref="EJ462:EJ465" si="962">IF(DV462=1,1,(IF(DV462=2,2,12)))</f>
        <v>12</v>
      </c>
    </row>
    <row r="463" customHeight="1" spans="1:140">
      <c r="F463" s="11">
        <f>_xlfn.RANK.EQ(S463,S462:S465,0)</f>
        <v>2</v>
      </c>
      <c r="G463" s="11">
        <v>1446.85</v>
      </c>
      <c r="H463" s="11">
        <v>1.8</v>
      </c>
      <c r="I463" s="12">
        <v>1.35</v>
      </c>
      <c r="J463" s="13">
        <f t="shared" si="928"/>
        <v>3515.8455</v>
      </c>
      <c r="K463" s="11">
        <v>190</v>
      </c>
      <c r="L463" s="11">
        <v>0.83</v>
      </c>
      <c r="M463" s="31">
        <f t="shared" si="929"/>
        <v>2.35054794520548</v>
      </c>
      <c r="N463" s="11">
        <v>0.97</v>
      </c>
      <c r="O463" s="11">
        <v>2.11</v>
      </c>
      <c r="P463" s="8">
        <f t="shared" si="930"/>
        <v>3.0467</v>
      </c>
      <c r="Q463" s="9">
        <v>1.075</v>
      </c>
      <c r="R463" s="17">
        <v>1</v>
      </c>
      <c r="S463" s="18">
        <f t="shared" si="931"/>
        <v>27066.8086794598</v>
      </c>
      <c r="T463" s="11">
        <f t="shared" si="932"/>
        <v>2</v>
      </c>
      <c r="Z463" s="11">
        <f>_xlfn.RANK.EQ(AM463,AM462:AM465,0)</f>
        <v>2</v>
      </c>
      <c r="AA463" s="11">
        <v>1446.85</v>
      </c>
      <c r="AB463" s="11">
        <v>1.8</v>
      </c>
      <c r="AC463" s="12">
        <v>1.35</v>
      </c>
      <c r="AD463" s="13">
        <f t="shared" si="933"/>
        <v>3515.8455</v>
      </c>
      <c r="AE463" s="11">
        <v>190</v>
      </c>
      <c r="AF463" s="11">
        <v>0.83</v>
      </c>
      <c r="AG463" s="31">
        <f t="shared" si="934"/>
        <v>2.35054794520548</v>
      </c>
      <c r="AH463" s="11">
        <v>0.97</v>
      </c>
      <c r="AI463" s="11">
        <v>2.11</v>
      </c>
      <c r="AJ463" s="8">
        <f t="shared" si="935"/>
        <v>3.0467</v>
      </c>
      <c r="AK463" s="9">
        <v>1.075</v>
      </c>
      <c r="AL463" s="17">
        <v>1</v>
      </c>
      <c r="AM463" s="18">
        <f t="shared" si="936"/>
        <v>27066.8086794598</v>
      </c>
      <c r="AN463" s="11">
        <f t="shared" si="937"/>
        <v>2</v>
      </c>
      <c r="AT463" s="11">
        <f>_xlfn.RANK.EQ(BG463,BG462:BG465,0)</f>
        <v>2</v>
      </c>
      <c r="AU463" s="11">
        <v>1446.85</v>
      </c>
      <c r="AV463" s="11">
        <v>1.8</v>
      </c>
      <c r="AW463" s="12">
        <v>1.35</v>
      </c>
      <c r="AX463" s="13">
        <f t="shared" si="938"/>
        <v>3515.8455</v>
      </c>
      <c r="AY463" s="11">
        <v>190</v>
      </c>
      <c r="AZ463" s="11">
        <v>0.83</v>
      </c>
      <c r="BA463" s="31">
        <f t="shared" si="939"/>
        <v>2.35054794520548</v>
      </c>
      <c r="BB463" s="11">
        <v>0.97</v>
      </c>
      <c r="BC463" s="11">
        <v>2.11</v>
      </c>
      <c r="BD463" s="8">
        <f t="shared" si="940"/>
        <v>3.0467</v>
      </c>
      <c r="BE463" s="9">
        <v>1.075</v>
      </c>
      <c r="BF463" s="17">
        <v>1.015</v>
      </c>
      <c r="BG463" s="18">
        <f t="shared" si="941"/>
        <v>27472.8108096517</v>
      </c>
      <c r="BH463" s="11">
        <f t="shared" si="942"/>
        <v>2</v>
      </c>
      <c r="BN463" s="11">
        <f>_xlfn.RANK.EQ(CA463,CA462:CA465,0)</f>
        <v>2</v>
      </c>
      <c r="BO463" s="11">
        <v>1446.85</v>
      </c>
      <c r="BP463" s="11">
        <v>1.8</v>
      </c>
      <c r="BQ463" s="12">
        <v>1.35</v>
      </c>
      <c r="BR463" s="13">
        <f t="shared" si="943"/>
        <v>3515.8455</v>
      </c>
      <c r="BS463" s="11">
        <v>190</v>
      </c>
      <c r="BT463" s="11">
        <v>0.83</v>
      </c>
      <c r="BU463" s="31">
        <f t="shared" si="944"/>
        <v>2.35054794520548</v>
      </c>
      <c r="BV463" s="11">
        <v>0.97</v>
      </c>
      <c r="BW463" s="11">
        <v>2.11</v>
      </c>
      <c r="BX463" s="8">
        <f t="shared" si="945"/>
        <v>3.0467</v>
      </c>
      <c r="BY463" s="9">
        <v>1.075</v>
      </c>
      <c r="BZ463" s="17">
        <v>1.015</v>
      </c>
      <c r="CA463" s="18">
        <f t="shared" si="946"/>
        <v>27472.8108096517</v>
      </c>
      <c r="CB463" s="11">
        <f t="shared" si="947"/>
        <v>2</v>
      </c>
      <c r="CH463" s="11">
        <f>_xlfn.RANK.EQ(CU463,CU462:CU465,0)</f>
        <v>2</v>
      </c>
      <c r="CI463" s="11">
        <v>1446.85</v>
      </c>
      <c r="CJ463" s="11">
        <v>1.8</v>
      </c>
      <c r="CK463" s="12">
        <v>1.35</v>
      </c>
      <c r="CL463" s="13">
        <f t="shared" si="948"/>
        <v>3515.8455</v>
      </c>
      <c r="CM463" s="11">
        <v>190</v>
      </c>
      <c r="CN463" s="11">
        <v>0.83</v>
      </c>
      <c r="CO463" s="31">
        <f t="shared" si="949"/>
        <v>2.35054794520548</v>
      </c>
      <c r="CP463" s="11">
        <v>0.97</v>
      </c>
      <c r="CQ463" s="11">
        <v>2.11</v>
      </c>
      <c r="CR463" s="8">
        <f t="shared" si="950"/>
        <v>3.0467</v>
      </c>
      <c r="CS463" s="9">
        <v>1.075</v>
      </c>
      <c r="CT463" s="17">
        <v>1.085</v>
      </c>
      <c r="CU463" s="18">
        <f t="shared" si="951"/>
        <v>29367.4874172139</v>
      </c>
      <c r="CV463" s="11">
        <f t="shared" si="952"/>
        <v>2</v>
      </c>
      <c r="DB463" s="11">
        <f>_xlfn.RANK.EQ(DO463,DO462:DO465,0)</f>
        <v>2</v>
      </c>
      <c r="DC463" s="11">
        <v>1446.85</v>
      </c>
      <c r="DD463" s="11">
        <v>1.8</v>
      </c>
      <c r="DE463" s="12">
        <v>1.35</v>
      </c>
      <c r="DF463" s="13">
        <f t="shared" si="953"/>
        <v>3515.8455</v>
      </c>
      <c r="DG463" s="11">
        <v>190</v>
      </c>
      <c r="DH463" s="11">
        <v>0.83</v>
      </c>
      <c r="DI463" s="31">
        <f t="shared" si="954"/>
        <v>2.35054794520548</v>
      </c>
      <c r="DJ463" s="11">
        <v>0.97</v>
      </c>
      <c r="DK463" s="11">
        <v>2.11</v>
      </c>
      <c r="DL463" s="8">
        <f t="shared" si="955"/>
        <v>3.0467</v>
      </c>
      <c r="DM463" s="9">
        <v>1.075</v>
      </c>
      <c r="DN463" s="17">
        <v>1.085</v>
      </c>
      <c r="DO463" s="18">
        <f t="shared" si="956"/>
        <v>29367.4874172139</v>
      </c>
      <c r="DP463" s="11">
        <f t="shared" si="957"/>
        <v>2</v>
      </c>
      <c r="DV463" s="11">
        <f>_xlfn.RANK.EQ(EI463,EI462:EI465,0)</f>
        <v>2</v>
      </c>
      <c r="DW463" s="11">
        <v>1446.85</v>
      </c>
      <c r="DX463" s="11">
        <v>1.8</v>
      </c>
      <c r="DY463" s="12">
        <v>1.35</v>
      </c>
      <c r="DZ463" s="13">
        <f t="shared" si="958"/>
        <v>3515.8455</v>
      </c>
      <c r="EA463" s="11">
        <v>190</v>
      </c>
      <c r="EB463" s="11">
        <v>0.92</v>
      </c>
      <c r="EC463" s="31">
        <f t="shared" si="959"/>
        <v>2.44054794520548</v>
      </c>
      <c r="ED463" s="11">
        <v>0.97</v>
      </c>
      <c r="EE463" s="11">
        <v>2.91</v>
      </c>
      <c r="EF463" s="8">
        <f t="shared" si="960"/>
        <v>3.8227</v>
      </c>
      <c r="EG463" s="9">
        <v>1.075</v>
      </c>
      <c r="EH463" s="17">
        <v>1.2</v>
      </c>
      <c r="EI463" s="18">
        <f t="shared" si="961"/>
        <v>42313.3151840189</v>
      </c>
      <c r="EJ463" s="11">
        <f t="shared" si="962"/>
        <v>2</v>
      </c>
    </row>
    <row r="464" customHeight="1" spans="1:140">
      <c r="F464" s="11">
        <f>_xlfn.RANK.EQ(S464,S462:S465,0)</f>
        <v>1</v>
      </c>
      <c r="G464" s="11">
        <v>1446.85</v>
      </c>
      <c r="H464" s="11">
        <v>1.8</v>
      </c>
      <c r="I464" s="12">
        <v>1.35</v>
      </c>
      <c r="J464" s="13">
        <f t="shared" si="928"/>
        <v>3515.8455</v>
      </c>
      <c r="K464" s="11">
        <v>240</v>
      </c>
      <c r="L464" s="11">
        <v>1.43</v>
      </c>
      <c r="M464" s="31">
        <f t="shared" si="929"/>
        <v>3.07285714285714</v>
      </c>
      <c r="N464" s="11">
        <v>0.89</v>
      </c>
      <c r="O464" s="11">
        <v>1.78</v>
      </c>
      <c r="P464" s="8">
        <f t="shared" si="930"/>
        <v>2.5842</v>
      </c>
      <c r="Q464" s="9">
        <v>1.075</v>
      </c>
      <c r="R464" s="17">
        <v>1</v>
      </c>
      <c r="S464" s="18">
        <f t="shared" si="931"/>
        <v>30012.8155362915</v>
      </c>
      <c r="T464" s="11">
        <f t="shared" si="932"/>
        <v>1</v>
      </c>
      <c r="Z464" s="11">
        <f>_xlfn.RANK.EQ(AM464,AM462:AM465,0)</f>
        <v>1</v>
      </c>
      <c r="AA464" s="11">
        <v>1446.85</v>
      </c>
      <c r="AB464" s="11">
        <v>1.8</v>
      </c>
      <c r="AC464" s="12">
        <v>1.35</v>
      </c>
      <c r="AD464" s="13">
        <f t="shared" si="933"/>
        <v>3515.8455</v>
      </c>
      <c r="AE464" s="11">
        <v>200</v>
      </c>
      <c r="AF464" s="11">
        <v>1.43</v>
      </c>
      <c r="AG464" s="31">
        <f t="shared" si="934"/>
        <v>2.97545454545455</v>
      </c>
      <c r="AH464" s="11">
        <v>1</v>
      </c>
      <c r="AI464" s="11">
        <v>2.71</v>
      </c>
      <c r="AJ464" s="8">
        <f t="shared" si="935"/>
        <v>3.71</v>
      </c>
      <c r="AK464" s="9">
        <v>1.075</v>
      </c>
      <c r="AL464" s="17">
        <v>1</v>
      </c>
      <c r="AM464" s="18">
        <f t="shared" si="936"/>
        <v>41722.0343442931</v>
      </c>
      <c r="AN464" s="11">
        <f t="shared" si="937"/>
        <v>1</v>
      </c>
      <c r="AT464" s="11">
        <f>_xlfn.RANK.EQ(BG464,BG462:BG465,0)</f>
        <v>1</v>
      </c>
      <c r="AU464" s="11">
        <v>1446.85</v>
      </c>
      <c r="AV464" s="11">
        <v>1.8</v>
      </c>
      <c r="AW464" s="12">
        <v>1.35</v>
      </c>
      <c r="AX464" s="13">
        <f t="shared" si="938"/>
        <v>3515.8455</v>
      </c>
      <c r="AY464" s="11">
        <v>240</v>
      </c>
      <c r="AZ464" s="11">
        <v>1.43</v>
      </c>
      <c r="BA464" s="31">
        <f t="shared" si="939"/>
        <v>3.07285714285714</v>
      </c>
      <c r="BB464" s="11">
        <v>0.93</v>
      </c>
      <c r="BC464" s="11">
        <v>1.85</v>
      </c>
      <c r="BD464" s="8">
        <f t="shared" si="940"/>
        <v>2.7205</v>
      </c>
      <c r="BE464" s="9">
        <v>1.075</v>
      </c>
      <c r="BF464" s="17">
        <v>1.015</v>
      </c>
      <c r="BG464" s="18">
        <f t="shared" si="941"/>
        <v>32069.7363348341</v>
      </c>
      <c r="BH464" s="11">
        <f t="shared" si="942"/>
        <v>1</v>
      </c>
      <c r="BN464" s="11">
        <f>_xlfn.RANK.EQ(CA464,CA462:CA465,0)</f>
        <v>1</v>
      </c>
      <c r="BO464" s="11">
        <v>1446.85</v>
      </c>
      <c r="BP464" s="11">
        <v>1.8</v>
      </c>
      <c r="BQ464" s="12">
        <v>1.35</v>
      </c>
      <c r="BR464" s="13">
        <f t="shared" si="943"/>
        <v>3515.8455</v>
      </c>
      <c r="BS464" s="11">
        <v>240</v>
      </c>
      <c r="BT464" s="11">
        <v>1.43</v>
      </c>
      <c r="BU464" s="31">
        <f t="shared" si="944"/>
        <v>3.07285714285714</v>
      </c>
      <c r="BV464" s="11">
        <v>1</v>
      </c>
      <c r="BW464" s="11">
        <v>2.71</v>
      </c>
      <c r="BX464" s="8">
        <f t="shared" si="945"/>
        <v>3.71</v>
      </c>
      <c r="BY464" s="9">
        <v>1.075</v>
      </c>
      <c r="BZ464" s="17">
        <v>1.015</v>
      </c>
      <c r="CA464" s="18">
        <f t="shared" si="946"/>
        <v>43734.1377696139</v>
      </c>
      <c r="CB464" s="11">
        <f t="shared" si="947"/>
        <v>1</v>
      </c>
      <c r="CH464" s="11">
        <f>_xlfn.RANK.EQ(CU464,CU462:CU465,0)</f>
        <v>1</v>
      </c>
      <c r="CI464" s="11">
        <v>1446.85</v>
      </c>
      <c r="CJ464" s="11">
        <v>1.8</v>
      </c>
      <c r="CK464" s="12">
        <v>1.35</v>
      </c>
      <c r="CL464" s="13">
        <f t="shared" si="948"/>
        <v>3515.8455</v>
      </c>
      <c r="CM464" s="11">
        <v>240</v>
      </c>
      <c r="CN464" s="11">
        <v>1.43</v>
      </c>
      <c r="CO464" s="31">
        <f t="shared" si="949"/>
        <v>3.07285714285714</v>
      </c>
      <c r="CP464" s="11">
        <v>0.93</v>
      </c>
      <c r="CQ464" s="11">
        <v>1.85</v>
      </c>
      <c r="CR464" s="8">
        <f t="shared" si="950"/>
        <v>2.7205</v>
      </c>
      <c r="CS464" s="9">
        <v>1.075</v>
      </c>
      <c r="CT464" s="17">
        <v>1.085</v>
      </c>
      <c r="CU464" s="18">
        <f t="shared" si="951"/>
        <v>34281.4422889606</v>
      </c>
      <c r="CV464" s="11">
        <f t="shared" si="952"/>
        <v>1</v>
      </c>
      <c r="DB464" s="11">
        <f>_xlfn.RANK.EQ(DO464,DO462:DO465,0)</f>
        <v>1</v>
      </c>
      <c r="DC464" s="11">
        <v>1446.85</v>
      </c>
      <c r="DD464" s="11">
        <v>1.8</v>
      </c>
      <c r="DE464" s="12">
        <v>1.35</v>
      </c>
      <c r="DF464" s="13">
        <f t="shared" si="953"/>
        <v>3515.8455</v>
      </c>
      <c r="DG464" s="11">
        <v>240</v>
      </c>
      <c r="DH464" s="11">
        <v>1.43</v>
      </c>
      <c r="DI464" s="31">
        <f t="shared" si="954"/>
        <v>3.07285714285714</v>
      </c>
      <c r="DJ464" s="11">
        <v>1</v>
      </c>
      <c r="DK464" s="11">
        <v>2.71</v>
      </c>
      <c r="DL464" s="8">
        <f t="shared" si="955"/>
        <v>3.71</v>
      </c>
      <c r="DM464" s="9">
        <v>1.075</v>
      </c>
      <c r="DN464" s="17">
        <v>1.085</v>
      </c>
      <c r="DO464" s="18">
        <f t="shared" si="956"/>
        <v>46750.285202001</v>
      </c>
      <c r="DP464" s="11">
        <f t="shared" si="957"/>
        <v>1</v>
      </c>
      <c r="DV464" s="11">
        <f>_xlfn.RANK.EQ(EI464,EI462:EI465,0)</f>
        <v>1</v>
      </c>
      <c r="DW464" s="11">
        <v>1446.85</v>
      </c>
      <c r="DX464" s="11">
        <v>1.8</v>
      </c>
      <c r="DY464" s="12">
        <v>1.35</v>
      </c>
      <c r="DZ464" s="13">
        <f t="shared" si="958"/>
        <v>3515.8455</v>
      </c>
      <c r="EA464" s="11">
        <v>240</v>
      </c>
      <c r="EB464" s="11">
        <v>1.52</v>
      </c>
      <c r="EC464" s="31">
        <f t="shared" si="959"/>
        <v>3.16285714285714</v>
      </c>
      <c r="ED464" s="11">
        <v>1</v>
      </c>
      <c r="EE464" s="11">
        <v>3.51</v>
      </c>
      <c r="EF464" s="8">
        <f t="shared" si="960"/>
        <v>4.51</v>
      </c>
      <c r="EG464" s="9">
        <v>1.075</v>
      </c>
      <c r="EH464" s="17">
        <v>1.2</v>
      </c>
      <c r="EI464" s="18">
        <f t="shared" si="961"/>
        <v>64695.7290018176</v>
      </c>
      <c r="EJ464" s="11">
        <f t="shared" si="962"/>
        <v>1</v>
      </c>
    </row>
    <row r="465" customHeight="1" spans="6:140">
      <c r="F465" s="11">
        <f>_xlfn.RANK.EQ(S465,S462:S465,0)</f>
        <v>3</v>
      </c>
      <c r="G465" s="11">
        <v>0</v>
      </c>
      <c r="H465" s="11">
        <v>1.8</v>
      </c>
      <c r="I465" s="12">
        <v>1.35</v>
      </c>
      <c r="J465" s="13">
        <f t="shared" si="928"/>
        <v>0</v>
      </c>
      <c r="K465" s="11">
        <v>0</v>
      </c>
      <c r="L465" s="11">
        <v>0.2</v>
      </c>
      <c r="M465" s="31">
        <f t="shared" si="929"/>
        <v>1.2</v>
      </c>
      <c r="N465" s="28">
        <v>0.7</v>
      </c>
      <c r="O465" s="28">
        <v>1.5</v>
      </c>
      <c r="P465" s="8">
        <f t="shared" si="930"/>
        <v>2.05</v>
      </c>
      <c r="Q465" s="9">
        <v>1.075</v>
      </c>
      <c r="R465" s="17">
        <v>1</v>
      </c>
      <c r="S465" s="18">
        <f t="shared" si="931"/>
        <v>0</v>
      </c>
      <c r="T465" s="28">
        <f t="shared" si="932"/>
        <v>12</v>
      </c>
      <c r="Z465" s="11">
        <f>_xlfn.RANK.EQ(AM465,AM462:AM465,0)</f>
        <v>3</v>
      </c>
      <c r="AA465" s="11">
        <v>0</v>
      </c>
      <c r="AB465" s="11">
        <v>1.8</v>
      </c>
      <c r="AC465" s="12">
        <v>1.35</v>
      </c>
      <c r="AD465" s="13">
        <f t="shared" si="933"/>
        <v>0</v>
      </c>
      <c r="AE465" s="11">
        <v>0</v>
      </c>
      <c r="AF465" s="11">
        <v>0.2</v>
      </c>
      <c r="AG465" s="31">
        <f t="shared" si="934"/>
        <v>1.2</v>
      </c>
      <c r="AH465" s="28">
        <v>0.7</v>
      </c>
      <c r="AI465" s="28">
        <v>1.5</v>
      </c>
      <c r="AJ465" s="8">
        <f t="shared" si="935"/>
        <v>2.05</v>
      </c>
      <c r="AK465" s="9">
        <v>1.075</v>
      </c>
      <c r="AL465" s="17">
        <v>1</v>
      </c>
      <c r="AM465" s="18">
        <f t="shared" si="936"/>
        <v>0</v>
      </c>
      <c r="AN465" s="28">
        <f t="shared" si="937"/>
        <v>12</v>
      </c>
      <c r="AT465" s="11">
        <f>_xlfn.RANK.EQ(BG465,BG462:BG465,0)</f>
        <v>3</v>
      </c>
      <c r="AU465" s="11">
        <v>0</v>
      </c>
      <c r="AV465" s="11">
        <v>1.8</v>
      </c>
      <c r="AW465" s="12">
        <v>1.35</v>
      </c>
      <c r="AX465" s="13">
        <f t="shared" si="938"/>
        <v>0</v>
      </c>
      <c r="AY465" s="11">
        <v>0</v>
      </c>
      <c r="AZ465" s="11">
        <v>0.2</v>
      </c>
      <c r="BA465" s="31">
        <f t="shared" si="939"/>
        <v>1.2</v>
      </c>
      <c r="BB465" s="28">
        <v>0.7</v>
      </c>
      <c r="BC465" s="28">
        <v>1.5</v>
      </c>
      <c r="BD465" s="8">
        <f t="shared" si="940"/>
        <v>2.05</v>
      </c>
      <c r="BE465" s="9">
        <v>1.075</v>
      </c>
      <c r="BF465" s="17">
        <v>1.015</v>
      </c>
      <c r="BG465" s="18">
        <f t="shared" si="941"/>
        <v>0</v>
      </c>
      <c r="BH465" s="28">
        <f t="shared" si="942"/>
        <v>12</v>
      </c>
      <c r="BN465" s="11">
        <f>_xlfn.RANK.EQ(CA465,CA462:CA465,0)</f>
        <v>3</v>
      </c>
      <c r="BO465" s="11">
        <v>0</v>
      </c>
      <c r="BP465" s="11">
        <v>1.8</v>
      </c>
      <c r="BQ465" s="12">
        <v>1.35</v>
      </c>
      <c r="BR465" s="13">
        <f t="shared" si="943"/>
        <v>0</v>
      </c>
      <c r="BS465" s="11">
        <v>0</v>
      </c>
      <c r="BT465" s="11">
        <v>0.2</v>
      </c>
      <c r="BU465" s="31">
        <f t="shared" si="944"/>
        <v>1.2</v>
      </c>
      <c r="BV465" s="28">
        <v>0.7</v>
      </c>
      <c r="BW465" s="28">
        <v>1.5</v>
      </c>
      <c r="BX465" s="8">
        <f t="shared" si="945"/>
        <v>2.05</v>
      </c>
      <c r="BY465" s="9">
        <v>1.075</v>
      </c>
      <c r="BZ465" s="17">
        <v>1.015</v>
      </c>
      <c r="CA465" s="18">
        <f t="shared" si="946"/>
        <v>0</v>
      </c>
      <c r="CB465" s="28">
        <f t="shared" si="947"/>
        <v>12</v>
      </c>
      <c r="CH465" s="11">
        <f>_xlfn.RANK.EQ(CU465,CU462:CU465,0)</f>
        <v>3</v>
      </c>
      <c r="CI465" s="11">
        <v>0</v>
      </c>
      <c r="CJ465" s="11">
        <v>1.8</v>
      </c>
      <c r="CK465" s="12">
        <v>1.35</v>
      </c>
      <c r="CL465" s="13">
        <f t="shared" si="948"/>
        <v>0</v>
      </c>
      <c r="CM465" s="11">
        <v>0</v>
      </c>
      <c r="CN465" s="11">
        <v>0.2</v>
      </c>
      <c r="CO465" s="31">
        <f t="shared" si="949"/>
        <v>1.2</v>
      </c>
      <c r="CP465" s="28">
        <v>0.7</v>
      </c>
      <c r="CQ465" s="28">
        <v>1.5</v>
      </c>
      <c r="CR465" s="8">
        <f t="shared" si="950"/>
        <v>2.05</v>
      </c>
      <c r="CS465" s="9">
        <v>1.075</v>
      </c>
      <c r="CT465" s="17">
        <v>1.085</v>
      </c>
      <c r="CU465" s="18">
        <f t="shared" si="951"/>
        <v>0</v>
      </c>
      <c r="CV465" s="28">
        <f t="shared" si="952"/>
        <v>12</v>
      </c>
      <c r="DB465" s="11">
        <f>_xlfn.RANK.EQ(DO465,DO462:DO465,0)</f>
        <v>3</v>
      </c>
      <c r="DC465" s="11">
        <v>0</v>
      </c>
      <c r="DD465" s="11">
        <v>1.8</v>
      </c>
      <c r="DE465" s="12">
        <v>1.35</v>
      </c>
      <c r="DF465" s="13">
        <f t="shared" si="953"/>
        <v>0</v>
      </c>
      <c r="DG465" s="11">
        <v>0</v>
      </c>
      <c r="DH465" s="11">
        <v>0.2</v>
      </c>
      <c r="DI465" s="31">
        <f t="shared" si="954"/>
        <v>1.2</v>
      </c>
      <c r="DJ465" s="28">
        <v>0.7</v>
      </c>
      <c r="DK465" s="28">
        <v>1.5</v>
      </c>
      <c r="DL465" s="8">
        <f t="shared" si="955"/>
        <v>2.05</v>
      </c>
      <c r="DM465" s="9">
        <v>1.075</v>
      </c>
      <c r="DN465" s="17">
        <v>1.085</v>
      </c>
      <c r="DO465" s="18">
        <f t="shared" si="956"/>
        <v>0</v>
      </c>
      <c r="DP465" s="28">
        <f t="shared" si="957"/>
        <v>12</v>
      </c>
      <c r="DV465" s="11">
        <f>_xlfn.RANK.EQ(EI465,EI462:EI465,0)</f>
        <v>3</v>
      </c>
      <c r="DW465" s="11">
        <v>0</v>
      </c>
      <c r="DX465" s="11">
        <v>1.8</v>
      </c>
      <c r="DY465" s="12">
        <v>1.35</v>
      </c>
      <c r="DZ465" s="13">
        <f t="shared" si="958"/>
        <v>0</v>
      </c>
      <c r="EA465" s="11">
        <v>0</v>
      </c>
      <c r="EB465" s="11">
        <v>0.2</v>
      </c>
      <c r="EC465" s="31">
        <f t="shared" si="959"/>
        <v>1.2</v>
      </c>
      <c r="ED465" s="28">
        <v>0.7</v>
      </c>
      <c r="EE465" s="28">
        <v>1.5</v>
      </c>
      <c r="EF465" s="8">
        <f t="shared" si="960"/>
        <v>2.05</v>
      </c>
      <c r="EG465" s="9">
        <v>1.075</v>
      </c>
      <c r="EH465" s="17">
        <v>1.2</v>
      </c>
      <c r="EI465" s="18">
        <f t="shared" si="961"/>
        <v>0</v>
      </c>
      <c r="EJ465" s="28">
        <f t="shared" si="962"/>
        <v>12</v>
      </c>
    </row>
    <row r="466" customHeight="1" spans="6:140">
      <c r="F466" s="32" t="s">
        <v>42</v>
      </c>
      <c r="G466" s="33">
        <f>LARGE(S462:S465,1)/1</f>
        <v>30012.8155362915</v>
      </c>
      <c r="H466" s="32" t="s">
        <v>43</v>
      </c>
      <c r="I466" s="33">
        <f>LARGE(S462:S465,2)/2</f>
        <v>13533.4043397299</v>
      </c>
      <c r="J466" s="32" t="s">
        <v>44</v>
      </c>
      <c r="K466" s="33">
        <f>LARGE(S462:S465,3)/12</f>
        <v>0</v>
      </c>
      <c r="L466" s="32" t="s">
        <v>45</v>
      </c>
      <c r="M466" s="34">
        <f>LARGE(S462:S465,4)/12</f>
        <v>0</v>
      </c>
      <c r="N466" s="35" t="s">
        <v>46</v>
      </c>
      <c r="O466" s="36">
        <f>G466+I466+K466+M466</f>
        <v>43546.2198760214</v>
      </c>
      <c r="P466" s="35" t="s">
        <v>47</v>
      </c>
      <c r="Q466" s="35">
        <v>5.3</v>
      </c>
      <c r="R466" s="35"/>
      <c r="S466" s="35" t="s">
        <v>48</v>
      </c>
      <c r="T466" s="36">
        <f>O466*Q466</f>
        <v>230794.965342914</v>
      </c>
      <c r="Z466" s="32" t="s">
        <v>42</v>
      </c>
      <c r="AA466" s="33">
        <f>LARGE(AM462:AM465,1)/1</f>
        <v>41722.0343442931</v>
      </c>
      <c r="AB466" s="32" t="s">
        <v>43</v>
      </c>
      <c r="AC466" s="33">
        <f>LARGE(AM462:AM465,2)/2</f>
        <v>13533.4043397299</v>
      </c>
      <c r="AD466" s="32" t="s">
        <v>44</v>
      </c>
      <c r="AE466" s="33">
        <f>LARGE(AM462:AM465,3)/12</f>
        <v>0</v>
      </c>
      <c r="AF466" s="32" t="s">
        <v>45</v>
      </c>
      <c r="AG466" s="34">
        <f>LARGE(AM462:AM465,4)/12</f>
        <v>0</v>
      </c>
      <c r="AH466" s="35" t="s">
        <v>46</v>
      </c>
      <c r="AI466" s="36">
        <f>AA466+AC466+AE466+AG466</f>
        <v>55255.438684023</v>
      </c>
      <c r="AJ466" s="35" t="s">
        <v>47</v>
      </c>
      <c r="AK466" s="35">
        <v>5.3</v>
      </c>
      <c r="AL466" s="35"/>
      <c r="AM466" s="35" t="s">
        <v>48</v>
      </c>
      <c r="AN466" s="36">
        <f>AI466*AK466</f>
        <v>292853.825025322</v>
      </c>
      <c r="AT466" s="32" t="s">
        <v>42</v>
      </c>
      <c r="AU466" s="33">
        <f>LARGE(BG462:BG465,1)/1</f>
        <v>32069.7363348341</v>
      </c>
      <c r="AV466" s="32" t="s">
        <v>43</v>
      </c>
      <c r="AW466" s="33">
        <f>LARGE(BG462:BG465,2)/2</f>
        <v>13736.4054048259</v>
      </c>
      <c r="AX466" s="32" t="s">
        <v>44</v>
      </c>
      <c r="AY466" s="33">
        <f>LARGE(BG462:BG465,3)/12</f>
        <v>0</v>
      </c>
      <c r="AZ466" s="32" t="s">
        <v>45</v>
      </c>
      <c r="BA466" s="34">
        <f>LARGE(BG462:BG465,4)/12</f>
        <v>0</v>
      </c>
      <c r="BB466" s="35" t="s">
        <v>46</v>
      </c>
      <c r="BC466" s="36">
        <f>AU466+AW466+AY466+BA466</f>
        <v>45806.14173966</v>
      </c>
      <c r="BD466" s="35" t="s">
        <v>47</v>
      </c>
      <c r="BE466" s="35">
        <v>5.3</v>
      </c>
      <c r="BF466" s="35"/>
      <c r="BG466" s="35" t="s">
        <v>48</v>
      </c>
      <c r="BH466" s="36">
        <f>BC466*BE466</f>
        <v>242772.551220198</v>
      </c>
      <c r="BN466" s="32" t="s">
        <v>42</v>
      </c>
      <c r="BO466" s="33">
        <f>LARGE(CA462:CA465,1)/1</f>
        <v>43734.1377696139</v>
      </c>
      <c r="BP466" s="32" t="s">
        <v>43</v>
      </c>
      <c r="BQ466" s="33">
        <f>LARGE(CA462:CA465,2)/2</f>
        <v>13736.4054048259</v>
      </c>
      <c r="BR466" s="32" t="s">
        <v>44</v>
      </c>
      <c r="BS466" s="33">
        <f>LARGE(CA462:CA465,3)/12</f>
        <v>0</v>
      </c>
      <c r="BT466" s="32" t="s">
        <v>45</v>
      </c>
      <c r="BU466" s="34">
        <f>LARGE(CA462:CA465,4)/12</f>
        <v>0</v>
      </c>
      <c r="BV466" s="35" t="s">
        <v>46</v>
      </c>
      <c r="BW466" s="36">
        <f>BO466+BQ466+BS466+BU466</f>
        <v>57470.5431744397</v>
      </c>
      <c r="BX466" s="35" t="s">
        <v>47</v>
      </c>
      <c r="BY466" s="35">
        <v>5.3</v>
      </c>
      <c r="BZ466" s="35"/>
      <c r="CA466" s="35" t="s">
        <v>48</v>
      </c>
      <c r="CB466" s="36">
        <f>BW466*BY466</f>
        <v>304593.878824531</v>
      </c>
      <c r="CH466" s="32" t="s">
        <v>42</v>
      </c>
      <c r="CI466" s="33">
        <f>LARGE(CU462:CU465,1)/1</f>
        <v>34281.4422889606</v>
      </c>
      <c r="CJ466" s="32" t="s">
        <v>43</v>
      </c>
      <c r="CK466" s="33">
        <f>LARGE(CU462:CU465,2)/2</f>
        <v>14683.743708607</v>
      </c>
      <c r="CL466" s="32" t="s">
        <v>44</v>
      </c>
      <c r="CM466" s="33">
        <f>LARGE(CU462:CU465,3)/12</f>
        <v>0</v>
      </c>
      <c r="CN466" s="32" t="s">
        <v>45</v>
      </c>
      <c r="CO466" s="34">
        <f>LARGE(CU462:CU465,4)/12</f>
        <v>0</v>
      </c>
      <c r="CP466" s="35" t="s">
        <v>46</v>
      </c>
      <c r="CQ466" s="36">
        <f>CI466+CK466+CM466+CO466</f>
        <v>48965.1859975675</v>
      </c>
      <c r="CR466" s="35" t="s">
        <v>47</v>
      </c>
      <c r="CS466" s="35">
        <v>5.3</v>
      </c>
      <c r="CT466" s="35"/>
      <c r="CU466" s="35" t="s">
        <v>48</v>
      </c>
      <c r="CV466" s="36">
        <f>CQ466*CS466</f>
        <v>259515.485787108</v>
      </c>
      <c r="DB466" s="32" t="s">
        <v>42</v>
      </c>
      <c r="DC466" s="33">
        <f>LARGE(DO462:DO465,1)/1</f>
        <v>46750.285202001</v>
      </c>
      <c r="DD466" s="32" t="s">
        <v>43</v>
      </c>
      <c r="DE466" s="33">
        <f>LARGE(DO462:DO465,2)/2</f>
        <v>14683.743708607</v>
      </c>
      <c r="DF466" s="32" t="s">
        <v>44</v>
      </c>
      <c r="DG466" s="33">
        <f>LARGE(DO462:DO465,3)/12</f>
        <v>0</v>
      </c>
      <c r="DH466" s="32" t="s">
        <v>45</v>
      </c>
      <c r="DI466" s="34">
        <f>LARGE(DO462:DO465,4)/12</f>
        <v>0</v>
      </c>
      <c r="DJ466" s="35" t="s">
        <v>46</v>
      </c>
      <c r="DK466" s="36">
        <f>DC466+DE466+DG466+DI466</f>
        <v>61434.028910608</v>
      </c>
      <c r="DL466" s="35" t="s">
        <v>47</v>
      </c>
      <c r="DM466" s="35">
        <v>5.3</v>
      </c>
      <c r="DN466" s="35"/>
      <c r="DO466" s="35" t="s">
        <v>48</v>
      </c>
      <c r="DP466" s="36">
        <f>DK466*DM466</f>
        <v>325600.353226222</v>
      </c>
      <c r="DV466" s="32" t="s">
        <v>42</v>
      </c>
      <c r="DW466" s="33">
        <f>LARGE(EI462:EI465,1)/1</f>
        <v>64695.7290018176</v>
      </c>
      <c r="DX466" s="32" t="s">
        <v>43</v>
      </c>
      <c r="DY466" s="33">
        <f>LARGE(EI462:EI465,2)/2</f>
        <v>21156.6575920095</v>
      </c>
      <c r="DZ466" s="32" t="s">
        <v>44</v>
      </c>
      <c r="EA466" s="33">
        <f>LARGE(EI462:EI465,3)/12</f>
        <v>0</v>
      </c>
      <c r="EB466" s="32" t="s">
        <v>45</v>
      </c>
      <c r="EC466" s="34">
        <f>LARGE(EI462:EI465,4)/12</f>
        <v>0</v>
      </c>
      <c r="ED466" s="35" t="s">
        <v>46</v>
      </c>
      <c r="EE466" s="36">
        <f>DW466+DY466+EA466+EC466</f>
        <v>85852.386593827</v>
      </c>
      <c r="EF466" s="35" t="s">
        <v>47</v>
      </c>
      <c r="EG466" s="35">
        <v>5.3</v>
      </c>
      <c r="EH466" s="35"/>
      <c r="EI466" s="35" t="s">
        <v>48</v>
      </c>
      <c r="EJ466" s="36">
        <f>EE466*EG466</f>
        <v>455017.648947283</v>
      </c>
    </row>
    <row r="467" customHeight="1" spans="6:140">
      <c r="F467" s="32"/>
      <c r="G467" s="33"/>
      <c r="H467" s="32"/>
      <c r="I467" s="33"/>
      <c r="J467" s="32"/>
      <c r="K467" s="33"/>
      <c r="L467" s="32"/>
      <c r="M467" s="34"/>
      <c r="N467" s="35"/>
      <c r="O467" s="36"/>
      <c r="P467" s="35"/>
      <c r="Q467" s="35"/>
      <c r="R467" s="35"/>
      <c r="S467" s="35"/>
      <c r="T467" s="36"/>
      <c r="Z467" s="32"/>
      <c r="AA467" s="33"/>
      <c r="AB467" s="32"/>
      <c r="AC467" s="33"/>
      <c r="AD467" s="32"/>
      <c r="AE467" s="33"/>
      <c r="AF467" s="32"/>
      <c r="AG467" s="34"/>
      <c r="AH467" s="35"/>
      <c r="AI467" s="36"/>
      <c r="AJ467" s="35"/>
      <c r="AK467" s="35"/>
      <c r="AL467" s="35"/>
      <c r="AM467" s="35"/>
      <c r="AN467" s="36"/>
      <c r="AT467" s="32"/>
      <c r="AU467" s="33"/>
      <c r="AV467" s="32"/>
      <c r="AW467" s="33"/>
      <c r="AX467" s="32"/>
      <c r="AY467" s="33"/>
      <c r="AZ467" s="32"/>
      <c r="BA467" s="34"/>
      <c r="BB467" s="35"/>
      <c r="BC467" s="36"/>
      <c r="BD467" s="35"/>
      <c r="BE467" s="35"/>
      <c r="BF467" s="35"/>
      <c r="BG467" s="35"/>
      <c r="BH467" s="36"/>
      <c r="BN467" s="32"/>
      <c r="BO467" s="33"/>
      <c r="BP467" s="32"/>
      <c r="BQ467" s="33"/>
      <c r="BR467" s="32"/>
      <c r="BS467" s="33"/>
      <c r="BT467" s="32"/>
      <c r="BU467" s="34"/>
      <c r="BV467" s="35"/>
      <c r="BW467" s="36"/>
      <c r="BX467" s="35"/>
      <c r="BY467" s="35"/>
      <c r="BZ467" s="35"/>
      <c r="CA467" s="35"/>
      <c r="CB467" s="36"/>
      <c r="CH467" s="32"/>
      <c r="CI467" s="33"/>
      <c r="CJ467" s="32"/>
      <c r="CK467" s="33"/>
      <c r="CL467" s="32"/>
      <c r="CM467" s="33"/>
      <c r="CN467" s="32"/>
      <c r="CO467" s="34"/>
      <c r="CP467" s="35"/>
      <c r="CQ467" s="36"/>
      <c r="CR467" s="35"/>
      <c r="CS467" s="35"/>
      <c r="CT467" s="35"/>
      <c r="CU467" s="35"/>
      <c r="CV467" s="36"/>
      <c r="DB467" s="32"/>
      <c r="DC467" s="33"/>
      <c r="DD467" s="32"/>
      <c r="DE467" s="33"/>
      <c r="DF467" s="32"/>
      <c r="DG467" s="33"/>
      <c r="DH467" s="32"/>
      <c r="DI467" s="34"/>
      <c r="DJ467" s="35"/>
      <c r="DK467" s="36"/>
      <c r="DL467" s="35"/>
      <c r="DM467" s="35"/>
      <c r="DN467" s="35"/>
      <c r="DO467" s="35"/>
      <c r="DP467" s="36"/>
      <c r="DV467" s="32"/>
      <c r="DW467" s="33"/>
      <c r="DX467" s="32"/>
      <c r="DY467" s="33"/>
      <c r="DZ467" s="32"/>
      <c r="EA467" s="33"/>
      <c r="EB467" s="32"/>
      <c r="EC467" s="34"/>
      <c r="ED467" s="35"/>
      <c r="EE467" s="36"/>
      <c r="EF467" s="35"/>
      <c r="EG467" s="35"/>
      <c r="EH467" s="35"/>
      <c r="EI467" s="35"/>
      <c r="EJ467" s="36"/>
    </row>
    <row r="468" customHeight="1" spans="6:140">
      <c r="F468" s="3" t="s">
        <v>49</v>
      </c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Z468" s="3" t="s">
        <v>49</v>
      </c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T468" s="3" t="s">
        <v>49</v>
      </c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N468" s="3" t="s">
        <v>49</v>
      </c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H468" s="3" t="s">
        <v>49</v>
      </c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DB468" s="3" t="s">
        <v>49</v>
      </c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V468" s="3" t="s">
        <v>49</v>
      </c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</row>
    <row r="469" customHeight="1" spans="6:140">
      <c r="F469" s="28" t="s">
        <v>37</v>
      </c>
      <c r="G469" s="13" t="s">
        <v>8</v>
      </c>
      <c r="H469" s="13"/>
      <c r="I469" s="13"/>
      <c r="J469" s="13"/>
      <c r="K469" s="7" t="s">
        <v>25</v>
      </c>
      <c r="L469" s="7"/>
      <c r="M469" s="7"/>
      <c r="N469" s="8" t="s">
        <v>10</v>
      </c>
      <c r="O469" s="8"/>
      <c r="P469" s="8"/>
      <c r="Q469" s="9" t="s">
        <v>38</v>
      </c>
      <c r="R469" s="10" t="s">
        <v>12</v>
      </c>
      <c r="S469" s="29" t="s">
        <v>13</v>
      </c>
      <c r="T469" s="11" t="s">
        <v>39</v>
      </c>
      <c r="Z469" s="28" t="s">
        <v>37</v>
      </c>
      <c r="AA469" s="13" t="s">
        <v>8</v>
      </c>
      <c r="AB469" s="13"/>
      <c r="AC469" s="13"/>
      <c r="AD469" s="13"/>
      <c r="AE469" s="7" t="s">
        <v>25</v>
      </c>
      <c r="AF469" s="7"/>
      <c r="AG469" s="7"/>
      <c r="AH469" s="8" t="s">
        <v>10</v>
      </c>
      <c r="AI469" s="8"/>
      <c r="AJ469" s="8"/>
      <c r="AK469" s="9" t="s">
        <v>38</v>
      </c>
      <c r="AL469" s="10" t="s">
        <v>12</v>
      </c>
      <c r="AM469" s="29" t="s">
        <v>13</v>
      </c>
      <c r="AN469" s="11" t="s">
        <v>39</v>
      </c>
      <c r="AT469" s="28" t="s">
        <v>37</v>
      </c>
      <c r="AU469" s="13" t="s">
        <v>8</v>
      </c>
      <c r="AV469" s="13"/>
      <c r="AW469" s="13"/>
      <c r="AX469" s="13"/>
      <c r="AY469" s="7" t="s">
        <v>25</v>
      </c>
      <c r="AZ469" s="7"/>
      <c r="BA469" s="7"/>
      <c r="BB469" s="8" t="s">
        <v>10</v>
      </c>
      <c r="BC469" s="8"/>
      <c r="BD469" s="8"/>
      <c r="BE469" s="9" t="s">
        <v>38</v>
      </c>
      <c r="BF469" s="10" t="s">
        <v>12</v>
      </c>
      <c r="BG469" s="29" t="s">
        <v>13</v>
      </c>
      <c r="BH469" s="11" t="s">
        <v>39</v>
      </c>
      <c r="BN469" s="28" t="s">
        <v>37</v>
      </c>
      <c r="BO469" s="13" t="s">
        <v>8</v>
      </c>
      <c r="BP469" s="13"/>
      <c r="BQ469" s="13"/>
      <c r="BR469" s="13"/>
      <c r="BS469" s="7" t="s">
        <v>25</v>
      </c>
      <c r="BT469" s="7"/>
      <c r="BU469" s="7"/>
      <c r="BV469" s="8" t="s">
        <v>10</v>
      </c>
      <c r="BW469" s="8"/>
      <c r="BX469" s="8"/>
      <c r="BY469" s="9" t="s">
        <v>38</v>
      </c>
      <c r="BZ469" s="10" t="s">
        <v>12</v>
      </c>
      <c r="CA469" s="29" t="s">
        <v>13</v>
      </c>
      <c r="CB469" s="11" t="s">
        <v>39</v>
      </c>
      <c r="CH469" s="28" t="s">
        <v>37</v>
      </c>
      <c r="CI469" s="13" t="s">
        <v>8</v>
      </c>
      <c r="CJ469" s="13"/>
      <c r="CK469" s="13"/>
      <c r="CL469" s="13"/>
      <c r="CM469" s="7" t="s">
        <v>25</v>
      </c>
      <c r="CN469" s="7"/>
      <c r="CO469" s="7"/>
      <c r="CP469" s="8" t="s">
        <v>10</v>
      </c>
      <c r="CQ469" s="8"/>
      <c r="CR469" s="8"/>
      <c r="CS469" s="9" t="s">
        <v>38</v>
      </c>
      <c r="CT469" s="10" t="s">
        <v>12</v>
      </c>
      <c r="CU469" s="29" t="s">
        <v>13</v>
      </c>
      <c r="CV469" s="11" t="s">
        <v>39</v>
      </c>
      <c r="DB469" s="28" t="s">
        <v>37</v>
      </c>
      <c r="DC469" s="13" t="s">
        <v>8</v>
      </c>
      <c r="DD469" s="13"/>
      <c r="DE469" s="13"/>
      <c r="DF469" s="13"/>
      <c r="DG469" s="7" t="s">
        <v>25</v>
      </c>
      <c r="DH469" s="7"/>
      <c r="DI469" s="7"/>
      <c r="DJ469" s="8" t="s">
        <v>10</v>
      </c>
      <c r="DK469" s="8"/>
      <c r="DL469" s="8"/>
      <c r="DM469" s="9" t="s">
        <v>38</v>
      </c>
      <c r="DN469" s="10" t="s">
        <v>12</v>
      </c>
      <c r="DO469" s="29" t="s">
        <v>13</v>
      </c>
      <c r="DP469" s="11" t="s">
        <v>39</v>
      </c>
      <c r="DV469" s="28" t="s">
        <v>37</v>
      </c>
      <c r="DW469" s="13" t="s">
        <v>8</v>
      </c>
      <c r="DX469" s="13"/>
      <c r="DY469" s="13"/>
      <c r="DZ469" s="13"/>
      <c r="EA469" s="7" t="s">
        <v>25</v>
      </c>
      <c r="EB469" s="7"/>
      <c r="EC469" s="7"/>
      <c r="ED469" s="8" t="s">
        <v>10</v>
      </c>
      <c r="EE469" s="8"/>
      <c r="EF469" s="8"/>
      <c r="EG469" s="9" t="s">
        <v>38</v>
      </c>
      <c r="EH469" s="10" t="s">
        <v>12</v>
      </c>
      <c r="EI469" s="29" t="s">
        <v>13</v>
      </c>
      <c r="EJ469" s="11" t="s">
        <v>39</v>
      </c>
    </row>
    <row r="470" customHeight="1" spans="6:140">
      <c r="F470" s="30"/>
      <c r="G470" s="11" t="s">
        <v>40</v>
      </c>
      <c r="H470" s="11" t="s">
        <v>41</v>
      </c>
      <c r="I470" s="11" t="s">
        <v>21</v>
      </c>
      <c r="J470" s="13" t="s">
        <v>8</v>
      </c>
      <c r="K470" s="11" t="s">
        <v>23</v>
      </c>
      <c r="L470" s="11" t="s">
        <v>24</v>
      </c>
      <c r="M470" s="7" t="s">
        <v>25</v>
      </c>
      <c r="N470" s="11" t="s">
        <v>26</v>
      </c>
      <c r="O470" s="11" t="s">
        <v>27</v>
      </c>
      <c r="P470" s="8" t="s">
        <v>28</v>
      </c>
      <c r="Q470" s="9" t="s">
        <v>29</v>
      </c>
      <c r="R470" s="14"/>
      <c r="S470" s="29"/>
      <c r="T470" s="11"/>
      <c r="Z470" s="30"/>
      <c r="AA470" s="11" t="s">
        <v>40</v>
      </c>
      <c r="AB470" s="11" t="s">
        <v>41</v>
      </c>
      <c r="AC470" s="11" t="s">
        <v>21</v>
      </c>
      <c r="AD470" s="13" t="s">
        <v>8</v>
      </c>
      <c r="AE470" s="11" t="s">
        <v>23</v>
      </c>
      <c r="AF470" s="11" t="s">
        <v>24</v>
      </c>
      <c r="AG470" s="7" t="s">
        <v>25</v>
      </c>
      <c r="AH470" s="11" t="s">
        <v>26</v>
      </c>
      <c r="AI470" s="11" t="s">
        <v>27</v>
      </c>
      <c r="AJ470" s="8" t="s">
        <v>28</v>
      </c>
      <c r="AK470" s="9" t="s">
        <v>29</v>
      </c>
      <c r="AL470" s="14"/>
      <c r="AM470" s="29"/>
      <c r="AN470" s="11"/>
      <c r="AT470" s="30"/>
      <c r="AU470" s="11" t="s">
        <v>40</v>
      </c>
      <c r="AV470" s="11" t="s">
        <v>41</v>
      </c>
      <c r="AW470" s="11" t="s">
        <v>21</v>
      </c>
      <c r="AX470" s="13" t="s">
        <v>8</v>
      </c>
      <c r="AY470" s="11" t="s">
        <v>23</v>
      </c>
      <c r="AZ470" s="11" t="s">
        <v>24</v>
      </c>
      <c r="BA470" s="7" t="s">
        <v>25</v>
      </c>
      <c r="BB470" s="11" t="s">
        <v>26</v>
      </c>
      <c r="BC470" s="11" t="s">
        <v>27</v>
      </c>
      <c r="BD470" s="8" t="s">
        <v>28</v>
      </c>
      <c r="BE470" s="9" t="s">
        <v>29</v>
      </c>
      <c r="BF470" s="14"/>
      <c r="BG470" s="29"/>
      <c r="BH470" s="11"/>
      <c r="BN470" s="30"/>
      <c r="BO470" s="11" t="s">
        <v>40</v>
      </c>
      <c r="BP470" s="11" t="s">
        <v>41</v>
      </c>
      <c r="BQ470" s="11" t="s">
        <v>21</v>
      </c>
      <c r="BR470" s="13" t="s">
        <v>8</v>
      </c>
      <c r="BS470" s="11" t="s">
        <v>23</v>
      </c>
      <c r="BT470" s="11" t="s">
        <v>24</v>
      </c>
      <c r="BU470" s="7" t="s">
        <v>25</v>
      </c>
      <c r="BV470" s="11" t="s">
        <v>26</v>
      </c>
      <c r="BW470" s="11" t="s">
        <v>27</v>
      </c>
      <c r="BX470" s="8" t="s">
        <v>28</v>
      </c>
      <c r="BY470" s="9" t="s">
        <v>29</v>
      </c>
      <c r="BZ470" s="14"/>
      <c r="CA470" s="29"/>
      <c r="CB470" s="11"/>
      <c r="CH470" s="30"/>
      <c r="CI470" s="11" t="s">
        <v>40</v>
      </c>
      <c r="CJ470" s="11" t="s">
        <v>41</v>
      </c>
      <c r="CK470" s="11" t="s">
        <v>21</v>
      </c>
      <c r="CL470" s="13" t="s">
        <v>8</v>
      </c>
      <c r="CM470" s="11" t="s">
        <v>23</v>
      </c>
      <c r="CN470" s="11" t="s">
        <v>24</v>
      </c>
      <c r="CO470" s="7" t="s">
        <v>25</v>
      </c>
      <c r="CP470" s="11" t="s">
        <v>26</v>
      </c>
      <c r="CQ470" s="11" t="s">
        <v>27</v>
      </c>
      <c r="CR470" s="8" t="s">
        <v>28</v>
      </c>
      <c r="CS470" s="9" t="s">
        <v>29</v>
      </c>
      <c r="CT470" s="14"/>
      <c r="CU470" s="29"/>
      <c r="CV470" s="11"/>
      <c r="DB470" s="30"/>
      <c r="DC470" s="11" t="s">
        <v>40</v>
      </c>
      <c r="DD470" s="11" t="s">
        <v>41</v>
      </c>
      <c r="DE470" s="11" t="s">
        <v>21</v>
      </c>
      <c r="DF470" s="13" t="s">
        <v>8</v>
      </c>
      <c r="DG470" s="11" t="s">
        <v>23</v>
      </c>
      <c r="DH470" s="11" t="s">
        <v>24</v>
      </c>
      <c r="DI470" s="7" t="s">
        <v>25</v>
      </c>
      <c r="DJ470" s="11" t="s">
        <v>26</v>
      </c>
      <c r="DK470" s="11" t="s">
        <v>27</v>
      </c>
      <c r="DL470" s="8" t="s">
        <v>28</v>
      </c>
      <c r="DM470" s="9" t="s">
        <v>29</v>
      </c>
      <c r="DN470" s="14"/>
      <c r="DO470" s="29"/>
      <c r="DP470" s="11"/>
      <c r="DV470" s="30"/>
      <c r="DW470" s="11" t="s">
        <v>40</v>
      </c>
      <c r="DX470" s="11" t="s">
        <v>41</v>
      </c>
      <c r="DY470" s="11" t="s">
        <v>21</v>
      </c>
      <c r="DZ470" s="13" t="s">
        <v>8</v>
      </c>
      <c r="EA470" s="11" t="s">
        <v>23</v>
      </c>
      <c r="EB470" s="11" t="s">
        <v>24</v>
      </c>
      <c r="EC470" s="7" t="s">
        <v>25</v>
      </c>
      <c r="ED470" s="11" t="s">
        <v>26</v>
      </c>
      <c r="EE470" s="11" t="s">
        <v>27</v>
      </c>
      <c r="EF470" s="8" t="s">
        <v>28</v>
      </c>
      <c r="EG470" s="9" t="s">
        <v>29</v>
      </c>
      <c r="EH470" s="14"/>
      <c r="EI470" s="29"/>
      <c r="EJ470" s="11"/>
    </row>
    <row r="471" customHeight="1" spans="6:140">
      <c r="F471" s="11">
        <f>_xlfn.RANK.EQ(S471,S471:S474,0)</f>
        <v>1</v>
      </c>
      <c r="G471" s="11">
        <v>1446.85</v>
      </c>
      <c r="H471" s="11">
        <v>1.8</v>
      </c>
      <c r="I471" s="12">
        <v>1.35</v>
      </c>
      <c r="J471" s="13">
        <f t="shared" ref="J471:J474" si="963">G471*H471*I471</f>
        <v>3515.8455</v>
      </c>
      <c r="K471" s="11">
        <v>680</v>
      </c>
      <c r="L471" s="11">
        <v>1.03</v>
      </c>
      <c r="M471" s="31">
        <f t="shared" ref="M471:M474" si="964">1+6*K471/(K471+2000)+L471</f>
        <v>3.55238805970149</v>
      </c>
      <c r="N471" s="11">
        <v>0.98</v>
      </c>
      <c r="O471" s="11">
        <v>2.3</v>
      </c>
      <c r="P471" s="8">
        <f t="shared" ref="P471:P474" si="965">1+N471*O471</f>
        <v>3.254</v>
      </c>
      <c r="Q471" s="9">
        <v>1.275</v>
      </c>
      <c r="R471" s="17">
        <v>1</v>
      </c>
      <c r="S471" s="18">
        <f t="shared" ref="S471:S474" si="966">J471*M471*Q471*P471*R471</f>
        <v>51817.6743372041</v>
      </c>
      <c r="T471" s="11">
        <f t="shared" ref="T471:T474" si="967">IF(F471=1,1,(IF(F471=2,2,12)))</f>
        <v>1</v>
      </c>
      <c r="Z471" s="11">
        <f>_xlfn.RANK.EQ(AM471,AM471:AM474,0)</f>
        <v>2</v>
      </c>
      <c r="AA471" s="11">
        <v>1446.85</v>
      </c>
      <c r="AB471" s="11">
        <v>1.8</v>
      </c>
      <c r="AC471" s="12">
        <v>1.35</v>
      </c>
      <c r="AD471" s="13">
        <f t="shared" ref="AD471:AD474" si="968">AA471*AB471*AC471</f>
        <v>3515.8455</v>
      </c>
      <c r="AE471" s="11">
        <v>680</v>
      </c>
      <c r="AF471" s="11">
        <v>1.03</v>
      </c>
      <c r="AG471" s="31">
        <f t="shared" ref="AG471:AG474" si="969">1+6*AE471/(AE471+2000)+AF471</f>
        <v>3.55238805970149</v>
      </c>
      <c r="AH471" s="11">
        <v>0.98</v>
      </c>
      <c r="AI471" s="11">
        <v>2.3</v>
      </c>
      <c r="AJ471" s="8">
        <f t="shared" ref="AJ471:AJ474" si="970">1+AH471*AI471</f>
        <v>3.254</v>
      </c>
      <c r="AK471" s="9">
        <v>1.275</v>
      </c>
      <c r="AL471" s="17">
        <v>1</v>
      </c>
      <c r="AM471" s="18">
        <f t="shared" ref="AM471:AM474" si="971">AD471*AG471*AK471*AJ471*AL471</f>
        <v>51817.6743372041</v>
      </c>
      <c r="AN471" s="11">
        <f t="shared" ref="AN471:AN474" si="972">IF(Z471=1,1,(IF(Z471=2,2,12)))</f>
        <v>2</v>
      </c>
      <c r="AT471" s="11">
        <f>_xlfn.RANK.EQ(BG471,BG471:BG474,0)</f>
        <v>1</v>
      </c>
      <c r="AU471" s="11">
        <v>1446.85</v>
      </c>
      <c r="AV471" s="11">
        <v>1.8</v>
      </c>
      <c r="AW471" s="12">
        <v>1.35</v>
      </c>
      <c r="AX471" s="13">
        <f t="shared" ref="AX471:AX474" si="973">AU471*AV471*AW471</f>
        <v>3515.8455</v>
      </c>
      <c r="AY471" s="11">
        <v>680</v>
      </c>
      <c r="AZ471" s="11">
        <v>1.03</v>
      </c>
      <c r="BA471" s="31">
        <f t="shared" ref="BA471:BA474" si="974">1+6*AY471/(AY471+2000)+AZ471</f>
        <v>3.55238805970149</v>
      </c>
      <c r="BB471" s="11">
        <v>0.98</v>
      </c>
      <c r="BC471" s="11">
        <v>2.3</v>
      </c>
      <c r="BD471" s="8">
        <f t="shared" ref="BD471:BD474" si="975">1+BB471*BC471</f>
        <v>3.254</v>
      </c>
      <c r="BE471" s="9">
        <v>1.275</v>
      </c>
      <c r="BF471" s="17">
        <v>1.015</v>
      </c>
      <c r="BG471" s="18">
        <f t="shared" ref="BG471:BG474" si="976">AX471*BA471*BE471*BD471*BF471</f>
        <v>52594.9394522622</v>
      </c>
      <c r="BH471" s="11">
        <f t="shared" ref="BH471:BH474" si="977">IF(AT471=1,1,(IF(AT471=2,2,12)))</f>
        <v>1</v>
      </c>
      <c r="BN471" s="11">
        <f>_xlfn.RANK.EQ(CA471,CA471:CA474,0)</f>
        <v>2</v>
      </c>
      <c r="BO471" s="11">
        <v>1446.85</v>
      </c>
      <c r="BP471" s="11">
        <v>1.8</v>
      </c>
      <c r="BQ471" s="12">
        <v>1.35</v>
      </c>
      <c r="BR471" s="13">
        <f t="shared" ref="BR471:BR474" si="978">BO471*BP471*BQ471</f>
        <v>3515.8455</v>
      </c>
      <c r="BS471" s="11">
        <v>680</v>
      </c>
      <c r="BT471" s="11">
        <v>1.03</v>
      </c>
      <c r="BU471" s="31">
        <f t="shared" ref="BU471:BU474" si="979">1+6*BS471/(BS471+2000)+BT471</f>
        <v>3.55238805970149</v>
      </c>
      <c r="BV471" s="11">
        <v>0.98</v>
      </c>
      <c r="BW471" s="11">
        <v>2.3</v>
      </c>
      <c r="BX471" s="8">
        <f t="shared" ref="BX471:BX474" si="980">1+BV471*BW471</f>
        <v>3.254</v>
      </c>
      <c r="BY471" s="9">
        <v>1.275</v>
      </c>
      <c r="BZ471" s="17">
        <v>1.015</v>
      </c>
      <c r="CA471" s="18">
        <f t="shared" ref="CA471:CA474" si="981">BR471*BU471*BY471*BX471*BZ471</f>
        <v>52594.9394522622</v>
      </c>
      <c r="CB471" s="11">
        <f t="shared" ref="CB471:CB474" si="982">IF(BN471=1,1,(IF(BN471=2,2,12)))</f>
        <v>2</v>
      </c>
      <c r="CH471" s="11">
        <f>_xlfn.RANK.EQ(CU471,CU471:CU474,0)</f>
        <v>1</v>
      </c>
      <c r="CI471" s="11">
        <v>1446.85</v>
      </c>
      <c r="CJ471" s="11">
        <v>1.8</v>
      </c>
      <c r="CK471" s="12">
        <v>1.35</v>
      </c>
      <c r="CL471" s="13">
        <f t="shared" ref="CL471:CL474" si="983">CI471*CJ471*CK471</f>
        <v>3515.8455</v>
      </c>
      <c r="CM471" s="11">
        <v>680</v>
      </c>
      <c r="CN471" s="11">
        <v>1.03</v>
      </c>
      <c r="CO471" s="31">
        <f t="shared" ref="CO471:CO474" si="984">1+6*CM471/(CM471+2000)+CN471</f>
        <v>3.55238805970149</v>
      </c>
      <c r="CP471" s="11">
        <v>0.98</v>
      </c>
      <c r="CQ471" s="11">
        <v>2.3</v>
      </c>
      <c r="CR471" s="8">
        <f t="shared" ref="CR471:CR474" si="985">1+CP471*CQ471</f>
        <v>3.254</v>
      </c>
      <c r="CS471" s="9">
        <v>1.275</v>
      </c>
      <c r="CT471" s="17">
        <v>1.085</v>
      </c>
      <c r="CU471" s="18">
        <f t="shared" ref="CU471:CU474" si="986">CL471*CO471*CS471*CR471*CT471</f>
        <v>56222.1766558665</v>
      </c>
      <c r="CV471" s="11">
        <f t="shared" ref="CV471:CV474" si="987">IF(CH471=1,1,(IF(CH471=2,2,12)))</f>
        <v>1</v>
      </c>
      <c r="DB471" s="11">
        <f>_xlfn.RANK.EQ(DO471,DO471:DO474,0)</f>
        <v>2</v>
      </c>
      <c r="DC471" s="11">
        <v>1446.85</v>
      </c>
      <c r="DD471" s="11">
        <v>1.8</v>
      </c>
      <c r="DE471" s="12">
        <v>1.35</v>
      </c>
      <c r="DF471" s="13">
        <f t="shared" ref="DF471:DF474" si="988">DC471*DD471*DE471</f>
        <v>3515.8455</v>
      </c>
      <c r="DG471" s="11">
        <v>680</v>
      </c>
      <c r="DH471" s="11">
        <v>1.03</v>
      </c>
      <c r="DI471" s="31">
        <f t="shared" ref="DI471:DI474" si="989">1+6*DG471/(DG471+2000)+DH471</f>
        <v>3.55238805970149</v>
      </c>
      <c r="DJ471" s="11">
        <v>0.98</v>
      </c>
      <c r="DK471" s="11">
        <v>2.3</v>
      </c>
      <c r="DL471" s="8">
        <f t="shared" ref="DL471:DL474" si="990">1+DJ471*DK471</f>
        <v>3.254</v>
      </c>
      <c r="DM471" s="9">
        <v>1.275</v>
      </c>
      <c r="DN471" s="17">
        <v>1.085</v>
      </c>
      <c r="DO471" s="18">
        <f t="shared" ref="DO471:DO474" si="991">DF471*DI471*DM471*DL471*DN471</f>
        <v>56222.1766558665</v>
      </c>
      <c r="DP471" s="11">
        <f t="shared" ref="DP471:DP474" si="992">IF(DB471=1,1,(IF(DB471=2,2,12)))</f>
        <v>2</v>
      </c>
      <c r="DV471" s="11">
        <f>_xlfn.RANK.EQ(EI471,EI471:EI474,0)</f>
        <v>2</v>
      </c>
      <c r="DW471" s="11">
        <v>1446.85</v>
      </c>
      <c r="DX471" s="11">
        <v>1.8</v>
      </c>
      <c r="DY471" s="12">
        <v>1.35</v>
      </c>
      <c r="DZ471" s="13">
        <f t="shared" ref="DZ471:DZ474" si="993">DW471*DX471*DY471</f>
        <v>3515.8455</v>
      </c>
      <c r="EA471" s="11">
        <v>680</v>
      </c>
      <c r="EB471" s="11">
        <v>1.12</v>
      </c>
      <c r="EC471" s="31">
        <f t="shared" ref="EC471:EC474" si="994">1+6*EA471/(EA471+2000)+EB471</f>
        <v>3.64238805970149</v>
      </c>
      <c r="ED471" s="11">
        <v>0.98</v>
      </c>
      <c r="EE471" s="11">
        <v>3.1</v>
      </c>
      <c r="EF471" s="8">
        <f t="shared" ref="EF471:EF474" si="995">1+ED471*EE471</f>
        <v>4.038</v>
      </c>
      <c r="EG471" s="9">
        <v>1.275</v>
      </c>
      <c r="EH471" s="17">
        <v>1.2</v>
      </c>
      <c r="EI471" s="18">
        <f t="shared" ref="EI471:EI474" si="996">DZ471*EC471*EG471*EF471*EH471</f>
        <v>79117.715977119</v>
      </c>
      <c r="EJ471" s="11">
        <f t="shared" ref="EJ471:EJ474" si="997">IF(DV471=1,1,(IF(DV471=2,2,12)))</f>
        <v>2</v>
      </c>
    </row>
    <row r="472" customHeight="1" spans="6:140">
      <c r="F472" s="11">
        <f>_xlfn.RANK.EQ(S472,S471:S474,0)</f>
        <v>3</v>
      </c>
      <c r="G472" s="11">
        <v>1446.85</v>
      </c>
      <c r="H472" s="11">
        <v>1.8</v>
      </c>
      <c r="I472" s="12">
        <v>1.35</v>
      </c>
      <c r="J472" s="13">
        <f t="shared" si="963"/>
        <v>3515.8455</v>
      </c>
      <c r="K472" s="11">
        <v>440</v>
      </c>
      <c r="L472" s="11">
        <v>0.83</v>
      </c>
      <c r="M472" s="31">
        <f t="shared" si="964"/>
        <v>2.91196721311475</v>
      </c>
      <c r="N472" s="11">
        <v>0.97</v>
      </c>
      <c r="O472" s="11">
        <v>2.11</v>
      </c>
      <c r="P472" s="8">
        <f t="shared" si="965"/>
        <v>3.0467</v>
      </c>
      <c r="Q472" s="9">
        <v>1.275</v>
      </c>
      <c r="R472" s="17">
        <v>1</v>
      </c>
      <c r="S472" s="18">
        <f t="shared" si="966"/>
        <v>39770.0503076636</v>
      </c>
      <c r="T472" s="11">
        <f t="shared" si="967"/>
        <v>12</v>
      </c>
      <c r="Z472" s="11">
        <f>_xlfn.RANK.EQ(AM472,AM471:AM474,0)</f>
        <v>3</v>
      </c>
      <c r="AA472" s="11">
        <v>1446.85</v>
      </c>
      <c r="AB472" s="11">
        <v>1.8</v>
      </c>
      <c r="AC472" s="12">
        <v>1.35</v>
      </c>
      <c r="AD472" s="13">
        <f t="shared" si="968"/>
        <v>3515.8455</v>
      </c>
      <c r="AE472" s="11">
        <v>440</v>
      </c>
      <c r="AF472" s="11">
        <v>0.83</v>
      </c>
      <c r="AG472" s="31">
        <f t="shared" si="969"/>
        <v>2.91196721311475</v>
      </c>
      <c r="AH472" s="11">
        <v>0.97</v>
      </c>
      <c r="AI472" s="11">
        <v>2.11</v>
      </c>
      <c r="AJ472" s="8">
        <f t="shared" si="970"/>
        <v>3.0467</v>
      </c>
      <c r="AK472" s="9">
        <v>1.275</v>
      </c>
      <c r="AL472" s="17">
        <v>1</v>
      </c>
      <c r="AM472" s="18">
        <f t="shared" si="971"/>
        <v>39770.0503076636</v>
      </c>
      <c r="AN472" s="11">
        <f t="shared" si="972"/>
        <v>12</v>
      </c>
      <c r="AT472" s="11">
        <f>_xlfn.RANK.EQ(BG472,BG471:BG474,0)</f>
        <v>3</v>
      </c>
      <c r="AU472" s="11">
        <v>1446.85</v>
      </c>
      <c r="AV472" s="11">
        <v>1.8</v>
      </c>
      <c r="AW472" s="12">
        <v>1.35</v>
      </c>
      <c r="AX472" s="13">
        <f t="shared" si="973"/>
        <v>3515.8455</v>
      </c>
      <c r="AY472" s="11">
        <v>440</v>
      </c>
      <c r="AZ472" s="11">
        <v>0.83</v>
      </c>
      <c r="BA472" s="31">
        <f t="shared" si="974"/>
        <v>2.91196721311475</v>
      </c>
      <c r="BB472" s="11">
        <v>0.97</v>
      </c>
      <c r="BC472" s="11">
        <v>2.11</v>
      </c>
      <c r="BD472" s="8">
        <f t="shared" si="975"/>
        <v>3.0467</v>
      </c>
      <c r="BE472" s="9">
        <v>1.275</v>
      </c>
      <c r="BF472" s="17">
        <v>1.015</v>
      </c>
      <c r="BG472" s="18">
        <f t="shared" si="976"/>
        <v>40366.6010622786</v>
      </c>
      <c r="BH472" s="11">
        <f t="shared" si="977"/>
        <v>12</v>
      </c>
      <c r="BN472" s="11">
        <f>_xlfn.RANK.EQ(CA472,CA471:CA474,0)</f>
        <v>3</v>
      </c>
      <c r="BO472" s="11">
        <v>1446.85</v>
      </c>
      <c r="BP472" s="11">
        <v>1.8</v>
      </c>
      <c r="BQ472" s="12">
        <v>1.35</v>
      </c>
      <c r="BR472" s="13">
        <f t="shared" si="978"/>
        <v>3515.8455</v>
      </c>
      <c r="BS472" s="11">
        <v>440</v>
      </c>
      <c r="BT472" s="11">
        <v>0.83</v>
      </c>
      <c r="BU472" s="31">
        <f t="shared" si="979"/>
        <v>2.91196721311475</v>
      </c>
      <c r="BV472" s="11">
        <v>0.97</v>
      </c>
      <c r="BW472" s="11">
        <v>2.11</v>
      </c>
      <c r="BX472" s="8">
        <f t="shared" si="980"/>
        <v>3.0467</v>
      </c>
      <c r="BY472" s="9">
        <v>1.275</v>
      </c>
      <c r="BZ472" s="17">
        <v>1.015</v>
      </c>
      <c r="CA472" s="18">
        <f t="shared" si="981"/>
        <v>40366.6010622786</v>
      </c>
      <c r="CB472" s="11">
        <f t="shared" si="982"/>
        <v>12</v>
      </c>
      <c r="CH472" s="11">
        <f>_xlfn.RANK.EQ(CU472,CU471:CU474,0)</f>
        <v>3</v>
      </c>
      <c r="CI472" s="11">
        <v>1446.85</v>
      </c>
      <c r="CJ472" s="11">
        <v>1.8</v>
      </c>
      <c r="CK472" s="12">
        <v>1.35</v>
      </c>
      <c r="CL472" s="13">
        <f t="shared" si="983"/>
        <v>3515.8455</v>
      </c>
      <c r="CM472" s="11">
        <v>440</v>
      </c>
      <c r="CN472" s="11">
        <v>0.83</v>
      </c>
      <c r="CO472" s="31">
        <f t="shared" si="984"/>
        <v>2.91196721311475</v>
      </c>
      <c r="CP472" s="11">
        <v>0.97</v>
      </c>
      <c r="CQ472" s="11">
        <v>2.11</v>
      </c>
      <c r="CR472" s="8">
        <f t="shared" si="985"/>
        <v>3.0467</v>
      </c>
      <c r="CS472" s="9">
        <v>1.275</v>
      </c>
      <c r="CT472" s="17">
        <v>1.085</v>
      </c>
      <c r="CU472" s="18">
        <f t="shared" si="986"/>
        <v>43150.504583815</v>
      </c>
      <c r="CV472" s="11">
        <f t="shared" si="987"/>
        <v>12</v>
      </c>
      <c r="DB472" s="11">
        <f>_xlfn.RANK.EQ(DO472,DO471:DO474,0)</f>
        <v>3</v>
      </c>
      <c r="DC472" s="11">
        <v>1446.85</v>
      </c>
      <c r="DD472" s="11">
        <v>1.8</v>
      </c>
      <c r="DE472" s="12">
        <v>1.35</v>
      </c>
      <c r="DF472" s="13">
        <f t="shared" si="988"/>
        <v>3515.8455</v>
      </c>
      <c r="DG472" s="11">
        <v>440</v>
      </c>
      <c r="DH472" s="11">
        <v>0.83</v>
      </c>
      <c r="DI472" s="31">
        <f t="shared" si="989"/>
        <v>2.91196721311475</v>
      </c>
      <c r="DJ472" s="11">
        <v>0.97</v>
      </c>
      <c r="DK472" s="11">
        <v>2.11</v>
      </c>
      <c r="DL472" s="8">
        <f t="shared" si="990"/>
        <v>3.0467</v>
      </c>
      <c r="DM472" s="9">
        <v>1.275</v>
      </c>
      <c r="DN472" s="17">
        <v>1.085</v>
      </c>
      <c r="DO472" s="18">
        <f t="shared" si="991"/>
        <v>43150.504583815</v>
      </c>
      <c r="DP472" s="11">
        <f t="shared" si="992"/>
        <v>12</v>
      </c>
      <c r="DV472" s="11">
        <f>_xlfn.RANK.EQ(EI472,EI471:EI474,0)</f>
        <v>3</v>
      </c>
      <c r="DW472" s="11">
        <v>1446.85</v>
      </c>
      <c r="DX472" s="11">
        <v>1.8</v>
      </c>
      <c r="DY472" s="12">
        <v>1.35</v>
      </c>
      <c r="DZ472" s="13">
        <f t="shared" si="993"/>
        <v>3515.8455</v>
      </c>
      <c r="EA472" s="11">
        <v>440</v>
      </c>
      <c r="EB472" s="11">
        <v>0.92</v>
      </c>
      <c r="EC472" s="31">
        <f t="shared" si="994"/>
        <v>3.00196721311475</v>
      </c>
      <c r="ED472" s="11">
        <v>0.97</v>
      </c>
      <c r="EE472" s="11">
        <v>2.91</v>
      </c>
      <c r="EF472" s="8">
        <f t="shared" si="995"/>
        <v>3.8227</v>
      </c>
      <c r="EG472" s="9">
        <v>1.275</v>
      </c>
      <c r="EH472" s="17">
        <v>1.2</v>
      </c>
      <c r="EI472" s="18">
        <f t="shared" si="996"/>
        <v>61730.1559659036</v>
      </c>
      <c r="EJ472" s="11">
        <f t="shared" si="997"/>
        <v>12</v>
      </c>
    </row>
    <row r="473" customHeight="1" spans="6:140">
      <c r="F473" s="11">
        <f>_xlfn.RANK.EQ(S473,S471:S474,0)</f>
        <v>2</v>
      </c>
      <c r="G473" s="11">
        <v>1446.85</v>
      </c>
      <c r="H473" s="11">
        <v>1.8</v>
      </c>
      <c r="I473" s="12">
        <v>1.35</v>
      </c>
      <c r="J473" s="13">
        <f t="shared" si="963"/>
        <v>3515.8455</v>
      </c>
      <c r="K473" s="11">
        <v>490</v>
      </c>
      <c r="L473" s="11">
        <v>1.43</v>
      </c>
      <c r="M473" s="31">
        <f t="shared" si="964"/>
        <v>3.61072289156627</v>
      </c>
      <c r="N473" s="11">
        <v>0.89</v>
      </c>
      <c r="O473" s="11">
        <v>1.78</v>
      </c>
      <c r="P473" s="8">
        <f t="shared" si="965"/>
        <v>2.5842</v>
      </c>
      <c r="Q473" s="9">
        <v>1.275</v>
      </c>
      <c r="R473" s="17">
        <v>1</v>
      </c>
      <c r="S473" s="18">
        <f t="shared" si="966"/>
        <v>41827.3401821931</v>
      </c>
      <c r="T473" s="11">
        <f t="shared" si="967"/>
        <v>2</v>
      </c>
      <c r="Z473" s="11">
        <f>_xlfn.RANK.EQ(AM473,AM471:AM474,0)</f>
        <v>1</v>
      </c>
      <c r="AA473" s="11">
        <v>1446.85</v>
      </c>
      <c r="AB473" s="11">
        <v>1.8</v>
      </c>
      <c r="AC473" s="12">
        <v>1.35</v>
      </c>
      <c r="AD473" s="13">
        <f t="shared" si="968"/>
        <v>3515.8455</v>
      </c>
      <c r="AE473" s="11">
        <v>450</v>
      </c>
      <c r="AF473" s="11">
        <v>1.43</v>
      </c>
      <c r="AG473" s="31">
        <f t="shared" si="969"/>
        <v>3.53204081632653</v>
      </c>
      <c r="AH473" s="11">
        <v>1</v>
      </c>
      <c r="AI473" s="11">
        <v>2.71</v>
      </c>
      <c r="AJ473" s="8">
        <f t="shared" si="970"/>
        <v>3.71</v>
      </c>
      <c r="AK473" s="9">
        <v>1.275</v>
      </c>
      <c r="AL473" s="17">
        <v>1</v>
      </c>
      <c r="AM473" s="18">
        <f t="shared" si="971"/>
        <v>58740.7639282698</v>
      </c>
      <c r="AN473" s="11">
        <f t="shared" si="972"/>
        <v>1</v>
      </c>
      <c r="AT473" s="11">
        <f>_xlfn.RANK.EQ(BG473,BG471:BG474,0)</f>
        <v>2</v>
      </c>
      <c r="AU473" s="11">
        <v>1446.85</v>
      </c>
      <c r="AV473" s="11">
        <v>1.8</v>
      </c>
      <c r="AW473" s="12">
        <v>1.35</v>
      </c>
      <c r="AX473" s="13">
        <f t="shared" si="973"/>
        <v>3515.8455</v>
      </c>
      <c r="AY473" s="11">
        <v>490</v>
      </c>
      <c r="AZ473" s="11">
        <v>1.43</v>
      </c>
      <c r="BA473" s="31">
        <f t="shared" si="974"/>
        <v>3.61072289156627</v>
      </c>
      <c r="BB473" s="11">
        <v>0.93</v>
      </c>
      <c r="BC473" s="11">
        <v>1.85</v>
      </c>
      <c r="BD473" s="8">
        <f t="shared" si="975"/>
        <v>2.7205</v>
      </c>
      <c r="BE473" s="9">
        <v>1.275</v>
      </c>
      <c r="BF473" s="17">
        <v>1.015</v>
      </c>
      <c r="BG473" s="18">
        <f t="shared" si="976"/>
        <v>44693.9664693682</v>
      </c>
      <c r="BH473" s="11">
        <f t="shared" si="977"/>
        <v>2</v>
      </c>
      <c r="BN473" s="11">
        <f>_xlfn.RANK.EQ(CA473,CA471:CA474,0)</f>
        <v>1</v>
      </c>
      <c r="BO473" s="11">
        <v>1446.85</v>
      </c>
      <c r="BP473" s="11">
        <v>1.8</v>
      </c>
      <c r="BQ473" s="12">
        <v>1.35</v>
      </c>
      <c r="BR473" s="13">
        <f t="shared" si="978"/>
        <v>3515.8455</v>
      </c>
      <c r="BS473" s="11">
        <v>490</v>
      </c>
      <c r="BT473" s="11">
        <v>1.43</v>
      </c>
      <c r="BU473" s="31">
        <f t="shared" si="979"/>
        <v>3.61072289156627</v>
      </c>
      <c r="BV473" s="11">
        <v>1</v>
      </c>
      <c r="BW473" s="11">
        <v>2.71</v>
      </c>
      <c r="BX473" s="8">
        <f t="shared" si="980"/>
        <v>3.71</v>
      </c>
      <c r="BY473" s="9">
        <v>1.275</v>
      </c>
      <c r="BZ473" s="17">
        <v>1.015</v>
      </c>
      <c r="CA473" s="18">
        <f t="shared" si="981"/>
        <v>60950.0516821746</v>
      </c>
      <c r="CB473" s="11">
        <f t="shared" si="982"/>
        <v>1</v>
      </c>
      <c r="CH473" s="11">
        <f>_xlfn.RANK.EQ(CU473,CU471:CU474,0)</f>
        <v>2</v>
      </c>
      <c r="CI473" s="11">
        <v>1446.85</v>
      </c>
      <c r="CJ473" s="11">
        <v>1.8</v>
      </c>
      <c r="CK473" s="12">
        <v>1.35</v>
      </c>
      <c r="CL473" s="13">
        <f t="shared" si="983"/>
        <v>3515.8455</v>
      </c>
      <c r="CM473" s="11">
        <v>490</v>
      </c>
      <c r="CN473" s="11">
        <v>1.43</v>
      </c>
      <c r="CO473" s="31">
        <f t="shared" si="984"/>
        <v>3.61072289156627</v>
      </c>
      <c r="CP473" s="11">
        <v>0.93</v>
      </c>
      <c r="CQ473" s="11">
        <v>1.85</v>
      </c>
      <c r="CR473" s="8">
        <f t="shared" si="985"/>
        <v>2.7205</v>
      </c>
      <c r="CS473" s="9">
        <v>1.275</v>
      </c>
      <c r="CT473" s="17">
        <v>1.085</v>
      </c>
      <c r="CU473" s="18">
        <f t="shared" si="986"/>
        <v>47776.308984497</v>
      </c>
      <c r="CV473" s="11">
        <f t="shared" si="987"/>
        <v>2</v>
      </c>
      <c r="DB473" s="11">
        <f>_xlfn.RANK.EQ(DO473,DO471:DO474,0)</f>
        <v>1</v>
      </c>
      <c r="DC473" s="11">
        <v>1446.85</v>
      </c>
      <c r="DD473" s="11">
        <v>1.8</v>
      </c>
      <c r="DE473" s="12">
        <v>1.35</v>
      </c>
      <c r="DF473" s="13">
        <f t="shared" si="988"/>
        <v>3515.8455</v>
      </c>
      <c r="DG473" s="11">
        <v>490</v>
      </c>
      <c r="DH473" s="11">
        <v>1.43</v>
      </c>
      <c r="DI473" s="31">
        <f t="shared" si="989"/>
        <v>3.61072289156627</v>
      </c>
      <c r="DJ473" s="11">
        <v>1</v>
      </c>
      <c r="DK473" s="11">
        <v>2.71</v>
      </c>
      <c r="DL473" s="8">
        <f t="shared" si="990"/>
        <v>3.71</v>
      </c>
      <c r="DM473" s="9">
        <v>1.275</v>
      </c>
      <c r="DN473" s="17">
        <v>1.085</v>
      </c>
      <c r="DO473" s="18">
        <f t="shared" si="991"/>
        <v>65153.5035223246</v>
      </c>
      <c r="DP473" s="11">
        <f t="shared" si="992"/>
        <v>1</v>
      </c>
      <c r="DV473" s="11">
        <f>_xlfn.RANK.EQ(EI473,EI471:EI474,0)</f>
        <v>1</v>
      </c>
      <c r="DW473" s="11">
        <v>1446.85</v>
      </c>
      <c r="DX473" s="11">
        <v>1.8</v>
      </c>
      <c r="DY473" s="12">
        <v>1.35</v>
      </c>
      <c r="DZ473" s="13">
        <f t="shared" si="993"/>
        <v>3515.8455</v>
      </c>
      <c r="EA473" s="11">
        <v>490</v>
      </c>
      <c r="EB473" s="11">
        <v>1.52</v>
      </c>
      <c r="EC473" s="31">
        <f t="shared" si="994"/>
        <v>3.70072289156626</v>
      </c>
      <c r="ED473" s="11">
        <v>1</v>
      </c>
      <c r="EE473" s="11">
        <v>3.51</v>
      </c>
      <c r="EF473" s="8">
        <f t="shared" si="995"/>
        <v>4.51</v>
      </c>
      <c r="EG473" s="9">
        <v>1.275</v>
      </c>
      <c r="EH473" s="17">
        <v>1.2</v>
      </c>
      <c r="EI473" s="18">
        <f t="shared" si="996"/>
        <v>89780.9758338932</v>
      </c>
      <c r="EJ473" s="11">
        <f t="shared" si="997"/>
        <v>1</v>
      </c>
    </row>
    <row r="474" customHeight="1" spans="6:140">
      <c r="F474" s="11">
        <f>_xlfn.RANK.EQ(S474,S471:S474,0)</f>
        <v>4</v>
      </c>
      <c r="G474" s="11">
        <v>0</v>
      </c>
      <c r="H474" s="11">
        <v>1.8</v>
      </c>
      <c r="I474" s="12">
        <v>1.35</v>
      </c>
      <c r="J474" s="13">
        <f t="shared" si="963"/>
        <v>0</v>
      </c>
      <c r="K474" s="11">
        <v>0</v>
      </c>
      <c r="L474" s="11">
        <v>0.2</v>
      </c>
      <c r="M474" s="31">
        <f t="shared" si="964"/>
        <v>1.2</v>
      </c>
      <c r="N474" s="28">
        <v>0.7</v>
      </c>
      <c r="O474" s="28">
        <v>1.5</v>
      </c>
      <c r="P474" s="8">
        <f t="shared" si="965"/>
        <v>2.05</v>
      </c>
      <c r="Q474" s="9">
        <v>1.275</v>
      </c>
      <c r="R474" s="17">
        <v>1</v>
      </c>
      <c r="S474" s="18">
        <f t="shared" si="966"/>
        <v>0</v>
      </c>
      <c r="T474" s="28">
        <f t="shared" si="967"/>
        <v>12</v>
      </c>
      <c r="Z474" s="11">
        <f>_xlfn.RANK.EQ(AM474,AM471:AM474,0)</f>
        <v>4</v>
      </c>
      <c r="AA474" s="11">
        <v>0</v>
      </c>
      <c r="AB474" s="11">
        <v>1.8</v>
      </c>
      <c r="AC474" s="12">
        <v>1.35</v>
      </c>
      <c r="AD474" s="13">
        <f t="shared" si="968"/>
        <v>0</v>
      </c>
      <c r="AE474" s="11">
        <v>0</v>
      </c>
      <c r="AF474" s="11">
        <v>0.2</v>
      </c>
      <c r="AG474" s="31">
        <f t="shared" si="969"/>
        <v>1.2</v>
      </c>
      <c r="AH474" s="28">
        <v>0.7</v>
      </c>
      <c r="AI474" s="28">
        <v>1.5</v>
      </c>
      <c r="AJ474" s="8">
        <f t="shared" si="970"/>
        <v>2.05</v>
      </c>
      <c r="AK474" s="9">
        <v>1.275</v>
      </c>
      <c r="AL474" s="17">
        <v>1</v>
      </c>
      <c r="AM474" s="18">
        <f t="shared" si="971"/>
        <v>0</v>
      </c>
      <c r="AN474" s="28">
        <f t="shared" si="972"/>
        <v>12</v>
      </c>
      <c r="AT474" s="11">
        <f>_xlfn.RANK.EQ(BG474,BG471:BG474,0)</f>
        <v>4</v>
      </c>
      <c r="AU474" s="11">
        <v>0</v>
      </c>
      <c r="AV474" s="11">
        <v>1.8</v>
      </c>
      <c r="AW474" s="12">
        <v>1.35</v>
      </c>
      <c r="AX474" s="13">
        <f t="shared" si="973"/>
        <v>0</v>
      </c>
      <c r="AY474" s="11">
        <v>0</v>
      </c>
      <c r="AZ474" s="11">
        <v>0.2</v>
      </c>
      <c r="BA474" s="31">
        <f t="shared" si="974"/>
        <v>1.2</v>
      </c>
      <c r="BB474" s="28">
        <v>0.7</v>
      </c>
      <c r="BC474" s="28">
        <v>1.5</v>
      </c>
      <c r="BD474" s="8">
        <f t="shared" si="975"/>
        <v>2.05</v>
      </c>
      <c r="BE474" s="9">
        <v>1.275</v>
      </c>
      <c r="BF474" s="17">
        <v>1.015</v>
      </c>
      <c r="BG474" s="18">
        <f t="shared" si="976"/>
        <v>0</v>
      </c>
      <c r="BH474" s="28">
        <f t="shared" si="977"/>
        <v>12</v>
      </c>
      <c r="BN474" s="11">
        <f>_xlfn.RANK.EQ(CA474,CA471:CA474,0)</f>
        <v>4</v>
      </c>
      <c r="BO474" s="11">
        <v>0</v>
      </c>
      <c r="BP474" s="11">
        <v>1.8</v>
      </c>
      <c r="BQ474" s="12">
        <v>1.35</v>
      </c>
      <c r="BR474" s="13">
        <f t="shared" si="978"/>
        <v>0</v>
      </c>
      <c r="BS474" s="11">
        <v>0</v>
      </c>
      <c r="BT474" s="11">
        <v>0.2</v>
      </c>
      <c r="BU474" s="31">
        <f t="shared" si="979"/>
        <v>1.2</v>
      </c>
      <c r="BV474" s="28">
        <v>0.7</v>
      </c>
      <c r="BW474" s="28">
        <v>1.5</v>
      </c>
      <c r="BX474" s="8">
        <f t="shared" si="980"/>
        <v>2.05</v>
      </c>
      <c r="BY474" s="9">
        <v>1.275</v>
      </c>
      <c r="BZ474" s="17">
        <v>1.015</v>
      </c>
      <c r="CA474" s="18">
        <f t="shared" si="981"/>
        <v>0</v>
      </c>
      <c r="CB474" s="28">
        <f t="shared" si="982"/>
        <v>12</v>
      </c>
      <c r="CH474" s="11">
        <f>_xlfn.RANK.EQ(CU474,CU471:CU474,0)</f>
        <v>4</v>
      </c>
      <c r="CI474" s="11">
        <v>0</v>
      </c>
      <c r="CJ474" s="11">
        <v>1.8</v>
      </c>
      <c r="CK474" s="12">
        <v>1.35</v>
      </c>
      <c r="CL474" s="13">
        <f t="shared" si="983"/>
        <v>0</v>
      </c>
      <c r="CM474" s="11">
        <v>0</v>
      </c>
      <c r="CN474" s="11">
        <v>0.2</v>
      </c>
      <c r="CO474" s="31">
        <f t="shared" si="984"/>
        <v>1.2</v>
      </c>
      <c r="CP474" s="28">
        <v>0.7</v>
      </c>
      <c r="CQ474" s="28">
        <v>1.5</v>
      </c>
      <c r="CR474" s="8">
        <f t="shared" si="985"/>
        <v>2.05</v>
      </c>
      <c r="CS474" s="9">
        <v>1.275</v>
      </c>
      <c r="CT474" s="17">
        <v>1.085</v>
      </c>
      <c r="CU474" s="18">
        <f t="shared" si="986"/>
        <v>0</v>
      </c>
      <c r="CV474" s="28">
        <f t="shared" si="987"/>
        <v>12</v>
      </c>
      <c r="DB474" s="11">
        <f>_xlfn.RANK.EQ(DO474,DO471:DO474,0)</f>
        <v>4</v>
      </c>
      <c r="DC474" s="11">
        <v>0</v>
      </c>
      <c r="DD474" s="11">
        <v>1.8</v>
      </c>
      <c r="DE474" s="12">
        <v>1.35</v>
      </c>
      <c r="DF474" s="13">
        <f t="shared" si="988"/>
        <v>0</v>
      </c>
      <c r="DG474" s="11">
        <v>0</v>
      </c>
      <c r="DH474" s="11">
        <v>0.2</v>
      </c>
      <c r="DI474" s="31">
        <f t="shared" si="989"/>
        <v>1.2</v>
      </c>
      <c r="DJ474" s="28">
        <v>0.7</v>
      </c>
      <c r="DK474" s="28">
        <v>1.5</v>
      </c>
      <c r="DL474" s="8">
        <f t="shared" si="990"/>
        <v>2.05</v>
      </c>
      <c r="DM474" s="9">
        <v>1.275</v>
      </c>
      <c r="DN474" s="17">
        <v>1.085</v>
      </c>
      <c r="DO474" s="18">
        <f t="shared" si="991"/>
        <v>0</v>
      </c>
      <c r="DP474" s="28">
        <f t="shared" si="992"/>
        <v>12</v>
      </c>
      <c r="DV474" s="11">
        <f>_xlfn.RANK.EQ(EI474,EI471:EI474,0)</f>
        <v>4</v>
      </c>
      <c r="DW474" s="11">
        <v>0</v>
      </c>
      <c r="DX474" s="11">
        <v>1.8</v>
      </c>
      <c r="DY474" s="12">
        <v>1.35</v>
      </c>
      <c r="DZ474" s="13">
        <f t="shared" si="993"/>
        <v>0</v>
      </c>
      <c r="EA474" s="11">
        <v>0</v>
      </c>
      <c r="EB474" s="11">
        <v>0.2</v>
      </c>
      <c r="EC474" s="31">
        <f t="shared" si="994"/>
        <v>1.2</v>
      </c>
      <c r="ED474" s="28">
        <v>0.7</v>
      </c>
      <c r="EE474" s="28">
        <v>1.5</v>
      </c>
      <c r="EF474" s="8">
        <f t="shared" si="995"/>
        <v>2.05</v>
      </c>
      <c r="EG474" s="9">
        <v>1.275</v>
      </c>
      <c r="EH474" s="17">
        <v>1.2</v>
      </c>
      <c r="EI474" s="18">
        <f t="shared" si="996"/>
        <v>0</v>
      </c>
      <c r="EJ474" s="28">
        <f t="shared" si="997"/>
        <v>12</v>
      </c>
    </row>
    <row r="475" customHeight="1" spans="6:140">
      <c r="F475" s="32" t="s">
        <v>42</v>
      </c>
      <c r="G475" s="33">
        <f>LARGE(S471:S474,1)/1</f>
        <v>51817.6743372041</v>
      </c>
      <c r="H475" s="32" t="s">
        <v>43</v>
      </c>
      <c r="I475" s="33">
        <f>LARGE(S471:S474,2)/2</f>
        <v>20913.6700910966</v>
      </c>
      <c r="J475" s="32" t="s">
        <v>44</v>
      </c>
      <c r="K475" s="33">
        <f>LARGE(S471:S474,3)/12</f>
        <v>3314.17085897197</v>
      </c>
      <c r="L475" s="32" t="s">
        <v>45</v>
      </c>
      <c r="M475" s="34">
        <f>LARGE(S471:S474,4)/12</f>
        <v>0</v>
      </c>
      <c r="N475" s="35" t="s">
        <v>46</v>
      </c>
      <c r="O475" s="36">
        <f>G475+I475+K475+M475</f>
        <v>76045.5152872727</v>
      </c>
      <c r="P475" s="35" t="s">
        <v>47</v>
      </c>
      <c r="Q475" s="35">
        <v>6.7</v>
      </c>
      <c r="R475" s="35"/>
      <c r="S475" s="35" t="s">
        <v>48</v>
      </c>
      <c r="T475" s="36">
        <f>O475*Q475</f>
        <v>509504.952424727</v>
      </c>
      <c r="Z475" s="32" t="s">
        <v>42</v>
      </c>
      <c r="AA475" s="33">
        <f>LARGE(AM471:AM474,1)/1</f>
        <v>58740.7639282698</v>
      </c>
      <c r="AB475" s="32" t="s">
        <v>43</v>
      </c>
      <c r="AC475" s="33">
        <f>LARGE(AM471:AM474,2)/2</f>
        <v>25908.8371686021</v>
      </c>
      <c r="AD475" s="32" t="s">
        <v>44</v>
      </c>
      <c r="AE475" s="33">
        <f>LARGE(AM471:AM474,3)/12</f>
        <v>3314.17085897197</v>
      </c>
      <c r="AF475" s="32" t="s">
        <v>45</v>
      </c>
      <c r="AG475" s="34">
        <f>LARGE(AM471:AM474,4)/12</f>
        <v>0</v>
      </c>
      <c r="AH475" s="35" t="s">
        <v>46</v>
      </c>
      <c r="AI475" s="36">
        <f>AA475+AC475+AE475+AG475</f>
        <v>87963.7719558438</v>
      </c>
      <c r="AJ475" s="35" t="s">
        <v>47</v>
      </c>
      <c r="AK475" s="35">
        <v>6.7</v>
      </c>
      <c r="AL475" s="35"/>
      <c r="AM475" s="35" t="s">
        <v>48</v>
      </c>
      <c r="AN475" s="36">
        <f>AI475*AK475</f>
        <v>589357.272104154</v>
      </c>
      <c r="AT475" s="32" t="s">
        <v>42</v>
      </c>
      <c r="AU475" s="33">
        <f>LARGE(BG471:BG474,1)/1</f>
        <v>52594.9394522622</v>
      </c>
      <c r="AV475" s="32" t="s">
        <v>43</v>
      </c>
      <c r="AW475" s="33">
        <f>LARGE(BG471:BG474,2)/2</f>
        <v>22346.9832346841</v>
      </c>
      <c r="AX475" s="32" t="s">
        <v>44</v>
      </c>
      <c r="AY475" s="33">
        <f>LARGE(BG471:BG474,3)/12</f>
        <v>3363.88342185655</v>
      </c>
      <c r="AZ475" s="32" t="s">
        <v>45</v>
      </c>
      <c r="BA475" s="34">
        <f>LARGE(BG471:BG474,4)/12</f>
        <v>0</v>
      </c>
      <c r="BB475" s="35" t="s">
        <v>46</v>
      </c>
      <c r="BC475" s="36">
        <f>AU475+AW475+AY475+BA475</f>
        <v>78305.8061088028</v>
      </c>
      <c r="BD475" s="35" t="s">
        <v>47</v>
      </c>
      <c r="BE475" s="35">
        <v>6.7</v>
      </c>
      <c r="BF475" s="35"/>
      <c r="BG475" s="35" t="s">
        <v>48</v>
      </c>
      <c r="BH475" s="36">
        <f>BC475*BE475</f>
        <v>524648.900928979</v>
      </c>
      <c r="BN475" s="32" t="s">
        <v>42</v>
      </c>
      <c r="BO475" s="33">
        <f>LARGE(CA471:CA474,1)/1</f>
        <v>60950.0516821746</v>
      </c>
      <c r="BP475" s="32" t="s">
        <v>43</v>
      </c>
      <c r="BQ475" s="33">
        <f>LARGE(CA471:CA474,2)/2</f>
        <v>26297.4697261311</v>
      </c>
      <c r="BR475" s="32" t="s">
        <v>44</v>
      </c>
      <c r="BS475" s="33">
        <f>LARGE(CA471:CA474,3)/12</f>
        <v>3363.88342185655</v>
      </c>
      <c r="BT475" s="32" t="s">
        <v>45</v>
      </c>
      <c r="BU475" s="34">
        <f>LARGE(CA471:CA474,4)/12</f>
        <v>0</v>
      </c>
      <c r="BV475" s="35" t="s">
        <v>46</v>
      </c>
      <c r="BW475" s="36">
        <f>BO475+BQ475+BS475+BU475</f>
        <v>90611.4048301622</v>
      </c>
      <c r="BX475" s="35" t="s">
        <v>47</v>
      </c>
      <c r="BY475" s="35">
        <v>6.7</v>
      </c>
      <c r="BZ475" s="35"/>
      <c r="CA475" s="35" t="s">
        <v>48</v>
      </c>
      <c r="CB475" s="36">
        <f>BW475*BY475</f>
        <v>607096.412362087</v>
      </c>
      <c r="CH475" s="32" t="s">
        <v>42</v>
      </c>
      <c r="CI475" s="33">
        <f>LARGE(CU471:CU474,1)/1</f>
        <v>56222.1766558665</v>
      </c>
      <c r="CJ475" s="32" t="s">
        <v>43</v>
      </c>
      <c r="CK475" s="33">
        <f>LARGE(CU471:CU474,2)/2</f>
        <v>23888.1544922485</v>
      </c>
      <c r="CL475" s="32" t="s">
        <v>44</v>
      </c>
      <c r="CM475" s="33">
        <f>LARGE(CU471:CU474,3)/12</f>
        <v>3595.87538198458</v>
      </c>
      <c r="CN475" s="32" t="s">
        <v>45</v>
      </c>
      <c r="CO475" s="34">
        <f>LARGE(CU471:CU474,4)/12</f>
        <v>0</v>
      </c>
      <c r="CP475" s="35" t="s">
        <v>46</v>
      </c>
      <c r="CQ475" s="36">
        <f>CI475+CK475+CM475+CO475</f>
        <v>83706.2065300996</v>
      </c>
      <c r="CR475" s="35" t="s">
        <v>47</v>
      </c>
      <c r="CS475" s="35">
        <v>6.7</v>
      </c>
      <c r="CT475" s="35"/>
      <c r="CU475" s="35" t="s">
        <v>48</v>
      </c>
      <c r="CV475" s="36">
        <f>CQ475*CS475</f>
        <v>560831.583751667</v>
      </c>
      <c r="DB475" s="32" t="s">
        <v>42</v>
      </c>
      <c r="DC475" s="33">
        <f>LARGE(DO471:DO474,1)/1</f>
        <v>65153.5035223246</v>
      </c>
      <c r="DD475" s="32" t="s">
        <v>43</v>
      </c>
      <c r="DE475" s="33">
        <f>LARGE(DO471:DO474,2)/2</f>
        <v>28111.0883279332</v>
      </c>
      <c r="DF475" s="32" t="s">
        <v>44</v>
      </c>
      <c r="DG475" s="33">
        <f>LARGE(DO471:DO474,3)/12</f>
        <v>3595.87538198458</v>
      </c>
      <c r="DH475" s="32" t="s">
        <v>45</v>
      </c>
      <c r="DI475" s="34">
        <f>LARGE(DO471:DO474,4)/12</f>
        <v>0</v>
      </c>
      <c r="DJ475" s="35" t="s">
        <v>46</v>
      </c>
      <c r="DK475" s="36">
        <f>DC475+DE475+DG475+DI475</f>
        <v>96860.4672322424</v>
      </c>
      <c r="DL475" s="35" t="s">
        <v>47</v>
      </c>
      <c r="DM475" s="35">
        <v>6.7</v>
      </c>
      <c r="DN475" s="35"/>
      <c r="DO475" s="35" t="s">
        <v>48</v>
      </c>
      <c r="DP475" s="36">
        <f>DK475*DM475</f>
        <v>648965.130456024</v>
      </c>
      <c r="DV475" s="32" t="s">
        <v>42</v>
      </c>
      <c r="DW475" s="33">
        <f>LARGE(EI471:EI474,1)/1</f>
        <v>89780.9758338932</v>
      </c>
      <c r="DX475" s="32" t="s">
        <v>43</v>
      </c>
      <c r="DY475" s="33">
        <f>LARGE(EI471:EI474,2)/2</f>
        <v>39558.8579885595</v>
      </c>
      <c r="DZ475" s="32" t="s">
        <v>44</v>
      </c>
      <c r="EA475" s="33">
        <f>LARGE(EI471:EI474,3)/12</f>
        <v>5144.1796638253</v>
      </c>
      <c r="EB475" s="32" t="s">
        <v>45</v>
      </c>
      <c r="EC475" s="34">
        <f>LARGE(EI471:EI474,4)/12</f>
        <v>0</v>
      </c>
      <c r="ED475" s="35" t="s">
        <v>46</v>
      </c>
      <c r="EE475" s="36">
        <f>DW475+DY475+EA475+EC475</f>
        <v>134484.013486278</v>
      </c>
      <c r="EF475" s="35" t="s">
        <v>47</v>
      </c>
      <c r="EG475" s="35">
        <v>6.7</v>
      </c>
      <c r="EH475" s="35"/>
      <c r="EI475" s="35" t="s">
        <v>48</v>
      </c>
      <c r="EJ475" s="36">
        <f>EE475*EG475</f>
        <v>901042.890358062</v>
      </c>
    </row>
    <row r="476" customHeight="1" spans="6:140">
      <c r="F476" s="32"/>
      <c r="G476" s="33"/>
      <c r="H476" s="32"/>
      <c r="I476" s="33"/>
      <c r="J476" s="32"/>
      <c r="K476" s="33"/>
      <c r="L476" s="32"/>
      <c r="M476" s="34"/>
      <c r="N476" s="35"/>
      <c r="O476" s="36"/>
      <c r="P476" s="35"/>
      <c r="Q476" s="35"/>
      <c r="R476" s="35"/>
      <c r="S476" s="35"/>
      <c r="T476" s="36"/>
      <c r="Z476" s="32"/>
      <c r="AA476" s="33"/>
      <c r="AB476" s="32"/>
      <c r="AC476" s="33"/>
      <c r="AD476" s="32"/>
      <c r="AE476" s="33"/>
      <c r="AF476" s="32"/>
      <c r="AG476" s="34"/>
      <c r="AH476" s="35"/>
      <c r="AI476" s="36"/>
      <c r="AJ476" s="35"/>
      <c r="AK476" s="35"/>
      <c r="AL476" s="35"/>
      <c r="AM476" s="35"/>
      <c r="AN476" s="36"/>
      <c r="AT476" s="32"/>
      <c r="AU476" s="33"/>
      <c r="AV476" s="32"/>
      <c r="AW476" s="33"/>
      <c r="AX476" s="32"/>
      <c r="AY476" s="33"/>
      <c r="AZ476" s="32"/>
      <c r="BA476" s="34"/>
      <c r="BB476" s="35"/>
      <c r="BC476" s="36"/>
      <c r="BD476" s="35"/>
      <c r="BE476" s="35"/>
      <c r="BF476" s="35"/>
      <c r="BG476" s="35"/>
      <c r="BH476" s="36"/>
      <c r="BN476" s="32"/>
      <c r="BO476" s="33"/>
      <c r="BP476" s="32"/>
      <c r="BQ476" s="33"/>
      <c r="BR476" s="32"/>
      <c r="BS476" s="33"/>
      <c r="BT476" s="32"/>
      <c r="BU476" s="34"/>
      <c r="BV476" s="35"/>
      <c r="BW476" s="36"/>
      <c r="BX476" s="35"/>
      <c r="BY476" s="35"/>
      <c r="BZ476" s="35"/>
      <c r="CA476" s="35"/>
      <c r="CB476" s="36"/>
      <c r="CH476" s="32"/>
      <c r="CI476" s="33"/>
      <c r="CJ476" s="32"/>
      <c r="CK476" s="33"/>
      <c r="CL476" s="32"/>
      <c r="CM476" s="33"/>
      <c r="CN476" s="32"/>
      <c r="CO476" s="34"/>
      <c r="CP476" s="35"/>
      <c r="CQ476" s="36"/>
      <c r="CR476" s="35"/>
      <c r="CS476" s="35"/>
      <c r="CT476" s="35"/>
      <c r="CU476" s="35"/>
      <c r="CV476" s="36"/>
      <c r="DB476" s="32"/>
      <c r="DC476" s="33"/>
      <c r="DD476" s="32"/>
      <c r="DE476" s="33"/>
      <c r="DF476" s="32"/>
      <c r="DG476" s="33"/>
      <c r="DH476" s="32"/>
      <c r="DI476" s="34"/>
      <c r="DJ476" s="35"/>
      <c r="DK476" s="36"/>
      <c r="DL476" s="35"/>
      <c r="DM476" s="35"/>
      <c r="DN476" s="35"/>
      <c r="DO476" s="35"/>
      <c r="DP476" s="36"/>
      <c r="DV476" s="32"/>
      <c r="DW476" s="33"/>
      <c r="DX476" s="32"/>
      <c r="DY476" s="33"/>
      <c r="DZ476" s="32"/>
      <c r="EA476" s="33"/>
      <c r="EB476" s="32"/>
      <c r="EC476" s="34"/>
      <c r="ED476" s="35"/>
      <c r="EE476" s="36"/>
      <c r="EF476" s="35"/>
      <c r="EG476" s="35"/>
      <c r="EH476" s="35"/>
      <c r="EI476" s="35"/>
      <c r="EJ476" s="36"/>
    </row>
    <row r="477" customHeight="1" spans="6:140">
      <c r="F477" s="3" t="s">
        <v>50</v>
      </c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Z477" s="3" t="s">
        <v>50</v>
      </c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T477" s="3" t="s">
        <v>50</v>
      </c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N477" s="3" t="s">
        <v>50</v>
      </c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H477" s="3" t="s">
        <v>50</v>
      </c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DB477" s="3" t="s">
        <v>50</v>
      </c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V477" s="3" t="s">
        <v>50</v>
      </c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</row>
    <row r="478" customHeight="1" spans="6:140">
      <c r="F478" s="4" t="s">
        <v>8</v>
      </c>
      <c r="G478" s="5"/>
      <c r="H478" s="5"/>
      <c r="I478" s="6"/>
      <c r="J478" s="7" t="s">
        <v>9</v>
      </c>
      <c r="K478" s="7"/>
      <c r="L478" s="7"/>
      <c r="M478" s="7"/>
      <c r="N478" s="8" t="s">
        <v>10</v>
      </c>
      <c r="O478" s="8"/>
      <c r="P478" s="8"/>
      <c r="Q478" s="9" t="s">
        <v>11</v>
      </c>
      <c r="R478" s="10" t="s">
        <v>12</v>
      </c>
      <c r="S478" s="10" t="s">
        <v>13</v>
      </c>
      <c r="Z478" s="4" t="s">
        <v>8</v>
      </c>
      <c r="AA478" s="5"/>
      <c r="AB478" s="5"/>
      <c r="AC478" s="6"/>
      <c r="AD478" s="7" t="s">
        <v>9</v>
      </c>
      <c r="AE478" s="7"/>
      <c r="AF478" s="7"/>
      <c r="AG478" s="7"/>
      <c r="AH478" s="8" t="s">
        <v>10</v>
      </c>
      <c r="AI478" s="8"/>
      <c r="AJ478" s="8"/>
      <c r="AK478" s="9" t="s">
        <v>11</v>
      </c>
      <c r="AL478" s="10" t="s">
        <v>12</v>
      </c>
      <c r="AM478" s="10" t="s">
        <v>13</v>
      </c>
      <c r="AT478" s="4" t="s">
        <v>8</v>
      </c>
      <c r="AU478" s="5"/>
      <c r="AV478" s="5"/>
      <c r="AW478" s="6"/>
      <c r="AX478" s="7" t="s">
        <v>9</v>
      </c>
      <c r="AY478" s="7"/>
      <c r="AZ478" s="7"/>
      <c r="BA478" s="7"/>
      <c r="BB478" s="8" t="s">
        <v>10</v>
      </c>
      <c r="BC478" s="8"/>
      <c r="BD478" s="8"/>
      <c r="BE478" s="9" t="s">
        <v>11</v>
      </c>
      <c r="BF478" s="10" t="s">
        <v>12</v>
      </c>
      <c r="BG478" s="10" t="s">
        <v>13</v>
      </c>
      <c r="BN478" s="4" t="s">
        <v>8</v>
      </c>
      <c r="BO478" s="5"/>
      <c r="BP478" s="5"/>
      <c r="BQ478" s="6"/>
      <c r="BR478" s="7" t="s">
        <v>9</v>
      </c>
      <c r="BS478" s="7"/>
      <c r="BT478" s="7"/>
      <c r="BU478" s="7"/>
      <c r="BV478" s="8" t="s">
        <v>10</v>
      </c>
      <c r="BW478" s="8"/>
      <c r="BX478" s="8"/>
      <c r="BY478" s="9" t="s">
        <v>11</v>
      </c>
      <c r="BZ478" s="10" t="s">
        <v>12</v>
      </c>
      <c r="CA478" s="10" t="s">
        <v>13</v>
      </c>
      <c r="CH478" s="4" t="s">
        <v>8</v>
      </c>
      <c r="CI478" s="5"/>
      <c r="CJ478" s="5"/>
      <c r="CK478" s="6"/>
      <c r="CL478" s="7" t="s">
        <v>9</v>
      </c>
      <c r="CM478" s="7"/>
      <c r="CN478" s="7"/>
      <c r="CO478" s="7"/>
      <c r="CP478" s="8" t="s">
        <v>10</v>
      </c>
      <c r="CQ478" s="8"/>
      <c r="CR478" s="8"/>
      <c r="CS478" s="9" t="s">
        <v>11</v>
      </c>
      <c r="CT478" s="10" t="s">
        <v>12</v>
      </c>
      <c r="CU478" s="10" t="s">
        <v>13</v>
      </c>
      <c r="DB478" s="4" t="s">
        <v>8</v>
      </c>
      <c r="DC478" s="5"/>
      <c r="DD478" s="5"/>
      <c r="DE478" s="6"/>
      <c r="DF478" s="7" t="s">
        <v>9</v>
      </c>
      <c r="DG478" s="7"/>
      <c r="DH478" s="7"/>
      <c r="DI478" s="7"/>
      <c r="DJ478" s="8" t="s">
        <v>10</v>
      </c>
      <c r="DK478" s="8"/>
      <c r="DL478" s="8"/>
      <c r="DM478" s="9" t="s">
        <v>11</v>
      </c>
      <c r="DN478" s="10" t="s">
        <v>12</v>
      </c>
      <c r="DO478" s="10" t="s">
        <v>13</v>
      </c>
      <c r="DV478" s="4" t="s">
        <v>8</v>
      </c>
      <c r="DW478" s="5"/>
      <c r="DX478" s="5"/>
      <c r="DY478" s="6"/>
      <c r="DZ478" s="7" t="s">
        <v>9</v>
      </c>
      <c r="EA478" s="7"/>
      <c r="EB478" s="7"/>
      <c r="EC478" s="7"/>
      <c r="ED478" s="8" t="s">
        <v>10</v>
      </c>
      <c r="EE478" s="8"/>
      <c r="EF478" s="8"/>
      <c r="EG478" s="9" t="s">
        <v>11</v>
      </c>
      <c r="EH478" s="10" t="s">
        <v>12</v>
      </c>
      <c r="EI478" s="10" t="s">
        <v>13</v>
      </c>
    </row>
    <row r="479" customHeight="1" spans="6:140">
      <c r="F479" s="11" t="s">
        <v>19</v>
      </c>
      <c r="G479" s="11" t="s">
        <v>20</v>
      </c>
      <c r="H479" s="12" t="s">
        <v>21</v>
      </c>
      <c r="I479" s="13" t="s">
        <v>8</v>
      </c>
      <c r="J479" s="11" t="s">
        <v>22</v>
      </c>
      <c r="K479" s="11" t="s">
        <v>23</v>
      </c>
      <c r="L479" s="11" t="s">
        <v>24</v>
      </c>
      <c r="M479" s="7" t="s">
        <v>25</v>
      </c>
      <c r="N479" s="11" t="s">
        <v>26</v>
      </c>
      <c r="O479" s="11" t="s">
        <v>27</v>
      </c>
      <c r="P479" s="8" t="s">
        <v>28</v>
      </c>
      <c r="Q479" s="9" t="s">
        <v>29</v>
      </c>
      <c r="R479" s="14"/>
      <c r="S479" s="14"/>
      <c r="Z479" s="11" t="s">
        <v>19</v>
      </c>
      <c r="AA479" s="11" t="s">
        <v>20</v>
      </c>
      <c r="AB479" s="12" t="s">
        <v>21</v>
      </c>
      <c r="AC479" s="13" t="s">
        <v>8</v>
      </c>
      <c r="AD479" s="11" t="s">
        <v>22</v>
      </c>
      <c r="AE479" s="11" t="s">
        <v>23</v>
      </c>
      <c r="AF479" s="11" t="s">
        <v>24</v>
      </c>
      <c r="AG479" s="7" t="s">
        <v>25</v>
      </c>
      <c r="AH479" s="11" t="s">
        <v>26</v>
      </c>
      <c r="AI479" s="11" t="s">
        <v>27</v>
      </c>
      <c r="AJ479" s="8" t="s">
        <v>28</v>
      </c>
      <c r="AK479" s="9" t="s">
        <v>29</v>
      </c>
      <c r="AL479" s="14"/>
      <c r="AM479" s="14"/>
      <c r="AT479" s="11" t="s">
        <v>19</v>
      </c>
      <c r="AU479" s="11" t="s">
        <v>20</v>
      </c>
      <c r="AV479" s="12" t="s">
        <v>21</v>
      </c>
      <c r="AW479" s="13" t="s">
        <v>8</v>
      </c>
      <c r="AX479" s="11" t="s">
        <v>22</v>
      </c>
      <c r="AY479" s="11" t="s">
        <v>23</v>
      </c>
      <c r="AZ479" s="11" t="s">
        <v>24</v>
      </c>
      <c r="BA479" s="7" t="s">
        <v>25</v>
      </c>
      <c r="BB479" s="11" t="s">
        <v>26</v>
      </c>
      <c r="BC479" s="11" t="s">
        <v>27</v>
      </c>
      <c r="BD479" s="8" t="s">
        <v>28</v>
      </c>
      <c r="BE479" s="9" t="s">
        <v>29</v>
      </c>
      <c r="BF479" s="14"/>
      <c r="BG479" s="14"/>
      <c r="BN479" s="11" t="s">
        <v>19</v>
      </c>
      <c r="BO479" s="11" t="s">
        <v>20</v>
      </c>
      <c r="BP479" s="12" t="s">
        <v>21</v>
      </c>
      <c r="BQ479" s="13" t="s">
        <v>8</v>
      </c>
      <c r="BR479" s="11" t="s">
        <v>22</v>
      </c>
      <c r="BS479" s="11" t="s">
        <v>23</v>
      </c>
      <c r="BT479" s="11" t="s">
        <v>24</v>
      </c>
      <c r="BU479" s="7" t="s">
        <v>25</v>
      </c>
      <c r="BV479" s="11" t="s">
        <v>26</v>
      </c>
      <c r="BW479" s="11" t="s">
        <v>27</v>
      </c>
      <c r="BX479" s="8" t="s">
        <v>28</v>
      </c>
      <c r="BY479" s="9" t="s">
        <v>29</v>
      </c>
      <c r="BZ479" s="14"/>
      <c r="CA479" s="14"/>
      <c r="CH479" s="11" t="s">
        <v>19</v>
      </c>
      <c r="CI479" s="11" t="s">
        <v>20</v>
      </c>
      <c r="CJ479" s="12" t="s">
        <v>21</v>
      </c>
      <c r="CK479" s="13" t="s">
        <v>8</v>
      </c>
      <c r="CL479" s="11" t="s">
        <v>22</v>
      </c>
      <c r="CM479" s="11" t="s">
        <v>23</v>
      </c>
      <c r="CN479" s="11" t="s">
        <v>24</v>
      </c>
      <c r="CO479" s="7" t="s">
        <v>25</v>
      </c>
      <c r="CP479" s="11" t="s">
        <v>26</v>
      </c>
      <c r="CQ479" s="11" t="s">
        <v>27</v>
      </c>
      <c r="CR479" s="8" t="s">
        <v>28</v>
      </c>
      <c r="CS479" s="9" t="s">
        <v>29</v>
      </c>
      <c r="CT479" s="14"/>
      <c r="CU479" s="14"/>
      <c r="DB479" s="11" t="s">
        <v>19</v>
      </c>
      <c r="DC479" s="11" t="s">
        <v>20</v>
      </c>
      <c r="DD479" s="12" t="s">
        <v>21</v>
      </c>
      <c r="DE479" s="13" t="s">
        <v>8</v>
      </c>
      <c r="DF479" s="11" t="s">
        <v>22</v>
      </c>
      <c r="DG479" s="11" t="s">
        <v>23</v>
      </c>
      <c r="DH479" s="11" t="s">
        <v>24</v>
      </c>
      <c r="DI479" s="7" t="s">
        <v>25</v>
      </c>
      <c r="DJ479" s="11" t="s">
        <v>26</v>
      </c>
      <c r="DK479" s="11" t="s">
        <v>27</v>
      </c>
      <c r="DL479" s="8" t="s">
        <v>28</v>
      </c>
      <c r="DM479" s="9" t="s">
        <v>29</v>
      </c>
      <c r="DN479" s="14"/>
      <c r="DO479" s="14"/>
      <c r="DV479" s="11" t="s">
        <v>19</v>
      </c>
      <c r="DW479" s="11" t="s">
        <v>20</v>
      </c>
      <c r="DX479" s="12" t="s">
        <v>21</v>
      </c>
      <c r="DY479" s="13" t="s">
        <v>8</v>
      </c>
      <c r="DZ479" s="11" t="s">
        <v>22</v>
      </c>
      <c r="EA479" s="11" t="s">
        <v>23</v>
      </c>
      <c r="EB479" s="11" t="s">
        <v>24</v>
      </c>
      <c r="EC479" s="7" t="s">
        <v>25</v>
      </c>
      <c r="ED479" s="11" t="s">
        <v>26</v>
      </c>
      <c r="EE479" s="11" t="s">
        <v>27</v>
      </c>
      <c r="EF479" s="8" t="s">
        <v>28</v>
      </c>
      <c r="EG479" s="9" t="s">
        <v>29</v>
      </c>
      <c r="EH479" s="14"/>
      <c r="EI479" s="14"/>
    </row>
    <row r="480" customHeight="1" spans="6:140">
      <c r="F480" s="11">
        <v>2171</v>
      </c>
      <c r="G480" s="11">
        <v>0.65</v>
      </c>
      <c r="H480" s="12">
        <v>1.35</v>
      </c>
      <c r="I480" s="13">
        <f t="shared" ref="I480:I488" si="998">F480*G480*H480</f>
        <v>1905.0525</v>
      </c>
      <c r="J480" s="11">
        <v>3</v>
      </c>
      <c r="K480" s="11">
        <v>440</v>
      </c>
      <c r="L480" s="11">
        <v>0.83</v>
      </c>
      <c r="M480" s="16">
        <f t="shared" ref="M480:M488" si="999">1+6*K480/(K480+2000)+L480</f>
        <v>2.91196721311475</v>
      </c>
      <c r="N480" s="11">
        <v>0.97</v>
      </c>
      <c r="O480" s="11">
        <v>2.11</v>
      </c>
      <c r="P480" s="8">
        <f t="shared" ref="P480:P488" si="1000">1+N480*O480</f>
        <v>3.0467</v>
      </c>
      <c r="Q480" s="9">
        <v>1.275</v>
      </c>
      <c r="R480" s="17">
        <v>1</v>
      </c>
      <c r="S480" s="18">
        <f t="shared" ref="S480:S488" si="1001">I480*J480*Q480*P480*M480*R480</f>
        <v>64647.9207608016</v>
      </c>
      <c r="Z480" s="11">
        <v>2171</v>
      </c>
      <c r="AA480" s="11">
        <v>0.65</v>
      </c>
      <c r="AB480" s="12">
        <v>1.35</v>
      </c>
      <c r="AC480" s="13">
        <f t="shared" ref="AC480:AC488" si="1002">Z480*AA480*AB480</f>
        <v>1905.0525</v>
      </c>
      <c r="AD480" s="11">
        <v>3</v>
      </c>
      <c r="AE480" s="11">
        <v>440</v>
      </c>
      <c r="AF480" s="11">
        <v>0.83</v>
      </c>
      <c r="AG480" s="16">
        <f t="shared" ref="AG480:AG488" si="1003">1+6*AE480/(AE480+2000)+AF480</f>
        <v>2.91196721311475</v>
      </c>
      <c r="AH480" s="11">
        <v>0.97</v>
      </c>
      <c r="AI480" s="11">
        <v>2.11</v>
      </c>
      <c r="AJ480" s="8">
        <f t="shared" ref="AJ480:AJ488" si="1004">1+AH480*AI480</f>
        <v>3.0467</v>
      </c>
      <c r="AK480" s="9">
        <v>1.275</v>
      </c>
      <c r="AL480" s="17">
        <v>1</v>
      </c>
      <c r="AM480" s="18">
        <f t="shared" ref="AM480:AM488" si="1005">AC480*AD480*AK480*AJ480*AG480*AL480</f>
        <v>64647.9207608016</v>
      </c>
      <c r="AT480" s="11">
        <v>2171</v>
      </c>
      <c r="AU480" s="11">
        <v>0.65</v>
      </c>
      <c r="AV480" s="12">
        <v>1.35</v>
      </c>
      <c r="AW480" s="13">
        <f t="shared" ref="AW480:AW488" si="1006">AT480*AU480*AV480</f>
        <v>1905.0525</v>
      </c>
      <c r="AX480" s="11">
        <v>3</v>
      </c>
      <c r="AY480" s="11">
        <v>440</v>
      </c>
      <c r="AZ480" s="11">
        <v>0.83</v>
      </c>
      <c r="BA480" s="16">
        <f t="shared" ref="BA480:BA488" si="1007">1+6*AY480/(AY480+2000)+AZ480</f>
        <v>2.91196721311475</v>
      </c>
      <c r="BB480" s="11">
        <v>0.97</v>
      </c>
      <c r="BC480" s="11">
        <v>2.11</v>
      </c>
      <c r="BD480" s="8">
        <f t="shared" ref="BD480:BD488" si="1008">1+BB480*BC480</f>
        <v>3.0467</v>
      </c>
      <c r="BE480" s="9">
        <v>1.275</v>
      </c>
      <c r="BF480" s="17">
        <v>1.015</v>
      </c>
      <c r="BG480" s="18">
        <f t="shared" ref="BG480:BG488" si="1009">AW480*AX480*BE480*BD480*BA480*BF480</f>
        <v>65617.6395722136</v>
      </c>
      <c r="BN480" s="11">
        <v>2171</v>
      </c>
      <c r="BO480" s="11">
        <v>0.65</v>
      </c>
      <c r="BP480" s="12">
        <v>1.35</v>
      </c>
      <c r="BQ480" s="13">
        <f t="shared" ref="BQ480:BQ488" si="1010">BN480*BO480*BP480</f>
        <v>1905.0525</v>
      </c>
      <c r="BR480" s="11">
        <v>3</v>
      </c>
      <c r="BS480" s="11">
        <v>440</v>
      </c>
      <c r="BT480" s="11">
        <v>0.83</v>
      </c>
      <c r="BU480" s="16">
        <f t="shared" ref="BU480:BU488" si="1011">1+6*BS480/(BS480+2000)+BT480</f>
        <v>2.91196721311475</v>
      </c>
      <c r="BV480" s="11">
        <v>0.97</v>
      </c>
      <c r="BW480" s="11">
        <v>2.11</v>
      </c>
      <c r="BX480" s="8">
        <f t="shared" ref="BX480:BX488" si="1012">1+BV480*BW480</f>
        <v>3.0467</v>
      </c>
      <c r="BY480" s="9">
        <v>1.275</v>
      </c>
      <c r="BZ480" s="17">
        <v>1.015</v>
      </c>
      <c r="CA480" s="18">
        <f t="shared" ref="CA480:CA488" si="1013">BQ480*BR480*BY480*BX480*BU480*BZ480</f>
        <v>65617.6395722136</v>
      </c>
      <c r="CH480" s="11">
        <v>2171</v>
      </c>
      <c r="CI480" s="11">
        <v>0.65</v>
      </c>
      <c r="CJ480" s="12">
        <v>1.35</v>
      </c>
      <c r="CK480" s="13">
        <f t="shared" ref="CK480:CK488" si="1014">CH480*CI480*CJ480</f>
        <v>1905.0525</v>
      </c>
      <c r="CL480" s="11">
        <v>3</v>
      </c>
      <c r="CM480" s="11">
        <v>440</v>
      </c>
      <c r="CN480" s="11">
        <v>0.83</v>
      </c>
      <c r="CO480" s="16">
        <f t="shared" ref="CO480:CO488" si="1015">1+6*CM480/(CM480+2000)+CN480</f>
        <v>2.91196721311475</v>
      </c>
      <c r="CP480" s="11">
        <v>0.97</v>
      </c>
      <c r="CQ480" s="11">
        <v>2.11</v>
      </c>
      <c r="CR480" s="8">
        <f t="shared" ref="CR480:CR488" si="1016">1+CP480*CQ480</f>
        <v>3.0467</v>
      </c>
      <c r="CS480" s="9">
        <v>1.275</v>
      </c>
      <c r="CT480" s="17">
        <v>1.085</v>
      </c>
      <c r="CU480" s="18">
        <f t="shared" ref="CU480:CU488" si="1017">CK480*CL480*CS480*CR480*CO480*CT480</f>
        <v>70142.9940254698</v>
      </c>
      <c r="DB480" s="11">
        <v>2171</v>
      </c>
      <c r="DC480" s="11">
        <v>0.65</v>
      </c>
      <c r="DD480" s="12">
        <v>1.35</v>
      </c>
      <c r="DE480" s="13">
        <f t="shared" ref="DE480:DE488" si="1018">DB480*DC480*DD480</f>
        <v>1905.0525</v>
      </c>
      <c r="DF480" s="11">
        <v>3</v>
      </c>
      <c r="DG480" s="11">
        <v>440</v>
      </c>
      <c r="DH480" s="11">
        <v>0.83</v>
      </c>
      <c r="DI480" s="16">
        <f t="shared" ref="DI480:DI488" si="1019">1+6*DG480/(DG480+2000)+DH480</f>
        <v>2.91196721311475</v>
      </c>
      <c r="DJ480" s="11">
        <v>0.97</v>
      </c>
      <c r="DK480" s="11">
        <v>2.11</v>
      </c>
      <c r="DL480" s="8">
        <f t="shared" ref="DL480:DL488" si="1020">1+DJ480*DK480</f>
        <v>3.0467</v>
      </c>
      <c r="DM480" s="9">
        <v>1.275</v>
      </c>
      <c r="DN480" s="17">
        <v>1.085</v>
      </c>
      <c r="DO480" s="18">
        <f t="shared" ref="DO480:DO488" si="1021">DE480*DF480*DM480*DL480*DI480*DN480</f>
        <v>70142.9940254698</v>
      </c>
      <c r="DV480" s="11">
        <v>2171</v>
      </c>
      <c r="DW480" s="11">
        <v>0.65</v>
      </c>
      <c r="DX480" s="12">
        <v>1.35</v>
      </c>
      <c r="DY480" s="13">
        <f t="shared" ref="DY480:DY488" si="1022">DV480*DW480*DX480</f>
        <v>1905.0525</v>
      </c>
      <c r="DZ480" s="11">
        <v>3</v>
      </c>
      <c r="EA480" s="11">
        <v>440</v>
      </c>
      <c r="EB480" s="11">
        <v>0.92</v>
      </c>
      <c r="EC480" s="16">
        <f t="shared" ref="EC480:EC488" si="1023">1+6*EA480/(EA480+2000)+EB480</f>
        <v>3.00196721311475</v>
      </c>
      <c r="ED480" s="11">
        <v>0.97</v>
      </c>
      <c r="EE480" s="11">
        <v>2.91</v>
      </c>
      <c r="EF480" s="8">
        <f t="shared" ref="EF480:EF488" si="1024">1+ED480*EE480</f>
        <v>3.8227</v>
      </c>
      <c r="EG480" s="9">
        <v>1.275</v>
      </c>
      <c r="EH480" s="17">
        <v>1.2</v>
      </c>
      <c r="EI480" s="18">
        <f t="shared" ref="EI480:EI488" si="1025">DY480*DZ480*EG480*EF480*EC480*EH480</f>
        <v>100345.013409919</v>
      </c>
    </row>
    <row r="481" customHeight="1" spans="6:139">
      <c r="F481" s="11">
        <v>2171</v>
      </c>
      <c r="G481" s="11">
        <v>0.65</v>
      </c>
      <c r="H481" s="12">
        <v>1.35</v>
      </c>
      <c r="I481" s="13">
        <f t="shared" si="998"/>
        <v>1905.0525</v>
      </c>
      <c r="J481" s="11">
        <v>3</v>
      </c>
      <c r="K481" s="11">
        <v>440</v>
      </c>
      <c r="L481" s="11">
        <v>0.83</v>
      </c>
      <c r="M481" s="16">
        <f t="shared" si="999"/>
        <v>2.91196721311475</v>
      </c>
      <c r="N481" s="11">
        <v>0.97</v>
      </c>
      <c r="O481" s="11">
        <v>2.11</v>
      </c>
      <c r="P481" s="8">
        <f t="shared" si="1000"/>
        <v>3.0467</v>
      </c>
      <c r="Q481" s="9">
        <v>1.275</v>
      </c>
      <c r="R481" s="17">
        <v>1</v>
      </c>
      <c r="S481" s="18">
        <f t="shared" si="1001"/>
        <v>64647.9207608016</v>
      </c>
      <c r="Z481" s="11">
        <v>2171</v>
      </c>
      <c r="AA481" s="11">
        <v>0.65</v>
      </c>
      <c r="AB481" s="12">
        <v>1.35</v>
      </c>
      <c r="AC481" s="13">
        <f t="shared" si="1002"/>
        <v>1905.0525</v>
      </c>
      <c r="AD481" s="11">
        <v>3</v>
      </c>
      <c r="AE481" s="11">
        <v>440</v>
      </c>
      <c r="AF481" s="11">
        <v>0.83</v>
      </c>
      <c r="AG481" s="16">
        <f t="shared" si="1003"/>
        <v>2.91196721311475</v>
      </c>
      <c r="AH481" s="11">
        <v>0.97</v>
      </c>
      <c r="AI481" s="11">
        <v>2.11</v>
      </c>
      <c r="AJ481" s="8">
        <f t="shared" si="1004"/>
        <v>3.0467</v>
      </c>
      <c r="AK481" s="9">
        <v>1.275</v>
      </c>
      <c r="AL481" s="17">
        <v>1</v>
      </c>
      <c r="AM481" s="18">
        <f t="shared" si="1005"/>
        <v>64647.9207608016</v>
      </c>
      <c r="AT481" s="11">
        <v>2171</v>
      </c>
      <c r="AU481" s="11">
        <v>0.65</v>
      </c>
      <c r="AV481" s="12">
        <v>1.35</v>
      </c>
      <c r="AW481" s="13">
        <f t="shared" si="1006"/>
        <v>1905.0525</v>
      </c>
      <c r="AX481" s="11">
        <v>3</v>
      </c>
      <c r="AY481" s="11">
        <v>440</v>
      </c>
      <c r="AZ481" s="11">
        <v>0.83</v>
      </c>
      <c r="BA481" s="16">
        <f t="shared" si="1007"/>
        <v>2.91196721311475</v>
      </c>
      <c r="BB481" s="11">
        <v>0.97</v>
      </c>
      <c r="BC481" s="11">
        <v>2.11</v>
      </c>
      <c r="BD481" s="8">
        <f t="shared" si="1008"/>
        <v>3.0467</v>
      </c>
      <c r="BE481" s="9">
        <v>1.275</v>
      </c>
      <c r="BF481" s="17">
        <v>1.015</v>
      </c>
      <c r="BG481" s="18">
        <f t="shared" si="1009"/>
        <v>65617.6395722136</v>
      </c>
      <c r="BN481" s="11">
        <v>2171</v>
      </c>
      <c r="BO481" s="11">
        <v>0.65</v>
      </c>
      <c r="BP481" s="12">
        <v>1.35</v>
      </c>
      <c r="BQ481" s="13">
        <f t="shared" si="1010"/>
        <v>1905.0525</v>
      </c>
      <c r="BR481" s="11">
        <v>3</v>
      </c>
      <c r="BS481" s="11">
        <v>440</v>
      </c>
      <c r="BT481" s="11">
        <v>0.83</v>
      </c>
      <c r="BU481" s="16">
        <f t="shared" si="1011"/>
        <v>2.91196721311475</v>
      </c>
      <c r="BV481" s="11">
        <v>0.97</v>
      </c>
      <c r="BW481" s="11">
        <v>2.11</v>
      </c>
      <c r="BX481" s="8">
        <f t="shared" si="1012"/>
        <v>3.0467</v>
      </c>
      <c r="BY481" s="9">
        <v>1.275</v>
      </c>
      <c r="BZ481" s="17">
        <v>1.015</v>
      </c>
      <c r="CA481" s="18">
        <f t="shared" si="1013"/>
        <v>65617.6395722136</v>
      </c>
      <c r="CH481" s="11">
        <v>2171</v>
      </c>
      <c r="CI481" s="11">
        <v>0.65</v>
      </c>
      <c r="CJ481" s="12">
        <v>1.35</v>
      </c>
      <c r="CK481" s="13">
        <f t="shared" si="1014"/>
        <v>1905.0525</v>
      </c>
      <c r="CL481" s="11">
        <v>3</v>
      </c>
      <c r="CM481" s="11">
        <v>440</v>
      </c>
      <c r="CN481" s="11">
        <v>0.83</v>
      </c>
      <c r="CO481" s="16">
        <f t="shared" si="1015"/>
        <v>2.91196721311475</v>
      </c>
      <c r="CP481" s="11">
        <v>0.97</v>
      </c>
      <c r="CQ481" s="11">
        <v>2.11</v>
      </c>
      <c r="CR481" s="8">
        <f t="shared" si="1016"/>
        <v>3.0467</v>
      </c>
      <c r="CS481" s="9">
        <v>1.275</v>
      </c>
      <c r="CT481" s="17">
        <v>1.085</v>
      </c>
      <c r="CU481" s="18">
        <f t="shared" si="1017"/>
        <v>70142.9940254698</v>
      </c>
      <c r="DB481" s="11">
        <v>2171</v>
      </c>
      <c r="DC481" s="11">
        <v>0.65</v>
      </c>
      <c r="DD481" s="12">
        <v>1.35</v>
      </c>
      <c r="DE481" s="13">
        <f t="shared" si="1018"/>
        <v>1905.0525</v>
      </c>
      <c r="DF481" s="11">
        <v>3</v>
      </c>
      <c r="DG481" s="11">
        <v>440</v>
      </c>
      <c r="DH481" s="11">
        <v>0.83</v>
      </c>
      <c r="DI481" s="16">
        <f t="shared" si="1019"/>
        <v>2.91196721311475</v>
      </c>
      <c r="DJ481" s="11">
        <v>0.97</v>
      </c>
      <c r="DK481" s="11">
        <v>2.11</v>
      </c>
      <c r="DL481" s="8">
        <f t="shared" si="1020"/>
        <v>3.0467</v>
      </c>
      <c r="DM481" s="9">
        <v>1.275</v>
      </c>
      <c r="DN481" s="17">
        <v>1.085</v>
      </c>
      <c r="DO481" s="18">
        <f t="shared" si="1021"/>
        <v>70142.9940254698</v>
      </c>
      <c r="DV481" s="11">
        <v>2171</v>
      </c>
      <c r="DW481" s="11">
        <v>0.65</v>
      </c>
      <c r="DX481" s="12">
        <v>1.35</v>
      </c>
      <c r="DY481" s="13">
        <f t="shared" si="1022"/>
        <v>1905.0525</v>
      </c>
      <c r="DZ481" s="11">
        <v>3</v>
      </c>
      <c r="EA481" s="11">
        <v>440</v>
      </c>
      <c r="EB481" s="11">
        <v>0.92</v>
      </c>
      <c r="EC481" s="16">
        <f t="shared" si="1023"/>
        <v>3.00196721311475</v>
      </c>
      <c r="ED481" s="11">
        <v>0.97</v>
      </c>
      <c r="EE481" s="11">
        <v>2.91</v>
      </c>
      <c r="EF481" s="8">
        <f t="shared" si="1024"/>
        <v>3.8227</v>
      </c>
      <c r="EG481" s="9">
        <v>1.275</v>
      </c>
      <c r="EH481" s="17">
        <v>1.2</v>
      </c>
      <c r="EI481" s="18">
        <f t="shared" si="1025"/>
        <v>100345.013409919</v>
      </c>
    </row>
    <row r="482" customHeight="1" spans="6:139">
      <c r="F482" s="11">
        <v>2171</v>
      </c>
      <c r="G482" s="11">
        <v>0.65</v>
      </c>
      <c r="H482" s="12">
        <v>1.35</v>
      </c>
      <c r="I482" s="13">
        <f t="shared" si="998"/>
        <v>1905.0525</v>
      </c>
      <c r="J482" s="11">
        <v>3</v>
      </c>
      <c r="K482" s="11">
        <v>440</v>
      </c>
      <c r="L482" s="11">
        <v>0.83</v>
      </c>
      <c r="M482" s="16">
        <f t="shared" si="999"/>
        <v>2.91196721311475</v>
      </c>
      <c r="N482" s="11">
        <v>0.97</v>
      </c>
      <c r="O482" s="11">
        <v>2.11</v>
      </c>
      <c r="P482" s="8">
        <f t="shared" si="1000"/>
        <v>3.0467</v>
      </c>
      <c r="Q482" s="9">
        <v>1.275</v>
      </c>
      <c r="R482" s="17">
        <v>1</v>
      </c>
      <c r="S482" s="18">
        <f t="shared" si="1001"/>
        <v>64647.9207608016</v>
      </c>
      <c r="Z482" s="11">
        <v>2171</v>
      </c>
      <c r="AA482" s="11">
        <v>0.65</v>
      </c>
      <c r="AB482" s="12">
        <v>1.35</v>
      </c>
      <c r="AC482" s="13">
        <f t="shared" si="1002"/>
        <v>1905.0525</v>
      </c>
      <c r="AD482" s="11">
        <v>3</v>
      </c>
      <c r="AE482" s="11">
        <v>440</v>
      </c>
      <c r="AF482" s="11">
        <v>0.83</v>
      </c>
      <c r="AG482" s="16">
        <f t="shared" si="1003"/>
        <v>2.91196721311475</v>
      </c>
      <c r="AH482" s="11">
        <v>0.97</v>
      </c>
      <c r="AI482" s="11">
        <v>2.11</v>
      </c>
      <c r="AJ482" s="8">
        <f t="shared" si="1004"/>
        <v>3.0467</v>
      </c>
      <c r="AK482" s="9">
        <v>1.275</v>
      </c>
      <c r="AL482" s="17">
        <v>1</v>
      </c>
      <c r="AM482" s="18">
        <f t="shared" si="1005"/>
        <v>64647.9207608016</v>
      </c>
      <c r="AT482" s="11">
        <v>2171</v>
      </c>
      <c r="AU482" s="11">
        <v>0.65</v>
      </c>
      <c r="AV482" s="12">
        <v>1.35</v>
      </c>
      <c r="AW482" s="13">
        <f t="shared" si="1006"/>
        <v>1905.0525</v>
      </c>
      <c r="AX482" s="11">
        <v>3</v>
      </c>
      <c r="AY482" s="11">
        <v>440</v>
      </c>
      <c r="AZ482" s="11">
        <v>0.83</v>
      </c>
      <c r="BA482" s="16">
        <f t="shared" si="1007"/>
        <v>2.91196721311475</v>
      </c>
      <c r="BB482" s="11">
        <v>0.97</v>
      </c>
      <c r="BC482" s="11">
        <v>2.11</v>
      </c>
      <c r="BD482" s="8">
        <f t="shared" si="1008"/>
        <v>3.0467</v>
      </c>
      <c r="BE482" s="9">
        <v>1.275</v>
      </c>
      <c r="BF482" s="17">
        <v>1.015</v>
      </c>
      <c r="BG482" s="18">
        <f t="shared" si="1009"/>
        <v>65617.6395722136</v>
      </c>
      <c r="BN482" s="11">
        <v>2171</v>
      </c>
      <c r="BO482" s="11">
        <v>0.65</v>
      </c>
      <c r="BP482" s="12">
        <v>1.35</v>
      </c>
      <c r="BQ482" s="13">
        <f t="shared" si="1010"/>
        <v>1905.0525</v>
      </c>
      <c r="BR482" s="11">
        <v>3</v>
      </c>
      <c r="BS482" s="11">
        <v>440</v>
      </c>
      <c r="BT482" s="11">
        <v>0.83</v>
      </c>
      <c r="BU482" s="16">
        <f t="shared" si="1011"/>
        <v>2.91196721311475</v>
      </c>
      <c r="BV482" s="11">
        <v>0.97</v>
      </c>
      <c r="BW482" s="11">
        <v>2.11</v>
      </c>
      <c r="BX482" s="8">
        <f t="shared" si="1012"/>
        <v>3.0467</v>
      </c>
      <c r="BY482" s="9">
        <v>1.275</v>
      </c>
      <c r="BZ482" s="17">
        <v>1.015</v>
      </c>
      <c r="CA482" s="18">
        <f t="shared" si="1013"/>
        <v>65617.6395722136</v>
      </c>
      <c r="CH482" s="11">
        <v>2171</v>
      </c>
      <c r="CI482" s="11">
        <v>0.65</v>
      </c>
      <c r="CJ482" s="12">
        <v>1.35</v>
      </c>
      <c r="CK482" s="13">
        <f t="shared" si="1014"/>
        <v>1905.0525</v>
      </c>
      <c r="CL482" s="11">
        <v>3</v>
      </c>
      <c r="CM482" s="11">
        <v>440</v>
      </c>
      <c r="CN482" s="11">
        <v>0.83</v>
      </c>
      <c r="CO482" s="16">
        <f t="shared" si="1015"/>
        <v>2.91196721311475</v>
      </c>
      <c r="CP482" s="11">
        <v>0.97</v>
      </c>
      <c r="CQ482" s="11">
        <v>2.11</v>
      </c>
      <c r="CR482" s="8">
        <f t="shared" si="1016"/>
        <v>3.0467</v>
      </c>
      <c r="CS482" s="9">
        <v>1.275</v>
      </c>
      <c r="CT482" s="17">
        <v>1.085</v>
      </c>
      <c r="CU482" s="18">
        <f t="shared" si="1017"/>
        <v>70142.9940254698</v>
      </c>
      <c r="DB482" s="11">
        <v>2171</v>
      </c>
      <c r="DC482" s="11">
        <v>0.65</v>
      </c>
      <c r="DD482" s="12">
        <v>1.35</v>
      </c>
      <c r="DE482" s="13">
        <f t="shared" si="1018"/>
        <v>1905.0525</v>
      </c>
      <c r="DF482" s="11">
        <v>3</v>
      </c>
      <c r="DG482" s="11">
        <v>440</v>
      </c>
      <c r="DH482" s="11">
        <v>0.83</v>
      </c>
      <c r="DI482" s="16">
        <f t="shared" si="1019"/>
        <v>2.91196721311475</v>
      </c>
      <c r="DJ482" s="11">
        <v>0.97</v>
      </c>
      <c r="DK482" s="11">
        <v>2.11</v>
      </c>
      <c r="DL482" s="8">
        <f t="shared" si="1020"/>
        <v>3.0467</v>
      </c>
      <c r="DM482" s="9">
        <v>1.275</v>
      </c>
      <c r="DN482" s="17">
        <v>1.085</v>
      </c>
      <c r="DO482" s="18">
        <f t="shared" si="1021"/>
        <v>70142.9940254698</v>
      </c>
      <c r="DV482" s="11">
        <v>2171</v>
      </c>
      <c r="DW482" s="11">
        <v>0.65</v>
      </c>
      <c r="DX482" s="12">
        <v>1.35</v>
      </c>
      <c r="DY482" s="13">
        <f t="shared" si="1022"/>
        <v>1905.0525</v>
      </c>
      <c r="DZ482" s="11">
        <v>3</v>
      </c>
      <c r="EA482" s="11">
        <v>440</v>
      </c>
      <c r="EB482" s="11">
        <v>0.92</v>
      </c>
      <c r="EC482" s="16">
        <f t="shared" si="1023"/>
        <v>3.00196721311475</v>
      </c>
      <c r="ED482" s="11">
        <v>0.97</v>
      </c>
      <c r="EE482" s="11">
        <v>2.91</v>
      </c>
      <c r="EF482" s="8">
        <f t="shared" si="1024"/>
        <v>3.8227</v>
      </c>
      <c r="EG482" s="9">
        <v>1.275</v>
      </c>
      <c r="EH482" s="17">
        <v>1.2</v>
      </c>
      <c r="EI482" s="18">
        <f t="shared" si="1025"/>
        <v>100345.013409919</v>
      </c>
    </row>
    <row r="483" customHeight="1" spans="6:139">
      <c r="F483" s="11">
        <v>2171</v>
      </c>
      <c r="G483" s="11">
        <v>0.65</v>
      </c>
      <c r="H483" s="12">
        <v>1.35</v>
      </c>
      <c r="I483" s="13">
        <f t="shared" si="998"/>
        <v>1905.0525</v>
      </c>
      <c r="J483" s="11">
        <v>3</v>
      </c>
      <c r="K483" s="11">
        <v>440</v>
      </c>
      <c r="L483" s="11">
        <v>0.83</v>
      </c>
      <c r="M483" s="16">
        <f t="shared" si="999"/>
        <v>2.91196721311475</v>
      </c>
      <c r="N483" s="11">
        <v>0.97</v>
      </c>
      <c r="O483" s="11">
        <v>2.11</v>
      </c>
      <c r="P483" s="8">
        <f t="shared" si="1000"/>
        <v>3.0467</v>
      </c>
      <c r="Q483" s="9">
        <v>1.275</v>
      </c>
      <c r="R483" s="17">
        <v>1</v>
      </c>
      <c r="S483" s="18">
        <f t="shared" si="1001"/>
        <v>64647.9207608016</v>
      </c>
      <c r="Z483" s="11">
        <v>2171</v>
      </c>
      <c r="AA483" s="11">
        <v>0.65</v>
      </c>
      <c r="AB483" s="12">
        <v>1.35</v>
      </c>
      <c r="AC483" s="13">
        <f t="shared" si="1002"/>
        <v>1905.0525</v>
      </c>
      <c r="AD483" s="11">
        <v>3</v>
      </c>
      <c r="AE483" s="11">
        <v>440</v>
      </c>
      <c r="AF483" s="11">
        <v>0.83</v>
      </c>
      <c r="AG483" s="16">
        <f t="shared" si="1003"/>
        <v>2.91196721311475</v>
      </c>
      <c r="AH483" s="11">
        <v>0.97</v>
      </c>
      <c r="AI483" s="11">
        <v>2.11</v>
      </c>
      <c r="AJ483" s="8">
        <f t="shared" si="1004"/>
        <v>3.0467</v>
      </c>
      <c r="AK483" s="9">
        <v>1.275</v>
      </c>
      <c r="AL483" s="17">
        <v>1</v>
      </c>
      <c r="AM483" s="18">
        <f t="shared" si="1005"/>
        <v>64647.9207608016</v>
      </c>
      <c r="AT483" s="11">
        <v>2171</v>
      </c>
      <c r="AU483" s="11">
        <v>0.65</v>
      </c>
      <c r="AV483" s="12">
        <v>1.35</v>
      </c>
      <c r="AW483" s="13">
        <f t="shared" si="1006"/>
        <v>1905.0525</v>
      </c>
      <c r="AX483" s="11">
        <v>3</v>
      </c>
      <c r="AY483" s="11">
        <v>440</v>
      </c>
      <c r="AZ483" s="11">
        <v>0.83</v>
      </c>
      <c r="BA483" s="16">
        <f t="shared" si="1007"/>
        <v>2.91196721311475</v>
      </c>
      <c r="BB483" s="11">
        <v>0.97</v>
      </c>
      <c r="BC483" s="11">
        <v>2.11</v>
      </c>
      <c r="BD483" s="8">
        <f t="shared" si="1008"/>
        <v>3.0467</v>
      </c>
      <c r="BE483" s="9">
        <v>1.275</v>
      </c>
      <c r="BF483" s="17">
        <v>1.015</v>
      </c>
      <c r="BG483" s="18">
        <f t="shared" si="1009"/>
        <v>65617.6395722136</v>
      </c>
      <c r="BN483" s="11">
        <v>2171</v>
      </c>
      <c r="BO483" s="11">
        <v>0.65</v>
      </c>
      <c r="BP483" s="12">
        <v>1.35</v>
      </c>
      <c r="BQ483" s="13">
        <f t="shared" si="1010"/>
        <v>1905.0525</v>
      </c>
      <c r="BR483" s="11">
        <v>3</v>
      </c>
      <c r="BS483" s="11">
        <v>440</v>
      </c>
      <c r="BT483" s="11">
        <v>0.83</v>
      </c>
      <c r="BU483" s="16">
        <f t="shared" si="1011"/>
        <v>2.91196721311475</v>
      </c>
      <c r="BV483" s="11">
        <v>0.97</v>
      </c>
      <c r="BW483" s="11">
        <v>2.11</v>
      </c>
      <c r="BX483" s="8">
        <f t="shared" si="1012"/>
        <v>3.0467</v>
      </c>
      <c r="BY483" s="9">
        <v>1.275</v>
      </c>
      <c r="BZ483" s="17">
        <v>1.015</v>
      </c>
      <c r="CA483" s="18">
        <f t="shared" si="1013"/>
        <v>65617.6395722136</v>
      </c>
      <c r="CH483" s="11">
        <v>2171</v>
      </c>
      <c r="CI483" s="11">
        <v>0.65</v>
      </c>
      <c r="CJ483" s="12">
        <v>1.35</v>
      </c>
      <c r="CK483" s="13">
        <f t="shared" si="1014"/>
        <v>1905.0525</v>
      </c>
      <c r="CL483" s="11">
        <v>3</v>
      </c>
      <c r="CM483" s="11">
        <v>440</v>
      </c>
      <c r="CN483" s="11">
        <v>0.83</v>
      </c>
      <c r="CO483" s="16">
        <f t="shared" si="1015"/>
        <v>2.91196721311475</v>
      </c>
      <c r="CP483" s="11">
        <v>0.97</v>
      </c>
      <c r="CQ483" s="11">
        <v>2.11</v>
      </c>
      <c r="CR483" s="8">
        <f t="shared" si="1016"/>
        <v>3.0467</v>
      </c>
      <c r="CS483" s="9">
        <v>1.275</v>
      </c>
      <c r="CT483" s="17">
        <v>1.085</v>
      </c>
      <c r="CU483" s="18">
        <f t="shared" si="1017"/>
        <v>70142.9940254698</v>
      </c>
      <c r="DB483" s="11">
        <v>2171</v>
      </c>
      <c r="DC483" s="11">
        <v>0.65</v>
      </c>
      <c r="DD483" s="12">
        <v>1.35</v>
      </c>
      <c r="DE483" s="13">
        <f t="shared" si="1018"/>
        <v>1905.0525</v>
      </c>
      <c r="DF483" s="11">
        <v>3</v>
      </c>
      <c r="DG483" s="11">
        <v>440</v>
      </c>
      <c r="DH483" s="11">
        <v>0.83</v>
      </c>
      <c r="DI483" s="16">
        <f t="shared" si="1019"/>
        <v>2.91196721311475</v>
      </c>
      <c r="DJ483" s="11">
        <v>0.97</v>
      </c>
      <c r="DK483" s="11">
        <v>2.11</v>
      </c>
      <c r="DL483" s="8">
        <f t="shared" si="1020"/>
        <v>3.0467</v>
      </c>
      <c r="DM483" s="9">
        <v>1.275</v>
      </c>
      <c r="DN483" s="17">
        <v>1.085</v>
      </c>
      <c r="DO483" s="18">
        <f t="shared" si="1021"/>
        <v>70142.9940254698</v>
      </c>
      <c r="DV483" s="11">
        <v>2171</v>
      </c>
      <c r="DW483" s="11">
        <v>0.65</v>
      </c>
      <c r="DX483" s="12">
        <v>1.35</v>
      </c>
      <c r="DY483" s="13">
        <f t="shared" si="1022"/>
        <v>1905.0525</v>
      </c>
      <c r="DZ483" s="11">
        <v>3</v>
      </c>
      <c r="EA483" s="11">
        <v>440</v>
      </c>
      <c r="EB483" s="11">
        <v>0.92</v>
      </c>
      <c r="EC483" s="16">
        <f t="shared" si="1023"/>
        <v>3.00196721311475</v>
      </c>
      <c r="ED483" s="11">
        <v>0.97</v>
      </c>
      <c r="EE483" s="11">
        <v>2.91</v>
      </c>
      <c r="EF483" s="8">
        <f t="shared" si="1024"/>
        <v>3.8227</v>
      </c>
      <c r="EG483" s="9">
        <v>1.275</v>
      </c>
      <c r="EH483" s="17">
        <v>1.2</v>
      </c>
      <c r="EI483" s="18">
        <f t="shared" si="1025"/>
        <v>100345.013409919</v>
      </c>
    </row>
    <row r="484" customHeight="1" spans="6:139">
      <c r="F484" s="11">
        <v>2171</v>
      </c>
      <c r="G484" s="11">
        <v>0.65</v>
      </c>
      <c r="H484" s="12">
        <v>1.35</v>
      </c>
      <c r="I484" s="13">
        <f t="shared" si="998"/>
        <v>1905.0525</v>
      </c>
      <c r="J484" s="11">
        <v>3</v>
      </c>
      <c r="K484" s="11">
        <v>440</v>
      </c>
      <c r="L484" s="11">
        <v>0.83</v>
      </c>
      <c r="M484" s="16">
        <f t="shared" si="999"/>
        <v>2.91196721311475</v>
      </c>
      <c r="N484" s="11">
        <v>0.97</v>
      </c>
      <c r="O484" s="11">
        <v>2.11</v>
      </c>
      <c r="P484" s="8">
        <f t="shared" si="1000"/>
        <v>3.0467</v>
      </c>
      <c r="Q484" s="9">
        <v>1.275</v>
      </c>
      <c r="R484" s="17">
        <v>1</v>
      </c>
      <c r="S484" s="18">
        <f t="shared" si="1001"/>
        <v>64647.9207608016</v>
      </c>
      <c r="Z484" s="11">
        <v>2171</v>
      </c>
      <c r="AA484" s="11">
        <v>0.65</v>
      </c>
      <c r="AB484" s="12">
        <v>1.35</v>
      </c>
      <c r="AC484" s="13">
        <f t="shared" si="1002"/>
        <v>1905.0525</v>
      </c>
      <c r="AD484" s="11">
        <v>3</v>
      </c>
      <c r="AE484" s="11">
        <v>440</v>
      </c>
      <c r="AF484" s="11">
        <v>0.83</v>
      </c>
      <c r="AG484" s="16">
        <f t="shared" si="1003"/>
        <v>2.91196721311475</v>
      </c>
      <c r="AH484" s="11">
        <v>0.97</v>
      </c>
      <c r="AI484" s="11">
        <v>2.11</v>
      </c>
      <c r="AJ484" s="8">
        <f t="shared" si="1004"/>
        <v>3.0467</v>
      </c>
      <c r="AK484" s="9">
        <v>1.275</v>
      </c>
      <c r="AL484" s="17">
        <v>1</v>
      </c>
      <c r="AM484" s="18">
        <f t="shared" si="1005"/>
        <v>64647.9207608016</v>
      </c>
      <c r="AT484" s="11">
        <v>2171</v>
      </c>
      <c r="AU484" s="11">
        <v>0.65</v>
      </c>
      <c r="AV484" s="12">
        <v>1.35</v>
      </c>
      <c r="AW484" s="13">
        <f t="shared" si="1006"/>
        <v>1905.0525</v>
      </c>
      <c r="AX484" s="11">
        <v>3</v>
      </c>
      <c r="AY484" s="11">
        <v>440</v>
      </c>
      <c r="AZ484" s="11">
        <v>0.83</v>
      </c>
      <c r="BA484" s="16">
        <f t="shared" si="1007"/>
        <v>2.91196721311475</v>
      </c>
      <c r="BB484" s="11">
        <v>0.97</v>
      </c>
      <c r="BC484" s="11">
        <v>2.11</v>
      </c>
      <c r="BD484" s="8">
        <f t="shared" si="1008"/>
        <v>3.0467</v>
      </c>
      <c r="BE484" s="9">
        <v>1.275</v>
      </c>
      <c r="BF484" s="17">
        <v>1.015</v>
      </c>
      <c r="BG484" s="18">
        <f t="shared" si="1009"/>
        <v>65617.6395722136</v>
      </c>
      <c r="BN484" s="11">
        <v>2171</v>
      </c>
      <c r="BO484" s="11">
        <v>0.65</v>
      </c>
      <c r="BP484" s="12">
        <v>1.35</v>
      </c>
      <c r="BQ484" s="13">
        <f t="shared" si="1010"/>
        <v>1905.0525</v>
      </c>
      <c r="BR484" s="11">
        <v>3</v>
      </c>
      <c r="BS484" s="11">
        <v>440</v>
      </c>
      <c r="BT484" s="11">
        <v>0.83</v>
      </c>
      <c r="BU484" s="16">
        <f t="shared" si="1011"/>
        <v>2.91196721311475</v>
      </c>
      <c r="BV484" s="11">
        <v>0.97</v>
      </c>
      <c r="BW484" s="11">
        <v>2.11</v>
      </c>
      <c r="BX484" s="8">
        <f t="shared" si="1012"/>
        <v>3.0467</v>
      </c>
      <c r="BY484" s="9">
        <v>1.275</v>
      </c>
      <c r="BZ484" s="17">
        <v>1.015</v>
      </c>
      <c r="CA484" s="18">
        <f t="shared" si="1013"/>
        <v>65617.6395722136</v>
      </c>
      <c r="CH484" s="11">
        <v>2171</v>
      </c>
      <c r="CI484" s="11">
        <v>0.65</v>
      </c>
      <c r="CJ484" s="12">
        <v>1.35</v>
      </c>
      <c r="CK484" s="13">
        <f t="shared" si="1014"/>
        <v>1905.0525</v>
      </c>
      <c r="CL484" s="11">
        <v>3</v>
      </c>
      <c r="CM484" s="11">
        <v>440</v>
      </c>
      <c r="CN484" s="11">
        <v>0.83</v>
      </c>
      <c r="CO484" s="16">
        <f t="shared" si="1015"/>
        <v>2.91196721311475</v>
      </c>
      <c r="CP484" s="11">
        <v>0.97</v>
      </c>
      <c r="CQ484" s="11">
        <v>2.11</v>
      </c>
      <c r="CR484" s="8">
        <f t="shared" si="1016"/>
        <v>3.0467</v>
      </c>
      <c r="CS484" s="9">
        <v>1.275</v>
      </c>
      <c r="CT484" s="17">
        <v>1.085</v>
      </c>
      <c r="CU484" s="18">
        <f t="shared" si="1017"/>
        <v>70142.9940254698</v>
      </c>
      <c r="DB484" s="11">
        <v>2171</v>
      </c>
      <c r="DC484" s="11">
        <v>0.65</v>
      </c>
      <c r="DD484" s="12">
        <v>1.35</v>
      </c>
      <c r="DE484" s="13">
        <f t="shared" si="1018"/>
        <v>1905.0525</v>
      </c>
      <c r="DF484" s="11">
        <v>3</v>
      </c>
      <c r="DG484" s="11">
        <v>440</v>
      </c>
      <c r="DH484" s="11">
        <v>0.83</v>
      </c>
      <c r="DI484" s="16">
        <f t="shared" si="1019"/>
        <v>2.91196721311475</v>
      </c>
      <c r="DJ484" s="11">
        <v>0.97</v>
      </c>
      <c r="DK484" s="11">
        <v>2.11</v>
      </c>
      <c r="DL484" s="8">
        <f t="shared" si="1020"/>
        <v>3.0467</v>
      </c>
      <c r="DM484" s="9">
        <v>1.275</v>
      </c>
      <c r="DN484" s="17">
        <v>1.085</v>
      </c>
      <c r="DO484" s="18">
        <f t="shared" si="1021"/>
        <v>70142.9940254698</v>
      </c>
      <c r="DV484" s="11">
        <v>2171</v>
      </c>
      <c r="DW484" s="11">
        <v>0.65</v>
      </c>
      <c r="DX484" s="12">
        <v>1.35</v>
      </c>
      <c r="DY484" s="13">
        <f t="shared" si="1022"/>
        <v>1905.0525</v>
      </c>
      <c r="DZ484" s="11">
        <v>3</v>
      </c>
      <c r="EA484" s="11">
        <v>440</v>
      </c>
      <c r="EB484" s="11">
        <v>0.92</v>
      </c>
      <c r="EC484" s="16">
        <f t="shared" si="1023"/>
        <v>3.00196721311475</v>
      </c>
      <c r="ED484" s="11">
        <v>0.97</v>
      </c>
      <c r="EE484" s="11">
        <v>2.91</v>
      </c>
      <c r="EF484" s="8">
        <f t="shared" si="1024"/>
        <v>3.8227</v>
      </c>
      <c r="EG484" s="9">
        <v>1.275</v>
      </c>
      <c r="EH484" s="17">
        <v>1.2</v>
      </c>
      <c r="EI484" s="18">
        <f t="shared" si="1025"/>
        <v>100345.013409919</v>
      </c>
    </row>
    <row r="485" customHeight="1" spans="6:139">
      <c r="F485" s="11">
        <v>2171</v>
      </c>
      <c r="G485" s="11">
        <v>0.65</v>
      </c>
      <c r="H485" s="12">
        <v>1.35</v>
      </c>
      <c r="I485" s="13">
        <f t="shared" si="998"/>
        <v>1905.0525</v>
      </c>
      <c r="J485" s="11">
        <v>3</v>
      </c>
      <c r="K485" s="11">
        <v>190</v>
      </c>
      <c r="L485" s="11">
        <v>0.83</v>
      </c>
      <c r="M485" s="16">
        <f t="shared" si="999"/>
        <v>2.35054794520548</v>
      </c>
      <c r="N485" s="11">
        <v>0.97</v>
      </c>
      <c r="O485" s="11">
        <v>2.11</v>
      </c>
      <c r="P485" s="8">
        <f t="shared" si="1000"/>
        <v>3.0467</v>
      </c>
      <c r="Q485" s="9">
        <v>1.075</v>
      </c>
      <c r="R485" s="17">
        <v>1</v>
      </c>
      <c r="S485" s="18">
        <f t="shared" si="1001"/>
        <v>43998.2572116664</v>
      </c>
      <c r="Z485" s="11">
        <v>2171</v>
      </c>
      <c r="AA485" s="11">
        <v>0.65</v>
      </c>
      <c r="AB485" s="12">
        <v>1.35</v>
      </c>
      <c r="AC485" s="13">
        <f t="shared" si="1002"/>
        <v>1905.0525</v>
      </c>
      <c r="AD485" s="11">
        <v>3</v>
      </c>
      <c r="AE485" s="11">
        <v>190</v>
      </c>
      <c r="AF485" s="11">
        <v>0.83</v>
      </c>
      <c r="AG485" s="16">
        <f t="shared" si="1003"/>
        <v>2.35054794520548</v>
      </c>
      <c r="AH485" s="11">
        <v>0.97</v>
      </c>
      <c r="AI485" s="11">
        <v>2.11</v>
      </c>
      <c r="AJ485" s="8">
        <f t="shared" si="1004"/>
        <v>3.0467</v>
      </c>
      <c r="AK485" s="9">
        <v>1.075</v>
      </c>
      <c r="AL485" s="17">
        <v>1</v>
      </c>
      <c r="AM485" s="18">
        <f t="shared" si="1005"/>
        <v>43998.2572116664</v>
      </c>
      <c r="AT485" s="11">
        <v>2171</v>
      </c>
      <c r="AU485" s="11">
        <v>0.65</v>
      </c>
      <c r="AV485" s="12">
        <v>1.35</v>
      </c>
      <c r="AW485" s="13">
        <f t="shared" si="1006"/>
        <v>1905.0525</v>
      </c>
      <c r="AX485" s="11">
        <v>3</v>
      </c>
      <c r="AY485" s="11">
        <v>190</v>
      </c>
      <c r="AZ485" s="11">
        <v>0.83</v>
      </c>
      <c r="BA485" s="16">
        <f t="shared" si="1007"/>
        <v>2.35054794520548</v>
      </c>
      <c r="BB485" s="11">
        <v>0.97</v>
      </c>
      <c r="BC485" s="11">
        <v>2.11</v>
      </c>
      <c r="BD485" s="8">
        <f t="shared" si="1008"/>
        <v>3.0467</v>
      </c>
      <c r="BE485" s="9">
        <v>1.075</v>
      </c>
      <c r="BF485" s="17">
        <v>1.015</v>
      </c>
      <c r="BG485" s="18">
        <f t="shared" si="1009"/>
        <v>44658.2310698414</v>
      </c>
      <c r="BN485" s="11">
        <v>2171</v>
      </c>
      <c r="BO485" s="11">
        <v>0.65</v>
      </c>
      <c r="BP485" s="12">
        <v>1.35</v>
      </c>
      <c r="BQ485" s="13">
        <f t="shared" si="1010"/>
        <v>1905.0525</v>
      </c>
      <c r="BR485" s="11">
        <v>3</v>
      </c>
      <c r="BS485" s="11">
        <v>190</v>
      </c>
      <c r="BT485" s="11">
        <v>0.83</v>
      </c>
      <c r="BU485" s="16">
        <f t="shared" si="1011"/>
        <v>2.35054794520548</v>
      </c>
      <c r="BV485" s="11">
        <v>0.97</v>
      </c>
      <c r="BW485" s="11">
        <v>2.11</v>
      </c>
      <c r="BX485" s="8">
        <f t="shared" si="1012"/>
        <v>3.0467</v>
      </c>
      <c r="BY485" s="9">
        <v>1.075</v>
      </c>
      <c r="BZ485" s="17">
        <v>1.015</v>
      </c>
      <c r="CA485" s="18">
        <f t="shared" si="1013"/>
        <v>44658.2310698414</v>
      </c>
      <c r="CH485" s="11">
        <v>2171</v>
      </c>
      <c r="CI485" s="11">
        <v>0.65</v>
      </c>
      <c r="CJ485" s="12">
        <v>1.35</v>
      </c>
      <c r="CK485" s="13">
        <f t="shared" si="1014"/>
        <v>1905.0525</v>
      </c>
      <c r="CL485" s="11">
        <v>3</v>
      </c>
      <c r="CM485" s="11">
        <v>190</v>
      </c>
      <c r="CN485" s="11">
        <v>0.83</v>
      </c>
      <c r="CO485" s="16">
        <f t="shared" si="1015"/>
        <v>2.35054794520548</v>
      </c>
      <c r="CP485" s="11">
        <v>0.97</v>
      </c>
      <c r="CQ485" s="11">
        <v>2.11</v>
      </c>
      <c r="CR485" s="8">
        <f t="shared" si="1016"/>
        <v>3.0467</v>
      </c>
      <c r="CS485" s="9">
        <v>1.075</v>
      </c>
      <c r="CT485" s="17">
        <v>1.085</v>
      </c>
      <c r="CU485" s="18">
        <f t="shared" si="1017"/>
        <v>47738.1090746581</v>
      </c>
      <c r="DB485" s="11">
        <v>2171</v>
      </c>
      <c r="DC485" s="11">
        <v>0.65</v>
      </c>
      <c r="DD485" s="12">
        <v>1.35</v>
      </c>
      <c r="DE485" s="13">
        <f t="shared" si="1018"/>
        <v>1905.0525</v>
      </c>
      <c r="DF485" s="11">
        <v>3</v>
      </c>
      <c r="DG485" s="11">
        <v>190</v>
      </c>
      <c r="DH485" s="11">
        <v>0.83</v>
      </c>
      <c r="DI485" s="16">
        <f t="shared" si="1019"/>
        <v>2.35054794520548</v>
      </c>
      <c r="DJ485" s="11">
        <v>0.97</v>
      </c>
      <c r="DK485" s="11">
        <v>2.11</v>
      </c>
      <c r="DL485" s="8">
        <f t="shared" si="1020"/>
        <v>3.0467</v>
      </c>
      <c r="DM485" s="9">
        <v>1.075</v>
      </c>
      <c r="DN485" s="17">
        <v>1.085</v>
      </c>
      <c r="DO485" s="18">
        <f t="shared" si="1021"/>
        <v>47738.1090746581</v>
      </c>
      <c r="DV485" s="11">
        <v>2171</v>
      </c>
      <c r="DW485" s="11">
        <v>0.65</v>
      </c>
      <c r="DX485" s="12">
        <v>1.35</v>
      </c>
      <c r="DY485" s="13">
        <f t="shared" si="1022"/>
        <v>1905.0525</v>
      </c>
      <c r="DZ485" s="11">
        <v>3</v>
      </c>
      <c r="EA485" s="11">
        <v>190</v>
      </c>
      <c r="EB485" s="11">
        <v>0.92</v>
      </c>
      <c r="EC485" s="16">
        <f t="shared" si="1023"/>
        <v>2.44054794520548</v>
      </c>
      <c r="ED485" s="11">
        <v>0.97</v>
      </c>
      <c r="EE485" s="11">
        <v>2.91</v>
      </c>
      <c r="EF485" s="8">
        <f t="shared" si="1024"/>
        <v>3.8227</v>
      </c>
      <c r="EG485" s="9">
        <v>1.075</v>
      </c>
      <c r="EH485" s="17">
        <v>1.2</v>
      </c>
      <c r="EI485" s="18">
        <f t="shared" si="1025"/>
        <v>68782.1067859238</v>
      </c>
    </row>
    <row r="486" customHeight="1" spans="6:139">
      <c r="F486" s="11">
        <v>2171</v>
      </c>
      <c r="G486" s="11">
        <v>0.65</v>
      </c>
      <c r="H486" s="12">
        <v>1.35</v>
      </c>
      <c r="I486" s="13">
        <f t="shared" si="998"/>
        <v>1905.0525</v>
      </c>
      <c r="J486" s="11">
        <v>3</v>
      </c>
      <c r="K486" s="11">
        <v>190</v>
      </c>
      <c r="L486" s="11">
        <v>0.83</v>
      </c>
      <c r="M486" s="16">
        <f t="shared" si="999"/>
        <v>2.35054794520548</v>
      </c>
      <c r="N486" s="11">
        <v>0.97</v>
      </c>
      <c r="O486" s="11">
        <v>2.11</v>
      </c>
      <c r="P486" s="8">
        <f t="shared" si="1000"/>
        <v>3.0467</v>
      </c>
      <c r="Q486" s="9">
        <v>1.075</v>
      </c>
      <c r="R486" s="17">
        <v>1</v>
      </c>
      <c r="S486" s="18">
        <f t="shared" si="1001"/>
        <v>43998.2572116664</v>
      </c>
      <c r="Z486" s="11">
        <v>2171</v>
      </c>
      <c r="AA486" s="11">
        <v>0.65</v>
      </c>
      <c r="AB486" s="12">
        <v>1.35</v>
      </c>
      <c r="AC486" s="13">
        <f t="shared" si="1002"/>
        <v>1905.0525</v>
      </c>
      <c r="AD486" s="11">
        <v>3</v>
      </c>
      <c r="AE486" s="11">
        <v>190</v>
      </c>
      <c r="AF486" s="11">
        <v>0.83</v>
      </c>
      <c r="AG486" s="16">
        <f t="shared" si="1003"/>
        <v>2.35054794520548</v>
      </c>
      <c r="AH486" s="11">
        <v>0.97</v>
      </c>
      <c r="AI486" s="11">
        <v>2.11</v>
      </c>
      <c r="AJ486" s="8">
        <f t="shared" si="1004"/>
        <v>3.0467</v>
      </c>
      <c r="AK486" s="9">
        <v>1.075</v>
      </c>
      <c r="AL486" s="17">
        <v>1</v>
      </c>
      <c r="AM486" s="18">
        <f t="shared" si="1005"/>
        <v>43998.2572116664</v>
      </c>
      <c r="AT486" s="11">
        <v>2171</v>
      </c>
      <c r="AU486" s="11">
        <v>0.65</v>
      </c>
      <c r="AV486" s="12">
        <v>1.35</v>
      </c>
      <c r="AW486" s="13">
        <f t="shared" si="1006"/>
        <v>1905.0525</v>
      </c>
      <c r="AX486" s="11">
        <v>3</v>
      </c>
      <c r="AY486" s="11">
        <v>190</v>
      </c>
      <c r="AZ486" s="11">
        <v>0.83</v>
      </c>
      <c r="BA486" s="16">
        <f t="shared" si="1007"/>
        <v>2.35054794520548</v>
      </c>
      <c r="BB486" s="11">
        <v>0.97</v>
      </c>
      <c r="BC486" s="11">
        <v>2.11</v>
      </c>
      <c r="BD486" s="8">
        <f t="shared" si="1008"/>
        <v>3.0467</v>
      </c>
      <c r="BE486" s="9">
        <v>1.075</v>
      </c>
      <c r="BF486" s="17">
        <v>1.015</v>
      </c>
      <c r="BG486" s="18">
        <f t="shared" si="1009"/>
        <v>44658.2310698414</v>
      </c>
      <c r="BN486" s="11">
        <v>2171</v>
      </c>
      <c r="BO486" s="11">
        <v>0.65</v>
      </c>
      <c r="BP486" s="12">
        <v>1.35</v>
      </c>
      <c r="BQ486" s="13">
        <f t="shared" si="1010"/>
        <v>1905.0525</v>
      </c>
      <c r="BR486" s="11">
        <v>3</v>
      </c>
      <c r="BS486" s="11">
        <v>190</v>
      </c>
      <c r="BT486" s="11">
        <v>0.83</v>
      </c>
      <c r="BU486" s="16">
        <f t="shared" si="1011"/>
        <v>2.35054794520548</v>
      </c>
      <c r="BV486" s="11">
        <v>0.97</v>
      </c>
      <c r="BW486" s="11">
        <v>2.11</v>
      </c>
      <c r="BX486" s="8">
        <f t="shared" si="1012"/>
        <v>3.0467</v>
      </c>
      <c r="BY486" s="9">
        <v>1.075</v>
      </c>
      <c r="BZ486" s="17">
        <v>1.015</v>
      </c>
      <c r="CA486" s="18">
        <f t="shared" si="1013"/>
        <v>44658.2310698414</v>
      </c>
      <c r="CH486" s="11">
        <v>2171</v>
      </c>
      <c r="CI486" s="11">
        <v>0.65</v>
      </c>
      <c r="CJ486" s="12">
        <v>1.35</v>
      </c>
      <c r="CK486" s="13">
        <f t="shared" si="1014"/>
        <v>1905.0525</v>
      </c>
      <c r="CL486" s="11">
        <v>3</v>
      </c>
      <c r="CM486" s="11">
        <v>190</v>
      </c>
      <c r="CN486" s="11">
        <v>0.83</v>
      </c>
      <c r="CO486" s="16">
        <f t="shared" si="1015"/>
        <v>2.35054794520548</v>
      </c>
      <c r="CP486" s="11">
        <v>0.97</v>
      </c>
      <c r="CQ486" s="11">
        <v>2.11</v>
      </c>
      <c r="CR486" s="8">
        <f t="shared" si="1016"/>
        <v>3.0467</v>
      </c>
      <c r="CS486" s="9">
        <v>1.075</v>
      </c>
      <c r="CT486" s="17">
        <v>1.085</v>
      </c>
      <c r="CU486" s="18">
        <f t="shared" si="1017"/>
        <v>47738.1090746581</v>
      </c>
      <c r="DB486" s="11">
        <v>2171</v>
      </c>
      <c r="DC486" s="11">
        <v>0.65</v>
      </c>
      <c r="DD486" s="12">
        <v>1.35</v>
      </c>
      <c r="DE486" s="13">
        <f t="shared" si="1018"/>
        <v>1905.0525</v>
      </c>
      <c r="DF486" s="11">
        <v>3</v>
      </c>
      <c r="DG486" s="11">
        <v>190</v>
      </c>
      <c r="DH486" s="11">
        <v>0.83</v>
      </c>
      <c r="DI486" s="16">
        <f t="shared" si="1019"/>
        <v>2.35054794520548</v>
      </c>
      <c r="DJ486" s="11">
        <v>0.97</v>
      </c>
      <c r="DK486" s="11">
        <v>2.11</v>
      </c>
      <c r="DL486" s="8">
        <f t="shared" si="1020"/>
        <v>3.0467</v>
      </c>
      <c r="DM486" s="9">
        <v>1.075</v>
      </c>
      <c r="DN486" s="17">
        <v>1.085</v>
      </c>
      <c r="DO486" s="18">
        <f t="shared" si="1021"/>
        <v>47738.1090746581</v>
      </c>
      <c r="DV486" s="11">
        <v>2171</v>
      </c>
      <c r="DW486" s="11">
        <v>0.65</v>
      </c>
      <c r="DX486" s="12">
        <v>1.35</v>
      </c>
      <c r="DY486" s="13">
        <f t="shared" si="1022"/>
        <v>1905.0525</v>
      </c>
      <c r="DZ486" s="11">
        <v>3</v>
      </c>
      <c r="EA486" s="11">
        <v>190</v>
      </c>
      <c r="EB486" s="11">
        <v>0.92</v>
      </c>
      <c r="EC486" s="16">
        <f t="shared" si="1023"/>
        <v>2.44054794520548</v>
      </c>
      <c r="ED486" s="11">
        <v>0.97</v>
      </c>
      <c r="EE486" s="11">
        <v>2.91</v>
      </c>
      <c r="EF486" s="8">
        <f t="shared" si="1024"/>
        <v>3.8227</v>
      </c>
      <c r="EG486" s="9">
        <v>1.075</v>
      </c>
      <c r="EH486" s="17">
        <v>1.2</v>
      </c>
      <c r="EI486" s="18">
        <f t="shared" si="1025"/>
        <v>68782.1067859238</v>
      </c>
    </row>
    <row r="487" customHeight="1" spans="6:139">
      <c r="F487" s="11">
        <v>2171</v>
      </c>
      <c r="G487" s="11">
        <v>0.65</v>
      </c>
      <c r="H487" s="12">
        <v>1.35</v>
      </c>
      <c r="I487" s="13">
        <f t="shared" si="998"/>
        <v>1905.0525</v>
      </c>
      <c r="J487" s="11">
        <v>3</v>
      </c>
      <c r="K487" s="11">
        <v>190</v>
      </c>
      <c r="L487" s="11">
        <v>0.83</v>
      </c>
      <c r="M487" s="16">
        <f t="shared" si="999"/>
        <v>2.35054794520548</v>
      </c>
      <c r="N487" s="11">
        <v>0.97</v>
      </c>
      <c r="O487" s="11">
        <v>2.11</v>
      </c>
      <c r="P487" s="8">
        <f t="shared" si="1000"/>
        <v>3.0467</v>
      </c>
      <c r="Q487" s="9">
        <v>1.075</v>
      </c>
      <c r="R487" s="17">
        <v>1</v>
      </c>
      <c r="S487" s="18">
        <f t="shared" si="1001"/>
        <v>43998.2572116664</v>
      </c>
      <c r="Z487" s="11">
        <v>2171</v>
      </c>
      <c r="AA487" s="11">
        <v>0.65</v>
      </c>
      <c r="AB487" s="12">
        <v>1.35</v>
      </c>
      <c r="AC487" s="13">
        <f t="shared" si="1002"/>
        <v>1905.0525</v>
      </c>
      <c r="AD487" s="11">
        <v>3</v>
      </c>
      <c r="AE487" s="11">
        <v>190</v>
      </c>
      <c r="AF487" s="11">
        <v>0.83</v>
      </c>
      <c r="AG487" s="16">
        <f t="shared" si="1003"/>
        <v>2.35054794520548</v>
      </c>
      <c r="AH487" s="11">
        <v>0.97</v>
      </c>
      <c r="AI487" s="11">
        <v>2.11</v>
      </c>
      <c r="AJ487" s="8">
        <f t="shared" si="1004"/>
        <v>3.0467</v>
      </c>
      <c r="AK487" s="9">
        <v>1.075</v>
      </c>
      <c r="AL487" s="17">
        <v>1</v>
      </c>
      <c r="AM487" s="18">
        <f t="shared" si="1005"/>
        <v>43998.2572116664</v>
      </c>
      <c r="AT487" s="11">
        <v>2171</v>
      </c>
      <c r="AU487" s="11">
        <v>0.65</v>
      </c>
      <c r="AV487" s="12">
        <v>1.35</v>
      </c>
      <c r="AW487" s="13">
        <f t="shared" si="1006"/>
        <v>1905.0525</v>
      </c>
      <c r="AX487" s="11">
        <v>3</v>
      </c>
      <c r="AY487" s="11">
        <v>190</v>
      </c>
      <c r="AZ487" s="11">
        <v>0.83</v>
      </c>
      <c r="BA487" s="16">
        <f t="shared" si="1007"/>
        <v>2.35054794520548</v>
      </c>
      <c r="BB487" s="11">
        <v>0.97</v>
      </c>
      <c r="BC487" s="11">
        <v>2.11</v>
      </c>
      <c r="BD487" s="8">
        <f t="shared" si="1008"/>
        <v>3.0467</v>
      </c>
      <c r="BE487" s="9">
        <v>1.075</v>
      </c>
      <c r="BF487" s="17">
        <v>1.015</v>
      </c>
      <c r="BG487" s="18">
        <f t="shared" si="1009"/>
        <v>44658.2310698414</v>
      </c>
      <c r="BN487" s="11">
        <v>2171</v>
      </c>
      <c r="BO487" s="11">
        <v>0.65</v>
      </c>
      <c r="BP487" s="12">
        <v>1.35</v>
      </c>
      <c r="BQ487" s="13">
        <f t="shared" si="1010"/>
        <v>1905.0525</v>
      </c>
      <c r="BR487" s="11">
        <v>3</v>
      </c>
      <c r="BS487" s="11">
        <v>190</v>
      </c>
      <c r="BT487" s="11">
        <v>0.83</v>
      </c>
      <c r="BU487" s="16">
        <f t="shared" si="1011"/>
        <v>2.35054794520548</v>
      </c>
      <c r="BV487" s="11">
        <v>0.97</v>
      </c>
      <c r="BW487" s="11">
        <v>2.11</v>
      </c>
      <c r="BX487" s="8">
        <f t="shared" si="1012"/>
        <v>3.0467</v>
      </c>
      <c r="BY487" s="9">
        <v>1.075</v>
      </c>
      <c r="BZ487" s="17">
        <v>1.015</v>
      </c>
      <c r="CA487" s="18">
        <f t="shared" si="1013"/>
        <v>44658.2310698414</v>
      </c>
      <c r="CH487" s="11">
        <v>2171</v>
      </c>
      <c r="CI487" s="11">
        <v>0.65</v>
      </c>
      <c r="CJ487" s="12">
        <v>1.35</v>
      </c>
      <c r="CK487" s="13">
        <f t="shared" si="1014"/>
        <v>1905.0525</v>
      </c>
      <c r="CL487" s="11">
        <v>3</v>
      </c>
      <c r="CM487" s="11">
        <v>190</v>
      </c>
      <c r="CN487" s="11">
        <v>0.83</v>
      </c>
      <c r="CO487" s="16">
        <f t="shared" si="1015"/>
        <v>2.35054794520548</v>
      </c>
      <c r="CP487" s="11">
        <v>0.97</v>
      </c>
      <c r="CQ487" s="11">
        <v>2.11</v>
      </c>
      <c r="CR487" s="8">
        <f t="shared" si="1016"/>
        <v>3.0467</v>
      </c>
      <c r="CS487" s="9">
        <v>1.075</v>
      </c>
      <c r="CT487" s="17">
        <v>1.085</v>
      </c>
      <c r="CU487" s="18">
        <f t="shared" si="1017"/>
        <v>47738.1090746581</v>
      </c>
      <c r="DB487" s="11">
        <v>2171</v>
      </c>
      <c r="DC487" s="11">
        <v>0.65</v>
      </c>
      <c r="DD487" s="12">
        <v>1.35</v>
      </c>
      <c r="DE487" s="13">
        <f t="shared" si="1018"/>
        <v>1905.0525</v>
      </c>
      <c r="DF487" s="11">
        <v>3</v>
      </c>
      <c r="DG487" s="11">
        <v>190</v>
      </c>
      <c r="DH487" s="11">
        <v>0.83</v>
      </c>
      <c r="DI487" s="16">
        <f t="shared" si="1019"/>
        <v>2.35054794520548</v>
      </c>
      <c r="DJ487" s="11">
        <v>0.97</v>
      </c>
      <c r="DK487" s="11">
        <v>2.11</v>
      </c>
      <c r="DL487" s="8">
        <f t="shared" si="1020"/>
        <v>3.0467</v>
      </c>
      <c r="DM487" s="9">
        <v>1.075</v>
      </c>
      <c r="DN487" s="17">
        <v>1.085</v>
      </c>
      <c r="DO487" s="18">
        <f t="shared" si="1021"/>
        <v>47738.1090746581</v>
      </c>
      <c r="DV487" s="11">
        <v>2171</v>
      </c>
      <c r="DW487" s="11">
        <v>0.65</v>
      </c>
      <c r="DX487" s="12">
        <v>1.35</v>
      </c>
      <c r="DY487" s="13">
        <f t="shared" si="1022"/>
        <v>1905.0525</v>
      </c>
      <c r="DZ487" s="11">
        <v>3</v>
      </c>
      <c r="EA487" s="11">
        <v>190</v>
      </c>
      <c r="EB487" s="11">
        <v>0.92</v>
      </c>
      <c r="EC487" s="16">
        <f t="shared" si="1023"/>
        <v>2.44054794520548</v>
      </c>
      <c r="ED487" s="11">
        <v>0.97</v>
      </c>
      <c r="EE487" s="11">
        <v>2.91</v>
      </c>
      <c r="EF487" s="8">
        <f t="shared" si="1024"/>
        <v>3.8227</v>
      </c>
      <c r="EG487" s="9">
        <v>1.075</v>
      </c>
      <c r="EH487" s="17">
        <v>1.2</v>
      </c>
      <c r="EI487" s="18">
        <f t="shared" si="1025"/>
        <v>68782.1067859238</v>
      </c>
    </row>
    <row r="488" customHeight="1" spans="6:139">
      <c r="F488" s="11">
        <v>2171</v>
      </c>
      <c r="G488" s="11">
        <v>0.65</v>
      </c>
      <c r="H488" s="12">
        <v>1.35</v>
      </c>
      <c r="I488" s="13">
        <f t="shared" si="998"/>
        <v>1905.0525</v>
      </c>
      <c r="J488" s="11">
        <v>3</v>
      </c>
      <c r="K488" s="11">
        <v>190</v>
      </c>
      <c r="L488" s="11">
        <v>0.83</v>
      </c>
      <c r="M488" s="16">
        <f t="shared" si="999"/>
        <v>2.35054794520548</v>
      </c>
      <c r="N488" s="11">
        <v>0.97</v>
      </c>
      <c r="O488" s="11">
        <v>2.11</v>
      </c>
      <c r="P488" s="8">
        <f t="shared" si="1000"/>
        <v>3.0467</v>
      </c>
      <c r="Q488" s="9">
        <v>1.075</v>
      </c>
      <c r="R488" s="17">
        <v>1</v>
      </c>
      <c r="S488" s="18">
        <f t="shared" si="1001"/>
        <v>43998.2572116664</v>
      </c>
      <c r="Z488" s="11">
        <v>2171</v>
      </c>
      <c r="AA488" s="11">
        <v>0.65</v>
      </c>
      <c r="AB488" s="12">
        <v>1.35</v>
      </c>
      <c r="AC488" s="13">
        <f t="shared" si="1002"/>
        <v>1905.0525</v>
      </c>
      <c r="AD488" s="11">
        <v>3</v>
      </c>
      <c r="AE488" s="11">
        <v>190</v>
      </c>
      <c r="AF488" s="11">
        <v>0.83</v>
      </c>
      <c r="AG488" s="16">
        <f t="shared" si="1003"/>
        <v>2.35054794520548</v>
      </c>
      <c r="AH488" s="11">
        <v>0.97</v>
      </c>
      <c r="AI488" s="11">
        <v>2.11</v>
      </c>
      <c r="AJ488" s="8">
        <f t="shared" si="1004"/>
        <v>3.0467</v>
      </c>
      <c r="AK488" s="9">
        <v>1.075</v>
      </c>
      <c r="AL488" s="17">
        <v>1</v>
      </c>
      <c r="AM488" s="18">
        <f t="shared" si="1005"/>
        <v>43998.2572116664</v>
      </c>
      <c r="AT488" s="11">
        <v>2171</v>
      </c>
      <c r="AU488" s="11">
        <v>0.65</v>
      </c>
      <c r="AV488" s="12">
        <v>1.35</v>
      </c>
      <c r="AW488" s="13">
        <f t="shared" si="1006"/>
        <v>1905.0525</v>
      </c>
      <c r="AX488" s="11">
        <v>3</v>
      </c>
      <c r="AY488" s="11">
        <v>190</v>
      </c>
      <c r="AZ488" s="11">
        <v>0.83</v>
      </c>
      <c r="BA488" s="16">
        <f t="shared" si="1007"/>
        <v>2.35054794520548</v>
      </c>
      <c r="BB488" s="11">
        <v>0.97</v>
      </c>
      <c r="BC488" s="11">
        <v>2.11</v>
      </c>
      <c r="BD488" s="8">
        <f t="shared" si="1008"/>
        <v>3.0467</v>
      </c>
      <c r="BE488" s="9">
        <v>1.075</v>
      </c>
      <c r="BF488" s="17">
        <v>1.015</v>
      </c>
      <c r="BG488" s="18">
        <f t="shared" si="1009"/>
        <v>44658.2310698414</v>
      </c>
      <c r="BN488" s="11">
        <v>2171</v>
      </c>
      <c r="BO488" s="11">
        <v>0.65</v>
      </c>
      <c r="BP488" s="12">
        <v>1.35</v>
      </c>
      <c r="BQ488" s="13">
        <f t="shared" si="1010"/>
        <v>1905.0525</v>
      </c>
      <c r="BR488" s="11">
        <v>3</v>
      </c>
      <c r="BS488" s="11">
        <v>190</v>
      </c>
      <c r="BT488" s="11">
        <v>0.83</v>
      </c>
      <c r="BU488" s="16">
        <f t="shared" si="1011"/>
        <v>2.35054794520548</v>
      </c>
      <c r="BV488" s="11">
        <v>0.97</v>
      </c>
      <c r="BW488" s="11">
        <v>2.11</v>
      </c>
      <c r="BX488" s="8">
        <f t="shared" si="1012"/>
        <v>3.0467</v>
      </c>
      <c r="BY488" s="9">
        <v>1.075</v>
      </c>
      <c r="BZ488" s="17">
        <v>1.015</v>
      </c>
      <c r="CA488" s="18">
        <f t="shared" si="1013"/>
        <v>44658.2310698414</v>
      </c>
      <c r="CH488" s="11">
        <v>2171</v>
      </c>
      <c r="CI488" s="11">
        <v>0.65</v>
      </c>
      <c r="CJ488" s="12">
        <v>1.35</v>
      </c>
      <c r="CK488" s="13">
        <f t="shared" si="1014"/>
        <v>1905.0525</v>
      </c>
      <c r="CL488" s="11">
        <v>3</v>
      </c>
      <c r="CM488" s="11">
        <v>190</v>
      </c>
      <c r="CN488" s="11">
        <v>0.83</v>
      </c>
      <c r="CO488" s="16">
        <f t="shared" si="1015"/>
        <v>2.35054794520548</v>
      </c>
      <c r="CP488" s="11">
        <v>0.97</v>
      </c>
      <c r="CQ488" s="11">
        <v>2.11</v>
      </c>
      <c r="CR488" s="8">
        <f t="shared" si="1016"/>
        <v>3.0467</v>
      </c>
      <c r="CS488" s="9">
        <v>1.075</v>
      </c>
      <c r="CT488" s="17">
        <v>1.085</v>
      </c>
      <c r="CU488" s="18">
        <f t="shared" si="1017"/>
        <v>47738.1090746581</v>
      </c>
      <c r="DB488" s="11">
        <v>2171</v>
      </c>
      <c r="DC488" s="11">
        <v>0.65</v>
      </c>
      <c r="DD488" s="12">
        <v>1.35</v>
      </c>
      <c r="DE488" s="13">
        <f t="shared" si="1018"/>
        <v>1905.0525</v>
      </c>
      <c r="DF488" s="11">
        <v>3</v>
      </c>
      <c r="DG488" s="11">
        <v>190</v>
      </c>
      <c r="DH488" s="11">
        <v>0.83</v>
      </c>
      <c r="DI488" s="16">
        <f t="shared" si="1019"/>
        <v>2.35054794520548</v>
      </c>
      <c r="DJ488" s="11">
        <v>0.97</v>
      </c>
      <c r="DK488" s="11">
        <v>2.11</v>
      </c>
      <c r="DL488" s="8">
        <f t="shared" si="1020"/>
        <v>3.0467</v>
      </c>
      <c r="DM488" s="9">
        <v>1.075</v>
      </c>
      <c r="DN488" s="17">
        <v>1.085</v>
      </c>
      <c r="DO488" s="18">
        <f t="shared" si="1021"/>
        <v>47738.1090746581</v>
      </c>
      <c r="DV488" s="11">
        <v>2171</v>
      </c>
      <c r="DW488" s="11">
        <v>0.65</v>
      </c>
      <c r="DX488" s="12">
        <v>1.35</v>
      </c>
      <c r="DY488" s="13">
        <f t="shared" si="1022"/>
        <v>1905.0525</v>
      </c>
      <c r="DZ488" s="11">
        <v>3</v>
      </c>
      <c r="EA488" s="11">
        <v>190</v>
      </c>
      <c r="EB488" s="11">
        <v>0.92</v>
      </c>
      <c r="EC488" s="16">
        <f t="shared" si="1023"/>
        <v>2.44054794520548</v>
      </c>
      <c r="ED488" s="11">
        <v>0.97</v>
      </c>
      <c r="EE488" s="11">
        <v>2.91</v>
      </c>
      <c r="EF488" s="8">
        <f t="shared" si="1024"/>
        <v>3.8227</v>
      </c>
      <c r="EG488" s="9">
        <v>1.075</v>
      </c>
      <c r="EH488" s="17">
        <v>1.2</v>
      </c>
      <c r="EI488" s="18">
        <f t="shared" si="1025"/>
        <v>68782.1067859238</v>
      </c>
    </row>
    <row r="489" customHeight="1" spans="6:139">
      <c r="F489" s="23" t="s">
        <v>50</v>
      </c>
      <c r="G489" s="24"/>
      <c r="H489" s="24"/>
      <c r="I489" s="24"/>
      <c r="J489" s="24"/>
      <c r="K489" s="24"/>
      <c r="L489" s="24"/>
      <c r="M489" s="25">
        <f>SUM(S480:S488)</f>
        <v>499232.632650674</v>
      </c>
      <c r="N489" s="25"/>
      <c r="O489" s="25"/>
      <c r="P489" s="25"/>
      <c r="Q489" s="25"/>
      <c r="R489" s="25"/>
      <c r="S489" s="25"/>
      <c r="Z489" s="23" t="s">
        <v>50</v>
      </c>
      <c r="AA489" s="24"/>
      <c r="AB489" s="24"/>
      <c r="AC489" s="24"/>
      <c r="AD489" s="24"/>
      <c r="AE489" s="24"/>
      <c r="AF489" s="24"/>
      <c r="AG489" s="25">
        <f>SUM(AM480:AM488)</f>
        <v>499232.632650674</v>
      </c>
      <c r="AH489" s="25"/>
      <c r="AI489" s="25"/>
      <c r="AJ489" s="25"/>
      <c r="AK489" s="25"/>
      <c r="AL489" s="25"/>
      <c r="AM489" s="25"/>
      <c r="AT489" s="23" t="s">
        <v>50</v>
      </c>
      <c r="AU489" s="24"/>
      <c r="AV489" s="24"/>
      <c r="AW489" s="24"/>
      <c r="AX489" s="24"/>
      <c r="AY489" s="24"/>
      <c r="AZ489" s="24"/>
      <c r="BA489" s="25">
        <f>SUM(BG480:BG488)</f>
        <v>506721.122140434</v>
      </c>
      <c r="BB489" s="25"/>
      <c r="BC489" s="25"/>
      <c r="BD489" s="25"/>
      <c r="BE489" s="25"/>
      <c r="BF489" s="25"/>
      <c r="BG489" s="25"/>
      <c r="BN489" s="23" t="s">
        <v>50</v>
      </c>
      <c r="BO489" s="24"/>
      <c r="BP489" s="24"/>
      <c r="BQ489" s="24"/>
      <c r="BR489" s="24"/>
      <c r="BS489" s="24"/>
      <c r="BT489" s="24"/>
      <c r="BU489" s="25">
        <f>SUM(CA480:CA488)</f>
        <v>506721.122140434</v>
      </c>
      <c r="BV489" s="25"/>
      <c r="BW489" s="25"/>
      <c r="BX489" s="25"/>
      <c r="BY489" s="25"/>
      <c r="BZ489" s="25"/>
      <c r="CA489" s="25"/>
      <c r="CH489" s="23" t="s">
        <v>50</v>
      </c>
      <c r="CI489" s="24"/>
      <c r="CJ489" s="24"/>
      <c r="CK489" s="24"/>
      <c r="CL489" s="24"/>
      <c r="CM489" s="24"/>
      <c r="CN489" s="24"/>
      <c r="CO489" s="25">
        <f>SUM(CU480:CU488)</f>
        <v>541667.406425981</v>
      </c>
      <c r="CP489" s="25"/>
      <c r="CQ489" s="25"/>
      <c r="CR489" s="25"/>
      <c r="CS489" s="25"/>
      <c r="CT489" s="25"/>
      <c r="CU489" s="25"/>
      <c r="DB489" s="23" t="s">
        <v>50</v>
      </c>
      <c r="DC489" s="24"/>
      <c r="DD489" s="24"/>
      <c r="DE489" s="24"/>
      <c r="DF489" s="24"/>
      <c r="DG489" s="24"/>
      <c r="DH489" s="24"/>
      <c r="DI489" s="25">
        <f>SUM(DO480:DO488)</f>
        <v>541667.406425981</v>
      </c>
      <c r="DJ489" s="25"/>
      <c r="DK489" s="25"/>
      <c r="DL489" s="25"/>
      <c r="DM489" s="25"/>
      <c r="DN489" s="25"/>
      <c r="DO489" s="25"/>
      <c r="DV489" s="23" t="s">
        <v>50</v>
      </c>
      <c r="DW489" s="24"/>
      <c r="DX489" s="24"/>
      <c r="DY489" s="24"/>
      <c r="DZ489" s="24"/>
      <c r="EA489" s="24"/>
      <c r="EB489" s="24"/>
      <c r="EC489" s="25">
        <f>SUM(EI480:EI488)</f>
        <v>776853.494193291</v>
      </c>
      <c r="ED489" s="25"/>
      <c r="EE489" s="25"/>
      <c r="EF489" s="25"/>
      <c r="EG489" s="25"/>
      <c r="EH489" s="25"/>
      <c r="EI489" s="25"/>
    </row>
    <row r="490" customHeight="1" spans="6:139">
      <c r="F490" s="24"/>
      <c r="G490" s="24"/>
      <c r="H490" s="24"/>
      <c r="I490" s="24"/>
      <c r="J490" s="24"/>
      <c r="K490" s="24"/>
      <c r="L490" s="24"/>
      <c r="M490" s="25"/>
      <c r="N490" s="25"/>
      <c r="O490" s="25"/>
      <c r="P490" s="25"/>
      <c r="Q490" s="25"/>
      <c r="R490" s="25"/>
      <c r="S490" s="25"/>
      <c r="Z490" s="24"/>
      <c r="AA490" s="24"/>
      <c r="AB490" s="24"/>
      <c r="AC490" s="24"/>
      <c r="AD490" s="24"/>
      <c r="AE490" s="24"/>
      <c r="AF490" s="24"/>
      <c r="AG490" s="25"/>
      <c r="AH490" s="25"/>
      <c r="AI490" s="25"/>
      <c r="AJ490" s="25"/>
      <c r="AK490" s="25"/>
      <c r="AL490" s="25"/>
      <c r="AM490" s="25"/>
      <c r="AT490" s="24"/>
      <c r="AU490" s="24"/>
      <c r="AV490" s="24"/>
      <c r="AW490" s="24"/>
      <c r="AX490" s="24"/>
      <c r="AY490" s="24"/>
      <c r="AZ490" s="24"/>
      <c r="BA490" s="25"/>
      <c r="BB490" s="25"/>
      <c r="BC490" s="25"/>
      <c r="BD490" s="25"/>
      <c r="BE490" s="25"/>
      <c r="BF490" s="25"/>
      <c r="BG490" s="25"/>
      <c r="BN490" s="24"/>
      <c r="BO490" s="24"/>
      <c r="BP490" s="24"/>
      <c r="BQ490" s="24"/>
      <c r="BR490" s="24"/>
      <c r="BS490" s="24"/>
      <c r="BT490" s="24"/>
      <c r="BU490" s="25"/>
      <c r="BV490" s="25"/>
      <c r="BW490" s="25"/>
      <c r="BX490" s="25"/>
      <c r="BY490" s="25"/>
      <c r="BZ490" s="25"/>
      <c r="CA490" s="25"/>
      <c r="CH490" s="24"/>
      <c r="CI490" s="24"/>
      <c r="CJ490" s="24"/>
      <c r="CK490" s="24"/>
      <c r="CL490" s="24"/>
      <c r="CM490" s="24"/>
      <c r="CN490" s="24"/>
      <c r="CO490" s="25"/>
      <c r="CP490" s="25"/>
      <c r="CQ490" s="25"/>
      <c r="CR490" s="25"/>
      <c r="CS490" s="25"/>
      <c r="CT490" s="25"/>
      <c r="CU490" s="25"/>
      <c r="DB490" s="24"/>
      <c r="DC490" s="24"/>
      <c r="DD490" s="24"/>
      <c r="DE490" s="24"/>
      <c r="DF490" s="24"/>
      <c r="DG490" s="24"/>
      <c r="DH490" s="24"/>
      <c r="DI490" s="25"/>
      <c r="DJ490" s="25"/>
      <c r="DK490" s="25"/>
      <c r="DL490" s="25"/>
      <c r="DM490" s="25"/>
      <c r="DN490" s="25"/>
      <c r="DO490" s="25"/>
      <c r="DV490" s="24"/>
      <c r="DW490" s="24"/>
      <c r="DX490" s="24"/>
      <c r="DY490" s="24"/>
      <c r="DZ490" s="24"/>
      <c r="EA490" s="24"/>
      <c r="EB490" s="24"/>
      <c r="EC490" s="25"/>
      <c r="ED490" s="25"/>
      <c r="EE490" s="25"/>
      <c r="EF490" s="25"/>
      <c r="EG490" s="25"/>
      <c r="EH490" s="25"/>
      <c r="EI490" s="25"/>
    </row>
    <row r="491" customHeight="1" spans="6:139">
      <c r="F491" s="3" t="s">
        <v>51</v>
      </c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Z491" s="3" t="s">
        <v>51</v>
      </c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T491" s="3" t="s">
        <v>51</v>
      </c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N491" s="3" t="s">
        <v>51</v>
      </c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H491" s="3" t="s">
        <v>51</v>
      </c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DB491" s="3" t="s">
        <v>51</v>
      </c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V491" s="3" t="s">
        <v>51</v>
      </c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</row>
    <row r="492" customHeight="1" spans="6:139">
      <c r="F492" s="4" t="s">
        <v>8</v>
      </c>
      <c r="G492" s="5"/>
      <c r="H492" s="5"/>
      <c r="I492" s="6"/>
      <c r="J492" s="7" t="s">
        <v>9</v>
      </c>
      <c r="K492" s="7"/>
      <c r="L492" s="7"/>
      <c r="M492" s="7"/>
      <c r="N492" s="8" t="s">
        <v>10</v>
      </c>
      <c r="O492" s="8"/>
      <c r="P492" s="8"/>
      <c r="Q492" s="9" t="s">
        <v>11</v>
      </c>
      <c r="R492" s="10" t="s">
        <v>12</v>
      </c>
      <c r="S492" s="10" t="s">
        <v>13</v>
      </c>
      <c r="Z492" s="4" t="s">
        <v>8</v>
      </c>
      <c r="AA492" s="5"/>
      <c r="AB492" s="5"/>
      <c r="AC492" s="6"/>
      <c r="AD492" s="7" t="s">
        <v>9</v>
      </c>
      <c r="AE492" s="7"/>
      <c r="AF492" s="7"/>
      <c r="AG492" s="7"/>
      <c r="AH492" s="8" t="s">
        <v>10</v>
      </c>
      <c r="AI492" s="8"/>
      <c r="AJ492" s="8"/>
      <c r="AK492" s="9" t="s">
        <v>11</v>
      </c>
      <c r="AL492" s="10" t="s">
        <v>12</v>
      </c>
      <c r="AM492" s="10" t="s">
        <v>13</v>
      </c>
      <c r="AT492" s="4" t="s">
        <v>8</v>
      </c>
      <c r="AU492" s="5"/>
      <c r="AV492" s="5"/>
      <c r="AW492" s="6"/>
      <c r="AX492" s="7" t="s">
        <v>9</v>
      </c>
      <c r="AY492" s="7"/>
      <c r="AZ492" s="7"/>
      <c r="BA492" s="7"/>
      <c r="BB492" s="8" t="s">
        <v>10</v>
      </c>
      <c r="BC492" s="8"/>
      <c r="BD492" s="8"/>
      <c r="BE492" s="9" t="s">
        <v>11</v>
      </c>
      <c r="BF492" s="10" t="s">
        <v>12</v>
      </c>
      <c r="BG492" s="10" t="s">
        <v>13</v>
      </c>
      <c r="BN492" s="4" t="s">
        <v>8</v>
      </c>
      <c r="BO492" s="5"/>
      <c r="BP492" s="5"/>
      <c r="BQ492" s="6"/>
      <c r="BR492" s="7" t="s">
        <v>9</v>
      </c>
      <c r="BS492" s="7"/>
      <c r="BT492" s="7"/>
      <c r="BU492" s="7"/>
      <c r="BV492" s="8" t="s">
        <v>10</v>
      </c>
      <c r="BW492" s="8"/>
      <c r="BX492" s="8"/>
      <c r="BY492" s="9" t="s">
        <v>11</v>
      </c>
      <c r="BZ492" s="10" t="s">
        <v>12</v>
      </c>
      <c r="CA492" s="10" t="s">
        <v>13</v>
      </c>
      <c r="CH492" s="4" t="s">
        <v>8</v>
      </c>
      <c r="CI492" s="5"/>
      <c r="CJ492" s="5"/>
      <c r="CK492" s="6"/>
      <c r="CL492" s="7" t="s">
        <v>9</v>
      </c>
      <c r="CM492" s="7"/>
      <c r="CN492" s="7"/>
      <c r="CO492" s="7"/>
      <c r="CP492" s="8" t="s">
        <v>10</v>
      </c>
      <c r="CQ492" s="8"/>
      <c r="CR492" s="8"/>
      <c r="CS492" s="9" t="s">
        <v>11</v>
      </c>
      <c r="CT492" s="10" t="s">
        <v>12</v>
      </c>
      <c r="CU492" s="10" t="s">
        <v>13</v>
      </c>
      <c r="DB492" s="4" t="s">
        <v>8</v>
      </c>
      <c r="DC492" s="5"/>
      <c r="DD492" s="5"/>
      <c r="DE492" s="6"/>
      <c r="DF492" s="7" t="s">
        <v>9</v>
      </c>
      <c r="DG492" s="7"/>
      <c r="DH492" s="7"/>
      <c r="DI492" s="7"/>
      <c r="DJ492" s="8" t="s">
        <v>10</v>
      </c>
      <c r="DK492" s="8"/>
      <c r="DL492" s="8"/>
      <c r="DM492" s="9" t="s">
        <v>11</v>
      </c>
      <c r="DN492" s="10" t="s">
        <v>12</v>
      </c>
      <c r="DO492" s="10" t="s">
        <v>13</v>
      </c>
      <c r="DV492" s="4" t="s">
        <v>8</v>
      </c>
      <c r="DW492" s="5"/>
      <c r="DX492" s="5"/>
      <c r="DY492" s="6"/>
      <c r="DZ492" s="7" t="s">
        <v>9</v>
      </c>
      <c r="EA492" s="7"/>
      <c r="EB492" s="7"/>
      <c r="EC492" s="7"/>
      <c r="ED492" s="8" t="s">
        <v>10</v>
      </c>
      <c r="EE492" s="8"/>
      <c r="EF492" s="8"/>
      <c r="EG492" s="9" t="s">
        <v>11</v>
      </c>
      <c r="EH492" s="10" t="s">
        <v>12</v>
      </c>
      <c r="EI492" s="10" t="s">
        <v>13</v>
      </c>
    </row>
    <row r="493" customHeight="1" spans="6:139">
      <c r="F493" s="11" t="s">
        <v>52</v>
      </c>
      <c r="G493" s="11" t="s">
        <v>20</v>
      </c>
      <c r="H493" s="12" t="s">
        <v>21</v>
      </c>
      <c r="I493" s="13" t="s">
        <v>8</v>
      </c>
      <c r="J493" s="11" t="s">
        <v>22</v>
      </c>
      <c r="K493" s="11" t="s">
        <v>23</v>
      </c>
      <c r="L493" s="11" t="s">
        <v>24</v>
      </c>
      <c r="M493" s="7" t="s">
        <v>25</v>
      </c>
      <c r="N493" s="11" t="s">
        <v>26</v>
      </c>
      <c r="O493" s="11" t="s">
        <v>27</v>
      </c>
      <c r="P493" s="8" t="s">
        <v>28</v>
      </c>
      <c r="Q493" s="9" t="s">
        <v>29</v>
      </c>
      <c r="R493" s="14"/>
      <c r="S493" s="14"/>
      <c r="Z493" s="11" t="s">
        <v>52</v>
      </c>
      <c r="AA493" s="11" t="s">
        <v>20</v>
      </c>
      <c r="AB493" s="12" t="s">
        <v>21</v>
      </c>
      <c r="AC493" s="13" t="s">
        <v>8</v>
      </c>
      <c r="AD493" s="11" t="s">
        <v>22</v>
      </c>
      <c r="AE493" s="11" t="s">
        <v>23</v>
      </c>
      <c r="AF493" s="11" t="s">
        <v>24</v>
      </c>
      <c r="AG493" s="7" t="s">
        <v>25</v>
      </c>
      <c r="AH493" s="11" t="s">
        <v>26</v>
      </c>
      <c r="AI493" s="11" t="s">
        <v>27</v>
      </c>
      <c r="AJ493" s="8" t="s">
        <v>28</v>
      </c>
      <c r="AK493" s="9" t="s">
        <v>29</v>
      </c>
      <c r="AL493" s="14"/>
      <c r="AM493" s="14"/>
      <c r="AT493" s="11" t="s">
        <v>52</v>
      </c>
      <c r="AU493" s="11" t="s">
        <v>20</v>
      </c>
      <c r="AV493" s="12" t="s">
        <v>21</v>
      </c>
      <c r="AW493" s="13" t="s">
        <v>8</v>
      </c>
      <c r="AX493" s="11" t="s">
        <v>22</v>
      </c>
      <c r="AY493" s="11" t="s">
        <v>23</v>
      </c>
      <c r="AZ493" s="11" t="s">
        <v>24</v>
      </c>
      <c r="BA493" s="7" t="s">
        <v>25</v>
      </c>
      <c r="BB493" s="11" t="s">
        <v>26</v>
      </c>
      <c r="BC493" s="11" t="s">
        <v>27</v>
      </c>
      <c r="BD493" s="8" t="s">
        <v>28</v>
      </c>
      <c r="BE493" s="9" t="s">
        <v>29</v>
      </c>
      <c r="BF493" s="14"/>
      <c r="BG493" s="14"/>
      <c r="BN493" s="11" t="s">
        <v>52</v>
      </c>
      <c r="BO493" s="11" t="s">
        <v>20</v>
      </c>
      <c r="BP493" s="12" t="s">
        <v>21</v>
      </c>
      <c r="BQ493" s="13" t="s">
        <v>8</v>
      </c>
      <c r="BR493" s="11" t="s">
        <v>22</v>
      </c>
      <c r="BS493" s="11" t="s">
        <v>23</v>
      </c>
      <c r="BT493" s="11" t="s">
        <v>24</v>
      </c>
      <c r="BU493" s="7" t="s">
        <v>25</v>
      </c>
      <c r="BV493" s="11" t="s">
        <v>26</v>
      </c>
      <c r="BW493" s="11" t="s">
        <v>27</v>
      </c>
      <c r="BX493" s="8" t="s">
        <v>28</v>
      </c>
      <c r="BY493" s="9" t="s">
        <v>29</v>
      </c>
      <c r="BZ493" s="14"/>
      <c r="CA493" s="14"/>
      <c r="CH493" s="11" t="s">
        <v>52</v>
      </c>
      <c r="CI493" s="11" t="s">
        <v>20</v>
      </c>
      <c r="CJ493" s="12" t="s">
        <v>21</v>
      </c>
      <c r="CK493" s="13" t="s">
        <v>8</v>
      </c>
      <c r="CL493" s="11" t="s">
        <v>22</v>
      </c>
      <c r="CM493" s="11" t="s">
        <v>23</v>
      </c>
      <c r="CN493" s="11" t="s">
        <v>24</v>
      </c>
      <c r="CO493" s="7" t="s">
        <v>25</v>
      </c>
      <c r="CP493" s="11" t="s">
        <v>26</v>
      </c>
      <c r="CQ493" s="11" t="s">
        <v>27</v>
      </c>
      <c r="CR493" s="8" t="s">
        <v>28</v>
      </c>
      <c r="CS493" s="9" t="s">
        <v>29</v>
      </c>
      <c r="CT493" s="14"/>
      <c r="CU493" s="14"/>
      <c r="DB493" s="11" t="s">
        <v>52</v>
      </c>
      <c r="DC493" s="11" t="s">
        <v>20</v>
      </c>
      <c r="DD493" s="12" t="s">
        <v>21</v>
      </c>
      <c r="DE493" s="13" t="s">
        <v>8</v>
      </c>
      <c r="DF493" s="11" t="s">
        <v>22</v>
      </c>
      <c r="DG493" s="11" t="s">
        <v>23</v>
      </c>
      <c r="DH493" s="11" t="s">
        <v>24</v>
      </c>
      <c r="DI493" s="7" t="s">
        <v>25</v>
      </c>
      <c r="DJ493" s="11" t="s">
        <v>26</v>
      </c>
      <c r="DK493" s="11" t="s">
        <v>27</v>
      </c>
      <c r="DL493" s="8" t="s">
        <v>28</v>
      </c>
      <c r="DM493" s="9" t="s">
        <v>29</v>
      </c>
      <c r="DN493" s="14"/>
      <c r="DO493" s="14"/>
      <c r="DV493" s="11" t="s">
        <v>52</v>
      </c>
      <c r="DW493" s="11" t="s">
        <v>20</v>
      </c>
      <c r="DX493" s="12" t="s">
        <v>21</v>
      </c>
      <c r="DY493" s="13" t="s">
        <v>8</v>
      </c>
      <c r="DZ493" s="11" t="s">
        <v>22</v>
      </c>
      <c r="EA493" s="11" t="s">
        <v>23</v>
      </c>
      <c r="EB493" s="11" t="s">
        <v>24</v>
      </c>
      <c r="EC493" s="7" t="s">
        <v>25</v>
      </c>
      <c r="ED493" s="11" t="s">
        <v>26</v>
      </c>
      <c r="EE493" s="11" t="s">
        <v>27</v>
      </c>
      <c r="EF493" s="8" t="s">
        <v>28</v>
      </c>
      <c r="EG493" s="9" t="s">
        <v>29</v>
      </c>
      <c r="EH493" s="14"/>
      <c r="EI493" s="14"/>
    </row>
    <row r="494" customHeight="1" spans="6:139">
      <c r="F494" s="11">
        <v>35434</v>
      </c>
      <c r="G494" s="11">
        <v>0.0847</v>
      </c>
      <c r="H494" s="12">
        <v>1.35</v>
      </c>
      <c r="I494" s="13">
        <f t="shared" ref="I494:I496" si="1026">F494*G494*H494</f>
        <v>4051.70073</v>
      </c>
      <c r="J494" s="11">
        <v>3</v>
      </c>
      <c r="K494" s="11">
        <v>490</v>
      </c>
      <c r="L494" s="11">
        <v>1.43</v>
      </c>
      <c r="M494" s="16">
        <f t="shared" ref="M494:M496" si="1027">1+6*K494/(K494+2000)+L494</f>
        <v>3.61072289156627</v>
      </c>
      <c r="N494" s="11">
        <v>0.89</v>
      </c>
      <c r="O494" s="11">
        <v>1.78</v>
      </c>
      <c r="P494" s="8">
        <f t="shared" ref="P494:P496" si="1028">1+N494*O494</f>
        <v>2.5842</v>
      </c>
      <c r="Q494" s="9">
        <v>1.275</v>
      </c>
      <c r="R494" s="17">
        <v>1</v>
      </c>
      <c r="S494" s="18">
        <f t="shared" ref="S494:S498" si="1029">I494*J494*Q494*P494*M494*R494</f>
        <v>144606.921507345</v>
      </c>
      <c r="Z494" s="11">
        <v>35728</v>
      </c>
      <c r="AA494" s="11">
        <v>0.0847</v>
      </c>
      <c r="AB494" s="12">
        <v>1.35</v>
      </c>
      <c r="AC494" s="13">
        <f t="shared" ref="AC494:AC496" si="1030">Z494*AA494*AB494</f>
        <v>4085.31816</v>
      </c>
      <c r="AD494" s="11">
        <v>3</v>
      </c>
      <c r="AE494" s="11">
        <v>450</v>
      </c>
      <c r="AF494" s="11">
        <v>1.43</v>
      </c>
      <c r="AG494" s="16">
        <f t="shared" ref="AG494:AG496" si="1031">1+6*AE494/(AE494+2000)+AF494</f>
        <v>3.53204081632653</v>
      </c>
      <c r="AH494" s="11">
        <v>1</v>
      </c>
      <c r="AI494" s="11">
        <v>2.71</v>
      </c>
      <c r="AJ494" s="8">
        <f t="shared" ref="AJ494:AJ496" si="1032">1+AH494*AI494</f>
        <v>3.71</v>
      </c>
      <c r="AK494" s="9">
        <v>1.275</v>
      </c>
      <c r="AL494" s="17">
        <v>1</v>
      </c>
      <c r="AM494" s="18">
        <f t="shared" ref="AM494:AM498" si="1033">AC494*AD494*AK494*AJ494*AG494*AL494</f>
        <v>204765.575968939</v>
      </c>
      <c r="AT494" s="11">
        <v>36903</v>
      </c>
      <c r="AU494" s="11">
        <v>0.0847</v>
      </c>
      <c r="AV494" s="12">
        <v>1.35</v>
      </c>
      <c r="AW494" s="13">
        <f t="shared" ref="AW494:AW497" si="1034">AT494*AU494*AV494</f>
        <v>4219.673535</v>
      </c>
      <c r="AX494" s="11">
        <v>3</v>
      </c>
      <c r="AY494" s="11">
        <v>490</v>
      </c>
      <c r="AZ494" s="11">
        <v>1.43</v>
      </c>
      <c r="BA494" s="16">
        <f t="shared" ref="BA494:BA497" si="1035">1+6*AY494/(AY494+2000)+AZ494</f>
        <v>3.61072289156627</v>
      </c>
      <c r="BB494" s="11">
        <v>0.93</v>
      </c>
      <c r="BC494" s="11">
        <v>1.85</v>
      </c>
      <c r="BD494" s="8">
        <f t="shared" ref="BD494:BD497" si="1036">1+BB494*BC494</f>
        <v>2.7205</v>
      </c>
      <c r="BE494" s="9">
        <v>1.275</v>
      </c>
      <c r="BF494" s="17">
        <v>1.015</v>
      </c>
      <c r="BG494" s="18">
        <f t="shared" ref="BG494:BG498" si="1037">AW494*AX494*BE494*BD494*BA494*BF494</f>
        <v>160923.408737645</v>
      </c>
      <c r="BN494" s="11">
        <v>38167</v>
      </c>
      <c r="BO494" s="11">
        <v>0.0847</v>
      </c>
      <c r="BP494" s="12">
        <v>1.35</v>
      </c>
      <c r="BQ494" s="13">
        <f t="shared" ref="BQ494:BQ497" si="1038">BN494*BO494*BP494</f>
        <v>4364.205615</v>
      </c>
      <c r="BR494" s="11">
        <v>3</v>
      </c>
      <c r="BS494" s="11">
        <v>490</v>
      </c>
      <c r="BT494" s="11">
        <v>1.43</v>
      </c>
      <c r="BU494" s="16">
        <f t="shared" ref="BU494:BU497" si="1039">1+6*BS494/(BS494+2000)+BT494</f>
        <v>3.61072289156627</v>
      </c>
      <c r="BV494" s="11">
        <v>1</v>
      </c>
      <c r="BW494" s="11">
        <v>2.71</v>
      </c>
      <c r="BX494" s="8">
        <f t="shared" ref="BX494:BX497" si="1040">1+BV494*BW494</f>
        <v>3.71</v>
      </c>
      <c r="BY494" s="9">
        <v>1.275</v>
      </c>
      <c r="BZ494" s="17">
        <v>1.015</v>
      </c>
      <c r="CA494" s="18">
        <f t="shared" ref="CA494:CA498" si="1041">BQ494*BR494*BY494*BX494*BU494*BZ494</f>
        <v>226971.200343604</v>
      </c>
      <c r="CH494" s="11">
        <v>42781</v>
      </c>
      <c r="CI494" s="11">
        <v>0.0847</v>
      </c>
      <c r="CJ494" s="12">
        <v>1.35</v>
      </c>
      <c r="CK494" s="13">
        <f t="shared" ref="CK494:CK498" si="1042">CH494*CI494*CJ494</f>
        <v>4891.793445</v>
      </c>
      <c r="CL494" s="11">
        <v>3</v>
      </c>
      <c r="CM494" s="11">
        <v>490</v>
      </c>
      <c r="CN494" s="11">
        <v>1.43</v>
      </c>
      <c r="CO494" s="16">
        <f t="shared" ref="CO494:CO498" si="1043">1+6*CM494/(CM494+2000)+CN494</f>
        <v>3.61072289156627</v>
      </c>
      <c r="CP494" s="11">
        <v>0.93</v>
      </c>
      <c r="CQ494" s="11">
        <v>1.85</v>
      </c>
      <c r="CR494" s="8">
        <f t="shared" ref="CR494:CR498" si="1044">1+CP494*CQ494</f>
        <v>2.7205</v>
      </c>
      <c r="CS494" s="9">
        <v>1.275</v>
      </c>
      <c r="CT494" s="17">
        <v>1.085</v>
      </c>
      <c r="CU494" s="18">
        <f t="shared" ref="CU494:CU498" si="1045">CK494*CL494*CS494*CR494*CO494*CT494</f>
        <v>199421.591577324</v>
      </c>
      <c r="DB494" s="11">
        <v>44045</v>
      </c>
      <c r="DC494" s="11">
        <v>0.0847</v>
      </c>
      <c r="DD494" s="12">
        <v>1.35</v>
      </c>
      <c r="DE494" s="13">
        <f t="shared" ref="DE494:DE498" si="1046">DB494*DC494*DD494</f>
        <v>5036.325525</v>
      </c>
      <c r="DF494" s="11">
        <v>3</v>
      </c>
      <c r="DG494" s="11">
        <v>490</v>
      </c>
      <c r="DH494" s="11">
        <v>1.43</v>
      </c>
      <c r="DI494" s="16">
        <f t="shared" ref="DI494:DI498" si="1047">1+6*DG494/(DG494+2000)+DH494</f>
        <v>3.61072289156627</v>
      </c>
      <c r="DJ494" s="11">
        <v>1</v>
      </c>
      <c r="DK494" s="11">
        <v>2.71</v>
      </c>
      <c r="DL494" s="8">
        <f t="shared" ref="DL494:DL498" si="1048">1+DJ494*DK494</f>
        <v>3.71</v>
      </c>
      <c r="DM494" s="9">
        <v>1.275</v>
      </c>
      <c r="DN494" s="17">
        <v>1.085</v>
      </c>
      <c r="DO494" s="18">
        <f t="shared" ref="DO494:DO498" si="1049">DE494*DF494*DM494*DL494*DI494*DN494</f>
        <v>279990.334756741</v>
      </c>
      <c r="DV494" s="11">
        <v>49923</v>
      </c>
      <c r="DW494" s="11">
        <v>0.09996</v>
      </c>
      <c r="DX494" s="12">
        <v>1.35</v>
      </c>
      <c r="DY494" s="13">
        <f t="shared" ref="DY494:DY498" si="1050">DV494*DW494*DX494</f>
        <v>6736.909158</v>
      </c>
      <c r="DZ494" s="11">
        <v>3</v>
      </c>
      <c r="EA494" s="11">
        <v>490</v>
      </c>
      <c r="EB494" s="11">
        <v>1.52</v>
      </c>
      <c r="EC494" s="16">
        <f t="shared" ref="EC494:EC498" si="1051">1+6*EA494/(EA494+2000)+EB494</f>
        <v>3.70072289156626</v>
      </c>
      <c r="ED494" s="11">
        <v>1</v>
      </c>
      <c r="EE494" s="11">
        <v>3.51</v>
      </c>
      <c r="EF494" s="8">
        <f t="shared" ref="EF494:EF498" si="1052">1+ED494*EE494</f>
        <v>4.51</v>
      </c>
      <c r="EG494" s="9">
        <v>1.275</v>
      </c>
      <c r="EH494" s="17">
        <v>1.2</v>
      </c>
      <c r="EI494" s="18">
        <f t="shared" ref="EI494:EI498" si="1053">DY494*DZ494*EG494*EF494*EC494*EH494</f>
        <v>516103.120836395</v>
      </c>
    </row>
    <row r="495" customHeight="1" spans="6:139">
      <c r="F495" s="11">
        <v>35434</v>
      </c>
      <c r="G495" s="11">
        <v>0.0847</v>
      </c>
      <c r="H495" s="12">
        <v>1.35</v>
      </c>
      <c r="I495" s="13">
        <f t="shared" si="1026"/>
        <v>4051.70073</v>
      </c>
      <c r="J495" s="11">
        <v>3</v>
      </c>
      <c r="K495" s="11">
        <v>490</v>
      </c>
      <c r="L495" s="11">
        <v>1.43</v>
      </c>
      <c r="M495" s="16">
        <f t="shared" si="1027"/>
        <v>3.61072289156627</v>
      </c>
      <c r="N495" s="11">
        <v>0.89</v>
      </c>
      <c r="O495" s="11">
        <v>1.78</v>
      </c>
      <c r="P495" s="8">
        <f t="shared" si="1028"/>
        <v>2.5842</v>
      </c>
      <c r="Q495" s="9">
        <v>1.275</v>
      </c>
      <c r="R495" s="17">
        <v>1</v>
      </c>
      <c r="S495" s="18">
        <f t="shared" si="1029"/>
        <v>144606.921507345</v>
      </c>
      <c r="Z495" s="11">
        <v>35728</v>
      </c>
      <c r="AA495" s="11">
        <v>0.0847</v>
      </c>
      <c r="AB495" s="12">
        <v>1.35</v>
      </c>
      <c r="AC495" s="13">
        <f t="shared" si="1030"/>
        <v>4085.31816</v>
      </c>
      <c r="AD495" s="11">
        <v>3</v>
      </c>
      <c r="AE495" s="11">
        <v>450</v>
      </c>
      <c r="AF495" s="11">
        <v>1.43</v>
      </c>
      <c r="AG495" s="16">
        <f t="shared" si="1031"/>
        <v>3.53204081632653</v>
      </c>
      <c r="AH495" s="11">
        <v>1</v>
      </c>
      <c r="AI495" s="11">
        <v>2.71</v>
      </c>
      <c r="AJ495" s="8">
        <f t="shared" si="1032"/>
        <v>3.71</v>
      </c>
      <c r="AK495" s="9">
        <v>1.275</v>
      </c>
      <c r="AL495" s="17">
        <v>1</v>
      </c>
      <c r="AM495" s="18">
        <f t="shared" si="1033"/>
        <v>204765.575968939</v>
      </c>
      <c r="AT495" s="11">
        <v>36903</v>
      </c>
      <c r="AU495" s="11">
        <v>0.0847</v>
      </c>
      <c r="AV495" s="12">
        <v>1.35</v>
      </c>
      <c r="AW495" s="13">
        <f t="shared" si="1034"/>
        <v>4219.673535</v>
      </c>
      <c r="AX495" s="11">
        <v>3</v>
      </c>
      <c r="AY495" s="11">
        <v>490</v>
      </c>
      <c r="AZ495" s="11">
        <v>1.43</v>
      </c>
      <c r="BA495" s="16">
        <f t="shared" si="1035"/>
        <v>3.61072289156627</v>
      </c>
      <c r="BB495" s="11">
        <v>0.93</v>
      </c>
      <c r="BC495" s="11">
        <v>1.85</v>
      </c>
      <c r="BD495" s="8">
        <f t="shared" si="1036"/>
        <v>2.7205</v>
      </c>
      <c r="BE495" s="9">
        <v>1.275</v>
      </c>
      <c r="BF495" s="17">
        <v>1.015</v>
      </c>
      <c r="BG495" s="18">
        <f t="shared" si="1037"/>
        <v>160923.408737645</v>
      </c>
      <c r="BN495" s="11">
        <v>38167</v>
      </c>
      <c r="BO495" s="11">
        <v>0.0847</v>
      </c>
      <c r="BP495" s="12">
        <v>1.35</v>
      </c>
      <c r="BQ495" s="13">
        <f t="shared" si="1038"/>
        <v>4364.205615</v>
      </c>
      <c r="BR495" s="11">
        <v>3</v>
      </c>
      <c r="BS495" s="11">
        <v>490</v>
      </c>
      <c r="BT495" s="11">
        <v>1.43</v>
      </c>
      <c r="BU495" s="16">
        <f t="shared" si="1039"/>
        <v>3.61072289156627</v>
      </c>
      <c r="BV495" s="11">
        <v>1</v>
      </c>
      <c r="BW495" s="11">
        <v>2.71</v>
      </c>
      <c r="BX495" s="8">
        <f t="shared" si="1040"/>
        <v>3.71</v>
      </c>
      <c r="BY495" s="9">
        <v>1.275</v>
      </c>
      <c r="BZ495" s="17">
        <v>1.015</v>
      </c>
      <c r="CA495" s="18">
        <f t="shared" si="1041"/>
        <v>226971.200343604</v>
      </c>
      <c r="CH495" s="11">
        <v>42781</v>
      </c>
      <c r="CI495" s="11">
        <v>0.0847</v>
      </c>
      <c r="CJ495" s="12">
        <v>1.35</v>
      </c>
      <c r="CK495" s="13">
        <f t="shared" si="1042"/>
        <v>4891.793445</v>
      </c>
      <c r="CL495" s="11">
        <v>3</v>
      </c>
      <c r="CM495" s="11">
        <v>490</v>
      </c>
      <c r="CN495" s="11">
        <v>1.43</v>
      </c>
      <c r="CO495" s="16">
        <f t="shared" si="1043"/>
        <v>3.61072289156627</v>
      </c>
      <c r="CP495" s="11">
        <v>0.93</v>
      </c>
      <c r="CQ495" s="11">
        <v>1.85</v>
      </c>
      <c r="CR495" s="8">
        <f t="shared" si="1044"/>
        <v>2.7205</v>
      </c>
      <c r="CS495" s="9">
        <v>1.275</v>
      </c>
      <c r="CT495" s="17">
        <v>1.085</v>
      </c>
      <c r="CU495" s="18">
        <f t="shared" si="1045"/>
        <v>199421.591577324</v>
      </c>
      <c r="DB495" s="11">
        <v>44045</v>
      </c>
      <c r="DC495" s="11">
        <v>0.0847</v>
      </c>
      <c r="DD495" s="12">
        <v>1.35</v>
      </c>
      <c r="DE495" s="13">
        <f t="shared" si="1046"/>
        <v>5036.325525</v>
      </c>
      <c r="DF495" s="11">
        <v>3</v>
      </c>
      <c r="DG495" s="11">
        <v>490</v>
      </c>
      <c r="DH495" s="11">
        <v>1.43</v>
      </c>
      <c r="DI495" s="16">
        <f t="shared" si="1047"/>
        <v>3.61072289156627</v>
      </c>
      <c r="DJ495" s="11">
        <v>1</v>
      </c>
      <c r="DK495" s="11">
        <v>2.71</v>
      </c>
      <c r="DL495" s="8">
        <f t="shared" si="1048"/>
        <v>3.71</v>
      </c>
      <c r="DM495" s="9">
        <v>1.275</v>
      </c>
      <c r="DN495" s="17">
        <v>1.085</v>
      </c>
      <c r="DO495" s="18">
        <f t="shared" si="1049"/>
        <v>279990.334756741</v>
      </c>
      <c r="DV495" s="11">
        <v>49923</v>
      </c>
      <c r="DW495" s="11">
        <v>0.09996</v>
      </c>
      <c r="DX495" s="12">
        <v>1.35</v>
      </c>
      <c r="DY495" s="13">
        <f t="shared" si="1050"/>
        <v>6736.909158</v>
      </c>
      <c r="DZ495" s="11">
        <v>3</v>
      </c>
      <c r="EA495" s="11">
        <v>490</v>
      </c>
      <c r="EB495" s="11">
        <v>1.52</v>
      </c>
      <c r="EC495" s="16">
        <f t="shared" si="1051"/>
        <v>3.70072289156626</v>
      </c>
      <c r="ED495" s="11">
        <v>1</v>
      </c>
      <c r="EE495" s="11">
        <v>3.51</v>
      </c>
      <c r="EF495" s="8">
        <f t="shared" si="1052"/>
        <v>4.51</v>
      </c>
      <c r="EG495" s="9">
        <v>1.275</v>
      </c>
      <c r="EH495" s="17">
        <v>1.2</v>
      </c>
      <c r="EI495" s="18">
        <f t="shared" si="1053"/>
        <v>516103.120836395</v>
      </c>
    </row>
    <row r="496" customHeight="1" spans="6:139">
      <c r="F496" s="11">
        <v>35434</v>
      </c>
      <c r="G496" s="11">
        <v>0.0847</v>
      </c>
      <c r="H496" s="12">
        <v>1.35</v>
      </c>
      <c r="I496" s="13">
        <f t="shared" si="1026"/>
        <v>4051.70073</v>
      </c>
      <c r="J496" s="11">
        <v>3</v>
      </c>
      <c r="K496" s="11">
        <v>240</v>
      </c>
      <c r="L496" s="11">
        <v>1.43</v>
      </c>
      <c r="M496" s="16">
        <f t="shared" si="1027"/>
        <v>3.07285714285714</v>
      </c>
      <c r="N496" s="11">
        <v>0.89</v>
      </c>
      <c r="O496" s="11">
        <v>1.78</v>
      </c>
      <c r="P496" s="8">
        <f t="shared" si="1028"/>
        <v>2.5842</v>
      </c>
      <c r="Q496" s="9">
        <v>1.075</v>
      </c>
      <c r="R496" s="17">
        <v>1</v>
      </c>
      <c r="S496" s="18">
        <f t="shared" si="1029"/>
        <v>103761.339869241</v>
      </c>
      <c r="Z496" s="11">
        <v>35728</v>
      </c>
      <c r="AA496" s="11">
        <v>0.0847</v>
      </c>
      <c r="AB496" s="12">
        <v>1.35</v>
      </c>
      <c r="AC496" s="13">
        <f t="shared" si="1030"/>
        <v>4085.31816</v>
      </c>
      <c r="AD496" s="11">
        <v>3</v>
      </c>
      <c r="AE496" s="11">
        <v>200</v>
      </c>
      <c r="AF496" s="11">
        <v>1.43</v>
      </c>
      <c r="AG496" s="16">
        <f t="shared" si="1031"/>
        <v>2.97545454545455</v>
      </c>
      <c r="AH496" s="11">
        <v>1</v>
      </c>
      <c r="AI496" s="11">
        <v>2.71</v>
      </c>
      <c r="AJ496" s="8">
        <f t="shared" si="1032"/>
        <v>3.71</v>
      </c>
      <c r="AK496" s="9">
        <v>1.075</v>
      </c>
      <c r="AL496" s="17">
        <v>1</v>
      </c>
      <c r="AM496" s="18">
        <f t="shared" si="1033"/>
        <v>145439.65419887</v>
      </c>
      <c r="AT496" s="11">
        <v>36903</v>
      </c>
      <c r="AU496" s="11">
        <v>0.0847</v>
      </c>
      <c r="AV496" s="12">
        <v>1.35</v>
      </c>
      <c r="AW496" s="13">
        <f t="shared" si="1034"/>
        <v>4219.673535</v>
      </c>
      <c r="AX496" s="11">
        <v>3</v>
      </c>
      <c r="AY496" s="11">
        <v>490</v>
      </c>
      <c r="AZ496" s="11">
        <v>1.43</v>
      </c>
      <c r="BA496" s="16">
        <f t="shared" si="1035"/>
        <v>3.61072289156627</v>
      </c>
      <c r="BB496" s="11">
        <v>0.93</v>
      </c>
      <c r="BC496" s="11">
        <v>1.85</v>
      </c>
      <c r="BD496" s="8">
        <f t="shared" si="1036"/>
        <v>2.7205</v>
      </c>
      <c r="BE496" s="9">
        <v>1.275</v>
      </c>
      <c r="BF496" s="17">
        <v>1.015</v>
      </c>
      <c r="BG496" s="18">
        <f t="shared" si="1037"/>
        <v>160923.408737645</v>
      </c>
      <c r="BN496" s="11">
        <v>38167</v>
      </c>
      <c r="BO496" s="11">
        <v>0.0847</v>
      </c>
      <c r="BP496" s="12">
        <v>1.35</v>
      </c>
      <c r="BQ496" s="13">
        <f t="shared" si="1038"/>
        <v>4364.205615</v>
      </c>
      <c r="BR496" s="11">
        <v>3</v>
      </c>
      <c r="BS496" s="11">
        <v>490</v>
      </c>
      <c r="BT496" s="11">
        <v>1.43</v>
      </c>
      <c r="BU496" s="16">
        <f t="shared" si="1039"/>
        <v>3.61072289156627</v>
      </c>
      <c r="BV496" s="11">
        <v>1</v>
      </c>
      <c r="BW496" s="11">
        <v>2.71</v>
      </c>
      <c r="BX496" s="8">
        <f t="shared" si="1040"/>
        <v>3.71</v>
      </c>
      <c r="BY496" s="9">
        <v>1.275</v>
      </c>
      <c r="BZ496" s="17">
        <v>1.015</v>
      </c>
      <c r="CA496" s="18">
        <f t="shared" si="1041"/>
        <v>226971.200343604</v>
      </c>
      <c r="CH496" s="11">
        <v>42781</v>
      </c>
      <c r="CI496" s="11">
        <v>0.0847</v>
      </c>
      <c r="CJ496" s="12">
        <v>1.35</v>
      </c>
      <c r="CK496" s="13">
        <f t="shared" si="1042"/>
        <v>4891.793445</v>
      </c>
      <c r="CL496" s="11">
        <v>3</v>
      </c>
      <c r="CM496" s="11">
        <v>490</v>
      </c>
      <c r="CN496" s="11">
        <v>1.43</v>
      </c>
      <c r="CO496" s="16">
        <f t="shared" si="1043"/>
        <v>3.61072289156627</v>
      </c>
      <c r="CP496" s="11">
        <v>0.93</v>
      </c>
      <c r="CQ496" s="11">
        <v>1.85</v>
      </c>
      <c r="CR496" s="8">
        <f t="shared" si="1044"/>
        <v>2.7205</v>
      </c>
      <c r="CS496" s="9">
        <v>1.275</v>
      </c>
      <c r="CT496" s="17">
        <v>1.085</v>
      </c>
      <c r="CU496" s="18">
        <f t="shared" si="1045"/>
        <v>199421.591577324</v>
      </c>
      <c r="DB496" s="11">
        <v>44045</v>
      </c>
      <c r="DC496" s="11">
        <v>0.0847</v>
      </c>
      <c r="DD496" s="12">
        <v>1.35</v>
      </c>
      <c r="DE496" s="13">
        <f t="shared" si="1046"/>
        <v>5036.325525</v>
      </c>
      <c r="DF496" s="11">
        <v>3</v>
      </c>
      <c r="DG496" s="11">
        <v>490</v>
      </c>
      <c r="DH496" s="11">
        <v>1.43</v>
      </c>
      <c r="DI496" s="16">
        <f t="shared" si="1047"/>
        <v>3.61072289156627</v>
      </c>
      <c r="DJ496" s="11">
        <v>1</v>
      </c>
      <c r="DK496" s="11">
        <v>2.71</v>
      </c>
      <c r="DL496" s="8">
        <f t="shared" si="1048"/>
        <v>3.71</v>
      </c>
      <c r="DM496" s="9">
        <v>1.275</v>
      </c>
      <c r="DN496" s="17">
        <v>1.085</v>
      </c>
      <c r="DO496" s="18">
        <f t="shared" si="1049"/>
        <v>279990.334756741</v>
      </c>
      <c r="DV496" s="11">
        <v>49923</v>
      </c>
      <c r="DW496" s="11">
        <v>0.09996</v>
      </c>
      <c r="DX496" s="12">
        <v>1.35</v>
      </c>
      <c r="DY496" s="13">
        <f t="shared" si="1050"/>
        <v>6736.909158</v>
      </c>
      <c r="DZ496" s="11">
        <v>3</v>
      </c>
      <c r="EA496" s="11">
        <v>490</v>
      </c>
      <c r="EB496" s="11">
        <v>1.52</v>
      </c>
      <c r="EC496" s="16">
        <f t="shared" si="1051"/>
        <v>3.70072289156626</v>
      </c>
      <c r="ED496" s="11">
        <v>1</v>
      </c>
      <c r="EE496" s="11">
        <v>3.51</v>
      </c>
      <c r="EF496" s="8">
        <f t="shared" si="1052"/>
        <v>4.51</v>
      </c>
      <c r="EG496" s="9">
        <v>1.275</v>
      </c>
      <c r="EH496" s="17">
        <v>1.2</v>
      </c>
      <c r="EI496" s="18">
        <f t="shared" si="1053"/>
        <v>516103.120836395</v>
      </c>
    </row>
    <row r="497" customHeight="1" spans="6:139">
      <c r="F497" s="11"/>
      <c r="G497" s="11"/>
      <c r="H497" s="12"/>
      <c r="I497" s="13"/>
      <c r="J497" s="11"/>
      <c r="K497" s="11"/>
      <c r="L497" s="11"/>
      <c r="M497" s="16"/>
      <c r="N497" s="11"/>
      <c r="O497" s="11"/>
      <c r="P497" s="8"/>
      <c r="Q497" s="9"/>
      <c r="R497" s="17">
        <v>1</v>
      </c>
      <c r="S497" s="18">
        <f t="shared" si="1029"/>
        <v>0</v>
      </c>
      <c r="Z497" s="11"/>
      <c r="AA497" s="11"/>
      <c r="AB497" s="12"/>
      <c r="AC497" s="13"/>
      <c r="AD497" s="11"/>
      <c r="AE497" s="11"/>
      <c r="AF497" s="11"/>
      <c r="AG497" s="16"/>
      <c r="AH497" s="11"/>
      <c r="AI497" s="11"/>
      <c r="AJ497" s="8"/>
      <c r="AK497" s="9"/>
      <c r="AL497" s="17">
        <v>1</v>
      </c>
      <c r="AM497" s="18">
        <f t="shared" si="1033"/>
        <v>0</v>
      </c>
      <c r="AT497" s="11">
        <v>36903</v>
      </c>
      <c r="AU497" s="11">
        <v>0.0847</v>
      </c>
      <c r="AV497" s="12">
        <v>1.35</v>
      </c>
      <c r="AW497" s="13">
        <f t="shared" si="1034"/>
        <v>4219.673535</v>
      </c>
      <c r="AX497" s="11">
        <v>3</v>
      </c>
      <c r="AY497" s="11">
        <v>240</v>
      </c>
      <c r="AZ497" s="11">
        <v>1.43</v>
      </c>
      <c r="BA497" s="16">
        <f t="shared" si="1035"/>
        <v>3.07285714285714</v>
      </c>
      <c r="BB497" s="11">
        <v>0.93</v>
      </c>
      <c r="BC497" s="11">
        <v>1.85</v>
      </c>
      <c r="BD497" s="8">
        <f t="shared" si="1036"/>
        <v>2.7205</v>
      </c>
      <c r="BE497" s="9">
        <v>1.075</v>
      </c>
      <c r="BF497" s="17">
        <v>1.015</v>
      </c>
      <c r="BG497" s="18">
        <f t="shared" si="1037"/>
        <v>115469.082205001</v>
      </c>
      <c r="BN497" s="11">
        <v>38167</v>
      </c>
      <c r="BO497" s="11">
        <v>0.0847</v>
      </c>
      <c r="BP497" s="12">
        <v>1.35</v>
      </c>
      <c r="BQ497" s="13">
        <f t="shared" si="1038"/>
        <v>4364.205615</v>
      </c>
      <c r="BR497" s="11">
        <v>3</v>
      </c>
      <c r="BS497" s="11">
        <v>240</v>
      </c>
      <c r="BT497" s="11">
        <v>1.43</v>
      </c>
      <c r="BU497" s="16">
        <f t="shared" si="1039"/>
        <v>3.07285714285714</v>
      </c>
      <c r="BV497" s="11">
        <v>1</v>
      </c>
      <c r="BW497" s="11">
        <v>2.71</v>
      </c>
      <c r="BX497" s="8">
        <f t="shared" si="1040"/>
        <v>3.71</v>
      </c>
      <c r="BY497" s="9">
        <v>1.075</v>
      </c>
      <c r="BZ497" s="17">
        <v>1.015</v>
      </c>
      <c r="CA497" s="18">
        <f t="shared" si="1041"/>
        <v>162861.055431474</v>
      </c>
      <c r="CH497" s="11">
        <v>42781</v>
      </c>
      <c r="CI497" s="11">
        <v>0.0847</v>
      </c>
      <c r="CJ497" s="12">
        <v>1.35</v>
      </c>
      <c r="CK497" s="13">
        <f t="shared" si="1042"/>
        <v>4891.793445</v>
      </c>
      <c r="CL497" s="11">
        <v>3</v>
      </c>
      <c r="CM497" s="11">
        <v>240</v>
      </c>
      <c r="CN497" s="11">
        <v>1.43</v>
      </c>
      <c r="CO497" s="16">
        <f t="shared" si="1043"/>
        <v>3.07285714285714</v>
      </c>
      <c r="CP497" s="11">
        <v>0.93</v>
      </c>
      <c r="CQ497" s="11">
        <v>1.85</v>
      </c>
      <c r="CR497" s="8">
        <f t="shared" si="1044"/>
        <v>2.7205</v>
      </c>
      <c r="CS497" s="9">
        <v>1.075</v>
      </c>
      <c r="CT497" s="17">
        <v>1.085</v>
      </c>
      <c r="CU497" s="18">
        <f t="shared" si="1045"/>
        <v>143093.092123317</v>
      </c>
      <c r="DB497" s="11">
        <v>44045</v>
      </c>
      <c r="DC497" s="11">
        <v>0.0847</v>
      </c>
      <c r="DD497" s="12">
        <v>1.35</v>
      </c>
      <c r="DE497" s="13">
        <f t="shared" si="1046"/>
        <v>5036.325525</v>
      </c>
      <c r="DF497" s="11">
        <v>3</v>
      </c>
      <c r="DG497" s="11">
        <v>240</v>
      </c>
      <c r="DH497" s="11">
        <v>1.43</v>
      </c>
      <c r="DI497" s="16">
        <f t="shared" si="1047"/>
        <v>3.07285714285714</v>
      </c>
      <c r="DJ497" s="11">
        <v>1</v>
      </c>
      <c r="DK497" s="11">
        <v>2.71</v>
      </c>
      <c r="DL497" s="8">
        <f t="shared" si="1048"/>
        <v>3.71</v>
      </c>
      <c r="DM497" s="9">
        <v>1.075</v>
      </c>
      <c r="DN497" s="17">
        <v>1.085</v>
      </c>
      <c r="DO497" s="18">
        <f t="shared" si="1049"/>
        <v>200904.437920154</v>
      </c>
      <c r="DV497" s="11">
        <v>49923</v>
      </c>
      <c r="DW497" s="11">
        <v>0.09996</v>
      </c>
      <c r="DX497" s="12">
        <v>1.35</v>
      </c>
      <c r="DY497" s="13">
        <f t="shared" si="1050"/>
        <v>6736.909158</v>
      </c>
      <c r="DZ497" s="11">
        <v>3</v>
      </c>
      <c r="EA497" s="11">
        <v>240</v>
      </c>
      <c r="EB497" s="11">
        <v>1.52</v>
      </c>
      <c r="EC497" s="16">
        <f t="shared" si="1051"/>
        <v>3.16285714285714</v>
      </c>
      <c r="ED497" s="11">
        <v>1</v>
      </c>
      <c r="EE497" s="11">
        <v>3.51</v>
      </c>
      <c r="EF497" s="8">
        <f t="shared" si="1052"/>
        <v>4.51</v>
      </c>
      <c r="EG497" s="9">
        <v>1.075</v>
      </c>
      <c r="EH497" s="17">
        <v>1.2</v>
      </c>
      <c r="EI497" s="18">
        <f t="shared" si="1053"/>
        <v>371901.366993371</v>
      </c>
    </row>
    <row r="498" customHeight="1" spans="6:139">
      <c r="F498" s="11"/>
      <c r="G498" s="11"/>
      <c r="H498" s="12"/>
      <c r="I498" s="13"/>
      <c r="J498" s="11"/>
      <c r="K498" s="11"/>
      <c r="L498" s="11"/>
      <c r="M498" s="16"/>
      <c r="N498" s="11"/>
      <c r="O498" s="11"/>
      <c r="P498" s="8"/>
      <c r="Q498" s="9"/>
      <c r="R498" s="17">
        <v>1</v>
      </c>
      <c r="S498" s="18">
        <f t="shared" si="1029"/>
        <v>0</v>
      </c>
      <c r="Z498" s="11"/>
      <c r="AA498" s="11"/>
      <c r="AB498" s="12"/>
      <c r="AC498" s="13"/>
      <c r="AD498" s="11"/>
      <c r="AE498" s="11"/>
      <c r="AF498" s="11"/>
      <c r="AG498" s="16"/>
      <c r="AH498" s="11"/>
      <c r="AI498" s="11"/>
      <c r="AJ498" s="8"/>
      <c r="AK498" s="9"/>
      <c r="AL498" s="17">
        <v>1</v>
      </c>
      <c r="AM498" s="18">
        <f t="shared" si="1033"/>
        <v>0</v>
      </c>
      <c r="AT498" s="11"/>
      <c r="AU498" s="11"/>
      <c r="AV498" s="12"/>
      <c r="AW498" s="13"/>
      <c r="AX498" s="11"/>
      <c r="AY498" s="11"/>
      <c r="AZ498" s="11"/>
      <c r="BA498" s="16"/>
      <c r="BB498" s="11"/>
      <c r="BC498" s="11"/>
      <c r="BD498" s="8"/>
      <c r="BE498" s="9"/>
      <c r="BF498" s="17">
        <v>1</v>
      </c>
      <c r="BG498" s="18">
        <f t="shared" si="1037"/>
        <v>0</v>
      </c>
      <c r="BN498" s="11"/>
      <c r="BO498" s="11"/>
      <c r="BP498" s="12"/>
      <c r="BQ498" s="13"/>
      <c r="BR498" s="11"/>
      <c r="BS498" s="11"/>
      <c r="BT498" s="11"/>
      <c r="BU498" s="16"/>
      <c r="BV498" s="11"/>
      <c r="BW498" s="11"/>
      <c r="BX498" s="8"/>
      <c r="BY498" s="9"/>
      <c r="BZ498" s="17">
        <v>1</v>
      </c>
      <c r="CA498" s="18">
        <f t="shared" si="1041"/>
        <v>0</v>
      </c>
      <c r="CH498" s="11">
        <v>42781</v>
      </c>
      <c r="CI498" s="11">
        <v>0.0847</v>
      </c>
      <c r="CJ498" s="12">
        <v>1.35</v>
      </c>
      <c r="CK498" s="13">
        <f t="shared" si="1042"/>
        <v>4891.793445</v>
      </c>
      <c r="CL498" s="11">
        <v>3</v>
      </c>
      <c r="CM498" s="11">
        <v>240</v>
      </c>
      <c r="CN498" s="11">
        <v>1.43</v>
      </c>
      <c r="CO498" s="16">
        <f t="shared" si="1043"/>
        <v>3.07285714285714</v>
      </c>
      <c r="CP498" s="11">
        <v>0.93</v>
      </c>
      <c r="CQ498" s="11">
        <v>1.85</v>
      </c>
      <c r="CR498" s="8">
        <f t="shared" si="1044"/>
        <v>2.7205</v>
      </c>
      <c r="CS498" s="9">
        <v>1.075</v>
      </c>
      <c r="CT498" s="17">
        <v>1.085</v>
      </c>
      <c r="CU498" s="18">
        <f t="shared" si="1045"/>
        <v>143093.092123317</v>
      </c>
      <c r="DB498" s="11">
        <v>44045</v>
      </c>
      <c r="DC498" s="11">
        <v>0.0847</v>
      </c>
      <c r="DD498" s="12">
        <v>1.35</v>
      </c>
      <c r="DE498" s="13">
        <f t="shared" si="1046"/>
        <v>5036.325525</v>
      </c>
      <c r="DF498" s="11">
        <v>3</v>
      </c>
      <c r="DG498" s="11">
        <v>240</v>
      </c>
      <c r="DH498" s="11">
        <v>1.43</v>
      </c>
      <c r="DI498" s="16">
        <f t="shared" si="1047"/>
        <v>3.07285714285714</v>
      </c>
      <c r="DJ498" s="11">
        <v>1</v>
      </c>
      <c r="DK498" s="11">
        <v>2.71</v>
      </c>
      <c r="DL498" s="8">
        <f t="shared" si="1048"/>
        <v>3.71</v>
      </c>
      <c r="DM498" s="9">
        <v>1.075</v>
      </c>
      <c r="DN498" s="17">
        <v>1.085</v>
      </c>
      <c r="DO498" s="18">
        <f t="shared" si="1049"/>
        <v>200904.437920154</v>
      </c>
      <c r="DV498" s="11">
        <v>49923</v>
      </c>
      <c r="DW498" s="11">
        <v>0.09996</v>
      </c>
      <c r="DX498" s="12">
        <v>1.35</v>
      </c>
      <c r="DY498" s="13">
        <f t="shared" si="1050"/>
        <v>6736.909158</v>
      </c>
      <c r="DZ498" s="11">
        <v>3</v>
      </c>
      <c r="EA498" s="11">
        <v>240</v>
      </c>
      <c r="EB498" s="11">
        <v>1.52</v>
      </c>
      <c r="EC498" s="16">
        <f t="shared" si="1051"/>
        <v>3.16285714285714</v>
      </c>
      <c r="ED498" s="11">
        <v>1</v>
      </c>
      <c r="EE498" s="11">
        <v>3.51</v>
      </c>
      <c r="EF498" s="8">
        <f t="shared" si="1052"/>
        <v>4.51</v>
      </c>
      <c r="EG498" s="9">
        <v>1.075</v>
      </c>
      <c r="EH498" s="17">
        <v>1.2</v>
      </c>
      <c r="EI498" s="18">
        <f t="shared" si="1053"/>
        <v>371901.366993371</v>
      </c>
    </row>
    <row r="499" customHeight="1" spans="6:139">
      <c r="F499" s="39" t="s">
        <v>51</v>
      </c>
      <c r="G499" s="40"/>
      <c r="H499" s="40"/>
      <c r="I499" s="40"/>
      <c r="J499" s="40"/>
      <c r="K499" s="40"/>
      <c r="L499" s="40"/>
      <c r="M499" s="25">
        <f>SUM(S494:S498)</f>
        <v>392975.182883931</v>
      </c>
      <c r="N499" s="25"/>
      <c r="O499" s="25"/>
      <c r="P499" s="25"/>
      <c r="Q499" s="25"/>
      <c r="R499" s="25"/>
      <c r="S499" s="25"/>
      <c r="Z499" s="39" t="s">
        <v>51</v>
      </c>
      <c r="AA499" s="40"/>
      <c r="AB499" s="40"/>
      <c r="AC499" s="40"/>
      <c r="AD499" s="40"/>
      <c r="AE499" s="40"/>
      <c r="AF499" s="40"/>
      <c r="AG499" s="25">
        <f>SUM(AM494:AM498)</f>
        <v>554970.806136747</v>
      </c>
      <c r="AH499" s="25"/>
      <c r="AI499" s="25"/>
      <c r="AJ499" s="25"/>
      <c r="AK499" s="25"/>
      <c r="AL499" s="25"/>
      <c r="AM499" s="25"/>
      <c r="AT499" s="39" t="s">
        <v>51</v>
      </c>
      <c r="AU499" s="40"/>
      <c r="AV499" s="40"/>
      <c r="AW499" s="40"/>
      <c r="AX499" s="40"/>
      <c r="AY499" s="40"/>
      <c r="AZ499" s="40"/>
      <c r="BA499" s="25">
        <f>SUM(BG494:BG498)</f>
        <v>598239.308417937</v>
      </c>
      <c r="BB499" s="25"/>
      <c r="BC499" s="25"/>
      <c r="BD499" s="25"/>
      <c r="BE499" s="25"/>
      <c r="BF499" s="25"/>
      <c r="BG499" s="25"/>
      <c r="BN499" s="39" t="s">
        <v>51</v>
      </c>
      <c r="BO499" s="40"/>
      <c r="BP499" s="40"/>
      <c r="BQ499" s="40"/>
      <c r="BR499" s="40"/>
      <c r="BS499" s="40"/>
      <c r="BT499" s="40"/>
      <c r="BU499" s="25">
        <f>SUM(CA494:CA498)</f>
        <v>843774.656462286</v>
      </c>
      <c r="BV499" s="25"/>
      <c r="BW499" s="25"/>
      <c r="BX499" s="25"/>
      <c r="BY499" s="25"/>
      <c r="BZ499" s="25"/>
      <c r="CA499" s="25"/>
      <c r="CH499" s="39" t="s">
        <v>51</v>
      </c>
      <c r="CI499" s="40"/>
      <c r="CJ499" s="40"/>
      <c r="CK499" s="40"/>
      <c r="CL499" s="40"/>
      <c r="CM499" s="40"/>
      <c r="CN499" s="40"/>
      <c r="CO499" s="25">
        <f>SUM(CU494:CU498)</f>
        <v>884450.958978605</v>
      </c>
      <c r="CP499" s="25"/>
      <c r="CQ499" s="25"/>
      <c r="CR499" s="25"/>
      <c r="CS499" s="25"/>
      <c r="CT499" s="25"/>
      <c r="CU499" s="25"/>
      <c r="DB499" s="39" t="s">
        <v>51</v>
      </c>
      <c r="DC499" s="40"/>
      <c r="DD499" s="40"/>
      <c r="DE499" s="40"/>
      <c r="DF499" s="40"/>
      <c r="DG499" s="40"/>
      <c r="DH499" s="40"/>
      <c r="DI499" s="25">
        <f>SUM(DO494:DO498)</f>
        <v>1241779.88011053</v>
      </c>
      <c r="DJ499" s="25"/>
      <c r="DK499" s="25"/>
      <c r="DL499" s="25"/>
      <c r="DM499" s="25"/>
      <c r="DN499" s="25"/>
      <c r="DO499" s="25"/>
      <c r="DV499" s="39" t="s">
        <v>51</v>
      </c>
      <c r="DW499" s="40"/>
      <c r="DX499" s="40"/>
      <c r="DY499" s="40"/>
      <c r="DZ499" s="40"/>
      <c r="EA499" s="40"/>
      <c r="EB499" s="40"/>
      <c r="EC499" s="25">
        <f>SUM(EI494:EI498)</f>
        <v>2292112.09649593</v>
      </c>
      <c r="ED499" s="25"/>
      <c r="EE499" s="25"/>
      <c r="EF499" s="25"/>
      <c r="EG499" s="25"/>
      <c r="EH499" s="25"/>
      <c r="EI499" s="25"/>
    </row>
    <row r="500" customHeight="1" spans="6:139">
      <c r="F500" s="40"/>
      <c r="G500" s="40"/>
      <c r="H500" s="40"/>
      <c r="I500" s="40"/>
      <c r="J500" s="40"/>
      <c r="K500" s="40"/>
      <c r="L500" s="40"/>
      <c r="M500" s="25"/>
      <c r="N500" s="25"/>
      <c r="O500" s="25"/>
      <c r="P500" s="25"/>
      <c r="Q500" s="25"/>
      <c r="R500" s="25"/>
      <c r="S500" s="25"/>
      <c r="Z500" s="40"/>
      <c r="AA500" s="40"/>
      <c r="AB500" s="40"/>
      <c r="AC500" s="40"/>
      <c r="AD500" s="40"/>
      <c r="AE500" s="40"/>
      <c r="AF500" s="40"/>
      <c r="AG500" s="25"/>
      <c r="AH500" s="25"/>
      <c r="AI500" s="25"/>
      <c r="AJ500" s="25"/>
      <c r="AK500" s="25"/>
      <c r="AL500" s="25"/>
      <c r="AM500" s="25"/>
      <c r="AT500" s="40"/>
      <c r="AU500" s="40"/>
      <c r="AV500" s="40"/>
      <c r="AW500" s="40"/>
      <c r="AX500" s="40"/>
      <c r="AY500" s="40"/>
      <c r="AZ500" s="40"/>
      <c r="BA500" s="25"/>
      <c r="BB500" s="25"/>
      <c r="BC500" s="25"/>
      <c r="BD500" s="25"/>
      <c r="BE500" s="25"/>
      <c r="BF500" s="25"/>
      <c r="BG500" s="25"/>
      <c r="BN500" s="40"/>
      <c r="BO500" s="40"/>
      <c r="BP500" s="40"/>
      <c r="BQ500" s="40"/>
      <c r="BR500" s="40"/>
      <c r="BS500" s="40"/>
      <c r="BT500" s="40"/>
      <c r="BU500" s="25"/>
      <c r="BV500" s="25"/>
      <c r="BW500" s="25"/>
      <c r="BX500" s="25"/>
      <c r="BY500" s="25"/>
      <c r="BZ500" s="25"/>
      <c r="CA500" s="25"/>
      <c r="CH500" s="40"/>
      <c r="CI500" s="40"/>
      <c r="CJ500" s="40"/>
      <c r="CK500" s="40"/>
      <c r="CL500" s="40"/>
      <c r="CM500" s="40"/>
      <c r="CN500" s="40"/>
      <c r="CO500" s="25"/>
      <c r="CP500" s="25"/>
      <c r="CQ500" s="25"/>
      <c r="CR500" s="25"/>
      <c r="CS500" s="25"/>
      <c r="CT500" s="25"/>
      <c r="CU500" s="25"/>
      <c r="DB500" s="40"/>
      <c r="DC500" s="40"/>
      <c r="DD500" s="40"/>
      <c r="DE500" s="40"/>
      <c r="DF500" s="40"/>
      <c r="DG500" s="40"/>
      <c r="DH500" s="40"/>
      <c r="DI500" s="25"/>
      <c r="DJ500" s="25"/>
      <c r="DK500" s="25"/>
      <c r="DL500" s="25"/>
      <c r="DM500" s="25"/>
      <c r="DN500" s="25"/>
      <c r="DO500" s="25"/>
      <c r="DV500" s="40"/>
      <c r="DW500" s="40"/>
      <c r="DX500" s="40"/>
      <c r="DY500" s="40"/>
      <c r="DZ500" s="40"/>
      <c r="EA500" s="40"/>
      <c r="EB500" s="40"/>
      <c r="EC500" s="25"/>
      <c r="ED500" s="25"/>
      <c r="EE500" s="25"/>
      <c r="EF500" s="25"/>
      <c r="EG500" s="25"/>
      <c r="EH500" s="25"/>
      <c r="EI500" s="25"/>
    </row>
    <row r="501" customHeight="1" spans="6:139">
      <c r="F501" s="35" t="s">
        <v>30</v>
      </c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Z501" s="35" t="s">
        <v>30</v>
      </c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T501" s="35" t="s">
        <v>30</v>
      </c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N501" s="35" t="s">
        <v>30</v>
      </c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CH501" s="35" t="s">
        <v>30</v>
      </c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DB501" s="35" t="s">
        <v>30</v>
      </c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V501" s="35" t="s">
        <v>30</v>
      </c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</row>
    <row r="502" customHeight="1" spans="6:139">
      <c r="F502" s="13" t="s">
        <v>8</v>
      </c>
      <c r="G502" s="13"/>
      <c r="H502" s="13"/>
      <c r="I502" s="13"/>
      <c r="J502" s="13"/>
      <c r="K502" s="8" t="s">
        <v>53</v>
      </c>
      <c r="L502" s="8"/>
      <c r="M502" s="8"/>
      <c r="N502" s="8"/>
      <c r="O502" s="9" t="s">
        <v>38</v>
      </c>
      <c r="P502" s="9"/>
      <c r="Q502" s="41" t="s">
        <v>13</v>
      </c>
      <c r="Z502" s="13" t="s">
        <v>8</v>
      </c>
      <c r="AA502" s="13"/>
      <c r="AB502" s="13"/>
      <c r="AC502" s="13"/>
      <c r="AD502" s="13"/>
      <c r="AE502" s="8" t="s">
        <v>53</v>
      </c>
      <c r="AF502" s="8"/>
      <c r="AG502" s="8"/>
      <c r="AH502" s="8"/>
      <c r="AI502" s="9" t="s">
        <v>38</v>
      </c>
      <c r="AJ502" s="9"/>
      <c r="AK502" s="41" t="s">
        <v>13</v>
      </c>
      <c r="AT502" s="13" t="s">
        <v>8</v>
      </c>
      <c r="AU502" s="13"/>
      <c r="AV502" s="13"/>
      <c r="AW502" s="13"/>
      <c r="AX502" s="13"/>
      <c r="AY502" s="8" t="s">
        <v>53</v>
      </c>
      <c r="AZ502" s="8"/>
      <c r="BA502" s="8"/>
      <c r="BB502" s="8"/>
      <c r="BC502" s="9" t="s">
        <v>38</v>
      </c>
      <c r="BD502" s="9"/>
      <c r="BE502" s="41" t="s">
        <v>13</v>
      </c>
      <c r="BN502" s="13" t="s">
        <v>8</v>
      </c>
      <c r="BO502" s="13"/>
      <c r="BP502" s="13"/>
      <c r="BQ502" s="13"/>
      <c r="BR502" s="13"/>
      <c r="BS502" s="8" t="s">
        <v>53</v>
      </c>
      <c r="BT502" s="8"/>
      <c r="BU502" s="8"/>
      <c r="BV502" s="8"/>
      <c r="BW502" s="9" t="s">
        <v>38</v>
      </c>
      <c r="BX502" s="9"/>
      <c r="BY502" s="41" t="s">
        <v>13</v>
      </c>
      <c r="CH502" s="13" t="s">
        <v>8</v>
      </c>
      <c r="CI502" s="13"/>
      <c r="CJ502" s="13"/>
      <c r="CK502" s="13"/>
      <c r="CL502" s="13"/>
      <c r="CM502" s="8" t="s">
        <v>53</v>
      </c>
      <c r="CN502" s="8"/>
      <c r="CO502" s="8"/>
      <c r="CP502" s="8"/>
      <c r="CQ502" s="9" t="s">
        <v>38</v>
      </c>
      <c r="CR502" s="9"/>
      <c r="CS502" s="41" t="s">
        <v>13</v>
      </c>
      <c r="DB502" s="13" t="s">
        <v>8</v>
      </c>
      <c r="DC502" s="13"/>
      <c r="DD502" s="13"/>
      <c r="DE502" s="13"/>
      <c r="DF502" s="13"/>
      <c r="DG502" s="8" t="s">
        <v>53</v>
      </c>
      <c r="DH502" s="8"/>
      <c r="DI502" s="8"/>
      <c r="DJ502" s="8"/>
      <c r="DK502" s="9" t="s">
        <v>38</v>
      </c>
      <c r="DL502" s="9"/>
      <c r="DM502" s="41" t="s">
        <v>13</v>
      </c>
      <c r="DV502" s="13" t="s">
        <v>8</v>
      </c>
      <c r="DW502" s="13"/>
      <c r="DX502" s="13"/>
      <c r="DY502" s="13"/>
      <c r="DZ502" s="13"/>
      <c r="EA502" s="8" t="s">
        <v>53</v>
      </c>
      <c r="EB502" s="8"/>
      <c r="EC502" s="8"/>
      <c r="ED502" s="8"/>
      <c r="EE502" s="9" t="s">
        <v>38</v>
      </c>
      <c r="EF502" s="9"/>
      <c r="EG502" s="41" t="s">
        <v>13</v>
      </c>
    </row>
    <row r="503" customHeight="1" spans="6:139">
      <c r="F503" s="13" t="s">
        <v>54</v>
      </c>
      <c r="G503" s="13" t="s">
        <v>55</v>
      </c>
      <c r="H503" s="13" t="s">
        <v>56</v>
      </c>
      <c r="I503" s="13" t="s">
        <v>57</v>
      </c>
      <c r="J503" s="13" t="s">
        <v>8</v>
      </c>
      <c r="K503" s="8" t="s">
        <v>58</v>
      </c>
      <c r="L503" s="8" t="s">
        <v>26</v>
      </c>
      <c r="M503" s="8" t="s">
        <v>27</v>
      </c>
      <c r="N503" s="42" t="s">
        <v>28</v>
      </c>
      <c r="O503" s="9" t="s">
        <v>59</v>
      </c>
      <c r="P503" s="9" t="s">
        <v>60</v>
      </c>
      <c r="Q503" s="41"/>
      <c r="Z503" s="13" t="s">
        <v>54</v>
      </c>
      <c r="AA503" s="13" t="s">
        <v>55</v>
      </c>
      <c r="AB503" s="13" t="s">
        <v>56</v>
      </c>
      <c r="AC503" s="13" t="s">
        <v>57</v>
      </c>
      <c r="AD503" s="13" t="s">
        <v>8</v>
      </c>
      <c r="AE503" s="8" t="s">
        <v>58</v>
      </c>
      <c r="AF503" s="8" t="s">
        <v>26</v>
      </c>
      <c r="AG503" s="8" t="s">
        <v>27</v>
      </c>
      <c r="AH503" s="42" t="s">
        <v>28</v>
      </c>
      <c r="AI503" s="9" t="s">
        <v>59</v>
      </c>
      <c r="AJ503" s="9" t="s">
        <v>60</v>
      </c>
      <c r="AK503" s="41"/>
      <c r="AT503" s="13" t="s">
        <v>54</v>
      </c>
      <c r="AU503" s="13" t="s">
        <v>55</v>
      </c>
      <c r="AV503" s="13" t="s">
        <v>56</v>
      </c>
      <c r="AW503" s="13" t="s">
        <v>57</v>
      </c>
      <c r="AX503" s="13" t="s">
        <v>8</v>
      </c>
      <c r="AY503" s="8" t="s">
        <v>58</v>
      </c>
      <c r="AZ503" s="8" t="s">
        <v>26</v>
      </c>
      <c r="BA503" s="8" t="s">
        <v>27</v>
      </c>
      <c r="BB503" s="42" t="s">
        <v>28</v>
      </c>
      <c r="BC503" s="9" t="s">
        <v>59</v>
      </c>
      <c r="BD503" s="9" t="s">
        <v>60</v>
      </c>
      <c r="BE503" s="41"/>
      <c r="BN503" s="13" t="s">
        <v>54</v>
      </c>
      <c r="BO503" s="13" t="s">
        <v>55</v>
      </c>
      <c r="BP503" s="13" t="s">
        <v>56</v>
      </c>
      <c r="BQ503" s="13" t="s">
        <v>57</v>
      </c>
      <c r="BR503" s="13" t="s">
        <v>8</v>
      </c>
      <c r="BS503" s="8" t="s">
        <v>58</v>
      </c>
      <c r="BT503" s="8" t="s">
        <v>26</v>
      </c>
      <c r="BU503" s="8" t="s">
        <v>27</v>
      </c>
      <c r="BV503" s="42" t="s">
        <v>28</v>
      </c>
      <c r="BW503" s="9" t="s">
        <v>59</v>
      </c>
      <c r="BX503" s="9" t="s">
        <v>60</v>
      </c>
      <c r="BY503" s="41"/>
      <c r="CH503" s="13" t="s">
        <v>54</v>
      </c>
      <c r="CI503" s="13" t="s">
        <v>55</v>
      </c>
      <c r="CJ503" s="13" t="s">
        <v>56</v>
      </c>
      <c r="CK503" s="13" t="s">
        <v>57</v>
      </c>
      <c r="CL503" s="13" t="s">
        <v>8</v>
      </c>
      <c r="CM503" s="8" t="s">
        <v>58</v>
      </c>
      <c r="CN503" s="8" t="s">
        <v>26</v>
      </c>
      <c r="CO503" s="8" t="s">
        <v>27</v>
      </c>
      <c r="CP503" s="42" t="s">
        <v>28</v>
      </c>
      <c r="CQ503" s="9" t="s">
        <v>59</v>
      </c>
      <c r="CR503" s="9" t="s">
        <v>60</v>
      </c>
      <c r="CS503" s="41"/>
      <c r="DB503" s="13" t="s">
        <v>54</v>
      </c>
      <c r="DC503" s="13" t="s">
        <v>55</v>
      </c>
      <c r="DD503" s="13" t="s">
        <v>56</v>
      </c>
      <c r="DE503" s="13" t="s">
        <v>57</v>
      </c>
      <c r="DF503" s="13" t="s">
        <v>8</v>
      </c>
      <c r="DG503" s="8" t="s">
        <v>58</v>
      </c>
      <c r="DH503" s="8" t="s">
        <v>26</v>
      </c>
      <c r="DI503" s="8" t="s">
        <v>27</v>
      </c>
      <c r="DJ503" s="42" t="s">
        <v>28</v>
      </c>
      <c r="DK503" s="9" t="s">
        <v>59</v>
      </c>
      <c r="DL503" s="9" t="s">
        <v>60</v>
      </c>
      <c r="DM503" s="41"/>
      <c r="DV503" s="13" t="s">
        <v>54</v>
      </c>
      <c r="DW503" s="13" t="s">
        <v>55</v>
      </c>
      <c r="DX503" s="13" t="s">
        <v>56</v>
      </c>
      <c r="DY503" s="13" t="s">
        <v>57</v>
      </c>
      <c r="DZ503" s="13" t="s">
        <v>8</v>
      </c>
      <c r="EA503" s="8" t="s">
        <v>58</v>
      </c>
      <c r="EB503" s="8" t="s">
        <v>26</v>
      </c>
      <c r="EC503" s="8" t="s">
        <v>27</v>
      </c>
      <c r="ED503" s="42" t="s">
        <v>28</v>
      </c>
      <c r="EE503" s="9" t="s">
        <v>59</v>
      </c>
      <c r="EF503" s="9" t="s">
        <v>60</v>
      </c>
      <c r="EG503" s="41"/>
    </row>
    <row r="504" customHeight="1" spans="6:139">
      <c r="F504" s="11">
        <v>2465</v>
      </c>
      <c r="G504" s="12">
        <v>1.05</v>
      </c>
      <c r="H504" s="11">
        <v>1</v>
      </c>
      <c r="I504" s="11">
        <v>0</v>
      </c>
      <c r="J504" s="13">
        <f t="shared" ref="J504:J518" si="1054">F504*G504*H504+I504</f>
        <v>2588.25</v>
      </c>
      <c r="K504" s="11">
        <v>1</v>
      </c>
      <c r="L504" s="11">
        <v>0.98</v>
      </c>
      <c r="M504" s="11">
        <v>2.3</v>
      </c>
      <c r="N504" s="42">
        <f t="shared" ref="N504:N518" si="1055">L504*M504+1</f>
        <v>3.254</v>
      </c>
      <c r="O504" s="11">
        <v>1.275</v>
      </c>
      <c r="P504" s="9">
        <v>0.5</v>
      </c>
      <c r="Q504" s="43">
        <f t="shared" ref="Q504:Q518" si="1056">J504*K504*N504*O504*P504</f>
        <v>5369.13050625</v>
      </c>
      <c r="Z504" s="11">
        <v>2465</v>
      </c>
      <c r="AA504" s="12">
        <v>1.05</v>
      </c>
      <c r="AB504" s="11">
        <v>1</v>
      </c>
      <c r="AC504" s="11">
        <v>0</v>
      </c>
      <c r="AD504" s="13">
        <f t="shared" ref="AD504:AD518" si="1057">Z504*AA504*AB504+AC504</f>
        <v>2588.25</v>
      </c>
      <c r="AE504" s="11">
        <v>1</v>
      </c>
      <c r="AF504" s="11">
        <v>0.98</v>
      </c>
      <c r="AG504" s="11">
        <v>2.3</v>
      </c>
      <c r="AH504" s="42">
        <f t="shared" ref="AH504:AH518" si="1058">AF504*AG504+1</f>
        <v>3.254</v>
      </c>
      <c r="AI504" s="11">
        <v>1.275</v>
      </c>
      <c r="AJ504" s="9">
        <v>0.5</v>
      </c>
      <c r="AK504" s="43">
        <f t="shared" ref="AK504:AK518" si="1059">AD504*AE504*AH504*AI504*AJ504</f>
        <v>5369.13050625</v>
      </c>
      <c r="AT504" s="11">
        <v>2465</v>
      </c>
      <c r="AU504" s="12">
        <v>1.05</v>
      </c>
      <c r="AV504" s="11">
        <v>1</v>
      </c>
      <c r="AW504" s="11">
        <v>0</v>
      </c>
      <c r="AX504" s="13">
        <f t="shared" ref="AX504:AX518" si="1060">AT504*AU504*AV504+AW504</f>
        <v>2588.25</v>
      </c>
      <c r="AY504" s="11">
        <v>1</v>
      </c>
      <c r="AZ504" s="11">
        <v>0.98</v>
      </c>
      <c r="BA504" s="11">
        <v>2.3</v>
      </c>
      <c r="BB504" s="42">
        <f t="shared" ref="BB504:BB518" si="1061">AZ504*BA504+1</f>
        <v>3.254</v>
      </c>
      <c r="BC504" s="11">
        <v>1.275</v>
      </c>
      <c r="BD504" s="9">
        <v>0.5</v>
      </c>
      <c r="BE504" s="43">
        <f t="shared" ref="BE504:BE518" si="1062">AX504*AY504*BB504*BC504*BD504</f>
        <v>5369.13050625</v>
      </c>
      <c r="BN504" s="11">
        <v>2465</v>
      </c>
      <c r="BO504" s="12">
        <v>1.05</v>
      </c>
      <c r="BP504" s="11">
        <v>1</v>
      </c>
      <c r="BQ504" s="11">
        <v>0</v>
      </c>
      <c r="BR504" s="13">
        <f t="shared" ref="BR504:BR518" si="1063">BN504*BO504*BP504+BQ504</f>
        <v>2588.25</v>
      </c>
      <c r="BS504" s="11">
        <v>1</v>
      </c>
      <c r="BT504" s="11">
        <v>0.98</v>
      </c>
      <c r="BU504" s="11">
        <v>2.3</v>
      </c>
      <c r="BV504" s="42">
        <f t="shared" ref="BV504:BV518" si="1064">BT504*BU504+1</f>
        <v>3.254</v>
      </c>
      <c r="BW504" s="11">
        <v>1.275</v>
      </c>
      <c r="BX504" s="9">
        <v>0.5</v>
      </c>
      <c r="BY504" s="43">
        <f t="shared" ref="BY504:BY518" si="1065">BR504*BS504*BV504*BW504*BX504</f>
        <v>5369.13050625</v>
      </c>
      <c r="CH504" s="11">
        <f t="shared" ref="CH504:CH512" si="1066">2465+428</f>
        <v>2893</v>
      </c>
      <c r="CI504" s="12">
        <v>1.05</v>
      </c>
      <c r="CJ504" s="11">
        <v>1</v>
      </c>
      <c r="CK504" s="11">
        <v>0</v>
      </c>
      <c r="CL504" s="13">
        <f t="shared" ref="CL504:CL518" si="1067">CH504*CI504*CJ504+CK504</f>
        <v>3037.65</v>
      </c>
      <c r="CM504" s="11">
        <v>1</v>
      </c>
      <c r="CN504" s="11">
        <v>0.98</v>
      </c>
      <c r="CO504" s="11">
        <v>2.3</v>
      </c>
      <c r="CP504" s="42">
        <f t="shared" ref="CP504:CP518" si="1068">CN504*CO504+1</f>
        <v>3.254</v>
      </c>
      <c r="CQ504" s="11">
        <v>1.275</v>
      </c>
      <c r="CR504" s="9">
        <v>0.5</v>
      </c>
      <c r="CS504" s="43">
        <f t="shared" ref="CS504:CS518" si="1069">CL504*CM504*CP504*CQ504*CR504</f>
        <v>6301.37710125</v>
      </c>
      <c r="DB504" s="11">
        <f t="shared" ref="DB504:DB512" si="1070">2465+440</f>
        <v>2905</v>
      </c>
      <c r="DC504" s="12">
        <v>1.05</v>
      </c>
      <c r="DD504" s="11">
        <v>1</v>
      </c>
      <c r="DE504" s="11">
        <v>0</v>
      </c>
      <c r="DF504" s="13">
        <f t="shared" ref="DF504:DF518" si="1071">DB504*DC504*DD504+DE504</f>
        <v>3050.25</v>
      </c>
      <c r="DG504" s="11">
        <v>1</v>
      </c>
      <c r="DH504" s="11">
        <v>0.98</v>
      </c>
      <c r="DI504" s="11">
        <v>2.3</v>
      </c>
      <c r="DJ504" s="42">
        <f t="shared" ref="DJ504:DJ518" si="1072">DH504*DI504+1</f>
        <v>3.254</v>
      </c>
      <c r="DK504" s="11">
        <v>1.275</v>
      </c>
      <c r="DL504" s="9">
        <v>0.5</v>
      </c>
      <c r="DM504" s="43">
        <f t="shared" ref="DM504:DM518" si="1073">DF504*DG504*DJ504*DK504*DL504</f>
        <v>6327.51485625</v>
      </c>
      <c r="DV504" s="11">
        <f t="shared" ref="DV504:DV512" si="1074">2465+499</f>
        <v>2964</v>
      </c>
      <c r="DW504" s="12">
        <v>1.05</v>
      </c>
      <c r="DX504" s="11">
        <v>1</v>
      </c>
      <c r="DY504" s="11">
        <v>0</v>
      </c>
      <c r="DZ504" s="13">
        <f t="shared" ref="DZ504:DZ518" si="1075">DV504*DW504*DX504+DY504</f>
        <v>3112.2</v>
      </c>
      <c r="EA504" s="11">
        <v>1</v>
      </c>
      <c r="EB504" s="11">
        <v>0.98</v>
      </c>
      <c r="EC504" s="11">
        <v>3.1</v>
      </c>
      <c r="ED504" s="42">
        <f t="shared" ref="ED504:ED518" si="1076">EB504*EC504+1</f>
        <v>4.038</v>
      </c>
      <c r="EE504" s="11">
        <v>1.275</v>
      </c>
      <c r="EF504" s="9">
        <v>0.5</v>
      </c>
      <c r="EG504" s="43">
        <f t="shared" ref="EG504:EG518" si="1077">DZ504*EA504*ED504*EE504*EF504</f>
        <v>8011.503045</v>
      </c>
    </row>
    <row r="505" customHeight="1" spans="6:139">
      <c r="F505" s="11">
        <v>2465</v>
      </c>
      <c r="G505" s="12">
        <v>1.06</v>
      </c>
      <c r="H505" s="11">
        <v>1</v>
      </c>
      <c r="I505" s="11">
        <v>0</v>
      </c>
      <c r="J505" s="13">
        <f t="shared" si="1054"/>
        <v>2612.9</v>
      </c>
      <c r="K505" s="11">
        <v>1</v>
      </c>
      <c r="L505" s="11">
        <v>0.98</v>
      </c>
      <c r="M505" s="11">
        <v>2.3</v>
      </c>
      <c r="N505" s="42">
        <f t="shared" si="1055"/>
        <v>3.254</v>
      </c>
      <c r="O505" s="11">
        <v>1.275</v>
      </c>
      <c r="P505" s="9">
        <v>0.5</v>
      </c>
      <c r="Q505" s="43">
        <f t="shared" si="1056"/>
        <v>5420.2650825</v>
      </c>
      <c r="Z505" s="11">
        <v>2465</v>
      </c>
      <c r="AA505" s="12">
        <v>1.06</v>
      </c>
      <c r="AB505" s="11">
        <v>1</v>
      </c>
      <c r="AC505" s="11">
        <v>0</v>
      </c>
      <c r="AD505" s="13">
        <f t="shared" si="1057"/>
        <v>2612.9</v>
      </c>
      <c r="AE505" s="11">
        <v>1</v>
      </c>
      <c r="AF505" s="11">
        <v>0.98</v>
      </c>
      <c r="AG505" s="11">
        <v>2.3</v>
      </c>
      <c r="AH505" s="42">
        <f t="shared" si="1058"/>
        <v>3.254</v>
      </c>
      <c r="AI505" s="11">
        <v>1.275</v>
      </c>
      <c r="AJ505" s="9">
        <v>0.5</v>
      </c>
      <c r="AK505" s="43">
        <f t="shared" si="1059"/>
        <v>5420.2650825</v>
      </c>
      <c r="AT505" s="11">
        <v>2465</v>
      </c>
      <c r="AU505" s="12">
        <v>1.06</v>
      </c>
      <c r="AV505" s="11">
        <v>1</v>
      </c>
      <c r="AW505" s="11">
        <v>0</v>
      </c>
      <c r="AX505" s="13">
        <f t="shared" si="1060"/>
        <v>2612.9</v>
      </c>
      <c r="AY505" s="11">
        <v>1</v>
      </c>
      <c r="AZ505" s="11">
        <v>0.98</v>
      </c>
      <c r="BA505" s="11">
        <v>2.3</v>
      </c>
      <c r="BB505" s="42">
        <f t="shared" si="1061"/>
        <v>3.254</v>
      </c>
      <c r="BC505" s="11">
        <v>1.275</v>
      </c>
      <c r="BD505" s="9">
        <v>0.5</v>
      </c>
      <c r="BE505" s="43">
        <f t="shared" si="1062"/>
        <v>5420.2650825</v>
      </c>
      <c r="BN505" s="11">
        <v>2465</v>
      </c>
      <c r="BO505" s="12">
        <v>1.06</v>
      </c>
      <c r="BP505" s="11">
        <v>1</v>
      </c>
      <c r="BQ505" s="11">
        <v>0</v>
      </c>
      <c r="BR505" s="13">
        <f t="shared" si="1063"/>
        <v>2612.9</v>
      </c>
      <c r="BS505" s="11">
        <v>1</v>
      </c>
      <c r="BT505" s="11">
        <v>0.98</v>
      </c>
      <c r="BU505" s="11">
        <v>2.3</v>
      </c>
      <c r="BV505" s="42">
        <f t="shared" si="1064"/>
        <v>3.254</v>
      </c>
      <c r="BW505" s="11">
        <v>1.275</v>
      </c>
      <c r="BX505" s="9">
        <v>0.5</v>
      </c>
      <c r="BY505" s="43">
        <f t="shared" si="1065"/>
        <v>5420.2650825</v>
      </c>
      <c r="CH505" s="11">
        <f t="shared" si="1066"/>
        <v>2893</v>
      </c>
      <c r="CI505" s="12">
        <v>1.06</v>
      </c>
      <c r="CJ505" s="11">
        <v>1</v>
      </c>
      <c r="CK505" s="11">
        <v>0</v>
      </c>
      <c r="CL505" s="13">
        <f t="shared" si="1067"/>
        <v>3066.58</v>
      </c>
      <c r="CM505" s="11">
        <v>1</v>
      </c>
      <c r="CN505" s="11">
        <v>0.98</v>
      </c>
      <c r="CO505" s="11">
        <v>2.3</v>
      </c>
      <c r="CP505" s="42">
        <f t="shared" si="1068"/>
        <v>3.254</v>
      </c>
      <c r="CQ505" s="11">
        <v>1.275</v>
      </c>
      <c r="CR505" s="9">
        <v>0.5</v>
      </c>
      <c r="CS505" s="43">
        <f t="shared" si="1069"/>
        <v>6361.3902165</v>
      </c>
      <c r="DB505" s="11">
        <f t="shared" si="1070"/>
        <v>2905</v>
      </c>
      <c r="DC505" s="12">
        <v>1.06</v>
      </c>
      <c r="DD505" s="11">
        <v>1</v>
      </c>
      <c r="DE505" s="11">
        <v>0</v>
      </c>
      <c r="DF505" s="13">
        <f t="shared" si="1071"/>
        <v>3079.3</v>
      </c>
      <c r="DG505" s="11">
        <v>1</v>
      </c>
      <c r="DH505" s="11">
        <v>0.98</v>
      </c>
      <c r="DI505" s="11">
        <v>2.3</v>
      </c>
      <c r="DJ505" s="42">
        <f t="shared" si="1072"/>
        <v>3.254</v>
      </c>
      <c r="DK505" s="11">
        <v>1.275</v>
      </c>
      <c r="DL505" s="9">
        <v>0.5</v>
      </c>
      <c r="DM505" s="43">
        <f t="shared" si="1073"/>
        <v>6387.7769025</v>
      </c>
      <c r="DV505" s="11">
        <f t="shared" si="1074"/>
        <v>2964</v>
      </c>
      <c r="DW505" s="12">
        <v>1.06</v>
      </c>
      <c r="DX505" s="11">
        <v>1</v>
      </c>
      <c r="DY505" s="11">
        <v>0</v>
      </c>
      <c r="DZ505" s="13">
        <f t="shared" si="1075"/>
        <v>3141.84</v>
      </c>
      <c r="EA505" s="11">
        <v>1</v>
      </c>
      <c r="EB505" s="11">
        <v>0.98</v>
      </c>
      <c r="EC505" s="11">
        <v>3.1</v>
      </c>
      <c r="ED505" s="42">
        <f t="shared" si="1076"/>
        <v>4.038</v>
      </c>
      <c r="EE505" s="11">
        <v>1.275</v>
      </c>
      <c r="EF505" s="9">
        <v>0.5</v>
      </c>
      <c r="EG505" s="43">
        <f t="shared" si="1077"/>
        <v>8087.803074</v>
      </c>
    </row>
    <row r="506" customHeight="1" spans="6:139">
      <c r="F506" s="11">
        <v>2465</v>
      </c>
      <c r="G506" s="12">
        <v>1.31</v>
      </c>
      <c r="H506" s="11">
        <v>1</v>
      </c>
      <c r="I506" s="11">
        <v>0</v>
      </c>
      <c r="J506" s="13">
        <f t="shared" si="1054"/>
        <v>3229.15</v>
      </c>
      <c r="K506" s="11">
        <v>1</v>
      </c>
      <c r="L506" s="11">
        <v>0.98</v>
      </c>
      <c r="M506" s="11">
        <v>2.3</v>
      </c>
      <c r="N506" s="42">
        <f t="shared" si="1055"/>
        <v>3.254</v>
      </c>
      <c r="O506" s="11">
        <v>1.275</v>
      </c>
      <c r="P506" s="9">
        <v>0.5</v>
      </c>
      <c r="Q506" s="43">
        <f t="shared" si="1056"/>
        <v>6698.62948875</v>
      </c>
      <c r="Z506" s="11">
        <v>2465</v>
      </c>
      <c r="AA506" s="12">
        <v>1.31</v>
      </c>
      <c r="AB506" s="11">
        <v>1</v>
      </c>
      <c r="AC506" s="11">
        <v>0</v>
      </c>
      <c r="AD506" s="13">
        <f t="shared" si="1057"/>
        <v>3229.15</v>
      </c>
      <c r="AE506" s="11">
        <v>1</v>
      </c>
      <c r="AF506" s="11">
        <v>0.98</v>
      </c>
      <c r="AG506" s="11">
        <v>2.3</v>
      </c>
      <c r="AH506" s="42">
        <f t="shared" si="1058"/>
        <v>3.254</v>
      </c>
      <c r="AI506" s="11">
        <v>1.275</v>
      </c>
      <c r="AJ506" s="9">
        <v>0.5</v>
      </c>
      <c r="AK506" s="43">
        <f t="shared" si="1059"/>
        <v>6698.62948875</v>
      </c>
      <c r="AT506" s="11">
        <v>2465</v>
      </c>
      <c r="AU506" s="12">
        <v>1.31</v>
      </c>
      <c r="AV506" s="11">
        <v>1</v>
      </c>
      <c r="AW506" s="11">
        <v>0</v>
      </c>
      <c r="AX506" s="13">
        <f t="shared" si="1060"/>
        <v>3229.15</v>
      </c>
      <c r="AY506" s="11">
        <v>1</v>
      </c>
      <c r="AZ506" s="11">
        <v>0.98</v>
      </c>
      <c r="BA506" s="11">
        <v>2.3</v>
      </c>
      <c r="BB506" s="42">
        <f t="shared" si="1061"/>
        <v>3.254</v>
      </c>
      <c r="BC506" s="11">
        <v>1.275</v>
      </c>
      <c r="BD506" s="9">
        <v>0.5</v>
      </c>
      <c r="BE506" s="43">
        <f t="shared" si="1062"/>
        <v>6698.62948875</v>
      </c>
      <c r="BN506" s="11">
        <v>2465</v>
      </c>
      <c r="BO506" s="12">
        <v>1.31</v>
      </c>
      <c r="BP506" s="11">
        <v>1</v>
      </c>
      <c r="BQ506" s="11">
        <v>0</v>
      </c>
      <c r="BR506" s="13">
        <f t="shared" si="1063"/>
        <v>3229.15</v>
      </c>
      <c r="BS506" s="11">
        <v>1</v>
      </c>
      <c r="BT506" s="11">
        <v>0.98</v>
      </c>
      <c r="BU506" s="11">
        <v>2.3</v>
      </c>
      <c r="BV506" s="42">
        <f t="shared" si="1064"/>
        <v>3.254</v>
      </c>
      <c r="BW506" s="11">
        <v>1.275</v>
      </c>
      <c r="BX506" s="9">
        <v>0.5</v>
      </c>
      <c r="BY506" s="43">
        <f t="shared" si="1065"/>
        <v>6698.62948875</v>
      </c>
      <c r="CH506" s="11">
        <f t="shared" si="1066"/>
        <v>2893</v>
      </c>
      <c r="CI506" s="12">
        <v>1.31</v>
      </c>
      <c r="CJ506" s="11">
        <v>1</v>
      </c>
      <c r="CK506" s="11">
        <v>0</v>
      </c>
      <c r="CL506" s="13">
        <f t="shared" si="1067"/>
        <v>3789.83</v>
      </c>
      <c r="CM506" s="11">
        <v>1</v>
      </c>
      <c r="CN506" s="11">
        <v>0.98</v>
      </c>
      <c r="CO506" s="11">
        <v>2.3</v>
      </c>
      <c r="CP506" s="42">
        <f t="shared" si="1068"/>
        <v>3.254</v>
      </c>
      <c r="CQ506" s="11">
        <v>1.275</v>
      </c>
      <c r="CR506" s="9">
        <v>0.5</v>
      </c>
      <c r="CS506" s="43">
        <f t="shared" si="1069"/>
        <v>7861.71809775</v>
      </c>
      <c r="DB506" s="11">
        <f t="shared" si="1070"/>
        <v>2905</v>
      </c>
      <c r="DC506" s="12">
        <v>1.31</v>
      </c>
      <c r="DD506" s="11">
        <v>1</v>
      </c>
      <c r="DE506" s="11">
        <v>0</v>
      </c>
      <c r="DF506" s="13">
        <f t="shared" si="1071"/>
        <v>3805.55</v>
      </c>
      <c r="DG506" s="11">
        <v>1</v>
      </c>
      <c r="DH506" s="11">
        <v>0.98</v>
      </c>
      <c r="DI506" s="11">
        <v>2.3</v>
      </c>
      <c r="DJ506" s="42">
        <f t="shared" si="1072"/>
        <v>3.254</v>
      </c>
      <c r="DK506" s="11">
        <v>1.275</v>
      </c>
      <c r="DL506" s="9">
        <v>0.5</v>
      </c>
      <c r="DM506" s="43">
        <f t="shared" si="1073"/>
        <v>7894.32805875</v>
      </c>
      <c r="DV506" s="11">
        <f t="shared" si="1074"/>
        <v>2964</v>
      </c>
      <c r="DW506" s="12">
        <v>1.31</v>
      </c>
      <c r="DX506" s="11">
        <v>1</v>
      </c>
      <c r="DY506" s="11">
        <v>0</v>
      </c>
      <c r="DZ506" s="13">
        <f t="shared" si="1075"/>
        <v>3882.84</v>
      </c>
      <c r="EA506" s="11">
        <v>1</v>
      </c>
      <c r="EB506" s="11">
        <v>0.98</v>
      </c>
      <c r="EC506" s="11">
        <v>3.1</v>
      </c>
      <c r="ED506" s="42">
        <f t="shared" si="1076"/>
        <v>4.038</v>
      </c>
      <c r="EE506" s="11">
        <v>1.275</v>
      </c>
      <c r="EF506" s="9">
        <v>0.5</v>
      </c>
      <c r="EG506" s="43">
        <f t="shared" si="1077"/>
        <v>9995.303799</v>
      </c>
    </row>
    <row r="507" customHeight="1" spans="6:139">
      <c r="F507" s="11">
        <v>2465</v>
      </c>
      <c r="G507" s="12">
        <v>0.75</v>
      </c>
      <c r="H507" s="11">
        <v>1</v>
      </c>
      <c r="I507" s="11">
        <v>0</v>
      </c>
      <c r="J507" s="13">
        <f t="shared" si="1054"/>
        <v>1848.75</v>
      </c>
      <c r="K507" s="11">
        <v>1</v>
      </c>
      <c r="L507" s="11">
        <v>0.98</v>
      </c>
      <c r="M507" s="11">
        <v>2.3</v>
      </c>
      <c r="N507" s="42">
        <f t="shared" si="1055"/>
        <v>3.254</v>
      </c>
      <c r="O507" s="11">
        <v>1.275</v>
      </c>
      <c r="P507" s="9">
        <v>0.5</v>
      </c>
      <c r="Q507" s="43">
        <f t="shared" si="1056"/>
        <v>3835.09321875</v>
      </c>
      <c r="Z507" s="11">
        <v>2465</v>
      </c>
      <c r="AA507" s="12">
        <v>0.75</v>
      </c>
      <c r="AB507" s="11">
        <v>1</v>
      </c>
      <c r="AC507" s="11">
        <v>0</v>
      </c>
      <c r="AD507" s="13">
        <f t="shared" si="1057"/>
        <v>1848.75</v>
      </c>
      <c r="AE507" s="11">
        <v>1</v>
      </c>
      <c r="AF507" s="11">
        <v>0.98</v>
      </c>
      <c r="AG507" s="11">
        <v>2.3</v>
      </c>
      <c r="AH507" s="42">
        <f t="shared" si="1058"/>
        <v>3.254</v>
      </c>
      <c r="AI507" s="11">
        <v>1.275</v>
      </c>
      <c r="AJ507" s="9">
        <v>0.5</v>
      </c>
      <c r="AK507" s="43">
        <f t="shared" si="1059"/>
        <v>3835.09321875</v>
      </c>
      <c r="AT507" s="11">
        <v>2465</v>
      </c>
      <c r="AU507" s="12">
        <v>0.75</v>
      </c>
      <c r="AV507" s="11">
        <v>1</v>
      </c>
      <c r="AW507" s="11">
        <v>0</v>
      </c>
      <c r="AX507" s="13">
        <f t="shared" si="1060"/>
        <v>1848.75</v>
      </c>
      <c r="AY507" s="11">
        <v>1</v>
      </c>
      <c r="AZ507" s="11">
        <v>0.98</v>
      </c>
      <c r="BA507" s="11">
        <v>2.3</v>
      </c>
      <c r="BB507" s="42">
        <f t="shared" si="1061"/>
        <v>3.254</v>
      </c>
      <c r="BC507" s="11">
        <v>1.275</v>
      </c>
      <c r="BD507" s="9">
        <v>0.5</v>
      </c>
      <c r="BE507" s="43">
        <f t="shared" si="1062"/>
        <v>3835.09321875</v>
      </c>
      <c r="BN507" s="11">
        <v>2465</v>
      </c>
      <c r="BO507" s="12">
        <v>0.75</v>
      </c>
      <c r="BP507" s="11">
        <v>1</v>
      </c>
      <c r="BQ507" s="11">
        <v>0</v>
      </c>
      <c r="BR507" s="13">
        <f t="shared" si="1063"/>
        <v>1848.75</v>
      </c>
      <c r="BS507" s="11">
        <v>1</v>
      </c>
      <c r="BT507" s="11">
        <v>0.98</v>
      </c>
      <c r="BU507" s="11">
        <v>2.3</v>
      </c>
      <c r="BV507" s="42">
        <f t="shared" si="1064"/>
        <v>3.254</v>
      </c>
      <c r="BW507" s="11">
        <v>1.275</v>
      </c>
      <c r="BX507" s="9">
        <v>0.5</v>
      </c>
      <c r="BY507" s="43">
        <f t="shared" si="1065"/>
        <v>3835.09321875</v>
      </c>
      <c r="CH507" s="11">
        <f t="shared" si="1066"/>
        <v>2893</v>
      </c>
      <c r="CI507" s="12">
        <v>0.75</v>
      </c>
      <c r="CJ507" s="11">
        <v>1</v>
      </c>
      <c r="CK507" s="11">
        <v>0</v>
      </c>
      <c r="CL507" s="13">
        <f t="shared" si="1067"/>
        <v>2169.75</v>
      </c>
      <c r="CM507" s="11">
        <v>1</v>
      </c>
      <c r="CN507" s="11">
        <v>0.98</v>
      </c>
      <c r="CO507" s="11">
        <v>2.3</v>
      </c>
      <c r="CP507" s="42">
        <f t="shared" si="1068"/>
        <v>3.254</v>
      </c>
      <c r="CQ507" s="11">
        <v>1.275</v>
      </c>
      <c r="CR507" s="9">
        <v>0.5</v>
      </c>
      <c r="CS507" s="43">
        <f t="shared" si="1069"/>
        <v>4500.98364375</v>
      </c>
      <c r="DB507" s="11">
        <f t="shared" si="1070"/>
        <v>2905</v>
      </c>
      <c r="DC507" s="12">
        <v>0.75</v>
      </c>
      <c r="DD507" s="11">
        <v>1</v>
      </c>
      <c r="DE507" s="11">
        <v>0</v>
      </c>
      <c r="DF507" s="13">
        <f t="shared" si="1071"/>
        <v>2178.75</v>
      </c>
      <c r="DG507" s="11">
        <v>1</v>
      </c>
      <c r="DH507" s="11">
        <v>0.98</v>
      </c>
      <c r="DI507" s="11">
        <v>2.3</v>
      </c>
      <c r="DJ507" s="42">
        <f t="shared" si="1072"/>
        <v>3.254</v>
      </c>
      <c r="DK507" s="11">
        <v>1.275</v>
      </c>
      <c r="DL507" s="9">
        <v>0.5</v>
      </c>
      <c r="DM507" s="43">
        <f t="shared" si="1073"/>
        <v>4519.65346875</v>
      </c>
      <c r="DV507" s="11">
        <f t="shared" si="1074"/>
        <v>2964</v>
      </c>
      <c r="DW507" s="12">
        <v>0.75</v>
      </c>
      <c r="DX507" s="11">
        <v>1</v>
      </c>
      <c r="DY507" s="11">
        <v>0</v>
      </c>
      <c r="DZ507" s="13">
        <f t="shared" si="1075"/>
        <v>2223</v>
      </c>
      <c r="EA507" s="11">
        <v>1</v>
      </c>
      <c r="EB507" s="11">
        <v>0.98</v>
      </c>
      <c r="EC507" s="11">
        <v>3.1</v>
      </c>
      <c r="ED507" s="42">
        <f t="shared" si="1076"/>
        <v>4.038</v>
      </c>
      <c r="EE507" s="11">
        <v>1.275</v>
      </c>
      <c r="EF507" s="9">
        <v>0.5</v>
      </c>
      <c r="EG507" s="43">
        <f t="shared" si="1077"/>
        <v>5722.502175</v>
      </c>
    </row>
    <row r="508" customHeight="1" spans="6:139">
      <c r="F508" s="11">
        <v>2465</v>
      </c>
      <c r="G508" s="12">
        <v>0.75</v>
      </c>
      <c r="H508" s="11">
        <v>1</v>
      </c>
      <c r="I508" s="11">
        <v>0</v>
      </c>
      <c r="J508" s="13">
        <f t="shared" si="1054"/>
        <v>1848.75</v>
      </c>
      <c r="K508" s="11">
        <v>1</v>
      </c>
      <c r="L508" s="11">
        <v>0.98</v>
      </c>
      <c r="M508" s="11">
        <v>2.3</v>
      </c>
      <c r="N508" s="42">
        <f t="shared" si="1055"/>
        <v>3.254</v>
      </c>
      <c r="O508" s="11">
        <v>1.275</v>
      </c>
      <c r="P508" s="9">
        <v>0.5</v>
      </c>
      <c r="Q508" s="43">
        <f t="shared" si="1056"/>
        <v>3835.09321875</v>
      </c>
      <c r="Z508" s="11">
        <v>2465</v>
      </c>
      <c r="AA508" s="12">
        <v>0.75</v>
      </c>
      <c r="AB508" s="11">
        <v>1</v>
      </c>
      <c r="AC508" s="11">
        <v>0</v>
      </c>
      <c r="AD508" s="13">
        <f t="shared" si="1057"/>
        <v>1848.75</v>
      </c>
      <c r="AE508" s="11">
        <v>1</v>
      </c>
      <c r="AF508" s="11">
        <v>0.98</v>
      </c>
      <c r="AG508" s="11">
        <v>2.3</v>
      </c>
      <c r="AH508" s="42">
        <f t="shared" si="1058"/>
        <v>3.254</v>
      </c>
      <c r="AI508" s="11">
        <v>1.275</v>
      </c>
      <c r="AJ508" s="9">
        <v>0.5</v>
      </c>
      <c r="AK508" s="43">
        <f t="shared" si="1059"/>
        <v>3835.09321875</v>
      </c>
      <c r="AT508" s="11">
        <v>2465</v>
      </c>
      <c r="AU508" s="12">
        <v>0.75</v>
      </c>
      <c r="AV508" s="11">
        <v>1</v>
      </c>
      <c r="AW508" s="11">
        <v>0</v>
      </c>
      <c r="AX508" s="13">
        <f t="shared" si="1060"/>
        <v>1848.75</v>
      </c>
      <c r="AY508" s="11">
        <v>1</v>
      </c>
      <c r="AZ508" s="11">
        <v>0.98</v>
      </c>
      <c r="BA508" s="11">
        <v>2.3</v>
      </c>
      <c r="BB508" s="42">
        <f t="shared" si="1061"/>
        <v>3.254</v>
      </c>
      <c r="BC508" s="11">
        <v>1.275</v>
      </c>
      <c r="BD508" s="9">
        <v>0.5</v>
      </c>
      <c r="BE508" s="43">
        <f t="shared" si="1062"/>
        <v>3835.09321875</v>
      </c>
      <c r="BN508" s="11">
        <v>2465</v>
      </c>
      <c r="BO508" s="12">
        <v>0.75</v>
      </c>
      <c r="BP508" s="11">
        <v>1</v>
      </c>
      <c r="BQ508" s="11">
        <v>0</v>
      </c>
      <c r="BR508" s="13">
        <f t="shared" si="1063"/>
        <v>1848.75</v>
      </c>
      <c r="BS508" s="11">
        <v>1</v>
      </c>
      <c r="BT508" s="11">
        <v>0.98</v>
      </c>
      <c r="BU508" s="11">
        <v>2.3</v>
      </c>
      <c r="BV508" s="42">
        <f t="shared" si="1064"/>
        <v>3.254</v>
      </c>
      <c r="BW508" s="11">
        <v>1.275</v>
      </c>
      <c r="BX508" s="9">
        <v>0.5</v>
      </c>
      <c r="BY508" s="43">
        <f t="shared" si="1065"/>
        <v>3835.09321875</v>
      </c>
      <c r="CH508" s="11">
        <f t="shared" si="1066"/>
        <v>2893</v>
      </c>
      <c r="CI508" s="12">
        <v>0.75</v>
      </c>
      <c r="CJ508" s="11">
        <v>1</v>
      </c>
      <c r="CK508" s="11">
        <v>0</v>
      </c>
      <c r="CL508" s="13">
        <f t="shared" si="1067"/>
        <v>2169.75</v>
      </c>
      <c r="CM508" s="11">
        <v>1</v>
      </c>
      <c r="CN508" s="11">
        <v>0.98</v>
      </c>
      <c r="CO508" s="11">
        <v>2.3</v>
      </c>
      <c r="CP508" s="42">
        <f t="shared" si="1068"/>
        <v>3.254</v>
      </c>
      <c r="CQ508" s="11">
        <v>1.275</v>
      </c>
      <c r="CR508" s="9">
        <v>0.5</v>
      </c>
      <c r="CS508" s="43">
        <f t="shared" si="1069"/>
        <v>4500.98364375</v>
      </c>
      <c r="DB508" s="11">
        <f t="shared" si="1070"/>
        <v>2905</v>
      </c>
      <c r="DC508" s="12">
        <v>0.75</v>
      </c>
      <c r="DD508" s="11">
        <v>1</v>
      </c>
      <c r="DE508" s="11">
        <v>0</v>
      </c>
      <c r="DF508" s="13">
        <f t="shared" si="1071"/>
        <v>2178.75</v>
      </c>
      <c r="DG508" s="11">
        <v>1</v>
      </c>
      <c r="DH508" s="11">
        <v>0.98</v>
      </c>
      <c r="DI508" s="11">
        <v>2.3</v>
      </c>
      <c r="DJ508" s="42">
        <f t="shared" si="1072"/>
        <v>3.254</v>
      </c>
      <c r="DK508" s="11">
        <v>1.275</v>
      </c>
      <c r="DL508" s="9">
        <v>0.5</v>
      </c>
      <c r="DM508" s="43">
        <f t="shared" si="1073"/>
        <v>4519.65346875</v>
      </c>
      <c r="DV508" s="11">
        <f t="shared" si="1074"/>
        <v>2964</v>
      </c>
      <c r="DW508" s="12">
        <v>0.75</v>
      </c>
      <c r="DX508" s="11">
        <v>1</v>
      </c>
      <c r="DY508" s="11">
        <v>0</v>
      </c>
      <c r="DZ508" s="13">
        <f t="shared" si="1075"/>
        <v>2223</v>
      </c>
      <c r="EA508" s="11">
        <v>1</v>
      </c>
      <c r="EB508" s="11">
        <v>0.98</v>
      </c>
      <c r="EC508" s="11">
        <v>3.1</v>
      </c>
      <c r="ED508" s="42">
        <f t="shared" si="1076"/>
        <v>4.038</v>
      </c>
      <c r="EE508" s="11">
        <v>1.275</v>
      </c>
      <c r="EF508" s="9">
        <v>0.5</v>
      </c>
      <c r="EG508" s="43">
        <f t="shared" si="1077"/>
        <v>5722.502175</v>
      </c>
    </row>
    <row r="509" customHeight="1" spans="6:139">
      <c r="F509" s="11">
        <v>2465</v>
      </c>
      <c r="G509" s="12">
        <v>1.8</v>
      </c>
      <c r="H509" s="11">
        <v>1</v>
      </c>
      <c r="I509" s="11">
        <v>0</v>
      </c>
      <c r="J509" s="13">
        <f t="shared" si="1054"/>
        <v>4437</v>
      </c>
      <c r="K509" s="11">
        <v>1</v>
      </c>
      <c r="L509" s="11">
        <v>0.98</v>
      </c>
      <c r="M509" s="11">
        <v>2.3</v>
      </c>
      <c r="N509" s="42">
        <f t="shared" si="1055"/>
        <v>3.254</v>
      </c>
      <c r="O509" s="11">
        <v>1.275</v>
      </c>
      <c r="P509" s="9">
        <v>0.5</v>
      </c>
      <c r="Q509" s="43">
        <f t="shared" si="1056"/>
        <v>9204.223725</v>
      </c>
      <c r="Z509" s="11">
        <v>2465</v>
      </c>
      <c r="AA509" s="12">
        <v>1.8</v>
      </c>
      <c r="AB509" s="11">
        <v>1</v>
      </c>
      <c r="AC509" s="11">
        <v>0</v>
      </c>
      <c r="AD509" s="13">
        <f t="shared" si="1057"/>
        <v>4437</v>
      </c>
      <c r="AE509" s="11">
        <v>1</v>
      </c>
      <c r="AF509" s="11">
        <v>0.98</v>
      </c>
      <c r="AG509" s="11">
        <v>2.3</v>
      </c>
      <c r="AH509" s="42">
        <f t="shared" si="1058"/>
        <v>3.254</v>
      </c>
      <c r="AI509" s="11">
        <v>1.275</v>
      </c>
      <c r="AJ509" s="9">
        <v>0.5</v>
      </c>
      <c r="AK509" s="43">
        <f t="shared" si="1059"/>
        <v>9204.223725</v>
      </c>
      <c r="AT509" s="11">
        <v>2465</v>
      </c>
      <c r="AU509" s="12">
        <v>1.8</v>
      </c>
      <c r="AV509" s="11">
        <v>1</v>
      </c>
      <c r="AW509" s="11">
        <v>0</v>
      </c>
      <c r="AX509" s="13">
        <f t="shared" si="1060"/>
        <v>4437</v>
      </c>
      <c r="AY509" s="11">
        <v>1</v>
      </c>
      <c r="AZ509" s="11">
        <v>0.98</v>
      </c>
      <c r="BA509" s="11">
        <v>2.3</v>
      </c>
      <c r="BB509" s="42">
        <f t="shared" si="1061"/>
        <v>3.254</v>
      </c>
      <c r="BC509" s="11">
        <v>1.275</v>
      </c>
      <c r="BD509" s="9">
        <v>0.5</v>
      </c>
      <c r="BE509" s="43">
        <f t="shared" si="1062"/>
        <v>9204.223725</v>
      </c>
      <c r="BN509" s="11">
        <v>2465</v>
      </c>
      <c r="BO509" s="12">
        <v>1.8</v>
      </c>
      <c r="BP509" s="11">
        <v>1</v>
      </c>
      <c r="BQ509" s="11">
        <v>0</v>
      </c>
      <c r="BR509" s="13">
        <f t="shared" si="1063"/>
        <v>4437</v>
      </c>
      <c r="BS509" s="11">
        <v>1</v>
      </c>
      <c r="BT509" s="11">
        <v>0.98</v>
      </c>
      <c r="BU509" s="11">
        <v>2.3</v>
      </c>
      <c r="BV509" s="42">
        <f t="shared" si="1064"/>
        <v>3.254</v>
      </c>
      <c r="BW509" s="11">
        <v>1.275</v>
      </c>
      <c r="BX509" s="9">
        <v>0.5</v>
      </c>
      <c r="BY509" s="43">
        <f t="shared" si="1065"/>
        <v>9204.223725</v>
      </c>
      <c r="CH509" s="11">
        <f t="shared" si="1066"/>
        <v>2893</v>
      </c>
      <c r="CI509" s="12">
        <v>1.8</v>
      </c>
      <c r="CJ509" s="11">
        <v>1</v>
      </c>
      <c r="CK509" s="11">
        <v>0</v>
      </c>
      <c r="CL509" s="13">
        <f t="shared" si="1067"/>
        <v>5207.4</v>
      </c>
      <c r="CM509" s="11">
        <v>1</v>
      </c>
      <c r="CN509" s="11">
        <v>0.98</v>
      </c>
      <c r="CO509" s="11">
        <v>2.3</v>
      </c>
      <c r="CP509" s="42">
        <f t="shared" si="1068"/>
        <v>3.254</v>
      </c>
      <c r="CQ509" s="11">
        <v>1.275</v>
      </c>
      <c r="CR509" s="9">
        <v>0.5</v>
      </c>
      <c r="CS509" s="43">
        <f t="shared" si="1069"/>
        <v>10802.360745</v>
      </c>
      <c r="DB509" s="11">
        <f t="shared" si="1070"/>
        <v>2905</v>
      </c>
      <c r="DC509" s="12">
        <v>1.8</v>
      </c>
      <c r="DD509" s="11">
        <v>1</v>
      </c>
      <c r="DE509" s="11">
        <v>0</v>
      </c>
      <c r="DF509" s="13">
        <f t="shared" si="1071"/>
        <v>5229</v>
      </c>
      <c r="DG509" s="11">
        <v>1</v>
      </c>
      <c r="DH509" s="11">
        <v>0.98</v>
      </c>
      <c r="DI509" s="11">
        <v>2.3</v>
      </c>
      <c r="DJ509" s="42">
        <f t="shared" si="1072"/>
        <v>3.254</v>
      </c>
      <c r="DK509" s="11">
        <v>1.275</v>
      </c>
      <c r="DL509" s="9">
        <v>0.5</v>
      </c>
      <c r="DM509" s="43">
        <f t="shared" si="1073"/>
        <v>10847.168325</v>
      </c>
      <c r="DV509" s="11">
        <f t="shared" si="1074"/>
        <v>2964</v>
      </c>
      <c r="DW509" s="12">
        <v>1.8</v>
      </c>
      <c r="DX509" s="11">
        <v>1</v>
      </c>
      <c r="DY509" s="11">
        <v>0</v>
      </c>
      <c r="DZ509" s="13">
        <f t="shared" si="1075"/>
        <v>5335.2</v>
      </c>
      <c r="EA509" s="11">
        <v>1</v>
      </c>
      <c r="EB509" s="11">
        <v>0.98</v>
      </c>
      <c r="EC509" s="11">
        <v>3.1</v>
      </c>
      <c r="ED509" s="42">
        <f t="shared" si="1076"/>
        <v>4.038</v>
      </c>
      <c r="EE509" s="11">
        <v>1.275</v>
      </c>
      <c r="EF509" s="9">
        <v>0.5</v>
      </c>
      <c r="EG509" s="43">
        <f t="shared" si="1077"/>
        <v>13734.00522</v>
      </c>
    </row>
    <row r="510" customHeight="1" spans="6:139">
      <c r="F510" s="11">
        <v>2465</v>
      </c>
      <c r="G510" s="12">
        <v>1.05</v>
      </c>
      <c r="H510" s="11">
        <v>1</v>
      </c>
      <c r="I510" s="11">
        <v>0</v>
      </c>
      <c r="J510" s="13">
        <f t="shared" si="1054"/>
        <v>2588.25</v>
      </c>
      <c r="K510" s="11">
        <v>1</v>
      </c>
      <c r="L510" s="11">
        <v>0.98</v>
      </c>
      <c r="M510" s="11">
        <v>2.3</v>
      </c>
      <c r="N510" s="42">
        <f t="shared" si="1055"/>
        <v>3.254</v>
      </c>
      <c r="O510" s="11">
        <v>1.275</v>
      </c>
      <c r="P510" s="9">
        <v>0.5</v>
      </c>
      <c r="Q510" s="43">
        <f t="shared" si="1056"/>
        <v>5369.13050625</v>
      </c>
      <c r="Z510" s="11">
        <v>2465</v>
      </c>
      <c r="AA510" s="12">
        <v>1.05</v>
      </c>
      <c r="AB510" s="11">
        <v>1</v>
      </c>
      <c r="AC510" s="11">
        <v>0</v>
      </c>
      <c r="AD510" s="13">
        <f t="shared" si="1057"/>
        <v>2588.25</v>
      </c>
      <c r="AE510" s="11">
        <v>1</v>
      </c>
      <c r="AF510" s="11">
        <v>0.98</v>
      </c>
      <c r="AG510" s="11">
        <v>2.3</v>
      </c>
      <c r="AH510" s="42">
        <f t="shared" si="1058"/>
        <v>3.254</v>
      </c>
      <c r="AI510" s="11">
        <v>1.275</v>
      </c>
      <c r="AJ510" s="9">
        <v>0.5</v>
      </c>
      <c r="AK510" s="43">
        <f t="shared" si="1059"/>
        <v>5369.13050625</v>
      </c>
      <c r="AT510" s="11">
        <v>2465</v>
      </c>
      <c r="AU510" s="12">
        <v>1.05</v>
      </c>
      <c r="AV510" s="11">
        <v>1</v>
      </c>
      <c r="AW510" s="11">
        <v>0</v>
      </c>
      <c r="AX510" s="13">
        <f t="shared" si="1060"/>
        <v>2588.25</v>
      </c>
      <c r="AY510" s="11">
        <v>1</v>
      </c>
      <c r="AZ510" s="11">
        <v>0.98</v>
      </c>
      <c r="BA510" s="11">
        <v>2.3</v>
      </c>
      <c r="BB510" s="42">
        <f t="shared" si="1061"/>
        <v>3.254</v>
      </c>
      <c r="BC510" s="11">
        <v>1.275</v>
      </c>
      <c r="BD510" s="9">
        <v>0.5</v>
      </c>
      <c r="BE510" s="43">
        <f t="shared" si="1062"/>
        <v>5369.13050625</v>
      </c>
      <c r="BN510" s="11">
        <v>2465</v>
      </c>
      <c r="BO510" s="12">
        <v>1.05</v>
      </c>
      <c r="BP510" s="11">
        <v>1</v>
      </c>
      <c r="BQ510" s="11">
        <v>0</v>
      </c>
      <c r="BR510" s="13">
        <f t="shared" si="1063"/>
        <v>2588.25</v>
      </c>
      <c r="BS510" s="11">
        <v>1</v>
      </c>
      <c r="BT510" s="11">
        <v>0.98</v>
      </c>
      <c r="BU510" s="11">
        <v>2.3</v>
      </c>
      <c r="BV510" s="42">
        <f t="shared" si="1064"/>
        <v>3.254</v>
      </c>
      <c r="BW510" s="11">
        <v>1.275</v>
      </c>
      <c r="BX510" s="9">
        <v>0.5</v>
      </c>
      <c r="BY510" s="43">
        <f t="shared" si="1065"/>
        <v>5369.13050625</v>
      </c>
      <c r="CH510" s="11">
        <f t="shared" si="1066"/>
        <v>2893</v>
      </c>
      <c r="CI510" s="12">
        <v>1.05</v>
      </c>
      <c r="CJ510" s="11">
        <v>1</v>
      </c>
      <c r="CK510" s="11">
        <v>0</v>
      </c>
      <c r="CL510" s="13">
        <f t="shared" si="1067"/>
        <v>3037.65</v>
      </c>
      <c r="CM510" s="11">
        <v>1</v>
      </c>
      <c r="CN510" s="11">
        <v>0.98</v>
      </c>
      <c r="CO510" s="11">
        <v>2.3</v>
      </c>
      <c r="CP510" s="42">
        <f t="shared" si="1068"/>
        <v>3.254</v>
      </c>
      <c r="CQ510" s="11">
        <v>1.275</v>
      </c>
      <c r="CR510" s="9">
        <v>0.5</v>
      </c>
      <c r="CS510" s="43">
        <f t="shared" si="1069"/>
        <v>6301.37710125</v>
      </c>
      <c r="DB510" s="11">
        <f t="shared" si="1070"/>
        <v>2905</v>
      </c>
      <c r="DC510" s="12">
        <v>1.05</v>
      </c>
      <c r="DD510" s="11">
        <v>1</v>
      </c>
      <c r="DE510" s="11">
        <v>0</v>
      </c>
      <c r="DF510" s="13">
        <f t="shared" si="1071"/>
        <v>3050.25</v>
      </c>
      <c r="DG510" s="11">
        <v>1</v>
      </c>
      <c r="DH510" s="11">
        <v>0.98</v>
      </c>
      <c r="DI510" s="11">
        <v>2.3</v>
      </c>
      <c r="DJ510" s="42">
        <f t="shared" si="1072"/>
        <v>3.254</v>
      </c>
      <c r="DK510" s="11">
        <v>1.275</v>
      </c>
      <c r="DL510" s="9">
        <v>0.5</v>
      </c>
      <c r="DM510" s="43">
        <f t="shared" si="1073"/>
        <v>6327.51485625</v>
      </c>
      <c r="DV510" s="11">
        <f t="shared" si="1074"/>
        <v>2964</v>
      </c>
      <c r="DW510" s="12">
        <v>1.05</v>
      </c>
      <c r="DX510" s="11">
        <v>1</v>
      </c>
      <c r="DY510" s="11">
        <v>0</v>
      </c>
      <c r="DZ510" s="13">
        <f t="shared" si="1075"/>
        <v>3112.2</v>
      </c>
      <c r="EA510" s="11">
        <v>1</v>
      </c>
      <c r="EB510" s="11">
        <v>0.98</v>
      </c>
      <c r="EC510" s="11">
        <v>3.1</v>
      </c>
      <c r="ED510" s="42">
        <f t="shared" si="1076"/>
        <v>4.038</v>
      </c>
      <c r="EE510" s="11">
        <v>1.275</v>
      </c>
      <c r="EF510" s="9">
        <v>0.5</v>
      </c>
      <c r="EG510" s="43">
        <f t="shared" si="1077"/>
        <v>8011.503045</v>
      </c>
    </row>
    <row r="511" customHeight="1" spans="6:139">
      <c r="F511" s="11">
        <v>2465</v>
      </c>
      <c r="G511" s="12">
        <v>1.06</v>
      </c>
      <c r="H511" s="11">
        <v>1</v>
      </c>
      <c r="I511" s="11">
        <v>0</v>
      </c>
      <c r="J511" s="13">
        <f t="shared" si="1054"/>
        <v>2612.9</v>
      </c>
      <c r="K511" s="11">
        <v>1</v>
      </c>
      <c r="L511" s="11">
        <v>0.98</v>
      </c>
      <c r="M511" s="11">
        <v>2.3</v>
      </c>
      <c r="N511" s="42">
        <f t="shared" si="1055"/>
        <v>3.254</v>
      </c>
      <c r="O511" s="11">
        <v>1.275</v>
      </c>
      <c r="P511" s="9">
        <v>0.5</v>
      </c>
      <c r="Q511" s="43">
        <f t="shared" si="1056"/>
        <v>5420.2650825</v>
      </c>
      <c r="Z511" s="11">
        <v>2465</v>
      </c>
      <c r="AA511" s="12">
        <v>1.06</v>
      </c>
      <c r="AB511" s="11">
        <v>1</v>
      </c>
      <c r="AC511" s="11">
        <v>0</v>
      </c>
      <c r="AD511" s="13">
        <f t="shared" si="1057"/>
        <v>2612.9</v>
      </c>
      <c r="AE511" s="11">
        <v>1</v>
      </c>
      <c r="AF511" s="11">
        <v>0.98</v>
      </c>
      <c r="AG511" s="11">
        <v>2.3</v>
      </c>
      <c r="AH511" s="42">
        <f t="shared" si="1058"/>
        <v>3.254</v>
      </c>
      <c r="AI511" s="11">
        <v>1.275</v>
      </c>
      <c r="AJ511" s="9">
        <v>0.5</v>
      </c>
      <c r="AK511" s="43">
        <f t="shared" si="1059"/>
        <v>5420.2650825</v>
      </c>
      <c r="AT511" s="11">
        <v>2465</v>
      </c>
      <c r="AU511" s="12">
        <v>1.06</v>
      </c>
      <c r="AV511" s="11">
        <v>1</v>
      </c>
      <c r="AW511" s="11">
        <v>0</v>
      </c>
      <c r="AX511" s="13">
        <f t="shared" si="1060"/>
        <v>2612.9</v>
      </c>
      <c r="AY511" s="11">
        <v>1</v>
      </c>
      <c r="AZ511" s="11">
        <v>0.98</v>
      </c>
      <c r="BA511" s="11">
        <v>2.3</v>
      </c>
      <c r="BB511" s="42">
        <f t="shared" si="1061"/>
        <v>3.254</v>
      </c>
      <c r="BC511" s="11">
        <v>1.275</v>
      </c>
      <c r="BD511" s="9">
        <v>0.5</v>
      </c>
      <c r="BE511" s="43">
        <f t="shared" si="1062"/>
        <v>5420.2650825</v>
      </c>
      <c r="BN511" s="11">
        <v>2465</v>
      </c>
      <c r="BO511" s="12">
        <v>1.06</v>
      </c>
      <c r="BP511" s="11">
        <v>1</v>
      </c>
      <c r="BQ511" s="11">
        <v>0</v>
      </c>
      <c r="BR511" s="13">
        <f t="shared" si="1063"/>
        <v>2612.9</v>
      </c>
      <c r="BS511" s="11">
        <v>1</v>
      </c>
      <c r="BT511" s="11">
        <v>0.98</v>
      </c>
      <c r="BU511" s="11">
        <v>2.3</v>
      </c>
      <c r="BV511" s="42">
        <f t="shared" si="1064"/>
        <v>3.254</v>
      </c>
      <c r="BW511" s="11">
        <v>1.275</v>
      </c>
      <c r="BX511" s="9">
        <v>0.5</v>
      </c>
      <c r="BY511" s="43">
        <f t="shared" si="1065"/>
        <v>5420.2650825</v>
      </c>
      <c r="CH511" s="11">
        <f t="shared" si="1066"/>
        <v>2893</v>
      </c>
      <c r="CI511" s="12">
        <v>1.06</v>
      </c>
      <c r="CJ511" s="11">
        <v>1</v>
      </c>
      <c r="CK511" s="11">
        <v>0</v>
      </c>
      <c r="CL511" s="13">
        <f t="shared" si="1067"/>
        <v>3066.58</v>
      </c>
      <c r="CM511" s="11">
        <v>1</v>
      </c>
      <c r="CN511" s="11">
        <v>0.98</v>
      </c>
      <c r="CO511" s="11">
        <v>2.3</v>
      </c>
      <c r="CP511" s="42">
        <f t="shared" si="1068"/>
        <v>3.254</v>
      </c>
      <c r="CQ511" s="11">
        <v>1.275</v>
      </c>
      <c r="CR511" s="9">
        <v>0.5</v>
      </c>
      <c r="CS511" s="43">
        <f t="shared" si="1069"/>
        <v>6361.3902165</v>
      </c>
      <c r="DB511" s="11">
        <f t="shared" si="1070"/>
        <v>2905</v>
      </c>
      <c r="DC511" s="12">
        <v>1.06</v>
      </c>
      <c r="DD511" s="11">
        <v>1</v>
      </c>
      <c r="DE511" s="11">
        <v>0</v>
      </c>
      <c r="DF511" s="13">
        <f t="shared" si="1071"/>
        <v>3079.3</v>
      </c>
      <c r="DG511" s="11">
        <v>1</v>
      </c>
      <c r="DH511" s="11">
        <v>0.98</v>
      </c>
      <c r="DI511" s="11">
        <v>2.3</v>
      </c>
      <c r="DJ511" s="42">
        <f t="shared" si="1072"/>
        <v>3.254</v>
      </c>
      <c r="DK511" s="11">
        <v>1.275</v>
      </c>
      <c r="DL511" s="9">
        <v>0.5</v>
      </c>
      <c r="DM511" s="43">
        <f t="shared" si="1073"/>
        <v>6387.7769025</v>
      </c>
      <c r="DV511" s="11">
        <f t="shared" si="1074"/>
        <v>2964</v>
      </c>
      <c r="DW511" s="12">
        <v>1.06</v>
      </c>
      <c r="DX511" s="11">
        <v>1</v>
      </c>
      <c r="DY511" s="11">
        <v>0</v>
      </c>
      <c r="DZ511" s="13">
        <f t="shared" si="1075"/>
        <v>3141.84</v>
      </c>
      <c r="EA511" s="11">
        <v>1</v>
      </c>
      <c r="EB511" s="11">
        <v>0.98</v>
      </c>
      <c r="EC511" s="11">
        <v>3.1</v>
      </c>
      <c r="ED511" s="42">
        <f t="shared" si="1076"/>
        <v>4.038</v>
      </c>
      <c r="EE511" s="11">
        <v>1.275</v>
      </c>
      <c r="EF511" s="9">
        <v>0.5</v>
      </c>
      <c r="EG511" s="43">
        <f t="shared" si="1077"/>
        <v>8087.803074</v>
      </c>
    </row>
    <row r="512" customHeight="1" spans="6:139">
      <c r="F512" s="11">
        <v>2465</v>
      </c>
      <c r="G512" s="12">
        <v>1.31</v>
      </c>
      <c r="H512" s="11">
        <v>1</v>
      </c>
      <c r="I512" s="11">
        <v>0</v>
      </c>
      <c r="J512" s="13">
        <f t="shared" si="1054"/>
        <v>3229.15</v>
      </c>
      <c r="K512" s="11">
        <v>1</v>
      </c>
      <c r="L512" s="11">
        <v>0.98</v>
      </c>
      <c r="M512" s="11">
        <v>2.3</v>
      </c>
      <c r="N512" s="42">
        <f t="shared" si="1055"/>
        <v>3.254</v>
      </c>
      <c r="O512" s="11">
        <v>1.275</v>
      </c>
      <c r="P512" s="9">
        <v>0.5</v>
      </c>
      <c r="Q512" s="43">
        <f t="shared" si="1056"/>
        <v>6698.62948875</v>
      </c>
      <c r="Z512" s="11">
        <v>2465</v>
      </c>
      <c r="AA512" s="12">
        <v>1.31</v>
      </c>
      <c r="AB512" s="11">
        <v>1</v>
      </c>
      <c r="AC512" s="11">
        <v>0</v>
      </c>
      <c r="AD512" s="13">
        <f t="shared" si="1057"/>
        <v>3229.15</v>
      </c>
      <c r="AE512" s="11">
        <v>1</v>
      </c>
      <c r="AF512" s="11">
        <v>0.98</v>
      </c>
      <c r="AG512" s="11">
        <v>2.3</v>
      </c>
      <c r="AH512" s="42">
        <f t="shared" si="1058"/>
        <v>3.254</v>
      </c>
      <c r="AI512" s="11">
        <v>1.275</v>
      </c>
      <c r="AJ512" s="9">
        <v>0.5</v>
      </c>
      <c r="AK512" s="43">
        <f t="shared" si="1059"/>
        <v>6698.62948875</v>
      </c>
      <c r="AT512" s="11">
        <v>2465</v>
      </c>
      <c r="AU512" s="12">
        <v>1.31</v>
      </c>
      <c r="AV512" s="11">
        <v>1</v>
      </c>
      <c r="AW512" s="11">
        <v>0</v>
      </c>
      <c r="AX512" s="13">
        <f t="shared" si="1060"/>
        <v>3229.15</v>
      </c>
      <c r="AY512" s="11">
        <v>1</v>
      </c>
      <c r="AZ512" s="11">
        <v>0.98</v>
      </c>
      <c r="BA512" s="11">
        <v>2.3</v>
      </c>
      <c r="BB512" s="42">
        <f t="shared" si="1061"/>
        <v>3.254</v>
      </c>
      <c r="BC512" s="11">
        <v>1.275</v>
      </c>
      <c r="BD512" s="9">
        <v>0.5</v>
      </c>
      <c r="BE512" s="43">
        <f t="shared" si="1062"/>
        <v>6698.62948875</v>
      </c>
      <c r="BN512" s="11">
        <v>2465</v>
      </c>
      <c r="BO512" s="12">
        <v>1.31</v>
      </c>
      <c r="BP512" s="11">
        <v>1</v>
      </c>
      <c r="BQ512" s="11">
        <v>0</v>
      </c>
      <c r="BR512" s="13">
        <f t="shared" si="1063"/>
        <v>3229.15</v>
      </c>
      <c r="BS512" s="11">
        <v>1</v>
      </c>
      <c r="BT512" s="11">
        <v>0.98</v>
      </c>
      <c r="BU512" s="11">
        <v>2.3</v>
      </c>
      <c r="BV512" s="42">
        <f t="shared" si="1064"/>
        <v>3.254</v>
      </c>
      <c r="BW512" s="11">
        <v>1.275</v>
      </c>
      <c r="BX512" s="9">
        <v>0.5</v>
      </c>
      <c r="BY512" s="43">
        <f t="shared" si="1065"/>
        <v>6698.62948875</v>
      </c>
      <c r="CH512" s="11">
        <f t="shared" si="1066"/>
        <v>2893</v>
      </c>
      <c r="CI512" s="12">
        <v>1.31</v>
      </c>
      <c r="CJ512" s="11">
        <v>1</v>
      </c>
      <c r="CK512" s="11">
        <v>0</v>
      </c>
      <c r="CL512" s="13">
        <f t="shared" si="1067"/>
        <v>3789.83</v>
      </c>
      <c r="CM512" s="11">
        <v>1</v>
      </c>
      <c r="CN512" s="11">
        <v>0.98</v>
      </c>
      <c r="CO512" s="11">
        <v>2.3</v>
      </c>
      <c r="CP512" s="42">
        <f t="shared" si="1068"/>
        <v>3.254</v>
      </c>
      <c r="CQ512" s="11">
        <v>1.275</v>
      </c>
      <c r="CR512" s="9">
        <v>0.5</v>
      </c>
      <c r="CS512" s="43">
        <f t="shared" si="1069"/>
        <v>7861.71809775</v>
      </c>
      <c r="DB512" s="11">
        <f t="shared" si="1070"/>
        <v>2905</v>
      </c>
      <c r="DC512" s="12">
        <v>1.31</v>
      </c>
      <c r="DD512" s="11">
        <v>1</v>
      </c>
      <c r="DE512" s="11">
        <v>0</v>
      </c>
      <c r="DF512" s="13">
        <f t="shared" si="1071"/>
        <v>3805.55</v>
      </c>
      <c r="DG512" s="11">
        <v>1</v>
      </c>
      <c r="DH512" s="11">
        <v>0.98</v>
      </c>
      <c r="DI512" s="11">
        <v>2.3</v>
      </c>
      <c r="DJ512" s="42">
        <f t="shared" si="1072"/>
        <v>3.254</v>
      </c>
      <c r="DK512" s="11">
        <v>1.275</v>
      </c>
      <c r="DL512" s="9">
        <v>0.5</v>
      </c>
      <c r="DM512" s="43">
        <f t="shared" si="1073"/>
        <v>7894.32805875</v>
      </c>
      <c r="DV512" s="11">
        <f t="shared" si="1074"/>
        <v>2964</v>
      </c>
      <c r="DW512" s="12">
        <v>1.31</v>
      </c>
      <c r="DX512" s="11">
        <v>1</v>
      </c>
      <c r="DY512" s="11">
        <v>0</v>
      </c>
      <c r="DZ512" s="13">
        <f t="shared" si="1075"/>
        <v>3882.84</v>
      </c>
      <c r="EA512" s="11">
        <v>1</v>
      </c>
      <c r="EB512" s="11">
        <v>0.98</v>
      </c>
      <c r="EC512" s="11">
        <v>3.1</v>
      </c>
      <c r="ED512" s="42">
        <f t="shared" si="1076"/>
        <v>4.038</v>
      </c>
      <c r="EE512" s="11">
        <v>1.275</v>
      </c>
      <c r="EF512" s="9">
        <v>0.5</v>
      </c>
      <c r="EG512" s="43">
        <f t="shared" si="1077"/>
        <v>9995.303799</v>
      </c>
    </row>
    <row r="513" customHeight="1" spans="6:137">
      <c r="F513" s="11">
        <v>2465</v>
      </c>
      <c r="G513" s="12">
        <v>0.75</v>
      </c>
      <c r="H513" s="11">
        <v>1</v>
      </c>
      <c r="I513" s="11">
        <v>0</v>
      </c>
      <c r="J513" s="13">
        <f t="shared" si="1054"/>
        <v>1848.75</v>
      </c>
      <c r="K513" s="11">
        <v>1</v>
      </c>
      <c r="L513" s="11">
        <v>0.98</v>
      </c>
      <c r="M513" s="11">
        <v>2.3</v>
      </c>
      <c r="N513" s="42">
        <f t="shared" si="1055"/>
        <v>3.254</v>
      </c>
      <c r="O513" s="11">
        <v>1.275</v>
      </c>
      <c r="P513" s="9">
        <v>0.5</v>
      </c>
      <c r="Q513" s="43">
        <f t="shared" si="1056"/>
        <v>3835.09321875</v>
      </c>
      <c r="Z513" s="11">
        <v>2465</v>
      </c>
      <c r="AA513" s="12">
        <v>0.75</v>
      </c>
      <c r="AB513" s="11">
        <v>1</v>
      </c>
      <c r="AC513" s="11">
        <v>0</v>
      </c>
      <c r="AD513" s="13">
        <f t="shared" si="1057"/>
        <v>1848.75</v>
      </c>
      <c r="AE513" s="11">
        <v>1</v>
      </c>
      <c r="AF513" s="11">
        <v>0.98</v>
      </c>
      <c r="AG513" s="11">
        <v>2.3</v>
      </c>
      <c r="AH513" s="42">
        <f t="shared" si="1058"/>
        <v>3.254</v>
      </c>
      <c r="AI513" s="11">
        <v>1.275</v>
      </c>
      <c r="AJ513" s="9">
        <v>0.5</v>
      </c>
      <c r="AK513" s="43">
        <f t="shared" si="1059"/>
        <v>3835.09321875</v>
      </c>
      <c r="AT513" s="11">
        <v>2465</v>
      </c>
      <c r="AU513" s="12">
        <v>0.75</v>
      </c>
      <c r="AV513" s="11">
        <v>1</v>
      </c>
      <c r="AW513" s="11">
        <v>0</v>
      </c>
      <c r="AX513" s="13">
        <f t="shared" si="1060"/>
        <v>1848.75</v>
      </c>
      <c r="AY513" s="11">
        <v>1</v>
      </c>
      <c r="AZ513" s="11">
        <v>0.98</v>
      </c>
      <c r="BA513" s="11">
        <v>2.3</v>
      </c>
      <c r="BB513" s="42">
        <f t="shared" si="1061"/>
        <v>3.254</v>
      </c>
      <c r="BC513" s="11">
        <v>1.275</v>
      </c>
      <c r="BD513" s="9">
        <v>0.5</v>
      </c>
      <c r="BE513" s="43">
        <f t="shared" si="1062"/>
        <v>3835.09321875</v>
      </c>
      <c r="BN513" s="11">
        <v>2465</v>
      </c>
      <c r="BO513" s="12">
        <v>0.75</v>
      </c>
      <c r="BP513" s="11">
        <v>1</v>
      </c>
      <c r="BQ513" s="11">
        <v>0</v>
      </c>
      <c r="BR513" s="13">
        <f t="shared" si="1063"/>
        <v>1848.75</v>
      </c>
      <c r="BS513" s="11">
        <v>1</v>
      </c>
      <c r="BT513" s="11">
        <v>0.98</v>
      </c>
      <c r="BU513" s="11">
        <v>2.3</v>
      </c>
      <c r="BV513" s="42">
        <f t="shared" si="1064"/>
        <v>3.254</v>
      </c>
      <c r="BW513" s="11">
        <v>1.275</v>
      </c>
      <c r="BX513" s="9">
        <v>0.5</v>
      </c>
      <c r="BY513" s="43">
        <f t="shared" si="1065"/>
        <v>3835.09321875</v>
      </c>
      <c r="CH513" s="11">
        <f t="shared" ref="CH513:CH518" si="1078">2465+428</f>
        <v>2893</v>
      </c>
      <c r="CI513" s="12">
        <v>0.75</v>
      </c>
      <c r="CJ513" s="11">
        <v>1</v>
      </c>
      <c r="CK513" s="11">
        <v>0</v>
      </c>
      <c r="CL513" s="13">
        <f t="shared" si="1067"/>
        <v>2169.75</v>
      </c>
      <c r="CM513" s="11">
        <v>1</v>
      </c>
      <c r="CN513" s="11">
        <v>0.98</v>
      </c>
      <c r="CO513" s="11">
        <v>2.3</v>
      </c>
      <c r="CP513" s="42">
        <f t="shared" si="1068"/>
        <v>3.254</v>
      </c>
      <c r="CQ513" s="11">
        <v>1.275</v>
      </c>
      <c r="CR513" s="9">
        <v>0.5</v>
      </c>
      <c r="CS513" s="43">
        <f t="shared" si="1069"/>
        <v>4500.98364375</v>
      </c>
      <c r="DB513" s="11">
        <f t="shared" ref="DB513:DB518" si="1079">2465+440</f>
        <v>2905</v>
      </c>
      <c r="DC513" s="12">
        <v>0.75</v>
      </c>
      <c r="DD513" s="11">
        <v>1</v>
      </c>
      <c r="DE513" s="11">
        <v>0</v>
      </c>
      <c r="DF513" s="13">
        <f t="shared" si="1071"/>
        <v>2178.75</v>
      </c>
      <c r="DG513" s="11">
        <v>1</v>
      </c>
      <c r="DH513" s="11">
        <v>0.98</v>
      </c>
      <c r="DI513" s="11">
        <v>2.3</v>
      </c>
      <c r="DJ513" s="42">
        <f t="shared" si="1072"/>
        <v>3.254</v>
      </c>
      <c r="DK513" s="11">
        <v>1.275</v>
      </c>
      <c r="DL513" s="9">
        <v>0.5</v>
      </c>
      <c r="DM513" s="43">
        <f t="shared" si="1073"/>
        <v>4519.65346875</v>
      </c>
      <c r="DV513" s="11">
        <f t="shared" ref="DV513:DV518" si="1080">2465+499</f>
        <v>2964</v>
      </c>
      <c r="DW513" s="12">
        <v>0.75</v>
      </c>
      <c r="DX513" s="11">
        <v>1</v>
      </c>
      <c r="DY513" s="11">
        <v>0</v>
      </c>
      <c r="DZ513" s="13">
        <f t="shared" si="1075"/>
        <v>2223</v>
      </c>
      <c r="EA513" s="11">
        <v>1</v>
      </c>
      <c r="EB513" s="11">
        <v>0.98</v>
      </c>
      <c r="EC513" s="11">
        <v>3.1</v>
      </c>
      <c r="ED513" s="42">
        <f t="shared" si="1076"/>
        <v>4.038</v>
      </c>
      <c r="EE513" s="11">
        <v>1.275</v>
      </c>
      <c r="EF513" s="9">
        <v>0.5</v>
      </c>
      <c r="EG513" s="43">
        <f t="shared" si="1077"/>
        <v>5722.502175</v>
      </c>
    </row>
    <row r="514" customHeight="1" spans="6:137">
      <c r="F514" s="11">
        <v>2465</v>
      </c>
      <c r="G514" s="12">
        <v>0.75</v>
      </c>
      <c r="H514" s="11">
        <v>1</v>
      </c>
      <c r="I514" s="11">
        <v>0</v>
      </c>
      <c r="J514" s="13">
        <f t="shared" si="1054"/>
        <v>1848.75</v>
      </c>
      <c r="K514" s="11">
        <v>1</v>
      </c>
      <c r="L514" s="11">
        <v>0.98</v>
      </c>
      <c r="M514" s="11">
        <v>2.3</v>
      </c>
      <c r="N514" s="42">
        <f t="shared" si="1055"/>
        <v>3.254</v>
      </c>
      <c r="O514" s="11">
        <v>1.275</v>
      </c>
      <c r="P514" s="9">
        <v>0.5</v>
      </c>
      <c r="Q514" s="43">
        <f t="shared" si="1056"/>
        <v>3835.09321875</v>
      </c>
      <c r="Z514" s="11">
        <v>2465</v>
      </c>
      <c r="AA514" s="12">
        <v>0.75</v>
      </c>
      <c r="AB514" s="11">
        <v>1</v>
      </c>
      <c r="AC514" s="11">
        <v>0</v>
      </c>
      <c r="AD514" s="13">
        <f t="shared" si="1057"/>
        <v>1848.75</v>
      </c>
      <c r="AE514" s="11">
        <v>1</v>
      </c>
      <c r="AF514" s="11">
        <v>0.98</v>
      </c>
      <c r="AG514" s="11">
        <v>2.3</v>
      </c>
      <c r="AH514" s="42">
        <f t="shared" si="1058"/>
        <v>3.254</v>
      </c>
      <c r="AI514" s="11">
        <v>1.275</v>
      </c>
      <c r="AJ514" s="9">
        <v>0.5</v>
      </c>
      <c r="AK514" s="43">
        <f t="shared" si="1059"/>
        <v>3835.09321875</v>
      </c>
      <c r="AT514" s="11">
        <v>2465</v>
      </c>
      <c r="AU514" s="12">
        <v>0.75</v>
      </c>
      <c r="AV514" s="11">
        <v>1</v>
      </c>
      <c r="AW514" s="11">
        <v>0</v>
      </c>
      <c r="AX514" s="13">
        <f t="shared" si="1060"/>
        <v>1848.75</v>
      </c>
      <c r="AY514" s="11">
        <v>1</v>
      </c>
      <c r="AZ514" s="11">
        <v>0.98</v>
      </c>
      <c r="BA514" s="11">
        <v>2.3</v>
      </c>
      <c r="BB514" s="42">
        <f t="shared" si="1061"/>
        <v>3.254</v>
      </c>
      <c r="BC514" s="11">
        <v>1.275</v>
      </c>
      <c r="BD514" s="9">
        <v>0.5</v>
      </c>
      <c r="BE514" s="43">
        <f t="shared" si="1062"/>
        <v>3835.09321875</v>
      </c>
      <c r="BN514" s="11">
        <v>2465</v>
      </c>
      <c r="BO514" s="12">
        <v>0.75</v>
      </c>
      <c r="BP514" s="11">
        <v>1</v>
      </c>
      <c r="BQ514" s="11">
        <v>0</v>
      </c>
      <c r="BR514" s="13">
        <f t="shared" si="1063"/>
        <v>1848.75</v>
      </c>
      <c r="BS514" s="11">
        <v>1</v>
      </c>
      <c r="BT514" s="11">
        <v>0.98</v>
      </c>
      <c r="BU514" s="11">
        <v>2.3</v>
      </c>
      <c r="BV514" s="42">
        <f t="shared" si="1064"/>
        <v>3.254</v>
      </c>
      <c r="BW514" s="11">
        <v>1.275</v>
      </c>
      <c r="BX514" s="9">
        <v>0.5</v>
      </c>
      <c r="BY514" s="43">
        <f t="shared" si="1065"/>
        <v>3835.09321875</v>
      </c>
      <c r="CH514" s="11">
        <f t="shared" si="1078"/>
        <v>2893</v>
      </c>
      <c r="CI514" s="12">
        <v>0.75</v>
      </c>
      <c r="CJ514" s="11">
        <v>1</v>
      </c>
      <c r="CK514" s="11">
        <v>0</v>
      </c>
      <c r="CL514" s="13">
        <f t="shared" si="1067"/>
        <v>2169.75</v>
      </c>
      <c r="CM514" s="11">
        <v>1</v>
      </c>
      <c r="CN514" s="11">
        <v>0.98</v>
      </c>
      <c r="CO514" s="11">
        <v>2.3</v>
      </c>
      <c r="CP514" s="42">
        <f t="shared" si="1068"/>
        <v>3.254</v>
      </c>
      <c r="CQ514" s="11">
        <v>1.275</v>
      </c>
      <c r="CR514" s="9">
        <v>0.5</v>
      </c>
      <c r="CS514" s="43">
        <f t="shared" si="1069"/>
        <v>4500.98364375</v>
      </c>
      <c r="DB514" s="11">
        <f t="shared" si="1079"/>
        <v>2905</v>
      </c>
      <c r="DC514" s="12">
        <v>0.75</v>
      </c>
      <c r="DD514" s="11">
        <v>1</v>
      </c>
      <c r="DE514" s="11">
        <v>0</v>
      </c>
      <c r="DF514" s="13">
        <f t="shared" si="1071"/>
        <v>2178.75</v>
      </c>
      <c r="DG514" s="11">
        <v>1</v>
      </c>
      <c r="DH514" s="11">
        <v>0.98</v>
      </c>
      <c r="DI514" s="11">
        <v>2.3</v>
      </c>
      <c r="DJ514" s="42">
        <f t="shared" si="1072"/>
        <v>3.254</v>
      </c>
      <c r="DK514" s="11">
        <v>1.275</v>
      </c>
      <c r="DL514" s="9">
        <v>0.5</v>
      </c>
      <c r="DM514" s="43">
        <f t="shared" si="1073"/>
        <v>4519.65346875</v>
      </c>
      <c r="DV514" s="11">
        <f t="shared" si="1080"/>
        <v>2964</v>
      </c>
      <c r="DW514" s="12">
        <v>0.75</v>
      </c>
      <c r="DX514" s="11">
        <v>1</v>
      </c>
      <c r="DY514" s="11">
        <v>0</v>
      </c>
      <c r="DZ514" s="13">
        <f t="shared" si="1075"/>
        <v>2223</v>
      </c>
      <c r="EA514" s="11">
        <v>1</v>
      </c>
      <c r="EB514" s="11">
        <v>0.98</v>
      </c>
      <c r="EC514" s="11">
        <v>3.1</v>
      </c>
      <c r="ED514" s="42">
        <f t="shared" si="1076"/>
        <v>4.038</v>
      </c>
      <c r="EE514" s="11">
        <v>1.275</v>
      </c>
      <c r="EF514" s="9">
        <v>0.5</v>
      </c>
      <c r="EG514" s="43">
        <f t="shared" si="1077"/>
        <v>5722.502175</v>
      </c>
    </row>
    <row r="515" customHeight="1" spans="6:137">
      <c r="F515" s="11">
        <v>2465</v>
      </c>
      <c r="G515" s="12">
        <v>1.8</v>
      </c>
      <c r="H515" s="11">
        <v>1</v>
      </c>
      <c r="I515" s="11">
        <v>0</v>
      </c>
      <c r="J515" s="13">
        <f t="shared" si="1054"/>
        <v>4437</v>
      </c>
      <c r="K515" s="11">
        <v>1</v>
      </c>
      <c r="L515" s="11">
        <v>0.98</v>
      </c>
      <c r="M515" s="11">
        <v>2.3</v>
      </c>
      <c r="N515" s="42">
        <f t="shared" si="1055"/>
        <v>3.254</v>
      </c>
      <c r="O515" s="11">
        <v>1.275</v>
      </c>
      <c r="P515" s="9">
        <v>0.5</v>
      </c>
      <c r="Q515" s="43">
        <f t="shared" si="1056"/>
        <v>9204.223725</v>
      </c>
      <c r="Z515" s="11">
        <v>2465</v>
      </c>
      <c r="AA515" s="12">
        <v>1.8</v>
      </c>
      <c r="AB515" s="11">
        <v>1</v>
      </c>
      <c r="AC515" s="11">
        <v>0</v>
      </c>
      <c r="AD515" s="13">
        <f t="shared" si="1057"/>
        <v>4437</v>
      </c>
      <c r="AE515" s="11">
        <v>1</v>
      </c>
      <c r="AF515" s="11">
        <v>0.98</v>
      </c>
      <c r="AG515" s="11">
        <v>2.3</v>
      </c>
      <c r="AH515" s="42">
        <f t="shared" si="1058"/>
        <v>3.254</v>
      </c>
      <c r="AI515" s="11">
        <v>1.275</v>
      </c>
      <c r="AJ515" s="9">
        <v>0.5</v>
      </c>
      <c r="AK515" s="43">
        <f t="shared" si="1059"/>
        <v>9204.223725</v>
      </c>
      <c r="AT515" s="11">
        <v>2465</v>
      </c>
      <c r="AU515" s="12">
        <v>1.8</v>
      </c>
      <c r="AV515" s="11">
        <v>1</v>
      </c>
      <c r="AW515" s="11">
        <v>0</v>
      </c>
      <c r="AX515" s="13">
        <f t="shared" si="1060"/>
        <v>4437</v>
      </c>
      <c r="AY515" s="11">
        <v>1</v>
      </c>
      <c r="AZ515" s="11">
        <v>0.98</v>
      </c>
      <c r="BA515" s="11">
        <v>2.3</v>
      </c>
      <c r="BB515" s="42">
        <f t="shared" si="1061"/>
        <v>3.254</v>
      </c>
      <c r="BC515" s="11">
        <v>1.275</v>
      </c>
      <c r="BD515" s="9">
        <v>0.5</v>
      </c>
      <c r="BE515" s="43">
        <f t="shared" si="1062"/>
        <v>9204.223725</v>
      </c>
      <c r="BN515" s="11">
        <v>2465</v>
      </c>
      <c r="BO515" s="12">
        <v>1.8</v>
      </c>
      <c r="BP515" s="11">
        <v>1</v>
      </c>
      <c r="BQ515" s="11">
        <v>0</v>
      </c>
      <c r="BR515" s="13">
        <f t="shared" si="1063"/>
        <v>4437</v>
      </c>
      <c r="BS515" s="11">
        <v>1</v>
      </c>
      <c r="BT515" s="11">
        <v>0.98</v>
      </c>
      <c r="BU515" s="11">
        <v>2.3</v>
      </c>
      <c r="BV515" s="42">
        <f t="shared" si="1064"/>
        <v>3.254</v>
      </c>
      <c r="BW515" s="11">
        <v>1.275</v>
      </c>
      <c r="BX515" s="9">
        <v>0.5</v>
      </c>
      <c r="BY515" s="43">
        <f t="shared" si="1065"/>
        <v>9204.223725</v>
      </c>
      <c r="CH515" s="11">
        <f t="shared" si="1078"/>
        <v>2893</v>
      </c>
      <c r="CI515" s="12">
        <v>1.8</v>
      </c>
      <c r="CJ515" s="11">
        <v>1</v>
      </c>
      <c r="CK515" s="11">
        <v>0</v>
      </c>
      <c r="CL515" s="13">
        <f t="shared" si="1067"/>
        <v>5207.4</v>
      </c>
      <c r="CM515" s="11">
        <v>1</v>
      </c>
      <c r="CN515" s="11">
        <v>0.98</v>
      </c>
      <c r="CO515" s="11">
        <v>2.3</v>
      </c>
      <c r="CP515" s="42">
        <f t="shared" si="1068"/>
        <v>3.254</v>
      </c>
      <c r="CQ515" s="11">
        <v>1.275</v>
      </c>
      <c r="CR515" s="9">
        <v>0.5</v>
      </c>
      <c r="CS515" s="43">
        <f t="shared" si="1069"/>
        <v>10802.360745</v>
      </c>
      <c r="DB515" s="11">
        <f t="shared" si="1079"/>
        <v>2905</v>
      </c>
      <c r="DC515" s="12">
        <v>1.8</v>
      </c>
      <c r="DD515" s="11">
        <v>1</v>
      </c>
      <c r="DE515" s="11">
        <v>0</v>
      </c>
      <c r="DF515" s="13">
        <f t="shared" si="1071"/>
        <v>5229</v>
      </c>
      <c r="DG515" s="11">
        <v>1</v>
      </c>
      <c r="DH515" s="11">
        <v>0.98</v>
      </c>
      <c r="DI515" s="11">
        <v>2.3</v>
      </c>
      <c r="DJ515" s="42">
        <f t="shared" si="1072"/>
        <v>3.254</v>
      </c>
      <c r="DK515" s="11">
        <v>1.275</v>
      </c>
      <c r="DL515" s="9">
        <v>0.5</v>
      </c>
      <c r="DM515" s="43">
        <f t="shared" si="1073"/>
        <v>10847.168325</v>
      </c>
      <c r="DV515" s="11">
        <f t="shared" si="1080"/>
        <v>2964</v>
      </c>
      <c r="DW515" s="12">
        <v>1.8</v>
      </c>
      <c r="DX515" s="11">
        <v>1</v>
      </c>
      <c r="DY515" s="11">
        <v>0</v>
      </c>
      <c r="DZ515" s="13">
        <f t="shared" si="1075"/>
        <v>5335.2</v>
      </c>
      <c r="EA515" s="11">
        <v>1</v>
      </c>
      <c r="EB515" s="11">
        <v>0.98</v>
      </c>
      <c r="EC515" s="11">
        <v>3.1</v>
      </c>
      <c r="ED515" s="42">
        <f t="shared" si="1076"/>
        <v>4.038</v>
      </c>
      <c r="EE515" s="11">
        <v>1.275</v>
      </c>
      <c r="EF515" s="9">
        <v>0.5</v>
      </c>
      <c r="EG515" s="43">
        <f t="shared" si="1077"/>
        <v>13734.00522</v>
      </c>
    </row>
    <row r="516" customHeight="1" spans="6:137">
      <c r="F516" s="11">
        <v>2465</v>
      </c>
      <c r="G516" s="12">
        <v>3.21</v>
      </c>
      <c r="H516" s="11">
        <v>1</v>
      </c>
      <c r="I516" s="11">
        <v>0</v>
      </c>
      <c r="J516" s="13">
        <f t="shared" si="1054"/>
        <v>7912.65</v>
      </c>
      <c r="K516" s="11">
        <v>1</v>
      </c>
      <c r="L516" s="11">
        <v>0.98</v>
      </c>
      <c r="M516" s="11">
        <v>2.3</v>
      </c>
      <c r="N516" s="42">
        <f t="shared" si="1055"/>
        <v>3.254</v>
      </c>
      <c r="O516" s="11">
        <v>1.275</v>
      </c>
      <c r="P516" s="9">
        <v>0.5</v>
      </c>
      <c r="Q516" s="43">
        <f t="shared" si="1056"/>
        <v>16414.19897625</v>
      </c>
      <c r="Z516" s="11">
        <v>2465</v>
      </c>
      <c r="AA516" s="12">
        <v>3.21</v>
      </c>
      <c r="AB516" s="11">
        <v>1</v>
      </c>
      <c r="AC516" s="11">
        <v>0</v>
      </c>
      <c r="AD516" s="13">
        <f t="shared" si="1057"/>
        <v>7912.65</v>
      </c>
      <c r="AE516" s="11">
        <v>1</v>
      </c>
      <c r="AF516" s="11">
        <v>0.98</v>
      </c>
      <c r="AG516" s="11">
        <v>2.3</v>
      </c>
      <c r="AH516" s="42">
        <f t="shared" si="1058"/>
        <v>3.254</v>
      </c>
      <c r="AI516" s="11">
        <v>1.275</v>
      </c>
      <c r="AJ516" s="9">
        <v>0.5</v>
      </c>
      <c r="AK516" s="43">
        <f t="shared" si="1059"/>
        <v>16414.19897625</v>
      </c>
      <c r="AT516" s="11">
        <v>2465</v>
      </c>
      <c r="AU516" s="12">
        <v>3.21</v>
      </c>
      <c r="AV516" s="11">
        <v>1</v>
      </c>
      <c r="AW516" s="11">
        <v>0</v>
      </c>
      <c r="AX516" s="13">
        <f t="shared" si="1060"/>
        <v>7912.65</v>
      </c>
      <c r="AY516" s="11">
        <v>1</v>
      </c>
      <c r="AZ516" s="11">
        <v>0.98</v>
      </c>
      <c r="BA516" s="11">
        <v>2.3</v>
      </c>
      <c r="BB516" s="42">
        <f t="shared" si="1061"/>
        <v>3.254</v>
      </c>
      <c r="BC516" s="11">
        <v>1.275</v>
      </c>
      <c r="BD516" s="9">
        <v>0.5</v>
      </c>
      <c r="BE516" s="43">
        <f t="shared" si="1062"/>
        <v>16414.19897625</v>
      </c>
      <c r="BN516" s="11">
        <v>2465</v>
      </c>
      <c r="BO516" s="12">
        <v>3.21</v>
      </c>
      <c r="BP516" s="11">
        <v>1</v>
      </c>
      <c r="BQ516" s="11">
        <v>0</v>
      </c>
      <c r="BR516" s="13">
        <f t="shared" si="1063"/>
        <v>7912.65</v>
      </c>
      <c r="BS516" s="11">
        <v>1</v>
      </c>
      <c r="BT516" s="11">
        <v>0.98</v>
      </c>
      <c r="BU516" s="11">
        <v>2.3</v>
      </c>
      <c r="BV516" s="42">
        <f t="shared" si="1064"/>
        <v>3.254</v>
      </c>
      <c r="BW516" s="11">
        <v>1.275</v>
      </c>
      <c r="BX516" s="9">
        <v>0.5</v>
      </c>
      <c r="BY516" s="43">
        <f t="shared" si="1065"/>
        <v>16414.19897625</v>
      </c>
      <c r="CH516" s="11">
        <f t="shared" si="1078"/>
        <v>2893</v>
      </c>
      <c r="CI516" s="12">
        <v>3.21</v>
      </c>
      <c r="CJ516" s="11">
        <v>1</v>
      </c>
      <c r="CK516" s="11">
        <v>0</v>
      </c>
      <c r="CL516" s="13">
        <f t="shared" si="1067"/>
        <v>9286.53</v>
      </c>
      <c r="CM516" s="11">
        <v>1</v>
      </c>
      <c r="CN516" s="11">
        <v>0.98</v>
      </c>
      <c r="CO516" s="11">
        <v>2.3</v>
      </c>
      <c r="CP516" s="42">
        <f t="shared" si="1068"/>
        <v>3.254</v>
      </c>
      <c r="CQ516" s="11">
        <v>1.275</v>
      </c>
      <c r="CR516" s="9">
        <v>0.5</v>
      </c>
      <c r="CS516" s="43">
        <f t="shared" si="1069"/>
        <v>19264.20999525</v>
      </c>
      <c r="DB516" s="11">
        <f t="shared" si="1079"/>
        <v>2905</v>
      </c>
      <c r="DC516" s="12">
        <v>3.21</v>
      </c>
      <c r="DD516" s="11">
        <v>1</v>
      </c>
      <c r="DE516" s="11">
        <v>0</v>
      </c>
      <c r="DF516" s="13">
        <f t="shared" si="1071"/>
        <v>9325.05</v>
      </c>
      <c r="DG516" s="11">
        <v>1</v>
      </c>
      <c r="DH516" s="11">
        <v>0.98</v>
      </c>
      <c r="DI516" s="11">
        <v>2.3</v>
      </c>
      <c r="DJ516" s="42">
        <f t="shared" si="1072"/>
        <v>3.254</v>
      </c>
      <c r="DK516" s="11">
        <v>1.275</v>
      </c>
      <c r="DL516" s="9">
        <v>0.5</v>
      </c>
      <c r="DM516" s="43">
        <f t="shared" si="1073"/>
        <v>19344.11684625</v>
      </c>
      <c r="DV516" s="11">
        <f t="shared" si="1080"/>
        <v>2964</v>
      </c>
      <c r="DW516" s="12">
        <v>3.21</v>
      </c>
      <c r="DX516" s="11">
        <v>1</v>
      </c>
      <c r="DY516" s="11">
        <v>0</v>
      </c>
      <c r="DZ516" s="13">
        <f t="shared" si="1075"/>
        <v>9514.44</v>
      </c>
      <c r="EA516" s="11">
        <v>1</v>
      </c>
      <c r="EB516" s="11">
        <v>0.98</v>
      </c>
      <c r="EC516" s="11">
        <v>3.1</v>
      </c>
      <c r="ED516" s="42">
        <f t="shared" si="1076"/>
        <v>4.038</v>
      </c>
      <c r="EE516" s="11">
        <v>1.275</v>
      </c>
      <c r="EF516" s="9">
        <v>0.5</v>
      </c>
      <c r="EG516" s="43">
        <f t="shared" si="1077"/>
        <v>24492.309309</v>
      </c>
    </row>
    <row r="517" customHeight="1" spans="6:137">
      <c r="F517" s="11">
        <v>2465</v>
      </c>
      <c r="G517" s="12">
        <v>3.21</v>
      </c>
      <c r="H517" s="11">
        <v>1</v>
      </c>
      <c r="I517" s="11">
        <v>0</v>
      </c>
      <c r="J517" s="13">
        <f t="shared" si="1054"/>
        <v>7912.65</v>
      </c>
      <c r="K517" s="11">
        <v>1</v>
      </c>
      <c r="L517" s="11">
        <v>0.98</v>
      </c>
      <c r="M517" s="11">
        <v>2.3</v>
      </c>
      <c r="N517" s="42">
        <f t="shared" si="1055"/>
        <v>3.254</v>
      </c>
      <c r="O517" s="11">
        <v>1.275</v>
      </c>
      <c r="P517" s="9">
        <v>0.5</v>
      </c>
      <c r="Q517" s="43">
        <f t="shared" si="1056"/>
        <v>16414.19897625</v>
      </c>
      <c r="Z517" s="11">
        <v>2465</v>
      </c>
      <c r="AA517" s="12">
        <v>3.21</v>
      </c>
      <c r="AB517" s="11">
        <v>1</v>
      </c>
      <c r="AC517" s="11">
        <v>0</v>
      </c>
      <c r="AD517" s="13">
        <f t="shared" si="1057"/>
        <v>7912.65</v>
      </c>
      <c r="AE517" s="11">
        <v>1</v>
      </c>
      <c r="AF517" s="11">
        <v>0.98</v>
      </c>
      <c r="AG517" s="11">
        <v>2.3</v>
      </c>
      <c r="AH517" s="42">
        <f t="shared" si="1058"/>
        <v>3.254</v>
      </c>
      <c r="AI517" s="11">
        <v>1.275</v>
      </c>
      <c r="AJ517" s="9">
        <v>0.5</v>
      </c>
      <c r="AK517" s="43">
        <f t="shared" si="1059"/>
        <v>16414.19897625</v>
      </c>
      <c r="AT517" s="11">
        <v>2465</v>
      </c>
      <c r="AU517" s="12">
        <v>3.21</v>
      </c>
      <c r="AV517" s="11">
        <v>1</v>
      </c>
      <c r="AW517" s="11">
        <v>0</v>
      </c>
      <c r="AX517" s="13">
        <f t="shared" si="1060"/>
        <v>7912.65</v>
      </c>
      <c r="AY517" s="11">
        <v>1</v>
      </c>
      <c r="AZ517" s="11">
        <v>0.98</v>
      </c>
      <c r="BA517" s="11">
        <v>2.3</v>
      </c>
      <c r="BB517" s="42">
        <f t="shared" si="1061"/>
        <v>3.254</v>
      </c>
      <c r="BC517" s="11">
        <v>1.275</v>
      </c>
      <c r="BD517" s="9">
        <v>0.5</v>
      </c>
      <c r="BE517" s="43">
        <f t="shared" si="1062"/>
        <v>16414.19897625</v>
      </c>
      <c r="BN517" s="11">
        <v>2465</v>
      </c>
      <c r="BO517" s="12">
        <v>3.21</v>
      </c>
      <c r="BP517" s="11">
        <v>1</v>
      </c>
      <c r="BQ517" s="11">
        <v>0</v>
      </c>
      <c r="BR517" s="13">
        <f t="shared" si="1063"/>
        <v>7912.65</v>
      </c>
      <c r="BS517" s="11">
        <v>1</v>
      </c>
      <c r="BT517" s="11">
        <v>0.98</v>
      </c>
      <c r="BU517" s="11">
        <v>2.3</v>
      </c>
      <c r="BV517" s="42">
        <f t="shared" si="1064"/>
        <v>3.254</v>
      </c>
      <c r="BW517" s="11">
        <v>1.275</v>
      </c>
      <c r="BX517" s="9">
        <v>0.5</v>
      </c>
      <c r="BY517" s="43">
        <f t="shared" si="1065"/>
        <v>16414.19897625</v>
      </c>
      <c r="CH517" s="11">
        <f t="shared" si="1078"/>
        <v>2893</v>
      </c>
      <c r="CI517" s="12">
        <v>3.21</v>
      </c>
      <c r="CJ517" s="11">
        <v>1</v>
      </c>
      <c r="CK517" s="11">
        <v>0</v>
      </c>
      <c r="CL517" s="13">
        <f t="shared" si="1067"/>
        <v>9286.53</v>
      </c>
      <c r="CM517" s="11">
        <v>1</v>
      </c>
      <c r="CN517" s="11">
        <v>0.98</v>
      </c>
      <c r="CO517" s="11">
        <v>2.3</v>
      </c>
      <c r="CP517" s="42">
        <f t="shared" si="1068"/>
        <v>3.254</v>
      </c>
      <c r="CQ517" s="11">
        <v>1.275</v>
      </c>
      <c r="CR517" s="9">
        <v>0.5</v>
      </c>
      <c r="CS517" s="43">
        <f t="shared" si="1069"/>
        <v>19264.20999525</v>
      </c>
      <c r="DB517" s="11">
        <f t="shared" si="1079"/>
        <v>2905</v>
      </c>
      <c r="DC517" s="12">
        <v>3.21</v>
      </c>
      <c r="DD517" s="11">
        <v>1</v>
      </c>
      <c r="DE517" s="11">
        <v>0</v>
      </c>
      <c r="DF517" s="13">
        <f t="shared" si="1071"/>
        <v>9325.05</v>
      </c>
      <c r="DG517" s="11">
        <v>1</v>
      </c>
      <c r="DH517" s="11">
        <v>0.98</v>
      </c>
      <c r="DI517" s="11">
        <v>2.3</v>
      </c>
      <c r="DJ517" s="42">
        <f t="shared" si="1072"/>
        <v>3.254</v>
      </c>
      <c r="DK517" s="11">
        <v>1.275</v>
      </c>
      <c r="DL517" s="9">
        <v>0.5</v>
      </c>
      <c r="DM517" s="43">
        <f t="shared" si="1073"/>
        <v>19344.11684625</v>
      </c>
      <c r="DV517" s="11">
        <f t="shared" si="1080"/>
        <v>2964</v>
      </c>
      <c r="DW517" s="12">
        <v>3.21</v>
      </c>
      <c r="DX517" s="11">
        <v>1</v>
      </c>
      <c r="DY517" s="11">
        <v>0</v>
      </c>
      <c r="DZ517" s="13">
        <f t="shared" si="1075"/>
        <v>9514.44</v>
      </c>
      <c r="EA517" s="11">
        <v>1</v>
      </c>
      <c r="EB517" s="11">
        <v>0.98</v>
      </c>
      <c r="EC517" s="11">
        <v>3.1</v>
      </c>
      <c r="ED517" s="42">
        <f t="shared" si="1076"/>
        <v>4.038</v>
      </c>
      <c r="EE517" s="11">
        <v>1.275</v>
      </c>
      <c r="EF517" s="9">
        <v>0.5</v>
      </c>
      <c r="EG517" s="43">
        <f t="shared" si="1077"/>
        <v>24492.309309</v>
      </c>
    </row>
    <row r="518" customHeight="1" spans="6:137">
      <c r="F518" s="11">
        <v>2465</v>
      </c>
      <c r="G518" s="12">
        <v>0</v>
      </c>
      <c r="H518" s="11">
        <v>1</v>
      </c>
      <c r="I518" s="11">
        <v>0</v>
      </c>
      <c r="J518" s="13">
        <f t="shared" si="1054"/>
        <v>0</v>
      </c>
      <c r="K518" s="11">
        <v>1</v>
      </c>
      <c r="L518" s="11">
        <v>0.98</v>
      </c>
      <c r="M518" s="11">
        <v>2.3</v>
      </c>
      <c r="N518" s="42">
        <f t="shared" si="1055"/>
        <v>3.254</v>
      </c>
      <c r="O518" s="11">
        <v>1.275</v>
      </c>
      <c r="P518" s="9">
        <v>0.5</v>
      </c>
      <c r="Q518" s="43">
        <f t="shared" si="1056"/>
        <v>0</v>
      </c>
      <c r="Z518" s="11">
        <v>2465</v>
      </c>
      <c r="AA518" s="12">
        <v>0</v>
      </c>
      <c r="AB518" s="11">
        <v>1</v>
      </c>
      <c r="AC518" s="11">
        <v>0</v>
      </c>
      <c r="AD518" s="13">
        <f t="shared" si="1057"/>
        <v>0</v>
      </c>
      <c r="AE518" s="11">
        <v>1</v>
      </c>
      <c r="AF518" s="11">
        <v>0.98</v>
      </c>
      <c r="AG518" s="11">
        <v>2.3</v>
      </c>
      <c r="AH518" s="42">
        <f t="shared" si="1058"/>
        <v>3.254</v>
      </c>
      <c r="AI518" s="11">
        <v>1.275</v>
      </c>
      <c r="AJ518" s="9">
        <v>0.5</v>
      </c>
      <c r="AK518" s="43">
        <f t="shared" si="1059"/>
        <v>0</v>
      </c>
      <c r="AT518" s="11">
        <v>2465</v>
      </c>
      <c r="AU518" s="12">
        <v>0</v>
      </c>
      <c r="AV518" s="11">
        <v>1</v>
      </c>
      <c r="AW518" s="11">
        <v>0</v>
      </c>
      <c r="AX518" s="13">
        <f t="shared" si="1060"/>
        <v>0</v>
      </c>
      <c r="AY518" s="11">
        <v>1</v>
      </c>
      <c r="AZ518" s="11">
        <v>0.98</v>
      </c>
      <c r="BA518" s="11">
        <v>2.3</v>
      </c>
      <c r="BB518" s="42">
        <f t="shared" si="1061"/>
        <v>3.254</v>
      </c>
      <c r="BC518" s="11">
        <v>1.275</v>
      </c>
      <c r="BD518" s="9">
        <v>0.5</v>
      </c>
      <c r="BE518" s="43">
        <f t="shared" si="1062"/>
        <v>0</v>
      </c>
      <c r="BN518" s="11">
        <v>2465</v>
      </c>
      <c r="BO518" s="12">
        <v>0</v>
      </c>
      <c r="BP518" s="11">
        <v>1</v>
      </c>
      <c r="BQ518" s="11">
        <v>0</v>
      </c>
      <c r="BR518" s="13">
        <f t="shared" si="1063"/>
        <v>0</v>
      </c>
      <c r="BS518" s="11">
        <v>1</v>
      </c>
      <c r="BT518" s="11">
        <v>0.98</v>
      </c>
      <c r="BU518" s="11">
        <v>2.3</v>
      </c>
      <c r="BV518" s="42">
        <f t="shared" si="1064"/>
        <v>3.254</v>
      </c>
      <c r="BW518" s="11">
        <v>1.275</v>
      </c>
      <c r="BX518" s="9">
        <v>0.5</v>
      </c>
      <c r="BY518" s="43">
        <f t="shared" si="1065"/>
        <v>0</v>
      </c>
      <c r="CH518" s="11">
        <f t="shared" si="1078"/>
        <v>2893</v>
      </c>
      <c r="CI518" s="12">
        <v>0</v>
      </c>
      <c r="CJ518" s="11">
        <v>1</v>
      </c>
      <c r="CK518" s="11">
        <v>0</v>
      </c>
      <c r="CL518" s="13">
        <f t="shared" si="1067"/>
        <v>0</v>
      </c>
      <c r="CM518" s="11">
        <v>1</v>
      </c>
      <c r="CN518" s="11">
        <v>0.98</v>
      </c>
      <c r="CO518" s="11">
        <v>2.3</v>
      </c>
      <c r="CP518" s="42">
        <f t="shared" si="1068"/>
        <v>3.254</v>
      </c>
      <c r="CQ518" s="11">
        <v>1.275</v>
      </c>
      <c r="CR518" s="9">
        <v>0.5</v>
      </c>
      <c r="CS518" s="43">
        <f t="shared" si="1069"/>
        <v>0</v>
      </c>
      <c r="DB518" s="11">
        <f t="shared" si="1079"/>
        <v>2905</v>
      </c>
      <c r="DC518" s="12">
        <v>0</v>
      </c>
      <c r="DD518" s="11">
        <v>1</v>
      </c>
      <c r="DE518" s="11">
        <v>0</v>
      </c>
      <c r="DF518" s="13">
        <f t="shared" si="1071"/>
        <v>0</v>
      </c>
      <c r="DG518" s="11">
        <v>1</v>
      </c>
      <c r="DH518" s="11">
        <v>0.98</v>
      </c>
      <c r="DI518" s="11">
        <v>2.3</v>
      </c>
      <c r="DJ518" s="42">
        <f t="shared" si="1072"/>
        <v>3.254</v>
      </c>
      <c r="DK518" s="11">
        <v>1.275</v>
      </c>
      <c r="DL518" s="9">
        <v>0.5</v>
      </c>
      <c r="DM518" s="43">
        <f t="shared" si="1073"/>
        <v>0</v>
      </c>
      <c r="DV518" s="11">
        <f t="shared" si="1080"/>
        <v>2964</v>
      </c>
      <c r="DW518" s="12">
        <v>0</v>
      </c>
      <c r="DX518" s="11">
        <v>1</v>
      </c>
      <c r="DY518" s="11">
        <v>0</v>
      </c>
      <c r="DZ518" s="13">
        <f t="shared" si="1075"/>
        <v>0</v>
      </c>
      <c r="EA518" s="11">
        <v>1</v>
      </c>
      <c r="EB518" s="11">
        <v>0.98</v>
      </c>
      <c r="EC518" s="11">
        <v>3.1</v>
      </c>
      <c r="ED518" s="42">
        <f t="shared" si="1076"/>
        <v>4.038</v>
      </c>
      <c r="EE518" s="11">
        <v>1.275</v>
      </c>
      <c r="EF518" s="9">
        <v>0.5</v>
      </c>
      <c r="EG518" s="43">
        <f t="shared" si="1077"/>
        <v>0</v>
      </c>
    </row>
    <row r="519" customHeight="1" spans="6:137">
      <c r="F519" s="44" t="s">
        <v>30</v>
      </c>
      <c r="G519" s="45"/>
      <c r="H519" s="45"/>
      <c r="I519" s="45"/>
      <c r="J519" s="45"/>
      <c r="K519" s="45"/>
      <c r="L519" s="45"/>
      <c r="M519" s="46">
        <f>SUM(Q504:Q518)</f>
        <v>101553.2684325</v>
      </c>
      <c r="N519" s="46"/>
      <c r="O519" s="46"/>
      <c r="P519" s="46"/>
      <c r="Q519" s="46"/>
      <c r="Z519" s="44" t="s">
        <v>30</v>
      </c>
      <c r="AA519" s="45"/>
      <c r="AB519" s="45"/>
      <c r="AC519" s="45"/>
      <c r="AD519" s="45"/>
      <c r="AE519" s="45"/>
      <c r="AF519" s="45"/>
      <c r="AG519" s="46">
        <f>SUM(AK504:AK518)</f>
        <v>101553.2684325</v>
      </c>
      <c r="AH519" s="46"/>
      <c r="AI519" s="46"/>
      <c r="AJ519" s="46"/>
      <c r="AK519" s="46"/>
      <c r="AT519" s="44" t="s">
        <v>30</v>
      </c>
      <c r="AU519" s="45"/>
      <c r="AV519" s="45"/>
      <c r="AW519" s="45"/>
      <c r="AX519" s="45"/>
      <c r="AY519" s="45"/>
      <c r="AZ519" s="45"/>
      <c r="BA519" s="46">
        <f>SUM(BE504:BE518)</f>
        <v>101553.2684325</v>
      </c>
      <c r="BB519" s="46"/>
      <c r="BC519" s="46"/>
      <c r="BD519" s="46"/>
      <c r="BE519" s="46"/>
      <c r="BN519" s="44" t="s">
        <v>30</v>
      </c>
      <c r="BO519" s="45"/>
      <c r="BP519" s="45"/>
      <c r="BQ519" s="45"/>
      <c r="BR519" s="45"/>
      <c r="BS519" s="45"/>
      <c r="BT519" s="45"/>
      <c r="BU519" s="46">
        <f>SUM(BY504:BY518)</f>
        <v>101553.2684325</v>
      </c>
      <c r="BV519" s="46"/>
      <c r="BW519" s="46"/>
      <c r="BX519" s="46"/>
      <c r="BY519" s="46"/>
      <c r="CH519" s="44" t="s">
        <v>30</v>
      </c>
      <c r="CI519" s="45"/>
      <c r="CJ519" s="45"/>
      <c r="CK519" s="45"/>
      <c r="CL519" s="45"/>
      <c r="CM519" s="45"/>
      <c r="CN519" s="45"/>
      <c r="CO519" s="46">
        <f>SUM(CS504:CS518)</f>
        <v>119186.0468865</v>
      </c>
      <c r="CP519" s="46"/>
      <c r="CQ519" s="46"/>
      <c r="CR519" s="46"/>
      <c r="CS519" s="46"/>
      <c r="DB519" s="44" t="s">
        <v>30</v>
      </c>
      <c r="DC519" s="45"/>
      <c r="DD519" s="45"/>
      <c r="DE519" s="45"/>
      <c r="DF519" s="45"/>
      <c r="DG519" s="45"/>
      <c r="DH519" s="45"/>
      <c r="DI519" s="46">
        <f>SUM(DM504:DM518)</f>
        <v>119680.4238525</v>
      </c>
      <c r="DJ519" s="46"/>
      <c r="DK519" s="46"/>
      <c r="DL519" s="46"/>
      <c r="DM519" s="46"/>
      <c r="DV519" s="44" t="s">
        <v>30</v>
      </c>
      <c r="DW519" s="45"/>
      <c r="DX519" s="45"/>
      <c r="DY519" s="45"/>
      <c r="DZ519" s="45"/>
      <c r="EA519" s="45"/>
      <c r="EB519" s="45"/>
      <c r="EC519" s="46">
        <f>SUM(EG504:EG518)</f>
        <v>151531.857594</v>
      </c>
      <c r="ED519" s="46"/>
      <c r="EE519" s="46"/>
      <c r="EF519" s="46"/>
      <c r="EG519" s="46"/>
    </row>
    <row r="520" customHeight="1" spans="6:137">
      <c r="F520" s="45"/>
      <c r="G520" s="45"/>
      <c r="H520" s="45"/>
      <c r="I520" s="45"/>
      <c r="J520" s="45"/>
      <c r="K520" s="45"/>
      <c r="L520" s="45"/>
      <c r="M520" s="46"/>
      <c r="N520" s="46"/>
      <c r="O520" s="46"/>
      <c r="P520" s="46"/>
      <c r="Q520" s="46"/>
      <c r="Z520" s="45"/>
      <c r="AA520" s="45"/>
      <c r="AB520" s="45"/>
      <c r="AC520" s="45"/>
      <c r="AD520" s="45"/>
      <c r="AE520" s="45"/>
      <c r="AF520" s="45"/>
      <c r="AG520" s="46"/>
      <c r="AH520" s="46"/>
      <c r="AI520" s="46"/>
      <c r="AJ520" s="46"/>
      <c r="AK520" s="46"/>
      <c r="AT520" s="45"/>
      <c r="AU520" s="45"/>
      <c r="AV520" s="45"/>
      <c r="AW520" s="45"/>
      <c r="AX520" s="45"/>
      <c r="AY520" s="45"/>
      <c r="AZ520" s="45"/>
      <c r="BA520" s="46"/>
      <c r="BB520" s="46"/>
      <c r="BC520" s="46"/>
      <c r="BD520" s="46"/>
      <c r="BE520" s="46"/>
      <c r="BN520" s="45"/>
      <c r="BO520" s="45"/>
      <c r="BP520" s="45"/>
      <c r="BQ520" s="45"/>
      <c r="BR520" s="45"/>
      <c r="BS520" s="45"/>
      <c r="BT520" s="45"/>
      <c r="BU520" s="46"/>
      <c r="BV520" s="46"/>
      <c r="BW520" s="46"/>
      <c r="BX520" s="46"/>
      <c r="BY520" s="46"/>
      <c r="CH520" s="45"/>
      <c r="CI520" s="45"/>
      <c r="CJ520" s="45"/>
      <c r="CK520" s="45"/>
      <c r="CL520" s="45"/>
      <c r="CM520" s="45"/>
      <c r="CN520" s="45"/>
      <c r="CO520" s="46"/>
      <c r="CP520" s="46"/>
      <c r="CQ520" s="46"/>
      <c r="CR520" s="46"/>
      <c r="CS520" s="46"/>
      <c r="DB520" s="45"/>
      <c r="DC520" s="45"/>
      <c r="DD520" s="45"/>
      <c r="DE520" s="45"/>
      <c r="DF520" s="45"/>
      <c r="DG520" s="45"/>
      <c r="DH520" s="45"/>
      <c r="DI520" s="46"/>
      <c r="DJ520" s="46"/>
      <c r="DK520" s="46"/>
      <c r="DL520" s="46"/>
      <c r="DM520" s="46"/>
      <c r="DV520" s="45"/>
      <c r="DW520" s="45"/>
      <c r="DX520" s="45"/>
      <c r="DY520" s="45"/>
      <c r="DZ520" s="45"/>
      <c r="EA520" s="45"/>
      <c r="EB520" s="45"/>
      <c r="EC520" s="46"/>
      <c r="ED520" s="46"/>
      <c r="EE520" s="46"/>
      <c r="EF520" s="46"/>
      <c r="EG520" s="46"/>
    </row>
    <row r="521" customHeight="1" spans="6:137">
      <c r="F521" s="45"/>
      <c r="G521" s="45"/>
      <c r="H521" s="45"/>
      <c r="I521" s="45"/>
      <c r="J521" s="45"/>
      <c r="K521" s="45"/>
      <c r="L521" s="45"/>
      <c r="M521" s="46"/>
      <c r="N521" s="46"/>
      <c r="O521" s="46"/>
      <c r="P521" s="46"/>
      <c r="Q521" s="46"/>
      <c r="Z521" s="45"/>
      <c r="AA521" s="45"/>
      <c r="AB521" s="45"/>
      <c r="AC521" s="45"/>
      <c r="AD521" s="45"/>
      <c r="AE521" s="45"/>
      <c r="AF521" s="45"/>
      <c r="AG521" s="46"/>
      <c r="AH521" s="46"/>
      <c r="AI521" s="46"/>
      <c r="AJ521" s="46"/>
      <c r="AK521" s="46"/>
      <c r="AT521" s="45"/>
      <c r="AU521" s="45"/>
      <c r="AV521" s="45"/>
      <c r="AW521" s="45"/>
      <c r="AX521" s="45"/>
      <c r="AY521" s="45"/>
      <c r="AZ521" s="45"/>
      <c r="BA521" s="46"/>
      <c r="BB521" s="46"/>
      <c r="BC521" s="46"/>
      <c r="BD521" s="46"/>
      <c r="BE521" s="46"/>
      <c r="BN521" s="45"/>
      <c r="BO521" s="45"/>
      <c r="BP521" s="45"/>
      <c r="BQ521" s="45"/>
      <c r="BR521" s="45"/>
      <c r="BS521" s="45"/>
      <c r="BT521" s="45"/>
      <c r="BU521" s="46"/>
      <c r="BV521" s="46"/>
      <c r="BW521" s="46"/>
      <c r="BX521" s="46"/>
      <c r="BY521" s="46"/>
      <c r="CH521" s="45"/>
      <c r="CI521" s="45"/>
      <c r="CJ521" s="45"/>
      <c r="CK521" s="45"/>
      <c r="CL521" s="45"/>
      <c r="CM521" s="45"/>
      <c r="CN521" s="45"/>
      <c r="CO521" s="46"/>
      <c r="CP521" s="46"/>
      <c r="CQ521" s="46"/>
      <c r="CR521" s="46"/>
      <c r="CS521" s="46"/>
      <c r="DB521" s="45"/>
      <c r="DC521" s="45"/>
      <c r="DD521" s="45"/>
      <c r="DE521" s="45"/>
      <c r="DF521" s="45"/>
      <c r="DG521" s="45"/>
      <c r="DH521" s="45"/>
      <c r="DI521" s="46"/>
      <c r="DJ521" s="46"/>
      <c r="DK521" s="46"/>
      <c r="DL521" s="46"/>
      <c r="DM521" s="46"/>
      <c r="DV521" s="45"/>
      <c r="DW521" s="45"/>
      <c r="DX521" s="45"/>
      <c r="DY521" s="45"/>
      <c r="DZ521" s="45"/>
      <c r="EA521" s="45"/>
      <c r="EB521" s="45"/>
      <c r="EC521" s="46"/>
      <c r="ED521" s="46"/>
      <c r="EE521" s="46"/>
      <c r="EF521" s="46"/>
      <c r="EG521" s="46"/>
    </row>
    <row r="522" customHeight="1" spans="6:137">
      <c r="F522" s="35" t="s">
        <v>31</v>
      </c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Z522" s="35" t="s">
        <v>31</v>
      </c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T522" s="35" t="s">
        <v>31</v>
      </c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N522" s="35" t="s">
        <v>31</v>
      </c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CH522" s="35" t="s">
        <v>31</v>
      </c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DB522" s="35" t="s">
        <v>31</v>
      </c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V522" s="35" t="s">
        <v>31</v>
      </c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</row>
    <row r="523" customHeight="1" spans="6:137">
      <c r="F523" s="13" t="s">
        <v>8</v>
      </c>
      <c r="G523" s="13"/>
      <c r="H523" s="13"/>
      <c r="I523" s="13"/>
      <c r="J523" s="13"/>
      <c r="K523" s="8" t="s">
        <v>53</v>
      </c>
      <c r="L523" s="8"/>
      <c r="M523" s="8"/>
      <c r="N523" s="8"/>
      <c r="O523" s="9" t="s">
        <v>38</v>
      </c>
      <c r="P523" s="9"/>
      <c r="Q523" s="41" t="s">
        <v>13</v>
      </c>
      <c r="Z523" s="13" t="s">
        <v>8</v>
      </c>
      <c r="AA523" s="13"/>
      <c r="AB523" s="13"/>
      <c r="AC523" s="13"/>
      <c r="AD523" s="13"/>
      <c r="AE523" s="8" t="s">
        <v>53</v>
      </c>
      <c r="AF523" s="8"/>
      <c r="AG523" s="8"/>
      <c r="AH523" s="8"/>
      <c r="AI523" s="9" t="s">
        <v>38</v>
      </c>
      <c r="AJ523" s="9"/>
      <c r="AK523" s="41" t="s">
        <v>13</v>
      </c>
      <c r="AT523" s="13" t="s">
        <v>8</v>
      </c>
      <c r="AU523" s="13"/>
      <c r="AV523" s="13"/>
      <c r="AW523" s="13"/>
      <c r="AX523" s="13"/>
      <c r="AY523" s="8" t="s">
        <v>53</v>
      </c>
      <c r="AZ523" s="8"/>
      <c r="BA523" s="8"/>
      <c r="BB523" s="8"/>
      <c r="BC523" s="9" t="s">
        <v>38</v>
      </c>
      <c r="BD523" s="9"/>
      <c r="BE523" s="41" t="s">
        <v>13</v>
      </c>
      <c r="BN523" s="13" t="s">
        <v>8</v>
      </c>
      <c r="BO523" s="13"/>
      <c r="BP523" s="13"/>
      <c r="BQ523" s="13"/>
      <c r="BR523" s="13"/>
      <c r="BS523" s="8" t="s">
        <v>53</v>
      </c>
      <c r="BT523" s="8"/>
      <c r="BU523" s="8"/>
      <c r="BV523" s="8"/>
      <c r="BW523" s="9" t="s">
        <v>38</v>
      </c>
      <c r="BX523" s="9"/>
      <c r="BY523" s="41" t="s">
        <v>13</v>
      </c>
      <c r="CH523" s="13" t="s">
        <v>8</v>
      </c>
      <c r="CI523" s="13"/>
      <c r="CJ523" s="13"/>
      <c r="CK523" s="13"/>
      <c r="CL523" s="13"/>
      <c r="CM523" s="8" t="s">
        <v>53</v>
      </c>
      <c r="CN523" s="8"/>
      <c r="CO523" s="8"/>
      <c r="CP523" s="8"/>
      <c r="CQ523" s="9" t="s">
        <v>38</v>
      </c>
      <c r="CR523" s="9"/>
      <c r="CS523" s="41" t="s">
        <v>13</v>
      </c>
      <c r="DB523" s="13" t="s">
        <v>8</v>
      </c>
      <c r="DC523" s="13"/>
      <c r="DD523" s="13"/>
      <c r="DE523" s="13"/>
      <c r="DF523" s="13"/>
      <c r="DG523" s="8" t="s">
        <v>53</v>
      </c>
      <c r="DH523" s="8"/>
      <c r="DI523" s="8"/>
      <c r="DJ523" s="8"/>
      <c r="DK523" s="9" t="s">
        <v>38</v>
      </c>
      <c r="DL523" s="9"/>
      <c r="DM523" s="41" t="s">
        <v>13</v>
      </c>
      <c r="DV523" s="13" t="s">
        <v>8</v>
      </c>
      <c r="DW523" s="13"/>
      <c r="DX523" s="13"/>
      <c r="DY523" s="13"/>
      <c r="DZ523" s="13"/>
      <c r="EA523" s="8" t="s">
        <v>53</v>
      </c>
      <c r="EB523" s="8"/>
      <c r="EC523" s="8"/>
      <c r="ED523" s="8"/>
      <c r="EE523" s="9" t="s">
        <v>38</v>
      </c>
      <c r="EF523" s="9"/>
      <c r="EG523" s="41" t="s">
        <v>13</v>
      </c>
    </row>
    <row r="524" customHeight="1" spans="6:137">
      <c r="F524" s="13" t="s">
        <v>54</v>
      </c>
      <c r="G524" s="13" t="s">
        <v>55</v>
      </c>
      <c r="H524" s="13" t="s">
        <v>56</v>
      </c>
      <c r="I524" s="13" t="s">
        <v>57</v>
      </c>
      <c r="J524" s="13" t="s">
        <v>8</v>
      </c>
      <c r="K524" s="8" t="s">
        <v>58</v>
      </c>
      <c r="L524" s="8" t="s">
        <v>26</v>
      </c>
      <c r="M524" s="8" t="s">
        <v>27</v>
      </c>
      <c r="N524" s="42" t="s">
        <v>28</v>
      </c>
      <c r="O524" s="9" t="s">
        <v>59</v>
      </c>
      <c r="P524" s="9" t="s">
        <v>60</v>
      </c>
      <c r="Q524" s="41"/>
      <c r="Z524" s="13" t="s">
        <v>54</v>
      </c>
      <c r="AA524" s="13" t="s">
        <v>55</v>
      </c>
      <c r="AB524" s="13" t="s">
        <v>56</v>
      </c>
      <c r="AC524" s="13" t="s">
        <v>57</v>
      </c>
      <c r="AD524" s="13" t="s">
        <v>8</v>
      </c>
      <c r="AE524" s="8" t="s">
        <v>58</v>
      </c>
      <c r="AF524" s="8" t="s">
        <v>26</v>
      </c>
      <c r="AG524" s="8" t="s">
        <v>27</v>
      </c>
      <c r="AH524" s="42" t="s">
        <v>28</v>
      </c>
      <c r="AI524" s="9" t="s">
        <v>59</v>
      </c>
      <c r="AJ524" s="9" t="s">
        <v>60</v>
      </c>
      <c r="AK524" s="41"/>
      <c r="AT524" s="13" t="s">
        <v>54</v>
      </c>
      <c r="AU524" s="13" t="s">
        <v>55</v>
      </c>
      <c r="AV524" s="13" t="s">
        <v>56</v>
      </c>
      <c r="AW524" s="13" t="s">
        <v>57</v>
      </c>
      <c r="AX524" s="13" t="s">
        <v>8</v>
      </c>
      <c r="AY524" s="8" t="s">
        <v>58</v>
      </c>
      <c r="AZ524" s="8" t="s">
        <v>26</v>
      </c>
      <c r="BA524" s="8" t="s">
        <v>27</v>
      </c>
      <c r="BB524" s="42" t="s">
        <v>28</v>
      </c>
      <c r="BC524" s="9" t="s">
        <v>59</v>
      </c>
      <c r="BD524" s="9" t="s">
        <v>60</v>
      </c>
      <c r="BE524" s="41"/>
      <c r="BN524" s="13" t="s">
        <v>54</v>
      </c>
      <c r="BO524" s="13" t="s">
        <v>55</v>
      </c>
      <c r="BP524" s="13" t="s">
        <v>56</v>
      </c>
      <c r="BQ524" s="13" t="s">
        <v>57</v>
      </c>
      <c r="BR524" s="13" t="s">
        <v>8</v>
      </c>
      <c r="BS524" s="8" t="s">
        <v>58</v>
      </c>
      <c r="BT524" s="8" t="s">
        <v>26</v>
      </c>
      <c r="BU524" s="8" t="s">
        <v>27</v>
      </c>
      <c r="BV524" s="42" t="s">
        <v>28</v>
      </c>
      <c r="BW524" s="9" t="s">
        <v>59</v>
      </c>
      <c r="BX524" s="9" t="s">
        <v>60</v>
      </c>
      <c r="BY524" s="41"/>
      <c r="CH524" s="13" t="s">
        <v>54</v>
      </c>
      <c r="CI524" s="13" t="s">
        <v>55</v>
      </c>
      <c r="CJ524" s="13" t="s">
        <v>56</v>
      </c>
      <c r="CK524" s="13" t="s">
        <v>57</v>
      </c>
      <c r="CL524" s="13" t="s">
        <v>8</v>
      </c>
      <c r="CM524" s="8" t="s">
        <v>58</v>
      </c>
      <c r="CN524" s="8" t="s">
        <v>26</v>
      </c>
      <c r="CO524" s="8" t="s">
        <v>27</v>
      </c>
      <c r="CP524" s="42" t="s">
        <v>28</v>
      </c>
      <c r="CQ524" s="9" t="s">
        <v>59</v>
      </c>
      <c r="CR524" s="9" t="s">
        <v>60</v>
      </c>
      <c r="CS524" s="41"/>
      <c r="DB524" s="13" t="s">
        <v>54</v>
      </c>
      <c r="DC524" s="13" t="s">
        <v>55</v>
      </c>
      <c r="DD524" s="13" t="s">
        <v>56</v>
      </c>
      <c r="DE524" s="13" t="s">
        <v>57</v>
      </c>
      <c r="DF524" s="13" t="s">
        <v>8</v>
      </c>
      <c r="DG524" s="8" t="s">
        <v>58</v>
      </c>
      <c r="DH524" s="8" t="s">
        <v>26</v>
      </c>
      <c r="DI524" s="8" t="s">
        <v>27</v>
      </c>
      <c r="DJ524" s="42" t="s">
        <v>28</v>
      </c>
      <c r="DK524" s="9" t="s">
        <v>59</v>
      </c>
      <c r="DL524" s="9" t="s">
        <v>60</v>
      </c>
      <c r="DM524" s="41"/>
      <c r="DV524" s="13" t="s">
        <v>54</v>
      </c>
      <c r="DW524" s="13" t="s">
        <v>55</v>
      </c>
      <c r="DX524" s="13" t="s">
        <v>56</v>
      </c>
      <c r="DY524" s="13" t="s">
        <v>57</v>
      </c>
      <c r="DZ524" s="13" t="s">
        <v>8</v>
      </c>
      <c r="EA524" s="8" t="s">
        <v>58</v>
      </c>
      <c r="EB524" s="8" t="s">
        <v>26</v>
      </c>
      <c r="EC524" s="8" t="s">
        <v>27</v>
      </c>
      <c r="ED524" s="42" t="s">
        <v>28</v>
      </c>
      <c r="EE524" s="9" t="s">
        <v>59</v>
      </c>
      <c r="EF524" s="9" t="s">
        <v>60</v>
      </c>
      <c r="EG524" s="41"/>
    </row>
    <row r="525" customHeight="1" spans="6:137">
      <c r="F525" s="11">
        <v>2171</v>
      </c>
      <c r="G525" s="12">
        <v>1.728</v>
      </c>
      <c r="H525" s="11">
        <v>1</v>
      </c>
      <c r="I525" s="11">
        <v>0</v>
      </c>
      <c r="J525" s="13">
        <f t="shared" ref="J525:J535" si="1081">F525*G525*H525+I525</f>
        <v>3751.488</v>
      </c>
      <c r="K525" s="11">
        <v>1</v>
      </c>
      <c r="L525" s="11">
        <v>0.97</v>
      </c>
      <c r="M525" s="11">
        <v>2.11</v>
      </c>
      <c r="N525" s="42">
        <f t="shared" ref="N525:N535" si="1082">L525*M525+1</f>
        <v>3.0467</v>
      </c>
      <c r="O525" s="11">
        <v>1.275</v>
      </c>
      <c r="P525" s="9">
        <v>0.5</v>
      </c>
      <c r="Q525" s="43">
        <f t="shared" ref="Q525:Q535" si="1083">J525*K525*N525*O525*P525</f>
        <v>7286.40728712</v>
      </c>
      <c r="Z525" s="11">
        <v>2171</v>
      </c>
      <c r="AA525" s="12">
        <v>1.728</v>
      </c>
      <c r="AB525" s="11">
        <v>1</v>
      </c>
      <c r="AC525" s="11">
        <v>0</v>
      </c>
      <c r="AD525" s="13">
        <f t="shared" ref="AD525:AD535" si="1084">Z525*AA525*AB525+AC525</f>
        <v>3751.488</v>
      </c>
      <c r="AE525" s="11">
        <v>1</v>
      </c>
      <c r="AF525" s="11">
        <v>0.97</v>
      </c>
      <c r="AG525" s="11">
        <v>2.11</v>
      </c>
      <c r="AH525" s="42">
        <f t="shared" ref="AH525:AH535" si="1085">AF525*AG525+1</f>
        <v>3.0467</v>
      </c>
      <c r="AI525" s="11">
        <v>1.275</v>
      </c>
      <c r="AJ525" s="9">
        <v>0.5</v>
      </c>
      <c r="AK525" s="43">
        <f t="shared" ref="AK525:AK535" si="1086">AD525*AE525*AH525*AI525*AJ525</f>
        <v>7286.40728712</v>
      </c>
      <c r="AT525" s="11">
        <v>2171</v>
      </c>
      <c r="AU525" s="12">
        <v>1.728</v>
      </c>
      <c r="AV525" s="11">
        <v>1</v>
      </c>
      <c r="AW525" s="11">
        <v>0</v>
      </c>
      <c r="AX525" s="13">
        <f t="shared" ref="AX525:AX535" si="1087">AT525*AU525*AV525+AW525</f>
        <v>3751.488</v>
      </c>
      <c r="AY525" s="11">
        <v>1</v>
      </c>
      <c r="AZ525" s="11">
        <v>0.97</v>
      </c>
      <c r="BA525" s="11">
        <v>2.11</v>
      </c>
      <c r="BB525" s="42">
        <f t="shared" ref="BB525:BB535" si="1088">AZ525*BA525+1</f>
        <v>3.0467</v>
      </c>
      <c r="BC525" s="11">
        <v>1.275</v>
      </c>
      <c r="BD525" s="9">
        <v>0.5</v>
      </c>
      <c r="BE525" s="43">
        <f t="shared" ref="BE525:BE535" si="1089">AX525*AY525*BB525*BC525*BD525</f>
        <v>7286.40728712</v>
      </c>
      <c r="BN525" s="11">
        <v>2171</v>
      </c>
      <c r="BO525" s="12">
        <v>1.728</v>
      </c>
      <c r="BP525" s="11">
        <v>1</v>
      </c>
      <c r="BQ525" s="11">
        <v>0</v>
      </c>
      <c r="BR525" s="13">
        <f t="shared" ref="BR525:BR535" si="1090">BN525*BO525*BP525+BQ525</f>
        <v>3751.488</v>
      </c>
      <c r="BS525" s="11">
        <v>1</v>
      </c>
      <c r="BT525" s="11">
        <v>0.97</v>
      </c>
      <c r="BU525" s="11">
        <v>2.11</v>
      </c>
      <c r="BV525" s="42">
        <f t="shared" ref="BV525:BV535" si="1091">BT525*BU525+1</f>
        <v>3.0467</v>
      </c>
      <c r="BW525" s="11">
        <v>1.275</v>
      </c>
      <c r="BX525" s="9">
        <v>0.5</v>
      </c>
      <c r="BY525" s="43">
        <f t="shared" ref="BY525:BY535" si="1092">BR525*BS525*BV525*BW525*BX525</f>
        <v>7286.40728712</v>
      </c>
      <c r="CH525" s="11">
        <v>2171</v>
      </c>
      <c r="CI525" s="12">
        <v>1.728</v>
      </c>
      <c r="CJ525" s="11">
        <v>1</v>
      </c>
      <c r="CK525" s="11">
        <v>0</v>
      </c>
      <c r="CL525" s="13">
        <f t="shared" ref="CL525:CL535" si="1093">CH525*CI525*CJ525+CK525</f>
        <v>3751.488</v>
      </c>
      <c r="CM525" s="11">
        <v>1</v>
      </c>
      <c r="CN525" s="11">
        <v>0.97</v>
      </c>
      <c r="CO525" s="11">
        <v>2.11</v>
      </c>
      <c r="CP525" s="42">
        <f t="shared" ref="CP525:CP535" si="1094">CN525*CO525+1</f>
        <v>3.0467</v>
      </c>
      <c r="CQ525" s="11">
        <v>1.275</v>
      </c>
      <c r="CR525" s="9">
        <v>0.5</v>
      </c>
      <c r="CS525" s="43">
        <f t="shared" ref="CS525:CS535" si="1095">CL525*CM525*CP525*CQ525*CR525</f>
        <v>7286.40728712</v>
      </c>
      <c r="DB525" s="11">
        <v>2171</v>
      </c>
      <c r="DC525" s="12">
        <v>1.728</v>
      </c>
      <c r="DD525" s="11">
        <v>1</v>
      </c>
      <c r="DE525" s="11">
        <v>0</v>
      </c>
      <c r="DF525" s="13">
        <f t="shared" ref="DF525:DF535" si="1096">DB525*DC525*DD525+DE525</f>
        <v>3751.488</v>
      </c>
      <c r="DG525" s="11">
        <v>1</v>
      </c>
      <c r="DH525" s="11">
        <v>0.97</v>
      </c>
      <c r="DI525" s="11">
        <v>2.11</v>
      </c>
      <c r="DJ525" s="42">
        <f t="shared" ref="DJ525:DJ535" si="1097">DH525*DI525+1</f>
        <v>3.0467</v>
      </c>
      <c r="DK525" s="11">
        <v>1.275</v>
      </c>
      <c r="DL525" s="9">
        <v>0.5</v>
      </c>
      <c r="DM525" s="43">
        <f t="shared" ref="DM525:DM535" si="1098">DF525*DG525*DJ525*DK525*DL525</f>
        <v>7286.40728712</v>
      </c>
      <c r="DV525" s="11">
        <v>2171</v>
      </c>
      <c r="DW525" s="12">
        <v>1.728</v>
      </c>
      <c r="DX525" s="11">
        <v>1</v>
      </c>
      <c r="DY525" s="11">
        <v>0</v>
      </c>
      <c r="DZ525" s="13">
        <f t="shared" ref="DZ525:DZ535" si="1099">DV525*DW525*DX525+DY525</f>
        <v>3751.488</v>
      </c>
      <c r="EA525" s="11">
        <v>1</v>
      </c>
      <c r="EB525" s="11">
        <v>0.97</v>
      </c>
      <c r="EC525" s="11">
        <v>2.91</v>
      </c>
      <c r="ED525" s="42">
        <f t="shared" ref="ED525:ED535" si="1100">EB525*EC525+1</f>
        <v>3.8227</v>
      </c>
      <c r="EE525" s="11">
        <v>1.275</v>
      </c>
      <c r="EF525" s="9">
        <v>0.5</v>
      </c>
      <c r="EG525" s="43">
        <f t="shared" ref="EG525:EG535" si="1101">DZ525*EA525*ED525*EE525*EF525</f>
        <v>9142.26840072</v>
      </c>
    </row>
    <row r="526" customHeight="1" spans="6:137">
      <c r="F526" s="11">
        <v>2171</v>
      </c>
      <c r="G526" s="12">
        <v>1.728</v>
      </c>
      <c r="H526" s="11">
        <v>1</v>
      </c>
      <c r="I526" s="11">
        <v>0</v>
      </c>
      <c r="J526" s="13">
        <f t="shared" si="1081"/>
        <v>3751.488</v>
      </c>
      <c r="K526" s="11">
        <v>1</v>
      </c>
      <c r="L526" s="11">
        <v>0.97</v>
      </c>
      <c r="M526" s="11">
        <v>2.11</v>
      </c>
      <c r="N526" s="42">
        <f t="shared" si="1082"/>
        <v>3.0467</v>
      </c>
      <c r="O526" s="11">
        <v>1.275</v>
      </c>
      <c r="P526" s="9">
        <v>0.5</v>
      </c>
      <c r="Q526" s="43">
        <f t="shared" si="1083"/>
        <v>7286.40728712</v>
      </c>
      <c r="Z526" s="11">
        <v>2171</v>
      </c>
      <c r="AA526" s="12">
        <v>1.728</v>
      </c>
      <c r="AB526" s="11">
        <v>1</v>
      </c>
      <c r="AC526" s="11">
        <v>0</v>
      </c>
      <c r="AD526" s="13">
        <f t="shared" si="1084"/>
        <v>3751.488</v>
      </c>
      <c r="AE526" s="11">
        <v>1</v>
      </c>
      <c r="AF526" s="11">
        <v>0.97</v>
      </c>
      <c r="AG526" s="11">
        <v>2.11</v>
      </c>
      <c r="AH526" s="42">
        <f t="shared" si="1085"/>
        <v>3.0467</v>
      </c>
      <c r="AI526" s="11">
        <v>1.275</v>
      </c>
      <c r="AJ526" s="9">
        <v>0.5</v>
      </c>
      <c r="AK526" s="43">
        <f t="shared" si="1086"/>
        <v>7286.40728712</v>
      </c>
      <c r="AT526" s="11">
        <v>2171</v>
      </c>
      <c r="AU526" s="12">
        <v>1.728</v>
      </c>
      <c r="AV526" s="11">
        <v>1</v>
      </c>
      <c r="AW526" s="11">
        <v>0</v>
      </c>
      <c r="AX526" s="13">
        <f t="shared" si="1087"/>
        <v>3751.488</v>
      </c>
      <c r="AY526" s="11">
        <v>1</v>
      </c>
      <c r="AZ526" s="11">
        <v>0.97</v>
      </c>
      <c r="BA526" s="11">
        <v>2.11</v>
      </c>
      <c r="BB526" s="42">
        <f t="shared" si="1088"/>
        <v>3.0467</v>
      </c>
      <c r="BC526" s="11">
        <v>1.275</v>
      </c>
      <c r="BD526" s="9">
        <v>0.5</v>
      </c>
      <c r="BE526" s="43">
        <f t="shared" si="1089"/>
        <v>7286.40728712</v>
      </c>
      <c r="BN526" s="11">
        <v>2171</v>
      </c>
      <c r="BO526" s="12">
        <v>1.728</v>
      </c>
      <c r="BP526" s="11">
        <v>1</v>
      </c>
      <c r="BQ526" s="11">
        <v>0</v>
      </c>
      <c r="BR526" s="13">
        <f t="shared" si="1090"/>
        <v>3751.488</v>
      </c>
      <c r="BS526" s="11">
        <v>1</v>
      </c>
      <c r="BT526" s="11">
        <v>0.97</v>
      </c>
      <c r="BU526" s="11">
        <v>2.11</v>
      </c>
      <c r="BV526" s="42">
        <f t="shared" si="1091"/>
        <v>3.0467</v>
      </c>
      <c r="BW526" s="11">
        <v>1.275</v>
      </c>
      <c r="BX526" s="9">
        <v>0.5</v>
      </c>
      <c r="BY526" s="43">
        <f t="shared" si="1092"/>
        <v>7286.40728712</v>
      </c>
      <c r="CH526" s="11">
        <v>2171</v>
      </c>
      <c r="CI526" s="12">
        <v>1.728</v>
      </c>
      <c r="CJ526" s="11">
        <v>1</v>
      </c>
      <c r="CK526" s="11">
        <v>0</v>
      </c>
      <c r="CL526" s="13">
        <f t="shared" si="1093"/>
        <v>3751.488</v>
      </c>
      <c r="CM526" s="11">
        <v>1</v>
      </c>
      <c r="CN526" s="11">
        <v>0.97</v>
      </c>
      <c r="CO526" s="11">
        <v>2.11</v>
      </c>
      <c r="CP526" s="42">
        <f t="shared" si="1094"/>
        <v>3.0467</v>
      </c>
      <c r="CQ526" s="11">
        <v>1.275</v>
      </c>
      <c r="CR526" s="9">
        <v>0.5</v>
      </c>
      <c r="CS526" s="43">
        <f t="shared" si="1095"/>
        <v>7286.40728712</v>
      </c>
      <c r="DB526" s="11">
        <v>2171</v>
      </c>
      <c r="DC526" s="12">
        <v>1.728</v>
      </c>
      <c r="DD526" s="11">
        <v>1</v>
      </c>
      <c r="DE526" s="11">
        <v>0</v>
      </c>
      <c r="DF526" s="13">
        <f t="shared" si="1096"/>
        <v>3751.488</v>
      </c>
      <c r="DG526" s="11">
        <v>1</v>
      </c>
      <c r="DH526" s="11">
        <v>0.97</v>
      </c>
      <c r="DI526" s="11">
        <v>2.11</v>
      </c>
      <c r="DJ526" s="42">
        <f t="shared" si="1097"/>
        <v>3.0467</v>
      </c>
      <c r="DK526" s="11">
        <v>1.275</v>
      </c>
      <c r="DL526" s="9">
        <v>0.5</v>
      </c>
      <c r="DM526" s="43">
        <f t="shared" si="1098"/>
        <v>7286.40728712</v>
      </c>
      <c r="DV526" s="11">
        <v>2171</v>
      </c>
      <c r="DW526" s="12">
        <v>1.728</v>
      </c>
      <c r="DX526" s="11">
        <v>1</v>
      </c>
      <c r="DY526" s="11">
        <v>0</v>
      </c>
      <c r="DZ526" s="13">
        <f t="shared" si="1099"/>
        <v>3751.488</v>
      </c>
      <c r="EA526" s="11">
        <v>1</v>
      </c>
      <c r="EB526" s="11">
        <v>0.97</v>
      </c>
      <c r="EC526" s="11">
        <v>2.91</v>
      </c>
      <c r="ED526" s="42">
        <f t="shared" si="1100"/>
        <v>3.8227</v>
      </c>
      <c r="EE526" s="11">
        <v>1.275</v>
      </c>
      <c r="EF526" s="9">
        <v>0.5</v>
      </c>
      <c r="EG526" s="43">
        <f t="shared" si="1101"/>
        <v>9142.26840072</v>
      </c>
    </row>
    <row r="527" customHeight="1" spans="6:137">
      <c r="F527" s="11">
        <v>2171</v>
      </c>
      <c r="G527" s="12">
        <v>1.728</v>
      </c>
      <c r="H527" s="11">
        <v>1</v>
      </c>
      <c r="I527" s="11">
        <v>0</v>
      </c>
      <c r="J527" s="13">
        <f t="shared" si="1081"/>
        <v>3751.488</v>
      </c>
      <c r="K527" s="11">
        <v>1</v>
      </c>
      <c r="L527" s="11">
        <v>0.97</v>
      </c>
      <c r="M527" s="11">
        <v>2.11</v>
      </c>
      <c r="N527" s="42">
        <f t="shared" si="1082"/>
        <v>3.0467</v>
      </c>
      <c r="O527" s="11">
        <v>1.275</v>
      </c>
      <c r="P527" s="9">
        <v>0.5</v>
      </c>
      <c r="Q527" s="43">
        <f t="shared" si="1083"/>
        <v>7286.40728712</v>
      </c>
      <c r="Z527" s="11">
        <v>2171</v>
      </c>
      <c r="AA527" s="12">
        <v>1.728</v>
      </c>
      <c r="AB527" s="11">
        <v>1</v>
      </c>
      <c r="AC527" s="11">
        <v>0</v>
      </c>
      <c r="AD527" s="13">
        <f t="shared" si="1084"/>
        <v>3751.488</v>
      </c>
      <c r="AE527" s="11">
        <v>1</v>
      </c>
      <c r="AF527" s="11">
        <v>0.97</v>
      </c>
      <c r="AG527" s="11">
        <v>2.11</v>
      </c>
      <c r="AH527" s="42">
        <f t="shared" si="1085"/>
        <v>3.0467</v>
      </c>
      <c r="AI527" s="11">
        <v>1.275</v>
      </c>
      <c r="AJ527" s="9">
        <v>0.5</v>
      </c>
      <c r="AK527" s="43">
        <f t="shared" si="1086"/>
        <v>7286.40728712</v>
      </c>
      <c r="AT527" s="11">
        <v>2171</v>
      </c>
      <c r="AU527" s="12">
        <v>1.728</v>
      </c>
      <c r="AV527" s="11">
        <v>1</v>
      </c>
      <c r="AW527" s="11">
        <v>0</v>
      </c>
      <c r="AX527" s="13">
        <f t="shared" si="1087"/>
        <v>3751.488</v>
      </c>
      <c r="AY527" s="11">
        <v>1</v>
      </c>
      <c r="AZ527" s="11">
        <v>0.97</v>
      </c>
      <c r="BA527" s="11">
        <v>2.11</v>
      </c>
      <c r="BB527" s="42">
        <f t="shared" si="1088"/>
        <v>3.0467</v>
      </c>
      <c r="BC527" s="11">
        <v>1.275</v>
      </c>
      <c r="BD527" s="9">
        <v>0.5</v>
      </c>
      <c r="BE527" s="43">
        <f t="shared" si="1089"/>
        <v>7286.40728712</v>
      </c>
      <c r="BN527" s="11">
        <v>2171</v>
      </c>
      <c r="BO527" s="12">
        <v>1.728</v>
      </c>
      <c r="BP527" s="11">
        <v>1</v>
      </c>
      <c r="BQ527" s="11">
        <v>0</v>
      </c>
      <c r="BR527" s="13">
        <f t="shared" si="1090"/>
        <v>3751.488</v>
      </c>
      <c r="BS527" s="11">
        <v>1</v>
      </c>
      <c r="BT527" s="11">
        <v>0.97</v>
      </c>
      <c r="BU527" s="11">
        <v>2.11</v>
      </c>
      <c r="BV527" s="42">
        <f t="shared" si="1091"/>
        <v>3.0467</v>
      </c>
      <c r="BW527" s="11">
        <v>1.275</v>
      </c>
      <c r="BX527" s="9">
        <v>0.5</v>
      </c>
      <c r="BY527" s="43">
        <f t="shared" si="1092"/>
        <v>7286.40728712</v>
      </c>
      <c r="CH527" s="11">
        <v>2171</v>
      </c>
      <c r="CI527" s="12">
        <v>1.728</v>
      </c>
      <c r="CJ527" s="11">
        <v>1</v>
      </c>
      <c r="CK527" s="11">
        <v>0</v>
      </c>
      <c r="CL527" s="13">
        <f t="shared" si="1093"/>
        <v>3751.488</v>
      </c>
      <c r="CM527" s="11">
        <v>1</v>
      </c>
      <c r="CN527" s="11">
        <v>0.97</v>
      </c>
      <c r="CO527" s="11">
        <v>2.11</v>
      </c>
      <c r="CP527" s="42">
        <f t="shared" si="1094"/>
        <v>3.0467</v>
      </c>
      <c r="CQ527" s="11">
        <v>1.275</v>
      </c>
      <c r="CR527" s="9">
        <v>0.5</v>
      </c>
      <c r="CS527" s="43">
        <f t="shared" si="1095"/>
        <v>7286.40728712</v>
      </c>
      <c r="DB527" s="11">
        <v>2171</v>
      </c>
      <c r="DC527" s="12">
        <v>1.728</v>
      </c>
      <c r="DD527" s="11">
        <v>1</v>
      </c>
      <c r="DE527" s="11">
        <v>0</v>
      </c>
      <c r="DF527" s="13">
        <f t="shared" si="1096"/>
        <v>3751.488</v>
      </c>
      <c r="DG527" s="11">
        <v>1</v>
      </c>
      <c r="DH527" s="11">
        <v>0.97</v>
      </c>
      <c r="DI527" s="11">
        <v>2.11</v>
      </c>
      <c r="DJ527" s="42">
        <f t="shared" si="1097"/>
        <v>3.0467</v>
      </c>
      <c r="DK527" s="11">
        <v>1.275</v>
      </c>
      <c r="DL527" s="9">
        <v>0.5</v>
      </c>
      <c r="DM527" s="43">
        <f t="shared" si="1098"/>
        <v>7286.40728712</v>
      </c>
      <c r="DV527" s="11">
        <v>2171</v>
      </c>
      <c r="DW527" s="12">
        <v>1.728</v>
      </c>
      <c r="DX527" s="11">
        <v>1</v>
      </c>
      <c r="DY527" s="11">
        <v>0</v>
      </c>
      <c r="DZ527" s="13">
        <f t="shared" si="1099"/>
        <v>3751.488</v>
      </c>
      <c r="EA527" s="11">
        <v>1</v>
      </c>
      <c r="EB527" s="11">
        <v>0.97</v>
      </c>
      <c r="EC527" s="11">
        <v>2.91</v>
      </c>
      <c r="ED527" s="42">
        <f t="shared" si="1100"/>
        <v>3.8227</v>
      </c>
      <c r="EE527" s="11">
        <v>1.275</v>
      </c>
      <c r="EF527" s="9">
        <v>0.5</v>
      </c>
      <c r="EG527" s="43">
        <f t="shared" si="1101"/>
        <v>9142.26840072</v>
      </c>
    </row>
    <row r="528" customHeight="1" spans="6:137">
      <c r="F528" s="11">
        <v>2171</v>
      </c>
      <c r="G528" s="12">
        <v>1.728</v>
      </c>
      <c r="H528" s="11">
        <v>1</v>
      </c>
      <c r="I528" s="11">
        <v>0</v>
      </c>
      <c r="J528" s="13">
        <f t="shared" si="1081"/>
        <v>3751.488</v>
      </c>
      <c r="K528" s="11">
        <v>1</v>
      </c>
      <c r="L528" s="11">
        <v>0.97</v>
      </c>
      <c r="M528" s="11">
        <v>2.11</v>
      </c>
      <c r="N528" s="42">
        <f t="shared" si="1082"/>
        <v>3.0467</v>
      </c>
      <c r="O528" s="11">
        <v>1.275</v>
      </c>
      <c r="P528" s="9">
        <v>0.5</v>
      </c>
      <c r="Q528" s="43">
        <f t="shared" si="1083"/>
        <v>7286.40728712</v>
      </c>
      <c r="Z528" s="11">
        <v>2171</v>
      </c>
      <c r="AA528" s="12">
        <v>1.728</v>
      </c>
      <c r="AB528" s="11">
        <v>1</v>
      </c>
      <c r="AC528" s="11">
        <v>0</v>
      </c>
      <c r="AD528" s="13">
        <f t="shared" si="1084"/>
        <v>3751.488</v>
      </c>
      <c r="AE528" s="11">
        <v>1</v>
      </c>
      <c r="AF528" s="11">
        <v>0.97</v>
      </c>
      <c r="AG528" s="11">
        <v>2.11</v>
      </c>
      <c r="AH528" s="42">
        <f t="shared" si="1085"/>
        <v>3.0467</v>
      </c>
      <c r="AI528" s="11">
        <v>1.275</v>
      </c>
      <c r="AJ528" s="9">
        <v>0.5</v>
      </c>
      <c r="AK528" s="43">
        <f t="shared" si="1086"/>
        <v>7286.40728712</v>
      </c>
      <c r="AT528" s="11">
        <v>2171</v>
      </c>
      <c r="AU528" s="12">
        <v>1.728</v>
      </c>
      <c r="AV528" s="11">
        <v>1</v>
      </c>
      <c r="AW528" s="11">
        <v>0</v>
      </c>
      <c r="AX528" s="13">
        <f t="shared" si="1087"/>
        <v>3751.488</v>
      </c>
      <c r="AY528" s="11">
        <v>1</v>
      </c>
      <c r="AZ528" s="11">
        <v>0.97</v>
      </c>
      <c r="BA528" s="11">
        <v>2.11</v>
      </c>
      <c r="BB528" s="42">
        <f t="shared" si="1088"/>
        <v>3.0467</v>
      </c>
      <c r="BC528" s="11">
        <v>1.275</v>
      </c>
      <c r="BD528" s="9">
        <v>0.5</v>
      </c>
      <c r="BE528" s="43">
        <f t="shared" si="1089"/>
        <v>7286.40728712</v>
      </c>
      <c r="BN528" s="11">
        <v>2171</v>
      </c>
      <c r="BO528" s="12">
        <v>1.728</v>
      </c>
      <c r="BP528" s="11">
        <v>1</v>
      </c>
      <c r="BQ528" s="11">
        <v>0</v>
      </c>
      <c r="BR528" s="13">
        <f t="shared" si="1090"/>
        <v>3751.488</v>
      </c>
      <c r="BS528" s="11">
        <v>1</v>
      </c>
      <c r="BT528" s="11">
        <v>0.97</v>
      </c>
      <c r="BU528" s="11">
        <v>2.11</v>
      </c>
      <c r="BV528" s="42">
        <f t="shared" si="1091"/>
        <v>3.0467</v>
      </c>
      <c r="BW528" s="11">
        <v>1.275</v>
      </c>
      <c r="BX528" s="9">
        <v>0.5</v>
      </c>
      <c r="BY528" s="43">
        <f t="shared" si="1092"/>
        <v>7286.40728712</v>
      </c>
      <c r="CH528" s="11">
        <v>2171</v>
      </c>
      <c r="CI528" s="12">
        <v>1.728</v>
      </c>
      <c r="CJ528" s="11">
        <v>1</v>
      </c>
      <c r="CK528" s="11">
        <v>0</v>
      </c>
      <c r="CL528" s="13">
        <f t="shared" si="1093"/>
        <v>3751.488</v>
      </c>
      <c r="CM528" s="11">
        <v>1</v>
      </c>
      <c r="CN528" s="11">
        <v>0.97</v>
      </c>
      <c r="CO528" s="11">
        <v>2.11</v>
      </c>
      <c r="CP528" s="42">
        <f t="shared" si="1094"/>
        <v>3.0467</v>
      </c>
      <c r="CQ528" s="11">
        <v>1.275</v>
      </c>
      <c r="CR528" s="9">
        <v>0.5</v>
      </c>
      <c r="CS528" s="43">
        <f t="shared" si="1095"/>
        <v>7286.40728712</v>
      </c>
      <c r="DB528" s="11">
        <v>2171</v>
      </c>
      <c r="DC528" s="12">
        <v>1.728</v>
      </c>
      <c r="DD528" s="11">
        <v>1</v>
      </c>
      <c r="DE528" s="11">
        <v>0</v>
      </c>
      <c r="DF528" s="13">
        <f t="shared" si="1096"/>
        <v>3751.488</v>
      </c>
      <c r="DG528" s="11">
        <v>1</v>
      </c>
      <c r="DH528" s="11">
        <v>0.97</v>
      </c>
      <c r="DI528" s="11">
        <v>2.11</v>
      </c>
      <c r="DJ528" s="42">
        <f t="shared" si="1097"/>
        <v>3.0467</v>
      </c>
      <c r="DK528" s="11">
        <v>1.275</v>
      </c>
      <c r="DL528" s="9">
        <v>0.5</v>
      </c>
      <c r="DM528" s="43">
        <f t="shared" si="1098"/>
        <v>7286.40728712</v>
      </c>
      <c r="DV528" s="11">
        <v>2171</v>
      </c>
      <c r="DW528" s="12">
        <v>1.728</v>
      </c>
      <c r="DX528" s="11">
        <v>1</v>
      </c>
      <c r="DY528" s="11">
        <v>0</v>
      </c>
      <c r="DZ528" s="13">
        <f t="shared" si="1099"/>
        <v>3751.488</v>
      </c>
      <c r="EA528" s="11">
        <v>1</v>
      </c>
      <c r="EB528" s="11">
        <v>0.97</v>
      </c>
      <c r="EC528" s="11">
        <v>2.91</v>
      </c>
      <c r="ED528" s="42">
        <f t="shared" si="1100"/>
        <v>3.8227</v>
      </c>
      <c r="EE528" s="11">
        <v>1.275</v>
      </c>
      <c r="EF528" s="9">
        <v>0.5</v>
      </c>
      <c r="EG528" s="43">
        <f t="shared" si="1101"/>
        <v>9142.26840072</v>
      </c>
    </row>
    <row r="529" customHeight="1" spans="6:137">
      <c r="F529" s="11">
        <v>2171</v>
      </c>
      <c r="G529" s="12">
        <v>1.728</v>
      </c>
      <c r="H529" s="11">
        <v>1</v>
      </c>
      <c r="I529" s="11">
        <v>0</v>
      </c>
      <c r="J529" s="13">
        <f t="shared" si="1081"/>
        <v>3751.488</v>
      </c>
      <c r="K529" s="11">
        <v>1</v>
      </c>
      <c r="L529" s="11">
        <v>0.97</v>
      </c>
      <c r="M529" s="11">
        <v>2.11</v>
      </c>
      <c r="N529" s="42">
        <f t="shared" si="1082"/>
        <v>3.0467</v>
      </c>
      <c r="O529" s="11">
        <v>1.275</v>
      </c>
      <c r="P529" s="9">
        <v>0.5</v>
      </c>
      <c r="Q529" s="43">
        <f t="shared" si="1083"/>
        <v>7286.40728712</v>
      </c>
      <c r="Z529" s="11">
        <v>2171</v>
      </c>
      <c r="AA529" s="12">
        <v>1.728</v>
      </c>
      <c r="AB529" s="11">
        <v>1</v>
      </c>
      <c r="AC529" s="11">
        <v>0</v>
      </c>
      <c r="AD529" s="13">
        <f t="shared" si="1084"/>
        <v>3751.488</v>
      </c>
      <c r="AE529" s="11">
        <v>1</v>
      </c>
      <c r="AF529" s="11">
        <v>0.97</v>
      </c>
      <c r="AG529" s="11">
        <v>2.11</v>
      </c>
      <c r="AH529" s="42">
        <f t="shared" si="1085"/>
        <v>3.0467</v>
      </c>
      <c r="AI529" s="11">
        <v>1.275</v>
      </c>
      <c r="AJ529" s="9">
        <v>0.5</v>
      </c>
      <c r="AK529" s="43">
        <f t="shared" si="1086"/>
        <v>7286.40728712</v>
      </c>
      <c r="AT529" s="11">
        <v>2171</v>
      </c>
      <c r="AU529" s="12">
        <v>1.728</v>
      </c>
      <c r="AV529" s="11">
        <v>1</v>
      </c>
      <c r="AW529" s="11">
        <v>0</v>
      </c>
      <c r="AX529" s="13">
        <f t="shared" si="1087"/>
        <v>3751.488</v>
      </c>
      <c r="AY529" s="11">
        <v>1</v>
      </c>
      <c r="AZ529" s="11">
        <v>0.97</v>
      </c>
      <c r="BA529" s="11">
        <v>2.11</v>
      </c>
      <c r="BB529" s="42">
        <f t="shared" si="1088"/>
        <v>3.0467</v>
      </c>
      <c r="BC529" s="11">
        <v>1.275</v>
      </c>
      <c r="BD529" s="9">
        <v>0.5</v>
      </c>
      <c r="BE529" s="43">
        <f t="shared" si="1089"/>
        <v>7286.40728712</v>
      </c>
      <c r="BN529" s="11">
        <v>2171</v>
      </c>
      <c r="BO529" s="12">
        <v>1.728</v>
      </c>
      <c r="BP529" s="11">
        <v>1</v>
      </c>
      <c r="BQ529" s="11">
        <v>0</v>
      </c>
      <c r="BR529" s="13">
        <f t="shared" si="1090"/>
        <v>3751.488</v>
      </c>
      <c r="BS529" s="11">
        <v>1</v>
      </c>
      <c r="BT529" s="11">
        <v>0.97</v>
      </c>
      <c r="BU529" s="11">
        <v>2.11</v>
      </c>
      <c r="BV529" s="42">
        <f t="shared" si="1091"/>
        <v>3.0467</v>
      </c>
      <c r="BW529" s="11">
        <v>1.275</v>
      </c>
      <c r="BX529" s="9">
        <v>0.5</v>
      </c>
      <c r="BY529" s="43">
        <f t="shared" si="1092"/>
        <v>7286.40728712</v>
      </c>
      <c r="CH529" s="11">
        <v>2171</v>
      </c>
      <c r="CI529" s="12">
        <v>1.728</v>
      </c>
      <c r="CJ529" s="11">
        <v>1</v>
      </c>
      <c r="CK529" s="11">
        <v>0</v>
      </c>
      <c r="CL529" s="13">
        <f t="shared" si="1093"/>
        <v>3751.488</v>
      </c>
      <c r="CM529" s="11">
        <v>1</v>
      </c>
      <c r="CN529" s="11">
        <v>0.97</v>
      </c>
      <c r="CO529" s="11">
        <v>2.11</v>
      </c>
      <c r="CP529" s="42">
        <f t="shared" si="1094"/>
        <v>3.0467</v>
      </c>
      <c r="CQ529" s="11">
        <v>1.275</v>
      </c>
      <c r="CR529" s="9">
        <v>0.5</v>
      </c>
      <c r="CS529" s="43">
        <f t="shared" si="1095"/>
        <v>7286.40728712</v>
      </c>
      <c r="DB529" s="11">
        <v>2171</v>
      </c>
      <c r="DC529" s="12">
        <v>1.728</v>
      </c>
      <c r="DD529" s="11">
        <v>1</v>
      </c>
      <c r="DE529" s="11">
        <v>0</v>
      </c>
      <c r="DF529" s="13">
        <f t="shared" si="1096"/>
        <v>3751.488</v>
      </c>
      <c r="DG529" s="11">
        <v>1</v>
      </c>
      <c r="DH529" s="11">
        <v>0.97</v>
      </c>
      <c r="DI529" s="11">
        <v>2.11</v>
      </c>
      <c r="DJ529" s="42">
        <f t="shared" si="1097"/>
        <v>3.0467</v>
      </c>
      <c r="DK529" s="11">
        <v>1.275</v>
      </c>
      <c r="DL529" s="9">
        <v>0.5</v>
      </c>
      <c r="DM529" s="43">
        <f t="shared" si="1098"/>
        <v>7286.40728712</v>
      </c>
      <c r="DV529" s="11">
        <v>2171</v>
      </c>
      <c r="DW529" s="12">
        <v>1.728</v>
      </c>
      <c r="DX529" s="11">
        <v>1</v>
      </c>
      <c r="DY529" s="11">
        <v>0</v>
      </c>
      <c r="DZ529" s="13">
        <f t="shared" si="1099"/>
        <v>3751.488</v>
      </c>
      <c r="EA529" s="11">
        <v>1</v>
      </c>
      <c r="EB529" s="11">
        <v>0.97</v>
      </c>
      <c r="EC529" s="11">
        <v>2.91</v>
      </c>
      <c r="ED529" s="42">
        <f t="shared" si="1100"/>
        <v>3.8227</v>
      </c>
      <c r="EE529" s="11">
        <v>1.275</v>
      </c>
      <c r="EF529" s="9">
        <v>0.5</v>
      </c>
      <c r="EG529" s="43">
        <f t="shared" si="1101"/>
        <v>9142.26840072</v>
      </c>
    </row>
    <row r="530" customHeight="1" spans="6:137">
      <c r="F530" s="11">
        <v>2171</v>
      </c>
      <c r="G530" s="12">
        <v>1.728</v>
      </c>
      <c r="H530" s="11">
        <v>1</v>
      </c>
      <c r="I530" s="11">
        <v>0</v>
      </c>
      <c r="J530" s="13">
        <f t="shared" si="1081"/>
        <v>3751.488</v>
      </c>
      <c r="K530" s="11">
        <v>1</v>
      </c>
      <c r="L530" s="11">
        <v>0.97</v>
      </c>
      <c r="M530" s="11">
        <v>2.11</v>
      </c>
      <c r="N530" s="42">
        <f t="shared" si="1082"/>
        <v>3.0467</v>
      </c>
      <c r="O530" s="11">
        <v>1.075</v>
      </c>
      <c r="P530" s="9">
        <v>0.5</v>
      </c>
      <c r="Q530" s="43">
        <f t="shared" si="1083"/>
        <v>6143.44143816</v>
      </c>
      <c r="Z530" s="11">
        <v>2171</v>
      </c>
      <c r="AA530" s="12">
        <v>1.728</v>
      </c>
      <c r="AB530" s="11">
        <v>1</v>
      </c>
      <c r="AC530" s="11">
        <v>0</v>
      </c>
      <c r="AD530" s="13">
        <f t="shared" si="1084"/>
        <v>3751.488</v>
      </c>
      <c r="AE530" s="11">
        <v>1</v>
      </c>
      <c r="AF530" s="11">
        <v>0.97</v>
      </c>
      <c r="AG530" s="11">
        <v>2.11</v>
      </c>
      <c r="AH530" s="42">
        <f t="shared" si="1085"/>
        <v>3.0467</v>
      </c>
      <c r="AI530" s="11">
        <v>1.075</v>
      </c>
      <c r="AJ530" s="9">
        <v>0.5</v>
      </c>
      <c r="AK530" s="43">
        <f t="shared" si="1086"/>
        <v>6143.44143816</v>
      </c>
      <c r="AT530" s="11">
        <v>2171</v>
      </c>
      <c r="AU530" s="12">
        <v>1.728</v>
      </c>
      <c r="AV530" s="11">
        <v>1</v>
      </c>
      <c r="AW530" s="11">
        <v>0</v>
      </c>
      <c r="AX530" s="13">
        <f t="shared" si="1087"/>
        <v>3751.488</v>
      </c>
      <c r="AY530" s="11">
        <v>1</v>
      </c>
      <c r="AZ530" s="11">
        <v>0.97</v>
      </c>
      <c r="BA530" s="11">
        <v>2.11</v>
      </c>
      <c r="BB530" s="42">
        <f t="shared" si="1088"/>
        <v>3.0467</v>
      </c>
      <c r="BC530" s="11">
        <v>1.075</v>
      </c>
      <c r="BD530" s="9">
        <v>0.5</v>
      </c>
      <c r="BE530" s="43">
        <f t="shared" si="1089"/>
        <v>6143.44143816</v>
      </c>
      <c r="BN530" s="11">
        <v>2171</v>
      </c>
      <c r="BO530" s="12">
        <v>1.728</v>
      </c>
      <c r="BP530" s="11">
        <v>1</v>
      </c>
      <c r="BQ530" s="11">
        <v>0</v>
      </c>
      <c r="BR530" s="13">
        <f t="shared" si="1090"/>
        <v>3751.488</v>
      </c>
      <c r="BS530" s="11">
        <v>1</v>
      </c>
      <c r="BT530" s="11">
        <v>0.97</v>
      </c>
      <c r="BU530" s="11">
        <v>2.11</v>
      </c>
      <c r="BV530" s="42">
        <f t="shared" si="1091"/>
        <v>3.0467</v>
      </c>
      <c r="BW530" s="11">
        <v>1.075</v>
      </c>
      <c r="BX530" s="9">
        <v>0.5</v>
      </c>
      <c r="BY530" s="43">
        <f t="shared" si="1092"/>
        <v>6143.44143816</v>
      </c>
      <c r="CH530" s="11">
        <v>2171</v>
      </c>
      <c r="CI530" s="12">
        <v>1.728</v>
      </c>
      <c r="CJ530" s="11">
        <v>1</v>
      </c>
      <c r="CK530" s="11">
        <v>0</v>
      </c>
      <c r="CL530" s="13">
        <f t="shared" si="1093"/>
        <v>3751.488</v>
      </c>
      <c r="CM530" s="11">
        <v>1</v>
      </c>
      <c r="CN530" s="11">
        <v>0.97</v>
      </c>
      <c r="CO530" s="11">
        <v>2.11</v>
      </c>
      <c r="CP530" s="42">
        <f t="shared" si="1094"/>
        <v>3.0467</v>
      </c>
      <c r="CQ530" s="11">
        <v>1.075</v>
      </c>
      <c r="CR530" s="9">
        <v>0.5</v>
      </c>
      <c r="CS530" s="43">
        <f t="shared" si="1095"/>
        <v>6143.44143816</v>
      </c>
      <c r="DB530" s="11">
        <v>2171</v>
      </c>
      <c r="DC530" s="12">
        <v>1.728</v>
      </c>
      <c r="DD530" s="11">
        <v>1</v>
      </c>
      <c r="DE530" s="11">
        <v>0</v>
      </c>
      <c r="DF530" s="13">
        <f t="shared" si="1096"/>
        <v>3751.488</v>
      </c>
      <c r="DG530" s="11">
        <v>1</v>
      </c>
      <c r="DH530" s="11">
        <v>0.97</v>
      </c>
      <c r="DI530" s="11">
        <v>2.11</v>
      </c>
      <c r="DJ530" s="42">
        <f t="shared" si="1097"/>
        <v>3.0467</v>
      </c>
      <c r="DK530" s="11">
        <v>1.075</v>
      </c>
      <c r="DL530" s="9">
        <v>0.5</v>
      </c>
      <c r="DM530" s="43">
        <f t="shared" si="1098"/>
        <v>6143.44143816</v>
      </c>
      <c r="DV530" s="11">
        <v>2171</v>
      </c>
      <c r="DW530" s="12">
        <v>1.728</v>
      </c>
      <c r="DX530" s="11">
        <v>1</v>
      </c>
      <c r="DY530" s="11">
        <v>0</v>
      </c>
      <c r="DZ530" s="13">
        <f t="shared" si="1099"/>
        <v>3751.488</v>
      </c>
      <c r="EA530" s="11">
        <v>1</v>
      </c>
      <c r="EB530" s="11">
        <v>0.97</v>
      </c>
      <c r="EC530" s="11">
        <v>2.91</v>
      </c>
      <c r="ED530" s="42">
        <f t="shared" si="1100"/>
        <v>3.8227</v>
      </c>
      <c r="EE530" s="11">
        <v>1.075</v>
      </c>
      <c r="EF530" s="9">
        <v>0.5</v>
      </c>
      <c r="EG530" s="43">
        <f t="shared" si="1101"/>
        <v>7708.18708296</v>
      </c>
    </row>
    <row r="531" customHeight="1" spans="6:137">
      <c r="F531" s="11">
        <v>2171</v>
      </c>
      <c r="G531" s="12">
        <v>1.728</v>
      </c>
      <c r="H531" s="11">
        <v>1</v>
      </c>
      <c r="I531" s="11">
        <v>0</v>
      </c>
      <c r="J531" s="13">
        <f t="shared" si="1081"/>
        <v>3751.488</v>
      </c>
      <c r="K531" s="11">
        <v>1</v>
      </c>
      <c r="L531" s="11">
        <v>0.97</v>
      </c>
      <c r="M531" s="11">
        <v>2.11</v>
      </c>
      <c r="N531" s="42">
        <f t="shared" si="1082"/>
        <v>3.0467</v>
      </c>
      <c r="O531" s="11">
        <v>1.075</v>
      </c>
      <c r="P531" s="9">
        <v>0.5</v>
      </c>
      <c r="Q531" s="43">
        <f t="shared" si="1083"/>
        <v>6143.44143816</v>
      </c>
      <c r="Z531" s="11">
        <v>2171</v>
      </c>
      <c r="AA531" s="12">
        <v>1.728</v>
      </c>
      <c r="AB531" s="11">
        <v>1</v>
      </c>
      <c r="AC531" s="11">
        <v>0</v>
      </c>
      <c r="AD531" s="13">
        <f t="shared" si="1084"/>
        <v>3751.488</v>
      </c>
      <c r="AE531" s="11">
        <v>1</v>
      </c>
      <c r="AF531" s="11">
        <v>0.97</v>
      </c>
      <c r="AG531" s="11">
        <v>2.11</v>
      </c>
      <c r="AH531" s="42">
        <f t="shared" si="1085"/>
        <v>3.0467</v>
      </c>
      <c r="AI531" s="11">
        <v>1.075</v>
      </c>
      <c r="AJ531" s="9">
        <v>0.5</v>
      </c>
      <c r="AK531" s="43">
        <f t="shared" si="1086"/>
        <v>6143.44143816</v>
      </c>
      <c r="AT531" s="11">
        <v>2171</v>
      </c>
      <c r="AU531" s="12">
        <v>1.728</v>
      </c>
      <c r="AV531" s="11">
        <v>1</v>
      </c>
      <c r="AW531" s="11">
        <v>0</v>
      </c>
      <c r="AX531" s="13">
        <f t="shared" si="1087"/>
        <v>3751.488</v>
      </c>
      <c r="AY531" s="11">
        <v>1</v>
      </c>
      <c r="AZ531" s="11">
        <v>0.97</v>
      </c>
      <c r="BA531" s="11">
        <v>2.11</v>
      </c>
      <c r="BB531" s="42">
        <f t="shared" si="1088"/>
        <v>3.0467</v>
      </c>
      <c r="BC531" s="11">
        <v>1.075</v>
      </c>
      <c r="BD531" s="9">
        <v>0.5</v>
      </c>
      <c r="BE531" s="43">
        <f t="shared" si="1089"/>
        <v>6143.44143816</v>
      </c>
      <c r="BN531" s="11">
        <v>2171</v>
      </c>
      <c r="BO531" s="12">
        <v>1.728</v>
      </c>
      <c r="BP531" s="11">
        <v>1</v>
      </c>
      <c r="BQ531" s="11">
        <v>0</v>
      </c>
      <c r="BR531" s="13">
        <f t="shared" si="1090"/>
        <v>3751.488</v>
      </c>
      <c r="BS531" s="11">
        <v>1</v>
      </c>
      <c r="BT531" s="11">
        <v>0.97</v>
      </c>
      <c r="BU531" s="11">
        <v>2.11</v>
      </c>
      <c r="BV531" s="42">
        <f t="shared" si="1091"/>
        <v>3.0467</v>
      </c>
      <c r="BW531" s="11">
        <v>1.075</v>
      </c>
      <c r="BX531" s="9">
        <v>0.5</v>
      </c>
      <c r="BY531" s="43">
        <f t="shared" si="1092"/>
        <v>6143.44143816</v>
      </c>
      <c r="CH531" s="11">
        <v>2171</v>
      </c>
      <c r="CI531" s="12">
        <v>1.728</v>
      </c>
      <c r="CJ531" s="11">
        <v>1</v>
      </c>
      <c r="CK531" s="11">
        <v>0</v>
      </c>
      <c r="CL531" s="13">
        <f t="shared" si="1093"/>
        <v>3751.488</v>
      </c>
      <c r="CM531" s="11">
        <v>1</v>
      </c>
      <c r="CN531" s="11">
        <v>0.97</v>
      </c>
      <c r="CO531" s="11">
        <v>2.11</v>
      </c>
      <c r="CP531" s="42">
        <f t="shared" si="1094"/>
        <v>3.0467</v>
      </c>
      <c r="CQ531" s="11">
        <v>1.075</v>
      </c>
      <c r="CR531" s="9">
        <v>0.5</v>
      </c>
      <c r="CS531" s="43">
        <f t="shared" si="1095"/>
        <v>6143.44143816</v>
      </c>
      <c r="DB531" s="11">
        <v>2171</v>
      </c>
      <c r="DC531" s="12">
        <v>1.728</v>
      </c>
      <c r="DD531" s="11">
        <v>1</v>
      </c>
      <c r="DE531" s="11">
        <v>0</v>
      </c>
      <c r="DF531" s="13">
        <f t="shared" si="1096"/>
        <v>3751.488</v>
      </c>
      <c r="DG531" s="11">
        <v>1</v>
      </c>
      <c r="DH531" s="11">
        <v>0.97</v>
      </c>
      <c r="DI531" s="11">
        <v>2.11</v>
      </c>
      <c r="DJ531" s="42">
        <f t="shared" si="1097"/>
        <v>3.0467</v>
      </c>
      <c r="DK531" s="11">
        <v>1.075</v>
      </c>
      <c r="DL531" s="9">
        <v>0.5</v>
      </c>
      <c r="DM531" s="43">
        <f t="shared" si="1098"/>
        <v>6143.44143816</v>
      </c>
      <c r="DV531" s="11">
        <v>2171</v>
      </c>
      <c r="DW531" s="12">
        <v>1.728</v>
      </c>
      <c r="DX531" s="11">
        <v>1</v>
      </c>
      <c r="DY531" s="11">
        <v>0</v>
      </c>
      <c r="DZ531" s="13">
        <f t="shared" si="1099"/>
        <v>3751.488</v>
      </c>
      <c r="EA531" s="11">
        <v>1</v>
      </c>
      <c r="EB531" s="11">
        <v>0.97</v>
      </c>
      <c r="EC531" s="11">
        <v>2.91</v>
      </c>
      <c r="ED531" s="42">
        <f t="shared" si="1100"/>
        <v>3.8227</v>
      </c>
      <c r="EE531" s="11">
        <v>1.075</v>
      </c>
      <c r="EF531" s="9">
        <v>0.5</v>
      </c>
      <c r="EG531" s="43">
        <f t="shared" si="1101"/>
        <v>7708.18708296</v>
      </c>
    </row>
    <row r="532" customHeight="1" spans="6:137">
      <c r="F532" s="11">
        <v>2171</v>
      </c>
      <c r="G532" s="12">
        <v>1.728</v>
      </c>
      <c r="H532" s="11">
        <v>1</v>
      </c>
      <c r="I532" s="11">
        <v>0</v>
      </c>
      <c r="J532" s="13">
        <f t="shared" si="1081"/>
        <v>3751.488</v>
      </c>
      <c r="K532" s="11">
        <v>1</v>
      </c>
      <c r="L532" s="11">
        <v>0.97</v>
      </c>
      <c r="M532" s="11">
        <v>2.11</v>
      </c>
      <c r="N532" s="42">
        <f t="shared" si="1082"/>
        <v>3.0467</v>
      </c>
      <c r="O532" s="11">
        <v>1.075</v>
      </c>
      <c r="P532" s="9">
        <v>0.5</v>
      </c>
      <c r="Q532" s="43">
        <f t="shared" si="1083"/>
        <v>6143.44143816</v>
      </c>
      <c r="Z532" s="11">
        <v>2171</v>
      </c>
      <c r="AA532" s="12">
        <v>1.728</v>
      </c>
      <c r="AB532" s="11">
        <v>1</v>
      </c>
      <c r="AC532" s="11">
        <v>0</v>
      </c>
      <c r="AD532" s="13">
        <f t="shared" si="1084"/>
        <v>3751.488</v>
      </c>
      <c r="AE532" s="11">
        <v>1</v>
      </c>
      <c r="AF532" s="11">
        <v>0.97</v>
      </c>
      <c r="AG532" s="11">
        <v>2.11</v>
      </c>
      <c r="AH532" s="42">
        <f t="shared" si="1085"/>
        <v>3.0467</v>
      </c>
      <c r="AI532" s="11">
        <v>1.075</v>
      </c>
      <c r="AJ532" s="9">
        <v>0.5</v>
      </c>
      <c r="AK532" s="43">
        <f t="shared" si="1086"/>
        <v>6143.44143816</v>
      </c>
      <c r="AT532" s="11">
        <v>2171</v>
      </c>
      <c r="AU532" s="12">
        <v>1.728</v>
      </c>
      <c r="AV532" s="11">
        <v>1</v>
      </c>
      <c r="AW532" s="11">
        <v>0</v>
      </c>
      <c r="AX532" s="13">
        <f t="shared" si="1087"/>
        <v>3751.488</v>
      </c>
      <c r="AY532" s="11">
        <v>1</v>
      </c>
      <c r="AZ532" s="11">
        <v>0.97</v>
      </c>
      <c r="BA532" s="11">
        <v>2.11</v>
      </c>
      <c r="BB532" s="42">
        <f t="shared" si="1088"/>
        <v>3.0467</v>
      </c>
      <c r="BC532" s="11">
        <v>1.075</v>
      </c>
      <c r="BD532" s="9">
        <v>0.5</v>
      </c>
      <c r="BE532" s="43">
        <f t="shared" si="1089"/>
        <v>6143.44143816</v>
      </c>
      <c r="BN532" s="11">
        <v>2171</v>
      </c>
      <c r="BO532" s="12">
        <v>1.728</v>
      </c>
      <c r="BP532" s="11">
        <v>1</v>
      </c>
      <c r="BQ532" s="11">
        <v>0</v>
      </c>
      <c r="BR532" s="13">
        <f t="shared" si="1090"/>
        <v>3751.488</v>
      </c>
      <c r="BS532" s="11">
        <v>1</v>
      </c>
      <c r="BT532" s="11">
        <v>0.97</v>
      </c>
      <c r="BU532" s="11">
        <v>2.11</v>
      </c>
      <c r="BV532" s="42">
        <f t="shared" si="1091"/>
        <v>3.0467</v>
      </c>
      <c r="BW532" s="11">
        <v>1.075</v>
      </c>
      <c r="BX532" s="9">
        <v>0.5</v>
      </c>
      <c r="BY532" s="43">
        <f t="shared" si="1092"/>
        <v>6143.44143816</v>
      </c>
      <c r="CH532" s="11">
        <v>2171</v>
      </c>
      <c r="CI532" s="12">
        <v>1.728</v>
      </c>
      <c r="CJ532" s="11">
        <v>1</v>
      </c>
      <c r="CK532" s="11">
        <v>0</v>
      </c>
      <c r="CL532" s="13">
        <f t="shared" si="1093"/>
        <v>3751.488</v>
      </c>
      <c r="CM532" s="11">
        <v>1</v>
      </c>
      <c r="CN532" s="11">
        <v>0.97</v>
      </c>
      <c r="CO532" s="11">
        <v>2.11</v>
      </c>
      <c r="CP532" s="42">
        <f t="shared" si="1094"/>
        <v>3.0467</v>
      </c>
      <c r="CQ532" s="11">
        <v>1.075</v>
      </c>
      <c r="CR532" s="9">
        <v>0.5</v>
      </c>
      <c r="CS532" s="43">
        <f t="shared" si="1095"/>
        <v>6143.44143816</v>
      </c>
      <c r="DB532" s="11">
        <v>2171</v>
      </c>
      <c r="DC532" s="12">
        <v>1.728</v>
      </c>
      <c r="DD532" s="11">
        <v>1</v>
      </c>
      <c r="DE532" s="11">
        <v>0</v>
      </c>
      <c r="DF532" s="13">
        <f t="shared" si="1096"/>
        <v>3751.488</v>
      </c>
      <c r="DG532" s="11">
        <v>1</v>
      </c>
      <c r="DH532" s="11">
        <v>0.97</v>
      </c>
      <c r="DI532" s="11">
        <v>2.11</v>
      </c>
      <c r="DJ532" s="42">
        <f t="shared" si="1097"/>
        <v>3.0467</v>
      </c>
      <c r="DK532" s="11">
        <v>1.075</v>
      </c>
      <c r="DL532" s="9">
        <v>0.5</v>
      </c>
      <c r="DM532" s="43">
        <f t="shared" si="1098"/>
        <v>6143.44143816</v>
      </c>
      <c r="DV532" s="11">
        <v>2171</v>
      </c>
      <c r="DW532" s="12">
        <v>1.728</v>
      </c>
      <c r="DX532" s="11">
        <v>1</v>
      </c>
      <c r="DY532" s="11">
        <v>0</v>
      </c>
      <c r="DZ532" s="13">
        <f t="shared" si="1099"/>
        <v>3751.488</v>
      </c>
      <c r="EA532" s="11">
        <v>1</v>
      </c>
      <c r="EB532" s="11">
        <v>0.97</v>
      </c>
      <c r="EC532" s="11">
        <v>2.91</v>
      </c>
      <c r="ED532" s="42">
        <f t="shared" si="1100"/>
        <v>3.8227</v>
      </c>
      <c r="EE532" s="11">
        <v>1.075</v>
      </c>
      <c r="EF532" s="9">
        <v>0.5</v>
      </c>
      <c r="EG532" s="43">
        <f t="shared" si="1101"/>
        <v>7708.18708296</v>
      </c>
    </row>
    <row r="533" customHeight="1" spans="6:137">
      <c r="F533" s="11">
        <v>2171</v>
      </c>
      <c r="G533" s="12">
        <v>1.728</v>
      </c>
      <c r="H533" s="11">
        <v>1</v>
      </c>
      <c r="I533" s="11">
        <v>0</v>
      </c>
      <c r="J533" s="13">
        <f t="shared" si="1081"/>
        <v>3751.488</v>
      </c>
      <c r="K533" s="11">
        <v>1</v>
      </c>
      <c r="L533" s="11">
        <v>0.97</v>
      </c>
      <c r="M533" s="11">
        <v>2.11</v>
      </c>
      <c r="N533" s="42">
        <f t="shared" si="1082"/>
        <v>3.0467</v>
      </c>
      <c r="O533" s="11">
        <v>1.075</v>
      </c>
      <c r="P533" s="9">
        <v>0.5</v>
      </c>
      <c r="Q533" s="43">
        <f t="shared" si="1083"/>
        <v>6143.44143816</v>
      </c>
      <c r="Z533" s="11">
        <v>2171</v>
      </c>
      <c r="AA533" s="12">
        <v>1.728</v>
      </c>
      <c r="AB533" s="11">
        <v>1</v>
      </c>
      <c r="AC533" s="11">
        <v>0</v>
      </c>
      <c r="AD533" s="13">
        <f t="shared" si="1084"/>
        <v>3751.488</v>
      </c>
      <c r="AE533" s="11">
        <v>1</v>
      </c>
      <c r="AF533" s="11">
        <v>0.97</v>
      </c>
      <c r="AG533" s="11">
        <v>2.11</v>
      </c>
      <c r="AH533" s="42">
        <f t="shared" si="1085"/>
        <v>3.0467</v>
      </c>
      <c r="AI533" s="11">
        <v>1.075</v>
      </c>
      <c r="AJ533" s="9">
        <v>0.5</v>
      </c>
      <c r="AK533" s="43">
        <f t="shared" si="1086"/>
        <v>6143.44143816</v>
      </c>
      <c r="AT533" s="11">
        <v>2171</v>
      </c>
      <c r="AU533" s="12">
        <v>1.728</v>
      </c>
      <c r="AV533" s="11">
        <v>1</v>
      </c>
      <c r="AW533" s="11">
        <v>0</v>
      </c>
      <c r="AX533" s="13">
        <f t="shared" si="1087"/>
        <v>3751.488</v>
      </c>
      <c r="AY533" s="11">
        <v>1</v>
      </c>
      <c r="AZ533" s="11">
        <v>0.97</v>
      </c>
      <c r="BA533" s="11">
        <v>2.11</v>
      </c>
      <c r="BB533" s="42">
        <f t="shared" si="1088"/>
        <v>3.0467</v>
      </c>
      <c r="BC533" s="11">
        <v>1.075</v>
      </c>
      <c r="BD533" s="9">
        <v>0.5</v>
      </c>
      <c r="BE533" s="43">
        <f t="shared" si="1089"/>
        <v>6143.44143816</v>
      </c>
      <c r="BN533" s="11">
        <v>2171</v>
      </c>
      <c r="BO533" s="12">
        <v>1.728</v>
      </c>
      <c r="BP533" s="11">
        <v>1</v>
      </c>
      <c r="BQ533" s="11">
        <v>0</v>
      </c>
      <c r="BR533" s="13">
        <f t="shared" si="1090"/>
        <v>3751.488</v>
      </c>
      <c r="BS533" s="11">
        <v>1</v>
      </c>
      <c r="BT533" s="11">
        <v>0.97</v>
      </c>
      <c r="BU533" s="11">
        <v>2.11</v>
      </c>
      <c r="BV533" s="42">
        <f t="shared" si="1091"/>
        <v>3.0467</v>
      </c>
      <c r="BW533" s="11">
        <v>1.075</v>
      </c>
      <c r="BX533" s="9">
        <v>0.5</v>
      </c>
      <c r="BY533" s="43">
        <f t="shared" si="1092"/>
        <v>6143.44143816</v>
      </c>
      <c r="CH533" s="11">
        <v>2171</v>
      </c>
      <c r="CI533" s="12">
        <v>1.728</v>
      </c>
      <c r="CJ533" s="11">
        <v>1</v>
      </c>
      <c r="CK533" s="11">
        <v>0</v>
      </c>
      <c r="CL533" s="13">
        <f t="shared" si="1093"/>
        <v>3751.488</v>
      </c>
      <c r="CM533" s="11">
        <v>1</v>
      </c>
      <c r="CN533" s="11">
        <v>0.97</v>
      </c>
      <c r="CO533" s="11">
        <v>2.11</v>
      </c>
      <c r="CP533" s="42">
        <f t="shared" si="1094"/>
        <v>3.0467</v>
      </c>
      <c r="CQ533" s="11">
        <v>1.075</v>
      </c>
      <c r="CR533" s="9">
        <v>0.5</v>
      </c>
      <c r="CS533" s="43">
        <f t="shared" si="1095"/>
        <v>6143.44143816</v>
      </c>
      <c r="DB533" s="11">
        <v>2171</v>
      </c>
      <c r="DC533" s="12">
        <v>1.728</v>
      </c>
      <c r="DD533" s="11">
        <v>1</v>
      </c>
      <c r="DE533" s="11">
        <v>0</v>
      </c>
      <c r="DF533" s="13">
        <f t="shared" si="1096"/>
        <v>3751.488</v>
      </c>
      <c r="DG533" s="11">
        <v>1</v>
      </c>
      <c r="DH533" s="11">
        <v>0.97</v>
      </c>
      <c r="DI533" s="11">
        <v>2.11</v>
      </c>
      <c r="DJ533" s="42">
        <f t="shared" si="1097"/>
        <v>3.0467</v>
      </c>
      <c r="DK533" s="11">
        <v>1.075</v>
      </c>
      <c r="DL533" s="9">
        <v>0.5</v>
      </c>
      <c r="DM533" s="43">
        <f t="shared" si="1098"/>
        <v>6143.44143816</v>
      </c>
      <c r="DV533" s="11">
        <v>2171</v>
      </c>
      <c r="DW533" s="12">
        <v>1.728</v>
      </c>
      <c r="DX533" s="11">
        <v>1</v>
      </c>
      <c r="DY533" s="11">
        <v>0</v>
      </c>
      <c r="DZ533" s="13">
        <f t="shared" si="1099"/>
        <v>3751.488</v>
      </c>
      <c r="EA533" s="11">
        <v>1</v>
      </c>
      <c r="EB533" s="11">
        <v>0.97</v>
      </c>
      <c r="EC533" s="11">
        <v>2.91</v>
      </c>
      <c r="ED533" s="42">
        <f t="shared" si="1100"/>
        <v>3.8227</v>
      </c>
      <c r="EE533" s="11">
        <v>1.075</v>
      </c>
      <c r="EF533" s="9">
        <v>0.5</v>
      </c>
      <c r="EG533" s="43">
        <f t="shared" si="1101"/>
        <v>7708.18708296</v>
      </c>
    </row>
    <row r="534" customHeight="1" spans="6:137">
      <c r="F534" s="11">
        <v>2171</v>
      </c>
      <c r="G534" s="12">
        <v>1.55</v>
      </c>
      <c r="H534" s="11">
        <v>1</v>
      </c>
      <c r="I534" s="11">
        <v>0</v>
      </c>
      <c r="J534" s="13">
        <f t="shared" si="1081"/>
        <v>3365.05</v>
      </c>
      <c r="K534" s="11">
        <v>1</v>
      </c>
      <c r="L534" s="11">
        <v>0.97</v>
      </c>
      <c r="M534" s="11">
        <v>2.11</v>
      </c>
      <c r="N534" s="42">
        <f t="shared" si="1082"/>
        <v>3.0467</v>
      </c>
      <c r="O534" s="11">
        <v>1.075</v>
      </c>
      <c r="P534" s="9">
        <v>0.5</v>
      </c>
      <c r="Q534" s="43">
        <f t="shared" si="1083"/>
        <v>5510.6100863125</v>
      </c>
      <c r="Z534" s="11">
        <v>2171</v>
      </c>
      <c r="AA534" s="12">
        <v>1.55</v>
      </c>
      <c r="AB534" s="11">
        <v>1</v>
      </c>
      <c r="AC534" s="11">
        <v>0</v>
      </c>
      <c r="AD534" s="13">
        <f t="shared" si="1084"/>
        <v>3365.05</v>
      </c>
      <c r="AE534" s="11">
        <v>1</v>
      </c>
      <c r="AF534" s="11">
        <v>0.97</v>
      </c>
      <c r="AG534" s="11">
        <v>2.11</v>
      </c>
      <c r="AH534" s="42">
        <f t="shared" si="1085"/>
        <v>3.0467</v>
      </c>
      <c r="AI534" s="11">
        <v>1.075</v>
      </c>
      <c r="AJ534" s="9">
        <v>0.5</v>
      </c>
      <c r="AK534" s="43">
        <f t="shared" si="1086"/>
        <v>5510.6100863125</v>
      </c>
      <c r="AT534" s="11">
        <v>2171</v>
      </c>
      <c r="AU534" s="12">
        <v>1.55</v>
      </c>
      <c r="AV534" s="11">
        <v>1</v>
      </c>
      <c r="AW534" s="11">
        <v>0</v>
      </c>
      <c r="AX534" s="13">
        <f t="shared" si="1087"/>
        <v>3365.05</v>
      </c>
      <c r="AY534" s="11">
        <v>1</v>
      </c>
      <c r="AZ534" s="11">
        <v>0.97</v>
      </c>
      <c r="BA534" s="11">
        <v>2.11</v>
      </c>
      <c r="BB534" s="42">
        <f t="shared" si="1088"/>
        <v>3.0467</v>
      </c>
      <c r="BC534" s="11">
        <v>1.075</v>
      </c>
      <c r="BD534" s="9">
        <v>0.5</v>
      </c>
      <c r="BE534" s="43">
        <f t="shared" si="1089"/>
        <v>5510.6100863125</v>
      </c>
      <c r="BN534" s="11">
        <v>2171</v>
      </c>
      <c r="BO534" s="12">
        <v>1.55</v>
      </c>
      <c r="BP534" s="11">
        <v>1</v>
      </c>
      <c r="BQ534" s="11">
        <v>0</v>
      </c>
      <c r="BR534" s="13">
        <f t="shared" si="1090"/>
        <v>3365.05</v>
      </c>
      <c r="BS534" s="11">
        <v>1</v>
      </c>
      <c r="BT534" s="11">
        <v>0.97</v>
      </c>
      <c r="BU534" s="11">
        <v>2.11</v>
      </c>
      <c r="BV534" s="42">
        <f t="shared" si="1091"/>
        <v>3.0467</v>
      </c>
      <c r="BW534" s="11">
        <v>1.075</v>
      </c>
      <c r="BX534" s="9">
        <v>0.5</v>
      </c>
      <c r="BY534" s="43">
        <f t="shared" si="1092"/>
        <v>5510.6100863125</v>
      </c>
      <c r="CH534" s="11">
        <v>2171</v>
      </c>
      <c r="CI534" s="12">
        <v>1.55</v>
      </c>
      <c r="CJ534" s="11">
        <v>1</v>
      </c>
      <c r="CK534" s="11">
        <v>0</v>
      </c>
      <c r="CL534" s="13">
        <f t="shared" si="1093"/>
        <v>3365.05</v>
      </c>
      <c r="CM534" s="11">
        <v>1</v>
      </c>
      <c r="CN534" s="11">
        <v>0.97</v>
      </c>
      <c r="CO534" s="11">
        <v>2.11</v>
      </c>
      <c r="CP534" s="42">
        <f t="shared" si="1094"/>
        <v>3.0467</v>
      </c>
      <c r="CQ534" s="11">
        <v>1.075</v>
      </c>
      <c r="CR534" s="9">
        <v>0.5</v>
      </c>
      <c r="CS534" s="43">
        <f t="shared" si="1095"/>
        <v>5510.6100863125</v>
      </c>
      <c r="DB534" s="11">
        <v>2171</v>
      </c>
      <c r="DC534" s="12">
        <v>1.55</v>
      </c>
      <c r="DD534" s="11">
        <v>1</v>
      </c>
      <c r="DE534" s="11">
        <v>0</v>
      </c>
      <c r="DF534" s="13">
        <f t="shared" si="1096"/>
        <v>3365.05</v>
      </c>
      <c r="DG534" s="11">
        <v>1</v>
      </c>
      <c r="DH534" s="11">
        <v>0.97</v>
      </c>
      <c r="DI534" s="11">
        <v>2.11</v>
      </c>
      <c r="DJ534" s="42">
        <f t="shared" si="1097"/>
        <v>3.0467</v>
      </c>
      <c r="DK534" s="11">
        <v>1.075</v>
      </c>
      <c r="DL534" s="9">
        <v>0.5</v>
      </c>
      <c r="DM534" s="43">
        <f t="shared" si="1098"/>
        <v>5510.6100863125</v>
      </c>
      <c r="DV534" s="11">
        <v>2171</v>
      </c>
      <c r="DW534" s="12">
        <v>1.55</v>
      </c>
      <c r="DX534" s="11">
        <v>1</v>
      </c>
      <c r="DY534" s="11">
        <v>0</v>
      </c>
      <c r="DZ534" s="13">
        <f t="shared" si="1099"/>
        <v>3365.05</v>
      </c>
      <c r="EA534" s="11">
        <v>1</v>
      </c>
      <c r="EB534" s="11">
        <v>0.97</v>
      </c>
      <c r="EC534" s="11">
        <v>2.91</v>
      </c>
      <c r="ED534" s="42">
        <f t="shared" si="1100"/>
        <v>3.8227</v>
      </c>
      <c r="EE534" s="11">
        <v>1.075</v>
      </c>
      <c r="EF534" s="9">
        <v>0.5</v>
      </c>
      <c r="EG534" s="43">
        <f t="shared" si="1101"/>
        <v>6914.1724413125</v>
      </c>
    </row>
    <row r="535" customHeight="1" spans="6:137">
      <c r="F535" s="11">
        <v>2171</v>
      </c>
      <c r="G535" s="12">
        <v>12.18</v>
      </c>
      <c r="H535" s="11">
        <v>1</v>
      </c>
      <c r="I535" s="11">
        <v>0</v>
      </c>
      <c r="J535" s="13">
        <f t="shared" si="1081"/>
        <v>26442.78</v>
      </c>
      <c r="K535" s="11">
        <v>1</v>
      </c>
      <c r="L535" s="11">
        <v>0.97</v>
      </c>
      <c r="M535" s="11">
        <v>2.11</v>
      </c>
      <c r="N535" s="42">
        <f t="shared" si="1082"/>
        <v>3.0467</v>
      </c>
      <c r="O535" s="11">
        <v>1.075</v>
      </c>
      <c r="P535" s="9">
        <v>0.5</v>
      </c>
      <c r="Q535" s="43">
        <f t="shared" si="1083"/>
        <v>43302.729581475</v>
      </c>
      <c r="Z535" s="11">
        <v>2171</v>
      </c>
      <c r="AA535" s="12">
        <v>12.18</v>
      </c>
      <c r="AB535" s="11">
        <v>1</v>
      </c>
      <c r="AC535" s="11">
        <v>0</v>
      </c>
      <c r="AD535" s="13">
        <f t="shared" si="1084"/>
        <v>26442.78</v>
      </c>
      <c r="AE535" s="11">
        <v>1</v>
      </c>
      <c r="AF535" s="11">
        <v>0.97</v>
      </c>
      <c r="AG535" s="11">
        <v>2.11</v>
      </c>
      <c r="AH535" s="42">
        <f t="shared" si="1085"/>
        <v>3.0467</v>
      </c>
      <c r="AI535" s="11">
        <v>1.075</v>
      </c>
      <c r="AJ535" s="9">
        <v>0.5</v>
      </c>
      <c r="AK535" s="43">
        <f t="shared" si="1086"/>
        <v>43302.729581475</v>
      </c>
      <c r="AT535" s="11">
        <v>2171</v>
      </c>
      <c r="AU535" s="12">
        <v>12.18</v>
      </c>
      <c r="AV535" s="11">
        <v>1</v>
      </c>
      <c r="AW535" s="11">
        <v>0</v>
      </c>
      <c r="AX535" s="13">
        <f t="shared" si="1087"/>
        <v>26442.78</v>
      </c>
      <c r="AY535" s="11">
        <v>1</v>
      </c>
      <c r="AZ535" s="11">
        <v>0.97</v>
      </c>
      <c r="BA535" s="11">
        <v>2.11</v>
      </c>
      <c r="BB535" s="42">
        <f t="shared" si="1088"/>
        <v>3.0467</v>
      </c>
      <c r="BC535" s="11">
        <v>1.075</v>
      </c>
      <c r="BD535" s="9">
        <v>0.5</v>
      </c>
      <c r="BE535" s="43">
        <f t="shared" si="1089"/>
        <v>43302.729581475</v>
      </c>
      <c r="BN535" s="11">
        <v>2171</v>
      </c>
      <c r="BO535" s="12">
        <v>12.18</v>
      </c>
      <c r="BP535" s="11">
        <v>1</v>
      </c>
      <c r="BQ535" s="11">
        <v>0</v>
      </c>
      <c r="BR535" s="13">
        <f t="shared" si="1090"/>
        <v>26442.78</v>
      </c>
      <c r="BS535" s="11">
        <v>1</v>
      </c>
      <c r="BT535" s="11">
        <v>0.97</v>
      </c>
      <c r="BU535" s="11">
        <v>2.11</v>
      </c>
      <c r="BV535" s="42">
        <f t="shared" si="1091"/>
        <v>3.0467</v>
      </c>
      <c r="BW535" s="11">
        <v>1.075</v>
      </c>
      <c r="BX535" s="9">
        <v>0.5</v>
      </c>
      <c r="BY535" s="43">
        <f t="shared" si="1092"/>
        <v>43302.729581475</v>
      </c>
      <c r="CH535" s="11">
        <v>2171</v>
      </c>
      <c r="CI535" s="12">
        <v>12.18</v>
      </c>
      <c r="CJ535" s="11">
        <v>1</v>
      </c>
      <c r="CK535" s="11">
        <v>0</v>
      </c>
      <c r="CL535" s="13">
        <f t="shared" si="1093"/>
        <v>26442.78</v>
      </c>
      <c r="CM535" s="11">
        <v>1</v>
      </c>
      <c r="CN535" s="11">
        <v>0.97</v>
      </c>
      <c r="CO535" s="11">
        <v>2.11</v>
      </c>
      <c r="CP535" s="42">
        <f t="shared" si="1094"/>
        <v>3.0467</v>
      </c>
      <c r="CQ535" s="11">
        <v>1.075</v>
      </c>
      <c r="CR535" s="9">
        <v>0.5</v>
      </c>
      <c r="CS535" s="43">
        <f t="shared" si="1095"/>
        <v>43302.729581475</v>
      </c>
      <c r="DB535" s="11">
        <v>2171</v>
      </c>
      <c r="DC535" s="12">
        <v>12.18</v>
      </c>
      <c r="DD535" s="11">
        <v>1</v>
      </c>
      <c r="DE535" s="11">
        <v>0</v>
      </c>
      <c r="DF535" s="13">
        <f t="shared" si="1096"/>
        <v>26442.78</v>
      </c>
      <c r="DG535" s="11">
        <v>1</v>
      </c>
      <c r="DH535" s="11">
        <v>0.97</v>
      </c>
      <c r="DI535" s="11">
        <v>2.11</v>
      </c>
      <c r="DJ535" s="42">
        <f t="shared" si="1097"/>
        <v>3.0467</v>
      </c>
      <c r="DK535" s="11">
        <v>1.075</v>
      </c>
      <c r="DL535" s="9">
        <v>0.5</v>
      </c>
      <c r="DM535" s="43">
        <f t="shared" si="1098"/>
        <v>43302.729581475</v>
      </c>
      <c r="DV535" s="11">
        <v>2171</v>
      </c>
      <c r="DW535" s="12">
        <v>12.18</v>
      </c>
      <c r="DX535" s="11">
        <v>1</v>
      </c>
      <c r="DY535" s="11">
        <v>0</v>
      </c>
      <c r="DZ535" s="13">
        <f t="shared" si="1099"/>
        <v>26442.78</v>
      </c>
      <c r="EA535" s="11">
        <v>1</v>
      </c>
      <c r="EB535" s="11">
        <v>0.97</v>
      </c>
      <c r="EC535" s="11">
        <v>2.91</v>
      </c>
      <c r="ED535" s="42">
        <f t="shared" si="1100"/>
        <v>3.8227</v>
      </c>
      <c r="EE535" s="11">
        <v>1.075</v>
      </c>
      <c r="EF535" s="9">
        <v>0.5</v>
      </c>
      <c r="EG535" s="43">
        <f t="shared" si="1101"/>
        <v>54332.013119475</v>
      </c>
    </row>
    <row r="536" customHeight="1" spans="6:137">
      <c r="F536" s="44" t="s">
        <v>31</v>
      </c>
      <c r="G536" s="45"/>
      <c r="H536" s="45"/>
      <c r="I536" s="45"/>
      <c r="J536" s="45"/>
      <c r="K536" s="45"/>
      <c r="L536" s="45"/>
      <c r="M536" s="46">
        <f>SUM(Q525:Q535)</f>
        <v>109819.141856027</v>
      </c>
      <c r="N536" s="46"/>
      <c r="O536" s="46"/>
      <c r="P536" s="46"/>
      <c r="Q536" s="46"/>
      <c r="Z536" s="44" t="s">
        <v>31</v>
      </c>
      <c r="AA536" s="45"/>
      <c r="AB536" s="45"/>
      <c r="AC536" s="45"/>
      <c r="AD536" s="45"/>
      <c r="AE536" s="45"/>
      <c r="AF536" s="45"/>
      <c r="AG536" s="46">
        <f>SUM(AK525:AK535)</f>
        <v>109819.141856027</v>
      </c>
      <c r="AH536" s="46"/>
      <c r="AI536" s="46"/>
      <c r="AJ536" s="46"/>
      <c r="AK536" s="46"/>
      <c r="AT536" s="44" t="s">
        <v>31</v>
      </c>
      <c r="AU536" s="45"/>
      <c r="AV536" s="45"/>
      <c r="AW536" s="45"/>
      <c r="AX536" s="45"/>
      <c r="AY536" s="45"/>
      <c r="AZ536" s="45"/>
      <c r="BA536" s="46">
        <f>SUM(BE525:BE535)</f>
        <v>109819.141856027</v>
      </c>
      <c r="BB536" s="46"/>
      <c r="BC536" s="46"/>
      <c r="BD536" s="46"/>
      <c r="BE536" s="46"/>
      <c r="BN536" s="44" t="s">
        <v>31</v>
      </c>
      <c r="BO536" s="45"/>
      <c r="BP536" s="45"/>
      <c r="BQ536" s="45"/>
      <c r="BR536" s="45"/>
      <c r="BS536" s="45"/>
      <c r="BT536" s="45"/>
      <c r="BU536" s="46">
        <f>SUM(BY525:BY535)</f>
        <v>109819.141856027</v>
      </c>
      <c r="BV536" s="46"/>
      <c r="BW536" s="46"/>
      <c r="BX536" s="46"/>
      <c r="BY536" s="46"/>
      <c r="CH536" s="44" t="s">
        <v>31</v>
      </c>
      <c r="CI536" s="45"/>
      <c r="CJ536" s="45"/>
      <c r="CK536" s="45"/>
      <c r="CL536" s="45"/>
      <c r="CM536" s="45"/>
      <c r="CN536" s="45"/>
      <c r="CO536" s="46">
        <f>SUM(CS525:CS535)</f>
        <v>109819.141856027</v>
      </c>
      <c r="CP536" s="46"/>
      <c r="CQ536" s="46"/>
      <c r="CR536" s="46"/>
      <c r="CS536" s="46"/>
      <c r="DB536" s="44" t="s">
        <v>31</v>
      </c>
      <c r="DC536" s="45"/>
      <c r="DD536" s="45"/>
      <c r="DE536" s="45"/>
      <c r="DF536" s="45"/>
      <c r="DG536" s="45"/>
      <c r="DH536" s="45"/>
      <c r="DI536" s="46">
        <f>SUM(DM525:DM535)</f>
        <v>109819.141856027</v>
      </c>
      <c r="DJ536" s="46"/>
      <c r="DK536" s="46"/>
      <c r="DL536" s="46"/>
      <c r="DM536" s="46"/>
      <c r="DV536" s="44" t="s">
        <v>31</v>
      </c>
      <c r="DW536" s="45"/>
      <c r="DX536" s="45"/>
      <c r="DY536" s="45"/>
      <c r="DZ536" s="45"/>
      <c r="EA536" s="45"/>
      <c r="EB536" s="45"/>
      <c r="EC536" s="46">
        <f>SUM(EG525:EG535)</f>
        <v>137790.275896227</v>
      </c>
      <c r="ED536" s="46"/>
      <c r="EE536" s="46"/>
      <c r="EF536" s="46"/>
      <c r="EG536" s="46"/>
    </row>
    <row r="537" customHeight="1" spans="6:137">
      <c r="F537" s="45"/>
      <c r="G537" s="45"/>
      <c r="H537" s="45"/>
      <c r="I537" s="45"/>
      <c r="J537" s="45"/>
      <c r="K537" s="45"/>
      <c r="L537" s="45"/>
      <c r="M537" s="46"/>
      <c r="N537" s="46"/>
      <c r="O537" s="46"/>
      <c r="P537" s="46"/>
      <c r="Q537" s="46"/>
      <c r="Z537" s="45"/>
      <c r="AA537" s="45"/>
      <c r="AB537" s="45"/>
      <c r="AC537" s="45"/>
      <c r="AD537" s="45"/>
      <c r="AE537" s="45"/>
      <c r="AF537" s="45"/>
      <c r="AG537" s="46"/>
      <c r="AH537" s="46"/>
      <c r="AI537" s="46"/>
      <c r="AJ537" s="46"/>
      <c r="AK537" s="46"/>
      <c r="AT537" s="45"/>
      <c r="AU537" s="45"/>
      <c r="AV537" s="45"/>
      <c r="AW537" s="45"/>
      <c r="AX537" s="45"/>
      <c r="AY537" s="45"/>
      <c r="AZ537" s="45"/>
      <c r="BA537" s="46"/>
      <c r="BB537" s="46"/>
      <c r="BC537" s="46"/>
      <c r="BD537" s="46"/>
      <c r="BE537" s="46"/>
      <c r="BN537" s="45"/>
      <c r="BO537" s="45"/>
      <c r="BP537" s="45"/>
      <c r="BQ537" s="45"/>
      <c r="BR537" s="45"/>
      <c r="BS537" s="45"/>
      <c r="BT537" s="45"/>
      <c r="BU537" s="46"/>
      <c r="BV537" s="46"/>
      <c r="BW537" s="46"/>
      <c r="BX537" s="46"/>
      <c r="BY537" s="46"/>
      <c r="CH537" s="45"/>
      <c r="CI537" s="45"/>
      <c r="CJ537" s="45"/>
      <c r="CK537" s="45"/>
      <c r="CL537" s="45"/>
      <c r="CM537" s="45"/>
      <c r="CN537" s="45"/>
      <c r="CO537" s="46"/>
      <c r="CP537" s="46"/>
      <c r="CQ537" s="46"/>
      <c r="CR537" s="46"/>
      <c r="CS537" s="46"/>
      <c r="DB537" s="45"/>
      <c r="DC537" s="45"/>
      <c r="DD537" s="45"/>
      <c r="DE537" s="45"/>
      <c r="DF537" s="45"/>
      <c r="DG537" s="45"/>
      <c r="DH537" s="45"/>
      <c r="DI537" s="46"/>
      <c r="DJ537" s="46"/>
      <c r="DK537" s="46"/>
      <c r="DL537" s="46"/>
      <c r="DM537" s="46"/>
      <c r="DV537" s="45"/>
      <c r="DW537" s="45"/>
      <c r="DX537" s="45"/>
      <c r="DY537" s="45"/>
      <c r="DZ537" s="45"/>
      <c r="EA537" s="45"/>
      <c r="EB537" s="45"/>
      <c r="EC537" s="46"/>
      <c r="ED537" s="46"/>
      <c r="EE537" s="46"/>
      <c r="EF537" s="46"/>
      <c r="EG537" s="46"/>
    </row>
    <row r="538" customHeight="1" spans="6:137">
      <c r="F538" s="45"/>
      <c r="G538" s="45"/>
      <c r="H538" s="45"/>
      <c r="I538" s="45"/>
      <c r="J538" s="45"/>
      <c r="K538" s="45"/>
      <c r="L538" s="45"/>
      <c r="M538" s="46"/>
      <c r="N538" s="46"/>
      <c r="O538" s="46"/>
      <c r="P538" s="46"/>
      <c r="Q538" s="46"/>
      <c r="Z538" s="45"/>
      <c r="AA538" s="45"/>
      <c r="AB538" s="45"/>
      <c r="AC538" s="45"/>
      <c r="AD538" s="45"/>
      <c r="AE538" s="45"/>
      <c r="AF538" s="45"/>
      <c r="AG538" s="46"/>
      <c r="AH538" s="46"/>
      <c r="AI538" s="46"/>
      <c r="AJ538" s="46"/>
      <c r="AK538" s="46"/>
      <c r="AT538" s="45"/>
      <c r="AU538" s="45"/>
      <c r="AV538" s="45"/>
      <c r="AW538" s="45"/>
      <c r="AX538" s="45"/>
      <c r="AY538" s="45"/>
      <c r="AZ538" s="45"/>
      <c r="BA538" s="46"/>
      <c r="BB538" s="46"/>
      <c r="BC538" s="46"/>
      <c r="BD538" s="46"/>
      <c r="BE538" s="46"/>
      <c r="BN538" s="45"/>
      <c r="BO538" s="45"/>
      <c r="BP538" s="45"/>
      <c r="BQ538" s="45"/>
      <c r="BR538" s="45"/>
      <c r="BS538" s="45"/>
      <c r="BT538" s="45"/>
      <c r="BU538" s="46"/>
      <c r="BV538" s="46"/>
      <c r="BW538" s="46"/>
      <c r="BX538" s="46"/>
      <c r="BY538" s="46"/>
      <c r="CH538" s="45"/>
      <c r="CI538" s="45"/>
      <c r="CJ538" s="45"/>
      <c r="CK538" s="45"/>
      <c r="CL538" s="45"/>
      <c r="CM538" s="45"/>
      <c r="CN538" s="45"/>
      <c r="CO538" s="46"/>
      <c r="CP538" s="46"/>
      <c r="CQ538" s="46"/>
      <c r="CR538" s="46"/>
      <c r="CS538" s="46"/>
      <c r="DB538" s="45"/>
      <c r="DC538" s="45"/>
      <c r="DD538" s="45"/>
      <c r="DE538" s="45"/>
      <c r="DF538" s="45"/>
      <c r="DG538" s="45"/>
      <c r="DH538" s="45"/>
      <c r="DI538" s="46"/>
      <c r="DJ538" s="46"/>
      <c r="DK538" s="46"/>
      <c r="DL538" s="46"/>
      <c r="DM538" s="46"/>
      <c r="DV538" s="45"/>
      <c r="DW538" s="45"/>
      <c r="DX538" s="45"/>
      <c r="DY538" s="45"/>
      <c r="DZ538" s="45"/>
      <c r="EA538" s="45"/>
      <c r="EB538" s="45"/>
      <c r="EC538" s="46"/>
      <c r="ED538" s="46"/>
      <c r="EE538" s="46"/>
      <c r="EF538" s="46"/>
      <c r="EG538" s="46"/>
    </row>
    <row r="539" customHeight="1" spans="6:137">
      <c r="F539" s="35" t="s">
        <v>32</v>
      </c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Z539" s="35" t="s">
        <v>32</v>
      </c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T539" s="35" t="s">
        <v>32</v>
      </c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N539" s="35" t="s">
        <v>32</v>
      </c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CH539" s="35" t="s">
        <v>32</v>
      </c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DB539" s="35" t="s">
        <v>32</v>
      </c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V539" s="35" t="s">
        <v>32</v>
      </c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</row>
    <row r="540" customHeight="1" spans="6:137">
      <c r="F540" s="13" t="s">
        <v>8</v>
      </c>
      <c r="G540" s="13"/>
      <c r="H540" s="13"/>
      <c r="I540" s="13"/>
      <c r="J540" s="13"/>
      <c r="K540" s="8" t="s">
        <v>53</v>
      </c>
      <c r="L540" s="8"/>
      <c r="M540" s="8"/>
      <c r="N540" s="8"/>
      <c r="O540" s="9" t="s">
        <v>38</v>
      </c>
      <c r="P540" s="9"/>
      <c r="Q540" s="41" t="s">
        <v>13</v>
      </c>
      <c r="Z540" s="13" t="s">
        <v>8</v>
      </c>
      <c r="AA540" s="13"/>
      <c r="AB540" s="13"/>
      <c r="AC540" s="13"/>
      <c r="AD540" s="13"/>
      <c r="AE540" s="8" t="s">
        <v>53</v>
      </c>
      <c r="AF540" s="8"/>
      <c r="AG540" s="8"/>
      <c r="AH540" s="8"/>
      <c r="AI540" s="9" t="s">
        <v>38</v>
      </c>
      <c r="AJ540" s="9"/>
      <c r="AK540" s="41" t="s">
        <v>13</v>
      </c>
      <c r="AT540" s="13" t="s">
        <v>8</v>
      </c>
      <c r="AU540" s="13"/>
      <c r="AV540" s="13"/>
      <c r="AW540" s="13"/>
      <c r="AX540" s="13"/>
      <c r="AY540" s="8" t="s">
        <v>53</v>
      </c>
      <c r="AZ540" s="8"/>
      <c r="BA540" s="8"/>
      <c r="BB540" s="8"/>
      <c r="BC540" s="9" t="s">
        <v>38</v>
      </c>
      <c r="BD540" s="9"/>
      <c r="BE540" s="41" t="s">
        <v>13</v>
      </c>
      <c r="BN540" s="13" t="s">
        <v>8</v>
      </c>
      <c r="BO540" s="13"/>
      <c r="BP540" s="13"/>
      <c r="BQ540" s="13"/>
      <c r="BR540" s="13"/>
      <c r="BS540" s="8" t="s">
        <v>53</v>
      </c>
      <c r="BT540" s="8"/>
      <c r="BU540" s="8"/>
      <c r="BV540" s="8"/>
      <c r="BW540" s="9" t="s">
        <v>38</v>
      </c>
      <c r="BX540" s="9"/>
      <c r="BY540" s="41" t="s">
        <v>13</v>
      </c>
      <c r="CH540" s="13" t="s">
        <v>8</v>
      </c>
      <c r="CI540" s="13"/>
      <c r="CJ540" s="13"/>
      <c r="CK540" s="13"/>
      <c r="CL540" s="13"/>
      <c r="CM540" s="8" t="s">
        <v>53</v>
      </c>
      <c r="CN540" s="8"/>
      <c r="CO540" s="8"/>
      <c r="CP540" s="8"/>
      <c r="CQ540" s="9" t="s">
        <v>38</v>
      </c>
      <c r="CR540" s="9"/>
      <c r="CS540" s="41" t="s">
        <v>13</v>
      </c>
      <c r="DB540" s="13" t="s">
        <v>8</v>
      </c>
      <c r="DC540" s="13"/>
      <c r="DD540" s="13"/>
      <c r="DE540" s="13"/>
      <c r="DF540" s="13"/>
      <c r="DG540" s="8" t="s">
        <v>53</v>
      </c>
      <c r="DH540" s="8"/>
      <c r="DI540" s="8"/>
      <c r="DJ540" s="8"/>
      <c r="DK540" s="9" t="s">
        <v>38</v>
      </c>
      <c r="DL540" s="9"/>
      <c r="DM540" s="41" t="s">
        <v>13</v>
      </c>
      <c r="DV540" s="13" t="s">
        <v>8</v>
      </c>
      <c r="DW540" s="13"/>
      <c r="DX540" s="13"/>
      <c r="DY540" s="13"/>
      <c r="DZ540" s="13"/>
      <c r="EA540" s="8" t="s">
        <v>53</v>
      </c>
      <c r="EB540" s="8"/>
      <c r="EC540" s="8"/>
      <c r="ED540" s="8"/>
      <c r="EE540" s="9" t="s">
        <v>38</v>
      </c>
      <c r="EF540" s="9"/>
      <c r="EG540" s="41" t="s">
        <v>13</v>
      </c>
    </row>
    <row r="541" customHeight="1" spans="6:137">
      <c r="F541" s="13" t="s">
        <v>54</v>
      </c>
      <c r="G541" s="13" t="s">
        <v>55</v>
      </c>
      <c r="H541" s="13" t="s">
        <v>56</v>
      </c>
      <c r="I541" s="13" t="s">
        <v>57</v>
      </c>
      <c r="J541" s="13" t="s">
        <v>8</v>
      </c>
      <c r="K541" s="8" t="s">
        <v>58</v>
      </c>
      <c r="L541" s="8" t="s">
        <v>26</v>
      </c>
      <c r="M541" s="8" t="s">
        <v>27</v>
      </c>
      <c r="N541" s="42" t="s">
        <v>28</v>
      </c>
      <c r="O541" s="9" t="s">
        <v>59</v>
      </c>
      <c r="P541" s="9" t="s">
        <v>60</v>
      </c>
      <c r="Q541" s="41"/>
      <c r="Z541" s="13" t="s">
        <v>54</v>
      </c>
      <c r="AA541" s="13" t="s">
        <v>55</v>
      </c>
      <c r="AB541" s="13" t="s">
        <v>56</v>
      </c>
      <c r="AC541" s="13" t="s">
        <v>57</v>
      </c>
      <c r="AD541" s="13" t="s">
        <v>8</v>
      </c>
      <c r="AE541" s="8" t="s">
        <v>58</v>
      </c>
      <c r="AF541" s="8" t="s">
        <v>26</v>
      </c>
      <c r="AG541" s="8" t="s">
        <v>27</v>
      </c>
      <c r="AH541" s="42" t="s">
        <v>28</v>
      </c>
      <c r="AI541" s="9" t="s">
        <v>59</v>
      </c>
      <c r="AJ541" s="9" t="s">
        <v>60</v>
      </c>
      <c r="AK541" s="41"/>
      <c r="AT541" s="13" t="s">
        <v>54</v>
      </c>
      <c r="AU541" s="13" t="s">
        <v>55</v>
      </c>
      <c r="AV541" s="13" t="s">
        <v>56</v>
      </c>
      <c r="AW541" s="13" t="s">
        <v>57</v>
      </c>
      <c r="AX541" s="13" t="s">
        <v>8</v>
      </c>
      <c r="AY541" s="8" t="s">
        <v>58</v>
      </c>
      <c r="AZ541" s="8" t="s">
        <v>26</v>
      </c>
      <c r="BA541" s="8" t="s">
        <v>27</v>
      </c>
      <c r="BB541" s="42" t="s">
        <v>28</v>
      </c>
      <c r="BC541" s="9" t="s">
        <v>59</v>
      </c>
      <c r="BD541" s="9" t="s">
        <v>60</v>
      </c>
      <c r="BE541" s="41"/>
      <c r="BN541" s="13" t="s">
        <v>54</v>
      </c>
      <c r="BO541" s="13" t="s">
        <v>55</v>
      </c>
      <c r="BP541" s="13" t="s">
        <v>56</v>
      </c>
      <c r="BQ541" s="13" t="s">
        <v>57</v>
      </c>
      <c r="BR541" s="13" t="s">
        <v>8</v>
      </c>
      <c r="BS541" s="8" t="s">
        <v>58</v>
      </c>
      <c r="BT541" s="8" t="s">
        <v>26</v>
      </c>
      <c r="BU541" s="8" t="s">
        <v>27</v>
      </c>
      <c r="BV541" s="42" t="s">
        <v>28</v>
      </c>
      <c r="BW541" s="9" t="s">
        <v>59</v>
      </c>
      <c r="BX541" s="9" t="s">
        <v>60</v>
      </c>
      <c r="BY541" s="41"/>
      <c r="CH541" s="13" t="s">
        <v>54</v>
      </c>
      <c r="CI541" s="13" t="s">
        <v>55</v>
      </c>
      <c r="CJ541" s="13" t="s">
        <v>56</v>
      </c>
      <c r="CK541" s="13" t="s">
        <v>57</v>
      </c>
      <c r="CL541" s="13" t="s">
        <v>8</v>
      </c>
      <c r="CM541" s="8" t="s">
        <v>58</v>
      </c>
      <c r="CN541" s="8" t="s">
        <v>26</v>
      </c>
      <c r="CO541" s="8" t="s">
        <v>27</v>
      </c>
      <c r="CP541" s="42" t="s">
        <v>28</v>
      </c>
      <c r="CQ541" s="9" t="s">
        <v>59</v>
      </c>
      <c r="CR541" s="9" t="s">
        <v>60</v>
      </c>
      <c r="CS541" s="41"/>
      <c r="DB541" s="13" t="s">
        <v>54</v>
      </c>
      <c r="DC541" s="13" t="s">
        <v>55</v>
      </c>
      <c r="DD541" s="13" t="s">
        <v>56</v>
      </c>
      <c r="DE541" s="13" t="s">
        <v>57</v>
      </c>
      <c r="DF541" s="13" t="s">
        <v>8</v>
      </c>
      <c r="DG541" s="8" t="s">
        <v>58</v>
      </c>
      <c r="DH541" s="8" t="s">
        <v>26</v>
      </c>
      <c r="DI541" s="8" t="s">
        <v>27</v>
      </c>
      <c r="DJ541" s="42" t="s">
        <v>28</v>
      </c>
      <c r="DK541" s="9" t="s">
        <v>59</v>
      </c>
      <c r="DL541" s="9" t="s">
        <v>60</v>
      </c>
      <c r="DM541" s="41"/>
      <c r="DV541" s="13" t="s">
        <v>54</v>
      </c>
      <c r="DW541" s="13" t="s">
        <v>55</v>
      </c>
      <c r="DX541" s="13" t="s">
        <v>56</v>
      </c>
      <c r="DY541" s="13" t="s">
        <v>57</v>
      </c>
      <c r="DZ541" s="13" t="s">
        <v>8</v>
      </c>
      <c r="EA541" s="8" t="s">
        <v>58</v>
      </c>
      <c r="EB541" s="8" t="s">
        <v>26</v>
      </c>
      <c r="EC541" s="8" t="s">
        <v>27</v>
      </c>
      <c r="ED541" s="42" t="s">
        <v>28</v>
      </c>
      <c r="EE541" s="9" t="s">
        <v>59</v>
      </c>
      <c r="EF541" s="9" t="s">
        <v>60</v>
      </c>
      <c r="EG541" s="41"/>
    </row>
    <row r="542" customHeight="1" spans="6:137">
      <c r="F542" s="11">
        <v>35434</v>
      </c>
      <c r="G542" s="12">
        <v>0.168</v>
      </c>
      <c r="H542" s="11">
        <v>1</v>
      </c>
      <c r="I542" s="11">
        <v>0</v>
      </c>
      <c r="J542" s="13">
        <f t="shared" ref="J542:J551" si="1102">F542*G542*H542+I542</f>
        <v>5952.912</v>
      </c>
      <c r="K542" s="11">
        <v>1</v>
      </c>
      <c r="L542" s="11">
        <v>0.89</v>
      </c>
      <c r="M542" s="11">
        <v>1.78</v>
      </c>
      <c r="N542" s="42">
        <f t="shared" ref="N542:N551" si="1103">L542*M542+1</f>
        <v>2.5842</v>
      </c>
      <c r="O542" s="11">
        <v>0.9</v>
      </c>
      <c r="P542" s="9">
        <v>0.5</v>
      </c>
      <c r="Q542" s="43">
        <f t="shared" ref="Q542:Q551" si="1104">J542*K542*N542*O542*P542</f>
        <v>6922.58183568</v>
      </c>
      <c r="Z542" s="11">
        <v>35728</v>
      </c>
      <c r="AA542" s="12">
        <v>0.168</v>
      </c>
      <c r="AB542" s="11">
        <v>1</v>
      </c>
      <c r="AC542" s="11">
        <v>0</v>
      </c>
      <c r="AD542" s="13">
        <f t="shared" ref="AD542:AD551" si="1105">Z542*AA542*AB542+AC542</f>
        <v>6002.304</v>
      </c>
      <c r="AE542" s="11">
        <v>1</v>
      </c>
      <c r="AF542" s="11">
        <v>1</v>
      </c>
      <c r="AG542" s="11">
        <v>2.11</v>
      </c>
      <c r="AH542" s="42">
        <f t="shared" ref="AH542:AH551" si="1106">AF542*AG542+1</f>
        <v>3.11</v>
      </c>
      <c r="AI542" s="11">
        <v>0.9</v>
      </c>
      <c r="AJ542" s="9">
        <v>0.5</v>
      </c>
      <c r="AK542" s="43">
        <f t="shared" ref="AK542:AK551" si="1107">AD542*AE542*AH542*AI542*AJ542</f>
        <v>8400.224448</v>
      </c>
      <c r="AT542" s="11">
        <v>36903</v>
      </c>
      <c r="AU542" s="12">
        <v>0.168</v>
      </c>
      <c r="AV542" s="11">
        <v>1</v>
      </c>
      <c r="AW542" s="11">
        <v>0</v>
      </c>
      <c r="AX542" s="13">
        <f t="shared" ref="AX542:AX551" si="1108">AT542*AU542*AV542+AW542</f>
        <v>6199.704</v>
      </c>
      <c r="AY542" s="11">
        <v>1</v>
      </c>
      <c r="AZ542" s="11">
        <v>0.93</v>
      </c>
      <c r="BA542" s="11">
        <v>1.85</v>
      </c>
      <c r="BB542" s="42">
        <f t="shared" ref="BB542:BB551" si="1109">AZ542*BA542+1</f>
        <v>2.7205</v>
      </c>
      <c r="BC542" s="11">
        <v>0.9</v>
      </c>
      <c r="BD542" s="9">
        <v>0.5</v>
      </c>
      <c r="BE542" s="43">
        <f t="shared" ref="BE542:BE551" si="1110">AX542*AY542*BB542*BC542*BD542</f>
        <v>7589.8326294</v>
      </c>
      <c r="BN542" s="11">
        <v>38167</v>
      </c>
      <c r="BO542" s="12">
        <v>0.168</v>
      </c>
      <c r="BP542" s="11">
        <v>1</v>
      </c>
      <c r="BQ542" s="11">
        <v>0</v>
      </c>
      <c r="BR542" s="13">
        <f t="shared" ref="BR542:BR551" si="1111">BN542*BO542*BP542+BQ542</f>
        <v>6412.056</v>
      </c>
      <c r="BS542" s="11">
        <v>1</v>
      </c>
      <c r="BT542" s="11">
        <v>1</v>
      </c>
      <c r="BU542" s="11">
        <v>2.71</v>
      </c>
      <c r="BV542" s="42">
        <f t="shared" ref="BV542:BV551" si="1112">BT542*BU542+1</f>
        <v>3.71</v>
      </c>
      <c r="BW542" s="11">
        <v>0.9</v>
      </c>
      <c r="BX542" s="9">
        <v>0.5</v>
      </c>
      <c r="BY542" s="43">
        <f t="shared" ref="BY542:BY551" si="1113">BR542*BS542*BV542*BW542*BX542</f>
        <v>10704.927492</v>
      </c>
      <c r="CH542" s="11">
        <v>42781</v>
      </c>
      <c r="CI542" s="12">
        <v>0.168</v>
      </c>
      <c r="CJ542" s="11">
        <v>1</v>
      </c>
      <c r="CK542" s="11">
        <v>0</v>
      </c>
      <c r="CL542" s="13">
        <f t="shared" ref="CL542:CL551" si="1114">CH542*CI542*CJ542+CK542</f>
        <v>7187.208</v>
      </c>
      <c r="CM542" s="11">
        <v>1</v>
      </c>
      <c r="CN542" s="11">
        <v>0.93</v>
      </c>
      <c r="CO542" s="11">
        <v>1.85</v>
      </c>
      <c r="CP542" s="42">
        <f t="shared" ref="CP542:CP551" si="1115">CN542*CO542+1</f>
        <v>2.7205</v>
      </c>
      <c r="CQ542" s="11">
        <v>0.9</v>
      </c>
      <c r="CR542" s="9">
        <v>0.5</v>
      </c>
      <c r="CS542" s="43">
        <f t="shared" ref="CS542:CS551" si="1116">CL542*CM542*CP542*CQ542*CR542</f>
        <v>8798.7597138</v>
      </c>
      <c r="DB542" s="11">
        <v>44045</v>
      </c>
      <c r="DC542" s="12">
        <v>0.168</v>
      </c>
      <c r="DD542" s="11">
        <v>1</v>
      </c>
      <c r="DE542" s="11">
        <v>0</v>
      </c>
      <c r="DF542" s="13">
        <f t="shared" ref="DF542:DF551" si="1117">DB542*DC542*DD542+DE542</f>
        <v>7399.56</v>
      </c>
      <c r="DG542" s="11">
        <v>1</v>
      </c>
      <c r="DH542" s="11">
        <v>1</v>
      </c>
      <c r="DI542" s="11">
        <v>2.11</v>
      </c>
      <c r="DJ542" s="42">
        <f t="shared" ref="DJ542:DJ551" si="1118">DH542*DI542+1</f>
        <v>3.11</v>
      </c>
      <c r="DK542" s="11">
        <v>0.9</v>
      </c>
      <c r="DL542" s="9">
        <v>0.5</v>
      </c>
      <c r="DM542" s="43">
        <f t="shared" ref="DM542:DM551" si="1119">DF542*DG542*DJ542*DK542*DL542</f>
        <v>10355.68422</v>
      </c>
      <c r="DV542" s="11">
        <v>49923</v>
      </c>
      <c r="DW542" s="12">
        <v>0.199</v>
      </c>
      <c r="DX542" s="11">
        <v>1</v>
      </c>
      <c r="DY542" s="11">
        <v>0</v>
      </c>
      <c r="DZ542" s="13">
        <f t="shared" ref="DZ542:DZ551" si="1120">DV542*DW542*DX542+DY542</f>
        <v>9934.677</v>
      </c>
      <c r="EA542" s="11">
        <v>1</v>
      </c>
      <c r="EB542" s="11">
        <v>1</v>
      </c>
      <c r="EC542" s="11">
        <v>2.91</v>
      </c>
      <c r="ED542" s="42">
        <f t="shared" ref="ED542:ED551" si="1121">EB542*EC542+1</f>
        <v>3.91</v>
      </c>
      <c r="EE542" s="11">
        <v>0.9</v>
      </c>
      <c r="EF542" s="9">
        <v>0.5</v>
      </c>
      <c r="EG542" s="43">
        <f t="shared" ref="EG542:EG551" si="1122">DZ542*EA542*ED542*EE542*EF542</f>
        <v>17480.0641815</v>
      </c>
    </row>
    <row r="543" customHeight="1" spans="6:137">
      <c r="F543" s="11">
        <v>35434</v>
      </c>
      <c r="G543" s="12">
        <v>0.168</v>
      </c>
      <c r="H543" s="11">
        <v>1</v>
      </c>
      <c r="I543" s="11">
        <v>0</v>
      </c>
      <c r="J543" s="13">
        <f t="shared" si="1102"/>
        <v>5952.912</v>
      </c>
      <c r="K543" s="11">
        <v>1</v>
      </c>
      <c r="L543" s="11">
        <v>0.89</v>
      </c>
      <c r="M543" s="11">
        <v>1.78</v>
      </c>
      <c r="N543" s="42">
        <f t="shared" si="1103"/>
        <v>2.5842</v>
      </c>
      <c r="O543" s="11">
        <v>0.9</v>
      </c>
      <c r="P543" s="9">
        <v>0.5</v>
      </c>
      <c r="Q543" s="43">
        <f t="shared" si="1104"/>
        <v>6922.58183568</v>
      </c>
      <c r="Z543" s="11">
        <v>35728</v>
      </c>
      <c r="AA543" s="12">
        <v>0.168</v>
      </c>
      <c r="AB543" s="11">
        <v>1</v>
      </c>
      <c r="AC543" s="11">
        <v>0</v>
      </c>
      <c r="AD543" s="13">
        <f t="shared" si="1105"/>
        <v>6002.304</v>
      </c>
      <c r="AE543" s="11">
        <v>1</v>
      </c>
      <c r="AF543" s="11">
        <v>1</v>
      </c>
      <c r="AG543" s="11">
        <v>2.11</v>
      </c>
      <c r="AH543" s="42">
        <f t="shared" si="1106"/>
        <v>3.11</v>
      </c>
      <c r="AI543" s="11">
        <v>0.9</v>
      </c>
      <c r="AJ543" s="9">
        <v>0.5</v>
      </c>
      <c r="AK543" s="43">
        <f t="shared" si="1107"/>
        <v>8400.224448</v>
      </c>
      <c r="AT543" s="11">
        <v>36903</v>
      </c>
      <c r="AU543" s="12">
        <v>0.168</v>
      </c>
      <c r="AV543" s="11">
        <v>1</v>
      </c>
      <c r="AW543" s="11">
        <v>0</v>
      </c>
      <c r="AX543" s="13">
        <f t="shared" si="1108"/>
        <v>6199.704</v>
      </c>
      <c r="AY543" s="11">
        <v>1</v>
      </c>
      <c r="AZ543" s="11">
        <v>0.93</v>
      </c>
      <c r="BA543" s="11">
        <v>1.85</v>
      </c>
      <c r="BB543" s="42">
        <f t="shared" si="1109"/>
        <v>2.7205</v>
      </c>
      <c r="BC543" s="11">
        <v>0.9</v>
      </c>
      <c r="BD543" s="9">
        <v>0.5</v>
      </c>
      <c r="BE543" s="43">
        <f t="shared" si="1110"/>
        <v>7589.8326294</v>
      </c>
      <c r="BN543" s="11">
        <v>38167</v>
      </c>
      <c r="BO543" s="12">
        <v>0.168</v>
      </c>
      <c r="BP543" s="11">
        <v>1</v>
      </c>
      <c r="BQ543" s="11">
        <v>0</v>
      </c>
      <c r="BR543" s="13">
        <f t="shared" si="1111"/>
        <v>6412.056</v>
      </c>
      <c r="BS543" s="11">
        <v>1</v>
      </c>
      <c r="BT543" s="11">
        <v>1</v>
      </c>
      <c r="BU543" s="11">
        <v>2.71</v>
      </c>
      <c r="BV543" s="42">
        <f t="shared" si="1112"/>
        <v>3.71</v>
      </c>
      <c r="BW543" s="11">
        <v>0.9</v>
      </c>
      <c r="BX543" s="9">
        <v>0.5</v>
      </c>
      <c r="BY543" s="43">
        <f t="shared" si="1113"/>
        <v>10704.927492</v>
      </c>
      <c r="CH543" s="11">
        <v>42781</v>
      </c>
      <c r="CI543" s="12">
        <v>0.168</v>
      </c>
      <c r="CJ543" s="11">
        <v>1</v>
      </c>
      <c r="CK543" s="11">
        <v>0</v>
      </c>
      <c r="CL543" s="13">
        <f t="shared" si="1114"/>
        <v>7187.208</v>
      </c>
      <c r="CM543" s="11">
        <v>1</v>
      </c>
      <c r="CN543" s="11">
        <v>0.93</v>
      </c>
      <c r="CO543" s="11">
        <v>1.85</v>
      </c>
      <c r="CP543" s="42">
        <f t="shared" si="1115"/>
        <v>2.7205</v>
      </c>
      <c r="CQ543" s="11">
        <v>0.9</v>
      </c>
      <c r="CR543" s="9">
        <v>0.5</v>
      </c>
      <c r="CS543" s="43">
        <f t="shared" si="1116"/>
        <v>8798.7597138</v>
      </c>
      <c r="DB543" s="11">
        <v>44045</v>
      </c>
      <c r="DC543" s="12">
        <v>0.168</v>
      </c>
      <c r="DD543" s="11">
        <v>1</v>
      </c>
      <c r="DE543" s="11">
        <v>0</v>
      </c>
      <c r="DF543" s="13">
        <f t="shared" si="1117"/>
        <v>7399.56</v>
      </c>
      <c r="DG543" s="11">
        <v>1</v>
      </c>
      <c r="DH543" s="11">
        <v>1</v>
      </c>
      <c r="DI543" s="11">
        <v>2.11</v>
      </c>
      <c r="DJ543" s="42">
        <f t="shared" si="1118"/>
        <v>3.11</v>
      </c>
      <c r="DK543" s="11">
        <v>0.9</v>
      </c>
      <c r="DL543" s="9">
        <v>0.5</v>
      </c>
      <c r="DM543" s="43">
        <f t="shared" si="1119"/>
        <v>10355.68422</v>
      </c>
      <c r="DV543" s="11">
        <v>49923</v>
      </c>
      <c r="DW543" s="12">
        <v>0.199</v>
      </c>
      <c r="DX543" s="11">
        <v>1</v>
      </c>
      <c r="DY543" s="11">
        <v>0</v>
      </c>
      <c r="DZ543" s="13">
        <f t="shared" si="1120"/>
        <v>9934.677</v>
      </c>
      <c r="EA543" s="11">
        <v>1</v>
      </c>
      <c r="EB543" s="11">
        <v>1</v>
      </c>
      <c r="EC543" s="11">
        <v>2.91</v>
      </c>
      <c r="ED543" s="42">
        <f t="shared" si="1121"/>
        <v>3.91</v>
      </c>
      <c r="EE543" s="11">
        <v>0.9</v>
      </c>
      <c r="EF543" s="9">
        <v>0.5</v>
      </c>
      <c r="EG543" s="43">
        <f t="shared" si="1122"/>
        <v>17480.0641815</v>
      </c>
    </row>
    <row r="544" customHeight="1" spans="6:137">
      <c r="F544" s="11">
        <v>35434</v>
      </c>
      <c r="G544" s="12">
        <v>0.168</v>
      </c>
      <c r="H544" s="11">
        <v>1</v>
      </c>
      <c r="I544" s="11">
        <v>0</v>
      </c>
      <c r="J544" s="13">
        <f t="shared" si="1102"/>
        <v>5952.912</v>
      </c>
      <c r="K544" s="11">
        <v>1</v>
      </c>
      <c r="L544" s="11">
        <v>0.89</v>
      </c>
      <c r="M544" s="11">
        <v>1.78</v>
      </c>
      <c r="N544" s="42">
        <f t="shared" si="1103"/>
        <v>2.5842</v>
      </c>
      <c r="O544" s="11">
        <v>0.9</v>
      </c>
      <c r="P544" s="9">
        <v>0.5</v>
      </c>
      <c r="Q544" s="43">
        <f t="shared" si="1104"/>
        <v>6922.58183568</v>
      </c>
      <c r="Z544" s="11">
        <v>35728</v>
      </c>
      <c r="AA544" s="12">
        <v>0.168</v>
      </c>
      <c r="AB544" s="11">
        <v>1</v>
      </c>
      <c r="AC544" s="11">
        <v>0</v>
      </c>
      <c r="AD544" s="13">
        <f t="shared" si="1105"/>
        <v>6002.304</v>
      </c>
      <c r="AE544" s="11">
        <v>1</v>
      </c>
      <c r="AF544" s="11">
        <v>1</v>
      </c>
      <c r="AG544" s="11">
        <v>2.11</v>
      </c>
      <c r="AH544" s="42">
        <f t="shared" si="1106"/>
        <v>3.11</v>
      </c>
      <c r="AI544" s="11">
        <v>0.9</v>
      </c>
      <c r="AJ544" s="9">
        <v>0.5</v>
      </c>
      <c r="AK544" s="43">
        <f t="shared" si="1107"/>
        <v>8400.224448</v>
      </c>
      <c r="AT544" s="11">
        <v>36903</v>
      </c>
      <c r="AU544" s="12">
        <v>0.168</v>
      </c>
      <c r="AV544" s="11">
        <v>1</v>
      </c>
      <c r="AW544" s="11">
        <v>0</v>
      </c>
      <c r="AX544" s="13">
        <f t="shared" si="1108"/>
        <v>6199.704</v>
      </c>
      <c r="AY544" s="11">
        <v>1</v>
      </c>
      <c r="AZ544" s="11">
        <v>0.93</v>
      </c>
      <c r="BA544" s="11">
        <v>1.85</v>
      </c>
      <c r="BB544" s="42">
        <f t="shared" si="1109"/>
        <v>2.7205</v>
      </c>
      <c r="BC544" s="11">
        <v>0.9</v>
      </c>
      <c r="BD544" s="9">
        <v>0.5</v>
      </c>
      <c r="BE544" s="43">
        <f t="shared" si="1110"/>
        <v>7589.8326294</v>
      </c>
      <c r="BN544" s="11">
        <v>38167</v>
      </c>
      <c r="BO544" s="12">
        <v>0.168</v>
      </c>
      <c r="BP544" s="11">
        <v>1</v>
      </c>
      <c r="BQ544" s="11">
        <v>0</v>
      </c>
      <c r="BR544" s="13">
        <f t="shared" si="1111"/>
        <v>6412.056</v>
      </c>
      <c r="BS544" s="11">
        <v>1</v>
      </c>
      <c r="BT544" s="11">
        <v>1</v>
      </c>
      <c r="BU544" s="11">
        <v>2.71</v>
      </c>
      <c r="BV544" s="42">
        <f t="shared" si="1112"/>
        <v>3.71</v>
      </c>
      <c r="BW544" s="11">
        <v>0.9</v>
      </c>
      <c r="BX544" s="9">
        <v>0.5</v>
      </c>
      <c r="BY544" s="43">
        <f t="shared" si="1113"/>
        <v>10704.927492</v>
      </c>
      <c r="CH544" s="11">
        <v>42781</v>
      </c>
      <c r="CI544" s="12">
        <v>0.168</v>
      </c>
      <c r="CJ544" s="11">
        <v>1</v>
      </c>
      <c r="CK544" s="11">
        <v>0</v>
      </c>
      <c r="CL544" s="13">
        <f t="shared" si="1114"/>
        <v>7187.208</v>
      </c>
      <c r="CM544" s="11">
        <v>1</v>
      </c>
      <c r="CN544" s="11">
        <v>0.93</v>
      </c>
      <c r="CO544" s="11">
        <v>1.85</v>
      </c>
      <c r="CP544" s="42">
        <f t="shared" si="1115"/>
        <v>2.7205</v>
      </c>
      <c r="CQ544" s="11">
        <v>0.9</v>
      </c>
      <c r="CR544" s="9">
        <v>0.5</v>
      </c>
      <c r="CS544" s="43">
        <f t="shared" si="1116"/>
        <v>8798.7597138</v>
      </c>
      <c r="DB544" s="11">
        <v>44045</v>
      </c>
      <c r="DC544" s="12">
        <v>0.168</v>
      </c>
      <c r="DD544" s="11">
        <v>1</v>
      </c>
      <c r="DE544" s="11">
        <v>0</v>
      </c>
      <c r="DF544" s="13">
        <f t="shared" si="1117"/>
        <v>7399.56</v>
      </c>
      <c r="DG544" s="11">
        <v>1</v>
      </c>
      <c r="DH544" s="11">
        <v>1</v>
      </c>
      <c r="DI544" s="11">
        <v>2.11</v>
      </c>
      <c r="DJ544" s="42">
        <f t="shared" si="1118"/>
        <v>3.11</v>
      </c>
      <c r="DK544" s="11">
        <v>0.9</v>
      </c>
      <c r="DL544" s="9">
        <v>0.5</v>
      </c>
      <c r="DM544" s="43">
        <f t="shared" si="1119"/>
        <v>10355.68422</v>
      </c>
      <c r="DV544" s="11">
        <v>49923</v>
      </c>
      <c r="DW544" s="12">
        <v>0.199</v>
      </c>
      <c r="DX544" s="11">
        <v>1</v>
      </c>
      <c r="DY544" s="11">
        <v>0</v>
      </c>
      <c r="DZ544" s="13">
        <f t="shared" si="1120"/>
        <v>9934.677</v>
      </c>
      <c r="EA544" s="11">
        <v>1</v>
      </c>
      <c r="EB544" s="11">
        <v>1</v>
      </c>
      <c r="EC544" s="11">
        <v>2.91</v>
      </c>
      <c r="ED544" s="42">
        <f t="shared" si="1121"/>
        <v>3.91</v>
      </c>
      <c r="EE544" s="11">
        <v>0.9</v>
      </c>
      <c r="EF544" s="9">
        <v>0.5</v>
      </c>
      <c r="EG544" s="43">
        <f t="shared" si="1122"/>
        <v>17480.0641815</v>
      </c>
    </row>
    <row r="545" customHeight="1" spans="1:139">
      <c r="F545" s="11">
        <v>35434</v>
      </c>
      <c r="G545" s="12">
        <v>0.168</v>
      </c>
      <c r="H545" s="11">
        <v>1</v>
      </c>
      <c r="I545" s="11">
        <v>0</v>
      </c>
      <c r="J545" s="13">
        <f t="shared" si="1102"/>
        <v>5952.912</v>
      </c>
      <c r="K545" s="11">
        <v>1</v>
      </c>
      <c r="L545" s="11">
        <v>0.89</v>
      </c>
      <c r="M545" s="11">
        <v>1.78</v>
      </c>
      <c r="N545" s="42">
        <f t="shared" si="1103"/>
        <v>2.5842</v>
      </c>
      <c r="O545" s="11">
        <v>0.9</v>
      </c>
      <c r="P545" s="9">
        <v>0.5</v>
      </c>
      <c r="Q545" s="43">
        <f t="shared" si="1104"/>
        <v>6922.58183568</v>
      </c>
      <c r="Z545" s="11">
        <v>35728</v>
      </c>
      <c r="AA545" s="12">
        <v>0.168</v>
      </c>
      <c r="AB545" s="11">
        <v>1</v>
      </c>
      <c r="AC545" s="11">
        <v>0</v>
      </c>
      <c r="AD545" s="13">
        <f t="shared" si="1105"/>
        <v>6002.304</v>
      </c>
      <c r="AE545" s="11">
        <v>1</v>
      </c>
      <c r="AF545" s="11">
        <v>1</v>
      </c>
      <c r="AG545" s="11">
        <v>2.11</v>
      </c>
      <c r="AH545" s="42">
        <f t="shared" si="1106"/>
        <v>3.11</v>
      </c>
      <c r="AI545" s="11">
        <v>0.9</v>
      </c>
      <c r="AJ545" s="9">
        <v>0.5</v>
      </c>
      <c r="AK545" s="43">
        <f t="shared" si="1107"/>
        <v>8400.224448</v>
      </c>
      <c r="AT545" s="11">
        <v>36903</v>
      </c>
      <c r="AU545" s="12">
        <v>0.168</v>
      </c>
      <c r="AV545" s="11">
        <v>1</v>
      </c>
      <c r="AW545" s="11">
        <v>0</v>
      </c>
      <c r="AX545" s="13">
        <f t="shared" si="1108"/>
        <v>6199.704</v>
      </c>
      <c r="AY545" s="11">
        <v>1</v>
      </c>
      <c r="AZ545" s="11">
        <v>0.93</v>
      </c>
      <c r="BA545" s="11">
        <v>1.85</v>
      </c>
      <c r="BB545" s="42">
        <f t="shared" si="1109"/>
        <v>2.7205</v>
      </c>
      <c r="BC545" s="11">
        <v>0.9</v>
      </c>
      <c r="BD545" s="9">
        <v>0.5</v>
      </c>
      <c r="BE545" s="43">
        <f t="shared" si="1110"/>
        <v>7589.8326294</v>
      </c>
      <c r="BN545" s="11">
        <v>38167</v>
      </c>
      <c r="BO545" s="12">
        <v>0.168</v>
      </c>
      <c r="BP545" s="11">
        <v>1</v>
      </c>
      <c r="BQ545" s="11">
        <v>0</v>
      </c>
      <c r="BR545" s="13">
        <f t="shared" si="1111"/>
        <v>6412.056</v>
      </c>
      <c r="BS545" s="11">
        <v>1</v>
      </c>
      <c r="BT545" s="11">
        <v>1</v>
      </c>
      <c r="BU545" s="11">
        <v>2.71</v>
      </c>
      <c r="BV545" s="42">
        <f t="shared" si="1112"/>
        <v>3.71</v>
      </c>
      <c r="BW545" s="11">
        <v>0.9</v>
      </c>
      <c r="BX545" s="9">
        <v>0.5</v>
      </c>
      <c r="BY545" s="43">
        <f t="shared" si="1113"/>
        <v>10704.927492</v>
      </c>
      <c r="CH545" s="11">
        <v>42781</v>
      </c>
      <c r="CI545" s="12">
        <v>0.168</v>
      </c>
      <c r="CJ545" s="11">
        <v>1</v>
      </c>
      <c r="CK545" s="11">
        <v>0</v>
      </c>
      <c r="CL545" s="13">
        <f t="shared" si="1114"/>
        <v>7187.208</v>
      </c>
      <c r="CM545" s="11">
        <v>1</v>
      </c>
      <c r="CN545" s="11">
        <v>0.93</v>
      </c>
      <c r="CO545" s="11">
        <v>1.85</v>
      </c>
      <c r="CP545" s="42">
        <f t="shared" si="1115"/>
        <v>2.7205</v>
      </c>
      <c r="CQ545" s="11">
        <v>0.9</v>
      </c>
      <c r="CR545" s="9">
        <v>0.5</v>
      </c>
      <c r="CS545" s="43">
        <f t="shared" si="1116"/>
        <v>8798.7597138</v>
      </c>
      <c r="DB545" s="11">
        <v>44045</v>
      </c>
      <c r="DC545" s="12">
        <v>0.168</v>
      </c>
      <c r="DD545" s="11">
        <v>1</v>
      </c>
      <c r="DE545" s="11">
        <v>0</v>
      </c>
      <c r="DF545" s="13">
        <f t="shared" si="1117"/>
        <v>7399.56</v>
      </c>
      <c r="DG545" s="11">
        <v>1</v>
      </c>
      <c r="DH545" s="11">
        <v>1</v>
      </c>
      <c r="DI545" s="11">
        <v>2.11</v>
      </c>
      <c r="DJ545" s="42">
        <f t="shared" si="1118"/>
        <v>3.11</v>
      </c>
      <c r="DK545" s="11">
        <v>0.9</v>
      </c>
      <c r="DL545" s="9">
        <v>0.5</v>
      </c>
      <c r="DM545" s="43">
        <f t="shared" si="1119"/>
        <v>10355.68422</v>
      </c>
      <c r="DV545" s="11">
        <v>49923</v>
      </c>
      <c r="DW545" s="12">
        <v>0.199</v>
      </c>
      <c r="DX545" s="11">
        <v>1</v>
      </c>
      <c r="DY545" s="11">
        <v>0</v>
      </c>
      <c r="DZ545" s="13">
        <f t="shared" si="1120"/>
        <v>9934.677</v>
      </c>
      <c r="EA545" s="11">
        <v>1</v>
      </c>
      <c r="EB545" s="11">
        <v>1</v>
      </c>
      <c r="EC545" s="11">
        <v>2.91</v>
      </c>
      <c r="ED545" s="42">
        <f t="shared" si="1121"/>
        <v>3.91</v>
      </c>
      <c r="EE545" s="11">
        <v>0.9</v>
      </c>
      <c r="EF545" s="9">
        <v>0.5</v>
      </c>
      <c r="EG545" s="43">
        <f t="shared" si="1122"/>
        <v>17480.0641815</v>
      </c>
    </row>
    <row r="546" customHeight="1" spans="1:139">
      <c r="F546" s="11">
        <v>35434</v>
      </c>
      <c r="G546" s="12">
        <v>0.168</v>
      </c>
      <c r="H546" s="11">
        <v>1</v>
      </c>
      <c r="I546" s="11">
        <v>0</v>
      </c>
      <c r="J546" s="13">
        <f t="shared" si="1102"/>
        <v>5952.912</v>
      </c>
      <c r="K546" s="11">
        <v>1</v>
      </c>
      <c r="L546" s="11">
        <v>0.89</v>
      </c>
      <c r="M546" s="11">
        <v>1.78</v>
      </c>
      <c r="N546" s="42">
        <f t="shared" si="1103"/>
        <v>2.5842</v>
      </c>
      <c r="O546" s="11">
        <v>0.9</v>
      </c>
      <c r="P546" s="9">
        <v>0.5</v>
      </c>
      <c r="Q546" s="43">
        <f t="shared" si="1104"/>
        <v>6922.58183568</v>
      </c>
      <c r="Z546" s="11">
        <v>35728</v>
      </c>
      <c r="AA546" s="12">
        <v>0.168</v>
      </c>
      <c r="AB546" s="11">
        <v>1</v>
      </c>
      <c r="AC546" s="11">
        <v>0</v>
      </c>
      <c r="AD546" s="13">
        <f t="shared" si="1105"/>
        <v>6002.304</v>
      </c>
      <c r="AE546" s="11">
        <v>1</v>
      </c>
      <c r="AF546" s="11">
        <v>1</v>
      </c>
      <c r="AG546" s="11">
        <v>2.11</v>
      </c>
      <c r="AH546" s="42">
        <f t="shared" si="1106"/>
        <v>3.11</v>
      </c>
      <c r="AI546" s="11">
        <v>0.9</v>
      </c>
      <c r="AJ546" s="9">
        <v>0.5</v>
      </c>
      <c r="AK546" s="43">
        <f t="shared" si="1107"/>
        <v>8400.224448</v>
      </c>
      <c r="AT546" s="11">
        <v>36903</v>
      </c>
      <c r="AU546" s="12">
        <v>0.168</v>
      </c>
      <c r="AV546" s="11">
        <v>1</v>
      </c>
      <c r="AW546" s="11">
        <v>0</v>
      </c>
      <c r="AX546" s="13">
        <f t="shared" si="1108"/>
        <v>6199.704</v>
      </c>
      <c r="AY546" s="11">
        <v>1</v>
      </c>
      <c r="AZ546" s="11">
        <v>0.93</v>
      </c>
      <c r="BA546" s="11">
        <v>1.85</v>
      </c>
      <c r="BB546" s="42">
        <f t="shared" si="1109"/>
        <v>2.7205</v>
      </c>
      <c r="BC546" s="11">
        <v>0.9</v>
      </c>
      <c r="BD546" s="9">
        <v>0.5</v>
      </c>
      <c r="BE546" s="43">
        <f t="shared" si="1110"/>
        <v>7589.8326294</v>
      </c>
      <c r="BN546" s="11">
        <v>38167</v>
      </c>
      <c r="BO546" s="12">
        <v>0.168</v>
      </c>
      <c r="BP546" s="11">
        <v>1</v>
      </c>
      <c r="BQ546" s="11">
        <v>0</v>
      </c>
      <c r="BR546" s="13">
        <f t="shared" si="1111"/>
        <v>6412.056</v>
      </c>
      <c r="BS546" s="11">
        <v>1</v>
      </c>
      <c r="BT546" s="11">
        <v>1</v>
      </c>
      <c r="BU546" s="11">
        <v>2.71</v>
      </c>
      <c r="BV546" s="42">
        <f t="shared" si="1112"/>
        <v>3.71</v>
      </c>
      <c r="BW546" s="11">
        <v>0.9</v>
      </c>
      <c r="BX546" s="9">
        <v>0.5</v>
      </c>
      <c r="BY546" s="43">
        <f t="shared" si="1113"/>
        <v>10704.927492</v>
      </c>
      <c r="CH546" s="11">
        <v>42781</v>
      </c>
      <c r="CI546" s="12">
        <v>0.168</v>
      </c>
      <c r="CJ546" s="11">
        <v>1</v>
      </c>
      <c r="CK546" s="11">
        <v>0</v>
      </c>
      <c r="CL546" s="13">
        <f t="shared" si="1114"/>
        <v>7187.208</v>
      </c>
      <c r="CM546" s="11">
        <v>1</v>
      </c>
      <c r="CN546" s="11">
        <v>0.93</v>
      </c>
      <c r="CO546" s="11">
        <v>1.85</v>
      </c>
      <c r="CP546" s="42">
        <f t="shared" si="1115"/>
        <v>2.7205</v>
      </c>
      <c r="CQ546" s="11">
        <v>0.9</v>
      </c>
      <c r="CR546" s="9">
        <v>0.5</v>
      </c>
      <c r="CS546" s="43">
        <f t="shared" si="1116"/>
        <v>8798.7597138</v>
      </c>
      <c r="DB546" s="11">
        <v>44045</v>
      </c>
      <c r="DC546" s="12">
        <v>0.168</v>
      </c>
      <c r="DD546" s="11">
        <v>1</v>
      </c>
      <c r="DE546" s="11">
        <v>0</v>
      </c>
      <c r="DF546" s="13">
        <f t="shared" si="1117"/>
        <v>7399.56</v>
      </c>
      <c r="DG546" s="11">
        <v>1</v>
      </c>
      <c r="DH546" s="11">
        <v>1</v>
      </c>
      <c r="DI546" s="11">
        <v>2.11</v>
      </c>
      <c r="DJ546" s="42">
        <f t="shared" si="1118"/>
        <v>3.11</v>
      </c>
      <c r="DK546" s="11">
        <v>0.9</v>
      </c>
      <c r="DL546" s="9">
        <v>0.5</v>
      </c>
      <c r="DM546" s="43">
        <f t="shared" si="1119"/>
        <v>10355.68422</v>
      </c>
      <c r="DV546" s="11">
        <v>49923</v>
      </c>
      <c r="DW546" s="12">
        <v>0.199</v>
      </c>
      <c r="DX546" s="11">
        <v>1</v>
      </c>
      <c r="DY546" s="11">
        <v>0</v>
      </c>
      <c r="DZ546" s="13">
        <f t="shared" si="1120"/>
        <v>9934.677</v>
      </c>
      <c r="EA546" s="11">
        <v>1</v>
      </c>
      <c r="EB546" s="11">
        <v>1</v>
      </c>
      <c r="EC546" s="11">
        <v>2.91</v>
      </c>
      <c r="ED546" s="42">
        <f t="shared" si="1121"/>
        <v>3.91</v>
      </c>
      <c r="EE546" s="11">
        <v>0.9</v>
      </c>
      <c r="EF546" s="9">
        <v>0.5</v>
      </c>
      <c r="EG546" s="43">
        <f t="shared" si="1122"/>
        <v>17480.0641815</v>
      </c>
    </row>
    <row r="547" customHeight="1" spans="1:139">
      <c r="F547" s="11">
        <v>35434</v>
      </c>
      <c r="G547" s="12">
        <v>0.168</v>
      </c>
      <c r="H547" s="11">
        <v>1</v>
      </c>
      <c r="I547" s="11">
        <v>0</v>
      </c>
      <c r="J547" s="13">
        <f t="shared" si="1102"/>
        <v>5952.912</v>
      </c>
      <c r="K547" s="11">
        <v>1</v>
      </c>
      <c r="L547" s="11">
        <v>0.89</v>
      </c>
      <c r="M547" s="11">
        <v>1.78</v>
      </c>
      <c r="N547" s="42">
        <f t="shared" si="1103"/>
        <v>2.5842</v>
      </c>
      <c r="O547" s="11">
        <v>0.9</v>
      </c>
      <c r="P547" s="9">
        <v>0.5</v>
      </c>
      <c r="Q547" s="43">
        <f t="shared" si="1104"/>
        <v>6922.58183568</v>
      </c>
      <c r="Z547" s="11">
        <v>35728</v>
      </c>
      <c r="AA547" s="12">
        <v>0.168</v>
      </c>
      <c r="AB547" s="11">
        <v>1</v>
      </c>
      <c r="AC547" s="11">
        <v>0</v>
      </c>
      <c r="AD547" s="13">
        <f t="shared" si="1105"/>
        <v>6002.304</v>
      </c>
      <c r="AE547" s="11">
        <v>1</v>
      </c>
      <c r="AF547" s="11">
        <v>1</v>
      </c>
      <c r="AG547" s="11">
        <v>2.11</v>
      </c>
      <c r="AH547" s="42">
        <f t="shared" si="1106"/>
        <v>3.11</v>
      </c>
      <c r="AI547" s="11">
        <v>0.9</v>
      </c>
      <c r="AJ547" s="9">
        <v>0.5</v>
      </c>
      <c r="AK547" s="43">
        <f t="shared" si="1107"/>
        <v>8400.224448</v>
      </c>
      <c r="AT547" s="11">
        <v>36903</v>
      </c>
      <c r="AU547" s="12">
        <v>0.168</v>
      </c>
      <c r="AV547" s="11">
        <v>1</v>
      </c>
      <c r="AW547" s="11">
        <v>0</v>
      </c>
      <c r="AX547" s="13">
        <f t="shared" si="1108"/>
        <v>6199.704</v>
      </c>
      <c r="AY547" s="11">
        <v>1</v>
      </c>
      <c r="AZ547" s="11">
        <v>0.93</v>
      </c>
      <c r="BA547" s="11">
        <v>1.85</v>
      </c>
      <c r="BB547" s="42">
        <f t="shared" si="1109"/>
        <v>2.7205</v>
      </c>
      <c r="BC547" s="11">
        <v>0.9</v>
      </c>
      <c r="BD547" s="9">
        <v>0.5</v>
      </c>
      <c r="BE547" s="43">
        <f t="shared" si="1110"/>
        <v>7589.8326294</v>
      </c>
      <c r="BN547" s="11">
        <v>38167</v>
      </c>
      <c r="BO547" s="12">
        <v>0.168</v>
      </c>
      <c r="BP547" s="11">
        <v>1</v>
      </c>
      <c r="BQ547" s="11">
        <v>0</v>
      </c>
      <c r="BR547" s="13">
        <f t="shared" si="1111"/>
        <v>6412.056</v>
      </c>
      <c r="BS547" s="11">
        <v>1</v>
      </c>
      <c r="BT547" s="11">
        <v>1</v>
      </c>
      <c r="BU547" s="11">
        <v>2.71</v>
      </c>
      <c r="BV547" s="42">
        <f t="shared" si="1112"/>
        <v>3.71</v>
      </c>
      <c r="BW547" s="11">
        <v>0.9</v>
      </c>
      <c r="BX547" s="9">
        <v>0.5</v>
      </c>
      <c r="BY547" s="43">
        <f t="shared" si="1113"/>
        <v>10704.927492</v>
      </c>
      <c r="CH547" s="11">
        <v>42781</v>
      </c>
      <c r="CI547" s="12">
        <v>0.168</v>
      </c>
      <c r="CJ547" s="11">
        <v>1</v>
      </c>
      <c r="CK547" s="11">
        <v>0</v>
      </c>
      <c r="CL547" s="13">
        <f t="shared" si="1114"/>
        <v>7187.208</v>
      </c>
      <c r="CM547" s="11">
        <v>1</v>
      </c>
      <c r="CN547" s="11">
        <v>0.93</v>
      </c>
      <c r="CO547" s="11">
        <v>1.85</v>
      </c>
      <c r="CP547" s="42">
        <f t="shared" si="1115"/>
        <v>2.7205</v>
      </c>
      <c r="CQ547" s="11">
        <v>0.9</v>
      </c>
      <c r="CR547" s="9">
        <v>0.5</v>
      </c>
      <c r="CS547" s="43">
        <f t="shared" si="1116"/>
        <v>8798.7597138</v>
      </c>
      <c r="DB547" s="11">
        <v>44045</v>
      </c>
      <c r="DC547" s="12">
        <v>0.168</v>
      </c>
      <c r="DD547" s="11">
        <v>1</v>
      </c>
      <c r="DE547" s="11">
        <v>0</v>
      </c>
      <c r="DF547" s="13">
        <f t="shared" si="1117"/>
        <v>7399.56</v>
      </c>
      <c r="DG547" s="11">
        <v>1</v>
      </c>
      <c r="DH547" s="11">
        <v>1</v>
      </c>
      <c r="DI547" s="11">
        <v>2.11</v>
      </c>
      <c r="DJ547" s="42">
        <f t="shared" si="1118"/>
        <v>3.11</v>
      </c>
      <c r="DK547" s="11">
        <v>0.9</v>
      </c>
      <c r="DL547" s="9">
        <v>0.5</v>
      </c>
      <c r="DM547" s="43">
        <f t="shared" si="1119"/>
        <v>10355.68422</v>
      </c>
      <c r="DV547" s="11">
        <v>49923</v>
      </c>
      <c r="DW547" s="12">
        <v>0.199</v>
      </c>
      <c r="DX547" s="11">
        <v>1</v>
      </c>
      <c r="DY547" s="11">
        <v>0</v>
      </c>
      <c r="DZ547" s="13">
        <f t="shared" si="1120"/>
        <v>9934.677</v>
      </c>
      <c r="EA547" s="11">
        <v>1</v>
      </c>
      <c r="EB547" s="11">
        <v>1</v>
      </c>
      <c r="EC547" s="11">
        <v>2.91</v>
      </c>
      <c r="ED547" s="42">
        <f t="shared" si="1121"/>
        <v>3.91</v>
      </c>
      <c r="EE547" s="11">
        <v>0.9</v>
      </c>
      <c r="EF547" s="9">
        <v>0.5</v>
      </c>
      <c r="EG547" s="43">
        <f t="shared" si="1122"/>
        <v>17480.0641815</v>
      </c>
    </row>
    <row r="548" customHeight="1" spans="1:139">
      <c r="F548" s="11">
        <v>35434</v>
      </c>
      <c r="G548" s="12">
        <v>0.168</v>
      </c>
      <c r="H548" s="11">
        <v>1</v>
      </c>
      <c r="I548" s="11">
        <v>0</v>
      </c>
      <c r="J548" s="13">
        <f t="shared" si="1102"/>
        <v>5952.912</v>
      </c>
      <c r="K548" s="11">
        <v>1</v>
      </c>
      <c r="L548" s="11">
        <v>0.89</v>
      </c>
      <c r="M548" s="11">
        <v>1.78</v>
      </c>
      <c r="N548" s="42">
        <f t="shared" si="1103"/>
        <v>2.5842</v>
      </c>
      <c r="O548" s="11">
        <v>0.9</v>
      </c>
      <c r="P548" s="9">
        <v>0.5</v>
      </c>
      <c r="Q548" s="43">
        <f t="shared" si="1104"/>
        <v>6922.58183568</v>
      </c>
      <c r="Z548" s="11">
        <v>35728</v>
      </c>
      <c r="AA548" s="12">
        <v>0.168</v>
      </c>
      <c r="AB548" s="11">
        <v>1</v>
      </c>
      <c r="AC548" s="11">
        <v>0</v>
      </c>
      <c r="AD548" s="13">
        <f t="shared" si="1105"/>
        <v>6002.304</v>
      </c>
      <c r="AE548" s="11">
        <v>1</v>
      </c>
      <c r="AF548" s="11">
        <v>1</v>
      </c>
      <c r="AG548" s="11">
        <v>2.11</v>
      </c>
      <c r="AH548" s="42">
        <f t="shared" si="1106"/>
        <v>3.11</v>
      </c>
      <c r="AI548" s="11">
        <v>0.9</v>
      </c>
      <c r="AJ548" s="9">
        <v>0.5</v>
      </c>
      <c r="AK548" s="43">
        <f t="shared" si="1107"/>
        <v>8400.224448</v>
      </c>
      <c r="AT548" s="11">
        <v>36903</v>
      </c>
      <c r="AU548" s="12">
        <v>0.168</v>
      </c>
      <c r="AV548" s="11">
        <v>1</v>
      </c>
      <c r="AW548" s="11">
        <v>0</v>
      </c>
      <c r="AX548" s="13">
        <f t="shared" si="1108"/>
        <v>6199.704</v>
      </c>
      <c r="AY548" s="11">
        <v>1</v>
      </c>
      <c r="AZ548" s="11">
        <v>0.93</v>
      </c>
      <c r="BA548" s="11">
        <v>1.85</v>
      </c>
      <c r="BB548" s="42">
        <f t="shared" si="1109"/>
        <v>2.7205</v>
      </c>
      <c r="BC548" s="11">
        <v>0.9</v>
      </c>
      <c r="BD548" s="9">
        <v>0.5</v>
      </c>
      <c r="BE548" s="43">
        <f t="shared" si="1110"/>
        <v>7589.8326294</v>
      </c>
      <c r="BN548" s="11">
        <v>38167</v>
      </c>
      <c r="BO548" s="12">
        <v>0.168</v>
      </c>
      <c r="BP548" s="11">
        <v>1</v>
      </c>
      <c r="BQ548" s="11">
        <v>0</v>
      </c>
      <c r="BR548" s="13">
        <f t="shared" si="1111"/>
        <v>6412.056</v>
      </c>
      <c r="BS548" s="11">
        <v>1</v>
      </c>
      <c r="BT548" s="11">
        <v>1</v>
      </c>
      <c r="BU548" s="11">
        <v>2.71</v>
      </c>
      <c r="BV548" s="42">
        <f t="shared" si="1112"/>
        <v>3.71</v>
      </c>
      <c r="BW548" s="11">
        <v>0.9</v>
      </c>
      <c r="BX548" s="9">
        <v>0.5</v>
      </c>
      <c r="BY548" s="43">
        <f t="shared" si="1113"/>
        <v>10704.927492</v>
      </c>
      <c r="CH548" s="11">
        <v>42781</v>
      </c>
      <c r="CI548" s="12">
        <v>0.168</v>
      </c>
      <c r="CJ548" s="11">
        <v>1</v>
      </c>
      <c r="CK548" s="11">
        <v>0</v>
      </c>
      <c r="CL548" s="13">
        <f t="shared" si="1114"/>
        <v>7187.208</v>
      </c>
      <c r="CM548" s="11">
        <v>1</v>
      </c>
      <c r="CN548" s="11">
        <v>0.93</v>
      </c>
      <c r="CO548" s="11">
        <v>1.85</v>
      </c>
      <c r="CP548" s="42">
        <f t="shared" si="1115"/>
        <v>2.7205</v>
      </c>
      <c r="CQ548" s="11">
        <v>0.9</v>
      </c>
      <c r="CR548" s="9">
        <v>0.5</v>
      </c>
      <c r="CS548" s="43">
        <f t="shared" si="1116"/>
        <v>8798.7597138</v>
      </c>
      <c r="DB548" s="11">
        <v>44045</v>
      </c>
      <c r="DC548" s="12">
        <v>0.168</v>
      </c>
      <c r="DD548" s="11">
        <v>1</v>
      </c>
      <c r="DE548" s="11">
        <v>0</v>
      </c>
      <c r="DF548" s="13">
        <f t="shared" si="1117"/>
        <v>7399.56</v>
      </c>
      <c r="DG548" s="11">
        <v>1</v>
      </c>
      <c r="DH548" s="11">
        <v>1</v>
      </c>
      <c r="DI548" s="11">
        <v>2.11</v>
      </c>
      <c r="DJ548" s="42">
        <f t="shared" si="1118"/>
        <v>3.11</v>
      </c>
      <c r="DK548" s="11">
        <v>0.9</v>
      </c>
      <c r="DL548" s="9">
        <v>0.5</v>
      </c>
      <c r="DM548" s="43">
        <f t="shared" si="1119"/>
        <v>10355.68422</v>
      </c>
      <c r="DV548" s="11">
        <v>49923</v>
      </c>
      <c r="DW548" s="12">
        <v>0.199</v>
      </c>
      <c r="DX548" s="11">
        <v>1</v>
      </c>
      <c r="DY548" s="11">
        <v>0</v>
      </c>
      <c r="DZ548" s="13">
        <f t="shared" si="1120"/>
        <v>9934.677</v>
      </c>
      <c r="EA548" s="11">
        <v>1</v>
      </c>
      <c r="EB548" s="11">
        <v>1</v>
      </c>
      <c r="EC548" s="11">
        <v>2.91</v>
      </c>
      <c r="ED548" s="42">
        <f t="shared" si="1121"/>
        <v>3.91</v>
      </c>
      <c r="EE548" s="11">
        <v>0.9</v>
      </c>
      <c r="EF548" s="9">
        <v>0.5</v>
      </c>
      <c r="EG548" s="43">
        <f t="shared" si="1122"/>
        <v>17480.0641815</v>
      </c>
    </row>
    <row r="549" customHeight="1" spans="1:139">
      <c r="F549" s="11">
        <v>35434</v>
      </c>
      <c r="G549" s="12">
        <v>0.168</v>
      </c>
      <c r="H549" s="11">
        <v>1</v>
      </c>
      <c r="I549" s="11">
        <v>0</v>
      </c>
      <c r="J549" s="13">
        <f t="shared" si="1102"/>
        <v>5952.912</v>
      </c>
      <c r="K549" s="11">
        <v>1</v>
      </c>
      <c r="L549" s="11">
        <v>0.89</v>
      </c>
      <c r="M549" s="11">
        <v>1.78</v>
      </c>
      <c r="N549" s="42">
        <f t="shared" si="1103"/>
        <v>2.5842</v>
      </c>
      <c r="O549" s="11">
        <v>0.9</v>
      </c>
      <c r="P549" s="9">
        <v>0.5</v>
      </c>
      <c r="Q549" s="43">
        <f t="shared" si="1104"/>
        <v>6922.58183568</v>
      </c>
      <c r="Z549" s="11">
        <v>35728</v>
      </c>
      <c r="AA549" s="12">
        <v>0.168</v>
      </c>
      <c r="AB549" s="11">
        <v>1</v>
      </c>
      <c r="AC549" s="11">
        <v>0</v>
      </c>
      <c r="AD549" s="13">
        <f t="shared" si="1105"/>
        <v>6002.304</v>
      </c>
      <c r="AE549" s="11">
        <v>1</v>
      </c>
      <c r="AF549" s="11">
        <v>1</v>
      </c>
      <c r="AG549" s="11">
        <v>2.11</v>
      </c>
      <c r="AH549" s="42">
        <f t="shared" si="1106"/>
        <v>3.11</v>
      </c>
      <c r="AI549" s="11">
        <v>0.9</v>
      </c>
      <c r="AJ549" s="9">
        <v>0.5</v>
      </c>
      <c r="AK549" s="43">
        <f t="shared" si="1107"/>
        <v>8400.224448</v>
      </c>
      <c r="AT549" s="11">
        <v>36903</v>
      </c>
      <c r="AU549" s="12">
        <v>0.168</v>
      </c>
      <c r="AV549" s="11">
        <v>1</v>
      </c>
      <c r="AW549" s="11">
        <v>0</v>
      </c>
      <c r="AX549" s="13">
        <f t="shared" si="1108"/>
        <v>6199.704</v>
      </c>
      <c r="AY549" s="11">
        <v>1</v>
      </c>
      <c r="AZ549" s="11">
        <v>0.93</v>
      </c>
      <c r="BA549" s="11">
        <v>1.85</v>
      </c>
      <c r="BB549" s="42">
        <f t="shared" si="1109"/>
        <v>2.7205</v>
      </c>
      <c r="BC549" s="11">
        <v>0.9</v>
      </c>
      <c r="BD549" s="9">
        <v>0.5</v>
      </c>
      <c r="BE549" s="43">
        <f t="shared" si="1110"/>
        <v>7589.8326294</v>
      </c>
      <c r="BN549" s="11">
        <v>38167</v>
      </c>
      <c r="BO549" s="12">
        <v>0.168</v>
      </c>
      <c r="BP549" s="11">
        <v>1</v>
      </c>
      <c r="BQ549" s="11">
        <v>0</v>
      </c>
      <c r="BR549" s="13">
        <f t="shared" si="1111"/>
        <v>6412.056</v>
      </c>
      <c r="BS549" s="11">
        <v>1</v>
      </c>
      <c r="BT549" s="11">
        <v>1</v>
      </c>
      <c r="BU549" s="11">
        <v>2.71</v>
      </c>
      <c r="BV549" s="42">
        <f t="shared" si="1112"/>
        <v>3.71</v>
      </c>
      <c r="BW549" s="11">
        <v>0.9</v>
      </c>
      <c r="BX549" s="9">
        <v>0.5</v>
      </c>
      <c r="BY549" s="43">
        <f t="shared" si="1113"/>
        <v>10704.927492</v>
      </c>
      <c r="CH549" s="11">
        <v>42781</v>
      </c>
      <c r="CI549" s="12">
        <v>0.168</v>
      </c>
      <c r="CJ549" s="11">
        <v>1</v>
      </c>
      <c r="CK549" s="11">
        <v>0</v>
      </c>
      <c r="CL549" s="13">
        <f t="shared" si="1114"/>
        <v>7187.208</v>
      </c>
      <c r="CM549" s="11">
        <v>1</v>
      </c>
      <c r="CN549" s="11">
        <v>0.93</v>
      </c>
      <c r="CO549" s="11">
        <v>1.85</v>
      </c>
      <c r="CP549" s="42">
        <f t="shared" si="1115"/>
        <v>2.7205</v>
      </c>
      <c r="CQ549" s="11">
        <v>0.9</v>
      </c>
      <c r="CR549" s="9">
        <v>0.5</v>
      </c>
      <c r="CS549" s="43">
        <f t="shared" si="1116"/>
        <v>8798.7597138</v>
      </c>
      <c r="DB549" s="11">
        <v>44045</v>
      </c>
      <c r="DC549" s="12">
        <v>0.168</v>
      </c>
      <c r="DD549" s="11">
        <v>1</v>
      </c>
      <c r="DE549" s="11">
        <v>0</v>
      </c>
      <c r="DF549" s="13">
        <f t="shared" si="1117"/>
        <v>7399.56</v>
      </c>
      <c r="DG549" s="11">
        <v>1</v>
      </c>
      <c r="DH549" s="11">
        <v>1</v>
      </c>
      <c r="DI549" s="11">
        <v>2.11</v>
      </c>
      <c r="DJ549" s="42">
        <f t="shared" si="1118"/>
        <v>3.11</v>
      </c>
      <c r="DK549" s="11">
        <v>0.9</v>
      </c>
      <c r="DL549" s="9">
        <v>0.5</v>
      </c>
      <c r="DM549" s="43">
        <f t="shared" si="1119"/>
        <v>10355.68422</v>
      </c>
      <c r="DV549" s="11">
        <v>49923</v>
      </c>
      <c r="DW549" s="12">
        <v>0.199</v>
      </c>
      <c r="DX549" s="11">
        <v>1</v>
      </c>
      <c r="DY549" s="11">
        <v>0</v>
      </c>
      <c r="DZ549" s="13">
        <f t="shared" si="1120"/>
        <v>9934.677</v>
      </c>
      <c r="EA549" s="11">
        <v>1</v>
      </c>
      <c r="EB549" s="11">
        <v>1</v>
      </c>
      <c r="EC549" s="11">
        <v>2.91</v>
      </c>
      <c r="ED549" s="42">
        <f t="shared" si="1121"/>
        <v>3.91</v>
      </c>
      <c r="EE549" s="11">
        <v>0.9</v>
      </c>
      <c r="EF549" s="9">
        <v>0.5</v>
      </c>
      <c r="EG549" s="43">
        <f t="shared" si="1122"/>
        <v>17480.0641815</v>
      </c>
    </row>
    <row r="550" customHeight="1" spans="1:139">
      <c r="F550" s="11">
        <v>35434</v>
      </c>
      <c r="G550" s="12">
        <v>0.3</v>
      </c>
      <c r="H550" s="11">
        <v>1</v>
      </c>
      <c r="I550" s="11">
        <v>0</v>
      </c>
      <c r="J550" s="13">
        <f t="shared" si="1102"/>
        <v>10630.2</v>
      </c>
      <c r="K550" s="11">
        <v>1</v>
      </c>
      <c r="L550" s="11">
        <v>0.89</v>
      </c>
      <c r="M550" s="11">
        <v>1.78</v>
      </c>
      <c r="N550" s="42">
        <f t="shared" si="1103"/>
        <v>2.5842</v>
      </c>
      <c r="O550" s="11">
        <v>0.9</v>
      </c>
      <c r="P550" s="9">
        <v>0.5</v>
      </c>
      <c r="Q550" s="43">
        <f t="shared" si="1104"/>
        <v>12361.753278</v>
      </c>
      <c r="Z550" s="11">
        <v>35728</v>
      </c>
      <c r="AA550" s="12">
        <v>0.3</v>
      </c>
      <c r="AB550" s="11">
        <v>1</v>
      </c>
      <c r="AC550" s="11">
        <v>0</v>
      </c>
      <c r="AD550" s="13">
        <f t="shared" si="1105"/>
        <v>10718.4</v>
      </c>
      <c r="AE550" s="11">
        <v>1</v>
      </c>
      <c r="AF550" s="11">
        <v>1</v>
      </c>
      <c r="AG550" s="11">
        <v>2.11</v>
      </c>
      <c r="AH550" s="42">
        <f t="shared" si="1106"/>
        <v>3.11</v>
      </c>
      <c r="AI550" s="11">
        <v>0.9</v>
      </c>
      <c r="AJ550" s="9">
        <v>0.5</v>
      </c>
      <c r="AK550" s="43">
        <f t="shared" si="1107"/>
        <v>15000.4008</v>
      </c>
      <c r="AT550" s="11">
        <v>36903</v>
      </c>
      <c r="AU550" s="12">
        <v>0.3</v>
      </c>
      <c r="AV550" s="11">
        <v>1</v>
      </c>
      <c r="AW550" s="11">
        <v>0</v>
      </c>
      <c r="AX550" s="13">
        <f t="shared" si="1108"/>
        <v>11070.9</v>
      </c>
      <c r="AY550" s="11">
        <v>1</v>
      </c>
      <c r="AZ550" s="11">
        <v>0.93</v>
      </c>
      <c r="BA550" s="11">
        <v>1.85</v>
      </c>
      <c r="BB550" s="42">
        <f t="shared" si="1109"/>
        <v>2.7205</v>
      </c>
      <c r="BC550" s="11">
        <v>0.9</v>
      </c>
      <c r="BD550" s="9">
        <v>0.5</v>
      </c>
      <c r="BE550" s="43">
        <f t="shared" si="1110"/>
        <v>13553.2725525</v>
      </c>
      <c r="BN550" s="11">
        <v>38167</v>
      </c>
      <c r="BO550" s="12">
        <v>0.3</v>
      </c>
      <c r="BP550" s="11">
        <v>1</v>
      </c>
      <c r="BQ550" s="11">
        <v>0</v>
      </c>
      <c r="BR550" s="13">
        <f t="shared" si="1111"/>
        <v>11450.1</v>
      </c>
      <c r="BS550" s="11">
        <v>1</v>
      </c>
      <c r="BT550" s="11">
        <v>1</v>
      </c>
      <c r="BU550" s="11">
        <v>2.71</v>
      </c>
      <c r="BV550" s="42">
        <f t="shared" si="1112"/>
        <v>3.71</v>
      </c>
      <c r="BW550" s="11">
        <v>0.9</v>
      </c>
      <c r="BX550" s="9">
        <v>0.5</v>
      </c>
      <c r="BY550" s="43">
        <f t="shared" si="1113"/>
        <v>19115.94195</v>
      </c>
      <c r="CH550" s="11">
        <v>42781</v>
      </c>
      <c r="CI550" s="12">
        <v>0.3</v>
      </c>
      <c r="CJ550" s="11">
        <v>1</v>
      </c>
      <c r="CK550" s="11">
        <v>0</v>
      </c>
      <c r="CL550" s="13">
        <f t="shared" si="1114"/>
        <v>12834.3</v>
      </c>
      <c r="CM550" s="11">
        <v>1</v>
      </c>
      <c r="CN550" s="11">
        <v>0.93</v>
      </c>
      <c r="CO550" s="11">
        <v>1.85</v>
      </c>
      <c r="CP550" s="42">
        <f t="shared" si="1115"/>
        <v>2.7205</v>
      </c>
      <c r="CQ550" s="11">
        <v>0.9</v>
      </c>
      <c r="CR550" s="9">
        <v>0.5</v>
      </c>
      <c r="CS550" s="43">
        <f t="shared" si="1116"/>
        <v>15712.0709175</v>
      </c>
      <c r="DB550" s="11">
        <v>44045</v>
      </c>
      <c r="DC550" s="12">
        <v>0.3</v>
      </c>
      <c r="DD550" s="11">
        <v>1</v>
      </c>
      <c r="DE550" s="11">
        <v>0</v>
      </c>
      <c r="DF550" s="13">
        <f t="shared" si="1117"/>
        <v>13213.5</v>
      </c>
      <c r="DG550" s="11">
        <v>1</v>
      </c>
      <c r="DH550" s="11">
        <v>1</v>
      </c>
      <c r="DI550" s="11">
        <v>2.11</v>
      </c>
      <c r="DJ550" s="42">
        <f t="shared" si="1118"/>
        <v>3.11</v>
      </c>
      <c r="DK550" s="11">
        <v>0.9</v>
      </c>
      <c r="DL550" s="9">
        <v>0.5</v>
      </c>
      <c r="DM550" s="43">
        <f t="shared" si="1119"/>
        <v>18492.29325</v>
      </c>
      <c r="DV550" s="11">
        <v>49923</v>
      </c>
      <c r="DW550" s="12">
        <v>0.355</v>
      </c>
      <c r="DX550" s="11">
        <v>1</v>
      </c>
      <c r="DY550" s="11">
        <v>0</v>
      </c>
      <c r="DZ550" s="13">
        <f t="shared" si="1120"/>
        <v>17722.665</v>
      </c>
      <c r="EA550" s="11">
        <v>1</v>
      </c>
      <c r="EB550" s="11">
        <v>1</v>
      </c>
      <c r="EC550" s="11">
        <v>2.91</v>
      </c>
      <c r="ED550" s="42">
        <f t="shared" si="1121"/>
        <v>3.91</v>
      </c>
      <c r="EE550" s="11">
        <v>0.9</v>
      </c>
      <c r="EF550" s="9">
        <v>0.5</v>
      </c>
      <c r="EG550" s="43">
        <f t="shared" si="1122"/>
        <v>31183.0290675</v>
      </c>
    </row>
    <row r="551" customHeight="1" spans="1:139">
      <c r="F551" s="11">
        <v>35434</v>
      </c>
      <c r="G551" s="12">
        <v>0.58</v>
      </c>
      <c r="H551" s="11">
        <v>1</v>
      </c>
      <c r="I551" s="11">
        <v>0</v>
      </c>
      <c r="J551" s="13">
        <f t="shared" si="1102"/>
        <v>20551.72</v>
      </c>
      <c r="K551" s="11">
        <v>1</v>
      </c>
      <c r="L551" s="11">
        <v>0.89</v>
      </c>
      <c r="M551" s="11">
        <v>1.78</v>
      </c>
      <c r="N551" s="42">
        <f t="shared" si="1103"/>
        <v>2.5842</v>
      </c>
      <c r="O551" s="11">
        <v>0.9</v>
      </c>
      <c r="P551" s="9">
        <v>0.5</v>
      </c>
      <c r="Q551" s="43">
        <f t="shared" si="1104"/>
        <v>23899.3896708</v>
      </c>
      <c r="Z551" s="11">
        <v>35728</v>
      </c>
      <c r="AA551" s="12">
        <v>0.58</v>
      </c>
      <c r="AB551" s="11">
        <v>1</v>
      </c>
      <c r="AC551" s="11">
        <v>0</v>
      </c>
      <c r="AD551" s="13">
        <f t="shared" si="1105"/>
        <v>20722.24</v>
      </c>
      <c r="AE551" s="11">
        <v>1</v>
      </c>
      <c r="AF551" s="11">
        <v>1</v>
      </c>
      <c r="AG551" s="11">
        <v>2.11</v>
      </c>
      <c r="AH551" s="42">
        <f t="shared" si="1106"/>
        <v>3.11</v>
      </c>
      <c r="AI551" s="11">
        <v>0.9</v>
      </c>
      <c r="AJ551" s="9">
        <v>0.5</v>
      </c>
      <c r="AK551" s="43">
        <f t="shared" si="1107"/>
        <v>29000.77488</v>
      </c>
      <c r="AT551" s="11">
        <v>36903</v>
      </c>
      <c r="AU551" s="12">
        <v>0.58</v>
      </c>
      <c r="AV551" s="11">
        <v>1</v>
      </c>
      <c r="AW551" s="11">
        <v>0</v>
      </c>
      <c r="AX551" s="13">
        <f t="shared" si="1108"/>
        <v>21403.74</v>
      </c>
      <c r="AY551" s="11">
        <v>1</v>
      </c>
      <c r="AZ551" s="11">
        <v>0.93</v>
      </c>
      <c r="BA551" s="11">
        <v>1.85</v>
      </c>
      <c r="BB551" s="42">
        <f t="shared" si="1109"/>
        <v>2.7205</v>
      </c>
      <c r="BC551" s="11">
        <v>0.9</v>
      </c>
      <c r="BD551" s="9">
        <v>0.5</v>
      </c>
      <c r="BE551" s="43">
        <f t="shared" si="1110"/>
        <v>26202.9936015</v>
      </c>
      <c r="BN551" s="11">
        <v>38167</v>
      </c>
      <c r="BO551" s="12">
        <v>0.58</v>
      </c>
      <c r="BP551" s="11">
        <v>1</v>
      </c>
      <c r="BQ551" s="11">
        <v>0</v>
      </c>
      <c r="BR551" s="13">
        <f t="shared" si="1111"/>
        <v>22136.86</v>
      </c>
      <c r="BS551" s="11">
        <v>1</v>
      </c>
      <c r="BT551" s="11">
        <v>1</v>
      </c>
      <c r="BU551" s="11">
        <v>2.71</v>
      </c>
      <c r="BV551" s="42">
        <f t="shared" si="1112"/>
        <v>3.71</v>
      </c>
      <c r="BW551" s="11">
        <v>0.9</v>
      </c>
      <c r="BX551" s="9">
        <v>0.5</v>
      </c>
      <c r="BY551" s="43">
        <f t="shared" si="1113"/>
        <v>36957.48777</v>
      </c>
      <c r="CH551" s="11">
        <v>42781</v>
      </c>
      <c r="CI551" s="12">
        <v>0.58</v>
      </c>
      <c r="CJ551" s="11">
        <v>1</v>
      </c>
      <c r="CK551" s="11">
        <v>0</v>
      </c>
      <c r="CL551" s="13">
        <f t="shared" si="1114"/>
        <v>24812.98</v>
      </c>
      <c r="CM551" s="11">
        <v>1</v>
      </c>
      <c r="CN551" s="11">
        <v>0.93</v>
      </c>
      <c r="CO551" s="11">
        <v>1.85</v>
      </c>
      <c r="CP551" s="42">
        <f t="shared" si="1115"/>
        <v>2.7205</v>
      </c>
      <c r="CQ551" s="11">
        <v>0.9</v>
      </c>
      <c r="CR551" s="9">
        <v>0.5</v>
      </c>
      <c r="CS551" s="43">
        <f t="shared" si="1116"/>
        <v>30376.6704405</v>
      </c>
      <c r="DB551" s="11">
        <v>44045</v>
      </c>
      <c r="DC551" s="12">
        <v>0.58</v>
      </c>
      <c r="DD551" s="11">
        <v>1</v>
      </c>
      <c r="DE551" s="11">
        <v>0</v>
      </c>
      <c r="DF551" s="13">
        <f t="shared" si="1117"/>
        <v>25546.1</v>
      </c>
      <c r="DG551" s="11">
        <v>1</v>
      </c>
      <c r="DH551" s="11">
        <v>1</v>
      </c>
      <c r="DI551" s="11">
        <v>2.11</v>
      </c>
      <c r="DJ551" s="42">
        <f t="shared" si="1118"/>
        <v>3.11</v>
      </c>
      <c r="DK551" s="11">
        <v>0.9</v>
      </c>
      <c r="DL551" s="9">
        <v>0.5</v>
      </c>
      <c r="DM551" s="43">
        <f t="shared" si="1119"/>
        <v>35751.76695</v>
      </c>
      <c r="DV551" s="11">
        <v>49923</v>
      </c>
      <c r="DW551" s="12">
        <v>0.69</v>
      </c>
      <c r="DX551" s="11">
        <v>1</v>
      </c>
      <c r="DY551" s="11">
        <v>0</v>
      </c>
      <c r="DZ551" s="13">
        <f t="shared" si="1120"/>
        <v>34446.87</v>
      </c>
      <c r="EA551" s="11">
        <v>1</v>
      </c>
      <c r="EB551" s="11">
        <v>1</v>
      </c>
      <c r="EC551" s="11">
        <v>2.91</v>
      </c>
      <c r="ED551" s="42">
        <f t="shared" si="1121"/>
        <v>3.91</v>
      </c>
      <c r="EE551" s="11">
        <v>0.9</v>
      </c>
      <c r="EF551" s="9">
        <v>0.5</v>
      </c>
      <c r="EG551" s="43">
        <f t="shared" si="1122"/>
        <v>60609.267765</v>
      </c>
    </row>
    <row r="552" customHeight="1" spans="1:139">
      <c r="F552" s="47" t="s">
        <v>32</v>
      </c>
      <c r="G552" s="48"/>
      <c r="H552" s="48"/>
      <c r="I552" s="48"/>
      <c r="J552" s="48"/>
      <c r="K552" s="48"/>
      <c r="L552" s="48"/>
      <c r="M552" s="46">
        <f>SUM(Q542:Q551)</f>
        <v>91641.79763424</v>
      </c>
      <c r="N552" s="46"/>
      <c r="O552" s="46"/>
      <c r="P552" s="46"/>
      <c r="Q552" s="46"/>
      <c r="Z552" s="47" t="s">
        <v>32</v>
      </c>
      <c r="AA552" s="48"/>
      <c r="AB552" s="48"/>
      <c r="AC552" s="48"/>
      <c r="AD552" s="48"/>
      <c r="AE552" s="48"/>
      <c r="AF552" s="48"/>
      <c r="AG552" s="46">
        <f>SUM(AK542:AK551)</f>
        <v>111202.971264</v>
      </c>
      <c r="AH552" s="46"/>
      <c r="AI552" s="46"/>
      <c r="AJ552" s="46"/>
      <c r="AK552" s="46"/>
      <c r="AT552" s="47" t="s">
        <v>32</v>
      </c>
      <c r="AU552" s="48"/>
      <c r="AV552" s="48"/>
      <c r="AW552" s="48"/>
      <c r="AX552" s="48"/>
      <c r="AY552" s="48"/>
      <c r="AZ552" s="48"/>
      <c r="BA552" s="46">
        <f>SUM(BE542:BE551)</f>
        <v>100474.9271892</v>
      </c>
      <c r="BB552" s="46"/>
      <c r="BC552" s="46"/>
      <c r="BD552" s="46"/>
      <c r="BE552" s="46"/>
      <c r="BN552" s="47" t="s">
        <v>32</v>
      </c>
      <c r="BO552" s="48"/>
      <c r="BP552" s="48"/>
      <c r="BQ552" s="48"/>
      <c r="BR552" s="48"/>
      <c r="BS552" s="48"/>
      <c r="BT552" s="48"/>
      <c r="BU552" s="46">
        <f>SUM(BY542:BY551)</f>
        <v>141712.849656</v>
      </c>
      <c r="BV552" s="46"/>
      <c r="BW552" s="46"/>
      <c r="BX552" s="46"/>
      <c r="BY552" s="46"/>
      <c r="CH552" s="47" t="s">
        <v>32</v>
      </c>
      <c r="CI552" s="48"/>
      <c r="CJ552" s="48"/>
      <c r="CK552" s="48"/>
      <c r="CL552" s="48"/>
      <c r="CM552" s="48"/>
      <c r="CN552" s="48"/>
      <c r="CO552" s="46">
        <f>SUM(CS542:CS551)</f>
        <v>116478.8190684</v>
      </c>
      <c r="CP552" s="46"/>
      <c r="CQ552" s="46"/>
      <c r="CR552" s="46"/>
      <c r="CS552" s="46"/>
      <c r="DB552" s="47" t="s">
        <v>32</v>
      </c>
      <c r="DC552" s="48"/>
      <c r="DD552" s="48"/>
      <c r="DE552" s="48"/>
      <c r="DF552" s="48"/>
      <c r="DG552" s="48"/>
      <c r="DH552" s="48"/>
      <c r="DI552" s="46">
        <f>SUM(DM542:DM551)</f>
        <v>137089.53396</v>
      </c>
      <c r="DJ552" s="46"/>
      <c r="DK552" s="46"/>
      <c r="DL552" s="46"/>
      <c r="DM552" s="46"/>
      <c r="DV552" s="47" t="s">
        <v>32</v>
      </c>
      <c r="DW552" s="48"/>
      <c r="DX552" s="48"/>
      <c r="DY552" s="48"/>
      <c r="DZ552" s="48"/>
      <c r="EA552" s="48"/>
      <c r="EB552" s="48"/>
      <c r="EC552" s="46">
        <f>SUM(EG542:EG551)</f>
        <v>231632.8102845</v>
      </c>
      <c r="ED552" s="46"/>
      <c r="EE552" s="46"/>
      <c r="EF552" s="46"/>
      <c r="EG552" s="46"/>
    </row>
    <row r="553" customHeight="1" spans="1:139">
      <c r="F553" s="48"/>
      <c r="G553" s="48"/>
      <c r="H553" s="48"/>
      <c r="I553" s="48"/>
      <c r="J553" s="48"/>
      <c r="K553" s="48"/>
      <c r="L553" s="48"/>
      <c r="M553" s="46"/>
      <c r="N553" s="46"/>
      <c r="O553" s="46"/>
      <c r="P553" s="46"/>
      <c r="Q553" s="46"/>
      <c r="Z553" s="48"/>
      <c r="AA553" s="48"/>
      <c r="AB553" s="48"/>
      <c r="AC553" s="48"/>
      <c r="AD553" s="48"/>
      <c r="AE553" s="48"/>
      <c r="AF553" s="48"/>
      <c r="AG553" s="46"/>
      <c r="AH553" s="46"/>
      <c r="AI553" s="46"/>
      <c r="AJ553" s="46"/>
      <c r="AK553" s="46"/>
      <c r="AT553" s="48"/>
      <c r="AU553" s="48"/>
      <c r="AV553" s="48"/>
      <c r="AW553" s="48"/>
      <c r="AX553" s="48"/>
      <c r="AY553" s="48"/>
      <c r="AZ553" s="48"/>
      <c r="BA553" s="46"/>
      <c r="BB553" s="46"/>
      <c r="BC553" s="46"/>
      <c r="BD553" s="46"/>
      <c r="BE553" s="46"/>
      <c r="BN553" s="48"/>
      <c r="BO553" s="48"/>
      <c r="BP553" s="48"/>
      <c r="BQ553" s="48"/>
      <c r="BR553" s="48"/>
      <c r="BS553" s="48"/>
      <c r="BT553" s="48"/>
      <c r="BU553" s="46"/>
      <c r="BV553" s="46"/>
      <c r="BW553" s="46"/>
      <c r="BX553" s="46"/>
      <c r="BY553" s="46"/>
      <c r="CH553" s="48"/>
      <c r="CI553" s="48"/>
      <c r="CJ553" s="48"/>
      <c r="CK553" s="48"/>
      <c r="CL553" s="48"/>
      <c r="CM553" s="48"/>
      <c r="CN553" s="48"/>
      <c r="CO553" s="46"/>
      <c r="CP553" s="46"/>
      <c r="CQ553" s="46"/>
      <c r="CR553" s="46"/>
      <c r="CS553" s="46"/>
      <c r="DB553" s="48"/>
      <c r="DC553" s="48"/>
      <c r="DD553" s="48"/>
      <c r="DE553" s="48"/>
      <c r="DF553" s="48"/>
      <c r="DG553" s="48"/>
      <c r="DH553" s="48"/>
      <c r="DI553" s="46"/>
      <c r="DJ553" s="46"/>
      <c r="DK553" s="46"/>
      <c r="DL553" s="46"/>
      <c r="DM553" s="46"/>
      <c r="DV553" s="48"/>
      <c r="DW553" s="48"/>
      <c r="DX553" s="48"/>
      <c r="DY553" s="48"/>
      <c r="DZ553" s="48"/>
      <c r="EA553" s="48"/>
      <c r="EB553" s="48"/>
      <c r="EC553" s="46"/>
      <c r="ED553" s="46"/>
      <c r="EE553" s="46"/>
      <c r="EF553" s="46"/>
      <c r="EG553" s="46"/>
    </row>
    <row r="554" customHeight="1" spans="1:139">
      <c r="F554" s="48"/>
      <c r="G554" s="48"/>
      <c r="H554" s="48"/>
      <c r="I554" s="48"/>
      <c r="J554" s="48"/>
      <c r="K554" s="48"/>
      <c r="L554" s="48"/>
      <c r="M554" s="46"/>
      <c r="N554" s="46"/>
      <c r="O554" s="46"/>
      <c r="P554" s="46"/>
      <c r="Q554" s="46"/>
      <c r="Z554" s="48"/>
      <c r="AA554" s="48"/>
      <c r="AB554" s="48"/>
      <c r="AC554" s="48"/>
      <c r="AD554" s="48"/>
      <c r="AE554" s="48"/>
      <c r="AF554" s="48"/>
      <c r="AG554" s="46"/>
      <c r="AH554" s="46"/>
      <c r="AI554" s="46"/>
      <c r="AJ554" s="46"/>
      <c r="AK554" s="46"/>
      <c r="AT554" s="48"/>
      <c r="AU554" s="48"/>
      <c r="AV554" s="48"/>
      <c r="AW554" s="48"/>
      <c r="AX554" s="48"/>
      <c r="AY554" s="48"/>
      <c r="AZ554" s="48"/>
      <c r="BA554" s="46"/>
      <c r="BB554" s="46"/>
      <c r="BC554" s="46"/>
      <c r="BD554" s="46"/>
      <c r="BE554" s="46"/>
      <c r="BN554" s="48"/>
      <c r="BO554" s="48"/>
      <c r="BP554" s="48"/>
      <c r="BQ554" s="48"/>
      <c r="BR554" s="48"/>
      <c r="BS554" s="48"/>
      <c r="BT554" s="48"/>
      <c r="BU554" s="46"/>
      <c r="BV554" s="46"/>
      <c r="BW554" s="46"/>
      <c r="BX554" s="46"/>
      <c r="BY554" s="46"/>
      <c r="CH554" s="48"/>
      <c r="CI554" s="48"/>
      <c r="CJ554" s="48"/>
      <c r="CK554" s="48"/>
      <c r="CL554" s="48"/>
      <c r="CM554" s="48"/>
      <c r="CN554" s="48"/>
      <c r="CO554" s="46"/>
      <c r="CP554" s="46"/>
      <c r="CQ554" s="46"/>
      <c r="CR554" s="46"/>
      <c r="CS554" s="46"/>
      <c r="DB554" s="48"/>
      <c r="DC554" s="48"/>
      <c r="DD554" s="48"/>
      <c r="DE554" s="48"/>
      <c r="DF554" s="48"/>
      <c r="DG554" s="48"/>
      <c r="DH554" s="48"/>
      <c r="DI554" s="46"/>
      <c r="DJ554" s="46"/>
      <c r="DK554" s="46"/>
      <c r="DL554" s="46"/>
      <c r="DM554" s="46"/>
      <c r="DV554" s="48"/>
      <c r="DW554" s="48"/>
      <c r="DX554" s="48"/>
      <c r="DY554" s="48"/>
      <c r="DZ554" s="48"/>
      <c r="EA554" s="48"/>
      <c r="EB554" s="48"/>
      <c r="EC554" s="46"/>
      <c r="ED554" s="46"/>
      <c r="EE554" s="46"/>
      <c r="EF554" s="46"/>
      <c r="EG554" s="46"/>
    </row>
    <row r="556" customHeight="1" spans="1:139">
      <c r="A556" s="2" t="s">
        <v>89</v>
      </c>
      <c r="B556" s="2"/>
      <c r="C556" s="2"/>
      <c r="D556" s="2"/>
      <c r="E556" s="2"/>
      <c r="F556" s="3" t="s">
        <v>1</v>
      </c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U556" s="2" t="s">
        <v>90</v>
      </c>
      <c r="V556" s="2"/>
      <c r="W556" s="2"/>
      <c r="X556" s="2"/>
      <c r="Y556" s="2"/>
      <c r="Z556" s="3" t="s">
        <v>1</v>
      </c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O556" s="2" t="s">
        <v>91</v>
      </c>
      <c r="AP556" s="2"/>
      <c r="AQ556" s="2"/>
      <c r="AR556" s="2"/>
      <c r="AS556" s="2"/>
      <c r="AT556" s="3" t="s">
        <v>1</v>
      </c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I556" s="2" t="s">
        <v>92</v>
      </c>
      <c r="BJ556" s="2"/>
      <c r="BK556" s="2"/>
      <c r="BL556" s="2"/>
      <c r="BM556" s="2"/>
      <c r="BN556" s="3" t="s">
        <v>1</v>
      </c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C556" s="2" t="s">
        <v>93</v>
      </c>
      <c r="CD556" s="2"/>
      <c r="CE556" s="2"/>
      <c r="CF556" s="2"/>
      <c r="CG556" s="2"/>
      <c r="CH556" s="3" t="s">
        <v>1</v>
      </c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W556" s="2" t="s">
        <v>94</v>
      </c>
      <c r="CX556" s="2"/>
      <c r="CY556" s="2"/>
      <c r="CZ556" s="2"/>
      <c r="DA556" s="2"/>
      <c r="DB556" s="3" t="s">
        <v>1</v>
      </c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Q556" s="2" t="s">
        <v>95</v>
      </c>
      <c r="DR556" s="2"/>
      <c r="DS556" s="2"/>
      <c r="DT556" s="2"/>
      <c r="DU556" s="2"/>
      <c r="DV556" s="3" t="s">
        <v>1</v>
      </c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</row>
    <row r="557" customHeight="1" spans="1:139">
      <c r="A557" s="2"/>
      <c r="B557" s="2"/>
      <c r="C557" s="2"/>
      <c r="D557" s="2"/>
      <c r="E557" s="2"/>
      <c r="F557" s="4" t="s">
        <v>8</v>
      </c>
      <c r="G557" s="5"/>
      <c r="H557" s="5"/>
      <c r="I557" s="6"/>
      <c r="J557" s="7" t="s">
        <v>9</v>
      </c>
      <c r="K557" s="7"/>
      <c r="L557" s="7"/>
      <c r="M557" s="7"/>
      <c r="N557" s="8" t="s">
        <v>10</v>
      </c>
      <c r="O557" s="8"/>
      <c r="P557" s="8"/>
      <c r="Q557" s="9" t="s">
        <v>11</v>
      </c>
      <c r="R557" s="10" t="s">
        <v>12</v>
      </c>
      <c r="S557" s="10" t="s">
        <v>13</v>
      </c>
      <c r="U557" s="2"/>
      <c r="V557" s="2"/>
      <c r="W557" s="2"/>
      <c r="X557" s="2"/>
      <c r="Y557" s="2"/>
      <c r="Z557" s="4" t="s">
        <v>8</v>
      </c>
      <c r="AA557" s="5"/>
      <c r="AB557" s="5"/>
      <c r="AC557" s="6"/>
      <c r="AD557" s="7" t="s">
        <v>9</v>
      </c>
      <c r="AE557" s="7"/>
      <c r="AF557" s="7"/>
      <c r="AG557" s="7"/>
      <c r="AH557" s="8" t="s">
        <v>10</v>
      </c>
      <c r="AI557" s="8"/>
      <c r="AJ557" s="8"/>
      <c r="AK557" s="9" t="s">
        <v>11</v>
      </c>
      <c r="AL557" s="10" t="s">
        <v>12</v>
      </c>
      <c r="AM557" s="10" t="s">
        <v>13</v>
      </c>
      <c r="AO557" s="2"/>
      <c r="AP557" s="2"/>
      <c r="AQ557" s="2"/>
      <c r="AR557" s="2"/>
      <c r="AS557" s="2"/>
      <c r="AT557" s="4" t="s">
        <v>8</v>
      </c>
      <c r="AU557" s="5"/>
      <c r="AV557" s="5"/>
      <c r="AW557" s="6"/>
      <c r="AX557" s="7" t="s">
        <v>9</v>
      </c>
      <c r="AY557" s="7"/>
      <c r="AZ557" s="7"/>
      <c r="BA557" s="7"/>
      <c r="BB557" s="8" t="s">
        <v>10</v>
      </c>
      <c r="BC557" s="8"/>
      <c r="BD557" s="8"/>
      <c r="BE557" s="9" t="s">
        <v>11</v>
      </c>
      <c r="BF557" s="10" t="s">
        <v>12</v>
      </c>
      <c r="BG557" s="10" t="s">
        <v>13</v>
      </c>
      <c r="BI557" s="2"/>
      <c r="BJ557" s="2"/>
      <c r="BK557" s="2"/>
      <c r="BL557" s="2"/>
      <c r="BM557" s="2"/>
      <c r="BN557" s="4" t="s">
        <v>8</v>
      </c>
      <c r="BO557" s="5"/>
      <c r="BP557" s="5"/>
      <c r="BQ557" s="6"/>
      <c r="BR557" s="7" t="s">
        <v>9</v>
      </c>
      <c r="BS557" s="7"/>
      <c r="BT557" s="7"/>
      <c r="BU557" s="7"/>
      <c r="BV557" s="8" t="s">
        <v>10</v>
      </c>
      <c r="BW557" s="8"/>
      <c r="BX557" s="8"/>
      <c r="BY557" s="9" t="s">
        <v>11</v>
      </c>
      <c r="BZ557" s="10" t="s">
        <v>12</v>
      </c>
      <c r="CA557" s="10" t="s">
        <v>13</v>
      </c>
      <c r="CC557" s="2"/>
      <c r="CD557" s="2"/>
      <c r="CE557" s="2"/>
      <c r="CF557" s="2"/>
      <c r="CG557" s="2"/>
      <c r="CH557" s="4" t="s">
        <v>8</v>
      </c>
      <c r="CI557" s="5"/>
      <c r="CJ557" s="5"/>
      <c r="CK557" s="6"/>
      <c r="CL557" s="7" t="s">
        <v>9</v>
      </c>
      <c r="CM557" s="7"/>
      <c r="CN557" s="7"/>
      <c r="CO557" s="7"/>
      <c r="CP557" s="8" t="s">
        <v>10</v>
      </c>
      <c r="CQ557" s="8"/>
      <c r="CR557" s="8"/>
      <c r="CS557" s="9" t="s">
        <v>11</v>
      </c>
      <c r="CT557" s="10" t="s">
        <v>12</v>
      </c>
      <c r="CU557" s="10" t="s">
        <v>13</v>
      </c>
      <c r="CW557" s="2"/>
      <c r="CX557" s="2"/>
      <c r="CY557" s="2"/>
      <c r="CZ557" s="2"/>
      <c r="DA557" s="2"/>
      <c r="DB557" s="4" t="s">
        <v>8</v>
      </c>
      <c r="DC557" s="5"/>
      <c r="DD557" s="5"/>
      <c r="DE557" s="6"/>
      <c r="DF557" s="7" t="s">
        <v>9</v>
      </c>
      <c r="DG557" s="7"/>
      <c r="DH557" s="7"/>
      <c r="DI557" s="7"/>
      <c r="DJ557" s="8" t="s">
        <v>10</v>
      </c>
      <c r="DK557" s="8"/>
      <c r="DL557" s="8"/>
      <c r="DM557" s="9" t="s">
        <v>11</v>
      </c>
      <c r="DN557" s="10" t="s">
        <v>12</v>
      </c>
      <c r="DO557" s="10" t="s">
        <v>13</v>
      </c>
      <c r="DQ557" s="2"/>
      <c r="DR557" s="2"/>
      <c r="DS557" s="2"/>
      <c r="DT557" s="2"/>
      <c r="DU557" s="2"/>
      <c r="DV557" s="4" t="s">
        <v>8</v>
      </c>
      <c r="DW557" s="5"/>
      <c r="DX557" s="5"/>
      <c r="DY557" s="6"/>
      <c r="DZ557" s="7" t="s">
        <v>9</v>
      </c>
      <c r="EA557" s="7"/>
      <c r="EB557" s="7"/>
      <c r="EC557" s="7"/>
      <c r="ED557" s="8" t="s">
        <v>10</v>
      </c>
      <c r="EE557" s="8"/>
      <c r="EF557" s="8"/>
      <c r="EG557" s="9" t="s">
        <v>11</v>
      </c>
      <c r="EH557" s="10" t="s">
        <v>12</v>
      </c>
      <c r="EI557" s="10" t="s">
        <v>13</v>
      </c>
    </row>
    <row r="558" customHeight="1" spans="1:139">
      <c r="A558" s="1" t="s">
        <v>14</v>
      </c>
      <c r="B558" s="1" t="s">
        <v>15</v>
      </c>
      <c r="C558" s="1" t="s">
        <v>16</v>
      </c>
      <c r="D558" s="1" t="s">
        <v>17</v>
      </c>
      <c r="E558" s="1" t="s">
        <v>18</v>
      </c>
      <c r="F558" s="11" t="s">
        <v>19</v>
      </c>
      <c r="G558" s="11" t="s">
        <v>20</v>
      </c>
      <c r="H558" s="12" t="s">
        <v>21</v>
      </c>
      <c r="I558" s="13" t="s">
        <v>8</v>
      </c>
      <c r="J558" s="11" t="s">
        <v>22</v>
      </c>
      <c r="K558" s="11" t="s">
        <v>23</v>
      </c>
      <c r="L558" s="11" t="s">
        <v>24</v>
      </c>
      <c r="M558" s="7" t="s">
        <v>25</v>
      </c>
      <c r="N558" s="11" t="s">
        <v>26</v>
      </c>
      <c r="O558" s="11" t="s">
        <v>27</v>
      </c>
      <c r="P558" s="8" t="s">
        <v>28</v>
      </c>
      <c r="Q558" s="9" t="s">
        <v>29</v>
      </c>
      <c r="R558" s="14"/>
      <c r="S558" s="14"/>
      <c r="U558" s="1" t="s">
        <v>14</v>
      </c>
      <c r="V558" s="1" t="s">
        <v>15</v>
      </c>
      <c r="W558" s="1" t="s">
        <v>16</v>
      </c>
      <c r="X558" s="1" t="s">
        <v>17</v>
      </c>
      <c r="Y558" s="1" t="s">
        <v>18</v>
      </c>
      <c r="Z558" s="11" t="s">
        <v>19</v>
      </c>
      <c r="AA558" s="11" t="s">
        <v>20</v>
      </c>
      <c r="AB558" s="12" t="s">
        <v>21</v>
      </c>
      <c r="AC558" s="13" t="s">
        <v>8</v>
      </c>
      <c r="AD558" s="11" t="s">
        <v>22</v>
      </c>
      <c r="AE558" s="11" t="s">
        <v>23</v>
      </c>
      <c r="AF558" s="11" t="s">
        <v>24</v>
      </c>
      <c r="AG558" s="7" t="s">
        <v>25</v>
      </c>
      <c r="AH558" s="11" t="s">
        <v>26</v>
      </c>
      <c r="AI558" s="11" t="s">
        <v>27</v>
      </c>
      <c r="AJ558" s="8" t="s">
        <v>28</v>
      </c>
      <c r="AK558" s="9" t="s">
        <v>29</v>
      </c>
      <c r="AL558" s="14"/>
      <c r="AM558" s="14"/>
      <c r="AO558" s="1" t="s">
        <v>14</v>
      </c>
      <c r="AP558" s="1" t="s">
        <v>15</v>
      </c>
      <c r="AQ558" s="1" t="s">
        <v>16</v>
      </c>
      <c r="AR558" s="1" t="s">
        <v>17</v>
      </c>
      <c r="AS558" s="1" t="s">
        <v>18</v>
      </c>
      <c r="AT558" s="11" t="s">
        <v>19</v>
      </c>
      <c r="AU558" s="11" t="s">
        <v>20</v>
      </c>
      <c r="AV558" s="12" t="s">
        <v>21</v>
      </c>
      <c r="AW558" s="13" t="s">
        <v>8</v>
      </c>
      <c r="AX558" s="11" t="s">
        <v>22</v>
      </c>
      <c r="AY558" s="11" t="s">
        <v>23</v>
      </c>
      <c r="AZ558" s="11" t="s">
        <v>24</v>
      </c>
      <c r="BA558" s="7" t="s">
        <v>25</v>
      </c>
      <c r="BB558" s="11" t="s">
        <v>26</v>
      </c>
      <c r="BC558" s="11" t="s">
        <v>27</v>
      </c>
      <c r="BD558" s="8" t="s">
        <v>28</v>
      </c>
      <c r="BE558" s="9" t="s">
        <v>29</v>
      </c>
      <c r="BF558" s="14"/>
      <c r="BG558" s="14"/>
      <c r="BI558" s="1" t="s">
        <v>14</v>
      </c>
      <c r="BJ558" s="1" t="s">
        <v>15</v>
      </c>
      <c r="BK558" s="1" t="s">
        <v>16</v>
      </c>
      <c r="BL558" s="1" t="s">
        <v>17</v>
      </c>
      <c r="BM558" s="1" t="s">
        <v>18</v>
      </c>
      <c r="BN558" s="11" t="s">
        <v>19</v>
      </c>
      <c r="BO558" s="11" t="s">
        <v>20</v>
      </c>
      <c r="BP558" s="12" t="s">
        <v>21</v>
      </c>
      <c r="BQ558" s="13" t="s">
        <v>8</v>
      </c>
      <c r="BR558" s="11" t="s">
        <v>22</v>
      </c>
      <c r="BS558" s="11" t="s">
        <v>23</v>
      </c>
      <c r="BT558" s="11" t="s">
        <v>24</v>
      </c>
      <c r="BU558" s="7" t="s">
        <v>25</v>
      </c>
      <c r="BV558" s="11" t="s">
        <v>26</v>
      </c>
      <c r="BW558" s="11" t="s">
        <v>27</v>
      </c>
      <c r="BX558" s="8" t="s">
        <v>28</v>
      </c>
      <c r="BY558" s="9" t="s">
        <v>29</v>
      </c>
      <c r="BZ558" s="14"/>
      <c r="CA558" s="14"/>
      <c r="CC558" s="1" t="s">
        <v>14</v>
      </c>
      <c r="CD558" s="1" t="s">
        <v>15</v>
      </c>
      <c r="CE558" s="1" t="s">
        <v>16</v>
      </c>
      <c r="CF558" s="1" t="s">
        <v>17</v>
      </c>
      <c r="CG558" s="1" t="s">
        <v>18</v>
      </c>
      <c r="CH558" s="11" t="s">
        <v>19</v>
      </c>
      <c r="CI558" s="11" t="s">
        <v>20</v>
      </c>
      <c r="CJ558" s="12" t="s">
        <v>21</v>
      </c>
      <c r="CK558" s="13" t="s">
        <v>8</v>
      </c>
      <c r="CL558" s="11" t="s">
        <v>22</v>
      </c>
      <c r="CM558" s="11" t="s">
        <v>23</v>
      </c>
      <c r="CN558" s="11" t="s">
        <v>24</v>
      </c>
      <c r="CO558" s="7" t="s">
        <v>25</v>
      </c>
      <c r="CP558" s="11" t="s">
        <v>26</v>
      </c>
      <c r="CQ558" s="11" t="s">
        <v>27</v>
      </c>
      <c r="CR558" s="8" t="s">
        <v>28</v>
      </c>
      <c r="CS558" s="9" t="s">
        <v>29</v>
      </c>
      <c r="CT558" s="14"/>
      <c r="CU558" s="14"/>
      <c r="CW558" s="1" t="s">
        <v>14</v>
      </c>
      <c r="CX558" s="1" t="s">
        <v>15</v>
      </c>
      <c r="CY558" s="1" t="s">
        <v>16</v>
      </c>
      <c r="CZ558" s="1" t="s">
        <v>17</v>
      </c>
      <c r="DA558" s="1" t="s">
        <v>18</v>
      </c>
      <c r="DB558" s="11" t="s">
        <v>19</v>
      </c>
      <c r="DC558" s="11" t="s">
        <v>20</v>
      </c>
      <c r="DD558" s="12" t="s">
        <v>21</v>
      </c>
      <c r="DE558" s="13" t="s">
        <v>8</v>
      </c>
      <c r="DF558" s="11" t="s">
        <v>22</v>
      </c>
      <c r="DG558" s="11" t="s">
        <v>23</v>
      </c>
      <c r="DH558" s="11" t="s">
        <v>24</v>
      </c>
      <c r="DI558" s="7" t="s">
        <v>25</v>
      </c>
      <c r="DJ558" s="11" t="s">
        <v>26</v>
      </c>
      <c r="DK558" s="11" t="s">
        <v>27</v>
      </c>
      <c r="DL558" s="8" t="s">
        <v>28</v>
      </c>
      <c r="DM558" s="9" t="s">
        <v>29</v>
      </c>
      <c r="DN558" s="14"/>
      <c r="DO558" s="14"/>
      <c r="DQ558" s="1" t="s">
        <v>14</v>
      </c>
      <c r="DR558" s="1" t="s">
        <v>15</v>
      </c>
      <c r="DS558" s="1" t="s">
        <v>16</v>
      </c>
      <c r="DT558" s="1" t="s">
        <v>17</v>
      </c>
      <c r="DU558" s="1" t="s">
        <v>18</v>
      </c>
      <c r="DV558" s="11" t="s">
        <v>19</v>
      </c>
      <c r="DW558" s="11" t="s">
        <v>20</v>
      </c>
      <c r="DX558" s="12" t="s">
        <v>21</v>
      </c>
      <c r="DY558" s="13" t="s">
        <v>8</v>
      </c>
      <c r="DZ558" s="11" t="s">
        <v>22</v>
      </c>
      <c r="EA558" s="11" t="s">
        <v>23</v>
      </c>
      <c r="EB558" s="11" t="s">
        <v>24</v>
      </c>
      <c r="EC558" s="7" t="s">
        <v>25</v>
      </c>
      <c r="ED558" s="11" t="s">
        <v>26</v>
      </c>
      <c r="EE558" s="11" t="s">
        <v>27</v>
      </c>
      <c r="EF558" s="8" t="s">
        <v>28</v>
      </c>
      <c r="EG558" s="9" t="s">
        <v>29</v>
      </c>
      <c r="EH558" s="14"/>
      <c r="EI558" s="14"/>
    </row>
    <row r="559" customHeight="1" spans="1:139">
      <c r="A559" s="15">
        <f>M568</f>
        <v>1946202.62495947</v>
      </c>
      <c r="B559" s="15">
        <f>T577+T586</f>
        <v>790288.717653692</v>
      </c>
      <c r="C559" s="15">
        <f>M600</f>
        <v>499232.632650674</v>
      </c>
      <c r="D559" s="15">
        <f>M610</f>
        <v>392975.182883931</v>
      </c>
      <c r="E559" s="15">
        <v>18</v>
      </c>
      <c r="F559" s="11">
        <v>2704</v>
      </c>
      <c r="G559" s="11">
        <v>1.286</v>
      </c>
      <c r="H559" s="12">
        <v>1.35</v>
      </c>
      <c r="I559" s="13">
        <f t="shared" ref="I559:I567" si="1123">F559*G559*H559</f>
        <v>4694.4144</v>
      </c>
      <c r="J559" s="11">
        <v>3</v>
      </c>
      <c r="K559" s="11">
        <v>680</v>
      </c>
      <c r="L559" s="11">
        <v>1.39</v>
      </c>
      <c r="M559" s="16">
        <f t="shared" ref="M559:M567" si="1124">1+6*K559/(K559+2000)+L559</f>
        <v>3.91238805970149</v>
      </c>
      <c r="N559" s="11">
        <v>1</v>
      </c>
      <c r="O559" s="11">
        <v>2.38</v>
      </c>
      <c r="P559" s="8">
        <f t="shared" ref="P559:P567" si="1125">1+N559*O559</f>
        <v>3.38</v>
      </c>
      <c r="Q559" s="9">
        <v>1.275</v>
      </c>
      <c r="R559" s="17">
        <v>1</v>
      </c>
      <c r="S559" s="18">
        <f t="shared" ref="S559:S567" si="1126">I559*J559*Q559*P559*M559*R559</f>
        <v>237449.625480581</v>
      </c>
      <c r="U559" s="15">
        <f>AG568</f>
        <v>1946202.62495947</v>
      </c>
      <c r="V559" s="15">
        <f>AN577+AN586</f>
        <v>909007.546885457</v>
      </c>
      <c r="W559" s="15">
        <f>AG600</f>
        <v>499232.632650674</v>
      </c>
      <c r="X559" s="15">
        <f>AG610</f>
        <v>554970.806136747</v>
      </c>
      <c r="Y559" s="15">
        <v>18</v>
      </c>
      <c r="Z559" s="11">
        <v>2704</v>
      </c>
      <c r="AA559" s="11">
        <v>1.286</v>
      </c>
      <c r="AB559" s="12">
        <v>1.35</v>
      </c>
      <c r="AC559" s="13">
        <f t="shared" ref="AC559:AC567" si="1127">Z559*AA559*AB559</f>
        <v>4694.4144</v>
      </c>
      <c r="AD559" s="11">
        <v>3</v>
      </c>
      <c r="AE559" s="11">
        <v>680</v>
      </c>
      <c r="AF559" s="11">
        <v>1.39</v>
      </c>
      <c r="AG559" s="16">
        <f t="shared" ref="AG559:AG567" si="1128">1+6*AE559/(AE559+2000)+AF559</f>
        <v>3.91238805970149</v>
      </c>
      <c r="AH559" s="11">
        <v>1</v>
      </c>
      <c r="AI559" s="11">
        <v>2.38</v>
      </c>
      <c r="AJ559" s="8">
        <f t="shared" ref="AJ559:AJ567" si="1129">1+AH559*AI559</f>
        <v>3.38</v>
      </c>
      <c r="AK559" s="9">
        <v>1.275</v>
      </c>
      <c r="AL559" s="17">
        <v>1</v>
      </c>
      <c r="AM559" s="18">
        <f t="shared" ref="AM559:AM567" si="1130">AC559*AD559*AK559*AJ559*AG559*AL559</f>
        <v>237449.625480581</v>
      </c>
      <c r="AO559" s="15">
        <f>BA568</f>
        <v>1975395.66433386</v>
      </c>
      <c r="AP559" s="15">
        <f>BH577+BH586</f>
        <v>818160.084033519</v>
      </c>
      <c r="AQ559" s="15">
        <f>BA600</f>
        <v>506721.122140434</v>
      </c>
      <c r="AR559" s="15">
        <f>BA610</f>
        <v>598239.308417937</v>
      </c>
      <c r="AS559" s="15">
        <v>18</v>
      </c>
      <c r="AT559" s="11">
        <v>2704</v>
      </c>
      <c r="AU559" s="11">
        <v>1.286</v>
      </c>
      <c r="AV559" s="12">
        <v>1.35</v>
      </c>
      <c r="AW559" s="13">
        <f t="shared" ref="AW559:AW567" si="1131">AT559*AU559*AV559</f>
        <v>4694.4144</v>
      </c>
      <c r="AX559" s="11">
        <v>3</v>
      </c>
      <c r="AY559" s="11">
        <v>680</v>
      </c>
      <c r="AZ559" s="11">
        <v>1.39</v>
      </c>
      <c r="BA559" s="16">
        <f t="shared" ref="BA559:BA567" si="1132">1+6*AY559/(AY559+2000)+AZ559</f>
        <v>3.91238805970149</v>
      </c>
      <c r="BB559" s="11">
        <v>1</v>
      </c>
      <c r="BC559" s="11">
        <v>2.38</v>
      </c>
      <c r="BD559" s="8">
        <f t="shared" ref="BD559:BD567" si="1133">1+BB559*BC559</f>
        <v>3.38</v>
      </c>
      <c r="BE559" s="9">
        <v>1.275</v>
      </c>
      <c r="BF559" s="17">
        <v>1.015</v>
      </c>
      <c r="BG559" s="18">
        <f t="shared" ref="BG559:BG567" si="1134">AW559*AX559*BE559*BD559*BA559*BF559</f>
        <v>241011.36986279</v>
      </c>
      <c r="BI559" s="15">
        <f>BU568</f>
        <v>1975395.66433386</v>
      </c>
      <c r="BJ559" s="15">
        <f>CB577+CB586</f>
        <v>937059.607128789</v>
      </c>
      <c r="BK559" s="15">
        <f>BU600</f>
        <v>506721.122140434</v>
      </c>
      <c r="BL559" s="15">
        <f>BU610</f>
        <v>843774.656462286</v>
      </c>
      <c r="BM559" s="15">
        <v>18</v>
      </c>
      <c r="BN559" s="11">
        <v>2704</v>
      </c>
      <c r="BO559" s="11">
        <v>1.286</v>
      </c>
      <c r="BP559" s="12">
        <v>1.35</v>
      </c>
      <c r="BQ559" s="13">
        <f t="shared" ref="BQ559:BQ567" si="1135">BN559*BO559*BP559</f>
        <v>4694.4144</v>
      </c>
      <c r="BR559" s="11">
        <v>3</v>
      </c>
      <c r="BS559" s="11">
        <v>680</v>
      </c>
      <c r="BT559" s="11">
        <v>1.39</v>
      </c>
      <c r="BU559" s="16">
        <f t="shared" ref="BU559:BU567" si="1136">1+6*BS559/(BS559+2000)+BT559</f>
        <v>3.91238805970149</v>
      </c>
      <c r="BV559" s="11">
        <v>1</v>
      </c>
      <c r="BW559" s="11">
        <v>2.38</v>
      </c>
      <c r="BX559" s="8">
        <f t="shared" ref="BX559:BX567" si="1137">1+BV559*BW559</f>
        <v>3.38</v>
      </c>
      <c r="BY559" s="9">
        <v>1.275</v>
      </c>
      <c r="BZ559" s="17">
        <v>1.015</v>
      </c>
      <c r="CA559" s="18">
        <f t="shared" ref="CA559:CA567" si="1138">BQ559*BR559*BY559*BX559*BU559*BZ559</f>
        <v>241011.36986279</v>
      </c>
      <c r="CC559" s="15">
        <f>CO568</f>
        <v>2445867.11693408</v>
      </c>
      <c r="CD559" s="15">
        <f>CV577+CV586</f>
        <v>874584.917415141</v>
      </c>
      <c r="CE559" s="15">
        <f>CO600</f>
        <v>541667.406425981</v>
      </c>
      <c r="CF559" s="15">
        <f>CO610</f>
        <v>884450.958978605</v>
      </c>
      <c r="CG559" s="15">
        <v>18</v>
      </c>
      <c r="CH559" s="11">
        <f>2704+428</f>
        <v>3132</v>
      </c>
      <c r="CI559" s="11">
        <v>1.286</v>
      </c>
      <c r="CJ559" s="12">
        <v>1.35</v>
      </c>
      <c r="CK559" s="13">
        <f t="shared" ref="CK559:CK567" si="1139">CH559*CI559*CJ559</f>
        <v>5437.4652</v>
      </c>
      <c r="CL559" s="11">
        <v>3</v>
      </c>
      <c r="CM559" s="11">
        <v>680</v>
      </c>
      <c r="CN559" s="11">
        <v>1.39</v>
      </c>
      <c r="CO559" s="16">
        <f t="shared" ref="CO559:CO567" si="1140">1+6*CM559/(CM559+2000)+CN559</f>
        <v>3.91238805970149</v>
      </c>
      <c r="CP559" s="11">
        <v>1</v>
      </c>
      <c r="CQ559" s="11">
        <v>2.38</v>
      </c>
      <c r="CR559" s="8">
        <f t="shared" ref="CR559:CR567" si="1141">1+CP559*CQ559</f>
        <v>3.38</v>
      </c>
      <c r="CS559" s="9">
        <v>1.275</v>
      </c>
      <c r="CT559" s="17">
        <v>1.085</v>
      </c>
      <c r="CU559" s="18">
        <f t="shared" ref="CU559:CU567" si="1142">CK559*CL559*CS559*CR559*CO559*CT559</f>
        <v>298412.006767981</v>
      </c>
      <c r="CW559" s="15">
        <f>DI568</f>
        <v>2455238.25531314</v>
      </c>
      <c r="CX559" s="15">
        <f>DP577+DP586</f>
        <v>1001684.40762043</v>
      </c>
      <c r="CY559" s="15">
        <f>DI600</f>
        <v>541667.406425981</v>
      </c>
      <c r="CZ559" s="15">
        <f>DI610</f>
        <v>1241779.88011053</v>
      </c>
      <c r="DA559" s="15">
        <v>18</v>
      </c>
      <c r="DB559" s="11">
        <f>2704+440</f>
        <v>3144</v>
      </c>
      <c r="DC559" s="11">
        <v>1.286</v>
      </c>
      <c r="DD559" s="12">
        <v>1.35</v>
      </c>
      <c r="DE559" s="13">
        <f t="shared" ref="DE559:DE567" si="1143">DB559*DC559*DD559</f>
        <v>5458.2984</v>
      </c>
      <c r="DF559" s="11">
        <v>3</v>
      </c>
      <c r="DG559" s="11">
        <v>680</v>
      </c>
      <c r="DH559" s="11">
        <v>1.39</v>
      </c>
      <c r="DI559" s="16">
        <f t="shared" ref="DI559:DI567" si="1144">1+6*DG559/(DG559+2000)+DH559</f>
        <v>3.91238805970149</v>
      </c>
      <c r="DJ559" s="11">
        <v>1</v>
      </c>
      <c r="DK559" s="11">
        <v>2.38</v>
      </c>
      <c r="DL559" s="8">
        <f t="shared" ref="DL559:DL567" si="1145">1+DJ559*DK559</f>
        <v>3.38</v>
      </c>
      <c r="DM559" s="9">
        <v>1.275</v>
      </c>
      <c r="DN559" s="17">
        <v>1.085</v>
      </c>
      <c r="DO559" s="18">
        <f t="shared" ref="DO559:DO567" si="1146">DE559*DF559*DM559*DL559*DI559*DN559</f>
        <v>299555.347790081</v>
      </c>
      <c r="DQ559" s="15">
        <f>EC568</f>
        <v>3503121.21072834</v>
      </c>
      <c r="DR559" s="15">
        <f>EJ577+EJ586</f>
        <v>1393214.07227819</v>
      </c>
      <c r="DS559" s="15">
        <f>EC600</f>
        <v>776853.494193291</v>
      </c>
      <c r="DT559" s="15">
        <f>EC610</f>
        <v>2292112.09649593</v>
      </c>
      <c r="DU559" s="15">
        <v>18</v>
      </c>
      <c r="DV559" s="11">
        <f>2704+499</f>
        <v>3203</v>
      </c>
      <c r="DW559" s="11">
        <v>1.286</v>
      </c>
      <c r="DX559" s="12">
        <v>1.35</v>
      </c>
      <c r="DY559" s="13">
        <f t="shared" ref="DY559:DY567" si="1147">DV559*DW559*DX559</f>
        <v>5560.7283</v>
      </c>
      <c r="DZ559" s="11">
        <v>3</v>
      </c>
      <c r="EA559" s="11">
        <v>680</v>
      </c>
      <c r="EB559" s="11">
        <v>1.48</v>
      </c>
      <c r="EC559" s="16">
        <f t="shared" ref="EC559:EC567" si="1148">1+6*EA559/(EA559+2000)+EB559</f>
        <v>4.00238805970149</v>
      </c>
      <c r="ED559" s="11">
        <v>1</v>
      </c>
      <c r="EE559" s="11">
        <v>3.18</v>
      </c>
      <c r="EF559" s="8">
        <f t="shared" ref="EF559:EF567" si="1149">1+ED559*EE559</f>
        <v>4.18</v>
      </c>
      <c r="EG559" s="9">
        <v>1.275</v>
      </c>
      <c r="EH559" s="17">
        <v>1.2</v>
      </c>
      <c r="EI559" s="18">
        <f t="shared" ref="EI559:EI567" si="1150">DY559*DZ559*EG559*EF559*EC559*EH559</f>
        <v>427011.761525146</v>
      </c>
    </row>
    <row r="560" customHeight="1" spans="1:139">
      <c r="A560" s="1" t="s">
        <v>30</v>
      </c>
      <c r="B560" s="1" t="s">
        <v>31</v>
      </c>
      <c r="C560" s="1" t="s">
        <v>32</v>
      </c>
      <c r="D560" s="1" t="s">
        <v>12</v>
      </c>
      <c r="F560" s="11">
        <v>2704</v>
      </c>
      <c r="G560" s="11">
        <v>1.871</v>
      </c>
      <c r="H560" s="12">
        <v>1.35</v>
      </c>
      <c r="I560" s="13">
        <f t="shared" si="1123"/>
        <v>6829.8984</v>
      </c>
      <c r="J560" s="11">
        <v>3</v>
      </c>
      <c r="K560" s="11">
        <v>680</v>
      </c>
      <c r="L560" s="11">
        <v>1.39</v>
      </c>
      <c r="M560" s="16">
        <f t="shared" si="1124"/>
        <v>3.91238805970149</v>
      </c>
      <c r="N560" s="11">
        <v>1</v>
      </c>
      <c r="O560" s="11">
        <v>2.38</v>
      </c>
      <c r="P560" s="8">
        <f t="shared" si="1125"/>
        <v>3.38</v>
      </c>
      <c r="Q560" s="9">
        <v>1.275</v>
      </c>
      <c r="R560" s="17">
        <v>1</v>
      </c>
      <c r="S560" s="18">
        <f t="shared" si="1126"/>
        <v>345465.201612883</v>
      </c>
      <c r="U560" s="1" t="s">
        <v>30</v>
      </c>
      <c r="V560" s="1" t="s">
        <v>31</v>
      </c>
      <c r="W560" s="1" t="s">
        <v>32</v>
      </c>
      <c r="X560" s="1" t="s">
        <v>12</v>
      </c>
      <c r="Z560" s="11">
        <v>2704</v>
      </c>
      <c r="AA560" s="11">
        <v>1.871</v>
      </c>
      <c r="AB560" s="12">
        <v>1.35</v>
      </c>
      <c r="AC560" s="13">
        <f t="shared" si="1127"/>
        <v>6829.8984</v>
      </c>
      <c r="AD560" s="11">
        <v>3</v>
      </c>
      <c r="AE560" s="11">
        <v>680</v>
      </c>
      <c r="AF560" s="11">
        <v>1.39</v>
      </c>
      <c r="AG560" s="16">
        <f t="shared" si="1128"/>
        <v>3.91238805970149</v>
      </c>
      <c r="AH560" s="11">
        <v>1</v>
      </c>
      <c r="AI560" s="11">
        <v>2.38</v>
      </c>
      <c r="AJ560" s="8">
        <f t="shared" si="1129"/>
        <v>3.38</v>
      </c>
      <c r="AK560" s="9">
        <v>1.275</v>
      </c>
      <c r="AL560" s="17">
        <v>1</v>
      </c>
      <c r="AM560" s="18">
        <f t="shared" si="1130"/>
        <v>345465.201612883</v>
      </c>
      <c r="AO560" s="1" t="s">
        <v>30</v>
      </c>
      <c r="AP560" s="1" t="s">
        <v>31</v>
      </c>
      <c r="AQ560" s="1" t="s">
        <v>32</v>
      </c>
      <c r="AR560" s="1" t="s">
        <v>12</v>
      </c>
      <c r="AT560" s="11">
        <v>2704</v>
      </c>
      <c r="AU560" s="11">
        <v>1.871</v>
      </c>
      <c r="AV560" s="12">
        <v>1.35</v>
      </c>
      <c r="AW560" s="13">
        <f t="shared" si="1131"/>
        <v>6829.8984</v>
      </c>
      <c r="AX560" s="11">
        <v>3</v>
      </c>
      <c r="AY560" s="11">
        <v>680</v>
      </c>
      <c r="AZ560" s="11">
        <v>1.39</v>
      </c>
      <c r="BA560" s="16">
        <f t="shared" si="1132"/>
        <v>3.91238805970149</v>
      </c>
      <c r="BB560" s="11">
        <v>1</v>
      </c>
      <c r="BC560" s="11">
        <v>2.38</v>
      </c>
      <c r="BD560" s="8">
        <f t="shared" si="1133"/>
        <v>3.38</v>
      </c>
      <c r="BE560" s="9">
        <v>1.275</v>
      </c>
      <c r="BF560" s="17">
        <v>1.015</v>
      </c>
      <c r="BG560" s="18">
        <f t="shared" si="1134"/>
        <v>350647.179637076</v>
      </c>
      <c r="BI560" s="1" t="s">
        <v>30</v>
      </c>
      <c r="BJ560" s="1" t="s">
        <v>31</v>
      </c>
      <c r="BK560" s="1" t="s">
        <v>32</v>
      </c>
      <c r="BL560" s="1" t="s">
        <v>12</v>
      </c>
      <c r="BN560" s="11">
        <v>2704</v>
      </c>
      <c r="BO560" s="11">
        <v>1.871</v>
      </c>
      <c r="BP560" s="12">
        <v>1.35</v>
      </c>
      <c r="BQ560" s="13">
        <f t="shared" si="1135"/>
        <v>6829.8984</v>
      </c>
      <c r="BR560" s="11">
        <v>3</v>
      </c>
      <c r="BS560" s="11">
        <v>680</v>
      </c>
      <c r="BT560" s="11">
        <v>1.39</v>
      </c>
      <c r="BU560" s="16">
        <f t="shared" si="1136"/>
        <v>3.91238805970149</v>
      </c>
      <c r="BV560" s="11">
        <v>1</v>
      </c>
      <c r="BW560" s="11">
        <v>2.38</v>
      </c>
      <c r="BX560" s="8">
        <f t="shared" si="1137"/>
        <v>3.38</v>
      </c>
      <c r="BY560" s="9">
        <v>1.275</v>
      </c>
      <c r="BZ560" s="17">
        <v>1.015</v>
      </c>
      <c r="CA560" s="18">
        <f t="shared" si="1138"/>
        <v>350647.179637076</v>
      </c>
      <c r="CC560" s="1" t="s">
        <v>30</v>
      </c>
      <c r="CD560" s="1" t="s">
        <v>31</v>
      </c>
      <c r="CE560" s="1" t="s">
        <v>32</v>
      </c>
      <c r="CF560" s="1" t="s">
        <v>12</v>
      </c>
      <c r="CH560" s="11">
        <f t="shared" ref="CH560:CH567" si="1151">2704+428</f>
        <v>3132</v>
      </c>
      <c r="CI560" s="11">
        <v>1.871</v>
      </c>
      <c r="CJ560" s="12">
        <v>1.35</v>
      </c>
      <c r="CK560" s="13">
        <f t="shared" si="1139"/>
        <v>7910.9622</v>
      </c>
      <c r="CL560" s="11">
        <v>3</v>
      </c>
      <c r="CM560" s="11">
        <v>680</v>
      </c>
      <c r="CN560" s="11">
        <v>1.39</v>
      </c>
      <c r="CO560" s="16">
        <f t="shared" si="1140"/>
        <v>3.91238805970149</v>
      </c>
      <c r="CP560" s="11">
        <v>1</v>
      </c>
      <c r="CQ560" s="11">
        <v>2.38</v>
      </c>
      <c r="CR560" s="8">
        <f t="shared" si="1141"/>
        <v>3.38</v>
      </c>
      <c r="CS560" s="9">
        <v>1.275</v>
      </c>
      <c r="CT560" s="17">
        <v>1.085</v>
      </c>
      <c r="CU560" s="18">
        <f t="shared" si="1142"/>
        <v>434159.30378141</v>
      </c>
      <c r="CW560" s="1" t="s">
        <v>30</v>
      </c>
      <c r="CX560" s="1" t="s">
        <v>31</v>
      </c>
      <c r="CY560" s="1" t="s">
        <v>32</v>
      </c>
      <c r="CZ560" s="1" t="s">
        <v>12</v>
      </c>
      <c r="DB560" s="11">
        <f t="shared" ref="DB560:DB567" si="1152">2704+440</f>
        <v>3144</v>
      </c>
      <c r="DC560" s="11">
        <v>1.871</v>
      </c>
      <c r="DD560" s="12">
        <v>1.35</v>
      </c>
      <c r="DE560" s="13">
        <f t="shared" si="1143"/>
        <v>7941.2724</v>
      </c>
      <c r="DF560" s="11">
        <v>3</v>
      </c>
      <c r="DG560" s="11">
        <v>680</v>
      </c>
      <c r="DH560" s="11">
        <v>1.39</v>
      </c>
      <c r="DI560" s="16">
        <f t="shared" si="1144"/>
        <v>3.91238805970149</v>
      </c>
      <c r="DJ560" s="11">
        <v>1</v>
      </c>
      <c r="DK560" s="11">
        <v>2.38</v>
      </c>
      <c r="DL560" s="8">
        <f t="shared" si="1145"/>
        <v>3.38</v>
      </c>
      <c r="DM560" s="9">
        <v>1.275</v>
      </c>
      <c r="DN560" s="17">
        <v>1.085</v>
      </c>
      <c r="DO560" s="18">
        <f t="shared" si="1146"/>
        <v>435822.749389768</v>
      </c>
      <c r="DQ560" s="1" t="s">
        <v>30</v>
      </c>
      <c r="DR560" s="1" t="s">
        <v>31</v>
      </c>
      <c r="DS560" s="1" t="s">
        <v>32</v>
      </c>
      <c r="DT560" s="1" t="s">
        <v>12</v>
      </c>
      <c r="DV560" s="11">
        <f t="shared" ref="DV560:DV567" si="1153">2704+499</f>
        <v>3203</v>
      </c>
      <c r="DW560" s="11">
        <v>1.871</v>
      </c>
      <c r="DX560" s="12">
        <v>1.35</v>
      </c>
      <c r="DY560" s="13">
        <f t="shared" si="1147"/>
        <v>8090.29755</v>
      </c>
      <c r="DZ560" s="11">
        <v>3</v>
      </c>
      <c r="EA560" s="11">
        <v>680</v>
      </c>
      <c r="EB560" s="11">
        <v>1.48</v>
      </c>
      <c r="EC560" s="16">
        <f t="shared" si="1148"/>
        <v>4.00238805970149</v>
      </c>
      <c r="ED560" s="11">
        <v>1</v>
      </c>
      <c r="EE560" s="11">
        <v>3.18</v>
      </c>
      <c r="EF560" s="8">
        <f t="shared" si="1149"/>
        <v>4.18</v>
      </c>
      <c r="EG560" s="9">
        <v>1.275</v>
      </c>
      <c r="EH560" s="17">
        <v>1.2</v>
      </c>
      <c r="EI560" s="18">
        <f t="shared" si="1150"/>
        <v>621258.946977876</v>
      </c>
    </row>
    <row r="561" customHeight="1" spans="1:140">
      <c r="A561" s="15">
        <f>M630</f>
        <v>115713.17784</v>
      </c>
      <c r="B561" s="15">
        <f>M647</f>
        <v>109819.141856027</v>
      </c>
      <c r="C561" s="1">
        <f>M663</f>
        <v>91641.79763424</v>
      </c>
      <c r="D561" s="1">
        <v>1</v>
      </c>
      <c r="F561" s="11">
        <v>2704</v>
      </c>
      <c r="G561" s="11">
        <v>1.286</v>
      </c>
      <c r="H561" s="12">
        <v>1.35</v>
      </c>
      <c r="I561" s="13">
        <f t="shared" si="1123"/>
        <v>4694.4144</v>
      </c>
      <c r="J561" s="11">
        <v>3</v>
      </c>
      <c r="K561" s="11">
        <v>680</v>
      </c>
      <c r="L561" s="11">
        <v>1.39</v>
      </c>
      <c r="M561" s="16">
        <f t="shared" si="1124"/>
        <v>3.91238805970149</v>
      </c>
      <c r="N561" s="11">
        <v>1</v>
      </c>
      <c r="O561" s="11">
        <v>2.38</v>
      </c>
      <c r="P561" s="8">
        <f t="shared" si="1125"/>
        <v>3.38</v>
      </c>
      <c r="Q561" s="9">
        <v>1.275</v>
      </c>
      <c r="R561" s="17">
        <v>1</v>
      </c>
      <c r="S561" s="18">
        <f t="shared" si="1126"/>
        <v>237449.625480581</v>
      </c>
      <c r="U561" s="15">
        <f>AG630</f>
        <v>115713.17784</v>
      </c>
      <c r="V561" s="15">
        <f>AG647</f>
        <v>109819.141856027</v>
      </c>
      <c r="W561" s="1">
        <f>AG663</f>
        <v>111202.971264</v>
      </c>
      <c r="X561" s="1">
        <v>1</v>
      </c>
      <c r="Z561" s="11">
        <v>2704</v>
      </c>
      <c r="AA561" s="11">
        <v>1.286</v>
      </c>
      <c r="AB561" s="12">
        <v>1.35</v>
      </c>
      <c r="AC561" s="13">
        <f t="shared" si="1127"/>
        <v>4694.4144</v>
      </c>
      <c r="AD561" s="11">
        <v>3</v>
      </c>
      <c r="AE561" s="11">
        <v>680</v>
      </c>
      <c r="AF561" s="11">
        <v>1.39</v>
      </c>
      <c r="AG561" s="16">
        <f t="shared" si="1128"/>
        <v>3.91238805970149</v>
      </c>
      <c r="AH561" s="11">
        <v>1</v>
      </c>
      <c r="AI561" s="11">
        <v>2.38</v>
      </c>
      <c r="AJ561" s="8">
        <f t="shared" si="1129"/>
        <v>3.38</v>
      </c>
      <c r="AK561" s="9">
        <v>1.275</v>
      </c>
      <c r="AL561" s="17">
        <v>1</v>
      </c>
      <c r="AM561" s="18">
        <f t="shared" si="1130"/>
        <v>237449.625480581</v>
      </c>
      <c r="AO561" s="15">
        <f>BA630</f>
        <v>115713.17784</v>
      </c>
      <c r="AP561" s="15">
        <f>BA647</f>
        <v>109819.141856027</v>
      </c>
      <c r="AQ561" s="1">
        <f>BA663</f>
        <v>100474.9271892</v>
      </c>
      <c r="AR561" s="1">
        <v>1</v>
      </c>
      <c r="AT561" s="11">
        <v>2704</v>
      </c>
      <c r="AU561" s="11">
        <v>1.286</v>
      </c>
      <c r="AV561" s="12">
        <v>1.35</v>
      </c>
      <c r="AW561" s="13">
        <f t="shared" si="1131"/>
        <v>4694.4144</v>
      </c>
      <c r="AX561" s="11">
        <v>3</v>
      </c>
      <c r="AY561" s="11">
        <v>680</v>
      </c>
      <c r="AZ561" s="11">
        <v>1.39</v>
      </c>
      <c r="BA561" s="16">
        <f t="shared" si="1132"/>
        <v>3.91238805970149</v>
      </c>
      <c r="BB561" s="11">
        <v>1</v>
      </c>
      <c r="BC561" s="11">
        <v>2.38</v>
      </c>
      <c r="BD561" s="8">
        <f t="shared" si="1133"/>
        <v>3.38</v>
      </c>
      <c r="BE561" s="9">
        <v>1.275</v>
      </c>
      <c r="BF561" s="17">
        <v>1.015</v>
      </c>
      <c r="BG561" s="18">
        <f t="shared" si="1134"/>
        <v>241011.36986279</v>
      </c>
      <c r="BI561" s="15">
        <f>BU630</f>
        <v>115713.17784</v>
      </c>
      <c r="BJ561" s="15">
        <f>BU647</f>
        <v>109819.141856027</v>
      </c>
      <c r="BK561" s="1">
        <f>BU663</f>
        <v>141712.849656</v>
      </c>
      <c r="BL561" s="1">
        <v>1</v>
      </c>
      <c r="BN561" s="11">
        <v>2704</v>
      </c>
      <c r="BO561" s="11">
        <v>1.286</v>
      </c>
      <c r="BP561" s="12">
        <v>1.35</v>
      </c>
      <c r="BQ561" s="13">
        <f t="shared" si="1135"/>
        <v>4694.4144</v>
      </c>
      <c r="BR561" s="11">
        <v>3</v>
      </c>
      <c r="BS561" s="11">
        <v>680</v>
      </c>
      <c r="BT561" s="11">
        <v>1.39</v>
      </c>
      <c r="BU561" s="16">
        <f t="shared" si="1136"/>
        <v>3.91238805970149</v>
      </c>
      <c r="BV561" s="11">
        <v>1</v>
      </c>
      <c r="BW561" s="11">
        <v>2.38</v>
      </c>
      <c r="BX561" s="8">
        <f t="shared" si="1137"/>
        <v>3.38</v>
      </c>
      <c r="BY561" s="9">
        <v>1.275</v>
      </c>
      <c r="BZ561" s="17">
        <v>1.015</v>
      </c>
      <c r="CA561" s="18">
        <f t="shared" si="1138"/>
        <v>241011.36986279</v>
      </c>
      <c r="CC561" s="15">
        <f>CO630</f>
        <v>134028.72522</v>
      </c>
      <c r="CD561" s="15">
        <f>CO647</f>
        <v>109819.141856027</v>
      </c>
      <c r="CE561" s="1">
        <f>CO663</f>
        <v>116478.8190684</v>
      </c>
      <c r="CF561" s="1">
        <v>1</v>
      </c>
      <c r="CH561" s="11">
        <f t="shared" si="1151"/>
        <v>3132</v>
      </c>
      <c r="CI561" s="11">
        <v>1.286</v>
      </c>
      <c r="CJ561" s="12">
        <v>1.35</v>
      </c>
      <c r="CK561" s="13">
        <f t="shared" si="1139"/>
        <v>5437.4652</v>
      </c>
      <c r="CL561" s="11">
        <v>3</v>
      </c>
      <c r="CM561" s="11">
        <v>680</v>
      </c>
      <c r="CN561" s="11">
        <v>1.39</v>
      </c>
      <c r="CO561" s="16">
        <f t="shared" si="1140"/>
        <v>3.91238805970149</v>
      </c>
      <c r="CP561" s="11">
        <v>1</v>
      </c>
      <c r="CQ561" s="11">
        <v>2.38</v>
      </c>
      <c r="CR561" s="8">
        <f t="shared" si="1141"/>
        <v>3.38</v>
      </c>
      <c r="CS561" s="9">
        <v>1.275</v>
      </c>
      <c r="CT561" s="17">
        <v>1.085</v>
      </c>
      <c r="CU561" s="18">
        <f t="shared" si="1142"/>
        <v>298412.006767981</v>
      </c>
      <c r="CW561" s="15">
        <f>DI630</f>
        <v>134542.24524</v>
      </c>
      <c r="CX561" s="15">
        <f>DI647</f>
        <v>109819.141856027</v>
      </c>
      <c r="CY561" s="1">
        <f>DI663</f>
        <v>137089.53396</v>
      </c>
      <c r="CZ561" s="1">
        <v>1</v>
      </c>
      <c r="DB561" s="11">
        <f t="shared" si="1152"/>
        <v>3144</v>
      </c>
      <c r="DC561" s="11">
        <v>1.286</v>
      </c>
      <c r="DD561" s="12">
        <v>1.35</v>
      </c>
      <c r="DE561" s="13">
        <f t="shared" si="1143"/>
        <v>5458.2984</v>
      </c>
      <c r="DF561" s="11">
        <v>3</v>
      </c>
      <c r="DG561" s="11">
        <v>680</v>
      </c>
      <c r="DH561" s="11">
        <v>1.39</v>
      </c>
      <c r="DI561" s="16">
        <f t="shared" si="1144"/>
        <v>3.91238805970149</v>
      </c>
      <c r="DJ561" s="11">
        <v>1</v>
      </c>
      <c r="DK561" s="11">
        <v>2.38</v>
      </c>
      <c r="DL561" s="8">
        <f t="shared" si="1145"/>
        <v>3.38</v>
      </c>
      <c r="DM561" s="9">
        <v>1.275</v>
      </c>
      <c r="DN561" s="17">
        <v>1.085</v>
      </c>
      <c r="DO561" s="18">
        <f t="shared" si="1146"/>
        <v>299555.347790081</v>
      </c>
      <c r="DQ561" s="15">
        <f>EC630</f>
        <v>169508.957805</v>
      </c>
      <c r="DR561" s="15">
        <f>EC647</f>
        <v>137790.275896227</v>
      </c>
      <c r="DS561" s="1">
        <f>EC663</f>
        <v>231632.8102845</v>
      </c>
      <c r="DT561" s="1">
        <v>1</v>
      </c>
      <c r="DV561" s="11">
        <f t="shared" si="1153"/>
        <v>3203</v>
      </c>
      <c r="DW561" s="11">
        <v>1.286</v>
      </c>
      <c r="DX561" s="12">
        <v>1.35</v>
      </c>
      <c r="DY561" s="13">
        <f t="shared" si="1147"/>
        <v>5560.7283</v>
      </c>
      <c r="DZ561" s="11">
        <v>3</v>
      </c>
      <c r="EA561" s="11">
        <v>680</v>
      </c>
      <c r="EB561" s="11">
        <v>1.48</v>
      </c>
      <c r="EC561" s="16">
        <f t="shared" si="1148"/>
        <v>4.00238805970149</v>
      </c>
      <c r="ED561" s="11">
        <v>1</v>
      </c>
      <c r="EE561" s="11">
        <v>3.18</v>
      </c>
      <c r="EF561" s="8">
        <f t="shared" si="1149"/>
        <v>4.18</v>
      </c>
      <c r="EG561" s="9">
        <v>1.275</v>
      </c>
      <c r="EH561" s="17">
        <v>1.2</v>
      </c>
      <c r="EI561" s="18">
        <f t="shared" si="1150"/>
        <v>427011.761525146</v>
      </c>
    </row>
    <row r="562" customHeight="1" spans="1:140">
      <c r="A562" s="19" t="s">
        <v>34</v>
      </c>
      <c r="B562" s="19"/>
      <c r="C562" s="19"/>
      <c r="D562" s="20" t="s">
        <v>35</v>
      </c>
      <c r="E562" s="20"/>
      <c r="F562" s="11">
        <v>2704</v>
      </c>
      <c r="G562" s="11">
        <v>1.871</v>
      </c>
      <c r="H562" s="12">
        <v>1.35</v>
      </c>
      <c r="I562" s="13">
        <f t="shared" si="1123"/>
        <v>6829.8984</v>
      </c>
      <c r="J562" s="11">
        <v>3</v>
      </c>
      <c r="K562" s="11">
        <v>680</v>
      </c>
      <c r="L562" s="11">
        <v>1.39</v>
      </c>
      <c r="M562" s="16">
        <f t="shared" si="1124"/>
        <v>3.91238805970149</v>
      </c>
      <c r="N562" s="11">
        <v>1</v>
      </c>
      <c r="O562" s="11">
        <v>2.38</v>
      </c>
      <c r="P562" s="8">
        <f t="shared" si="1125"/>
        <v>3.38</v>
      </c>
      <c r="Q562" s="9">
        <v>1.275</v>
      </c>
      <c r="R562" s="17">
        <v>1</v>
      </c>
      <c r="S562" s="18">
        <f t="shared" si="1126"/>
        <v>345465.201612883</v>
      </c>
      <c r="U562" s="19" t="s">
        <v>34</v>
      </c>
      <c r="V562" s="19"/>
      <c r="W562" s="19"/>
      <c r="X562" s="20" t="s">
        <v>35</v>
      </c>
      <c r="Y562" s="20"/>
      <c r="Z562" s="11">
        <v>2704</v>
      </c>
      <c r="AA562" s="11">
        <v>1.871</v>
      </c>
      <c r="AB562" s="12">
        <v>1.35</v>
      </c>
      <c r="AC562" s="13">
        <f t="shared" si="1127"/>
        <v>6829.8984</v>
      </c>
      <c r="AD562" s="11">
        <v>3</v>
      </c>
      <c r="AE562" s="11">
        <v>680</v>
      </c>
      <c r="AF562" s="11">
        <v>1.39</v>
      </c>
      <c r="AG562" s="16">
        <f t="shared" si="1128"/>
        <v>3.91238805970149</v>
      </c>
      <c r="AH562" s="11">
        <v>1</v>
      </c>
      <c r="AI562" s="11">
        <v>2.38</v>
      </c>
      <c r="AJ562" s="8">
        <f t="shared" si="1129"/>
        <v>3.38</v>
      </c>
      <c r="AK562" s="9">
        <v>1.275</v>
      </c>
      <c r="AL562" s="17">
        <v>1</v>
      </c>
      <c r="AM562" s="18">
        <f t="shared" si="1130"/>
        <v>345465.201612883</v>
      </c>
      <c r="AO562" s="19" t="s">
        <v>34</v>
      </c>
      <c r="AP562" s="19"/>
      <c r="AQ562" s="19"/>
      <c r="AR562" s="20" t="s">
        <v>35</v>
      </c>
      <c r="AS562" s="20"/>
      <c r="AT562" s="11">
        <v>2704</v>
      </c>
      <c r="AU562" s="11">
        <v>1.871</v>
      </c>
      <c r="AV562" s="12">
        <v>1.35</v>
      </c>
      <c r="AW562" s="13">
        <f t="shared" si="1131"/>
        <v>6829.8984</v>
      </c>
      <c r="AX562" s="11">
        <v>3</v>
      </c>
      <c r="AY562" s="11">
        <v>680</v>
      </c>
      <c r="AZ562" s="11">
        <v>1.39</v>
      </c>
      <c r="BA562" s="16">
        <f t="shared" si="1132"/>
        <v>3.91238805970149</v>
      </c>
      <c r="BB562" s="11">
        <v>1</v>
      </c>
      <c r="BC562" s="11">
        <v>2.38</v>
      </c>
      <c r="BD562" s="8">
        <f t="shared" si="1133"/>
        <v>3.38</v>
      </c>
      <c r="BE562" s="9">
        <v>1.275</v>
      </c>
      <c r="BF562" s="17">
        <v>1.015</v>
      </c>
      <c r="BG562" s="18">
        <f t="shared" si="1134"/>
        <v>350647.179637076</v>
      </c>
      <c r="BI562" s="19" t="s">
        <v>34</v>
      </c>
      <c r="BJ562" s="19"/>
      <c r="BK562" s="19"/>
      <c r="BL562" s="20" t="s">
        <v>35</v>
      </c>
      <c r="BM562" s="20"/>
      <c r="BN562" s="11">
        <v>2704</v>
      </c>
      <c r="BO562" s="11">
        <v>1.871</v>
      </c>
      <c r="BP562" s="12">
        <v>1.35</v>
      </c>
      <c r="BQ562" s="13">
        <f t="shared" si="1135"/>
        <v>6829.8984</v>
      </c>
      <c r="BR562" s="11">
        <v>3</v>
      </c>
      <c r="BS562" s="11">
        <v>680</v>
      </c>
      <c r="BT562" s="11">
        <v>1.39</v>
      </c>
      <c r="BU562" s="16">
        <f t="shared" si="1136"/>
        <v>3.91238805970149</v>
      </c>
      <c r="BV562" s="11">
        <v>1</v>
      </c>
      <c r="BW562" s="11">
        <v>2.38</v>
      </c>
      <c r="BX562" s="8">
        <f t="shared" si="1137"/>
        <v>3.38</v>
      </c>
      <c r="BY562" s="9">
        <v>1.275</v>
      </c>
      <c r="BZ562" s="17">
        <v>1.015</v>
      </c>
      <c r="CA562" s="18">
        <f t="shared" si="1138"/>
        <v>350647.179637076</v>
      </c>
      <c r="CC562" s="19" t="s">
        <v>34</v>
      </c>
      <c r="CD562" s="19"/>
      <c r="CE562" s="19"/>
      <c r="CF562" s="20" t="s">
        <v>35</v>
      </c>
      <c r="CG562" s="20"/>
      <c r="CH562" s="11">
        <f t="shared" si="1151"/>
        <v>3132</v>
      </c>
      <c r="CI562" s="11">
        <v>1.871</v>
      </c>
      <c r="CJ562" s="12">
        <v>1.35</v>
      </c>
      <c r="CK562" s="13">
        <f t="shared" si="1139"/>
        <v>7910.9622</v>
      </c>
      <c r="CL562" s="11">
        <v>3</v>
      </c>
      <c r="CM562" s="11">
        <v>680</v>
      </c>
      <c r="CN562" s="11">
        <v>1.39</v>
      </c>
      <c r="CO562" s="16">
        <f t="shared" si="1140"/>
        <v>3.91238805970149</v>
      </c>
      <c r="CP562" s="11">
        <v>1</v>
      </c>
      <c r="CQ562" s="11">
        <v>2.38</v>
      </c>
      <c r="CR562" s="8">
        <f t="shared" si="1141"/>
        <v>3.38</v>
      </c>
      <c r="CS562" s="9">
        <v>1.275</v>
      </c>
      <c r="CT562" s="17">
        <v>1.085</v>
      </c>
      <c r="CU562" s="18">
        <f t="shared" si="1142"/>
        <v>434159.30378141</v>
      </c>
      <c r="CW562" s="19" t="s">
        <v>34</v>
      </c>
      <c r="CX562" s="19"/>
      <c r="CY562" s="19"/>
      <c r="CZ562" s="20" t="s">
        <v>35</v>
      </c>
      <c r="DA562" s="20"/>
      <c r="DB562" s="11">
        <f t="shared" si="1152"/>
        <v>3144</v>
      </c>
      <c r="DC562" s="11">
        <v>1.871</v>
      </c>
      <c r="DD562" s="12">
        <v>1.35</v>
      </c>
      <c r="DE562" s="13">
        <f t="shared" si="1143"/>
        <v>7941.2724</v>
      </c>
      <c r="DF562" s="11">
        <v>3</v>
      </c>
      <c r="DG562" s="11">
        <v>680</v>
      </c>
      <c r="DH562" s="11">
        <v>1.39</v>
      </c>
      <c r="DI562" s="16">
        <f t="shared" si="1144"/>
        <v>3.91238805970149</v>
      </c>
      <c r="DJ562" s="11">
        <v>1</v>
      </c>
      <c r="DK562" s="11">
        <v>2.38</v>
      </c>
      <c r="DL562" s="8">
        <f t="shared" si="1145"/>
        <v>3.38</v>
      </c>
      <c r="DM562" s="9">
        <v>1.275</v>
      </c>
      <c r="DN562" s="17">
        <v>1.085</v>
      </c>
      <c r="DO562" s="18">
        <f t="shared" si="1146"/>
        <v>435822.749389768</v>
      </c>
      <c r="DQ562" s="19" t="s">
        <v>34</v>
      </c>
      <c r="DR562" s="19"/>
      <c r="DS562" s="19"/>
      <c r="DT562" s="20" t="s">
        <v>35</v>
      </c>
      <c r="DU562" s="20"/>
      <c r="DV562" s="11">
        <f t="shared" si="1153"/>
        <v>3203</v>
      </c>
      <c r="DW562" s="11">
        <v>1.871</v>
      </c>
      <c r="DX562" s="12">
        <v>1.35</v>
      </c>
      <c r="DY562" s="13">
        <f t="shared" si="1147"/>
        <v>8090.29755</v>
      </c>
      <c r="DZ562" s="11">
        <v>3</v>
      </c>
      <c r="EA562" s="11">
        <v>680</v>
      </c>
      <c r="EB562" s="11">
        <v>1.48</v>
      </c>
      <c r="EC562" s="16">
        <f t="shared" si="1148"/>
        <v>4.00238805970149</v>
      </c>
      <c r="ED562" s="11">
        <v>1</v>
      </c>
      <c r="EE562" s="11">
        <v>3.18</v>
      </c>
      <c r="EF562" s="8">
        <f t="shared" si="1149"/>
        <v>4.18</v>
      </c>
      <c r="EG562" s="9">
        <v>1.275</v>
      </c>
      <c r="EH562" s="17">
        <v>1.2</v>
      </c>
      <c r="EI562" s="18">
        <f t="shared" si="1150"/>
        <v>621258.946977876</v>
      </c>
    </row>
    <row r="563" customHeight="1" spans="1:140">
      <c r="A563" s="19"/>
      <c r="B563" s="19"/>
      <c r="C563" s="19"/>
      <c r="D563" s="20"/>
      <c r="E563" s="20"/>
      <c r="F563" s="11">
        <v>2704</v>
      </c>
      <c r="G563" s="11">
        <v>1.286</v>
      </c>
      <c r="H563" s="12">
        <v>1.35</v>
      </c>
      <c r="I563" s="13">
        <f t="shared" si="1123"/>
        <v>4694.4144</v>
      </c>
      <c r="J563" s="11">
        <v>3</v>
      </c>
      <c r="K563" s="11">
        <v>430</v>
      </c>
      <c r="L563" s="11">
        <v>1.39</v>
      </c>
      <c r="M563" s="16">
        <f t="shared" si="1124"/>
        <v>3.45172839506173</v>
      </c>
      <c r="N563" s="11">
        <v>1</v>
      </c>
      <c r="O563" s="11">
        <v>2.38</v>
      </c>
      <c r="P563" s="8">
        <f t="shared" si="1125"/>
        <v>3.38</v>
      </c>
      <c r="Q563" s="9">
        <v>1.275</v>
      </c>
      <c r="R563" s="17">
        <v>1</v>
      </c>
      <c r="S563" s="18">
        <f t="shared" si="1126"/>
        <v>209491.390465656</v>
      </c>
      <c r="U563" s="19"/>
      <c r="V563" s="19"/>
      <c r="W563" s="19"/>
      <c r="X563" s="20"/>
      <c r="Y563" s="20"/>
      <c r="Z563" s="11">
        <v>2704</v>
      </c>
      <c r="AA563" s="11">
        <v>1.286</v>
      </c>
      <c r="AB563" s="12">
        <v>1.35</v>
      </c>
      <c r="AC563" s="13">
        <f t="shared" si="1127"/>
        <v>4694.4144</v>
      </c>
      <c r="AD563" s="11">
        <v>3</v>
      </c>
      <c r="AE563" s="11">
        <v>430</v>
      </c>
      <c r="AF563" s="11">
        <v>1.39</v>
      </c>
      <c r="AG563" s="16">
        <f t="shared" si="1128"/>
        <v>3.45172839506173</v>
      </c>
      <c r="AH563" s="11">
        <v>1</v>
      </c>
      <c r="AI563" s="11">
        <v>2.38</v>
      </c>
      <c r="AJ563" s="8">
        <f t="shared" si="1129"/>
        <v>3.38</v>
      </c>
      <c r="AK563" s="9">
        <v>1.275</v>
      </c>
      <c r="AL563" s="17">
        <v>1</v>
      </c>
      <c r="AM563" s="18">
        <f t="shared" si="1130"/>
        <v>209491.390465656</v>
      </c>
      <c r="AO563" s="19"/>
      <c r="AP563" s="19"/>
      <c r="AQ563" s="19"/>
      <c r="AR563" s="20"/>
      <c r="AS563" s="20"/>
      <c r="AT563" s="11">
        <v>2704</v>
      </c>
      <c r="AU563" s="11">
        <v>1.286</v>
      </c>
      <c r="AV563" s="12">
        <v>1.35</v>
      </c>
      <c r="AW563" s="13">
        <f t="shared" si="1131"/>
        <v>4694.4144</v>
      </c>
      <c r="AX563" s="11">
        <v>3</v>
      </c>
      <c r="AY563" s="11">
        <v>430</v>
      </c>
      <c r="AZ563" s="11">
        <v>1.39</v>
      </c>
      <c r="BA563" s="16">
        <f t="shared" si="1132"/>
        <v>3.45172839506173</v>
      </c>
      <c r="BB563" s="11">
        <v>1</v>
      </c>
      <c r="BC563" s="11">
        <v>2.38</v>
      </c>
      <c r="BD563" s="8">
        <f t="shared" si="1133"/>
        <v>3.38</v>
      </c>
      <c r="BE563" s="9">
        <v>1.275</v>
      </c>
      <c r="BF563" s="17">
        <v>1.015</v>
      </c>
      <c r="BG563" s="18">
        <f t="shared" si="1134"/>
        <v>212633.761322641</v>
      </c>
      <c r="BI563" s="19"/>
      <c r="BJ563" s="19"/>
      <c r="BK563" s="19"/>
      <c r="BL563" s="20"/>
      <c r="BM563" s="20"/>
      <c r="BN563" s="11">
        <v>2704</v>
      </c>
      <c r="BO563" s="11">
        <v>1.286</v>
      </c>
      <c r="BP563" s="12">
        <v>1.35</v>
      </c>
      <c r="BQ563" s="13">
        <f t="shared" si="1135"/>
        <v>4694.4144</v>
      </c>
      <c r="BR563" s="11">
        <v>3</v>
      </c>
      <c r="BS563" s="11">
        <v>430</v>
      </c>
      <c r="BT563" s="11">
        <v>1.39</v>
      </c>
      <c r="BU563" s="16">
        <f t="shared" si="1136"/>
        <v>3.45172839506173</v>
      </c>
      <c r="BV563" s="11">
        <v>1</v>
      </c>
      <c r="BW563" s="11">
        <v>2.38</v>
      </c>
      <c r="BX563" s="8">
        <f t="shared" si="1137"/>
        <v>3.38</v>
      </c>
      <c r="BY563" s="9">
        <v>1.275</v>
      </c>
      <c r="BZ563" s="17">
        <v>1.015</v>
      </c>
      <c r="CA563" s="18">
        <f t="shared" si="1138"/>
        <v>212633.761322641</v>
      </c>
      <c r="CC563" s="19"/>
      <c r="CD563" s="19"/>
      <c r="CE563" s="19"/>
      <c r="CF563" s="20"/>
      <c r="CG563" s="20"/>
      <c r="CH563" s="11">
        <f t="shared" si="1151"/>
        <v>3132</v>
      </c>
      <c r="CI563" s="11">
        <v>1.286</v>
      </c>
      <c r="CJ563" s="12">
        <v>1.35</v>
      </c>
      <c r="CK563" s="13">
        <f t="shared" si="1139"/>
        <v>5437.4652</v>
      </c>
      <c r="CL563" s="11">
        <v>3</v>
      </c>
      <c r="CM563" s="11">
        <v>430</v>
      </c>
      <c r="CN563" s="11">
        <v>1.39</v>
      </c>
      <c r="CO563" s="16">
        <f t="shared" si="1140"/>
        <v>3.45172839506173</v>
      </c>
      <c r="CP563" s="11">
        <v>1</v>
      </c>
      <c r="CQ563" s="11">
        <v>2.38</v>
      </c>
      <c r="CR563" s="8">
        <f t="shared" si="1141"/>
        <v>3.38</v>
      </c>
      <c r="CS563" s="9">
        <v>1.275</v>
      </c>
      <c r="CT563" s="17">
        <v>1.085</v>
      </c>
      <c r="CU563" s="18">
        <f t="shared" si="1142"/>
        <v>263275.82577966</v>
      </c>
      <c r="CW563" s="19"/>
      <c r="CX563" s="19"/>
      <c r="CY563" s="19"/>
      <c r="CZ563" s="20"/>
      <c r="DA563" s="20"/>
      <c r="DB563" s="11">
        <f t="shared" si="1152"/>
        <v>3144</v>
      </c>
      <c r="DC563" s="11">
        <v>1.286</v>
      </c>
      <c r="DD563" s="12">
        <v>1.35</v>
      </c>
      <c r="DE563" s="13">
        <f t="shared" si="1143"/>
        <v>5458.2984</v>
      </c>
      <c r="DF563" s="11">
        <v>3</v>
      </c>
      <c r="DG563" s="11">
        <v>430</v>
      </c>
      <c r="DH563" s="11">
        <v>1.39</v>
      </c>
      <c r="DI563" s="16">
        <f t="shared" si="1144"/>
        <v>3.45172839506173</v>
      </c>
      <c r="DJ563" s="11">
        <v>1</v>
      </c>
      <c r="DK563" s="11">
        <v>2.38</v>
      </c>
      <c r="DL563" s="8">
        <f t="shared" si="1145"/>
        <v>3.38</v>
      </c>
      <c r="DM563" s="9">
        <v>1.275</v>
      </c>
      <c r="DN563" s="17">
        <v>1.085</v>
      </c>
      <c r="DO563" s="18">
        <f t="shared" si="1146"/>
        <v>264284.545418663</v>
      </c>
      <c r="DQ563" s="19"/>
      <c r="DR563" s="19"/>
      <c r="DS563" s="19"/>
      <c r="DT563" s="20"/>
      <c r="DU563" s="20"/>
      <c r="DV563" s="11">
        <f t="shared" si="1153"/>
        <v>3203</v>
      </c>
      <c r="DW563" s="11">
        <v>1.286</v>
      </c>
      <c r="DX563" s="12">
        <v>1.35</v>
      </c>
      <c r="DY563" s="13">
        <f t="shared" si="1147"/>
        <v>5560.7283</v>
      </c>
      <c r="DZ563" s="11">
        <v>3</v>
      </c>
      <c r="EA563" s="11">
        <v>430</v>
      </c>
      <c r="EB563" s="11">
        <v>1.48</v>
      </c>
      <c r="EC563" s="16">
        <f t="shared" si="1148"/>
        <v>3.54172839506173</v>
      </c>
      <c r="ED563" s="11">
        <v>1</v>
      </c>
      <c r="EE563" s="11">
        <v>3.18</v>
      </c>
      <c r="EF563" s="8">
        <f t="shared" si="1149"/>
        <v>4.18</v>
      </c>
      <c r="EG563" s="9">
        <v>1.275</v>
      </c>
      <c r="EH563" s="17">
        <v>1.2</v>
      </c>
      <c r="EI563" s="18">
        <f t="shared" si="1150"/>
        <v>377864.329560221</v>
      </c>
    </row>
    <row r="564" customHeight="1" spans="1:140">
      <c r="A564" s="21">
        <f>A559+B559+C559+D559+A561+B561+C561</f>
        <v>3945873.27547803</v>
      </c>
      <c r="B564" s="21"/>
      <c r="C564" s="21"/>
      <c r="D564" s="22">
        <f>A564/E559</f>
        <v>219215.181971002</v>
      </c>
      <c r="E564" s="22"/>
      <c r="F564" s="11">
        <v>2704</v>
      </c>
      <c r="G564" s="11">
        <v>1.871</v>
      </c>
      <c r="H564" s="12">
        <v>1.35</v>
      </c>
      <c r="I564" s="13">
        <f t="shared" si="1123"/>
        <v>6829.8984</v>
      </c>
      <c r="J564" s="11">
        <v>3</v>
      </c>
      <c r="K564" s="11">
        <v>430</v>
      </c>
      <c r="L564" s="11">
        <v>1.39</v>
      </c>
      <c r="M564" s="16">
        <f t="shared" si="1124"/>
        <v>3.45172839506173</v>
      </c>
      <c r="N564" s="11">
        <v>1</v>
      </c>
      <c r="O564" s="11">
        <v>2.38</v>
      </c>
      <c r="P564" s="8">
        <f t="shared" si="1125"/>
        <v>3.38</v>
      </c>
      <c r="Q564" s="9">
        <v>1.275</v>
      </c>
      <c r="R564" s="17">
        <v>1</v>
      </c>
      <c r="S564" s="18">
        <f t="shared" si="1126"/>
        <v>304788.795926316</v>
      </c>
      <c r="U564" s="21">
        <f>U559+V559+W559+X559+U561+V561+W561</f>
        <v>4246148.90159237</v>
      </c>
      <c r="V564" s="21"/>
      <c r="W564" s="21"/>
      <c r="X564" s="22">
        <f>U564/Y559</f>
        <v>235897.161199576</v>
      </c>
      <c r="Y564" s="22"/>
      <c r="Z564" s="11">
        <v>2704</v>
      </c>
      <c r="AA564" s="11">
        <v>1.871</v>
      </c>
      <c r="AB564" s="12">
        <v>1.35</v>
      </c>
      <c r="AC564" s="13">
        <f t="shared" si="1127"/>
        <v>6829.8984</v>
      </c>
      <c r="AD564" s="11">
        <v>3</v>
      </c>
      <c r="AE564" s="11">
        <v>430</v>
      </c>
      <c r="AF564" s="11">
        <v>1.39</v>
      </c>
      <c r="AG564" s="16">
        <f t="shared" si="1128"/>
        <v>3.45172839506173</v>
      </c>
      <c r="AH564" s="11">
        <v>1</v>
      </c>
      <c r="AI564" s="11">
        <v>2.38</v>
      </c>
      <c r="AJ564" s="8">
        <f t="shared" si="1129"/>
        <v>3.38</v>
      </c>
      <c r="AK564" s="9">
        <v>1.275</v>
      </c>
      <c r="AL564" s="17">
        <v>1</v>
      </c>
      <c r="AM564" s="18">
        <f t="shared" si="1130"/>
        <v>304788.795926316</v>
      </c>
      <c r="AO564" s="21">
        <f>AO559+AP559+AQ559+AR559+AO561+AP561+AQ561</f>
        <v>4224523.42581098</v>
      </c>
      <c r="AP564" s="21"/>
      <c r="AQ564" s="21"/>
      <c r="AR564" s="22">
        <f>AO564/AS559</f>
        <v>234695.745878388</v>
      </c>
      <c r="AS564" s="22"/>
      <c r="AT564" s="11">
        <v>2704</v>
      </c>
      <c r="AU564" s="11">
        <v>1.871</v>
      </c>
      <c r="AV564" s="12">
        <v>1.35</v>
      </c>
      <c r="AW564" s="13">
        <f t="shared" si="1131"/>
        <v>6829.8984</v>
      </c>
      <c r="AX564" s="11">
        <v>3</v>
      </c>
      <c r="AY564" s="11">
        <v>430</v>
      </c>
      <c r="AZ564" s="11">
        <v>1.39</v>
      </c>
      <c r="BA564" s="16">
        <f t="shared" si="1132"/>
        <v>3.45172839506173</v>
      </c>
      <c r="BB564" s="11">
        <v>1</v>
      </c>
      <c r="BC564" s="11">
        <v>2.38</v>
      </c>
      <c r="BD564" s="8">
        <f t="shared" si="1133"/>
        <v>3.38</v>
      </c>
      <c r="BE564" s="9">
        <v>1.275</v>
      </c>
      <c r="BF564" s="17">
        <v>1.015</v>
      </c>
      <c r="BG564" s="18">
        <f t="shared" si="1134"/>
        <v>309360.627865211</v>
      </c>
      <c r="BI564" s="21">
        <f>BI559+BJ559+BK559+BL559+BI561+BJ561+BK561</f>
        <v>4630196.2194174</v>
      </c>
      <c r="BJ564" s="21"/>
      <c r="BK564" s="21"/>
      <c r="BL564" s="22">
        <f>BI564/BM559</f>
        <v>257233.123300966</v>
      </c>
      <c r="BM564" s="22"/>
      <c r="BN564" s="11">
        <v>2704</v>
      </c>
      <c r="BO564" s="11">
        <v>1.871</v>
      </c>
      <c r="BP564" s="12">
        <v>1.35</v>
      </c>
      <c r="BQ564" s="13">
        <f t="shared" si="1135"/>
        <v>6829.8984</v>
      </c>
      <c r="BR564" s="11">
        <v>3</v>
      </c>
      <c r="BS564" s="11">
        <v>430</v>
      </c>
      <c r="BT564" s="11">
        <v>1.39</v>
      </c>
      <c r="BU564" s="16">
        <f t="shared" si="1136"/>
        <v>3.45172839506173</v>
      </c>
      <c r="BV564" s="11">
        <v>1</v>
      </c>
      <c r="BW564" s="11">
        <v>2.38</v>
      </c>
      <c r="BX564" s="8">
        <f t="shared" si="1137"/>
        <v>3.38</v>
      </c>
      <c r="BY564" s="9">
        <v>1.275</v>
      </c>
      <c r="BZ564" s="17">
        <v>1.015</v>
      </c>
      <c r="CA564" s="18">
        <f t="shared" si="1138"/>
        <v>309360.627865211</v>
      </c>
      <c r="CC564" s="21">
        <f>CC559+CD559+CE559+CF559+CC561+CD561+CE561</f>
        <v>5106897.08589824</v>
      </c>
      <c r="CD564" s="21"/>
      <c r="CE564" s="21"/>
      <c r="CF564" s="22">
        <f>CC564/CG559</f>
        <v>283716.504772124</v>
      </c>
      <c r="CG564" s="22"/>
      <c r="CH564" s="11">
        <f t="shared" si="1151"/>
        <v>3132</v>
      </c>
      <c r="CI564" s="11">
        <v>1.871</v>
      </c>
      <c r="CJ564" s="12">
        <v>1.35</v>
      </c>
      <c r="CK564" s="13">
        <f t="shared" si="1139"/>
        <v>7910.9622</v>
      </c>
      <c r="CL564" s="11">
        <v>3</v>
      </c>
      <c r="CM564" s="11">
        <v>430</v>
      </c>
      <c r="CN564" s="11">
        <v>1.39</v>
      </c>
      <c r="CO564" s="16">
        <f t="shared" si="1140"/>
        <v>3.45172839506173</v>
      </c>
      <c r="CP564" s="11">
        <v>1</v>
      </c>
      <c r="CQ564" s="11">
        <v>2.38</v>
      </c>
      <c r="CR564" s="8">
        <f t="shared" si="1141"/>
        <v>3.38</v>
      </c>
      <c r="CS564" s="9">
        <v>1.275</v>
      </c>
      <c r="CT564" s="17">
        <v>1.085</v>
      </c>
      <c r="CU564" s="18">
        <f t="shared" si="1142"/>
        <v>383039.712312398</v>
      </c>
      <c r="CW564" s="21">
        <f>CW559+CX559+CY559+CZ559+CW561+CX561+CY561</f>
        <v>5621820.87052611</v>
      </c>
      <c r="CX564" s="21"/>
      <c r="CY564" s="21"/>
      <c r="CZ564" s="22">
        <f>CW564/DA559</f>
        <v>312323.381695895</v>
      </c>
      <c r="DA564" s="22"/>
      <c r="DB564" s="11">
        <f t="shared" si="1152"/>
        <v>3144</v>
      </c>
      <c r="DC564" s="11">
        <v>1.871</v>
      </c>
      <c r="DD564" s="12">
        <v>1.35</v>
      </c>
      <c r="DE564" s="13">
        <f t="shared" si="1143"/>
        <v>7941.2724</v>
      </c>
      <c r="DF564" s="11">
        <v>3</v>
      </c>
      <c r="DG564" s="11">
        <v>430</v>
      </c>
      <c r="DH564" s="11">
        <v>1.39</v>
      </c>
      <c r="DI564" s="16">
        <f t="shared" si="1144"/>
        <v>3.45172839506173</v>
      </c>
      <c r="DJ564" s="11">
        <v>1</v>
      </c>
      <c r="DK564" s="11">
        <v>2.38</v>
      </c>
      <c r="DL564" s="8">
        <f t="shared" si="1145"/>
        <v>3.38</v>
      </c>
      <c r="DM564" s="9">
        <v>1.275</v>
      </c>
      <c r="DN564" s="17">
        <v>1.085</v>
      </c>
      <c r="DO564" s="18">
        <f t="shared" si="1146"/>
        <v>384507.297417044</v>
      </c>
      <c r="DQ564" s="21">
        <f>DQ559+DR559+DS559+DT559+DQ561+DR561+DS561</f>
        <v>8504232.91768147</v>
      </c>
      <c r="DR564" s="21"/>
      <c r="DS564" s="21"/>
      <c r="DT564" s="22">
        <f>DQ564/DU559</f>
        <v>472457.384315637</v>
      </c>
      <c r="DU564" s="22"/>
      <c r="DV564" s="11">
        <f t="shared" si="1153"/>
        <v>3203</v>
      </c>
      <c r="DW564" s="11">
        <v>1.871</v>
      </c>
      <c r="DX564" s="12">
        <v>1.35</v>
      </c>
      <c r="DY564" s="13">
        <f t="shared" si="1147"/>
        <v>8090.29755</v>
      </c>
      <c r="DZ564" s="11">
        <v>3</v>
      </c>
      <c r="EA564" s="11">
        <v>430</v>
      </c>
      <c r="EB564" s="11">
        <v>1.48</v>
      </c>
      <c r="EC564" s="16">
        <f t="shared" si="1148"/>
        <v>3.54172839506173</v>
      </c>
      <c r="ED564" s="11">
        <v>1</v>
      </c>
      <c r="EE564" s="11">
        <v>3.18</v>
      </c>
      <c r="EF564" s="8">
        <f t="shared" si="1149"/>
        <v>4.18</v>
      </c>
      <c r="EG564" s="9">
        <v>1.275</v>
      </c>
      <c r="EH564" s="17">
        <v>1.2</v>
      </c>
      <c r="EI564" s="18">
        <f t="shared" si="1150"/>
        <v>549754.401716309</v>
      </c>
    </row>
    <row r="565" customHeight="1" spans="1:140">
      <c r="A565" s="21"/>
      <c r="B565" s="21"/>
      <c r="C565" s="21"/>
      <c r="D565" s="22"/>
      <c r="E565" s="22"/>
      <c r="F565" s="11">
        <v>2704</v>
      </c>
      <c r="G565" s="11">
        <v>0.5</v>
      </c>
      <c r="H565" s="12">
        <v>1.35</v>
      </c>
      <c r="I565" s="13">
        <f t="shared" si="1123"/>
        <v>1825.2</v>
      </c>
      <c r="J565" s="11">
        <v>3</v>
      </c>
      <c r="K565" s="11">
        <v>680</v>
      </c>
      <c r="L565" s="11">
        <v>1.39</v>
      </c>
      <c r="M565" s="16">
        <f t="shared" si="1124"/>
        <v>3.91238805970149</v>
      </c>
      <c r="N565" s="11">
        <v>1</v>
      </c>
      <c r="O565" s="11">
        <v>2.38</v>
      </c>
      <c r="P565" s="8">
        <f t="shared" si="1125"/>
        <v>3.38</v>
      </c>
      <c r="Q565" s="9">
        <v>1.275</v>
      </c>
      <c r="R565" s="17">
        <v>1</v>
      </c>
      <c r="S565" s="18">
        <f t="shared" si="1126"/>
        <v>92321.0052412836</v>
      </c>
      <c r="U565" s="21"/>
      <c r="V565" s="21"/>
      <c r="W565" s="21"/>
      <c r="X565" s="22"/>
      <c r="Y565" s="22"/>
      <c r="Z565" s="11">
        <v>2704</v>
      </c>
      <c r="AA565" s="11">
        <v>0.5</v>
      </c>
      <c r="AB565" s="12">
        <v>1.35</v>
      </c>
      <c r="AC565" s="13">
        <f t="shared" si="1127"/>
        <v>1825.2</v>
      </c>
      <c r="AD565" s="11">
        <v>3</v>
      </c>
      <c r="AE565" s="11">
        <v>680</v>
      </c>
      <c r="AF565" s="11">
        <v>1.39</v>
      </c>
      <c r="AG565" s="16">
        <f t="shared" si="1128"/>
        <v>3.91238805970149</v>
      </c>
      <c r="AH565" s="11">
        <v>1</v>
      </c>
      <c r="AI565" s="11">
        <v>2.38</v>
      </c>
      <c r="AJ565" s="8">
        <f t="shared" si="1129"/>
        <v>3.38</v>
      </c>
      <c r="AK565" s="9">
        <v>1.275</v>
      </c>
      <c r="AL565" s="17">
        <v>1</v>
      </c>
      <c r="AM565" s="18">
        <f t="shared" si="1130"/>
        <v>92321.0052412836</v>
      </c>
      <c r="AO565" s="21"/>
      <c r="AP565" s="21"/>
      <c r="AQ565" s="21"/>
      <c r="AR565" s="22"/>
      <c r="AS565" s="22"/>
      <c r="AT565" s="11">
        <v>2704</v>
      </c>
      <c r="AU565" s="11">
        <v>0.5</v>
      </c>
      <c r="AV565" s="12">
        <v>1.35</v>
      </c>
      <c r="AW565" s="13">
        <f t="shared" si="1131"/>
        <v>1825.2</v>
      </c>
      <c r="AX565" s="11">
        <v>3</v>
      </c>
      <c r="AY565" s="11">
        <v>680</v>
      </c>
      <c r="AZ565" s="11">
        <v>1.39</v>
      </c>
      <c r="BA565" s="16">
        <f t="shared" si="1132"/>
        <v>3.91238805970149</v>
      </c>
      <c r="BB565" s="11">
        <v>1</v>
      </c>
      <c r="BC565" s="11">
        <v>2.38</v>
      </c>
      <c r="BD565" s="8">
        <f t="shared" si="1133"/>
        <v>3.38</v>
      </c>
      <c r="BE565" s="9">
        <v>1.275</v>
      </c>
      <c r="BF565" s="17">
        <v>1.015</v>
      </c>
      <c r="BG565" s="18">
        <f t="shared" si="1134"/>
        <v>93705.8203199028</v>
      </c>
      <c r="BI565" s="21"/>
      <c r="BJ565" s="21"/>
      <c r="BK565" s="21"/>
      <c r="BL565" s="22"/>
      <c r="BM565" s="22"/>
      <c r="BN565" s="11">
        <v>2704</v>
      </c>
      <c r="BO565" s="11">
        <v>0.5</v>
      </c>
      <c r="BP565" s="12">
        <v>1.35</v>
      </c>
      <c r="BQ565" s="13">
        <f t="shared" si="1135"/>
        <v>1825.2</v>
      </c>
      <c r="BR565" s="11">
        <v>3</v>
      </c>
      <c r="BS565" s="11">
        <v>680</v>
      </c>
      <c r="BT565" s="11">
        <v>1.39</v>
      </c>
      <c r="BU565" s="16">
        <f t="shared" si="1136"/>
        <v>3.91238805970149</v>
      </c>
      <c r="BV565" s="11">
        <v>1</v>
      </c>
      <c r="BW565" s="11">
        <v>2.38</v>
      </c>
      <c r="BX565" s="8">
        <f t="shared" si="1137"/>
        <v>3.38</v>
      </c>
      <c r="BY565" s="9">
        <v>1.275</v>
      </c>
      <c r="BZ565" s="17">
        <v>1.015</v>
      </c>
      <c r="CA565" s="18">
        <f t="shared" si="1138"/>
        <v>93705.8203199028</v>
      </c>
      <c r="CC565" s="21"/>
      <c r="CD565" s="21"/>
      <c r="CE565" s="21"/>
      <c r="CF565" s="22"/>
      <c r="CG565" s="22"/>
      <c r="CH565" s="11">
        <f t="shared" si="1151"/>
        <v>3132</v>
      </c>
      <c r="CI565" s="11">
        <v>0.5</v>
      </c>
      <c r="CJ565" s="12">
        <v>1.35</v>
      </c>
      <c r="CK565" s="13">
        <f t="shared" si="1139"/>
        <v>2114.1</v>
      </c>
      <c r="CL565" s="11">
        <v>3</v>
      </c>
      <c r="CM565" s="11">
        <v>680</v>
      </c>
      <c r="CN565" s="11">
        <v>1.39</v>
      </c>
      <c r="CO565" s="16">
        <f t="shared" si="1140"/>
        <v>3.91238805970149</v>
      </c>
      <c r="CP565" s="11">
        <v>1</v>
      </c>
      <c r="CQ565" s="11">
        <v>2.38</v>
      </c>
      <c r="CR565" s="8">
        <f t="shared" si="1141"/>
        <v>3.38</v>
      </c>
      <c r="CS565" s="9">
        <v>1.275</v>
      </c>
      <c r="CT565" s="17">
        <v>1.085</v>
      </c>
      <c r="CU565" s="18">
        <f t="shared" si="1142"/>
        <v>116023.330780708</v>
      </c>
      <c r="CW565" s="21"/>
      <c r="CX565" s="21"/>
      <c r="CY565" s="21"/>
      <c r="CZ565" s="22"/>
      <c r="DA565" s="22"/>
      <c r="DB565" s="11">
        <f t="shared" si="1152"/>
        <v>3144</v>
      </c>
      <c r="DC565" s="11">
        <v>0.5</v>
      </c>
      <c r="DD565" s="12">
        <v>1.35</v>
      </c>
      <c r="DE565" s="13">
        <f t="shared" si="1143"/>
        <v>2122.2</v>
      </c>
      <c r="DF565" s="11">
        <v>3</v>
      </c>
      <c r="DG565" s="11">
        <v>680</v>
      </c>
      <c r="DH565" s="11">
        <v>1.39</v>
      </c>
      <c r="DI565" s="16">
        <f t="shared" si="1144"/>
        <v>3.91238805970149</v>
      </c>
      <c r="DJ565" s="11">
        <v>1</v>
      </c>
      <c r="DK565" s="11">
        <v>2.38</v>
      </c>
      <c r="DL565" s="8">
        <f t="shared" si="1145"/>
        <v>3.38</v>
      </c>
      <c r="DM565" s="9">
        <v>1.275</v>
      </c>
      <c r="DN565" s="17">
        <v>1.085</v>
      </c>
      <c r="DO565" s="18">
        <f t="shared" si="1146"/>
        <v>116467.864615117</v>
      </c>
      <c r="DQ565" s="21"/>
      <c r="DR565" s="21"/>
      <c r="DS565" s="21"/>
      <c r="DT565" s="22"/>
      <c r="DU565" s="22"/>
      <c r="DV565" s="11">
        <f t="shared" si="1153"/>
        <v>3203</v>
      </c>
      <c r="DW565" s="11">
        <v>0.5</v>
      </c>
      <c r="DX565" s="12">
        <v>1.35</v>
      </c>
      <c r="DY565" s="13">
        <f t="shared" si="1147"/>
        <v>2162.025</v>
      </c>
      <c r="DZ565" s="11">
        <v>3</v>
      </c>
      <c r="EA565" s="11">
        <v>680</v>
      </c>
      <c r="EB565" s="11">
        <v>1.48</v>
      </c>
      <c r="EC565" s="16">
        <f t="shared" si="1148"/>
        <v>4.00238805970149</v>
      </c>
      <c r="ED565" s="11">
        <v>1</v>
      </c>
      <c r="EE565" s="11">
        <v>3.18</v>
      </c>
      <c r="EF565" s="8">
        <f t="shared" si="1149"/>
        <v>4.18</v>
      </c>
      <c r="EG565" s="9">
        <v>1.275</v>
      </c>
      <c r="EH565" s="17">
        <v>1.2</v>
      </c>
      <c r="EI565" s="18">
        <f t="shared" si="1150"/>
        <v>166023.235429684</v>
      </c>
    </row>
    <row r="566" customHeight="1" spans="1:140">
      <c r="F566" s="11">
        <v>2704</v>
      </c>
      <c r="G566" s="11">
        <v>0.5</v>
      </c>
      <c r="H566" s="12">
        <v>1.35</v>
      </c>
      <c r="I566" s="13">
        <f t="shared" si="1123"/>
        <v>1825.2</v>
      </c>
      <c r="J566" s="11">
        <v>3</v>
      </c>
      <c r="K566" s="11">
        <v>680</v>
      </c>
      <c r="L566" s="11">
        <v>1.39</v>
      </c>
      <c r="M566" s="16">
        <f t="shared" si="1124"/>
        <v>3.91238805970149</v>
      </c>
      <c r="N566" s="11">
        <v>1</v>
      </c>
      <c r="O566" s="11">
        <v>2.38</v>
      </c>
      <c r="P566" s="8">
        <f t="shared" si="1125"/>
        <v>3.38</v>
      </c>
      <c r="Q566" s="9">
        <v>1.275</v>
      </c>
      <c r="R566" s="17">
        <v>1</v>
      </c>
      <c r="S566" s="18">
        <f t="shared" si="1126"/>
        <v>92321.0052412836</v>
      </c>
      <c r="Z566" s="11">
        <v>2704</v>
      </c>
      <c r="AA566" s="11">
        <v>0.5</v>
      </c>
      <c r="AB566" s="12">
        <v>1.35</v>
      </c>
      <c r="AC566" s="13">
        <f t="shared" si="1127"/>
        <v>1825.2</v>
      </c>
      <c r="AD566" s="11">
        <v>3</v>
      </c>
      <c r="AE566" s="11">
        <v>680</v>
      </c>
      <c r="AF566" s="11">
        <v>1.39</v>
      </c>
      <c r="AG566" s="16">
        <f t="shared" si="1128"/>
        <v>3.91238805970149</v>
      </c>
      <c r="AH566" s="11">
        <v>1</v>
      </c>
      <c r="AI566" s="11">
        <v>2.38</v>
      </c>
      <c r="AJ566" s="8">
        <f t="shared" si="1129"/>
        <v>3.38</v>
      </c>
      <c r="AK566" s="9">
        <v>1.275</v>
      </c>
      <c r="AL566" s="17">
        <v>1</v>
      </c>
      <c r="AM566" s="18">
        <f t="shared" si="1130"/>
        <v>92321.0052412836</v>
      </c>
      <c r="AT566" s="11">
        <v>2704</v>
      </c>
      <c r="AU566" s="11">
        <v>0.5</v>
      </c>
      <c r="AV566" s="12">
        <v>1.35</v>
      </c>
      <c r="AW566" s="13">
        <f t="shared" si="1131"/>
        <v>1825.2</v>
      </c>
      <c r="AX566" s="11">
        <v>3</v>
      </c>
      <c r="AY566" s="11">
        <v>680</v>
      </c>
      <c r="AZ566" s="11">
        <v>1.39</v>
      </c>
      <c r="BA566" s="16">
        <f t="shared" si="1132"/>
        <v>3.91238805970149</v>
      </c>
      <c r="BB566" s="11">
        <v>1</v>
      </c>
      <c r="BC566" s="11">
        <v>2.38</v>
      </c>
      <c r="BD566" s="8">
        <f t="shared" si="1133"/>
        <v>3.38</v>
      </c>
      <c r="BE566" s="9">
        <v>1.275</v>
      </c>
      <c r="BF566" s="17">
        <v>1.015</v>
      </c>
      <c r="BG566" s="18">
        <f t="shared" si="1134"/>
        <v>93705.8203199028</v>
      </c>
      <c r="BN566" s="11">
        <v>2704</v>
      </c>
      <c r="BO566" s="11">
        <v>0.5</v>
      </c>
      <c r="BP566" s="12">
        <v>1.35</v>
      </c>
      <c r="BQ566" s="13">
        <f t="shared" si="1135"/>
        <v>1825.2</v>
      </c>
      <c r="BR566" s="11">
        <v>3</v>
      </c>
      <c r="BS566" s="11">
        <v>680</v>
      </c>
      <c r="BT566" s="11">
        <v>1.39</v>
      </c>
      <c r="BU566" s="16">
        <f t="shared" si="1136"/>
        <v>3.91238805970149</v>
      </c>
      <c r="BV566" s="11">
        <v>1</v>
      </c>
      <c r="BW566" s="11">
        <v>2.38</v>
      </c>
      <c r="BX566" s="8">
        <f t="shared" si="1137"/>
        <v>3.38</v>
      </c>
      <c r="BY566" s="9">
        <v>1.275</v>
      </c>
      <c r="BZ566" s="17">
        <v>1.015</v>
      </c>
      <c r="CA566" s="18">
        <f t="shared" si="1138"/>
        <v>93705.8203199028</v>
      </c>
      <c r="CH566" s="11">
        <f t="shared" si="1151"/>
        <v>3132</v>
      </c>
      <c r="CI566" s="11">
        <v>0.5</v>
      </c>
      <c r="CJ566" s="12">
        <v>1.35</v>
      </c>
      <c r="CK566" s="13">
        <f t="shared" si="1139"/>
        <v>2114.1</v>
      </c>
      <c r="CL566" s="11">
        <v>3</v>
      </c>
      <c r="CM566" s="11">
        <v>680</v>
      </c>
      <c r="CN566" s="11">
        <v>1.39</v>
      </c>
      <c r="CO566" s="16">
        <f t="shared" si="1140"/>
        <v>3.91238805970149</v>
      </c>
      <c r="CP566" s="11">
        <v>1</v>
      </c>
      <c r="CQ566" s="11">
        <v>2.38</v>
      </c>
      <c r="CR566" s="8">
        <f t="shared" si="1141"/>
        <v>3.38</v>
      </c>
      <c r="CS566" s="9">
        <v>1.275</v>
      </c>
      <c r="CT566" s="17">
        <v>1.085</v>
      </c>
      <c r="CU566" s="18">
        <f t="shared" si="1142"/>
        <v>116023.330780708</v>
      </c>
      <c r="DB566" s="11">
        <f t="shared" si="1152"/>
        <v>3144</v>
      </c>
      <c r="DC566" s="11">
        <v>0.5</v>
      </c>
      <c r="DD566" s="12">
        <v>1.35</v>
      </c>
      <c r="DE566" s="13">
        <f t="shared" si="1143"/>
        <v>2122.2</v>
      </c>
      <c r="DF566" s="11">
        <v>3</v>
      </c>
      <c r="DG566" s="11">
        <v>680</v>
      </c>
      <c r="DH566" s="11">
        <v>1.39</v>
      </c>
      <c r="DI566" s="16">
        <f t="shared" si="1144"/>
        <v>3.91238805970149</v>
      </c>
      <c r="DJ566" s="11">
        <v>1</v>
      </c>
      <c r="DK566" s="11">
        <v>2.38</v>
      </c>
      <c r="DL566" s="8">
        <f t="shared" si="1145"/>
        <v>3.38</v>
      </c>
      <c r="DM566" s="9">
        <v>1.275</v>
      </c>
      <c r="DN566" s="17">
        <v>1.085</v>
      </c>
      <c r="DO566" s="18">
        <f t="shared" si="1146"/>
        <v>116467.864615117</v>
      </c>
      <c r="DV566" s="11">
        <f t="shared" si="1153"/>
        <v>3203</v>
      </c>
      <c r="DW566" s="11">
        <v>0.5</v>
      </c>
      <c r="DX566" s="12">
        <v>1.35</v>
      </c>
      <c r="DY566" s="13">
        <f t="shared" si="1147"/>
        <v>2162.025</v>
      </c>
      <c r="DZ566" s="11">
        <v>3</v>
      </c>
      <c r="EA566" s="11">
        <v>680</v>
      </c>
      <c r="EB566" s="11">
        <v>1.48</v>
      </c>
      <c r="EC566" s="16">
        <f t="shared" si="1148"/>
        <v>4.00238805970149</v>
      </c>
      <c r="ED566" s="11">
        <v>1</v>
      </c>
      <c r="EE566" s="11">
        <v>3.18</v>
      </c>
      <c r="EF566" s="8">
        <f t="shared" si="1149"/>
        <v>4.18</v>
      </c>
      <c r="EG566" s="9">
        <v>1.275</v>
      </c>
      <c r="EH566" s="17">
        <v>1.2</v>
      </c>
      <c r="EI566" s="18">
        <f t="shared" si="1150"/>
        <v>166023.235429684</v>
      </c>
    </row>
    <row r="567" customHeight="1" spans="1:140">
      <c r="F567" s="11">
        <v>2704</v>
      </c>
      <c r="G567" s="11">
        <v>0.5</v>
      </c>
      <c r="H567" s="12">
        <v>1.35</v>
      </c>
      <c r="I567" s="13">
        <f t="shared" si="1123"/>
        <v>1825.2</v>
      </c>
      <c r="J567" s="11">
        <v>3</v>
      </c>
      <c r="K567" s="11">
        <v>430</v>
      </c>
      <c r="L567" s="11">
        <v>1.39</v>
      </c>
      <c r="M567" s="16">
        <f t="shared" si="1124"/>
        <v>3.45172839506173</v>
      </c>
      <c r="N567" s="11">
        <v>1</v>
      </c>
      <c r="O567" s="11">
        <v>2.38</v>
      </c>
      <c r="P567" s="8">
        <f t="shared" si="1125"/>
        <v>3.38</v>
      </c>
      <c r="Q567" s="9">
        <v>1.275</v>
      </c>
      <c r="R567" s="17">
        <v>1</v>
      </c>
      <c r="S567" s="18">
        <f t="shared" si="1126"/>
        <v>81450.773898</v>
      </c>
      <c r="Z567" s="11">
        <v>2704</v>
      </c>
      <c r="AA567" s="11">
        <v>0.5</v>
      </c>
      <c r="AB567" s="12">
        <v>1.35</v>
      </c>
      <c r="AC567" s="13">
        <f t="shared" si="1127"/>
        <v>1825.2</v>
      </c>
      <c r="AD567" s="11">
        <v>3</v>
      </c>
      <c r="AE567" s="11">
        <v>430</v>
      </c>
      <c r="AF567" s="11">
        <v>1.39</v>
      </c>
      <c r="AG567" s="16">
        <f t="shared" si="1128"/>
        <v>3.45172839506173</v>
      </c>
      <c r="AH567" s="11">
        <v>1</v>
      </c>
      <c r="AI567" s="11">
        <v>2.38</v>
      </c>
      <c r="AJ567" s="8">
        <f t="shared" si="1129"/>
        <v>3.38</v>
      </c>
      <c r="AK567" s="9">
        <v>1.275</v>
      </c>
      <c r="AL567" s="17">
        <v>1</v>
      </c>
      <c r="AM567" s="18">
        <f t="shared" si="1130"/>
        <v>81450.773898</v>
      </c>
      <c r="AT567" s="11">
        <v>2704</v>
      </c>
      <c r="AU567" s="11">
        <v>0.5</v>
      </c>
      <c r="AV567" s="12">
        <v>1.35</v>
      </c>
      <c r="AW567" s="13">
        <f t="shared" si="1131"/>
        <v>1825.2</v>
      </c>
      <c r="AX567" s="11">
        <v>3</v>
      </c>
      <c r="AY567" s="11">
        <v>430</v>
      </c>
      <c r="AZ567" s="11">
        <v>1.39</v>
      </c>
      <c r="BA567" s="16">
        <f t="shared" si="1132"/>
        <v>3.45172839506173</v>
      </c>
      <c r="BB567" s="11">
        <v>1</v>
      </c>
      <c r="BC567" s="11">
        <v>2.38</v>
      </c>
      <c r="BD567" s="8">
        <f t="shared" si="1133"/>
        <v>3.38</v>
      </c>
      <c r="BE567" s="9">
        <v>1.275</v>
      </c>
      <c r="BF567" s="17">
        <v>1.015</v>
      </c>
      <c r="BG567" s="18">
        <f t="shared" si="1134"/>
        <v>82672.53550647</v>
      </c>
      <c r="BN567" s="11">
        <v>2704</v>
      </c>
      <c r="BO567" s="11">
        <v>0.5</v>
      </c>
      <c r="BP567" s="12">
        <v>1.35</v>
      </c>
      <c r="BQ567" s="13">
        <f t="shared" si="1135"/>
        <v>1825.2</v>
      </c>
      <c r="BR567" s="11">
        <v>3</v>
      </c>
      <c r="BS567" s="11">
        <v>430</v>
      </c>
      <c r="BT567" s="11">
        <v>1.39</v>
      </c>
      <c r="BU567" s="16">
        <f t="shared" si="1136"/>
        <v>3.45172839506173</v>
      </c>
      <c r="BV567" s="11">
        <v>1</v>
      </c>
      <c r="BW567" s="11">
        <v>2.38</v>
      </c>
      <c r="BX567" s="8">
        <f t="shared" si="1137"/>
        <v>3.38</v>
      </c>
      <c r="BY567" s="9">
        <v>1.275</v>
      </c>
      <c r="BZ567" s="17">
        <v>1.015</v>
      </c>
      <c r="CA567" s="18">
        <f t="shared" si="1138"/>
        <v>82672.53550647</v>
      </c>
      <c r="CH567" s="11">
        <f t="shared" si="1151"/>
        <v>3132</v>
      </c>
      <c r="CI567" s="11">
        <v>0.5</v>
      </c>
      <c r="CJ567" s="12">
        <v>1.35</v>
      </c>
      <c r="CK567" s="13">
        <f t="shared" si="1139"/>
        <v>2114.1</v>
      </c>
      <c r="CL567" s="11">
        <v>3</v>
      </c>
      <c r="CM567" s="11">
        <v>430</v>
      </c>
      <c r="CN567" s="11">
        <v>1.39</v>
      </c>
      <c r="CO567" s="16">
        <f t="shared" si="1140"/>
        <v>3.45172839506173</v>
      </c>
      <c r="CP567" s="11">
        <v>1</v>
      </c>
      <c r="CQ567" s="11">
        <v>2.38</v>
      </c>
      <c r="CR567" s="8">
        <f t="shared" si="1141"/>
        <v>3.38</v>
      </c>
      <c r="CS567" s="9">
        <v>1.275</v>
      </c>
      <c r="CT567" s="17">
        <v>1.085</v>
      </c>
      <c r="CU567" s="18">
        <f t="shared" si="1142"/>
        <v>102362.296181828</v>
      </c>
      <c r="DB567" s="11">
        <f t="shared" si="1152"/>
        <v>3144</v>
      </c>
      <c r="DC567" s="11">
        <v>0.5</v>
      </c>
      <c r="DD567" s="12">
        <v>1.35</v>
      </c>
      <c r="DE567" s="13">
        <f t="shared" si="1143"/>
        <v>2122.2</v>
      </c>
      <c r="DF567" s="11">
        <v>3</v>
      </c>
      <c r="DG567" s="11">
        <v>430</v>
      </c>
      <c r="DH567" s="11">
        <v>1.39</v>
      </c>
      <c r="DI567" s="16">
        <f t="shared" si="1144"/>
        <v>3.45172839506173</v>
      </c>
      <c r="DJ567" s="11">
        <v>1</v>
      </c>
      <c r="DK567" s="11">
        <v>2.38</v>
      </c>
      <c r="DL567" s="8">
        <f t="shared" si="1145"/>
        <v>3.38</v>
      </c>
      <c r="DM567" s="9">
        <v>1.275</v>
      </c>
      <c r="DN567" s="17">
        <v>1.085</v>
      </c>
      <c r="DO567" s="18">
        <f t="shared" si="1146"/>
        <v>102754.488887505</v>
      </c>
      <c r="DV567" s="11">
        <f t="shared" si="1153"/>
        <v>3203</v>
      </c>
      <c r="DW567" s="11">
        <v>0.5</v>
      </c>
      <c r="DX567" s="12">
        <v>1.35</v>
      </c>
      <c r="DY567" s="13">
        <f t="shared" si="1147"/>
        <v>2162.025</v>
      </c>
      <c r="DZ567" s="11">
        <v>3</v>
      </c>
      <c r="EA567" s="11">
        <v>430</v>
      </c>
      <c r="EB567" s="11">
        <v>1.48</v>
      </c>
      <c r="EC567" s="16">
        <f t="shared" si="1148"/>
        <v>3.54172839506173</v>
      </c>
      <c r="ED567" s="11">
        <v>1</v>
      </c>
      <c r="EE567" s="11">
        <v>3.18</v>
      </c>
      <c r="EF567" s="8">
        <f t="shared" si="1149"/>
        <v>4.18</v>
      </c>
      <c r="EG567" s="9">
        <v>1.275</v>
      </c>
      <c r="EH567" s="17">
        <v>1.2</v>
      </c>
      <c r="EI567" s="18">
        <f t="shared" si="1150"/>
        <v>146914.5915864</v>
      </c>
    </row>
    <row r="568" customHeight="1" spans="1:140">
      <c r="F568" s="23" t="s">
        <v>1</v>
      </c>
      <c r="G568" s="24"/>
      <c r="H568" s="24"/>
      <c r="I568" s="24"/>
      <c r="J568" s="24"/>
      <c r="K568" s="24"/>
      <c r="L568" s="24"/>
      <c r="M568" s="25">
        <f>SUM(S559:S567)</f>
        <v>1946202.62495947</v>
      </c>
      <c r="N568" s="25"/>
      <c r="O568" s="25"/>
      <c r="P568" s="25"/>
      <c r="Q568" s="25"/>
      <c r="R568" s="25"/>
      <c r="S568" s="25"/>
      <c r="Z568" s="23" t="s">
        <v>1</v>
      </c>
      <c r="AA568" s="24"/>
      <c r="AB568" s="24"/>
      <c r="AC568" s="24"/>
      <c r="AD568" s="24"/>
      <c r="AE568" s="24"/>
      <c r="AF568" s="24"/>
      <c r="AG568" s="25">
        <f>SUM(AM559:AM567)</f>
        <v>1946202.62495947</v>
      </c>
      <c r="AH568" s="25"/>
      <c r="AI568" s="25"/>
      <c r="AJ568" s="25"/>
      <c r="AK568" s="25"/>
      <c r="AL568" s="25"/>
      <c r="AM568" s="25"/>
      <c r="AT568" s="23" t="s">
        <v>1</v>
      </c>
      <c r="AU568" s="24"/>
      <c r="AV568" s="24"/>
      <c r="AW568" s="24"/>
      <c r="AX568" s="24"/>
      <c r="AY568" s="24"/>
      <c r="AZ568" s="24"/>
      <c r="BA568" s="25">
        <f>SUM(BG559:BG567)</f>
        <v>1975395.66433386</v>
      </c>
      <c r="BB568" s="25"/>
      <c r="BC568" s="25"/>
      <c r="BD568" s="25"/>
      <c r="BE568" s="25"/>
      <c r="BF568" s="25"/>
      <c r="BG568" s="25"/>
      <c r="BN568" s="23" t="s">
        <v>1</v>
      </c>
      <c r="BO568" s="24"/>
      <c r="BP568" s="24"/>
      <c r="BQ568" s="24"/>
      <c r="BR568" s="24"/>
      <c r="BS568" s="24"/>
      <c r="BT568" s="24"/>
      <c r="BU568" s="25">
        <f>SUM(CA559:CA567)</f>
        <v>1975395.66433386</v>
      </c>
      <c r="BV568" s="25"/>
      <c r="BW568" s="25"/>
      <c r="BX568" s="25"/>
      <c r="BY568" s="25"/>
      <c r="BZ568" s="25"/>
      <c r="CA568" s="25"/>
      <c r="CH568" s="23" t="s">
        <v>1</v>
      </c>
      <c r="CI568" s="24"/>
      <c r="CJ568" s="24"/>
      <c r="CK568" s="24"/>
      <c r="CL568" s="24"/>
      <c r="CM568" s="24"/>
      <c r="CN568" s="24"/>
      <c r="CO568" s="25">
        <f>SUM(CU559:CU567)</f>
        <v>2445867.11693408</v>
      </c>
      <c r="CP568" s="25"/>
      <c r="CQ568" s="25"/>
      <c r="CR568" s="25"/>
      <c r="CS568" s="25"/>
      <c r="CT568" s="25"/>
      <c r="CU568" s="25"/>
      <c r="DB568" s="23" t="s">
        <v>1</v>
      </c>
      <c r="DC568" s="24"/>
      <c r="DD568" s="24"/>
      <c r="DE568" s="24"/>
      <c r="DF568" s="24"/>
      <c r="DG568" s="24"/>
      <c r="DH568" s="24"/>
      <c r="DI568" s="25">
        <f>SUM(DO559:DO567)</f>
        <v>2455238.25531314</v>
      </c>
      <c r="DJ568" s="25"/>
      <c r="DK568" s="25"/>
      <c r="DL568" s="25"/>
      <c r="DM568" s="25"/>
      <c r="DN568" s="25"/>
      <c r="DO568" s="25"/>
      <c r="DV568" s="23" t="s">
        <v>1</v>
      </c>
      <c r="DW568" s="24"/>
      <c r="DX568" s="24"/>
      <c r="DY568" s="24"/>
      <c r="DZ568" s="24"/>
      <c r="EA568" s="24"/>
      <c r="EB568" s="24"/>
      <c r="EC568" s="25">
        <f>SUM(EI559:EI567)</f>
        <v>3503121.21072834</v>
      </c>
      <c r="ED568" s="25"/>
      <c r="EE568" s="25"/>
      <c r="EF568" s="25"/>
      <c r="EG568" s="25"/>
      <c r="EH568" s="25"/>
      <c r="EI568" s="25"/>
    </row>
    <row r="569" customHeight="1" spans="1:140">
      <c r="F569" s="24"/>
      <c r="G569" s="24"/>
      <c r="H569" s="24"/>
      <c r="I569" s="24"/>
      <c r="J569" s="24"/>
      <c r="K569" s="24"/>
      <c r="L569" s="24"/>
      <c r="M569" s="25"/>
      <c r="N569" s="25"/>
      <c r="O569" s="25"/>
      <c r="P569" s="25"/>
      <c r="Q569" s="25"/>
      <c r="R569" s="25"/>
      <c r="S569" s="25"/>
      <c r="Z569" s="24"/>
      <c r="AA569" s="24"/>
      <c r="AB569" s="24"/>
      <c r="AC569" s="24"/>
      <c r="AD569" s="24"/>
      <c r="AE569" s="24"/>
      <c r="AF569" s="24"/>
      <c r="AG569" s="25"/>
      <c r="AH569" s="25"/>
      <c r="AI569" s="25"/>
      <c r="AJ569" s="25"/>
      <c r="AK569" s="25"/>
      <c r="AL569" s="25"/>
      <c r="AM569" s="25"/>
      <c r="AT569" s="24"/>
      <c r="AU569" s="24"/>
      <c r="AV569" s="24"/>
      <c r="AW569" s="24"/>
      <c r="AX569" s="24"/>
      <c r="AY569" s="24"/>
      <c r="AZ569" s="24"/>
      <c r="BA569" s="25"/>
      <c r="BB569" s="25"/>
      <c r="BC569" s="25"/>
      <c r="BD569" s="25"/>
      <c r="BE569" s="25"/>
      <c r="BF569" s="25"/>
      <c r="BG569" s="25"/>
      <c r="BN569" s="24"/>
      <c r="BO569" s="24"/>
      <c r="BP569" s="24"/>
      <c r="BQ569" s="24"/>
      <c r="BR569" s="24"/>
      <c r="BS569" s="24"/>
      <c r="BT569" s="24"/>
      <c r="BU569" s="25"/>
      <c r="BV569" s="25"/>
      <c r="BW569" s="25"/>
      <c r="BX569" s="25"/>
      <c r="BY569" s="25"/>
      <c r="BZ569" s="25"/>
      <c r="CA569" s="25"/>
      <c r="CH569" s="24"/>
      <c r="CI569" s="24"/>
      <c r="CJ569" s="24"/>
      <c r="CK569" s="24"/>
      <c r="CL569" s="24"/>
      <c r="CM569" s="24"/>
      <c r="CN569" s="24"/>
      <c r="CO569" s="25"/>
      <c r="CP569" s="25"/>
      <c r="CQ569" s="25"/>
      <c r="CR569" s="25"/>
      <c r="CS569" s="25"/>
      <c r="CT569" s="25"/>
      <c r="CU569" s="25"/>
      <c r="DB569" s="24"/>
      <c r="DC569" s="24"/>
      <c r="DD569" s="24"/>
      <c r="DE569" s="24"/>
      <c r="DF569" s="24"/>
      <c r="DG569" s="24"/>
      <c r="DH569" s="24"/>
      <c r="DI569" s="25"/>
      <c r="DJ569" s="25"/>
      <c r="DK569" s="25"/>
      <c r="DL569" s="25"/>
      <c r="DM569" s="25"/>
      <c r="DN569" s="25"/>
      <c r="DO569" s="25"/>
      <c r="DV569" s="24"/>
      <c r="DW569" s="24"/>
      <c r="DX569" s="24"/>
      <c r="DY569" s="24"/>
      <c r="DZ569" s="24"/>
      <c r="EA569" s="24"/>
      <c r="EB569" s="24"/>
      <c r="EC569" s="25"/>
      <c r="ED569" s="25"/>
      <c r="EE569" s="25"/>
      <c r="EF569" s="25"/>
      <c r="EG569" s="25"/>
      <c r="EH569" s="25"/>
      <c r="EI569" s="25"/>
    </row>
    <row r="570" customHeight="1" spans="1:140">
      <c r="F570" s="3" t="s">
        <v>36</v>
      </c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Z570" s="3" t="s">
        <v>36</v>
      </c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T570" s="3" t="s">
        <v>36</v>
      </c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N570" s="3" t="s">
        <v>36</v>
      </c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H570" s="3" t="s">
        <v>36</v>
      </c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DB570" s="3" t="s">
        <v>36</v>
      </c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V570" s="3" t="s">
        <v>36</v>
      </c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</row>
    <row r="571" customHeight="1" spans="1:140">
      <c r="A571" s="26"/>
      <c r="B571" s="26"/>
      <c r="C571" s="27"/>
      <c r="D571" s="27"/>
      <c r="E571" s="27"/>
      <c r="F571" s="28" t="s">
        <v>37</v>
      </c>
      <c r="G571" s="13" t="s">
        <v>8</v>
      </c>
      <c r="H571" s="13"/>
      <c r="I571" s="13"/>
      <c r="J571" s="13"/>
      <c r="K571" s="7" t="s">
        <v>25</v>
      </c>
      <c r="L571" s="7"/>
      <c r="M571" s="7"/>
      <c r="N571" s="8" t="s">
        <v>10</v>
      </c>
      <c r="O571" s="8"/>
      <c r="P571" s="8"/>
      <c r="Q571" s="9" t="s">
        <v>38</v>
      </c>
      <c r="R571" s="10" t="s">
        <v>12</v>
      </c>
      <c r="S571" s="29" t="s">
        <v>13</v>
      </c>
      <c r="T571" s="11" t="s">
        <v>39</v>
      </c>
      <c r="U571" s="26"/>
      <c r="V571" s="26"/>
      <c r="W571" s="27"/>
      <c r="X571" s="27"/>
      <c r="Y571" s="27"/>
      <c r="Z571" s="28" t="s">
        <v>37</v>
      </c>
      <c r="AA571" s="13" t="s">
        <v>8</v>
      </c>
      <c r="AB571" s="13"/>
      <c r="AC571" s="13"/>
      <c r="AD571" s="13"/>
      <c r="AE571" s="7" t="s">
        <v>25</v>
      </c>
      <c r="AF571" s="7"/>
      <c r="AG571" s="7"/>
      <c r="AH571" s="8" t="s">
        <v>10</v>
      </c>
      <c r="AI571" s="8"/>
      <c r="AJ571" s="8"/>
      <c r="AK571" s="9" t="s">
        <v>38</v>
      </c>
      <c r="AL571" s="10" t="s">
        <v>12</v>
      </c>
      <c r="AM571" s="29" t="s">
        <v>13</v>
      </c>
      <c r="AN571" s="11" t="s">
        <v>39</v>
      </c>
      <c r="AO571" s="26"/>
      <c r="AP571" s="26"/>
      <c r="AQ571" s="27"/>
      <c r="AR571" s="27"/>
      <c r="AS571" s="27"/>
      <c r="AT571" s="28" t="s">
        <v>37</v>
      </c>
      <c r="AU571" s="13" t="s">
        <v>8</v>
      </c>
      <c r="AV571" s="13"/>
      <c r="AW571" s="13"/>
      <c r="AX571" s="13"/>
      <c r="AY571" s="7" t="s">
        <v>25</v>
      </c>
      <c r="AZ571" s="7"/>
      <c r="BA571" s="7"/>
      <c r="BB571" s="8" t="s">
        <v>10</v>
      </c>
      <c r="BC571" s="8"/>
      <c r="BD571" s="8"/>
      <c r="BE571" s="9" t="s">
        <v>38</v>
      </c>
      <c r="BF571" s="10" t="s">
        <v>12</v>
      </c>
      <c r="BG571" s="29" t="s">
        <v>13</v>
      </c>
      <c r="BH571" s="11" t="s">
        <v>39</v>
      </c>
      <c r="BI571" s="26"/>
      <c r="BJ571" s="26"/>
      <c r="BK571" s="27"/>
      <c r="BL571" s="27"/>
      <c r="BM571" s="27"/>
      <c r="BN571" s="28" t="s">
        <v>37</v>
      </c>
      <c r="BO571" s="13" t="s">
        <v>8</v>
      </c>
      <c r="BP571" s="13"/>
      <c r="BQ571" s="13"/>
      <c r="BR571" s="13"/>
      <c r="BS571" s="7" t="s">
        <v>25</v>
      </c>
      <c r="BT571" s="7"/>
      <c r="BU571" s="7"/>
      <c r="BV571" s="8" t="s">
        <v>10</v>
      </c>
      <c r="BW571" s="8"/>
      <c r="BX571" s="8"/>
      <c r="BY571" s="9" t="s">
        <v>38</v>
      </c>
      <c r="BZ571" s="10" t="s">
        <v>12</v>
      </c>
      <c r="CA571" s="29" t="s">
        <v>13</v>
      </c>
      <c r="CB571" s="11" t="s">
        <v>39</v>
      </c>
      <c r="CC571" s="26"/>
      <c r="CD571" s="26"/>
      <c r="CE571" s="27"/>
      <c r="CF571" s="27"/>
      <c r="CG571" s="27"/>
      <c r="CH571" s="28" t="s">
        <v>37</v>
      </c>
      <c r="CI571" s="13" t="s">
        <v>8</v>
      </c>
      <c r="CJ571" s="13"/>
      <c r="CK571" s="13"/>
      <c r="CL571" s="13"/>
      <c r="CM571" s="7" t="s">
        <v>25</v>
      </c>
      <c r="CN571" s="7"/>
      <c r="CO571" s="7"/>
      <c r="CP571" s="8" t="s">
        <v>10</v>
      </c>
      <c r="CQ571" s="8"/>
      <c r="CR571" s="8"/>
      <c r="CS571" s="9" t="s">
        <v>38</v>
      </c>
      <c r="CT571" s="10" t="s">
        <v>12</v>
      </c>
      <c r="CU571" s="29" t="s">
        <v>13</v>
      </c>
      <c r="CV571" s="11" t="s">
        <v>39</v>
      </c>
      <c r="CW571" s="26"/>
      <c r="CX571" s="26"/>
      <c r="CY571" s="27"/>
      <c r="CZ571" s="27"/>
      <c r="DA571" s="27"/>
      <c r="DB571" s="28" t="s">
        <v>37</v>
      </c>
      <c r="DC571" s="13" t="s">
        <v>8</v>
      </c>
      <c r="DD571" s="13"/>
      <c r="DE571" s="13"/>
      <c r="DF571" s="13"/>
      <c r="DG571" s="7" t="s">
        <v>25</v>
      </c>
      <c r="DH571" s="7"/>
      <c r="DI571" s="7"/>
      <c r="DJ571" s="8" t="s">
        <v>10</v>
      </c>
      <c r="DK571" s="8"/>
      <c r="DL571" s="8"/>
      <c r="DM571" s="9" t="s">
        <v>38</v>
      </c>
      <c r="DN571" s="10" t="s">
        <v>12</v>
      </c>
      <c r="DO571" s="29" t="s">
        <v>13</v>
      </c>
      <c r="DP571" s="11" t="s">
        <v>39</v>
      </c>
      <c r="DQ571" s="26"/>
      <c r="DR571" s="26"/>
      <c r="DS571" s="27"/>
      <c r="DT571" s="27"/>
      <c r="DU571" s="27"/>
      <c r="DV571" s="28" t="s">
        <v>37</v>
      </c>
      <c r="DW571" s="13" t="s">
        <v>8</v>
      </c>
      <c r="DX571" s="13"/>
      <c r="DY571" s="13"/>
      <c r="DZ571" s="13"/>
      <c r="EA571" s="7" t="s">
        <v>25</v>
      </c>
      <c r="EB571" s="7"/>
      <c r="EC571" s="7"/>
      <c r="ED571" s="8" t="s">
        <v>10</v>
      </c>
      <c r="EE571" s="8"/>
      <c r="EF571" s="8"/>
      <c r="EG571" s="9" t="s">
        <v>38</v>
      </c>
      <c r="EH571" s="10" t="s">
        <v>12</v>
      </c>
      <c r="EI571" s="29" t="s">
        <v>13</v>
      </c>
      <c r="EJ571" s="11" t="s">
        <v>39</v>
      </c>
    </row>
    <row r="572" customHeight="1" spans="1:140">
      <c r="A572" s="26"/>
      <c r="B572" s="26"/>
      <c r="C572" s="27"/>
      <c r="D572" s="27"/>
      <c r="E572" s="27"/>
      <c r="F572" s="30"/>
      <c r="G572" s="11" t="s">
        <v>40</v>
      </c>
      <c r="H572" s="11" t="s">
        <v>41</v>
      </c>
      <c r="I572" s="11" t="s">
        <v>21</v>
      </c>
      <c r="J572" s="13" t="s">
        <v>8</v>
      </c>
      <c r="K572" s="11" t="s">
        <v>23</v>
      </c>
      <c r="L572" s="11" t="s">
        <v>24</v>
      </c>
      <c r="M572" s="7" t="s">
        <v>25</v>
      </c>
      <c r="N572" s="11" t="s">
        <v>26</v>
      </c>
      <c r="O572" s="11" t="s">
        <v>27</v>
      </c>
      <c r="P572" s="8" t="s">
        <v>28</v>
      </c>
      <c r="Q572" s="9" t="s">
        <v>29</v>
      </c>
      <c r="R572" s="14"/>
      <c r="S572" s="29"/>
      <c r="T572" s="11"/>
      <c r="U572" s="26"/>
      <c r="V572" s="26"/>
      <c r="W572" s="27"/>
      <c r="X572" s="27"/>
      <c r="Y572" s="27"/>
      <c r="Z572" s="30"/>
      <c r="AA572" s="11" t="s">
        <v>40</v>
      </c>
      <c r="AB572" s="11" t="s">
        <v>41</v>
      </c>
      <c r="AC572" s="11" t="s">
        <v>21</v>
      </c>
      <c r="AD572" s="13" t="s">
        <v>8</v>
      </c>
      <c r="AE572" s="11" t="s">
        <v>23</v>
      </c>
      <c r="AF572" s="11" t="s">
        <v>24</v>
      </c>
      <c r="AG572" s="7" t="s">
        <v>25</v>
      </c>
      <c r="AH572" s="11" t="s">
        <v>26</v>
      </c>
      <c r="AI572" s="11" t="s">
        <v>27</v>
      </c>
      <c r="AJ572" s="8" t="s">
        <v>28</v>
      </c>
      <c r="AK572" s="9" t="s">
        <v>29</v>
      </c>
      <c r="AL572" s="14"/>
      <c r="AM572" s="29"/>
      <c r="AN572" s="11"/>
      <c r="AO572" s="26"/>
      <c r="AP572" s="26"/>
      <c r="AQ572" s="27"/>
      <c r="AR572" s="27"/>
      <c r="AS572" s="27"/>
      <c r="AT572" s="30"/>
      <c r="AU572" s="11" t="s">
        <v>40</v>
      </c>
      <c r="AV572" s="11" t="s">
        <v>41</v>
      </c>
      <c r="AW572" s="11" t="s">
        <v>21</v>
      </c>
      <c r="AX572" s="13" t="s">
        <v>8</v>
      </c>
      <c r="AY572" s="11" t="s">
        <v>23</v>
      </c>
      <c r="AZ572" s="11" t="s">
        <v>24</v>
      </c>
      <c r="BA572" s="7" t="s">
        <v>25</v>
      </c>
      <c r="BB572" s="11" t="s">
        <v>26</v>
      </c>
      <c r="BC572" s="11" t="s">
        <v>27</v>
      </c>
      <c r="BD572" s="8" t="s">
        <v>28</v>
      </c>
      <c r="BE572" s="9" t="s">
        <v>29</v>
      </c>
      <c r="BF572" s="14"/>
      <c r="BG572" s="29"/>
      <c r="BH572" s="11"/>
      <c r="BI572" s="26"/>
      <c r="BJ572" s="26"/>
      <c r="BK572" s="27"/>
      <c r="BL572" s="27"/>
      <c r="BM572" s="27"/>
      <c r="BN572" s="30"/>
      <c r="BO572" s="11" t="s">
        <v>40</v>
      </c>
      <c r="BP572" s="11" t="s">
        <v>41</v>
      </c>
      <c r="BQ572" s="11" t="s">
        <v>21</v>
      </c>
      <c r="BR572" s="13" t="s">
        <v>8</v>
      </c>
      <c r="BS572" s="11" t="s">
        <v>23</v>
      </c>
      <c r="BT572" s="11" t="s">
        <v>24</v>
      </c>
      <c r="BU572" s="7" t="s">
        <v>25</v>
      </c>
      <c r="BV572" s="11" t="s">
        <v>26</v>
      </c>
      <c r="BW572" s="11" t="s">
        <v>27</v>
      </c>
      <c r="BX572" s="8" t="s">
        <v>28</v>
      </c>
      <c r="BY572" s="9" t="s">
        <v>29</v>
      </c>
      <c r="BZ572" s="14"/>
      <c r="CA572" s="29"/>
      <c r="CB572" s="11"/>
      <c r="CC572" s="26"/>
      <c r="CD572" s="26"/>
      <c r="CE572" s="27"/>
      <c r="CF572" s="27"/>
      <c r="CG572" s="27"/>
      <c r="CH572" s="30"/>
      <c r="CI572" s="11" t="s">
        <v>40</v>
      </c>
      <c r="CJ572" s="11" t="s">
        <v>41</v>
      </c>
      <c r="CK572" s="11" t="s">
        <v>21</v>
      </c>
      <c r="CL572" s="13" t="s">
        <v>8</v>
      </c>
      <c r="CM572" s="11" t="s">
        <v>23</v>
      </c>
      <c r="CN572" s="11" t="s">
        <v>24</v>
      </c>
      <c r="CO572" s="7" t="s">
        <v>25</v>
      </c>
      <c r="CP572" s="11" t="s">
        <v>26</v>
      </c>
      <c r="CQ572" s="11" t="s">
        <v>27</v>
      </c>
      <c r="CR572" s="8" t="s">
        <v>28</v>
      </c>
      <c r="CS572" s="9" t="s">
        <v>29</v>
      </c>
      <c r="CT572" s="14"/>
      <c r="CU572" s="29"/>
      <c r="CV572" s="11"/>
      <c r="CW572" s="26"/>
      <c r="CX572" s="26"/>
      <c r="CY572" s="27"/>
      <c r="CZ572" s="27"/>
      <c r="DA572" s="27"/>
      <c r="DB572" s="30"/>
      <c r="DC572" s="11" t="s">
        <v>40</v>
      </c>
      <c r="DD572" s="11" t="s">
        <v>41</v>
      </c>
      <c r="DE572" s="11" t="s">
        <v>21</v>
      </c>
      <c r="DF572" s="13" t="s">
        <v>8</v>
      </c>
      <c r="DG572" s="11" t="s">
        <v>23</v>
      </c>
      <c r="DH572" s="11" t="s">
        <v>24</v>
      </c>
      <c r="DI572" s="7" t="s">
        <v>25</v>
      </c>
      <c r="DJ572" s="11" t="s">
        <v>26</v>
      </c>
      <c r="DK572" s="11" t="s">
        <v>27</v>
      </c>
      <c r="DL572" s="8" t="s">
        <v>28</v>
      </c>
      <c r="DM572" s="9" t="s">
        <v>29</v>
      </c>
      <c r="DN572" s="14"/>
      <c r="DO572" s="29"/>
      <c r="DP572" s="11"/>
      <c r="DQ572" s="26"/>
      <c r="DR572" s="26"/>
      <c r="DS572" s="27"/>
      <c r="DT572" s="27"/>
      <c r="DU572" s="27"/>
      <c r="DV572" s="30"/>
      <c r="DW572" s="11" t="s">
        <v>40</v>
      </c>
      <c r="DX572" s="11" t="s">
        <v>41</v>
      </c>
      <c r="DY572" s="11" t="s">
        <v>21</v>
      </c>
      <c r="DZ572" s="13" t="s">
        <v>8</v>
      </c>
      <c r="EA572" s="11" t="s">
        <v>23</v>
      </c>
      <c r="EB572" s="11" t="s">
        <v>24</v>
      </c>
      <c r="EC572" s="7" t="s">
        <v>25</v>
      </c>
      <c r="ED572" s="11" t="s">
        <v>26</v>
      </c>
      <c r="EE572" s="11" t="s">
        <v>27</v>
      </c>
      <c r="EF572" s="8" t="s">
        <v>28</v>
      </c>
      <c r="EG572" s="9" t="s">
        <v>29</v>
      </c>
      <c r="EH572" s="14"/>
      <c r="EI572" s="29"/>
      <c r="EJ572" s="11"/>
    </row>
    <row r="573" customHeight="1" spans="1:140">
      <c r="A573" s="26"/>
      <c r="B573" s="26"/>
      <c r="C573" s="27"/>
      <c r="D573" s="27"/>
      <c r="E573" s="27"/>
      <c r="F573" s="11">
        <f>_xlfn.RANK.EQ(S573,S573:S576,0)</f>
        <v>3</v>
      </c>
      <c r="G573" s="11">
        <v>0</v>
      </c>
      <c r="H573" s="11">
        <v>1.8</v>
      </c>
      <c r="I573" s="12">
        <v>1.35</v>
      </c>
      <c r="J573" s="13">
        <f t="shared" ref="J573:J576" si="1154">G573*H573*I573</f>
        <v>0</v>
      </c>
      <c r="K573" s="11">
        <v>680</v>
      </c>
      <c r="L573" s="11">
        <v>0</v>
      </c>
      <c r="M573" s="31">
        <f t="shared" ref="M573:M576" si="1155">1+6*K573/(K573+2000)+L573</f>
        <v>2.52238805970149</v>
      </c>
      <c r="N573" s="11">
        <v>1</v>
      </c>
      <c r="O573" s="11">
        <v>2.38</v>
      </c>
      <c r="P573" s="8">
        <f t="shared" ref="P573:P576" si="1156">1+N573*O573</f>
        <v>3.38</v>
      </c>
      <c r="Q573" s="9">
        <v>1.075</v>
      </c>
      <c r="R573" s="17">
        <v>1</v>
      </c>
      <c r="S573" s="18">
        <f t="shared" ref="S573:S576" si="1157">J573*M573*Q573*P573*R573</f>
        <v>0</v>
      </c>
      <c r="T573" s="11">
        <f t="shared" ref="T573:T576" si="1158">IF(F573=1,1,(IF(F573=2,2,12)))</f>
        <v>12</v>
      </c>
      <c r="U573" s="26"/>
      <c r="V573" s="26"/>
      <c r="W573" s="27"/>
      <c r="X573" s="27"/>
      <c r="Y573" s="27"/>
      <c r="Z573" s="11">
        <f>_xlfn.RANK.EQ(AM573,AM573:AM576,0)</f>
        <v>3</v>
      </c>
      <c r="AA573" s="11">
        <v>0</v>
      </c>
      <c r="AB573" s="11">
        <v>1.8</v>
      </c>
      <c r="AC573" s="12">
        <v>1.35</v>
      </c>
      <c r="AD573" s="13">
        <f t="shared" ref="AD573:AD576" si="1159">AA573*AB573*AC573</f>
        <v>0</v>
      </c>
      <c r="AE573" s="11">
        <v>680</v>
      </c>
      <c r="AF573" s="11">
        <v>0</v>
      </c>
      <c r="AG573" s="31">
        <f t="shared" ref="AG573:AG576" si="1160">1+6*AE573/(AE573+2000)+AF573</f>
        <v>2.52238805970149</v>
      </c>
      <c r="AH573" s="11">
        <v>1</v>
      </c>
      <c r="AI573" s="11">
        <v>2.38</v>
      </c>
      <c r="AJ573" s="8">
        <f t="shared" ref="AJ573:AJ576" si="1161">1+AH573*AI573</f>
        <v>3.38</v>
      </c>
      <c r="AK573" s="9">
        <v>1.075</v>
      </c>
      <c r="AL573" s="17">
        <v>1</v>
      </c>
      <c r="AM573" s="18">
        <f t="shared" ref="AM573:AM576" si="1162">AD573*AG573*AK573*AJ573*AL573</f>
        <v>0</v>
      </c>
      <c r="AN573" s="11">
        <f t="shared" ref="AN573:AN576" si="1163">IF(Z573=1,1,(IF(Z573=2,2,12)))</f>
        <v>12</v>
      </c>
      <c r="AO573" s="26"/>
      <c r="AP573" s="26"/>
      <c r="AQ573" s="27"/>
      <c r="AR573" s="27"/>
      <c r="AS573" s="27"/>
      <c r="AT573" s="11">
        <f>_xlfn.RANK.EQ(BG573,BG573:BG576,0)</f>
        <v>3</v>
      </c>
      <c r="AU573" s="11">
        <v>0</v>
      </c>
      <c r="AV573" s="11">
        <v>1.8</v>
      </c>
      <c r="AW573" s="12">
        <v>1.35</v>
      </c>
      <c r="AX573" s="13">
        <f t="shared" ref="AX573:AX576" si="1164">AU573*AV573*AW573</f>
        <v>0</v>
      </c>
      <c r="AY573" s="11">
        <v>680</v>
      </c>
      <c r="AZ573" s="11">
        <v>0</v>
      </c>
      <c r="BA573" s="31">
        <f t="shared" ref="BA573:BA576" si="1165">1+6*AY573/(AY573+2000)+AZ573</f>
        <v>2.52238805970149</v>
      </c>
      <c r="BB573" s="11">
        <v>1</v>
      </c>
      <c r="BC573" s="11">
        <v>2.38</v>
      </c>
      <c r="BD573" s="8">
        <f t="shared" ref="BD573:BD576" si="1166">1+BB573*BC573</f>
        <v>3.38</v>
      </c>
      <c r="BE573" s="9">
        <v>1.075</v>
      </c>
      <c r="BF573" s="17">
        <v>1.015</v>
      </c>
      <c r="BG573" s="18">
        <f t="shared" ref="BG573:BG576" si="1167">AX573*BA573*BE573*BD573*BF573</f>
        <v>0</v>
      </c>
      <c r="BH573" s="11">
        <f t="shared" ref="BH573:BH576" si="1168">IF(AT573=1,1,(IF(AT573=2,2,12)))</f>
        <v>12</v>
      </c>
      <c r="BI573" s="26"/>
      <c r="BJ573" s="26"/>
      <c r="BK573" s="27"/>
      <c r="BL573" s="27"/>
      <c r="BM573" s="27"/>
      <c r="BN573" s="11">
        <f>_xlfn.RANK.EQ(CA573,CA573:CA576,0)</f>
        <v>3</v>
      </c>
      <c r="BO573" s="11">
        <v>0</v>
      </c>
      <c r="BP573" s="11">
        <v>1.8</v>
      </c>
      <c r="BQ573" s="12">
        <v>1.35</v>
      </c>
      <c r="BR573" s="13">
        <f t="shared" ref="BR573:BR576" si="1169">BO573*BP573*BQ573</f>
        <v>0</v>
      </c>
      <c r="BS573" s="11">
        <v>680</v>
      </c>
      <c r="BT573" s="11">
        <v>0</v>
      </c>
      <c r="BU573" s="31">
        <f t="shared" ref="BU573:BU576" si="1170">1+6*BS573/(BS573+2000)+BT573</f>
        <v>2.52238805970149</v>
      </c>
      <c r="BV573" s="11">
        <v>1</v>
      </c>
      <c r="BW573" s="11">
        <v>2.38</v>
      </c>
      <c r="BX573" s="8">
        <f t="shared" ref="BX573:BX576" si="1171">1+BV573*BW573</f>
        <v>3.38</v>
      </c>
      <c r="BY573" s="9">
        <v>1.075</v>
      </c>
      <c r="BZ573" s="17">
        <v>1.015</v>
      </c>
      <c r="CA573" s="18">
        <f t="shared" ref="CA573:CA576" si="1172">BR573*BU573*BY573*BX573*BZ573</f>
        <v>0</v>
      </c>
      <c r="CB573" s="11">
        <f t="shared" ref="CB573:CB576" si="1173">IF(BN573=1,1,(IF(BN573=2,2,12)))</f>
        <v>12</v>
      </c>
      <c r="CC573" s="26"/>
      <c r="CD573" s="26"/>
      <c r="CE573" s="27"/>
      <c r="CF573" s="27"/>
      <c r="CG573" s="27"/>
      <c r="CH573" s="11">
        <f>_xlfn.RANK.EQ(CU573,CU573:CU576,0)</f>
        <v>3</v>
      </c>
      <c r="CI573" s="11">
        <v>0</v>
      </c>
      <c r="CJ573" s="11">
        <v>1.8</v>
      </c>
      <c r="CK573" s="12">
        <v>1.35</v>
      </c>
      <c r="CL573" s="13">
        <f t="shared" ref="CL573:CL576" si="1174">CI573*CJ573*CK573</f>
        <v>0</v>
      </c>
      <c r="CM573" s="11">
        <v>680</v>
      </c>
      <c r="CN573" s="11">
        <v>0</v>
      </c>
      <c r="CO573" s="31">
        <f t="shared" ref="CO573:CO576" si="1175">1+6*CM573/(CM573+2000)+CN573</f>
        <v>2.52238805970149</v>
      </c>
      <c r="CP573" s="11">
        <v>1</v>
      </c>
      <c r="CQ573" s="11">
        <v>2.38</v>
      </c>
      <c r="CR573" s="8">
        <f t="shared" ref="CR573:CR576" si="1176">1+CP573*CQ573</f>
        <v>3.38</v>
      </c>
      <c r="CS573" s="9">
        <v>1.075</v>
      </c>
      <c r="CT573" s="17">
        <v>1.085</v>
      </c>
      <c r="CU573" s="18">
        <f t="shared" ref="CU573:CU576" si="1177">CL573*CO573*CS573*CR573*CT573</f>
        <v>0</v>
      </c>
      <c r="CV573" s="11">
        <f t="shared" ref="CV573:CV576" si="1178">IF(CH573=1,1,(IF(CH573=2,2,12)))</f>
        <v>12</v>
      </c>
      <c r="CW573" s="26"/>
      <c r="CX573" s="26"/>
      <c r="CY573" s="27"/>
      <c r="CZ573" s="27"/>
      <c r="DA573" s="27"/>
      <c r="DB573" s="11">
        <f>_xlfn.RANK.EQ(DO573,DO573:DO576,0)</f>
        <v>3</v>
      </c>
      <c r="DC573" s="11">
        <v>0</v>
      </c>
      <c r="DD573" s="11">
        <v>1.8</v>
      </c>
      <c r="DE573" s="12">
        <v>1.35</v>
      </c>
      <c r="DF573" s="13">
        <f t="shared" ref="DF573:DF576" si="1179">DC573*DD573*DE573</f>
        <v>0</v>
      </c>
      <c r="DG573" s="11">
        <v>680</v>
      </c>
      <c r="DH573" s="11">
        <v>0</v>
      </c>
      <c r="DI573" s="31">
        <f t="shared" ref="DI573:DI576" si="1180">1+6*DG573/(DG573+2000)+DH573</f>
        <v>2.52238805970149</v>
      </c>
      <c r="DJ573" s="11">
        <v>1</v>
      </c>
      <c r="DK573" s="11">
        <v>2.38</v>
      </c>
      <c r="DL573" s="8">
        <f t="shared" ref="DL573:DL576" si="1181">1+DJ573*DK573</f>
        <v>3.38</v>
      </c>
      <c r="DM573" s="9">
        <v>1.075</v>
      </c>
      <c r="DN573" s="17">
        <v>1.085</v>
      </c>
      <c r="DO573" s="18">
        <f t="shared" ref="DO573:DO576" si="1182">DF573*DI573*DM573*DL573*DN573</f>
        <v>0</v>
      </c>
      <c r="DP573" s="11">
        <f t="shared" ref="DP573:DP576" si="1183">IF(DB573=1,1,(IF(DB573=2,2,12)))</f>
        <v>12</v>
      </c>
      <c r="DQ573" s="26"/>
      <c r="DR573" s="26"/>
      <c r="DS573" s="27"/>
      <c r="DT573" s="27"/>
      <c r="DU573" s="27"/>
      <c r="DV573" s="11">
        <f>_xlfn.RANK.EQ(EI573,EI573:EI576,0)</f>
        <v>3</v>
      </c>
      <c r="DW573" s="11">
        <v>0</v>
      </c>
      <c r="DX573" s="11">
        <v>1.8</v>
      </c>
      <c r="DY573" s="12">
        <v>1.35</v>
      </c>
      <c r="DZ573" s="13">
        <f t="shared" ref="DZ573:DZ576" si="1184">DW573*DX573*DY573</f>
        <v>0</v>
      </c>
      <c r="EA573" s="11">
        <v>680</v>
      </c>
      <c r="EB573" s="11">
        <v>0</v>
      </c>
      <c r="EC573" s="31">
        <f t="shared" ref="EC573:EC576" si="1185">1+6*EA573/(EA573+2000)+EB573</f>
        <v>2.52238805970149</v>
      </c>
      <c r="ED573" s="11">
        <v>1</v>
      </c>
      <c r="EE573" s="11">
        <v>3.18</v>
      </c>
      <c r="EF573" s="8">
        <f t="shared" ref="EF573:EF576" si="1186">1+ED573*EE573</f>
        <v>4.18</v>
      </c>
      <c r="EG573" s="9">
        <v>1.075</v>
      </c>
      <c r="EH573" s="17">
        <v>1.2</v>
      </c>
      <c r="EI573" s="18">
        <f t="shared" ref="EI573:EI576" si="1187">DZ573*EC573*EG573*EF573*EH573</f>
        <v>0</v>
      </c>
      <c r="EJ573" s="11">
        <f t="shared" ref="EJ573:EJ576" si="1188">IF(DV573=1,1,(IF(DV573=2,2,12)))</f>
        <v>12</v>
      </c>
    </row>
    <row r="574" customHeight="1" spans="1:140">
      <c r="F574" s="11">
        <f>_xlfn.RANK.EQ(S574,S573:S576,0)</f>
        <v>2</v>
      </c>
      <c r="G574" s="11">
        <v>1446.85</v>
      </c>
      <c r="H574" s="11">
        <v>1.8</v>
      </c>
      <c r="I574" s="12">
        <v>1.35</v>
      </c>
      <c r="J574" s="13">
        <f t="shared" si="1154"/>
        <v>3515.8455</v>
      </c>
      <c r="K574" s="11">
        <v>190</v>
      </c>
      <c r="L574" s="11">
        <v>0.83</v>
      </c>
      <c r="M574" s="31">
        <f t="shared" si="1155"/>
        <v>2.35054794520548</v>
      </c>
      <c r="N574" s="11">
        <v>0.97</v>
      </c>
      <c r="O574" s="11">
        <v>2.11</v>
      </c>
      <c r="P574" s="8">
        <f t="shared" si="1156"/>
        <v>3.0467</v>
      </c>
      <c r="Q574" s="9">
        <v>1.075</v>
      </c>
      <c r="R574" s="17">
        <v>1</v>
      </c>
      <c r="S574" s="18">
        <f t="shared" si="1157"/>
        <v>27066.8086794598</v>
      </c>
      <c r="T574" s="11">
        <f t="shared" si="1158"/>
        <v>2</v>
      </c>
      <c r="Z574" s="11">
        <f>_xlfn.RANK.EQ(AM574,AM573:AM576,0)</f>
        <v>2</v>
      </c>
      <c r="AA574" s="11">
        <v>1446.85</v>
      </c>
      <c r="AB574" s="11">
        <v>1.8</v>
      </c>
      <c r="AC574" s="12">
        <v>1.35</v>
      </c>
      <c r="AD574" s="13">
        <f t="shared" si="1159"/>
        <v>3515.8455</v>
      </c>
      <c r="AE574" s="11">
        <v>190</v>
      </c>
      <c r="AF574" s="11">
        <v>0.83</v>
      </c>
      <c r="AG574" s="31">
        <f t="shared" si="1160"/>
        <v>2.35054794520548</v>
      </c>
      <c r="AH574" s="11">
        <v>0.97</v>
      </c>
      <c r="AI574" s="11">
        <v>2.11</v>
      </c>
      <c r="AJ574" s="8">
        <f t="shared" si="1161"/>
        <v>3.0467</v>
      </c>
      <c r="AK574" s="9">
        <v>1.075</v>
      </c>
      <c r="AL574" s="17">
        <v>1</v>
      </c>
      <c r="AM574" s="18">
        <f t="shared" si="1162"/>
        <v>27066.8086794598</v>
      </c>
      <c r="AN574" s="11">
        <f t="shared" si="1163"/>
        <v>2</v>
      </c>
      <c r="AT574" s="11">
        <f>_xlfn.RANK.EQ(BG574,BG573:BG576,0)</f>
        <v>2</v>
      </c>
      <c r="AU574" s="11">
        <v>1446.85</v>
      </c>
      <c r="AV574" s="11">
        <v>1.8</v>
      </c>
      <c r="AW574" s="12">
        <v>1.35</v>
      </c>
      <c r="AX574" s="13">
        <f t="shared" si="1164"/>
        <v>3515.8455</v>
      </c>
      <c r="AY574" s="11">
        <v>190</v>
      </c>
      <c r="AZ574" s="11">
        <v>0.83</v>
      </c>
      <c r="BA574" s="31">
        <f t="shared" si="1165"/>
        <v>2.35054794520548</v>
      </c>
      <c r="BB574" s="11">
        <v>0.97</v>
      </c>
      <c r="BC574" s="11">
        <v>2.11</v>
      </c>
      <c r="BD574" s="8">
        <f t="shared" si="1166"/>
        <v>3.0467</v>
      </c>
      <c r="BE574" s="9">
        <v>1.075</v>
      </c>
      <c r="BF574" s="17">
        <v>1.015</v>
      </c>
      <c r="BG574" s="18">
        <f t="shared" si="1167"/>
        <v>27472.8108096517</v>
      </c>
      <c r="BH574" s="11">
        <f t="shared" si="1168"/>
        <v>2</v>
      </c>
      <c r="BN574" s="11">
        <f>_xlfn.RANK.EQ(CA574,CA573:CA576,0)</f>
        <v>2</v>
      </c>
      <c r="BO574" s="11">
        <v>1446.85</v>
      </c>
      <c r="BP574" s="11">
        <v>1.8</v>
      </c>
      <c r="BQ574" s="12">
        <v>1.35</v>
      </c>
      <c r="BR574" s="13">
        <f t="shared" si="1169"/>
        <v>3515.8455</v>
      </c>
      <c r="BS574" s="11">
        <v>190</v>
      </c>
      <c r="BT574" s="11">
        <v>0.83</v>
      </c>
      <c r="BU574" s="31">
        <f t="shared" si="1170"/>
        <v>2.35054794520548</v>
      </c>
      <c r="BV574" s="11">
        <v>0.97</v>
      </c>
      <c r="BW574" s="11">
        <v>2.11</v>
      </c>
      <c r="BX574" s="8">
        <f t="shared" si="1171"/>
        <v>3.0467</v>
      </c>
      <c r="BY574" s="9">
        <v>1.075</v>
      </c>
      <c r="BZ574" s="17">
        <v>1.015</v>
      </c>
      <c r="CA574" s="18">
        <f t="shared" si="1172"/>
        <v>27472.8108096517</v>
      </c>
      <c r="CB574" s="11">
        <f t="shared" si="1173"/>
        <v>2</v>
      </c>
      <c r="CH574" s="11">
        <f>_xlfn.RANK.EQ(CU574,CU573:CU576,0)</f>
        <v>2</v>
      </c>
      <c r="CI574" s="11">
        <v>1446.85</v>
      </c>
      <c r="CJ574" s="11">
        <v>1.8</v>
      </c>
      <c r="CK574" s="12">
        <v>1.35</v>
      </c>
      <c r="CL574" s="13">
        <f t="shared" si="1174"/>
        <v>3515.8455</v>
      </c>
      <c r="CM574" s="11">
        <v>190</v>
      </c>
      <c r="CN574" s="11">
        <v>0.83</v>
      </c>
      <c r="CO574" s="31">
        <f t="shared" si="1175"/>
        <v>2.35054794520548</v>
      </c>
      <c r="CP574" s="11">
        <v>0.97</v>
      </c>
      <c r="CQ574" s="11">
        <v>2.11</v>
      </c>
      <c r="CR574" s="8">
        <f t="shared" si="1176"/>
        <v>3.0467</v>
      </c>
      <c r="CS574" s="9">
        <v>1.075</v>
      </c>
      <c r="CT574" s="17">
        <v>1.085</v>
      </c>
      <c r="CU574" s="18">
        <f t="shared" si="1177"/>
        <v>29367.4874172139</v>
      </c>
      <c r="CV574" s="11">
        <f t="shared" si="1178"/>
        <v>2</v>
      </c>
      <c r="DB574" s="11">
        <f>_xlfn.RANK.EQ(DO574,DO573:DO576,0)</f>
        <v>2</v>
      </c>
      <c r="DC574" s="11">
        <v>1446.85</v>
      </c>
      <c r="DD574" s="11">
        <v>1.8</v>
      </c>
      <c r="DE574" s="12">
        <v>1.35</v>
      </c>
      <c r="DF574" s="13">
        <f t="shared" si="1179"/>
        <v>3515.8455</v>
      </c>
      <c r="DG574" s="11">
        <v>190</v>
      </c>
      <c r="DH574" s="11">
        <v>0.83</v>
      </c>
      <c r="DI574" s="31">
        <f t="shared" si="1180"/>
        <v>2.35054794520548</v>
      </c>
      <c r="DJ574" s="11">
        <v>0.97</v>
      </c>
      <c r="DK574" s="11">
        <v>2.11</v>
      </c>
      <c r="DL574" s="8">
        <f t="shared" si="1181"/>
        <v>3.0467</v>
      </c>
      <c r="DM574" s="9">
        <v>1.075</v>
      </c>
      <c r="DN574" s="17">
        <v>1.085</v>
      </c>
      <c r="DO574" s="18">
        <f t="shared" si="1182"/>
        <v>29367.4874172139</v>
      </c>
      <c r="DP574" s="11">
        <f t="shared" si="1183"/>
        <v>2</v>
      </c>
      <c r="DV574" s="11">
        <f>_xlfn.RANK.EQ(EI574,EI573:EI576,0)</f>
        <v>2</v>
      </c>
      <c r="DW574" s="11">
        <v>1446.85</v>
      </c>
      <c r="DX574" s="11">
        <v>1.8</v>
      </c>
      <c r="DY574" s="12">
        <v>1.35</v>
      </c>
      <c r="DZ574" s="13">
        <f t="shared" si="1184"/>
        <v>3515.8455</v>
      </c>
      <c r="EA574" s="11">
        <v>190</v>
      </c>
      <c r="EB574" s="11">
        <v>0.92</v>
      </c>
      <c r="EC574" s="31">
        <f t="shared" si="1185"/>
        <v>2.44054794520548</v>
      </c>
      <c r="ED574" s="11">
        <v>0.97</v>
      </c>
      <c r="EE574" s="11">
        <v>2.91</v>
      </c>
      <c r="EF574" s="8">
        <f t="shared" si="1186"/>
        <v>3.8227</v>
      </c>
      <c r="EG574" s="9">
        <v>1.075</v>
      </c>
      <c r="EH574" s="17">
        <v>1.2</v>
      </c>
      <c r="EI574" s="18">
        <f t="shared" si="1187"/>
        <v>42313.3151840189</v>
      </c>
      <c r="EJ574" s="11">
        <f t="shared" si="1188"/>
        <v>2</v>
      </c>
    </row>
    <row r="575" customHeight="1" spans="1:140">
      <c r="F575" s="11">
        <f>_xlfn.RANK.EQ(S575,S573:S576,0)</f>
        <v>1</v>
      </c>
      <c r="G575" s="11">
        <v>1446.85</v>
      </c>
      <c r="H575" s="11">
        <v>1.8</v>
      </c>
      <c r="I575" s="12">
        <v>1.35</v>
      </c>
      <c r="J575" s="13">
        <f t="shared" si="1154"/>
        <v>3515.8455</v>
      </c>
      <c r="K575" s="11">
        <v>240</v>
      </c>
      <c r="L575" s="11">
        <v>1.43</v>
      </c>
      <c r="M575" s="31">
        <f t="shared" si="1155"/>
        <v>3.07285714285714</v>
      </c>
      <c r="N575" s="11">
        <v>0.89</v>
      </c>
      <c r="O575" s="11">
        <v>1.78</v>
      </c>
      <c r="P575" s="8">
        <f t="shared" si="1156"/>
        <v>2.5842</v>
      </c>
      <c r="Q575" s="9">
        <v>1.075</v>
      </c>
      <c r="R575" s="17">
        <v>1</v>
      </c>
      <c r="S575" s="18">
        <f t="shared" si="1157"/>
        <v>30012.8155362915</v>
      </c>
      <c r="T575" s="11">
        <f t="shared" si="1158"/>
        <v>1</v>
      </c>
      <c r="Z575" s="11">
        <f>_xlfn.RANK.EQ(AM575,AM573:AM576,0)</f>
        <v>1</v>
      </c>
      <c r="AA575" s="11">
        <v>1446.85</v>
      </c>
      <c r="AB575" s="11">
        <v>1.8</v>
      </c>
      <c r="AC575" s="12">
        <v>1.35</v>
      </c>
      <c r="AD575" s="13">
        <f t="shared" si="1159"/>
        <v>3515.8455</v>
      </c>
      <c r="AE575" s="11">
        <v>200</v>
      </c>
      <c r="AF575" s="11">
        <v>1.43</v>
      </c>
      <c r="AG575" s="31">
        <f t="shared" si="1160"/>
        <v>2.97545454545455</v>
      </c>
      <c r="AH575" s="11">
        <v>1</v>
      </c>
      <c r="AI575" s="11">
        <v>2.71</v>
      </c>
      <c r="AJ575" s="8">
        <f t="shared" si="1161"/>
        <v>3.71</v>
      </c>
      <c r="AK575" s="9">
        <v>1.075</v>
      </c>
      <c r="AL575" s="17">
        <v>1</v>
      </c>
      <c r="AM575" s="18">
        <f t="shared" si="1162"/>
        <v>41722.0343442931</v>
      </c>
      <c r="AN575" s="11">
        <f t="shared" si="1163"/>
        <v>1</v>
      </c>
      <c r="AT575" s="11">
        <f>_xlfn.RANK.EQ(BG575,BG573:BG576,0)</f>
        <v>1</v>
      </c>
      <c r="AU575" s="11">
        <v>1446.85</v>
      </c>
      <c r="AV575" s="11">
        <v>1.8</v>
      </c>
      <c r="AW575" s="12">
        <v>1.35</v>
      </c>
      <c r="AX575" s="13">
        <f t="shared" si="1164"/>
        <v>3515.8455</v>
      </c>
      <c r="AY575" s="11">
        <v>240</v>
      </c>
      <c r="AZ575" s="11">
        <v>1.43</v>
      </c>
      <c r="BA575" s="31">
        <f t="shared" si="1165"/>
        <v>3.07285714285714</v>
      </c>
      <c r="BB575" s="11">
        <v>0.93</v>
      </c>
      <c r="BC575" s="11">
        <v>1.85</v>
      </c>
      <c r="BD575" s="8">
        <f t="shared" si="1166"/>
        <v>2.7205</v>
      </c>
      <c r="BE575" s="9">
        <v>1.075</v>
      </c>
      <c r="BF575" s="17">
        <v>1.015</v>
      </c>
      <c r="BG575" s="18">
        <f t="shared" si="1167"/>
        <v>32069.7363348341</v>
      </c>
      <c r="BH575" s="11">
        <f t="shared" si="1168"/>
        <v>1</v>
      </c>
      <c r="BN575" s="11">
        <f>_xlfn.RANK.EQ(CA575,CA573:CA576,0)</f>
        <v>1</v>
      </c>
      <c r="BO575" s="11">
        <v>1446.85</v>
      </c>
      <c r="BP575" s="11">
        <v>1.8</v>
      </c>
      <c r="BQ575" s="12">
        <v>1.35</v>
      </c>
      <c r="BR575" s="13">
        <f t="shared" si="1169"/>
        <v>3515.8455</v>
      </c>
      <c r="BS575" s="11">
        <v>240</v>
      </c>
      <c r="BT575" s="11">
        <v>1.43</v>
      </c>
      <c r="BU575" s="31">
        <f t="shared" si="1170"/>
        <v>3.07285714285714</v>
      </c>
      <c r="BV575" s="11">
        <v>1</v>
      </c>
      <c r="BW575" s="11">
        <v>2.71</v>
      </c>
      <c r="BX575" s="8">
        <f t="shared" si="1171"/>
        <v>3.71</v>
      </c>
      <c r="BY575" s="9">
        <v>1.075</v>
      </c>
      <c r="BZ575" s="17">
        <v>1.015</v>
      </c>
      <c r="CA575" s="18">
        <f t="shared" si="1172"/>
        <v>43734.1377696139</v>
      </c>
      <c r="CB575" s="11">
        <f t="shared" si="1173"/>
        <v>1</v>
      </c>
      <c r="CH575" s="11">
        <f>_xlfn.RANK.EQ(CU575,CU573:CU576,0)</f>
        <v>1</v>
      </c>
      <c r="CI575" s="11">
        <v>1446.85</v>
      </c>
      <c r="CJ575" s="11">
        <v>1.8</v>
      </c>
      <c r="CK575" s="12">
        <v>1.35</v>
      </c>
      <c r="CL575" s="13">
        <f t="shared" si="1174"/>
        <v>3515.8455</v>
      </c>
      <c r="CM575" s="11">
        <v>240</v>
      </c>
      <c r="CN575" s="11">
        <v>1.43</v>
      </c>
      <c r="CO575" s="31">
        <f t="shared" si="1175"/>
        <v>3.07285714285714</v>
      </c>
      <c r="CP575" s="11">
        <v>0.93</v>
      </c>
      <c r="CQ575" s="11">
        <v>1.85</v>
      </c>
      <c r="CR575" s="8">
        <f t="shared" si="1176"/>
        <v>2.7205</v>
      </c>
      <c r="CS575" s="9">
        <v>1.075</v>
      </c>
      <c r="CT575" s="17">
        <v>1.085</v>
      </c>
      <c r="CU575" s="18">
        <f t="shared" si="1177"/>
        <v>34281.4422889606</v>
      </c>
      <c r="CV575" s="11">
        <f t="shared" si="1178"/>
        <v>1</v>
      </c>
      <c r="DB575" s="11">
        <f>_xlfn.RANK.EQ(DO575,DO573:DO576,0)</f>
        <v>1</v>
      </c>
      <c r="DC575" s="11">
        <v>1446.85</v>
      </c>
      <c r="DD575" s="11">
        <v>1.8</v>
      </c>
      <c r="DE575" s="12">
        <v>1.35</v>
      </c>
      <c r="DF575" s="13">
        <f t="shared" si="1179"/>
        <v>3515.8455</v>
      </c>
      <c r="DG575" s="11">
        <v>240</v>
      </c>
      <c r="DH575" s="11">
        <v>1.43</v>
      </c>
      <c r="DI575" s="31">
        <f t="shared" si="1180"/>
        <v>3.07285714285714</v>
      </c>
      <c r="DJ575" s="11">
        <v>1</v>
      </c>
      <c r="DK575" s="11">
        <v>2.71</v>
      </c>
      <c r="DL575" s="8">
        <f t="shared" si="1181"/>
        <v>3.71</v>
      </c>
      <c r="DM575" s="9">
        <v>1.075</v>
      </c>
      <c r="DN575" s="17">
        <v>1.085</v>
      </c>
      <c r="DO575" s="18">
        <f t="shared" si="1182"/>
        <v>46750.285202001</v>
      </c>
      <c r="DP575" s="11">
        <f t="shared" si="1183"/>
        <v>1</v>
      </c>
      <c r="DV575" s="11">
        <f>_xlfn.RANK.EQ(EI575,EI573:EI576,0)</f>
        <v>1</v>
      </c>
      <c r="DW575" s="11">
        <v>1446.85</v>
      </c>
      <c r="DX575" s="11">
        <v>1.8</v>
      </c>
      <c r="DY575" s="12">
        <v>1.35</v>
      </c>
      <c r="DZ575" s="13">
        <f t="shared" si="1184"/>
        <v>3515.8455</v>
      </c>
      <c r="EA575" s="11">
        <v>240</v>
      </c>
      <c r="EB575" s="11">
        <v>1.52</v>
      </c>
      <c r="EC575" s="31">
        <f t="shared" si="1185"/>
        <v>3.16285714285714</v>
      </c>
      <c r="ED575" s="11">
        <v>1</v>
      </c>
      <c r="EE575" s="11">
        <v>3.51</v>
      </c>
      <c r="EF575" s="8">
        <f t="shared" si="1186"/>
        <v>4.51</v>
      </c>
      <c r="EG575" s="9">
        <v>1.075</v>
      </c>
      <c r="EH575" s="17">
        <v>1.2</v>
      </c>
      <c r="EI575" s="18">
        <f t="shared" si="1187"/>
        <v>64695.7290018176</v>
      </c>
      <c r="EJ575" s="11">
        <f t="shared" si="1188"/>
        <v>1</v>
      </c>
    </row>
    <row r="576" customHeight="1" spans="1:140">
      <c r="F576" s="11">
        <f>_xlfn.RANK.EQ(S576,S573:S576,0)</f>
        <v>3</v>
      </c>
      <c r="G576" s="11">
        <v>0</v>
      </c>
      <c r="H576" s="11">
        <v>1.8</v>
      </c>
      <c r="I576" s="12">
        <v>1.35</v>
      </c>
      <c r="J576" s="13">
        <f t="shared" si="1154"/>
        <v>0</v>
      </c>
      <c r="K576" s="11">
        <v>0</v>
      </c>
      <c r="L576" s="11">
        <v>0.2</v>
      </c>
      <c r="M576" s="31">
        <f t="shared" si="1155"/>
        <v>1.2</v>
      </c>
      <c r="N576" s="28">
        <v>0.7</v>
      </c>
      <c r="O576" s="28">
        <v>1.5</v>
      </c>
      <c r="P576" s="8">
        <f t="shared" si="1156"/>
        <v>2.05</v>
      </c>
      <c r="Q576" s="9">
        <v>1.075</v>
      </c>
      <c r="R576" s="17">
        <v>1</v>
      </c>
      <c r="S576" s="18">
        <f t="shared" si="1157"/>
        <v>0</v>
      </c>
      <c r="T576" s="28">
        <f t="shared" si="1158"/>
        <v>12</v>
      </c>
      <c r="Z576" s="11">
        <f>_xlfn.RANK.EQ(AM576,AM573:AM576,0)</f>
        <v>3</v>
      </c>
      <c r="AA576" s="11">
        <v>0</v>
      </c>
      <c r="AB576" s="11">
        <v>1.8</v>
      </c>
      <c r="AC576" s="12">
        <v>1.35</v>
      </c>
      <c r="AD576" s="13">
        <f t="shared" si="1159"/>
        <v>0</v>
      </c>
      <c r="AE576" s="11">
        <v>0</v>
      </c>
      <c r="AF576" s="11">
        <v>0.2</v>
      </c>
      <c r="AG576" s="31">
        <f t="shared" si="1160"/>
        <v>1.2</v>
      </c>
      <c r="AH576" s="28">
        <v>0.7</v>
      </c>
      <c r="AI576" s="28">
        <v>1.5</v>
      </c>
      <c r="AJ576" s="8">
        <f t="shared" si="1161"/>
        <v>2.05</v>
      </c>
      <c r="AK576" s="9">
        <v>1.075</v>
      </c>
      <c r="AL576" s="17">
        <v>1</v>
      </c>
      <c r="AM576" s="18">
        <f t="shared" si="1162"/>
        <v>0</v>
      </c>
      <c r="AN576" s="28">
        <f t="shared" si="1163"/>
        <v>12</v>
      </c>
      <c r="AT576" s="11">
        <f>_xlfn.RANK.EQ(BG576,BG573:BG576,0)</f>
        <v>3</v>
      </c>
      <c r="AU576" s="11">
        <v>0</v>
      </c>
      <c r="AV576" s="11">
        <v>1.8</v>
      </c>
      <c r="AW576" s="12">
        <v>1.35</v>
      </c>
      <c r="AX576" s="13">
        <f t="shared" si="1164"/>
        <v>0</v>
      </c>
      <c r="AY576" s="11">
        <v>0</v>
      </c>
      <c r="AZ576" s="11">
        <v>0.2</v>
      </c>
      <c r="BA576" s="31">
        <f t="shared" si="1165"/>
        <v>1.2</v>
      </c>
      <c r="BB576" s="28">
        <v>0.7</v>
      </c>
      <c r="BC576" s="28">
        <v>1.5</v>
      </c>
      <c r="BD576" s="8">
        <f t="shared" si="1166"/>
        <v>2.05</v>
      </c>
      <c r="BE576" s="9">
        <v>1.075</v>
      </c>
      <c r="BF576" s="17">
        <v>1.015</v>
      </c>
      <c r="BG576" s="18">
        <f t="shared" si="1167"/>
        <v>0</v>
      </c>
      <c r="BH576" s="28">
        <f t="shared" si="1168"/>
        <v>12</v>
      </c>
      <c r="BN576" s="11">
        <f>_xlfn.RANK.EQ(CA576,CA573:CA576,0)</f>
        <v>3</v>
      </c>
      <c r="BO576" s="11">
        <v>0</v>
      </c>
      <c r="BP576" s="11">
        <v>1.8</v>
      </c>
      <c r="BQ576" s="12">
        <v>1.35</v>
      </c>
      <c r="BR576" s="13">
        <f t="shared" si="1169"/>
        <v>0</v>
      </c>
      <c r="BS576" s="11">
        <v>0</v>
      </c>
      <c r="BT576" s="11">
        <v>0.2</v>
      </c>
      <c r="BU576" s="31">
        <f t="shared" si="1170"/>
        <v>1.2</v>
      </c>
      <c r="BV576" s="28">
        <v>0.7</v>
      </c>
      <c r="BW576" s="28">
        <v>1.5</v>
      </c>
      <c r="BX576" s="8">
        <f t="shared" si="1171"/>
        <v>2.05</v>
      </c>
      <c r="BY576" s="9">
        <v>1.075</v>
      </c>
      <c r="BZ576" s="17">
        <v>1.015</v>
      </c>
      <c r="CA576" s="18">
        <f t="shared" si="1172"/>
        <v>0</v>
      </c>
      <c r="CB576" s="28">
        <f t="shared" si="1173"/>
        <v>12</v>
      </c>
      <c r="CH576" s="11">
        <f>_xlfn.RANK.EQ(CU576,CU573:CU576,0)</f>
        <v>3</v>
      </c>
      <c r="CI576" s="11">
        <v>0</v>
      </c>
      <c r="CJ576" s="11">
        <v>1.8</v>
      </c>
      <c r="CK576" s="12">
        <v>1.35</v>
      </c>
      <c r="CL576" s="13">
        <f t="shared" si="1174"/>
        <v>0</v>
      </c>
      <c r="CM576" s="11">
        <v>0</v>
      </c>
      <c r="CN576" s="11">
        <v>0.2</v>
      </c>
      <c r="CO576" s="31">
        <f t="shared" si="1175"/>
        <v>1.2</v>
      </c>
      <c r="CP576" s="28">
        <v>0.7</v>
      </c>
      <c r="CQ576" s="28">
        <v>1.5</v>
      </c>
      <c r="CR576" s="8">
        <f t="shared" si="1176"/>
        <v>2.05</v>
      </c>
      <c r="CS576" s="9">
        <v>1.075</v>
      </c>
      <c r="CT576" s="17">
        <v>1.085</v>
      </c>
      <c r="CU576" s="18">
        <f t="shared" si="1177"/>
        <v>0</v>
      </c>
      <c r="CV576" s="28">
        <f t="shared" si="1178"/>
        <v>12</v>
      </c>
      <c r="DB576" s="11">
        <f>_xlfn.RANK.EQ(DO576,DO573:DO576,0)</f>
        <v>3</v>
      </c>
      <c r="DC576" s="11">
        <v>0</v>
      </c>
      <c r="DD576" s="11">
        <v>1.8</v>
      </c>
      <c r="DE576" s="12">
        <v>1.35</v>
      </c>
      <c r="DF576" s="13">
        <f t="shared" si="1179"/>
        <v>0</v>
      </c>
      <c r="DG576" s="11">
        <v>0</v>
      </c>
      <c r="DH576" s="11">
        <v>0.2</v>
      </c>
      <c r="DI576" s="31">
        <f t="shared" si="1180"/>
        <v>1.2</v>
      </c>
      <c r="DJ576" s="28">
        <v>0.7</v>
      </c>
      <c r="DK576" s="28">
        <v>1.5</v>
      </c>
      <c r="DL576" s="8">
        <f t="shared" si="1181"/>
        <v>2.05</v>
      </c>
      <c r="DM576" s="9">
        <v>1.075</v>
      </c>
      <c r="DN576" s="17">
        <v>1.085</v>
      </c>
      <c r="DO576" s="18">
        <f t="shared" si="1182"/>
        <v>0</v>
      </c>
      <c r="DP576" s="28">
        <f t="shared" si="1183"/>
        <v>12</v>
      </c>
      <c r="DV576" s="11">
        <f>_xlfn.RANK.EQ(EI576,EI573:EI576,0)</f>
        <v>3</v>
      </c>
      <c r="DW576" s="11">
        <v>0</v>
      </c>
      <c r="DX576" s="11">
        <v>1.8</v>
      </c>
      <c r="DY576" s="12">
        <v>1.35</v>
      </c>
      <c r="DZ576" s="13">
        <f t="shared" si="1184"/>
        <v>0</v>
      </c>
      <c r="EA576" s="11">
        <v>0</v>
      </c>
      <c r="EB576" s="11">
        <v>0.2</v>
      </c>
      <c r="EC576" s="31">
        <f t="shared" si="1185"/>
        <v>1.2</v>
      </c>
      <c r="ED576" s="28">
        <v>0.7</v>
      </c>
      <c r="EE576" s="28">
        <v>1.5</v>
      </c>
      <c r="EF576" s="8">
        <f t="shared" si="1186"/>
        <v>2.05</v>
      </c>
      <c r="EG576" s="9">
        <v>1.075</v>
      </c>
      <c r="EH576" s="17">
        <v>1.2</v>
      </c>
      <c r="EI576" s="18">
        <f t="shared" si="1187"/>
        <v>0</v>
      </c>
      <c r="EJ576" s="28">
        <f t="shared" si="1188"/>
        <v>12</v>
      </c>
    </row>
    <row r="577" customHeight="1" spans="6:140">
      <c r="F577" s="32" t="s">
        <v>42</v>
      </c>
      <c r="G577" s="33">
        <f>LARGE(S573:S576,1)/1</f>
        <v>30012.8155362915</v>
      </c>
      <c r="H577" s="32" t="s">
        <v>43</v>
      </c>
      <c r="I577" s="33">
        <f>LARGE(S573:S576,2)/2</f>
        <v>13533.4043397299</v>
      </c>
      <c r="J577" s="32" t="s">
        <v>44</v>
      </c>
      <c r="K577" s="33">
        <f>LARGE(S573:S576,3)/12</f>
        <v>0</v>
      </c>
      <c r="L577" s="32" t="s">
        <v>45</v>
      </c>
      <c r="M577" s="34">
        <f>LARGE(S573:S576,4)/12</f>
        <v>0</v>
      </c>
      <c r="N577" s="35" t="s">
        <v>46</v>
      </c>
      <c r="O577" s="36">
        <f>G577+I577+K577+M577</f>
        <v>43546.2198760214</v>
      </c>
      <c r="P577" s="35" t="s">
        <v>47</v>
      </c>
      <c r="Q577" s="35">
        <v>5.3</v>
      </c>
      <c r="R577" s="35"/>
      <c r="S577" s="35" t="s">
        <v>48</v>
      </c>
      <c r="T577" s="36">
        <f>O577*Q577</f>
        <v>230794.965342914</v>
      </c>
      <c r="Z577" s="32" t="s">
        <v>42</v>
      </c>
      <c r="AA577" s="33">
        <f>LARGE(AM573:AM576,1)/1</f>
        <v>41722.0343442931</v>
      </c>
      <c r="AB577" s="32" t="s">
        <v>43</v>
      </c>
      <c r="AC577" s="33">
        <f>LARGE(AM573:AM576,2)/2</f>
        <v>13533.4043397299</v>
      </c>
      <c r="AD577" s="32" t="s">
        <v>44</v>
      </c>
      <c r="AE577" s="33">
        <f>LARGE(AM573:AM576,3)/12</f>
        <v>0</v>
      </c>
      <c r="AF577" s="32" t="s">
        <v>45</v>
      </c>
      <c r="AG577" s="34">
        <f>LARGE(AM573:AM576,4)/12</f>
        <v>0</v>
      </c>
      <c r="AH577" s="35" t="s">
        <v>46</v>
      </c>
      <c r="AI577" s="36">
        <f>AA577+AC577+AE577+AG577</f>
        <v>55255.438684023</v>
      </c>
      <c r="AJ577" s="35" t="s">
        <v>47</v>
      </c>
      <c r="AK577" s="35">
        <v>5.3</v>
      </c>
      <c r="AL577" s="35"/>
      <c r="AM577" s="35" t="s">
        <v>48</v>
      </c>
      <c r="AN577" s="36">
        <f>AI577*AK577</f>
        <v>292853.825025322</v>
      </c>
      <c r="AT577" s="32" t="s">
        <v>42</v>
      </c>
      <c r="AU577" s="33">
        <f>LARGE(BG573:BG576,1)/1</f>
        <v>32069.7363348341</v>
      </c>
      <c r="AV577" s="32" t="s">
        <v>43</v>
      </c>
      <c r="AW577" s="33">
        <f>LARGE(BG573:BG576,2)/2</f>
        <v>13736.4054048259</v>
      </c>
      <c r="AX577" s="32" t="s">
        <v>44</v>
      </c>
      <c r="AY577" s="33">
        <f>LARGE(BG573:BG576,3)/12</f>
        <v>0</v>
      </c>
      <c r="AZ577" s="32" t="s">
        <v>45</v>
      </c>
      <c r="BA577" s="34">
        <f>LARGE(BG573:BG576,4)/12</f>
        <v>0</v>
      </c>
      <c r="BB577" s="35" t="s">
        <v>46</v>
      </c>
      <c r="BC577" s="36">
        <f>AU577+AW577+AY577+BA577</f>
        <v>45806.14173966</v>
      </c>
      <c r="BD577" s="35" t="s">
        <v>47</v>
      </c>
      <c r="BE577" s="35">
        <v>5.3</v>
      </c>
      <c r="BF577" s="35"/>
      <c r="BG577" s="35" t="s">
        <v>48</v>
      </c>
      <c r="BH577" s="36">
        <f>BC577*BE577</f>
        <v>242772.551220198</v>
      </c>
      <c r="BN577" s="32" t="s">
        <v>42</v>
      </c>
      <c r="BO577" s="33">
        <f>LARGE(CA573:CA576,1)/1</f>
        <v>43734.1377696139</v>
      </c>
      <c r="BP577" s="32" t="s">
        <v>43</v>
      </c>
      <c r="BQ577" s="33">
        <f>LARGE(CA573:CA576,2)/2</f>
        <v>13736.4054048259</v>
      </c>
      <c r="BR577" s="32" t="s">
        <v>44</v>
      </c>
      <c r="BS577" s="33">
        <f>LARGE(CA573:CA576,3)/12</f>
        <v>0</v>
      </c>
      <c r="BT577" s="32" t="s">
        <v>45</v>
      </c>
      <c r="BU577" s="34">
        <f>LARGE(CA573:CA576,4)/12</f>
        <v>0</v>
      </c>
      <c r="BV577" s="35" t="s">
        <v>46</v>
      </c>
      <c r="BW577" s="36">
        <f>BO577+BQ577+BS577+BU577</f>
        <v>57470.5431744397</v>
      </c>
      <c r="BX577" s="35" t="s">
        <v>47</v>
      </c>
      <c r="BY577" s="35">
        <v>5.3</v>
      </c>
      <c r="BZ577" s="35"/>
      <c r="CA577" s="35" t="s">
        <v>48</v>
      </c>
      <c r="CB577" s="36">
        <f>BW577*BY577</f>
        <v>304593.878824531</v>
      </c>
      <c r="CH577" s="32" t="s">
        <v>42</v>
      </c>
      <c r="CI577" s="33">
        <f>LARGE(CU573:CU576,1)/1</f>
        <v>34281.4422889606</v>
      </c>
      <c r="CJ577" s="32" t="s">
        <v>43</v>
      </c>
      <c r="CK577" s="33">
        <f>LARGE(CU573:CU576,2)/2</f>
        <v>14683.743708607</v>
      </c>
      <c r="CL577" s="32" t="s">
        <v>44</v>
      </c>
      <c r="CM577" s="33">
        <f>LARGE(CU573:CU576,3)/12</f>
        <v>0</v>
      </c>
      <c r="CN577" s="32" t="s">
        <v>45</v>
      </c>
      <c r="CO577" s="34">
        <f>LARGE(CU573:CU576,4)/12</f>
        <v>0</v>
      </c>
      <c r="CP577" s="35" t="s">
        <v>46</v>
      </c>
      <c r="CQ577" s="36">
        <f>CI577+CK577+CM577+CO577</f>
        <v>48965.1859975675</v>
      </c>
      <c r="CR577" s="35" t="s">
        <v>47</v>
      </c>
      <c r="CS577" s="35">
        <v>5.3</v>
      </c>
      <c r="CT577" s="35"/>
      <c r="CU577" s="35" t="s">
        <v>48</v>
      </c>
      <c r="CV577" s="36">
        <f>CQ577*CS577</f>
        <v>259515.485787108</v>
      </c>
      <c r="DB577" s="32" t="s">
        <v>42</v>
      </c>
      <c r="DC577" s="33">
        <f>LARGE(DO573:DO576,1)/1</f>
        <v>46750.285202001</v>
      </c>
      <c r="DD577" s="32" t="s">
        <v>43</v>
      </c>
      <c r="DE577" s="33">
        <f>LARGE(DO573:DO576,2)/2</f>
        <v>14683.743708607</v>
      </c>
      <c r="DF577" s="32" t="s">
        <v>44</v>
      </c>
      <c r="DG577" s="33">
        <f>LARGE(DO573:DO576,3)/12</f>
        <v>0</v>
      </c>
      <c r="DH577" s="32" t="s">
        <v>45</v>
      </c>
      <c r="DI577" s="34">
        <f>LARGE(DO573:DO576,4)/12</f>
        <v>0</v>
      </c>
      <c r="DJ577" s="35" t="s">
        <v>46</v>
      </c>
      <c r="DK577" s="36">
        <f>DC577+DE577+DG577+DI577</f>
        <v>61434.028910608</v>
      </c>
      <c r="DL577" s="35" t="s">
        <v>47</v>
      </c>
      <c r="DM577" s="35">
        <v>5.3</v>
      </c>
      <c r="DN577" s="35"/>
      <c r="DO577" s="35" t="s">
        <v>48</v>
      </c>
      <c r="DP577" s="36">
        <f>DK577*DM577</f>
        <v>325600.353226222</v>
      </c>
      <c r="DV577" s="32" t="s">
        <v>42</v>
      </c>
      <c r="DW577" s="33">
        <f>LARGE(EI573:EI576,1)/1</f>
        <v>64695.7290018176</v>
      </c>
      <c r="DX577" s="32" t="s">
        <v>43</v>
      </c>
      <c r="DY577" s="33">
        <f>LARGE(EI573:EI576,2)/2</f>
        <v>21156.6575920095</v>
      </c>
      <c r="DZ577" s="32" t="s">
        <v>44</v>
      </c>
      <c r="EA577" s="33">
        <f>LARGE(EI573:EI576,3)/12</f>
        <v>0</v>
      </c>
      <c r="EB577" s="32" t="s">
        <v>45</v>
      </c>
      <c r="EC577" s="34">
        <f>LARGE(EI573:EI576,4)/12</f>
        <v>0</v>
      </c>
      <c r="ED577" s="35" t="s">
        <v>46</v>
      </c>
      <c r="EE577" s="36">
        <f>DW577+DY577+EA577+EC577</f>
        <v>85852.386593827</v>
      </c>
      <c r="EF577" s="35" t="s">
        <v>47</v>
      </c>
      <c r="EG577" s="35">
        <v>5.3</v>
      </c>
      <c r="EH577" s="35"/>
      <c r="EI577" s="35" t="s">
        <v>48</v>
      </c>
      <c r="EJ577" s="36">
        <f>EE577*EG577</f>
        <v>455017.648947283</v>
      </c>
    </row>
    <row r="578" customHeight="1" spans="6:140">
      <c r="F578" s="32"/>
      <c r="G578" s="33"/>
      <c r="H578" s="32"/>
      <c r="I578" s="33"/>
      <c r="J578" s="32"/>
      <c r="K578" s="33"/>
      <c r="L578" s="32"/>
      <c r="M578" s="34"/>
      <c r="N578" s="35"/>
      <c r="O578" s="36"/>
      <c r="P578" s="35"/>
      <c r="Q578" s="35"/>
      <c r="R578" s="35"/>
      <c r="S578" s="35"/>
      <c r="T578" s="36"/>
      <c r="Z578" s="32"/>
      <c r="AA578" s="33"/>
      <c r="AB578" s="32"/>
      <c r="AC578" s="33"/>
      <c r="AD578" s="32"/>
      <c r="AE578" s="33"/>
      <c r="AF578" s="32"/>
      <c r="AG578" s="34"/>
      <c r="AH578" s="35"/>
      <c r="AI578" s="36"/>
      <c r="AJ578" s="35"/>
      <c r="AK578" s="35"/>
      <c r="AL578" s="35"/>
      <c r="AM578" s="35"/>
      <c r="AN578" s="36"/>
      <c r="AT578" s="32"/>
      <c r="AU578" s="33"/>
      <c r="AV578" s="32"/>
      <c r="AW578" s="33"/>
      <c r="AX578" s="32"/>
      <c r="AY578" s="33"/>
      <c r="AZ578" s="32"/>
      <c r="BA578" s="34"/>
      <c r="BB578" s="35"/>
      <c r="BC578" s="36"/>
      <c r="BD578" s="35"/>
      <c r="BE578" s="35"/>
      <c r="BF578" s="35"/>
      <c r="BG578" s="35"/>
      <c r="BH578" s="36"/>
      <c r="BN578" s="32"/>
      <c r="BO578" s="33"/>
      <c r="BP578" s="32"/>
      <c r="BQ578" s="33"/>
      <c r="BR578" s="32"/>
      <c r="BS578" s="33"/>
      <c r="BT578" s="32"/>
      <c r="BU578" s="34"/>
      <c r="BV578" s="35"/>
      <c r="BW578" s="36"/>
      <c r="BX578" s="35"/>
      <c r="BY578" s="35"/>
      <c r="BZ578" s="35"/>
      <c r="CA578" s="35"/>
      <c r="CB578" s="36"/>
      <c r="CH578" s="32"/>
      <c r="CI578" s="33"/>
      <c r="CJ578" s="32"/>
      <c r="CK578" s="33"/>
      <c r="CL578" s="32"/>
      <c r="CM578" s="33"/>
      <c r="CN578" s="32"/>
      <c r="CO578" s="34"/>
      <c r="CP578" s="35"/>
      <c r="CQ578" s="36"/>
      <c r="CR578" s="35"/>
      <c r="CS578" s="35"/>
      <c r="CT578" s="35"/>
      <c r="CU578" s="35"/>
      <c r="CV578" s="36"/>
      <c r="DB578" s="32"/>
      <c r="DC578" s="33"/>
      <c r="DD578" s="32"/>
      <c r="DE578" s="33"/>
      <c r="DF578" s="32"/>
      <c r="DG578" s="33"/>
      <c r="DH578" s="32"/>
      <c r="DI578" s="34"/>
      <c r="DJ578" s="35"/>
      <c r="DK578" s="36"/>
      <c r="DL578" s="35"/>
      <c r="DM578" s="35"/>
      <c r="DN578" s="35"/>
      <c r="DO578" s="35"/>
      <c r="DP578" s="36"/>
      <c r="DV578" s="32"/>
      <c r="DW578" s="33"/>
      <c r="DX578" s="32"/>
      <c r="DY578" s="33"/>
      <c r="DZ578" s="32"/>
      <c r="EA578" s="33"/>
      <c r="EB578" s="32"/>
      <c r="EC578" s="34"/>
      <c r="ED578" s="35"/>
      <c r="EE578" s="36"/>
      <c r="EF578" s="35"/>
      <c r="EG578" s="35"/>
      <c r="EH578" s="35"/>
      <c r="EI578" s="35"/>
      <c r="EJ578" s="36"/>
    </row>
    <row r="579" customHeight="1" spans="6:140">
      <c r="F579" s="3" t="s">
        <v>49</v>
      </c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Z579" s="3" t="s">
        <v>49</v>
      </c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T579" s="3" t="s">
        <v>49</v>
      </c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N579" s="3" t="s">
        <v>49</v>
      </c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H579" s="3" t="s">
        <v>49</v>
      </c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DB579" s="3" t="s">
        <v>49</v>
      </c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V579" s="3" t="s">
        <v>49</v>
      </c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</row>
    <row r="580" customHeight="1" spans="6:140">
      <c r="F580" s="28" t="s">
        <v>37</v>
      </c>
      <c r="G580" s="13" t="s">
        <v>8</v>
      </c>
      <c r="H580" s="13"/>
      <c r="I580" s="13"/>
      <c r="J580" s="13"/>
      <c r="K580" s="7" t="s">
        <v>25</v>
      </c>
      <c r="L580" s="7"/>
      <c r="M580" s="7"/>
      <c r="N580" s="8" t="s">
        <v>10</v>
      </c>
      <c r="O580" s="8"/>
      <c r="P580" s="8"/>
      <c r="Q580" s="9" t="s">
        <v>38</v>
      </c>
      <c r="R580" s="10" t="s">
        <v>12</v>
      </c>
      <c r="S580" s="29" t="s">
        <v>13</v>
      </c>
      <c r="T580" s="11" t="s">
        <v>39</v>
      </c>
      <c r="Z580" s="28" t="s">
        <v>37</v>
      </c>
      <c r="AA580" s="13" t="s">
        <v>8</v>
      </c>
      <c r="AB580" s="13"/>
      <c r="AC580" s="13"/>
      <c r="AD580" s="13"/>
      <c r="AE580" s="7" t="s">
        <v>25</v>
      </c>
      <c r="AF580" s="7"/>
      <c r="AG580" s="7"/>
      <c r="AH580" s="8" t="s">
        <v>10</v>
      </c>
      <c r="AI580" s="8"/>
      <c r="AJ580" s="8"/>
      <c r="AK580" s="9" t="s">
        <v>38</v>
      </c>
      <c r="AL580" s="10" t="s">
        <v>12</v>
      </c>
      <c r="AM580" s="29" t="s">
        <v>13</v>
      </c>
      <c r="AN580" s="11" t="s">
        <v>39</v>
      </c>
      <c r="AT580" s="28" t="s">
        <v>37</v>
      </c>
      <c r="AU580" s="13" t="s">
        <v>8</v>
      </c>
      <c r="AV580" s="13"/>
      <c r="AW580" s="13"/>
      <c r="AX580" s="13"/>
      <c r="AY580" s="7" t="s">
        <v>25</v>
      </c>
      <c r="AZ580" s="7"/>
      <c r="BA580" s="7"/>
      <c r="BB580" s="8" t="s">
        <v>10</v>
      </c>
      <c r="BC580" s="8"/>
      <c r="BD580" s="8"/>
      <c r="BE580" s="9" t="s">
        <v>38</v>
      </c>
      <c r="BF580" s="10" t="s">
        <v>12</v>
      </c>
      <c r="BG580" s="29" t="s">
        <v>13</v>
      </c>
      <c r="BH580" s="11" t="s">
        <v>39</v>
      </c>
      <c r="BN580" s="28" t="s">
        <v>37</v>
      </c>
      <c r="BO580" s="13" t="s">
        <v>8</v>
      </c>
      <c r="BP580" s="13"/>
      <c r="BQ580" s="13"/>
      <c r="BR580" s="13"/>
      <c r="BS580" s="7" t="s">
        <v>25</v>
      </c>
      <c r="BT580" s="7"/>
      <c r="BU580" s="7"/>
      <c r="BV580" s="8" t="s">
        <v>10</v>
      </c>
      <c r="BW580" s="8"/>
      <c r="BX580" s="8"/>
      <c r="BY580" s="9" t="s">
        <v>38</v>
      </c>
      <c r="BZ580" s="10" t="s">
        <v>12</v>
      </c>
      <c r="CA580" s="29" t="s">
        <v>13</v>
      </c>
      <c r="CB580" s="11" t="s">
        <v>39</v>
      </c>
      <c r="CH580" s="28" t="s">
        <v>37</v>
      </c>
      <c r="CI580" s="13" t="s">
        <v>8</v>
      </c>
      <c r="CJ580" s="13"/>
      <c r="CK580" s="13"/>
      <c r="CL580" s="13"/>
      <c r="CM580" s="7" t="s">
        <v>25</v>
      </c>
      <c r="CN580" s="7"/>
      <c r="CO580" s="7"/>
      <c r="CP580" s="8" t="s">
        <v>10</v>
      </c>
      <c r="CQ580" s="8"/>
      <c r="CR580" s="8"/>
      <c r="CS580" s="9" t="s">
        <v>38</v>
      </c>
      <c r="CT580" s="10" t="s">
        <v>12</v>
      </c>
      <c r="CU580" s="29" t="s">
        <v>13</v>
      </c>
      <c r="CV580" s="11" t="s">
        <v>39</v>
      </c>
      <c r="DB580" s="28" t="s">
        <v>37</v>
      </c>
      <c r="DC580" s="13" t="s">
        <v>8</v>
      </c>
      <c r="DD580" s="13"/>
      <c r="DE580" s="13"/>
      <c r="DF580" s="13"/>
      <c r="DG580" s="7" t="s">
        <v>25</v>
      </c>
      <c r="DH580" s="7"/>
      <c r="DI580" s="7"/>
      <c r="DJ580" s="8" t="s">
        <v>10</v>
      </c>
      <c r="DK580" s="8"/>
      <c r="DL580" s="8"/>
      <c r="DM580" s="9" t="s">
        <v>38</v>
      </c>
      <c r="DN580" s="10" t="s">
        <v>12</v>
      </c>
      <c r="DO580" s="29" t="s">
        <v>13</v>
      </c>
      <c r="DP580" s="11" t="s">
        <v>39</v>
      </c>
      <c r="DV580" s="28" t="s">
        <v>37</v>
      </c>
      <c r="DW580" s="13" t="s">
        <v>8</v>
      </c>
      <c r="DX580" s="13"/>
      <c r="DY580" s="13"/>
      <c r="DZ580" s="13"/>
      <c r="EA580" s="7" t="s">
        <v>25</v>
      </c>
      <c r="EB580" s="7"/>
      <c r="EC580" s="7"/>
      <c r="ED580" s="8" t="s">
        <v>10</v>
      </c>
      <c r="EE580" s="8"/>
      <c r="EF580" s="8"/>
      <c r="EG580" s="9" t="s">
        <v>38</v>
      </c>
      <c r="EH580" s="10" t="s">
        <v>12</v>
      </c>
      <c r="EI580" s="29" t="s">
        <v>13</v>
      </c>
      <c r="EJ580" s="11" t="s">
        <v>39</v>
      </c>
    </row>
    <row r="581" customHeight="1" spans="6:140">
      <c r="F581" s="30"/>
      <c r="G581" s="11" t="s">
        <v>40</v>
      </c>
      <c r="H581" s="11" t="s">
        <v>41</v>
      </c>
      <c r="I581" s="11" t="s">
        <v>21</v>
      </c>
      <c r="J581" s="13" t="s">
        <v>8</v>
      </c>
      <c r="K581" s="11" t="s">
        <v>23</v>
      </c>
      <c r="L581" s="11" t="s">
        <v>24</v>
      </c>
      <c r="M581" s="7" t="s">
        <v>25</v>
      </c>
      <c r="N581" s="11" t="s">
        <v>26</v>
      </c>
      <c r="O581" s="11" t="s">
        <v>27</v>
      </c>
      <c r="P581" s="8" t="s">
        <v>28</v>
      </c>
      <c r="Q581" s="9" t="s">
        <v>29</v>
      </c>
      <c r="R581" s="14"/>
      <c r="S581" s="29"/>
      <c r="T581" s="11"/>
      <c r="Z581" s="30"/>
      <c r="AA581" s="11" t="s">
        <v>40</v>
      </c>
      <c r="AB581" s="11" t="s">
        <v>41</v>
      </c>
      <c r="AC581" s="11" t="s">
        <v>21</v>
      </c>
      <c r="AD581" s="13" t="s">
        <v>8</v>
      </c>
      <c r="AE581" s="11" t="s">
        <v>23</v>
      </c>
      <c r="AF581" s="11" t="s">
        <v>24</v>
      </c>
      <c r="AG581" s="7" t="s">
        <v>25</v>
      </c>
      <c r="AH581" s="11" t="s">
        <v>26</v>
      </c>
      <c r="AI581" s="11" t="s">
        <v>27</v>
      </c>
      <c r="AJ581" s="8" t="s">
        <v>28</v>
      </c>
      <c r="AK581" s="9" t="s">
        <v>29</v>
      </c>
      <c r="AL581" s="14"/>
      <c r="AM581" s="29"/>
      <c r="AN581" s="11"/>
      <c r="AT581" s="30"/>
      <c r="AU581" s="11" t="s">
        <v>40</v>
      </c>
      <c r="AV581" s="11" t="s">
        <v>41</v>
      </c>
      <c r="AW581" s="11" t="s">
        <v>21</v>
      </c>
      <c r="AX581" s="13" t="s">
        <v>8</v>
      </c>
      <c r="AY581" s="11" t="s">
        <v>23</v>
      </c>
      <c r="AZ581" s="11" t="s">
        <v>24</v>
      </c>
      <c r="BA581" s="7" t="s">
        <v>25</v>
      </c>
      <c r="BB581" s="11" t="s">
        <v>26</v>
      </c>
      <c r="BC581" s="11" t="s">
        <v>27</v>
      </c>
      <c r="BD581" s="8" t="s">
        <v>28</v>
      </c>
      <c r="BE581" s="9" t="s">
        <v>29</v>
      </c>
      <c r="BF581" s="14"/>
      <c r="BG581" s="29"/>
      <c r="BH581" s="11"/>
      <c r="BN581" s="30"/>
      <c r="BO581" s="11" t="s">
        <v>40</v>
      </c>
      <c r="BP581" s="11" t="s">
        <v>41</v>
      </c>
      <c r="BQ581" s="11" t="s">
        <v>21</v>
      </c>
      <c r="BR581" s="13" t="s">
        <v>8</v>
      </c>
      <c r="BS581" s="11" t="s">
        <v>23</v>
      </c>
      <c r="BT581" s="11" t="s">
        <v>24</v>
      </c>
      <c r="BU581" s="7" t="s">
        <v>25</v>
      </c>
      <c r="BV581" s="11" t="s">
        <v>26</v>
      </c>
      <c r="BW581" s="11" t="s">
        <v>27</v>
      </c>
      <c r="BX581" s="8" t="s">
        <v>28</v>
      </c>
      <c r="BY581" s="9" t="s">
        <v>29</v>
      </c>
      <c r="BZ581" s="14"/>
      <c r="CA581" s="29"/>
      <c r="CB581" s="11"/>
      <c r="CH581" s="30"/>
      <c r="CI581" s="11" t="s">
        <v>40</v>
      </c>
      <c r="CJ581" s="11" t="s">
        <v>41</v>
      </c>
      <c r="CK581" s="11" t="s">
        <v>21</v>
      </c>
      <c r="CL581" s="13" t="s">
        <v>8</v>
      </c>
      <c r="CM581" s="11" t="s">
        <v>23</v>
      </c>
      <c r="CN581" s="11" t="s">
        <v>24</v>
      </c>
      <c r="CO581" s="7" t="s">
        <v>25</v>
      </c>
      <c r="CP581" s="11" t="s">
        <v>26</v>
      </c>
      <c r="CQ581" s="11" t="s">
        <v>27</v>
      </c>
      <c r="CR581" s="8" t="s">
        <v>28</v>
      </c>
      <c r="CS581" s="9" t="s">
        <v>29</v>
      </c>
      <c r="CT581" s="14"/>
      <c r="CU581" s="29"/>
      <c r="CV581" s="11"/>
      <c r="DB581" s="30"/>
      <c r="DC581" s="11" t="s">
        <v>40</v>
      </c>
      <c r="DD581" s="11" t="s">
        <v>41</v>
      </c>
      <c r="DE581" s="11" t="s">
        <v>21</v>
      </c>
      <c r="DF581" s="13" t="s">
        <v>8</v>
      </c>
      <c r="DG581" s="11" t="s">
        <v>23</v>
      </c>
      <c r="DH581" s="11" t="s">
        <v>24</v>
      </c>
      <c r="DI581" s="7" t="s">
        <v>25</v>
      </c>
      <c r="DJ581" s="11" t="s">
        <v>26</v>
      </c>
      <c r="DK581" s="11" t="s">
        <v>27</v>
      </c>
      <c r="DL581" s="8" t="s">
        <v>28</v>
      </c>
      <c r="DM581" s="9" t="s">
        <v>29</v>
      </c>
      <c r="DN581" s="14"/>
      <c r="DO581" s="29"/>
      <c r="DP581" s="11"/>
      <c r="DV581" s="30"/>
      <c r="DW581" s="11" t="s">
        <v>40</v>
      </c>
      <c r="DX581" s="11" t="s">
        <v>41</v>
      </c>
      <c r="DY581" s="11" t="s">
        <v>21</v>
      </c>
      <c r="DZ581" s="13" t="s">
        <v>8</v>
      </c>
      <c r="EA581" s="11" t="s">
        <v>23</v>
      </c>
      <c r="EB581" s="11" t="s">
        <v>24</v>
      </c>
      <c r="EC581" s="7" t="s">
        <v>25</v>
      </c>
      <c r="ED581" s="11" t="s">
        <v>26</v>
      </c>
      <c r="EE581" s="11" t="s">
        <v>27</v>
      </c>
      <c r="EF581" s="8" t="s">
        <v>28</v>
      </c>
      <c r="EG581" s="9" t="s">
        <v>29</v>
      </c>
      <c r="EH581" s="14"/>
      <c r="EI581" s="29"/>
      <c r="EJ581" s="11"/>
    </row>
    <row r="582" customHeight="1" spans="6:140">
      <c r="F582" s="11">
        <f>_xlfn.RANK.EQ(S582,S582:S585,0)</f>
        <v>1</v>
      </c>
      <c r="G582" s="11">
        <v>1446.85</v>
      </c>
      <c r="H582" s="11">
        <v>1.8</v>
      </c>
      <c r="I582" s="12">
        <v>1.35</v>
      </c>
      <c r="J582" s="13">
        <f t="shared" ref="J582:J585" si="1189">G582*H582*I582</f>
        <v>3515.8455</v>
      </c>
      <c r="K582" s="11">
        <v>680</v>
      </c>
      <c r="L582" s="11">
        <v>1.39</v>
      </c>
      <c r="M582" s="31">
        <f t="shared" ref="M582:M585" si="1190">1+6*K582/(K582+2000)+L582</f>
        <v>3.91238805970149</v>
      </c>
      <c r="N582" s="11">
        <v>1</v>
      </c>
      <c r="O582" s="11">
        <v>2.38</v>
      </c>
      <c r="P582" s="8">
        <f t="shared" ref="P582:P585" si="1191">1+N582*O582</f>
        <v>3.38</v>
      </c>
      <c r="Q582" s="9">
        <v>1.275</v>
      </c>
      <c r="R582" s="17">
        <v>1</v>
      </c>
      <c r="S582" s="18">
        <f t="shared" ref="S582:S585" si="1192">J582*M582*Q582*P582*R582</f>
        <v>59278.68924557</v>
      </c>
      <c r="T582" s="11">
        <f t="shared" ref="T582:T585" si="1193">IF(F582=1,1,(IF(F582=2,2,12)))</f>
        <v>1</v>
      </c>
      <c r="Z582" s="11">
        <f>_xlfn.RANK.EQ(AM582,AM582:AM585,0)</f>
        <v>1</v>
      </c>
      <c r="AA582" s="11">
        <v>1446.85</v>
      </c>
      <c r="AB582" s="11">
        <v>1.8</v>
      </c>
      <c r="AC582" s="12">
        <v>1.35</v>
      </c>
      <c r="AD582" s="13">
        <f t="shared" ref="AD582:AD585" si="1194">AA582*AB582*AC582</f>
        <v>3515.8455</v>
      </c>
      <c r="AE582" s="11">
        <v>680</v>
      </c>
      <c r="AF582" s="11">
        <v>1.39</v>
      </c>
      <c r="AG582" s="31">
        <f t="shared" ref="AG582:AG585" si="1195">1+6*AE582/(AE582+2000)+AF582</f>
        <v>3.91238805970149</v>
      </c>
      <c r="AH582" s="11">
        <v>1</v>
      </c>
      <c r="AI582" s="11">
        <v>2.38</v>
      </c>
      <c r="AJ582" s="8">
        <f t="shared" ref="AJ582:AJ585" si="1196">1+AH582*AI582</f>
        <v>3.38</v>
      </c>
      <c r="AK582" s="9">
        <v>1.275</v>
      </c>
      <c r="AL582" s="17">
        <v>1</v>
      </c>
      <c r="AM582" s="18">
        <f t="shared" ref="AM582:AM585" si="1197">AD582*AG582*AK582*AJ582*AL582</f>
        <v>59278.68924557</v>
      </c>
      <c r="AN582" s="11">
        <f t="shared" ref="AN582:AN585" si="1198">IF(Z582=1,1,(IF(Z582=2,2,12)))</f>
        <v>1</v>
      </c>
      <c r="AT582" s="11">
        <f>_xlfn.RANK.EQ(BG582,BG582:BG585,0)</f>
        <v>1</v>
      </c>
      <c r="AU582" s="11">
        <v>1446.85</v>
      </c>
      <c r="AV582" s="11">
        <v>1.8</v>
      </c>
      <c r="AW582" s="12">
        <v>1.35</v>
      </c>
      <c r="AX582" s="13">
        <f t="shared" ref="AX582:AX585" si="1199">AU582*AV582*AW582</f>
        <v>3515.8455</v>
      </c>
      <c r="AY582" s="11">
        <v>680</v>
      </c>
      <c r="AZ582" s="11">
        <v>1.39</v>
      </c>
      <c r="BA582" s="31">
        <f t="shared" ref="BA582:BA585" si="1200">1+6*AY582/(AY582+2000)+AZ582</f>
        <v>3.91238805970149</v>
      </c>
      <c r="BB582" s="11">
        <v>1</v>
      </c>
      <c r="BC582" s="11">
        <v>2.38</v>
      </c>
      <c r="BD582" s="8">
        <f t="shared" ref="BD582:BD585" si="1201">1+BB582*BC582</f>
        <v>3.38</v>
      </c>
      <c r="BE582" s="9">
        <v>1.275</v>
      </c>
      <c r="BF582" s="17">
        <v>1.015</v>
      </c>
      <c r="BG582" s="18">
        <f t="shared" ref="BG582:BG585" si="1202">AX582*BA582*BE582*BD582*BF582</f>
        <v>60167.8695842536</v>
      </c>
      <c r="BH582" s="11">
        <f t="shared" ref="BH582:BH585" si="1203">IF(AT582=1,1,(IF(AT582=2,2,12)))</f>
        <v>1</v>
      </c>
      <c r="BN582" s="11">
        <f>_xlfn.RANK.EQ(CA582,CA582:CA585,0)</f>
        <v>2</v>
      </c>
      <c r="BO582" s="11">
        <v>1446.85</v>
      </c>
      <c r="BP582" s="11">
        <v>1.8</v>
      </c>
      <c r="BQ582" s="12">
        <v>1.35</v>
      </c>
      <c r="BR582" s="13">
        <f t="shared" ref="BR582:BR585" si="1204">BO582*BP582*BQ582</f>
        <v>3515.8455</v>
      </c>
      <c r="BS582" s="11">
        <v>680</v>
      </c>
      <c r="BT582" s="11">
        <v>1.39</v>
      </c>
      <c r="BU582" s="31">
        <f t="shared" ref="BU582:BU585" si="1205">1+6*BS582/(BS582+2000)+BT582</f>
        <v>3.91238805970149</v>
      </c>
      <c r="BV582" s="11">
        <v>1</v>
      </c>
      <c r="BW582" s="11">
        <v>2.38</v>
      </c>
      <c r="BX582" s="8">
        <f t="shared" ref="BX582:BX585" si="1206">1+BV582*BW582</f>
        <v>3.38</v>
      </c>
      <c r="BY582" s="9">
        <v>1.275</v>
      </c>
      <c r="BZ582" s="17">
        <v>1.015</v>
      </c>
      <c r="CA582" s="18">
        <f t="shared" ref="CA582:CA585" si="1207">BR582*BU582*BY582*BX582*BZ582</f>
        <v>60167.8695842536</v>
      </c>
      <c r="CB582" s="11">
        <f t="shared" ref="CB582:CB585" si="1208">IF(BN582=1,1,(IF(BN582=2,2,12)))</f>
        <v>2</v>
      </c>
      <c r="CH582" s="11">
        <f>_xlfn.RANK.EQ(CU582,CU582:CU585,0)</f>
        <v>1</v>
      </c>
      <c r="CI582" s="11">
        <v>1446.85</v>
      </c>
      <c r="CJ582" s="11">
        <v>1.8</v>
      </c>
      <c r="CK582" s="12">
        <v>1.35</v>
      </c>
      <c r="CL582" s="13">
        <f t="shared" ref="CL582:CL585" si="1209">CI582*CJ582*CK582</f>
        <v>3515.8455</v>
      </c>
      <c r="CM582" s="11">
        <v>680</v>
      </c>
      <c r="CN582" s="11">
        <v>1.39</v>
      </c>
      <c r="CO582" s="31">
        <f t="shared" ref="CO582:CO585" si="1210">1+6*CM582/(CM582+2000)+CN582</f>
        <v>3.91238805970149</v>
      </c>
      <c r="CP582" s="11">
        <v>1</v>
      </c>
      <c r="CQ582" s="11">
        <v>2.38</v>
      </c>
      <c r="CR582" s="8">
        <f t="shared" ref="CR582:CR585" si="1211">1+CP582*CQ582</f>
        <v>3.38</v>
      </c>
      <c r="CS582" s="9">
        <v>1.275</v>
      </c>
      <c r="CT582" s="17">
        <v>1.085</v>
      </c>
      <c r="CU582" s="18">
        <f t="shared" ref="CU582:CU585" si="1212">CL582*CO582*CS582*CR582*CT582</f>
        <v>64317.3778314435</v>
      </c>
      <c r="CV582" s="11">
        <f t="shared" ref="CV582:CV585" si="1213">IF(CH582=1,1,(IF(CH582=2,2,12)))</f>
        <v>1</v>
      </c>
      <c r="DB582" s="11">
        <f>_xlfn.RANK.EQ(DO582,DO582:DO585,0)</f>
        <v>2</v>
      </c>
      <c r="DC582" s="11">
        <v>1446.85</v>
      </c>
      <c r="DD582" s="11">
        <v>1.8</v>
      </c>
      <c r="DE582" s="12">
        <v>1.35</v>
      </c>
      <c r="DF582" s="13">
        <f t="shared" ref="DF582:DF585" si="1214">DC582*DD582*DE582</f>
        <v>3515.8455</v>
      </c>
      <c r="DG582" s="11">
        <v>680</v>
      </c>
      <c r="DH582" s="11">
        <v>1.39</v>
      </c>
      <c r="DI582" s="31">
        <f t="shared" ref="DI582:DI585" si="1215">1+6*DG582/(DG582+2000)+DH582</f>
        <v>3.91238805970149</v>
      </c>
      <c r="DJ582" s="11">
        <v>1</v>
      </c>
      <c r="DK582" s="11">
        <v>2.38</v>
      </c>
      <c r="DL582" s="8">
        <f t="shared" ref="DL582:DL585" si="1216">1+DJ582*DK582</f>
        <v>3.38</v>
      </c>
      <c r="DM582" s="9">
        <v>1.275</v>
      </c>
      <c r="DN582" s="17">
        <v>1.085</v>
      </c>
      <c r="DO582" s="18">
        <f t="shared" ref="DO582:DO585" si="1217">DF582*DI582*DM582*DL582*DN582</f>
        <v>64317.3778314435</v>
      </c>
      <c r="DP582" s="11">
        <f t="shared" ref="DP582:DP585" si="1218">IF(DB582=1,1,(IF(DB582=2,2,12)))</f>
        <v>2</v>
      </c>
      <c r="DV582" s="11">
        <f>_xlfn.RANK.EQ(EI582,EI582:EI585,0)</f>
        <v>1</v>
      </c>
      <c r="DW582" s="11">
        <v>1446.85</v>
      </c>
      <c r="DX582" s="11">
        <v>1.8</v>
      </c>
      <c r="DY582" s="12">
        <v>1.35</v>
      </c>
      <c r="DZ582" s="13">
        <f t="shared" ref="DZ582:DZ585" si="1219">DW582*DX582*DY582</f>
        <v>3515.8455</v>
      </c>
      <c r="EA582" s="11">
        <v>680</v>
      </c>
      <c r="EB582" s="11">
        <v>1.48</v>
      </c>
      <c r="EC582" s="31">
        <f t="shared" ref="EC582:EC585" si="1220">1+6*EA582/(EA582+2000)+EB582</f>
        <v>4.00238805970149</v>
      </c>
      <c r="ED582" s="11">
        <v>1</v>
      </c>
      <c r="EE582" s="11">
        <v>3.18</v>
      </c>
      <c r="EF582" s="8">
        <f t="shared" ref="EF582:EF585" si="1221">1+ED582*EE582</f>
        <v>4.18</v>
      </c>
      <c r="EG582" s="9">
        <v>1.275</v>
      </c>
      <c r="EH582" s="17">
        <v>1.2</v>
      </c>
      <c r="EI582" s="18">
        <f t="shared" ref="EI582:EI585" si="1222">DZ582*EC582*EG582*EF582*EH582</f>
        <v>89994.6493342882</v>
      </c>
      <c r="EJ582" s="11">
        <f t="shared" ref="EJ582:EJ585" si="1223">IF(DV582=1,1,(IF(DV582=2,2,12)))</f>
        <v>1</v>
      </c>
    </row>
    <row r="583" customHeight="1" spans="6:140">
      <c r="F583" s="11">
        <f>_xlfn.RANK.EQ(S583,S582:S585,0)</f>
        <v>3</v>
      </c>
      <c r="G583" s="11">
        <v>1446.85</v>
      </c>
      <c r="H583" s="11">
        <v>1.8</v>
      </c>
      <c r="I583" s="12">
        <v>1.35</v>
      </c>
      <c r="J583" s="13">
        <f t="shared" si="1189"/>
        <v>3515.8455</v>
      </c>
      <c r="K583" s="11">
        <v>440</v>
      </c>
      <c r="L583" s="11">
        <v>0.83</v>
      </c>
      <c r="M583" s="31">
        <f t="shared" si="1190"/>
        <v>2.91196721311475</v>
      </c>
      <c r="N583" s="11">
        <v>0.97</v>
      </c>
      <c r="O583" s="11">
        <v>2.11</v>
      </c>
      <c r="P583" s="8">
        <f t="shared" si="1191"/>
        <v>3.0467</v>
      </c>
      <c r="Q583" s="9">
        <v>1.275</v>
      </c>
      <c r="R583" s="17">
        <v>1</v>
      </c>
      <c r="S583" s="18">
        <f t="shared" si="1192"/>
        <v>39770.0503076636</v>
      </c>
      <c r="T583" s="11">
        <f t="shared" si="1193"/>
        <v>12</v>
      </c>
      <c r="Z583" s="11">
        <f>_xlfn.RANK.EQ(AM583,AM582:AM585,0)</f>
        <v>3</v>
      </c>
      <c r="AA583" s="11">
        <v>1446.85</v>
      </c>
      <c r="AB583" s="11">
        <v>1.8</v>
      </c>
      <c r="AC583" s="12">
        <v>1.35</v>
      </c>
      <c r="AD583" s="13">
        <f t="shared" si="1194"/>
        <v>3515.8455</v>
      </c>
      <c r="AE583" s="11">
        <v>440</v>
      </c>
      <c r="AF583" s="11">
        <v>0.83</v>
      </c>
      <c r="AG583" s="31">
        <f t="shared" si="1195"/>
        <v>2.91196721311475</v>
      </c>
      <c r="AH583" s="11">
        <v>0.97</v>
      </c>
      <c r="AI583" s="11">
        <v>2.11</v>
      </c>
      <c r="AJ583" s="8">
        <f t="shared" si="1196"/>
        <v>3.0467</v>
      </c>
      <c r="AK583" s="9">
        <v>1.275</v>
      </c>
      <c r="AL583" s="17">
        <v>1</v>
      </c>
      <c r="AM583" s="18">
        <f t="shared" si="1197"/>
        <v>39770.0503076636</v>
      </c>
      <c r="AN583" s="11">
        <f t="shared" si="1198"/>
        <v>12</v>
      </c>
      <c r="AT583" s="11">
        <f>_xlfn.RANK.EQ(BG583,BG582:BG585,0)</f>
        <v>3</v>
      </c>
      <c r="AU583" s="11">
        <v>1446.85</v>
      </c>
      <c r="AV583" s="11">
        <v>1.8</v>
      </c>
      <c r="AW583" s="12">
        <v>1.35</v>
      </c>
      <c r="AX583" s="13">
        <f t="shared" si="1199"/>
        <v>3515.8455</v>
      </c>
      <c r="AY583" s="11">
        <v>440</v>
      </c>
      <c r="AZ583" s="11">
        <v>0.83</v>
      </c>
      <c r="BA583" s="31">
        <f t="shared" si="1200"/>
        <v>2.91196721311475</v>
      </c>
      <c r="BB583" s="11">
        <v>0.97</v>
      </c>
      <c r="BC583" s="11">
        <v>2.11</v>
      </c>
      <c r="BD583" s="8">
        <f t="shared" si="1201"/>
        <v>3.0467</v>
      </c>
      <c r="BE583" s="9">
        <v>1.275</v>
      </c>
      <c r="BF583" s="17">
        <v>1.015</v>
      </c>
      <c r="BG583" s="18">
        <f t="shared" si="1202"/>
        <v>40366.6010622786</v>
      </c>
      <c r="BH583" s="11">
        <f t="shared" si="1203"/>
        <v>12</v>
      </c>
      <c r="BN583" s="11">
        <f>_xlfn.RANK.EQ(CA583,CA582:CA585,0)</f>
        <v>3</v>
      </c>
      <c r="BO583" s="11">
        <v>1446.85</v>
      </c>
      <c r="BP583" s="11">
        <v>1.8</v>
      </c>
      <c r="BQ583" s="12">
        <v>1.35</v>
      </c>
      <c r="BR583" s="13">
        <f t="shared" si="1204"/>
        <v>3515.8455</v>
      </c>
      <c r="BS583" s="11">
        <v>440</v>
      </c>
      <c r="BT583" s="11">
        <v>0.83</v>
      </c>
      <c r="BU583" s="31">
        <f t="shared" si="1205"/>
        <v>2.91196721311475</v>
      </c>
      <c r="BV583" s="11">
        <v>0.97</v>
      </c>
      <c r="BW583" s="11">
        <v>2.11</v>
      </c>
      <c r="BX583" s="8">
        <f t="shared" si="1206"/>
        <v>3.0467</v>
      </c>
      <c r="BY583" s="9">
        <v>1.275</v>
      </c>
      <c r="BZ583" s="17">
        <v>1.015</v>
      </c>
      <c r="CA583" s="18">
        <f t="shared" si="1207"/>
        <v>40366.6010622786</v>
      </c>
      <c r="CB583" s="11">
        <f t="shared" si="1208"/>
        <v>12</v>
      </c>
      <c r="CH583" s="11">
        <f>_xlfn.RANK.EQ(CU583,CU582:CU585,0)</f>
        <v>3</v>
      </c>
      <c r="CI583" s="11">
        <v>1446.85</v>
      </c>
      <c r="CJ583" s="11">
        <v>1.8</v>
      </c>
      <c r="CK583" s="12">
        <v>1.35</v>
      </c>
      <c r="CL583" s="13">
        <f t="shared" si="1209"/>
        <v>3515.8455</v>
      </c>
      <c r="CM583" s="11">
        <v>440</v>
      </c>
      <c r="CN583" s="11">
        <v>0.83</v>
      </c>
      <c r="CO583" s="31">
        <f t="shared" si="1210"/>
        <v>2.91196721311475</v>
      </c>
      <c r="CP583" s="11">
        <v>0.97</v>
      </c>
      <c r="CQ583" s="11">
        <v>2.11</v>
      </c>
      <c r="CR583" s="8">
        <f t="shared" si="1211"/>
        <v>3.0467</v>
      </c>
      <c r="CS583" s="9">
        <v>1.275</v>
      </c>
      <c r="CT583" s="17">
        <v>1.085</v>
      </c>
      <c r="CU583" s="18">
        <f t="shared" si="1212"/>
        <v>43150.504583815</v>
      </c>
      <c r="CV583" s="11">
        <f t="shared" si="1213"/>
        <v>12</v>
      </c>
      <c r="DB583" s="11">
        <f>_xlfn.RANK.EQ(DO583,DO582:DO585,0)</f>
        <v>3</v>
      </c>
      <c r="DC583" s="11">
        <v>1446.85</v>
      </c>
      <c r="DD583" s="11">
        <v>1.8</v>
      </c>
      <c r="DE583" s="12">
        <v>1.35</v>
      </c>
      <c r="DF583" s="13">
        <f t="shared" si="1214"/>
        <v>3515.8455</v>
      </c>
      <c r="DG583" s="11">
        <v>440</v>
      </c>
      <c r="DH583" s="11">
        <v>0.83</v>
      </c>
      <c r="DI583" s="31">
        <f t="shared" si="1215"/>
        <v>2.91196721311475</v>
      </c>
      <c r="DJ583" s="11">
        <v>0.97</v>
      </c>
      <c r="DK583" s="11">
        <v>2.11</v>
      </c>
      <c r="DL583" s="8">
        <f t="shared" si="1216"/>
        <v>3.0467</v>
      </c>
      <c r="DM583" s="9">
        <v>1.275</v>
      </c>
      <c r="DN583" s="17">
        <v>1.085</v>
      </c>
      <c r="DO583" s="18">
        <f t="shared" si="1217"/>
        <v>43150.504583815</v>
      </c>
      <c r="DP583" s="11">
        <f t="shared" si="1218"/>
        <v>12</v>
      </c>
      <c r="DV583" s="11">
        <f>_xlfn.RANK.EQ(EI583,EI582:EI585,0)</f>
        <v>3</v>
      </c>
      <c r="DW583" s="11">
        <v>1446.85</v>
      </c>
      <c r="DX583" s="11">
        <v>1.8</v>
      </c>
      <c r="DY583" s="12">
        <v>1.35</v>
      </c>
      <c r="DZ583" s="13">
        <f t="shared" si="1219"/>
        <v>3515.8455</v>
      </c>
      <c r="EA583" s="11">
        <v>440</v>
      </c>
      <c r="EB583" s="11">
        <v>0.92</v>
      </c>
      <c r="EC583" s="31">
        <f t="shared" si="1220"/>
        <v>3.00196721311475</v>
      </c>
      <c r="ED583" s="11">
        <v>0.97</v>
      </c>
      <c r="EE583" s="11">
        <v>2.91</v>
      </c>
      <c r="EF583" s="8">
        <f t="shared" si="1221"/>
        <v>3.8227</v>
      </c>
      <c r="EG583" s="9">
        <v>1.275</v>
      </c>
      <c r="EH583" s="17">
        <v>1.2</v>
      </c>
      <c r="EI583" s="18">
        <f t="shared" si="1222"/>
        <v>61730.1559659036</v>
      </c>
      <c r="EJ583" s="11">
        <f t="shared" si="1223"/>
        <v>12</v>
      </c>
    </row>
    <row r="584" customHeight="1" spans="6:140">
      <c r="F584" s="11">
        <f>_xlfn.RANK.EQ(S584,S582:S585,0)</f>
        <v>2</v>
      </c>
      <c r="G584" s="11">
        <v>1446.85</v>
      </c>
      <c r="H584" s="11">
        <v>1.8</v>
      </c>
      <c r="I584" s="12">
        <v>1.35</v>
      </c>
      <c r="J584" s="13">
        <f t="shared" si="1189"/>
        <v>3515.8455</v>
      </c>
      <c r="K584" s="11">
        <v>490</v>
      </c>
      <c r="L584" s="11">
        <v>1.43</v>
      </c>
      <c r="M584" s="31">
        <f t="shared" si="1190"/>
        <v>3.61072289156627</v>
      </c>
      <c r="N584" s="11">
        <v>0.89</v>
      </c>
      <c r="O584" s="11">
        <v>1.78</v>
      </c>
      <c r="P584" s="8">
        <f t="shared" si="1191"/>
        <v>2.5842</v>
      </c>
      <c r="Q584" s="9">
        <v>1.275</v>
      </c>
      <c r="R584" s="17">
        <v>1</v>
      </c>
      <c r="S584" s="18">
        <f t="shared" si="1192"/>
        <v>41827.3401821931</v>
      </c>
      <c r="T584" s="11">
        <f t="shared" si="1193"/>
        <v>2</v>
      </c>
      <c r="Z584" s="11">
        <f>_xlfn.RANK.EQ(AM584,AM582:AM585,0)</f>
        <v>2</v>
      </c>
      <c r="AA584" s="11">
        <v>1446.85</v>
      </c>
      <c r="AB584" s="11">
        <v>1.8</v>
      </c>
      <c r="AC584" s="12">
        <v>1.35</v>
      </c>
      <c r="AD584" s="13">
        <f t="shared" si="1194"/>
        <v>3515.8455</v>
      </c>
      <c r="AE584" s="11">
        <v>450</v>
      </c>
      <c r="AF584" s="11">
        <v>1.43</v>
      </c>
      <c r="AG584" s="31">
        <f t="shared" si="1195"/>
        <v>3.53204081632653</v>
      </c>
      <c r="AH584" s="11">
        <v>1</v>
      </c>
      <c r="AI584" s="11">
        <v>2.71</v>
      </c>
      <c r="AJ584" s="8">
        <f t="shared" si="1196"/>
        <v>3.71</v>
      </c>
      <c r="AK584" s="9">
        <v>1.275</v>
      </c>
      <c r="AL584" s="17">
        <v>1</v>
      </c>
      <c r="AM584" s="18">
        <f t="shared" si="1197"/>
        <v>58740.7639282698</v>
      </c>
      <c r="AN584" s="11">
        <f t="shared" si="1198"/>
        <v>2</v>
      </c>
      <c r="AT584" s="11">
        <f>_xlfn.RANK.EQ(BG584,BG582:BG585,0)</f>
        <v>2</v>
      </c>
      <c r="AU584" s="11">
        <v>1446.85</v>
      </c>
      <c r="AV584" s="11">
        <v>1.8</v>
      </c>
      <c r="AW584" s="12">
        <v>1.35</v>
      </c>
      <c r="AX584" s="13">
        <f t="shared" si="1199"/>
        <v>3515.8455</v>
      </c>
      <c r="AY584" s="11">
        <v>490</v>
      </c>
      <c r="AZ584" s="11">
        <v>1.43</v>
      </c>
      <c r="BA584" s="31">
        <f t="shared" si="1200"/>
        <v>3.61072289156627</v>
      </c>
      <c r="BB584" s="11">
        <v>0.93</v>
      </c>
      <c r="BC584" s="11">
        <v>1.85</v>
      </c>
      <c r="BD584" s="8">
        <f t="shared" si="1201"/>
        <v>2.7205</v>
      </c>
      <c r="BE584" s="9">
        <v>1.275</v>
      </c>
      <c r="BF584" s="17">
        <v>1.015</v>
      </c>
      <c r="BG584" s="18">
        <f t="shared" si="1202"/>
        <v>44693.9664693682</v>
      </c>
      <c r="BH584" s="11">
        <f t="shared" si="1203"/>
        <v>2</v>
      </c>
      <c r="BN584" s="11">
        <f>_xlfn.RANK.EQ(CA584,CA582:CA585,0)</f>
        <v>1</v>
      </c>
      <c r="BO584" s="11">
        <v>1446.85</v>
      </c>
      <c r="BP584" s="11">
        <v>1.8</v>
      </c>
      <c r="BQ584" s="12">
        <v>1.35</v>
      </c>
      <c r="BR584" s="13">
        <f t="shared" si="1204"/>
        <v>3515.8455</v>
      </c>
      <c r="BS584" s="11">
        <v>490</v>
      </c>
      <c r="BT584" s="11">
        <v>1.43</v>
      </c>
      <c r="BU584" s="31">
        <f t="shared" si="1205"/>
        <v>3.61072289156627</v>
      </c>
      <c r="BV584" s="11">
        <v>1</v>
      </c>
      <c r="BW584" s="11">
        <v>2.71</v>
      </c>
      <c r="BX584" s="8">
        <f t="shared" si="1206"/>
        <v>3.71</v>
      </c>
      <c r="BY584" s="9">
        <v>1.275</v>
      </c>
      <c r="BZ584" s="17">
        <v>1.015</v>
      </c>
      <c r="CA584" s="18">
        <f t="shared" si="1207"/>
        <v>60950.0516821746</v>
      </c>
      <c r="CB584" s="11">
        <f t="shared" si="1208"/>
        <v>1</v>
      </c>
      <c r="CH584" s="11">
        <f>_xlfn.RANK.EQ(CU584,CU582:CU585,0)</f>
        <v>2</v>
      </c>
      <c r="CI584" s="11">
        <v>1446.85</v>
      </c>
      <c r="CJ584" s="11">
        <v>1.8</v>
      </c>
      <c r="CK584" s="12">
        <v>1.35</v>
      </c>
      <c r="CL584" s="13">
        <f t="shared" si="1209"/>
        <v>3515.8455</v>
      </c>
      <c r="CM584" s="11">
        <v>490</v>
      </c>
      <c r="CN584" s="11">
        <v>1.43</v>
      </c>
      <c r="CO584" s="31">
        <f t="shared" si="1210"/>
        <v>3.61072289156627</v>
      </c>
      <c r="CP584" s="11">
        <v>0.93</v>
      </c>
      <c r="CQ584" s="11">
        <v>1.85</v>
      </c>
      <c r="CR584" s="8">
        <f t="shared" si="1211"/>
        <v>2.7205</v>
      </c>
      <c r="CS584" s="9">
        <v>1.275</v>
      </c>
      <c r="CT584" s="17">
        <v>1.085</v>
      </c>
      <c r="CU584" s="18">
        <f t="shared" si="1212"/>
        <v>47776.308984497</v>
      </c>
      <c r="CV584" s="11">
        <f t="shared" si="1213"/>
        <v>2</v>
      </c>
      <c r="DB584" s="11">
        <f>_xlfn.RANK.EQ(DO584,DO582:DO585,0)</f>
        <v>1</v>
      </c>
      <c r="DC584" s="11">
        <v>1446.85</v>
      </c>
      <c r="DD584" s="11">
        <v>1.8</v>
      </c>
      <c r="DE584" s="12">
        <v>1.35</v>
      </c>
      <c r="DF584" s="13">
        <f t="shared" si="1214"/>
        <v>3515.8455</v>
      </c>
      <c r="DG584" s="11">
        <v>490</v>
      </c>
      <c r="DH584" s="11">
        <v>1.43</v>
      </c>
      <c r="DI584" s="31">
        <f t="shared" si="1215"/>
        <v>3.61072289156627</v>
      </c>
      <c r="DJ584" s="11">
        <v>1</v>
      </c>
      <c r="DK584" s="11">
        <v>2.71</v>
      </c>
      <c r="DL584" s="8">
        <f t="shared" si="1216"/>
        <v>3.71</v>
      </c>
      <c r="DM584" s="9">
        <v>1.275</v>
      </c>
      <c r="DN584" s="17">
        <v>1.085</v>
      </c>
      <c r="DO584" s="18">
        <f t="shared" si="1217"/>
        <v>65153.5035223246</v>
      </c>
      <c r="DP584" s="11">
        <f t="shared" si="1218"/>
        <v>1</v>
      </c>
      <c r="DV584" s="11">
        <f>_xlfn.RANK.EQ(EI584,EI582:EI585,0)</f>
        <v>2</v>
      </c>
      <c r="DW584" s="11">
        <v>1446.85</v>
      </c>
      <c r="DX584" s="11">
        <v>1.8</v>
      </c>
      <c r="DY584" s="12">
        <v>1.35</v>
      </c>
      <c r="DZ584" s="13">
        <f t="shared" si="1219"/>
        <v>3515.8455</v>
      </c>
      <c r="EA584" s="11">
        <v>490</v>
      </c>
      <c r="EB584" s="11">
        <v>1.52</v>
      </c>
      <c r="EC584" s="31">
        <f t="shared" si="1220"/>
        <v>3.70072289156626</v>
      </c>
      <c r="ED584" s="11">
        <v>1</v>
      </c>
      <c r="EE584" s="11">
        <v>3.51</v>
      </c>
      <c r="EF584" s="8">
        <f t="shared" si="1221"/>
        <v>4.51</v>
      </c>
      <c r="EG584" s="9">
        <v>1.275</v>
      </c>
      <c r="EH584" s="17">
        <v>1.2</v>
      </c>
      <c r="EI584" s="18">
        <f t="shared" si="1222"/>
        <v>89780.9758338932</v>
      </c>
      <c r="EJ584" s="11">
        <f t="shared" si="1223"/>
        <v>2</v>
      </c>
    </row>
    <row r="585" customHeight="1" spans="6:140">
      <c r="F585" s="11">
        <f>_xlfn.RANK.EQ(S585,S582:S585,0)</f>
        <v>4</v>
      </c>
      <c r="G585" s="11">
        <v>0</v>
      </c>
      <c r="H585" s="11">
        <v>1.8</v>
      </c>
      <c r="I585" s="12">
        <v>1.35</v>
      </c>
      <c r="J585" s="13">
        <f t="shared" si="1189"/>
        <v>0</v>
      </c>
      <c r="K585" s="11">
        <v>0</v>
      </c>
      <c r="L585" s="11">
        <v>0.2</v>
      </c>
      <c r="M585" s="31">
        <f t="shared" si="1190"/>
        <v>1.2</v>
      </c>
      <c r="N585" s="28">
        <v>0.7</v>
      </c>
      <c r="O585" s="28">
        <v>1.5</v>
      </c>
      <c r="P585" s="8">
        <f t="shared" si="1191"/>
        <v>2.05</v>
      </c>
      <c r="Q585" s="9">
        <v>1.275</v>
      </c>
      <c r="R585" s="17">
        <v>1</v>
      </c>
      <c r="S585" s="18">
        <f t="shared" si="1192"/>
        <v>0</v>
      </c>
      <c r="T585" s="28">
        <f t="shared" si="1193"/>
        <v>12</v>
      </c>
      <c r="Z585" s="11">
        <f>_xlfn.RANK.EQ(AM585,AM582:AM585,0)</f>
        <v>4</v>
      </c>
      <c r="AA585" s="11">
        <v>0</v>
      </c>
      <c r="AB585" s="11">
        <v>1.8</v>
      </c>
      <c r="AC585" s="12">
        <v>1.35</v>
      </c>
      <c r="AD585" s="13">
        <f t="shared" si="1194"/>
        <v>0</v>
      </c>
      <c r="AE585" s="11">
        <v>0</v>
      </c>
      <c r="AF585" s="11">
        <v>0.2</v>
      </c>
      <c r="AG585" s="31">
        <f t="shared" si="1195"/>
        <v>1.2</v>
      </c>
      <c r="AH585" s="28">
        <v>0.7</v>
      </c>
      <c r="AI585" s="28">
        <v>1.5</v>
      </c>
      <c r="AJ585" s="8">
        <f t="shared" si="1196"/>
        <v>2.05</v>
      </c>
      <c r="AK585" s="9">
        <v>1.275</v>
      </c>
      <c r="AL585" s="17">
        <v>1</v>
      </c>
      <c r="AM585" s="18">
        <f t="shared" si="1197"/>
        <v>0</v>
      </c>
      <c r="AN585" s="28">
        <f t="shared" si="1198"/>
        <v>12</v>
      </c>
      <c r="AT585" s="11">
        <f>_xlfn.RANK.EQ(BG585,BG582:BG585,0)</f>
        <v>4</v>
      </c>
      <c r="AU585" s="11">
        <v>0</v>
      </c>
      <c r="AV585" s="11">
        <v>1.8</v>
      </c>
      <c r="AW585" s="12">
        <v>1.35</v>
      </c>
      <c r="AX585" s="13">
        <f t="shared" si="1199"/>
        <v>0</v>
      </c>
      <c r="AY585" s="11">
        <v>0</v>
      </c>
      <c r="AZ585" s="11">
        <v>0.2</v>
      </c>
      <c r="BA585" s="31">
        <f t="shared" si="1200"/>
        <v>1.2</v>
      </c>
      <c r="BB585" s="28">
        <v>0.7</v>
      </c>
      <c r="BC585" s="28">
        <v>1.5</v>
      </c>
      <c r="BD585" s="8">
        <f t="shared" si="1201"/>
        <v>2.05</v>
      </c>
      <c r="BE585" s="9">
        <v>1.275</v>
      </c>
      <c r="BF585" s="17">
        <v>1.015</v>
      </c>
      <c r="BG585" s="18">
        <f t="shared" si="1202"/>
        <v>0</v>
      </c>
      <c r="BH585" s="28">
        <f t="shared" si="1203"/>
        <v>12</v>
      </c>
      <c r="BN585" s="11">
        <f>_xlfn.RANK.EQ(CA585,CA582:CA585,0)</f>
        <v>4</v>
      </c>
      <c r="BO585" s="11">
        <v>0</v>
      </c>
      <c r="BP585" s="11">
        <v>1.8</v>
      </c>
      <c r="BQ585" s="12">
        <v>1.35</v>
      </c>
      <c r="BR585" s="13">
        <f t="shared" si="1204"/>
        <v>0</v>
      </c>
      <c r="BS585" s="11">
        <v>0</v>
      </c>
      <c r="BT585" s="11">
        <v>0.2</v>
      </c>
      <c r="BU585" s="31">
        <f t="shared" si="1205"/>
        <v>1.2</v>
      </c>
      <c r="BV585" s="28">
        <v>0.7</v>
      </c>
      <c r="BW585" s="28">
        <v>1.5</v>
      </c>
      <c r="BX585" s="8">
        <f t="shared" si="1206"/>
        <v>2.05</v>
      </c>
      <c r="BY585" s="9">
        <v>1.275</v>
      </c>
      <c r="BZ585" s="17">
        <v>1.015</v>
      </c>
      <c r="CA585" s="18">
        <f t="shared" si="1207"/>
        <v>0</v>
      </c>
      <c r="CB585" s="28">
        <f t="shared" si="1208"/>
        <v>12</v>
      </c>
      <c r="CH585" s="11">
        <f>_xlfn.RANK.EQ(CU585,CU582:CU585,0)</f>
        <v>4</v>
      </c>
      <c r="CI585" s="11">
        <v>0</v>
      </c>
      <c r="CJ585" s="11">
        <v>1.8</v>
      </c>
      <c r="CK585" s="12">
        <v>1.35</v>
      </c>
      <c r="CL585" s="13">
        <f t="shared" si="1209"/>
        <v>0</v>
      </c>
      <c r="CM585" s="11">
        <v>0</v>
      </c>
      <c r="CN585" s="11">
        <v>0.2</v>
      </c>
      <c r="CO585" s="31">
        <f t="shared" si="1210"/>
        <v>1.2</v>
      </c>
      <c r="CP585" s="28">
        <v>0.7</v>
      </c>
      <c r="CQ585" s="28">
        <v>1.5</v>
      </c>
      <c r="CR585" s="8">
        <f t="shared" si="1211"/>
        <v>2.05</v>
      </c>
      <c r="CS585" s="9">
        <v>1.275</v>
      </c>
      <c r="CT585" s="17">
        <v>1.085</v>
      </c>
      <c r="CU585" s="18">
        <f t="shared" si="1212"/>
        <v>0</v>
      </c>
      <c r="CV585" s="28">
        <f t="shared" si="1213"/>
        <v>12</v>
      </c>
      <c r="DB585" s="11">
        <f>_xlfn.RANK.EQ(DO585,DO582:DO585,0)</f>
        <v>4</v>
      </c>
      <c r="DC585" s="11">
        <v>0</v>
      </c>
      <c r="DD585" s="11">
        <v>1.8</v>
      </c>
      <c r="DE585" s="12">
        <v>1.35</v>
      </c>
      <c r="DF585" s="13">
        <f t="shared" si="1214"/>
        <v>0</v>
      </c>
      <c r="DG585" s="11">
        <v>0</v>
      </c>
      <c r="DH585" s="11">
        <v>0.2</v>
      </c>
      <c r="DI585" s="31">
        <f t="shared" si="1215"/>
        <v>1.2</v>
      </c>
      <c r="DJ585" s="28">
        <v>0.7</v>
      </c>
      <c r="DK585" s="28">
        <v>1.5</v>
      </c>
      <c r="DL585" s="8">
        <f t="shared" si="1216"/>
        <v>2.05</v>
      </c>
      <c r="DM585" s="9">
        <v>1.275</v>
      </c>
      <c r="DN585" s="17">
        <v>1.085</v>
      </c>
      <c r="DO585" s="18">
        <f t="shared" si="1217"/>
        <v>0</v>
      </c>
      <c r="DP585" s="28">
        <f t="shared" si="1218"/>
        <v>12</v>
      </c>
      <c r="DV585" s="11">
        <f>_xlfn.RANK.EQ(EI585,EI582:EI585,0)</f>
        <v>4</v>
      </c>
      <c r="DW585" s="11">
        <v>0</v>
      </c>
      <c r="DX585" s="11">
        <v>1.8</v>
      </c>
      <c r="DY585" s="12">
        <v>1.35</v>
      </c>
      <c r="DZ585" s="13">
        <f t="shared" si="1219"/>
        <v>0</v>
      </c>
      <c r="EA585" s="11">
        <v>0</v>
      </c>
      <c r="EB585" s="11">
        <v>0.2</v>
      </c>
      <c r="EC585" s="31">
        <f t="shared" si="1220"/>
        <v>1.2</v>
      </c>
      <c r="ED585" s="28">
        <v>0.7</v>
      </c>
      <c r="EE585" s="28">
        <v>1.5</v>
      </c>
      <c r="EF585" s="8">
        <f t="shared" si="1221"/>
        <v>2.05</v>
      </c>
      <c r="EG585" s="9">
        <v>1.275</v>
      </c>
      <c r="EH585" s="17">
        <v>1.2</v>
      </c>
      <c r="EI585" s="18">
        <f t="shared" si="1222"/>
        <v>0</v>
      </c>
      <c r="EJ585" s="28">
        <f t="shared" si="1223"/>
        <v>12</v>
      </c>
    </row>
    <row r="586" customHeight="1" spans="6:140">
      <c r="F586" s="32" t="s">
        <v>42</v>
      </c>
      <c r="G586" s="33">
        <f>LARGE(S582:S585,1)/1</f>
        <v>59278.68924557</v>
      </c>
      <c r="H586" s="32" t="s">
        <v>43</v>
      </c>
      <c r="I586" s="33">
        <f>LARGE(S582:S585,2)/2</f>
        <v>20913.6700910966</v>
      </c>
      <c r="J586" s="32" t="s">
        <v>44</v>
      </c>
      <c r="K586" s="33">
        <f>LARGE(S582:S585,3)/12</f>
        <v>3314.17085897197</v>
      </c>
      <c r="L586" s="32" t="s">
        <v>45</v>
      </c>
      <c r="M586" s="34">
        <f>LARGE(S582:S585,4)/12</f>
        <v>0</v>
      </c>
      <c r="N586" s="35" t="s">
        <v>46</v>
      </c>
      <c r="O586" s="36">
        <f>G586+I586+K586+M586</f>
        <v>83506.5301956386</v>
      </c>
      <c r="P586" s="35" t="s">
        <v>47</v>
      </c>
      <c r="Q586" s="35">
        <v>6.7</v>
      </c>
      <c r="R586" s="35"/>
      <c r="S586" s="35" t="s">
        <v>48</v>
      </c>
      <c r="T586" s="36">
        <f>O586*Q586</f>
        <v>559493.752310778</v>
      </c>
      <c r="Z586" s="32" t="s">
        <v>42</v>
      </c>
      <c r="AA586" s="33">
        <f>LARGE(AM582:AM585,1)/1</f>
        <v>59278.68924557</v>
      </c>
      <c r="AB586" s="32" t="s">
        <v>43</v>
      </c>
      <c r="AC586" s="33">
        <f>LARGE(AM582:AM585,2)/2</f>
        <v>29370.3819641349</v>
      </c>
      <c r="AD586" s="32" t="s">
        <v>44</v>
      </c>
      <c r="AE586" s="33">
        <f>LARGE(AM582:AM585,3)/12</f>
        <v>3314.17085897197</v>
      </c>
      <c r="AF586" s="32" t="s">
        <v>45</v>
      </c>
      <c r="AG586" s="34">
        <f>LARGE(AM582:AM585,4)/12</f>
        <v>0</v>
      </c>
      <c r="AH586" s="35" t="s">
        <v>46</v>
      </c>
      <c r="AI586" s="36">
        <f>AA586+AC586+AE586+AG586</f>
        <v>91963.2420686769</v>
      </c>
      <c r="AJ586" s="35" t="s">
        <v>47</v>
      </c>
      <c r="AK586" s="35">
        <v>6.7</v>
      </c>
      <c r="AL586" s="35"/>
      <c r="AM586" s="35" t="s">
        <v>48</v>
      </c>
      <c r="AN586" s="36">
        <f>AI586*AK586</f>
        <v>616153.721860135</v>
      </c>
      <c r="AT586" s="32" t="s">
        <v>42</v>
      </c>
      <c r="AU586" s="33">
        <f>LARGE(BG582:BG585,1)/1</f>
        <v>60167.8695842536</v>
      </c>
      <c r="AV586" s="32" t="s">
        <v>43</v>
      </c>
      <c r="AW586" s="33">
        <f>LARGE(BG582:BG585,2)/2</f>
        <v>22346.9832346841</v>
      </c>
      <c r="AX586" s="32" t="s">
        <v>44</v>
      </c>
      <c r="AY586" s="33">
        <f>LARGE(BG582:BG585,3)/12</f>
        <v>3363.88342185655</v>
      </c>
      <c r="AZ586" s="32" t="s">
        <v>45</v>
      </c>
      <c r="BA586" s="34">
        <f>LARGE(BG582:BG585,4)/12</f>
        <v>0</v>
      </c>
      <c r="BB586" s="35" t="s">
        <v>46</v>
      </c>
      <c r="BC586" s="36">
        <f>AU586+AW586+AY586+BA586</f>
        <v>85878.7362407942</v>
      </c>
      <c r="BD586" s="35" t="s">
        <v>47</v>
      </c>
      <c r="BE586" s="35">
        <v>6.7</v>
      </c>
      <c r="BF586" s="35"/>
      <c r="BG586" s="35" t="s">
        <v>48</v>
      </c>
      <c r="BH586" s="36">
        <f>BC586*BE586</f>
        <v>575387.532813321</v>
      </c>
      <c r="BN586" s="32" t="s">
        <v>42</v>
      </c>
      <c r="BO586" s="33">
        <f>LARGE(CA582:CA585,1)/1</f>
        <v>60950.0516821746</v>
      </c>
      <c r="BP586" s="32" t="s">
        <v>43</v>
      </c>
      <c r="BQ586" s="33">
        <f>LARGE(CA582:CA585,2)/2</f>
        <v>30083.9347921268</v>
      </c>
      <c r="BR586" s="32" t="s">
        <v>44</v>
      </c>
      <c r="BS586" s="33">
        <f>LARGE(CA582:CA585,3)/12</f>
        <v>3363.88342185655</v>
      </c>
      <c r="BT586" s="32" t="s">
        <v>45</v>
      </c>
      <c r="BU586" s="34">
        <f>LARGE(CA582:CA585,4)/12</f>
        <v>0</v>
      </c>
      <c r="BV586" s="35" t="s">
        <v>46</v>
      </c>
      <c r="BW586" s="36">
        <f>BO586+BQ586+BS586+BU586</f>
        <v>94397.8698961579</v>
      </c>
      <c r="BX586" s="35" t="s">
        <v>47</v>
      </c>
      <c r="BY586" s="35">
        <v>6.7</v>
      </c>
      <c r="BZ586" s="35"/>
      <c r="CA586" s="35" t="s">
        <v>48</v>
      </c>
      <c r="CB586" s="36">
        <f>BW586*BY586</f>
        <v>632465.728304258</v>
      </c>
      <c r="CH586" s="32" t="s">
        <v>42</v>
      </c>
      <c r="CI586" s="33">
        <f>LARGE(CU582:CU585,1)/1</f>
        <v>64317.3778314435</v>
      </c>
      <c r="CJ586" s="32" t="s">
        <v>43</v>
      </c>
      <c r="CK586" s="33">
        <f>LARGE(CU582:CU585,2)/2</f>
        <v>23888.1544922485</v>
      </c>
      <c r="CL586" s="32" t="s">
        <v>44</v>
      </c>
      <c r="CM586" s="33">
        <f>LARGE(CU582:CU585,3)/12</f>
        <v>3595.87538198458</v>
      </c>
      <c r="CN586" s="32" t="s">
        <v>45</v>
      </c>
      <c r="CO586" s="34">
        <f>LARGE(CU582:CU585,4)/12</f>
        <v>0</v>
      </c>
      <c r="CP586" s="35" t="s">
        <v>46</v>
      </c>
      <c r="CQ586" s="36">
        <f>CI586+CK586+CM586+CO586</f>
        <v>91801.4077056766</v>
      </c>
      <c r="CR586" s="35" t="s">
        <v>47</v>
      </c>
      <c r="CS586" s="35">
        <v>6.7</v>
      </c>
      <c r="CT586" s="35"/>
      <c r="CU586" s="35" t="s">
        <v>48</v>
      </c>
      <c r="CV586" s="36">
        <f>CQ586*CS586</f>
        <v>615069.431628033</v>
      </c>
      <c r="DB586" s="32" t="s">
        <v>42</v>
      </c>
      <c r="DC586" s="33">
        <f>LARGE(DO582:DO585,1)/1</f>
        <v>65153.5035223246</v>
      </c>
      <c r="DD586" s="32" t="s">
        <v>43</v>
      </c>
      <c r="DE586" s="33">
        <f>LARGE(DO582:DO585,2)/2</f>
        <v>32158.6889157217</v>
      </c>
      <c r="DF586" s="32" t="s">
        <v>44</v>
      </c>
      <c r="DG586" s="33">
        <f>LARGE(DO582:DO585,3)/12</f>
        <v>3595.87538198458</v>
      </c>
      <c r="DH586" s="32" t="s">
        <v>45</v>
      </c>
      <c r="DI586" s="34">
        <f>LARGE(DO582:DO585,4)/12</f>
        <v>0</v>
      </c>
      <c r="DJ586" s="35" t="s">
        <v>46</v>
      </c>
      <c r="DK586" s="36">
        <f>DC586+DE586+DG586+DI586</f>
        <v>100908.067820031</v>
      </c>
      <c r="DL586" s="35" t="s">
        <v>47</v>
      </c>
      <c r="DM586" s="35">
        <v>6.7</v>
      </c>
      <c r="DN586" s="35"/>
      <c r="DO586" s="35" t="s">
        <v>48</v>
      </c>
      <c r="DP586" s="36">
        <f>DK586*DM586</f>
        <v>676084.054394207</v>
      </c>
      <c r="DV586" s="32" t="s">
        <v>42</v>
      </c>
      <c r="DW586" s="33">
        <f>LARGE(EI582:EI585,1)/1</f>
        <v>89994.6493342882</v>
      </c>
      <c r="DX586" s="32" t="s">
        <v>43</v>
      </c>
      <c r="DY586" s="33">
        <f>LARGE(EI582:EI585,2)/2</f>
        <v>44890.4879169466</v>
      </c>
      <c r="DZ586" s="32" t="s">
        <v>44</v>
      </c>
      <c r="EA586" s="33">
        <f>LARGE(EI582:EI585,3)/12</f>
        <v>5144.1796638253</v>
      </c>
      <c r="EB586" s="32" t="s">
        <v>45</v>
      </c>
      <c r="EC586" s="34">
        <f>LARGE(EI582:EI585,4)/12</f>
        <v>0</v>
      </c>
      <c r="ED586" s="35" t="s">
        <v>46</v>
      </c>
      <c r="EE586" s="36">
        <f>DW586+DY586+EA586+EC586</f>
        <v>140029.31691506</v>
      </c>
      <c r="EF586" s="35" t="s">
        <v>47</v>
      </c>
      <c r="EG586" s="35">
        <v>6.7</v>
      </c>
      <c r="EH586" s="35"/>
      <c r="EI586" s="35" t="s">
        <v>48</v>
      </c>
      <c r="EJ586" s="36">
        <f>EE586*EG586</f>
        <v>938196.423330903</v>
      </c>
    </row>
    <row r="587" customHeight="1" spans="6:140">
      <c r="F587" s="32"/>
      <c r="G587" s="33"/>
      <c r="H587" s="32"/>
      <c r="I587" s="33"/>
      <c r="J587" s="32"/>
      <c r="K587" s="33"/>
      <c r="L587" s="32"/>
      <c r="M587" s="34"/>
      <c r="N587" s="35"/>
      <c r="O587" s="36"/>
      <c r="P587" s="35"/>
      <c r="Q587" s="35"/>
      <c r="R587" s="35"/>
      <c r="S587" s="35"/>
      <c r="T587" s="36"/>
      <c r="Z587" s="32"/>
      <c r="AA587" s="33"/>
      <c r="AB587" s="32"/>
      <c r="AC587" s="33"/>
      <c r="AD587" s="32"/>
      <c r="AE587" s="33"/>
      <c r="AF587" s="32"/>
      <c r="AG587" s="34"/>
      <c r="AH587" s="35"/>
      <c r="AI587" s="36"/>
      <c r="AJ587" s="35"/>
      <c r="AK587" s="35"/>
      <c r="AL587" s="35"/>
      <c r="AM587" s="35"/>
      <c r="AN587" s="36"/>
      <c r="AT587" s="32"/>
      <c r="AU587" s="33"/>
      <c r="AV587" s="32"/>
      <c r="AW587" s="33"/>
      <c r="AX587" s="32"/>
      <c r="AY587" s="33"/>
      <c r="AZ587" s="32"/>
      <c r="BA587" s="34"/>
      <c r="BB587" s="35"/>
      <c r="BC587" s="36"/>
      <c r="BD587" s="35"/>
      <c r="BE587" s="35"/>
      <c r="BF587" s="35"/>
      <c r="BG587" s="35"/>
      <c r="BH587" s="36"/>
      <c r="BN587" s="32"/>
      <c r="BO587" s="33"/>
      <c r="BP587" s="32"/>
      <c r="BQ587" s="33"/>
      <c r="BR587" s="32"/>
      <c r="BS587" s="33"/>
      <c r="BT587" s="32"/>
      <c r="BU587" s="34"/>
      <c r="BV587" s="35"/>
      <c r="BW587" s="36"/>
      <c r="BX587" s="35"/>
      <c r="BY587" s="35"/>
      <c r="BZ587" s="35"/>
      <c r="CA587" s="35"/>
      <c r="CB587" s="36"/>
      <c r="CH587" s="32"/>
      <c r="CI587" s="33"/>
      <c r="CJ587" s="32"/>
      <c r="CK587" s="33"/>
      <c r="CL587" s="32"/>
      <c r="CM587" s="33"/>
      <c r="CN587" s="32"/>
      <c r="CO587" s="34"/>
      <c r="CP587" s="35"/>
      <c r="CQ587" s="36"/>
      <c r="CR587" s="35"/>
      <c r="CS587" s="35"/>
      <c r="CT587" s="35"/>
      <c r="CU587" s="35"/>
      <c r="CV587" s="36"/>
      <c r="DB587" s="32"/>
      <c r="DC587" s="33"/>
      <c r="DD587" s="32"/>
      <c r="DE587" s="33"/>
      <c r="DF587" s="32"/>
      <c r="DG587" s="33"/>
      <c r="DH587" s="32"/>
      <c r="DI587" s="34"/>
      <c r="DJ587" s="35"/>
      <c r="DK587" s="36"/>
      <c r="DL587" s="35"/>
      <c r="DM587" s="35"/>
      <c r="DN587" s="35"/>
      <c r="DO587" s="35"/>
      <c r="DP587" s="36"/>
      <c r="DV587" s="32"/>
      <c r="DW587" s="33"/>
      <c r="DX587" s="32"/>
      <c r="DY587" s="33"/>
      <c r="DZ587" s="32"/>
      <c r="EA587" s="33"/>
      <c r="EB587" s="32"/>
      <c r="EC587" s="34"/>
      <c r="ED587" s="35"/>
      <c r="EE587" s="36"/>
      <c r="EF587" s="35"/>
      <c r="EG587" s="35"/>
      <c r="EH587" s="35"/>
      <c r="EI587" s="35"/>
      <c r="EJ587" s="36"/>
    </row>
    <row r="588" customHeight="1" spans="6:140">
      <c r="F588" s="3" t="s">
        <v>50</v>
      </c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Z588" s="3" t="s">
        <v>50</v>
      </c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T588" s="3" t="s">
        <v>50</v>
      </c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N588" s="3" t="s">
        <v>50</v>
      </c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H588" s="3" t="s">
        <v>50</v>
      </c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DB588" s="3" t="s">
        <v>50</v>
      </c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V588" s="3" t="s">
        <v>50</v>
      </c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</row>
    <row r="589" customHeight="1" spans="6:140">
      <c r="F589" s="4" t="s">
        <v>8</v>
      </c>
      <c r="G589" s="5"/>
      <c r="H589" s="5"/>
      <c r="I589" s="6"/>
      <c r="J589" s="7" t="s">
        <v>9</v>
      </c>
      <c r="K589" s="7"/>
      <c r="L589" s="7"/>
      <c r="M589" s="7"/>
      <c r="N589" s="8" t="s">
        <v>10</v>
      </c>
      <c r="O589" s="8"/>
      <c r="P589" s="8"/>
      <c r="Q589" s="9" t="s">
        <v>11</v>
      </c>
      <c r="R589" s="10" t="s">
        <v>12</v>
      </c>
      <c r="S589" s="10" t="s">
        <v>13</v>
      </c>
      <c r="Z589" s="4" t="s">
        <v>8</v>
      </c>
      <c r="AA589" s="5"/>
      <c r="AB589" s="5"/>
      <c r="AC589" s="6"/>
      <c r="AD589" s="7" t="s">
        <v>9</v>
      </c>
      <c r="AE589" s="7"/>
      <c r="AF589" s="7"/>
      <c r="AG589" s="7"/>
      <c r="AH589" s="8" t="s">
        <v>10</v>
      </c>
      <c r="AI589" s="8"/>
      <c r="AJ589" s="8"/>
      <c r="AK589" s="9" t="s">
        <v>11</v>
      </c>
      <c r="AL589" s="10" t="s">
        <v>12</v>
      </c>
      <c r="AM589" s="10" t="s">
        <v>13</v>
      </c>
      <c r="AT589" s="4" t="s">
        <v>8</v>
      </c>
      <c r="AU589" s="5"/>
      <c r="AV589" s="5"/>
      <c r="AW589" s="6"/>
      <c r="AX589" s="7" t="s">
        <v>9</v>
      </c>
      <c r="AY589" s="7"/>
      <c r="AZ589" s="7"/>
      <c r="BA589" s="7"/>
      <c r="BB589" s="8" t="s">
        <v>10</v>
      </c>
      <c r="BC589" s="8"/>
      <c r="BD589" s="8"/>
      <c r="BE589" s="9" t="s">
        <v>11</v>
      </c>
      <c r="BF589" s="10" t="s">
        <v>12</v>
      </c>
      <c r="BG589" s="10" t="s">
        <v>13</v>
      </c>
      <c r="BN589" s="4" t="s">
        <v>8</v>
      </c>
      <c r="BO589" s="5"/>
      <c r="BP589" s="5"/>
      <c r="BQ589" s="6"/>
      <c r="BR589" s="7" t="s">
        <v>9</v>
      </c>
      <c r="BS589" s="7"/>
      <c r="BT589" s="7"/>
      <c r="BU589" s="7"/>
      <c r="BV589" s="8" t="s">
        <v>10</v>
      </c>
      <c r="BW589" s="8"/>
      <c r="BX589" s="8"/>
      <c r="BY589" s="9" t="s">
        <v>11</v>
      </c>
      <c r="BZ589" s="10" t="s">
        <v>12</v>
      </c>
      <c r="CA589" s="10" t="s">
        <v>13</v>
      </c>
      <c r="CH589" s="4" t="s">
        <v>8</v>
      </c>
      <c r="CI589" s="5"/>
      <c r="CJ589" s="5"/>
      <c r="CK589" s="6"/>
      <c r="CL589" s="7" t="s">
        <v>9</v>
      </c>
      <c r="CM589" s="7"/>
      <c r="CN589" s="7"/>
      <c r="CO589" s="7"/>
      <c r="CP589" s="8" t="s">
        <v>10</v>
      </c>
      <c r="CQ589" s="8"/>
      <c r="CR589" s="8"/>
      <c r="CS589" s="9" t="s">
        <v>11</v>
      </c>
      <c r="CT589" s="10" t="s">
        <v>12</v>
      </c>
      <c r="CU589" s="10" t="s">
        <v>13</v>
      </c>
      <c r="DB589" s="4" t="s">
        <v>8</v>
      </c>
      <c r="DC589" s="5"/>
      <c r="DD589" s="5"/>
      <c r="DE589" s="6"/>
      <c r="DF589" s="7" t="s">
        <v>9</v>
      </c>
      <c r="DG589" s="7"/>
      <c r="DH589" s="7"/>
      <c r="DI589" s="7"/>
      <c r="DJ589" s="8" t="s">
        <v>10</v>
      </c>
      <c r="DK589" s="8"/>
      <c r="DL589" s="8"/>
      <c r="DM589" s="9" t="s">
        <v>11</v>
      </c>
      <c r="DN589" s="10" t="s">
        <v>12</v>
      </c>
      <c r="DO589" s="10" t="s">
        <v>13</v>
      </c>
      <c r="DV589" s="4" t="s">
        <v>8</v>
      </c>
      <c r="DW589" s="5"/>
      <c r="DX589" s="5"/>
      <c r="DY589" s="6"/>
      <c r="DZ589" s="7" t="s">
        <v>9</v>
      </c>
      <c r="EA589" s="7"/>
      <c r="EB589" s="7"/>
      <c r="EC589" s="7"/>
      <c r="ED589" s="8" t="s">
        <v>10</v>
      </c>
      <c r="EE589" s="8"/>
      <c r="EF589" s="8"/>
      <c r="EG589" s="9" t="s">
        <v>11</v>
      </c>
      <c r="EH589" s="10" t="s">
        <v>12</v>
      </c>
      <c r="EI589" s="10" t="s">
        <v>13</v>
      </c>
    </row>
    <row r="590" customHeight="1" spans="6:140">
      <c r="F590" s="11" t="s">
        <v>19</v>
      </c>
      <c r="G590" s="11" t="s">
        <v>20</v>
      </c>
      <c r="H590" s="12" t="s">
        <v>21</v>
      </c>
      <c r="I590" s="13" t="s">
        <v>8</v>
      </c>
      <c r="J590" s="11" t="s">
        <v>22</v>
      </c>
      <c r="K590" s="11" t="s">
        <v>23</v>
      </c>
      <c r="L590" s="11" t="s">
        <v>24</v>
      </c>
      <c r="M590" s="7" t="s">
        <v>25</v>
      </c>
      <c r="N590" s="11" t="s">
        <v>26</v>
      </c>
      <c r="O590" s="11" t="s">
        <v>27</v>
      </c>
      <c r="P590" s="8" t="s">
        <v>28</v>
      </c>
      <c r="Q590" s="9" t="s">
        <v>29</v>
      </c>
      <c r="R590" s="14"/>
      <c r="S590" s="14"/>
      <c r="Z590" s="11" t="s">
        <v>19</v>
      </c>
      <c r="AA590" s="11" t="s">
        <v>20</v>
      </c>
      <c r="AB590" s="12" t="s">
        <v>21</v>
      </c>
      <c r="AC590" s="13" t="s">
        <v>8</v>
      </c>
      <c r="AD590" s="11" t="s">
        <v>22</v>
      </c>
      <c r="AE590" s="11" t="s">
        <v>23</v>
      </c>
      <c r="AF590" s="11" t="s">
        <v>24</v>
      </c>
      <c r="AG590" s="7" t="s">
        <v>25</v>
      </c>
      <c r="AH590" s="11" t="s">
        <v>26</v>
      </c>
      <c r="AI590" s="11" t="s">
        <v>27</v>
      </c>
      <c r="AJ590" s="8" t="s">
        <v>28</v>
      </c>
      <c r="AK590" s="9" t="s">
        <v>29</v>
      </c>
      <c r="AL590" s="14"/>
      <c r="AM590" s="14"/>
      <c r="AT590" s="11" t="s">
        <v>19</v>
      </c>
      <c r="AU590" s="11" t="s">
        <v>20</v>
      </c>
      <c r="AV590" s="12" t="s">
        <v>21</v>
      </c>
      <c r="AW590" s="13" t="s">
        <v>8</v>
      </c>
      <c r="AX590" s="11" t="s">
        <v>22</v>
      </c>
      <c r="AY590" s="11" t="s">
        <v>23</v>
      </c>
      <c r="AZ590" s="11" t="s">
        <v>24</v>
      </c>
      <c r="BA590" s="7" t="s">
        <v>25</v>
      </c>
      <c r="BB590" s="11" t="s">
        <v>26</v>
      </c>
      <c r="BC590" s="11" t="s">
        <v>27</v>
      </c>
      <c r="BD590" s="8" t="s">
        <v>28</v>
      </c>
      <c r="BE590" s="9" t="s">
        <v>29</v>
      </c>
      <c r="BF590" s="14"/>
      <c r="BG590" s="14"/>
      <c r="BN590" s="11" t="s">
        <v>19</v>
      </c>
      <c r="BO590" s="11" t="s">
        <v>20</v>
      </c>
      <c r="BP590" s="12" t="s">
        <v>21</v>
      </c>
      <c r="BQ590" s="13" t="s">
        <v>8</v>
      </c>
      <c r="BR590" s="11" t="s">
        <v>22</v>
      </c>
      <c r="BS590" s="11" t="s">
        <v>23</v>
      </c>
      <c r="BT590" s="11" t="s">
        <v>24</v>
      </c>
      <c r="BU590" s="7" t="s">
        <v>25</v>
      </c>
      <c r="BV590" s="11" t="s">
        <v>26</v>
      </c>
      <c r="BW590" s="11" t="s">
        <v>27</v>
      </c>
      <c r="BX590" s="8" t="s">
        <v>28</v>
      </c>
      <c r="BY590" s="9" t="s">
        <v>29</v>
      </c>
      <c r="BZ590" s="14"/>
      <c r="CA590" s="14"/>
      <c r="CH590" s="11" t="s">
        <v>19</v>
      </c>
      <c r="CI590" s="11" t="s">
        <v>20</v>
      </c>
      <c r="CJ590" s="12" t="s">
        <v>21</v>
      </c>
      <c r="CK590" s="13" t="s">
        <v>8</v>
      </c>
      <c r="CL590" s="11" t="s">
        <v>22</v>
      </c>
      <c r="CM590" s="11" t="s">
        <v>23</v>
      </c>
      <c r="CN590" s="11" t="s">
        <v>24</v>
      </c>
      <c r="CO590" s="7" t="s">
        <v>25</v>
      </c>
      <c r="CP590" s="11" t="s">
        <v>26</v>
      </c>
      <c r="CQ590" s="11" t="s">
        <v>27</v>
      </c>
      <c r="CR590" s="8" t="s">
        <v>28</v>
      </c>
      <c r="CS590" s="9" t="s">
        <v>29</v>
      </c>
      <c r="CT590" s="14"/>
      <c r="CU590" s="14"/>
      <c r="DB590" s="11" t="s">
        <v>19</v>
      </c>
      <c r="DC590" s="11" t="s">
        <v>20</v>
      </c>
      <c r="DD590" s="12" t="s">
        <v>21</v>
      </c>
      <c r="DE590" s="13" t="s">
        <v>8</v>
      </c>
      <c r="DF590" s="11" t="s">
        <v>22</v>
      </c>
      <c r="DG590" s="11" t="s">
        <v>23</v>
      </c>
      <c r="DH590" s="11" t="s">
        <v>24</v>
      </c>
      <c r="DI590" s="7" t="s">
        <v>25</v>
      </c>
      <c r="DJ590" s="11" t="s">
        <v>26</v>
      </c>
      <c r="DK590" s="11" t="s">
        <v>27</v>
      </c>
      <c r="DL590" s="8" t="s">
        <v>28</v>
      </c>
      <c r="DM590" s="9" t="s">
        <v>29</v>
      </c>
      <c r="DN590" s="14"/>
      <c r="DO590" s="14"/>
      <c r="DV590" s="11" t="s">
        <v>19</v>
      </c>
      <c r="DW590" s="11" t="s">
        <v>20</v>
      </c>
      <c r="DX590" s="12" t="s">
        <v>21</v>
      </c>
      <c r="DY590" s="13" t="s">
        <v>8</v>
      </c>
      <c r="DZ590" s="11" t="s">
        <v>22</v>
      </c>
      <c r="EA590" s="11" t="s">
        <v>23</v>
      </c>
      <c r="EB590" s="11" t="s">
        <v>24</v>
      </c>
      <c r="EC590" s="7" t="s">
        <v>25</v>
      </c>
      <c r="ED590" s="11" t="s">
        <v>26</v>
      </c>
      <c r="EE590" s="11" t="s">
        <v>27</v>
      </c>
      <c r="EF590" s="8" t="s">
        <v>28</v>
      </c>
      <c r="EG590" s="9" t="s">
        <v>29</v>
      </c>
      <c r="EH590" s="14"/>
      <c r="EI590" s="14"/>
    </row>
    <row r="591" customHeight="1" spans="6:140">
      <c r="F591" s="11">
        <v>2171</v>
      </c>
      <c r="G591" s="11">
        <v>0.65</v>
      </c>
      <c r="H591" s="12">
        <v>1.35</v>
      </c>
      <c r="I591" s="13">
        <f t="shared" ref="I591:I599" si="1224">F591*G591*H591</f>
        <v>1905.0525</v>
      </c>
      <c r="J591" s="11">
        <v>3</v>
      </c>
      <c r="K591" s="11">
        <v>440</v>
      </c>
      <c r="L591" s="11">
        <v>0.83</v>
      </c>
      <c r="M591" s="16">
        <f t="shared" ref="M591:M599" si="1225">1+6*K591/(K591+2000)+L591</f>
        <v>2.91196721311475</v>
      </c>
      <c r="N591" s="11">
        <v>0.97</v>
      </c>
      <c r="O591" s="11">
        <v>2.11</v>
      </c>
      <c r="P591" s="8">
        <f t="shared" ref="P591:P599" si="1226">1+N591*O591</f>
        <v>3.0467</v>
      </c>
      <c r="Q591" s="9">
        <v>1.275</v>
      </c>
      <c r="R591" s="17">
        <v>1</v>
      </c>
      <c r="S591" s="18">
        <f t="shared" ref="S591:S599" si="1227">I591*J591*Q591*P591*M591*R591</f>
        <v>64647.9207608016</v>
      </c>
      <c r="Z591" s="11">
        <v>2171</v>
      </c>
      <c r="AA591" s="11">
        <v>0.65</v>
      </c>
      <c r="AB591" s="12">
        <v>1.35</v>
      </c>
      <c r="AC591" s="13">
        <f t="shared" ref="AC591:AC599" si="1228">Z591*AA591*AB591</f>
        <v>1905.0525</v>
      </c>
      <c r="AD591" s="11">
        <v>3</v>
      </c>
      <c r="AE591" s="11">
        <v>440</v>
      </c>
      <c r="AF591" s="11">
        <v>0.83</v>
      </c>
      <c r="AG591" s="16">
        <f t="shared" ref="AG591:AG599" si="1229">1+6*AE591/(AE591+2000)+AF591</f>
        <v>2.91196721311475</v>
      </c>
      <c r="AH591" s="11">
        <v>0.97</v>
      </c>
      <c r="AI591" s="11">
        <v>2.11</v>
      </c>
      <c r="AJ591" s="8">
        <f t="shared" ref="AJ591:AJ599" si="1230">1+AH591*AI591</f>
        <v>3.0467</v>
      </c>
      <c r="AK591" s="9">
        <v>1.275</v>
      </c>
      <c r="AL591" s="17">
        <v>1</v>
      </c>
      <c r="AM591" s="18">
        <f t="shared" ref="AM591:AM599" si="1231">AC591*AD591*AK591*AJ591*AG591*AL591</f>
        <v>64647.9207608016</v>
      </c>
      <c r="AT591" s="11">
        <v>2171</v>
      </c>
      <c r="AU591" s="11">
        <v>0.65</v>
      </c>
      <c r="AV591" s="12">
        <v>1.35</v>
      </c>
      <c r="AW591" s="13">
        <f t="shared" ref="AW591:AW599" si="1232">AT591*AU591*AV591</f>
        <v>1905.0525</v>
      </c>
      <c r="AX591" s="11">
        <v>3</v>
      </c>
      <c r="AY591" s="11">
        <v>440</v>
      </c>
      <c r="AZ591" s="11">
        <v>0.83</v>
      </c>
      <c r="BA591" s="16">
        <f t="shared" ref="BA591:BA599" si="1233">1+6*AY591/(AY591+2000)+AZ591</f>
        <v>2.91196721311475</v>
      </c>
      <c r="BB591" s="11">
        <v>0.97</v>
      </c>
      <c r="BC591" s="11">
        <v>2.11</v>
      </c>
      <c r="BD591" s="8">
        <f t="shared" ref="BD591:BD599" si="1234">1+BB591*BC591</f>
        <v>3.0467</v>
      </c>
      <c r="BE591" s="9">
        <v>1.275</v>
      </c>
      <c r="BF591" s="17">
        <v>1.015</v>
      </c>
      <c r="BG591" s="18">
        <f t="shared" ref="BG591:BG599" si="1235">AW591*AX591*BE591*BD591*BA591*BF591</f>
        <v>65617.6395722136</v>
      </c>
      <c r="BN591" s="11">
        <v>2171</v>
      </c>
      <c r="BO591" s="11">
        <v>0.65</v>
      </c>
      <c r="BP591" s="12">
        <v>1.35</v>
      </c>
      <c r="BQ591" s="13">
        <f t="shared" ref="BQ591:BQ599" si="1236">BN591*BO591*BP591</f>
        <v>1905.0525</v>
      </c>
      <c r="BR591" s="11">
        <v>3</v>
      </c>
      <c r="BS591" s="11">
        <v>440</v>
      </c>
      <c r="BT591" s="11">
        <v>0.83</v>
      </c>
      <c r="BU591" s="16">
        <f t="shared" ref="BU591:BU599" si="1237">1+6*BS591/(BS591+2000)+BT591</f>
        <v>2.91196721311475</v>
      </c>
      <c r="BV591" s="11">
        <v>0.97</v>
      </c>
      <c r="BW591" s="11">
        <v>2.11</v>
      </c>
      <c r="BX591" s="8">
        <f t="shared" ref="BX591:BX599" si="1238">1+BV591*BW591</f>
        <v>3.0467</v>
      </c>
      <c r="BY591" s="9">
        <v>1.275</v>
      </c>
      <c r="BZ591" s="17">
        <v>1.015</v>
      </c>
      <c r="CA591" s="18">
        <f t="shared" ref="CA591:CA599" si="1239">BQ591*BR591*BY591*BX591*BU591*BZ591</f>
        <v>65617.6395722136</v>
      </c>
      <c r="CH591" s="11">
        <v>2171</v>
      </c>
      <c r="CI591" s="11">
        <v>0.65</v>
      </c>
      <c r="CJ591" s="12">
        <v>1.35</v>
      </c>
      <c r="CK591" s="13">
        <f t="shared" ref="CK591:CK599" si="1240">CH591*CI591*CJ591</f>
        <v>1905.0525</v>
      </c>
      <c r="CL591" s="11">
        <v>3</v>
      </c>
      <c r="CM591" s="11">
        <v>440</v>
      </c>
      <c r="CN591" s="11">
        <v>0.83</v>
      </c>
      <c r="CO591" s="16">
        <f t="shared" ref="CO591:CO599" si="1241">1+6*CM591/(CM591+2000)+CN591</f>
        <v>2.91196721311475</v>
      </c>
      <c r="CP591" s="11">
        <v>0.97</v>
      </c>
      <c r="CQ591" s="11">
        <v>2.11</v>
      </c>
      <c r="CR591" s="8">
        <f t="shared" ref="CR591:CR599" si="1242">1+CP591*CQ591</f>
        <v>3.0467</v>
      </c>
      <c r="CS591" s="9">
        <v>1.275</v>
      </c>
      <c r="CT591" s="17">
        <v>1.085</v>
      </c>
      <c r="CU591" s="18">
        <f t="shared" ref="CU591:CU599" si="1243">CK591*CL591*CS591*CR591*CO591*CT591</f>
        <v>70142.9940254698</v>
      </c>
      <c r="DB591" s="11">
        <v>2171</v>
      </c>
      <c r="DC591" s="11">
        <v>0.65</v>
      </c>
      <c r="DD591" s="12">
        <v>1.35</v>
      </c>
      <c r="DE591" s="13">
        <f t="shared" ref="DE591:DE599" si="1244">DB591*DC591*DD591</f>
        <v>1905.0525</v>
      </c>
      <c r="DF591" s="11">
        <v>3</v>
      </c>
      <c r="DG591" s="11">
        <v>440</v>
      </c>
      <c r="DH591" s="11">
        <v>0.83</v>
      </c>
      <c r="DI591" s="16">
        <f t="shared" ref="DI591:DI599" si="1245">1+6*DG591/(DG591+2000)+DH591</f>
        <v>2.91196721311475</v>
      </c>
      <c r="DJ591" s="11">
        <v>0.97</v>
      </c>
      <c r="DK591" s="11">
        <v>2.11</v>
      </c>
      <c r="DL591" s="8">
        <f t="shared" ref="DL591:DL599" si="1246">1+DJ591*DK591</f>
        <v>3.0467</v>
      </c>
      <c r="DM591" s="9">
        <v>1.275</v>
      </c>
      <c r="DN591" s="17">
        <v>1.085</v>
      </c>
      <c r="DO591" s="18">
        <f t="shared" ref="DO591:DO599" si="1247">DE591*DF591*DM591*DL591*DI591*DN591</f>
        <v>70142.9940254698</v>
      </c>
      <c r="DV591" s="11">
        <v>2171</v>
      </c>
      <c r="DW591" s="11">
        <v>0.65</v>
      </c>
      <c r="DX591" s="12">
        <v>1.35</v>
      </c>
      <c r="DY591" s="13">
        <f t="shared" ref="DY591:DY599" si="1248">DV591*DW591*DX591</f>
        <v>1905.0525</v>
      </c>
      <c r="DZ591" s="11">
        <v>3</v>
      </c>
      <c r="EA591" s="11">
        <v>440</v>
      </c>
      <c r="EB591" s="11">
        <v>0.92</v>
      </c>
      <c r="EC591" s="16">
        <f t="shared" ref="EC591:EC599" si="1249">1+6*EA591/(EA591+2000)+EB591</f>
        <v>3.00196721311475</v>
      </c>
      <c r="ED591" s="11">
        <v>0.97</v>
      </c>
      <c r="EE591" s="11">
        <v>2.91</v>
      </c>
      <c r="EF591" s="8">
        <f t="shared" ref="EF591:EF599" si="1250">1+ED591*EE591</f>
        <v>3.8227</v>
      </c>
      <c r="EG591" s="9">
        <v>1.275</v>
      </c>
      <c r="EH591" s="17">
        <v>1.2</v>
      </c>
      <c r="EI591" s="18">
        <f t="shared" ref="EI591:EI599" si="1251">DY591*DZ591*EG591*EF591*EC591*EH591</f>
        <v>100345.013409919</v>
      </c>
    </row>
    <row r="592" customHeight="1" spans="6:140">
      <c r="F592" s="11">
        <v>2171</v>
      </c>
      <c r="G592" s="11">
        <v>0.65</v>
      </c>
      <c r="H592" s="12">
        <v>1.35</v>
      </c>
      <c r="I592" s="13">
        <f t="shared" si="1224"/>
        <v>1905.0525</v>
      </c>
      <c r="J592" s="11">
        <v>3</v>
      </c>
      <c r="K592" s="11">
        <v>440</v>
      </c>
      <c r="L592" s="11">
        <v>0.83</v>
      </c>
      <c r="M592" s="16">
        <f t="shared" si="1225"/>
        <v>2.91196721311475</v>
      </c>
      <c r="N592" s="11">
        <v>0.97</v>
      </c>
      <c r="O592" s="11">
        <v>2.11</v>
      </c>
      <c r="P592" s="8">
        <f t="shared" si="1226"/>
        <v>3.0467</v>
      </c>
      <c r="Q592" s="9">
        <v>1.275</v>
      </c>
      <c r="R592" s="17">
        <v>1</v>
      </c>
      <c r="S592" s="18">
        <f t="shared" si="1227"/>
        <v>64647.9207608016</v>
      </c>
      <c r="Z592" s="11">
        <v>2171</v>
      </c>
      <c r="AA592" s="11">
        <v>0.65</v>
      </c>
      <c r="AB592" s="12">
        <v>1.35</v>
      </c>
      <c r="AC592" s="13">
        <f t="shared" si="1228"/>
        <v>1905.0525</v>
      </c>
      <c r="AD592" s="11">
        <v>3</v>
      </c>
      <c r="AE592" s="11">
        <v>440</v>
      </c>
      <c r="AF592" s="11">
        <v>0.83</v>
      </c>
      <c r="AG592" s="16">
        <f t="shared" si="1229"/>
        <v>2.91196721311475</v>
      </c>
      <c r="AH592" s="11">
        <v>0.97</v>
      </c>
      <c r="AI592" s="11">
        <v>2.11</v>
      </c>
      <c r="AJ592" s="8">
        <f t="shared" si="1230"/>
        <v>3.0467</v>
      </c>
      <c r="AK592" s="9">
        <v>1.275</v>
      </c>
      <c r="AL592" s="17">
        <v>1</v>
      </c>
      <c r="AM592" s="18">
        <f t="shared" si="1231"/>
        <v>64647.9207608016</v>
      </c>
      <c r="AT592" s="11">
        <v>2171</v>
      </c>
      <c r="AU592" s="11">
        <v>0.65</v>
      </c>
      <c r="AV592" s="12">
        <v>1.35</v>
      </c>
      <c r="AW592" s="13">
        <f t="shared" si="1232"/>
        <v>1905.0525</v>
      </c>
      <c r="AX592" s="11">
        <v>3</v>
      </c>
      <c r="AY592" s="11">
        <v>440</v>
      </c>
      <c r="AZ592" s="11">
        <v>0.83</v>
      </c>
      <c r="BA592" s="16">
        <f t="shared" si="1233"/>
        <v>2.91196721311475</v>
      </c>
      <c r="BB592" s="11">
        <v>0.97</v>
      </c>
      <c r="BC592" s="11">
        <v>2.11</v>
      </c>
      <c r="BD592" s="8">
        <f t="shared" si="1234"/>
        <v>3.0467</v>
      </c>
      <c r="BE592" s="9">
        <v>1.275</v>
      </c>
      <c r="BF592" s="17">
        <v>1.015</v>
      </c>
      <c r="BG592" s="18">
        <f t="shared" si="1235"/>
        <v>65617.6395722136</v>
      </c>
      <c r="BN592" s="11">
        <v>2171</v>
      </c>
      <c r="BO592" s="11">
        <v>0.65</v>
      </c>
      <c r="BP592" s="12">
        <v>1.35</v>
      </c>
      <c r="BQ592" s="13">
        <f t="shared" si="1236"/>
        <v>1905.0525</v>
      </c>
      <c r="BR592" s="11">
        <v>3</v>
      </c>
      <c r="BS592" s="11">
        <v>440</v>
      </c>
      <c r="BT592" s="11">
        <v>0.83</v>
      </c>
      <c r="BU592" s="16">
        <f t="shared" si="1237"/>
        <v>2.91196721311475</v>
      </c>
      <c r="BV592" s="11">
        <v>0.97</v>
      </c>
      <c r="BW592" s="11">
        <v>2.11</v>
      </c>
      <c r="BX592" s="8">
        <f t="shared" si="1238"/>
        <v>3.0467</v>
      </c>
      <c r="BY592" s="9">
        <v>1.275</v>
      </c>
      <c r="BZ592" s="17">
        <v>1.015</v>
      </c>
      <c r="CA592" s="18">
        <f t="shared" si="1239"/>
        <v>65617.6395722136</v>
      </c>
      <c r="CH592" s="11">
        <v>2171</v>
      </c>
      <c r="CI592" s="11">
        <v>0.65</v>
      </c>
      <c r="CJ592" s="12">
        <v>1.35</v>
      </c>
      <c r="CK592" s="13">
        <f t="shared" si="1240"/>
        <v>1905.0525</v>
      </c>
      <c r="CL592" s="11">
        <v>3</v>
      </c>
      <c r="CM592" s="11">
        <v>440</v>
      </c>
      <c r="CN592" s="11">
        <v>0.83</v>
      </c>
      <c r="CO592" s="16">
        <f t="shared" si="1241"/>
        <v>2.91196721311475</v>
      </c>
      <c r="CP592" s="11">
        <v>0.97</v>
      </c>
      <c r="CQ592" s="11">
        <v>2.11</v>
      </c>
      <c r="CR592" s="8">
        <f t="shared" si="1242"/>
        <v>3.0467</v>
      </c>
      <c r="CS592" s="9">
        <v>1.275</v>
      </c>
      <c r="CT592" s="17">
        <v>1.085</v>
      </c>
      <c r="CU592" s="18">
        <f t="shared" si="1243"/>
        <v>70142.9940254698</v>
      </c>
      <c r="DB592" s="11">
        <v>2171</v>
      </c>
      <c r="DC592" s="11">
        <v>0.65</v>
      </c>
      <c r="DD592" s="12">
        <v>1.35</v>
      </c>
      <c r="DE592" s="13">
        <f t="shared" si="1244"/>
        <v>1905.0525</v>
      </c>
      <c r="DF592" s="11">
        <v>3</v>
      </c>
      <c r="DG592" s="11">
        <v>440</v>
      </c>
      <c r="DH592" s="11">
        <v>0.83</v>
      </c>
      <c r="DI592" s="16">
        <f t="shared" si="1245"/>
        <v>2.91196721311475</v>
      </c>
      <c r="DJ592" s="11">
        <v>0.97</v>
      </c>
      <c r="DK592" s="11">
        <v>2.11</v>
      </c>
      <c r="DL592" s="8">
        <f t="shared" si="1246"/>
        <v>3.0467</v>
      </c>
      <c r="DM592" s="9">
        <v>1.275</v>
      </c>
      <c r="DN592" s="17">
        <v>1.085</v>
      </c>
      <c r="DO592" s="18">
        <f t="shared" si="1247"/>
        <v>70142.9940254698</v>
      </c>
      <c r="DV592" s="11">
        <v>2171</v>
      </c>
      <c r="DW592" s="11">
        <v>0.65</v>
      </c>
      <c r="DX592" s="12">
        <v>1.35</v>
      </c>
      <c r="DY592" s="13">
        <f t="shared" si="1248"/>
        <v>1905.0525</v>
      </c>
      <c r="DZ592" s="11">
        <v>3</v>
      </c>
      <c r="EA592" s="11">
        <v>440</v>
      </c>
      <c r="EB592" s="11">
        <v>0.92</v>
      </c>
      <c r="EC592" s="16">
        <f t="shared" si="1249"/>
        <v>3.00196721311475</v>
      </c>
      <c r="ED592" s="11">
        <v>0.97</v>
      </c>
      <c r="EE592" s="11">
        <v>2.91</v>
      </c>
      <c r="EF592" s="8">
        <f t="shared" si="1250"/>
        <v>3.8227</v>
      </c>
      <c r="EG592" s="9">
        <v>1.275</v>
      </c>
      <c r="EH592" s="17">
        <v>1.2</v>
      </c>
      <c r="EI592" s="18">
        <f t="shared" si="1251"/>
        <v>100345.013409919</v>
      </c>
    </row>
    <row r="593" customHeight="1" spans="6:139">
      <c r="F593" s="11">
        <v>2171</v>
      </c>
      <c r="G593" s="11">
        <v>0.65</v>
      </c>
      <c r="H593" s="12">
        <v>1.35</v>
      </c>
      <c r="I593" s="13">
        <f t="shared" si="1224"/>
        <v>1905.0525</v>
      </c>
      <c r="J593" s="11">
        <v>3</v>
      </c>
      <c r="K593" s="11">
        <v>440</v>
      </c>
      <c r="L593" s="11">
        <v>0.83</v>
      </c>
      <c r="M593" s="16">
        <f t="shared" si="1225"/>
        <v>2.91196721311475</v>
      </c>
      <c r="N593" s="11">
        <v>0.97</v>
      </c>
      <c r="O593" s="11">
        <v>2.11</v>
      </c>
      <c r="P593" s="8">
        <f t="shared" si="1226"/>
        <v>3.0467</v>
      </c>
      <c r="Q593" s="9">
        <v>1.275</v>
      </c>
      <c r="R593" s="17">
        <v>1</v>
      </c>
      <c r="S593" s="18">
        <f t="shared" si="1227"/>
        <v>64647.9207608016</v>
      </c>
      <c r="Z593" s="11">
        <v>2171</v>
      </c>
      <c r="AA593" s="11">
        <v>0.65</v>
      </c>
      <c r="AB593" s="12">
        <v>1.35</v>
      </c>
      <c r="AC593" s="13">
        <f t="shared" si="1228"/>
        <v>1905.0525</v>
      </c>
      <c r="AD593" s="11">
        <v>3</v>
      </c>
      <c r="AE593" s="11">
        <v>440</v>
      </c>
      <c r="AF593" s="11">
        <v>0.83</v>
      </c>
      <c r="AG593" s="16">
        <f t="shared" si="1229"/>
        <v>2.91196721311475</v>
      </c>
      <c r="AH593" s="11">
        <v>0.97</v>
      </c>
      <c r="AI593" s="11">
        <v>2.11</v>
      </c>
      <c r="AJ593" s="8">
        <f t="shared" si="1230"/>
        <v>3.0467</v>
      </c>
      <c r="AK593" s="9">
        <v>1.275</v>
      </c>
      <c r="AL593" s="17">
        <v>1</v>
      </c>
      <c r="AM593" s="18">
        <f t="shared" si="1231"/>
        <v>64647.9207608016</v>
      </c>
      <c r="AT593" s="11">
        <v>2171</v>
      </c>
      <c r="AU593" s="11">
        <v>0.65</v>
      </c>
      <c r="AV593" s="12">
        <v>1.35</v>
      </c>
      <c r="AW593" s="13">
        <f t="shared" si="1232"/>
        <v>1905.0525</v>
      </c>
      <c r="AX593" s="11">
        <v>3</v>
      </c>
      <c r="AY593" s="11">
        <v>440</v>
      </c>
      <c r="AZ593" s="11">
        <v>0.83</v>
      </c>
      <c r="BA593" s="16">
        <f t="shared" si="1233"/>
        <v>2.91196721311475</v>
      </c>
      <c r="BB593" s="11">
        <v>0.97</v>
      </c>
      <c r="BC593" s="11">
        <v>2.11</v>
      </c>
      <c r="BD593" s="8">
        <f t="shared" si="1234"/>
        <v>3.0467</v>
      </c>
      <c r="BE593" s="9">
        <v>1.275</v>
      </c>
      <c r="BF593" s="17">
        <v>1.015</v>
      </c>
      <c r="BG593" s="18">
        <f t="shared" si="1235"/>
        <v>65617.6395722136</v>
      </c>
      <c r="BN593" s="11">
        <v>2171</v>
      </c>
      <c r="BO593" s="11">
        <v>0.65</v>
      </c>
      <c r="BP593" s="12">
        <v>1.35</v>
      </c>
      <c r="BQ593" s="13">
        <f t="shared" si="1236"/>
        <v>1905.0525</v>
      </c>
      <c r="BR593" s="11">
        <v>3</v>
      </c>
      <c r="BS593" s="11">
        <v>440</v>
      </c>
      <c r="BT593" s="11">
        <v>0.83</v>
      </c>
      <c r="BU593" s="16">
        <f t="shared" si="1237"/>
        <v>2.91196721311475</v>
      </c>
      <c r="BV593" s="11">
        <v>0.97</v>
      </c>
      <c r="BW593" s="11">
        <v>2.11</v>
      </c>
      <c r="BX593" s="8">
        <f t="shared" si="1238"/>
        <v>3.0467</v>
      </c>
      <c r="BY593" s="9">
        <v>1.275</v>
      </c>
      <c r="BZ593" s="17">
        <v>1.015</v>
      </c>
      <c r="CA593" s="18">
        <f t="shared" si="1239"/>
        <v>65617.6395722136</v>
      </c>
      <c r="CH593" s="11">
        <v>2171</v>
      </c>
      <c r="CI593" s="11">
        <v>0.65</v>
      </c>
      <c r="CJ593" s="12">
        <v>1.35</v>
      </c>
      <c r="CK593" s="13">
        <f t="shared" si="1240"/>
        <v>1905.0525</v>
      </c>
      <c r="CL593" s="11">
        <v>3</v>
      </c>
      <c r="CM593" s="11">
        <v>440</v>
      </c>
      <c r="CN593" s="11">
        <v>0.83</v>
      </c>
      <c r="CO593" s="16">
        <f t="shared" si="1241"/>
        <v>2.91196721311475</v>
      </c>
      <c r="CP593" s="11">
        <v>0.97</v>
      </c>
      <c r="CQ593" s="11">
        <v>2.11</v>
      </c>
      <c r="CR593" s="8">
        <f t="shared" si="1242"/>
        <v>3.0467</v>
      </c>
      <c r="CS593" s="9">
        <v>1.275</v>
      </c>
      <c r="CT593" s="17">
        <v>1.085</v>
      </c>
      <c r="CU593" s="18">
        <f t="shared" si="1243"/>
        <v>70142.9940254698</v>
      </c>
      <c r="DB593" s="11">
        <v>2171</v>
      </c>
      <c r="DC593" s="11">
        <v>0.65</v>
      </c>
      <c r="DD593" s="12">
        <v>1.35</v>
      </c>
      <c r="DE593" s="13">
        <f t="shared" si="1244"/>
        <v>1905.0525</v>
      </c>
      <c r="DF593" s="11">
        <v>3</v>
      </c>
      <c r="DG593" s="11">
        <v>440</v>
      </c>
      <c r="DH593" s="11">
        <v>0.83</v>
      </c>
      <c r="DI593" s="16">
        <f t="shared" si="1245"/>
        <v>2.91196721311475</v>
      </c>
      <c r="DJ593" s="11">
        <v>0.97</v>
      </c>
      <c r="DK593" s="11">
        <v>2.11</v>
      </c>
      <c r="DL593" s="8">
        <f t="shared" si="1246"/>
        <v>3.0467</v>
      </c>
      <c r="DM593" s="9">
        <v>1.275</v>
      </c>
      <c r="DN593" s="17">
        <v>1.085</v>
      </c>
      <c r="DO593" s="18">
        <f t="shared" si="1247"/>
        <v>70142.9940254698</v>
      </c>
      <c r="DV593" s="11">
        <v>2171</v>
      </c>
      <c r="DW593" s="11">
        <v>0.65</v>
      </c>
      <c r="DX593" s="12">
        <v>1.35</v>
      </c>
      <c r="DY593" s="13">
        <f t="shared" si="1248"/>
        <v>1905.0525</v>
      </c>
      <c r="DZ593" s="11">
        <v>3</v>
      </c>
      <c r="EA593" s="11">
        <v>440</v>
      </c>
      <c r="EB593" s="11">
        <v>0.92</v>
      </c>
      <c r="EC593" s="16">
        <f t="shared" si="1249"/>
        <v>3.00196721311475</v>
      </c>
      <c r="ED593" s="11">
        <v>0.97</v>
      </c>
      <c r="EE593" s="11">
        <v>2.91</v>
      </c>
      <c r="EF593" s="8">
        <f t="shared" si="1250"/>
        <v>3.8227</v>
      </c>
      <c r="EG593" s="9">
        <v>1.275</v>
      </c>
      <c r="EH593" s="17">
        <v>1.2</v>
      </c>
      <c r="EI593" s="18">
        <f t="shared" si="1251"/>
        <v>100345.013409919</v>
      </c>
    </row>
    <row r="594" customHeight="1" spans="6:139">
      <c r="F594" s="11">
        <v>2171</v>
      </c>
      <c r="G594" s="11">
        <v>0.65</v>
      </c>
      <c r="H594" s="12">
        <v>1.35</v>
      </c>
      <c r="I594" s="13">
        <f t="shared" si="1224"/>
        <v>1905.0525</v>
      </c>
      <c r="J594" s="11">
        <v>3</v>
      </c>
      <c r="K594" s="11">
        <v>440</v>
      </c>
      <c r="L594" s="11">
        <v>0.83</v>
      </c>
      <c r="M594" s="16">
        <f t="shared" si="1225"/>
        <v>2.91196721311475</v>
      </c>
      <c r="N594" s="11">
        <v>0.97</v>
      </c>
      <c r="O594" s="11">
        <v>2.11</v>
      </c>
      <c r="P594" s="8">
        <f t="shared" si="1226"/>
        <v>3.0467</v>
      </c>
      <c r="Q594" s="9">
        <v>1.275</v>
      </c>
      <c r="R594" s="17">
        <v>1</v>
      </c>
      <c r="S594" s="18">
        <f t="shared" si="1227"/>
        <v>64647.9207608016</v>
      </c>
      <c r="Z594" s="11">
        <v>2171</v>
      </c>
      <c r="AA594" s="11">
        <v>0.65</v>
      </c>
      <c r="AB594" s="12">
        <v>1.35</v>
      </c>
      <c r="AC594" s="13">
        <f t="shared" si="1228"/>
        <v>1905.0525</v>
      </c>
      <c r="AD594" s="11">
        <v>3</v>
      </c>
      <c r="AE594" s="11">
        <v>440</v>
      </c>
      <c r="AF594" s="11">
        <v>0.83</v>
      </c>
      <c r="AG594" s="16">
        <f t="shared" si="1229"/>
        <v>2.91196721311475</v>
      </c>
      <c r="AH594" s="11">
        <v>0.97</v>
      </c>
      <c r="AI594" s="11">
        <v>2.11</v>
      </c>
      <c r="AJ594" s="8">
        <f t="shared" si="1230"/>
        <v>3.0467</v>
      </c>
      <c r="AK594" s="9">
        <v>1.275</v>
      </c>
      <c r="AL594" s="17">
        <v>1</v>
      </c>
      <c r="AM594" s="18">
        <f t="shared" si="1231"/>
        <v>64647.9207608016</v>
      </c>
      <c r="AT594" s="11">
        <v>2171</v>
      </c>
      <c r="AU594" s="11">
        <v>0.65</v>
      </c>
      <c r="AV594" s="12">
        <v>1.35</v>
      </c>
      <c r="AW594" s="13">
        <f t="shared" si="1232"/>
        <v>1905.0525</v>
      </c>
      <c r="AX594" s="11">
        <v>3</v>
      </c>
      <c r="AY594" s="11">
        <v>440</v>
      </c>
      <c r="AZ594" s="11">
        <v>0.83</v>
      </c>
      <c r="BA594" s="16">
        <f t="shared" si="1233"/>
        <v>2.91196721311475</v>
      </c>
      <c r="BB594" s="11">
        <v>0.97</v>
      </c>
      <c r="BC594" s="11">
        <v>2.11</v>
      </c>
      <c r="BD594" s="8">
        <f t="shared" si="1234"/>
        <v>3.0467</v>
      </c>
      <c r="BE594" s="9">
        <v>1.275</v>
      </c>
      <c r="BF594" s="17">
        <v>1.015</v>
      </c>
      <c r="BG594" s="18">
        <f t="shared" si="1235"/>
        <v>65617.6395722136</v>
      </c>
      <c r="BN594" s="11">
        <v>2171</v>
      </c>
      <c r="BO594" s="11">
        <v>0.65</v>
      </c>
      <c r="BP594" s="12">
        <v>1.35</v>
      </c>
      <c r="BQ594" s="13">
        <f t="shared" si="1236"/>
        <v>1905.0525</v>
      </c>
      <c r="BR594" s="11">
        <v>3</v>
      </c>
      <c r="BS594" s="11">
        <v>440</v>
      </c>
      <c r="BT594" s="11">
        <v>0.83</v>
      </c>
      <c r="BU594" s="16">
        <f t="shared" si="1237"/>
        <v>2.91196721311475</v>
      </c>
      <c r="BV594" s="11">
        <v>0.97</v>
      </c>
      <c r="BW594" s="11">
        <v>2.11</v>
      </c>
      <c r="BX594" s="8">
        <f t="shared" si="1238"/>
        <v>3.0467</v>
      </c>
      <c r="BY594" s="9">
        <v>1.275</v>
      </c>
      <c r="BZ594" s="17">
        <v>1.015</v>
      </c>
      <c r="CA594" s="18">
        <f t="shared" si="1239"/>
        <v>65617.6395722136</v>
      </c>
      <c r="CH594" s="11">
        <v>2171</v>
      </c>
      <c r="CI594" s="11">
        <v>0.65</v>
      </c>
      <c r="CJ594" s="12">
        <v>1.35</v>
      </c>
      <c r="CK594" s="13">
        <f t="shared" si="1240"/>
        <v>1905.0525</v>
      </c>
      <c r="CL594" s="11">
        <v>3</v>
      </c>
      <c r="CM594" s="11">
        <v>440</v>
      </c>
      <c r="CN594" s="11">
        <v>0.83</v>
      </c>
      <c r="CO594" s="16">
        <f t="shared" si="1241"/>
        <v>2.91196721311475</v>
      </c>
      <c r="CP594" s="11">
        <v>0.97</v>
      </c>
      <c r="CQ594" s="11">
        <v>2.11</v>
      </c>
      <c r="CR594" s="8">
        <f t="shared" si="1242"/>
        <v>3.0467</v>
      </c>
      <c r="CS594" s="9">
        <v>1.275</v>
      </c>
      <c r="CT594" s="17">
        <v>1.085</v>
      </c>
      <c r="CU594" s="18">
        <f t="shared" si="1243"/>
        <v>70142.9940254698</v>
      </c>
      <c r="DB594" s="11">
        <v>2171</v>
      </c>
      <c r="DC594" s="11">
        <v>0.65</v>
      </c>
      <c r="DD594" s="12">
        <v>1.35</v>
      </c>
      <c r="DE594" s="13">
        <f t="shared" si="1244"/>
        <v>1905.0525</v>
      </c>
      <c r="DF594" s="11">
        <v>3</v>
      </c>
      <c r="DG594" s="11">
        <v>440</v>
      </c>
      <c r="DH594" s="11">
        <v>0.83</v>
      </c>
      <c r="DI594" s="16">
        <f t="shared" si="1245"/>
        <v>2.91196721311475</v>
      </c>
      <c r="DJ594" s="11">
        <v>0.97</v>
      </c>
      <c r="DK594" s="11">
        <v>2.11</v>
      </c>
      <c r="DL594" s="8">
        <f t="shared" si="1246"/>
        <v>3.0467</v>
      </c>
      <c r="DM594" s="9">
        <v>1.275</v>
      </c>
      <c r="DN594" s="17">
        <v>1.085</v>
      </c>
      <c r="DO594" s="18">
        <f t="shared" si="1247"/>
        <v>70142.9940254698</v>
      </c>
      <c r="DV594" s="11">
        <v>2171</v>
      </c>
      <c r="DW594" s="11">
        <v>0.65</v>
      </c>
      <c r="DX594" s="12">
        <v>1.35</v>
      </c>
      <c r="DY594" s="13">
        <f t="shared" si="1248"/>
        <v>1905.0525</v>
      </c>
      <c r="DZ594" s="11">
        <v>3</v>
      </c>
      <c r="EA594" s="11">
        <v>440</v>
      </c>
      <c r="EB594" s="11">
        <v>0.92</v>
      </c>
      <c r="EC594" s="16">
        <f t="shared" si="1249"/>
        <v>3.00196721311475</v>
      </c>
      <c r="ED594" s="11">
        <v>0.97</v>
      </c>
      <c r="EE594" s="11">
        <v>2.91</v>
      </c>
      <c r="EF594" s="8">
        <f t="shared" si="1250"/>
        <v>3.8227</v>
      </c>
      <c r="EG594" s="9">
        <v>1.275</v>
      </c>
      <c r="EH594" s="17">
        <v>1.2</v>
      </c>
      <c r="EI594" s="18">
        <f t="shared" si="1251"/>
        <v>100345.013409919</v>
      </c>
    </row>
    <row r="595" customHeight="1" spans="6:139">
      <c r="F595" s="11">
        <v>2171</v>
      </c>
      <c r="G595" s="11">
        <v>0.65</v>
      </c>
      <c r="H595" s="12">
        <v>1.35</v>
      </c>
      <c r="I595" s="13">
        <f t="shared" si="1224"/>
        <v>1905.0525</v>
      </c>
      <c r="J595" s="11">
        <v>3</v>
      </c>
      <c r="K595" s="11">
        <v>440</v>
      </c>
      <c r="L595" s="11">
        <v>0.83</v>
      </c>
      <c r="M595" s="16">
        <f t="shared" si="1225"/>
        <v>2.91196721311475</v>
      </c>
      <c r="N595" s="11">
        <v>0.97</v>
      </c>
      <c r="O595" s="11">
        <v>2.11</v>
      </c>
      <c r="P595" s="8">
        <f t="shared" si="1226"/>
        <v>3.0467</v>
      </c>
      <c r="Q595" s="9">
        <v>1.275</v>
      </c>
      <c r="R595" s="17">
        <v>1</v>
      </c>
      <c r="S595" s="18">
        <f t="shared" si="1227"/>
        <v>64647.9207608016</v>
      </c>
      <c r="Z595" s="11">
        <v>2171</v>
      </c>
      <c r="AA595" s="11">
        <v>0.65</v>
      </c>
      <c r="AB595" s="12">
        <v>1.35</v>
      </c>
      <c r="AC595" s="13">
        <f t="shared" si="1228"/>
        <v>1905.0525</v>
      </c>
      <c r="AD595" s="11">
        <v>3</v>
      </c>
      <c r="AE595" s="11">
        <v>440</v>
      </c>
      <c r="AF595" s="11">
        <v>0.83</v>
      </c>
      <c r="AG595" s="16">
        <f t="shared" si="1229"/>
        <v>2.91196721311475</v>
      </c>
      <c r="AH595" s="11">
        <v>0.97</v>
      </c>
      <c r="AI595" s="11">
        <v>2.11</v>
      </c>
      <c r="AJ595" s="8">
        <f t="shared" si="1230"/>
        <v>3.0467</v>
      </c>
      <c r="AK595" s="9">
        <v>1.275</v>
      </c>
      <c r="AL595" s="17">
        <v>1</v>
      </c>
      <c r="AM595" s="18">
        <f t="shared" si="1231"/>
        <v>64647.9207608016</v>
      </c>
      <c r="AT595" s="11">
        <v>2171</v>
      </c>
      <c r="AU595" s="11">
        <v>0.65</v>
      </c>
      <c r="AV595" s="12">
        <v>1.35</v>
      </c>
      <c r="AW595" s="13">
        <f t="shared" si="1232"/>
        <v>1905.0525</v>
      </c>
      <c r="AX595" s="11">
        <v>3</v>
      </c>
      <c r="AY595" s="11">
        <v>440</v>
      </c>
      <c r="AZ595" s="11">
        <v>0.83</v>
      </c>
      <c r="BA595" s="16">
        <f t="shared" si="1233"/>
        <v>2.91196721311475</v>
      </c>
      <c r="BB595" s="11">
        <v>0.97</v>
      </c>
      <c r="BC595" s="11">
        <v>2.11</v>
      </c>
      <c r="BD595" s="8">
        <f t="shared" si="1234"/>
        <v>3.0467</v>
      </c>
      <c r="BE595" s="9">
        <v>1.275</v>
      </c>
      <c r="BF595" s="17">
        <v>1.015</v>
      </c>
      <c r="BG595" s="18">
        <f t="shared" si="1235"/>
        <v>65617.6395722136</v>
      </c>
      <c r="BN595" s="11">
        <v>2171</v>
      </c>
      <c r="BO595" s="11">
        <v>0.65</v>
      </c>
      <c r="BP595" s="12">
        <v>1.35</v>
      </c>
      <c r="BQ595" s="13">
        <f t="shared" si="1236"/>
        <v>1905.0525</v>
      </c>
      <c r="BR595" s="11">
        <v>3</v>
      </c>
      <c r="BS595" s="11">
        <v>440</v>
      </c>
      <c r="BT595" s="11">
        <v>0.83</v>
      </c>
      <c r="BU595" s="16">
        <f t="shared" si="1237"/>
        <v>2.91196721311475</v>
      </c>
      <c r="BV595" s="11">
        <v>0.97</v>
      </c>
      <c r="BW595" s="11">
        <v>2.11</v>
      </c>
      <c r="BX595" s="8">
        <f t="shared" si="1238"/>
        <v>3.0467</v>
      </c>
      <c r="BY595" s="9">
        <v>1.275</v>
      </c>
      <c r="BZ595" s="17">
        <v>1.015</v>
      </c>
      <c r="CA595" s="18">
        <f t="shared" si="1239"/>
        <v>65617.6395722136</v>
      </c>
      <c r="CH595" s="11">
        <v>2171</v>
      </c>
      <c r="CI595" s="11">
        <v>0.65</v>
      </c>
      <c r="CJ595" s="12">
        <v>1.35</v>
      </c>
      <c r="CK595" s="13">
        <f t="shared" si="1240"/>
        <v>1905.0525</v>
      </c>
      <c r="CL595" s="11">
        <v>3</v>
      </c>
      <c r="CM595" s="11">
        <v>440</v>
      </c>
      <c r="CN595" s="11">
        <v>0.83</v>
      </c>
      <c r="CO595" s="16">
        <f t="shared" si="1241"/>
        <v>2.91196721311475</v>
      </c>
      <c r="CP595" s="11">
        <v>0.97</v>
      </c>
      <c r="CQ595" s="11">
        <v>2.11</v>
      </c>
      <c r="CR595" s="8">
        <f t="shared" si="1242"/>
        <v>3.0467</v>
      </c>
      <c r="CS595" s="9">
        <v>1.275</v>
      </c>
      <c r="CT595" s="17">
        <v>1.085</v>
      </c>
      <c r="CU595" s="18">
        <f t="shared" si="1243"/>
        <v>70142.9940254698</v>
      </c>
      <c r="DB595" s="11">
        <v>2171</v>
      </c>
      <c r="DC595" s="11">
        <v>0.65</v>
      </c>
      <c r="DD595" s="12">
        <v>1.35</v>
      </c>
      <c r="DE595" s="13">
        <f t="shared" si="1244"/>
        <v>1905.0525</v>
      </c>
      <c r="DF595" s="11">
        <v>3</v>
      </c>
      <c r="DG595" s="11">
        <v>440</v>
      </c>
      <c r="DH595" s="11">
        <v>0.83</v>
      </c>
      <c r="DI595" s="16">
        <f t="shared" si="1245"/>
        <v>2.91196721311475</v>
      </c>
      <c r="DJ595" s="11">
        <v>0.97</v>
      </c>
      <c r="DK595" s="11">
        <v>2.11</v>
      </c>
      <c r="DL595" s="8">
        <f t="shared" si="1246"/>
        <v>3.0467</v>
      </c>
      <c r="DM595" s="9">
        <v>1.275</v>
      </c>
      <c r="DN595" s="17">
        <v>1.085</v>
      </c>
      <c r="DO595" s="18">
        <f t="shared" si="1247"/>
        <v>70142.9940254698</v>
      </c>
      <c r="DV595" s="11">
        <v>2171</v>
      </c>
      <c r="DW595" s="11">
        <v>0.65</v>
      </c>
      <c r="DX595" s="12">
        <v>1.35</v>
      </c>
      <c r="DY595" s="13">
        <f t="shared" si="1248"/>
        <v>1905.0525</v>
      </c>
      <c r="DZ595" s="11">
        <v>3</v>
      </c>
      <c r="EA595" s="11">
        <v>440</v>
      </c>
      <c r="EB595" s="11">
        <v>0.92</v>
      </c>
      <c r="EC595" s="16">
        <f t="shared" si="1249"/>
        <v>3.00196721311475</v>
      </c>
      <c r="ED595" s="11">
        <v>0.97</v>
      </c>
      <c r="EE595" s="11">
        <v>2.91</v>
      </c>
      <c r="EF595" s="8">
        <f t="shared" si="1250"/>
        <v>3.8227</v>
      </c>
      <c r="EG595" s="9">
        <v>1.275</v>
      </c>
      <c r="EH595" s="17">
        <v>1.2</v>
      </c>
      <c r="EI595" s="18">
        <f t="shared" si="1251"/>
        <v>100345.013409919</v>
      </c>
    </row>
    <row r="596" customHeight="1" spans="6:139">
      <c r="F596" s="11">
        <v>2171</v>
      </c>
      <c r="G596" s="11">
        <v>0.65</v>
      </c>
      <c r="H596" s="12">
        <v>1.35</v>
      </c>
      <c r="I596" s="13">
        <f t="shared" si="1224"/>
        <v>1905.0525</v>
      </c>
      <c r="J596" s="11">
        <v>3</v>
      </c>
      <c r="K596" s="11">
        <v>190</v>
      </c>
      <c r="L596" s="11">
        <v>0.83</v>
      </c>
      <c r="M596" s="16">
        <f t="shared" si="1225"/>
        <v>2.35054794520548</v>
      </c>
      <c r="N596" s="11">
        <v>0.97</v>
      </c>
      <c r="O596" s="11">
        <v>2.11</v>
      </c>
      <c r="P596" s="8">
        <f t="shared" si="1226"/>
        <v>3.0467</v>
      </c>
      <c r="Q596" s="9">
        <v>1.075</v>
      </c>
      <c r="R596" s="17">
        <v>1</v>
      </c>
      <c r="S596" s="18">
        <f t="shared" si="1227"/>
        <v>43998.2572116664</v>
      </c>
      <c r="Z596" s="11">
        <v>2171</v>
      </c>
      <c r="AA596" s="11">
        <v>0.65</v>
      </c>
      <c r="AB596" s="12">
        <v>1.35</v>
      </c>
      <c r="AC596" s="13">
        <f t="shared" si="1228"/>
        <v>1905.0525</v>
      </c>
      <c r="AD596" s="11">
        <v>3</v>
      </c>
      <c r="AE596" s="11">
        <v>190</v>
      </c>
      <c r="AF596" s="11">
        <v>0.83</v>
      </c>
      <c r="AG596" s="16">
        <f t="shared" si="1229"/>
        <v>2.35054794520548</v>
      </c>
      <c r="AH596" s="11">
        <v>0.97</v>
      </c>
      <c r="AI596" s="11">
        <v>2.11</v>
      </c>
      <c r="AJ596" s="8">
        <f t="shared" si="1230"/>
        <v>3.0467</v>
      </c>
      <c r="AK596" s="9">
        <v>1.075</v>
      </c>
      <c r="AL596" s="17">
        <v>1</v>
      </c>
      <c r="AM596" s="18">
        <f t="shared" si="1231"/>
        <v>43998.2572116664</v>
      </c>
      <c r="AT596" s="11">
        <v>2171</v>
      </c>
      <c r="AU596" s="11">
        <v>0.65</v>
      </c>
      <c r="AV596" s="12">
        <v>1.35</v>
      </c>
      <c r="AW596" s="13">
        <f t="shared" si="1232"/>
        <v>1905.0525</v>
      </c>
      <c r="AX596" s="11">
        <v>3</v>
      </c>
      <c r="AY596" s="11">
        <v>190</v>
      </c>
      <c r="AZ596" s="11">
        <v>0.83</v>
      </c>
      <c r="BA596" s="16">
        <f t="shared" si="1233"/>
        <v>2.35054794520548</v>
      </c>
      <c r="BB596" s="11">
        <v>0.97</v>
      </c>
      <c r="BC596" s="11">
        <v>2.11</v>
      </c>
      <c r="BD596" s="8">
        <f t="shared" si="1234"/>
        <v>3.0467</v>
      </c>
      <c r="BE596" s="9">
        <v>1.075</v>
      </c>
      <c r="BF596" s="17">
        <v>1.015</v>
      </c>
      <c r="BG596" s="18">
        <f t="shared" si="1235"/>
        <v>44658.2310698414</v>
      </c>
      <c r="BN596" s="11">
        <v>2171</v>
      </c>
      <c r="BO596" s="11">
        <v>0.65</v>
      </c>
      <c r="BP596" s="12">
        <v>1.35</v>
      </c>
      <c r="BQ596" s="13">
        <f t="shared" si="1236"/>
        <v>1905.0525</v>
      </c>
      <c r="BR596" s="11">
        <v>3</v>
      </c>
      <c r="BS596" s="11">
        <v>190</v>
      </c>
      <c r="BT596" s="11">
        <v>0.83</v>
      </c>
      <c r="BU596" s="16">
        <f t="shared" si="1237"/>
        <v>2.35054794520548</v>
      </c>
      <c r="BV596" s="11">
        <v>0.97</v>
      </c>
      <c r="BW596" s="11">
        <v>2.11</v>
      </c>
      <c r="BX596" s="8">
        <f t="shared" si="1238"/>
        <v>3.0467</v>
      </c>
      <c r="BY596" s="9">
        <v>1.075</v>
      </c>
      <c r="BZ596" s="17">
        <v>1.015</v>
      </c>
      <c r="CA596" s="18">
        <f t="shared" si="1239"/>
        <v>44658.2310698414</v>
      </c>
      <c r="CH596" s="11">
        <v>2171</v>
      </c>
      <c r="CI596" s="11">
        <v>0.65</v>
      </c>
      <c r="CJ596" s="12">
        <v>1.35</v>
      </c>
      <c r="CK596" s="13">
        <f t="shared" si="1240"/>
        <v>1905.0525</v>
      </c>
      <c r="CL596" s="11">
        <v>3</v>
      </c>
      <c r="CM596" s="11">
        <v>190</v>
      </c>
      <c r="CN596" s="11">
        <v>0.83</v>
      </c>
      <c r="CO596" s="16">
        <f t="shared" si="1241"/>
        <v>2.35054794520548</v>
      </c>
      <c r="CP596" s="11">
        <v>0.97</v>
      </c>
      <c r="CQ596" s="11">
        <v>2.11</v>
      </c>
      <c r="CR596" s="8">
        <f t="shared" si="1242"/>
        <v>3.0467</v>
      </c>
      <c r="CS596" s="9">
        <v>1.075</v>
      </c>
      <c r="CT596" s="17">
        <v>1.085</v>
      </c>
      <c r="CU596" s="18">
        <f t="shared" si="1243"/>
        <v>47738.1090746581</v>
      </c>
      <c r="DB596" s="11">
        <v>2171</v>
      </c>
      <c r="DC596" s="11">
        <v>0.65</v>
      </c>
      <c r="DD596" s="12">
        <v>1.35</v>
      </c>
      <c r="DE596" s="13">
        <f t="shared" si="1244"/>
        <v>1905.0525</v>
      </c>
      <c r="DF596" s="11">
        <v>3</v>
      </c>
      <c r="DG596" s="11">
        <v>190</v>
      </c>
      <c r="DH596" s="11">
        <v>0.83</v>
      </c>
      <c r="DI596" s="16">
        <f t="shared" si="1245"/>
        <v>2.35054794520548</v>
      </c>
      <c r="DJ596" s="11">
        <v>0.97</v>
      </c>
      <c r="DK596" s="11">
        <v>2.11</v>
      </c>
      <c r="DL596" s="8">
        <f t="shared" si="1246"/>
        <v>3.0467</v>
      </c>
      <c r="DM596" s="9">
        <v>1.075</v>
      </c>
      <c r="DN596" s="17">
        <v>1.085</v>
      </c>
      <c r="DO596" s="18">
        <f t="shared" si="1247"/>
        <v>47738.1090746581</v>
      </c>
      <c r="DV596" s="11">
        <v>2171</v>
      </c>
      <c r="DW596" s="11">
        <v>0.65</v>
      </c>
      <c r="DX596" s="12">
        <v>1.35</v>
      </c>
      <c r="DY596" s="13">
        <f t="shared" si="1248"/>
        <v>1905.0525</v>
      </c>
      <c r="DZ596" s="11">
        <v>3</v>
      </c>
      <c r="EA596" s="11">
        <v>190</v>
      </c>
      <c r="EB596" s="11">
        <v>0.92</v>
      </c>
      <c r="EC596" s="16">
        <f t="shared" si="1249"/>
        <v>2.44054794520548</v>
      </c>
      <c r="ED596" s="11">
        <v>0.97</v>
      </c>
      <c r="EE596" s="11">
        <v>2.91</v>
      </c>
      <c r="EF596" s="8">
        <f t="shared" si="1250"/>
        <v>3.8227</v>
      </c>
      <c r="EG596" s="9">
        <v>1.075</v>
      </c>
      <c r="EH596" s="17">
        <v>1.2</v>
      </c>
      <c r="EI596" s="18">
        <f t="shared" si="1251"/>
        <v>68782.1067859238</v>
      </c>
    </row>
    <row r="597" customHeight="1" spans="6:139">
      <c r="F597" s="11">
        <v>2171</v>
      </c>
      <c r="G597" s="11">
        <v>0.65</v>
      </c>
      <c r="H597" s="12">
        <v>1.35</v>
      </c>
      <c r="I597" s="13">
        <f t="shared" si="1224"/>
        <v>1905.0525</v>
      </c>
      <c r="J597" s="11">
        <v>3</v>
      </c>
      <c r="K597" s="11">
        <v>190</v>
      </c>
      <c r="L597" s="11">
        <v>0.83</v>
      </c>
      <c r="M597" s="16">
        <f t="shared" si="1225"/>
        <v>2.35054794520548</v>
      </c>
      <c r="N597" s="11">
        <v>0.97</v>
      </c>
      <c r="O597" s="11">
        <v>2.11</v>
      </c>
      <c r="P597" s="8">
        <f t="shared" si="1226"/>
        <v>3.0467</v>
      </c>
      <c r="Q597" s="9">
        <v>1.075</v>
      </c>
      <c r="R597" s="17">
        <v>1</v>
      </c>
      <c r="S597" s="18">
        <f t="shared" si="1227"/>
        <v>43998.2572116664</v>
      </c>
      <c r="Z597" s="11">
        <v>2171</v>
      </c>
      <c r="AA597" s="11">
        <v>0.65</v>
      </c>
      <c r="AB597" s="12">
        <v>1.35</v>
      </c>
      <c r="AC597" s="13">
        <f t="shared" si="1228"/>
        <v>1905.0525</v>
      </c>
      <c r="AD597" s="11">
        <v>3</v>
      </c>
      <c r="AE597" s="11">
        <v>190</v>
      </c>
      <c r="AF597" s="11">
        <v>0.83</v>
      </c>
      <c r="AG597" s="16">
        <f t="shared" si="1229"/>
        <v>2.35054794520548</v>
      </c>
      <c r="AH597" s="11">
        <v>0.97</v>
      </c>
      <c r="AI597" s="11">
        <v>2.11</v>
      </c>
      <c r="AJ597" s="8">
        <f t="shared" si="1230"/>
        <v>3.0467</v>
      </c>
      <c r="AK597" s="9">
        <v>1.075</v>
      </c>
      <c r="AL597" s="17">
        <v>1</v>
      </c>
      <c r="AM597" s="18">
        <f t="shared" si="1231"/>
        <v>43998.2572116664</v>
      </c>
      <c r="AT597" s="11">
        <v>2171</v>
      </c>
      <c r="AU597" s="11">
        <v>0.65</v>
      </c>
      <c r="AV597" s="12">
        <v>1.35</v>
      </c>
      <c r="AW597" s="13">
        <f t="shared" si="1232"/>
        <v>1905.0525</v>
      </c>
      <c r="AX597" s="11">
        <v>3</v>
      </c>
      <c r="AY597" s="11">
        <v>190</v>
      </c>
      <c r="AZ597" s="11">
        <v>0.83</v>
      </c>
      <c r="BA597" s="16">
        <f t="shared" si="1233"/>
        <v>2.35054794520548</v>
      </c>
      <c r="BB597" s="11">
        <v>0.97</v>
      </c>
      <c r="BC597" s="11">
        <v>2.11</v>
      </c>
      <c r="BD597" s="8">
        <f t="shared" si="1234"/>
        <v>3.0467</v>
      </c>
      <c r="BE597" s="9">
        <v>1.075</v>
      </c>
      <c r="BF597" s="17">
        <v>1.015</v>
      </c>
      <c r="BG597" s="18">
        <f t="shared" si="1235"/>
        <v>44658.2310698414</v>
      </c>
      <c r="BN597" s="11">
        <v>2171</v>
      </c>
      <c r="BO597" s="11">
        <v>0.65</v>
      </c>
      <c r="BP597" s="12">
        <v>1.35</v>
      </c>
      <c r="BQ597" s="13">
        <f t="shared" si="1236"/>
        <v>1905.0525</v>
      </c>
      <c r="BR597" s="11">
        <v>3</v>
      </c>
      <c r="BS597" s="11">
        <v>190</v>
      </c>
      <c r="BT597" s="11">
        <v>0.83</v>
      </c>
      <c r="BU597" s="16">
        <f t="shared" si="1237"/>
        <v>2.35054794520548</v>
      </c>
      <c r="BV597" s="11">
        <v>0.97</v>
      </c>
      <c r="BW597" s="11">
        <v>2.11</v>
      </c>
      <c r="BX597" s="8">
        <f t="shared" si="1238"/>
        <v>3.0467</v>
      </c>
      <c r="BY597" s="9">
        <v>1.075</v>
      </c>
      <c r="BZ597" s="17">
        <v>1.015</v>
      </c>
      <c r="CA597" s="18">
        <f t="shared" si="1239"/>
        <v>44658.2310698414</v>
      </c>
      <c r="CH597" s="11">
        <v>2171</v>
      </c>
      <c r="CI597" s="11">
        <v>0.65</v>
      </c>
      <c r="CJ597" s="12">
        <v>1.35</v>
      </c>
      <c r="CK597" s="13">
        <f t="shared" si="1240"/>
        <v>1905.0525</v>
      </c>
      <c r="CL597" s="11">
        <v>3</v>
      </c>
      <c r="CM597" s="11">
        <v>190</v>
      </c>
      <c r="CN597" s="11">
        <v>0.83</v>
      </c>
      <c r="CO597" s="16">
        <f t="shared" si="1241"/>
        <v>2.35054794520548</v>
      </c>
      <c r="CP597" s="11">
        <v>0.97</v>
      </c>
      <c r="CQ597" s="11">
        <v>2.11</v>
      </c>
      <c r="CR597" s="8">
        <f t="shared" si="1242"/>
        <v>3.0467</v>
      </c>
      <c r="CS597" s="9">
        <v>1.075</v>
      </c>
      <c r="CT597" s="17">
        <v>1.085</v>
      </c>
      <c r="CU597" s="18">
        <f t="shared" si="1243"/>
        <v>47738.1090746581</v>
      </c>
      <c r="DB597" s="11">
        <v>2171</v>
      </c>
      <c r="DC597" s="11">
        <v>0.65</v>
      </c>
      <c r="DD597" s="12">
        <v>1.35</v>
      </c>
      <c r="DE597" s="13">
        <f t="shared" si="1244"/>
        <v>1905.0525</v>
      </c>
      <c r="DF597" s="11">
        <v>3</v>
      </c>
      <c r="DG597" s="11">
        <v>190</v>
      </c>
      <c r="DH597" s="11">
        <v>0.83</v>
      </c>
      <c r="DI597" s="16">
        <f t="shared" si="1245"/>
        <v>2.35054794520548</v>
      </c>
      <c r="DJ597" s="11">
        <v>0.97</v>
      </c>
      <c r="DK597" s="11">
        <v>2.11</v>
      </c>
      <c r="DL597" s="8">
        <f t="shared" si="1246"/>
        <v>3.0467</v>
      </c>
      <c r="DM597" s="9">
        <v>1.075</v>
      </c>
      <c r="DN597" s="17">
        <v>1.085</v>
      </c>
      <c r="DO597" s="18">
        <f t="shared" si="1247"/>
        <v>47738.1090746581</v>
      </c>
      <c r="DV597" s="11">
        <v>2171</v>
      </c>
      <c r="DW597" s="11">
        <v>0.65</v>
      </c>
      <c r="DX597" s="12">
        <v>1.35</v>
      </c>
      <c r="DY597" s="13">
        <f t="shared" si="1248"/>
        <v>1905.0525</v>
      </c>
      <c r="DZ597" s="11">
        <v>3</v>
      </c>
      <c r="EA597" s="11">
        <v>190</v>
      </c>
      <c r="EB597" s="11">
        <v>0.92</v>
      </c>
      <c r="EC597" s="16">
        <f t="shared" si="1249"/>
        <v>2.44054794520548</v>
      </c>
      <c r="ED597" s="11">
        <v>0.97</v>
      </c>
      <c r="EE597" s="11">
        <v>2.91</v>
      </c>
      <c r="EF597" s="8">
        <f t="shared" si="1250"/>
        <v>3.8227</v>
      </c>
      <c r="EG597" s="9">
        <v>1.075</v>
      </c>
      <c r="EH597" s="17">
        <v>1.2</v>
      </c>
      <c r="EI597" s="18">
        <f t="shared" si="1251"/>
        <v>68782.1067859238</v>
      </c>
    </row>
    <row r="598" customHeight="1" spans="6:139">
      <c r="F598" s="11">
        <v>2171</v>
      </c>
      <c r="G598" s="11">
        <v>0.65</v>
      </c>
      <c r="H598" s="12">
        <v>1.35</v>
      </c>
      <c r="I598" s="13">
        <f t="shared" si="1224"/>
        <v>1905.0525</v>
      </c>
      <c r="J598" s="11">
        <v>3</v>
      </c>
      <c r="K598" s="11">
        <v>190</v>
      </c>
      <c r="L598" s="11">
        <v>0.83</v>
      </c>
      <c r="M598" s="16">
        <f t="shared" si="1225"/>
        <v>2.35054794520548</v>
      </c>
      <c r="N598" s="11">
        <v>0.97</v>
      </c>
      <c r="O598" s="11">
        <v>2.11</v>
      </c>
      <c r="P598" s="8">
        <f t="shared" si="1226"/>
        <v>3.0467</v>
      </c>
      <c r="Q598" s="9">
        <v>1.075</v>
      </c>
      <c r="R598" s="17">
        <v>1</v>
      </c>
      <c r="S598" s="18">
        <f t="shared" si="1227"/>
        <v>43998.2572116664</v>
      </c>
      <c r="Z598" s="11">
        <v>2171</v>
      </c>
      <c r="AA598" s="11">
        <v>0.65</v>
      </c>
      <c r="AB598" s="12">
        <v>1.35</v>
      </c>
      <c r="AC598" s="13">
        <f t="shared" si="1228"/>
        <v>1905.0525</v>
      </c>
      <c r="AD598" s="11">
        <v>3</v>
      </c>
      <c r="AE598" s="11">
        <v>190</v>
      </c>
      <c r="AF598" s="11">
        <v>0.83</v>
      </c>
      <c r="AG598" s="16">
        <f t="shared" si="1229"/>
        <v>2.35054794520548</v>
      </c>
      <c r="AH598" s="11">
        <v>0.97</v>
      </c>
      <c r="AI598" s="11">
        <v>2.11</v>
      </c>
      <c r="AJ598" s="8">
        <f t="shared" si="1230"/>
        <v>3.0467</v>
      </c>
      <c r="AK598" s="9">
        <v>1.075</v>
      </c>
      <c r="AL598" s="17">
        <v>1</v>
      </c>
      <c r="AM598" s="18">
        <f t="shared" si="1231"/>
        <v>43998.2572116664</v>
      </c>
      <c r="AT598" s="11">
        <v>2171</v>
      </c>
      <c r="AU598" s="11">
        <v>0.65</v>
      </c>
      <c r="AV598" s="12">
        <v>1.35</v>
      </c>
      <c r="AW598" s="13">
        <f t="shared" si="1232"/>
        <v>1905.0525</v>
      </c>
      <c r="AX598" s="11">
        <v>3</v>
      </c>
      <c r="AY598" s="11">
        <v>190</v>
      </c>
      <c r="AZ598" s="11">
        <v>0.83</v>
      </c>
      <c r="BA598" s="16">
        <f t="shared" si="1233"/>
        <v>2.35054794520548</v>
      </c>
      <c r="BB598" s="11">
        <v>0.97</v>
      </c>
      <c r="BC598" s="11">
        <v>2.11</v>
      </c>
      <c r="BD598" s="8">
        <f t="shared" si="1234"/>
        <v>3.0467</v>
      </c>
      <c r="BE598" s="9">
        <v>1.075</v>
      </c>
      <c r="BF598" s="17">
        <v>1.015</v>
      </c>
      <c r="BG598" s="18">
        <f t="shared" si="1235"/>
        <v>44658.2310698414</v>
      </c>
      <c r="BN598" s="11">
        <v>2171</v>
      </c>
      <c r="BO598" s="11">
        <v>0.65</v>
      </c>
      <c r="BP598" s="12">
        <v>1.35</v>
      </c>
      <c r="BQ598" s="13">
        <f t="shared" si="1236"/>
        <v>1905.0525</v>
      </c>
      <c r="BR598" s="11">
        <v>3</v>
      </c>
      <c r="BS598" s="11">
        <v>190</v>
      </c>
      <c r="BT598" s="11">
        <v>0.83</v>
      </c>
      <c r="BU598" s="16">
        <f t="shared" si="1237"/>
        <v>2.35054794520548</v>
      </c>
      <c r="BV598" s="11">
        <v>0.97</v>
      </c>
      <c r="BW598" s="11">
        <v>2.11</v>
      </c>
      <c r="BX598" s="8">
        <f t="shared" si="1238"/>
        <v>3.0467</v>
      </c>
      <c r="BY598" s="9">
        <v>1.075</v>
      </c>
      <c r="BZ598" s="17">
        <v>1.015</v>
      </c>
      <c r="CA598" s="18">
        <f t="shared" si="1239"/>
        <v>44658.2310698414</v>
      </c>
      <c r="CH598" s="11">
        <v>2171</v>
      </c>
      <c r="CI598" s="11">
        <v>0.65</v>
      </c>
      <c r="CJ598" s="12">
        <v>1.35</v>
      </c>
      <c r="CK598" s="13">
        <f t="shared" si="1240"/>
        <v>1905.0525</v>
      </c>
      <c r="CL598" s="11">
        <v>3</v>
      </c>
      <c r="CM598" s="11">
        <v>190</v>
      </c>
      <c r="CN598" s="11">
        <v>0.83</v>
      </c>
      <c r="CO598" s="16">
        <f t="shared" si="1241"/>
        <v>2.35054794520548</v>
      </c>
      <c r="CP598" s="11">
        <v>0.97</v>
      </c>
      <c r="CQ598" s="11">
        <v>2.11</v>
      </c>
      <c r="CR598" s="8">
        <f t="shared" si="1242"/>
        <v>3.0467</v>
      </c>
      <c r="CS598" s="9">
        <v>1.075</v>
      </c>
      <c r="CT598" s="17">
        <v>1.085</v>
      </c>
      <c r="CU598" s="18">
        <f t="shared" si="1243"/>
        <v>47738.1090746581</v>
      </c>
      <c r="DB598" s="11">
        <v>2171</v>
      </c>
      <c r="DC598" s="11">
        <v>0.65</v>
      </c>
      <c r="DD598" s="12">
        <v>1.35</v>
      </c>
      <c r="DE598" s="13">
        <f t="shared" si="1244"/>
        <v>1905.0525</v>
      </c>
      <c r="DF598" s="11">
        <v>3</v>
      </c>
      <c r="DG598" s="11">
        <v>190</v>
      </c>
      <c r="DH598" s="11">
        <v>0.83</v>
      </c>
      <c r="DI598" s="16">
        <f t="shared" si="1245"/>
        <v>2.35054794520548</v>
      </c>
      <c r="DJ598" s="11">
        <v>0.97</v>
      </c>
      <c r="DK598" s="11">
        <v>2.11</v>
      </c>
      <c r="DL598" s="8">
        <f t="shared" si="1246"/>
        <v>3.0467</v>
      </c>
      <c r="DM598" s="9">
        <v>1.075</v>
      </c>
      <c r="DN598" s="17">
        <v>1.085</v>
      </c>
      <c r="DO598" s="18">
        <f t="shared" si="1247"/>
        <v>47738.1090746581</v>
      </c>
      <c r="DV598" s="11">
        <v>2171</v>
      </c>
      <c r="DW598" s="11">
        <v>0.65</v>
      </c>
      <c r="DX598" s="12">
        <v>1.35</v>
      </c>
      <c r="DY598" s="13">
        <f t="shared" si="1248"/>
        <v>1905.0525</v>
      </c>
      <c r="DZ598" s="11">
        <v>3</v>
      </c>
      <c r="EA598" s="11">
        <v>190</v>
      </c>
      <c r="EB598" s="11">
        <v>0.92</v>
      </c>
      <c r="EC598" s="16">
        <f t="shared" si="1249"/>
        <v>2.44054794520548</v>
      </c>
      <c r="ED598" s="11">
        <v>0.97</v>
      </c>
      <c r="EE598" s="11">
        <v>2.91</v>
      </c>
      <c r="EF598" s="8">
        <f t="shared" si="1250"/>
        <v>3.8227</v>
      </c>
      <c r="EG598" s="9">
        <v>1.075</v>
      </c>
      <c r="EH598" s="17">
        <v>1.2</v>
      </c>
      <c r="EI598" s="18">
        <f t="shared" si="1251"/>
        <v>68782.1067859238</v>
      </c>
    </row>
    <row r="599" customHeight="1" spans="6:139">
      <c r="F599" s="11">
        <v>2171</v>
      </c>
      <c r="G599" s="11">
        <v>0.65</v>
      </c>
      <c r="H599" s="12">
        <v>1.35</v>
      </c>
      <c r="I599" s="13">
        <f t="shared" si="1224"/>
        <v>1905.0525</v>
      </c>
      <c r="J599" s="11">
        <v>3</v>
      </c>
      <c r="K599" s="11">
        <v>190</v>
      </c>
      <c r="L599" s="11">
        <v>0.83</v>
      </c>
      <c r="M599" s="16">
        <f t="shared" si="1225"/>
        <v>2.35054794520548</v>
      </c>
      <c r="N599" s="11">
        <v>0.97</v>
      </c>
      <c r="O599" s="11">
        <v>2.11</v>
      </c>
      <c r="P599" s="8">
        <f t="shared" si="1226"/>
        <v>3.0467</v>
      </c>
      <c r="Q599" s="9">
        <v>1.075</v>
      </c>
      <c r="R599" s="17">
        <v>1</v>
      </c>
      <c r="S599" s="18">
        <f t="shared" si="1227"/>
        <v>43998.2572116664</v>
      </c>
      <c r="Z599" s="11">
        <v>2171</v>
      </c>
      <c r="AA599" s="11">
        <v>0.65</v>
      </c>
      <c r="AB599" s="12">
        <v>1.35</v>
      </c>
      <c r="AC599" s="13">
        <f t="shared" si="1228"/>
        <v>1905.0525</v>
      </c>
      <c r="AD599" s="11">
        <v>3</v>
      </c>
      <c r="AE599" s="11">
        <v>190</v>
      </c>
      <c r="AF599" s="11">
        <v>0.83</v>
      </c>
      <c r="AG599" s="16">
        <f t="shared" si="1229"/>
        <v>2.35054794520548</v>
      </c>
      <c r="AH599" s="11">
        <v>0.97</v>
      </c>
      <c r="AI599" s="11">
        <v>2.11</v>
      </c>
      <c r="AJ599" s="8">
        <f t="shared" si="1230"/>
        <v>3.0467</v>
      </c>
      <c r="AK599" s="9">
        <v>1.075</v>
      </c>
      <c r="AL599" s="17">
        <v>1</v>
      </c>
      <c r="AM599" s="18">
        <f t="shared" si="1231"/>
        <v>43998.2572116664</v>
      </c>
      <c r="AT599" s="11">
        <v>2171</v>
      </c>
      <c r="AU599" s="11">
        <v>0.65</v>
      </c>
      <c r="AV599" s="12">
        <v>1.35</v>
      </c>
      <c r="AW599" s="13">
        <f t="shared" si="1232"/>
        <v>1905.0525</v>
      </c>
      <c r="AX599" s="11">
        <v>3</v>
      </c>
      <c r="AY599" s="11">
        <v>190</v>
      </c>
      <c r="AZ599" s="11">
        <v>0.83</v>
      </c>
      <c r="BA599" s="16">
        <f t="shared" si="1233"/>
        <v>2.35054794520548</v>
      </c>
      <c r="BB599" s="11">
        <v>0.97</v>
      </c>
      <c r="BC599" s="11">
        <v>2.11</v>
      </c>
      <c r="BD599" s="8">
        <f t="shared" si="1234"/>
        <v>3.0467</v>
      </c>
      <c r="BE599" s="9">
        <v>1.075</v>
      </c>
      <c r="BF599" s="17">
        <v>1.015</v>
      </c>
      <c r="BG599" s="18">
        <f t="shared" si="1235"/>
        <v>44658.2310698414</v>
      </c>
      <c r="BN599" s="11">
        <v>2171</v>
      </c>
      <c r="BO599" s="11">
        <v>0.65</v>
      </c>
      <c r="BP599" s="12">
        <v>1.35</v>
      </c>
      <c r="BQ599" s="13">
        <f t="shared" si="1236"/>
        <v>1905.0525</v>
      </c>
      <c r="BR599" s="11">
        <v>3</v>
      </c>
      <c r="BS599" s="11">
        <v>190</v>
      </c>
      <c r="BT599" s="11">
        <v>0.83</v>
      </c>
      <c r="BU599" s="16">
        <f t="shared" si="1237"/>
        <v>2.35054794520548</v>
      </c>
      <c r="BV599" s="11">
        <v>0.97</v>
      </c>
      <c r="BW599" s="11">
        <v>2.11</v>
      </c>
      <c r="BX599" s="8">
        <f t="shared" si="1238"/>
        <v>3.0467</v>
      </c>
      <c r="BY599" s="9">
        <v>1.075</v>
      </c>
      <c r="BZ599" s="17">
        <v>1.015</v>
      </c>
      <c r="CA599" s="18">
        <f t="shared" si="1239"/>
        <v>44658.2310698414</v>
      </c>
      <c r="CH599" s="11">
        <v>2171</v>
      </c>
      <c r="CI599" s="11">
        <v>0.65</v>
      </c>
      <c r="CJ599" s="12">
        <v>1.35</v>
      </c>
      <c r="CK599" s="13">
        <f t="shared" si="1240"/>
        <v>1905.0525</v>
      </c>
      <c r="CL599" s="11">
        <v>3</v>
      </c>
      <c r="CM599" s="11">
        <v>190</v>
      </c>
      <c r="CN599" s="11">
        <v>0.83</v>
      </c>
      <c r="CO599" s="16">
        <f t="shared" si="1241"/>
        <v>2.35054794520548</v>
      </c>
      <c r="CP599" s="11">
        <v>0.97</v>
      </c>
      <c r="CQ599" s="11">
        <v>2.11</v>
      </c>
      <c r="CR599" s="8">
        <f t="shared" si="1242"/>
        <v>3.0467</v>
      </c>
      <c r="CS599" s="9">
        <v>1.075</v>
      </c>
      <c r="CT599" s="17">
        <v>1.085</v>
      </c>
      <c r="CU599" s="18">
        <f t="shared" si="1243"/>
        <v>47738.1090746581</v>
      </c>
      <c r="DB599" s="11">
        <v>2171</v>
      </c>
      <c r="DC599" s="11">
        <v>0.65</v>
      </c>
      <c r="DD599" s="12">
        <v>1.35</v>
      </c>
      <c r="DE599" s="13">
        <f t="shared" si="1244"/>
        <v>1905.0525</v>
      </c>
      <c r="DF599" s="11">
        <v>3</v>
      </c>
      <c r="DG599" s="11">
        <v>190</v>
      </c>
      <c r="DH599" s="11">
        <v>0.83</v>
      </c>
      <c r="DI599" s="16">
        <f t="shared" si="1245"/>
        <v>2.35054794520548</v>
      </c>
      <c r="DJ599" s="11">
        <v>0.97</v>
      </c>
      <c r="DK599" s="11">
        <v>2.11</v>
      </c>
      <c r="DL599" s="8">
        <f t="shared" si="1246"/>
        <v>3.0467</v>
      </c>
      <c r="DM599" s="9">
        <v>1.075</v>
      </c>
      <c r="DN599" s="17">
        <v>1.085</v>
      </c>
      <c r="DO599" s="18">
        <f t="shared" si="1247"/>
        <v>47738.1090746581</v>
      </c>
      <c r="DV599" s="11">
        <v>2171</v>
      </c>
      <c r="DW599" s="11">
        <v>0.65</v>
      </c>
      <c r="DX599" s="12">
        <v>1.35</v>
      </c>
      <c r="DY599" s="13">
        <f t="shared" si="1248"/>
        <v>1905.0525</v>
      </c>
      <c r="DZ599" s="11">
        <v>3</v>
      </c>
      <c r="EA599" s="11">
        <v>190</v>
      </c>
      <c r="EB599" s="11">
        <v>0.92</v>
      </c>
      <c r="EC599" s="16">
        <f t="shared" si="1249"/>
        <v>2.44054794520548</v>
      </c>
      <c r="ED599" s="11">
        <v>0.97</v>
      </c>
      <c r="EE599" s="11">
        <v>2.91</v>
      </c>
      <c r="EF599" s="8">
        <f t="shared" si="1250"/>
        <v>3.8227</v>
      </c>
      <c r="EG599" s="9">
        <v>1.075</v>
      </c>
      <c r="EH599" s="17">
        <v>1.2</v>
      </c>
      <c r="EI599" s="18">
        <f t="shared" si="1251"/>
        <v>68782.1067859238</v>
      </c>
    </row>
    <row r="600" customHeight="1" spans="6:139">
      <c r="F600" s="23" t="s">
        <v>50</v>
      </c>
      <c r="G600" s="24"/>
      <c r="H600" s="24"/>
      <c r="I600" s="24"/>
      <c r="J600" s="24"/>
      <c r="K600" s="24"/>
      <c r="L600" s="24"/>
      <c r="M600" s="25">
        <f>SUM(S591:S599)</f>
        <v>499232.632650674</v>
      </c>
      <c r="N600" s="25"/>
      <c r="O600" s="25"/>
      <c r="P600" s="25"/>
      <c r="Q600" s="25"/>
      <c r="R600" s="25"/>
      <c r="S600" s="25"/>
      <c r="Z600" s="23" t="s">
        <v>50</v>
      </c>
      <c r="AA600" s="24"/>
      <c r="AB600" s="24"/>
      <c r="AC600" s="24"/>
      <c r="AD600" s="24"/>
      <c r="AE600" s="24"/>
      <c r="AF600" s="24"/>
      <c r="AG600" s="25">
        <f>SUM(AM591:AM599)</f>
        <v>499232.632650674</v>
      </c>
      <c r="AH600" s="25"/>
      <c r="AI600" s="25"/>
      <c r="AJ600" s="25"/>
      <c r="AK600" s="25"/>
      <c r="AL600" s="25"/>
      <c r="AM600" s="25"/>
      <c r="AT600" s="23" t="s">
        <v>50</v>
      </c>
      <c r="AU600" s="24"/>
      <c r="AV600" s="24"/>
      <c r="AW600" s="24"/>
      <c r="AX600" s="24"/>
      <c r="AY600" s="24"/>
      <c r="AZ600" s="24"/>
      <c r="BA600" s="25">
        <f>SUM(BG591:BG599)</f>
        <v>506721.122140434</v>
      </c>
      <c r="BB600" s="25"/>
      <c r="BC600" s="25"/>
      <c r="BD600" s="25"/>
      <c r="BE600" s="25"/>
      <c r="BF600" s="25"/>
      <c r="BG600" s="25"/>
      <c r="BN600" s="23" t="s">
        <v>50</v>
      </c>
      <c r="BO600" s="24"/>
      <c r="BP600" s="24"/>
      <c r="BQ600" s="24"/>
      <c r="BR600" s="24"/>
      <c r="BS600" s="24"/>
      <c r="BT600" s="24"/>
      <c r="BU600" s="25">
        <f>SUM(CA591:CA599)</f>
        <v>506721.122140434</v>
      </c>
      <c r="BV600" s="25"/>
      <c r="BW600" s="25"/>
      <c r="BX600" s="25"/>
      <c r="BY600" s="25"/>
      <c r="BZ600" s="25"/>
      <c r="CA600" s="25"/>
      <c r="CH600" s="23" t="s">
        <v>50</v>
      </c>
      <c r="CI600" s="24"/>
      <c r="CJ600" s="24"/>
      <c r="CK600" s="24"/>
      <c r="CL600" s="24"/>
      <c r="CM600" s="24"/>
      <c r="CN600" s="24"/>
      <c r="CO600" s="25">
        <f>SUM(CU591:CU599)</f>
        <v>541667.406425981</v>
      </c>
      <c r="CP600" s="25"/>
      <c r="CQ600" s="25"/>
      <c r="CR600" s="25"/>
      <c r="CS600" s="25"/>
      <c r="CT600" s="25"/>
      <c r="CU600" s="25"/>
      <c r="DB600" s="23" t="s">
        <v>50</v>
      </c>
      <c r="DC600" s="24"/>
      <c r="DD600" s="24"/>
      <c r="DE600" s="24"/>
      <c r="DF600" s="24"/>
      <c r="DG600" s="24"/>
      <c r="DH600" s="24"/>
      <c r="DI600" s="25">
        <f>SUM(DO591:DO599)</f>
        <v>541667.406425981</v>
      </c>
      <c r="DJ600" s="25"/>
      <c r="DK600" s="25"/>
      <c r="DL600" s="25"/>
      <c r="DM600" s="25"/>
      <c r="DN600" s="25"/>
      <c r="DO600" s="25"/>
      <c r="DV600" s="23" t="s">
        <v>50</v>
      </c>
      <c r="DW600" s="24"/>
      <c r="DX600" s="24"/>
      <c r="DY600" s="24"/>
      <c r="DZ600" s="24"/>
      <c r="EA600" s="24"/>
      <c r="EB600" s="24"/>
      <c r="EC600" s="25">
        <f>SUM(EI591:EI599)</f>
        <v>776853.494193291</v>
      </c>
      <c r="ED600" s="25"/>
      <c r="EE600" s="25"/>
      <c r="EF600" s="25"/>
      <c r="EG600" s="25"/>
      <c r="EH600" s="25"/>
      <c r="EI600" s="25"/>
    </row>
    <row r="601" customHeight="1" spans="6:139">
      <c r="F601" s="24"/>
      <c r="G601" s="24"/>
      <c r="H601" s="24"/>
      <c r="I601" s="24"/>
      <c r="J601" s="24"/>
      <c r="K601" s="24"/>
      <c r="L601" s="24"/>
      <c r="M601" s="25"/>
      <c r="N601" s="25"/>
      <c r="O601" s="25"/>
      <c r="P601" s="25"/>
      <c r="Q601" s="25"/>
      <c r="R601" s="25"/>
      <c r="S601" s="25"/>
      <c r="Z601" s="24"/>
      <c r="AA601" s="24"/>
      <c r="AB601" s="24"/>
      <c r="AC601" s="24"/>
      <c r="AD601" s="24"/>
      <c r="AE601" s="24"/>
      <c r="AF601" s="24"/>
      <c r="AG601" s="25"/>
      <c r="AH601" s="25"/>
      <c r="AI601" s="25"/>
      <c r="AJ601" s="25"/>
      <c r="AK601" s="25"/>
      <c r="AL601" s="25"/>
      <c r="AM601" s="25"/>
      <c r="AT601" s="24"/>
      <c r="AU601" s="24"/>
      <c r="AV601" s="24"/>
      <c r="AW601" s="24"/>
      <c r="AX601" s="24"/>
      <c r="AY601" s="24"/>
      <c r="AZ601" s="24"/>
      <c r="BA601" s="25"/>
      <c r="BB601" s="25"/>
      <c r="BC601" s="25"/>
      <c r="BD601" s="25"/>
      <c r="BE601" s="25"/>
      <c r="BF601" s="25"/>
      <c r="BG601" s="25"/>
      <c r="BN601" s="24"/>
      <c r="BO601" s="24"/>
      <c r="BP601" s="24"/>
      <c r="BQ601" s="24"/>
      <c r="BR601" s="24"/>
      <c r="BS601" s="24"/>
      <c r="BT601" s="24"/>
      <c r="BU601" s="25"/>
      <c r="BV601" s="25"/>
      <c r="BW601" s="25"/>
      <c r="BX601" s="25"/>
      <c r="BY601" s="25"/>
      <c r="BZ601" s="25"/>
      <c r="CA601" s="25"/>
      <c r="CH601" s="24"/>
      <c r="CI601" s="24"/>
      <c r="CJ601" s="24"/>
      <c r="CK601" s="24"/>
      <c r="CL601" s="24"/>
      <c r="CM601" s="24"/>
      <c r="CN601" s="24"/>
      <c r="CO601" s="25"/>
      <c r="CP601" s="25"/>
      <c r="CQ601" s="25"/>
      <c r="CR601" s="25"/>
      <c r="CS601" s="25"/>
      <c r="CT601" s="25"/>
      <c r="CU601" s="25"/>
      <c r="DB601" s="24"/>
      <c r="DC601" s="24"/>
      <c r="DD601" s="24"/>
      <c r="DE601" s="24"/>
      <c r="DF601" s="24"/>
      <c r="DG601" s="24"/>
      <c r="DH601" s="24"/>
      <c r="DI601" s="25"/>
      <c r="DJ601" s="25"/>
      <c r="DK601" s="25"/>
      <c r="DL601" s="25"/>
      <c r="DM601" s="25"/>
      <c r="DN601" s="25"/>
      <c r="DO601" s="25"/>
      <c r="DV601" s="24"/>
      <c r="DW601" s="24"/>
      <c r="DX601" s="24"/>
      <c r="DY601" s="24"/>
      <c r="DZ601" s="24"/>
      <c r="EA601" s="24"/>
      <c r="EB601" s="24"/>
      <c r="EC601" s="25"/>
      <c r="ED601" s="25"/>
      <c r="EE601" s="25"/>
      <c r="EF601" s="25"/>
      <c r="EG601" s="25"/>
      <c r="EH601" s="25"/>
      <c r="EI601" s="25"/>
    </row>
    <row r="602" customHeight="1" spans="6:139">
      <c r="F602" s="3" t="s">
        <v>51</v>
      </c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Z602" s="3" t="s">
        <v>51</v>
      </c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T602" s="3" t="s">
        <v>51</v>
      </c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N602" s="3" t="s">
        <v>51</v>
      </c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H602" s="3" t="s">
        <v>51</v>
      </c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DB602" s="3" t="s">
        <v>51</v>
      </c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V602" s="3" t="s">
        <v>51</v>
      </c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</row>
    <row r="603" customHeight="1" spans="6:139">
      <c r="F603" s="4" t="s">
        <v>8</v>
      </c>
      <c r="G603" s="5"/>
      <c r="H603" s="5"/>
      <c r="I603" s="6"/>
      <c r="J603" s="7" t="s">
        <v>9</v>
      </c>
      <c r="K603" s="7"/>
      <c r="L603" s="7"/>
      <c r="M603" s="7"/>
      <c r="N603" s="8" t="s">
        <v>10</v>
      </c>
      <c r="O603" s="8"/>
      <c r="P603" s="8"/>
      <c r="Q603" s="9" t="s">
        <v>11</v>
      </c>
      <c r="R603" s="10" t="s">
        <v>12</v>
      </c>
      <c r="S603" s="10" t="s">
        <v>13</v>
      </c>
      <c r="Z603" s="4" t="s">
        <v>8</v>
      </c>
      <c r="AA603" s="5"/>
      <c r="AB603" s="5"/>
      <c r="AC603" s="6"/>
      <c r="AD603" s="7" t="s">
        <v>9</v>
      </c>
      <c r="AE603" s="7"/>
      <c r="AF603" s="7"/>
      <c r="AG603" s="7"/>
      <c r="AH603" s="8" t="s">
        <v>10</v>
      </c>
      <c r="AI603" s="8"/>
      <c r="AJ603" s="8"/>
      <c r="AK603" s="9" t="s">
        <v>11</v>
      </c>
      <c r="AL603" s="10" t="s">
        <v>12</v>
      </c>
      <c r="AM603" s="10" t="s">
        <v>13</v>
      </c>
      <c r="AT603" s="4" t="s">
        <v>8</v>
      </c>
      <c r="AU603" s="5"/>
      <c r="AV603" s="5"/>
      <c r="AW603" s="6"/>
      <c r="AX603" s="7" t="s">
        <v>9</v>
      </c>
      <c r="AY603" s="7"/>
      <c r="AZ603" s="7"/>
      <c r="BA603" s="7"/>
      <c r="BB603" s="8" t="s">
        <v>10</v>
      </c>
      <c r="BC603" s="8"/>
      <c r="BD603" s="8"/>
      <c r="BE603" s="9" t="s">
        <v>11</v>
      </c>
      <c r="BF603" s="10" t="s">
        <v>12</v>
      </c>
      <c r="BG603" s="10" t="s">
        <v>13</v>
      </c>
      <c r="BN603" s="4" t="s">
        <v>8</v>
      </c>
      <c r="BO603" s="5"/>
      <c r="BP603" s="5"/>
      <c r="BQ603" s="6"/>
      <c r="BR603" s="7" t="s">
        <v>9</v>
      </c>
      <c r="BS603" s="7"/>
      <c r="BT603" s="7"/>
      <c r="BU603" s="7"/>
      <c r="BV603" s="8" t="s">
        <v>10</v>
      </c>
      <c r="BW603" s="8"/>
      <c r="BX603" s="8"/>
      <c r="BY603" s="9" t="s">
        <v>11</v>
      </c>
      <c r="BZ603" s="10" t="s">
        <v>12</v>
      </c>
      <c r="CA603" s="10" t="s">
        <v>13</v>
      </c>
      <c r="CH603" s="4" t="s">
        <v>8</v>
      </c>
      <c r="CI603" s="5"/>
      <c r="CJ603" s="5"/>
      <c r="CK603" s="6"/>
      <c r="CL603" s="7" t="s">
        <v>9</v>
      </c>
      <c r="CM603" s="7"/>
      <c r="CN603" s="7"/>
      <c r="CO603" s="7"/>
      <c r="CP603" s="8" t="s">
        <v>10</v>
      </c>
      <c r="CQ603" s="8"/>
      <c r="CR603" s="8"/>
      <c r="CS603" s="9" t="s">
        <v>11</v>
      </c>
      <c r="CT603" s="10" t="s">
        <v>12</v>
      </c>
      <c r="CU603" s="10" t="s">
        <v>13</v>
      </c>
      <c r="DB603" s="4" t="s">
        <v>8</v>
      </c>
      <c r="DC603" s="5"/>
      <c r="DD603" s="5"/>
      <c r="DE603" s="6"/>
      <c r="DF603" s="7" t="s">
        <v>9</v>
      </c>
      <c r="DG603" s="7"/>
      <c r="DH603" s="7"/>
      <c r="DI603" s="7"/>
      <c r="DJ603" s="8" t="s">
        <v>10</v>
      </c>
      <c r="DK603" s="8"/>
      <c r="DL603" s="8"/>
      <c r="DM603" s="9" t="s">
        <v>11</v>
      </c>
      <c r="DN603" s="10" t="s">
        <v>12</v>
      </c>
      <c r="DO603" s="10" t="s">
        <v>13</v>
      </c>
      <c r="DV603" s="4" t="s">
        <v>8</v>
      </c>
      <c r="DW603" s="5"/>
      <c r="DX603" s="5"/>
      <c r="DY603" s="6"/>
      <c r="DZ603" s="7" t="s">
        <v>9</v>
      </c>
      <c r="EA603" s="7"/>
      <c r="EB603" s="7"/>
      <c r="EC603" s="7"/>
      <c r="ED603" s="8" t="s">
        <v>10</v>
      </c>
      <c r="EE603" s="8"/>
      <c r="EF603" s="8"/>
      <c r="EG603" s="9" t="s">
        <v>11</v>
      </c>
      <c r="EH603" s="10" t="s">
        <v>12</v>
      </c>
      <c r="EI603" s="10" t="s">
        <v>13</v>
      </c>
    </row>
    <row r="604" customHeight="1" spans="6:139">
      <c r="F604" s="11" t="s">
        <v>52</v>
      </c>
      <c r="G604" s="11" t="s">
        <v>20</v>
      </c>
      <c r="H604" s="12" t="s">
        <v>21</v>
      </c>
      <c r="I604" s="13" t="s">
        <v>8</v>
      </c>
      <c r="J604" s="11" t="s">
        <v>22</v>
      </c>
      <c r="K604" s="11" t="s">
        <v>23</v>
      </c>
      <c r="L604" s="11" t="s">
        <v>24</v>
      </c>
      <c r="M604" s="7" t="s">
        <v>25</v>
      </c>
      <c r="N604" s="11" t="s">
        <v>26</v>
      </c>
      <c r="O604" s="11" t="s">
        <v>27</v>
      </c>
      <c r="P604" s="8" t="s">
        <v>28</v>
      </c>
      <c r="Q604" s="9" t="s">
        <v>29</v>
      </c>
      <c r="R604" s="14"/>
      <c r="S604" s="14"/>
      <c r="Z604" s="11" t="s">
        <v>52</v>
      </c>
      <c r="AA604" s="11" t="s">
        <v>20</v>
      </c>
      <c r="AB604" s="12" t="s">
        <v>21</v>
      </c>
      <c r="AC604" s="13" t="s">
        <v>8</v>
      </c>
      <c r="AD604" s="11" t="s">
        <v>22</v>
      </c>
      <c r="AE604" s="11" t="s">
        <v>23</v>
      </c>
      <c r="AF604" s="11" t="s">
        <v>24</v>
      </c>
      <c r="AG604" s="7" t="s">
        <v>25</v>
      </c>
      <c r="AH604" s="11" t="s">
        <v>26</v>
      </c>
      <c r="AI604" s="11" t="s">
        <v>27</v>
      </c>
      <c r="AJ604" s="8" t="s">
        <v>28</v>
      </c>
      <c r="AK604" s="9" t="s">
        <v>29</v>
      </c>
      <c r="AL604" s="14"/>
      <c r="AM604" s="14"/>
      <c r="AT604" s="11" t="s">
        <v>52</v>
      </c>
      <c r="AU604" s="11" t="s">
        <v>20</v>
      </c>
      <c r="AV604" s="12" t="s">
        <v>21</v>
      </c>
      <c r="AW604" s="13" t="s">
        <v>8</v>
      </c>
      <c r="AX604" s="11" t="s">
        <v>22</v>
      </c>
      <c r="AY604" s="11" t="s">
        <v>23</v>
      </c>
      <c r="AZ604" s="11" t="s">
        <v>24</v>
      </c>
      <c r="BA604" s="7" t="s">
        <v>25</v>
      </c>
      <c r="BB604" s="11" t="s">
        <v>26</v>
      </c>
      <c r="BC604" s="11" t="s">
        <v>27</v>
      </c>
      <c r="BD604" s="8" t="s">
        <v>28</v>
      </c>
      <c r="BE604" s="9" t="s">
        <v>29</v>
      </c>
      <c r="BF604" s="14"/>
      <c r="BG604" s="14"/>
      <c r="BN604" s="11" t="s">
        <v>52</v>
      </c>
      <c r="BO604" s="11" t="s">
        <v>20</v>
      </c>
      <c r="BP604" s="12" t="s">
        <v>21</v>
      </c>
      <c r="BQ604" s="13" t="s">
        <v>8</v>
      </c>
      <c r="BR604" s="11" t="s">
        <v>22</v>
      </c>
      <c r="BS604" s="11" t="s">
        <v>23</v>
      </c>
      <c r="BT604" s="11" t="s">
        <v>24</v>
      </c>
      <c r="BU604" s="7" t="s">
        <v>25</v>
      </c>
      <c r="BV604" s="11" t="s">
        <v>26</v>
      </c>
      <c r="BW604" s="11" t="s">
        <v>27</v>
      </c>
      <c r="BX604" s="8" t="s">
        <v>28</v>
      </c>
      <c r="BY604" s="9" t="s">
        <v>29</v>
      </c>
      <c r="BZ604" s="14"/>
      <c r="CA604" s="14"/>
      <c r="CH604" s="11" t="s">
        <v>52</v>
      </c>
      <c r="CI604" s="11" t="s">
        <v>20</v>
      </c>
      <c r="CJ604" s="12" t="s">
        <v>21</v>
      </c>
      <c r="CK604" s="13" t="s">
        <v>8</v>
      </c>
      <c r="CL604" s="11" t="s">
        <v>22</v>
      </c>
      <c r="CM604" s="11" t="s">
        <v>23</v>
      </c>
      <c r="CN604" s="11" t="s">
        <v>24</v>
      </c>
      <c r="CO604" s="7" t="s">
        <v>25</v>
      </c>
      <c r="CP604" s="11" t="s">
        <v>26</v>
      </c>
      <c r="CQ604" s="11" t="s">
        <v>27</v>
      </c>
      <c r="CR604" s="8" t="s">
        <v>28</v>
      </c>
      <c r="CS604" s="9" t="s">
        <v>29</v>
      </c>
      <c r="CT604" s="14"/>
      <c r="CU604" s="14"/>
      <c r="DB604" s="11" t="s">
        <v>52</v>
      </c>
      <c r="DC604" s="11" t="s">
        <v>20</v>
      </c>
      <c r="DD604" s="12" t="s">
        <v>21</v>
      </c>
      <c r="DE604" s="13" t="s">
        <v>8</v>
      </c>
      <c r="DF604" s="11" t="s">
        <v>22</v>
      </c>
      <c r="DG604" s="11" t="s">
        <v>23</v>
      </c>
      <c r="DH604" s="11" t="s">
        <v>24</v>
      </c>
      <c r="DI604" s="7" t="s">
        <v>25</v>
      </c>
      <c r="DJ604" s="11" t="s">
        <v>26</v>
      </c>
      <c r="DK604" s="11" t="s">
        <v>27</v>
      </c>
      <c r="DL604" s="8" t="s">
        <v>28</v>
      </c>
      <c r="DM604" s="9" t="s">
        <v>29</v>
      </c>
      <c r="DN604" s="14"/>
      <c r="DO604" s="14"/>
      <c r="DV604" s="11" t="s">
        <v>52</v>
      </c>
      <c r="DW604" s="11" t="s">
        <v>20</v>
      </c>
      <c r="DX604" s="12" t="s">
        <v>21</v>
      </c>
      <c r="DY604" s="13" t="s">
        <v>8</v>
      </c>
      <c r="DZ604" s="11" t="s">
        <v>22</v>
      </c>
      <c r="EA604" s="11" t="s">
        <v>23</v>
      </c>
      <c r="EB604" s="11" t="s">
        <v>24</v>
      </c>
      <c r="EC604" s="7" t="s">
        <v>25</v>
      </c>
      <c r="ED604" s="11" t="s">
        <v>26</v>
      </c>
      <c r="EE604" s="11" t="s">
        <v>27</v>
      </c>
      <c r="EF604" s="8" t="s">
        <v>28</v>
      </c>
      <c r="EG604" s="9" t="s">
        <v>29</v>
      </c>
      <c r="EH604" s="14"/>
      <c r="EI604" s="14"/>
    </row>
    <row r="605" customHeight="1" spans="6:139">
      <c r="F605" s="11">
        <v>35434</v>
      </c>
      <c r="G605" s="11">
        <v>0.0847</v>
      </c>
      <c r="H605" s="12">
        <v>1.35</v>
      </c>
      <c r="I605" s="13">
        <f t="shared" ref="I605:I607" si="1252">F605*G605*H605</f>
        <v>4051.70073</v>
      </c>
      <c r="J605" s="11">
        <v>3</v>
      </c>
      <c r="K605" s="11">
        <v>490</v>
      </c>
      <c r="L605" s="11">
        <v>1.43</v>
      </c>
      <c r="M605" s="16">
        <f t="shared" ref="M605:M607" si="1253">1+6*K605/(K605+2000)+L605</f>
        <v>3.61072289156627</v>
      </c>
      <c r="N605" s="11">
        <v>0.89</v>
      </c>
      <c r="O605" s="11">
        <v>1.78</v>
      </c>
      <c r="P605" s="8">
        <f t="shared" ref="P605:P607" si="1254">1+N605*O605</f>
        <v>2.5842</v>
      </c>
      <c r="Q605" s="9">
        <v>1.275</v>
      </c>
      <c r="R605" s="17">
        <v>1</v>
      </c>
      <c r="S605" s="18">
        <f t="shared" ref="S605:S609" si="1255">I605*J605*Q605*P605*M605*R605</f>
        <v>144606.921507345</v>
      </c>
      <c r="Z605" s="11">
        <v>35728</v>
      </c>
      <c r="AA605" s="11">
        <v>0.0847</v>
      </c>
      <c r="AB605" s="12">
        <v>1.35</v>
      </c>
      <c r="AC605" s="13">
        <f t="shared" ref="AC605:AC607" si="1256">Z605*AA605*AB605</f>
        <v>4085.31816</v>
      </c>
      <c r="AD605" s="11">
        <v>3</v>
      </c>
      <c r="AE605" s="11">
        <v>450</v>
      </c>
      <c r="AF605" s="11">
        <v>1.43</v>
      </c>
      <c r="AG605" s="16">
        <f t="shared" ref="AG605:AG607" si="1257">1+6*AE605/(AE605+2000)+AF605</f>
        <v>3.53204081632653</v>
      </c>
      <c r="AH605" s="11">
        <v>1</v>
      </c>
      <c r="AI605" s="11">
        <v>2.71</v>
      </c>
      <c r="AJ605" s="8">
        <f t="shared" ref="AJ605:AJ607" si="1258">1+AH605*AI605</f>
        <v>3.71</v>
      </c>
      <c r="AK605" s="9">
        <v>1.275</v>
      </c>
      <c r="AL605" s="17">
        <v>1</v>
      </c>
      <c r="AM605" s="18">
        <f t="shared" ref="AM605:AM609" si="1259">AC605*AD605*AK605*AJ605*AG605*AL605</f>
        <v>204765.575968939</v>
      </c>
      <c r="AT605" s="11">
        <v>36903</v>
      </c>
      <c r="AU605" s="11">
        <v>0.0847</v>
      </c>
      <c r="AV605" s="12">
        <v>1.35</v>
      </c>
      <c r="AW605" s="13">
        <f t="shared" ref="AW605:AW608" si="1260">AT605*AU605*AV605</f>
        <v>4219.673535</v>
      </c>
      <c r="AX605" s="11">
        <v>3</v>
      </c>
      <c r="AY605" s="11">
        <v>490</v>
      </c>
      <c r="AZ605" s="11">
        <v>1.43</v>
      </c>
      <c r="BA605" s="16">
        <f t="shared" ref="BA605:BA608" si="1261">1+6*AY605/(AY605+2000)+AZ605</f>
        <v>3.61072289156627</v>
      </c>
      <c r="BB605" s="11">
        <v>0.93</v>
      </c>
      <c r="BC605" s="11">
        <v>1.85</v>
      </c>
      <c r="BD605" s="8">
        <f t="shared" ref="BD605:BD608" si="1262">1+BB605*BC605</f>
        <v>2.7205</v>
      </c>
      <c r="BE605" s="9">
        <v>1.275</v>
      </c>
      <c r="BF605" s="17">
        <v>1.015</v>
      </c>
      <c r="BG605" s="18">
        <f t="shared" ref="BG605:BG609" si="1263">AW605*AX605*BE605*BD605*BA605*BF605</f>
        <v>160923.408737645</v>
      </c>
      <c r="BN605" s="11">
        <v>38167</v>
      </c>
      <c r="BO605" s="11">
        <v>0.0847</v>
      </c>
      <c r="BP605" s="12">
        <v>1.35</v>
      </c>
      <c r="BQ605" s="13">
        <f t="shared" ref="BQ605:BQ608" si="1264">BN605*BO605*BP605</f>
        <v>4364.205615</v>
      </c>
      <c r="BR605" s="11">
        <v>3</v>
      </c>
      <c r="BS605" s="11">
        <v>490</v>
      </c>
      <c r="BT605" s="11">
        <v>1.43</v>
      </c>
      <c r="BU605" s="16">
        <f t="shared" ref="BU605:BU608" si="1265">1+6*BS605/(BS605+2000)+BT605</f>
        <v>3.61072289156627</v>
      </c>
      <c r="BV605" s="11">
        <v>1</v>
      </c>
      <c r="BW605" s="11">
        <v>2.71</v>
      </c>
      <c r="BX605" s="8">
        <f t="shared" ref="BX605:BX608" si="1266">1+BV605*BW605</f>
        <v>3.71</v>
      </c>
      <c r="BY605" s="9">
        <v>1.275</v>
      </c>
      <c r="BZ605" s="17">
        <v>1.015</v>
      </c>
      <c r="CA605" s="18">
        <f t="shared" ref="CA605:CA609" si="1267">BQ605*BR605*BY605*BX605*BU605*BZ605</f>
        <v>226971.200343604</v>
      </c>
      <c r="CH605" s="11">
        <v>42781</v>
      </c>
      <c r="CI605" s="11">
        <v>0.0847</v>
      </c>
      <c r="CJ605" s="12">
        <v>1.35</v>
      </c>
      <c r="CK605" s="13">
        <f t="shared" ref="CK605:CK609" si="1268">CH605*CI605*CJ605</f>
        <v>4891.793445</v>
      </c>
      <c r="CL605" s="11">
        <v>3</v>
      </c>
      <c r="CM605" s="11">
        <v>490</v>
      </c>
      <c r="CN605" s="11">
        <v>1.43</v>
      </c>
      <c r="CO605" s="16">
        <f t="shared" ref="CO605:CO609" si="1269">1+6*CM605/(CM605+2000)+CN605</f>
        <v>3.61072289156627</v>
      </c>
      <c r="CP605" s="11">
        <v>0.93</v>
      </c>
      <c r="CQ605" s="11">
        <v>1.85</v>
      </c>
      <c r="CR605" s="8">
        <f t="shared" ref="CR605:CR609" si="1270">1+CP605*CQ605</f>
        <v>2.7205</v>
      </c>
      <c r="CS605" s="9">
        <v>1.275</v>
      </c>
      <c r="CT605" s="17">
        <v>1.085</v>
      </c>
      <c r="CU605" s="18">
        <f t="shared" ref="CU605:CU609" si="1271">CK605*CL605*CS605*CR605*CO605*CT605</f>
        <v>199421.591577324</v>
      </c>
      <c r="DB605" s="11">
        <v>44045</v>
      </c>
      <c r="DC605" s="11">
        <v>0.0847</v>
      </c>
      <c r="DD605" s="12">
        <v>1.35</v>
      </c>
      <c r="DE605" s="13">
        <f t="shared" ref="DE605:DE609" si="1272">DB605*DC605*DD605</f>
        <v>5036.325525</v>
      </c>
      <c r="DF605" s="11">
        <v>3</v>
      </c>
      <c r="DG605" s="11">
        <v>490</v>
      </c>
      <c r="DH605" s="11">
        <v>1.43</v>
      </c>
      <c r="DI605" s="16">
        <f t="shared" ref="DI605:DI609" si="1273">1+6*DG605/(DG605+2000)+DH605</f>
        <v>3.61072289156627</v>
      </c>
      <c r="DJ605" s="11">
        <v>1</v>
      </c>
      <c r="DK605" s="11">
        <v>2.71</v>
      </c>
      <c r="DL605" s="8">
        <f t="shared" ref="DL605:DL609" si="1274">1+DJ605*DK605</f>
        <v>3.71</v>
      </c>
      <c r="DM605" s="9">
        <v>1.275</v>
      </c>
      <c r="DN605" s="17">
        <v>1.085</v>
      </c>
      <c r="DO605" s="18">
        <f t="shared" ref="DO605:DO609" si="1275">DE605*DF605*DM605*DL605*DI605*DN605</f>
        <v>279990.334756741</v>
      </c>
      <c r="DV605" s="11">
        <v>49923</v>
      </c>
      <c r="DW605" s="11">
        <v>0.09996</v>
      </c>
      <c r="DX605" s="12">
        <v>1.35</v>
      </c>
      <c r="DY605" s="13">
        <f t="shared" ref="DY605:DY609" si="1276">DV605*DW605*DX605</f>
        <v>6736.909158</v>
      </c>
      <c r="DZ605" s="11">
        <v>3</v>
      </c>
      <c r="EA605" s="11">
        <v>490</v>
      </c>
      <c r="EB605" s="11">
        <v>1.52</v>
      </c>
      <c r="EC605" s="16">
        <f t="shared" ref="EC605:EC609" si="1277">1+6*EA605/(EA605+2000)+EB605</f>
        <v>3.70072289156626</v>
      </c>
      <c r="ED605" s="11">
        <v>1</v>
      </c>
      <c r="EE605" s="11">
        <v>3.51</v>
      </c>
      <c r="EF605" s="8">
        <f t="shared" ref="EF605:EF609" si="1278">1+ED605*EE605</f>
        <v>4.51</v>
      </c>
      <c r="EG605" s="9">
        <v>1.275</v>
      </c>
      <c r="EH605" s="17">
        <v>1.2</v>
      </c>
      <c r="EI605" s="18">
        <f t="shared" ref="EI605:EI609" si="1279">DY605*DZ605*EG605*EF605*EC605*EH605</f>
        <v>516103.120836395</v>
      </c>
    </row>
    <row r="606" customHeight="1" spans="6:139">
      <c r="F606" s="11">
        <v>35434</v>
      </c>
      <c r="G606" s="11">
        <v>0.0847</v>
      </c>
      <c r="H606" s="12">
        <v>1.35</v>
      </c>
      <c r="I606" s="13">
        <f t="shared" si="1252"/>
        <v>4051.70073</v>
      </c>
      <c r="J606" s="11">
        <v>3</v>
      </c>
      <c r="K606" s="11">
        <v>490</v>
      </c>
      <c r="L606" s="11">
        <v>1.43</v>
      </c>
      <c r="M606" s="16">
        <f t="shared" si="1253"/>
        <v>3.61072289156627</v>
      </c>
      <c r="N606" s="11">
        <v>0.89</v>
      </c>
      <c r="O606" s="11">
        <v>1.78</v>
      </c>
      <c r="P606" s="8">
        <f t="shared" si="1254"/>
        <v>2.5842</v>
      </c>
      <c r="Q606" s="9">
        <v>1.275</v>
      </c>
      <c r="R606" s="17">
        <v>1</v>
      </c>
      <c r="S606" s="18">
        <f t="shared" si="1255"/>
        <v>144606.921507345</v>
      </c>
      <c r="Z606" s="11">
        <v>35728</v>
      </c>
      <c r="AA606" s="11">
        <v>0.0847</v>
      </c>
      <c r="AB606" s="12">
        <v>1.35</v>
      </c>
      <c r="AC606" s="13">
        <f t="shared" si="1256"/>
        <v>4085.31816</v>
      </c>
      <c r="AD606" s="11">
        <v>3</v>
      </c>
      <c r="AE606" s="11">
        <v>450</v>
      </c>
      <c r="AF606" s="11">
        <v>1.43</v>
      </c>
      <c r="AG606" s="16">
        <f t="shared" si="1257"/>
        <v>3.53204081632653</v>
      </c>
      <c r="AH606" s="11">
        <v>1</v>
      </c>
      <c r="AI606" s="11">
        <v>2.71</v>
      </c>
      <c r="AJ606" s="8">
        <f t="shared" si="1258"/>
        <v>3.71</v>
      </c>
      <c r="AK606" s="9">
        <v>1.275</v>
      </c>
      <c r="AL606" s="17">
        <v>1</v>
      </c>
      <c r="AM606" s="18">
        <f t="shared" si="1259"/>
        <v>204765.575968939</v>
      </c>
      <c r="AT606" s="11">
        <v>36903</v>
      </c>
      <c r="AU606" s="11">
        <v>0.0847</v>
      </c>
      <c r="AV606" s="12">
        <v>1.35</v>
      </c>
      <c r="AW606" s="13">
        <f t="shared" si="1260"/>
        <v>4219.673535</v>
      </c>
      <c r="AX606" s="11">
        <v>3</v>
      </c>
      <c r="AY606" s="11">
        <v>490</v>
      </c>
      <c r="AZ606" s="11">
        <v>1.43</v>
      </c>
      <c r="BA606" s="16">
        <f t="shared" si="1261"/>
        <v>3.61072289156627</v>
      </c>
      <c r="BB606" s="11">
        <v>0.93</v>
      </c>
      <c r="BC606" s="11">
        <v>1.85</v>
      </c>
      <c r="BD606" s="8">
        <f t="shared" si="1262"/>
        <v>2.7205</v>
      </c>
      <c r="BE606" s="9">
        <v>1.275</v>
      </c>
      <c r="BF606" s="17">
        <v>1.015</v>
      </c>
      <c r="BG606" s="18">
        <f t="shared" si="1263"/>
        <v>160923.408737645</v>
      </c>
      <c r="BN606" s="11">
        <v>38167</v>
      </c>
      <c r="BO606" s="11">
        <v>0.0847</v>
      </c>
      <c r="BP606" s="12">
        <v>1.35</v>
      </c>
      <c r="BQ606" s="13">
        <f t="shared" si="1264"/>
        <v>4364.205615</v>
      </c>
      <c r="BR606" s="11">
        <v>3</v>
      </c>
      <c r="BS606" s="11">
        <v>490</v>
      </c>
      <c r="BT606" s="11">
        <v>1.43</v>
      </c>
      <c r="BU606" s="16">
        <f t="shared" si="1265"/>
        <v>3.61072289156627</v>
      </c>
      <c r="BV606" s="11">
        <v>1</v>
      </c>
      <c r="BW606" s="11">
        <v>2.71</v>
      </c>
      <c r="BX606" s="8">
        <f t="shared" si="1266"/>
        <v>3.71</v>
      </c>
      <c r="BY606" s="9">
        <v>1.275</v>
      </c>
      <c r="BZ606" s="17">
        <v>1.015</v>
      </c>
      <c r="CA606" s="18">
        <f t="shared" si="1267"/>
        <v>226971.200343604</v>
      </c>
      <c r="CH606" s="11">
        <v>42781</v>
      </c>
      <c r="CI606" s="11">
        <v>0.0847</v>
      </c>
      <c r="CJ606" s="12">
        <v>1.35</v>
      </c>
      <c r="CK606" s="13">
        <f t="shared" si="1268"/>
        <v>4891.793445</v>
      </c>
      <c r="CL606" s="11">
        <v>3</v>
      </c>
      <c r="CM606" s="11">
        <v>490</v>
      </c>
      <c r="CN606" s="11">
        <v>1.43</v>
      </c>
      <c r="CO606" s="16">
        <f t="shared" si="1269"/>
        <v>3.61072289156627</v>
      </c>
      <c r="CP606" s="11">
        <v>0.93</v>
      </c>
      <c r="CQ606" s="11">
        <v>1.85</v>
      </c>
      <c r="CR606" s="8">
        <f t="shared" si="1270"/>
        <v>2.7205</v>
      </c>
      <c r="CS606" s="9">
        <v>1.275</v>
      </c>
      <c r="CT606" s="17">
        <v>1.085</v>
      </c>
      <c r="CU606" s="18">
        <f t="shared" si="1271"/>
        <v>199421.591577324</v>
      </c>
      <c r="DB606" s="11">
        <v>44045</v>
      </c>
      <c r="DC606" s="11">
        <v>0.0847</v>
      </c>
      <c r="DD606" s="12">
        <v>1.35</v>
      </c>
      <c r="DE606" s="13">
        <f t="shared" si="1272"/>
        <v>5036.325525</v>
      </c>
      <c r="DF606" s="11">
        <v>3</v>
      </c>
      <c r="DG606" s="11">
        <v>490</v>
      </c>
      <c r="DH606" s="11">
        <v>1.43</v>
      </c>
      <c r="DI606" s="16">
        <f t="shared" si="1273"/>
        <v>3.61072289156627</v>
      </c>
      <c r="DJ606" s="11">
        <v>1</v>
      </c>
      <c r="DK606" s="11">
        <v>2.71</v>
      </c>
      <c r="DL606" s="8">
        <f t="shared" si="1274"/>
        <v>3.71</v>
      </c>
      <c r="DM606" s="9">
        <v>1.275</v>
      </c>
      <c r="DN606" s="17">
        <v>1.085</v>
      </c>
      <c r="DO606" s="18">
        <f t="shared" si="1275"/>
        <v>279990.334756741</v>
      </c>
      <c r="DV606" s="11">
        <v>49923</v>
      </c>
      <c r="DW606" s="11">
        <v>0.09996</v>
      </c>
      <c r="DX606" s="12">
        <v>1.35</v>
      </c>
      <c r="DY606" s="13">
        <f t="shared" si="1276"/>
        <v>6736.909158</v>
      </c>
      <c r="DZ606" s="11">
        <v>3</v>
      </c>
      <c r="EA606" s="11">
        <v>490</v>
      </c>
      <c r="EB606" s="11">
        <v>1.52</v>
      </c>
      <c r="EC606" s="16">
        <f t="shared" si="1277"/>
        <v>3.70072289156626</v>
      </c>
      <c r="ED606" s="11">
        <v>1</v>
      </c>
      <c r="EE606" s="11">
        <v>3.51</v>
      </c>
      <c r="EF606" s="8">
        <f t="shared" si="1278"/>
        <v>4.51</v>
      </c>
      <c r="EG606" s="9">
        <v>1.275</v>
      </c>
      <c r="EH606" s="17">
        <v>1.2</v>
      </c>
      <c r="EI606" s="18">
        <f t="shared" si="1279"/>
        <v>516103.120836395</v>
      </c>
    </row>
    <row r="607" customHeight="1" spans="6:139">
      <c r="F607" s="11">
        <v>35434</v>
      </c>
      <c r="G607" s="11">
        <v>0.0847</v>
      </c>
      <c r="H607" s="12">
        <v>1.35</v>
      </c>
      <c r="I607" s="13">
        <f t="shared" si="1252"/>
        <v>4051.70073</v>
      </c>
      <c r="J607" s="11">
        <v>3</v>
      </c>
      <c r="K607" s="11">
        <v>240</v>
      </c>
      <c r="L607" s="11">
        <v>1.43</v>
      </c>
      <c r="M607" s="16">
        <f t="shared" si="1253"/>
        <v>3.07285714285714</v>
      </c>
      <c r="N607" s="11">
        <v>0.89</v>
      </c>
      <c r="O607" s="11">
        <v>1.78</v>
      </c>
      <c r="P607" s="8">
        <f t="shared" si="1254"/>
        <v>2.5842</v>
      </c>
      <c r="Q607" s="9">
        <v>1.075</v>
      </c>
      <c r="R607" s="17">
        <v>1</v>
      </c>
      <c r="S607" s="18">
        <f t="shared" si="1255"/>
        <v>103761.339869241</v>
      </c>
      <c r="Z607" s="11">
        <v>35728</v>
      </c>
      <c r="AA607" s="11">
        <v>0.0847</v>
      </c>
      <c r="AB607" s="12">
        <v>1.35</v>
      </c>
      <c r="AC607" s="13">
        <f t="shared" si="1256"/>
        <v>4085.31816</v>
      </c>
      <c r="AD607" s="11">
        <v>3</v>
      </c>
      <c r="AE607" s="11">
        <v>200</v>
      </c>
      <c r="AF607" s="11">
        <v>1.43</v>
      </c>
      <c r="AG607" s="16">
        <f t="shared" si="1257"/>
        <v>2.97545454545455</v>
      </c>
      <c r="AH607" s="11">
        <v>1</v>
      </c>
      <c r="AI607" s="11">
        <v>2.71</v>
      </c>
      <c r="AJ607" s="8">
        <f t="shared" si="1258"/>
        <v>3.71</v>
      </c>
      <c r="AK607" s="9">
        <v>1.075</v>
      </c>
      <c r="AL607" s="17">
        <v>1</v>
      </c>
      <c r="AM607" s="18">
        <f t="shared" si="1259"/>
        <v>145439.65419887</v>
      </c>
      <c r="AT607" s="11">
        <v>36903</v>
      </c>
      <c r="AU607" s="11">
        <v>0.0847</v>
      </c>
      <c r="AV607" s="12">
        <v>1.35</v>
      </c>
      <c r="AW607" s="13">
        <f t="shared" si="1260"/>
        <v>4219.673535</v>
      </c>
      <c r="AX607" s="11">
        <v>3</v>
      </c>
      <c r="AY607" s="11">
        <v>490</v>
      </c>
      <c r="AZ607" s="11">
        <v>1.43</v>
      </c>
      <c r="BA607" s="16">
        <f t="shared" si="1261"/>
        <v>3.61072289156627</v>
      </c>
      <c r="BB607" s="11">
        <v>0.93</v>
      </c>
      <c r="BC607" s="11">
        <v>1.85</v>
      </c>
      <c r="BD607" s="8">
        <f t="shared" si="1262"/>
        <v>2.7205</v>
      </c>
      <c r="BE607" s="9">
        <v>1.275</v>
      </c>
      <c r="BF607" s="17">
        <v>1.015</v>
      </c>
      <c r="BG607" s="18">
        <f t="shared" si="1263"/>
        <v>160923.408737645</v>
      </c>
      <c r="BN607" s="11">
        <v>38167</v>
      </c>
      <c r="BO607" s="11">
        <v>0.0847</v>
      </c>
      <c r="BP607" s="12">
        <v>1.35</v>
      </c>
      <c r="BQ607" s="13">
        <f t="shared" si="1264"/>
        <v>4364.205615</v>
      </c>
      <c r="BR607" s="11">
        <v>3</v>
      </c>
      <c r="BS607" s="11">
        <v>490</v>
      </c>
      <c r="BT607" s="11">
        <v>1.43</v>
      </c>
      <c r="BU607" s="16">
        <f t="shared" si="1265"/>
        <v>3.61072289156627</v>
      </c>
      <c r="BV607" s="11">
        <v>1</v>
      </c>
      <c r="BW607" s="11">
        <v>2.71</v>
      </c>
      <c r="BX607" s="8">
        <f t="shared" si="1266"/>
        <v>3.71</v>
      </c>
      <c r="BY607" s="9">
        <v>1.275</v>
      </c>
      <c r="BZ607" s="17">
        <v>1.015</v>
      </c>
      <c r="CA607" s="18">
        <f t="shared" si="1267"/>
        <v>226971.200343604</v>
      </c>
      <c r="CH607" s="11">
        <v>42781</v>
      </c>
      <c r="CI607" s="11">
        <v>0.0847</v>
      </c>
      <c r="CJ607" s="12">
        <v>1.35</v>
      </c>
      <c r="CK607" s="13">
        <f t="shared" si="1268"/>
        <v>4891.793445</v>
      </c>
      <c r="CL607" s="11">
        <v>3</v>
      </c>
      <c r="CM607" s="11">
        <v>490</v>
      </c>
      <c r="CN607" s="11">
        <v>1.43</v>
      </c>
      <c r="CO607" s="16">
        <f t="shared" si="1269"/>
        <v>3.61072289156627</v>
      </c>
      <c r="CP607" s="11">
        <v>0.93</v>
      </c>
      <c r="CQ607" s="11">
        <v>1.85</v>
      </c>
      <c r="CR607" s="8">
        <f t="shared" si="1270"/>
        <v>2.7205</v>
      </c>
      <c r="CS607" s="9">
        <v>1.275</v>
      </c>
      <c r="CT607" s="17">
        <v>1.085</v>
      </c>
      <c r="CU607" s="18">
        <f t="shared" si="1271"/>
        <v>199421.591577324</v>
      </c>
      <c r="DB607" s="11">
        <v>44045</v>
      </c>
      <c r="DC607" s="11">
        <v>0.0847</v>
      </c>
      <c r="DD607" s="12">
        <v>1.35</v>
      </c>
      <c r="DE607" s="13">
        <f t="shared" si="1272"/>
        <v>5036.325525</v>
      </c>
      <c r="DF607" s="11">
        <v>3</v>
      </c>
      <c r="DG607" s="11">
        <v>490</v>
      </c>
      <c r="DH607" s="11">
        <v>1.43</v>
      </c>
      <c r="DI607" s="16">
        <f t="shared" si="1273"/>
        <v>3.61072289156627</v>
      </c>
      <c r="DJ607" s="11">
        <v>1</v>
      </c>
      <c r="DK607" s="11">
        <v>2.71</v>
      </c>
      <c r="DL607" s="8">
        <f t="shared" si="1274"/>
        <v>3.71</v>
      </c>
      <c r="DM607" s="9">
        <v>1.275</v>
      </c>
      <c r="DN607" s="17">
        <v>1.085</v>
      </c>
      <c r="DO607" s="18">
        <f t="shared" si="1275"/>
        <v>279990.334756741</v>
      </c>
      <c r="DV607" s="11">
        <v>49923</v>
      </c>
      <c r="DW607" s="11">
        <v>0.09996</v>
      </c>
      <c r="DX607" s="12">
        <v>1.35</v>
      </c>
      <c r="DY607" s="13">
        <f t="shared" si="1276"/>
        <v>6736.909158</v>
      </c>
      <c r="DZ607" s="11">
        <v>3</v>
      </c>
      <c r="EA607" s="11">
        <v>490</v>
      </c>
      <c r="EB607" s="11">
        <v>1.52</v>
      </c>
      <c r="EC607" s="16">
        <f t="shared" si="1277"/>
        <v>3.70072289156626</v>
      </c>
      <c r="ED607" s="11">
        <v>1</v>
      </c>
      <c r="EE607" s="11">
        <v>3.51</v>
      </c>
      <c r="EF607" s="8">
        <f t="shared" si="1278"/>
        <v>4.51</v>
      </c>
      <c r="EG607" s="9">
        <v>1.275</v>
      </c>
      <c r="EH607" s="17">
        <v>1.2</v>
      </c>
      <c r="EI607" s="18">
        <f t="shared" si="1279"/>
        <v>516103.120836395</v>
      </c>
    </row>
    <row r="608" customHeight="1" spans="6:139">
      <c r="F608" s="11"/>
      <c r="G608" s="11"/>
      <c r="H608" s="12"/>
      <c r="I608" s="13"/>
      <c r="J608" s="11"/>
      <c r="K608" s="11"/>
      <c r="L608" s="11"/>
      <c r="M608" s="16"/>
      <c r="N608" s="11"/>
      <c r="O608" s="11"/>
      <c r="P608" s="8"/>
      <c r="Q608" s="9"/>
      <c r="R608" s="17">
        <v>1</v>
      </c>
      <c r="S608" s="18">
        <f t="shared" si="1255"/>
        <v>0</v>
      </c>
      <c r="Z608" s="11"/>
      <c r="AA608" s="11"/>
      <c r="AB608" s="12"/>
      <c r="AC608" s="13"/>
      <c r="AD608" s="11"/>
      <c r="AE608" s="11"/>
      <c r="AF608" s="11"/>
      <c r="AG608" s="16"/>
      <c r="AH608" s="11"/>
      <c r="AI608" s="11"/>
      <c r="AJ608" s="8"/>
      <c r="AK608" s="9"/>
      <c r="AL608" s="17">
        <v>1</v>
      </c>
      <c r="AM608" s="18">
        <f t="shared" si="1259"/>
        <v>0</v>
      </c>
      <c r="AT608" s="11">
        <v>36903</v>
      </c>
      <c r="AU608" s="11">
        <v>0.0847</v>
      </c>
      <c r="AV608" s="12">
        <v>1.35</v>
      </c>
      <c r="AW608" s="13">
        <f t="shared" si="1260"/>
        <v>4219.673535</v>
      </c>
      <c r="AX608" s="11">
        <v>3</v>
      </c>
      <c r="AY608" s="11">
        <v>240</v>
      </c>
      <c r="AZ608" s="11">
        <v>1.43</v>
      </c>
      <c r="BA608" s="16">
        <f t="shared" si="1261"/>
        <v>3.07285714285714</v>
      </c>
      <c r="BB608" s="11">
        <v>0.93</v>
      </c>
      <c r="BC608" s="11">
        <v>1.85</v>
      </c>
      <c r="BD608" s="8">
        <f t="shared" si="1262"/>
        <v>2.7205</v>
      </c>
      <c r="BE608" s="9">
        <v>1.075</v>
      </c>
      <c r="BF608" s="17">
        <v>1.015</v>
      </c>
      <c r="BG608" s="18">
        <f t="shared" si="1263"/>
        <v>115469.082205001</v>
      </c>
      <c r="BN608" s="11">
        <v>38167</v>
      </c>
      <c r="BO608" s="11">
        <v>0.0847</v>
      </c>
      <c r="BP608" s="12">
        <v>1.35</v>
      </c>
      <c r="BQ608" s="13">
        <f t="shared" si="1264"/>
        <v>4364.205615</v>
      </c>
      <c r="BR608" s="11">
        <v>3</v>
      </c>
      <c r="BS608" s="11">
        <v>240</v>
      </c>
      <c r="BT608" s="11">
        <v>1.43</v>
      </c>
      <c r="BU608" s="16">
        <f t="shared" si="1265"/>
        <v>3.07285714285714</v>
      </c>
      <c r="BV608" s="11">
        <v>1</v>
      </c>
      <c r="BW608" s="11">
        <v>2.71</v>
      </c>
      <c r="BX608" s="8">
        <f t="shared" si="1266"/>
        <v>3.71</v>
      </c>
      <c r="BY608" s="9">
        <v>1.075</v>
      </c>
      <c r="BZ608" s="17">
        <v>1.015</v>
      </c>
      <c r="CA608" s="18">
        <f t="shared" si="1267"/>
        <v>162861.055431474</v>
      </c>
      <c r="CH608" s="11">
        <v>42781</v>
      </c>
      <c r="CI608" s="11">
        <v>0.0847</v>
      </c>
      <c r="CJ608" s="12">
        <v>1.35</v>
      </c>
      <c r="CK608" s="13">
        <f t="shared" si="1268"/>
        <v>4891.793445</v>
      </c>
      <c r="CL608" s="11">
        <v>3</v>
      </c>
      <c r="CM608" s="11">
        <v>240</v>
      </c>
      <c r="CN608" s="11">
        <v>1.43</v>
      </c>
      <c r="CO608" s="16">
        <f t="shared" si="1269"/>
        <v>3.07285714285714</v>
      </c>
      <c r="CP608" s="11">
        <v>0.93</v>
      </c>
      <c r="CQ608" s="11">
        <v>1.85</v>
      </c>
      <c r="CR608" s="8">
        <f t="shared" si="1270"/>
        <v>2.7205</v>
      </c>
      <c r="CS608" s="9">
        <v>1.075</v>
      </c>
      <c r="CT608" s="17">
        <v>1.085</v>
      </c>
      <c r="CU608" s="18">
        <f t="shared" si="1271"/>
        <v>143093.092123317</v>
      </c>
      <c r="DB608" s="11">
        <v>44045</v>
      </c>
      <c r="DC608" s="11">
        <v>0.0847</v>
      </c>
      <c r="DD608" s="12">
        <v>1.35</v>
      </c>
      <c r="DE608" s="13">
        <f t="shared" si="1272"/>
        <v>5036.325525</v>
      </c>
      <c r="DF608" s="11">
        <v>3</v>
      </c>
      <c r="DG608" s="11">
        <v>240</v>
      </c>
      <c r="DH608" s="11">
        <v>1.43</v>
      </c>
      <c r="DI608" s="16">
        <f t="shared" si="1273"/>
        <v>3.07285714285714</v>
      </c>
      <c r="DJ608" s="11">
        <v>1</v>
      </c>
      <c r="DK608" s="11">
        <v>2.71</v>
      </c>
      <c r="DL608" s="8">
        <f t="shared" si="1274"/>
        <v>3.71</v>
      </c>
      <c r="DM608" s="9">
        <v>1.075</v>
      </c>
      <c r="DN608" s="17">
        <v>1.085</v>
      </c>
      <c r="DO608" s="18">
        <f t="shared" si="1275"/>
        <v>200904.437920154</v>
      </c>
      <c r="DV608" s="11">
        <v>49923</v>
      </c>
      <c r="DW608" s="11">
        <v>0.09996</v>
      </c>
      <c r="DX608" s="12">
        <v>1.35</v>
      </c>
      <c r="DY608" s="13">
        <f t="shared" si="1276"/>
        <v>6736.909158</v>
      </c>
      <c r="DZ608" s="11">
        <v>3</v>
      </c>
      <c r="EA608" s="11">
        <v>240</v>
      </c>
      <c r="EB608" s="11">
        <v>1.52</v>
      </c>
      <c r="EC608" s="16">
        <f t="shared" si="1277"/>
        <v>3.16285714285714</v>
      </c>
      <c r="ED608" s="11">
        <v>1</v>
      </c>
      <c r="EE608" s="11">
        <v>3.51</v>
      </c>
      <c r="EF608" s="8">
        <f t="shared" si="1278"/>
        <v>4.51</v>
      </c>
      <c r="EG608" s="9">
        <v>1.075</v>
      </c>
      <c r="EH608" s="17">
        <v>1.2</v>
      </c>
      <c r="EI608" s="18">
        <f t="shared" si="1279"/>
        <v>371901.366993371</v>
      </c>
    </row>
    <row r="609" customHeight="1" spans="6:139">
      <c r="F609" s="11"/>
      <c r="G609" s="11"/>
      <c r="H609" s="12"/>
      <c r="I609" s="13"/>
      <c r="J609" s="11"/>
      <c r="K609" s="11"/>
      <c r="L609" s="11"/>
      <c r="M609" s="16"/>
      <c r="N609" s="11"/>
      <c r="O609" s="11"/>
      <c r="P609" s="8"/>
      <c r="Q609" s="9"/>
      <c r="R609" s="17">
        <v>1</v>
      </c>
      <c r="S609" s="18">
        <f t="shared" si="1255"/>
        <v>0</v>
      </c>
      <c r="Z609" s="11"/>
      <c r="AA609" s="11"/>
      <c r="AB609" s="12"/>
      <c r="AC609" s="13"/>
      <c r="AD609" s="11"/>
      <c r="AE609" s="11"/>
      <c r="AF609" s="11"/>
      <c r="AG609" s="16"/>
      <c r="AH609" s="11"/>
      <c r="AI609" s="11"/>
      <c r="AJ609" s="8"/>
      <c r="AK609" s="9"/>
      <c r="AL609" s="17">
        <v>1</v>
      </c>
      <c r="AM609" s="18">
        <f t="shared" si="1259"/>
        <v>0</v>
      </c>
      <c r="AT609" s="11"/>
      <c r="AU609" s="11"/>
      <c r="AV609" s="12"/>
      <c r="AW609" s="13"/>
      <c r="AX609" s="11"/>
      <c r="AY609" s="11"/>
      <c r="AZ609" s="11"/>
      <c r="BA609" s="16"/>
      <c r="BB609" s="11"/>
      <c r="BC609" s="11"/>
      <c r="BD609" s="8"/>
      <c r="BE609" s="9"/>
      <c r="BF609" s="17">
        <v>1</v>
      </c>
      <c r="BG609" s="18">
        <f t="shared" si="1263"/>
        <v>0</v>
      </c>
      <c r="BN609" s="11"/>
      <c r="BO609" s="11"/>
      <c r="BP609" s="12"/>
      <c r="BQ609" s="13"/>
      <c r="BR609" s="11"/>
      <c r="BS609" s="11"/>
      <c r="BT609" s="11"/>
      <c r="BU609" s="16"/>
      <c r="BV609" s="11"/>
      <c r="BW609" s="11"/>
      <c r="BX609" s="8"/>
      <c r="BY609" s="9"/>
      <c r="BZ609" s="17">
        <v>1</v>
      </c>
      <c r="CA609" s="18">
        <f t="shared" si="1267"/>
        <v>0</v>
      </c>
      <c r="CH609" s="11">
        <v>42781</v>
      </c>
      <c r="CI609" s="11">
        <v>0.0847</v>
      </c>
      <c r="CJ609" s="12">
        <v>1.35</v>
      </c>
      <c r="CK609" s="13">
        <f t="shared" si="1268"/>
        <v>4891.793445</v>
      </c>
      <c r="CL609" s="11">
        <v>3</v>
      </c>
      <c r="CM609" s="11">
        <v>240</v>
      </c>
      <c r="CN609" s="11">
        <v>1.43</v>
      </c>
      <c r="CO609" s="16">
        <f t="shared" si="1269"/>
        <v>3.07285714285714</v>
      </c>
      <c r="CP609" s="11">
        <v>0.93</v>
      </c>
      <c r="CQ609" s="11">
        <v>1.85</v>
      </c>
      <c r="CR609" s="8">
        <f t="shared" si="1270"/>
        <v>2.7205</v>
      </c>
      <c r="CS609" s="9">
        <v>1.075</v>
      </c>
      <c r="CT609" s="17">
        <v>1.085</v>
      </c>
      <c r="CU609" s="18">
        <f t="shared" si="1271"/>
        <v>143093.092123317</v>
      </c>
      <c r="DB609" s="11">
        <v>44045</v>
      </c>
      <c r="DC609" s="11">
        <v>0.0847</v>
      </c>
      <c r="DD609" s="12">
        <v>1.35</v>
      </c>
      <c r="DE609" s="13">
        <f t="shared" si="1272"/>
        <v>5036.325525</v>
      </c>
      <c r="DF609" s="11">
        <v>3</v>
      </c>
      <c r="DG609" s="11">
        <v>240</v>
      </c>
      <c r="DH609" s="11">
        <v>1.43</v>
      </c>
      <c r="DI609" s="16">
        <f t="shared" si="1273"/>
        <v>3.07285714285714</v>
      </c>
      <c r="DJ609" s="11">
        <v>1</v>
      </c>
      <c r="DK609" s="11">
        <v>2.71</v>
      </c>
      <c r="DL609" s="8">
        <f t="shared" si="1274"/>
        <v>3.71</v>
      </c>
      <c r="DM609" s="9">
        <v>1.075</v>
      </c>
      <c r="DN609" s="17">
        <v>1.085</v>
      </c>
      <c r="DO609" s="18">
        <f t="shared" si="1275"/>
        <v>200904.437920154</v>
      </c>
      <c r="DV609" s="11">
        <v>49923</v>
      </c>
      <c r="DW609" s="11">
        <v>0.09996</v>
      </c>
      <c r="DX609" s="12">
        <v>1.35</v>
      </c>
      <c r="DY609" s="13">
        <f t="shared" si="1276"/>
        <v>6736.909158</v>
      </c>
      <c r="DZ609" s="11">
        <v>3</v>
      </c>
      <c r="EA609" s="11">
        <v>240</v>
      </c>
      <c r="EB609" s="11">
        <v>1.52</v>
      </c>
      <c r="EC609" s="16">
        <f t="shared" si="1277"/>
        <v>3.16285714285714</v>
      </c>
      <c r="ED609" s="11">
        <v>1</v>
      </c>
      <c r="EE609" s="11">
        <v>3.51</v>
      </c>
      <c r="EF609" s="8">
        <f t="shared" si="1278"/>
        <v>4.51</v>
      </c>
      <c r="EG609" s="9">
        <v>1.075</v>
      </c>
      <c r="EH609" s="17">
        <v>1.2</v>
      </c>
      <c r="EI609" s="18">
        <f t="shared" si="1279"/>
        <v>371901.366993371</v>
      </c>
    </row>
    <row r="610" customHeight="1" spans="6:139">
      <c r="F610" s="39" t="s">
        <v>51</v>
      </c>
      <c r="G610" s="40"/>
      <c r="H610" s="40"/>
      <c r="I610" s="40"/>
      <c r="J610" s="40"/>
      <c r="K610" s="40"/>
      <c r="L610" s="40"/>
      <c r="M610" s="25">
        <f>SUM(S605:S609)</f>
        <v>392975.182883931</v>
      </c>
      <c r="N610" s="25"/>
      <c r="O610" s="25"/>
      <c r="P610" s="25"/>
      <c r="Q610" s="25"/>
      <c r="R610" s="25"/>
      <c r="S610" s="25"/>
      <c r="Z610" s="39" t="s">
        <v>51</v>
      </c>
      <c r="AA610" s="40"/>
      <c r="AB610" s="40"/>
      <c r="AC610" s="40"/>
      <c r="AD610" s="40"/>
      <c r="AE610" s="40"/>
      <c r="AF610" s="40"/>
      <c r="AG610" s="25">
        <f>SUM(AM605:AM609)</f>
        <v>554970.806136747</v>
      </c>
      <c r="AH610" s="25"/>
      <c r="AI610" s="25"/>
      <c r="AJ610" s="25"/>
      <c r="AK610" s="25"/>
      <c r="AL610" s="25"/>
      <c r="AM610" s="25"/>
      <c r="AT610" s="39" t="s">
        <v>51</v>
      </c>
      <c r="AU610" s="40"/>
      <c r="AV610" s="40"/>
      <c r="AW610" s="40"/>
      <c r="AX610" s="40"/>
      <c r="AY610" s="40"/>
      <c r="AZ610" s="40"/>
      <c r="BA610" s="25">
        <f>SUM(BG605:BG609)</f>
        <v>598239.308417937</v>
      </c>
      <c r="BB610" s="25"/>
      <c r="BC610" s="25"/>
      <c r="BD610" s="25"/>
      <c r="BE610" s="25"/>
      <c r="BF610" s="25"/>
      <c r="BG610" s="25"/>
      <c r="BN610" s="39" t="s">
        <v>51</v>
      </c>
      <c r="BO610" s="40"/>
      <c r="BP610" s="40"/>
      <c r="BQ610" s="40"/>
      <c r="BR610" s="40"/>
      <c r="BS610" s="40"/>
      <c r="BT610" s="40"/>
      <c r="BU610" s="25">
        <f>SUM(CA605:CA609)</f>
        <v>843774.656462286</v>
      </c>
      <c r="BV610" s="25"/>
      <c r="BW610" s="25"/>
      <c r="BX610" s="25"/>
      <c r="BY610" s="25"/>
      <c r="BZ610" s="25"/>
      <c r="CA610" s="25"/>
      <c r="CH610" s="39" t="s">
        <v>51</v>
      </c>
      <c r="CI610" s="40"/>
      <c r="CJ610" s="40"/>
      <c r="CK610" s="40"/>
      <c r="CL610" s="40"/>
      <c r="CM610" s="40"/>
      <c r="CN610" s="40"/>
      <c r="CO610" s="25">
        <f>SUM(CU605:CU609)</f>
        <v>884450.958978605</v>
      </c>
      <c r="CP610" s="25"/>
      <c r="CQ610" s="25"/>
      <c r="CR610" s="25"/>
      <c r="CS610" s="25"/>
      <c r="CT610" s="25"/>
      <c r="CU610" s="25"/>
      <c r="DB610" s="39" t="s">
        <v>51</v>
      </c>
      <c r="DC610" s="40"/>
      <c r="DD610" s="40"/>
      <c r="DE610" s="40"/>
      <c r="DF610" s="40"/>
      <c r="DG610" s="40"/>
      <c r="DH610" s="40"/>
      <c r="DI610" s="25">
        <f>SUM(DO605:DO609)</f>
        <v>1241779.88011053</v>
      </c>
      <c r="DJ610" s="25"/>
      <c r="DK610" s="25"/>
      <c r="DL610" s="25"/>
      <c r="DM610" s="25"/>
      <c r="DN610" s="25"/>
      <c r="DO610" s="25"/>
      <c r="DV610" s="39" t="s">
        <v>51</v>
      </c>
      <c r="DW610" s="40"/>
      <c r="DX610" s="40"/>
      <c r="DY610" s="40"/>
      <c r="DZ610" s="40"/>
      <c r="EA610" s="40"/>
      <c r="EB610" s="40"/>
      <c r="EC610" s="25">
        <f>SUM(EI605:EI609)</f>
        <v>2292112.09649593</v>
      </c>
      <c r="ED610" s="25"/>
      <c r="EE610" s="25"/>
      <c r="EF610" s="25"/>
      <c r="EG610" s="25"/>
      <c r="EH610" s="25"/>
      <c r="EI610" s="25"/>
    </row>
    <row r="611" customHeight="1" spans="6:139">
      <c r="F611" s="40"/>
      <c r="G611" s="40"/>
      <c r="H611" s="40"/>
      <c r="I611" s="40"/>
      <c r="J611" s="40"/>
      <c r="K611" s="40"/>
      <c r="L611" s="40"/>
      <c r="M611" s="25"/>
      <c r="N611" s="25"/>
      <c r="O611" s="25"/>
      <c r="P611" s="25"/>
      <c r="Q611" s="25"/>
      <c r="R611" s="25"/>
      <c r="S611" s="25"/>
      <c r="Z611" s="40"/>
      <c r="AA611" s="40"/>
      <c r="AB611" s="40"/>
      <c r="AC611" s="40"/>
      <c r="AD611" s="40"/>
      <c r="AE611" s="40"/>
      <c r="AF611" s="40"/>
      <c r="AG611" s="25"/>
      <c r="AH611" s="25"/>
      <c r="AI611" s="25"/>
      <c r="AJ611" s="25"/>
      <c r="AK611" s="25"/>
      <c r="AL611" s="25"/>
      <c r="AM611" s="25"/>
      <c r="AT611" s="40"/>
      <c r="AU611" s="40"/>
      <c r="AV611" s="40"/>
      <c r="AW611" s="40"/>
      <c r="AX611" s="40"/>
      <c r="AY611" s="40"/>
      <c r="AZ611" s="40"/>
      <c r="BA611" s="25"/>
      <c r="BB611" s="25"/>
      <c r="BC611" s="25"/>
      <c r="BD611" s="25"/>
      <c r="BE611" s="25"/>
      <c r="BF611" s="25"/>
      <c r="BG611" s="25"/>
      <c r="BN611" s="40"/>
      <c r="BO611" s="40"/>
      <c r="BP611" s="40"/>
      <c r="BQ611" s="40"/>
      <c r="BR611" s="40"/>
      <c r="BS611" s="40"/>
      <c r="BT611" s="40"/>
      <c r="BU611" s="25"/>
      <c r="BV611" s="25"/>
      <c r="BW611" s="25"/>
      <c r="BX611" s="25"/>
      <c r="BY611" s="25"/>
      <c r="BZ611" s="25"/>
      <c r="CA611" s="25"/>
      <c r="CH611" s="40"/>
      <c r="CI611" s="40"/>
      <c r="CJ611" s="40"/>
      <c r="CK611" s="40"/>
      <c r="CL611" s="40"/>
      <c r="CM611" s="40"/>
      <c r="CN611" s="40"/>
      <c r="CO611" s="25"/>
      <c r="CP611" s="25"/>
      <c r="CQ611" s="25"/>
      <c r="CR611" s="25"/>
      <c r="CS611" s="25"/>
      <c r="CT611" s="25"/>
      <c r="CU611" s="25"/>
      <c r="DB611" s="40"/>
      <c r="DC611" s="40"/>
      <c r="DD611" s="40"/>
      <c r="DE611" s="40"/>
      <c r="DF611" s="40"/>
      <c r="DG611" s="40"/>
      <c r="DH611" s="40"/>
      <c r="DI611" s="25"/>
      <c r="DJ611" s="25"/>
      <c r="DK611" s="25"/>
      <c r="DL611" s="25"/>
      <c r="DM611" s="25"/>
      <c r="DN611" s="25"/>
      <c r="DO611" s="25"/>
      <c r="DV611" s="40"/>
      <c r="DW611" s="40"/>
      <c r="DX611" s="40"/>
      <c r="DY611" s="40"/>
      <c r="DZ611" s="40"/>
      <c r="EA611" s="40"/>
      <c r="EB611" s="40"/>
      <c r="EC611" s="25"/>
      <c r="ED611" s="25"/>
      <c r="EE611" s="25"/>
      <c r="EF611" s="25"/>
      <c r="EG611" s="25"/>
      <c r="EH611" s="25"/>
      <c r="EI611" s="25"/>
    </row>
    <row r="612" customHeight="1" spans="6:139">
      <c r="F612" s="35" t="s">
        <v>30</v>
      </c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Z612" s="35" t="s">
        <v>30</v>
      </c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T612" s="35" t="s">
        <v>30</v>
      </c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N612" s="35" t="s">
        <v>30</v>
      </c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CH612" s="35" t="s">
        <v>30</v>
      </c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DB612" s="35" t="s">
        <v>30</v>
      </c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V612" s="35" t="s">
        <v>30</v>
      </c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</row>
    <row r="613" customHeight="1" spans="6:139">
      <c r="F613" s="13" t="s">
        <v>8</v>
      </c>
      <c r="G613" s="13"/>
      <c r="H613" s="13"/>
      <c r="I613" s="13"/>
      <c r="J613" s="13"/>
      <c r="K613" s="8" t="s">
        <v>53</v>
      </c>
      <c r="L613" s="8"/>
      <c r="M613" s="8"/>
      <c r="N613" s="8"/>
      <c r="O613" s="9" t="s">
        <v>38</v>
      </c>
      <c r="P613" s="9"/>
      <c r="Q613" s="41" t="s">
        <v>13</v>
      </c>
      <c r="Z613" s="13" t="s">
        <v>8</v>
      </c>
      <c r="AA613" s="13"/>
      <c r="AB613" s="13"/>
      <c r="AC613" s="13"/>
      <c r="AD613" s="13"/>
      <c r="AE613" s="8" t="s">
        <v>53</v>
      </c>
      <c r="AF613" s="8"/>
      <c r="AG613" s="8"/>
      <c r="AH613" s="8"/>
      <c r="AI613" s="9" t="s">
        <v>38</v>
      </c>
      <c r="AJ613" s="9"/>
      <c r="AK613" s="41" t="s">
        <v>13</v>
      </c>
      <c r="AT613" s="13" t="s">
        <v>8</v>
      </c>
      <c r="AU613" s="13"/>
      <c r="AV613" s="13"/>
      <c r="AW613" s="13"/>
      <c r="AX613" s="13"/>
      <c r="AY613" s="8" t="s">
        <v>53</v>
      </c>
      <c r="AZ613" s="8"/>
      <c r="BA613" s="8"/>
      <c r="BB613" s="8"/>
      <c r="BC613" s="9" t="s">
        <v>38</v>
      </c>
      <c r="BD613" s="9"/>
      <c r="BE613" s="41" t="s">
        <v>13</v>
      </c>
      <c r="BN613" s="13" t="s">
        <v>8</v>
      </c>
      <c r="BO613" s="13"/>
      <c r="BP613" s="13"/>
      <c r="BQ613" s="13"/>
      <c r="BR613" s="13"/>
      <c r="BS613" s="8" t="s">
        <v>53</v>
      </c>
      <c r="BT613" s="8"/>
      <c r="BU613" s="8"/>
      <c r="BV613" s="8"/>
      <c r="BW613" s="9" t="s">
        <v>38</v>
      </c>
      <c r="BX613" s="9"/>
      <c r="BY613" s="41" t="s">
        <v>13</v>
      </c>
      <c r="CH613" s="13" t="s">
        <v>8</v>
      </c>
      <c r="CI613" s="13"/>
      <c r="CJ613" s="13"/>
      <c r="CK613" s="13"/>
      <c r="CL613" s="13"/>
      <c r="CM613" s="8" t="s">
        <v>53</v>
      </c>
      <c r="CN613" s="8"/>
      <c r="CO613" s="8"/>
      <c r="CP613" s="8"/>
      <c r="CQ613" s="9" t="s">
        <v>38</v>
      </c>
      <c r="CR613" s="9"/>
      <c r="CS613" s="41" t="s">
        <v>13</v>
      </c>
      <c r="DB613" s="13" t="s">
        <v>8</v>
      </c>
      <c r="DC613" s="13"/>
      <c r="DD613" s="13"/>
      <c r="DE613" s="13"/>
      <c r="DF613" s="13"/>
      <c r="DG613" s="8" t="s">
        <v>53</v>
      </c>
      <c r="DH613" s="8"/>
      <c r="DI613" s="8"/>
      <c r="DJ613" s="8"/>
      <c r="DK613" s="9" t="s">
        <v>38</v>
      </c>
      <c r="DL613" s="9"/>
      <c r="DM613" s="41" t="s">
        <v>13</v>
      </c>
      <c r="DV613" s="13" t="s">
        <v>8</v>
      </c>
      <c r="DW613" s="13"/>
      <c r="DX613" s="13"/>
      <c r="DY613" s="13"/>
      <c r="DZ613" s="13"/>
      <c r="EA613" s="8" t="s">
        <v>53</v>
      </c>
      <c r="EB613" s="8"/>
      <c r="EC613" s="8"/>
      <c r="ED613" s="8"/>
      <c r="EE613" s="9" t="s">
        <v>38</v>
      </c>
      <c r="EF613" s="9"/>
      <c r="EG613" s="41" t="s">
        <v>13</v>
      </c>
    </row>
    <row r="614" customHeight="1" spans="6:139">
      <c r="F614" s="13" t="s">
        <v>54</v>
      </c>
      <c r="G614" s="13" t="s">
        <v>55</v>
      </c>
      <c r="H614" s="13" t="s">
        <v>56</v>
      </c>
      <c r="I614" s="13" t="s">
        <v>57</v>
      </c>
      <c r="J614" s="13" t="s">
        <v>8</v>
      </c>
      <c r="K614" s="8" t="s">
        <v>58</v>
      </c>
      <c r="L614" s="8" t="s">
        <v>26</v>
      </c>
      <c r="M614" s="8" t="s">
        <v>27</v>
      </c>
      <c r="N614" s="42" t="s">
        <v>28</v>
      </c>
      <c r="O614" s="9" t="s">
        <v>59</v>
      </c>
      <c r="P614" s="9" t="s">
        <v>60</v>
      </c>
      <c r="Q614" s="41"/>
      <c r="Z614" s="13" t="s">
        <v>54</v>
      </c>
      <c r="AA614" s="13" t="s">
        <v>55</v>
      </c>
      <c r="AB614" s="13" t="s">
        <v>56</v>
      </c>
      <c r="AC614" s="13" t="s">
        <v>57</v>
      </c>
      <c r="AD614" s="13" t="s">
        <v>8</v>
      </c>
      <c r="AE614" s="8" t="s">
        <v>58</v>
      </c>
      <c r="AF614" s="8" t="s">
        <v>26</v>
      </c>
      <c r="AG614" s="8" t="s">
        <v>27</v>
      </c>
      <c r="AH614" s="42" t="s">
        <v>28</v>
      </c>
      <c r="AI614" s="9" t="s">
        <v>59</v>
      </c>
      <c r="AJ614" s="9" t="s">
        <v>60</v>
      </c>
      <c r="AK614" s="41"/>
      <c r="AT614" s="13" t="s">
        <v>54</v>
      </c>
      <c r="AU614" s="13" t="s">
        <v>55</v>
      </c>
      <c r="AV614" s="13" t="s">
        <v>56</v>
      </c>
      <c r="AW614" s="13" t="s">
        <v>57</v>
      </c>
      <c r="AX614" s="13" t="s">
        <v>8</v>
      </c>
      <c r="AY614" s="8" t="s">
        <v>58</v>
      </c>
      <c r="AZ614" s="8" t="s">
        <v>26</v>
      </c>
      <c r="BA614" s="8" t="s">
        <v>27</v>
      </c>
      <c r="BB614" s="42" t="s">
        <v>28</v>
      </c>
      <c r="BC614" s="9" t="s">
        <v>59</v>
      </c>
      <c r="BD614" s="9" t="s">
        <v>60</v>
      </c>
      <c r="BE614" s="41"/>
      <c r="BN614" s="13" t="s">
        <v>54</v>
      </c>
      <c r="BO614" s="13" t="s">
        <v>55</v>
      </c>
      <c r="BP614" s="13" t="s">
        <v>56</v>
      </c>
      <c r="BQ614" s="13" t="s">
        <v>57</v>
      </c>
      <c r="BR614" s="13" t="s">
        <v>8</v>
      </c>
      <c r="BS614" s="8" t="s">
        <v>58</v>
      </c>
      <c r="BT614" s="8" t="s">
        <v>26</v>
      </c>
      <c r="BU614" s="8" t="s">
        <v>27</v>
      </c>
      <c r="BV614" s="42" t="s">
        <v>28</v>
      </c>
      <c r="BW614" s="9" t="s">
        <v>59</v>
      </c>
      <c r="BX614" s="9" t="s">
        <v>60</v>
      </c>
      <c r="BY614" s="41"/>
      <c r="CH614" s="13" t="s">
        <v>54</v>
      </c>
      <c r="CI614" s="13" t="s">
        <v>55</v>
      </c>
      <c r="CJ614" s="13" t="s">
        <v>56</v>
      </c>
      <c r="CK614" s="13" t="s">
        <v>57</v>
      </c>
      <c r="CL614" s="13" t="s">
        <v>8</v>
      </c>
      <c r="CM614" s="8" t="s">
        <v>58</v>
      </c>
      <c r="CN614" s="8" t="s">
        <v>26</v>
      </c>
      <c r="CO614" s="8" t="s">
        <v>27</v>
      </c>
      <c r="CP614" s="42" t="s">
        <v>28</v>
      </c>
      <c r="CQ614" s="9" t="s">
        <v>59</v>
      </c>
      <c r="CR614" s="9" t="s">
        <v>60</v>
      </c>
      <c r="CS614" s="41"/>
      <c r="DB614" s="13" t="s">
        <v>54</v>
      </c>
      <c r="DC614" s="13" t="s">
        <v>55</v>
      </c>
      <c r="DD614" s="13" t="s">
        <v>56</v>
      </c>
      <c r="DE614" s="13" t="s">
        <v>57</v>
      </c>
      <c r="DF614" s="13" t="s">
        <v>8</v>
      </c>
      <c r="DG614" s="8" t="s">
        <v>58</v>
      </c>
      <c r="DH614" s="8" t="s">
        <v>26</v>
      </c>
      <c r="DI614" s="8" t="s">
        <v>27</v>
      </c>
      <c r="DJ614" s="42" t="s">
        <v>28</v>
      </c>
      <c r="DK614" s="9" t="s">
        <v>59</v>
      </c>
      <c r="DL614" s="9" t="s">
        <v>60</v>
      </c>
      <c r="DM614" s="41"/>
      <c r="DV614" s="13" t="s">
        <v>54</v>
      </c>
      <c r="DW614" s="13" t="s">
        <v>55</v>
      </c>
      <c r="DX614" s="13" t="s">
        <v>56</v>
      </c>
      <c r="DY614" s="13" t="s">
        <v>57</v>
      </c>
      <c r="DZ614" s="13" t="s">
        <v>8</v>
      </c>
      <c r="EA614" s="8" t="s">
        <v>58</v>
      </c>
      <c r="EB614" s="8" t="s">
        <v>26</v>
      </c>
      <c r="EC614" s="8" t="s">
        <v>27</v>
      </c>
      <c r="ED614" s="42" t="s">
        <v>28</v>
      </c>
      <c r="EE614" s="9" t="s">
        <v>59</v>
      </c>
      <c r="EF614" s="9" t="s">
        <v>60</v>
      </c>
      <c r="EG614" s="41"/>
    </row>
    <row r="615" customHeight="1" spans="6:139">
      <c r="F615" s="11">
        <v>2704</v>
      </c>
      <c r="G615" s="12">
        <v>1.05</v>
      </c>
      <c r="H615" s="11">
        <v>1</v>
      </c>
      <c r="I615" s="11">
        <v>0</v>
      </c>
      <c r="J615" s="13">
        <f t="shared" ref="J615:J629" si="1280">F615*G615*H615+I615</f>
        <v>2839.2</v>
      </c>
      <c r="K615" s="11">
        <v>1</v>
      </c>
      <c r="L615" s="11">
        <v>1</v>
      </c>
      <c r="M615" s="11">
        <v>2.38</v>
      </c>
      <c r="N615" s="42">
        <f t="shared" ref="N615:N629" si="1281">L615*M615+1</f>
        <v>3.38</v>
      </c>
      <c r="O615" s="11">
        <v>1.275</v>
      </c>
      <c r="P615" s="9">
        <v>0.5</v>
      </c>
      <c r="Q615" s="43">
        <f t="shared" ref="Q615:Q629" si="1282">J615*K615*N615*O615*P615</f>
        <v>6117.7662</v>
      </c>
      <c r="Z615" s="11">
        <v>2704</v>
      </c>
      <c r="AA615" s="12">
        <v>1.05</v>
      </c>
      <c r="AB615" s="11">
        <v>1</v>
      </c>
      <c r="AC615" s="11">
        <v>0</v>
      </c>
      <c r="AD615" s="13">
        <f t="shared" ref="AD615:AD629" si="1283">Z615*AA615*AB615+AC615</f>
        <v>2839.2</v>
      </c>
      <c r="AE615" s="11">
        <v>1</v>
      </c>
      <c r="AF615" s="11">
        <v>1</v>
      </c>
      <c r="AG615" s="11">
        <v>2.38</v>
      </c>
      <c r="AH615" s="42">
        <f t="shared" ref="AH615:AH629" si="1284">AF615*AG615+1</f>
        <v>3.38</v>
      </c>
      <c r="AI615" s="11">
        <v>1.275</v>
      </c>
      <c r="AJ615" s="9">
        <v>0.5</v>
      </c>
      <c r="AK615" s="43">
        <f t="shared" ref="AK615:AK629" si="1285">AD615*AE615*AH615*AI615*AJ615</f>
        <v>6117.7662</v>
      </c>
      <c r="AT615" s="11">
        <v>2704</v>
      </c>
      <c r="AU615" s="12">
        <v>1.05</v>
      </c>
      <c r="AV615" s="11">
        <v>1</v>
      </c>
      <c r="AW615" s="11">
        <v>0</v>
      </c>
      <c r="AX615" s="13">
        <f t="shared" ref="AX615:AX629" si="1286">AT615*AU615*AV615+AW615</f>
        <v>2839.2</v>
      </c>
      <c r="AY615" s="11">
        <v>1</v>
      </c>
      <c r="AZ615" s="11">
        <v>1</v>
      </c>
      <c r="BA615" s="11">
        <v>2.38</v>
      </c>
      <c r="BB615" s="42">
        <f t="shared" ref="BB615:BB629" si="1287">AZ615*BA615+1</f>
        <v>3.38</v>
      </c>
      <c r="BC615" s="11">
        <v>1.275</v>
      </c>
      <c r="BD615" s="9">
        <v>0.5</v>
      </c>
      <c r="BE615" s="43">
        <f t="shared" ref="BE615:BE629" si="1288">AX615*AY615*BB615*BC615*BD615</f>
        <v>6117.7662</v>
      </c>
      <c r="BN615" s="11">
        <v>2704</v>
      </c>
      <c r="BO615" s="12">
        <v>1.05</v>
      </c>
      <c r="BP615" s="11">
        <v>1</v>
      </c>
      <c r="BQ615" s="11">
        <v>0</v>
      </c>
      <c r="BR615" s="13">
        <f t="shared" ref="BR615:BR629" si="1289">BN615*BO615*BP615+BQ615</f>
        <v>2839.2</v>
      </c>
      <c r="BS615" s="11">
        <v>1</v>
      </c>
      <c r="BT615" s="11">
        <v>1</v>
      </c>
      <c r="BU615" s="11">
        <v>2.38</v>
      </c>
      <c r="BV615" s="42">
        <f t="shared" ref="BV615:BV629" si="1290">BT615*BU615+1</f>
        <v>3.38</v>
      </c>
      <c r="BW615" s="11">
        <v>1.275</v>
      </c>
      <c r="BX615" s="9">
        <v>0.5</v>
      </c>
      <c r="BY615" s="43">
        <f t="shared" ref="BY615:BY629" si="1291">BR615*BS615*BV615*BW615*BX615</f>
        <v>6117.7662</v>
      </c>
      <c r="CH615" s="11">
        <f t="shared" ref="CH615:CH623" si="1292">2704+428</f>
        <v>3132</v>
      </c>
      <c r="CI615" s="12">
        <v>1.05</v>
      </c>
      <c r="CJ615" s="11">
        <v>1</v>
      </c>
      <c r="CK615" s="11">
        <v>0</v>
      </c>
      <c r="CL615" s="13">
        <f t="shared" ref="CL615:CL629" si="1293">CH615*CI615*CJ615+CK615</f>
        <v>3288.6</v>
      </c>
      <c r="CM615" s="11">
        <v>1</v>
      </c>
      <c r="CN615" s="11">
        <v>1</v>
      </c>
      <c r="CO615" s="11">
        <v>2.38</v>
      </c>
      <c r="CP615" s="42">
        <f t="shared" ref="CP615:CP629" si="1294">CN615*CO615+1</f>
        <v>3.38</v>
      </c>
      <c r="CQ615" s="11">
        <v>1.275</v>
      </c>
      <c r="CR615" s="9">
        <v>0.5</v>
      </c>
      <c r="CS615" s="43">
        <f t="shared" ref="CS615:CS629" si="1295">CL615*CM615*CP615*CQ615*CR615</f>
        <v>7086.11085</v>
      </c>
      <c r="DB615" s="11">
        <f t="shared" ref="DB615:DB623" si="1296">2704+440</f>
        <v>3144</v>
      </c>
      <c r="DC615" s="12">
        <v>1.05</v>
      </c>
      <c r="DD615" s="11">
        <v>1</v>
      </c>
      <c r="DE615" s="11">
        <v>0</v>
      </c>
      <c r="DF615" s="13">
        <f t="shared" ref="DF615:DF629" si="1297">DB615*DC615*DD615+DE615</f>
        <v>3301.2</v>
      </c>
      <c r="DG615" s="11">
        <v>1</v>
      </c>
      <c r="DH615" s="11">
        <v>1</v>
      </c>
      <c r="DI615" s="11">
        <v>2.38</v>
      </c>
      <c r="DJ615" s="42">
        <f t="shared" ref="DJ615:DJ629" si="1298">DH615*DI615+1</f>
        <v>3.38</v>
      </c>
      <c r="DK615" s="11">
        <v>1.275</v>
      </c>
      <c r="DL615" s="9">
        <v>0.5</v>
      </c>
      <c r="DM615" s="43">
        <f t="shared" ref="DM615:DM629" si="1299">DF615*DG615*DJ615*DK615*DL615</f>
        <v>7113.2607</v>
      </c>
      <c r="DV615" s="11">
        <f t="shared" ref="DV615:DV623" si="1300">2704+499</f>
        <v>3203</v>
      </c>
      <c r="DW615" s="12">
        <v>1.05</v>
      </c>
      <c r="DX615" s="11">
        <v>1</v>
      </c>
      <c r="DY615" s="11">
        <v>0</v>
      </c>
      <c r="DZ615" s="13">
        <f t="shared" ref="DZ615:DZ629" si="1301">DV615*DW615*DX615+DY615</f>
        <v>3363.15</v>
      </c>
      <c r="EA615" s="11">
        <v>1</v>
      </c>
      <c r="EB615" s="11">
        <v>1</v>
      </c>
      <c r="EC615" s="11">
        <v>3.18</v>
      </c>
      <c r="ED615" s="42">
        <f t="shared" ref="ED615:ED629" si="1302">EB615*EC615+1</f>
        <v>4.18</v>
      </c>
      <c r="EE615" s="11">
        <v>1.275</v>
      </c>
      <c r="EF615" s="9">
        <v>0.5</v>
      </c>
      <c r="EG615" s="43">
        <f t="shared" ref="EG615:EG629" si="1303">DZ615*EA615*ED615*EE615*EF615</f>
        <v>8961.9539625</v>
      </c>
    </row>
    <row r="616" customHeight="1" spans="6:139">
      <c r="F616" s="11">
        <v>2704</v>
      </c>
      <c r="G616" s="12">
        <v>1.06</v>
      </c>
      <c r="H616" s="11">
        <v>1</v>
      </c>
      <c r="I616" s="11">
        <v>0</v>
      </c>
      <c r="J616" s="13">
        <f t="shared" si="1280"/>
        <v>2866.24</v>
      </c>
      <c r="K616" s="11">
        <v>1</v>
      </c>
      <c r="L616" s="11">
        <v>1</v>
      </c>
      <c r="M616" s="11">
        <v>2.38</v>
      </c>
      <c r="N616" s="42">
        <f t="shared" si="1281"/>
        <v>3.38</v>
      </c>
      <c r="O616" s="11">
        <v>1.275</v>
      </c>
      <c r="P616" s="9">
        <v>0.5</v>
      </c>
      <c r="Q616" s="43">
        <f t="shared" si="1282"/>
        <v>6176.03064</v>
      </c>
      <c r="Z616" s="11">
        <v>2704</v>
      </c>
      <c r="AA616" s="12">
        <v>1.06</v>
      </c>
      <c r="AB616" s="11">
        <v>1</v>
      </c>
      <c r="AC616" s="11">
        <v>0</v>
      </c>
      <c r="AD616" s="13">
        <f t="shared" si="1283"/>
        <v>2866.24</v>
      </c>
      <c r="AE616" s="11">
        <v>1</v>
      </c>
      <c r="AF616" s="11">
        <v>1</v>
      </c>
      <c r="AG616" s="11">
        <v>2.38</v>
      </c>
      <c r="AH616" s="42">
        <f t="shared" si="1284"/>
        <v>3.38</v>
      </c>
      <c r="AI616" s="11">
        <v>1.275</v>
      </c>
      <c r="AJ616" s="9">
        <v>0.5</v>
      </c>
      <c r="AK616" s="43">
        <f t="shared" si="1285"/>
        <v>6176.03064</v>
      </c>
      <c r="AT616" s="11">
        <v>2704</v>
      </c>
      <c r="AU616" s="12">
        <v>1.06</v>
      </c>
      <c r="AV616" s="11">
        <v>1</v>
      </c>
      <c r="AW616" s="11">
        <v>0</v>
      </c>
      <c r="AX616" s="13">
        <f t="shared" si="1286"/>
        <v>2866.24</v>
      </c>
      <c r="AY616" s="11">
        <v>1</v>
      </c>
      <c r="AZ616" s="11">
        <v>1</v>
      </c>
      <c r="BA616" s="11">
        <v>2.38</v>
      </c>
      <c r="BB616" s="42">
        <f t="shared" si="1287"/>
        <v>3.38</v>
      </c>
      <c r="BC616" s="11">
        <v>1.275</v>
      </c>
      <c r="BD616" s="9">
        <v>0.5</v>
      </c>
      <c r="BE616" s="43">
        <f t="shared" si="1288"/>
        <v>6176.03064</v>
      </c>
      <c r="BN616" s="11">
        <v>2704</v>
      </c>
      <c r="BO616" s="12">
        <v>1.06</v>
      </c>
      <c r="BP616" s="11">
        <v>1</v>
      </c>
      <c r="BQ616" s="11">
        <v>0</v>
      </c>
      <c r="BR616" s="13">
        <f t="shared" si="1289"/>
        <v>2866.24</v>
      </c>
      <c r="BS616" s="11">
        <v>1</v>
      </c>
      <c r="BT616" s="11">
        <v>1</v>
      </c>
      <c r="BU616" s="11">
        <v>2.38</v>
      </c>
      <c r="BV616" s="42">
        <f t="shared" si="1290"/>
        <v>3.38</v>
      </c>
      <c r="BW616" s="11">
        <v>1.275</v>
      </c>
      <c r="BX616" s="9">
        <v>0.5</v>
      </c>
      <c r="BY616" s="43">
        <f t="shared" si="1291"/>
        <v>6176.03064</v>
      </c>
      <c r="CH616" s="11">
        <f t="shared" si="1292"/>
        <v>3132</v>
      </c>
      <c r="CI616" s="12">
        <v>1.06</v>
      </c>
      <c r="CJ616" s="11">
        <v>1</v>
      </c>
      <c r="CK616" s="11">
        <v>0</v>
      </c>
      <c r="CL616" s="13">
        <f t="shared" si="1293"/>
        <v>3319.92</v>
      </c>
      <c r="CM616" s="11">
        <v>1</v>
      </c>
      <c r="CN616" s="11">
        <v>1</v>
      </c>
      <c r="CO616" s="11">
        <v>2.38</v>
      </c>
      <c r="CP616" s="42">
        <f t="shared" si="1294"/>
        <v>3.38</v>
      </c>
      <c r="CQ616" s="11">
        <v>1.275</v>
      </c>
      <c r="CR616" s="9">
        <v>0.5</v>
      </c>
      <c r="CS616" s="43">
        <f t="shared" si="1295"/>
        <v>7153.59762</v>
      </c>
      <c r="DB616" s="11">
        <f t="shared" si="1296"/>
        <v>3144</v>
      </c>
      <c r="DC616" s="12">
        <v>1.06</v>
      </c>
      <c r="DD616" s="11">
        <v>1</v>
      </c>
      <c r="DE616" s="11">
        <v>0</v>
      </c>
      <c r="DF616" s="13">
        <f t="shared" si="1297"/>
        <v>3332.64</v>
      </c>
      <c r="DG616" s="11">
        <v>1</v>
      </c>
      <c r="DH616" s="11">
        <v>1</v>
      </c>
      <c r="DI616" s="11">
        <v>2.38</v>
      </c>
      <c r="DJ616" s="42">
        <f t="shared" si="1298"/>
        <v>3.38</v>
      </c>
      <c r="DK616" s="11">
        <v>1.275</v>
      </c>
      <c r="DL616" s="9">
        <v>0.5</v>
      </c>
      <c r="DM616" s="43">
        <f t="shared" si="1299"/>
        <v>7181.00604</v>
      </c>
      <c r="DV616" s="11">
        <f t="shared" si="1300"/>
        <v>3203</v>
      </c>
      <c r="DW616" s="12">
        <v>1.06</v>
      </c>
      <c r="DX616" s="11">
        <v>1</v>
      </c>
      <c r="DY616" s="11">
        <v>0</v>
      </c>
      <c r="DZ616" s="13">
        <f t="shared" si="1301"/>
        <v>3395.18</v>
      </c>
      <c r="EA616" s="11">
        <v>1</v>
      </c>
      <c r="EB616" s="11">
        <v>1</v>
      </c>
      <c r="EC616" s="11">
        <v>3.18</v>
      </c>
      <c r="ED616" s="42">
        <f t="shared" si="1302"/>
        <v>4.18</v>
      </c>
      <c r="EE616" s="11">
        <v>1.275</v>
      </c>
      <c r="EF616" s="9">
        <v>0.5</v>
      </c>
      <c r="EG616" s="43">
        <f t="shared" si="1303"/>
        <v>9047.305905</v>
      </c>
    </row>
    <row r="617" customHeight="1" spans="6:139">
      <c r="F617" s="11">
        <v>2704</v>
      </c>
      <c r="G617" s="12">
        <v>1.31</v>
      </c>
      <c r="H617" s="11">
        <v>1</v>
      </c>
      <c r="I617" s="11">
        <v>0</v>
      </c>
      <c r="J617" s="13">
        <f t="shared" si="1280"/>
        <v>3542.24</v>
      </c>
      <c r="K617" s="11">
        <v>1</v>
      </c>
      <c r="L617" s="11">
        <v>1</v>
      </c>
      <c r="M617" s="11">
        <v>2.38</v>
      </c>
      <c r="N617" s="42">
        <f t="shared" si="1281"/>
        <v>3.38</v>
      </c>
      <c r="O617" s="11">
        <v>1.275</v>
      </c>
      <c r="P617" s="9">
        <v>0.5</v>
      </c>
      <c r="Q617" s="43">
        <f t="shared" si="1282"/>
        <v>7632.64164</v>
      </c>
      <c r="Z617" s="11">
        <v>2704</v>
      </c>
      <c r="AA617" s="12">
        <v>1.31</v>
      </c>
      <c r="AB617" s="11">
        <v>1</v>
      </c>
      <c r="AC617" s="11">
        <v>0</v>
      </c>
      <c r="AD617" s="13">
        <f t="shared" si="1283"/>
        <v>3542.24</v>
      </c>
      <c r="AE617" s="11">
        <v>1</v>
      </c>
      <c r="AF617" s="11">
        <v>1</v>
      </c>
      <c r="AG617" s="11">
        <v>2.38</v>
      </c>
      <c r="AH617" s="42">
        <f t="shared" si="1284"/>
        <v>3.38</v>
      </c>
      <c r="AI617" s="11">
        <v>1.275</v>
      </c>
      <c r="AJ617" s="9">
        <v>0.5</v>
      </c>
      <c r="AK617" s="43">
        <f t="shared" si="1285"/>
        <v>7632.64164</v>
      </c>
      <c r="AT617" s="11">
        <v>2704</v>
      </c>
      <c r="AU617" s="12">
        <v>1.31</v>
      </c>
      <c r="AV617" s="11">
        <v>1</v>
      </c>
      <c r="AW617" s="11">
        <v>0</v>
      </c>
      <c r="AX617" s="13">
        <f t="shared" si="1286"/>
        <v>3542.24</v>
      </c>
      <c r="AY617" s="11">
        <v>1</v>
      </c>
      <c r="AZ617" s="11">
        <v>1</v>
      </c>
      <c r="BA617" s="11">
        <v>2.38</v>
      </c>
      <c r="BB617" s="42">
        <f t="shared" si="1287"/>
        <v>3.38</v>
      </c>
      <c r="BC617" s="11">
        <v>1.275</v>
      </c>
      <c r="BD617" s="9">
        <v>0.5</v>
      </c>
      <c r="BE617" s="43">
        <f t="shared" si="1288"/>
        <v>7632.64164</v>
      </c>
      <c r="BN617" s="11">
        <v>2704</v>
      </c>
      <c r="BO617" s="12">
        <v>1.31</v>
      </c>
      <c r="BP617" s="11">
        <v>1</v>
      </c>
      <c r="BQ617" s="11">
        <v>0</v>
      </c>
      <c r="BR617" s="13">
        <f t="shared" si="1289"/>
        <v>3542.24</v>
      </c>
      <c r="BS617" s="11">
        <v>1</v>
      </c>
      <c r="BT617" s="11">
        <v>1</v>
      </c>
      <c r="BU617" s="11">
        <v>2.38</v>
      </c>
      <c r="BV617" s="42">
        <f t="shared" si="1290"/>
        <v>3.38</v>
      </c>
      <c r="BW617" s="11">
        <v>1.275</v>
      </c>
      <c r="BX617" s="9">
        <v>0.5</v>
      </c>
      <c r="BY617" s="43">
        <f t="shared" si="1291"/>
        <v>7632.64164</v>
      </c>
      <c r="CH617" s="11">
        <f t="shared" si="1292"/>
        <v>3132</v>
      </c>
      <c r="CI617" s="12">
        <v>1.31</v>
      </c>
      <c r="CJ617" s="11">
        <v>1</v>
      </c>
      <c r="CK617" s="11">
        <v>0</v>
      </c>
      <c r="CL617" s="13">
        <f t="shared" si="1293"/>
        <v>4102.92</v>
      </c>
      <c r="CM617" s="11">
        <v>1</v>
      </c>
      <c r="CN617" s="11">
        <v>1</v>
      </c>
      <c r="CO617" s="11">
        <v>2.38</v>
      </c>
      <c r="CP617" s="42">
        <f t="shared" si="1294"/>
        <v>3.38</v>
      </c>
      <c r="CQ617" s="11">
        <v>1.275</v>
      </c>
      <c r="CR617" s="9">
        <v>0.5</v>
      </c>
      <c r="CS617" s="43">
        <f t="shared" si="1295"/>
        <v>8840.76687</v>
      </c>
      <c r="DB617" s="11">
        <f t="shared" si="1296"/>
        <v>3144</v>
      </c>
      <c r="DC617" s="12">
        <v>1.31</v>
      </c>
      <c r="DD617" s="11">
        <v>1</v>
      </c>
      <c r="DE617" s="11">
        <v>0</v>
      </c>
      <c r="DF617" s="13">
        <f t="shared" si="1297"/>
        <v>4118.64</v>
      </c>
      <c r="DG617" s="11">
        <v>1</v>
      </c>
      <c r="DH617" s="11">
        <v>1</v>
      </c>
      <c r="DI617" s="11">
        <v>2.38</v>
      </c>
      <c r="DJ617" s="42">
        <f t="shared" si="1298"/>
        <v>3.38</v>
      </c>
      <c r="DK617" s="11">
        <v>1.275</v>
      </c>
      <c r="DL617" s="9">
        <v>0.5</v>
      </c>
      <c r="DM617" s="43">
        <f t="shared" si="1299"/>
        <v>8874.63954</v>
      </c>
      <c r="DV617" s="11">
        <f t="shared" si="1300"/>
        <v>3203</v>
      </c>
      <c r="DW617" s="12">
        <v>1.31</v>
      </c>
      <c r="DX617" s="11">
        <v>1</v>
      </c>
      <c r="DY617" s="11">
        <v>0</v>
      </c>
      <c r="DZ617" s="13">
        <f t="shared" si="1301"/>
        <v>4195.93</v>
      </c>
      <c r="EA617" s="11">
        <v>1</v>
      </c>
      <c r="EB617" s="11">
        <v>1</v>
      </c>
      <c r="EC617" s="11">
        <v>3.18</v>
      </c>
      <c r="ED617" s="42">
        <f t="shared" si="1302"/>
        <v>4.18</v>
      </c>
      <c r="EE617" s="11">
        <v>1.275</v>
      </c>
      <c r="EF617" s="9">
        <v>0.5</v>
      </c>
      <c r="EG617" s="43">
        <f t="shared" si="1303"/>
        <v>11181.1044675</v>
      </c>
    </row>
    <row r="618" customHeight="1" spans="6:139">
      <c r="F618" s="11">
        <v>2704</v>
      </c>
      <c r="G618" s="12">
        <v>0.75</v>
      </c>
      <c r="H618" s="11">
        <v>1</v>
      </c>
      <c r="I618" s="11">
        <v>0</v>
      </c>
      <c r="J618" s="13">
        <f t="shared" si="1280"/>
        <v>2028</v>
      </c>
      <c r="K618" s="11">
        <v>1</v>
      </c>
      <c r="L618" s="11">
        <v>1</v>
      </c>
      <c r="M618" s="11">
        <v>2.38</v>
      </c>
      <c r="N618" s="42">
        <f t="shared" si="1281"/>
        <v>3.38</v>
      </c>
      <c r="O618" s="11">
        <v>1.275</v>
      </c>
      <c r="P618" s="9">
        <v>0.5</v>
      </c>
      <c r="Q618" s="43">
        <f t="shared" si="1282"/>
        <v>4369.833</v>
      </c>
      <c r="Z618" s="11">
        <v>2704</v>
      </c>
      <c r="AA618" s="12">
        <v>0.75</v>
      </c>
      <c r="AB618" s="11">
        <v>1</v>
      </c>
      <c r="AC618" s="11">
        <v>0</v>
      </c>
      <c r="AD618" s="13">
        <f t="shared" si="1283"/>
        <v>2028</v>
      </c>
      <c r="AE618" s="11">
        <v>1</v>
      </c>
      <c r="AF618" s="11">
        <v>1</v>
      </c>
      <c r="AG618" s="11">
        <v>2.38</v>
      </c>
      <c r="AH618" s="42">
        <f t="shared" si="1284"/>
        <v>3.38</v>
      </c>
      <c r="AI618" s="11">
        <v>1.275</v>
      </c>
      <c r="AJ618" s="9">
        <v>0.5</v>
      </c>
      <c r="AK618" s="43">
        <f t="shared" si="1285"/>
        <v>4369.833</v>
      </c>
      <c r="AT618" s="11">
        <v>2704</v>
      </c>
      <c r="AU618" s="12">
        <v>0.75</v>
      </c>
      <c r="AV618" s="11">
        <v>1</v>
      </c>
      <c r="AW618" s="11">
        <v>0</v>
      </c>
      <c r="AX618" s="13">
        <f t="shared" si="1286"/>
        <v>2028</v>
      </c>
      <c r="AY618" s="11">
        <v>1</v>
      </c>
      <c r="AZ618" s="11">
        <v>1</v>
      </c>
      <c r="BA618" s="11">
        <v>2.38</v>
      </c>
      <c r="BB618" s="42">
        <f t="shared" si="1287"/>
        <v>3.38</v>
      </c>
      <c r="BC618" s="11">
        <v>1.275</v>
      </c>
      <c r="BD618" s="9">
        <v>0.5</v>
      </c>
      <c r="BE618" s="43">
        <f t="shared" si="1288"/>
        <v>4369.833</v>
      </c>
      <c r="BN618" s="11">
        <v>2704</v>
      </c>
      <c r="BO618" s="12">
        <v>0.75</v>
      </c>
      <c r="BP618" s="11">
        <v>1</v>
      </c>
      <c r="BQ618" s="11">
        <v>0</v>
      </c>
      <c r="BR618" s="13">
        <f t="shared" si="1289"/>
        <v>2028</v>
      </c>
      <c r="BS618" s="11">
        <v>1</v>
      </c>
      <c r="BT618" s="11">
        <v>1</v>
      </c>
      <c r="BU618" s="11">
        <v>2.38</v>
      </c>
      <c r="BV618" s="42">
        <f t="shared" si="1290"/>
        <v>3.38</v>
      </c>
      <c r="BW618" s="11">
        <v>1.275</v>
      </c>
      <c r="BX618" s="9">
        <v>0.5</v>
      </c>
      <c r="BY618" s="43">
        <f t="shared" si="1291"/>
        <v>4369.833</v>
      </c>
      <c r="CH618" s="11">
        <f t="shared" si="1292"/>
        <v>3132</v>
      </c>
      <c r="CI618" s="12">
        <v>0.75</v>
      </c>
      <c r="CJ618" s="11">
        <v>1</v>
      </c>
      <c r="CK618" s="11">
        <v>0</v>
      </c>
      <c r="CL618" s="13">
        <f t="shared" si="1293"/>
        <v>2349</v>
      </c>
      <c r="CM618" s="11">
        <v>1</v>
      </c>
      <c r="CN618" s="11">
        <v>1</v>
      </c>
      <c r="CO618" s="11">
        <v>2.38</v>
      </c>
      <c r="CP618" s="42">
        <f t="shared" si="1294"/>
        <v>3.38</v>
      </c>
      <c r="CQ618" s="11">
        <v>1.275</v>
      </c>
      <c r="CR618" s="9">
        <v>0.5</v>
      </c>
      <c r="CS618" s="43">
        <f t="shared" si="1295"/>
        <v>5061.50775</v>
      </c>
      <c r="DB618" s="11">
        <f t="shared" si="1296"/>
        <v>3144</v>
      </c>
      <c r="DC618" s="12">
        <v>0.75</v>
      </c>
      <c r="DD618" s="11">
        <v>1</v>
      </c>
      <c r="DE618" s="11">
        <v>0</v>
      </c>
      <c r="DF618" s="13">
        <f t="shared" si="1297"/>
        <v>2358</v>
      </c>
      <c r="DG618" s="11">
        <v>1</v>
      </c>
      <c r="DH618" s="11">
        <v>1</v>
      </c>
      <c r="DI618" s="11">
        <v>2.38</v>
      </c>
      <c r="DJ618" s="42">
        <f t="shared" si="1298"/>
        <v>3.38</v>
      </c>
      <c r="DK618" s="11">
        <v>1.275</v>
      </c>
      <c r="DL618" s="9">
        <v>0.5</v>
      </c>
      <c r="DM618" s="43">
        <f t="shared" si="1299"/>
        <v>5080.9005</v>
      </c>
      <c r="DV618" s="11">
        <f t="shared" si="1300"/>
        <v>3203</v>
      </c>
      <c r="DW618" s="12">
        <v>0.75</v>
      </c>
      <c r="DX618" s="11">
        <v>1</v>
      </c>
      <c r="DY618" s="11">
        <v>0</v>
      </c>
      <c r="DZ618" s="13">
        <f t="shared" si="1301"/>
        <v>2402.25</v>
      </c>
      <c r="EA618" s="11">
        <v>1</v>
      </c>
      <c r="EB618" s="11">
        <v>1</v>
      </c>
      <c r="EC618" s="11">
        <v>3.18</v>
      </c>
      <c r="ED618" s="42">
        <f t="shared" si="1302"/>
        <v>4.18</v>
      </c>
      <c r="EE618" s="11">
        <v>1.275</v>
      </c>
      <c r="EF618" s="9">
        <v>0.5</v>
      </c>
      <c r="EG618" s="43">
        <f t="shared" si="1303"/>
        <v>6401.3956875</v>
      </c>
    </row>
    <row r="619" customHeight="1" spans="6:139">
      <c r="F619" s="11">
        <v>2704</v>
      </c>
      <c r="G619" s="12">
        <v>0.75</v>
      </c>
      <c r="H619" s="11">
        <v>1</v>
      </c>
      <c r="I619" s="11">
        <v>0</v>
      </c>
      <c r="J619" s="13">
        <f t="shared" si="1280"/>
        <v>2028</v>
      </c>
      <c r="K619" s="11">
        <v>1</v>
      </c>
      <c r="L619" s="11">
        <v>1</v>
      </c>
      <c r="M619" s="11">
        <v>2.38</v>
      </c>
      <c r="N619" s="42">
        <f t="shared" si="1281"/>
        <v>3.38</v>
      </c>
      <c r="O619" s="11">
        <v>1.275</v>
      </c>
      <c r="P619" s="9">
        <v>0.5</v>
      </c>
      <c r="Q619" s="43">
        <f t="shared" si="1282"/>
        <v>4369.833</v>
      </c>
      <c r="Z619" s="11">
        <v>2704</v>
      </c>
      <c r="AA619" s="12">
        <v>0.75</v>
      </c>
      <c r="AB619" s="11">
        <v>1</v>
      </c>
      <c r="AC619" s="11">
        <v>0</v>
      </c>
      <c r="AD619" s="13">
        <f t="shared" si="1283"/>
        <v>2028</v>
      </c>
      <c r="AE619" s="11">
        <v>1</v>
      </c>
      <c r="AF619" s="11">
        <v>1</v>
      </c>
      <c r="AG619" s="11">
        <v>2.38</v>
      </c>
      <c r="AH619" s="42">
        <f t="shared" si="1284"/>
        <v>3.38</v>
      </c>
      <c r="AI619" s="11">
        <v>1.275</v>
      </c>
      <c r="AJ619" s="9">
        <v>0.5</v>
      </c>
      <c r="AK619" s="43">
        <f t="shared" si="1285"/>
        <v>4369.833</v>
      </c>
      <c r="AT619" s="11">
        <v>2704</v>
      </c>
      <c r="AU619" s="12">
        <v>0.75</v>
      </c>
      <c r="AV619" s="11">
        <v>1</v>
      </c>
      <c r="AW619" s="11">
        <v>0</v>
      </c>
      <c r="AX619" s="13">
        <f t="shared" si="1286"/>
        <v>2028</v>
      </c>
      <c r="AY619" s="11">
        <v>1</v>
      </c>
      <c r="AZ619" s="11">
        <v>1</v>
      </c>
      <c r="BA619" s="11">
        <v>2.38</v>
      </c>
      <c r="BB619" s="42">
        <f t="shared" si="1287"/>
        <v>3.38</v>
      </c>
      <c r="BC619" s="11">
        <v>1.275</v>
      </c>
      <c r="BD619" s="9">
        <v>0.5</v>
      </c>
      <c r="BE619" s="43">
        <f t="shared" si="1288"/>
        <v>4369.833</v>
      </c>
      <c r="BN619" s="11">
        <v>2704</v>
      </c>
      <c r="BO619" s="12">
        <v>0.75</v>
      </c>
      <c r="BP619" s="11">
        <v>1</v>
      </c>
      <c r="BQ619" s="11">
        <v>0</v>
      </c>
      <c r="BR619" s="13">
        <f t="shared" si="1289"/>
        <v>2028</v>
      </c>
      <c r="BS619" s="11">
        <v>1</v>
      </c>
      <c r="BT619" s="11">
        <v>1</v>
      </c>
      <c r="BU619" s="11">
        <v>2.38</v>
      </c>
      <c r="BV619" s="42">
        <f t="shared" si="1290"/>
        <v>3.38</v>
      </c>
      <c r="BW619" s="11">
        <v>1.275</v>
      </c>
      <c r="BX619" s="9">
        <v>0.5</v>
      </c>
      <c r="BY619" s="43">
        <f t="shared" si="1291"/>
        <v>4369.833</v>
      </c>
      <c r="CH619" s="11">
        <f t="shared" si="1292"/>
        <v>3132</v>
      </c>
      <c r="CI619" s="12">
        <v>0.75</v>
      </c>
      <c r="CJ619" s="11">
        <v>1</v>
      </c>
      <c r="CK619" s="11">
        <v>0</v>
      </c>
      <c r="CL619" s="13">
        <f t="shared" si="1293"/>
        <v>2349</v>
      </c>
      <c r="CM619" s="11">
        <v>1</v>
      </c>
      <c r="CN619" s="11">
        <v>1</v>
      </c>
      <c r="CO619" s="11">
        <v>2.38</v>
      </c>
      <c r="CP619" s="42">
        <f t="shared" si="1294"/>
        <v>3.38</v>
      </c>
      <c r="CQ619" s="11">
        <v>1.275</v>
      </c>
      <c r="CR619" s="9">
        <v>0.5</v>
      </c>
      <c r="CS619" s="43">
        <f t="shared" si="1295"/>
        <v>5061.50775</v>
      </c>
      <c r="DB619" s="11">
        <f t="shared" si="1296"/>
        <v>3144</v>
      </c>
      <c r="DC619" s="12">
        <v>0.75</v>
      </c>
      <c r="DD619" s="11">
        <v>1</v>
      </c>
      <c r="DE619" s="11">
        <v>0</v>
      </c>
      <c r="DF619" s="13">
        <f t="shared" si="1297"/>
        <v>2358</v>
      </c>
      <c r="DG619" s="11">
        <v>1</v>
      </c>
      <c r="DH619" s="11">
        <v>1</v>
      </c>
      <c r="DI619" s="11">
        <v>2.38</v>
      </c>
      <c r="DJ619" s="42">
        <f t="shared" si="1298"/>
        <v>3.38</v>
      </c>
      <c r="DK619" s="11">
        <v>1.275</v>
      </c>
      <c r="DL619" s="9">
        <v>0.5</v>
      </c>
      <c r="DM619" s="43">
        <f t="shared" si="1299"/>
        <v>5080.9005</v>
      </c>
      <c r="DV619" s="11">
        <f t="shared" si="1300"/>
        <v>3203</v>
      </c>
      <c r="DW619" s="12">
        <v>0.75</v>
      </c>
      <c r="DX619" s="11">
        <v>1</v>
      </c>
      <c r="DY619" s="11">
        <v>0</v>
      </c>
      <c r="DZ619" s="13">
        <f t="shared" si="1301"/>
        <v>2402.25</v>
      </c>
      <c r="EA619" s="11">
        <v>1</v>
      </c>
      <c r="EB619" s="11">
        <v>1</v>
      </c>
      <c r="EC619" s="11">
        <v>3.18</v>
      </c>
      <c r="ED619" s="42">
        <f t="shared" si="1302"/>
        <v>4.18</v>
      </c>
      <c r="EE619" s="11">
        <v>1.275</v>
      </c>
      <c r="EF619" s="9">
        <v>0.5</v>
      </c>
      <c r="EG619" s="43">
        <f t="shared" si="1303"/>
        <v>6401.3956875</v>
      </c>
    </row>
    <row r="620" customHeight="1" spans="6:139">
      <c r="F620" s="11">
        <v>2704</v>
      </c>
      <c r="G620" s="12">
        <v>1.8</v>
      </c>
      <c r="H620" s="11">
        <v>1</v>
      </c>
      <c r="I620" s="11">
        <v>0</v>
      </c>
      <c r="J620" s="13">
        <f t="shared" si="1280"/>
        <v>4867.2</v>
      </c>
      <c r="K620" s="11">
        <v>1</v>
      </c>
      <c r="L620" s="11">
        <v>1</v>
      </c>
      <c r="M620" s="11">
        <v>2.38</v>
      </c>
      <c r="N620" s="42">
        <f t="shared" si="1281"/>
        <v>3.38</v>
      </c>
      <c r="O620" s="11">
        <v>1.275</v>
      </c>
      <c r="P620" s="9">
        <v>0.5</v>
      </c>
      <c r="Q620" s="43">
        <f t="shared" si="1282"/>
        <v>10487.5992</v>
      </c>
      <c r="Z620" s="11">
        <v>2704</v>
      </c>
      <c r="AA620" s="12">
        <v>1.8</v>
      </c>
      <c r="AB620" s="11">
        <v>1</v>
      </c>
      <c r="AC620" s="11">
        <v>0</v>
      </c>
      <c r="AD620" s="13">
        <f t="shared" si="1283"/>
        <v>4867.2</v>
      </c>
      <c r="AE620" s="11">
        <v>1</v>
      </c>
      <c r="AF620" s="11">
        <v>1</v>
      </c>
      <c r="AG620" s="11">
        <v>2.38</v>
      </c>
      <c r="AH620" s="42">
        <f t="shared" si="1284"/>
        <v>3.38</v>
      </c>
      <c r="AI620" s="11">
        <v>1.275</v>
      </c>
      <c r="AJ620" s="9">
        <v>0.5</v>
      </c>
      <c r="AK620" s="43">
        <f t="shared" si="1285"/>
        <v>10487.5992</v>
      </c>
      <c r="AT620" s="11">
        <v>2704</v>
      </c>
      <c r="AU620" s="12">
        <v>1.8</v>
      </c>
      <c r="AV620" s="11">
        <v>1</v>
      </c>
      <c r="AW620" s="11">
        <v>0</v>
      </c>
      <c r="AX620" s="13">
        <f t="shared" si="1286"/>
        <v>4867.2</v>
      </c>
      <c r="AY620" s="11">
        <v>1</v>
      </c>
      <c r="AZ620" s="11">
        <v>1</v>
      </c>
      <c r="BA620" s="11">
        <v>2.38</v>
      </c>
      <c r="BB620" s="42">
        <f t="shared" si="1287"/>
        <v>3.38</v>
      </c>
      <c r="BC620" s="11">
        <v>1.275</v>
      </c>
      <c r="BD620" s="9">
        <v>0.5</v>
      </c>
      <c r="BE620" s="43">
        <f t="shared" si="1288"/>
        <v>10487.5992</v>
      </c>
      <c r="BN620" s="11">
        <v>2704</v>
      </c>
      <c r="BO620" s="12">
        <v>1.8</v>
      </c>
      <c r="BP620" s="11">
        <v>1</v>
      </c>
      <c r="BQ620" s="11">
        <v>0</v>
      </c>
      <c r="BR620" s="13">
        <f t="shared" si="1289"/>
        <v>4867.2</v>
      </c>
      <c r="BS620" s="11">
        <v>1</v>
      </c>
      <c r="BT620" s="11">
        <v>1</v>
      </c>
      <c r="BU620" s="11">
        <v>2.38</v>
      </c>
      <c r="BV620" s="42">
        <f t="shared" si="1290"/>
        <v>3.38</v>
      </c>
      <c r="BW620" s="11">
        <v>1.275</v>
      </c>
      <c r="BX620" s="9">
        <v>0.5</v>
      </c>
      <c r="BY620" s="43">
        <f t="shared" si="1291"/>
        <v>10487.5992</v>
      </c>
      <c r="CH620" s="11">
        <f t="shared" si="1292"/>
        <v>3132</v>
      </c>
      <c r="CI620" s="12">
        <v>1.8</v>
      </c>
      <c r="CJ620" s="11">
        <v>1</v>
      </c>
      <c r="CK620" s="11">
        <v>0</v>
      </c>
      <c r="CL620" s="13">
        <f t="shared" si="1293"/>
        <v>5637.6</v>
      </c>
      <c r="CM620" s="11">
        <v>1</v>
      </c>
      <c r="CN620" s="11">
        <v>1</v>
      </c>
      <c r="CO620" s="11">
        <v>2.38</v>
      </c>
      <c r="CP620" s="42">
        <f t="shared" si="1294"/>
        <v>3.38</v>
      </c>
      <c r="CQ620" s="11">
        <v>1.275</v>
      </c>
      <c r="CR620" s="9">
        <v>0.5</v>
      </c>
      <c r="CS620" s="43">
        <f t="shared" si="1295"/>
        <v>12147.6186</v>
      </c>
      <c r="DB620" s="11">
        <f t="shared" si="1296"/>
        <v>3144</v>
      </c>
      <c r="DC620" s="12">
        <v>1.8</v>
      </c>
      <c r="DD620" s="11">
        <v>1</v>
      </c>
      <c r="DE620" s="11">
        <v>0</v>
      </c>
      <c r="DF620" s="13">
        <f t="shared" si="1297"/>
        <v>5659.2</v>
      </c>
      <c r="DG620" s="11">
        <v>1</v>
      </c>
      <c r="DH620" s="11">
        <v>1</v>
      </c>
      <c r="DI620" s="11">
        <v>2.38</v>
      </c>
      <c r="DJ620" s="42">
        <f t="shared" si="1298"/>
        <v>3.38</v>
      </c>
      <c r="DK620" s="11">
        <v>1.275</v>
      </c>
      <c r="DL620" s="9">
        <v>0.5</v>
      </c>
      <c r="DM620" s="43">
        <f t="shared" si="1299"/>
        <v>12194.1612</v>
      </c>
      <c r="DV620" s="11">
        <f t="shared" si="1300"/>
        <v>3203</v>
      </c>
      <c r="DW620" s="12">
        <v>1.8</v>
      </c>
      <c r="DX620" s="11">
        <v>1</v>
      </c>
      <c r="DY620" s="11">
        <v>0</v>
      </c>
      <c r="DZ620" s="13">
        <f t="shared" si="1301"/>
        <v>5765.4</v>
      </c>
      <c r="EA620" s="11">
        <v>1</v>
      </c>
      <c r="EB620" s="11">
        <v>1</v>
      </c>
      <c r="EC620" s="11">
        <v>3.18</v>
      </c>
      <c r="ED620" s="42">
        <f t="shared" si="1302"/>
        <v>4.18</v>
      </c>
      <c r="EE620" s="11">
        <v>1.275</v>
      </c>
      <c r="EF620" s="9">
        <v>0.5</v>
      </c>
      <c r="EG620" s="43">
        <f t="shared" si="1303"/>
        <v>15363.34965</v>
      </c>
    </row>
    <row r="621" customHeight="1" spans="6:139">
      <c r="F621" s="11">
        <v>2704</v>
      </c>
      <c r="G621" s="12">
        <v>1.05</v>
      </c>
      <c r="H621" s="11">
        <v>1</v>
      </c>
      <c r="I621" s="11">
        <v>0</v>
      </c>
      <c r="J621" s="13">
        <f t="shared" si="1280"/>
        <v>2839.2</v>
      </c>
      <c r="K621" s="11">
        <v>1</v>
      </c>
      <c r="L621" s="11">
        <v>1</v>
      </c>
      <c r="M621" s="11">
        <v>2.38</v>
      </c>
      <c r="N621" s="42">
        <f t="shared" si="1281"/>
        <v>3.38</v>
      </c>
      <c r="O621" s="11">
        <v>1.275</v>
      </c>
      <c r="P621" s="9">
        <v>0.5</v>
      </c>
      <c r="Q621" s="43">
        <f t="shared" si="1282"/>
        <v>6117.7662</v>
      </c>
      <c r="Z621" s="11">
        <v>2704</v>
      </c>
      <c r="AA621" s="12">
        <v>1.05</v>
      </c>
      <c r="AB621" s="11">
        <v>1</v>
      </c>
      <c r="AC621" s="11">
        <v>0</v>
      </c>
      <c r="AD621" s="13">
        <f t="shared" si="1283"/>
        <v>2839.2</v>
      </c>
      <c r="AE621" s="11">
        <v>1</v>
      </c>
      <c r="AF621" s="11">
        <v>1</v>
      </c>
      <c r="AG621" s="11">
        <v>2.38</v>
      </c>
      <c r="AH621" s="42">
        <f t="shared" si="1284"/>
        <v>3.38</v>
      </c>
      <c r="AI621" s="11">
        <v>1.275</v>
      </c>
      <c r="AJ621" s="9">
        <v>0.5</v>
      </c>
      <c r="AK621" s="43">
        <f t="shared" si="1285"/>
        <v>6117.7662</v>
      </c>
      <c r="AT621" s="11">
        <v>2704</v>
      </c>
      <c r="AU621" s="12">
        <v>1.05</v>
      </c>
      <c r="AV621" s="11">
        <v>1</v>
      </c>
      <c r="AW621" s="11">
        <v>0</v>
      </c>
      <c r="AX621" s="13">
        <f t="shared" si="1286"/>
        <v>2839.2</v>
      </c>
      <c r="AY621" s="11">
        <v>1</v>
      </c>
      <c r="AZ621" s="11">
        <v>1</v>
      </c>
      <c r="BA621" s="11">
        <v>2.38</v>
      </c>
      <c r="BB621" s="42">
        <f t="shared" si="1287"/>
        <v>3.38</v>
      </c>
      <c r="BC621" s="11">
        <v>1.275</v>
      </c>
      <c r="BD621" s="9">
        <v>0.5</v>
      </c>
      <c r="BE621" s="43">
        <f t="shared" si="1288"/>
        <v>6117.7662</v>
      </c>
      <c r="BN621" s="11">
        <v>2704</v>
      </c>
      <c r="BO621" s="12">
        <v>1.05</v>
      </c>
      <c r="BP621" s="11">
        <v>1</v>
      </c>
      <c r="BQ621" s="11">
        <v>0</v>
      </c>
      <c r="BR621" s="13">
        <f t="shared" si="1289"/>
        <v>2839.2</v>
      </c>
      <c r="BS621" s="11">
        <v>1</v>
      </c>
      <c r="BT621" s="11">
        <v>1</v>
      </c>
      <c r="BU621" s="11">
        <v>2.38</v>
      </c>
      <c r="BV621" s="42">
        <f t="shared" si="1290"/>
        <v>3.38</v>
      </c>
      <c r="BW621" s="11">
        <v>1.275</v>
      </c>
      <c r="BX621" s="9">
        <v>0.5</v>
      </c>
      <c r="BY621" s="43">
        <f t="shared" si="1291"/>
        <v>6117.7662</v>
      </c>
      <c r="CH621" s="11">
        <f t="shared" si="1292"/>
        <v>3132</v>
      </c>
      <c r="CI621" s="12">
        <v>1.05</v>
      </c>
      <c r="CJ621" s="11">
        <v>1</v>
      </c>
      <c r="CK621" s="11">
        <v>0</v>
      </c>
      <c r="CL621" s="13">
        <f t="shared" si="1293"/>
        <v>3288.6</v>
      </c>
      <c r="CM621" s="11">
        <v>1</v>
      </c>
      <c r="CN621" s="11">
        <v>1</v>
      </c>
      <c r="CO621" s="11">
        <v>2.38</v>
      </c>
      <c r="CP621" s="42">
        <f t="shared" si="1294"/>
        <v>3.38</v>
      </c>
      <c r="CQ621" s="11">
        <v>1.275</v>
      </c>
      <c r="CR621" s="9">
        <v>0.5</v>
      </c>
      <c r="CS621" s="43">
        <f t="shared" si="1295"/>
        <v>7086.11085</v>
      </c>
      <c r="DB621" s="11">
        <f t="shared" si="1296"/>
        <v>3144</v>
      </c>
      <c r="DC621" s="12">
        <v>1.05</v>
      </c>
      <c r="DD621" s="11">
        <v>1</v>
      </c>
      <c r="DE621" s="11">
        <v>0</v>
      </c>
      <c r="DF621" s="13">
        <f t="shared" si="1297"/>
        <v>3301.2</v>
      </c>
      <c r="DG621" s="11">
        <v>1</v>
      </c>
      <c r="DH621" s="11">
        <v>1</v>
      </c>
      <c r="DI621" s="11">
        <v>2.38</v>
      </c>
      <c r="DJ621" s="42">
        <f t="shared" si="1298"/>
        <v>3.38</v>
      </c>
      <c r="DK621" s="11">
        <v>1.275</v>
      </c>
      <c r="DL621" s="9">
        <v>0.5</v>
      </c>
      <c r="DM621" s="43">
        <f t="shared" si="1299"/>
        <v>7113.2607</v>
      </c>
      <c r="DV621" s="11">
        <f t="shared" si="1300"/>
        <v>3203</v>
      </c>
      <c r="DW621" s="12">
        <v>1.05</v>
      </c>
      <c r="DX621" s="11">
        <v>1</v>
      </c>
      <c r="DY621" s="11">
        <v>0</v>
      </c>
      <c r="DZ621" s="13">
        <f t="shared" si="1301"/>
        <v>3363.15</v>
      </c>
      <c r="EA621" s="11">
        <v>1</v>
      </c>
      <c r="EB621" s="11">
        <v>1</v>
      </c>
      <c r="EC621" s="11">
        <v>3.18</v>
      </c>
      <c r="ED621" s="42">
        <f t="shared" si="1302"/>
        <v>4.18</v>
      </c>
      <c r="EE621" s="11">
        <v>1.275</v>
      </c>
      <c r="EF621" s="9">
        <v>0.5</v>
      </c>
      <c r="EG621" s="43">
        <f t="shared" si="1303"/>
        <v>8961.9539625</v>
      </c>
    </row>
    <row r="622" customHeight="1" spans="6:139">
      <c r="F622" s="11">
        <v>2704</v>
      </c>
      <c r="G622" s="12">
        <v>1.06</v>
      </c>
      <c r="H622" s="11">
        <v>1</v>
      </c>
      <c r="I622" s="11">
        <v>0</v>
      </c>
      <c r="J622" s="13">
        <f t="shared" si="1280"/>
        <v>2866.24</v>
      </c>
      <c r="K622" s="11">
        <v>1</v>
      </c>
      <c r="L622" s="11">
        <v>1</v>
      </c>
      <c r="M622" s="11">
        <v>2.38</v>
      </c>
      <c r="N622" s="42">
        <f t="shared" si="1281"/>
        <v>3.38</v>
      </c>
      <c r="O622" s="11">
        <v>1.275</v>
      </c>
      <c r="P622" s="9">
        <v>0.5</v>
      </c>
      <c r="Q622" s="43">
        <f t="shared" si="1282"/>
        <v>6176.03064</v>
      </c>
      <c r="Z622" s="11">
        <v>2704</v>
      </c>
      <c r="AA622" s="12">
        <v>1.06</v>
      </c>
      <c r="AB622" s="11">
        <v>1</v>
      </c>
      <c r="AC622" s="11">
        <v>0</v>
      </c>
      <c r="AD622" s="13">
        <f t="shared" si="1283"/>
        <v>2866.24</v>
      </c>
      <c r="AE622" s="11">
        <v>1</v>
      </c>
      <c r="AF622" s="11">
        <v>1</v>
      </c>
      <c r="AG622" s="11">
        <v>2.38</v>
      </c>
      <c r="AH622" s="42">
        <f t="shared" si="1284"/>
        <v>3.38</v>
      </c>
      <c r="AI622" s="11">
        <v>1.275</v>
      </c>
      <c r="AJ622" s="9">
        <v>0.5</v>
      </c>
      <c r="AK622" s="43">
        <f t="shared" si="1285"/>
        <v>6176.03064</v>
      </c>
      <c r="AT622" s="11">
        <v>2704</v>
      </c>
      <c r="AU622" s="12">
        <v>1.06</v>
      </c>
      <c r="AV622" s="11">
        <v>1</v>
      </c>
      <c r="AW622" s="11">
        <v>0</v>
      </c>
      <c r="AX622" s="13">
        <f t="shared" si="1286"/>
        <v>2866.24</v>
      </c>
      <c r="AY622" s="11">
        <v>1</v>
      </c>
      <c r="AZ622" s="11">
        <v>1</v>
      </c>
      <c r="BA622" s="11">
        <v>2.38</v>
      </c>
      <c r="BB622" s="42">
        <f t="shared" si="1287"/>
        <v>3.38</v>
      </c>
      <c r="BC622" s="11">
        <v>1.275</v>
      </c>
      <c r="BD622" s="9">
        <v>0.5</v>
      </c>
      <c r="BE622" s="43">
        <f t="shared" si="1288"/>
        <v>6176.03064</v>
      </c>
      <c r="BN622" s="11">
        <v>2704</v>
      </c>
      <c r="BO622" s="12">
        <v>1.06</v>
      </c>
      <c r="BP622" s="11">
        <v>1</v>
      </c>
      <c r="BQ622" s="11">
        <v>0</v>
      </c>
      <c r="BR622" s="13">
        <f t="shared" si="1289"/>
        <v>2866.24</v>
      </c>
      <c r="BS622" s="11">
        <v>1</v>
      </c>
      <c r="BT622" s="11">
        <v>1</v>
      </c>
      <c r="BU622" s="11">
        <v>2.38</v>
      </c>
      <c r="BV622" s="42">
        <f t="shared" si="1290"/>
        <v>3.38</v>
      </c>
      <c r="BW622" s="11">
        <v>1.275</v>
      </c>
      <c r="BX622" s="9">
        <v>0.5</v>
      </c>
      <c r="BY622" s="43">
        <f t="shared" si="1291"/>
        <v>6176.03064</v>
      </c>
      <c r="CH622" s="11">
        <f t="shared" si="1292"/>
        <v>3132</v>
      </c>
      <c r="CI622" s="12">
        <v>1.06</v>
      </c>
      <c r="CJ622" s="11">
        <v>1</v>
      </c>
      <c r="CK622" s="11">
        <v>0</v>
      </c>
      <c r="CL622" s="13">
        <f t="shared" si="1293"/>
        <v>3319.92</v>
      </c>
      <c r="CM622" s="11">
        <v>1</v>
      </c>
      <c r="CN622" s="11">
        <v>1</v>
      </c>
      <c r="CO622" s="11">
        <v>2.38</v>
      </c>
      <c r="CP622" s="42">
        <f t="shared" si="1294"/>
        <v>3.38</v>
      </c>
      <c r="CQ622" s="11">
        <v>1.275</v>
      </c>
      <c r="CR622" s="9">
        <v>0.5</v>
      </c>
      <c r="CS622" s="43">
        <f t="shared" si="1295"/>
        <v>7153.59762</v>
      </c>
      <c r="DB622" s="11">
        <f t="shared" si="1296"/>
        <v>3144</v>
      </c>
      <c r="DC622" s="12">
        <v>1.06</v>
      </c>
      <c r="DD622" s="11">
        <v>1</v>
      </c>
      <c r="DE622" s="11">
        <v>0</v>
      </c>
      <c r="DF622" s="13">
        <f t="shared" si="1297"/>
        <v>3332.64</v>
      </c>
      <c r="DG622" s="11">
        <v>1</v>
      </c>
      <c r="DH622" s="11">
        <v>1</v>
      </c>
      <c r="DI622" s="11">
        <v>2.38</v>
      </c>
      <c r="DJ622" s="42">
        <f t="shared" si="1298"/>
        <v>3.38</v>
      </c>
      <c r="DK622" s="11">
        <v>1.275</v>
      </c>
      <c r="DL622" s="9">
        <v>0.5</v>
      </c>
      <c r="DM622" s="43">
        <f t="shared" si="1299"/>
        <v>7181.00604</v>
      </c>
      <c r="DV622" s="11">
        <f t="shared" si="1300"/>
        <v>3203</v>
      </c>
      <c r="DW622" s="12">
        <v>1.06</v>
      </c>
      <c r="DX622" s="11">
        <v>1</v>
      </c>
      <c r="DY622" s="11">
        <v>0</v>
      </c>
      <c r="DZ622" s="13">
        <f t="shared" si="1301"/>
        <v>3395.18</v>
      </c>
      <c r="EA622" s="11">
        <v>1</v>
      </c>
      <c r="EB622" s="11">
        <v>1</v>
      </c>
      <c r="EC622" s="11">
        <v>3.18</v>
      </c>
      <c r="ED622" s="42">
        <f t="shared" si="1302"/>
        <v>4.18</v>
      </c>
      <c r="EE622" s="11">
        <v>1.275</v>
      </c>
      <c r="EF622" s="9">
        <v>0.5</v>
      </c>
      <c r="EG622" s="43">
        <f t="shared" si="1303"/>
        <v>9047.305905</v>
      </c>
    </row>
    <row r="623" customHeight="1" spans="6:139">
      <c r="F623" s="11">
        <v>2704</v>
      </c>
      <c r="G623" s="12">
        <v>1.31</v>
      </c>
      <c r="H623" s="11">
        <v>1</v>
      </c>
      <c r="I623" s="11">
        <v>0</v>
      </c>
      <c r="J623" s="13">
        <f t="shared" si="1280"/>
        <v>3542.24</v>
      </c>
      <c r="K623" s="11">
        <v>1</v>
      </c>
      <c r="L623" s="11">
        <v>1</v>
      </c>
      <c r="M623" s="11">
        <v>2.38</v>
      </c>
      <c r="N623" s="42">
        <f t="shared" si="1281"/>
        <v>3.38</v>
      </c>
      <c r="O623" s="11">
        <v>1.275</v>
      </c>
      <c r="P623" s="9">
        <v>0.5</v>
      </c>
      <c r="Q623" s="43">
        <f t="shared" si="1282"/>
        <v>7632.64164</v>
      </c>
      <c r="Z623" s="11">
        <v>2704</v>
      </c>
      <c r="AA623" s="12">
        <v>1.31</v>
      </c>
      <c r="AB623" s="11">
        <v>1</v>
      </c>
      <c r="AC623" s="11">
        <v>0</v>
      </c>
      <c r="AD623" s="13">
        <f t="shared" si="1283"/>
        <v>3542.24</v>
      </c>
      <c r="AE623" s="11">
        <v>1</v>
      </c>
      <c r="AF623" s="11">
        <v>1</v>
      </c>
      <c r="AG623" s="11">
        <v>2.38</v>
      </c>
      <c r="AH623" s="42">
        <f t="shared" si="1284"/>
        <v>3.38</v>
      </c>
      <c r="AI623" s="11">
        <v>1.275</v>
      </c>
      <c r="AJ623" s="9">
        <v>0.5</v>
      </c>
      <c r="AK623" s="43">
        <f t="shared" si="1285"/>
        <v>7632.64164</v>
      </c>
      <c r="AT623" s="11">
        <v>2704</v>
      </c>
      <c r="AU623" s="12">
        <v>1.31</v>
      </c>
      <c r="AV623" s="11">
        <v>1</v>
      </c>
      <c r="AW623" s="11">
        <v>0</v>
      </c>
      <c r="AX623" s="13">
        <f t="shared" si="1286"/>
        <v>3542.24</v>
      </c>
      <c r="AY623" s="11">
        <v>1</v>
      </c>
      <c r="AZ623" s="11">
        <v>1</v>
      </c>
      <c r="BA623" s="11">
        <v>2.38</v>
      </c>
      <c r="BB623" s="42">
        <f t="shared" si="1287"/>
        <v>3.38</v>
      </c>
      <c r="BC623" s="11">
        <v>1.275</v>
      </c>
      <c r="BD623" s="9">
        <v>0.5</v>
      </c>
      <c r="BE623" s="43">
        <f t="shared" si="1288"/>
        <v>7632.64164</v>
      </c>
      <c r="BN623" s="11">
        <v>2704</v>
      </c>
      <c r="BO623" s="12">
        <v>1.31</v>
      </c>
      <c r="BP623" s="11">
        <v>1</v>
      </c>
      <c r="BQ623" s="11">
        <v>0</v>
      </c>
      <c r="BR623" s="13">
        <f t="shared" si="1289"/>
        <v>3542.24</v>
      </c>
      <c r="BS623" s="11">
        <v>1</v>
      </c>
      <c r="BT623" s="11">
        <v>1</v>
      </c>
      <c r="BU623" s="11">
        <v>2.38</v>
      </c>
      <c r="BV623" s="42">
        <f t="shared" si="1290"/>
        <v>3.38</v>
      </c>
      <c r="BW623" s="11">
        <v>1.275</v>
      </c>
      <c r="BX623" s="9">
        <v>0.5</v>
      </c>
      <c r="BY623" s="43">
        <f t="shared" si="1291"/>
        <v>7632.64164</v>
      </c>
      <c r="CH623" s="11">
        <f t="shared" si="1292"/>
        <v>3132</v>
      </c>
      <c r="CI623" s="12">
        <v>1.31</v>
      </c>
      <c r="CJ623" s="11">
        <v>1</v>
      </c>
      <c r="CK623" s="11">
        <v>0</v>
      </c>
      <c r="CL623" s="13">
        <f t="shared" si="1293"/>
        <v>4102.92</v>
      </c>
      <c r="CM623" s="11">
        <v>1</v>
      </c>
      <c r="CN623" s="11">
        <v>1</v>
      </c>
      <c r="CO623" s="11">
        <v>2.38</v>
      </c>
      <c r="CP623" s="42">
        <f t="shared" si="1294"/>
        <v>3.38</v>
      </c>
      <c r="CQ623" s="11">
        <v>1.275</v>
      </c>
      <c r="CR623" s="9">
        <v>0.5</v>
      </c>
      <c r="CS623" s="43">
        <f t="shared" si="1295"/>
        <v>8840.76687</v>
      </c>
      <c r="DB623" s="11">
        <f t="shared" si="1296"/>
        <v>3144</v>
      </c>
      <c r="DC623" s="12">
        <v>1.31</v>
      </c>
      <c r="DD623" s="11">
        <v>1</v>
      </c>
      <c r="DE623" s="11">
        <v>0</v>
      </c>
      <c r="DF623" s="13">
        <f t="shared" si="1297"/>
        <v>4118.64</v>
      </c>
      <c r="DG623" s="11">
        <v>1</v>
      </c>
      <c r="DH623" s="11">
        <v>1</v>
      </c>
      <c r="DI623" s="11">
        <v>2.38</v>
      </c>
      <c r="DJ623" s="42">
        <f t="shared" si="1298"/>
        <v>3.38</v>
      </c>
      <c r="DK623" s="11">
        <v>1.275</v>
      </c>
      <c r="DL623" s="9">
        <v>0.5</v>
      </c>
      <c r="DM623" s="43">
        <f t="shared" si="1299"/>
        <v>8874.63954</v>
      </c>
      <c r="DV623" s="11">
        <f t="shared" si="1300"/>
        <v>3203</v>
      </c>
      <c r="DW623" s="12">
        <v>1.31</v>
      </c>
      <c r="DX623" s="11">
        <v>1</v>
      </c>
      <c r="DY623" s="11">
        <v>0</v>
      </c>
      <c r="DZ623" s="13">
        <f t="shared" si="1301"/>
        <v>4195.93</v>
      </c>
      <c r="EA623" s="11">
        <v>1</v>
      </c>
      <c r="EB623" s="11">
        <v>1</v>
      </c>
      <c r="EC623" s="11">
        <v>3.18</v>
      </c>
      <c r="ED623" s="42">
        <f t="shared" si="1302"/>
        <v>4.18</v>
      </c>
      <c r="EE623" s="11">
        <v>1.275</v>
      </c>
      <c r="EF623" s="9">
        <v>0.5</v>
      </c>
      <c r="EG623" s="43">
        <f t="shared" si="1303"/>
        <v>11181.1044675</v>
      </c>
    </row>
    <row r="624" customHeight="1" spans="6:139">
      <c r="F624" s="11">
        <v>2704</v>
      </c>
      <c r="G624" s="12">
        <v>0.75</v>
      </c>
      <c r="H624" s="11">
        <v>1</v>
      </c>
      <c r="I624" s="11">
        <v>0</v>
      </c>
      <c r="J624" s="13">
        <f t="shared" si="1280"/>
        <v>2028</v>
      </c>
      <c r="K624" s="11">
        <v>1</v>
      </c>
      <c r="L624" s="11">
        <v>1</v>
      </c>
      <c r="M624" s="11">
        <v>2.38</v>
      </c>
      <c r="N624" s="42">
        <f t="shared" si="1281"/>
        <v>3.38</v>
      </c>
      <c r="O624" s="11">
        <v>1.275</v>
      </c>
      <c r="P624" s="9">
        <v>0.5</v>
      </c>
      <c r="Q624" s="43">
        <f t="shared" si="1282"/>
        <v>4369.833</v>
      </c>
      <c r="Z624" s="11">
        <v>2704</v>
      </c>
      <c r="AA624" s="12">
        <v>0.75</v>
      </c>
      <c r="AB624" s="11">
        <v>1</v>
      </c>
      <c r="AC624" s="11">
        <v>0</v>
      </c>
      <c r="AD624" s="13">
        <f t="shared" si="1283"/>
        <v>2028</v>
      </c>
      <c r="AE624" s="11">
        <v>1</v>
      </c>
      <c r="AF624" s="11">
        <v>1</v>
      </c>
      <c r="AG624" s="11">
        <v>2.38</v>
      </c>
      <c r="AH624" s="42">
        <f t="shared" si="1284"/>
        <v>3.38</v>
      </c>
      <c r="AI624" s="11">
        <v>1.275</v>
      </c>
      <c r="AJ624" s="9">
        <v>0.5</v>
      </c>
      <c r="AK624" s="43">
        <f t="shared" si="1285"/>
        <v>4369.833</v>
      </c>
      <c r="AT624" s="11">
        <v>2704</v>
      </c>
      <c r="AU624" s="12">
        <v>0.75</v>
      </c>
      <c r="AV624" s="11">
        <v>1</v>
      </c>
      <c r="AW624" s="11">
        <v>0</v>
      </c>
      <c r="AX624" s="13">
        <f t="shared" si="1286"/>
        <v>2028</v>
      </c>
      <c r="AY624" s="11">
        <v>1</v>
      </c>
      <c r="AZ624" s="11">
        <v>1</v>
      </c>
      <c r="BA624" s="11">
        <v>2.38</v>
      </c>
      <c r="BB624" s="42">
        <f t="shared" si="1287"/>
        <v>3.38</v>
      </c>
      <c r="BC624" s="11">
        <v>1.275</v>
      </c>
      <c r="BD624" s="9">
        <v>0.5</v>
      </c>
      <c r="BE624" s="43">
        <f t="shared" si="1288"/>
        <v>4369.833</v>
      </c>
      <c r="BN624" s="11">
        <v>2704</v>
      </c>
      <c r="BO624" s="12">
        <v>0.75</v>
      </c>
      <c r="BP624" s="11">
        <v>1</v>
      </c>
      <c r="BQ624" s="11">
        <v>0</v>
      </c>
      <c r="BR624" s="13">
        <f t="shared" si="1289"/>
        <v>2028</v>
      </c>
      <c r="BS624" s="11">
        <v>1</v>
      </c>
      <c r="BT624" s="11">
        <v>1</v>
      </c>
      <c r="BU624" s="11">
        <v>2.38</v>
      </c>
      <c r="BV624" s="42">
        <f t="shared" si="1290"/>
        <v>3.38</v>
      </c>
      <c r="BW624" s="11">
        <v>1.275</v>
      </c>
      <c r="BX624" s="9">
        <v>0.5</v>
      </c>
      <c r="BY624" s="43">
        <f t="shared" si="1291"/>
        <v>4369.833</v>
      </c>
      <c r="CH624" s="11">
        <f t="shared" ref="CH624:CH629" si="1304">2704+428</f>
        <v>3132</v>
      </c>
      <c r="CI624" s="12">
        <v>0.75</v>
      </c>
      <c r="CJ624" s="11">
        <v>1</v>
      </c>
      <c r="CK624" s="11">
        <v>0</v>
      </c>
      <c r="CL624" s="13">
        <f t="shared" si="1293"/>
        <v>2349</v>
      </c>
      <c r="CM624" s="11">
        <v>1</v>
      </c>
      <c r="CN624" s="11">
        <v>1</v>
      </c>
      <c r="CO624" s="11">
        <v>2.38</v>
      </c>
      <c r="CP624" s="42">
        <f t="shared" si="1294"/>
        <v>3.38</v>
      </c>
      <c r="CQ624" s="11">
        <v>1.275</v>
      </c>
      <c r="CR624" s="9">
        <v>0.5</v>
      </c>
      <c r="CS624" s="43">
        <f t="shared" si="1295"/>
        <v>5061.50775</v>
      </c>
      <c r="DB624" s="11">
        <f t="shared" ref="DB624:DB629" si="1305">2704+440</f>
        <v>3144</v>
      </c>
      <c r="DC624" s="12">
        <v>0.75</v>
      </c>
      <c r="DD624" s="11">
        <v>1</v>
      </c>
      <c r="DE624" s="11">
        <v>0</v>
      </c>
      <c r="DF624" s="13">
        <f t="shared" si="1297"/>
        <v>2358</v>
      </c>
      <c r="DG624" s="11">
        <v>1</v>
      </c>
      <c r="DH624" s="11">
        <v>1</v>
      </c>
      <c r="DI624" s="11">
        <v>2.38</v>
      </c>
      <c r="DJ624" s="42">
        <f t="shared" si="1298"/>
        <v>3.38</v>
      </c>
      <c r="DK624" s="11">
        <v>1.275</v>
      </c>
      <c r="DL624" s="9">
        <v>0.5</v>
      </c>
      <c r="DM624" s="43">
        <f t="shared" si="1299"/>
        <v>5080.9005</v>
      </c>
      <c r="DV624" s="11">
        <f t="shared" ref="DV624:DV629" si="1306">2704+499</f>
        <v>3203</v>
      </c>
      <c r="DW624" s="12">
        <v>0.75</v>
      </c>
      <c r="DX624" s="11">
        <v>1</v>
      </c>
      <c r="DY624" s="11">
        <v>0</v>
      </c>
      <c r="DZ624" s="13">
        <f t="shared" si="1301"/>
        <v>2402.25</v>
      </c>
      <c r="EA624" s="11">
        <v>1</v>
      </c>
      <c r="EB624" s="11">
        <v>1</v>
      </c>
      <c r="EC624" s="11">
        <v>3.18</v>
      </c>
      <c r="ED624" s="42">
        <f t="shared" si="1302"/>
        <v>4.18</v>
      </c>
      <c r="EE624" s="11">
        <v>1.275</v>
      </c>
      <c r="EF624" s="9">
        <v>0.5</v>
      </c>
      <c r="EG624" s="43">
        <f t="shared" si="1303"/>
        <v>6401.3956875</v>
      </c>
    </row>
    <row r="625" customHeight="1" spans="6:137">
      <c r="F625" s="11">
        <v>2704</v>
      </c>
      <c r="G625" s="12">
        <v>0.75</v>
      </c>
      <c r="H625" s="11">
        <v>1</v>
      </c>
      <c r="I625" s="11">
        <v>0</v>
      </c>
      <c r="J625" s="13">
        <f t="shared" si="1280"/>
        <v>2028</v>
      </c>
      <c r="K625" s="11">
        <v>1</v>
      </c>
      <c r="L625" s="11">
        <v>1</v>
      </c>
      <c r="M625" s="11">
        <v>2.38</v>
      </c>
      <c r="N625" s="42">
        <f t="shared" si="1281"/>
        <v>3.38</v>
      </c>
      <c r="O625" s="11">
        <v>1.275</v>
      </c>
      <c r="P625" s="9">
        <v>0.5</v>
      </c>
      <c r="Q625" s="43">
        <f t="shared" si="1282"/>
        <v>4369.833</v>
      </c>
      <c r="Z625" s="11">
        <v>2704</v>
      </c>
      <c r="AA625" s="12">
        <v>0.75</v>
      </c>
      <c r="AB625" s="11">
        <v>1</v>
      </c>
      <c r="AC625" s="11">
        <v>0</v>
      </c>
      <c r="AD625" s="13">
        <f t="shared" si="1283"/>
        <v>2028</v>
      </c>
      <c r="AE625" s="11">
        <v>1</v>
      </c>
      <c r="AF625" s="11">
        <v>1</v>
      </c>
      <c r="AG625" s="11">
        <v>2.38</v>
      </c>
      <c r="AH625" s="42">
        <f t="shared" si="1284"/>
        <v>3.38</v>
      </c>
      <c r="AI625" s="11">
        <v>1.275</v>
      </c>
      <c r="AJ625" s="9">
        <v>0.5</v>
      </c>
      <c r="AK625" s="43">
        <f t="shared" si="1285"/>
        <v>4369.833</v>
      </c>
      <c r="AT625" s="11">
        <v>2704</v>
      </c>
      <c r="AU625" s="12">
        <v>0.75</v>
      </c>
      <c r="AV625" s="11">
        <v>1</v>
      </c>
      <c r="AW625" s="11">
        <v>0</v>
      </c>
      <c r="AX625" s="13">
        <f t="shared" si="1286"/>
        <v>2028</v>
      </c>
      <c r="AY625" s="11">
        <v>1</v>
      </c>
      <c r="AZ625" s="11">
        <v>1</v>
      </c>
      <c r="BA625" s="11">
        <v>2.38</v>
      </c>
      <c r="BB625" s="42">
        <f t="shared" si="1287"/>
        <v>3.38</v>
      </c>
      <c r="BC625" s="11">
        <v>1.275</v>
      </c>
      <c r="BD625" s="9">
        <v>0.5</v>
      </c>
      <c r="BE625" s="43">
        <f t="shared" si="1288"/>
        <v>4369.833</v>
      </c>
      <c r="BN625" s="11">
        <v>2704</v>
      </c>
      <c r="BO625" s="12">
        <v>0.75</v>
      </c>
      <c r="BP625" s="11">
        <v>1</v>
      </c>
      <c r="BQ625" s="11">
        <v>0</v>
      </c>
      <c r="BR625" s="13">
        <f t="shared" si="1289"/>
        <v>2028</v>
      </c>
      <c r="BS625" s="11">
        <v>1</v>
      </c>
      <c r="BT625" s="11">
        <v>1</v>
      </c>
      <c r="BU625" s="11">
        <v>2.38</v>
      </c>
      <c r="BV625" s="42">
        <f t="shared" si="1290"/>
        <v>3.38</v>
      </c>
      <c r="BW625" s="11">
        <v>1.275</v>
      </c>
      <c r="BX625" s="9">
        <v>0.5</v>
      </c>
      <c r="BY625" s="43">
        <f t="shared" si="1291"/>
        <v>4369.833</v>
      </c>
      <c r="CH625" s="11">
        <f t="shared" si="1304"/>
        <v>3132</v>
      </c>
      <c r="CI625" s="12">
        <v>0.75</v>
      </c>
      <c r="CJ625" s="11">
        <v>1</v>
      </c>
      <c r="CK625" s="11">
        <v>0</v>
      </c>
      <c r="CL625" s="13">
        <f t="shared" si="1293"/>
        <v>2349</v>
      </c>
      <c r="CM625" s="11">
        <v>1</v>
      </c>
      <c r="CN625" s="11">
        <v>1</v>
      </c>
      <c r="CO625" s="11">
        <v>2.38</v>
      </c>
      <c r="CP625" s="42">
        <f t="shared" si="1294"/>
        <v>3.38</v>
      </c>
      <c r="CQ625" s="11">
        <v>1.275</v>
      </c>
      <c r="CR625" s="9">
        <v>0.5</v>
      </c>
      <c r="CS625" s="43">
        <f t="shared" si="1295"/>
        <v>5061.50775</v>
      </c>
      <c r="DB625" s="11">
        <f t="shared" si="1305"/>
        <v>3144</v>
      </c>
      <c r="DC625" s="12">
        <v>0.75</v>
      </c>
      <c r="DD625" s="11">
        <v>1</v>
      </c>
      <c r="DE625" s="11">
        <v>0</v>
      </c>
      <c r="DF625" s="13">
        <f t="shared" si="1297"/>
        <v>2358</v>
      </c>
      <c r="DG625" s="11">
        <v>1</v>
      </c>
      <c r="DH625" s="11">
        <v>1</v>
      </c>
      <c r="DI625" s="11">
        <v>2.38</v>
      </c>
      <c r="DJ625" s="42">
        <f t="shared" si="1298"/>
        <v>3.38</v>
      </c>
      <c r="DK625" s="11">
        <v>1.275</v>
      </c>
      <c r="DL625" s="9">
        <v>0.5</v>
      </c>
      <c r="DM625" s="43">
        <f t="shared" si="1299"/>
        <v>5080.9005</v>
      </c>
      <c r="DV625" s="11">
        <f t="shared" si="1306"/>
        <v>3203</v>
      </c>
      <c r="DW625" s="12">
        <v>0.75</v>
      </c>
      <c r="DX625" s="11">
        <v>1</v>
      </c>
      <c r="DY625" s="11">
        <v>0</v>
      </c>
      <c r="DZ625" s="13">
        <f t="shared" si="1301"/>
        <v>2402.25</v>
      </c>
      <c r="EA625" s="11">
        <v>1</v>
      </c>
      <c r="EB625" s="11">
        <v>1</v>
      </c>
      <c r="EC625" s="11">
        <v>3.18</v>
      </c>
      <c r="ED625" s="42">
        <f t="shared" si="1302"/>
        <v>4.18</v>
      </c>
      <c r="EE625" s="11">
        <v>1.275</v>
      </c>
      <c r="EF625" s="9">
        <v>0.5</v>
      </c>
      <c r="EG625" s="43">
        <f t="shared" si="1303"/>
        <v>6401.3956875</v>
      </c>
    </row>
    <row r="626" customHeight="1" spans="6:137">
      <c r="F626" s="11">
        <v>2704</v>
      </c>
      <c r="G626" s="12">
        <v>1.8</v>
      </c>
      <c r="H626" s="11">
        <v>1</v>
      </c>
      <c r="I626" s="11">
        <v>0</v>
      </c>
      <c r="J626" s="13">
        <f t="shared" si="1280"/>
        <v>4867.2</v>
      </c>
      <c r="K626" s="11">
        <v>1</v>
      </c>
      <c r="L626" s="11">
        <v>1</v>
      </c>
      <c r="M626" s="11">
        <v>2.38</v>
      </c>
      <c r="N626" s="42">
        <f t="shared" si="1281"/>
        <v>3.38</v>
      </c>
      <c r="O626" s="11">
        <v>1.275</v>
      </c>
      <c r="P626" s="9">
        <v>0.5</v>
      </c>
      <c r="Q626" s="43">
        <f t="shared" si="1282"/>
        <v>10487.5992</v>
      </c>
      <c r="Z626" s="11">
        <v>2704</v>
      </c>
      <c r="AA626" s="12">
        <v>1.8</v>
      </c>
      <c r="AB626" s="11">
        <v>1</v>
      </c>
      <c r="AC626" s="11">
        <v>0</v>
      </c>
      <c r="AD626" s="13">
        <f t="shared" si="1283"/>
        <v>4867.2</v>
      </c>
      <c r="AE626" s="11">
        <v>1</v>
      </c>
      <c r="AF626" s="11">
        <v>1</v>
      </c>
      <c r="AG626" s="11">
        <v>2.38</v>
      </c>
      <c r="AH626" s="42">
        <f t="shared" si="1284"/>
        <v>3.38</v>
      </c>
      <c r="AI626" s="11">
        <v>1.275</v>
      </c>
      <c r="AJ626" s="9">
        <v>0.5</v>
      </c>
      <c r="AK626" s="43">
        <f t="shared" si="1285"/>
        <v>10487.5992</v>
      </c>
      <c r="AT626" s="11">
        <v>2704</v>
      </c>
      <c r="AU626" s="12">
        <v>1.8</v>
      </c>
      <c r="AV626" s="11">
        <v>1</v>
      </c>
      <c r="AW626" s="11">
        <v>0</v>
      </c>
      <c r="AX626" s="13">
        <f t="shared" si="1286"/>
        <v>4867.2</v>
      </c>
      <c r="AY626" s="11">
        <v>1</v>
      </c>
      <c r="AZ626" s="11">
        <v>1</v>
      </c>
      <c r="BA626" s="11">
        <v>2.38</v>
      </c>
      <c r="BB626" s="42">
        <f t="shared" si="1287"/>
        <v>3.38</v>
      </c>
      <c r="BC626" s="11">
        <v>1.275</v>
      </c>
      <c r="BD626" s="9">
        <v>0.5</v>
      </c>
      <c r="BE626" s="43">
        <f t="shared" si="1288"/>
        <v>10487.5992</v>
      </c>
      <c r="BN626" s="11">
        <v>2704</v>
      </c>
      <c r="BO626" s="12">
        <v>1.8</v>
      </c>
      <c r="BP626" s="11">
        <v>1</v>
      </c>
      <c r="BQ626" s="11">
        <v>0</v>
      </c>
      <c r="BR626" s="13">
        <f t="shared" si="1289"/>
        <v>4867.2</v>
      </c>
      <c r="BS626" s="11">
        <v>1</v>
      </c>
      <c r="BT626" s="11">
        <v>1</v>
      </c>
      <c r="BU626" s="11">
        <v>2.38</v>
      </c>
      <c r="BV626" s="42">
        <f t="shared" si="1290"/>
        <v>3.38</v>
      </c>
      <c r="BW626" s="11">
        <v>1.275</v>
      </c>
      <c r="BX626" s="9">
        <v>0.5</v>
      </c>
      <c r="BY626" s="43">
        <f t="shared" si="1291"/>
        <v>10487.5992</v>
      </c>
      <c r="CH626" s="11">
        <f t="shared" si="1304"/>
        <v>3132</v>
      </c>
      <c r="CI626" s="12">
        <v>1.8</v>
      </c>
      <c r="CJ626" s="11">
        <v>1</v>
      </c>
      <c r="CK626" s="11">
        <v>0</v>
      </c>
      <c r="CL626" s="13">
        <f t="shared" si="1293"/>
        <v>5637.6</v>
      </c>
      <c r="CM626" s="11">
        <v>1</v>
      </c>
      <c r="CN626" s="11">
        <v>1</v>
      </c>
      <c r="CO626" s="11">
        <v>2.38</v>
      </c>
      <c r="CP626" s="42">
        <f t="shared" si="1294"/>
        <v>3.38</v>
      </c>
      <c r="CQ626" s="11">
        <v>1.275</v>
      </c>
      <c r="CR626" s="9">
        <v>0.5</v>
      </c>
      <c r="CS626" s="43">
        <f t="shared" si="1295"/>
        <v>12147.6186</v>
      </c>
      <c r="DB626" s="11">
        <f t="shared" si="1305"/>
        <v>3144</v>
      </c>
      <c r="DC626" s="12">
        <v>1.8</v>
      </c>
      <c r="DD626" s="11">
        <v>1</v>
      </c>
      <c r="DE626" s="11">
        <v>0</v>
      </c>
      <c r="DF626" s="13">
        <f t="shared" si="1297"/>
        <v>5659.2</v>
      </c>
      <c r="DG626" s="11">
        <v>1</v>
      </c>
      <c r="DH626" s="11">
        <v>1</v>
      </c>
      <c r="DI626" s="11">
        <v>2.38</v>
      </c>
      <c r="DJ626" s="42">
        <f t="shared" si="1298"/>
        <v>3.38</v>
      </c>
      <c r="DK626" s="11">
        <v>1.275</v>
      </c>
      <c r="DL626" s="9">
        <v>0.5</v>
      </c>
      <c r="DM626" s="43">
        <f t="shared" si="1299"/>
        <v>12194.1612</v>
      </c>
      <c r="DV626" s="11">
        <f t="shared" si="1306"/>
        <v>3203</v>
      </c>
      <c r="DW626" s="12">
        <v>1.8</v>
      </c>
      <c r="DX626" s="11">
        <v>1</v>
      </c>
      <c r="DY626" s="11">
        <v>0</v>
      </c>
      <c r="DZ626" s="13">
        <f t="shared" si="1301"/>
        <v>5765.4</v>
      </c>
      <c r="EA626" s="11">
        <v>1</v>
      </c>
      <c r="EB626" s="11">
        <v>1</v>
      </c>
      <c r="EC626" s="11">
        <v>3.18</v>
      </c>
      <c r="ED626" s="42">
        <f t="shared" si="1302"/>
        <v>4.18</v>
      </c>
      <c r="EE626" s="11">
        <v>1.275</v>
      </c>
      <c r="EF626" s="9">
        <v>0.5</v>
      </c>
      <c r="EG626" s="43">
        <f t="shared" si="1303"/>
        <v>15363.34965</v>
      </c>
    </row>
    <row r="627" customHeight="1" spans="6:137">
      <c r="F627" s="11">
        <v>2704</v>
      </c>
      <c r="G627" s="12">
        <v>3.21</v>
      </c>
      <c r="H627" s="11">
        <v>1</v>
      </c>
      <c r="I627" s="11">
        <v>0</v>
      </c>
      <c r="J627" s="13">
        <f t="shared" si="1280"/>
        <v>8679.84</v>
      </c>
      <c r="K627" s="11">
        <v>1</v>
      </c>
      <c r="L627" s="11">
        <v>1</v>
      </c>
      <c r="M627" s="11">
        <v>2.38</v>
      </c>
      <c r="N627" s="42">
        <f t="shared" si="1281"/>
        <v>3.38</v>
      </c>
      <c r="O627" s="11">
        <v>1.275</v>
      </c>
      <c r="P627" s="9">
        <v>0.5</v>
      </c>
      <c r="Q627" s="43">
        <f t="shared" si="1282"/>
        <v>18702.88524</v>
      </c>
      <c r="Z627" s="11">
        <v>2704</v>
      </c>
      <c r="AA627" s="12">
        <v>3.21</v>
      </c>
      <c r="AB627" s="11">
        <v>1</v>
      </c>
      <c r="AC627" s="11">
        <v>0</v>
      </c>
      <c r="AD627" s="13">
        <f t="shared" si="1283"/>
        <v>8679.84</v>
      </c>
      <c r="AE627" s="11">
        <v>1</v>
      </c>
      <c r="AF627" s="11">
        <v>1</v>
      </c>
      <c r="AG627" s="11">
        <v>2.38</v>
      </c>
      <c r="AH627" s="42">
        <f t="shared" si="1284"/>
        <v>3.38</v>
      </c>
      <c r="AI627" s="11">
        <v>1.275</v>
      </c>
      <c r="AJ627" s="9">
        <v>0.5</v>
      </c>
      <c r="AK627" s="43">
        <f t="shared" si="1285"/>
        <v>18702.88524</v>
      </c>
      <c r="AT627" s="11">
        <v>2704</v>
      </c>
      <c r="AU627" s="12">
        <v>3.21</v>
      </c>
      <c r="AV627" s="11">
        <v>1</v>
      </c>
      <c r="AW627" s="11">
        <v>0</v>
      </c>
      <c r="AX627" s="13">
        <f t="shared" si="1286"/>
        <v>8679.84</v>
      </c>
      <c r="AY627" s="11">
        <v>1</v>
      </c>
      <c r="AZ627" s="11">
        <v>1</v>
      </c>
      <c r="BA627" s="11">
        <v>2.38</v>
      </c>
      <c r="BB627" s="42">
        <f t="shared" si="1287"/>
        <v>3.38</v>
      </c>
      <c r="BC627" s="11">
        <v>1.275</v>
      </c>
      <c r="BD627" s="9">
        <v>0.5</v>
      </c>
      <c r="BE627" s="43">
        <f t="shared" si="1288"/>
        <v>18702.88524</v>
      </c>
      <c r="BN627" s="11">
        <v>2704</v>
      </c>
      <c r="BO627" s="12">
        <v>3.21</v>
      </c>
      <c r="BP627" s="11">
        <v>1</v>
      </c>
      <c r="BQ627" s="11">
        <v>0</v>
      </c>
      <c r="BR627" s="13">
        <f t="shared" si="1289"/>
        <v>8679.84</v>
      </c>
      <c r="BS627" s="11">
        <v>1</v>
      </c>
      <c r="BT627" s="11">
        <v>1</v>
      </c>
      <c r="BU627" s="11">
        <v>2.38</v>
      </c>
      <c r="BV627" s="42">
        <f t="shared" si="1290"/>
        <v>3.38</v>
      </c>
      <c r="BW627" s="11">
        <v>1.275</v>
      </c>
      <c r="BX627" s="9">
        <v>0.5</v>
      </c>
      <c r="BY627" s="43">
        <f t="shared" si="1291"/>
        <v>18702.88524</v>
      </c>
      <c r="CH627" s="11">
        <f t="shared" si="1304"/>
        <v>3132</v>
      </c>
      <c r="CI627" s="12">
        <v>3.21</v>
      </c>
      <c r="CJ627" s="11">
        <v>1</v>
      </c>
      <c r="CK627" s="11">
        <v>0</v>
      </c>
      <c r="CL627" s="13">
        <f t="shared" si="1293"/>
        <v>10053.72</v>
      </c>
      <c r="CM627" s="11">
        <v>1</v>
      </c>
      <c r="CN627" s="11">
        <v>1</v>
      </c>
      <c r="CO627" s="11">
        <v>2.38</v>
      </c>
      <c r="CP627" s="42">
        <f t="shared" si="1294"/>
        <v>3.38</v>
      </c>
      <c r="CQ627" s="11">
        <v>1.275</v>
      </c>
      <c r="CR627" s="9">
        <v>0.5</v>
      </c>
      <c r="CS627" s="43">
        <f t="shared" si="1295"/>
        <v>21663.25317</v>
      </c>
      <c r="DB627" s="11">
        <f t="shared" si="1305"/>
        <v>3144</v>
      </c>
      <c r="DC627" s="12">
        <v>3.21</v>
      </c>
      <c r="DD627" s="11">
        <v>1</v>
      </c>
      <c r="DE627" s="11">
        <v>0</v>
      </c>
      <c r="DF627" s="13">
        <f t="shared" si="1297"/>
        <v>10092.24</v>
      </c>
      <c r="DG627" s="11">
        <v>1</v>
      </c>
      <c r="DH627" s="11">
        <v>1</v>
      </c>
      <c r="DI627" s="11">
        <v>2.38</v>
      </c>
      <c r="DJ627" s="42">
        <f t="shared" si="1298"/>
        <v>3.38</v>
      </c>
      <c r="DK627" s="11">
        <v>1.275</v>
      </c>
      <c r="DL627" s="9">
        <v>0.5</v>
      </c>
      <c r="DM627" s="43">
        <f t="shared" si="1299"/>
        <v>21746.25414</v>
      </c>
      <c r="DV627" s="11">
        <f t="shared" si="1306"/>
        <v>3203</v>
      </c>
      <c r="DW627" s="12">
        <v>3.21</v>
      </c>
      <c r="DX627" s="11">
        <v>1</v>
      </c>
      <c r="DY627" s="11">
        <v>0</v>
      </c>
      <c r="DZ627" s="13">
        <f t="shared" si="1301"/>
        <v>10281.63</v>
      </c>
      <c r="EA627" s="11">
        <v>1</v>
      </c>
      <c r="EB627" s="11">
        <v>1</v>
      </c>
      <c r="EC627" s="11">
        <v>3.18</v>
      </c>
      <c r="ED627" s="42">
        <f t="shared" si="1302"/>
        <v>4.18</v>
      </c>
      <c r="EE627" s="11">
        <v>1.275</v>
      </c>
      <c r="EF627" s="9">
        <v>0.5</v>
      </c>
      <c r="EG627" s="43">
        <f t="shared" si="1303"/>
        <v>27397.9735425</v>
      </c>
    </row>
    <row r="628" customHeight="1" spans="6:137">
      <c r="F628" s="11">
        <v>2704</v>
      </c>
      <c r="G628" s="12">
        <v>3.21</v>
      </c>
      <c r="H628" s="11">
        <v>1</v>
      </c>
      <c r="I628" s="11">
        <v>0</v>
      </c>
      <c r="J628" s="13">
        <f t="shared" si="1280"/>
        <v>8679.84</v>
      </c>
      <c r="K628" s="11">
        <v>1</v>
      </c>
      <c r="L628" s="11">
        <v>1</v>
      </c>
      <c r="M628" s="11">
        <v>2.38</v>
      </c>
      <c r="N628" s="42">
        <f t="shared" si="1281"/>
        <v>3.38</v>
      </c>
      <c r="O628" s="11">
        <v>1.275</v>
      </c>
      <c r="P628" s="9">
        <v>0.5</v>
      </c>
      <c r="Q628" s="43">
        <f t="shared" si="1282"/>
        <v>18702.88524</v>
      </c>
      <c r="Z628" s="11">
        <v>2704</v>
      </c>
      <c r="AA628" s="12">
        <v>3.21</v>
      </c>
      <c r="AB628" s="11">
        <v>1</v>
      </c>
      <c r="AC628" s="11">
        <v>0</v>
      </c>
      <c r="AD628" s="13">
        <f t="shared" si="1283"/>
        <v>8679.84</v>
      </c>
      <c r="AE628" s="11">
        <v>1</v>
      </c>
      <c r="AF628" s="11">
        <v>1</v>
      </c>
      <c r="AG628" s="11">
        <v>2.38</v>
      </c>
      <c r="AH628" s="42">
        <f t="shared" si="1284"/>
        <v>3.38</v>
      </c>
      <c r="AI628" s="11">
        <v>1.275</v>
      </c>
      <c r="AJ628" s="9">
        <v>0.5</v>
      </c>
      <c r="AK628" s="43">
        <f t="shared" si="1285"/>
        <v>18702.88524</v>
      </c>
      <c r="AT628" s="11">
        <v>2704</v>
      </c>
      <c r="AU628" s="12">
        <v>3.21</v>
      </c>
      <c r="AV628" s="11">
        <v>1</v>
      </c>
      <c r="AW628" s="11">
        <v>0</v>
      </c>
      <c r="AX628" s="13">
        <f t="shared" si="1286"/>
        <v>8679.84</v>
      </c>
      <c r="AY628" s="11">
        <v>1</v>
      </c>
      <c r="AZ628" s="11">
        <v>1</v>
      </c>
      <c r="BA628" s="11">
        <v>2.38</v>
      </c>
      <c r="BB628" s="42">
        <f t="shared" si="1287"/>
        <v>3.38</v>
      </c>
      <c r="BC628" s="11">
        <v>1.275</v>
      </c>
      <c r="BD628" s="9">
        <v>0.5</v>
      </c>
      <c r="BE628" s="43">
        <f t="shared" si="1288"/>
        <v>18702.88524</v>
      </c>
      <c r="BN628" s="11">
        <v>2704</v>
      </c>
      <c r="BO628" s="12">
        <v>3.21</v>
      </c>
      <c r="BP628" s="11">
        <v>1</v>
      </c>
      <c r="BQ628" s="11">
        <v>0</v>
      </c>
      <c r="BR628" s="13">
        <f t="shared" si="1289"/>
        <v>8679.84</v>
      </c>
      <c r="BS628" s="11">
        <v>1</v>
      </c>
      <c r="BT628" s="11">
        <v>1</v>
      </c>
      <c r="BU628" s="11">
        <v>2.38</v>
      </c>
      <c r="BV628" s="42">
        <f t="shared" si="1290"/>
        <v>3.38</v>
      </c>
      <c r="BW628" s="11">
        <v>1.275</v>
      </c>
      <c r="BX628" s="9">
        <v>0.5</v>
      </c>
      <c r="BY628" s="43">
        <f t="shared" si="1291"/>
        <v>18702.88524</v>
      </c>
      <c r="CH628" s="11">
        <f t="shared" si="1304"/>
        <v>3132</v>
      </c>
      <c r="CI628" s="12">
        <v>3.21</v>
      </c>
      <c r="CJ628" s="11">
        <v>1</v>
      </c>
      <c r="CK628" s="11">
        <v>0</v>
      </c>
      <c r="CL628" s="13">
        <f t="shared" si="1293"/>
        <v>10053.72</v>
      </c>
      <c r="CM628" s="11">
        <v>1</v>
      </c>
      <c r="CN628" s="11">
        <v>1</v>
      </c>
      <c r="CO628" s="11">
        <v>2.38</v>
      </c>
      <c r="CP628" s="42">
        <f t="shared" si="1294"/>
        <v>3.38</v>
      </c>
      <c r="CQ628" s="11">
        <v>1.275</v>
      </c>
      <c r="CR628" s="9">
        <v>0.5</v>
      </c>
      <c r="CS628" s="43">
        <f t="shared" si="1295"/>
        <v>21663.25317</v>
      </c>
      <c r="DB628" s="11">
        <f t="shared" si="1305"/>
        <v>3144</v>
      </c>
      <c r="DC628" s="12">
        <v>3.21</v>
      </c>
      <c r="DD628" s="11">
        <v>1</v>
      </c>
      <c r="DE628" s="11">
        <v>0</v>
      </c>
      <c r="DF628" s="13">
        <f t="shared" si="1297"/>
        <v>10092.24</v>
      </c>
      <c r="DG628" s="11">
        <v>1</v>
      </c>
      <c r="DH628" s="11">
        <v>1</v>
      </c>
      <c r="DI628" s="11">
        <v>2.38</v>
      </c>
      <c r="DJ628" s="42">
        <f t="shared" si="1298"/>
        <v>3.38</v>
      </c>
      <c r="DK628" s="11">
        <v>1.275</v>
      </c>
      <c r="DL628" s="9">
        <v>0.5</v>
      </c>
      <c r="DM628" s="43">
        <f t="shared" si="1299"/>
        <v>21746.25414</v>
      </c>
      <c r="DV628" s="11">
        <f t="shared" si="1306"/>
        <v>3203</v>
      </c>
      <c r="DW628" s="12">
        <v>3.21</v>
      </c>
      <c r="DX628" s="11">
        <v>1</v>
      </c>
      <c r="DY628" s="11">
        <v>0</v>
      </c>
      <c r="DZ628" s="13">
        <f t="shared" si="1301"/>
        <v>10281.63</v>
      </c>
      <c r="EA628" s="11">
        <v>1</v>
      </c>
      <c r="EB628" s="11">
        <v>1</v>
      </c>
      <c r="EC628" s="11">
        <v>3.18</v>
      </c>
      <c r="ED628" s="42">
        <f t="shared" si="1302"/>
        <v>4.18</v>
      </c>
      <c r="EE628" s="11">
        <v>1.275</v>
      </c>
      <c r="EF628" s="9">
        <v>0.5</v>
      </c>
      <c r="EG628" s="43">
        <f t="shared" si="1303"/>
        <v>27397.9735425</v>
      </c>
    </row>
    <row r="629" customHeight="1" spans="6:137">
      <c r="F629" s="11">
        <v>2704</v>
      </c>
      <c r="G629" s="12">
        <v>0</v>
      </c>
      <c r="H629" s="11">
        <v>1</v>
      </c>
      <c r="I629" s="11">
        <v>0</v>
      </c>
      <c r="J629" s="13">
        <f t="shared" si="1280"/>
        <v>0</v>
      </c>
      <c r="K629" s="11">
        <v>1</v>
      </c>
      <c r="L629" s="11">
        <v>1</v>
      </c>
      <c r="M629" s="11">
        <v>2.38</v>
      </c>
      <c r="N629" s="42">
        <f t="shared" si="1281"/>
        <v>3.38</v>
      </c>
      <c r="O629" s="11">
        <v>1.275</v>
      </c>
      <c r="P629" s="9">
        <v>0.5</v>
      </c>
      <c r="Q629" s="43">
        <f t="shared" si="1282"/>
        <v>0</v>
      </c>
      <c r="Z629" s="11">
        <v>2704</v>
      </c>
      <c r="AA629" s="12">
        <v>0</v>
      </c>
      <c r="AB629" s="11">
        <v>1</v>
      </c>
      <c r="AC629" s="11">
        <v>0</v>
      </c>
      <c r="AD629" s="13">
        <f t="shared" si="1283"/>
        <v>0</v>
      </c>
      <c r="AE629" s="11">
        <v>1</v>
      </c>
      <c r="AF629" s="11">
        <v>1</v>
      </c>
      <c r="AG629" s="11">
        <v>2.38</v>
      </c>
      <c r="AH629" s="42">
        <f t="shared" si="1284"/>
        <v>3.38</v>
      </c>
      <c r="AI629" s="11">
        <v>1.275</v>
      </c>
      <c r="AJ629" s="9">
        <v>0.5</v>
      </c>
      <c r="AK629" s="43">
        <f t="shared" si="1285"/>
        <v>0</v>
      </c>
      <c r="AT629" s="11">
        <v>2704</v>
      </c>
      <c r="AU629" s="12">
        <v>0</v>
      </c>
      <c r="AV629" s="11">
        <v>1</v>
      </c>
      <c r="AW629" s="11">
        <v>0</v>
      </c>
      <c r="AX629" s="13">
        <f t="shared" si="1286"/>
        <v>0</v>
      </c>
      <c r="AY629" s="11">
        <v>1</v>
      </c>
      <c r="AZ629" s="11">
        <v>1</v>
      </c>
      <c r="BA629" s="11">
        <v>2.38</v>
      </c>
      <c r="BB629" s="42">
        <f t="shared" si="1287"/>
        <v>3.38</v>
      </c>
      <c r="BC629" s="11">
        <v>1.275</v>
      </c>
      <c r="BD629" s="9">
        <v>0.5</v>
      </c>
      <c r="BE629" s="43">
        <f t="shared" si="1288"/>
        <v>0</v>
      </c>
      <c r="BN629" s="11">
        <v>2704</v>
      </c>
      <c r="BO629" s="12">
        <v>0</v>
      </c>
      <c r="BP629" s="11">
        <v>1</v>
      </c>
      <c r="BQ629" s="11">
        <v>0</v>
      </c>
      <c r="BR629" s="13">
        <f t="shared" si="1289"/>
        <v>0</v>
      </c>
      <c r="BS629" s="11">
        <v>1</v>
      </c>
      <c r="BT629" s="11">
        <v>1</v>
      </c>
      <c r="BU629" s="11">
        <v>2.38</v>
      </c>
      <c r="BV629" s="42">
        <f t="shared" si="1290"/>
        <v>3.38</v>
      </c>
      <c r="BW629" s="11">
        <v>1.275</v>
      </c>
      <c r="BX629" s="9">
        <v>0.5</v>
      </c>
      <c r="BY629" s="43">
        <f t="shared" si="1291"/>
        <v>0</v>
      </c>
      <c r="CH629" s="11">
        <f t="shared" si="1304"/>
        <v>3132</v>
      </c>
      <c r="CI629" s="12">
        <v>0</v>
      </c>
      <c r="CJ629" s="11">
        <v>1</v>
      </c>
      <c r="CK629" s="11">
        <v>0</v>
      </c>
      <c r="CL629" s="13">
        <f t="shared" si="1293"/>
        <v>0</v>
      </c>
      <c r="CM629" s="11">
        <v>1</v>
      </c>
      <c r="CN629" s="11">
        <v>1</v>
      </c>
      <c r="CO629" s="11">
        <v>2.38</v>
      </c>
      <c r="CP629" s="42">
        <f t="shared" si="1294"/>
        <v>3.38</v>
      </c>
      <c r="CQ629" s="11">
        <v>1.275</v>
      </c>
      <c r="CR629" s="9">
        <v>0.5</v>
      </c>
      <c r="CS629" s="43">
        <f t="shared" si="1295"/>
        <v>0</v>
      </c>
      <c r="DB629" s="11">
        <f t="shared" si="1305"/>
        <v>3144</v>
      </c>
      <c r="DC629" s="12">
        <v>0</v>
      </c>
      <c r="DD629" s="11">
        <v>1</v>
      </c>
      <c r="DE629" s="11">
        <v>0</v>
      </c>
      <c r="DF629" s="13">
        <f t="shared" si="1297"/>
        <v>0</v>
      </c>
      <c r="DG629" s="11">
        <v>1</v>
      </c>
      <c r="DH629" s="11">
        <v>1</v>
      </c>
      <c r="DI629" s="11">
        <v>2.38</v>
      </c>
      <c r="DJ629" s="42">
        <f t="shared" si="1298"/>
        <v>3.38</v>
      </c>
      <c r="DK629" s="11">
        <v>1.275</v>
      </c>
      <c r="DL629" s="9">
        <v>0.5</v>
      </c>
      <c r="DM629" s="43">
        <f t="shared" si="1299"/>
        <v>0</v>
      </c>
      <c r="DV629" s="11">
        <f t="shared" si="1306"/>
        <v>3203</v>
      </c>
      <c r="DW629" s="12">
        <v>0</v>
      </c>
      <c r="DX629" s="11">
        <v>1</v>
      </c>
      <c r="DY629" s="11">
        <v>0</v>
      </c>
      <c r="DZ629" s="13">
        <f t="shared" si="1301"/>
        <v>0</v>
      </c>
      <c r="EA629" s="11">
        <v>1</v>
      </c>
      <c r="EB629" s="11">
        <v>1</v>
      </c>
      <c r="EC629" s="11">
        <v>3.18</v>
      </c>
      <c r="ED629" s="42">
        <f t="shared" si="1302"/>
        <v>4.18</v>
      </c>
      <c r="EE629" s="11">
        <v>1.275</v>
      </c>
      <c r="EF629" s="9">
        <v>0.5</v>
      </c>
      <c r="EG629" s="43">
        <f t="shared" si="1303"/>
        <v>0</v>
      </c>
    </row>
    <row r="630" customHeight="1" spans="6:137">
      <c r="F630" s="44" t="s">
        <v>30</v>
      </c>
      <c r="G630" s="45"/>
      <c r="H630" s="45"/>
      <c r="I630" s="45"/>
      <c r="J630" s="45"/>
      <c r="K630" s="45"/>
      <c r="L630" s="45"/>
      <c r="M630" s="46">
        <f>SUM(Q615:Q629)</f>
        <v>115713.17784</v>
      </c>
      <c r="N630" s="46"/>
      <c r="O630" s="46"/>
      <c r="P630" s="46"/>
      <c r="Q630" s="46"/>
      <c r="Z630" s="44" t="s">
        <v>30</v>
      </c>
      <c r="AA630" s="45"/>
      <c r="AB630" s="45"/>
      <c r="AC630" s="45"/>
      <c r="AD630" s="45"/>
      <c r="AE630" s="45"/>
      <c r="AF630" s="45"/>
      <c r="AG630" s="46">
        <f>SUM(AK615:AK629)</f>
        <v>115713.17784</v>
      </c>
      <c r="AH630" s="46"/>
      <c r="AI630" s="46"/>
      <c r="AJ630" s="46"/>
      <c r="AK630" s="46"/>
      <c r="AT630" s="44" t="s">
        <v>30</v>
      </c>
      <c r="AU630" s="45"/>
      <c r="AV630" s="45"/>
      <c r="AW630" s="45"/>
      <c r="AX630" s="45"/>
      <c r="AY630" s="45"/>
      <c r="AZ630" s="45"/>
      <c r="BA630" s="46">
        <f>SUM(BE615:BE629)</f>
        <v>115713.17784</v>
      </c>
      <c r="BB630" s="46"/>
      <c r="BC630" s="46"/>
      <c r="BD630" s="46"/>
      <c r="BE630" s="46"/>
      <c r="BN630" s="44" t="s">
        <v>30</v>
      </c>
      <c r="BO630" s="45"/>
      <c r="BP630" s="45"/>
      <c r="BQ630" s="45"/>
      <c r="BR630" s="45"/>
      <c r="BS630" s="45"/>
      <c r="BT630" s="45"/>
      <c r="BU630" s="46">
        <f>SUM(BY615:BY629)</f>
        <v>115713.17784</v>
      </c>
      <c r="BV630" s="46"/>
      <c r="BW630" s="46"/>
      <c r="BX630" s="46"/>
      <c r="BY630" s="46"/>
      <c r="CH630" s="44" t="s">
        <v>30</v>
      </c>
      <c r="CI630" s="45"/>
      <c r="CJ630" s="45"/>
      <c r="CK630" s="45"/>
      <c r="CL630" s="45"/>
      <c r="CM630" s="45"/>
      <c r="CN630" s="45"/>
      <c r="CO630" s="46">
        <f>SUM(CS615:CS629)</f>
        <v>134028.72522</v>
      </c>
      <c r="CP630" s="46"/>
      <c r="CQ630" s="46"/>
      <c r="CR630" s="46"/>
      <c r="CS630" s="46"/>
      <c r="DB630" s="44" t="s">
        <v>30</v>
      </c>
      <c r="DC630" s="45"/>
      <c r="DD630" s="45"/>
      <c r="DE630" s="45"/>
      <c r="DF630" s="45"/>
      <c r="DG630" s="45"/>
      <c r="DH630" s="45"/>
      <c r="DI630" s="46">
        <f>SUM(DM615:DM629)</f>
        <v>134542.24524</v>
      </c>
      <c r="DJ630" s="46"/>
      <c r="DK630" s="46"/>
      <c r="DL630" s="46"/>
      <c r="DM630" s="46"/>
      <c r="DV630" s="44" t="s">
        <v>30</v>
      </c>
      <c r="DW630" s="45"/>
      <c r="DX630" s="45"/>
      <c r="DY630" s="45"/>
      <c r="DZ630" s="45"/>
      <c r="EA630" s="45"/>
      <c r="EB630" s="45"/>
      <c r="EC630" s="46">
        <f>SUM(EG615:EG629)</f>
        <v>169508.957805</v>
      </c>
      <c r="ED630" s="46"/>
      <c r="EE630" s="46"/>
      <c r="EF630" s="46"/>
      <c r="EG630" s="46"/>
    </row>
    <row r="631" customHeight="1" spans="6:137">
      <c r="F631" s="45"/>
      <c r="G631" s="45"/>
      <c r="H631" s="45"/>
      <c r="I631" s="45"/>
      <c r="J631" s="45"/>
      <c r="K631" s="45"/>
      <c r="L631" s="45"/>
      <c r="M631" s="46"/>
      <c r="N631" s="46"/>
      <c r="O631" s="46"/>
      <c r="P631" s="46"/>
      <c r="Q631" s="46"/>
      <c r="Z631" s="45"/>
      <c r="AA631" s="45"/>
      <c r="AB631" s="45"/>
      <c r="AC631" s="45"/>
      <c r="AD631" s="45"/>
      <c r="AE631" s="45"/>
      <c r="AF631" s="45"/>
      <c r="AG631" s="46"/>
      <c r="AH631" s="46"/>
      <c r="AI631" s="46"/>
      <c r="AJ631" s="46"/>
      <c r="AK631" s="46"/>
      <c r="AT631" s="45"/>
      <c r="AU631" s="45"/>
      <c r="AV631" s="45"/>
      <c r="AW631" s="45"/>
      <c r="AX631" s="45"/>
      <c r="AY631" s="45"/>
      <c r="AZ631" s="45"/>
      <c r="BA631" s="46"/>
      <c r="BB631" s="46"/>
      <c r="BC631" s="46"/>
      <c r="BD631" s="46"/>
      <c r="BE631" s="46"/>
      <c r="BN631" s="45"/>
      <c r="BO631" s="45"/>
      <c r="BP631" s="45"/>
      <c r="BQ631" s="45"/>
      <c r="BR631" s="45"/>
      <c r="BS631" s="45"/>
      <c r="BT631" s="45"/>
      <c r="BU631" s="46"/>
      <c r="BV631" s="46"/>
      <c r="BW631" s="46"/>
      <c r="BX631" s="46"/>
      <c r="BY631" s="46"/>
      <c r="CH631" s="45"/>
      <c r="CI631" s="45"/>
      <c r="CJ631" s="45"/>
      <c r="CK631" s="45"/>
      <c r="CL631" s="45"/>
      <c r="CM631" s="45"/>
      <c r="CN631" s="45"/>
      <c r="CO631" s="46"/>
      <c r="CP631" s="46"/>
      <c r="CQ631" s="46"/>
      <c r="CR631" s="46"/>
      <c r="CS631" s="46"/>
      <c r="DB631" s="45"/>
      <c r="DC631" s="45"/>
      <c r="DD631" s="45"/>
      <c r="DE631" s="45"/>
      <c r="DF631" s="45"/>
      <c r="DG631" s="45"/>
      <c r="DH631" s="45"/>
      <c r="DI631" s="46"/>
      <c r="DJ631" s="46"/>
      <c r="DK631" s="46"/>
      <c r="DL631" s="46"/>
      <c r="DM631" s="46"/>
      <c r="DV631" s="45"/>
      <c r="DW631" s="45"/>
      <c r="DX631" s="45"/>
      <c r="DY631" s="45"/>
      <c r="DZ631" s="45"/>
      <c r="EA631" s="45"/>
      <c r="EB631" s="45"/>
      <c r="EC631" s="46"/>
      <c r="ED631" s="46"/>
      <c r="EE631" s="46"/>
      <c r="EF631" s="46"/>
      <c r="EG631" s="46"/>
    </row>
    <row r="632" customHeight="1" spans="6:137">
      <c r="F632" s="45"/>
      <c r="G632" s="45"/>
      <c r="H632" s="45"/>
      <c r="I632" s="45"/>
      <c r="J632" s="45"/>
      <c r="K632" s="45"/>
      <c r="L632" s="45"/>
      <c r="M632" s="46"/>
      <c r="N632" s="46"/>
      <c r="O632" s="46"/>
      <c r="P632" s="46"/>
      <c r="Q632" s="46"/>
      <c r="Z632" s="45"/>
      <c r="AA632" s="45"/>
      <c r="AB632" s="45"/>
      <c r="AC632" s="45"/>
      <c r="AD632" s="45"/>
      <c r="AE632" s="45"/>
      <c r="AF632" s="45"/>
      <c r="AG632" s="46"/>
      <c r="AH632" s="46"/>
      <c r="AI632" s="46"/>
      <c r="AJ632" s="46"/>
      <c r="AK632" s="46"/>
      <c r="AT632" s="45"/>
      <c r="AU632" s="45"/>
      <c r="AV632" s="45"/>
      <c r="AW632" s="45"/>
      <c r="AX632" s="45"/>
      <c r="AY632" s="45"/>
      <c r="AZ632" s="45"/>
      <c r="BA632" s="46"/>
      <c r="BB632" s="46"/>
      <c r="BC632" s="46"/>
      <c r="BD632" s="46"/>
      <c r="BE632" s="46"/>
      <c r="BN632" s="45"/>
      <c r="BO632" s="45"/>
      <c r="BP632" s="45"/>
      <c r="BQ632" s="45"/>
      <c r="BR632" s="45"/>
      <c r="BS632" s="45"/>
      <c r="BT632" s="45"/>
      <c r="BU632" s="46"/>
      <c r="BV632" s="46"/>
      <c r="BW632" s="46"/>
      <c r="BX632" s="46"/>
      <c r="BY632" s="46"/>
      <c r="CH632" s="45"/>
      <c r="CI632" s="45"/>
      <c r="CJ632" s="45"/>
      <c r="CK632" s="45"/>
      <c r="CL632" s="45"/>
      <c r="CM632" s="45"/>
      <c r="CN632" s="45"/>
      <c r="CO632" s="46"/>
      <c r="CP632" s="46"/>
      <c r="CQ632" s="46"/>
      <c r="CR632" s="46"/>
      <c r="CS632" s="46"/>
      <c r="DB632" s="45"/>
      <c r="DC632" s="45"/>
      <c r="DD632" s="45"/>
      <c r="DE632" s="45"/>
      <c r="DF632" s="45"/>
      <c r="DG632" s="45"/>
      <c r="DH632" s="45"/>
      <c r="DI632" s="46"/>
      <c r="DJ632" s="46"/>
      <c r="DK632" s="46"/>
      <c r="DL632" s="46"/>
      <c r="DM632" s="46"/>
      <c r="DV632" s="45"/>
      <c r="DW632" s="45"/>
      <c r="DX632" s="45"/>
      <c r="DY632" s="45"/>
      <c r="DZ632" s="45"/>
      <c r="EA632" s="45"/>
      <c r="EB632" s="45"/>
      <c r="EC632" s="46"/>
      <c r="ED632" s="46"/>
      <c r="EE632" s="46"/>
      <c r="EF632" s="46"/>
      <c r="EG632" s="46"/>
    </row>
    <row r="633" customHeight="1" spans="6:137">
      <c r="F633" s="35" t="s">
        <v>31</v>
      </c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Z633" s="35" t="s">
        <v>31</v>
      </c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T633" s="35" t="s">
        <v>31</v>
      </c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N633" s="35" t="s">
        <v>31</v>
      </c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CH633" s="35" t="s">
        <v>31</v>
      </c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DB633" s="35" t="s">
        <v>31</v>
      </c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V633" s="35" t="s">
        <v>31</v>
      </c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</row>
    <row r="634" customHeight="1" spans="6:137">
      <c r="F634" s="13" t="s">
        <v>8</v>
      </c>
      <c r="G634" s="13"/>
      <c r="H634" s="13"/>
      <c r="I634" s="13"/>
      <c r="J634" s="13"/>
      <c r="K634" s="8" t="s">
        <v>53</v>
      </c>
      <c r="L634" s="8"/>
      <c r="M634" s="8"/>
      <c r="N634" s="8"/>
      <c r="O634" s="9" t="s">
        <v>38</v>
      </c>
      <c r="P634" s="9"/>
      <c r="Q634" s="41" t="s">
        <v>13</v>
      </c>
      <c r="Z634" s="13" t="s">
        <v>8</v>
      </c>
      <c r="AA634" s="13"/>
      <c r="AB634" s="13"/>
      <c r="AC634" s="13"/>
      <c r="AD634" s="13"/>
      <c r="AE634" s="8" t="s">
        <v>53</v>
      </c>
      <c r="AF634" s="8"/>
      <c r="AG634" s="8"/>
      <c r="AH634" s="8"/>
      <c r="AI634" s="9" t="s">
        <v>38</v>
      </c>
      <c r="AJ634" s="9"/>
      <c r="AK634" s="41" t="s">
        <v>13</v>
      </c>
      <c r="AT634" s="13" t="s">
        <v>8</v>
      </c>
      <c r="AU634" s="13"/>
      <c r="AV634" s="13"/>
      <c r="AW634" s="13"/>
      <c r="AX634" s="13"/>
      <c r="AY634" s="8" t="s">
        <v>53</v>
      </c>
      <c r="AZ634" s="8"/>
      <c r="BA634" s="8"/>
      <c r="BB634" s="8"/>
      <c r="BC634" s="9" t="s">
        <v>38</v>
      </c>
      <c r="BD634" s="9"/>
      <c r="BE634" s="41" t="s">
        <v>13</v>
      </c>
      <c r="BN634" s="13" t="s">
        <v>8</v>
      </c>
      <c r="BO634" s="13"/>
      <c r="BP634" s="13"/>
      <c r="BQ634" s="13"/>
      <c r="BR634" s="13"/>
      <c r="BS634" s="8" t="s">
        <v>53</v>
      </c>
      <c r="BT634" s="8"/>
      <c r="BU634" s="8"/>
      <c r="BV634" s="8"/>
      <c r="BW634" s="9" t="s">
        <v>38</v>
      </c>
      <c r="BX634" s="9"/>
      <c r="BY634" s="41" t="s">
        <v>13</v>
      </c>
      <c r="CH634" s="13" t="s">
        <v>8</v>
      </c>
      <c r="CI634" s="13"/>
      <c r="CJ634" s="13"/>
      <c r="CK634" s="13"/>
      <c r="CL634" s="13"/>
      <c r="CM634" s="8" t="s">
        <v>53</v>
      </c>
      <c r="CN634" s="8"/>
      <c r="CO634" s="8"/>
      <c r="CP634" s="8"/>
      <c r="CQ634" s="9" t="s">
        <v>38</v>
      </c>
      <c r="CR634" s="9"/>
      <c r="CS634" s="41" t="s">
        <v>13</v>
      </c>
      <c r="DB634" s="13" t="s">
        <v>8</v>
      </c>
      <c r="DC634" s="13"/>
      <c r="DD634" s="13"/>
      <c r="DE634" s="13"/>
      <c r="DF634" s="13"/>
      <c r="DG634" s="8" t="s">
        <v>53</v>
      </c>
      <c r="DH634" s="8"/>
      <c r="DI634" s="8"/>
      <c r="DJ634" s="8"/>
      <c r="DK634" s="9" t="s">
        <v>38</v>
      </c>
      <c r="DL634" s="9"/>
      <c r="DM634" s="41" t="s">
        <v>13</v>
      </c>
      <c r="DV634" s="13" t="s">
        <v>8</v>
      </c>
      <c r="DW634" s="13"/>
      <c r="DX634" s="13"/>
      <c r="DY634" s="13"/>
      <c r="DZ634" s="13"/>
      <c r="EA634" s="8" t="s">
        <v>53</v>
      </c>
      <c r="EB634" s="8"/>
      <c r="EC634" s="8"/>
      <c r="ED634" s="8"/>
      <c r="EE634" s="9" t="s">
        <v>38</v>
      </c>
      <c r="EF634" s="9"/>
      <c r="EG634" s="41" t="s">
        <v>13</v>
      </c>
    </row>
    <row r="635" customHeight="1" spans="6:137">
      <c r="F635" s="13" t="s">
        <v>54</v>
      </c>
      <c r="G635" s="13" t="s">
        <v>55</v>
      </c>
      <c r="H635" s="13" t="s">
        <v>56</v>
      </c>
      <c r="I635" s="13" t="s">
        <v>57</v>
      </c>
      <c r="J635" s="13" t="s">
        <v>8</v>
      </c>
      <c r="K635" s="8" t="s">
        <v>58</v>
      </c>
      <c r="L635" s="8" t="s">
        <v>26</v>
      </c>
      <c r="M635" s="8" t="s">
        <v>27</v>
      </c>
      <c r="N635" s="42" t="s">
        <v>28</v>
      </c>
      <c r="O635" s="9" t="s">
        <v>59</v>
      </c>
      <c r="P635" s="9" t="s">
        <v>60</v>
      </c>
      <c r="Q635" s="41"/>
      <c r="Z635" s="13" t="s">
        <v>54</v>
      </c>
      <c r="AA635" s="13" t="s">
        <v>55</v>
      </c>
      <c r="AB635" s="13" t="s">
        <v>56</v>
      </c>
      <c r="AC635" s="13" t="s">
        <v>57</v>
      </c>
      <c r="AD635" s="13" t="s">
        <v>8</v>
      </c>
      <c r="AE635" s="8" t="s">
        <v>58</v>
      </c>
      <c r="AF635" s="8" t="s">
        <v>26</v>
      </c>
      <c r="AG635" s="8" t="s">
        <v>27</v>
      </c>
      <c r="AH635" s="42" t="s">
        <v>28</v>
      </c>
      <c r="AI635" s="9" t="s">
        <v>59</v>
      </c>
      <c r="AJ635" s="9" t="s">
        <v>60</v>
      </c>
      <c r="AK635" s="41"/>
      <c r="AT635" s="13" t="s">
        <v>54</v>
      </c>
      <c r="AU635" s="13" t="s">
        <v>55</v>
      </c>
      <c r="AV635" s="13" t="s">
        <v>56</v>
      </c>
      <c r="AW635" s="13" t="s">
        <v>57</v>
      </c>
      <c r="AX635" s="13" t="s">
        <v>8</v>
      </c>
      <c r="AY635" s="8" t="s">
        <v>58</v>
      </c>
      <c r="AZ635" s="8" t="s">
        <v>26</v>
      </c>
      <c r="BA635" s="8" t="s">
        <v>27</v>
      </c>
      <c r="BB635" s="42" t="s">
        <v>28</v>
      </c>
      <c r="BC635" s="9" t="s">
        <v>59</v>
      </c>
      <c r="BD635" s="9" t="s">
        <v>60</v>
      </c>
      <c r="BE635" s="41"/>
      <c r="BN635" s="13" t="s">
        <v>54</v>
      </c>
      <c r="BO635" s="13" t="s">
        <v>55</v>
      </c>
      <c r="BP635" s="13" t="s">
        <v>56</v>
      </c>
      <c r="BQ635" s="13" t="s">
        <v>57</v>
      </c>
      <c r="BR635" s="13" t="s">
        <v>8</v>
      </c>
      <c r="BS635" s="8" t="s">
        <v>58</v>
      </c>
      <c r="BT635" s="8" t="s">
        <v>26</v>
      </c>
      <c r="BU635" s="8" t="s">
        <v>27</v>
      </c>
      <c r="BV635" s="42" t="s">
        <v>28</v>
      </c>
      <c r="BW635" s="9" t="s">
        <v>59</v>
      </c>
      <c r="BX635" s="9" t="s">
        <v>60</v>
      </c>
      <c r="BY635" s="41"/>
      <c r="CH635" s="13" t="s">
        <v>54</v>
      </c>
      <c r="CI635" s="13" t="s">
        <v>55</v>
      </c>
      <c r="CJ635" s="13" t="s">
        <v>56</v>
      </c>
      <c r="CK635" s="13" t="s">
        <v>57</v>
      </c>
      <c r="CL635" s="13" t="s">
        <v>8</v>
      </c>
      <c r="CM635" s="8" t="s">
        <v>58</v>
      </c>
      <c r="CN635" s="8" t="s">
        <v>26</v>
      </c>
      <c r="CO635" s="8" t="s">
        <v>27</v>
      </c>
      <c r="CP635" s="42" t="s">
        <v>28</v>
      </c>
      <c r="CQ635" s="9" t="s">
        <v>59</v>
      </c>
      <c r="CR635" s="9" t="s">
        <v>60</v>
      </c>
      <c r="CS635" s="41"/>
      <c r="DB635" s="13" t="s">
        <v>54</v>
      </c>
      <c r="DC635" s="13" t="s">
        <v>55</v>
      </c>
      <c r="DD635" s="13" t="s">
        <v>56</v>
      </c>
      <c r="DE635" s="13" t="s">
        <v>57</v>
      </c>
      <c r="DF635" s="13" t="s">
        <v>8</v>
      </c>
      <c r="DG635" s="8" t="s">
        <v>58</v>
      </c>
      <c r="DH635" s="8" t="s">
        <v>26</v>
      </c>
      <c r="DI635" s="8" t="s">
        <v>27</v>
      </c>
      <c r="DJ635" s="42" t="s">
        <v>28</v>
      </c>
      <c r="DK635" s="9" t="s">
        <v>59</v>
      </c>
      <c r="DL635" s="9" t="s">
        <v>60</v>
      </c>
      <c r="DM635" s="41"/>
      <c r="DV635" s="13" t="s">
        <v>54</v>
      </c>
      <c r="DW635" s="13" t="s">
        <v>55</v>
      </c>
      <c r="DX635" s="13" t="s">
        <v>56</v>
      </c>
      <c r="DY635" s="13" t="s">
        <v>57</v>
      </c>
      <c r="DZ635" s="13" t="s">
        <v>8</v>
      </c>
      <c r="EA635" s="8" t="s">
        <v>58</v>
      </c>
      <c r="EB635" s="8" t="s">
        <v>26</v>
      </c>
      <c r="EC635" s="8" t="s">
        <v>27</v>
      </c>
      <c r="ED635" s="42" t="s">
        <v>28</v>
      </c>
      <c r="EE635" s="9" t="s">
        <v>59</v>
      </c>
      <c r="EF635" s="9" t="s">
        <v>60</v>
      </c>
      <c r="EG635" s="41"/>
    </row>
    <row r="636" customHeight="1" spans="6:137">
      <c r="F636" s="11">
        <v>2171</v>
      </c>
      <c r="G636" s="12">
        <v>1.728</v>
      </c>
      <c r="H636" s="11">
        <v>1</v>
      </c>
      <c r="I636" s="11">
        <v>0</v>
      </c>
      <c r="J636" s="13">
        <f t="shared" ref="J636:J646" si="1307">F636*G636*H636+I636</f>
        <v>3751.488</v>
      </c>
      <c r="K636" s="11">
        <v>1</v>
      </c>
      <c r="L636" s="11">
        <v>0.97</v>
      </c>
      <c r="M636" s="11">
        <v>2.11</v>
      </c>
      <c r="N636" s="42">
        <f t="shared" ref="N636:N646" si="1308">L636*M636+1</f>
        <v>3.0467</v>
      </c>
      <c r="O636" s="11">
        <v>1.275</v>
      </c>
      <c r="P636" s="9">
        <v>0.5</v>
      </c>
      <c r="Q636" s="43">
        <f t="shared" ref="Q636:Q646" si="1309">J636*K636*N636*O636*P636</f>
        <v>7286.40728712</v>
      </c>
      <c r="Z636" s="11">
        <v>2171</v>
      </c>
      <c r="AA636" s="12">
        <v>1.728</v>
      </c>
      <c r="AB636" s="11">
        <v>1</v>
      </c>
      <c r="AC636" s="11">
        <v>0</v>
      </c>
      <c r="AD636" s="13">
        <f t="shared" ref="AD636:AD646" si="1310">Z636*AA636*AB636+AC636</f>
        <v>3751.488</v>
      </c>
      <c r="AE636" s="11">
        <v>1</v>
      </c>
      <c r="AF636" s="11">
        <v>0.97</v>
      </c>
      <c r="AG636" s="11">
        <v>2.11</v>
      </c>
      <c r="AH636" s="42">
        <f t="shared" ref="AH636:AH646" si="1311">AF636*AG636+1</f>
        <v>3.0467</v>
      </c>
      <c r="AI636" s="11">
        <v>1.275</v>
      </c>
      <c r="AJ636" s="9">
        <v>0.5</v>
      </c>
      <c r="AK636" s="43">
        <f t="shared" ref="AK636:AK646" si="1312">AD636*AE636*AH636*AI636*AJ636</f>
        <v>7286.40728712</v>
      </c>
      <c r="AT636" s="11">
        <v>2171</v>
      </c>
      <c r="AU636" s="12">
        <v>1.728</v>
      </c>
      <c r="AV636" s="11">
        <v>1</v>
      </c>
      <c r="AW636" s="11">
        <v>0</v>
      </c>
      <c r="AX636" s="13">
        <f t="shared" ref="AX636:AX646" si="1313">AT636*AU636*AV636+AW636</f>
        <v>3751.488</v>
      </c>
      <c r="AY636" s="11">
        <v>1</v>
      </c>
      <c r="AZ636" s="11">
        <v>0.97</v>
      </c>
      <c r="BA636" s="11">
        <v>2.11</v>
      </c>
      <c r="BB636" s="42">
        <f t="shared" ref="BB636:BB646" si="1314">AZ636*BA636+1</f>
        <v>3.0467</v>
      </c>
      <c r="BC636" s="11">
        <v>1.275</v>
      </c>
      <c r="BD636" s="9">
        <v>0.5</v>
      </c>
      <c r="BE636" s="43">
        <f t="shared" ref="BE636:BE646" si="1315">AX636*AY636*BB636*BC636*BD636</f>
        <v>7286.40728712</v>
      </c>
      <c r="BN636" s="11">
        <v>2171</v>
      </c>
      <c r="BO636" s="12">
        <v>1.728</v>
      </c>
      <c r="BP636" s="11">
        <v>1</v>
      </c>
      <c r="BQ636" s="11">
        <v>0</v>
      </c>
      <c r="BR636" s="13">
        <f t="shared" ref="BR636:BR646" si="1316">BN636*BO636*BP636+BQ636</f>
        <v>3751.488</v>
      </c>
      <c r="BS636" s="11">
        <v>1</v>
      </c>
      <c r="BT636" s="11">
        <v>0.97</v>
      </c>
      <c r="BU636" s="11">
        <v>2.11</v>
      </c>
      <c r="BV636" s="42">
        <f t="shared" ref="BV636:BV646" si="1317">BT636*BU636+1</f>
        <v>3.0467</v>
      </c>
      <c r="BW636" s="11">
        <v>1.275</v>
      </c>
      <c r="BX636" s="9">
        <v>0.5</v>
      </c>
      <c r="BY636" s="43">
        <f t="shared" ref="BY636:BY646" si="1318">BR636*BS636*BV636*BW636*BX636</f>
        <v>7286.40728712</v>
      </c>
      <c r="CH636" s="11">
        <v>2171</v>
      </c>
      <c r="CI636" s="12">
        <v>1.728</v>
      </c>
      <c r="CJ636" s="11">
        <v>1</v>
      </c>
      <c r="CK636" s="11">
        <v>0</v>
      </c>
      <c r="CL636" s="13">
        <f t="shared" ref="CL636:CL646" si="1319">CH636*CI636*CJ636+CK636</f>
        <v>3751.488</v>
      </c>
      <c r="CM636" s="11">
        <v>1</v>
      </c>
      <c r="CN636" s="11">
        <v>0.97</v>
      </c>
      <c r="CO636" s="11">
        <v>2.11</v>
      </c>
      <c r="CP636" s="42">
        <f t="shared" ref="CP636:CP646" si="1320">CN636*CO636+1</f>
        <v>3.0467</v>
      </c>
      <c r="CQ636" s="11">
        <v>1.275</v>
      </c>
      <c r="CR636" s="9">
        <v>0.5</v>
      </c>
      <c r="CS636" s="43">
        <f t="shared" ref="CS636:CS646" si="1321">CL636*CM636*CP636*CQ636*CR636</f>
        <v>7286.40728712</v>
      </c>
      <c r="DB636" s="11">
        <v>2171</v>
      </c>
      <c r="DC636" s="12">
        <v>1.728</v>
      </c>
      <c r="DD636" s="11">
        <v>1</v>
      </c>
      <c r="DE636" s="11">
        <v>0</v>
      </c>
      <c r="DF636" s="13">
        <f t="shared" ref="DF636:DF646" si="1322">DB636*DC636*DD636+DE636</f>
        <v>3751.488</v>
      </c>
      <c r="DG636" s="11">
        <v>1</v>
      </c>
      <c r="DH636" s="11">
        <v>0.97</v>
      </c>
      <c r="DI636" s="11">
        <v>2.11</v>
      </c>
      <c r="DJ636" s="42">
        <f t="shared" ref="DJ636:DJ646" si="1323">DH636*DI636+1</f>
        <v>3.0467</v>
      </c>
      <c r="DK636" s="11">
        <v>1.275</v>
      </c>
      <c r="DL636" s="9">
        <v>0.5</v>
      </c>
      <c r="DM636" s="43">
        <f t="shared" ref="DM636:DM646" si="1324">DF636*DG636*DJ636*DK636*DL636</f>
        <v>7286.40728712</v>
      </c>
      <c r="DV636" s="11">
        <v>2171</v>
      </c>
      <c r="DW636" s="12">
        <v>1.728</v>
      </c>
      <c r="DX636" s="11">
        <v>1</v>
      </c>
      <c r="DY636" s="11">
        <v>0</v>
      </c>
      <c r="DZ636" s="13">
        <f t="shared" ref="DZ636:DZ646" si="1325">DV636*DW636*DX636+DY636</f>
        <v>3751.488</v>
      </c>
      <c r="EA636" s="11">
        <v>1</v>
      </c>
      <c r="EB636" s="11">
        <v>0.97</v>
      </c>
      <c r="EC636" s="11">
        <v>2.91</v>
      </c>
      <c r="ED636" s="42">
        <f t="shared" ref="ED636:ED646" si="1326">EB636*EC636+1</f>
        <v>3.8227</v>
      </c>
      <c r="EE636" s="11">
        <v>1.275</v>
      </c>
      <c r="EF636" s="9">
        <v>0.5</v>
      </c>
      <c r="EG636" s="43">
        <f t="shared" ref="EG636:EG646" si="1327">DZ636*EA636*ED636*EE636*EF636</f>
        <v>9142.26840072</v>
      </c>
    </row>
    <row r="637" customHeight="1" spans="6:137">
      <c r="F637" s="11">
        <v>2171</v>
      </c>
      <c r="G637" s="12">
        <v>1.728</v>
      </c>
      <c r="H637" s="11">
        <v>1</v>
      </c>
      <c r="I637" s="11">
        <v>0</v>
      </c>
      <c r="J637" s="13">
        <f t="shared" si="1307"/>
        <v>3751.488</v>
      </c>
      <c r="K637" s="11">
        <v>1</v>
      </c>
      <c r="L637" s="11">
        <v>0.97</v>
      </c>
      <c r="M637" s="11">
        <v>2.11</v>
      </c>
      <c r="N637" s="42">
        <f t="shared" si="1308"/>
        <v>3.0467</v>
      </c>
      <c r="O637" s="11">
        <v>1.275</v>
      </c>
      <c r="P637" s="9">
        <v>0.5</v>
      </c>
      <c r="Q637" s="43">
        <f t="shared" si="1309"/>
        <v>7286.40728712</v>
      </c>
      <c r="Z637" s="11">
        <v>2171</v>
      </c>
      <c r="AA637" s="12">
        <v>1.728</v>
      </c>
      <c r="AB637" s="11">
        <v>1</v>
      </c>
      <c r="AC637" s="11">
        <v>0</v>
      </c>
      <c r="AD637" s="13">
        <f t="shared" si="1310"/>
        <v>3751.488</v>
      </c>
      <c r="AE637" s="11">
        <v>1</v>
      </c>
      <c r="AF637" s="11">
        <v>0.97</v>
      </c>
      <c r="AG637" s="11">
        <v>2.11</v>
      </c>
      <c r="AH637" s="42">
        <f t="shared" si="1311"/>
        <v>3.0467</v>
      </c>
      <c r="AI637" s="11">
        <v>1.275</v>
      </c>
      <c r="AJ637" s="9">
        <v>0.5</v>
      </c>
      <c r="AK637" s="43">
        <f t="shared" si="1312"/>
        <v>7286.40728712</v>
      </c>
      <c r="AT637" s="11">
        <v>2171</v>
      </c>
      <c r="AU637" s="12">
        <v>1.728</v>
      </c>
      <c r="AV637" s="11">
        <v>1</v>
      </c>
      <c r="AW637" s="11">
        <v>0</v>
      </c>
      <c r="AX637" s="13">
        <f t="shared" si="1313"/>
        <v>3751.488</v>
      </c>
      <c r="AY637" s="11">
        <v>1</v>
      </c>
      <c r="AZ637" s="11">
        <v>0.97</v>
      </c>
      <c r="BA637" s="11">
        <v>2.11</v>
      </c>
      <c r="BB637" s="42">
        <f t="shared" si="1314"/>
        <v>3.0467</v>
      </c>
      <c r="BC637" s="11">
        <v>1.275</v>
      </c>
      <c r="BD637" s="9">
        <v>0.5</v>
      </c>
      <c r="BE637" s="43">
        <f t="shared" si="1315"/>
        <v>7286.40728712</v>
      </c>
      <c r="BN637" s="11">
        <v>2171</v>
      </c>
      <c r="BO637" s="12">
        <v>1.728</v>
      </c>
      <c r="BP637" s="11">
        <v>1</v>
      </c>
      <c r="BQ637" s="11">
        <v>0</v>
      </c>
      <c r="BR637" s="13">
        <f t="shared" si="1316"/>
        <v>3751.488</v>
      </c>
      <c r="BS637" s="11">
        <v>1</v>
      </c>
      <c r="BT637" s="11">
        <v>0.97</v>
      </c>
      <c r="BU637" s="11">
        <v>2.11</v>
      </c>
      <c r="BV637" s="42">
        <f t="shared" si="1317"/>
        <v>3.0467</v>
      </c>
      <c r="BW637" s="11">
        <v>1.275</v>
      </c>
      <c r="BX637" s="9">
        <v>0.5</v>
      </c>
      <c r="BY637" s="43">
        <f t="shared" si="1318"/>
        <v>7286.40728712</v>
      </c>
      <c r="CH637" s="11">
        <v>2171</v>
      </c>
      <c r="CI637" s="12">
        <v>1.728</v>
      </c>
      <c r="CJ637" s="11">
        <v>1</v>
      </c>
      <c r="CK637" s="11">
        <v>0</v>
      </c>
      <c r="CL637" s="13">
        <f t="shared" si="1319"/>
        <v>3751.488</v>
      </c>
      <c r="CM637" s="11">
        <v>1</v>
      </c>
      <c r="CN637" s="11">
        <v>0.97</v>
      </c>
      <c r="CO637" s="11">
        <v>2.11</v>
      </c>
      <c r="CP637" s="42">
        <f t="shared" si="1320"/>
        <v>3.0467</v>
      </c>
      <c r="CQ637" s="11">
        <v>1.275</v>
      </c>
      <c r="CR637" s="9">
        <v>0.5</v>
      </c>
      <c r="CS637" s="43">
        <f t="shared" si="1321"/>
        <v>7286.40728712</v>
      </c>
      <c r="DB637" s="11">
        <v>2171</v>
      </c>
      <c r="DC637" s="12">
        <v>1.728</v>
      </c>
      <c r="DD637" s="11">
        <v>1</v>
      </c>
      <c r="DE637" s="11">
        <v>0</v>
      </c>
      <c r="DF637" s="13">
        <f t="shared" si="1322"/>
        <v>3751.488</v>
      </c>
      <c r="DG637" s="11">
        <v>1</v>
      </c>
      <c r="DH637" s="11">
        <v>0.97</v>
      </c>
      <c r="DI637" s="11">
        <v>2.11</v>
      </c>
      <c r="DJ637" s="42">
        <f t="shared" si="1323"/>
        <v>3.0467</v>
      </c>
      <c r="DK637" s="11">
        <v>1.275</v>
      </c>
      <c r="DL637" s="9">
        <v>0.5</v>
      </c>
      <c r="DM637" s="43">
        <f t="shared" si="1324"/>
        <v>7286.40728712</v>
      </c>
      <c r="DV637" s="11">
        <v>2171</v>
      </c>
      <c r="DW637" s="12">
        <v>1.728</v>
      </c>
      <c r="DX637" s="11">
        <v>1</v>
      </c>
      <c r="DY637" s="11">
        <v>0</v>
      </c>
      <c r="DZ637" s="13">
        <f t="shared" si="1325"/>
        <v>3751.488</v>
      </c>
      <c r="EA637" s="11">
        <v>1</v>
      </c>
      <c r="EB637" s="11">
        <v>0.97</v>
      </c>
      <c r="EC637" s="11">
        <v>2.91</v>
      </c>
      <c r="ED637" s="42">
        <f t="shared" si="1326"/>
        <v>3.8227</v>
      </c>
      <c r="EE637" s="11">
        <v>1.275</v>
      </c>
      <c r="EF637" s="9">
        <v>0.5</v>
      </c>
      <c r="EG637" s="43">
        <f t="shared" si="1327"/>
        <v>9142.26840072</v>
      </c>
    </row>
    <row r="638" customHeight="1" spans="6:137">
      <c r="F638" s="11">
        <v>2171</v>
      </c>
      <c r="G638" s="12">
        <v>1.728</v>
      </c>
      <c r="H638" s="11">
        <v>1</v>
      </c>
      <c r="I638" s="11">
        <v>0</v>
      </c>
      <c r="J638" s="13">
        <f t="shared" si="1307"/>
        <v>3751.488</v>
      </c>
      <c r="K638" s="11">
        <v>1</v>
      </c>
      <c r="L638" s="11">
        <v>0.97</v>
      </c>
      <c r="M638" s="11">
        <v>2.11</v>
      </c>
      <c r="N638" s="42">
        <f t="shared" si="1308"/>
        <v>3.0467</v>
      </c>
      <c r="O638" s="11">
        <v>1.275</v>
      </c>
      <c r="P638" s="9">
        <v>0.5</v>
      </c>
      <c r="Q638" s="43">
        <f t="shared" si="1309"/>
        <v>7286.40728712</v>
      </c>
      <c r="Z638" s="11">
        <v>2171</v>
      </c>
      <c r="AA638" s="12">
        <v>1.728</v>
      </c>
      <c r="AB638" s="11">
        <v>1</v>
      </c>
      <c r="AC638" s="11">
        <v>0</v>
      </c>
      <c r="AD638" s="13">
        <f t="shared" si="1310"/>
        <v>3751.488</v>
      </c>
      <c r="AE638" s="11">
        <v>1</v>
      </c>
      <c r="AF638" s="11">
        <v>0.97</v>
      </c>
      <c r="AG638" s="11">
        <v>2.11</v>
      </c>
      <c r="AH638" s="42">
        <f t="shared" si="1311"/>
        <v>3.0467</v>
      </c>
      <c r="AI638" s="11">
        <v>1.275</v>
      </c>
      <c r="AJ638" s="9">
        <v>0.5</v>
      </c>
      <c r="AK638" s="43">
        <f t="shared" si="1312"/>
        <v>7286.40728712</v>
      </c>
      <c r="AT638" s="11">
        <v>2171</v>
      </c>
      <c r="AU638" s="12">
        <v>1.728</v>
      </c>
      <c r="AV638" s="11">
        <v>1</v>
      </c>
      <c r="AW638" s="11">
        <v>0</v>
      </c>
      <c r="AX638" s="13">
        <f t="shared" si="1313"/>
        <v>3751.488</v>
      </c>
      <c r="AY638" s="11">
        <v>1</v>
      </c>
      <c r="AZ638" s="11">
        <v>0.97</v>
      </c>
      <c r="BA638" s="11">
        <v>2.11</v>
      </c>
      <c r="BB638" s="42">
        <f t="shared" si="1314"/>
        <v>3.0467</v>
      </c>
      <c r="BC638" s="11">
        <v>1.275</v>
      </c>
      <c r="BD638" s="9">
        <v>0.5</v>
      </c>
      <c r="BE638" s="43">
        <f t="shared" si="1315"/>
        <v>7286.40728712</v>
      </c>
      <c r="BN638" s="11">
        <v>2171</v>
      </c>
      <c r="BO638" s="12">
        <v>1.728</v>
      </c>
      <c r="BP638" s="11">
        <v>1</v>
      </c>
      <c r="BQ638" s="11">
        <v>0</v>
      </c>
      <c r="BR638" s="13">
        <f t="shared" si="1316"/>
        <v>3751.488</v>
      </c>
      <c r="BS638" s="11">
        <v>1</v>
      </c>
      <c r="BT638" s="11">
        <v>0.97</v>
      </c>
      <c r="BU638" s="11">
        <v>2.11</v>
      </c>
      <c r="BV638" s="42">
        <f t="shared" si="1317"/>
        <v>3.0467</v>
      </c>
      <c r="BW638" s="11">
        <v>1.275</v>
      </c>
      <c r="BX638" s="9">
        <v>0.5</v>
      </c>
      <c r="BY638" s="43">
        <f t="shared" si="1318"/>
        <v>7286.40728712</v>
      </c>
      <c r="CH638" s="11">
        <v>2171</v>
      </c>
      <c r="CI638" s="12">
        <v>1.728</v>
      </c>
      <c r="CJ638" s="11">
        <v>1</v>
      </c>
      <c r="CK638" s="11">
        <v>0</v>
      </c>
      <c r="CL638" s="13">
        <f t="shared" si="1319"/>
        <v>3751.488</v>
      </c>
      <c r="CM638" s="11">
        <v>1</v>
      </c>
      <c r="CN638" s="11">
        <v>0.97</v>
      </c>
      <c r="CO638" s="11">
        <v>2.11</v>
      </c>
      <c r="CP638" s="42">
        <f t="shared" si="1320"/>
        <v>3.0467</v>
      </c>
      <c r="CQ638" s="11">
        <v>1.275</v>
      </c>
      <c r="CR638" s="9">
        <v>0.5</v>
      </c>
      <c r="CS638" s="43">
        <f t="shared" si="1321"/>
        <v>7286.40728712</v>
      </c>
      <c r="DB638" s="11">
        <v>2171</v>
      </c>
      <c r="DC638" s="12">
        <v>1.728</v>
      </c>
      <c r="DD638" s="11">
        <v>1</v>
      </c>
      <c r="DE638" s="11">
        <v>0</v>
      </c>
      <c r="DF638" s="13">
        <f t="shared" si="1322"/>
        <v>3751.488</v>
      </c>
      <c r="DG638" s="11">
        <v>1</v>
      </c>
      <c r="DH638" s="11">
        <v>0.97</v>
      </c>
      <c r="DI638" s="11">
        <v>2.11</v>
      </c>
      <c r="DJ638" s="42">
        <f t="shared" si="1323"/>
        <v>3.0467</v>
      </c>
      <c r="DK638" s="11">
        <v>1.275</v>
      </c>
      <c r="DL638" s="9">
        <v>0.5</v>
      </c>
      <c r="DM638" s="43">
        <f t="shared" si="1324"/>
        <v>7286.40728712</v>
      </c>
      <c r="DV638" s="11">
        <v>2171</v>
      </c>
      <c r="DW638" s="12">
        <v>1.728</v>
      </c>
      <c r="DX638" s="11">
        <v>1</v>
      </c>
      <c r="DY638" s="11">
        <v>0</v>
      </c>
      <c r="DZ638" s="13">
        <f t="shared" si="1325"/>
        <v>3751.488</v>
      </c>
      <c r="EA638" s="11">
        <v>1</v>
      </c>
      <c r="EB638" s="11">
        <v>0.97</v>
      </c>
      <c r="EC638" s="11">
        <v>2.91</v>
      </c>
      <c r="ED638" s="42">
        <f t="shared" si="1326"/>
        <v>3.8227</v>
      </c>
      <c r="EE638" s="11">
        <v>1.275</v>
      </c>
      <c r="EF638" s="9">
        <v>0.5</v>
      </c>
      <c r="EG638" s="43">
        <f t="shared" si="1327"/>
        <v>9142.26840072</v>
      </c>
    </row>
    <row r="639" customHeight="1" spans="6:137">
      <c r="F639" s="11">
        <v>2171</v>
      </c>
      <c r="G639" s="12">
        <v>1.728</v>
      </c>
      <c r="H639" s="11">
        <v>1</v>
      </c>
      <c r="I639" s="11">
        <v>0</v>
      </c>
      <c r="J639" s="13">
        <f t="shared" si="1307"/>
        <v>3751.488</v>
      </c>
      <c r="K639" s="11">
        <v>1</v>
      </c>
      <c r="L639" s="11">
        <v>0.97</v>
      </c>
      <c r="M639" s="11">
        <v>2.11</v>
      </c>
      <c r="N639" s="42">
        <f t="shared" si="1308"/>
        <v>3.0467</v>
      </c>
      <c r="O639" s="11">
        <v>1.275</v>
      </c>
      <c r="P639" s="9">
        <v>0.5</v>
      </c>
      <c r="Q639" s="43">
        <f t="shared" si="1309"/>
        <v>7286.40728712</v>
      </c>
      <c r="Z639" s="11">
        <v>2171</v>
      </c>
      <c r="AA639" s="12">
        <v>1.728</v>
      </c>
      <c r="AB639" s="11">
        <v>1</v>
      </c>
      <c r="AC639" s="11">
        <v>0</v>
      </c>
      <c r="AD639" s="13">
        <f t="shared" si="1310"/>
        <v>3751.488</v>
      </c>
      <c r="AE639" s="11">
        <v>1</v>
      </c>
      <c r="AF639" s="11">
        <v>0.97</v>
      </c>
      <c r="AG639" s="11">
        <v>2.11</v>
      </c>
      <c r="AH639" s="42">
        <f t="shared" si="1311"/>
        <v>3.0467</v>
      </c>
      <c r="AI639" s="11">
        <v>1.275</v>
      </c>
      <c r="AJ639" s="9">
        <v>0.5</v>
      </c>
      <c r="AK639" s="43">
        <f t="shared" si="1312"/>
        <v>7286.40728712</v>
      </c>
      <c r="AT639" s="11">
        <v>2171</v>
      </c>
      <c r="AU639" s="12">
        <v>1.728</v>
      </c>
      <c r="AV639" s="11">
        <v>1</v>
      </c>
      <c r="AW639" s="11">
        <v>0</v>
      </c>
      <c r="AX639" s="13">
        <f t="shared" si="1313"/>
        <v>3751.488</v>
      </c>
      <c r="AY639" s="11">
        <v>1</v>
      </c>
      <c r="AZ639" s="11">
        <v>0.97</v>
      </c>
      <c r="BA639" s="11">
        <v>2.11</v>
      </c>
      <c r="BB639" s="42">
        <f t="shared" si="1314"/>
        <v>3.0467</v>
      </c>
      <c r="BC639" s="11">
        <v>1.275</v>
      </c>
      <c r="BD639" s="9">
        <v>0.5</v>
      </c>
      <c r="BE639" s="43">
        <f t="shared" si="1315"/>
        <v>7286.40728712</v>
      </c>
      <c r="BN639" s="11">
        <v>2171</v>
      </c>
      <c r="BO639" s="12">
        <v>1.728</v>
      </c>
      <c r="BP639" s="11">
        <v>1</v>
      </c>
      <c r="BQ639" s="11">
        <v>0</v>
      </c>
      <c r="BR639" s="13">
        <f t="shared" si="1316"/>
        <v>3751.488</v>
      </c>
      <c r="BS639" s="11">
        <v>1</v>
      </c>
      <c r="BT639" s="11">
        <v>0.97</v>
      </c>
      <c r="BU639" s="11">
        <v>2.11</v>
      </c>
      <c r="BV639" s="42">
        <f t="shared" si="1317"/>
        <v>3.0467</v>
      </c>
      <c r="BW639" s="11">
        <v>1.275</v>
      </c>
      <c r="BX639" s="9">
        <v>0.5</v>
      </c>
      <c r="BY639" s="43">
        <f t="shared" si="1318"/>
        <v>7286.40728712</v>
      </c>
      <c r="CH639" s="11">
        <v>2171</v>
      </c>
      <c r="CI639" s="12">
        <v>1.728</v>
      </c>
      <c r="CJ639" s="11">
        <v>1</v>
      </c>
      <c r="CK639" s="11">
        <v>0</v>
      </c>
      <c r="CL639" s="13">
        <f t="shared" si="1319"/>
        <v>3751.488</v>
      </c>
      <c r="CM639" s="11">
        <v>1</v>
      </c>
      <c r="CN639" s="11">
        <v>0.97</v>
      </c>
      <c r="CO639" s="11">
        <v>2.11</v>
      </c>
      <c r="CP639" s="42">
        <f t="shared" si="1320"/>
        <v>3.0467</v>
      </c>
      <c r="CQ639" s="11">
        <v>1.275</v>
      </c>
      <c r="CR639" s="9">
        <v>0.5</v>
      </c>
      <c r="CS639" s="43">
        <f t="shared" si="1321"/>
        <v>7286.40728712</v>
      </c>
      <c r="DB639" s="11">
        <v>2171</v>
      </c>
      <c r="DC639" s="12">
        <v>1.728</v>
      </c>
      <c r="DD639" s="11">
        <v>1</v>
      </c>
      <c r="DE639" s="11">
        <v>0</v>
      </c>
      <c r="DF639" s="13">
        <f t="shared" si="1322"/>
        <v>3751.488</v>
      </c>
      <c r="DG639" s="11">
        <v>1</v>
      </c>
      <c r="DH639" s="11">
        <v>0.97</v>
      </c>
      <c r="DI639" s="11">
        <v>2.11</v>
      </c>
      <c r="DJ639" s="42">
        <f t="shared" si="1323"/>
        <v>3.0467</v>
      </c>
      <c r="DK639" s="11">
        <v>1.275</v>
      </c>
      <c r="DL639" s="9">
        <v>0.5</v>
      </c>
      <c r="DM639" s="43">
        <f t="shared" si="1324"/>
        <v>7286.40728712</v>
      </c>
      <c r="DV639" s="11">
        <v>2171</v>
      </c>
      <c r="DW639" s="12">
        <v>1.728</v>
      </c>
      <c r="DX639" s="11">
        <v>1</v>
      </c>
      <c r="DY639" s="11">
        <v>0</v>
      </c>
      <c r="DZ639" s="13">
        <f t="shared" si="1325"/>
        <v>3751.488</v>
      </c>
      <c r="EA639" s="11">
        <v>1</v>
      </c>
      <c r="EB639" s="11">
        <v>0.97</v>
      </c>
      <c r="EC639" s="11">
        <v>2.91</v>
      </c>
      <c r="ED639" s="42">
        <f t="shared" si="1326"/>
        <v>3.8227</v>
      </c>
      <c r="EE639" s="11">
        <v>1.275</v>
      </c>
      <c r="EF639" s="9">
        <v>0.5</v>
      </c>
      <c r="EG639" s="43">
        <f t="shared" si="1327"/>
        <v>9142.26840072</v>
      </c>
    </row>
    <row r="640" customHeight="1" spans="6:137">
      <c r="F640" s="11">
        <v>2171</v>
      </c>
      <c r="G640" s="12">
        <v>1.728</v>
      </c>
      <c r="H640" s="11">
        <v>1</v>
      </c>
      <c r="I640" s="11">
        <v>0</v>
      </c>
      <c r="J640" s="13">
        <f t="shared" si="1307"/>
        <v>3751.488</v>
      </c>
      <c r="K640" s="11">
        <v>1</v>
      </c>
      <c r="L640" s="11">
        <v>0.97</v>
      </c>
      <c r="M640" s="11">
        <v>2.11</v>
      </c>
      <c r="N640" s="42">
        <f t="shared" si="1308"/>
        <v>3.0467</v>
      </c>
      <c r="O640" s="11">
        <v>1.275</v>
      </c>
      <c r="P640" s="9">
        <v>0.5</v>
      </c>
      <c r="Q640" s="43">
        <f t="shared" si="1309"/>
        <v>7286.40728712</v>
      </c>
      <c r="Z640" s="11">
        <v>2171</v>
      </c>
      <c r="AA640" s="12">
        <v>1.728</v>
      </c>
      <c r="AB640" s="11">
        <v>1</v>
      </c>
      <c r="AC640" s="11">
        <v>0</v>
      </c>
      <c r="AD640" s="13">
        <f t="shared" si="1310"/>
        <v>3751.488</v>
      </c>
      <c r="AE640" s="11">
        <v>1</v>
      </c>
      <c r="AF640" s="11">
        <v>0.97</v>
      </c>
      <c r="AG640" s="11">
        <v>2.11</v>
      </c>
      <c r="AH640" s="42">
        <f t="shared" si="1311"/>
        <v>3.0467</v>
      </c>
      <c r="AI640" s="11">
        <v>1.275</v>
      </c>
      <c r="AJ640" s="9">
        <v>0.5</v>
      </c>
      <c r="AK640" s="43">
        <f t="shared" si="1312"/>
        <v>7286.40728712</v>
      </c>
      <c r="AT640" s="11">
        <v>2171</v>
      </c>
      <c r="AU640" s="12">
        <v>1.728</v>
      </c>
      <c r="AV640" s="11">
        <v>1</v>
      </c>
      <c r="AW640" s="11">
        <v>0</v>
      </c>
      <c r="AX640" s="13">
        <f t="shared" si="1313"/>
        <v>3751.488</v>
      </c>
      <c r="AY640" s="11">
        <v>1</v>
      </c>
      <c r="AZ640" s="11">
        <v>0.97</v>
      </c>
      <c r="BA640" s="11">
        <v>2.11</v>
      </c>
      <c r="BB640" s="42">
        <f t="shared" si="1314"/>
        <v>3.0467</v>
      </c>
      <c r="BC640" s="11">
        <v>1.275</v>
      </c>
      <c r="BD640" s="9">
        <v>0.5</v>
      </c>
      <c r="BE640" s="43">
        <f t="shared" si="1315"/>
        <v>7286.40728712</v>
      </c>
      <c r="BN640" s="11">
        <v>2171</v>
      </c>
      <c r="BO640" s="12">
        <v>1.728</v>
      </c>
      <c r="BP640" s="11">
        <v>1</v>
      </c>
      <c r="BQ640" s="11">
        <v>0</v>
      </c>
      <c r="BR640" s="13">
        <f t="shared" si="1316"/>
        <v>3751.488</v>
      </c>
      <c r="BS640" s="11">
        <v>1</v>
      </c>
      <c r="BT640" s="11">
        <v>0.97</v>
      </c>
      <c r="BU640" s="11">
        <v>2.11</v>
      </c>
      <c r="BV640" s="42">
        <f t="shared" si="1317"/>
        <v>3.0467</v>
      </c>
      <c r="BW640" s="11">
        <v>1.275</v>
      </c>
      <c r="BX640" s="9">
        <v>0.5</v>
      </c>
      <c r="BY640" s="43">
        <f t="shared" si="1318"/>
        <v>7286.40728712</v>
      </c>
      <c r="CH640" s="11">
        <v>2171</v>
      </c>
      <c r="CI640" s="12">
        <v>1.728</v>
      </c>
      <c r="CJ640" s="11">
        <v>1</v>
      </c>
      <c r="CK640" s="11">
        <v>0</v>
      </c>
      <c r="CL640" s="13">
        <f t="shared" si="1319"/>
        <v>3751.488</v>
      </c>
      <c r="CM640" s="11">
        <v>1</v>
      </c>
      <c r="CN640" s="11">
        <v>0.97</v>
      </c>
      <c r="CO640" s="11">
        <v>2.11</v>
      </c>
      <c r="CP640" s="42">
        <f t="shared" si="1320"/>
        <v>3.0467</v>
      </c>
      <c r="CQ640" s="11">
        <v>1.275</v>
      </c>
      <c r="CR640" s="9">
        <v>0.5</v>
      </c>
      <c r="CS640" s="43">
        <f t="shared" si="1321"/>
        <v>7286.40728712</v>
      </c>
      <c r="DB640" s="11">
        <v>2171</v>
      </c>
      <c r="DC640" s="12">
        <v>1.728</v>
      </c>
      <c r="DD640" s="11">
        <v>1</v>
      </c>
      <c r="DE640" s="11">
        <v>0</v>
      </c>
      <c r="DF640" s="13">
        <f t="shared" si="1322"/>
        <v>3751.488</v>
      </c>
      <c r="DG640" s="11">
        <v>1</v>
      </c>
      <c r="DH640" s="11">
        <v>0.97</v>
      </c>
      <c r="DI640" s="11">
        <v>2.11</v>
      </c>
      <c r="DJ640" s="42">
        <f t="shared" si="1323"/>
        <v>3.0467</v>
      </c>
      <c r="DK640" s="11">
        <v>1.275</v>
      </c>
      <c r="DL640" s="9">
        <v>0.5</v>
      </c>
      <c r="DM640" s="43">
        <f t="shared" si="1324"/>
        <v>7286.40728712</v>
      </c>
      <c r="DV640" s="11">
        <v>2171</v>
      </c>
      <c r="DW640" s="12">
        <v>1.728</v>
      </c>
      <c r="DX640" s="11">
        <v>1</v>
      </c>
      <c r="DY640" s="11">
        <v>0</v>
      </c>
      <c r="DZ640" s="13">
        <f t="shared" si="1325"/>
        <v>3751.488</v>
      </c>
      <c r="EA640" s="11">
        <v>1</v>
      </c>
      <c r="EB640" s="11">
        <v>0.97</v>
      </c>
      <c r="EC640" s="11">
        <v>2.91</v>
      </c>
      <c r="ED640" s="42">
        <f t="shared" si="1326"/>
        <v>3.8227</v>
      </c>
      <c r="EE640" s="11">
        <v>1.275</v>
      </c>
      <c r="EF640" s="9">
        <v>0.5</v>
      </c>
      <c r="EG640" s="43">
        <f t="shared" si="1327"/>
        <v>9142.26840072</v>
      </c>
    </row>
    <row r="641" customHeight="1" spans="6:137">
      <c r="F641" s="11">
        <v>2171</v>
      </c>
      <c r="G641" s="12">
        <v>1.728</v>
      </c>
      <c r="H641" s="11">
        <v>1</v>
      </c>
      <c r="I641" s="11">
        <v>0</v>
      </c>
      <c r="J641" s="13">
        <f t="shared" si="1307"/>
        <v>3751.488</v>
      </c>
      <c r="K641" s="11">
        <v>1</v>
      </c>
      <c r="L641" s="11">
        <v>0.97</v>
      </c>
      <c r="M641" s="11">
        <v>2.11</v>
      </c>
      <c r="N641" s="42">
        <f t="shared" si="1308"/>
        <v>3.0467</v>
      </c>
      <c r="O641" s="11">
        <v>1.075</v>
      </c>
      <c r="P641" s="9">
        <v>0.5</v>
      </c>
      <c r="Q641" s="43">
        <f t="shared" si="1309"/>
        <v>6143.44143816</v>
      </c>
      <c r="Z641" s="11">
        <v>2171</v>
      </c>
      <c r="AA641" s="12">
        <v>1.728</v>
      </c>
      <c r="AB641" s="11">
        <v>1</v>
      </c>
      <c r="AC641" s="11">
        <v>0</v>
      </c>
      <c r="AD641" s="13">
        <f t="shared" si="1310"/>
        <v>3751.488</v>
      </c>
      <c r="AE641" s="11">
        <v>1</v>
      </c>
      <c r="AF641" s="11">
        <v>0.97</v>
      </c>
      <c r="AG641" s="11">
        <v>2.11</v>
      </c>
      <c r="AH641" s="42">
        <f t="shared" si="1311"/>
        <v>3.0467</v>
      </c>
      <c r="AI641" s="11">
        <v>1.075</v>
      </c>
      <c r="AJ641" s="9">
        <v>0.5</v>
      </c>
      <c r="AK641" s="43">
        <f t="shared" si="1312"/>
        <v>6143.44143816</v>
      </c>
      <c r="AT641" s="11">
        <v>2171</v>
      </c>
      <c r="AU641" s="12">
        <v>1.728</v>
      </c>
      <c r="AV641" s="11">
        <v>1</v>
      </c>
      <c r="AW641" s="11">
        <v>0</v>
      </c>
      <c r="AX641" s="13">
        <f t="shared" si="1313"/>
        <v>3751.488</v>
      </c>
      <c r="AY641" s="11">
        <v>1</v>
      </c>
      <c r="AZ641" s="11">
        <v>0.97</v>
      </c>
      <c r="BA641" s="11">
        <v>2.11</v>
      </c>
      <c r="BB641" s="42">
        <f t="shared" si="1314"/>
        <v>3.0467</v>
      </c>
      <c r="BC641" s="11">
        <v>1.075</v>
      </c>
      <c r="BD641" s="9">
        <v>0.5</v>
      </c>
      <c r="BE641" s="43">
        <f t="shared" si="1315"/>
        <v>6143.44143816</v>
      </c>
      <c r="BN641" s="11">
        <v>2171</v>
      </c>
      <c r="BO641" s="12">
        <v>1.728</v>
      </c>
      <c r="BP641" s="11">
        <v>1</v>
      </c>
      <c r="BQ641" s="11">
        <v>0</v>
      </c>
      <c r="BR641" s="13">
        <f t="shared" si="1316"/>
        <v>3751.488</v>
      </c>
      <c r="BS641" s="11">
        <v>1</v>
      </c>
      <c r="BT641" s="11">
        <v>0.97</v>
      </c>
      <c r="BU641" s="11">
        <v>2.11</v>
      </c>
      <c r="BV641" s="42">
        <f t="shared" si="1317"/>
        <v>3.0467</v>
      </c>
      <c r="BW641" s="11">
        <v>1.075</v>
      </c>
      <c r="BX641" s="9">
        <v>0.5</v>
      </c>
      <c r="BY641" s="43">
        <f t="shared" si="1318"/>
        <v>6143.44143816</v>
      </c>
      <c r="CH641" s="11">
        <v>2171</v>
      </c>
      <c r="CI641" s="12">
        <v>1.728</v>
      </c>
      <c r="CJ641" s="11">
        <v>1</v>
      </c>
      <c r="CK641" s="11">
        <v>0</v>
      </c>
      <c r="CL641" s="13">
        <f t="shared" si="1319"/>
        <v>3751.488</v>
      </c>
      <c r="CM641" s="11">
        <v>1</v>
      </c>
      <c r="CN641" s="11">
        <v>0.97</v>
      </c>
      <c r="CO641" s="11">
        <v>2.11</v>
      </c>
      <c r="CP641" s="42">
        <f t="shared" si="1320"/>
        <v>3.0467</v>
      </c>
      <c r="CQ641" s="11">
        <v>1.075</v>
      </c>
      <c r="CR641" s="9">
        <v>0.5</v>
      </c>
      <c r="CS641" s="43">
        <f t="shared" si="1321"/>
        <v>6143.44143816</v>
      </c>
      <c r="DB641" s="11">
        <v>2171</v>
      </c>
      <c r="DC641" s="12">
        <v>1.728</v>
      </c>
      <c r="DD641" s="11">
        <v>1</v>
      </c>
      <c r="DE641" s="11">
        <v>0</v>
      </c>
      <c r="DF641" s="13">
        <f t="shared" si="1322"/>
        <v>3751.488</v>
      </c>
      <c r="DG641" s="11">
        <v>1</v>
      </c>
      <c r="DH641" s="11">
        <v>0.97</v>
      </c>
      <c r="DI641" s="11">
        <v>2.11</v>
      </c>
      <c r="DJ641" s="42">
        <f t="shared" si="1323"/>
        <v>3.0467</v>
      </c>
      <c r="DK641" s="11">
        <v>1.075</v>
      </c>
      <c r="DL641" s="9">
        <v>0.5</v>
      </c>
      <c r="DM641" s="43">
        <f t="shared" si="1324"/>
        <v>6143.44143816</v>
      </c>
      <c r="DV641" s="11">
        <v>2171</v>
      </c>
      <c r="DW641" s="12">
        <v>1.728</v>
      </c>
      <c r="DX641" s="11">
        <v>1</v>
      </c>
      <c r="DY641" s="11">
        <v>0</v>
      </c>
      <c r="DZ641" s="13">
        <f t="shared" si="1325"/>
        <v>3751.488</v>
      </c>
      <c r="EA641" s="11">
        <v>1</v>
      </c>
      <c r="EB641" s="11">
        <v>0.97</v>
      </c>
      <c r="EC641" s="11">
        <v>2.91</v>
      </c>
      <c r="ED641" s="42">
        <f t="shared" si="1326"/>
        <v>3.8227</v>
      </c>
      <c r="EE641" s="11">
        <v>1.075</v>
      </c>
      <c r="EF641" s="9">
        <v>0.5</v>
      </c>
      <c r="EG641" s="43">
        <f t="shared" si="1327"/>
        <v>7708.18708296</v>
      </c>
    </row>
    <row r="642" customHeight="1" spans="6:137">
      <c r="F642" s="11">
        <v>2171</v>
      </c>
      <c r="G642" s="12">
        <v>1.728</v>
      </c>
      <c r="H642" s="11">
        <v>1</v>
      </c>
      <c r="I642" s="11">
        <v>0</v>
      </c>
      <c r="J642" s="13">
        <f t="shared" si="1307"/>
        <v>3751.488</v>
      </c>
      <c r="K642" s="11">
        <v>1</v>
      </c>
      <c r="L642" s="11">
        <v>0.97</v>
      </c>
      <c r="M642" s="11">
        <v>2.11</v>
      </c>
      <c r="N642" s="42">
        <f t="shared" si="1308"/>
        <v>3.0467</v>
      </c>
      <c r="O642" s="11">
        <v>1.075</v>
      </c>
      <c r="P642" s="9">
        <v>0.5</v>
      </c>
      <c r="Q642" s="43">
        <f t="shared" si="1309"/>
        <v>6143.44143816</v>
      </c>
      <c r="Z642" s="11">
        <v>2171</v>
      </c>
      <c r="AA642" s="12">
        <v>1.728</v>
      </c>
      <c r="AB642" s="11">
        <v>1</v>
      </c>
      <c r="AC642" s="11">
        <v>0</v>
      </c>
      <c r="AD642" s="13">
        <f t="shared" si="1310"/>
        <v>3751.488</v>
      </c>
      <c r="AE642" s="11">
        <v>1</v>
      </c>
      <c r="AF642" s="11">
        <v>0.97</v>
      </c>
      <c r="AG642" s="11">
        <v>2.11</v>
      </c>
      <c r="AH642" s="42">
        <f t="shared" si="1311"/>
        <v>3.0467</v>
      </c>
      <c r="AI642" s="11">
        <v>1.075</v>
      </c>
      <c r="AJ642" s="9">
        <v>0.5</v>
      </c>
      <c r="AK642" s="43">
        <f t="shared" si="1312"/>
        <v>6143.44143816</v>
      </c>
      <c r="AT642" s="11">
        <v>2171</v>
      </c>
      <c r="AU642" s="12">
        <v>1.728</v>
      </c>
      <c r="AV642" s="11">
        <v>1</v>
      </c>
      <c r="AW642" s="11">
        <v>0</v>
      </c>
      <c r="AX642" s="13">
        <f t="shared" si="1313"/>
        <v>3751.488</v>
      </c>
      <c r="AY642" s="11">
        <v>1</v>
      </c>
      <c r="AZ642" s="11">
        <v>0.97</v>
      </c>
      <c r="BA642" s="11">
        <v>2.11</v>
      </c>
      <c r="BB642" s="42">
        <f t="shared" si="1314"/>
        <v>3.0467</v>
      </c>
      <c r="BC642" s="11">
        <v>1.075</v>
      </c>
      <c r="BD642" s="9">
        <v>0.5</v>
      </c>
      <c r="BE642" s="43">
        <f t="shared" si="1315"/>
        <v>6143.44143816</v>
      </c>
      <c r="BN642" s="11">
        <v>2171</v>
      </c>
      <c r="BO642" s="12">
        <v>1.728</v>
      </c>
      <c r="BP642" s="11">
        <v>1</v>
      </c>
      <c r="BQ642" s="11">
        <v>0</v>
      </c>
      <c r="BR642" s="13">
        <f t="shared" si="1316"/>
        <v>3751.488</v>
      </c>
      <c r="BS642" s="11">
        <v>1</v>
      </c>
      <c r="BT642" s="11">
        <v>0.97</v>
      </c>
      <c r="BU642" s="11">
        <v>2.11</v>
      </c>
      <c r="BV642" s="42">
        <f t="shared" si="1317"/>
        <v>3.0467</v>
      </c>
      <c r="BW642" s="11">
        <v>1.075</v>
      </c>
      <c r="BX642" s="9">
        <v>0.5</v>
      </c>
      <c r="BY642" s="43">
        <f t="shared" si="1318"/>
        <v>6143.44143816</v>
      </c>
      <c r="CH642" s="11">
        <v>2171</v>
      </c>
      <c r="CI642" s="12">
        <v>1.728</v>
      </c>
      <c r="CJ642" s="11">
        <v>1</v>
      </c>
      <c r="CK642" s="11">
        <v>0</v>
      </c>
      <c r="CL642" s="13">
        <f t="shared" si="1319"/>
        <v>3751.488</v>
      </c>
      <c r="CM642" s="11">
        <v>1</v>
      </c>
      <c r="CN642" s="11">
        <v>0.97</v>
      </c>
      <c r="CO642" s="11">
        <v>2.11</v>
      </c>
      <c r="CP642" s="42">
        <f t="shared" si="1320"/>
        <v>3.0467</v>
      </c>
      <c r="CQ642" s="11">
        <v>1.075</v>
      </c>
      <c r="CR642" s="9">
        <v>0.5</v>
      </c>
      <c r="CS642" s="43">
        <f t="shared" si="1321"/>
        <v>6143.44143816</v>
      </c>
      <c r="DB642" s="11">
        <v>2171</v>
      </c>
      <c r="DC642" s="12">
        <v>1.728</v>
      </c>
      <c r="DD642" s="11">
        <v>1</v>
      </c>
      <c r="DE642" s="11">
        <v>0</v>
      </c>
      <c r="DF642" s="13">
        <f t="shared" si="1322"/>
        <v>3751.488</v>
      </c>
      <c r="DG642" s="11">
        <v>1</v>
      </c>
      <c r="DH642" s="11">
        <v>0.97</v>
      </c>
      <c r="DI642" s="11">
        <v>2.11</v>
      </c>
      <c r="DJ642" s="42">
        <f t="shared" si="1323"/>
        <v>3.0467</v>
      </c>
      <c r="DK642" s="11">
        <v>1.075</v>
      </c>
      <c r="DL642" s="9">
        <v>0.5</v>
      </c>
      <c r="DM642" s="43">
        <f t="shared" si="1324"/>
        <v>6143.44143816</v>
      </c>
      <c r="DV642" s="11">
        <v>2171</v>
      </c>
      <c r="DW642" s="12">
        <v>1.728</v>
      </c>
      <c r="DX642" s="11">
        <v>1</v>
      </c>
      <c r="DY642" s="11">
        <v>0</v>
      </c>
      <c r="DZ642" s="13">
        <f t="shared" si="1325"/>
        <v>3751.488</v>
      </c>
      <c r="EA642" s="11">
        <v>1</v>
      </c>
      <c r="EB642" s="11">
        <v>0.97</v>
      </c>
      <c r="EC642" s="11">
        <v>2.91</v>
      </c>
      <c r="ED642" s="42">
        <f t="shared" si="1326"/>
        <v>3.8227</v>
      </c>
      <c r="EE642" s="11">
        <v>1.075</v>
      </c>
      <c r="EF642" s="9">
        <v>0.5</v>
      </c>
      <c r="EG642" s="43">
        <f t="shared" si="1327"/>
        <v>7708.18708296</v>
      </c>
    </row>
    <row r="643" customHeight="1" spans="6:137">
      <c r="F643" s="11">
        <v>2171</v>
      </c>
      <c r="G643" s="12">
        <v>1.728</v>
      </c>
      <c r="H643" s="11">
        <v>1</v>
      </c>
      <c r="I643" s="11">
        <v>0</v>
      </c>
      <c r="J643" s="13">
        <f t="shared" si="1307"/>
        <v>3751.488</v>
      </c>
      <c r="K643" s="11">
        <v>1</v>
      </c>
      <c r="L643" s="11">
        <v>0.97</v>
      </c>
      <c r="M643" s="11">
        <v>2.11</v>
      </c>
      <c r="N643" s="42">
        <f t="shared" si="1308"/>
        <v>3.0467</v>
      </c>
      <c r="O643" s="11">
        <v>1.075</v>
      </c>
      <c r="P643" s="9">
        <v>0.5</v>
      </c>
      <c r="Q643" s="43">
        <f t="shared" si="1309"/>
        <v>6143.44143816</v>
      </c>
      <c r="Z643" s="11">
        <v>2171</v>
      </c>
      <c r="AA643" s="12">
        <v>1.728</v>
      </c>
      <c r="AB643" s="11">
        <v>1</v>
      </c>
      <c r="AC643" s="11">
        <v>0</v>
      </c>
      <c r="AD643" s="13">
        <f t="shared" si="1310"/>
        <v>3751.488</v>
      </c>
      <c r="AE643" s="11">
        <v>1</v>
      </c>
      <c r="AF643" s="11">
        <v>0.97</v>
      </c>
      <c r="AG643" s="11">
        <v>2.11</v>
      </c>
      <c r="AH643" s="42">
        <f t="shared" si="1311"/>
        <v>3.0467</v>
      </c>
      <c r="AI643" s="11">
        <v>1.075</v>
      </c>
      <c r="AJ643" s="9">
        <v>0.5</v>
      </c>
      <c r="AK643" s="43">
        <f t="shared" si="1312"/>
        <v>6143.44143816</v>
      </c>
      <c r="AT643" s="11">
        <v>2171</v>
      </c>
      <c r="AU643" s="12">
        <v>1.728</v>
      </c>
      <c r="AV643" s="11">
        <v>1</v>
      </c>
      <c r="AW643" s="11">
        <v>0</v>
      </c>
      <c r="AX643" s="13">
        <f t="shared" si="1313"/>
        <v>3751.488</v>
      </c>
      <c r="AY643" s="11">
        <v>1</v>
      </c>
      <c r="AZ643" s="11">
        <v>0.97</v>
      </c>
      <c r="BA643" s="11">
        <v>2.11</v>
      </c>
      <c r="BB643" s="42">
        <f t="shared" si="1314"/>
        <v>3.0467</v>
      </c>
      <c r="BC643" s="11">
        <v>1.075</v>
      </c>
      <c r="BD643" s="9">
        <v>0.5</v>
      </c>
      <c r="BE643" s="43">
        <f t="shared" si="1315"/>
        <v>6143.44143816</v>
      </c>
      <c r="BN643" s="11">
        <v>2171</v>
      </c>
      <c r="BO643" s="12">
        <v>1.728</v>
      </c>
      <c r="BP643" s="11">
        <v>1</v>
      </c>
      <c r="BQ643" s="11">
        <v>0</v>
      </c>
      <c r="BR643" s="13">
        <f t="shared" si="1316"/>
        <v>3751.488</v>
      </c>
      <c r="BS643" s="11">
        <v>1</v>
      </c>
      <c r="BT643" s="11">
        <v>0.97</v>
      </c>
      <c r="BU643" s="11">
        <v>2.11</v>
      </c>
      <c r="BV643" s="42">
        <f t="shared" si="1317"/>
        <v>3.0467</v>
      </c>
      <c r="BW643" s="11">
        <v>1.075</v>
      </c>
      <c r="BX643" s="9">
        <v>0.5</v>
      </c>
      <c r="BY643" s="43">
        <f t="shared" si="1318"/>
        <v>6143.44143816</v>
      </c>
      <c r="CH643" s="11">
        <v>2171</v>
      </c>
      <c r="CI643" s="12">
        <v>1.728</v>
      </c>
      <c r="CJ643" s="11">
        <v>1</v>
      </c>
      <c r="CK643" s="11">
        <v>0</v>
      </c>
      <c r="CL643" s="13">
        <f t="shared" si="1319"/>
        <v>3751.488</v>
      </c>
      <c r="CM643" s="11">
        <v>1</v>
      </c>
      <c r="CN643" s="11">
        <v>0.97</v>
      </c>
      <c r="CO643" s="11">
        <v>2.11</v>
      </c>
      <c r="CP643" s="42">
        <f t="shared" si="1320"/>
        <v>3.0467</v>
      </c>
      <c r="CQ643" s="11">
        <v>1.075</v>
      </c>
      <c r="CR643" s="9">
        <v>0.5</v>
      </c>
      <c r="CS643" s="43">
        <f t="shared" si="1321"/>
        <v>6143.44143816</v>
      </c>
      <c r="DB643" s="11">
        <v>2171</v>
      </c>
      <c r="DC643" s="12">
        <v>1.728</v>
      </c>
      <c r="DD643" s="11">
        <v>1</v>
      </c>
      <c r="DE643" s="11">
        <v>0</v>
      </c>
      <c r="DF643" s="13">
        <f t="shared" si="1322"/>
        <v>3751.488</v>
      </c>
      <c r="DG643" s="11">
        <v>1</v>
      </c>
      <c r="DH643" s="11">
        <v>0.97</v>
      </c>
      <c r="DI643" s="11">
        <v>2.11</v>
      </c>
      <c r="DJ643" s="42">
        <f t="shared" si="1323"/>
        <v>3.0467</v>
      </c>
      <c r="DK643" s="11">
        <v>1.075</v>
      </c>
      <c r="DL643" s="9">
        <v>0.5</v>
      </c>
      <c r="DM643" s="43">
        <f t="shared" si="1324"/>
        <v>6143.44143816</v>
      </c>
      <c r="DV643" s="11">
        <v>2171</v>
      </c>
      <c r="DW643" s="12">
        <v>1.728</v>
      </c>
      <c r="DX643" s="11">
        <v>1</v>
      </c>
      <c r="DY643" s="11">
        <v>0</v>
      </c>
      <c r="DZ643" s="13">
        <f t="shared" si="1325"/>
        <v>3751.488</v>
      </c>
      <c r="EA643" s="11">
        <v>1</v>
      </c>
      <c r="EB643" s="11">
        <v>0.97</v>
      </c>
      <c r="EC643" s="11">
        <v>2.91</v>
      </c>
      <c r="ED643" s="42">
        <f t="shared" si="1326"/>
        <v>3.8227</v>
      </c>
      <c r="EE643" s="11">
        <v>1.075</v>
      </c>
      <c r="EF643" s="9">
        <v>0.5</v>
      </c>
      <c r="EG643" s="43">
        <f t="shared" si="1327"/>
        <v>7708.18708296</v>
      </c>
    </row>
    <row r="644" customHeight="1" spans="6:137">
      <c r="F644" s="11">
        <v>2171</v>
      </c>
      <c r="G644" s="12">
        <v>1.728</v>
      </c>
      <c r="H644" s="11">
        <v>1</v>
      </c>
      <c r="I644" s="11">
        <v>0</v>
      </c>
      <c r="J644" s="13">
        <f t="shared" si="1307"/>
        <v>3751.488</v>
      </c>
      <c r="K644" s="11">
        <v>1</v>
      </c>
      <c r="L644" s="11">
        <v>0.97</v>
      </c>
      <c r="M644" s="11">
        <v>2.11</v>
      </c>
      <c r="N644" s="42">
        <f t="shared" si="1308"/>
        <v>3.0467</v>
      </c>
      <c r="O644" s="11">
        <v>1.075</v>
      </c>
      <c r="P644" s="9">
        <v>0.5</v>
      </c>
      <c r="Q644" s="43">
        <f t="shared" si="1309"/>
        <v>6143.44143816</v>
      </c>
      <c r="Z644" s="11">
        <v>2171</v>
      </c>
      <c r="AA644" s="12">
        <v>1.728</v>
      </c>
      <c r="AB644" s="11">
        <v>1</v>
      </c>
      <c r="AC644" s="11">
        <v>0</v>
      </c>
      <c r="AD644" s="13">
        <f t="shared" si="1310"/>
        <v>3751.488</v>
      </c>
      <c r="AE644" s="11">
        <v>1</v>
      </c>
      <c r="AF644" s="11">
        <v>0.97</v>
      </c>
      <c r="AG644" s="11">
        <v>2.11</v>
      </c>
      <c r="AH644" s="42">
        <f t="shared" si="1311"/>
        <v>3.0467</v>
      </c>
      <c r="AI644" s="11">
        <v>1.075</v>
      </c>
      <c r="AJ644" s="9">
        <v>0.5</v>
      </c>
      <c r="AK644" s="43">
        <f t="shared" si="1312"/>
        <v>6143.44143816</v>
      </c>
      <c r="AT644" s="11">
        <v>2171</v>
      </c>
      <c r="AU644" s="12">
        <v>1.728</v>
      </c>
      <c r="AV644" s="11">
        <v>1</v>
      </c>
      <c r="AW644" s="11">
        <v>0</v>
      </c>
      <c r="AX644" s="13">
        <f t="shared" si="1313"/>
        <v>3751.488</v>
      </c>
      <c r="AY644" s="11">
        <v>1</v>
      </c>
      <c r="AZ644" s="11">
        <v>0.97</v>
      </c>
      <c r="BA644" s="11">
        <v>2.11</v>
      </c>
      <c r="BB644" s="42">
        <f t="shared" si="1314"/>
        <v>3.0467</v>
      </c>
      <c r="BC644" s="11">
        <v>1.075</v>
      </c>
      <c r="BD644" s="9">
        <v>0.5</v>
      </c>
      <c r="BE644" s="43">
        <f t="shared" si="1315"/>
        <v>6143.44143816</v>
      </c>
      <c r="BN644" s="11">
        <v>2171</v>
      </c>
      <c r="BO644" s="12">
        <v>1.728</v>
      </c>
      <c r="BP644" s="11">
        <v>1</v>
      </c>
      <c r="BQ644" s="11">
        <v>0</v>
      </c>
      <c r="BR644" s="13">
        <f t="shared" si="1316"/>
        <v>3751.488</v>
      </c>
      <c r="BS644" s="11">
        <v>1</v>
      </c>
      <c r="BT644" s="11">
        <v>0.97</v>
      </c>
      <c r="BU644" s="11">
        <v>2.11</v>
      </c>
      <c r="BV644" s="42">
        <f t="shared" si="1317"/>
        <v>3.0467</v>
      </c>
      <c r="BW644" s="11">
        <v>1.075</v>
      </c>
      <c r="BX644" s="9">
        <v>0.5</v>
      </c>
      <c r="BY644" s="43">
        <f t="shared" si="1318"/>
        <v>6143.44143816</v>
      </c>
      <c r="CH644" s="11">
        <v>2171</v>
      </c>
      <c r="CI644" s="12">
        <v>1.728</v>
      </c>
      <c r="CJ644" s="11">
        <v>1</v>
      </c>
      <c r="CK644" s="11">
        <v>0</v>
      </c>
      <c r="CL644" s="13">
        <f t="shared" si="1319"/>
        <v>3751.488</v>
      </c>
      <c r="CM644" s="11">
        <v>1</v>
      </c>
      <c r="CN644" s="11">
        <v>0.97</v>
      </c>
      <c r="CO644" s="11">
        <v>2.11</v>
      </c>
      <c r="CP644" s="42">
        <f t="shared" si="1320"/>
        <v>3.0467</v>
      </c>
      <c r="CQ644" s="11">
        <v>1.075</v>
      </c>
      <c r="CR644" s="9">
        <v>0.5</v>
      </c>
      <c r="CS644" s="43">
        <f t="shared" si="1321"/>
        <v>6143.44143816</v>
      </c>
      <c r="DB644" s="11">
        <v>2171</v>
      </c>
      <c r="DC644" s="12">
        <v>1.728</v>
      </c>
      <c r="DD644" s="11">
        <v>1</v>
      </c>
      <c r="DE644" s="11">
        <v>0</v>
      </c>
      <c r="DF644" s="13">
        <f t="shared" si="1322"/>
        <v>3751.488</v>
      </c>
      <c r="DG644" s="11">
        <v>1</v>
      </c>
      <c r="DH644" s="11">
        <v>0.97</v>
      </c>
      <c r="DI644" s="11">
        <v>2.11</v>
      </c>
      <c r="DJ644" s="42">
        <f t="shared" si="1323"/>
        <v>3.0467</v>
      </c>
      <c r="DK644" s="11">
        <v>1.075</v>
      </c>
      <c r="DL644" s="9">
        <v>0.5</v>
      </c>
      <c r="DM644" s="43">
        <f t="shared" si="1324"/>
        <v>6143.44143816</v>
      </c>
      <c r="DV644" s="11">
        <v>2171</v>
      </c>
      <c r="DW644" s="12">
        <v>1.728</v>
      </c>
      <c r="DX644" s="11">
        <v>1</v>
      </c>
      <c r="DY644" s="11">
        <v>0</v>
      </c>
      <c r="DZ644" s="13">
        <f t="shared" si="1325"/>
        <v>3751.488</v>
      </c>
      <c r="EA644" s="11">
        <v>1</v>
      </c>
      <c r="EB644" s="11">
        <v>0.97</v>
      </c>
      <c r="EC644" s="11">
        <v>2.91</v>
      </c>
      <c r="ED644" s="42">
        <f t="shared" si="1326"/>
        <v>3.8227</v>
      </c>
      <c r="EE644" s="11">
        <v>1.075</v>
      </c>
      <c r="EF644" s="9">
        <v>0.5</v>
      </c>
      <c r="EG644" s="43">
        <f t="shared" si="1327"/>
        <v>7708.18708296</v>
      </c>
    </row>
    <row r="645" customHeight="1" spans="6:137">
      <c r="F645" s="11">
        <v>2171</v>
      </c>
      <c r="G645" s="12">
        <v>1.55</v>
      </c>
      <c r="H645" s="11">
        <v>1</v>
      </c>
      <c r="I645" s="11">
        <v>0</v>
      </c>
      <c r="J645" s="13">
        <f t="shared" si="1307"/>
        <v>3365.05</v>
      </c>
      <c r="K645" s="11">
        <v>1</v>
      </c>
      <c r="L645" s="11">
        <v>0.97</v>
      </c>
      <c r="M645" s="11">
        <v>2.11</v>
      </c>
      <c r="N645" s="42">
        <f t="shared" si="1308"/>
        <v>3.0467</v>
      </c>
      <c r="O645" s="11">
        <v>1.075</v>
      </c>
      <c r="P645" s="9">
        <v>0.5</v>
      </c>
      <c r="Q645" s="43">
        <f t="shared" si="1309"/>
        <v>5510.6100863125</v>
      </c>
      <c r="Z645" s="11">
        <v>2171</v>
      </c>
      <c r="AA645" s="12">
        <v>1.55</v>
      </c>
      <c r="AB645" s="11">
        <v>1</v>
      </c>
      <c r="AC645" s="11">
        <v>0</v>
      </c>
      <c r="AD645" s="13">
        <f t="shared" si="1310"/>
        <v>3365.05</v>
      </c>
      <c r="AE645" s="11">
        <v>1</v>
      </c>
      <c r="AF645" s="11">
        <v>0.97</v>
      </c>
      <c r="AG645" s="11">
        <v>2.11</v>
      </c>
      <c r="AH645" s="42">
        <f t="shared" si="1311"/>
        <v>3.0467</v>
      </c>
      <c r="AI645" s="11">
        <v>1.075</v>
      </c>
      <c r="AJ645" s="9">
        <v>0.5</v>
      </c>
      <c r="AK645" s="43">
        <f t="shared" si="1312"/>
        <v>5510.6100863125</v>
      </c>
      <c r="AT645" s="11">
        <v>2171</v>
      </c>
      <c r="AU645" s="12">
        <v>1.55</v>
      </c>
      <c r="AV645" s="11">
        <v>1</v>
      </c>
      <c r="AW645" s="11">
        <v>0</v>
      </c>
      <c r="AX645" s="13">
        <f t="shared" si="1313"/>
        <v>3365.05</v>
      </c>
      <c r="AY645" s="11">
        <v>1</v>
      </c>
      <c r="AZ645" s="11">
        <v>0.97</v>
      </c>
      <c r="BA645" s="11">
        <v>2.11</v>
      </c>
      <c r="BB645" s="42">
        <f t="shared" si="1314"/>
        <v>3.0467</v>
      </c>
      <c r="BC645" s="11">
        <v>1.075</v>
      </c>
      <c r="BD645" s="9">
        <v>0.5</v>
      </c>
      <c r="BE645" s="43">
        <f t="shared" si="1315"/>
        <v>5510.6100863125</v>
      </c>
      <c r="BN645" s="11">
        <v>2171</v>
      </c>
      <c r="BO645" s="12">
        <v>1.55</v>
      </c>
      <c r="BP645" s="11">
        <v>1</v>
      </c>
      <c r="BQ645" s="11">
        <v>0</v>
      </c>
      <c r="BR645" s="13">
        <f t="shared" si="1316"/>
        <v>3365.05</v>
      </c>
      <c r="BS645" s="11">
        <v>1</v>
      </c>
      <c r="BT645" s="11">
        <v>0.97</v>
      </c>
      <c r="BU645" s="11">
        <v>2.11</v>
      </c>
      <c r="BV645" s="42">
        <f t="shared" si="1317"/>
        <v>3.0467</v>
      </c>
      <c r="BW645" s="11">
        <v>1.075</v>
      </c>
      <c r="BX645" s="9">
        <v>0.5</v>
      </c>
      <c r="BY645" s="43">
        <f t="shared" si="1318"/>
        <v>5510.6100863125</v>
      </c>
      <c r="CH645" s="11">
        <v>2171</v>
      </c>
      <c r="CI645" s="12">
        <v>1.55</v>
      </c>
      <c r="CJ645" s="11">
        <v>1</v>
      </c>
      <c r="CK645" s="11">
        <v>0</v>
      </c>
      <c r="CL645" s="13">
        <f t="shared" si="1319"/>
        <v>3365.05</v>
      </c>
      <c r="CM645" s="11">
        <v>1</v>
      </c>
      <c r="CN645" s="11">
        <v>0.97</v>
      </c>
      <c r="CO645" s="11">
        <v>2.11</v>
      </c>
      <c r="CP645" s="42">
        <f t="shared" si="1320"/>
        <v>3.0467</v>
      </c>
      <c r="CQ645" s="11">
        <v>1.075</v>
      </c>
      <c r="CR645" s="9">
        <v>0.5</v>
      </c>
      <c r="CS645" s="43">
        <f t="shared" si="1321"/>
        <v>5510.6100863125</v>
      </c>
      <c r="DB645" s="11">
        <v>2171</v>
      </c>
      <c r="DC645" s="12">
        <v>1.55</v>
      </c>
      <c r="DD645" s="11">
        <v>1</v>
      </c>
      <c r="DE645" s="11">
        <v>0</v>
      </c>
      <c r="DF645" s="13">
        <f t="shared" si="1322"/>
        <v>3365.05</v>
      </c>
      <c r="DG645" s="11">
        <v>1</v>
      </c>
      <c r="DH645" s="11">
        <v>0.97</v>
      </c>
      <c r="DI645" s="11">
        <v>2.11</v>
      </c>
      <c r="DJ645" s="42">
        <f t="shared" si="1323"/>
        <v>3.0467</v>
      </c>
      <c r="DK645" s="11">
        <v>1.075</v>
      </c>
      <c r="DL645" s="9">
        <v>0.5</v>
      </c>
      <c r="DM645" s="43">
        <f t="shared" si="1324"/>
        <v>5510.6100863125</v>
      </c>
      <c r="DV645" s="11">
        <v>2171</v>
      </c>
      <c r="DW645" s="12">
        <v>1.55</v>
      </c>
      <c r="DX645" s="11">
        <v>1</v>
      </c>
      <c r="DY645" s="11">
        <v>0</v>
      </c>
      <c r="DZ645" s="13">
        <f t="shared" si="1325"/>
        <v>3365.05</v>
      </c>
      <c r="EA645" s="11">
        <v>1</v>
      </c>
      <c r="EB645" s="11">
        <v>0.97</v>
      </c>
      <c r="EC645" s="11">
        <v>2.91</v>
      </c>
      <c r="ED645" s="42">
        <f t="shared" si="1326"/>
        <v>3.8227</v>
      </c>
      <c r="EE645" s="11">
        <v>1.075</v>
      </c>
      <c r="EF645" s="9">
        <v>0.5</v>
      </c>
      <c r="EG645" s="43">
        <f t="shared" si="1327"/>
        <v>6914.1724413125</v>
      </c>
    </row>
    <row r="646" customHeight="1" spans="6:137">
      <c r="F646" s="11">
        <v>2171</v>
      </c>
      <c r="G646" s="12">
        <v>12.18</v>
      </c>
      <c r="H646" s="11">
        <v>1</v>
      </c>
      <c r="I646" s="11">
        <v>0</v>
      </c>
      <c r="J646" s="13">
        <f t="shared" si="1307"/>
        <v>26442.78</v>
      </c>
      <c r="K646" s="11">
        <v>1</v>
      </c>
      <c r="L646" s="11">
        <v>0.97</v>
      </c>
      <c r="M646" s="11">
        <v>2.11</v>
      </c>
      <c r="N646" s="42">
        <f t="shared" si="1308"/>
        <v>3.0467</v>
      </c>
      <c r="O646" s="11">
        <v>1.075</v>
      </c>
      <c r="P646" s="9">
        <v>0.5</v>
      </c>
      <c r="Q646" s="43">
        <f t="shared" si="1309"/>
        <v>43302.729581475</v>
      </c>
      <c r="Z646" s="11">
        <v>2171</v>
      </c>
      <c r="AA646" s="12">
        <v>12.18</v>
      </c>
      <c r="AB646" s="11">
        <v>1</v>
      </c>
      <c r="AC646" s="11">
        <v>0</v>
      </c>
      <c r="AD646" s="13">
        <f t="shared" si="1310"/>
        <v>26442.78</v>
      </c>
      <c r="AE646" s="11">
        <v>1</v>
      </c>
      <c r="AF646" s="11">
        <v>0.97</v>
      </c>
      <c r="AG646" s="11">
        <v>2.11</v>
      </c>
      <c r="AH646" s="42">
        <f t="shared" si="1311"/>
        <v>3.0467</v>
      </c>
      <c r="AI646" s="11">
        <v>1.075</v>
      </c>
      <c r="AJ646" s="9">
        <v>0.5</v>
      </c>
      <c r="AK646" s="43">
        <f t="shared" si="1312"/>
        <v>43302.729581475</v>
      </c>
      <c r="AT646" s="11">
        <v>2171</v>
      </c>
      <c r="AU646" s="12">
        <v>12.18</v>
      </c>
      <c r="AV646" s="11">
        <v>1</v>
      </c>
      <c r="AW646" s="11">
        <v>0</v>
      </c>
      <c r="AX646" s="13">
        <f t="shared" si="1313"/>
        <v>26442.78</v>
      </c>
      <c r="AY646" s="11">
        <v>1</v>
      </c>
      <c r="AZ646" s="11">
        <v>0.97</v>
      </c>
      <c r="BA646" s="11">
        <v>2.11</v>
      </c>
      <c r="BB646" s="42">
        <f t="shared" si="1314"/>
        <v>3.0467</v>
      </c>
      <c r="BC646" s="11">
        <v>1.075</v>
      </c>
      <c r="BD646" s="9">
        <v>0.5</v>
      </c>
      <c r="BE646" s="43">
        <f t="shared" si="1315"/>
        <v>43302.729581475</v>
      </c>
      <c r="BN646" s="11">
        <v>2171</v>
      </c>
      <c r="BO646" s="12">
        <v>12.18</v>
      </c>
      <c r="BP646" s="11">
        <v>1</v>
      </c>
      <c r="BQ646" s="11">
        <v>0</v>
      </c>
      <c r="BR646" s="13">
        <f t="shared" si="1316"/>
        <v>26442.78</v>
      </c>
      <c r="BS646" s="11">
        <v>1</v>
      </c>
      <c r="BT646" s="11">
        <v>0.97</v>
      </c>
      <c r="BU646" s="11">
        <v>2.11</v>
      </c>
      <c r="BV646" s="42">
        <f t="shared" si="1317"/>
        <v>3.0467</v>
      </c>
      <c r="BW646" s="11">
        <v>1.075</v>
      </c>
      <c r="BX646" s="9">
        <v>0.5</v>
      </c>
      <c r="BY646" s="43">
        <f t="shared" si="1318"/>
        <v>43302.729581475</v>
      </c>
      <c r="CH646" s="11">
        <v>2171</v>
      </c>
      <c r="CI646" s="12">
        <v>12.18</v>
      </c>
      <c r="CJ646" s="11">
        <v>1</v>
      </c>
      <c r="CK646" s="11">
        <v>0</v>
      </c>
      <c r="CL646" s="13">
        <f t="shared" si="1319"/>
        <v>26442.78</v>
      </c>
      <c r="CM646" s="11">
        <v>1</v>
      </c>
      <c r="CN646" s="11">
        <v>0.97</v>
      </c>
      <c r="CO646" s="11">
        <v>2.11</v>
      </c>
      <c r="CP646" s="42">
        <f t="shared" si="1320"/>
        <v>3.0467</v>
      </c>
      <c r="CQ646" s="11">
        <v>1.075</v>
      </c>
      <c r="CR646" s="9">
        <v>0.5</v>
      </c>
      <c r="CS646" s="43">
        <f t="shared" si="1321"/>
        <v>43302.729581475</v>
      </c>
      <c r="DB646" s="11">
        <v>2171</v>
      </c>
      <c r="DC646" s="12">
        <v>12.18</v>
      </c>
      <c r="DD646" s="11">
        <v>1</v>
      </c>
      <c r="DE646" s="11">
        <v>0</v>
      </c>
      <c r="DF646" s="13">
        <f t="shared" si="1322"/>
        <v>26442.78</v>
      </c>
      <c r="DG646" s="11">
        <v>1</v>
      </c>
      <c r="DH646" s="11">
        <v>0.97</v>
      </c>
      <c r="DI646" s="11">
        <v>2.11</v>
      </c>
      <c r="DJ646" s="42">
        <f t="shared" si="1323"/>
        <v>3.0467</v>
      </c>
      <c r="DK646" s="11">
        <v>1.075</v>
      </c>
      <c r="DL646" s="9">
        <v>0.5</v>
      </c>
      <c r="DM646" s="43">
        <f t="shared" si="1324"/>
        <v>43302.729581475</v>
      </c>
      <c r="DV646" s="11">
        <v>2171</v>
      </c>
      <c r="DW646" s="12">
        <v>12.18</v>
      </c>
      <c r="DX646" s="11">
        <v>1</v>
      </c>
      <c r="DY646" s="11">
        <v>0</v>
      </c>
      <c r="DZ646" s="13">
        <f t="shared" si="1325"/>
        <v>26442.78</v>
      </c>
      <c r="EA646" s="11">
        <v>1</v>
      </c>
      <c r="EB646" s="11">
        <v>0.97</v>
      </c>
      <c r="EC646" s="11">
        <v>2.91</v>
      </c>
      <c r="ED646" s="42">
        <f t="shared" si="1326"/>
        <v>3.8227</v>
      </c>
      <c r="EE646" s="11">
        <v>1.075</v>
      </c>
      <c r="EF646" s="9">
        <v>0.5</v>
      </c>
      <c r="EG646" s="43">
        <f t="shared" si="1327"/>
        <v>54332.013119475</v>
      </c>
    </row>
    <row r="647" customHeight="1" spans="6:137">
      <c r="F647" s="44" t="s">
        <v>31</v>
      </c>
      <c r="G647" s="45"/>
      <c r="H647" s="45"/>
      <c r="I647" s="45"/>
      <c r="J647" s="45"/>
      <c r="K647" s="45"/>
      <c r="L647" s="45"/>
      <c r="M647" s="46">
        <f>SUM(Q636:Q646)</f>
        <v>109819.141856027</v>
      </c>
      <c r="N647" s="46"/>
      <c r="O647" s="46"/>
      <c r="P647" s="46"/>
      <c r="Q647" s="46"/>
      <c r="Z647" s="44" t="s">
        <v>31</v>
      </c>
      <c r="AA647" s="45"/>
      <c r="AB647" s="45"/>
      <c r="AC647" s="45"/>
      <c r="AD647" s="45"/>
      <c r="AE647" s="45"/>
      <c r="AF647" s="45"/>
      <c r="AG647" s="46">
        <f>SUM(AK636:AK646)</f>
        <v>109819.141856027</v>
      </c>
      <c r="AH647" s="46"/>
      <c r="AI647" s="46"/>
      <c r="AJ647" s="46"/>
      <c r="AK647" s="46"/>
      <c r="AT647" s="44" t="s">
        <v>31</v>
      </c>
      <c r="AU647" s="45"/>
      <c r="AV647" s="45"/>
      <c r="AW647" s="45"/>
      <c r="AX647" s="45"/>
      <c r="AY647" s="45"/>
      <c r="AZ647" s="45"/>
      <c r="BA647" s="46">
        <f>SUM(BE636:BE646)</f>
        <v>109819.141856027</v>
      </c>
      <c r="BB647" s="46"/>
      <c r="BC647" s="46"/>
      <c r="BD647" s="46"/>
      <c r="BE647" s="46"/>
      <c r="BN647" s="44" t="s">
        <v>31</v>
      </c>
      <c r="BO647" s="45"/>
      <c r="BP647" s="45"/>
      <c r="BQ647" s="45"/>
      <c r="BR647" s="45"/>
      <c r="BS647" s="45"/>
      <c r="BT647" s="45"/>
      <c r="BU647" s="46">
        <f>SUM(BY636:BY646)</f>
        <v>109819.141856027</v>
      </c>
      <c r="BV647" s="46"/>
      <c r="BW647" s="46"/>
      <c r="BX647" s="46"/>
      <c r="BY647" s="46"/>
      <c r="CH647" s="44" t="s">
        <v>31</v>
      </c>
      <c r="CI647" s="45"/>
      <c r="CJ647" s="45"/>
      <c r="CK647" s="45"/>
      <c r="CL647" s="45"/>
      <c r="CM647" s="45"/>
      <c r="CN647" s="45"/>
      <c r="CO647" s="46">
        <f>SUM(CS636:CS646)</f>
        <v>109819.141856027</v>
      </c>
      <c r="CP647" s="46"/>
      <c r="CQ647" s="46"/>
      <c r="CR647" s="46"/>
      <c r="CS647" s="46"/>
      <c r="DB647" s="44" t="s">
        <v>31</v>
      </c>
      <c r="DC647" s="45"/>
      <c r="DD647" s="45"/>
      <c r="DE647" s="45"/>
      <c r="DF647" s="45"/>
      <c r="DG647" s="45"/>
      <c r="DH647" s="45"/>
      <c r="DI647" s="46">
        <f>SUM(DM636:DM646)</f>
        <v>109819.141856027</v>
      </c>
      <c r="DJ647" s="46"/>
      <c r="DK647" s="46"/>
      <c r="DL647" s="46"/>
      <c r="DM647" s="46"/>
      <c r="DV647" s="44" t="s">
        <v>31</v>
      </c>
      <c r="DW647" s="45"/>
      <c r="DX647" s="45"/>
      <c r="DY647" s="45"/>
      <c r="DZ647" s="45"/>
      <c r="EA647" s="45"/>
      <c r="EB647" s="45"/>
      <c r="EC647" s="46">
        <f>SUM(EG636:EG646)</f>
        <v>137790.275896227</v>
      </c>
      <c r="ED647" s="46"/>
      <c r="EE647" s="46"/>
      <c r="EF647" s="46"/>
      <c r="EG647" s="46"/>
    </row>
    <row r="648" customHeight="1" spans="6:137">
      <c r="F648" s="45"/>
      <c r="G648" s="45"/>
      <c r="H648" s="45"/>
      <c r="I648" s="45"/>
      <c r="J648" s="45"/>
      <c r="K648" s="45"/>
      <c r="L648" s="45"/>
      <c r="M648" s="46"/>
      <c r="N648" s="46"/>
      <c r="O648" s="46"/>
      <c r="P648" s="46"/>
      <c r="Q648" s="46"/>
      <c r="Z648" s="45"/>
      <c r="AA648" s="45"/>
      <c r="AB648" s="45"/>
      <c r="AC648" s="45"/>
      <c r="AD648" s="45"/>
      <c r="AE648" s="45"/>
      <c r="AF648" s="45"/>
      <c r="AG648" s="46"/>
      <c r="AH648" s="46"/>
      <c r="AI648" s="46"/>
      <c r="AJ648" s="46"/>
      <c r="AK648" s="46"/>
      <c r="AT648" s="45"/>
      <c r="AU648" s="45"/>
      <c r="AV648" s="45"/>
      <c r="AW648" s="45"/>
      <c r="AX648" s="45"/>
      <c r="AY648" s="45"/>
      <c r="AZ648" s="45"/>
      <c r="BA648" s="46"/>
      <c r="BB648" s="46"/>
      <c r="BC648" s="46"/>
      <c r="BD648" s="46"/>
      <c r="BE648" s="46"/>
      <c r="BN648" s="45"/>
      <c r="BO648" s="45"/>
      <c r="BP648" s="45"/>
      <c r="BQ648" s="45"/>
      <c r="BR648" s="45"/>
      <c r="BS648" s="45"/>
      <c r="BT648" s="45"/>
      <c r="BU648" s="46"/>
      <c r="BV648" s="46"/>
      <c r="BW648" s="46"/>
      <c r="BX648" s="46"/>
      <c r="BY648" s="46"/>
      <c r="CH648" s="45"/>
      <c r="CI648" s="45"/>
      <c r="CJ648" s="45"/>
      <c r="CK648" s="45"/>
      <c r="CL648" s="45"/>
      <c r="CM648" s="45"/>
      <c r="CN648" s="45"/>
      <c r="CO648" s="46"/>
      <c r="CP648" s="46"/>
      <c r="CQ648" s="46"/>
      <c r="CR648" s="46"/>
      <c r="CS648" s="46"/>
      <c r="DB648" s="45"/>
      <c r="DC648" s="45"/>
      <c r="DD648" s="45"/>
      <c r="DE648" s="45"/>
      <c r="DF648" s="45"/>
      <c r="DG648" s="45"/>
      <c r="DH648" s="45"/>
      <c r="DI648" s="46"/>
      <c r="DJ648" s="46"/>
      <c r="DK648" s="46"/>
      <c r="DL648" s="46"/>
      <c r="DM648" s="46"/>
      <c r="DV648" s="45"/>
      <c r="DW648" s="45"/>
      <c r="DX648" s="45"/>
      <c r="DY648" s="45"/>
      <c r="DZ648" s="45"/>
      <c r="EA648" s="45"/>
      <c r="EB648" s="45"/>
      <c r="EC648" s="46"/>
      <c r="ED648" s="46"/>
      <c r="EE648" s="46"/>
      <c r="EF648" s="46"/>
      <c r="EG648" s="46"/>
    </row>
    <row r="649" customHeight="1" spans="6:137">
      <c r="F649" s="45"/>
      <c r="G649" s="45"/>
      <c r="H649" s="45"/>
      <c r="I649" s="45"/>
      <c r="J649" s="45"/>
      <c r="K649" s="45"/>
      <c r="L649" s="45"/>
      <c r="M649" s="46"/>
      <c r="N649" s="46"/>
      <c r="O649" s="46"/>
      <c r="P649" s="46"/>
      <c r="Q649" s="46"/>
      <c r="Z649" s="45"/>
      <c r="AA649" s="45"/>
      <c r="AB649" s="45"/>
      <c r="AC649" s="45"/>
      <c r="AD649" s="45"/>
      <c r="AE649" s="45"/>
      <c r="AF649" s="45"/>
      <c r="AG649" s="46"/>
      <c r="AH649" s="46"/>
      <c r="AI649" s="46"/>
      <c r="AJ649" s="46"/>
      <c r="AK649" s="46"/>
      <c r="AT649" s="45"/>
      <c r="AU649" s="45"/>
      <c r="AV649" s="45"/>
      <c r="AW649" s="45"/>
      <c r="AX649" s="45"/>
      <c r="AY649" s="45"/>
      <c r="AZ649" s="45"/>
      <c r="BA649" s="46"/>
      <c r="BB649" s="46"/>
      <c r="BC649" s="46"/>
      <c r="BD649" s="46"/>
      <c r="BE649" s="46"/>
      <c r="BN649" s="45"/>
      <c r="BO649" s="45"/>
      <c r="BP649" s="45"/>
      <c r="BQ649" s="45"/>
      <c r="BR649" s="45"/>
      <c r="BS649" s="45"/>
      <c r="BT649" s="45"/>
      <c r="BU649" s="46"/>
      <c r="BV649" s="46"/>
      <c r="BW649" s="46"/>
      <c r="BX649" s="46"/>
      <c r="BY649" s="46"/>
      <c r="CH649" s="45"/>
      <c r="CI649" s="45"/>
      <c r="CJ649" s="45"/>
      <c r="CK649" s="45"/>
      <c r="CL649" s="45"/>
      <c r="CM649" s="45"/>
      <c r="CN649" s="45"/>
      <c r="CO649" s="46"/>
      <c r="CP649" s="46"/>
      <c r="CQ649" s="46"/>
      <c r="CR649" s="46"/>
      <c r="CS649" s="46"/>
      <c r="DB649" s="45"/>
      <c r="DC649" s="45"/>
      <c r="DD649" s="45"/>
      <c r="DE649" s="45"/>
      <c r="DF649" s="45"/>
      <c r="DG649" s="45"/>
      <c r="DH649" s="45"/>
      <c r="DI649" s="46"/>
      <c r="DJ649" s="46"/>
      <c r="DK649" s="46"/>
      <c r="DL649" s="46"/>
      <c r="DM649" s="46"/>
      <c r="DV649" s="45"/>
      <c r="DW649" s="45"/>
      <c r="DX649" s="45"/>
      <c r="DY649" s="45"/>
      <c r="DZ649" s="45"/>
      <c r="EA649" s="45"/>
      <c r="EB649" s="45"/>
      <c r="EC649" s="46"/>
      <c r="ED649" s="46"/>
      <c r="EE649" s="46"/>
      <c r="EF649" s="46"/>
      <c r="EG649" s="46"/>
    </row>
    <row r="650" customHeight="1" spans="6:137">
      <c r="F650" s="35" t="s">
        <v>32</v>
      </c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Z650" s="35" t="s">
        <v>32</v>
      </c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T650" s="35" t="s">
        <v>32</v>
      </c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N650" s="35" t="s">
        <v>32</v>
      </c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CH650" s="35" t="s">
        <v>32</v>
      </c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DB650" s="35" t="s">
        <v>32</v>
      </c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V650" s="35" t="s">
        <v>32</v>
      </c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</row>
    <row r="651" customHeight="1" spans="6:137">
      <c r="F651" s="13" t="s">
        <v>8</v>
      </c>
      <c r="G651" s="13"/>
      <c r="H651" s="13"/>
      <c r="I651" s="13"/>
      <c r="J651" s="13"/>
      <c r="K651" s="8" t="s">
        <v>53</v>
      </c>
      <c r="L651" s="8"/>
      <c r="M651" s="8"/>
      <c r="N651" s="8"/>
      <c r="O651" s="9" t="s">
        <v>38</v>
      </c>
      <c r="P651" s="9"/>
      <c r="Q651" s="41" t="s">
        <v>13</v>
      </c>
      <c r="Z651" s="13" t="s">
        <v>8</v>
      </c>
      <c r="AA651" s="13"/>
      <c r="AB651" s="13"/>
      <c r="AC651" s="13"/>
      <c r="AD651" s="13"/>
      <c r="AE651" s="8" t="s">
        <v>53</v>
      </c>
      <c r="AF651" s="8"/>
      <c r="AG651" s="8"/>
      <c r="AH651" s="8"/>
      <c r="AI651" s="9" t="s">
        <v>38</v>
      </c>
      <c r="AJ651" s="9"/>
      <c r="AK651" s="41" t="s">
        <v>13</v>
      </c>
      <c r="AT651" s="13" t="s">
        <v>8</v>
      </c>
      <c r="AU651" s="13"/>
      <c r="AV651" s="13"/>
      <c r="AW651" s="13"/>
      <c r="AX651" s="13"/>
      <c r="AY651" s="8" t="s">
        <v>53</v>
      </c>
      <c r="AZ651" s="8"/>
      <c r="BA651" s="8"/>
      <c r="BB651" s="8"/>
      <c r="BC651" s="9" t="s">
        <v>38</v>
      </c>
      <c r="BD651" s="9"/>
      <c r="BE651" s="41" t="s">
        <v>13</v>
      </c>
      <c r="BN651" s="13" t="s">
        <v>8</v>
      </c>
      <c r="BO651" s="13"/>
      <c r="BP651" s="13"/>
      <c r="BQ651" s="13"/>
      <c r="BR651" s="13"/>
      <c r="BS651" s="8" t="s">
        <v>53</v>
      </c>
      <c r="BT651" s="8"/>
      <c r="BU651" s="8"/>
      <c r="BV651" s="8"/>
      <c r="BW651" s="9" t="s">
        <v>38</v>
      </c>
      <c r="BX651" s="9"/>
      <c r="BY651" s="41" t="s">
        <v>13</v>
      </c>
      <c r="CH651" s="13" t="s">
        <v>8</v>
      </c>
      <c r="CI651" s="13"/>
      <c r="CJ651" s="13"/>
      <c r="CK651" s="13"/>
      <c r="CL651" s="13"/>
      <c r="CM651" s="8" t="s">
        <v>53</v>
      </c>
      <c r="CN651" s="8"/>
      <c r="CO651" s="8"/>
      <c r="CP651" s="8"/>
      <c r="CQ651" s="9" t="s">
        <v>38</v>
      </c>
      <c r="CR651" s="9"/>
      <c r="CS651" s="41" t="s">
        <v>13</v>
      </c>
      <c r="DB651" s="13" t="s">
        <v>8</v>
      </c>
      <c r="DC651" s="13"/>
      <c r="DD651" s="13"/>
      <c r="DE651" s="13"/>
      <c r="DF651" s="13"/>
      <c r="DG651" s="8" t="s">
        <v>53</v>
      </c>
      <c r="DH651" s="8"/>
      <c r="DI651" s="8"/>
      <c r="DJ651" s="8"/>
      <c r="DK651" s="9" t="s">
        <v>38</v>
      </c>
      <c r="DL651" s="9"/>
      <c r="DM651" s="41" t="s">
        <v>13</v>
      </c>
      <c r="DV651" s="13" t="s">
        <v>8</v>
      </c>
      <c r="DW651" s="13"/>
      <c r="DX651" s="13"/>
      <c r="DY651" s="13"/>
      <c r="DZ651" s="13"/>
      <c r="EA651" s="8" t="s">
        <v>53</v>
      </c>
      <c r="EB651" s="8"/>
      <c r="EC651" s="8"/>
      <c r="ED651" s="8"/>
      <c r="EE651" s="9" t="s">
        <v>38</v>
      </c>
      <c r="EF651" s="9"/>
      <c r="EG651" s="41" t="s">
        <v>13</v>
      </c>
    </row>
    <row r="652" customHeight="1" spans="6:137">
      <c r="F652" s="13" t="s">
        <v>54</v>
      </c>
      <c r="G652" s="13" t="s">
        <v>55</v>
      </c>
      <c r="H652" s="13" t="s">
        <v>56</v>
      </c>
      <c r="I652" s="13" t="s">
        <v>57</v>
      </c>
      <c r="J652" s="13" t="s">
        <v>8</v>
      </c>
      <c r="K652" s="8" t="s">
        <v>58</v>
      </c>
      <c r="L652" s="8" t="s">
        <v>26</v>
      </c>
      <c r="M652" s="8" t="s">
        <v>27</v>
      </c>
      <c r="N652" s="42" t="s">
        <v>28</v>
      </c>
      <c r="O652" s="9" t="s">
        <v>59</v>
      </c>
      <c r="P652" s="9" t="s">
        <v>60</v>
      </c>
      <c r="Q652" s="41"/>
      <c r="Z652" s="13" t="s">
        <v>54</v>
      </c>
      <c r="AA652" s="13" t="s">
        <v>55</v>
      </c>
      <c r="AB652" s="13" t="s">
        <v>56</v>
      </c>
      <c r="AC652" s="13" t="s">
        <v>57</v>
      </c>
      <c r="AD652" s="13" t="s">
        <v>8</v>
      </c>
      <c r="AE652" s="8" t="s">
        <v>58</v>
      </c>
      <c r="AF652" s="8" t="s">
        <v>26</v>
      </c>
      <c r="AG652" s="8" t="s">
        <v>27</v>
      </c>
      <c r="AH652" s="42" t="s">
        <v>28</v>
      </c>
      <c r="AI652" s="9" t="s">
        <v>59</v>
      </c>
      <c r="AJ652" s="9" t="s">
        <v>60</v>
      </c>
      <c r="AK652" s="41"/>
      <c r="AT652" s="13" t="s">
        <v>54</v>
      </c>
      <c r="AU652" s="13" t="s">
        <v>55</v>
      </c>
      <c r="AV652" s="13" t="s">
        <v>56</v>
      </c>
      <c r="AW652" s="13" t="s">
        <v>57</v>
      </c>
      <c r="AX652" s="13" t="s">
        <v>8</v>
      </c>
      <c r="AY652" s="8" t="s">
        <v>58</v>
      </c>
      <c r="AZ652" s="8" t="s">
        <v>26</v>
      </c>
      <c r="BA652" s="8" t="s">
        <v>27</v>
      </c>
      <c r="BB652" s="42" t="s">
        <v>28</v>
      </c>
      <c r="BC652" s="9" t="s">
        <v>59</v>
      </c>
      <c r="BD652" s="9" t="s">
        <v>60</v>
      </c>
      <c r="BE652" s="41"/>
      <c r="BN652" s="13" t="s">
        <v>54</v>
      </c>
      <c r="BO652" s="13" t="s">
        <v>55</v>
      </c>
      <c r="BP652" s="13" t="s">
        <v>56</v>
      </c>
      <c r="BQ652" s="13" t="s">
        <v>57</v>
      </c>
      <c r="BR652" s="13" t="s">
        <v>8</v>
      </c>
      <c r="BS652" s="8" t="s">
        <v>58</v>
      </c>
      <c r="BT652" s="8" t="s">
        <v>26</v>
      </c>
      <c r="BU652" s="8" t="s">
        <v>27</v>
      </c>
      <c r="BV652" s="42" t="s">
        <v>28</v>
      </c>
      <c r="BW652" s="9" t="s">
        <v>59</v>
      </c>
      <c r="BX652" s="9" t="s">
        <v>60</v>
      </c>
      <c r="BY652" s="41"/>
      <c r="CH652" s="13" t="s">
        <v>54</v>
      </c>
      <c r="CI652" s="13" t="s">
        <v>55</v>
      </c>
      <c r="CJ652" s="13" t="s">
        <v>56</v>
      </c>
      <c r="CK652" s="13" t="s">
        <v>57</v>
      </c>
      <c r="CL652" s="13" t="s">
        <v>8</v>
      </c>
      <c r="CM652" s="8" t="s">
        <v>58</v>
      </c>
      <c r="CN652" s="8" t="s">
        <v>26</v>
      </c>
      <c r="CO652" s="8" t="s">
        <v>27</v>
      </c>
      <c r="CP652" s="42" t="s">
        <v>28</v>
      </c>
      <c r="CQ652" s="9" t="s">
        <v>59</v>
      </c>
      <c r="CR652" s="9" t="s">
        <v>60</v>
      </c>
      <c r="CS652" s="41"/>
      <c r="DB652" s="13" t="s">
        <v>54</v>
      </c>
      <c r="DC652" s="13" t="s">
        <v>55</v>
      </c>
      <c r="DD652" s="13" t="s">
        <v>56</v>
      </c>
      <c r="DE652" s="13" t="s">
        <v>57</v>
      </c>
      <c r="DF652" s="13" t="s">
        <v>8</v>
      </c>
      <c r="DG652" s="8" t="s">
        <v>58</v>
      </c>
      <c r="DH652" s="8" t="s">
        <v>26</v>
      </c>
      <c r="DI652" s="8" t="s">
        <v>27</v>
      </c>
      <c r="DJ652" s="42" t="s">
        <v>28</v>
      </c>
      <c r="DK652" s="9" t="s">
        <v>59</v>
      </c>
      <c r="DL652" s="9" t="s">
        <v>60</v>
      </c>
      <c r="DM652" s="41"/>
      <c r="DV652" s="13" t="s">
        <v>54</v>
      </c>
      <c r="DW652" s="13" t="s">
        <v>55</v>
      </c>
      <c r="DX652" s="13" t="s">
        <v>56</v>
      </c>
      <c r="DY652" s="13" t="s">
        <v>57</v>
      </c>
      <c r="DZ652" s="13" t="s">
        <v>8</v>
      </c>
      <c r="EA652" s="8" t="s">
        <v>58</v>
      </c>
      <c r="EB652" s="8" t="s">
        <v>26</v>
      </c>
      <c r="EC652" s="8" t="s">
        <v>27</v>
      </c>
      <c r="ED652" s="42" t="s">
        <v>28</v>
      </c>
      <c r="EE652" s="9" t="s">
        <v>59</v>
      </c>
      <c r="EF652" s="9" t="s">
        <v>60</v>
      </c>
      <c r="EG652" s="41"/>
    </row>
    <row r="653" customHeight="1" spans="6:137">
      <c r="F653" s="11">
        <v>35434</v>
      </c>
      <c r="G653" s="12">
        <v>0.168</v>
      </c>
      <c r="H653" s="11">
        <v>1</v>
      </c>
      <c r="I653" s="11">
        <v>0</v>
      </c>
      <c r="J653" s="13">
        <f t="shared" ref="J653:J662" si="1328">F653*G653*H653+I653</f>
        <v>5952.912</v>
      </c>
      <c r="K653" s="11">
        <v>1</v>
      </c>
      <c r="L653" s="11">
        <v>0.89</v>
      </c>
      <c r="M653" s="11">
        <v>1.78</v>
      </c>
      <c r="N653" s="42">
        <f t="shared" ref="N653:N662" si="1329">L653*M653+1</f>
        <v>2.5842</v>
      </c>
      <c r="O653" s="11">
        <v>0.9</v>
      </c>
      <c r="P653" s="9">
        <v>0.5</v>
      </c>
      <c r="Q653" s="43">
        <f t="shared" ref="Q653:Q662" si="1330">J653*K653*N653*O653*P653</f>
        <v>6922.58183568</v>
      </c>
      <c r="Z653" s="11">
        <v>35728</v>
      </c>
      <c r="AA653" s="12">
        <v>0.168</v>
      </c>
      <c r="AB653" s="11">
        <v>1</v>
      </c>
      <c r="AC653" s="11">
        <v>0</v>
      </c>
      <c r="AD653" s="13">
        <f t="shared" ref="AD653:AD662" si="1331">Z653*AA653*AB653+AC653</f>
        <v>6002.304</v>
      </c>
      <c r="AE653" s="11">
        <v>1</v>
      </c>
      <c r="AF653" s="11">
        <v>1</v>
      </c>
      <c r="AG653" s="11">
        <v>2.11</v>
      </c>
      <c r="AH653" s="42">
        <f t="shared" ref="AH653:AH662" si="1332">AF653*AG653+1</f>
        <v>3.11</v>
      </c>
      <c r="AI653" s="11">
        <v>0.9</v>
      </c>
      <c r="AJ653" s="9">
        <v>0.5</v>
      </c>
      <c r="AK653" s="43">
        <f t="shared" ref="AK653:AK662" si="1333">AD653*AE653*AH653*AI653*AJ653</f>
        <v>8400.224448</v>
      </c>
      <c r="AT653" s="11">
        <v>36903</v>
      </c>
      <c r="AU653" s="12">
        <v>0.168</v>
      </c>
      <c r="AV653" s="11">
        <v>1</v>
      </c>
      <c r="AW653" s="11">
        <v>0</v>
      </c>
      <c r="AX653" s="13">
        <f t="shared" ref="AX653:AX662" si="1334">AT653*AU653*AV653+AW653</f>
        <v>6199.704</v>
      </c>
      <c r="AY653" s="11">
        <v>1</v>
      </c>
      <c r="AZ653" s="11">
        <v>0.93</v>
      </c>
      <c r="BA653" s="11">
        <v>1.85</v>
      </c>
      <c r="BB653" s="42">
        <f t="shared" ref="BB653:BB662" si="1335">AZ653*BA653+1</f>
        <v>2.7205</v>
      </c>
      <c r="BC653" s="11">
        <v>0.9</v>
      </c>
      <c r="BD653" s="9">
        <v>0.5</v>
      </c>
      <c r="BE653" s="43">
        <f t="shared" ref="BE653:BE662" si="1336">AX653*AY653*BB653*BC653*BD653</f>
        <v>7589.8326294</v>
      </c>
      <c r="BN653" s="11">
        <v>38167</v>
      </c>
      <c r="BO653" s="12">
        <v>0.168</v>
      </c>
      <c r="BP653" s="11">
        <v>1</v>
      </c>
      <c r="BQ653" s="11">
        <v>0</v>
      </c>
      <c r="BR653" s="13">
        <f t="shared" ref="BR653:BR662" si="1337">BN653*BO653*BP653+BQ653</f>
        <v>6412.056</v>
      </c>
      <c r="BS653" s="11">
        <v>1</v>
      </c>
      <c r="BT653" s="11">
        <v>1</v>
      </c>
      <c r="BU653" s="11">
        <v>2.71</v>
      </c>
      <c r="BV653" s="42">
        <f t="shared" ref="BV653:BV662" si="1338">BT653*BU653+1</f>
        <v>3.71</v>
      </c>
      <c r="BW653" s="11">
        <v>0.9</v>
      </c>
      <c r="BX653" s="9">
        <v>0.5</v>
      </c>
      <c r="BY653" s="43">
        <f t="shared" ref="BY653:BY662" si="1339">BR653*BS653*BV653*BW653*BX653</f>
        <v>10704.927492</v>
      </c>
      <c r="CH653" s="11">
        <v>42781</v>
      </c>
      <c r="CI653" s="12">
        <v>0.168</v>
      </c>
      <c r="CJ653" s="11">
        <v>1</v>
      </c>
      <c r="CK653" s="11">
        <v>0</v>
      </c>
      <c r="CL653" s="13">
        <f t="shared" ref="CL653:CL662" si="1340">CH653*CI653*CJ653+CK653</f>
        <v>7187.208</v>
      </c>
      <c r="CM653" s="11">
        <v>1</v>
      </c>
      <c r="CN653" s="11">
        <v>0.93</v>
      </c>
      <c r="CO653" s="11">
        <v>1.85</v>
      </c>
      <c r="CP653" s="42">
        <f t="shared" ref="CP653:CP662" si="1341">CN653*CO653+1</f>
        <v>2.7205</v>
      </c>
      <c r="CQ653" s="11">
        <v>0.9</v>
      </c>
      <c r="CR653" s="9">
        <v>0.5</v>
      </c>
      <c r="CS653" s="43">
        <f t="shared" ref="CS653:CS662" si="1342">CL653*CM653*CP653*CQ653*CR653</f>
        <v>8798.7597138</v>
      </c>
      <c r="DB653" s="11">
        <v>44045</v>
      </c>
      <c r="DC653" s="12">
        <v>0.168</v>
      </c>
      <c r="DD653" s="11">
        <v>1</v>
      </c>
      <c r="DE653" s="11">
        <v>0</v>
      </c>
      <c r="DF653" s="13">
        <f t="shared" ref="DF653:DF662" si="1343">DB653*DC653*DD653+DE653</f>
        <v>7399.56</v>
      </c>
      <c r="DG653" s="11">
        <v>1</v>
      </c>
      <c r="DH653" s="11">
        <v>1</v>
      </c>
      <c r="DI653" s="11">
        <v>2.11</v>
      </c>
      <c r="DJ653" s="42">
        <f t="shared" ref="DJ653:DJ662" si="1344">DH653*DI653+1</f>
        <v>3.11</v>
      </c>
      <c r="DK653" s="11">
        <v>0.9</v>
      </c>
      <c r="DL653" s="9">
        <v>0.5</v>
      </c>
      <c r="DM653" s="43">
        <f t="shared" ref="DM653:DM662" si="1345">DF653*DG653*DJ653*DK653*DL653</f>
        <v>10355.68422</v>
      </c>
      <c r="DV653" s="11">
        <v>49923</v>
      </c>
      <c r="DW653" s="12">
        <v>0.199</v>
      </c>
      <c r="DX653" s="11">
        <v>1</v>
      </c>
      <c r="DY653" s="11">
        <v>0</v>
      </c>
      <c r="DZ653" s="13">
        <f t="shared" ref="DZ653:DZ662" si="1346">DV653*DW653*DX653+DY653</f>
        <v>9934.677</v>
      </c>
      <c r="EA653" s="11">
        <v>1</v>
      </c>
      <c r="EB653" s="11">
        <v>1</v>
      </c>
      <c r="EC653" s="11">
        <v>2.91</v>
      </c>
      <c r="ED653" s="42">
        <f t="shared" ref="ED653:ED662" si="1347">EB653*EC653+1</f>
        <v>3.91</v>
      </c>
      <c r="EE653" s="11">
        <v>0.9</v>
      </c>
      <c r="EF653" s="9">
        <v>0.5</v>
      </c>
      <c r="EG653" s="43">
        <f t="shared" ref="EG653:EG662" si="1348">DZ653*EA653*ED653*EE653*EF653</f>
        <v>17480.0641815</v>
      </c>
    </row>
    <row r="654" customHeight="1" spans="6:137">
      <c r="F654" s="11">
        <v>35434</v>
      </c>
      <c r="G654" s="12">
        <v>0.168</v>
      </c>
      <c r="H654" s="11">
        <v>1</v>
      </c>
      <c r="I654" s="11">
        <v>0</v>
      </c>
      <c r="J654" s="13">
        <f t="shared" si="1328"/>
        <v>5952.912</v>
      </c>
      <c r="K654" s="11">
        <v>1</v>
      </c>
      <c r="L654" s="11">
        <v>0.89</v>
      </c>
      <c r="M654" s="11">
        <v>1.78</v>
      </c>
      <c r="N654" s="42">
        <f t="shared" si="1329"/>
        <v>2.5842</v>
      </c>
      <c r="O654" s="11">
        <v>0.9</v>
      </c>
      <c r="P654" s="9">
        <v>0.5</v>
      </c>
      <c r="Q654" s="43">
        <f t="shared" si="1330"/>
        <v>6922.58183568</v>
      </c>
      <c r="Z654" s="11">
        <v>35728</v>
      </c>
      <c r="AA654" s="12">
        <v>0.168</v>
      </c>
      <c r="AB654" s="11">
        <v>1</v>
      </c>
      <c r="AC654" s="11">
        <v>0</v>
      </c>
      <c r="AD654" s="13">
        <f t="shared" si="1331"/>
        <v>6002.304</v>
      </c>
      <c r="AE654" s="11">
        <v>1</v>
      </c>
      <c r="AF654" s="11">
        <v>1</v>
      </c>
      <c r="AG654" s="11">
        <v>2.11</v>
      </c>
      <c r="AH654" s="42">
        <f t="shared" si="1332"/>
        <v>3.11</v>
      </c>
      <c r="AI654" s="11">
        <v>0.9</v>
      </c>
      <c r="AJ654" s="9">
        <v>0.5</v>
      </c>
      <c r="AK654" s="43">
        <f t="shared" si="1333"/>
        <v>8400.224448</v>
      </c>
      <c r="AT654" s="11">
        <v>36903</v>
      </c>
      <c r="AU654" s="12">
        <v>0.168</v>
      </c>
      <c r="AV654" s="11">
        <v>1</v>
      </c>
      <c r="AW654" s="11">
        <v>0</v>
      </c>
      <c r="AX654" s="13">
        <f t="shared" si="1334"/>
        <v>6199.704</v>
      </c>
      <c r="AY654" s="11">
        <v>1</v>
      </c>
      <c r="AZ654" s="11">
        <v>0.93</v>
      </c>
      <c r="BA654" s="11">
        <v>1.85</v>
      </c>
      <c r="BB654" s="42">
        <f t="shared" si="1335"/>
        <v>2.7205</v>
      </c>
      <c r="BC654" s="11">
        <v>0.9</v>
      </c>
      <c r="BD654" s="9">
        <v>0.5</v>
      </c>
      <c r="BE654" s="43">
        <f t="shared" si="1336"/>
        <v>7589.8326294</v>
      </c>
      <c r="BN654" s="11">
        <v>38167</v>
      </c>
      <c r="BO654" s="12">
        <v>0.168</v>
      </c>
      <c r="BP654" s="11">
        <v>1</v>
      </c>
      <c r="BQ654" s="11">
        <v>0</v>
      </c>
      <c r="BR654" s="13">
        <f t="shared" si="1337"/>
        <v>6412.056</v>
      </c>
      <c r="BS654" s="11">
        <v>1</v>
      </c>
      <c r="BT654" s="11">
        <v>1</v>
      </c>
      <c r="BU654" s="11">
        <v>2.71</v>
      </c>
      <c r="BV654" s="42">
        <f t="shared" si="1338"/>
        <v>3.71</v>
      </c>
      <c r="BW654" s="11">
        <v>0.9</v>
      </c>
      <c r="BX654" s="9">
        <v>0.5</v>
      </c>
      <c r="BY654" s="43">
        <f t="shared" si="1339"/>
        <v>10704.927492</v>
      </c>
      <c r="CH654" s="11">
        <v>42781</v>
      </c>
      <c r="CI654" s="12">
        <v>0.168</v>
      </c>
      <c r="CJ654" s="11">
        <v>1</v>
      </c>
      <c r="CK654" s="11">
        <v>0</v>
      </c>
      <c r="CL654" s="13">
        <f t="shared" si="1340"/>
        <v>7187.208</v>
      </c>
      <c r="CM654" s="11">
        <v>1</v>
      </c>
      <c r="CN654" s="11">
        <v>0.93</v>
      </c>
      <c r="CO654" s="11">
        <v>1.85</v>
      </c>
      <c r="CP654" s="42">
        <f t="shared" si="1341"/>
        <v>2.7205</v>
      </c>
      <c r="CQ654" s="11">
        <v>0.9</v>
      </c>
      <c r="CR654" s="9">
        <v>0.5</v>
      </c>
      <c r="CS654" s="43">
        <f t="shared" si="1342"/>
        <v>8798.7597138</v>
      </c>
      <c r="DB654" s="11">
        <v>44045</v>
      </c>
      <c r="DC654" s="12">
        <v>0.168</v>
      </c>
      <c r="DD654" s="11">
        <v>1</v>
      </c>
      <c r="DE654" s="11">
        <v>0</v>
      </c>
      <c r="DF654" s="13">
        <f t="shared" si="1343"/>
        <v>7399.56</v>
      </c>
      <c r="DG654" s="11">
        <v>1</v>
      </c>
      <c r="DH654" s="11">
        <v>1</v>
      </c>
      <c r="DI654" s="11">
        <v>2.11</v>
      </c>
      <c r="DJ654" s="42">
        <f t="shared" si="1344"/>
        <v>3.11</v>
      </c>
      <c r="DK654" s="11">
        <v>0.9</v>
      </c>
      <c r="DL654" s="9">
        <v>0.5</v>
      </c>
      <c r="DM654" s="43">
        <f t="shared" si="1345"/>
        <v>10355.68422</v>
      </c>
      <c r="DV654" s="11">
        <v>49923</v>
      </c>
      <c r="DW654" s="12">
        <v>0.199</v>
      </c>
      <c r="DX654" s="11">
        <v>1</v>
      </c>
      <c r="DY654" s="11">
        <v>0</v>
      </c>
      <c r="DZ654" s="13">
        <f t="shared" si="1346"/>
        <v>9934.677</v>
      </c>
      <c r="EA654" s="11">
        <v>1</v>
      </c>
      <c r="EB654" s="11">
        <v>1</v>
      </c>
      <c r="EC654" s="11">
        <v>2.91</v>
      </c>
      <c r="ED654" s="42">
        <f t="shared" si="1347"/>
        <v>3.91</v>
      </c>
      <c r="EE654" s="11">
        <v>0.9</v>
      </c>
      <c r="EF654" s="9">
        <v>0.5</v>
      </c>
      <c r="EG654" s="43">
        <f t="shared" si="1348"/>
        <v>17480.0641815</v>
      </c>
    </row>
    <row r="655" customHeight="1" spans="6:137">
      <c r="F655" s="11">
        <v>35434</v>
      </c>
      <c r="G655" s="12">
        <v>0.168</v>
      </c>
      <c r="H655" s="11">
        <v>1</v>
      </c>
      <c r="I655" s="11">
        <v>0</v>
      </c>
      <c r="J655" s="13">
        <f t="shared" si="1328"/>
        <v>5952.912</v>
      </c>
      <c r="K655" s="11">
        <v>1</v>
      </c>
      <c r="L655" s="11">
        <v>0.89</v>
      </c>
      <c r="M655" s="11">
        <v>1.78</v>
      </c>
      <c r="N655" s="42">
        <f t="shared" si="1329"/>
        <v>2.5842</v>
      </c>
      <c r="O655" s="11">
        <v>0.9</v>
      </c>
      <c r="P655" s="9">
        <v>0.5</v>
      </c>
      <c r="Q655" s="43">
        <f t="shared" si="1330"/>
        <v>6922.58183568</v>
      </c>
      <c r="Z655" s="11">
        <v>35728</v>
      </c>
      <c r="AA655" s="12">
        <v>0.168</v>
      </c>
      <c r="AB655" s="11">
        <v>1</v>
      </c>
      <c r="AC655" s="11">
        <v>0</v>
      </c>
      <c r="AD655" s="13">
        <f t="shared" si="1331"/>
        <v>6002.304</v>
      </c>
      <c r="AE655" s="11">
        <v>1</v>
      </c>
      <c r="AF655" s="11">
        <v>1</v>
      </c>
      <c r="AG655" s="11">
        <v>2.11</v>
      </c>
      <c r="AH655" s="42">
        <f t="shared" si="1332"/>
        <v>3.11</v>
      </c>
      <c r="AI655" s="11">
        <v>0.9</v>
      </c>
      <c r="AJ655" s="9">
        <v>0.5</v>
      </c>
      <c r="AK655" s="43">
        <f t="shared" si="1333"/>
        <v>8400.224448</v>
      </c>
      <c r="AT655" s="11">
        <v>36903</v>
      </c>
      <c r="AU655" s="12">
        <v>0.168</v>
      </c>
      <c r="AV655" s="11">
        <v>1</v>
      </c>
      <c r="AW655" s="11">
        <v>0</v>
      </c>
      <c r="AX655" s="13">
        <f t="shared" si="1334"/>
        <v>6199.704</v>
      </c>
      <c r="AY655" s="11">
        <v>1</v>
      </c>
      <c r="AZ655" s="11">
        <v>0.93</v>
      </c>
      <c r="BA655" s="11">
        <v>1.85</v>
      </c>
      <c r="BB655" s="42">
        <f t="shared" si="1335"/>
        <v>2.7205</v>
      </c>
      <c r="BC655" s="11">
        <v>0.9</v>
      </c>
      <c r="BD655" s="9">
        <v>0.5</v>
      </c>
      <c r="BE655" s="43">
        <f t="shared" si="1336"/>
        <v>7589.8326294</v>
      </c>
      <c r="BN655" s="11">
        <v>38167</v>
      </c>
      <c r="BO655" s="12">
        <v>0.168</v>
      </c>
      <c r="BP655" s="11">
        <v>1</v>
      </c>
      <c r="BQ655" s="11">
        <v>0</v>
      </c>
      <c r="BR655" s="13">
        <f t="shared" si="1337"/>
        <v>6412.056</v>
      </c>
      <c r="BS655" s="11">
        <v>1</v>
      </c>
      <c r="BT655" s="11">
        <v>1</v>
      </c>
      <c r="BU655" s="11">
        <v>2.71</v>
      </c>
      <c r="BV655" s="42">
        <f t="shared" si="1338"/>
        <v>3.71</v>
      </c>
      <c r="BW655" s="11">
        <v>0.9</v>
      </c>
      <c r="BX655" s="9">
        <v>0.5</v>
      </c>
      <c r="BY655" s="43">
        <f t="shared" si="1339"/>
        <v>10704.927492</v>
      </c>
      <c r="CH655" s="11">
        <v>42781</v>
      </c>
      <c r="CI655" s="12">
        <v>0.168</v>
      </c>
      <c r="CJ655" s="11">
        <v>1</v>
      </c>
      <c r="CK655" s="11">
        <v>0</v>
      </c>
      <c r="CL655" s="13">
        <f t="shared" si="1340"/>
        <v>7187.208</v>
      </c>
      <c r="CM655" s="11">
        <v>1</v>
      </c>
      <c r="CN655" s="11">
        <v>0.93</v>
      </c>
      <c r="CO655" s="11">
        <v>1.85</v>
      </c>
      <c r="CP655" s="42">
        <f t="shared" si="1341"/>
        <v>2.7205</v>
      </c>
      <c r="CQ655" s="11">
        <v>0.9</v>
      </c>
      <c r="CR655" s="9">
        <v>0.5</v>
      </c>
      <c r="CS655" s="43">
        <f t="shared" si="1342"/>
        <v>8798.7597138</v>
      </c>
      <c r="DB655" s="11">
        <v>44045</v>
      </c>
      <c r="DC655" s="12">
        <v>0.168</v>
      </c>
      <c r="DD655" s="11">
        <v>1</v>
      </c>
      <c r="DE655" s="11">
        <v>0</v>
      </c>
      <c r="DF655" s="13">
        <f t="shared" si="1343"/>
        <v>7399.56</v>
      </c>
      <c r="DG655" s="11">
        <v>1</v>
      </c>
      <c r="DH655" s="11">
        <v>1</v>
      </c>
      <c r="DI655" s="11">
        <v>2.11</v>
      </c>
      <c r="DJ655" s="42">
        <f t="shared" si="1344"/>
        <v>3.11</v>
      </c>
      <c r="DK655" s="11">
        <v>0.9</v>
      </c>
      <c r="DL655" s="9">
        <v>0.5</v>
      </c>
      <c r="DM655" s="43">
        <f t="shared" si="1345"/>
        <v>10355.68422</v>
      </c>
      <c r="DV655" s="11">
        <v>49923</v>
      </c>
      <c r="DW655" s="12">
        <v>0.199</v>
      </c>
      <c r="DX655" s="11">
        <v>1</v>
      </c>
      <c r="DY655" s="11">
        <v>0</v>
      </c>
      <c r="DZ655" s="13">
        <f t="shared" si="1346"/>
        <v>9934.677</v>
      </c>
      <c r="EA655" s="11">
        <v>1</v>
      </c>
      <c r="EB655" s="11">
        <v>1</v>
      </c>
      <c r="EC655" s="11">
        <v>2.91</v>
      </c>
      <c r="ED655" s="42">
        <f t="shared" si="1347"/>
        <v>3.91</v>
      </c>
      <c r="EE655" s="11">
        <v>0.9</v>
      </c>
      <c r="EF655" s="9">
        <v>0.5</v>
      </c>
      <c r="EG655" s="43">
        <f t="shared" si="1348"/>
        <v>17480.0641815</v>
      </c>
    </row>
    <row r="656" customHeight="1" spans="6:137">
      <c r="F656" s="11">
        <v>35434</v>
      </c>
      <c r="G656" s="12">
        <v>0.168</v>
      </c>
      <c r="H656" s="11">
        <v>1</v>
      </c>
      <c r="I656" s="11">
        <v>0</v>
      </c>
      <c r="J656" s="13">
        <f t="shared" si="1328"/>
        <v>5952.912</v>
      </c>
      <c r="K656" s="11">
        <v>1</v>
      </c>
      <c r="L656" s="11">
        <v>0.89</v>
      </c>
      <c r="M656" s="11">
        <v>1.78</v>
      </c>
      <c r="N656" s="42">
        <f t="shared" si="1329"/>
        <v>2.5842</v>
      </c>
      <c r="O656" s="11">
        <v>0.9</v>
      </c>
      <c r="P656" s="9">
        <v>0.5</v>
      </c>
      <c r="Q656" s="43">
        <f t="shared" si="1330"/>
        <v>6922.58183568</v>
      </c>
      <c r="Z656" s="11">
        <v>35728</v>
      </c>
      <c r="AA656" s="12">
        <v>0.168</v>
      </c>
      <c r="AB656" s="11">
        <v>1</v>
      </c>
      <c r="AC656" s="11">
        <v>0</v>
      </c>
      <c r="AD656" s="13">
        <f t="shared" si="1331"/>
        <v>6002.304</v>
      </c>
      <c r="AE656" s="11">
        <v>1</v>
      </c>
      <c r="AF656" s="11">
        <v>1</v>
      </c>
      <c r="AG656" s="11">
        <v>2.11</v>
      </c>
      <c r="AH656" s="42">
        <f t="shared" si="1332"/>
        <v>3.11</v>
      </c>
      <c r="AI656" s="11">
        <v>0.9</v>
      </c>
      <c r="AJ656" s="9">
        <v>0.5</v>
      </c>
      <c r="AK656" s="43">
        <f t="shared" si="1333"/>
        <v>8400.224448</v>
      </c>
      <c r="AT656" s="11">
        <v>36903</v>
      </c>
      <c r="AU656" s="12">
        <v>0.168</v>
      </c>
      <c r="AV656" s="11">
        <v>1</v>
      </c>
      <c r="AW656" s="11">
        <v>0</v>
      </c>
      <c r="AX656" s="13">
        <f t="shared" si="1334"/>
        <v>6199.704</v>
      </c>
      <c r="AY656" s="11">
        <v>1</v>
      </c>
      <c r="AZ656" s="11">
        <v>0.93</v>
      </c>
      <c r="BA656" s="11">
        <v>1.85</v>
      </c>
      <c r="BB656" s="42">
        <f t="shared" si="1335"/>
        <v>2.7205</v>
      </c>
      <c r="BC656" s="11">
        <v>0.9</v>
      </c>
      <c r="BD656" s="9">
        <v>0.5</v>
      </c>
      <c r="BE656" s="43">
        <f t="shared" si="1336"/>
        <v>7589.8326294</v>
      </c>
      <c r="BN656" s="11">
        <v>38167</v>
      </c>
      <c r="BO656" s="12">
        <v>0.168</v>
      </c>
      <c r="BP656" s="11">
        <v>1</v>
      </c>
      <c r="BQ656" s="11">
        <v>0</v>
      </c>
      <c r="BR656" s="13">
        <f t="shared" si="1337"/>
        <v>6412.056</v>
      </c>
      <c r="BS656" s="11">
        <v>1</v>
      </c>
      <c r="BT656" s="11">
        <v>1</v>
      </c>
      <c r="BU656" s="11">
        <v>2.71</v>
      </c>
      <c r="BV656" s="42">
        <f t="shared" si="1338"/>
        <v>3.71</v>
      </c>
      <c r="BW656" s="11">
        <v>0.9</v>
      </c>
      <c r="BX656" s="9">
        <v>0.5</v>
      </c>
      <c r="BY656" s="43">
        <f t="shared" si="1339"/>
        <v>10704.927492</v>
      </c>
      <c r="CH656" s="11">
        <v>42781</v>
      </c>
      <c r="CI656" s="12">
        <v>0.168</v>
      </c>
      <c r="CJ656" s="11">
        <v>1</v>
      </c>
      <c r="CK656" s="11">
        <v>0</v>
      </c>
      <c r="CL656" s="13">
        <f t="shared" si="1340"/>
        <v>7187.208</v>
      </c>
      <c r="CM656" s="11">
        <v>1</v>
      </c>
      <c r="CN656" s="11">
        <v>0.93</v>
      </c>
      <c r="CO656" s="11">
        <v>1.85</v>
      </c>
      <c r="CP656" s="42">
        <f t="shared" si="1341"/>
        <v>2.7205</v>
      </c>
      <c r="CQ656" s="11">
        <v>0.9</v>
      </c>
      <c r="CR656" s="9">
        <v>0.5</v>
      </c>
      <c r="CS656" s="43">
        <f t="shared" si="1342"/>
        <v>8798.7597138</v>
      </c>
      <c r="DB656" s="11">
        <v>44045</v>
      </c>
      <c r="DC656" s="12">
        <v>0.168</v>
      </c>
      <c r="DD656" s="11">
        <v>1</v>
      </c>
      <c r="DE656" s="11">
        <v>0</v>
      </c>
      <c r="DF656" s="13">
        <f t="shared" si="1343"/>
        <v>7399.56</v>
      </c>
      <c r="DG656" s="11">
        <v>1</v>
      </c>
      <c r="DH656" s="11">
        <v>1</v>
      </c>
      <c r="DI656" s="11">
        <v>2.11</v>
      </c>
      <c r="DJ656" s="42">
        <f t="shared" si="1344"/>
        <v>3.11</v>
      </c>
      <c r="DK656" s="11">
        <v>0.9</v>
      </c>
      <c r="DL656" s="9">
        <v>0.5</v>
      </c>
      <c r="DM656" s="43">
        <f t="shared" si="1345"/>
        <v>10355.68422</v>
      </c>
      <c r="DV656" s="11">
        <v>49923</v>
      </c>
      <c r="DW656" s="12">
        <v>0.199</v>
      </c>
      <c r="DX656" s="11">
        <v>1</v>
      </c>
      <c r="DY656" s="11">
        <v>0</v>
      </c>
      <c r="DZ656" s="13">
        <f t="shared" si="1346"/>
        <v>9934.677</v>
      </c>
      <c r="EA656" s="11">
        <v>1</v>
      </c>
      <c r="EB656" s="11">
        <v>1</v>
      </c>
      <c r="EC656" s="11">
        <v>2.91</v>
      </c>
      <c r="ED656" s="42">
        <f t="shared" si="1347"/>
        <v>3.91</v>
      </c>
      <c r="EE656" s="11">
        <v>0.9</v>
      </c>
      <c r="EF656" s="9">
        <v>0.5</v>
      </c>
      <c r="EG656" s="43">
        <f t="shared" si="1348"/>
        <v>17480.0641815</v>
      </c>
    </row>
    <row r="657" customHeight="1" spans="1:139">
      <c r="F657" s="11">
        <v>35434</v>
      </c>
      <c r="G657" s="12">
        <v>0.168</v>
      </c>
      <c r="H657" s="11">
        <v>1</v>
      </c>
      <c r="I657" s="11">
        <v>0</v>
      </c>
      <c r="J657" s="13">
        <f t="shared" si="1328"/>
        <v>5952.912</v>
      </c>
      <c r="K657" s="11">
        <v>1</v>
      </c>
      <c r="L657" s="11">
        <v>0.89</v>
      </c>
      <c r="M657" s="11">
        <v>1.78</v>
      </c>
      <c r="N657" s="42">
        <f t="shared" si="1329"/>
        <v>2.5842</v>
      </c>
      <c r="O657" s="11">
        <v>0.9</v>
      </c>
      <c r="P657" s="9">
        <v>0.5</v>
      </c>
      <c r="Q657" s="43">
        <f t="shared" si="1330"/>
        <v>6922.58183568</v>
      </c>
      <c r="Z657" s="11">
        <v>35728</v>
      </c>
      <c r="AA657" s="12">
        <v>0.168</v>
      </c>
      <c r="AB657" s="11">
        <v>1</v>
      </c>
      <c r="AC657" s="11">
        <v>0</v>
      </c>
      <c r="AD657" s="13">
        <f t="shared" si="1331"/>
        <v>6002.304</v>
      </c>
      <c r="AE657" s="11">
        <v>1</v>
      </c>
      <c r="AF657" s="11">
        <v>1</v>
      </c>
      <c r="AG657" s="11">
        <v>2.11</v>
      </c>
      <c r="AH657" s="42">
        <f t="shared" si="1332"/>
        <v>3.11</v>
      </c>
      <c r="AI657" s="11">
        <v>0.9</v>
      </c>
      <c r="AJ657" s="9">
        <v>0.5</v>
      </c>
      <c r="AK657" s="43">
        <f t="shared" si="1333"/>
        <v>8400.224448</v>
      </c>
      <c r="AT657" s="11">
        <v>36903</v>
      </c>
      <c r="AU657" s="12">
        <v>0.168</v>
      </c>
      <c r="AV657" s="11">
        <v>1</v>
      </c>
      <c r="AW657" s="11">
        <v>0</v>
      </c>
      <c r="AX657" s="13">
        <f t="shared" si="1334"/>
        <v>6199.704</v>
      </c>
      <c r="AY657" s="11">
        <v>1</v>
      </c>
      <c r="AZ657" s="11">
        <v>0.93</v>
      </c>
      <c r="BA657" s="11">
        <v>1.85</v>
      </c>
      <c r="BB657" s="42">
        <f t="shared" si="1335"/>
        <v>2.7205</v>
      </c>
      <c r="BC657" s="11">
        <v>0.9</v>
      </c>
      <c r="BD657" s="9">
        <v>0.5</v>
      </c>
      <c r="BE657" s="43">
        <f t="shared" si="1336"/>
        <v>7589.8326294</v>
      </c>
      <c r="BN657" s="11">
        <v>38167</v>
      </c>
      <c r="BO657" s="12">
        <v>0.168</v>
      </c>
      <c r="BP657" s="11">
        <v>1</v>
      </c>
      <c r="BQ657" s="11">
        <v>0</v>
      </c>
      <c r="BR657" s="13">
        <f t="shared" si="1337"/>
        <v>6412.056</v>
      </c>
      <c r="BS657" s="11">
        <v>1</v>
      </c>
      <c r="BT657" s="11">
        <v>1</v>
      </c>
      <c r="BU657" s="11">
        <v>2.71</v>
      </c>
      <c r="BV657" s="42">
        <f t="shared" si="1338"/>
        <v>3.71</v>
      </c>
      <c r="BW657" s="11">
        <v>0.9</v>
      </c>
      <c r="BX657" s="9">
        <v>0.5</v>
      </c>
      <c r="BY657" s="43">
        <f t="shared" si="1339"/>
        <v>10704.927492</v>
      </c>
      <c r="CH657" s="11">
        <v>42781</v>
      </c>
      <c r="CI657" s="12">
        <v>0.168</v>
      </c>
      <c r="CJ657" s="11">
        <v>1</v>
      </c>
      <c r="CK657" s="11">
        <v>0</v>
      </c>
      <c r="CL657" s="13">
        <f t="shared" si="1340"/>
        <v>7187.208</v>
      </c>
      <c r="CM657" s="11">
        <v>1</v>
      </c>
      <c r="CN657" s="11">
        <v>0.93</v>
      </c>
      <c r="CO657" s="11">
        <v>1.85</v>
      </c>
      <c r="CP657" s="42">
        <f t="shared" si="1341"/>
        <v>2.7205</v>
      </c>
      <c r="CQ657" s="11">
        <v>0.9</v>
      </c>
      <c r="CR657" s="9">
        <v>0.5</v>
      </c>
      <c r="CS657" s="43">
        <f t="shared" si="1342"/>
        <v>8798.7597138</v>
      </c>
      <c r="DB657" s="11">
        <v>44045</v>
      </c>
      <c r="DC657" s="12">
        <v>0.168</v>
      </c>
      <c r="DD657" s="11">
        <v>1</v>
      </c>
      <c r="DE657" s="11">
        <v>0</v>
      </c>
      <c r="DF657" s="13">
        <f t="shared" si="1343"/>
        <v>7399.56</v>
      </c>
      <c r="DG657" s="11">
        <v>1</v>
      </c>
      <c r="DH657" s="11">
        <v>1</v>
      </c>
      <c r="DI657" s="11">
        <v>2.11</v>
      </c>
      <c r="DJ657" s="42">
        <f t="shared" si="1344"/>
        <v>3.11</v>
      </c>
      <c r="DK657" s="11">
        <v>0.9</v>
      </c>
      <c r="DL657" s="9">
        <v>0.5</v>
      </c>
      <c r="DM657" s="43">
        <f t="shared" si="1345"/>
        <v>10355.68422</v>
      </c>
      <c r="DV657" s="11">
        <v>49923</v>
      </c>
      <c r="DW657" s="12">
        <v>0.199</v>
      </c>
      <c r="DX657" s="11">
        <v>1</v>
      </c>
      <c r="DY657" s="11">
        <v>0</v>
      </c>
      <c r="DZ657" s="13">
        <f t="shared" si="1346"/>
        <v>9934.677</v>
      </c>
      <c r="EA657" s="11">
        <v>1</v>
      </c>
      <c r="EB657" s="11">
        <v>1</v>
      </c>
      <c r="EC657" s="11">
        <v>2.91</v>
      </c>
      <c r="ED657" s="42">
        <f t="shared" si="1347"/>
        <v>3.91</v>
      </c>
      <c r="EE657" s="11">
        <v>0.9</v>
      </c>
      <c r="EF657" s="9">
        <v>0.5</v>
      </c>
      <c r="EG657" s="43">
        <f t="shared" si="1348"/>
        <v>17480.0641815</v>
      </c>
    </row>
    <row r="658" customHeight="1" spans="1:139">
      <c r="F658" s="11">
        <v>35434</v>
      </c>
      <c r="G658" s="12">
        <v>0.168</v>
      </c>
      <c r="H658" s="11">
        <v>1</v>
      </c>
      <c r="I658" s="11">
        <v>0</v>
      </c>
      <c r="J658" s="13">
        <f t="shared" si="1328"/>
        <v>5952.912</v>
      </c>
      <c r="K658" s="11">
        <v>1</v>
      </c>
      <c r="L658" s="11">
        <v>0.89</v>
      </c>
      <c r="M658" s="11">
        <v>1.78</v>
      </c>
      <c r="N658" s="42">
        <f t="shared" si="1329"/>
        <v>2.5842</v>
      </c>
      <c r="O658" s="11">
        <v>0.9</v>
      </c>
      <c r="P658" s="9">
        <v>0.5</v>
      </c>
      <c r="Q658" s="43">
        <f t="shared" si="1330"/>
        <v>6922.58183568</v>
      </c>
      <c r="Z658" s="11">
        <v>35728</v>
      </c>
      <c r="AA658" s="12">
        <v>0.168</v>
      </c>
      <c r="AB658" s="11">
        <v>1</v>
      </c>
      <c r="AC658" s="11">
        <v>0</v>
      </c>
      <c r="AD658" s="13">
        <f t="shared" si="1331"/>
        <v>6002.304</v>
      </c>
      <c r="AE658" s="11">
        <v>1</v>
      </c>
      <c r="AF658" s="11">
        <v>1</v>
      </c>
      <c r="AG658" s="11">
        <v>2.11</v>
      </c>
      <c r="AH658" s="42">
        <f t="shared" si="1332"/>
        <v>3.11</v>
      </c>
      <c r="AI658" s="11">
        <v>0.9</v>
      </c>
      <c r="AJ658" s="9">
        <v>0.5</v>
      </c>
      <c r="AK658" s="43">
        <f t="shared" si="1333"/>
        <v>8400.224448</v>
      </c>
      <c r="AT658" s="11">
        <v>36903</v>
      </c>
      <c r="AU658" s="12">
        <v>0.168</v>
      </c>
      <c r="AV658" s="11">
        <v>1</v>
      </c>
      <c r="AW658" s="11">
        <v>0</v>
      </c>
      <c r="AX658" s="13">
        <f t="shared" si="1334"/>
        <v>6199.704</v>
      </c>
      <c r="AY658" s="11">
        <v>1</v>
      </c>
      <c r="AZ658" s="11">
        <v>0.93</v>
      </c>
      <c r="BA658" s="11">
        <v>1.85</v>
      </c>
      <c r="BB658" s="42">
        <f t="shared" si="1335"/>
        <v>2.7205</v>
      </c>
      <c r="BC658" s="11">
        <v>0.9</v>
      </c>
      <c r="BD658" s="9">
        <v>0.5</v>
      </c>
      <c r="BE658" s="43">
        <f t="shared" si="1336"/>
        <v>7589.8326294</v>
      </c>
      <c r="BN658" s="11">
        <v>38167</v>
      </c>
      <c r="BO658" s="12">
        <v>0.168</v>
      </c>
      <c r="BP658" s="11">
        <v>1</v>
      </c>
      <c r="BQ658" s="11">
        <v>0</v>
      </c>
      <c r="BR658" s="13">
        <f t="shared" si="1337"/>
        <v>6412.056</v>
      </c>
      <c r="BS658" s="11">
        <v>1</v>
      </c>
      <c r="BT658" s="11">
        <v>1</v>
      </c>
      <c r="BU658" s="11">
        <v>2.71</v>
      </c>
      <c r="BV658" s="42">
        <f t="shared" si="1338"/>
        <v>3.71</v>
      </c>
      <c r="BW658" s="11">
        <v>0.9</v>
      </c>
      <c r="BX658" s="9">
        <v>0.5</v>
      </c>
      <c r="BY658" s="43">
        <f t="shared" si="1339"/>
        <v>10704.927492</v>
      </c>
      <c r="CH658" s="11">
        <v>42781</v>
      </c>
      <c r="CI658" s="12">
        <v>0.168</v>
      </c>
      <c r="CJ658" s="11">
        <v>1</v>
      </c>
      <c r="CK658" s="11">
        <v>0</v>
      </c>
      <c r="CL658" s="13">
        <f t="shared" si="1340"/>
        <v>7187.208</v>
      </c>
      <c r="CM658" s="11">
        <v>1</v>
      </c>
      <c r="CN658" s="11">
        <v>0.93</v>
      </c>
      <c r="CO658" s="11">
        <v>1.85</v>
      </c>
      <c r="CP658" s="42">
        <f t="shared" si="1341"/>
        <v>2.7205</v>
      </c>
      <c r="CQ658" s="11">
        <v>0.9</v>
      </c>
      <c r="CR658" s="9">
        <v>0.5</v>
      </c>
      <c r="CS658" s="43">
        <f t="shared" si="1342"/>
        <v>8798.7597138</v>
      </c>
      <c r="DB658" s="11">
        <v>44045</v>
      </c>
      <c r="DC658" s="12">
        <v>0.168</v>
      </c>
      <c r="DD658" s="11">
        <v>1</v>
      </c>
      <c r="DE658" s="11">
        <v>0</v>
      </c>
      <c r="DF658" s="13">
        <f t="shared" si="1343"/>
        <v>7399.56</v>
      </c>
      <c r="DG658" s="11">
        <v>1</v>
      </c>
      <c r="DH658" s="11">
        <v>1</v>
      </c>
      <c r="DI658" s="11">
        <v>2.11</v>
      </c>
      <c r="DJ658" s="42">
        <f t="shared" si="1344"/>
        <v>3.11</v>
      </c>
      <c r="DK658" s="11">
        <v>0.9</v>
      </c>
      <c r="DL658" s="9">
        <v>0.5</v>
      </c>
      <c r="DM658" s="43">
        <f t="shared" si="1345"/>
        <v>10355.68422</v>
      </c>
      <c r="DV658" s="11">
        <v>49923</v>
      </c>
      <c r="DW658" s="12">
        <v>0.199</v>
      </c>
      <c r="DX658" s="11">
        <v>1</v>
      </c>
      <c r="DY658" s="11">
        <v>0</v>
      </c>
      <c r="DZ658" s="13">
        <f t="shared" si="1346"/>
        <v>9934.677</v>
      </c>
      <c r="EA658" s="11">
        <v>1</v>
      </c>
      <c r="EB658" s="11">
        <v>1</v>
      </c>
      <c r="EC658" s="11">
        <v>2.91</v>
      </c>
      <c r="ED658" s="42">
        <f t="shared" si="1347"/>
        <v>3.91</v>
      </c>
      <c r="EE658" s="11">
        <v>0.9</v>
      </c>
      <c r="EF658" s="9">
        <v>0.5</v>
      </c>
      <c r="EG658" s="43">
        <f t="shared" si="1348"/>
        <v>17480.0641815</v>
      </c>
    </row>
    <row r="659" customHeight="1" spans="1:139">
      <c r="F659" s="11">
        <v>35434</v>
      </c>
      <c r="G659" s="12">
        <v>0.168</v>
      </c>
      <c r="H659" s="11">
        <v>1</v>
      </c>
      <c r="I659" s="11">
        <v>0</v>
      </c>
      <c r="J659" s="13">
        <f t="shared" si="1328"/>
        <v>5952.912</v>
      </c>
      <c r="K659" s="11">
        <v>1</v>
      </c>
      <c r="L659" s="11">
        <v>0.89</v>
      </c>
      <c r="M659" s="11">
        <v>1.78</v>
      </c>
      <c r="N659" s="42">
        <f t="shared" si="1329"/>
        <v>2.5842</v>
      </c>
      <c r="O659" s="11">
        <v>0.9</v>
      </c>
      <c r="P659" s="9">
        <v>0.5</v>
      </c>
      <c r="Q659" s="43">
        <f t="shared" si="1330"/>
        <v>6922.58183568</v>
      </c>
      <c r="Z659" s="11">
        <v>35728</v>
      </c>
      <c r="AA659" s="12">
        <v>0.168</v>
      </c>
      <c r="AB659" s="11">
        <v>1</v>
      </c>
      <c r="AC659" s="11">
        <v>0</v>
      </c>
      <c r="AD659" s="13">
        <f t="shared" si="1331"/>
        <v>6002.304</v>
      </c>
      <c r="AE659" s="11">
        <v>1</v>
      </c>
      <c r="AF659" s="11">
        <v>1</v>
      </c>
      <c r="AG659" s="11">
        <v>2.11</v>
      </c>
      <c r="AH659" s="42">
        <f t="shared" si="1332"/>
        <v>3.11</v>
      </c>
      <c r="AI659" s="11">
        <v>0.9</v>
      </c>
      <c r="AJ659" s="9">
        <v>0.5</v>
      </c>
      <c r="AK659" s="43">
        <f t="shared" si="1333"/>
        <v>8400.224448</v>
      </c>
      <c r="AT659" s="11">
        <v>36903</v>
      </c>
      <c r="AU659" s="12">
        <v>0.168</v>
      </c>
      <c r="AV659" s="11">
        <v>1</v>
      </c>
      <c r="AW659" s="11">
        <v>0</v>
      </c>
      <c r="AX659" s="13">
        <f t="shared" si="1334"/>
        <v>6199.704</v>
      </c>
      <c r="AY659" s="11">
        <v>1</v>
      </c>
      <c r="AZ659" s="11">
        <v>0.93</v>
      </c>
      <c r="BA659" s="11">
        <v>1.85</v>
      </c>
      <c r="BB659" s="42">
        <f t="shared" si="1335"/>
        <v>2.7205</v>
      </c>
      <c r="BC659" s="11">
        <v>0.9</v>
      </c>
      <c r="BD659" s="9">
        <v>0.5</v>
      </c>
      <c r="BE659" s="43">
        <f t="shared" si="1336"/>
        <v>7589.8326294</v>
      </c>
      <c r="BN659" s="11">
        <v>38167</v>
      </c>
      <c r="BO659" s="12">
        <v>0.168</v>
      </c>
      <c r="BP659" s="11">
        <v>1</v>
      </c>
      <c r="BQ659" s="11">
        <v>0</v>
      </c>
      <c r="BR659" s="13">
        <f t="shared" si="1337"/>
        <v>6412.056</v>
      </c>
      <c r="BS659" s="11">
        <v>1</v>
      </c>
      <c r="BT659" s="11">
        <v>1</v>
      </c>
      <c r="BU659" s="11">
        <v>2.71</v>
      </c>
      <c r="BV659" s="42">
        <f t="shared" si="1338"/>
        <v>3.71</v>
      </c>
      <c r="BW659" s="11">
        <v>0.9</v>
      </c>
      <c r="BX659" s="9">
        <v>0.5</v>
      </c>
      <c r="BY659" s="43">
        <f t="shared" si="1339"/>
        <v>10704.927492</v>
      </c>
      <c r="CH659" s="11">
        <v>42781</v>
      </c>
      <c r="CI659" s="12">
        <v>0.168</v>
      </c>
      <c r="CJ659" s="11">
        <v>1</v>
      </c>
      <c r="CK659" s="11">
        <v>0</v>
      </c>
      <c r="CL659" s="13">
        <f t="shared" si="1340"/>
        <v>7187.208</v>
      </c>
      <c r="CM659" s="11">
        <v>1</v>
      </c>
      <c r="CN659" s="11">
        <v>0.93</v>
      </c>
      <c r="CO659" s="11">
        <v>1.85</v>
      </c>
      <c r="CP659" s="42">
        <f t="shared" si="1341"/>
        <v>2.7205</v>
      </c>
      <c r="CQ659" s="11">
        <v>0.9</v>
      </c>
      <c r="CR659" s="9">
        <v>0.5</v>
      </c>
      <c r="CS659" s="43">
        <f t="shared" si="1342"/>
        <v>8798.7597138</v>
      </c>
      <c r="DB659" s="11">
        <v>44045</v>
      </c>
      <c r="DC659" s="12">
        <v>0.168</v>
      </c>
      <c r="DD659" s="11">
        <v>1</v>
      </c>
      <c r="DE659" s="11">
        <v>0</v>
      </c>
      <c r="DF659" s="13">
        <f t="shared" si="1343"/>
        <v>7399.56</v>
      </c>
      <c r="DG659" s="11">
        <v>1</v>
      </c>
      <c r="DH659" s="11">
        <v>1</v>
      </c>
      <c r="DI659" s="11">
        <v>2.11</v>
      </c>
      <c r="DJ659" s="42">
        <f t="shared" si="1344"/>
        <v>3.11</v>
      </c>
      <c r="DK659" s="11">
        <v>0.9</v>
      </c>
      <c r="DL659" s="9">
        <v>0.5</v>
      </c>
      <c r="DM659" s="43">
        <f t="shared" si="1345"/>
        <v>10355.68422</v>
      </c>
      <c r="DV659" s="11">
        <v>49923</v>
      </c>
      <c r="DW659" s="12">
        <v>0.199</v>
      </c>
      <c r="DX659" s="11">
        <v>1</v>
      </c>
      <c r="DY659" s="11">
        <v>0</v>
      </c>
      <c r="DZ659" s="13">
        <f t="shared" si="1346"/>
        <v>9934.677</v>
      </c>
      <c r="EA659" s="11">
        <v>1</v>
      </c>
      <c r="EB659" s="11">
        <v>1</v>
      </c>
      <c r="EC659" s="11">
        <v>2.91</v>
      </c>
      <c r="ED659" s="42">
        <f t="shared" si="1347"/>
        <v>3.91</v>
      </c>
      <c r="EE659" s="11">
        <v>0.9</v>
      </c>
      <c r="EF659" s="9">
        <v>0.5</v>
      </c>
      <c r="EG659" s="43">
        <f t="shared" si="1348"/>
        <v>17480.0641815</v>
      </c>
    </row>
    <row r="660" customHeight="1" spans="1:139">
      <c r="F660" s="11">
        <v>35434</v>
      </c>
      <c r="G660" s="12">
        <v>0.168</v>
      </c>
      <c r="H660" s="11">
        <v>1</v>
      </c>
      <c r="I660" s="11">
        <v>0</v>
      </c>
      <c r="J660" s="13">
        <f t="shared" si="1328"/>
        <v>5952.912</v>
      </c>
      <c r="K660" s="11">
        <v>1</v>
      </c>
      <c r="L660" s="11">
        <v>0.89</v>
      </c>
      <c r="M660" s="11">
        <v>1.78</v>
      </c>
      <c r="N660" s="42">
        <f t="shared" si="1329"/>
        <v>2.5842</v>
      </c>
      <c r="O660" s="11">
        <v>0.9</v>
      </c>
      <c r="P660" s="9">
        <v>0.5</v>
      </c>
      <c r="Q660" s="43">
        <f t="shared" si="1330"/>
        <v>6922.58183568</v>
      </c>
      <c r="Z660" s="11">
        <v>35728</v>
      </c>
      <c r="AA660" s="12">
        <v>0.168</v>
      </c>
      <c r="AB660" s="11">
        <v>1</v>
      </c>
      <c r="AC660" s="11">
        <v>0</v>
      </c>
      <c r="AD660" s="13">
        <f t="shared" si="1331"/>
        <v>6002.304</v>
      </c>
      <c r="AE660" s="11">
        <v>1</v>
      </c>
      <c r="AF660" s="11">
        <v>1</v>
      </c>
      <c r="AG660" s="11">
        <v>2.11</v>
      </c>
      <c r="AH660" s="42">
        <f t="shared" si="1332"/>
        <v>3.11</v>
      </c>
      <c r="AI660" s="11">
        <v>0.9</v>
      </c>
      <c r="AJ660" s="9">
        <v>0.5</v>
      </c>
      <c r="AK660" s="43">
        <f t="shared" si="1333"/>
        <v>8400.224448</v>
      </c>
      <c r="AT660" s="11">
        <v>36903</v>
      </c>
      <c r="AU660" s="12">
        <v>0.168</v>
      </c>
      <c r="AV660" s="11">
        <v>1</v>
      </c>
      <c r="AW660" s="11">
        <v>0</v>
      </c>
      <c r="AX660" s="13">
        <f t="shared" si="1334"/>
        <v>6199.704</v>
      </c>
      <c r="AY660" s="11">
        <v>1</v>
      </c>
      <c r="AZ660" s="11">
        <v>0.93</v>
      </c>
      <c r="BA660" s="11">
        <v>1.85</v>
      </c>
      <c r="BB660" s="42">
        <f t="shared" si="1335"/>
        <v>2.7205</v>
      </c>
      <c r="BC660" s="11">
        <v>0.9</v>
      </c>
      <c r="BD660" s="9">
        <v>0.5</v>
      </c>
      <c r="BE660" s="43">
        <f t="shared" si="1336"/>
        <v>7589.8326294</v>
      </c>
      <c r="BN660" s="11">
        <v>38167</v>
      </c>
      <c r="BO660" s="12">
        <v>0.168</v>
      </c>
      <c r="BP660" s="11">
        <v>1</v>
      </c>
      <c r="BQ660" s="11">
        <v>0</v>
      </c>
      <c r="BR660" s="13">
        <f t="shared" si="1337"/>
        <v>6412.056</v>
      </c>
      <c r="BS660" s="11">
        <v>1</v>
      </c>
      <c r="BT660" s="11">
        <v>1</v>
      </c>
      <c r="BU660" s="11">
        <v>2.71</v>
      </c>
      <c r="BV660" s="42">
        <f t="shared" si="1338"/>
        <v>3.71</v>
      </c>
      <c r="BW660" s="11">
        <v>0.9</v>
      </c>
      <c r="BX660" s="9">
        <v>0.5</v>
      </c>
      <c r="BY660" s="43">
        <f t="shared" si="1339"/>
        <v>10704.927492</v>
      </c>
      <c r="CH660" s="11">
        <v>42781</v>
      </c>
      <c r="CI660" s="12">
        <v>0.168</v>
      </c>
      <c r="CJ660" s="11">
        <v>1</v>
      </c>
      <c r="CK660" s="11">
        <v>0</v>
      </c>
      <c r="CL660" s="13">
        <f t="shared" si="1340"/>
        <v>7187.208</v>
      </c>
      <c r="CM660" s="11">
        <v>1</v>
      </c>
      <c r="CN660" s="11">
        <v>0.93</v>
      </c>
      <c r="CO660" s="11">
        <v>1.85</v>
      </c>
      <c r="CP660" s="42">
        <f t="shared" si="1341"/>
        <v>2.7205</v>
      </c>
      <c r="CQ660" s="11">
        <v>0.9</v>
      </c>
      <c r="CR660" s="9">
        <v>0.5</v>
      </c>
      <c r="CS660" s="43">
        <f t="shared" si="1342"/>
        <v>8798.7597138</v>
      </c>
      <c r="DB660" s="11">
        <v>44045</v>
      </c>
      <c r="DC660" s="12">
        <v>0.168</v>
      </c>
      <c r="DD660" s="11">
        <v>1</v>
      </c>
      <c r="DE660" s="11">
        <v>0</v>
      </c>
      <c r="DF660" s="13">
        <f t="shared" si="1343"/>
        <v>7399.56</v>
      </c>
      <c r="DG660" s="11">
        <v>1</v>
      </c>
      <c r="DH660" s="11">
        <v>1</v>
      </c>
      <c r="DI660" s="11">
        <v>2.11</v>
      </c>
      <c r="DJ660" s="42">
        <f t="shared" si="1344"/>
        <v>3.11</v>
      </c>
      <c r="DK660" s="11">
        <v>0.9</v>
      </c>
      <c r="DL660" s="9">
        <v>0.5</v>
      </c>
      <c r="DM660" s="43">
        <f t="shared" si="1345"/>
        <v>10355.68422</v>
      </c>
      <c r="DV660" s="11">
        <v>49923</v>
      </c>
      <c r="DW660" s="12">
        <v>0.199</v>
      </c>
      <c r="DX660" s="11">
        <v>1</v>
      </c>
      <c r="DY660" s="11">
        <v>0</v>
      </c>
      <c r="DZ660" s="13">
        <f t="shared" si="1346"/>
        <v>9934.677</v>
      </c>
      <c r="EA660" s="11">
        <v>1</v>
      </c>
      <c r="EB660" s="11">
        <v>1</v>
      </c>
      <c r="EC660" s="11">
        <v>2.91</v>
      </c>
      <c r="ED660" s="42">
        <f t="shared" si="1347"/>
        <v>3.91</v>
      </c>
      <c r="EE660" s="11">
        <v>0.9</v>
      </c>
      <c r="EF660" s="9">
        <v>0.5</v>
      </c>
      <c r="EG660" s="43">
        <f t="shared" si="1348"/>
        <v>17480.0641815</v>
      </c>
    </row>
    <row r="661" customHeight="1" spans="1:139">
      <c r="F661" s="11">
        <v>35434</v>
      </c>
      <c r="G661" s="12">
        <v>0.3</v>
      </c>
      <c r="H661" s="11">
        <v>1</v>
      </c>
      <c r="I661" s="11">
        <v>0</v>
      </c>
      <c r="J661" s="13">
        <f t="shared" si="1328"/>
        <v>10630.2</v>
      </c>
      <c r="K661" s="11">
        <v>1</v>
      </c>
      <c r="L661" s="11">
        <v>0.89</v>
      </c>
      <c r="M661" s="11">
        <v>1.78</v>
      </c>
      <c r="N661" s="42">
        <f t="shared" si="1329"/>
        <v>2.5842</v>
      </c>
      <c r="O661" s="11">
        <v>0.9</v>
      </c>
      <c r="P661" s="9">
        <v>0.5</v>
      </c>
      <c r="Q661" s="43">
        <f t="shared" si="1330"/>
        <v>12361.753278</v>
      </c>
      <c r="Z661" s="11">
        <v>35728</v>
      </c>
      <c r="AA661" s="12">
        <v>0.3</v>
      </c>
      <c r="AB661" s="11">
        <v>1</v>
      </c>
      <c r="AC661" s="11">
        <v>0</v>
      </c>
      <c r="AD661" s="13">
        <f t="shared" si="1331"/>
        <v>10718.4</v>
      </c>
      <c r="AE661" s="11">
        <v>1</v>
      </c>
      <c r="AF661" s="11">
        <v>1</v>
      </c>
      <c r="AG661" s="11">
        <v>2.11</v>
      </c>
      <c r="AH661" s="42">
        <f t="shared" si="1332"/>
        <v>3.11</v>
      </c>
      <c r="AI661" s="11">
        <v>0.9</v>
      </c>
      <c r="AJ661" s="9">
        <v>0.5</v>
      </c>
      <c r="AK661" s="43">
        <f t="shared" si="1333"/>
        <v>15000.4008</v>
      </c>
      <c r="AT661" s="11">
        <v>36903</v>
      </c>
      <c r="AU661" s="12">
        <v>0.3</v>
      </c>
      <c r="AV661" s="11">
        <v>1</v>
      </c>
      <c r="AW661" s="11">
        <v>0</v>
      </c>
      <c r="AX661" s="13">
        <f t="shared" si="1334"/>
        <v>11070.9</v>
      </c>
      <c r="AY661" s="11">
        <v>1</v>
      </c>
      <c r="AZ661" s="11">
        <v>0.93</v>
      </c>
      <c r="BA661" s="11">
        <v>1.85</v>
      </c>
      <c r="BB661" s="42">
        <f t="shared" si="1335"/>
        <v>2.7205</v>
      </c>
      <c r="BC661" s="11">
        <v>0.9</v>
      </c>
      <c r="BD661" s="9">
        <v>0.5</v>
      </c>
      <c r="BE661" s="43">
        <f t="shared" si="1336"/>
        <v>13553.2725525</v>
      </c>
      <c r="BN661" s="11">
        <v>38167</v>
      </c>
      <c r="BO661" s="12">
        <v>0.3</v>
      </c>
      <c r="BP661" s="11">
        <v>1</v>
      </c>
      <c r="BQ661" s="11">
        <v>0</v>
      </c>
      <c r="BR661" s="13">
        <f t="shared" si="1337"/>
        <v>11450.1</v>
      </c>
      <c r="BS661" s="11">
        <v>1</v>
      </c>
      <c r="BT661" s="11">
        <v>1</v>
      </c>
      <c r="BU661" s="11">
        <v>2.71</v>
      </c>
      <c r="BV661" s="42">
        <f t="shared" si="1338"/>
        <v>3.71</v>
      </c>
      <c r="BW661" s="11">
        <v>0.9</v>
      </c>
      <c r="BX661" s="9">
        <v>0.5</v>
      </c>
      <c r="BY661" s="43">
        <f t="shared" si="1339"/>
        <v>19115.94195</v>
      </c>
      <c r="CH661" s="11">
        <v>42781</v>
      </c>
      <c r="CI661" s="12">
        <v>0.3</v>
      </c>
      <c r="CJ661" s="11">
        <v>1</v>
      </c>
      <c r="CK661" s="11">
        <v>0</v>
      </c>
      <c r="CL661" s="13">
        <f t="shared" si="1340"/>
        <v>12834.3</v>
      </c>
      <c r="CM661" s="11">
        <v>1</v>
      </c>
      <c r="CN661" s="11">
        <v>0.93</v>
      </c>
      <c r="CO661" s="11">
        <v>1.85</v>
      </c>
      <c r="CP661" s="42">
        <f t="shared" si="1341"/>
        <v>2.7205</v>
      </c>
      <c r="CQ661" s="11">
        <v>0.9</v>
      </c>
      <c r="CR661" s="9">
        <v>0.5</v>
      </c>
      <c r="CS661" s="43">
        <f t="shared" si="1342"/>
        <v>15712.0709175</v>
      </c>
      <c r="DB661" s="11">
        <v>44045</v>
      </c>
      <c r="DC661" s="12">
        <v>0.3</v>
      </c>
      <c r="DD661" s="11">
        <v>1</v>
      </c>
      <c r="DE661" s="11">
        <v>0</v>
      </c>
      <c r="DF661" s="13">
        <f t="shared" si="1343"/>
        <v>13213.5</v>
      </c>
      <c r="DG661" s="11">
        <v>1</v>
      </c>
      <c r="DH661" s="11">
        <v>1</v>
      </c>
      <c r="DI661" s="11">
        <v>2.11</v>
      </c>
      <c r="DJ661" s="42">
        <f t="shared" si="1344"/>
        <v>3.11</v>
      </c>
      <c r="DK661" s="11">
        <v>0.9</v>
      </c>
      <c r="DL661" s="9">
        <v>0.5</v>
      </c>
      <c r="DM661" s="43">
        <f t="shared" si="1345"/>
        <v>18492.29325</v>
      </c>
      <c r="DV661" s="11">
        <v>49923</v>
      </c>
      <c r="DW661" s="12">
        <v>0.355</v>
      </c>
      <c r="DX661" s="11">
        <v>1</v>
      </c>
      <c r="DY661" s="11">
        <v>0</v>
      </c>
      <c r="DZ661" s="13">
        <f t="shared" si="1346"/>
        <v>17722.665</v>
      </c>
      <c r="EA661" s="11">
        <v>1</v>
      </c>
      <c r="EB661" s="11">
        <v>1</v>
      </c>
      <c r="EC661" s="11">
        <v>2.91</v>
      </c>
      <c r="ED661" s="42">
        <f t="shared" si="1347"/>
        <v>3.91</v>
      </c>
      <c r="EE661" s="11">
        <v>0.9</v>
      </c>
      <c r="EF661" s="9">
        <v>0.5</v>
      </c>
      <c r="EG661" s="43">
        <f t="shared" si="1348"/>
        <v>31183.0290675</v>
      </c>
    </row>
    <row r="662" customHeight="1" spans="1:139">
      <c r="F662" s="11">
        <v>35434</v>
      </c>
      <c r="G662" s="12">
        <v>0.58</v>
      </c>
      <c r="H662" s="11">
        <v>1</v>
      </c>
      <c r="I662" s="11">
        <v>0</v>
      </c>
      <c r="J662" s="13">
        <f t="shared" si="1328"/>
        <v>20551.72</v>
      </c>
      <c r="K662" s="11">
        <v>1</v>
      </c>
      <c r="L662" s="11">
        <v>0.89</v>
      </c>
      <c r="M662" s="11">
        <v>1.78</v>
      </c>
      <c r="N662" s="42">
        <f t="shared" si="1329"/>
        <v>2.5842</v>
      </c>
      <c r="O662" s="11">
        <v>0.9</v>
      </c>
      <c r="P662" s="9">
        <v>0.5</v>
      </c>
      <c r="Q662" s="43">
        <f t="shared" si="1330"/>
        <v>23899.3896708</v>
      </c>
      <c r="Z662" s="11">
        <v>35728</v>
      </c>
      <c r="AA662" s="12">
        <v>0.58</v>
      </c>
      <c r="AB662" s="11">
        <v>1</v>
      </c>
      <c r="AC662" s="11">
        <v>0</v>
      </c>
      <c r="AD662" s="13">
        <f t="shared" si="1331"/>
        <v>20722.24</v>
      </c>
      <c r="AE662" s="11">
        <v>1</v>
      </c>
      <c r="AF662" s="11">
        <v>1</v>
      </c>
      <c r="AG662" s="11">
        <v>2.11</v>
      </c>
      <c r="AH662" s="42">
        <f t="shared" si="1332"/>
        <v>3.11</v>
      </c>
      <c r="AI662" s="11">
        <v>0.9</v>
      </c>
      <c r="AJ662" s="9">
        <v>0.5</v>
      </c>
      <c r="AK662" s="43">
        <f t="shared" si="1333"/>
        <v>29000.77488</v>
      </c>
      <c r="AT662" s="11">
        <v>36903</v>
      </c>
      <c r="AU662" s="12">
        <v>0.58</v>
      </c>
      <c r="AV662" s="11">
        <v>1</v>
      </c>
      <c r="AW662" s="11">
        <v>0</v>
      </c>
      <c r="AX662" s="13">
        <f t="shared" si="1334"/>
        <v>21403.74</v>
      </c>
      <c r="AY662" s="11">
        <v>1</v>
      </c>
      <c r="AZ662" s="11">
        <v>0.93</v>
      </c>
      <c r="BA662" s="11">
        <v>1.85</v>
      </c>
      <c r="BB662" s="42">
        <f t="shared" si="1335"/>
        <v>2.7205</v>
      </c>
      <c r="BC662" s="11">
        <v>0.9</v>
      </c>
      <c r="BD662" s="9">
        <v>0.5</v>
      </c>
      <c r="BE662" s="43">
        <f t="shared" si="1336"/>
        <v>26202.9936015</v>
      </c>
      <c r="BN662" s="11">
        <v>38167</v>
      </c>
      <c r="BO662" s="12">
        <v>0.58</v>
      </c>
      <c r="BP662" s="11">
        <v>1</v>
      </c>
      <c r="BQ662" s="11">
        <v>0</v>
      </c>
      <c r="BR662" s="13">
        <f t="shared" si="1337"/>
        <v>22136.86</v>
      </c>
      <c r="BS662" s="11">
        <v>1</v>
      </c>
      <c r="BT662" s="11">
        <v>1</v>
      </c>
      <c r="BU662" s="11">
        <v>2.71</v>
      </c>
      <c r="BV662" s="42">
        <f t="shared" si="1338"/>
        <v>3.71</v>
      </c>
      <c r="BW662" s="11">
        <v>0.9</v>
      </c>
      <c r="BX662" s="9">
        <v>0.5</v>
      </c>
      <c r="BY662" s="43">
        <f t="shared" si="1339"/>
        <v>36957.48777</v>
      </c>
      <c r="CH662" s="11">
        <v>42781</v>
      </c>
      <c r="CI662" s="12">
        <v>0.58</v>
      </c>
      <c r="CJ662" s="11">
        <v>1</v>
      </c>
      <c r="CK662" s="11">
        <v>0</v>
      </c>
      <c r="CL662" s="13">
        <f t="shared" si="1340"/>
        <v>24812.98</v>
      </c>
      <c r="CM662" s="11">
        <v>1</v>
      </c>
      <c r="CN662" s="11">
        <v>0.93</v>
      </c>
      <c r="CO662" s="11">
        <v>1.85</v>
      </c>
      <c r="CP662" s="42">
        <f t="shared" si="1341"/>
        <v>2.7205</v>
      </c>
      <c r="CQ662" s="11">
        <v>0.9</v>
      </c>
      <c r="CR662" s="9">
        <v>0.5</v>
      </c>
      <c r="CS662" s="43">
        <f t="shared" si="1342"/>
        <v>30376.6704405</v>
      </c>
      <c r="DB662" s="11">
        <v>44045</v>
      </c>
      <c r="DC662" s="12">
        <v>0.58</v>
      </c>
      <c r="DD662" s="11">
        <v>1</v>
      </c>
      <c r="DE662" s="11">
        <v>0</v>
      </c>
      <c r="DF662" s="13">
        <f t="shared" si="1343"/>
        <v>25546.1</v>
      </c>
      <c r="DG662" s="11">
        <v>1</v>
      </c>
      <c r="DH662" s="11">
        <v>1</v>
      </c>
      <c r="DI662" s="11">
        <v>2.11</v>
      </c>
      <c r="DJ662" s="42">
        <f t="shared" si="1344"/>
        <v>3.11</v>
      </c>
      <c r="DK662" s="11">
        <v>0.9</v>
      </c>
      <c r="DL662" s="9">
        <v>0.5</v>
      </c>
      <c r="DM662" s="43">
        <f t="shared" si="1345"/>
        <v>35751.76695</v>
      </c>
      <c r="DV662" s="11">
        <v>49923</v>
      </c>
      <c r="DW662" s="12">
        <v>0.69</v>
      </c>
      <c r="DX662" s="11">
        <v>1</v>
      </c>
      <c r="DY662" s="11">
        <v>0</v>
      </c>
      <c r="DZ662" s="13">
        <f t="shared" si="1346"/>
        <v>34446.87</v>
      </c>
      <c r="EA662" s="11">
        <v>1</v>
      </c>
      <c r="EB662" s="11">
        <v>1</v>
      </c>
      <c r="EC662" s="11">
        <v>2.91</v>
      </c>
      <c r="ED662" s="42">
        <f t="shared" si="1347"/>
        <v>3.91</v>
      </c>
      <c r="EE662" s="11">
        <v>0.9</v>
      </c>
      <c r="EF662" s="9">
        <v>0.5</v>
      </c>
      <c r="EG662" s="43">
        <f t="shared" si="1348"/>
        <v>60609.267765</v>
      </c>
    </row>
    <row r="663" customHeight="1" spans="1:139">
      <c r="F663" s="47" t="s">
        <v>32</v>
      </c>
      <c r="G663" s="48"/>
      <c r="H663" s="48"/>
      <c r="I663" s="48"/>
      <c r="J663" s="48"/>
      <c r="K663" s="48"/>
      <c r="L663" s="48"/>
      <c r="M663" s="46">
        <f>SUM(Q653:Q662)</f>
        <v>91641.79763424</v>
      </c>
      <c r="N663" s="46"/>
      <c r="O663" s="46"/>
      <c r="P663" s="46"/>
      <c r="Q663" s="46"/>
      <c r="Z663" s="47" t="s">
        <v>32</v>
      </c>
      <c r="AA663" s="48"/>
      <c r="AB663" s="48"/>
      <c r="AC663" s="48"/>
      <c r="AD663" s="48"/>
      <c r="AE663" s="48"/>
      <c r="AF663" s="48"/>
      <c r="AG663" s="46">
        <f>SUM(AK653:AK662)</f>
        <v>111202.971264</v>
      </c>
      <c r="AH663" s="46"/>
      <c r="AI663" s="46"/>
      <c r="AJ663" s="46"/>
      <c r="AK663" s="46"/>
      <c r="AT663" s="47" t="s">
        <v>32</v>
      </c>
      <c r="AU663" s="48"/>
      <c r="AV663" s="48"/>
      <c r="AW663" s="48"/>
      <c r="AX663" s="48"/>
      <c r="AY663" s="48"/>
      <c r="AZ663" s="48"/>
      <c r="BA663" s="46">
        <f>SUM(BE653:BE662)</f>
        <v>100474.9271892</v>
      </c>
      <c r="BB663" s="46"/>
      <c r="BC663" s="46"/>
      <c r="BD663" s="46"/>
      <c r="BE663" s="46"/>
      <c r="BN663" s="47" t="s">
        <v>32</v>
      </c>
      <c r="BO663" s="48"/>
      <c r="BP663" s="48"/>
      <c r="BQ663" s="48"/>
      <c r="BR663" s="48"/>
      <c r="BS663" s="48"/>
      <c r="BT663" s="48"/>
      <c r="BU663" s="46">
        <f>SUM(BY653:BY662)</f>
        <v>141712.849656</v>
      </c>
      <c r="BV663" s="46"/>
      <c r="BW663" s="46"/>
      <c r="BX663" s="46"/>
      <c r="BY663" s="46"/>
      <c r="CH663" s="47" t="s">
        <v>32</v>
      </c>
      <c r="CI663" s="48"/>
      <c r="CJ663" s="48"/>
      <c r="CK663" s="48"/>
      <c r="CL663" s="48"/>
      <c r="CM663" s="48"/>
      <c r="CN663" s="48"/>
      <c r="CO663" s="46">
        <f>SUM(CS653:CS662)</f>
        <v>116478.8190684</v>
      </c>
      <c r="CP663" s="46"/>
      <c r="CQ663" s="46"/>
      <c r="CR663" s="46"/>
      <c r="CS663" s="46"/>
      <c r="DB663" s="47" t="s">
        <v>32</v>
      </c>
      <c r="DC663" s="48"/>
      <c r="DD663" s="48"/>
      <c r="DE663" s="48"/>
      <c r="DF663" s="48"/>
      <c r="DG663" s="48"/>
      <c r="DH663" s="48"/>
      <c r="DI663" s="46">
        <f>SUM(DM653:DM662)</f>
        <v>137089.53396</v>
      </c>
      <c r="DJ663" s="46"/>
      <c r="DK663" s="46"/>
      <c r="DL663" s="46"/>
      <c r="DM663" s="46"/>
      <c r="DV663" s="47" t="s">
        <v>32</v>
      </c>
      <c r="DW663" s="48"/>
      <c r="DX663" s="48"/>
      <c r="DY663" s="48"/>
      <c r="DZ663" s="48"/>
      <c r="EA663" s="48"/>
      <c r="EB663" s="48"/>
      <c r="EC663" s="46">
        <f>SUM(EG653:EG662)</f>
        <v>231632.8102845</v>
      </c>
      <c r="ED663" s="46"/>
      <c r="EE663" s="46"/>
      <c r="EF663" s="46"/>
      <c r="EG663" s="46"/>
    </row>
    <row r="664" customHeight="1" spans="1:139">
      <c r="F664" s="48"/>
      <c r="G664" s="48"/>
      <c r="H664" s="48"/>
      <c r="I664" s="48"/>
      <c r="J664" s="48"/>
      <c r="K664" s="48"/>
      <c r="L664" s="48"/>
      <c r="M664" s="46"/>
      <c r="N664" s="46"/>
      <c r="O664" s="46"/>
      <c r="P664" s="46"/>
      <c r="Q664" s="46"/>
      <c r="Z664" s="48"/>
      <c r="AA664" s="48"/>
      <c r="AB664" s="48"/>
      <c r="AC664" s="48"/>
      <c r="AD664" s="48"/>
      <c r="AE664" s="48"/>
      <c r="AF664" s="48"/>
      <c r="AG664" s="46"/>
      <c r="AH664" s="46"/>
      <c r="AI664" s="46"/>
      <c r="AJ664" s="46"/>
      <c r="AK664" s="46"/>
      <c r="AT664" s="48"/>
      <c r="AU664" s="48"/>
      <c r="AV664" s="48"/>
      <c r="AW664" s="48"/>
      <c r="AX664" s="48"/>
      <c r="AY664" s="48"/>
      <c r="AZ664" s="48"/>
      <c r="BA664" s="46"/>
      <c r="BB664" s="46"/>
      <c r="BC664" s="46"/>
      <c r="BD664" s="46"/>
      <c r="BE664" s="46"/>
      <c r="BN664" s="48"/>
      <c r="BO664" s="48"/>
      <c r="BP664" s="48"/>
      <c r="BQ664" s="48"/>
      <c r="BR664" s="48"/>
      <c r="BS664" s="48"/>
      <c r="BT664" s="48"/>
      <c r="BU664" s="46"/>
      <c r="BV664" s="46"/>
      <c r="BW664" s="46"/>
      <c r="BX664" s="46"/>
      <c r="BY664" s="46"/>
      <c r="CH664" s="48"/>
      <c r="CI664" s="48"/>
      <c r="CJ664" s="48"/>
      <c r="CK664" s="48"/>
      <c r="CL664" s="48"/>
      <c r="CM664" s="48"/>
      <c r="CN664" s="48"/>
      <c r="CO664" s="46"/>
      <c r="CP664" s="46"/>
      <c r="CQ664" s="46"/>
      <c r="CR664" s="46"/>
      <c r="CS664" s="46"/>
      <c r="DB664" s="48"/>
      <c r="DC664" s="48"/>
      <c r="DD664" s="48"/>
      <c r="DE664" s="48"/>
      <c r="DF664" s="48"/>
      <c r="DG664" s="48"/>
      <c r="DH664" s="48"/>
      <c r="DI664" s="46"/>
      <c r="DJ664" s="46"/>
      <c r="DK664" s="46"/>
      <c r="DL664" s="46"/>
      <c r="DM664" s="46"/>
      <c r="DV664" s="48"/>
      <c r="DW664" s="48"/>
      <c r="DX664" s="48"/>
      <c r="DY664" s="48"/>
      <c r="DZ664" s="48"/>
      <c r="EA664" s="48"/>
      <c r="EB664" s="48"/>
      <c r="EC664" s="46"/>
      <c r="ED664" s="46"/>
      <c r="EE664" s="46"/>
      <c r="EF664" s="46"/>
      <c r="EG664" s="46"/>
    </row>
    <row r="665" customHeight="1" spans="1:139">
      <c r="F665" s="48"/>
      <c r="G665" s="48"/>
      <c r="H665" s="48"/>
      <c r="I665" s="48"/>
      <c r="J665" s="48"/>
      <c r="K665" s="48"/>
      <c r="L665" s="48"/>
      <c r="M665" s="46"/>
      <c r="N665" s="46"/>
      <c r="O665" s="46"/>
      <c r="P665" s="46"/>
      <c r="Q665" s="46"/>
      <c r="Z665" s="48"/>
      <c r="AA665" s="48"/>
      <c r="AB665" s="48"/>
      <c r="AC665" s="48"/>
      <c r="AD665" s="48"/>
      <c r="AE665" s="48"/>
      <c r="AF665" s="48"/>
      <c r="AG665" s="46"/>
      <c r="AH665" s="46"/>
      <c r="AI665" s="46"/>
      <c r="AJ665" s="46"/>
      <c r="AK665" s="46"/>
      <c r="AT665" s="48"/>
      <c r="AU665" s="48"/>
      <c r="AV665" s="48"/>
      <c r="AW665" s="48"/>
      <c r="AX665" s="48"/>
      <c r="AY665" s="48"/>
      <c r="AZ665" s="48"/>
      <c r="BA665" s="46"/>
      <c r="BB665" s="46"/>
      <c r="BC665" s="46"/>
      <c r="BD665" s="46"/>
      <c r="BE665" s="46"/>
      <c r="BN665" s="48"/>
      <c r="BO665" s="48"/>
      <c r="BP665" s="48"/>
      <c r="BQ665" s="48"/>
      <c r="BR665" s="48"/>
      <c r="BS665" s="48"/>
      <c r="BT665" s="48"/>
      <c r="BU665" s="46"/>
      <c r="BV665" s="46"/>
      <c r="BW665" s="46"/>
      <c r="BX665" s="46"/>
      <c r="BY665" s="46"/>
      <c r="CH665" s="48"/>
      <c r="CI665" s="48"/>
      <c r="CJ665" s="48"/>
      <c r="CK665" s="48"/>
      <c r="CL665" s="48"/>
      <c r="CM665" s="48"/>
      <c r="CN665" s="48"/>
      <c r="CO665" s="46"/>
      <c r="CP665" s="46"/>
      <c r="CQ665" s="46"/>
      <c r="CR665" s="46"/>
      <c r="CS665" s="46"/>
      <c r="DB665" s="48"/>
      <c r="DC665" s="48"/>
      <c r="DD665" s="48"/>
      <c r="DE665" s="48"/>
      <c r="DF665" s="48"/>
      <c r="DG665" s="48"/>
      <c r="DH665" s="48"/>
      <c r="DI665" s="46"/>
      <c r="DJ665" s="46"/>
      <c r="DK665" s="46"/>
      <c r="DL665" s="46"/>
      <c r="DM665" s="46"/>
      <c r="DV665" s="48"/>
      <c r="DW665" s="48"/>
      <c r="DX665" s="48"/>
      <c r="DY665" s="48"/>
      <c r="DZ665" s="48"/>
      <c r="EA665" s="48"/>
      <c r="EB665" s="48"/>
      <c r="EC665" s="46"/>
      <c r="ED665" s="46"/>
      <c r="EE665" s="46"/>
      <c r="EF665" s="46"/>
      <c r="EG665" s="46"/>
    </row>
    <row r="667" customHeight="1" spans="1:139">
      <c r="A667" s="2" t="s">
        <v>96</v>
      </c>
      <c r="B667" s="2"/>
      <c r="C667" s="2"/>
      <c r="D667" s="2"/>
      <c r="E667" s="2"/>
      <c r="F667" s="3" t="s">
        <v>1</v>
      </c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U667" s="2" t="s">
        <v>97</v>
      </c>
      <c r="V667" s="2"/>
      <c r="W667" s="2"/>
      <c r="X667" s="2"/>
      <c r="Y667" s="2"/>
      <c r="Z667" s="3" t="s">
        <v>1</v>
      </c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O667" s="2" t="s">
        <v>98</v>
      </c>
      <c r="AP667" s="2"/>
      <c r="AQ667" s="2"/>
      <c r="AR667" s="2"/>
      <c r="AS667" s="2"/>
      <c r="AT667" s="3" t="s">
        <v>1</v>
      </c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I667" s="2" t="s">
        <v>99</v>
      </c>
      <c r="BJ667" s="2"/>
      <c r="BK667" s="2"/>
      <c r="BL667" s="2"/>
      <c r="BM667" s="2"/>
      <c r="BN667" s="3" t="s">
        <v>1</v>
      </c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C667" s="2" t="s">
        <v>100</v>
      </c>
      <c r="CD667" s="2"/>
      <c r="CE667" s="2"/>
      <c r="CF667" s="2"/>
      <c r="CG667" s="2"/>
      <c r="CH667" s="3" t="s">
        <v>1</v>
      </c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W667" s="2" t="s">
        <v>101</v>
      </c>
      <c r="CX667" s="2"/>
      <c r="CY667" s="2"/>
      <c r="CZ667" s="2"/>
      <c r="DA667" s="2"/>
      <c r="DB667" s="3" t="s">
        <v>1</v>
      </c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Q667" s="2" t="s">
        <v>102</v>
      </c>
      <c r="DR667" s="2"/>
      <c r="DS667" s="2"/>
      <c r="DT667" s="2"/>
      <c r="DU667" s="2"/>
      <c r="DV667" s="3" t="s">
        <v>1</v>
      </c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</row>
    <row r="668" customHeight="1" spans="1:139">
      <c r="A668" s="2"/>
      <c r="B668" s="2"/>
      <c r="C668" s="2"/>
      <c r="D668" s="2"/>
      <c r="E668" s="2"/>
      <c r="F668" s="4" t="s">
        <v>8</v>
      </c>
      <c r="G668" s="5"/>
      <c r="H668" s="5"/>
      <c r="I668" s="6"/>
      <c r="J668" s="7" t="s">
        <v>9</v>
      </c>
      <c r="K668" s="7"/>
      <c r="L668" s="7"/>
      <c r="M668" s="7"/>
      <c r="N668" s="8" t="s">
        <v>10</v>
      </c>
      <c r="O668" s="8"/>
      <c r="P668" s="8"/>
      <c r="Q668" s="9" t="s">
        <v>11</v>
      </c>
      <c r="R668" s="10" t="s">
        <v>12</v>
      </c>
      <c r="S668" s="10" t="s">
        <v>13</v>
      </c>
      <c r="U668" s="2"/>
      <c r="V668" s="2"/>
      <c r="W668" s="2"/>
      <c r="X668" s="2"/>
      <c r="Y668" s="2"/>
      <c r="Z668" s="4" t="s">
        <v>8</v>
      </c>
      <c r="AA668" s="5"/>
      <c r="AB668" s="5"/>
      <c r="AC668" s="6"/>
      <c r="AD668" s="7" t="s">
        <v>9</v>
      </c>
      <c r="AE668" s="7"/>
      <c r="AF668" s="7"/>
      <c r="AG668" s="7"/>
      <c r="AH668" s="8" t="s">
        <v>10</v>
      </c>
      <c r="AI668" s="8"/>
      <c r="AJ668" s="8"/>
      <c r="AK668" s="9" t="s">
        <v>11</v>
      </c>
      <c r="AL668" s="10" t="s">
        <v>12</v>
      </c>
      <c r="AM668" s="10" t="s">
        <v>13</v>
      </c>
      <c r="AO668" s="2"/>
      <c r="AP668" s="2"/>
      <c r="AQ668" s="2"/>
      <c r="AR668" s="2"/>
      <c r="AS668" s="2"/>
      <c r="AT668" s="4" t="s">
        <v>8</v>
      </c>
      <c r="AU668" s="5"/>
      <c r="AV668" s="5"/>
      <c r="AW668" s="6"/>
      <c r="AX668" s="7" t="s">
        <v>9</v>
      </c>
      <c r="AY668" s="7"/>
      <c r="AZ668" s="7"/>
      <c r="BA668" s="7"/>
      <c r="BB668" s="8" t="s">
        <v>10</v>
      </c>
      <c r="BC668" s="8"/>
      <c r="BD668" s="8"/>
      <c r="BE668" s="9" t="s">
        <v>11</v>
      </c>
      <c r="BF668" s="10" t="s">
        <v>12</v>
      </c>
      <c r="BG668" s="10" t="s">
        <v>13</v>
      </c>
      <c r="BI668" s="2"/>
      <c r="BJ668" s="2"/>
      <c r="BK668" s="2"/>
      <c r="BL668" s="2"/>
      <c r="BM668" s="2"/>
      <c r="BN668" s="4" t="s">
        <v>8</v>
      </c>
      <c r="BO668" s="5"/>
      <c r="BP668" s="5"/>
      <c r="BQ668" s="6"/>
      <c r="BR668" s="7" t="s">
        <v>9</v>
      </c>
      <c r="BS668" s="7"/>
      <c r="BT668" s="7"/>
      <c r="BU668" s="7"/>
      <c r="BV668" s="8" t="s">
        <v>10</v>
      </c>
      <c r="BW668" s="8"/>
      <c r="BX668" s="8"/>
      <c r="BY668" s="9" t="s">
        <v>11</v>
      </c>
      <c r="BZ668" s="10" t="s">
        <v>12</v>
      </c>
      <c r="CA668" s="10" t="s">
        <v>13</v>
      </c>
      <c r="CC668" s="2"/>
      <c r="CD668" s="2"/>
      <c r="CE668" s="2"/>
      <c r="CF668" s="2"/>
      <c r="CG668" s="2"/>
      <c r="CH668" s="4" t="s">
        <v>8</v>
      </c>
      <c r="CI668" s="5"/>
      <c r="CJ668" s="5"/>
      <c r="CK668" s="6"/>
      <c r="CL668" s="7" t="s">
        <v>9</v>
      </c>
      <c r="CM668" s="7"/>
      <c r="CN668" s="7"/>
      <c r="CO668" s="7"/>
      <c r="CP668" s="8" t="s">
        <v>10</v>
      </c>
      <c r="CQ668" s="8"/>
      <c r="CR668" s="8"/>
      <c r="CS668" s="9" t="s">
        <v>11</v>
      </c>
      <c r="CT668" s="10" t="s">
        <v>12</v>
      </c>
      <c r="CU668" s="10" t="s">
        <v>13</v>
      </c>
      <c r="CW668" s="2"/>
      <c r="CX668" s="2"/>
      <c r="CY668" s="2"/>
      <c r="CZ668" s="2"/>
      <c r="DA668" s="2"/>
      <c r="DB668" s="4" t="s">
        <v>8</v>
      </c>
      <c r="DC668" s="5"/>
      <c r="DD668" s="5"/>
      <c r="DE668" s="6"/>
      <c r="DF668" s="7" t="s">
        <v>9</v>
      </c>
      <c r="DG668" s="7"/>
      <c r="DH668" s="7"/>
      <c r="DI668" s="7"/>
      <c r="DJ668" s="8" t="s">
        <v>10</v>
      </c>
      <c r="DK668" s="8"/>
      <c r="DL668" s="8"/>
      <c r="DM668" s="9" t="s">
        <v>11</v>
      </c>
      <c r="DN668" s="10" t="s">
        <v>12</v>
      </c>
      <c r="DO668" s="10" t="s">
        <v>13</v>
      </c>
      <c r="DQ668" s="2"/>
      <c r="DR668" s="2"/>
      <c r="DS668" s="2"/>
      <c r="DT668" s="2"/>
      <c r="DU668" s="2"/>
      <c r="DV668" s="4" t="s">
        <v>8</v>
      </c>
      <c r="DW668" s="5"/>
      <c r="DX668" s="5"/>
      <c r="DY668" s="6"/>
      <c r="DZ668" s="7" t="s">
        <v>9</v>
      </c>
      <c r="EA668" s="7"/>
      <c r="EB668" s="7"/>
      <c r="EC668" s="7"/>
      <c r="ED668" s="8" t="s">
        <v>10</v>
      </c>
      <c r="EE668" s="8"/>
      <c r="EF668" s="8"/>
      <c r="EG668" s="9" t="s">
        <v>11</v>
      </c>
      <c r="EH668" s="10" t="s">
        <v>12</v>
      </c>
      <c r="EI668" s="10" t="s">
        <v>13</v>
      </c>
    </row>
    <row r="669" customHeight="1" spans="1:139">
      <c r="A669" s="1" t="s">
        <v>14</v>
      </c>
      <c r="B669" s="1" t="s">
        <v>15</v>
      </c>
      <c r="C669" s="1" t="s">
        <v>16</v>
      </c>
      <c r="D669" s="1" t="s">
        <v>17</v>
      </c>
      <c r="E669" s="1" t="s">
        <v>18</v>
      </c>
      <c r="F669" s="11" t="s">
        <v>19</v>
      </c>
      <c r="G669" s="11" t="s">
        <v>20</v>
      </c>
      <c r="H669" s="12" t="s">
        <v>21</v>
      </c>
      <c r="I669" s="13" t="s">
        <v>8</v>
      </c>
      <c r="J669" s="11" t="s">
        <v>22</v>
      </c>
      <c r="K669" s="11" t="s">
        <v>23</v>
      </c>
      <c r="L669" s="11" t="s">
        <v>24</v>
      </c>
      <c r="M669" s="7" t="s">
        <v>25</v>
      </c>
      <c r="N669" s="11" t="s">
        <v>26</v>
      </c>
      <c r="O669" s="11" t="s">
        <v>27</v>
      </c>
      <c r="P669" s="8" t="s">
        <v>28</v>
      </c>
      <c r="Q669" s="9" t="s">
        <v>29</v>
      </c>
      <c r="R669" s="14"/>
      <c r="S669" s="14"/>
      <c r="U669" s="1" t="s">
        <v>14</v>
      </c>
      <c r="V669" s="1" t="s">
        <v>15</v>
      </c>
      <c r="W669" s="1" t="s">
        <v>16</v>
      </c>
      <c r="X669" s="1" t="s">
        <v>17</v>
      </c>
      <c r="Y669" s="1" t="s">
        <v>18</v>
      </c>
      <c r="Z669" s="11" t="s">
        <v>19</v>
      </c>
      <c r="AA669" s="11" t="s">
        <v>20</v>
      </c>
      <c r="AB669" s="12" t="s">
        <v>21</v>
      </c>
      <c r="AC669" s="13" t="s">
        <v>8</v>
      </c>
      <c r="AD669" s="11" t="s">
        <v>22</v>
      </c>
      <c r="AE669" s="11" t="s">
        <v>23</v>
      </c>
      <c r="AF669" s="11" t="s">
        <v>24</v>
      </c>
      <c r="AG669" s="7" t="s">
        <v>25</v>
      </c>
      <c r="AH669" s="11" t="s">
        <v>26</v>
      </c>
      <c r="AI669" s="11" t="s">
        <v>27</v>
      </c>
      <c r="AJ669" s="8" t="s">
        <v>28</v>
      </c>
      <c r="AK669" s="9" t="s">
        <v>29</v>
      </c>
      <c r="AL669" s="14"/>
      <c r="AM669" s="14"/>
      <c r="AO669" s="1" t="s">
        <v>14</v>
      </c>
      <c r="AP669" s="1" t="s">
        <v>15</v>
      </c>
      <c r="AQ669" s="1" t="s">
        <v>16</v>
      </c>
      <c r="AR669" s="1" t="s">
        <v>17</v>
      </c>
      <c r="AS669" s="1" t="s">
        <v>18</v>
      </c>
      <c r="AT669" s="11" t="s">
        <v>19</v>
      </c>
      <c r="AU669" s="11" t="s">
        <v>20</v>
      </c>
      <c r="AV669" s="12" t="s">
        <v>21</v>
      </c>
      <c r="AW669" s="13" t="s">
        <v>8</v>
      </c>
      <c r="AX669" s="11" t="s">
        <v>22</v>
      </c>
      <c r="AY669" s="11" t="s">
        <v>23</v>
      </c>
      <c r="AZ669" s="11" t="s">
        <v>24</v>
      </c>
      <c r="BA669" s="7" t="s">
        <v>25</v>
      </c>
      <c r="BB669" s="11" t="s">
        <v>26</v>
      </c>
      <c r="BC669" s="11" t="s">
        <v>27</v>
      </c>
      <c r="BD669" s="8" t="s">
        <v>28</v>
      </c>
      <c r="BE669" s="9" t="s">
        <v>29</v>
      </c>
      <c r="BF669" s="14"/>
      <c r="BG669" s="14"/>
      <c r="BI669" s="1" t="s">
        <v>14</v>
      </c>
      <c r="BJ669" s="1" t="s">
        <v>15</v>
      </c>
      <c r="BK669" s="1" t="s">
        <v>16</v>
      </c>
      <c r="BL669" s="1" t="s">
        <v>17</v>
      </c>
      <c r="BM669" s="1" t="s">
        <v>18</v>
      </c>
      <c r="BN669" s="11" t="s">
        <v>19</v>
      </c>
      <c r="BO669" s="11" t="s">
        <v>20</v>
      </c>
      <c r="BP669" s="12" t="s">
        <v>21</v>
      </c>
      <c r="BQ669" s="13" t="s">
        <v>8</v>
      </c>
      <c r="BR669" s="11" t="s">
        <v>22</v>
      </c>
      <c r="BS669" s="11" t="s">
        <v>23</v>
      </c>
      <c r="BT669" s="11" t="s">
        <v>24</v>
      </c>
      <c r="BU669" s="7" t="s">
        <v>25</v>
      </c>
      <c r="BV669" s="11" t="s">
        <v>26</v>
      </c>
      <c r="BW669" s="11" t="s">
        <v>27</v>
      </c>
      <c r="BX669" s="8" t="s">
        <v>28</v>
      </c>
      <c r="BY669" s="9" t="s">
        <v>29</v>
      </c>
      <c r="BZ669" s="14"/>
      <c r="CA669" s="14"/>
      <c r="CC669" s="1" t="s">
        <v>14</v>
      </c>
      <c r="CD669" s="1" t="s">
        <v>15</v>
      </c>
      <c r="CE669" s="1" t="s">
        <v>16</v>
      </c>
      <c r="CF669" s="1" t="s">
        <v>17</v>
      </c>
      <c r="CG669" s="1" t="s">
        <v>18</v>
      </c>
      <c r="CH669" s="11" t="s">
        <v>19</v>
      </c>
      <c r="CI669" s="11" t="s">
        <v>20</v>
      </c>
      <c r="CJ669" s="12" t="s">
        <v>21</v>
      </c>
      <c r="CK669" s="13" t="s">
        <v>8</v>
      </c>
      <c r="CL669" s="11" t="s">
        <v>22</v>
      </c>
      <c r="CM669" s="11" t="s">
        <v>23</v>
      </c>
      <c r="CN669" s="11" t="s">
        <v>24</v>
      </c>
      <c r="CO669" s="7" t="s">
        <v>25</v>
      </c>
      <c r="CP669" s="11" t="s">
        <v>26</v>
      </c>
      <c r="CQ669" s="11" t="s">
        <v>27</v>
      </c>
      <c r="CR669" s="8" t="s">
        <v>28</v>
      </c>
      <c r="CS669" s="9" t="s">
        <v>29</v>
      </c>
      <c r="CT669" s="14"/>
      <c r="CU669" s="14"/>
      <c r="CW669" s="1" t="s">
        <v>14</v>
      </c>
      <c r="CX669" s="1" t="s">
        <v>15</v>
      </c>
      <c r="CY669" s="1" t="s">
        <v>16</v>
      </c>
      <c r="CZ669" s="1" t="s">
        <v>17</v>
      </c>
      <c r="DA669" s="1" t="s">
        <v>18</v>
      </c>
      <c r="DB669" s="11" t="s">
        <v>19</v>
      </c>
      <c r="DC669" s="11" t="s">
        <v>20</v>
      </c>
      <c r="DD669" s="12" t="s">
        <v>21</v>
      </c>
      <c r="DE669" s="13" t="s">
        <v>8</v>
      </c>
      <c r="DF669" s="11" t="s">
        <v>22</v>
      </c>
      <c r="DG669" s="11" t="s">
        <v>23</v>
      </c>
      <c r="DH669" s="11" t="s">
        <v>24</v>
      </c>
      <c r="DI669" s="7" t="s">
        <v>25</v>
      </c>
      <c r="DJ669" s="11" t="s">
        <v>26</v>
      </c>
      <c r="DK669" s="11" t="s">
        <v>27</v>
      </c>
      <c r="DL669" s="8" t="s">
        <v>28</v>
      </c>
      <c r="DM669" s="9" t="s">
        <v>29</v>
      </c>
      <c r="DN669" s="14"/>
      <c r="DO669" s="14"/>
      <c r="DQ669" s="1" t="s">
        <v>14</v>
      </c>
      <c r="DR669" s="1" t="s">
        <v>15</v>
      </c>
      <c r="DS669" s="1" t="s">
        <v>16</v>
      </c>
      <c r="DT669" s="1" t="s">
        <v>17</v>
      </c>
      <c r="DU669" s="1" t="s">
        <v>18</v>
      </c>
      <c r="DV669" s="11" t="s">
        <v>19</v>
      </c>
      <c r="DW669" s="11" t="s">
        <v>20</v>
      </c>
      <c r="DX669" s="12" t="s">
        <v>21</v>
      </c>
      <c r="DY669" s="13" t="s">
        <v>8</v>
      </c>
      <c r="DZ669" s="11" t="s">
        <v>22</v>
      </c>
      <c r="EA669" s="11" t="s">
        <v>23</v>
      </c>
      <c r="EB669" s="11" t="s">
        <v>24</v>
      </c>
      <c r="EC669" s="7" t="s">
        <v>25</v>
      </c>
      <c r="ED669" s="11" t="s">
        <v>26</v>
      </c>
      <c r="EE669" s="11" t="s">
        <v>27</v>
      </c>
      <c r="EF669" s="8" t="s">
        <v>28</v>
      </c>
      <c r="EG669" s="9" t="s">
        <v>29</v>
      </c>
      <c r="EH669" s="14"/>
      <c r="EI669" s="14"/>
    </row>
    <row r="670" customHeight="1" spans="1:139">
      <c r="A670" s="15">
        <f>M679</f>
        <v>2249548.39915331</v>
      </c>
      <c r="B670" s="15">
        <f>T688+T697</f>
        <v>790288.717653692</v>
      </c>
      <c r="C670" s="15">
        <f>M711</f>
        <v>499232.632650674</v>
      </c>
      <c r="D670" s="15">
        <f>M721</f>
        <v>392975.182883931</v>
      </c>
      <c r="E670" s="15">
        <v>18</v>
      </c>
      <c r="F670" s="11">
        <v>2704</v>
      </c>
      <c r="G670" s="11">
        <v>1.518</v>
      </c>
      <c r="H670" s="12">
        <v>1.35</v>
      </c>
      <c r="I670" s="13">
        <f t="shared" ref="I670:I678" si="1349">F670*G670*H670</f>
        <v>5541.3072</v>
      </c>
      <c r="J670" s="11">
        <v>3</v>
      </c>
      <c r="K670" s="11">
        <v>680</v>
      </c>
      <c r="L670" s="11">
        <v>1.39</v>
      </c>
      <c r="M670" s="16">
        <f t="shared" ref="M670:M678" si="1350">1+6*K670/(K670+2000)+L670</f>
        <v>3.91238805970149</v>
      </c>
      <c r="N670" s="11">
        <v>1</v>
      </c>
      <c r="O670" s="11">
        <v>2.38</v>
      </c>
      <c r="P670" s="8">
        <f t="shared" ref="P670:P678" si="1351">1+N670*O670</f>
        <v>3.38</v>
      </c>
      <c r="Q670" s="9">
        <v>1.275</v>
      </c>
      <c r="R670" s="17">
        <v>1</v>
      </c>
      <c r="S670" s="18">
        <f t="shared" ref="S670:S678" si="1352">I670*J670*Q670*P670*M670*R670</f>
        <v>280286.571912537</v>
      </c>
      <c r="U670" s="15">
        <f>AG679</f>
        <v>2249548.39915331</v>
      </c>
      <c r="V670" s="15">
        <f>AN688+AN697</f>
        <v>909007.546885457</v>
      </c>
      <c r="W670" s="15">
        <f>AG711</f>
        <v>499232.632650674</v>
      </c>
      <c r="X670" s="15">
        <f>AG721</f>
        <v>554970.806136747</v>
      </c>
      <c r="Y670" s="15">
        <v>18</v>
      </c>
      <c r="Z670" s="11">
        <v>2704</v>
      </c>
      <c r="AA670" s="11">
        <v>1.518</v>
      </c>
      <c r="AB670" s="12">
        <v>1.35</v>
      </c>
      <c r="AC670" s="13">
        <f t="shared" ref="AC670:AC678" si="1353">Z670*AA670*AB670</f>
        <v>5541.3072</v>
      </c>
      <c r="AD670" s="11">
        <v>3</v>
      </c>
      <c r="AE670" s="11">
        <v>680</v>
      </c>
      <c r="AF670" s="11">
        <v>1.39</v>
      </c>
      <c r="AG670" s="16">
        <f t="shared" ref="AG670:AG678" si="1354">1+6*AE670/(AE670+2000)+AF670</f>
        <v>3.91238805970149</v>
      </c>
      <c r="AH670" s="11">
        <v>1</v>
      </c>
      <c r="AI670" s="11">
        <v>2.38</v>
      </c>
      <c r="AJ670" s="8">
        <f t="shared" ref="AJ670:AJ678" si="1355">1+AH670*AI670</f>
        <v>3.38</v>
      </c>
      <c r="AK670" s="9">
        <v>1.275</v>
      </c>
      <c r="AL670" s="17">
        <v>1</v>
      </c>
      <c r="AM670" s="18">
        <f t="shared" ref="AM670:AM678" si="1356">AC670*AD670*AK670*AJ670*AG670*AL670</f>
        <v>280286.571912537</v>
      </c>
      <c r="AO670" s="15">
        <f>BA679</f>
        <v>2283291.62514061</v>
      </c>
      <c r="AP670" s="15">
        <f>BH688+BH697</f>
        <v>818160.084033519</v>
      </c>
      <c r="AQ670" s="15">
        <f>BA711</f>
        <v>506721.122140434</v>
      </c>
      <c r="AR670" s="15">
        <f>BA721</f>
        <v>598239.308417937</v>
      </c>
      <c r="AS670" s="15">
        <v>18</v>
      </c>
      <c r="AT670" s="11">
        <v>2704</v>
      </c>
      <c r="AU670" s="11">
        <v>1.518</v>
      </c>
      <c r="AV670" s="12">
        <v>1.35</v>
      </c>
      <c r="AW670" s="13">
        <f t="shared" ref="AW670:AW678" si="1357">AT670*AU670*AV670</f>
        <v>5541.3072</v>
      </c>
      <c r="AX670" s="11">
        <v>3</v>
      </c>
      <c r="AY670" s="11">
        <v>680</v>
      </c>
      <c r="AZ670" s="11">
        <v>1.39</v>
      </c>
      <c r="BA670" s="16">
        <f t="shared" ref="BA670:BA678" si="1358">1+6*AY670/(AY670+2000)+AZ670</f>
        <v>3.91238805970149</v>
      </c>
      <c r="BB670" s="11">
        <v>1</v>
      </c>
      <c r="BC670" s="11">
        <v>2.38</v>
      </c>
      <c r="BD670" s="8">
        <f t="shared" ref="BD670:BD678" si="1359">1+BB670*BC670</f>
        <v>3.38</v>
      </c>
      <c r="BE670" s="9">
        <v>1.275</v>
      </c>
      <c r="BF670" s="17">
        <v>1.015</v>
      </c>
      <c r="BG670" s="18">
        <f t="shared" ref="BG670:BG678" si="1360">AW670*AX670*BE670*BD670*BA670*BF670</f>
        <v>284490.870491225</v>
      </c>
      <c r="BI670" s="15">
        <f>BU679</f>
        <v>2283291.62514061</v>
      </c>
      <c r="BJ670" s="15">
        <f>CB688+CB697</f>
        <v>937059.607128789</v>
      </c>
      <c r="BK670" s="15">
        <f>BU711</f>
        <v>506721.122140434</v>
      </c>
      <c r="BL670" s="15">
        <f>BU721</f>
        <v>843774.656462286</v>
      </c>
      <c r="BM670" s="15">
        <v>18</v>
      </c>
      <c r="BN670" s="11">
        <v>2704</v>
      </c>
      <c r="BO670" s="11">
        <v>1.518</v>
      </c>
      <c r="BP670" s="12">
        <v>1.35</v>
      </c>
      <c r="BQ670" s="13">
        <f t="shared" ref="BQ670:BQ678" si="1361">BN670*BO670*BP670</f>
        <v>5541.3072</v>
      </c>
      <c r="BR670" s="11">
        <v>3</v>
      </c>
      <c r="BS670" s="11">
        <v>680</v>
      </c>
      <c r="BT670" s="11">
        <v>1.39</v>
      </c>
      <c r="BU670" s="16">
        <f t="shared" ref="BU670:BU678" si="1362">1+6*BS670/(BS670+2000)+BT670</f>
        <v>3.91238805970149</v>
      </c>
      <c r="BV670" s="11">
        <v>1</v>
      </c>
      <c r="BW670" s="11">
        <v>2.38</v>
      </c>
      <c r="BX670" s="8">
        <f t="shared" ref="BX670:BX678" si="1363">1+BV670*BW670</f>
        <v>3.38</v>
      </c>
      <c r="BY670" s="9">
        <v>1.275</v>
      </c>
      <c r="BZ670" s="17">
        <v>1.015</v>
      </c>
      <c r="CA670" s="18">
        <f t="shared" ref="CA670:CA678" si="1364">BQ670*BR670*BY670*BX670*BU670*BZ670</f>
        <v>284490.870491225</v>
      </c>
      <c r="CC670" s="15">
        <f>CO679</f>
        <v>2827093.32876138</v>
      </c>
      <c r="CD670" s="15">
        <f>CV688+CV697</f>
        <v>874584.917415141</v>
      </c>
      <c r="CE670" s="15">
        <f>CO711</f>
        <v>541667.406425981</v>
      </c>
      <c r="CF670" s="15">
        <f>CO721</f>
        <v>884450.958978605</v>
      </c>
      <c r="CG670" s="15">
        <v>18</v>
      </c>
      <c r="CH670" s="11">
        <f t="shared" ref="CH670:CH678" si="1365">2704+428</f>
        <v>3132</v>
      </c>
      <c r="CI670" s="11">
        <v>1.518</v>
      </c>
      <c r="CJ670" s="12">
        <v>1.35</v>
      </c>
      <c r="CK670" s="13">
        <f t="shared" ref="CK670:CK678" si="1366">CH670*CI670*CJ670</f>
        <v>6418.4076</v>
      </c>
      <c r="CL670" s="11">
        <v>3</v>
      </c>
      <c r="CM670" s="11">
        <v>680</v>
      </c>
      <c r="CN670" s="11">
        <v>1.39</v>
      </c>
      <c r="CO670" s="16">
        <f t="shared" ref="CO670:CO678" si="1367">1+6*CM670/(CM670+2000)+CN670</f>
        <v>3.91238805970149</v>
      </c>
      <c r="CP670" s="11">
        <v>1</v>
      </c>
      <c r="CQ670" s="11">
        <v>2.38</v>
      </c>
      <c r="CR670" s="8">
        <f t="shared" ref="CR670:CR678" si="1368">1+CP670*CQ670</f>
        <v>3.38</v>
      </c>
      <c r="CS670" s="9">
        <v>1.275</v>
      </c>
      <c r="CT670" s="17">
        <v>1.085</v>
      </c>
      <c r="CU670" s="18">
        <f t="shared" ref="CU670:CU678" si="1369">CK670*CL670*CS670*CR670*CO670*CT670</f>
        <v>352246.83225023</v>
      </c>
      <c r="CW670" s="15">
        <f>DI679</f>
        <v>2837925.10396736</v>
      </c>
      <c r="CX670" s="15">
        <f>DP688+DP697</f>
        <v>1001684.40762043</v>
      </c>
      <c r="CY670" s="15">
        <f>DI711</f>
        <v>541667.406425981</v>
      </c>
      <c r="CZ670" s="15">
        <f>DI721</f>
        <v>1241779.88011053</v>
      </c>
      <c r="DA670" s="15">
        <v>18</v>
      </c>
      <c r="DB670" s="11">
        <f>2704+440</f>
        <v>3144</v>
      </c>
      <c r="DC670" s="11">
        <v>1.518</v>
      </c>
      <c r="DD670" s="12">
        <v>1.35</v>
      </c>
      <c r="DE670" s="13">
        <f t="shared" ref="DE670:DE678" si="1370">DB670*DC670*DD670</f>
        <v>6442.9992</v>
      </c>
      <c r="DF670" s="11">
        <v>3</v>
      </c>
      <c r="DG670" s="11">
        <v>680</v>
      </c>
      <c r="DH670" s="11">
        <v>1.39</v>
      </c>
      <c r="DI670" s="16">
        <f t="shared" ref="DI670:DI678" si="1371">1+6*DG670/(DG670+2000)+DH670</f>
        <v>3.91238805970149</v>
      </c>
      <c r="DJ670" s="11">
        <v>1</v>
      </c>
      <c r="DK670" s="11">
        <v>2.38</v>
      </c>
      <c r="DL670" s="8">
        <f t="shared" ref="DL670:DL678" si="1372">1+DJ670*DK670</f>
        <v>3.38</v>
      </c>
      <c r="DM670" s="9">
        <v>1.275</v>
      </c>
      <c r="DN670" s="17">
        <v>1.085</v>
      </c>
      <c r="DO670" s="18">
        <f t="shared" ref="DO670:DO678" si="1373">DE670*DF670*DM670*DL670*DI670*DN670</f>
        <v>353596.436971495</v>
      </c>
      <c r="DQ670" s="15">
        <f>EC679</f>
        <v>4049136.82191652</v>
      </c>
      <c r="DR670" s="15">
        <f>EJ688+EJ697</f>
        <v>1393214.07227819</v>
      </c>
      <c r="DS670" s="15">
        <f>EC711</f>
        <v>776853.494193291</v>
      </c>
      <c r="DT670" s="15">
        <f>EC721</f>
        <v>2292112.09649593</v>
      </c>
      <c r="DU670" s="15">
        <v>18</v>
      </c>
      <c r="DV670" s="11">
        <f>2704+499</f>
        <v>3203</v>
      </c>
      <c r="DW670" s="11">
        <v>1.518</v>
      </c>
      <c r="DX670" s="12">
        <v>1.35</v>
      </c>
      <c r="DY670" s="13">
        <f t="shared" ref="DY670:DY678" si="1374">DV670*DW670*DX670</f>
        <v>6563.9079</v>
      </c>
      <c r="DZ670" s="11">
        <v>3</v>
      </c>
      <c r="EA670" s="11">
        <v>680</v>
      </c>
      <c r="EB670" s="11">
        <v>1.48</v>
      </c>
      <c r="EC670" s="16">
        <f t="shared" ref="EC670:EC678" si="1375">1+6*EA670/(EA670+2000)+EB670</f>
        <v>4.00238805970149</v>
      </c>
      <c r="ED670" s="11">
        <v>1</v>
      </c>
      <c r="EE670" s="11">
        <v>3.18</v>
      </c>
      <c r="EF670" s="8">
        <f t="shared" ref="EF670:EF678" si="1376">1+ED670*EE670</f>
        <v>4.18</v>
      </c>
      <c r="EG670" s="9">
        <v>1.275</v>
      </c>
      <c r="EH670" s="17">
        <v>1.2</v>
      </c>
      <c r="EI670" s="18">
        <f t="shared" ref="EI670:EI678" si="1377">DY670*DZ670*EG670*EF670*EC670*EH670</f>
        <v>504046.542764519</v>
      </c>
    </row>
    <row r="671" customHeight="1" spans="1:139">
      <c r="A671" s="1" t="s">
        <v>30</v>
      </c>
      <c r="B671" s="1" t="s">
        <v>31</v>
      </c>
      <c r="C671" s="1" t="s">
        <v>32</v>
      </c>
      <c r="D671" s="1" t="s">
        <v>12</v>
      </c>
      <c r="F671" s="11">
        <v>2704</v>
      </c>
      <c r="G671" s="11">
        <v>2.209</v>
      </c>
      <c r="H671" s="12">
        <v>1.35</v>
      </c>
      <c r="I671" s="13">
        <f t="shared" si="1349"/>
        <v>8063.7336</v>
      </c>
      <c r="J671" s="11">
        <v>3</v>
      </c>
      <c r="K671" s="11">
        <v>680</v>
      </c>
      <c r="L671" s="11">
        <v>1.39</v>
      </c>
      <c r="M671" s="16">
        <f t="shared" si="1350"/>
        <v>3.91238805970149</v>
      </c>
      <c r="N671" s="11">
        <v>1</v>
      </c>
      <c r="O671" s="11">
        <v>2.38</v>
      </c>
      <c r="P671" s="8">
        <f t="shared" si="1351"/>
        <v>3.38</v>
      </c>
      <c r="Q671" s="9">
        <v>1.275</v>
      </c>
      <c r="R671" s="17">
        <v>1</v>
      </c>
      <c r="S671" s="18">
        <f t="shared" si="1352"/>
        <v>407874.201155991</v>
      </c>
      <c r="U671" s="1" t="s">
        <v>30</v>
      </c>
      <c r="V671" s="1" t="s">
        <v>31</v>
      </c>
      <c r="W671" s="1" t="s">
        <v>32</v>
      </c>
      <c r="X671" s="1" t="s">
        <v>12</v>
      </c>
      <c r="Z671" s="11">
        <v>2704</v>
      </c>
      <c r="AA671" s="11">
        <v>2.209</v>
      </c>
      <c r="AB671" s="12">
        <v>1.35</v>
      </c>
      <c r="AC671" s="13">
        <f t="shared" si="1353"/>
        <v>8063.7336</v>
      </c>
      <c r="AD671" s="11">
        <v>3</v>
      </c>
      <c r="AE671" s="11">
        <v>680</v>
      </c>
      <c r="AF671" s="11">
        <v>1.39</v>
      </c>
      <c r="AG671" s="16">
        <f t="shared" si="1354"/>
        <v>3.91238805970149</v>
      </c>
      <c r="AH671" s="11">
        <v>1</v>
      </c>
      <c r="AI671" s="11">
        <v>2.38</v>
      </c>
      <c r="AJ671" s="8">
        <f t="shared" si="1355"/>
        <v>3.38</v>
      </c>
      <c r="AK671" s="9">
        <v>1.275</v>
      </c>
      <c r="AL671" s="17">
        <v>1</v>
      </c>
      <c r="AM671" s="18">
        <f t="shared" si="1356"/>
        <v>407874.201155991</v>
      </c>
      <c r="AO671" s="1" t="s">
        <v>30</v>
      </c>
      <c r="AP671" s="1" t="s">
        <v>31</v>
      </c>
      <c r="AQ671" s="1" t="s">
        <v>32</v>
      </c>
      <c r="AR671" s="1" t="s">
        <v>12</v>
      </c>
      <c r="AT671" s="11">
        <v>2704</v>
      </c>
      <c r="AU671" s="11">
        <v>2.209</v>
      </c>
      <c r="AV671" s="12">
        <v>1.35</v>
      </c>
      <c r="AW671" s="13">
        <f t="shared" si="1357"/>
        <v>8063.7336</v>
      </c>
      <c r="AX671" s="11">
        <v>3</v>
      </c>
      <c r="AY671" s="11">
        <v>680</v>
      </c>
      <c r="AZ671" s="11">
        <v>1.39</v>
      </c>
      <c r="BA671" s="16">
        <f t="shared" si="1358"/>
        <v>3.91238805970149</v>
      </c>
      <c r="BB671" s="11">
        <v>1</v>
      </c>
      <c r="BC671" s="11">
        <v>2.38</v>
      </c>
      <c r="BD671" s="8">
        <f t="shared" si="1359"/>
        <v>3.38</v>
      </c>
      <c r="BE671" s="9">
        <v>1.275</v>
      </c>
      <c r="BF671" s="17">
        <v>1.015</v>
      </c>
      <c r="BG671" s="18">
        <f t="shared" si="1360"/>
        <v>413992.314173331</v>
      </c>
      <c r="BI671" s="1" t="s">
        <v>30</v>
      </c>
      <c r="BJ671" s="1" t="s">
        <v>31</v>
      </c>
      <c r="BK671" s="1" t="s">
        <v>32</v>
      </c>
      <c r="BL671" s="1" t="s">
        <v>12</v>
      </c>
      <c r="BN671" s="11">
        <v>2704</v>
      </c>
      <c r="BO671" s="11">
        <v>2.209</v>
      </c>
      <c r="BP671" s="12">
        <v>1.35</v>
      </c>
      <c r="BQ671" s="13">
        <f t="shared" si="1361"/>
        <v>8063.7336</v>
      </c>
      <c r="BR671" s="11">
        <v>3</v>
      </c>
      <c r="BS671" s="11">
        <v>680</v>
      </c>
      <c r="BT671" s="11">
        <v>1.39</v>
      </c>
      <c r="BU671" s="16">
        <f t="shared" si="1362"/>
        <v>3.91238805970149</v>
      </c>
      <c r="BV671" s="11">
        <v>1</v>
      </c>
      <c r="BW671" s="11">
        <v>2.38</v>
      </c>
      <c r="BX671" s="8">
        <f t="shared" si="1363"/>
        <v>3.38</v>
      </c>
      <c r="BY671" s="9">
        <v>1.275</v>
      </c>
      <c r="BZ671" s="17">
        <v>1.015</v>
      </c>
      <c r="CA671" s="18">
        <f t="shared" si="1364"/>
        <v>413992.314173331</v>
      </c>
      <c r="CC671" s="1" t="s">
        <v>30</v>
      </c>
      <c r="CD671" s="1" t="s">
        <v>31</v>
      </c>
      <c r="CE671" s="1" t="s">
        <v>32</v>
      </c>
      <c r="CF671" s="1" t="s">
        <v>12</v>
      </c>
      <c r="CH671" s="11">
        <f t="shared" si="1365"/>
        <v>3132</v>
      </c>
      <c r="CI671" s="11">
        <v>2.209</v>
      </c>
      <c r="CJ671" s="12">
        <v>1.35</v>
      </c>
      <c r="CK671" s="13">
        <f t="shared" si="1366"/>
        <v>9340.0938</v>
      </c>
      <c r="CL671" s="11">
        <v>3</v>
      </c>
      <c r="CM671" s="11">
        <v>680</v>
      </c>
      <c r="CN671" s="11">
        <v>1.39</v>
      </c>
      <c r="CO671" s="16">
        <f t="shared" si="1367"/>
        <v>3.91238805970149</v>
      </c>
      <c r="CP671" s="11">
        <v>1</v>
      </c>
      <c r="CQ671" s="11">
        <v>2.38</v>
      </c>
      <c r="CR671" s="8">
        <f t="shared" si="1368"/>
        <v>3.38</v>
      </c>
      <c r="CS671" s="9">
        <v>1.275</v>
      </c>
      <c r="CT671" s="17">
        <v>1.085</v>
      </c>
      <c r="CU671" s="18">
        <f t="shared" si="1369"/>
        <v>512591.075389168</v>
      </c>
      <c r="CW671" s="1" t="s">
        <v>30</v>
      </c>
      <c r="CX671" s="1" t="s">
        <v>31</v>
      </c>
      <c r="CY671" s="1" t="s">
        <v>32</v>
      </c>
      <c r="CZ671" s="1" t="s">
        <v>12</v>
      </c>
      <c r="DB671" s="11">
        <f t="shared" ref="DB671:DB678" si="1378">2704+440</f>
        <v>3144</v>
      </c>
      <c r="DC671" s="11">
        <v>2.209</v>
      </c>
      <c r="DD671" s="12">
        <v>1.35</v>
      </c>
      <c r="DE671" s="13">
        <f t="shared" si="1370"/>
        <v>9375.8796</v>
      </c>
      <c r="DF671" s="11">
        <v>3</v>
      </c>
      <c r="DG671" s="11">
        <v>680</v>
      </c>
      <c r="DH671" s="11">
        <v>1.39</v>
      </c>
      <c r="DI671" s="16">
        <f t="shared" si="1371"/>
        <v>3.91238805970149</v>
      </c>
      <c r="DJ671" s="11">
        <v>1</v>
      </c>
      <c r="DK671" s="11">
        <v>2.38</v>
      </c>
      <c r="DL671" s="8">
        <f t="shared" si="1372"/>
        <v>3.38</v>
      </c>
      <c r="DM671" s="9">
        <v>1.275</v>
      </c>
      <c r="DN671" s="17">
        <v>1.085</v>
      </c>
      <c r="DO671" s="18">
        <f t="shared" si="1373"/>
        <v>514555.025869587</v>
      </c>
      <c r="DQ671" s="1" t="s">
        <v>30</v>
      </c>
      <c r="DR671" s="1" t="s">
        <v>31</v>
      </c>
      <c r="DS671" s="1" t="s">
        <v>32</v>
      </c>
      <c r="DT671" s="1" t="s">
        <v>12</v>
      </c>
      <c r="DV671" s="11">
        <f t="shared" ref="DV671:DV678" si="1379">2704+499</f>
        <v>3203</v>
      </c>
      <c r="DW671" s="11">
        <v>2.209</v>
      </c>
      <c r="DX671" s="12">
        <v>1.35</v>
      </c>
      <c r="DY671" s="13">
        <f t="shared" si="1374"/>
        <v>9551.82645</v>
      </c>
      <c r="DZ671" s="11">
        <v>3</v>
      </c>
      <c r="EA671" s="11">
        <v>680</v>
      </c>
      <c r="EB671" s="11">
        <v>1.48</v>
      </c>
      <c r="EC671" s="16">
        <f t="shared" si="1375"/>
        <v>4.00238805970149</v>
      </c>
      <c r="ED671" s="11">
        <v>1</v>
      </c>
      <c r="EE671" s="11">
        <v>3.18</v>
      </c>
      <c r="EF671" s="8">
        <f t="shared" si="1376"/>
        <v>4.18</v>
      </c>
      <c r="EG671" s="9">
        <v>1.275</v>
      </c>
      <c r="EH671" s="17">
        <v>1.2</v>
      </c>
      <c r="EI671" s="18">
        <f t="shared" si="1377"/>
        <v>733490.654128342</v>
      </c>
    </row>
    <row r="672" customHeight="1" spans="1:139">
      <c r="A672" s="15">
        <f>M741</f>
        <v>115713.17784</v>
      </c>
      <c r="B672" s="15">
        <f>M758</f>
        <v>109819.141856027</v>
      </c>
      <c r="C672" s="1">
        <f>M774</f>
        <v>91641.79763424</v>
      </c>
      <c r="D672" s="1">
        <v>1</v>
      </c>
      <c r="F672" s="11">
        <v>2704</v>
      </c>
      <c r="G672" s="11">
        <v>1.518</v>
      </c>
      <c r="H672" s="12">
        <v>1.35</v>
      </c>
      <c r="I672" s="13">
        <f t="shared" si="1349"/>
        <v>5541.3072</v>
      </c>
      <c r="J672" s="11">
        <v>3</v>
      </c>
      <c r="K672" s="11">
        <v>680</v>
      </c>
      <c r="L672" s="11">
        <v>1.39</v>
      </c>
      <c r="M672" s="16">
        <f t="shared" si="1350"/>
        <v>3.91238805970149</v>
      </c>
      <c r="N672" s="11">
        <v>1</v>
      </c>
      <c r="O672" s="11">
        <v>2.38</v>
      </c>
      <c r="P672" s="8">
        <f t="shared" si="1351"/>
        <v>3.38</v>
      </c>
      <c r="Q672" s="9">
        <v>1.275</v>
      </c>
      <c r="R672" s="17">
        <v>1</v>
      </c>
      <c r="S672" s="18">
        <f t="shared" si="1352"/>
        <v>280286.571912537</v>
      </c>
      <c r="U672" s="15">
        <f>AG741</f>
        <v>115713.17784</v>
      </c>
      <c r="V672" s="15">
        <f>AG758</f>
        <v>109819.141856027</v>
      </c>
      <c r="W672" s="1">
        <f>AG774</f>
        <v>111202.971264</v>
      </c>
      <c r="X672" s="1">
        <v>1</v>
      </c>
      <c r="Z672" s="11">
        <v>2704</v>
      </c>
      <c r="AA672" s="11">
        <v>1.518</v>
      </c>
      <c r="AB672" s="12">
        <v>1.35</v>
      </c>
      <c r="AC672" s="13">
        <f t="shared" si="1353"/>
        <v>5541.3072</v>
      </c>
      <c r="AD672" s="11">
        <v>3</v>
      </c>
      <c r="AE672" s="11">
        <v>680</v>
      </c>
      <c r="AF672" s="11">
        <v>1.39</v>
      </c>
      <c r="AG672" s="16">
        <f t="shared" si="1354"/>
        <v>3.91238805970149</v>
      </c>
      <c r="AH672" s="11">
        <v>1</v>
      </c>
      <c r="AI672" s="11">
        <v>2.38</v>
      </c>
      <c r="AJ672" s="8">
        <f t="shared" si="1355"/>
        <v>3.38</v>
      </c>
      <c r="AK672" s="9">
        <v>1.275</v>
      </c>
      <c r="AL672" s="17">
        <v>1</v>
      </c>
      <c r="AM672" s="18">
        <f t="shared" si="1356"/>
        <v>280286.571912537</v>
      </c>
      <c r="AO672" s="15">
        <f>BA741</f>
        <v>115713.17784</v>
      </c>
      <c r="AP672" s="15">
        <f>BA758</f>
        <v>109819.141856027</v>
      </c>
      <c r="AQ672" s="1">
        <f>BA774</f>
        <v>100474.9271892</v>
      </c>
      <c r="AR672" s="1">
        <v>1</v>
      </c>
      <c r="AT672" s="11">
        <v>2704</v>
      </c>
      <c r="AU672" s="11">
        <v>1.518</v>
      </c>
      <c r="AV672" s="12">
        <v>1.35</v>
      </c>
      <c r="AW672" s="13">
        <f t="shared" si="1357"/>
        <v>5541.3072</v>
      </c>
      <c r="AX672" s="11">
        <v>3</v>
      </c>
      <c r="AY672" s="11">
        <v>680</v>
      </c>
      <c r="AZ672" s="11">
        <v>1.39</v>
      </c>
      <c r="BA672" s="16">
        <f t="shared" si="1358"/>
        <v>3.91238805970149</v>
      </c>
      <c r="BB672" s="11">
        <v>1</v>
      </c>
      <c r="BC672" s="11">
        <v>2.38</v>
      </c>
      <c r="BD672" s="8">
        <f t="shared" si="1359"/>
        <v>3.38</v>
      </c>
      <c r="BE672" s="9">
        <v>1.275</v>
      </c>
      <c r="BF672" s="17">
        <v>1.015</v>
      </c>
      <c r="BG672" s="18">
        <f t="shared" si="1360"/>
        <v>284490.870491225</v>
      </c>
      <c r="BI672" s="15">
        <f>BU741</f>
        <v>115713.17784</v>
      </c>
      <c r="BJ672" s="15">
        <f>BU758</f>
        <v>109819.141856027</v>
      </c>
      <c r="BK672" s="1">
        <f>BU774</f>
        <v>141712.849656</v>
      </c>
      <c r="BL672" s="1">
        <v>1</v>
      </c>
      <c r="BN672" s="11">
        <v>2704</v>
      </c>
      <c r="BO672" s="11">
        <v>1.518</v>
      </c>
      <c r="BP672" s="12">
        <v>1.35</v>
      </c>
      <c r="BQ672" s="13">
        <f t="shared" si="1361"/>
        <v>5541.3072</v>
      </c>
      <c r="BR672" s="11">
        <v>3</v>
      </c>
      <c r="BS672" s="11">
        <v>680</v>
      </c>
      <c r="BT672" s="11">
        <v>1.39</v>
      </c>
      <c r="BU672" s="16">
        <f t="shared" si="1362"/>
        <v>3.91238805970149</v>
      </c>
      <c r="BV672" s="11">
        <v>1</v>
      </c>
      <c r="BW672" s="11">
        <v>2.38</v>
      </c>
      <c r="BX672" s="8">
        <f t="shared" si="1363"/>
        <v>3.38</v>
      </c>
      <c r="BY672" s="9">
        <v>1.275</v>
      </c>
      <c r="BZ672" s="17">
        <v>1.015</v>
      </c>
      <c r="CA672" s="18">
        <f t="shared" si="1364"/>
        <v>284490.870491225</v>
      </c>
      <c r="CC672" s="15">
        <f>CO741</f>
        <v>134028.72522</v>
      </c>
      <c r="CD672" s="15">
        <f>CO758</f>
        <v>109819.141856027</v>
      </c>
      <c r="CE672" s="1">
        <f>CO774</f>
        <v>116478.8190684</v>
      </c>
      <c r="CF672" s="1">
        <v>1</v>
      </c>
      <c r="CH672" s="11">
        <f t="shared" si="1365"/>
        <v>3132</v>
      </c>
      <c r="CI672" s="11">
        <v>1.518</v>
      </c>
      <c r="CJ672" s="12">
        <v>1.35</v>
      </c>
      <c r="CK672" s="13">
        <f t="shared" si="1366"/>
        <v>6418.4076</v>
      </c>
      <c r="CL672" s="11">
        <v>3</v>
      </c>
      <c r="CM672" s="11">
        <v>680</v>
      </c>
      <c r="CN672" s="11">
        <v>1.39</v>
      </c>
      <c r="CO672" s="16">
        <f t="shared" si="1367"/>
        <v>3.91238805970149</v>
      </c>
      <c r="CP672" s="11">
        <v>1</v>
      </c>
      <c r="CQ672" s="11">
        <v>2.38</v>
      </c>
      <c r="CR672" s="8">
        <f t="shared" si="1368"/>
        <v>3.38</v>
      </c>
      <c r="CS672" s="9">
        <v>1.275</v>
      </c>
      <c r="CT672" s="17">
        <v>1.085</v>
      </c>
      <c r="CU672" s="18">
        <f t="shared" si="1369"/>
        <v>352246.83225023</v>
      </c>
      <c r="CW672" s="15">
        <f>DI741</f>
        <v>134542.24524</v>
      </c>
      <c r="CX672" s="15">
        <f>DI758</f>
        <v>109819.141856027</v>
      </c>
      <c r="CY672" s="1">
        <f>DI774</f>
        <v>137089.53396</v>
      </c>
      <c r="CZ672" s="1">
        <v>1</v>
      </c>
      <c r="DB672" s="11">
        <f t="shared" si="1378"/>
        <v>3144</v>
      </c>
      <c r="DC672" s="11">
        <v>1.518</v>
      </c>
      <c r="DD672" s="12">
        <v>1.35</v>
      </c>
      <c r="DE672" s="13">
        <f t="shared" si="1370"/>
        <v>6442.9992</v>
      </c>
      <c r="DF672" s="11">
        <v>3</v>
      </c>
      <c r="DG672" s="11">
        <v>680</v>
      </c>
      <c r="DH672" s="11">
        <v>1.39</v>
      </c>
      <c r="DI672" s="16">
        <f t="shared" si="1371"/>
        <v>3.91238805970149</v>
      </c>
      <c r="DJ672" s="11">
        <v>1</v>
      </c>
      <c r="DK672" s="11">
        <v>2.38</v>
      </c>
      <c r="DL672" s="8">
        <f t="shared" si="1372"/>
        <v>3.38</v>
      </c>
      <c r="DM672" s="9">
        <v>1.275</v>
      </c>
      <c r="DN672" s="17">
        <v>1.085</v>
      </c>
      <c r="DO672" s="18">
        <f t="shared" si="1373"/>
        <v>353596.436971495</v>
      </c>
      <c r="DQ672" s="15">
        <f>EC741</f>
        <v>169508.957805</v>
      </c>
      <c r="DR672" s="15">
        <f>EC758</f>
        <v>137790.275896227</v>
      </c>
      <c r="DS672" s="1">
        <f>EC774</f>
        <v>231632.8102845</v>
      </c>
      <c r="DT672" s="1">
        <v>1</v>
      </c>
      <c r="DV672" s="11">
        <f t="shared" si="1379"/>
        <v>3203</v>
      </c>
      <c r="DW672" s="11">
        <v>1.518</v>
      </c>
      <c r="DX672" s="12">
        <v>1.35</v>
      </c>
      <c r="DY672" s="13">
        <f t="shared" si="1374"/>
        <v>6563.9079</v>
      </c>
      <c r="DZ672" s="11">
        <v>3</v>
      </c>
      <c r="EA672" s="11">
        <v>680</v>
      </c>
      <c r="EB672" s="11">
        <v>1.48</v>
      </c>
      <c r="EC672" s="16">
        <f t="shared" si="1375"/>
        <v>4.00238805970149</v>
      </c>
      <c r="ED672" s="11">
        <v>1</v>
      </c>
      <c r="EE672" s="11">
        <v>3.18</v>
      </c>
      <c r="EF672" s="8">
        <f t="shared" si="1376"/>
        <v>4.18</v>
      </c>
      <c r="EG672" s="9">
        <v>1.275</v>
      </c>
      <c r="EH672" s="17">
        <v>1.2</v>
      </c>
      <c r="EI672" s="18">
        <f t="shared" si="1377"/>
        <v>504046.542764519</v>
      </c>
    </row>
    <row r="673" customHeight="1" spans="1:140">
      <c r="A673" s="19" t="s">
        <v>34</v>
      </c>
      <c r="B673" s="19"/>
      <c r="C673" s="19"/>
      <c r="D673" s="20" t="s">
        <v>35</v>
      </c>
      <c r="E673" s="20"/>
      <c r="F673" s="11">
        <v>2704</v>
      </c>
      <c r="G673" s="11">
        <v>2.209</v>
      </c>
      <c r="H673" s="12">
        <v>1.35</v>
      </c>
      <c r="I673" s="13">
        <f t="shared" si="1349"/>
        <v>8063.7336</v>
      </c>
      <c r="J673" s="11">
        <v>3</v>
      </c>
      <c r="K673" s="11">
        <v>680</v>
      </c>
      <c r="L673" s="11">
        <v>1.39</v>
      </c>
      <c r="M673" s="16">
        <f t="shared" si="1350"/>
        <v>3.91238805970149</v>
      </c>
      <c r="N673" s="11">
        <v>1</v>
      </c>
      <c r="O673" s="11">
        <v>2.38</v>
      </c>
      <c r="P673" s="8">
        <f t="shared" si="1351"/>
        <v>3.38</v>
      </c>
      <c r="Q673" s="9">
        <v>1.275</v>
      </c>
      <c r="R673" s="17">
        <v>1</v>
      </c>
      <c r="S673" s="18">
        <f t="shared" si="1352"/>
        <v>407874.201155991</v>
      </c>
      <c r="U673" s="19" t="s">
        <v>34</v>
      </c>
      <c r="V673" s="19"/>
      <c r="W673" s="19"/>
      <c r="X673" s="20" t="s">
        <v>35</v>
      </c>
      <c r="Y673" s="20"/>
      <c r="Z673" s="11">
        <v>2704</v>
      </c>
      <c r="AA673" s="11">
        <v>2.209</v>
      </c>
      <c r="AB673" s="12">
        <v>1.35</v>
      </c>
      <c r="AC673" s="13">
        <f t="shared" si="1353"/>
        <v>8063.7336</v>
      </c>
      <c r="AD673" s="11">
        <v>3</v>
      </c>
      <c r="AE673" s="11">
        <v>680</v>
      </c>
      <c r="AF673" s="11">
        <v>1.39</v>
      </c>
      <c r="AG673" s="16">
        <f t="shared" si="1354"/>
        <v>3.91238805970149</v>
      </c>
      <c r="AH673" s="11">
        <v>1</v>
      </c>
      <c r="AI673" s="11">
        <v>2.38</v>
      </c>
      <c r="AJ673" s="8">
        <f t="shared" si="1355"/>
        <v>3.38</v>
      </c>
      <c r="AK673" s="9">
        <v>1.275</v>
      </c>
      <c r="AL673" s="17">
        <v>1</v>
      </c>
      <c r="AM673" s="18">
        <f t="shared" si="1356"/>
        <v>407874.201155991</v>
      </c>
      <c r="AO673" s="19" t="s">
        <v>34</v>
      </c>
      <c r="AP673" s="19"/>
      <c r="AQ673" s="19"/>
      <c r="AR673" s="20" t="s">
        <v>35</v>
      </c>
      <c r="AS673" s="20"/>
      <c r="AT673" s="11">
        <v>2704</v>
      </c>
      <c r="AU673" s="11">
        <v>2.209</v>
      </c>
      <c r="AV673" s="12">
        <v>1.35</v>
      </c>
      <c r="AW673" s="13">
        <f t="shared" si="1357"/>
        <v>8063.7336</v>
      </c>
      <c r="AX673" s="11">
        <v>3</v>
      </c>
      <c r="AY673" s="11">
        <v>680</v>
      </c>
      <c r="AZ673" s="11">
        <v>1.39</v>
      </c>
      <c r="BA673" s="16">
        <f t="shared" si="1358"/>
        <v>3.91238805970149</v>
      </c>
      <c r="BB673" s="11">
        <v>1</v>
      </c>
      <c r="BC673" s="11">
        <v>2.38</v>
      </c>
      <c r="BD673" s="8">
        <f t="shared" si="1359"/>
        <v>3.38</v>
      </c>
      <c r="BE673" s="9">
        <v>1.275</v>
      </c>
      <c r="BF673" s="17">
        <v>1.015</v>
      </c>
      <c r="BG673" s="18">
        <f t="shared" si="1360"/>
        <v>413992.314173331</v>
      </c>
      <c r="BI673" s="19" t="s">
        <v>34</v>
      </c>
      <c r="BJ673" s="19"/>
      <c r="BK673" s="19"/>
      <c r="BL673" s="20" t="s">
        <v>35</v>
      </c>
      <c r="BM673" s="20"/>
      <c r="BN673" s="11">
        <v>2704</v>
      </c>
      <c r="BO673" s="11">
        <v>2.209</v>
      </c>
      <c r="BP673" s="12">
        <v>1.35</v>
      </c>
      <c r="BQ673" s="13">
        <f t="shared" si="1361"/>
        <v>8063.7336</v>
      </c>
      <c r="BR673" s="11">
        <v>3</v>
      </c>
      <c r="BS673" s="11">
        <v>680</v>
      </c>
      <c r="BT673" s="11">
        <v>1.39</v>
      </c>
      <c r="BU673" s="16">
        <f t="shared" si="1362"/>
        <v>3.91238805970149</v>
      </c>
      <c r="BV673" s="11">
        <v>1</v>
      </c>
      <c r="BW673" s="11">
        <v>2.38</v>
      </c>
      <c r="BX673" s="8">
        <f t="shared" si="1363"/>
        <v>3.38</v>
      </c>
      <c r="BY673" s="9">
        <v>1.275</v>
      </c>
      <c r="BZ673" s="17">
        <v>1.015</v>
      </c>
      <c r="CA673" s="18">
        <f t="shared" si="1364"/>
        <v>413992.314173331</v>
      </c>
      <c r="CC673" s="19" t="s">
        <v>34</v>
      </c>
      <c r="CD673" s="19"/>
      <c r="CE673" s="19"/>
      <c r="CF673" s="20" t="s">
        <v>35</v>
      </c>
      <c r="CG673" s="20"/>
      <c r="CH673" s="11">
        <f t="shared" si="1365"/>
        <v>3132</v>
      </c>
      <c r="CI673" s="11">
        <v>2.209</v>
      </c>
      <c r="CJ673" s="12">
        <v>1.35</v>
      </c>
      <c r="CK673" s="13">
        <f t="shared" si="1366"/>
        <v>9340.0938</v>
      </c>
      <c r="CL673" s="11">
        <v>3</v>
      </c>
      <c r="CM673" s="11">
        <v>680</v>
      </c>
      <c r="CN673" s="11">
        <v>1.39</v>
      </c>
      <c r="CO673" s="16">
        <f t="shared" si="1367"/>
        <v>3.91238805970149</v>
      </c>
      <c r="CP673" s="11">
        <v>1</v>
      </c>
      <c r="CQ673" s="11">
        <v>2.38</v>
      </c>
      <c r="CR673" s="8">
        <f t="shared" si="1368"/>
        <v>3.38</v>
      </c>
      <c r="CS673" s="9">
        <v>1.275</v>
      </c>
      <c r="CT673" s="17">
        <v>1.085</v>
      </c>
      <c r="CU673" s="18">
        <f t="shared" si="1369"/>
        <v>512591.075389168</v>
      </c>
      <c r="CW673" s="19" t="s">
        <v>34</v>
      </c>
      <c r="CX673" s="19"/>
      <c r="CY673" s="19"/>
      <c r="CZ673" s="20" t="s">
        <v>35</v>
      </c>
      <c r="DA673" s="20"/>
      <c r="DB673" s="11">
        <f t="shared" si="1378"/>
        <v>3144</v>
      </c>
      <c r="DC673" s="11">
        <v>2.209</v>
      </c>
      <c r="DD673" s="12">
        <v>1.35</v>
      </c>
      <c r="DE673" s="13">
        <f t="shared" si="1370"/>
        <v>9375.8796</v>
      </c>
      <c r="DF673" s="11">
        <v>3</v>
      </c>
      <c r="DG673" s="11">
        <v>680</v>
      </c>
      <c r="DH673" s="11">
        <v>1.39</v>
      </c>
      <c r="DI673" s="16">
        <f t="shared" si="1371"/>
        <v>3.91238805970149</v>
      </c>
      <c r="DJ673" s="11">
        <v>1</v>
      </c>
      <c r="DK673" s="11">
        <v>2.38</v>
      </c>
      <c r="DL673" s="8">
        <f t="shared" si="1372"/>
        <v>3.38</v>
      </c>
      <c r="DM673" s="9">
        <v>1.275</v>
      </c>
      <c r="DN673" s="17">
        <v>1.085</v>
      </c>
      <c r="DO673" s="18">
        <f t="shared" si="1373"/>
        <v>514555.025869587</v>
      </c>
      <c r="DQ673" s="19" t="s">
        <v>34</v>
      </c>
      <c r="DR673" s="19"/>
      <c r="DS673" s="19"/>
      <c r="DT673" s="20" t="s">
        <v>35</v>
      </c>
      <c r="DU673" s="20"/>
      <c r="DV673" s="11">
        <f t="shared" si="1379"/>
        <v>3203</v>
      </c>
      <c r="DW673" s="11">
        <v>2.209</v>
      </c>
      <c r="DX673" s="12">
        <v>1.35</v>
      </c>
      <c r="DY673" s="13">
        <f t="shared" si="1374"/>
        <v>9551.82645</v>
      </c>
      <c r="DZ673" s="11">
        <v>3</v>
      </c>
      <c r="EA673" s="11">
        <v>680</v>
      </c>
      <c r="EB673" s="11">
        <v>1.48</v>
      </c>
      <c r="EC673" s="16">
        <f t="shared" si="1375"/>
        <v>4.00238805970149</v>
      </c>
      <c r="ED673" s="11">
        <v>1</v>
      </c>
      <c r="EE673" s="11">
        <v>3.18</v>
      </c>
      <c r="EF673" s="8">
        <f t="shared" si="1376"/>
        <v>4.18</v>
      </c>
      <c r="EG673" s="9">
        <v>1.275</v>
      </c>
      <c r="EH673" s="17">
        <v>1.2</v>
      </c>
      <c r="EI673" s="18">
        <f t="shared" si="1377"/>
        <v>733490.654128342</v>
      </c>
    </row>
    <row r="674" customHeight="1" spans="1:140">
      <c r="A674" s="19"/>
      <c r="B674" s="19"/>
      <c r="C674" s="19"/>
      <c r="D674" s="20"/>
      <c r="E674" s="20"/>
      <c r="F674" s="11">
        <v>2704</v>
      </c>
      <c r="G674" s="11">
        <v>1.518</v>
      </c>
      <c r="H674" s="12">
        <v>1.35</v>
      </c>
      <c r="I674" s="13">
        <f t="shared" si="1349"/>
        <v>5541.3072</v>
      </c>
      <c r="J674" s="11">
        <v>3</v>
      </c>
      <c r="K674" s="11">
        <v>430</v>
      </c>
      <c r="L674" s="11">
        <v>1.39</v>
      </c>
      <c r="M674" s="16">
        <f t="shared" si="1350"/>
        <v>3.45172839506173</v>
      </c>
      <c r="N674" s="11">
        <v>1</v>
      </c>
      <c r="O674" s="11">
        <v>2.38</v>
      </c>
      <c r="P674" s="8">
        <f t="shared" si="1351"/>
        <v>3.38</v>
      </c>
      <c r="Q674" s="9">
        <v>1.275</v>
      </c>
      <c r="R674" s="17">
        <v>1</v>
      </c>
      <c r="S674" s="18">
        <f t="shared" si="1352"/>
        <v>247284.549554328</v>
      </c>
      <c r="U674" s="19"/>
      <c r="V674" s="19"/>
      <c r="W674" s="19"/>
      <c r="X674" s="20"/>
      <c r="Y674" s="20"/>
      <c r="Z674" s="11">
        <v>2704</v>
      </c>
      <c r="AA674" s="11">
        <v>1.518</v>
      </c>
      <c r="AB674" s="12">
        <v>1.35</v>
      </c>
      <c r="AC674" s="13">
        <f t="shared" si="1353"/>
        <v>5541.3072</v>
      </c>
      <c r="AD674" s="11">
        <v>3</v>
      </c>
      <c r="AE674" s="11">
        <v>430</v>
      </c>
      <c r="AF674" s="11">
        <v>1.39</v>
      </c>
      <c r="AG674" s="16">
        <f t="shared" si="1354"/>
        <v>3.45172839506173</v>
      </c>
      <c r="AH674" s="11">
        <v>1</v>
      </c>
      <c r="AI674" s="11">
        <v>2.38</v>
      </c>
      <c r="AJ674" s="8">
        <f t="shared" si="1355"/>
        <v>3.38</v>
      </c>
      <c r="AK674" s="9">
        <v>1.275</v>
      </c>
      <c r="AL674" s="17">
        <v>1</v>
      </c>
      <c r="AM674" s="18">
        <f t="shared" si="1356"/>
        <v>247284.549554328</v>
      </c>
      <c r="AO674" s="19"/>
      <c r="AP674" s="19"/>
      <c r="AQ674" s="19"/>
      <c r="AR674" s="20"/>
      <c r="AS674" s="20"/>
      <c r="AT674" s="11">
        <v>2704</v>
      </c>
      <c r="AU674" s="11">
        <v>1.518</v>
      </c>
      <c r="AV674" s="12">
        <v>1.35</v>
      </c>
      <c r="AW674" s="13">
        <f t="shared" si="1357"/>
        <v>5541.3072</v>
      </c>
      <c r="AX674" s="11">
        <v>3</v>
      </c>
      <c r="AY674" s="11">
        <v>430</v>
      </c>
      <c r="AZ674" s="11">
        <v>1.39</v>
      </c>
      <c r="BA674" s="16">
        <f t="shared" si="1358"/>
        <v>3.45172839506173</v>
      </c>
      <c r="BB674" s="11">
        <v>1</v>
      </c>
      <c r="BC674" s="11">
        <v>2.38</v>
      </c>
      <c r="BD674" s="8">
        <f t="shared" si="1359"/>
        <v>3.38</v>
      </c>
      <c r="BE674" s="9">
        <v>1.275</v>
      </c>
      <c r="BF674" s="17">
        <v>1.015</v>
      </c>
      <c r="BG674" s="18">
        <f t="shared" si="1360"/>
        <v>250993.817797643</v>
      </c>
      <c r="BI674" s="19"/>
      <c r="BJ674" s="19"/>
      <c r="BK674" s="19"/>
      <c r="BL674" s="20"/>
      <c r="BM674" s="20"/>
      <c r="BN674" s="11">
        <v>2704</v>
      </c>
      <c r="BO674" s="11">
        <v>1.518</v>
      </c>
      <c r="BP674" s="12">
        <v>1.35</v>
      </c>
      <c r="BQ674" s="13">
        <f t="shared" si="1361"/>
        <v>5541.3072</v>
      </c>
      <c r="BR674" s="11">
        <v>3</v>
      </c>
      <c r="BS674" s="11">
        <v>430</v>
      </c>
      <c r="BT674" s="11">
        <v>1.39</v>
      </c>
      <c r="BU674" s="16">
        <f t="shared" si="1362"/>
        <v>3.45172839506173</v>
      </c>
      <c r="BV674" s="11">
        <v>1</v>
      </c>
      <c r="BW674" s="11">
        <v>2.38</v>
      </c>
      <c r="BX674" s="8">
        <f t="shared" si="1363"/>
        <v>3.38</v>
      </c>
      <c r="BY674" s="9">
        <v>1.275</v>
      </c>
      <c r="BZ674" s="17">
        <v>1.015</v>
      </c>
      <c r="CA674" s="18">
        <f t="shared" si="1364"/>
        <v>250993.817797643</v>
      </c>
      <c r="CC674" s="19"/>
      <c r="CD674" s="19"/>
      <c r="CE674" s="19"/>
      <c r="CF674" s="20"/>
      <c r="CG674" s="20"/>
      <c r="CH674" s="11">
        <f t="shared" si="1365"/>
        <v>3132</v>
      </c>
      <c r="CI674" s="11">
        <v>1.518</v>
      </c>
      <c r="CJ674" s="12">
        <v>1.35</v>
      </c>
      <c r="CK674" s="13">
        <f t="shared" si="1366"/>
        <v>6418.4076</v>
      </c>
      <c r="CL674" s="11">
        <v>3</v>
      </c>
      <c r="CM674" s="11">
        <v>430</v>
      </c>
      <c r="CN674" s="11">
        <v>1.39</v>
      </c>
      <c r="CO674" s="16">
        <f t="shared" si="1367"/>
        <v>3.45172839506173</v>
      </c>
      <c r="CP674" s="11">
        <v>1</v>
      </c>
      <c r="CQ674" s="11">
        <v>2.38</v>
      </c>
      <c r="CR674" s="8">
        <f t="shared" si="1368"/>
        <v>3.38</v>
      </c>
      <c r="CS674" s="9">
        <v>1.275</v>
      </c>
      <c r="CT674" s="17">
        <v>1.085</v>
      </c>
      <c r="CU674" s="18">
        <f t="shared" si="1369"/>
        <v>310771.931208028</v>
      </c>
      <c r="CW674" s="19"/>
      <c r="CX674" s="19"/>
      <c r="CY674" s="19"/>
      <c r="CZ674" s="20"/>
      <c r="DA674" s="20"/>
      <c r="DB674" s="11">
        <f t="shared" si="1378"/>
        <v>3144</v>
      </c>
      <c r="DC674" s="11">
        <v>1.518</v>
      </c>
      <c r="DD674" s="12">
        <v>1.35</v>
      </c>
      <c r="DE674" s="13">
        <f t="shared" si="1370"/>
        <v>6442.9992</v>
      </c>
      <c r="DF674" s="11">
        <v>3</v>
      </c>
      <c r="DG674" s="11">
        <v>430</v>
      </c>
      <c r="DH674" s="11">
        <v>1.39</v>
      </c>
      <c r="DI674" s="16">
        <f t="shared" si="1371"/>
        <v>3.45172839506173</v>
      </c>
      <c r="DJ674" s="11">
        <v>1</v>
      </c>
      <c r="DK674" s="11">
        <v>2.38</v>
      </c>
      <c r="DL674" s="8">
        <f t="shared" si="1372"/>
        <v>3.38</v>
      </c>
      <c r="DM674" s="9">
        <v>1.275</v>
      </c>
      <c r="DN674" s="17">
        <v>1.085</v>
      </c>
      <c r="DO674" s="18">
        <f t="shared" si="1373"/>
        <v>311962.628262465</v>
      </c>
      <c r="DQ674" s="19"/>
      <c r="DR674" s="19"/>
      <c r="DS674" s="19"/>
      <c r="DT674" s="20"/>
      <c r="DU674" s="20"/>
      <c r="DV674" s="11">
        <f t="shared" si="1379"/>
        <v>3203</v>
      </c>
      <c r="DW674" s="11">
        <v>1.518</v>
      </c>
      <c r="DX674" s="12">
        <v>1.35</v>
      </c>
      <c r="DY674" s="13">
        <f t="shared" si="1374"/>
        <v>6563.9079</v>
      </c>
      <c r="DZ674" s="11">
        <v>3</v>
      </c>
      <c r="EA674" s="11">
        <v>430</v>
      </c>
      <c r="EB674" s="11">
        <v>1.48</v>
      </c>
      <c r="EC674" s="16">
        <f t="shared" si="1375"/>
        <v>3.54172839506173</v>
      </c>
      <c r="ED674" s="11">
        <v>1</v>
      </c>
      <c r="EE674" s="11">
        <v>3.18</v>
      </c>
      <c r="EF674" s="8">
        <f t="shared" si="1376"/>
        <v>4.18</v>
      </c>
      <c r="EG674" s="9">
        <v>1.275</v>
      </c>
      <c r="EH674" s="17">
        <v>1.2</v>
      </c>
      <c r="EI674" s="18">
        <f t="shared" si="1377"/>
        <v>446032.70005631</v>
      </c>
    </row>
    <row r="675" customHeight="1" spans="1:140">
      <c r="A675" s="21">
        <f>A670+B670+C670+D670+A672+B672+C672</f>
        <v>4249219.04967188</v>
      </c>
      <c r="B675" s="21"/>
      <c r="C675" s="21"/>
      <c r="D675" s="22">
        <f>A675/E670</f>
        <v>236067.724981771</v>
      </c>
      <c r="E675" s="22"/>
      <c r="F675" s="11">
        <v>2704</v>
      </c>
      <c r="G675" s="11">
        <v>2.209</v>
      </c>
      <c r="H675" s="12">
        <v>1.35</v>
      </c>
      <c r="I675" s="13">
        <f t="shared" si="1349"/>
        <v>8063.7336</v>
      </c>
      <c r="J675" s="11">
        <v>3</v>
      </c>
      <c r="K675" s="11">
        <v>430</v>
      </c>
      <c r="L675" s="11">
        <v>1.39</v>
      </c>
      <c r="M675" s="16">
        <f t="shared" si="1350"/>
        <v>3.45172839506173</v>
      </c>
      <c r="N675" s="11">
        <v>1</v>
      </c>
      <c r="O675" s="11">
        <v>2.38</v>
      </c>
      <c r="P675" s="8">
        <f t="shared" si="1351"/>
        <v>3.38</v>
      </c>
      <c r="Q675" s="9">
        <v>1.275</v>
      </c>
      <c r="R675" s="17">
        <v>1</v>
      </c>
      <c r="S675" s="18">
        <f t="shared" si="1352"/>
        <v>359849.519081364</v>
      </c>
      <c r="U675" s="21">
        <f>U670+V670+W670+X670+U672+V672+W672</f>
        <v>4549494.67578622</v>
      </c>
      <c r="V675" s="21"/>
      <c r="W675" s="21"/>
      <c r="X675" s="22">
        <f>U675/Y670</f>
        <v>252749.704210346</v>
      </c>
      <c r="Y675" s="22"/>
      <c r="Z675" s="11">
        <v>2704</v>
      </c>
      <c r="AA675" s="11">
        <v>2.209</v>
      </c>
      <c r="AB675" s="12">
        <v>1.35</v>
      </c>
      <c r="AC675" s="13">
        <f t="shared" si="1353"/>
        <v>8063.7336</v>
      </c>
      <c r="AD675" s="11">
        <v>3</v>
      </c>
      <c r="AE675" s="11">
        <v>430</v>
      </c>
      <c r="AF675" s="11">
        <v>1.39</v>
      </c>
      <c r="AG675" s="16">
        <f t="shared" si="1354"/>
        <v>3.45172839506173</v>
      </c>
      <c r="AH675" s="11">
        <v>1</v>
      </c>
      <c r="AI675" s="11">
        <v>2.38</v>
      </c>
      <c r="AJ675" s="8">
        <f t="shared" si="1355"/>
        <v>3.38</v>
      </c>
      <c r="AK675" s="9">
        <v>1.275</v>
      </c>
      <c r="AL675" s="17">
        <v>1</v>
      </c>
      <c r="AM675" s="18">
        <f t="shared" si="1356"/>
        <v>359849.519081364</v>
      </c>
      <c r="AO675" s="21">
        <f>AO670+AP670+AQ670+AR670+AO672+AP672+AQ672</f>
        <v>4532419.38661773</v>
      </c>
      <c r="AP675" s="21"/>
      <c r="AQ675" s="21"/>
      <c r="AR675" s="22">
        <f>AO675/AS670</f>
        <v>251801.077034318</v>
      </c>
      <c r="AS675" s="22"/>
      <c r="AT675" s="11">
        <v>2704</v>
      </c>
      <c r="AU675" s="11">
        <v>2.209</v>
      </c>
      <c r="AV675" s="12">
        <v>1.35</v>
      </c>
      <c r="AW675" s="13">
        <f t="shared" si="1357"/>
        <v>8063.7336</v>
      </c>
      <c r="AX675" s="11">
        <v>3</v>
      </c>
      <c r="AY675" s="11">
        <v>430</v>
      </c>
      <c r="AZ675" s="11">
        <v>1.39</v>
      </c>
      <c r="BA675" s="16">
        <f t="shared" si="1358"/>
        <v>3.45172839506173</v>
      </c>
      <c r="BB675" s="11">
        <v>1</v>
      </c>
      <c r="BC675" s="11">
        <v>2.38</v>
      </c>
      <c r="BD675" s="8">
        <f t="shared" si="1359"/>
        <v>3.38</v>
      </c>
      <c r="BE675" s="9">
        <v>1.275</v>
      </c>
      <c r="BF675" s="17">
        <v>1.015</v>
      </c>
      <c r="BG675" s="18">
        <f t="shared" si="1360"/>
        <v>365247.261867584</v>
      </c>
      <c r="BI675" s="21">
        <f>BI670+BJ670+BK670+BL670+BI672+BJ672+BK672</f>
        <v>4938092.18022415</v>
      </c>
      <c r="BJ675" s="21"/>
      <c r="BK675" s="21"/>
      <c r="BL675" s="22">
        <f>BI675/BM670</f>
        <v>274338.454456897</v>
      </c>
      <c r="BM675" s="22"/>
      <c r="BN675" s="11">
        <v>2704</v>
      </c>
      <c r="BO675" s="11">
        <v>2.209</v>
      </c>
      <c r="BP675" s="12">
        <v>1.35</v>
      </c>
      <c r="BQ675" s="13">
        <f t="shared" si="1361"/>
        <v>8063.7336</v>
      </c>
      <c r="BR675" s="11">
        <v>3</v>
      </c>
      <c r="BS675" s="11">
        <v>430</v>
      </c>
      <c r="BT675" s="11">
        <v>1.39</v>
      </c>
      <c r="BU675" s="16">
        <f t="shared" si="1362"/>
        <v>3.45172839506173</v>
      </c>
      <c r="BV675" s="11">
        <v>1</v>
      </c>
      <c r="BW675" s="11">
        <v>2.38</v>
      </c>
      <c r="BX675" s="8">
        <f t="shared" si="1363"/>
        <v>3.38</v>
      </c>
      <c r="BY675" s="9">
        <v>1.275</v>
      </c>
      <c r="BZ675" s="17">
        <v>1.015</v>
      </c>
      <c r="CA675" s="18">
        <f t="shared" si="1364"/>
        <v>365247.261867584</v>
      </c>
      <c r="CC675" s="21">
        <f>CC670+CD670+CE670+CF670+CC672+CD672+CE672</f>
        <v>5488123.29772554</v>
      </c>
      <c r="CD675" s="21"/>
      <c r="CE675" s="21"/>
      <c r="CF675" s="22">
        <f>CC675/CG670</f>
        <v>304895.73876253</v>
      </c>
      <c r="CG675" s="22"/>
      <c r="CH675" s="11">
        <f t="shared" si="1365"/>
        <v>3132</v>
      </c>
      <c r="CI675" s="11">
        <v>2.209</v>
      </c>
      <c r="CJ675" s="12">
        <v>1.35</v>
      </c>
      <c r="CK675" s="13">
        <f t="shared" si="1366"/>
        <v>9340.0938</v>
      </c>
      <c r="CL675" s="11">
        <v>3</v>
      </c>
      <c r="CM675" s="11">
        <v>430</v>
      </c>
      <c r="CN675" s="11">
        <v>1.39</v>
      </c>
      <c r="CO675" s="16">
        <f t="shared" si="1367"/>
        <v>3.45172839506173</v>
      </c>
      <c r="CP675" s="11">
        <v>1</v>
      </c>
      <c r="CQ675" s="11">
        <v>2.38</v>
      </c>
      <c r="CR675" s="8">
        <f t="shared" si="1368"/>
        <v>3.38</v>
      </c>
      <c r="CS675" s="9">
        <v>1.275</v>
      </c>
      <c r="CT675" s="17">
        <v>1.085</v>
      </c>
      <c r="CU675" s="18">
        <f t="shared" si="1369"/>
        <v>452236.624531314</v>
      </c>
      <c r="CW675" s="21">
        <f>CW670+CX670+CY670+CZ670+CW672+CX672+CY672</f>
        <v>6004507.71918033</v>
      </c>
      <c r="CX675" s="21"/>
      <c r="CY675" s="21"/>
      <c r="CZ675" s="22">
        <f>CW675/DA670</f>
        <v>333583.762176685</v>
      </c>
      <c r="DA675" s="22"/>
      <c r="DB675" s="11">
        <f t="shared" si="1378"/>
        <v>3144</v>
      </c>
      <c r="DC675" s="11">
        <v>2.209</v>
      </c>
      <c r="DD675" s="12">
        <v>1.35</v>
      </c>
      <c r="DE675" s="13">
        <f t="shared" si="1370"/>
        <v>9375.8796</v>
      </c>
      <c r="DF675" s="11">
        <v>3</v>
      </c>
      <c r="DG675" s="11">
        <v>430</v>
      </c>
      <c r="DH675" s="11">
        <v>1.39</v>
      </c>
      <c r="DI675" s="16">
        <f t="shared" si="1371"/>
        <v>3.45172839506173</v>
      </c>
      <c r="DJ675" s="11">
        <v>1</v>
      </c>
      <c r="DK675" s="11">
        <v>2.38</v>
      </c>
      <c r="DL675" s="8">
        <f t="shared" si="1372"/>
        <v>3.38</v>
      </c>
      <c r="DM675" s="9">
        <v>1.275</v>
      </c>
      <c r="DN675" s="17">
        <v>1.085</v>
      </c>
      <c r="DO675" s="18">
        <f t="shared" si="1373"/>
        <v>453969.331904997</v>
      </c>
      <c r="DQ675" s="21">
        <f>DQ670+DR670+DS670+DT670+DQ672+DR672+DS672</f>
        <v>9050248.52886965</v>
      </c>
      <c r="DR675" s="21"/>
      <c r="DS675" s="21"/>
      <c r="DT675" s="22">
        <f>DQ675/DU670</f>
        <v>502791.584937203</v>
      </c>
      <c r="DU675" s="22"/>
      <c r="DV675" s="11">
        <f t="shared" si="1379"/>
        <v>3203</v>
      </c>
      <c r="DW675" s="11">
        <v>2.209</v>
      </c>
      <c r="DX675" s="12">
        <v>1.35</v>
      </c>
      <c r="DY675" s="13">
        <f t="shared" si="1374"/>
        <v>9551.82645</v>
      </c>
      <c r="DZ675" s="11">
        <v>3</v>
      </c>
      <c r="EA675" s="11">
        <v>430</v>
      </c>
      <c r="EB675" s="11">
        <v>1.48</v>
      </c>
      <c r="EC675" s="16">
        <f t="shared" si="1375"/>
        <v>3.54172839506173</v>
      </c>
      <c r="ED675" s="11">
        <v>1</v>
      </c>
      <c r="EE675" s="11">
        <v>3.18</v>
      </c>
      <c r="EF675" s="8">
        <f t="shared" si="1376"/>
        <v>4.18</v>
      </c>
      <c r="EG675" s="9">
        <v>1.275</v>
      </c>
      <c r="EH675" s="17">
        <v>1.2</v>
      </c>
      <c r="EI675" s="18">
        <f t="shared" si="1377"/>
        <v>649068.665628715</v>
      </c>
    </row>
    <row r="676" customHeight="1" spans="1:140">
      <c r="A676" s="21"/>
      <c r="B676" s="21"/>
      <c r="C676" s="21"/>
      <c r="D676" s="22"/>
      <c r="E676" s="22"/>
      <c r="F676" s="11">
        <v>2704</v>
      </c>
      <c r="G676" s="11">
        <v>0.5</v>
      </c>
      <c r="H676" s="12">
        <v>1.35</v>
      </c>
      <c r="I676" s="13">
        <f t="shared" si="1349"/>
        <v>1825.2</v>
      </c>
      <c r="J676" s="11">
        <v>3</v>
      </c>
      <c r="K676" s="11">
        <v>680</v>
      </c>
      <c r="L676" s="11">
        <v>1.39</v>
      </c>
      <c r="M676" s="16">
        <f t="shared" si="1350"/>
        <v>3.91238805970149</v>
      </c>
      <c r="N676" s="11">
        <v>1</v>
      </c>
      <c r="O676" s="11">
        <v>2.38</v>
      </c>
      <c r="P676" s="8">
        <f t="shared" si="1351"/>
        <v>3.38</v>
      </c>
      <c r="Q676" s="9">
        <v>1.275</v>
      </c>
      <c r="R676" s="17">
        <v>1</v>
      </c>
      <c r="S676" s="18">
        <f t="shared" si="1352"/>
        <v>92321.0052412836</v>
      </c>
      <c r="U676" s="21"/>
      <c r="V676" s="21"/>
      <c r="W676" s="21"/>
      <c r="X676" s="22"/>
      <c r="Y676" s="22"/>
      <c r="Z676" s="11">
        <v>2704</v>
      </c>
      <c r="AA676" s="11">
        <v>0.5</v>
      </c>
      <c r="AB676" s="12">
        <v>1.35</v>
      </c>
      <c r="AC676" s="13">
        <f t="shared" si="1353"/>
        <v>1825.2</v>
      </c>
      <c r="AD676" s="11">
        <v>3</v>
      </c>
      <c r="AE676" s="11">
        <v>680</v>
      </c>
      <c r="AF676" s="11">
        <v>1.39</v>
      </c>
      <c r="AG676" s="16">
        <f t="shared" si="1354"/>
        <v>3.91238805970149</v>
      </c>
      <c r="AH676" s="11">
        <v>1</v>
      </c>
      <c r="AI676" s="11">
        <v>2.38</v>
      </c>
      <c r="AJ676" s="8">
        <f t="shared" si="1355"/>
        <v>3.38</v>
      </c>
      <c r="AK676" s="9">
        <v>1.275</v>
      </c>
      <c r="AL676" s="17">
        <v>1</v>
      </c>
      <c r="AM676" s="18">
        <f t="shared" si="1356"/>
        <v>92321.0052412836</v>
      </c>
      <c r="AO676" s="21"/>
      <c r="AP676" s="21"/>
      <c r="AQ676" s="21"/>
      <c r="AR676" s="22"/>
      <c r="AS676" s="22"/>
      <c r="AT676" s="11">
        <v>2704</v>
      </c>
      <c r="AU676" s="11">
        <v>0.5</v>
      </c>
      <c r="AV676" s="12">
        <v>1.35</v>
      </c>
      <c r="AW676" s="13">
        <f t="shared" si="1357"/>
        <v>1825.2</v>
      </c>
      <c r="AX676" s="11">
        <v>3</v>
      </c>
      <c r="AY676" s="11">
        <v>680</v>
      </c>
      <c r="AZ676" s="11">
        <v>1.39</v>
      </c>
      <c r="BA676" s="16">
        <f t="shared" si="1358"/>
        <v>3.91238805970149</v>
      </c>
      <c r="BB676" s="11">
        <v>1</v>
      </c>
      <c r="BC676" s="11">
        <v>2.38</v>
      </c>
      <c r="BD676" s="8">
        <f t="shared" si="1359"/>
        <v>3.38</v>
      </c>
      <c r="BE676" s="9">
        <v>1.275</v>
      </c>
      <c r="BF676" s="17">
        <v>1.015</v>
      </c>
      <c r="BG676" s="18">
        <f t="shared" si="1360"/>
        <v>93705.8203199028</v>
      </c>
      <c r="BI676" s="21"/>
      <c r="BJ676" s="21"/>
      <c r="BK676" s="21"/>
      <c r="BL676" s="22"/>
      <c r="BM676" s="22"/>
      <c r="BN676" s="11">
        <v>2704</v>
      </c>
      <c r="BO676" s="11">
        <v>0.5</v>
      </c>
      <c r="BP676" s="12">
        <v>1.35</v>
      </c>
      <c r="BQ676" s="13">
        <f t="shared" si="1361"/>
        <v>1825.2</v>
      </c>
      <c r="BR676" s="11">
        <v>3</v>
      </c>
      <c r="BS676" s="11">
        <v>680</v>
      </c>
      <c r="BT676" s="11">
        <v>1.39</v>
      </c>
      <c r="BU676" s="16">
        <f t="shared" si="1362"/>
        <v>3.91238805970149</v>
      </c>
      <c r="BV676" s="11">
        <v>1</v>
      </c>
      <c r="BW676" s="11">
        <v>2.38</v>
      </c>
      <c r="BX676" s="8">
        <f t="shared" si="1363"/>
        <v>3.38</v>
      </c>
      <c r="BY676" s="9">
        <v>1.275</v>
      </c>
      <c r="BZ676" s="17">
        <v>1.015</v>
      </c>
      <c r="CA676" s="18">
        <f t="shared" si="1364"/>
        <v>93705.8203199028</v>
      </c>
      <c r="CC676" s="21"/>
      <c r="CD676" s="21"/>
      <c r="CE676" s="21"/>
      <c r="CF676" s="22"/>
      <c r="CG676" s="22"/>
      <c r="CH676" s="11">
        <f t="shared" si="1365"/>
        <v>3132</v>
      </c>
      <c r="CI676" s="11">
        <v>0.5</v>
      </c>
      <c r="CJ676" s="12">
        <v>1.35</v>
      </c>
      <c r="CK676" s="13">
        <f t="shared" si="1366"/>
        <v>2114.1</v>
      </c>
      <c r="CL676" s="11">
        <v>3</v>
      </c>
      <c r="CM676" s="11">
        <v>680</v>
      </c>
      <c r="CN676" s="11">
        <v>1.39</v>
      </c>
      <c r="CO676" s="16">
        <f t="shared" si="1367"/>
        <v>3.91238805970149</v>
      </c>
      <c r="CP676" s="11">
        <v>1</v>
      </c>
      <c r="CQ676" s="11">
        <v>2.38</v>
      </c>
      <c r="CR676" s="8">
        <f t="shared" si="1368"/>
        <v>3.38</v>
      </c>
      <c r="CS676" s="9">
        <v>1.275</v>
      </c>
      <c r="CT676" s="17">
        <v>1.085</v>
      </c>
      <c r="CU676" s="18">
        <f t="shared" si="1369"/>
        <v>116023.330780708</v>
      </c>
      <c r="CW676" s="21"/>
      <c r="CX676" s="21"/>
      <c r="CY676" s="21"/>
      <c r="CZ676" s="22"/>
      <c r="DA676" s="22"/>
      <c r="DB676" s="11">
        <f t="shared" si="1378"/>
        <v>3144</v>
      </c>
      <c r="DC676" s="11">
        <v>0.5</v>
      </c>
      <c r="DD676" s="12">
        <v>1.35</v>
      </c>
      <c r="DE676" s="13">
        <f t="shared" si="1370"/>
        <v>2122.2</v>
      </c>
      <c r="DF676" s="11">
        <v>3</v>
      </c>
      <c r="DG676" s="11">
        <v>680</v>
      </c>
      <c r="DH676" s="11">
        <v>1.39</v>
      </c>
      <c r="DI676" s="16">
        <f t="shared" si="1371"/>
        <v>3.91238805970149</v>
      </c>
      <c r="DJ676" s="11">
        <v>1</v>
      </c>
      <c r="DK676" s="11">
        <v>2.38</v>
      </c>
      <c r="DL676" s="8">
        <f t="shared" si="1372"/>
        <v>3.38</v>
      </c>
      <c r="DM676" s="9">
        <v>1.275</v>
      </c>
      <c r="DN676" s="17">
        <v>1.085</v>
      </c>
      <c r="DO676" s="18">
        <f t="shared" si="1373"/>
        <v>116467.864615117</v>
      </c>
      <c r="DQ676" s="21"/>
      <c r="DR676" s="21"/>
      <c r="DS676" s="21"/>
      <c r="DT676" s="22"/>
      <c r="DU676" s="22"/>
      <c r="DV676" s="11">
        <f t="shared" si="1379"/>
        <v>3203</v>
      </c>
      <c r="DW676" s="11">
        <v>0.5</v>
      </c>
      <c r="DX676" s="12">
        <v>1.35</v>
      </c>
      <c r="DY676" s="13">
        <f t="shared" si="1374"/>
        <v>2162.025</v>
      </c>
      <c r="DZ676" s="11">
        <v>3</v>
      </c>
      <c r="EA676" s="11">
        <v>680</v>
      </c>
      <c r="EB676" s="11">
        <v>1.48</v>
      </c>
      <c r="EC676" s="16">
        <f t="shared" si="1375"/>
        <v>4.00238805970149</v>
      </c>
      <c r="ED676" s="11">
        <v>1</v>
      </c>
      <c r="EE676" s="11">
        <v>3.18</v>
      </c>
      <c r="EF676" s="8">
        <f t="shared" si="1376"/>
        <v>4.18</v>
      </c>
      <c r="EG676" s="9">
        <v>1.275</v>
      </c>
      <c r="EH676" s="17">
        <v>1.2</v>
      </c>
      <c r="EI676" s="18">
        <f t="shared" si="1377"/>
        <v>166023.235429684</v>
      </c>
    </row>
    <row r="677" customHeight="1" spans="1:140">
      <c r="F677" s="11">
        <v>2704</v>
      </c>
      <c r="G677" s="11">
        <v>0.5</v>
      </c>
      <c r="H677" s="12">
        <v>1.35</v>
      </c>
      <c r="I677" s="13">
        <f t="shared" si="1349"/>
        <v>1825.2</v>
      </c>
      <c r="J677" s="11">
        <v>3</v>
      </c>
      <c r="K677" s="11">
        <v>680</v>
      </c>
      <c r="L677" s="11">
        <v>1.39</v>
      </c>
      <c r="M677" s="16">
        <f t="shared" si="1350"/>
        <v>3.91238805970149</v>
      </c>
      <c r="N677" s="11">
        <v>1</v>
      </c>
      <c r="O677" s="11">
        <v>2.38</v>
      </c>
      <c r="P677" s="8">
        <f t="shared" si="1351"/>
        <v>3.38</v>
      </c>
      <c r="Q677" s="9">
        <v>1.275</v>
      </c>
      <c r="R677" s="17">
        <v>1</v>
      </c>
      <c r="S677" s="18">
        <f t="shared" si="1352"/>
        <v>92321.0052412836</v>
      </c>
      <c r="Z677" s="11">
        <v>2704</v>
      </c>
      <c r="AA677" s="11">
        <v>0.5</v>
      </c>
      <c r="AB677" s="12">
        <v>1.35</v>
      </c>
      <c r="AC677" s="13">
        <f t="shared" si="1353"/>
        <v>1825.2</v>
      </c>
      <c r="AD677" s="11">
        <v>3</v>
      </c>
      <c r="AE677" s="11">
        <v>680</v>
      </c>
      <c r="AF677" s="11">
        <v>1.39</v>
      </c>
      <c r="AG677" s="16">
        <f t="shared" si="1354"/>
        <v>3.91238805970149</v>
      </c>
      <c r="AH677" s="11">
        <v>1</v>
      </c>
      <c r="AI677" s="11">
        <v>2.38</v>
      </c>
      <c r="AJ677" s="8">
        <f t="shared" si="1355"/>
        <v>3.38</v>
      </c>
      <c r="AK677" s="9">
        <v>1.275</v>
      </c>
      <c r="AL677" s="17">
        <v>1</v>
      </c>
      <c r="AM677" s="18">
        <f t="shared" si="1356"/>
        <v>92321.0052412836</v>
      </c>
      <c r="AT677" s="11">
        <v>2704</v>
      </c>
      <c r="AU677" s="11">
        <v>0.5</v>
      </c>
      <c r="AV677" s="12">
        <v>1.35</v>
      </c>
      <c r="AW677" s="13">
        <f t="shared" si="1357"/>
        <v>1825.2</v>
      </c>
      <c r="AX677" s="11">
        <v>3</v>
      </c>
      <c r="AY677" s="11">
        <v>680</v>
      </c>
      <c r="AZ677" s="11">
        <v>1.39</v>
      </c>
      <c r="BA677" s="16">
        <f t="shared" si="1358"/>
        <v>3.91238805970149</v>
      </c>
      <c r="BB677" s="11">
        <v>1</v>
      </c>
      <c r="BC677" s="11">
        <v>2.38</v>
      </c>
      <c r="BD677" s="8">
        <f t="shared" si="1359"/>
        <v>3.38</v>
      </c>
      <c r="BE677" s="9">
        <v>1.275</v>
      </c>
      <c r="BF677" s="17">
        <v>1.015</v>
      </c>
      <c r="BG677" s="18">
        <f t="shared" si="1360"/>
        <v>93705.8203199028</v>
      </c>
      <c r="BN677" s="11">
        <v>2704</v>
      </c>
      <c r="BO677" s="11">
        <v>0.5</v>
      </c>
      <c r="BP677" s="12">
        <v>1.35</v>
      </c>
      <c r="BQ677" s="13">
        <f t="shared" si="1361"/>
        <v>1825.2</v>
      </c>
      <c r="BR677" s="11">
        <v>3</v>
      </c>
      <c r="BS677" s="11">
        <v>680</v>
      </c>
      <c r="BT677" s="11">
        <v>1.39</v>
      </c>
      <c r="BU677" s="16">
        <f t="shared" si="1362"/>
        <v>3.91238805970149</v>
      </c>
      <c r="BV677" s="11">
        <v>1</v>
      </c>
      <c r="BW677" s="11">
        <v>2.38</v>
      </c>
      <c r="BX677" s="8">
        <f t="shared" si="1363"/>
        <v>3.38</v>
      </c>
      <c r="BY677" s="9">
        <v>1.275</v>
      </c>
      <c r="BZ677" s="17">
        <v>1.015</v>
      </c>
      <c r="CA677" s="18">
        <f t="shared" si="1364"/>
        <v>93705.8203199028</v>
      </c>
      <c r="CH677" s="11">
        <f t="shared" si="1365"/>
        <v>3132</v>
      </c>
      <c r="CI677" s="11">
        <v>0.5</v>
      </c>
      <c r="CJ677" s="12">
        <v>1.35</v>
      </c>
      <c r="CK677" s="13">
        <f t="shared" si="1366"/>
        <v>2114.1</v>
      </c>
      <c r="CL677" s="11">
        <v>3</v>
      </c>
      <c r="CM677" s="11">
        <v>680</v>
      </c>
      <c r="CN677" s="11">
        <v>1.39</v>
      </c>
      <c r="CO677" s="16">
        <f t="shared" si="1367"/>
        <v>3.91238805970149</v>
      </c>
      <c r="CP677" s="11">
        <v>1</v>
      </c>
      <c r="CQ677" s="11">
        <v>2.38</v>
      </c>
      <c r="CR677" s="8">
        <f t="shared" si="1368"/>
        <v>3.38</v>
      </c>
      <c r="CS677" s="9">
        <v>1.275</v>
      </c>
      <c r="CT677" s="17">
        <v>1.085</v>
      </c>
      <c r="CU677" s="18">
        <f t="shared" si="1369"/>
        <v>116023.330780708</v>
      </c>
      <c r="DB677" s="11">
        <f t="shared" si="1378"/>
        <v>3144</v>
      </c>
      <c r="DC677" s="11">
        <v>0.5</v>
      </c>
      <c r="DD677" s="12">
        <v>1.35</v>
      </c>
      <c r="DE677" s="13">
        <f t="shared" si="1370"/>
        <v>2122.2</v>
      </c>
      <c r="DF677" s="11">
        <v>3</v>
      </c>
      <c r="DG677" s="11">
        <v>680</v>
      </c>
      <c r="DH677" s="11">
        <v>1.39</v>
      </c>
      <c r="DI677" s="16">
        <f t="shared" si="1371"/>
        <v>3.91238805970149</v>
      </c>
      <c r="DJ677" s="11">
        <v>1</v>
      </c>
      <c r="DK677" s="11">
        <v>2.38</v>
      </c>
      <c r="DL677" s="8">
        <f t="shared" si="1372"/>
        <v>3.38</v>
      </c>
      <c r="DM677" s="9">
        <v>1.275</v>
      </c>
      <c r="DN677" s="17">
        <v>1.085</v>
      </c>
      <c r="DO677" s="18">
        <f t="shared" si="1373"/>
        <v>116467.864615117</v>
      </c>
      <c r="DV677" s="11">
        <f t="shared" si="1379"/>
        <v>3203</v>
      </c>
      <c r="DW677" s="11">
        <v>0.5</v>
      </c>
      <c r="DX677" s="12">
        <v>1.35</v>
      </c>
      <c r="DY677" s="13">
        <f t="shared" si="1374"/>
        <v>2162.025</v>
      </c>
      <c r="DZ677" s="11">
        <v>3</v>
      </c>
      <c r="EA677" s="11">
        <v>680</v>
      </c>
      <c r="EB677" s="11">
        <v>1.48</v>
      </c>
      <c r="EC677" s="16">
        <f t="shared" si="1375"/>
        <v>4.00238805970149</v>
      </c>
      <c r="ED677" s="11">
        <v>1</v>
      </c>
      <c r="EE677" s="11">
        <v>3.18</v>
      </c>
      <c r="EF677" s="8">
        <f t="shared" si="1376"/>
        <v>4.18</v>
      </c>
      <c r="EG677" s="9">
        <v>1.275</v>
      </c>
      <c r="EH677" s="17">
        <v>1.2</v>
      </c>
      <c r="EI677" s="18">
        <f t="shared" si="1377"/>
        <v>166023.235429684</v>
      </c>
    </row>
    <row r="678" customHeight="1" spans="1:140">
      <c r="F678" s="11">
        <v>2704</v>
      </c>
      <c r="G678" s="11">
        <v>0.5</v>
      </c>
      <c r="H678" s="12">
        <v>1.35</v>
      </c>
      <c r="I678" s="13">
        <f t="shared" si="1349"/>
        <v>1825.2</v>
      </c>
      <c r="J678" s="11">
        <v>3</v>
      </c>
      <c r="K678" s="11">
        <v>430</v>
      </c>
      <c r="L678" s="11">
        <v>1.39</v>
      </c>
      <c r="M678" s="16">
        <f t="shared" si="1350"/>
        <v>3.45172839506173</v>
      </c>
      <c r="N678" s="11">
        <v>1</v>
      </c>
      <c r="O678" s="11">
        <v>2.38</v>
      </c>
      <c r="P678" s="8">
        <f t="shared" si="1351"/>
        <v>3.38</v>
      </c>
      <c r="Q678" s="9">
        <v>1.275</v>
      </c>
      <c r="R678" s="17">
        <v>1</v>
      </c>
      <c r="S678" s="18">
        <f t="shared" si="1352"/>
        <v>81450.773898</v>
      </c>
      <c r="Z678" s="11">
        <v>2704</v>
      </c>
      <c r="AA678" s="11">
        <v>0.5</v>
      </c>
      <c r="AB678" s="12">
        <v>1.35</v>
      </c>
      <c r="AC678" s="13">
        <f t="shared" si="1353"/>
        <v>1825.2</v>
      </c>
      <c r="AD678" s="11">
        <v>3</v>
      </c>
      <c r="AE678" s="11">
        <v>430</v>
      </c>
      <c r="AF678" s="11">
        <v>1.39</v>
      </c>
      <c r="AG678" s="16">
        <f t="shared" si="1354"/>
        <v>3.45172839506173</v>
      </c>
      <c r="AH678" s="11">
        <v>1</v>
      </c>
      <c r="AI678" s="11">
        <v>2.38</v>
      </c>
      <c r="AJ678" s="8">
        <f t="shared" si="1355"/>
        <v>3.38</v>
      </c>
      <c r="AK678" s="9">
        <v>1.275</v>
      </c>
      <c r="AL678" s="17">
        <v>1</v>
      </c>
      <c r="AM678" s="18">
        <f t="shared" si="1356"/>
        <v>81450.773898</v>
      </c>
      <c r="AT678" s="11">
        <v>2704</v>
      </c>
      <c r="AU678" s="11">
        <v>0.5</v>
      </c>
      <c r="AV678" s="12">
        <v>1.35</v>
      </c>
      <c r="AW678" s="13">
        <f t="shared" si="1357"/>
        <v>1825.2</v>
      </c>
      <c r="AX678" s="11">
        <v>3</v>
      </c>
      <c r="AY678" s="11">
        <v>430</v>
      </c>
      <c r="AZ678" s="11">
        <v>1.39</v>
      </c>
      <c r="BA678" s="16">
        <f t="shared" si="1358"/>
        <v>3.45172839506173</v>
      </c>
      <c r="BB678" s="11">
        <v>1</v>
      </c>
      <c r="BC678" s="11">
        <v>2.38</v>
      </c>
      <c r="BD678" s="8">
        <f t="shared" si="1359"/>
        <v>3.38</v>
      </c>
      <c r="BE678" s="9">
        <v>1.275</v>
      </c>
      <c r="BF678" s="17">
        <v>1.015</v>
      </c>
      <c r="BG678" s="18">
        <f t="shared" si="1360"/>
        <v>82672.53550647</v>
      </c>
      <c r="BN678" s="11">
        <v>2704</v>
      </c>
      <c r="BO678" s="11">
        <v>0.5</v>
      </c>
      <c r="BP678" s="12">
        <v>1.35</v>
      </c>
      <c r="BQ678" s="13">
        <f t="shared" si="1361"/>
        <v>1825.2</v>
      </c>
      <c r="BR678" s="11">
        <v>3</v>
      </c>
      <c r="BS678" s="11">
        <v>430</v>
      </c>
      <c r="BT678" s="11">
        <v>1.39</v>
      </c>
      <c r="BU678" s="16">
        <f t="shared" si="1362"/>
        <v>3.45172839506173</v>
      </c>
      <c r="BV678" s="11">
        <v>1</v>
      </c>
      <c r="BW678" s="11">
        <v>2.38</v>
      </c>
      <c r="BX678" s="8">
        <f t="shared" si="1363"/>
        <v>3.38</v>
      </c>
      <c r="BY678" s="9">
        <v>1.275</v>
      </c>
      <c r="BZ678" s="17">
        <v>1.015</v>
      </c>
      <c r="CA678" s="18">
        <f t="shared" si="1364"/>
        <v>82672.53550647</v>
      </c>
      <c r="CH678" s="11">
        <f t="shared" si="1365"/>
        <v>3132</v>
      </c>
      <c r="CI678" s="11">
        <v>0.5</v>
      </c>
      <c r="CJ678" s="12">
        <v>1.35</v>
      </c>
      <c r="CK678" s="13">
        <f t="shared" si="1366"/>
        <v>2114.1</v>
      </c>
      <c r="CL678" s="11">
        <v>3</v>
      </c>
      <c r="CM678" s="11">
        <v>430</v>
      </c>
      <c r="CN678" s="11">
        <v>1.39</v>
      </c>
      <c r="CO678" s="16">
        <f t="shared" si="1367"/>
        <v>3.45172839506173</v>
      </c>
      <c r="CP678" s="11">
        <v>1</v>
      </c>
      <c r="CQ678" s="11">
        <v>2.38</v>
      </c>
      <c r="CR678" s="8">
        <f t="shared" si="1368"/>
        <v>3.38</v>
      </c>
      <c r="CS678" s="9">
        <v>1.275</v>
      </c>
      <c r="CT678" s="17">
        <v>1.085</v>
      </c>
      <c r="CU678" s="18">
        <f t="shared" si="1369"/>
        <v>102362.296181828</v>
      </c>
      <c r="DB678" s="11">
        <f t="shared" si="1378"/>
        <v>3144</v>
      </c>
      <c r="DC678" s="11">
        <v>0.5</v>
      </c>
      <c r="DD678" s="12">
        <v>1.35</v>
      </c>
      <c r="DE678" s="13">
        <f t="shared" si="1370"/>
        <v>2122.2</v>
      </c>
      <c r="DF678" s="11">
        <v>3</v>
      </c>
      <c r="DG678" s="11">
        <v>430</v>
      </c>
      <c r="DH678" s="11">
        <v>1.39</v>
      </c>
      <c r="DI678" s="16">
        <f t="shared" si="1371"/>
        <v>3.45172839506173</v>
      </c>
      <c r="DJ678" s="11">
        <v>1</v>
      </c>
      <c r="DK678" s="11">
        <v>2.38</v>
      </c>
      <c r="DL678" s="8">
        <f t="shared" si="1372"/>
        <v>3.38</v>
      </c>
      <c r="DM678" s="9">
        <v>1.275</v>
      </c>
      <c r="DN678" s="17">
        <v>1.085</v>
      </c>
      <c r="DO678" s="18">
        <f t="shared" si="1373"/>
        <v>102754.488887505</v>
      </c>
      <c r="DV678" s="11">
        <f t="shared" si="1379"/>
        <v>3203</v>
      </c>
      <c r="DW678" s="11">
        <v>0.5</v>
      </c>
      <c r="DX678" s="12">
        <v>1.35</v>
      </c>
      <c r="DY678" s="13">
        <f t="shared" si="1374"/>
        <v>2162.025</v>
      </c>
      <c r="DZ678" s="11">
        <v>3</v>
      </c>
      <c r="EA678" s="11">
        <v>430</v>
      </c>
      <c r="EB678" s="11">
        <v>1.48</v>
      </c>
      <c r="EC678" s="16">
        <f t="shared" si="1375"/>
        <v>3.54172839506173</v>
      </c>
      <c r="ED678" s="11">
        <v>1</v>
      </c>
      <c r="EE678" s="11">
        <v>3.18</v>
      </c>
      <c r="EF678" s="8">
        <f t="shared" si="1376"/>
        <v>4.18</v>
      </c>
      <c r="EG678" s="9">
        <v>1.275</v>
      </c>
      <c r="EH678" s="17">
        <v>1.2</v>
      </c>
      <c r="EI678" s="18">
        <f t="shared" si="1377"/>
        <v>146914.5915864</v>
      </c>
    </row>
    <row r="679" customHeight="1" spans="1:140">
      <c r="F679" s="23" t="s">
        <v>1</v>
      </c>
      <c r="G679" s="24"/>
      <c r="H679" s="24"/>
      <c r="I679" s="24"/>
      <c r="J679" s="24"/>
      <c r="K679" s="24"/>
      <c r="L679" s="24"/>
      <c r="M679" s="25">
        <f>SUM(S670:S678)</f>
        <v>2249548.39915331</v>
      </c>
      <c r="N679" s="25"/>
      <c r="O679" s="25"/>
      <c r="P679" s="25"/>
      <c r="Q679" s="25"/>
      <c r="R679" s="25"/>
      <c r="S679" s="25"/>
      <c r="Z679" s="23" t="s">
        <v>1</v>
      </c>
      <c r="AA679" s="24"/>
      <c r="AB679" s="24"/>
      <c r="AC679" s="24"/>
      <c r="AD679" s="24"/>
      <c r="AE679" s="24"/>
      <c r="AF679" s="24"/>
      <c r="AG679" s="25">
        <f>SUM(AM670:AM678)</f>
        <v>2249548.39915331</v>
      </c>
      <c r="AH679" s="25"/>
      <c r="AI679" s="25"/>
      <c r="AJ679" s="25"/>
      <c r="AK679" s="25"/>
      <c r="AL679" s="25"/>
      <c r="AM679" s="25"/>
      <c r="AT679" s="23" t="s">
        <v>1</v>
      </c>
      <c r="AU679" s="24"/>
      <c r="AV679" s="24"/>
      <c r="AW679" s="24"/>
      <c r="AX679" s="24"/>
      <c r="AY679" s="24"/>
      <c r="AZ679" s="24"/>
      <c r="BA679" s="25">
        <f>SUM(BG670:BG678)</f>
        <v>2283291.62514061</v>
      </c>
      <c r="BB679" s="25"/>
      <c r="BC679" s="25"/>
      <c r="BD679" s="25"/>
      <c r="BE679" s="25"/>
      <c r="BF679" s="25"/>
      <c r="BG679" s="25"/>
      <c r="BN679" s="23" t="s">
        <v>1</v>
      </c>
      <c r="BO679" s="24"/>
      <c r="BP679" s="24"/>
      <c r="BQ679" s="24"/>
      <c r="BR679" s="24"/>
      <c r="BS679" s="24"/>
      <c r="BT679" s="24"/>
      <c r="BU679" s="25">
        <f>SUM(CA670:CA678)</f>
        <v>2283291.62514061</v>
      </c>
      <c r="BV679" s="25"/>
      <c r="BW679" s="25"/>
      <c r="BX679" s="25"/>
      <c r="BY679" s="25"/>
      <c r="BZ679" s="25"/>
      <c r="CA679" s="25"/>
      <c r="CH679" s="23" t="s">
        <v>1</v>
      </c>
      <c r="CI679" s="24"/>
      <c r="CJ679" s="24"/>
      <c r="CK679" s="24"/>
      <c r="CL679" s="24"/>
      <c r="CM679" s="24"/>
      <c r="CN679" s="24"/>
      <c r="CO679" s="25">
        <f>SUM(CU670:CU678)</f>
        <v>2827093.32876138</v>
      </c>
      <c r="CP679" s="25"/>
      <c r="CQ679" s="25"/>
      <c r="CR679" s="25"/>
      <c r="CS679" s="25"/>
      <c r="CT679" s="25"/>
      <c r="CU679" s="25"/>
      <c r="DB679" s="23" t="s">
        <v>1</v>
      </c>
      <c r="DC679" s="24"/>
      <c r="DD679" s="24"/>
      <c r="DE679" s="24"/>
      <c r="DF679" s="24"/>
      <c r="DG679" s="24"/>
      <c r="DH679" s="24"/>
      <c r="DI679" s="25">
        <f>SUM(DO670:DO678)</f>
        <v>2837925.10396736</v>
      </c>
      <c r="DJ679" s="25"/>
      <c r="DK679" s="25"/>
      <c r="DL679" s="25"/>
      <c r="DM679" s="25"/>
      <c r="DN679" s="25"/>
      <c r="DO679" s="25"/>
      <c r="DV679" s="23" t="s">
        <v>1</v>
      </c>
      <c r="DW679" s="24"/>
      <c r="DX679" s="24"/>
      <c r="DY679" s="24"/>
      <c r="DZ679" s="24"/>
      <c r="EA679" s="24"/>
      <c r="EB679" s="24"/>
      <c r="EC679" s="25">
        <f>SUM(EI670:EI678)</f>
        <v>4049136.82191652</v>
      </c>
      <c r="ED679" s="25"/>
      <c r="EE679" s="25"/>
      <c r="EF679" s="25"/>
      <c r="EG679" s="25"/>
      <c r="EH679" s="25"/>
      <c r="EI679" s="25"/>
    </row>
    <row r="680" customHeight="1" spans="1:140">
      <c r="F680" s="24"/>
      <c r="G680" s="24"/>
      <c r="H680" s="24"/>
      <c r="I680" s="24"/>
      <c r="J680" s="24"/>
      <c r="K680" s="24"/>
      <c r="L680" s="24"/>
      <c r="M680" s="25"/>
      <c r="N680" s="25"/>
      <c r="O680" s="25"/>
      <c r="P680" s="25"/>
      <c r="Q680" s="25"/>
      <c r="R680" s="25"/>
      <c r="S680" s="25"/>
      <c r="Z680" s="24"/>
      <c r="AA680" s="24"/>
      <c r="AB680" s="24"/>
      <c r="AC680" s="24"/>
      <c r="AD680" s="24"/>
      <c r="AE680" s="24"/>
      <c r="AF680" s="24"/>
      <c r="AG680" s="25"/>
      <c r="AH680" s="25"/>
      <c r="AI680" s="25"/>
      <c r="AJ680" s="25"/>
      <c r="AK680" s="25"/>
      <c r="AL680" s="25"/>
      <c r="AM680" s="25"/>
      <c r="AT680" s="24"/>
      <c r="AU680" s="24"/>
      <c r="AV680" s="24"/>
      <c r="AW680" s="24"/>
      <c r="AX680" s="24"/>
      <c r="AY680" s="24"/>
      <c r="AZ680" s="24"/>
      <c r="BA680" s="25"/>
      <c r="BB680" s="25"/>
      <c r="BC680" s="25"/>
      <c r="BD680" s="25"/>
      <c r="BE680" s="25"/>
      <c r="BF680" s="25"/>
      <c r="BG680" s="25"/>
      <c r="BN680" s="24"/>
      <c r="BO680" s="24"/>
      <c r="BP680" s="24"/>
      <c r="BQ680" s="24"/>
      <c r="BR680" s="24"/>
      <c r="BS680" s="24"/>
      <c r="BT680" s="24"/>
      <c r="BU680" s="25"/>
      <c r="BV680" s="25"/>
      <c r="BW680" s="25"/>
      <c r="BX680" s="25"/>
      <c r="BY680" s="25"/>
      <c r="BZ680" s="25"/>
      <c r="CA680" s="25"/>
      <c r="CH680" s="24"/>
      <c r="CI680" s="24"/>
      <c r="CJ680" s="24"/>
      <c r="CK680" s="24"/>
      <c r="CL680" s="24"/>
      <c r="CM680" s="24"/>
      <c r="CN680" s="24"/>
      <c r="CO680" s="25"/>
      <c r="CP680" s="25"/>
      <c r="CQ680" s="25"/>
      <c r="CR680" s="25"/>
      <c r="CS680" s="25"/>
      <c r="CT680" s="25"/>
      <c r="CU680" s="25"/>
      <c r="DB680" s="24"/>
      <c r="DC680" s="24"/>
      <c r="DD680" s="24"/>
      <c r="DE680" s="24"/>
      <c r="DF680" s="24"/>
      <c r="DG680" s="24"/>
      <c r="DH680" s="24"/>
      <c r="DI680" s="25"/>
      <c r="DJ680" s="25"/>
      <c r="DK680" s="25"/>
      <c r="DL680" s="25"/>
      <c r="DM680" s="25"/>
      <c r="DN680" s="25"/>
      <c r="DO680" s="25"/>
      <c r="DV680" s="24"/>
      <c r="DW680" s="24"/>
      <c r="DX680" s="24"/>
      <c r="DY680" s="24"/>
      <c r="DZ680" s="24"/>
      <c r="EA680" s="24"/>
      <c r="EB680" s="24"/>
      <c r="EC680" s="25"/>
      <c r="ED680" s="25"/>
      <c r="EE680" s="25"/>
      <c r="EF680" s="25"/>
      <c r="EG680" s="25"/>
      <c r="EH680" s="25"/>
      <c r="EI680" s="25"/>
    </row>
    <row r="681" customHeight="1" spans="1:140">
      <c r="F681" s="3" t="s">
        <v>36</v>
      </c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Z681" s="3" t="s">
        <v>36</v>
      </c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T681" s="3" t="s">
        <v>36</v>
      </c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N681" s="3" t="s">
        <v>36</v>
      </c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H681" s="3" t="s">
        <v>36</v>
      </c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DB681" s="3" t="s">
        <v>36</v>
      </c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V681" s="3" t="s">
        <v>36</v>
      </c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</row>
    <row r="682" customHeight="1" spans="1:140">
      <c r="A682" s="26"/>
      <c r="B682" s="26"/>
      <c r="C682" s="27"/>
      <c r="D682" s="27"/>
      <c r="E682" s="27"/>
      <c r="F682" s="28" t="s">
        <v>37</v>
      </c>
      <c r="G682" s="13" t="s">
        <v>8</v>
      </c>
      <c r="H682" s="13"/>
      <c r="I682" s="13"/>
      <c r="J682" s="13"/>
      <c r="K682" s="7" t="s">
        <v>25</v>
      </c>
      <c r="L682" s="7"/>
      <c r="M682" s="7"/>
      <c r="N682" s="8" t="s">
        <v>10</v>
      </c>
      <c r="O682" s="8"/>
      <c r="P682" s="8"/>
      <c r="Q682" s="9" t="s">
        <v>38</v>
      </c>
      <c r="R682" s="10" t="s">
        <v>12</v>
      </c>
      <c r="S682" s="29" t="s">
        <v>13</v>
      </c>
      <c r="T682" s="11" t="s">
        <v>39</v>
      </c>
      <c r="U682" s="26"/>
      <c r="V682" s="26"/>
      <c r="W682" s="27"/>
      <c r="X682" s="27"/>
      <c r="Y682" s="27"/>
      <c r="Z682" s="28" t="s">
        <v>37</v>
      </c>
      <c r="AA682" s="13" t="s">
        <v>8</v>
      </c>
      <c r="AB682" s="13"/>
      <c r="AC682" s="13"/>
      <c r="AD682" s="13"/>
      <c r="AE682" s="7" t="s">
        <v>25</v>
      </c>
      <c r="AF682" s="7"/>
      <c r="AG682" s="7"/>
      <c r="AH682" s="8" t="s">
        <v>10</v>
      </c>
      <c r="AI682" s="8"/>
      <c r="AJ682" s="8"/>
      <c r="AK682" s="9" t="s">
        <v>38</v>
      </c>
      <c r="AL682" s="10" t="s">
        <v>12</v>
      </c>
      <c r="AM682" s="29" t="s">
        <v>13</v>
      </c>
      <c r="AN682" s="11" t="s">
        <v>39</v>
      </c>
      <c r="AO682" s="26"/>
      <c r="AP682" s="26"/>
      <c r="AQ682" s="27"/>
      <c r="AR682" s="27"/>
      <c r="AS682" s="27"/>
      <c r="AT682" s="28" t="s">
        <v>37</v>
      </c>
      <c r="AU682" s="13" t="s">
        <v>8</v>
      </c>
      <c r="AV682" s="13"/>
      <c r="AW682" s="13"/>
      <c r="AX682" s="13"/>
      <c r="AY682" s="7" t="s">
        <v>25</v>
      </c>
      <c r="AZ682" s="7"/>
      <c r="BA682" s="7"/>
      <c r="BB682" s="8" t="s">
        <v>10</v>
      </c>
      <c r="BC682" s="8"/>
      <c r="BD682" s="8"/>
      <c r="BE682" s="9" t="s">
        <v>38</v>
      </c>
      <c r="BF682" s="10" t="s">
        <v>12</v>
      </c>
      <c r="BG682" s="29" t="s">
        <v>13</v>
      </c>
      <c r="BH682" s="11" t="s">
        <v>39</v>
      </c>
      <c r="BI682" s="26"/>
      <c r="BJ682" s="26"/>
      <c r="BK682" s="27"/>
      <c r="BL682" s="27"/>
      <c r="BM682" s="27"/>
      <c r="BN682" s="28" t="s">
        <v>37</v>
      </c>
      <c r="BO682" s="13" t="s">
        <v>8</v>
      </c>
      <c r="BP682" s="13"/>
      <c r="BQ682" s="13"/>
      <c r="BR682" s="13"/>
      <c r="BS682" s="7" t="s">
        <v>25</v>
      </c>
      <c r="BT682" s="7"/>
      <c r="BU682" s="7"/>
      <c r="BV682" s="8" t="s">
        <v>10</v>
      </c>
      <c r="BW682" s="8"/>
      <c r="BX682" s="8"/>
      <c r="BY682" s="9" t="s">
        <v>38</v>
      </c>
      <c r="BZ682" s="10" t="s">
        <v>12</v>
      </c>
      <c r="CA682" s="29" t="s">
        <v>13</v>
      </c>
      <c r="CB682" s="11" t="s">
        <v>39</v>
      </c>
      <c r="CC682" s="26"/>
      <c r="CD682" s="26"/>
      <c r="CE682" s="27"/>
      <c r="CF682" s="27"/>
      <c r="CG682" s="27"/>
      <c r="CH682" s="28" t="s">
        <v>37</v>
      </c>
      <c r="CI682" s="13" t="s">
        <v>8</v>
      </c>
      <c r="CJ682" s="13"/>
      <c r="CK682" s="13"/>
      <c r="CL682" s="13"/>
      <c r="CM682" s="7" t="s">
        <v>25</v>
      </c>
      <c r="CN682" s="7"/>
      <c r="CO682" s="7"/>
      <c r="CP682" s="8" t="s">
        <v>10</v>
      </c>
      <c r="CQ682" s="8"/>
      <c r="CR682" s="8"/>
      <c r="CS682" s="9" t="s">
        <v>38</v>
      </c>
      <c r="CT682" s="10" t="s">
        <v>12</v>
      </c>
      <c r="CU682" s="29" t="s">
        <v>13</v>
      </c>
      <c r="CV682" s="11" t="s">
        <v>39</v>
      </c>
      <c r="CW682" s="26"/>
      <c r="CX682" s="26"/>
      <c r="CY682" s="27"/>
      <c r="CZ682" s="27"/>
      <c r="DA682" s="27"/>
      <c r="DB682" s="28" t="s">
        <v>37</v>
      </c>
      <c r="DC682" s="13" t="s">
        <v>8</v>
      </c>
      <c r="DD682" s="13"/>
      <c r="DE682" s="13"/>
      <c r="DF682" s="13"/>
      <c r="DG682" s="7" t="s">
        <v>25</v>
      </c>
      <c r="DH682" s="7"/>
      <c r="DI682" s="7"/>
      <c r="DJ682" s="8" t="s">
        <v>10</v>
      </c>
      <c r="DK682" s="8"/>
      <c r="DL682" s="8"/>
      <c r="DM682" s="9" t="s">
        <v>38</v>
      </c>
      <c r="DN682" s="10" t="s">
        <v>12</v>
      </c>
      <c r="DO682" s="29" t="s">
        <v>13</v>
      </c>
      <c r="DP682" s="11" t="s">
        <v>39</v>
      </c>
      <c r="DQ682" s="26"/>
      <c r="DR682" s="26"/>
      <c r="DS682" s="27"/>
      <c r="DT682" s="27"/>
      <c r="DU682" s="27"/>
      <c r="DV682" s="28" t="s">
        <v>37</v>
      </c>
      <c r="DW682" s="13" t="s">
        <v>8</v>
      </c>
      <c r="DX682" s="13"/>
      <c r="DY682" s="13"/>
      <c r="DZ682" s="13"/>
      <c r="EA682" s="7" t="s">
        <v>25</v>
      </c>
      <c r="EB682" s="7"/>
      <c r="EC682" s="7"/>
      <c r="ED682" s="8" t="s">
        <v>10</v>
      </c>
      <c r="EE682" s="8"/>
      <c r="EF682" s="8"/>
      <c r="EG682" s="9" t="s">
        <v>38</v>
      </c>
      <c r="EH682" s="10" t="s">
        <v>12</v>
      </c>
      <c r="EI682" s="29" t="s">
        <v>13</v>
      </c>
      <c r="EJ682" s="11" t="s">
        <v>39</v>
      </c>
    </row>
    <row r="683" customHeight="1" spans="1:140">
      <c r="A683" s="26"/>
      <c r="B683" s="26"/>
      <c r="C683" s="27"/>
      <c r="D683" s="27"/>
      <c r="E683" s="27"/>
      <c r="F683" s="30"/>
      <c r="G683" s="11" t="s">
        <v>40</v>
      </c>
      <c r="H683" s="11" t="s">
        <v>41</v>
      </c>
      <c r="I683" s="11" t="s">
        <v>21</v>
      </c>
      <c r="J683" s="13" t="s">
        <v>8</v>
      </c>
      <c r="K683" s="11" t="s">
        <v>23</v>
      </c>
      <c r="L683" s="11" t="s">
        <v>24</v>
      </c>
      <c r="M683" s="7" t="s">
        <v>25</v>
      </c>
      <c r="N683" s="11" t="s">
        <v>26</v>
      </c>
      <c r="O683" s="11" t="s">
        <v>27</v>
      </c>
      <c r="P683" s="8" t="s">
        <v>28</v>
      </c>
      <c r="Q683" s="9" t="s">
        <v>29</v>
      </c>
      <c r="R683" s="14"/>
      <c r="S683" s="29"/>
      <c r="T683" s="11"/>
      <c r="U683" s="26"/>
      <c r="V683" s="26"/>
      <c r="W683" s="27"/>
      <c r="X683" s="27"/>
      <c r="Y683" s="27"/>
      <c r="Z683" s="30"/>
      <c r="AA683" s="11" t="s">
        <v>40</v>
      </c>
      <c r="AB683" s="11" t="s">
        <v>41</v>
      </c>
      <c r="AC683" s="11" t="s">
        <v>21</v>
      </c>
      <c r="AD683" s="13" t="s">
        <v>8</v>
      </c>
      <c r="AE683" s="11" t="s">
        <v>23</v>
      </c>
      <c r="AF683" s="11" t="s">
        <v>24</v>
      </c>
      <c r="AG683" s="7" t="s">
        <v>25</v>
      </c>
      <c r="AH683" s="11" t="s">
        <v>26</v>
      </c>
      <c r="AI683" s="11" t="s">
        <v>27</v>
      </c>
      <c r="AJ683" s="8" t="s">
        <v>28</v>
      </c>
      <c r="AK683" s="9" t="s">
        <v>29</v>
      </c>
      <c r="AL683" s="14"/>
      <c r="AM683" s="29"/>
      <c r="AN683" s="11"/>
      <c r="AO683" s="26"/>
      <c r="AP683" s="26"/>
      <c r="AQ683" s="27"/>
      <c r="AR683" s="27"/>
      <c r="AS683" s="27"/>
      <c r="AT683" s="30"/>
      <c r="AU683" s="11" t="s">
        <v>40</v>
      </c>
      <c r="AV683" s="11" t="s">
        <v>41</v>
      </c>
      <c r="AW683" s="11" t="s">
        <v>21</v>
      </c>
      <c r="AX683" s="13" t="s">
        <v>8</v>
      </c>
      <c r="AY683" s="11" t="s">
        <v>23</v>
      </c>
      <c r="AZ683" s="11" t="s">
        <v>24</v>
      </c>
      <c r="BA683" s="7" t="s">
        <v>25</v>
      </c>
      <c r="BB683" s="11" t="s">
        <v>26</v>
      </c>
      <c r="BC683" s="11" t="s">
        <v>27</v>
      </c>
      <c r="BD683" s="8" t="s">
        <v>28</v>
      </c>
      <c r="BE683" s="9" t="s">
        <v>29</v>
      </c>
      <c r="BF683" s="14"/>
      <c r="BG683" s="29"/>
      <c r="BH683" s="11"/>
      <c r="BI683" s="26"/>
      <c r="BJ683" s="26"/>
      <c r="BK683" s="27"/>
      <c r="BL683" s="27"/>
      <c r="BM683" s="27"/>
      <c r="BN683" s="30"/>
      <c r="BO683" s="11" t="s">
        <v>40</v>
      </c>
      <c r="BP683" s="11" t="s">
        <v>41</v>
      </c>
      <c r="BQ683" s="11" t="s">
        <v>21</v>
      </c>
      <c r="BR683" s="13" t="s">
        <v>8</v>
      </c>
      <c r="BS683" s="11" t="s">
        <v>23</v>
      </c>
      <c r="BT683" s="11" t="s">
        <v>24</v>
      </c>
      <c r="BU683" s="7" t="s">
        <v>25</v>
      </c>
      <c r="BV683" s="11" t="s">
        <v>26</v>
      </c>
      <c r="BW683" s="11" t="s">
        <v>27</v>
      </c>
      <c r="BX683" s="8" t="s">
        <v>28</v>
      </c>
      <c r="BY683" s="9" t="s">
        <v>29</v>
      </c>
      <c r="BZ683" s="14"/>
      <c r="CA683" s="29"/>
      <c r="CB683" s="11"/>
      <c r="CC683" s="26"/>
      <c r="CD683" s="26"/>
      <c r="CE683" s="27"/>
      <c r="CF683" s="27"/>
      <c r="CG683" s="27"/>
      <c r="CH683" s="30"/>
      <c r="CI683" s="11" t="s">
        <v>40</v>
      </c>
      <c r="CJ683" s="11" t="s">
        <v>41</v>
      </c>
      <c r="CK683" s="11" t="s">
        <v>21</v>
      </c>
      <c r="CL683" s="13" t="s">
        <v>8</v>
      </c>
      <c r="CM683" s="11" t="s">
        <v>23</v>
      </c>
      <c r="CN683" s="11" t="s">
        <v>24</v>
      </c>
      <c r="CO683" s="7" t="s">
        <v>25</v>
      </c>
      <c r="CP683" s="11" t="s">
        <v>26</v>
      </c>
      <c r="CQ683" s="11" t="s">
        <v>27</v>
      </c>
      <c r="CR683" s="8" t="s">
        <v>28</v>
      </c>
      <c r="CS683" s="9" t="s">
        <v>29</v>
      </c>
      <c r="CT683" s="14"/>
      <c r="CU683" s="29"/>
      <c r="CV683" s="11"/>
      <c r="CW683" s="26"/>
      <c r="CX683" s="26"/>
      <c r="CY683" s="27"/>
      <c r="CZ683" s="27"/>
      <c r="DA683" s="27"/>
      <c r="DB683" s="30"/>
      <c r="DC683" s="11" t="s">
        <v>40</v>
      </c>
      <c r="DD683" s="11" t="s">
        <v>41</v>
      </c>
      <c r="DE683" s="11" t="s">
        <v>21</v>
      </c>
      <c r="DF683" s="13" t="s">
        <v>8</v>
      </c>
      <c r="DG683" s="11" t="s">
        <v>23</v>
      </c>
      <c r="DH683" s="11" t="s">
        <v>24</v>
      </c>
      <c r="DI683" s="7" t="s">
        <v>25</v>
      </c>
      <c r="DJ683" s="11" t="s">
        <v>26</v>
      </c>
      <c r="DK683" s="11" t="s">
        <v>27</v>
      </c>
      <c r="DL683" s="8" t="s">
        <v>28</v>
      </c>
      <c r="DM683" s="9" t="s">
        <v>29</v>
      </c>
      <c r="DN683" s="14"/>
      <c r="DO683" s="29"/>
      <c r="DP683" s="11"/>
      <c r="DQ683" s="26"/>
      <c r="DR683" s="26"/>
      <c r="DS683" s="27"/>
      <c r="DT683" s="27"/>
      <c r="DU683" s="27"/>
      <c r="DV683" s="30"/>
      <c r="DW683" s="11" t="s">
        <v>40</v>
      </c>
      <c r="DX683" s="11" t="s">
        <v>41</v>
      </c>
      <c r="DY683" s="11" t="s">
        <v>21</v>
      </c>
      <c r="DZ683" s="13" t="s">
        <v>8</v>
      </c>
      <c r="EA683" s="11" t="s">
        <v>23</v>
      </c>
      <c r="EB683" s="11" t="s">
        <v>24</v>
      </c>
      <c r="EC683" s="7" t="s">
        <v>25</v>
      </c>
      <c r="ED683" s="11" t="s">
        <v>26</v>
      </c>
      <c r="EE683" s="11" t="s">
        <v>27</v>
      </c>
      <c r="EF683" s="8" t="s">
        <v>28</v>
      </c>
      <c r="EG683" s="9" t="s">
        <v>29</v>
      </c>
      <c r="EH683" s="14"/>
      <c r="EI683" s="29"/>
      <c r="EJ683" s="11"/>
    </row>
    <row r="684" customHeight="1" spans="1:140">
      <c r="A684" s="26"/>
      <c r="B684" s="26"/>
      <c r="C684" s="27"/>
      <c r="D684" s="27"/>
      <c r="E684" s="27"/>
      <c r="F684" s="11">
        <f>_xlfn.RANK.EQ(S684,S684:S687,0)</f>
        <v>3</v>
      </c>
      <c r="G684" s="11">
        <v>0</v>
      </c>
      <c r="H684" s="11">
        <v>1.8</v>
      </c>
      <c r="I684" s="12">
        <v>1.35</v>
      </c>
      <c r="J684" s="13">
        <f t="shared" ref="J684:J687" si="1380">G684*H684*I684</f>
        <v>0</v>
      </c>
      <c r="K684" s="11">
        <v>680</v>
      </c>
      <c r="L684" s="11">
        <v>0</v>
      </c>
      <c r="M684" s="31">
        <f t="shared" ref="M684:M687" si="1381">1+6*K684/(K684+2000)+L684</f>
        <v>2.52238805970149</v>
      </c>
      <c r="N684" s="11">
        <v>1</v>
      </c>
      <c r="O684" s="11">
        <v>2.38</v>
      </c>
      <c r="P684" s="8">
        <f t="shared" ref="P684:P687" si="1382">1+N684*O684</f>
        <v>3.38</v>
      </c>
      <c r="Q684" s="9">
        <v>1.075</v>
      </c>
      <c r="R684" s="17">
        <v>1</v>
      </c>
      <c r="S684" s="18">
        <f t="shared" ref="S684:S687" si="1383">J684*M684*Q684*P684*R684</f>
        <v>0</v>
      </c>
      <c r="T684" s="11">
        <f t="shared" ref="T684:T687" si="1384">IF(F684=1,1,(IF(F684=2,2,12)))</f>
        <v>12</v>
      </c>
      <c r="U684" s="26"/>
      <c r="V684" s="26"/>
      <c r="W684" s="27"/>
      <c r="X684" s="27"/>
      <c r="Y684" s="27"/>
      <c r="Z684" s="11">
        <f>_xlfn.RANK.EQ(AM684,AM684:AM687,0)</f>
        <v>3</v>
      </c>
      <c r="AA684" s="11">
        <v>0</v>
      </c>
      <c r="AB684" s="11">
        <v>1.8</v>
      </c>
      <c r="AC684" s="12">
        <v>1.35</v>
      </c>
      <c r="AD684" s="13">
        <f t="shared" ref="AD684:AD687" si="1385">AA684*AB684*AC684</f>
        <v>0</v>
      </c>
      <c r="AE684" s="11">
        <v>680</v>
      </c>
      <c r="AF684" s="11">
        <v>0</v>
      </c>
      <c r="AG684" s="31">
        <f t="shared" ref="AG684:AG687" si="1386">1+6*AE684/(AE684+2000)+AF684</f>
        <v>2.52238805970149</v>
      </c>
      <c r="AH684" s="11">
        <v>1</v>
      </c>
      <c r="AI684" s="11">
        <v>2.38</v>
      </c>
      <c r="AJ684" s="8">
        <f t="shared" ref="AJ684:AJ687" si="1387">1+AH684*AI684</f>
        <v>3.38</v>
      </c>
      <c r="AK684" s="9">
        <v>1.075</v>
      </c>
      <c r="AL684" s="17">
        <v>1</v>
      </c>
      <c r="AM684" s="18">
        <f t="shared" ref="AM684:AM687" si="1388">AD684*AG684*AK684*AJ684*AL684</f>
        <v>0</v>
      </c>
      <c r="AN684" s="11">
        <f t="shared" ref="AN684:AN687" si="1389">IF(Z684=1,1,(IF(Z684=2,2,12)))</f>
        <v>12</v>
      </c>
      <c r="AO684" s="26"/>
      <c r="AP684" s="26"/>
      <c r="AQ684" s="27"/>
      <c r="AR684" s="27"/>
      <c r="AS684" s="27"/>
      <c r="AT684" s="11">
        <f>_xlfn.RANK.EQ(BG684,BG684:BG687,0)</f>
        <v>3</v>
      </c>
      <c r="AU684" s="11">
        <v>0</v>
      </c>
      <c r="AV684" s="11">
        <v>1.8</v>
      </c>
      <c r="AW684" s="12">
        <v>1.35</v>
      </c>
      <c r="AX684" s="13">
        <f t="shared" ref="AX684:AX687" si="1390">AU684*AV684*AW684</f>
        <v>0</v>
      </c>
      <c r="AY684" s="11">
        <v>680</v>
      </c>
      <c r="AZ684" s="11">
        <v>0</v>
      </c>
      <c r="BA684" s="31">
        <f t="shared" ref="BA684:BA687" si="1391">1+6*AY684/(AY684+2000)+AZ684</f>
        <v>2.52238805970149</v>
      </c>
      <c r="BB684" s="11">
        <v>1</v>
      </c>
      <c r="BC684" s="11">
        <v>2.38</v>
      </c>
      <c r="BD684" s="8">
        <f t="shared" ref="BD684:BD687" si="1392">1+BB684*BC684</f>
        <v>3.38</v>
      </c>
      <c r="BE684" s="9">
        <v>1.075</v>
      </c>
      <c r="BF684" s="17">
        <v>1.015</v>
      </c>
      <c r="BG684" s="18">
        <f t="shared" ref="BG684:BG687" si="1393">AX684*BA684*BE684*BD684*BF684</f>
        <v>0</v>
      </c>
      <c r="BH684" s="11">
        <f t="shared" ref="BH684:BH687" si="1394">IF(AT684=1,1,(IF(AT684=2,2,12)))</f>
        <v>12</v>
      </c>
      <c r="BI684" s="26"/>
      <c r="BJ684" s="26"/>
      <c r="BK684" s="27"/>
      <c r="BL684" s="27"/>
      <c r="BM684" s="27"/>
      <c r="BN684" s="11">
        <f>_xlfn.RANK.EQ(CA684,CA684:CA687,0)</f>
        <v>3</v>
      </c>
      <c r="BO684" s="11">
        <v>0</v>
      </c>
      <c r="BP684" s="11">
        <v>1.8</v>
      </c>
      <c r="BQ684" s="12">
        <v>1.35</v>
      </c>
      <c r="BR684" s="13">
        <f t="shared" ref="BR684:BR687" si="1395">BO684*BP684*BQ684</f>
        <v>0</v>
      </c>
      <c r="BS684" s="11">
        <v>680</v>
      </c>
      <c r="BT684" s="11">
        <v>0</v>
      </c>
      <c r="BU684" s="31">
        <f t="shared" ref="BU684:BU687" si="1396">1+6*BS684/(BS684+2000)+BT684</f>
        <v>2.52238805970149</v>
      </c>
      <c r="BV684" s="11">
        <v>1</v>
      </c>
      <c r="BW684" s="11">
        <v>2.38</v>
      </c>
      <c r="BX684" s="8">
        <f t="shared" ref="BX684:BX687" si="1397">1+BV684*BW684</f>
        <v>3.38</v>
      </c>
      <c r="BY684" s="9">
        <v>1.075</v>
      </c>
      <c r="BZ684" s="17">
        <v>1.015</v>
      </c>
      <c r="CA684" s="18">
        <f t="shared" ref="CA684:CA687" si="1398">BR684*BU684*BY684*BX684*BZ684</f>
        <v>0</v>
      </c>
      <c r="CB684" s="11">
        <f t="shared" ref="CB684:CB687" si="1399">IF(BN684=1,1,(IF(BN684=2,2,12)))</f>
        <v>12</v>
      </c>
      <c r="CC684" s="26"/>
      <c r="CD684" s="26"/>
      <c r="CE684" s="27"/>
      <c r="CF684" s="27"/>
      <c r="CG684" s="27"/>
      <c r="CH684" s="11">
        <f>_xlfn.RANK.EQ(CU684,CU684:CU687,0)</f>
        <v>3</v>
      </c>
      <c r="CI684" s="11">
        <v>0</v>
      </c>
      <c r="CJ684" s="11">
        <v>1.8</v>
      </c>
      <c r="CK684" s="12">
        <v>1.35</v>
      </c>
      <c r="CL684" s="13">
        <f t="shared" ref="CL684:CL687" si="1400">CI684*CJ684*CK684</f>
        <v>0</v>
      </c>
      <c r="CM684" s="11">
        <v>680</v>
      </c>
      <c r="CN684" s="11">
        <v>0</v>
      </c>
      <c r="CO684" s="31">
        <f t="shared" ref="CO684:CO687" si="1401">1+6*CM684/(CM684+2000)+CN684</f>
        <v>2.52238805970149</v>
      </c>
      <c r="CP684" s="11">
        <v>1</v>
      </c>
      <c r="CQ684" s="11">
        <v>2.38</v>
      </c>
      <c r="CR684" s="8">
        <f t="shared" ref="CR684:CR687" si="1402">1+CP684*CQ684</f>
        <v>3.38</v>
      </c>
      <c r="CS684" s="9">
        <v>1.075</v>
      </c>
      <c r="CT684" s="17">
        <v>1.085</v>
      </c>
      <c r="CU684" s="18">
        <f t="shared" ref="CU684:CU687" si="1403">CL684*CO684*CS684*CR684*CT684</f>
        <v>0</v>
      </c>
      <c r="CV684" s="11">
        <f t="shared" ref="CV684:CV687" si="1404">IF(CH684=1,1,(IF(CH684=2,2,12)))</f>
        <v>12</v>
      </c>
      <c r="CW684" s="26"/>
      <c r="CX684" s="26"/>
      <c r="CY684" s="27"/>
      <c r="CZ684" s="27"/>
      <c r="DA684" s="27"/>
      <c r="DB684" s="11">
        <f>_xlfn.RANK.EQ(DO684,DO684:DO687,0)</f>
        <v>3</v>
      </c>
      <c r="DC684" s="11">
        <v>0</v>
      </c>
      <c r="DD684" s="11">
        <v>1.8</v>
      </c>
      <c r="DE684" s="12">
        <v>1.35</v>
      </c>
      <c r="DF684" s="13">
        <f t="shared" ref="DF684:DF687" si="1405">DC684*DD684*DE684</f>
        <v>0</v>
      </c>
      <c r="DG684" s="11">
        <v>680</v>
      </c>
      <c r="DH684" s="11">
        <v>0</v>
      </c>
      <c r="DI684" s="31">
        <f t="shared" ref="DI684:DI687" si="1406">1+6*DG684/(DG684+2000)+DH684</f>
        <v>2.52238805970149</v>
      </c>
      <c r="DJ684" s="11">
        <v>1</v>
      </c>
      <c r="DK684" s="11">
        <v>2.38</v>
      </c>
      <c r="DL684" s="8">
        <f t="shared" ref="DL684:DL687" si="1407">1+DJ684*DK684</f>
        <v>3.38</v>
      </c>
      <c r="DM684" s="9">
        <v>1.075</v>
      </c>
      <c r="DN684" s="17">
        <v>1.085</v>
      </c>
      <c r="DO684" s="18">
        <f t="shared" ref="DO684:DO687" si="1408">DF684*DI684*DM684*DL684*DN684</f>
        <v>0</v>
      </c>
      <c r="DP684" s="11">
        <f t="shared" ref="DP684:DP687" si="1409">IF(DB684=1,1,(IF(DB684=2,2,12)))</f>
        <v>12</v>
      </c>
      <c r="DQ684" s="26"/>
      <c r="DR684" s="26"/>
      <c r="DS684" s="27"/>
      <c r="DT684" s="27"/>
      <c r="DU684" s="27"/>
      <c r="DV684" s="11">
        <f>_xlfn.RANK.EQ(EI684,EI684:EI687,0)</f>
        <v>3</v>
      </c>
      <c r="DW684" s="11">
        <v>0</v>
      </c>
      <c r="DX684" s="11">
        <v>1.8</v>
      </c>
      <c r="DY684" s="12">
        <v>1.35</v>
      </c>
      <c r="DZ684" s="13">
        <f t="shared" ref="DZ684:DZ687" si="1410">DW684*DX684*DY684</f>
        <v>0</v>
      </c>
      <c r="EA684" s="11">
        <v>680</v>
      </c>
      <c r="EB684" s="11">
        <v>0</v>
      </c>
      <c r="EC684" s="31">
        <f t="shared" ref="EC684:EC687" si="1411">1+6*EA684/(EA684+2000)+EB684</f>
        <v>2.52238805970149</v>
      </c>
      <c r="ED684" s="11">
        <v>1</v>
      </c>
      <c r="EE684" s="11">
        <v>3.18</v>
      </c>
      <c r="EF684" s="8">
        <f t="shared" ref="EF684:EF687" si="1412">1+ED684*EE684</f>
        <v>4.18</v>
      </c>
      <c r="EG684" s="9">
        <v>1.075</v>
      </c>
      <c r="EH684" s="17">
        <v>1.2</v>
      </c>
      <c r="EI684" s="18">
        <f t="shared" ref="EI684:EI687" si="1413">DZ684*EC684*EG684*EF684*EH684</f>
        <v>0</v>
      </c>
      <c r="EJ684" s="11">
        <f t="shared" ref="EJ684:EJ687" si="1414">IF(DV684=1,1,(IF(DV684=2,2,12)))</f>
        <v>12</v>
      </c>
    </row>
    <row r="685" customHeight="1" spans="1:140">
      <c r="F685" s="11">
        <f>_xlfn.RANK.EQ(S685,S684:S687,0)</f>
        <v>2</v>
      </c>
      <c r="G685" s="11">
        <v>1446.85</v>
      </c>
      <c r="H685" s="11">
        <v>1.8</v>
      </c>
      <c r="I685" s="12">
        <v>1.35</v>
      </c>
      <c r="J685" s="13">
        <f t="shared" si="1380"/>
        <v>3515.8455</v>
      </c>
      <c r="K685" s="11">
        <v>190</v>
      </c>
      <c r="L685" s="11">
        <v>0.83</v>
      </c>
      <c r="M685" s="31">
        <f t="shared" si="1381"/>
        <v>2.35054794520548</v>
      </c>
      <c r="N685" s="11">
        <v>0.97</v>
      </c>
      <c r="O685" s="11">
        <v>2.11</v>
      </c>
      <c r="P685" s="8">
        <f t="shared" si="1382"/>
        <v>3.0467</v>
      </c>
      <c r="Q685" s="9">
        <v>1.075</v>
      </c>
      <c r="R685" s="17">
        <v>1</v>
      </c>
      <c r="S685" s="18">
        <f t="shared" si="1383"/>
        <v>27066.8086794598</v>
      </c>
      <c r="T685" s="11">
        <f t="shared" si="1384"/>
        <v>2</v>
      </c>
      <c r="Z685" s="11">
        <f>_xlfn.RANK.EQ(AM685,AM684:AM687,0)</f>
        <v>2</v>
      </c>
      <c r="AA685" s="11">
        <v>1446.85</v>
      </c>
      <c r="AB685" s="11">
        <v>1.8</v>
      </c>
      <c r="AC685" s="12">
        <v>1.35</v>
      </c>
      <c r="AD685" s="13">
        <f t="shared" si="1385"/>
        <v>3515.8455</v>
      </c>
      <c r="AE685" s="11">
        <v>190</v>
      </c>
      <c r="AF685" s="11">
        <v>0.83</v>
      </c>
      <c r="AG685" s="31">
        <f t="shared" si="1386"/>
        <v>2.35054794520548</v>
      </c>
      <c r="AH685" s="11">
        <v>0.97</v>
      </c>
      <c r="AI685" s="11">
        <v>2.11</v>
      </c>
      <c r="AJ685" s="8">
        <f t="shared" si="1387"/>
        <v>3.0467</v>
      </c>
      <c r="AK685" s="9">
        <v>1.075</v>
      </c>
      <c r="AL685" s="17">
        <v>1</v>
      </c>
      <c r="AM685" s="18">
        <f t="shared" si="1388"/>
        <v>27066.8086794598</v>
      </c>
      <c r="AN685" s="11">
        <f t="shared" si="1389"/>
        <v>2</v>
      </c>
      <c r="AT685" s="11">
        <f>_xlfn.RANK.EQ(BG685,BG684:BG687,0)</f>
        <v>2</v>
      </c>
      <c r="AU685" s="11">
        <v>1446.85</v>
      </c>
      <c r="AV685" s="11">
        <v>1.8</v>
      </c>
      <c r="AW685" s="12">
        <v>1.35</v>
      </c>
      <c r="AX685" s="13">
        <f t="shared" si="1390"/>
        <v>3515.8455</v>
      </c>
      <c r="AY685" s="11">
        <v>190</v>
      </c>
      <c r="AZ685" s="11">
        <v>0.83</v>
      </c>
      <c r="BA685" s="31">
        <f t="shared" si="1391"/>
        <v>2.35054794520548</v>
      </c>
      <c r="BB685" s="11">
        <v>0.97</v>
      </c>
      <c r="BC685" s="11">
        <v>2.11</v>
      </c>
      <c r="BD685" s="8">
        <f t="shared" si="1392"/>
        <v>3.0467</v>
      </c>
      <c r="BE685" s="9">
        <v>1.075</v>
      </c>
      <c r="BF685" s="17">
        <v>1.015</v>
      </c>
      <c r="BG685" s="18">
        <f t="shared" si="1393"/>
        <v>27472.8108096517</v>
      </c>
      <c r="BH685" s="11">
        <f t="shared" si="1394"/>
        <v>2</v>
      </c>
      <c r="BN685" s="11">
        <f>_xlfn.RANK.EQ(CA685,CA684:CA687,0)</f>
        <v>2</v>
      </c>
      <c r="BO685" s="11">
        <v>1446.85</v>
      </c>
      <c r="BP685" s="11">
        <v>1.8</v>
      </c>
      <c r="BQ685" s="12">
        <v>1.35</v>
      </c>
      <c r="BR685" s="13">
        <f t="shared" si="1395"/>
        <v>3515.8455</v>
      </c>
      <c r="BS685" s="11">
        <v>190</v>
      </c>
      <c r="BT685" s="11">
        <v>0.83</v>
      </c>
      <c r="BU685" s="31">
        <f t="shared" si="1396"/>
        <v>2.35054794520548</v>
      </c>
      <c r="BV685" s="11">
        <v>0.97</v>
      </c>
      <c r="BW685" s="11">
        <v>2.11</v>
      </c>
      <c r="BX685" s="8">
        <f t="shared" si="1397"/>
        <v>3.0467</v>
      </c>
      <c r="BY685" s="9">
        <v>1.075</v>
      </c>
      <c r="BZ685" s="17">
        <v>1.015</v>
      </c>
      <c r="CA685" s="18">
        <f t="shared" si="1398"/>
        <v>27472.8108096517</v>
      </c>
      <c r="CB685" s="11">
        <f t="shared" si="1399"/>
        <v>2</v>
      </c>
      <c r="CH685" s="11">
        <f>_xlfn.RANK.EQ(CU685,CU684:CU687,0)</f>
        <v>2</v>
      </c>
      <c r="CI685" s="11">
        <v>1446.85</v>
      </c>
      <c r="CJ685" s="11">
        <v>1.8</v>
      </c>
      <c r="CK685" s="12">
        <v>1.35</v>
      </c>
      <c r="CL685" s="13">
        <f t="shared" si="1400"/>
        <v>3515.8455</v>
      </c>
      <c r="CM685" s="11">
        <v>190</v>
      </c>
      <c r="CN685" s="11">
        <v>0.83</v>
      </c>
      <c r="CO685" s="31">
        <f t="shared" si="1401"/>
        <v>2.35054794520548</v>
      </c>
      <c r="CP685" s="11">
        <v>0.97</v>
      </c>
      <c r="CQ685" s="11">
        <v>2.11</v>
      </c>
      <c r="CR685" s="8">
        <f t="shared" si="1402"/>
        <v>3.0467</v>
      </c>
      <c r="CS685" s="9">
        <v>1.075</v>
      </c>
      <c r="CT685" s="17">
        <v>1.085</v>
      </c>
      <c r="CU685" s="18">
        <f t="shared" si="1403"/>
        <v>29367.4874172139</v>
      </c>
      <c r="CV685" s="11">
        <f t="shared" si="1404"/>
        <v>2</v>
      </c>
      <c r="DB685" s="11">
        <f>_xlfn.RANK.EQ(DO685,DO684:DO687,0)</f>
        <v>2</v>
      </c>
      <c r="DC685" s="11">
        <v>1446.85</v>
      </c>
      <c r="DD685" s="11">
        <v>1.8</v>
      </c>
      <c r="DE685" s="12">
        <v>1.35</v>
      </c>
      <c r="DF685" s="13">
        <f t="shared" si="1405"/>
        <v>3515.8455</v>
      </c>
      <c r="DG685" s="11">
        <v>190</v>
      </c>
      <c r="DH685" s="11">
        <v>0.83</v>
      </c>
      <c r="DI685" s="31">
        <f t="shared" si="1406"/>
        <v>2.35054794520548</v>
      </c>
      <c r="DJ685" s="11">
        <v>0.97</v>
      </c>
      <c r="DK685" s="11">
        <v>2.11</v>
      </c>
      <c r="DL685" s="8">
        <f t="shared" si="1407"/>
        <v>3.0467</v>
      </c>
      <c r="DM685" s="9">
        <v>1.075</v>
      </c>
      <c r="DN685" s="17">
        <v>1.085</v>
      </c>
      <c r="DO685" s="18">
        <f t="shared" si="1408"/>
        <v>29367.4874172139</v>
      </c>
      <c r="DP685" s="11">
        <f t="shared" si="1409"/>
        <v>2</v>
      </c>
      <c r="DV685" s="11">
        <f>_xlfn.RANK.EQ(EI685,EI684:EI687,0)</f>
        <v>2</v>
      </c>
      <c r="DW685" s="11">
        <v>1446.85</v>
      </c>
      <c r="DX685" s="11">
        <v>1.8</v>
      </c>
      <c r="DY685" s="12">
        <v>1.35</v>
      </c>
      <c r="DZ685" s="13">
        <f t="shared" si="1410"/>
        <v>3515.8455</v>
      </c>
      <c r="EA685" s="11">
        <v>190</v>
      </c>
      <c r="EB685" s="11">
        <v>0.92</v>
      </c>
      <c r="EC685" s="31">
        <f t="shared" si="1411"/>
        <v>2.44054794520548</v>
      </c>
      <c r="ED685" s="11">
        <v>0.97</v>
      </c>
      <c r="EE685" s="11">
        <v>2.91</v>
      </c>
      <c r="EF685" s="8">
        <f t="shared" si="1412"/>
        <v>3.8227</v>
      </c>
      <c r="EG685" s="9">
        <v>1.075</v>
      </c>
      <c r="EH685" s="17">
        <v>1.2</v>
      </c>
      <c r="EI685" s="18">
        <f t="shared" si="1413"/>
        <v>42313.3151840189</v>
      </c>
      <c r="EJ685" s="11">
        <f t="shared" si="1414"/>
        <v>2</v>
      </c>
    </row>
    <row r="686" customHeight="1" spans="1:140">
      <c r="F686" s="11">
        <f>_xlfn.RANK.EQ(S686,S684:S687,0)</f>
        <v>1</v>
      </c>
      <c r="G686" s="11">
        <v>1446.85</v>
      </c>
      <c r="H686" s="11">
        <v>1.8</v>
      </c>
      <c r="I686" s="12">
        <v>1.35</v>
      </c>
      <c r="J686" s="13">
        <f t="shared" si="1380"/>
        <v>3515.8455</v>
      </c>
      <c r="K686" s="11">
        <v>240</v>
      </c>
      <c r="L686" s="11">
        <v>1.43</v>
      </c>
      <c r="M686" s="31">
        <f t="shared" si="1381"/>
        <v>3.07285714285714</v>
      </c>
      <c r="N686" s="11">
        <v>0.89</v>
      </c>
      <c r="O686" s="11">
        <v>1.78</v>
      </c>
      <c r="P686" s="8">
        <f t="shared" si="1382"/>
        <v>2.5842</v>
      </c>
      <c r="Q686" s="9">
        <v>1.075</v>
      </c>
      <c r="R686" s="17">
        <v>1</v>
      </c>
      <c r="S686" s="18">
        <f t="shared" si="1383"/>
        <v>30012.8155362915</v>
      </c>
      <c r="T686" s="11">
        <f t="shared" si="1384"/>
        <v>1</v>
      </c>
      <c r="Z686" s="11">
        <f>_xlfn.RANK.EQ(AM686,AM684:AM687,0)</f>
        <v>1</v>
      </c>
      <c r="AA686" s="11">
        <v>1446.85</v>
      </c>
      <c r="AB686" s="11">
        <v>1.8</v>
      </c>
      <c r="AC686" s="12">
        <v>1.35</v>
      </c>
      <c r="AD686" s="13">
        <f t="shared" si="1385"/>
        <v>3515.8455</v>
      </c>
      <c r="AE686" s="11">
        <v>200</v>
      </c>
      <c r="AF686" s="11">
        <v>1.43</v>
      </c>
      <c r="AG686" s="31">
        <f t="shared" si="1386"/>
        <v>2.97545454545455</v>
      </c>
      <c r="AH686" s="11">
        <v>1</v>
      </c>
      <c r="AI686" s="11">
        <v>2.71</v>
      </c>
      <c r="AJ686" s="8">
        <f t="shared" si="1387"/>
        <v>3.71</v>
      </c>
      <c r="AK686" s="9">
        <v>1.075</v>
      </c>
      <c r="AL686" s="17">
        <v>1</v>
      </c>
      <c r="AM686" s="18">
        <f t="shared" si="1388"/>
        <v>41722.0343442931</v>
      </c>
      <c r="AN686" s="11">
        <f t="shared" si="1389"/>
        <v>1</v>
      </c>
      <c r="AT686" s="11">
        <f>_xlfn.RANK.EQ(BG686,BG684:BG687,0)</f>
        <v>1</v>
      </c>
      <c r="AU686" s="11">
        <v>1446.85</v>
      </c>
      <c r="AV686" s="11">
        <v>1.8</v>
      </c>
      <c r="AW686" s="12">
        <v>1.35</v>
      </c>
      <c r="AX686" s="13">
        <f t="shared" si="1390"/>
        <v>3515.8455</v>
      </c>
      <c r="AY686" s="11">
        <v>240</v>
      </c>
      <c r="AZ686" s="11">
        <v>1.43</v>
      </c>
      <c r="BA686" s="31">
        <f t="shared" si="1391"/>
        <v>3.07285714285714</v>
      </c>
      <c r="BB686" s="11">
        <v>0.93</v>
      </c>
      <c r="BC686" s="11">
        <v>1.85</v>
      </c>
      <c r="BD686" s="8">
        <f t="shared" si="1392"/>
        <v>2.7205</v>
      </c>
      <c r="BE686" s="9">
        <v>1.075</v>
      </c>
      <c r="BF686" s="17">
        <v>1.015</v>
      </c>
      <c r="BG686" s="18">
        <f t="shared" si="1393"/>
        <v>32069.7363348341</v>
      </c>
      <c r="BH686" s="11">
        <f t="shared" si="1394"/>
        <v>1</v>
      </c>
      <c r="BN686" s="11">
        <f>_xlfn.RANK.EQ(CA686,CA684:CA687,0)</f>
        <v>1</v>
      </c>
      <c r="BO686" s="11">
        <v>1446.85</v>
      </c>
      <c r="BP686" s="11">
        <v>1.8</v>
      </c>
      <c r="BQ686" s="12">
        <v>1.35</v>
      </c>
      <c r="BR686" s="13">
        <f t="shared" si="1395"/>
        <v>3515.8455</v>
      </c>
      <c r="BS686" s="11">
        <v>240</v>
      </c>
      <c r="BT686" s="11">
        <v>1.43</v>
      </c>
      <c r="BU686" s="31">
        <f t="shared" si="1396"/>
        <v>3.07285714285714</v>
      </c>
      <c r="BV686" s="11">
        <v>1</v>
      </c>
      <c r="BW686" s="11">
        <v>2.71</v>
      </c>
      <c r="BX686" s="8">
        <f t="shared" si="1397"/>
        <v>3.71</v>
      </c>
      <c r="BY686" s="9">
        <v>1.075</v>
      </c>
      <c r="BZ686" s="17">
        <v>1.015</v>
      </c>
      <c r="CA686" s="18">
        <f t="shared" si="1398"/>
        <v>43734.1377696139</v>
      </c>
      <c r="CB686" s="11">
        <f t="shared" si="1399"/>
        <v>1</v>
      </c>
      <c r="CH686" s="11">
        <f>_xlfn.RANK.EQ(CU686,CU684:CU687,0)</f>
        <v>1</v>
      </c>
      <c r="CI686" s="11">
        <v>1446.85</v>
      </c>
      <c r="CJ686" s="11">
        <v>1.8</v>
      </c>
      <c r="CK686" s="12">
        <v>1.35</v>
      </c>
      <c r="CL686" s="13">
        <f t="shared" si="1400"/>
        <v>3515.8455</v>
      </c>
      <c r="CM686" s="11">
        <v>240</v>
      </c>
      <c r="CN686" s="11">
        <v>1.43</v>
      </c>
      <c r="CO686" s="31">
        <f t="shared" si="1401"/>
        <v>3.07285714285714</v>
      </c>
      <c r="CP686" s="11">
        <v>0.93</v>
      </c>
      <c r="CQ686" s="11">
        <v>1.85</v>
      </c>
      <c r="CR686" s="8">
        <f t="shared" si="1402"/>
        <v>2.7205</v>
      </c>
      <c r="CS686" s="9">
        <v>1.075</v>
      </c>
      <c r="CT686" s="17">
        <v>1.085</v>
      </c>
      <c r="CU686" s="18">
        <f t="shared" si="1403"/>
        <v>34281.4422889606</v>
      </c>
      <c r="CV686" s="11">
        <f t="shared" si="1404"/>
        <v>1</v>
      </c>
      <c r="DB686" s="11">
        <f>_xlfn.RANK.EQ(DO686,DO684:DO687,0)</f>
        <v>1</v>
      </c>
      <c r="DC686" s="11">
        <v>1446.85</v>
      </c>
      <c r="DD686" s="11">
        <v>1.8</v>
      </c>
      <c r="DE686" s="12">
        <v>1.35</v>
      </c>
      <c r="DF686" s="13">
        <f t="shared" si="1405"/>
        <v>3515.8455</v>
      </c>
      <c r="DG686" s="11">
        <v>240</v>
      </c>
      <c r="DH686" s="11">
        <v>1.43</v>
      </c>
      <c r="DI686" s="31">
        <f t="shared" si="1406"/>
        <v>3.07285714285714</v>
      </c>
      <c r="DJ686" s="11">
        <v>1</v>
      </c>
      <c r="DK686" s="11">
        <v>2.71</v>
      </c>
      <c r="DL686" s="8">
        <f t="shared" si="1407"/>
        <v>3.71</v>
      </c>
      <c r="DM686" s="9">
        <v>1.075</v>
      </c>
      <c r="DN686" s="17">
        <v>1.085</v>
      </c>
      <c r="DO686" s="18">
        <f t="shared" si="1408"/>
        <v>46750.285202001</v>
      </c>
      <c r="DP686" s="11">
        <f t="shared" si="1409"/>
        <v>1</v>
      </c>
      <c r="DV686" s="11">
        <f>_xlfn.RANK.EQ(EI686,EI684:EI687,0)</f>
        <v>1</v>
      </c>
      <c r="DW686" s="11">
        <v>1446.85</v>
      </c>
      <c r="DX686" s="11">
        <v>1.8</v>
      </c>
      <c r="DY686" s="12">
        <v>1.35</v>
      </c>
      <c r="DZ686" s="13">
        <f t="shared" si="1410"/>
        <v>3515.8455</v>
      </c>
      <c r="EA686" s="11">
        <v>240</v>
      </c>
      <c r="EB686" s="11">
        <v>1.52</v>
      </c>
      <c r="EC686" s="31">
        <f t="shared" si="1411"/>
        <v>3.16285714285714</v>
      </c>
      <c r="ED686" s="11">
        <v>1</v>
      </c>
      <c r="EE686" s="11">
        <v>3.51</v>
      </c>
      <c r="EF686" s="8">
        <f t="shared" si="1412"/>
        <v>4.51</v>
      </c>
      <c r="EG686" s="9">
        <v>1.075</v>
      </c>
      <c r="EH686" s="17">
        <v>1.2</v>
      </c>
      <c r="EI686" s="18">
        <f t="shared" si="1413"/>
        <v>64695.7290018176</v>
      </c>
      <c r="EJ686" s="11">
        <f t="shared" si="1414"/>
        <v>1</v>
      </c>
    </row>
    <row r="687" customHeight="1" spans="1:140">
      <c r="F687" s="11">
        <f>_xlfn.RANK.EQ(S687,S684:S687,0)</f>
        <v>3</v>
      </c>
      <c r="G687" s="11">
        <v>0</v>
      </c>
      <c r="H687" s="11">
        <v>1.8</v>
      </c>
      <c r="I687" s="12">
        <v>1.35</v>
      </c>
      <c r="J687" s="13">
        <f t="shared" si="1380"/>
        <v>0</v>
      </c>
      <c r="K687" s="11">
        <v>0</v>
      </c>
      <c r="L687" s="11">
        <v>0.2</v>
      </c>
      <c r="M687" s="31">
        <f t="shared" si="1381"/>
        <v>1.2</v>
      </c>
      <c r="N687" s="28">
        <v>0.7</v>
      </c>
      <c r="O687" s="28">
        <v>1.5</v>
      </c>
      <c r="P687" s="8">
        <f t="shared" si="1382"/>
        <v>2.05</v>
      </c>
      <c r="Q687" s="9">
        <v>1.075</v>
      </c>
      <c r="R687" s="17">
        <v>1</v>
      </c>
      <c r="S687" s="18">
        <f t="shared" si="1383"/>
        <v>0</v>
      </c>
      <c r="T687" s="28">
        <f t="shared" si="1384"/>
        <v>12</v>
      </c>
      <c r="Z687" s="11">
        <f>_xlfn.RANK.EQ(AM687,AM684:AM687,0)</f>
        <v>3</v>
      </c>
      <c r="AA687" s="11">
        <v>0</v>
      </c>
      <c r="AB687" s="11">
        <v>1.8</v>
      </c>
      <c r="AC687" s="12">
        <v>1.35</v>
      </c>
      <c r="AD687" s="13">
        <f t="shared" si="1385"/>
        <v>0</v>
      </c>
      <c r="AE687" s="11">
        <v>0</v>
      </c>
      <c r="AF687" s="11">
        <v>0.2</v>
      </c>
      <c r="AG687" s="31">
        <f t="shared" si="1386"/>
        <v>1.2</v>
      </c>
      <c r="AH687" s="28">
        <v>0.7</v>
      </c>
      <c r="AI687" s="28">
        <v>1.5</v>
      </c>
      <c r="AJ687" s="8">
        <f t="shared" si="1387"/>
        <v>2.05</v>
      </c>
      <c r="AK687" s="9">
        <v>1.075</v>
      </c>
      <c r="AL687" s="17">
        <v>1</v>
      </c>
      <c r="AM687" s="18">
        <f t="shared" si="1388"/>
        <v>0</v>
      </c>
      <c r="AN687" s="28">
        <f t="shared" si="1389"/>
        <v>12</v>
      </c>
      <c r="AT687" s="11">
        <f>_xlfn.RANK.EQ(BG687,BG684:BG687,0)</f>
        <v>3</v>
      </c>
      <c r="AU687" s="11">
        <v>0</v>
      </c>
      <c r="AV687" s="11">
        <v>1.8</v>
      </c>
      <c r="AW687" s="12">
        <v>1.35</v>
      </c>
      <c r="AX687" s="13">
        <f t="shared" si="1390"/>
        <v>0</v>
      </c>
      <c r="AY687" s="11">
        <v>0</v>
      </c>
      <c r="AZ687" s="11">
        <v>0.2</v>
      </c>
      <c r="BA687" s="31">
        <f t="shared" si="1391"/>
        <v>1.2</v>
      </c>
      <c r="BB687" s="28">
        <v>0.7</v>
      </c>
      <c r="BC687" s="28">
        <v>1.5</v>
      </c>
      <c r="BD687" s="8">
        <f t="shared" si="1392"/>
        <v>2.05</v>
      </c>
      <c r="BE687" s="9">
        <v>1.075</v>
      </c>
      <c r="BF687" s="17">
        <v>1.015</v>
      </c>
      <c r="BG687" s="18">
        <f t="shared" si="1393"/>
        <v>0</v>
      </c>
      <c r="BH687" s="28">
        <f t="shared" si="1394"/>
        <v>12</v>
      </c>
      <c r="BN687" s="11">
        <f>_xlfn.RANK.EQ(CA687,CA684:CA687,0)</f>
        <v>3</v>
      </c>
      <c r="BO687" s="11">
        <v>0</v>
      </c>
      <c r="BP687" s="11">
        <v>1.8</v>
      </c>
      <c r="BQ687" s="12">
        <v>1.35</v>
      </c>
      <c r="BR687" s="13">
        <f t="shared" si="1395"/>
        <v>0</v>
      </c>
      <c r="BS687" s="11">
        <v>0</v>
      </c>
      <c r="BT687" s="11">
        <v>0.2</v>
      </c>
      <c r="BU687" s="31">
        <f t="shared" si="1396"/>
        <v>1.2</v>
      </c>
      <c r="BV687" s="28">
        <v>0.7</v>
      </c>
      <c r="BW687" s="28">
        <v>1.5</v>
      </c>
      <c r="BX687" s="8">
        <f t="shared" si="1397"/>
        <v>2.05</v>
      </c>
      <c r="BY687" s="9">
        <v>1.075</v>
      </c>
      <c r="BZ687" s="17">
        <v>1.015</v>
      </c>
      <c r="CA687" s="18">
        <f t="shared" si="1398"/>
        <v>0</v>
      </c>
      <c r="CB687" s="28">
        <f t="shared" si="1399"/>
        <v>12</v>
      </c>
      <c r="CH687" s="11">
        <f>_xlfn.RANK.EQ(CU687,CU684:CU687,0)</f>
        <v>3</v>
      </c>
      <c r="CI687" s="11">
        <v>0</v>
      </c>
      <c r="CJ687" s="11">
        <v>1.8</v>
      </c>
      <c r="CK687" s="12">
        <v>1.35</v>
      </c>
      <c r="CL687" s="13">
        <f t="shared" si="1400"/>
        <v>0</v>
      </c>
      <c r="CM687" s="11">
        <v>0</v>
      </c>
      <c r="CN687" s="11">
        <v>0.2</v>
      </c>
      <c r="CO687" s="31">
        <f t="shared" si="1401"/>
        <v>1.2</v>
      </c>
      <c r="CP687" s="28">
        <v>0.7</v>
      </c>
      <c r="CQ687" s="28">
        <v>1.5</v>
      </c>
      <c r="CR687" s="8">
        <f t="shared" si="1402"/>
        <v>2.05</v>
      </c>
      <c r="CS687" s="9">
        <v>1.075</v>
      </c>
      <c r="CT687" s="17">
        <v>1.085</v>
      </c>
      <c r="CU687" s="18">
        <f t="shared" si="1403"/>
        <v>0</v>
      </c>
      <c r="CV687" s="28">
        <f t="shared" si="1404"/>
        <v>12</v>
      </c>
      <c r="DB687" s="11">
        <f>_xlfn.RANK.EQ(DO687,DO684:DO687,0)</f>
        <v>3</v>
      </c>
      <c r="DC687" s="11">
        <v>0</v>
      </c>
      <c r="DD687" s="11">
        <v>1.8</v>
      </c>
      <c r="DE687" s="12">
        <v>1.35</v>
      </c>
      <c r="DF687" s="13">
        <f t="shared" si="1405"/>
        <v>0</v>
      </c>
      <c r="DG687" s="11">
        <v>0</v>
      </c>
      <c r="DH687" s="11">
        <v>0.2</v>
      </c>
      <c r="DI687" s="31">
        <f t="shared" si="1406"/>
        <v>1.2</v>
      </c>
      <c r="DJ687" s="28">
        <v>0.7</v>
      </c>
      <c r="DK687" s="28">
        <v>1.5</v>
      </c>
      <c r="DL687" s="8">
        <f t="shared" si="1407"/>
        <v>2.05</v>
      </c>
      <c r="DM687" s="9">
        <v>1.075</v>
      </c>
      <c r="DN687" s="17">
        <v>1.085</v>
      </c>
      <c r="DO687" s="18">
        <f t="shared" si="1408"/>
        <v>0</v>
      </c>
      <c r="DP687" s="28">
        <f t="shared" si="1409"/>
        <v>12</v>
      </c>
      <c r="DV687" s="11">
        <f>_xlfn.RANK.EQ(EI687,EI684:EI687,0)</f>
        <v>3</v>
      </c>
      <c r="DW687" s="11">
        <v>0</v>
      </c>
      <c r="DX687" s="11">
        <v>1.8</v>
      </c>
      <c r="DY687" s="12">
        <v>1.35</v>
      </c>
      <c r="DZ687" s="13">
        <f t="shared" si="1410"/>
        <v>0</v>
      </c>
      <c r="EA687" s="11">
        <v>0</v>
      </c>
      <c r="EB687" s="11">
        <v>0.2</v>
      </c>
      <c r="EC687" s="31">
        <f t="shared" si="1411"/>
        <v>1.2</v>
      </c>
      <c r="ED687" s="28">
        <v>0.7</v>
      </c>
      <c r="EE687" s="28">
        <v>1.5</v>
      </c>
      <c r="EF687" s="8">
        <f t="shared" si="1412"/>
        <v>2.05</v>
      </c>
      <c r="EG687" s="9">
        <v>1.075</v>
      </c>
      <c r="EH687" s="17">
        <v>1.2</v>
      </c>
      <c r="EI687" s="18">
        <f t="shared" si="1413"/>
        <v>0</v>
      </c>
      <c r="EJ687" s="28">
        <f t="shared" si="1414"/>
        <v>12</v>
      </c>
    </row>
    <row r="688" customHeight="1" spans="1:140">
      <c r="F688" s="32" t="s">
        <v>42</v>
      </c>
      <c r="G688" s="33">
        <f>LARGE(S684:S687,1)/1</f>
        <v>30012.8155362915</v>
      </c>
      <c r="H688" s="32" t="s">
        <v>43</v>
      </c>
      <c r="I688" s="33">
        <f>LARGE(S684:S687,2)/2</f>
        <v>13533.4043397299</v>
      </c>
      <c r="J688" s="32" t="s">
        <v>44</v>
      </c>
      <c r="K688" s="33">
        <f>LARGE(S684:S687,3)/12</f>
        <v>0</v>
      </c>
      <c r="L688" s="32" t="s">
        <v>45</v>
      </c>
      <c r="M688" s="34">
        <f>LARGE(S684:S687,4)/12</f>
        <v>0</v>
      </c>
      <c r="N688" s="35" t="s">
        <v>46</v>
      </c>
      <c r="O688" s="36">
        <f>G688+I688+K688+M688</f>
        <v>43546.2198760214</v>
      </c>
      <c r="P688" s="35" t="s">
        <v>47</v>
      </c>
      <c r="Q688" s="35">
        <v>5.3</v>
      </c>
      <c r="R688" s="35"/>
      <c r="S688" s="35" t="s">
        <v>48</v>
      </c>
      <c r="T688" s="36">
        <f>O688*Q688</f>
        <v>230794.965342914</v>
      </c>
      <c r="Z688" s="32" t="s">
        <v>42</v>
      </c>
      <c r="AA688" s="33">
        <f>LARGE(AM684:AM687,1)/1</f>
        <v>41722.0343442931</v>
      </c>
      <c r="AB688" s="32" t="s">
        <v>43</v>
      </c>
      <c r="AC688" s="33">
        <f>LARGE(AM684:AM687,2)/2</f>
        <v>13533.4043397299</v>
      </c>
      <c r="AD688" s="32" t="s">
        <v>44</v>
      </c>
      <c r="AE688" s="33">
        <f>LARGE(AM684:AM687,3)/12</f>
        <v>0</v>
      </c>
      <c r="AF688" s="32" t="s">
        <v>45</v>
      </c>
      <c r="AG688" s="34">
        <f>LARGE(AM684:AM687,4)/12</f>
        <v>0</v>
      </c>
      <c r="AH688" s="35" t="s">
        <v>46</v>
      </c>
      <c r="AI688" s="36">
        <f>AA688+AC688+AE688+AG688</f>
        <v>55255.438684023</v>
      </c>
      <c r="AJ688" s="35" t="s">
        <v>47</v>
      </c>
      <c r="AK688" s="35">
        <v>5.3</v>
      </c>
      <c r="AL688" s="35"/>
      <c r="AM688" s="35" t="s">
        <v>48</v>
      </c>
      <c r="AN688" s="36">
        <f>AI688*AK688</f>
        <v>292853.825025322</v>
      </c>
      <c r="AT688" s="32" t="s">
        <v>42</v>
      </c>
      <c r="AU688" s="33">
        <f>LARGE(BG684:BG687,1)/1</f>
        <v>32069.7363348341</v>
      </c>
      <c r="AV688" s="32" t="s">
        <v>43</v>
      </c>
      <c r="AW688" s="33">
        <f>LARGE(BG684:BG687,2)/2</f>
        <v>13736.4054048259</v>
      </c>
      <c r="AX688" s="32" t="s">
        <v>44</v>
      </c>
      <c r="AY688" s="33">
        <f>LARGE(BG684:BG687,3)/12</f>
        <v>0</v>
      </c>
      <c r="AZ688" s="32" t="s">
        <v>45</v>
      </c>
      <c r="BA688" s="34">
        <f>LARGE(BG684:BG687,4)/12</f>
        <v>0</v>
      </c>
      <c r="BB688" s="35" t="s">
        <v>46</v>
      </c>
      <c r="BC688" s="36">
        <f>AU688+AW688+AY688+BA688</f>
        <v>45806.14173966</v>
      </c>
      <c r="BD688" s="35" t="s">
        <v>47</v>
      </c>
      <c r="BE688" s="35">
        <v>5.3</v>
      </c>
      <c r="BF688" s="35"/>
      <c r="BG688" s="35" t="s">
        <v>48</v>
      </c>
      <c r="BH688" s="36">
        <f>BC688*BE688</f>
        <v>242772.551220198</v>
      </c>
      <c r="BN688" s="32" t="s">
        <v>42</v>
      </c>
      <c r="BO688" s="33">
        <f>LARGE(CA684:CA687,1)/1</f>
        <v>43734.1377696139</v>
      </c>
      <c r="BP688" s="32" t="s">
        <v>43</v>
      </c>
      <c r="BQ688" s="33">
        <f>LARGE(CA684:CA687,2)/2</f>
        <v>13736.4054048259</v>
      </c>
      <c r="BR688" s="32" t="s">
        <v>44</v>
      </c>
      <c r="BS688" s="33">
        <f>LARGE(CA684:CA687,3)/12</f>
        <v>0</v>
      </c>
      <c r="BT688" s="32" t="s">
        <v>45</v>
      </c>
      <c r="BU688" s="34">
        <f>LARGE(CA684:CA687,4)/12</f>
        <v>0</v>
      </c>
      <c r="BV688" s="35" t="s">
        <v>46</v>
      </c>
      <c r="BW688" s="36">
        <f>BO688+BQ688+BS688+BU688</f>
        <v>57470.5431744397</v>
      </c>
      <c r="BX688" s="35" t="s">
        <v>47</v>
      </c>
      <c r="BY688" s="35">
        <v>5.3</v>
      </c>
      <c r="BZ688" s="35"/>
      <c r="CA688" s="35" t="s">
        <v>48</v>
      </c>
      <c r="CB688" s="36">
        <f>BW688*BY688</f>
        <v>304593.878824531</v>
      </c>
      <c r="CH688" s="32" t="s">
        <v>42</v>
      </c>
      <c r="CI688" s="33">
        <f>LARGE(CU684:CU687,1)/1</f>
        <v>34281.4422889606</v>
      </c>
      <c r="CJ688" s="32" t="s">
        <v>43</v>
      </c>
      <c r="CK688" s="33">
        <f>LARGE(CU684:CU687,2)/2</f>
        <v>14683.743708607</v>
      </c>
      <c r="CL688" s="32" t="s">
        <v>44</v>
      </c>
      <c r="CM688" s="33">
        <f>LARGE(CU684:CU687,3)/12</f>
        <v>0</v>
      </c>
      <c r="CN688" s="32" t="s">
        <v>45</v>
      </c>
      <c r="CO688" s="34">
        <f>LARGE(CU684:CU687,4)/12</f>
        <v>0</v>
      </c>
      <c r="CP688" s="35" t="s">
        <v>46</v>
      </c>
      <c r="CQ688" s="36">
        <f>CI688+CK688+CM688+CO688</f>
        <v>48965.1859975675</v>
      </c>
      <c r="CR688" s="35" t="s">
        <v>47</v>
      </c>
      <c r="CS688" s="35">
        <v>5.3</v>
      </c>
      <c r="CT688" s="35"/>
      <c r="CU688" s="35" t="s">
        <v>48</v>
      </c>
      <c r="CV688" s="36">
        <f>CQ688*CS688</f>
        <v>259515.485787108</v>
      </c>
      <c r="DB688" s="32" t="s">
        <v>42</v>
      </c>
      <c r="DC688" s="33">
        <f>LARGE(DO684:DO687,1)/1</f>
        <v>46750.285202001</v>
      </c>
      <c r="DD688" s="32" t="s">
        <v>43</v>
      </c>
      <c r="DE688" s="33">
        <f>LARGE(DO684:DO687,2)/2</f>
        <v>14683.743708607</v>
      </c>
      <c r="DF688" s="32" t="s">
        <v>44</v>
      </c>
      <c r="DG688" s="33">
        <f>LARGE(DO684:DO687,3)/12</f>
        <v>0</v>
      </c>
      <c r="DH688" s="32" t="s">
        <v>45</v>
      </c>
      <c r="DI688" s="34">
        <f>LARGE(DO684:DO687,4)/12</f>
        <v>0</v>
      </c>
      <c r="DJ688" s="35" t="s">
        <v>46</v>
      </c>
      <c r="DK688" s="36">
        <f>DC688+DE688+DG688+DI688</f>
        <v>61434.028910608</v>
      </c>
      <c r="DL688" s="35" t="s">
        <v>47</v>
      </c>
      <c r="DM688" s="35">
        <v>5.3</v>
      </c>
      <c r="DN688" s="35"/>
      <c r="DO688" s="35" t="s">
        <v>48</v>
      </c>
      <c r="DP688" s="36">
        <f>DK688*DM688</f>
        <v>325600.353226222</v>
      </c>
      <c r="DV688" s="32" t="s">
        <v>42</v>
      </c>
      <c r="DW688" s="33">
        <f>LARGE(EI684:EI687,1)/1</f>
        <v>64695.7290018176</v>
      </c>
      <c r="DX688" s="32" t="s">
        <v>43</v>
      </c>
      <c r="DY688" s="33">
        <f>LARGE(EI684:EI687,2)/2</f>
        <v>21156.6575920095</v>
      </c>
      <c r="DZ688" s="32" t="s">
        <v>44</v>
      </c>
      <c r="EA688" s="33">
        <f>LARGE(EI684:EI687,3)/12</f>
        <v>0</v>
      </c>
      <c r="EB688" s="32" t="s">
        <v>45</v>
      </c>
      <c r="EC688" s="34">
        <f>LARGE(EI684:EI687,4)/12</f>
        <v>0</v>
      </c>
      <c r="ED688" s="35" t="s">
        <v>46</v>
      </c>
      <c r="EE688" s="36">
        <f>DW688+DY688+EA688+EC688</f>
        <v>85852.386593827</v>
      </c>
      <c r="EF688" s="35" t="s">
        <v>47</v>
      </c>
      <c r="EG688" s="35">
        <v>5.3</v>
      </c>
      <c r="EH688" s="35"/>
      <c r="EI688" s="35" t="s">
        <v>48</v>
      </c>
      <c r="EJ688" s="36">
        <f>EE688*EG688</f>
        <v>455017.648947283</v>
      </c>
    </row>
    <row r="689" customHeight="1" spans="6:140">
      <c r="F689" s="32"/>
      <c r="G689" s="33"/>
      <c r="H689" s="32"/>
      <c r="I689" s="33"/>
      <c r="J689" s="32"/>
      <c r="K689" s="33"/>
      <c r="L689" s="32"/>
      <c r="M689" s="34"/>
      <c r="N689" s="35"/>
      <c r="O689" s="36"/>
      <c r="P689" s="35"/>
      <c r="Q689" s="35"/>
      <c r="R689" s="35"/>
      <c r="S689" s="35"/>
      <c r="T689" s="36"/>
      <c r="Z689" s="32"/>
      <c r="AA689" s="33"/>
      <c r="AB689" s="32"/>
      <c r="AC689" s="33"/>
      <c r="AD689" s="32"/>
      <c r="AE689" s="33"/>
      <c r="AF689" s="32"/>
      <c r="AG689" s="34"/>
      <c r="AH689" s="35"/>
      <c r="AI689" s="36"/>
      <c r="AJ689" s="35"/>
      <c r="AK689" s="35"/>
      <c r="AL689" s="35"/>
      <c r="AM689" s="35"/>
      <c r="AN689" s="36"/>
      <c r="AT689" s="32"/>
      <c r="AU689" s="33"/>
      <c r="AV689" s="32"/>
      <c r="AW689" s="33"/>
      <c r="AX689" s="32"/>
      <c r="AY689" s="33"/>
      <c r="AZ689" s="32"/>
      <c r="BA689" s="34"/>
      <c r="BB689" s="35"/>
      <c r="BC689" s="36"/>
      <c r="BD689" s="35"/>
      <c r="BE689" s="35"/>
      <c r="BF689" s="35"/>
      <c r="BG689" s="35"/>
      <c r="BH689" s="36"/>
      <c r="BN689" s="32"/>
      <c r="BO689" s="33"/>
      <c r="BP689" s="32"/>
      <c r="BQ689" s="33"/>
      <c r="BR689" s="32"/>
      <c r="BS689" s="33"/>
      <c r="BT689" s="32"/>
      <c r="BU689" s="34"/>
      <c r="BV689" s="35"/>
      <c r="BW689" s="36"/>
      <c r="BX689" s="35"/>
      <c r="BY689" s="35"/>
      <c r="BZ689" s="35"/>
      <c r="CA689" s="35"/>
      <c r="CB689" s="36"/>
      <c r="CH689" s="32"/>
      <c r="CI689" s="33"/>
      <c r="CJ689" s="32"/>
      <c r="CK689" s="33"/>
      <c r="CL689" s="32"/>
      <c r="CM689" s="33"/>
      <c r="CN689" s="32"/>
      <c r="CO689" s="34"/>
      <c r="CP689" s="35"/>
      <c r="CQ689" s="36"/>
      <c r="CR689" s="35"/>
      <c r="CS689" s="35"/>
      <c r="CT689" s="35"/>
      <c r="CU689" s="35"/>
      <c r="CV689" s="36"/>
      <c r="DB689" s="32"/>
      <c r="DC689" s="33"/>
      <c r="DD689" s="32"/>
      <c r="DE689" s="33"/>
      <c r="DF689" s="32"/>
      <c r="DG689" s="33"/>
      <c r="DH689" s="32"/>
      <c r="DI689" s="34"/>
      <c r="DJ689" s="35"/>
      <c r="DK689" s="36"/>
      <c r="DL689" s="35"/>
      <c r="DM689" s="35"/>
      <c r="DN689" s="35"/>
      <c r="DO689" s="35"/>
      <c r="DP689" s="36"/>
      <c r="DV689" s="32"/>
      <c r="DW689" s="33"/>
      <c r="DX689" s="32"/>
      <c r="DY689" s="33"/>
      <c r="DZ689" s="32"/>
      <c r="EA689" s="33"/>
      <c r="EB689" s="32"/>
      <c r="EC689" s="34"/>
      <c r="ED689" s="35"/>
      <c r="EE689" s="36"/>
      <c r="EF689" s="35"/>
      <c r="EG689" s="35"/>
      <c r="EH689" s="35"/>
      <c r="EI689" s="35"/>
      <c r="EJ689" s="36"/>
    </row>
    <row r="690" customHeight="1" spans="6:140">
      <c r="F690" s="3" t="s">
        <v>49</v>
      </c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Z690" s="3" t="s">
        <v>49</v>
      </c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T690" s="3" t="s">
        <v>49</v>
      </c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N690" s="3" t="s">
        <v>49</v>
      </c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H690" s="3" t="s">
        <v>49</v>
      </c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DB690" s="3" t="s">
        <v>49</v>
      </c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V690" s="3" t="s">
        <v>49</v>
      </c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</row>
    <row r="691" customHeight="1" spans="6:140">
      <c r="F691" s="28" t="s">
        <v>37</v>
      </c>
      <c r="G691" s="13" t="s">
        <v>8</v>
      </c>
      <c r="H691" s="13"/>
      <c r="I691" s="13"/>
      <c r="J691" s="13"/>
      <c r="K691" s="7" t="s">
        <v>25</v>
      </c>
      <c r="L691" s="7"/>
      <c r="M691" s="7"/>
      <c r="N691" s="8" t="s">
        <v>10</v>
      </c>
      <c r="O691" s="8"/>
      <c r="P691" s="8"/>
      <c r="Q691" s="9" t="s">
        <v>38</v>
      </c>
      <c r="R691" s="10" t="s">
        <v>12</v>
      </c>
      <c r="S691" s="29" t="s">
        <v>13</v>
      </c>
      <c r="T691" s="11" t="s">
        <v>39</v>
      </c>
      <c r="Z691" s="28" t="s">
        <v>37</v>
      </c>
      <c r="AA691" s="13" t="s">
        <v>8</v>
      </c>
      <c r="AB691" s="13"/>
      <c r="AC691" s="13"/>
      <c r="AD691" s="13"/>
      <c r="AE691" s="7" t="s">
        <v>25</v>
      </c>
      <c r="AF691" s="7"/>
      <c r="AG691" s="7"/>
      <c r="AH691" s="8" t="s">
        <v>10</v>
      </c>
      <c r="AI691" s="8"/>
      <c r="AJ691" s="8"/>
      <c r="AK691" s="9" t="s">
        <v>38</v>
      </c>
      <c r="AL691" s="10" t="s">
        <v>12</v>
      </c>
      <c r="AM691" s="29" t="s">
        <v>13</v>
      </c>
      <c r="AN691" s="11" t="s">
        <v>39</v>
      </c>
      <c r="AT691" s="28" t="s">
        <v>37</v>
      </c>
      <c r="AU691" s="13" t="s">
        <v>8</v>
      </c>
      <c r="AV691" s="13"/>
      <c r="AW691" s="13"/>
      <c r="AX691" s="13"/>
      <c r="AY691" s="7" t="s">
        <v>25</v>
      </c>
      <c r="AZ691" s="7"/>
      <c r="BA691" s="7"/>
      <c r="BB691" s="8" t="s">
        <v>10</v>
      </c>
      <c r="BC691" s="8"/>
      <c r="BD691" s="8"/>
      <c r="BE691" s="9" t="s">
        <v>38</v>
      </c>
      <c r="BF691" s="10" t="s">
        <v>12</v>
      </c>
      <c r="BG691" s="29" t="s">
        <v>13</v>
      </c>
      <c r="BH691" s="11" t="s">
        <v>39</v>
      </c>
      <c r="BN691" s="28" t="s">
        <v>37</v>
      </c>
      <c r="BO691" s="13" t="s">
        <v>8</v>
      </c>
      <c r="BP691" s="13"/>
      <c r="BQ691" s="13"/>
      <c r="BR691" s="13"/>
      <c r="BS691" s="7" t="s">
        <v>25</v>
      </c>
      <c r="BT691" s="7"/>
      <c r="BU691" s="7"/>
      <c r="BV691" s="8" t="s">
        <v>10</v>
      </c>
      <c r="BW691" s="8"/>
      <c r="BX691" s="8"/>
      <c r="BY691" s="9" t="s">
        <v>38</v>
      </c>
      <c r="BZ691" s="10" t="s">
        <v>12</v>
      </c>
      <c r="CA691" s="29" t="s">
        <v>13</v>
      </c>
      <c r="CB691" s="11" t="s">
        <v>39</v>
      </c>
      <c r="CH691" s="28" t="s">
        <v>37</v>
      </c>
      <c r="CI691" s="13" t="s">
        <v>8</v>
      </c>
      <c r="CJ691" s="13"/>
      <c r="CK691" s="13"/>
      <c r="CL691" s="13"/>
      <c r="CM691" s="7" t="s">
        <v>25</v>
      </c>
      <c r="CN691" s="7"/>
      <c r="CO691" s="7"/>
      <c r="CP691" s="8" t="s">
        <v>10</v>
      </c>
      <c r="CQ691" s="8"/>
      <c r="CR691" s="8"/>
      <c r="CS691" s="9" t="s">
        <v>38</v>
      </c>
      <c r="CT691" s="10" t="s">
        <v>12</v>
      </c>
      <c r="CU691" s="29" t="s">
        <v>13</v>
      </c>
      <c r="CV691" s="11" t="s">
        <v>39</v>
      </c>
      <c r="DB691" s="28" t="s">
        <v>37</v>
      </c>
      <c r="DC691" s="13" t="s">
        <v>8</v>
      </c>
      <c r="DD691" s="13"/>
      <c r="DE691" s="13"/>
      <c r="DF691" s="13"/>
      <c r="DG691" s="7" t="s">
        <v>25</v>
      </c>
      <c r="DH691" s="7"/>
      <c r="DI691" s="7"/>
      <c r="DJ691" s="8" t="s">
        <v>10</v>
      </c>
      <c r="DK691" s="8"/>
      <c r="DL691" s="8"/>
      <c r="DM691" s="9" t="s">
        <v>38</v>
      </c>
      <c r="DN691" s="10" t="s">
        <v>12</v>
      </c>
      <c r="DO691" s="29" t="s">
        <v>13</v>
      </c>
      <c r="DP691" s="11" t="s">
        <v>39</v>
      </c>
      <c r="DV691" s="28" t="s">
        <v>37</v>
      </c>
      <c r="DW691" s="13" t="s">
        <v>8</v>
      </c>
      <c r="DX691" s="13"/>
      <c r="DY691" s="13"/>
      <c r="DZ691" s="13"/>
      <c r="EA691" s="7" t="s">
        <v>25</v>
      </c>
      <c r="EB691" s="7"/>
      <c r="EC691" s="7"/>
      <c r="ED691" s="8" t="s">
        <v>10</v>
      </c>
      <c r="EE691" s="8"/>
      <c r="EF691" s="8"/>
      <c r="EG691" s="9" t="s">
        <v>38</v>
      </c>
      <c r="EH691" s="10" t="s">
        <v>12</v>
      </c>
      <c r="EI691" s="29" t="s">
        <v>13</v>
      </c>
      <c r="EJ691" s="11" t="s">
        <v>39</v>
      </c>
    </row>
    <row r="692" customHeight="1" spans="6:140">
      <c r="F692" s="30"/>
      <c r="G692" s="11" t="s">
        <v>40</v>
      </c>
      <c r="H692" s="11" t="s">
        <v>41</v>
      </c>
      <c r="I692" s="11" t="s">
        <v>21</v>
      </c>
      <c r="J692" s="13" t="s">
        <v>8</v>
      </c>
      <c r="K692" s="11" t="s">
        <v>23</v>
      </c>
      <c r="L692" s="11" t="s">
        <v>24</v>
      </c>
      <c r="M692" s="7" t="s">
        <v>25</v>
      </c>
      <c r="N692" s="11" t="s">
        <v>26</v>
      </c>
      <c r="O692" s="11" t="s">
        <v>27</v>
      </c>
      <c r="P692" s="8" t="s">
        <v>28</v>
      </c>
      <c r="Q692" s="9" t="s">
        <v>29</v>
      </c>
      <c r="R692" s="14"/>
      <c r="S692" s="29"/>
      <c r="T692" s="11"/>
      <c r="Z692" s="30"/>
      <c r="AA692" s="11" t="s">
        <v>40</v>
      </c>
      <c r="AB692" s="11" t="s">
        <v>41</v>
      </c>
      <c r="AC692" s="11" t="s">
        <v>21</v>
      </c>
      <c r="AD692" s="13" t="s">
        <v>8</v>
      </c>
      <c r="AE692" s="11" t="s">
        <v>23</v>
      </c>
      <c r="AF692" s="11" t="s">
        <v>24</v>
      </c>
      <c r="AG692" s="7" t="s">
        <v>25</v>
      </c>
      <c r="AH692" s="11" t="s">
        <v>26</v>
      </c>
      <c r="AI692" s="11" t="s">
        <v>27</v>
      </c>
      <c r="AJ692" s="8" t="s">
        <v>28</v>
      </c>
      <c r="AK692" s="9" t="s">
        <v>29</v>
      </c>
      <c r="AL692" s="14"/>
      <c r="AM692" s="29"/>
      <c r="AN692" s="11"/>
      <c r="AT692" s="30"/>
      <c r="AU692" s="11" t="s">
        <v>40</v>
      </c>
      <c r="AV692" s="11" t="s">
        <v>41</v>
      </c>
      <c r="AW692" s="11" t="s">
        <v>21</v>
      </c>
      <c r="AX692" s="13" t="s">
        <v>8</v>
      </c>
      <c r="AY692" s="11" t="s">
        <v>23</v>
      </c>
      <c r="AZ692" s="11" t="s">
        <v>24</v>
      </c>
      <c r="BA692" s="7" t="s">
        <v>25</v>
      </c>
      <c r="BB692" s="11" t="s">
        <v>26</v>
      </c>
      <c r="BC692" s="11" t="s">
        <v>27</v>
      </c>
      <c r="BD692" s="8" t="s">
        <v>28</v>
      </c>
      <c r="BE692" s="9" t="s">
        <v>29</v>
      </c>
      <c r="BF692" s="14"/>
      <c r="BG692" s="29"/>
      <c r="BH692" s="11"/>
      <c r="BN692" s="30"/>
      <c r="BO692" s="11" t="s">
        <v>40</v>
      </c>
      <c r="BP692" s="11" t="s">
        <v>41</v>
      </c>
      <c r="BQ692" s="11" t="s">
        <v>21</v>
      </c>
      <c r="BR692" s="13" t="s">
        <v>8</v>
      </c>
      <c r="BS692" s="11" t="s">
        <v>23</v>
      </c>
      <c r="BT692" s="11" t="s">
        <v>24</v>
      </c>
      <c r="BU692" s="7" t="s">
        <v>25</v>
      </c>
      <c r="BV692" s="11" t="s">
        <v>26</v>
      </c>
      <c r="BW692" s="11" t="s">
        <v>27</v>
      </c>
      <c r="BX692" s="8" t="s">
        <v>28</v>
      </c>
      <c r="BY692" s="9" t="s">
        <v>29</v>
      </c>
      <c r="BZ692" s="14"/>
      <c r="CA692" s="29"/>
      <c r="CB692" s="11"/>
      <c r="CH692" s="30"/>
      <c r="CI692" s="11" t="s">
        <v>40</v>
      </c>
      <c r="CJ692" s="11" t="s">
        <v>41</v>
      </c>
      <c r="CK692" s="11" t="s">
        <v>21</v>
      </c>
      <c r="CL692" s="13" t="s">
        <v>8</v>
      </c>
      <c r="CM692" s="11" t="s">
        <v>23</v>
      </c>
      <c r="CN692" s="11" t="s">
        <v>24</v>
      </c>
      <c r="CO692" s="7" t="s">
        <v>25</v>
      </c>
      <c r="CP692" s="11" t="s">
        <v>26</v>
      </c>
      <c r="CQ692" s="11" t="s">
        <v>27</v>
      </c>
      <c r="CR692" s="8" t="s">
        <v>28</v>
      </c>
      <c r="CS692" s="9" t="s">
        <v>29</v>
      </c>
      <c r="CT692" s="14"/>
      <c r="CU692" s="29"/>
      <c r="CV692" s="11"/>
      <c r="DB692" s="30"/>
      <c r="DC692" s="11" t="s">
        <v>40</v>
      </c>
      <c r="DD692" s="11" t="s">
        <v>41</v>
      </c>
      <c r="DE692" s="11" t="s">
        <v>21</v>
      </c>
      <c r="DF692" s="13" t="s">
        <v>8</v>
      </c>
      <c r="DG692" s="11" t="s">
        <v>23</v>
      </c>
      <c r="DH692" s="11" t="s">
        <v>24</v>
      </c>
      <c r="DI692" s="7" t="s">
        <v>25</v>
      </c>
      <c r="DJ692" s="11" t="s">
        <v>26</v>
      </c>
      <c r="DK692" s="11" t="s">
        <v>27</v>
      </c>
      <c r="DL692" s="8" t="s">
        <v>28</v>
      </c>
      <c r="DM692" s="9" t="s">
        <v>29</v>
      </c>
      <c r="DN692" s="14"/>
      <c r="DO692" s="29"/>
      <c r="DP692" s="11"/>
      <c r="DV692" s="30"/>
      <c r="DW692" s="11" t="s">
        <v>40</v>
      </c>
      <c r="DX692" s="11" t="s">
        <v>41</v>
      </c>
      <c r="DY692" s="11" t="s">
        <v>21</v>
      </c>
      <c r="DZ692" s="13" t="s">
        <v>8</v>
      </c>
      <c r="EA692" s="11" t="s">
        <v>23</v>
      </c>
      <c r="EB692" s="11" t="s">
        <v>24</v>
      </c>
      <c r="EC692" s="7" t="s">
        <v>25</v>
      </c>
      <c r="ED692" s="11" t="s">
        <v>26</v>
      </c>
      <c r="EE692" s="11" t="s">
        <v>27</v>
      </c>
      <c r="EF692" s="8" t="s">
        <v>28</v>
      </c>
      <c r="EG692" s="9" t="s">
        <v>29</v>
      </c>
      <c r="EH692" s="14"/>
      <c r="EI692" s="29"/>
      <c r="EJ692" s="11"/>
    </row>
    <row r="693" customHeight="1" spans="6:140">
      <c r="F693" s="11">
        <f>_xlfn.RANK.EQ(S693,S693:S696,0)</f>
        <v>1</v>
      </c>
      <c r="G693" s="11">
        <v>1446.85</v>
      </c>
      <c r="H693" s="11">
        <v>1.8</v>
      </c>
      <c r="I693" s="12">
        <v>1.35</v>
      </c>
      <c r="J693" s="13">
        <f t="shared" ref="J693:J696" si="1415">G693*H693*I693</f>
        <v>3515.8455</v>
      </c>
      <c r="K693" s="11">
        <v>680</v>
      </c>
      <c r="L693" s="11">
        <v>1.39</v>
      </c>
      <c r="M693" s="31">
        <f t="shared" ref="M693:M696" si="1416">1+6*K693/(K693+2000)+L693</f>
        <v>3.91238805970149</v>
      </c>
      <c r="N693" s="11">
        <v>1</v>
      </c>
      <c r="O693" s="11">
        <v>2.38</v>
      </c>
      <c r="P693" s="8">
        <f t="shared" ref="P693:P696" si="1417">1+N693*O693</f>
        <v>3.38</v>
      </c>
      <c r="Q693" s="9">
        <v>1.275</v>
      </c>
      <c r="R693" s="17">
        <v>1</v>
      </c>
      <c r="S693" s="18">
        <f t="shared" ref="S693:S696" si="1418">J693*M693*Q693*P693*R693</f>
        <v>59278.68924557</v>
      </c>
      <c r="T693" s="11">
        <f t="shared" ref="T693:T696" si="1419">IF(F693=1,1,(IF(F693=2,2,12)))</f>
        <v>1</v>
      </c>
      <c r="Z693" s="11">
        <f>_xlfn.RANK.EQ(AM693,AM693:AM696,0)</f>
        <v>1</v>
      </c>
      <c r="AA693" s="11">
        <v>1446.85</v>
      </c>
      <c r="AB693" s="11">
        <v>1.8</v>
      </c>
      <c r="AC693" s="12">
        <v>1.35</v>
      </c>
      <c r="AD693" s="13">
        <f t="shared" ref="AD693:AD696" si="1420">AA693*AB693*AC693</f>
        <v>3515.8455</v>
      </c>
      <c r="AE693" s="11">
        <v>680</v>
      </c>
      <c r="AF693" s="11">
        <v>1.39</v>
      </c>
      <c r="AG693" s="31">
        <f t="shared" ref="AG693:AG696" si="1421">1+6*AE693/(AE693+2000)+AF693</f>
        <v>3.91238805970149</v>
      </c>
      <c r="AH693" s="11">
        <v>1</v>
      </c>
      <c r="AI693" s="11">
        <v>2.38</v>
      </c>
      <c r="AJ693" s="8">
        <f t="shared" ref="AJ693:AJ696" si="1422">1+AH693*AI693</f>
        <v>3.38</v>
      </c>
      <c r="AK693" s="9">
        <v>1.275</v>
      </c>
      <c r="AL693" s="17">
        <v>1</v>
      </c>
      <c r="AM693" s="18">
        <f t="shared" ref="AM693:AM696" si="1423">AD693*AG693*AK693*AJ693*AL693</f>
        <v>59278.68924557</v>
      </c>
      <c r="AN693" s="11">
        <f t="shared" ref="AN693:AN696" si="1424">IF(Z693=1,1,(IF(Z693=2,2,12)))</f>
        <v>1</v>
      </c>
      <c r="AT693" s="11">
        <f>_xlfn.RANK.EQ(BG693,BG693:BG696,0)</f>
        <v>1</v>
      </c>
      <c r="AU693" s="11">
        <v>1446.85</v>
      </c>
      <c r="AV693" s="11">
        <v>1.8</v>
      </c>
      <c r="AW693" s="12">
        <v>1.35</v>
      </c>
      <c r="AX693" s="13">
        <f t="shared" ref="AX693:AX696" si="1425">AU693*AV693*AW693</f>
        <v>3515.8455</v>
      </c>
      <c r="AY693" s="11">
        <v>680</v>
      </c>
      <c r="AZ693" s="11">
        <v>1.39</v>
      </c>
      <c r="BA693" s="31">
        <f t="shared" ref="BA693:BA696" si="1426">1+6*AY693/(AY693+2000)+AZ693</f>
        <v>3.91238805970149</v>
      </c>
      <c r="BB693" s="11">
        <v>1</v>
      </c>
      <c r="BC693" s="11">
        <v>2.38</v>
      </c>
      <c r="BD693" s="8">
        <f t="shared" ref="BD693:BD696" si="1427">1+BB693*BC693</f>
        <v>3.38</v>
      </c>
      <c r="BE693" s="9">
        <v>1.275</v>
      </c>
      <c r="BF693" s="17">
        <v>1.015</v>
      </c>
      <c r="BG693" s="18">
        <f t="shared" ref="BG693:BG696" si="1428">AX693*BA693*BE693*BD693*BF693</f>
        <v>60167.8695842536</v>
      </c>
      <c r="BH693" s="11">
        <f t="shared" ref="BH693:BH696" si="1429">IF(AT693=1,1,(IF(AT693=2,2,12)))</f>
        <v>1</v>
      </c>
      <c r="BN693" s="11">
        <f>_xlfn.RANK.EQ(CA693,CA693:CA696,0)</f>
        <v>2</v>
      </c>
      <c r="BO693" s="11">
        <v>1446.85</v>
      </c>
      <c r="BP693" s="11">
        <v>1.8</v>
      </c>
      <c r="BQ693" s="12">
        <v>1.35</v>
      </c>
      <c r="BR693" s="13">
        <f t="shared" ref="BR693:BR696" si="1430">BO693*BP693*BQ693</f>
        <v>3515.8455</v>
      </c>
      <c r="BS693" s="11">
        <v>680</v>
      </c>
      <c r="BT693" s="11">
        <v>1.39</v>
      </c>
      <c r="BU693" s="31">
        <f t="shared" ref="BU693:BU696" si="1431">1+6*BS693/(BS693+2000)+BT693</f>
        <v>3.91238805970149</v>
      </c>
      <c r="BV693" s="11">
        <v>1</v>
      </c>
      <c r="BW693" s="11">
        <v>2.38</v>
      </c>
      <c r="BX693" s="8">
        <f t="shared" ref="BX693:BX696" si="1432">1+BV693*BW693</f>
        <v>3.38</v>
      </c>
      <c r="BY693" s="9">
        <v>1.275</v>
      </c>
      <c r="BZ693" s="17">
        <v>1.015</v>
      </c>
      <c r="CA693" s="18">
        <f t="shared" ref="CA693:CA696" si="1433">BR693*BU693*BY693*BX693*BZ693</f>
        <v>60167.8695842536</v>
      </c>
      <c r="CB693" s="11">
        <f t="shared" ref="CB693:CB696" si="1434">IF(BN693=1,1,(IF(BN693=2,2,12)))</f>
        <v>2</v>
      </c>
      <c r="CH693" s="11">
        <f>_xlfn.RANK.EQ(CU693,CU693:CU696,0)</f>
        <v>1</v>
      </c>
      <c r="CI693" s="11">
        <v>1446.85</v>
      </c>
      <c r="CJ693" s="11">
        <v>1.8</v>
      </c>
      <c r="CK693" s="12">
        <v>1.35</v>
      </c>
      <c r="CL693" s="13">
        <f t="shared" ref="CL693:CL696" si="1435">CI693*CJ693*CK693</f>
        <v>3515.8455</v>
      </c>
      <c r="CM693" s="11">
        <v>680</v>
      </c>
      <c r="CN693" s="11">
        <v>1.39</v>
      </c>
      <c r="CO693" s="31">
        <f t="shared" ref="CO693:CO696" si="1436">1+6*CM693/(CM693+2000)+CN693</f>
        <v>3.91238805970149</v>
      </c>
      <c r="CP693" s="11">
        <v>1</v>
      </c>
      <c r="CQ693" s="11">
        <v>2.38</v>
      </c>
      <c r="CR693" s="8">
        <f t="shared" ref="CR693:CR696" si="1437">1+CP693*CQ693</f>
        <v>3.38</v>
      </c>
      <c r="CS693" s="9">
        <v>1.275</v>
      </c>
      <c r="CT693" s="17">
        <v>1.085</v>
      </c>
      <c r="CU693" s="18">
        <f t="shared" ref="CU693:CU696" si="1438">CL693*CO693*CS693*CR693*CT693</f>
        <v>64317.3778314435</v>
      </c>
      <c r="CV693" s="11">
        <f t="shared" ref="CV693:CV696" si="1439">IF(CH693=1,1,(IF(CH693=2,2,12)))</f>
        <v>1</v>
      </c>
      <c r="DB693" s="11">
        <f>_xlfn.RANK.EQ(DO693,DO693:DO696,0)</f>
        <v>2</v>
      </c>
      <c r="DC693" s="11">
        <v>1446.85</v>
      </c>
      <c r="DD693" s="11">
        <v>1.8</v>
      </c>
      <c r="DE693" s="12">
        <v>1.35</v>
      </c>
      <c r="DF693" s="13">
        <f t="shared" ref="DF693:DF696" si="1440">DC693*DD693*DE693</f>
        <v>3515.8455</v>
      </c>
      <c r="DG693" s="11">
        <v>680</v>
      </c>
      <c r="DH693" s="11">
        <v>1.39</v>
      </c>
      <c r="DI693" s="31">
        <f t="shared" ref="DI693:DI696" si="1441">1+6*DG693/(DG693+2000)+DH693</f>
        <v>3.91238805970149</v>
      </c>
      <c r="DJ693" s="11">
        <v>1</v>
      </c>
      <c r="DK693" s="11">
        <v>2.38</v>
      </c>
      <c r="DL693" s="8">
        <f t="shared" ref="DL693:DL696" si="1442">1+DJ693*DK693</f>
        <v>3.38</v>
      </c>
      <c r="DM693" s="9">
        <v>1.275</v>
      </c>
      <c r="DN693" s="17">
        <v>1.085</v>
      </c>
      <c r="DO693" s="18">
        <f t="shared" ref="DO693:DO696" si="1443">DF693*DI693*DM693*DL693*DN693</f>
        <v>64317.3778314435</v>
      </c>
      <c r="DP693" s="11">
        <f t="shared" ref="DP693:DP696" si="1444">IF(DB693=1,1,(IF(DB693=2,2,12)))</f>
        <v>2</v>
      </c>
      <c r="DV693" s="11">
        <f>_xlfn.RANK.EQ(EI693,EI693:EI696,0)</f>
        <v>1</v>
      </c>
      <c r="DW693" s="11">
        <v>1446.85</v>
      </c>
      <c r="DX693" s="11">
        <v>1.8</v>
      </c>
      <c r="DY693" s="12">
        <v>1.35</v>
      </c>
      <c r="DZ693" s="13">
        <f t="shared" ref="DZ693:DZ696" si="1445">DW693*DX693*DY693</f>
        <v>3515.8455</v>
      </c>
      <c r="EA693" s="11">
        <v>680</v>
      </c>
      <c r="EB693" s="11">
        <v>1.48</v>
      </c>
      <c r="EC693" s="31">
        <f t="shared" ref="EC693:EC696" si="1446">1+6*EA693/(EA693+2000)+EB693</f>
        <v>4.00238805970149</v>
      </c>
      <c r="ED693" s="11">
        <v>1</v>
      </c>
      <c r="EE693" s="11">
        <v>3.18</v>
      </c>
      <c r="EF693" s="8">
        <f t="shared" ref="EF693:EF696" si="1447">1+ED693*EE693</f>
        <v>4.18</v>
      </c>
      <c r="EG693" s="9">
        <v>1.275</v>
      </c>
      <c r="EH693" s="17">
        <v>1.2</v>
      </c>
      <c r="EI693" s="18">
        <f t="shared" ref="EI693:EI696" si="1448">DZ693*EC693*EG693*EF693*EH693</f>
        <v>89994.6493342882</v>
      </c>
      <c r="EJ693" s="11">
        <f t="shared" ref="EJ693:EJ696" si="1449">IF(DV693=1,1,(IF(DV693=2,2,12)))</f>
        <v>1</v>
      </c>
    </row>
    <row r="694" customHeight="1" spans="6:140">
      <c r="F694" s="11">
        <f>_xlfn.RANK.EQ(S694,S693:S696,0)</f>
        <v>3</v>
      </c>
      <c r="G694" s="11">
        <v>1446.85</v>
      </c>
      <c r="H694" s="11">
        <v>1.8</v>
      </c>
      <c r="I694" s="12">
        <v>1.35</v>
      </c>
      <c r="J694" s="13">
        <f t="shared" si="1415"/>
        <v>3515.8455</v>
      </c>
      <c r="K694" s="11">
        <v>440</v>
      </c>
      <c r="L694" s="11">
        <v>0.83</v>
      </c>
      <c r="M694" s="31">
        <f t="shared" si="1416"/>
        <v>2.91196721311475</v>
      </c>
      <c r="N694" s="11">
        <v>0.97</v>
      </c>
      <c r="O694" s="11">
        <v>2.11</v>
      </c>
      <c r="P694" s="8">
        <f t="shared" si="1417"/>
        <v>3.0467</v>
      </c>
      <c r="Q694" s="9">
        <v>1.275</v>
      </c>
      <c r="R694" s="17">
        <v>1</v>
      </c>
      <c r="S694" s="18">
        <f t="shared" si="1418"/>
        <v>39770.0503076636</v>
      </c>
      <c r="T694" s="11">
        <f t="shared" si="1419"/>
        <v>12</v>
      </c>
      <c r="Z694" s="11">
        <f>_xlfn.RANK.EQ(AM694,AM693:AM696,0)</f>
        <v>3</v>
      </c>
      <c r="AA694" s="11">
        <v>1446.85</v>
      </c>
      <c r="AB694" s="11">
        <v>1.8</v>
      </c>
      <c r="AC694" s="12">
        <v>1.35</v>
      </c>
      <c r="AD694" s="13">
        <f t="shared" si="1420"/>
        <v>3515.8455</v>
      </c>
      <c r="AE694" s="11">
        <v>440</v>
      </c>
      <c r="AF694" s="11">
        <v>0.83</v>
      </c>
      <c r="AG694" s="31">
        <f t="shared" si="1421"/>
        <v>2.91196721311475</v>
      </c>
      <c r="AH694" s="11">
        <v>0.97</v>
      </c>
      <c r="AI694" s="11">
        <v>2.11</v>
      </c>
      <c r="AJ694" s="8">
        <f t="shared" si="1422"/>
        <v>3.0467</v>
      </c>
      <c r="AK694" s="9">
        <v>1.275</v>
      </c>
      <c r="AL694" s="17">
        <v>1</v>
      </c>
      <c r="AM694" s="18">
        <f t="shared" si="1423"/>
        <v>39770.0503076636</v>
      </c>
      <c r="AN694" s="11">
        <f t="shared" si="1424"/>
        <v>12</v>
      </c>
      <c r="AT694" s="11">
        <f>_xlfn.RANK.EQ(BG694,BG693:BG696,0)</f>
        <v>3</v>
      </c>
      <c r="AU694" s="11">
        <v>1446.85</v>
      </c>
      <c r="AV694" s="11">
        <v>1.8</v>
      </c>
      <c r="AW694" s="12">
        <v>1.35</v>
      </c>
      <c r="AX694" s="13">
        <f t="shared" si="1425"/>
        <v>3515.8455</v>
      </c>
      <c r="AY694" s="11">
        <v>440</v>
      </c>
      <c r="AZ694" s="11">
        <v>0.83</v>
      </c>
      <c r="BA694" s="31">
        <f t="shared" si="1426"/>
        <v>2.91196721311475</v>
      </c>
      <c r="BB694" s="11">
        <v>0.97</v>
      </c>
      <c r="BC694" s="11">
        <v>2.11</v>
      </c>
      <c r="BD694" s="8">
        <f t="shared" si="1427"/>
        <v>3.0467</v>
      </c>
      <c r="BE694" s="9">
        <v>1.275</v>
      </c>
      <c r="BF694" s="17">
        <v>1.015</v>
      </c>
      <c r="BG694" s="18">
        <f t="shared" si="1428"/>
        <v>40366.6010622786</v>
      </c>
      <c r="BH694" s="11">
        <f t="shared" si="1429"/>
        <v>12</v>
      </c>
      <c r="BN694" s="11">
        <f>_xlfn.RANK.EQ(CA694,CA693:CA696,0)</f>
        <v>3</v>
      </c>
      <c r="BO694" s="11">
        <v>1446.85</v>
      </c>
      <c r="BP694" s="11">
        <v>1.8</v>
      </c>
      <c r="BQ694" s="12">
        <v>1.35</v>
      </c>
      <c r="BR694" s="13">
        <f t="shared" si="1430"/>
        <v>3515.8455</v>
      </c>
      <c r="BS694" s="11">
        <v>440</v>
      </c>
      <c r="BT694" s="11">
        <v>0.83</v>
      </c>
      <c r="BU694" s="31">
        <f t="shared" si="1431"/>
        <v>2.91196721311475</v>
      </c>
      <c r="BV694" s="11">
        <v>0.97</v>
      </c>
      <c r="BW694" s="11">
        <v>2.11</v>
      </c>
      <c r="BX694" s="8">
        <f t="shared" si="1432"/>
        <v>3.0467</v>
      </c>
      <c r="BY694" s="9">
        <v>1.275</v>
      </c>
      <c r="BZ694" s="17">
        <v>1.015</v>
      </c>
      <c r="CA694" s="18">
        <f t="shared" si="1433"/>
        <v>40366.6010622786</v>
      </c>
      <c r="CB694" s="11">
        <f t="shared" si="1434"/>
        <v>12</v>
      </c>
      <c r="CH694" s="11">
        <f>_xlfn.RANK.EQ(CU694,CU693:CU696,0)</f>
        <v>3</v>
      </c>
      <c r="CI694" s="11">
        <v>1446.85</v>
      </c>
      <c r="CJ694" s="11">
        <v>1.8</v>
      </c>
      <c r="CK694" s="12">
        <v>1.35</v>
      </c>
      <c r="CL694" s="13">
        <f t="shared" si="1435"/>
        <v>3515.8455</v>
      </c>
      <c r="CM694" s="11">
        <v>440</v>
      </c>
      <c r="CN694" s="11">
        <v>0.83</v>
      </c>
      <c r="CO694" s="31">
        <f t="shared" si="1436"/>
        <v>2.91196721311475</v>
      </c>
      <c r="CP694" s="11">
        <v>0.97</v>
      </c>
      <c r="CQ694" s="11">
        <v>2.11</v>
      </c>
      <c r="CR694" s="8">
        <f t="shared" si="1437"/>
        <v>3.0467</v>
      </c>
      <c r="CS694" s="9">
        <v>1.275</v>
      </c>
      <c r="CT694" s="17">
        <v>1.085</v>
      </c>
      <c r="CU694" s="18">
        <f t="shared" si="1438"/>
        <v>43150.504583815</v>
      </c>
      <c r="CV694" s="11">
        <f t="shared" si="1439"/>
        <v>12</v>
      </c>
      <c r="DB694" s="11">
        <f>_xlfn.RANK.EQ(DO694,DO693:DO696,0)</f>
        <v>3</v>
      </c>
      <c r="DC694" s="11">
        <v>1446.85</v>
      </c>
      <c r="DD694" s="11">
        <v>1.8</v>
      </c>
      <c r="DE694" s="12">
        <v>1.35</v>
      </c>
      <c r="DF694" s="13">
        <f t="shared" si="1440"/>
        <v>3515.8455</v>
      </c>
      <c r="DG694" s="11">
        <v>440</v>
      </c>
      <c r="DH694" s="11">
        <v>0.83</v>
      </c>
      <c r="DI694" s="31">
        <f t="shared" si="1441"/>
        <v>2.91196721311475</v>
      </c>
      <c r="DJ694" s="11">
        <v>0.97</v>
      </c>
      <c r="DK694" s="11">
        <v>2.11</v>
      </c>
      <c r="DL694" s="8">
        <f t="shared" si="1442"/>
        <v>3.0467</v>
      </c>
      <c r="DM694" s="9">
        <v>1.275</v>
      </c>
      <c r="DN694" s="17">
        <v>1.085</v>
      </c>
      <c r="DO694" s="18">
        <f t="shared" si="1443"/>
        <v>43150.504583815</v>
      </c>
      <c r="DP694" s="11">
        <f t="shared" si="1444"/>
        <v>12</v>
      </c>
      <c r="DV694" s="11">
        <f>_xlfn.RANK.EQ(EI694,EI693:EI696,0)</f>
        <v>3</v>
      </c>
      <c r="DW694" s="11">
        <v>1446.85</v>
      </c>
      <c r="DX694" s="11">
        <v>1.8</v>
      </c>
      <c r="DY694" s="12">
        <v>1.35</v>
      </c>
      <c r="DZ694" s="13">
        <f t="shared" si="1445"/>
        <v>3515.8455</v>
      </c>
      <c r="EA694" s="11">
        <v>440</v>
      </c>
      <c r="EB694" s="11">
        <v>0.92</v>
      </c>
      <c r="EC694" s="31">
        <f t="shared" si="1446"/>
        <v>3.00196721311475</v>
      </c>
      <c r="ED694" s="11">
        <v>0.97</v>
      </c>
      <c r="EE694" s="11">
        <v>2.91</v>
      </c>
      <c r="EF694" s="8">
        <f t="shared" si="1447"/>
        <v>3.8227</v>
      </c>
      <c r="EG694" s="9">
        <v>1.275</v>
      </c>
      <c r="EH694" s="17">
        <v>1.2</v>
      </c>
      <c r="EI694" s="18">
        <f t="shared" si="1448"/>
        <v>61730.1559659036</v>
      </c>
      <c r="EJ694" s="11">
        <f t="shared" si="1449"/>
        <v>12</v>
      </c>
    </row>
    <row r="695" customHeight="1" spans="6:140">
      <c r="F695" s="11">
        <f>_xlfn.RANK.EQ(S695,S693:S696,0)</f>
        <v>2</v>
      </c>
      <c r="G695" s="11">
        <v>1446.85</v>
      </c>
      <c r="H695" s="11">
        <v>1.8</v>
      </c>
      <c r="I695" s="12">
        <v>1.35</v>
      </c>
      <c r="J695" s="13">
        <f t="shared" si="1415"/>
        <v>3515.8455</v>
      </c>
      <c r="K695" s="11">
        <v>490</v>
      </c>
      <c r="L695" s="11">
        <v>1.43</v>
      </c>
      <c r="M695" s="31">
        <f t="shared" si="1416"/>
        <v>3.61072289156627</v>
      </c>
      <c r="N695" s="11">
        <v>0.89</v>
      </c>
      <c r="O695" s="11">
        <v>1.78</v>
      </c>
      <c r="P695" s="8">
        <f t="shared" si="1417"/>
        <v>2.5842</v>
      </c>
      <c r="Q695" s="9">
        <v>1.275</v>
      </c>
      <c r="R695" s="17">
        <v>1</v>
      </c>
      <c r="S695" s="18">
        <f t="shared" si="1418"/>
        <v>41827.3401821931</v>
      </c>
      <c r="T695" s="11">
        <f t="shared" si="1419"/>
        <v>2</v>
      </c>
      <c r="Z695" s="11">
        <f>_xlfn.RANK.EQ(AM695,AM693:AM696,0)</f>
        <v>2</v>
      </c>
      <c r="AA695" s="11">
        <v>1446.85</v>
      </c>
      <c r="AB695" s="11">
        <v>1.8</v>
      </c>
      <c r="AC695" s="12">
        <v>1.35</v>
      </c>
      <c r="AD695" s="13">
        <f t="shared" si="1420"/>
        <v>3515.8455</v>
      </c>
      <c r="AE695" s="11">
        <v>450</v>
      </c>
      <c r="AF695" s="11">
        <v>1.43</v>
      </c>
      <c r="AG695" s="31">
        <f t="shared" si="1421"/>
        <v>3.53204081632653</v>
      </c>
      <c r="AH695" s="11">
        <v>1</v>
      </c>
      <c r="AI695" s="11">
        <v>2.71</v>
      </c>
      <c r="AJ695" s="8">
        <f t="shared" si="1422"/>
        <v>3.71</v>
      </c>
      <c r="AK695" s="9">
        <v>1.275</v>
      </c>
      <c r="AL695" s="17">
        <v>1</v>
      </c>
      <c r="AM695" s="18">
        <f t="shared" si="1423"/>
        <v>58740.7639282698</v>
      </c>
      <c r="AN695" s="11">
        <f t="shared" si="1424"/>
        <v>2</v>
      </c>
      <c r="AT695" s="11">
        <f>_xlfn.RANK.EQ(BG695,BG693:BG696,0)</f>
        <v>2</v>
      </c>
      <c r="AU695" s="11">
        <v>1446.85</v>
      </c>
      <c r="AV695" s="11">
        <v>1.8</v>
      </c>
      <c r="AW695" s="12">
        <v>1.35</v>
      </c>
      <c r="AX695" s="13">
        <f t="shared" si="1425"/>
        <v>3515.8455</v>
      </c>
      <c r="AY695" s="11">
        <v>490</v>
      </c>
      <c r="AZ695" s="11">
        <v>1.43</v>
      </c>
      <c r="BA695" s="31">
        <f t="shared" si="1426"/>
        <v>3.61072289156627</v>
      </c>
      <c r="BB695" s="11">
        <v>0.93</v>
      </c>
      <c r="BC695" s="11">
        <v>1.85</v>
      </c>
      <c r="BD695" s="8">
        <f t="shared" si="1427"/>
        <v>2.7205</v>
      </c>
      <c r="BE695" s="9">
        <v>1.275</v>
      </c>
      <c r="BF695" s="17">
        <v>1.015</v>
      </c>
      <c r="BG695" s="18">
        <f t="shared" si="1428"/>
        <v>44693.9664693682</v>
      </c>
      <c r="BH695" s="11">
        <f t="shared" si="1429"/>
        <v>2</v>
      </c>
      <c r="BN695" s="11">
        <f>_xlfn.RANK.EQ(CA695,CA693:CA696,0)</f>
        <v>1</v>
      </c>
      <c r="BO695" s="11">
        <v>1446.85</v>
      </c>
      <c r="BP695" s="11">
        <v>1.8</v>
      </c>
      <c r="BQ695" s="12">
        <v>1.35</v>
      </c>
      <c r="BR695" s="13">
        <f t="shared" si="1430"/>
        <v>3515.8455</v>
      </c>
      <c r="BS695" s="11">
        <v>490</v>
      </c>
      <c r="BT695" s="11">
        <v>1.43</v>
      </c>
      <c r="BU695" s="31">
        <f t="shared" si="1431"/>
        <v>3.61072289156627</v>
      </c>
      <c r="BV695" s="11">
        <v>1</v>
      </c>
      <c r="BW695" s="11">
        <v>2.71</v>
      </c>
      <c r="BX695" s="8">
        <f t="shared" si="1432"/>
        <v>3.71</v>
      </c>
      <c r="BY695" s="9">
        <v>1.275</v>
      </c>
      <c r="BZ695" s="17">
        <v>1.015</v>
      </c>
      <c r="CA695" s="18">
        <f t="shared" si="1433"/>
        <v>60950.0516821746</v>
      </c>
      <c r="CB695" s="11">
        <f t="shared" si="1434"/>
        <v>1</v>
      </c>
      <c r="CH695" s="11">
        <f>_xlfn.RANK.EQ(CU695,CU693:CU696,0)</f>
        <v>2</v>
      </c>
      <c r="CI695" s="11">
        <v>1446.85</v>
      </c>
      <c r="CJ695" s="11">
        <v>1.8</v>
      </c>
      <c r="CK695" s="12">
        <v>1.35</v>
      </c>
      <c r="CL695" s="13">
        <f t="shared" si="1435"/>
        <v>3515.8455</v>
      </c>
      <c r="CM695" s="11">
        <v>490</v>
      </c>
      <c r="CN695" s="11">
        <v>1.43</v>
      </c>
      <c r="CO695" s="31">
        <f t="shared" si="1436"/>
        <v>3.61072289156627</v>
      </c>
      <c r="CP695" s="11">
        <v>0.93</v>
      </c>
      <c r="CQ695" s="11">
        <v>1.85</v>
      </c>
      <c r="CR695" s="8">
        <f t="shared" si="1437"/>
        <v>2.7205</v>
      </c>
      <c r="CS695" s="9">
        <v>1.275</v>
      </c>
      <c r="CT695" s="17">
        <v>1.085</v>
      </c>
      <c r="CU695" s="18">
        <f t="shared" si="1438"/>
        <v>47776.308984497</v>
      </c>
      <c r="CV695" s="11">
        <f t="shared" si="1439"/>
        <v>2</v>
      </c>
      <c r="DB695" s="11">
        <f>_xlfn.RANK.EQ(DO695,DO693:DO696,0)</f>
        <v>1</v>
      </c>
      <c r="DC695" s="11">
        <v>1446.85</v>
      </c>
      <c r="DD695" s="11">
        <v>1.8</v>
      </c>
      <c r="DE695" s="12">
        <v>1.35</v>
      </c>
      <c r="DF695" s="13">
        <f t="shared" si="1440"/>
        <v>3515.8455</v>
      </c>
      <c r="DG695" s="11">
        <v>490</v>
      </c>
      <c r="DH695" s="11">
        <v>1.43</v>
      </c>
      <c r="DI695" s="31">
        <f t="shared" si="1441"/>
        <v>3.61072289156627</v>
      </c>
      <c r="DJ695" s="11">
        <v>1</v>
      </c>
      <c r="DK695" s="11">
        <v>2.71</v>
      </c>
      <c r="DL695" s="8">
        <f t="shared" si="1442"/>
        <v>3.71</v>
      </c>
      <c r="DM695" s="9">
        <v>1.275</v>
      </c>
      <c r="DN695" s="17">
        <v>1.085</v>
      </c>
      <c r="DO695" s="18">
        <f t="shared" si="1443"/>
        <v>65153.5035223246</v>
      </c>
      <c r="DP695" s="11">
        <f t="shared" si="1444"/>
        <v>1</v>
      </c>
      <c r="DV695" s="11">
        <f>_xlfn.RANK.EQ(EI695,EI693:EI696,0)</f>
        <v>2</v>
      </c>
      <c r="DW695" s="11">
        <v>1446.85</v>
      </c>
      <c r="DX695" s="11">
        <v>1.8</v>
      </c>
      <c r="DY695" s="12">
        <v>1.35</v>
      </c>
      <c r="DZ695" s="13">
        <f t="shared" si="1445"/>
        <v>3515.8455</v>
      </c>
      <c r="EA695" s="11">
        <v>490</v>
      </c>
      <c r="EB695" s="11">
        <v>1.52</v>
      </c>
      <c r="EC695" s="31">
        <f t="shared" si="1446"/>
        <v>3.70072289156626</v>
      </c>
      <c r="ED695" s="11">
        <v>1</v>
      </c>
      <c r="EE695" s="11">
        <v>3.51</v>
      </c>
      <c r="EF695" s="8">
        <f t="shared" si="1447"/>
        <v>4.51</v>
      </c>
      <c r="EG695" s="9">
        <v>1.275</v>
      </c>
      <c r="EH695" s="17">
        <v>1.2</v>
      </c>
      <c r="EI695" s="18">
        <f t="shared" si="1448"/>
        <v>89780.9758338932</v>
      </c>
      <c r="EJ695" s="11">
        <f t="shared" si="1449"/>
        <v>2</v>
      </c>
    </row>
    <row r="696" customHeight="1" spans="6:140">
      <c r="F696" s="11">
        <f>_xlfn.RANK.EQ(S696,S693:S696,0)</f>
        <v>4</v>
      </c>
      <c r="G696" s="11">
        <v>0</v>
      </c>
      <c r="H696" s="11">
        <v>1.8</v>
      </c>
      <c r="I696" s="12">
        <v>1.35</v>
      </c>
      <c r="J696" s="13">
        <f t="shared" si="1415"/>
        <v>0</v>
      </c>
      <c r="K696" s="11">
        <v>0</v>
      </c>
      <c r="L696" s="11">
        <v>0.2</v>
      </c>
      <c r="M696" s="31">
        <f t="shared" si="1416"/>
        <v>1.2</v>
      </c>
      <c r="N696" s="28">
        <v>0.7</v>
      </c>
      <c r="O696" s="28">
        <v>1.5</v>
      </c>
      <c r="P696" s="8">
        <f t="shared" si="1417"/>
        <v>2.05</v>
      </c>
      <c r="Q696" s="9">
        <v>1.275</v>
      </c>
      <c r="R696" s="17">
        <v>1</v>
      </c>
      <c r="S696" s="18">
        <f t="shared" si="1418"/>
        <v>0</v>
      </c>
      <c r="T696" s="28">
        <f t="shared" si="1419"/>
        <v>12</v>
      </c>
      <c r="Z696" s="11">
        <f>_xlfn.RANK.EQ(AM696,AM693:AM696,0)</f>
        <v>4</v>
      </c>
      <c r="AA696" s="11">
        <v>0</v>
      </c>
      <c r="AB696" s="11">
        <v>1.8</v>
      </c>
      <c r="AC696" s="12">
        <v>1.35</v>
      </c>
      <c r="AD696" s="13">
        <f t="shared" si="1420"/>
        <v>0</v>
      </c>
      <c r="AE696" s="11">
        <v>0</v>
      </c>
      <c r="AF696" s="11">
        <v>0.2</v>
      </c>
      <c r="AG696" s="31">
        <f t="shared" si="1421"/>
        <v>1.2</v>
      </c>
      <c r="AH696" s="28">
        <v>0.7</v>
      </c>
      <c r="AI696" s="28">
        <v>1.5</v>
      </c>
      <c r="AJ696" s="8">
        <f t="shared" si="1422"/>
        <v>2.05</v>
      </c>
      <c r="AK696" s="9">
        <v>1.275</v>
      </c>
      <c r="AL696" s="17">
        <v>1</v>
      </c>
      <c r="AM696" s="18">
        <f t="shared" si="1423"/>
        <v>0</v>
      </c>
      <c r="AN696" s="28">
        <f t="shared" si="1424"/>
        <v>12</v>
      </c>
      <c r="AT696" s="11">
        <f>_xlfn.RANK.EQ(BG696,BG693:BG696,0)</f>
        <v>4</v>
      </c>
      <c r="AU696" s="11">
        <v>0</v>
      </c>
      <c r="AV696" s="11">
        <v>1.8</v>
      </c>
      <c r="AW696" s="12">
        <v>1.35</v>
      </c>
      <c r="AX696" s="13">
        <f t="shared" si="1425"/>
        <v>0</v>
      </c>
      <c r="AY696" s="11">
        <v>0</v>
      </c>
      <c r="AZ696" s="11">
        <v>0.2</v>
      </c>
      <c r="BA696" s="31">
        <f t="shared" si="1426"/>
        <v>1.2</v>
      </c>
      <c r="BB696" s="28">
        <v>0.7</v>
      </c>
      <c r="BC696" s="28">
        <v>1.5</v>
      </c>
      <c r="BD696" s="8">
        <f t="shared" si="1427"/>
        <v>2.05</v>
      </c>
      <c r="BE696" s="9">
        <v>1.275</v>
      </c>
      <c r="BF696" s="17">
        <v>1.015</v>
      </c>
      <c r="BG696" s="18">
        <f t="shared" si="1428"/>
        <v>0</v>
      </c>
      <c r="BH696" s="28">
        <f t="shared" si="1429"/>
        <v>12</v>
      </c>
      <c r="BN696" s="11">
        <f>_xlfn.RANK.EQ(CA696,CA693:CA696,0)</f>
        <v>4</v>
      </c>
      <c r="BO696" s="11">
        <v>0</v>
      </c>
      <c r="BP696" s="11">
        <v>1.8</v>
      </c>
      <c r="BQ696" s="12">
        <v>1.35</v>
      </c>
      <c r="BR696" s="13">
        <f t="shared" si="1430"/>
        <v>0</v>
      </c>
      <c r="BS696" s="11">
        <v>0</v>
      </c>
      <c r="BT696" s="11">
        <v>0.2</v>
      </c>
      <c r="BU696" s="31">
        <f t="shared" si="1431"/>
        <v>1.2</v>
      </c>
      <c r="BV696" s="28">
        <v>0.7</v>
      </c>
      <c r="BW696" s="28">
        <v>1.5</v>
      </c>
      <c r="BX696" s="8">
        <f t="shared" si="1432"/>
        <v>2.05</v>
      </c>
      <c r="BY696" s="9">
        <v>1.275</v>
      </c>
      <c r="BZ696" s="17">
        <v>1.015</v>
      </c>
      <c r="CA696" s="18">
        <f t="shared" si="1433"/>
        <v>0</v>
      </c>
      <c r="CB696" s="28">
        <f t="shared" si="1434"/>
        <v>12</v>
      </c>
      <c r="CH696" s="11">
        <f>_xlfn.RANK.EQ(CU696,CU693:CU696,0)</f>
        <v>4</v>
      </c>
      <c r="CI696" s="11">
        <v>0</v>
      </c>
      <c r="CJ696" s="11">
        <v>1.8</v>
      </c>
      <c r="CK696" s="12">
        <v>1.35</v>
      </c>
      <c r="CL696" s="13">
        <f t="shared" si="1435"/>
        <v>0</v>
      </c>
      <c r="CM696" s="11">
        <v>0</v>
      </c>
      <c r="CN696" s="11">
        <v>0.2</v>
      </c>
      <c r="CO696" s="31">
        <f t="shared" si="1436"/>
        <v>1.2</v>
      </c>
      <c r="CP696" s="28">
        <v>0.7</v>
      </c>
      <c r="CQ696" s="28">
        <v>1.5</v>
      </c>
      <c r="CR696" s="8">
        <f t="shared" si="1437"/>
        <v>2.05</v>
      </c>
      <c r="CS696" s="9">
        <v>1.275</v>
      </c>
      <c r="CT696" s="17">
        <v>1.085</v>
      </c>
      <c r="CU696" s="18">
        <f t="shared" si="1438"/>
        <v>0</v>
      </c>
      <c r="CV696" s="28">
        <f t="shared" si="1439"/>
        <v>12</v>
      </c>
      <c r="DB696" s="11">
        <f>_xlfn.RANK.EQ(DO696,DO693:DO696,0)</f>
        <v>4</v>
      </c>
      <c r="DC696" s="11">
        <v>0</v>
      </c>
      <c r="DD696" s="11">
        <v>1.8</v>
      </c>
      <c r="DE696" s="12">
        <v>1.35</v>
      </c>
      <c r="DF696" s="13">
        <f t="shared" si="1440"/>
        <v>0</v>
      </c>
      <c r="DG696" s="11">
        <v>0</v>
      </c>
      <c r="DH696" s="11">
        <v>0.2</v>
      </c>
      <c r="DI696" s="31">
        <f t="shared" si="1441"/>
        <v>1.2</v>
      </c>
      <c r="DJ696" s="28">
        <v>0.7</v>
      </c>
      <c r="DK696" s="28">
        <v>1.5</v>
      </c>
      <c r="DL696" s="8">
        <f t="shared" si="1442"/>
        <v>2.05</v>
      </c>
      <c r="DM696" s="9">
        <v>1.275</v>
      </c>
      <c r="DN696" s="17">
        <v>1.085</v>
      </c>
      <c r="DO696" s="18">
        <f t="shared" si="1443"/>
        <v>0</v>
      </c>
      <c r="DP696" s="28">
        <f t="shared" si="1444"/>
        <v>12</v>
      </c>
      <c r="DV696" s="11">
        <f>_xlfn.RANK.EQ(EI696,EI693:EI696,0)</f>
        <v>4</v>
      </c>
      <c r="DW696" s="11">
        <v>0</v>
      </c>
      <c r="DX696" s="11">
        <v>1.8</v>
      </c>
      <c r="DY696" s="12">
        <v>1.35</v>
      </c>
      <c r="DZ696" s="13">
        <f t="shared" si="1445"/>
        <v>0</v>
      </c>
      <c r="EA696" s="11">
        <v>0</v>
      </c>
      <c r="EB696" s="11">
        <v>0.2</v>
      </c>
      <c r="EC696" s="31">
        <f t="shared" si="1446"/>
        <v>1.2</v>
      </c>
      <c r="ED696" s="28">
        <v>0.7</v>
      </c>
      <c r="EE696" s="28">
        <v>1.5</v>
      </c>
      <c r="EF696" s="8">
        <f t="shared" si="1447"/>
        <v>2.05</v>
      </c>
      <c r="EG696" s="9">
        <v>1.275</v>
      </c>
      <c r="EH696" s="17">
        <v>1.2</v>
      </c>
      <c r="EI696" s="18">
        <f t="shared" si="1448"/>
        <v>0</v>
      </c>
      <c r="EJ696" s="28">
        <f t="shared" si="1449"/>
        <v>12</v>
      </c>
    </row>
    <row r="697" customHeight="1" spans="6:140">
      <c r="F697" s="32" t="s">
        <v>42</v>
      </c>
      <c r="G697" s="33">
        <f>LARGE(S693:S696,1)/1</f>
        <v>59278.68924557</v>
      </c>
      <c r="H697" s="32" t="s">
        <v>43</v>
      </c>
      <c r="I697" s="33">
        <f>LARGE(S693:S696,2)/2</f>
        <v>20913.6700910966</v>
      </c>
      <c r="J697" s="32" t="s">
        <v>44</v>
      </c>
      <c r="K697" s="33">
        <f>LARGE(S693:S696,3)/12</f>
        <v>3314.17085897197</v>
      </c>
      <c r="L697" s="32" t="s">
        <v>45</v>
      </c>
      <c r="M697" s="34">
        <f>LARGE(S693:S696,4)/12</f>
        <v>0</v>
      </c>
      <c r="N697" s="35" t="s">
        <v>46</v>
      </c>
      <c r="O697" s="36">
        <f>G697+I697+K697+M697</f>
        <v>83506.5301956386</v>
      </c>
      <c r="P697" s="35" t="s">
        <v>47</v>
      </c>
      <c r="Q697" s="35">
        <v>6.7</v>
      </c>
      <c r="R697" s="35"/>
      <c r="S697" s="35" t="s">
        <v>48</v>
      </c>
      <c r="T697" s="36">
        <f>O697*Q697</f>
        <v>559493.752310778</v>
      </c>
      <c r="Z697" s="32" t="s">
        <v>42</v>
      </c>
      <c r="AA697" s="33">
        <f>LARGE(AM693:AM696,1)/1</f>
        <v>59278.68924557</v>
      </c>
      <c r="AB697" s="32" t="s">
        <v>43</v>
      </c>
      <c r="AC697" s="33">
        <f>LARGE(AM693:AM696,2)/2</f>
        <v>29370.3819641349</v>
      </c>
      <c r="AD697" s="32" t="s">
        <v>44</v>
      </c>
      <c r="AE697" s="33">
        <f>LARGE(AM693:AM696,3)/12</f>
        <v>3314.17085897197</v>
      </c>
      <c r="AF697" s="32" t="s">
        <v>45</v>
      </c>
      <c r="AG697" s="34">
        <f>LARGE(AM693:AM696,4)/12</f>
        <v>0</v>
      </c>
      <c r="AH697" s="35" t="s">
        <v>46</v>
      </c>
      <c r="AI697" s="36">
        <f>AA697+AC697+AE697+AG697</f>
        <v>91963.2420686769</v>
      </c>
      <c r="AJ697" s="35" t="s">
        <v>47</v>
      </c>
      <c r="AK697" s="35">
        <v>6.7</v>
      </c>
      <c r="AL697" s="35"/>
      <c r="AM697" s="35" t="s">
        <v>48</v>
      </c>
      <c r="AN697" s="36">
        <f>AI697*AK697</f>
        <v>616153.721860135</v>
      </c>
      <c r="AT697" s="32" t="s">
        <v>42</v>
      </c>
      <c r="AU697" s="33">
        <f>LARGE(BG693:BG696,1)/1</f>
        <v>60167.8695842536</v>
      </c>
      <c r="AV697" s="32" t="s">
        <v>43</v>
      </c>
      <c r="AW697" s="33">
        <f>LARGE(BG693:BG696,2)/2</f>
        <v>22346.9832346841</v>
      </c>
      <c r="AX697" s="32" t="s">
        <v>44</v>
      </c>
      <c r="AY697" s="33">
        <f>LARGE(BG693:BG696,3)/12</f>
        <v>3363.88342185655</v>
      </c>
      <c r="AZ697" s="32" t="s">
        <v>45</v>
      </c>
      <c r="BA697" s="34">
        <f>LARGE(BG693:BG696,4)/12</f>
        <v>0</v>
      </c>
      <c r="BB697" s="35" t="s">
        <v>46</v>
      </c>
      <c r="BC697" s="36">
        <f>AU697+AW697+AY697+BA697</f>
        <v>85878.7362407942</v>
      </c>
      <c r="BD697" s="35" t="s">
        <v>47</v>
      </c>
      <c r="BE697" s="35">
        <v>6.7</v>
      </c>
      <c r="BF697" s="35"/>
      <c r="BG697" s="35" t="s">
        <v>48</v>
      </c>
      <c r="BH697" s="36">
        <f>BC697*BE697</f>
        <v>575387.532813321</v>
      </c>
      <c r="BN697" s="32" t="s">
        <v>42</v>
      </c>
      <c r="BO697" s="33">
        <f>LARGE(CA693:CA696,1)/1</f>
        <v>60950.0516821746</v>
      </c>
      <c r="BP697" s="32" t="s">
        <v>43</v>
      </c>
      <c r="BQ697" s="33">
        <f>LARGE(CA693:CA696,2)/2</f>
        <v>30083.9347921268</v>
      </c>
      <c r="BR697" s="32" t="s">
        <v>44</v>
      </c>
      <c r="BS697" s="33">
        <f>LARGE(CA693:CA696,3)/12</f>
        <v>3363.88342185655</v>
      </c>
      <c r="BT697" s="32" t="s">
        <v>45</v>
      </c>
      <c r="BU697" s="34">
        <f>LARGE(CA693:CA696,4)/12</f>
        <v>0</v>
      </c>
      <c r="BV697" s="35" t="s">
        <v>46</v>
      </c>
      <c r="BW697" s="36">
        <f>BO697+BQ697+BS697+BU697</f>
        <v>94397.8698961579</v>
      </c>
      <c r="BX697" s="35" t="s">
        <v>47</v>
      </c>
      <c r="BY697" s="35">
        <v>6.7</v>
      </c>
      <c r="BZ697" s="35"/>
      <c r="CA697" s="35" t="s">
        <v>48</v>
      </c>
      <c r="CB697" s="36">
        <f>BW697*BY697</f>
        <v>632465.728304258</v>
      </c>
      <c r="CH697" s="32" t="s">
        <v>42</v>
      </c>
      <c r="CI697" s="33">
        <f>LARGE(CU693:CU696,1)/1</f>
        <v>64317.3778314435</v>
      </c>
      <c r="CJ697" s="32" t="s">
        <v>43</v>
      </c>
      <c r="CK697" s="33">
        <f>LARGE(CU693:CU696,2)/2</f>
        <v>23888.1544922485</v>
      </c>
      <c r="CL697" s="32" t="s">
        <v>44</v>
      </c>
      <c r="CM697" s="33">
        <f>LARGE(CU693:CU696,3)/12</f>
        <v>3595.87538198458</v>
      </c>
      <c r="CN697" s="32" t="s">
        <v>45</v>
      </c>
      <c r="CO697" s="34">
        <f>LARGE(CU693:CU696,4)/12</f>
        <v>0</v>
      </c>
      <c r="CP697" s="35" t="s">
        <v>46</v>
      </c>
      <c r="CQ697" s="36">
        <f>CI697+CK697+CM697+CO697</f>
        <v>91801.4077056766</v>
      </c>
      <c r="CR697" s="35" t="s">
        <v>47</v>
      </c>
      <c r="CS697" s="35">
        <v>6.7</v>
      </c>
      <c r="CT697" s="35"/>
      <c r="CU697" s="35" t="s">
        <v>48</v>
      </c>
      <c r="CV697" s="36">
        <f>CQ697*CS697</f>
        <v>615069.431628033</v>
      </c>
      <c r="DB697" s="32" t="s">
        <v>42</v>
      </c>
      <c r="DC697" s="33">
        <f>LARGE(DO693:DO696,1)/1</f>
        <v>65153.5035223246</v>
      </c>
      <c r="DD697" s="32" t="s">
        <v>43</v>
      </c>
      <c r="DE697" s="33">
        <f>LARGE(DO693:DO696,2)/2</f>
        <v>32158.6889157217</v>
      </c>
      <c r="DF697" s="32" t="s">
        <v>44</v>
      </c>
      <c r="DG697" s="33">
        <f>LARGE(DO693:DO696,3)/12</f>
        <v>3595.87538198458</v>
      </c>
      <c r="DH697" s="32" t="s">
        <v>45</v>
      </c>
      <c r="DI697" s="34">
        <f>LARGE(DO693:DO696,4)/12</f>
        <v>0</v>
      </c>
      <c r="DJ697" s="35" t="s">
        <v>46</v>
      </c>
      <c r="DK697" s="36">
        <f>DC697+DE697+DG697+DI697</f>
        <v>100908.067820031</v>
      </c>
      <c r="DL697" s="35" t="s">
        <v>47</v>
      </c>
      <c r="DM697" s="35">
        <v>6.7</v>
      </c>
      <c r="DN697" s="35"/>
      <c r="DO697" s="35" t="s">
        <v>48</v>
      </c>
      <c r="DP697" s="36">
        <f>DK697*DM697</f>
        <v>676084.054394207</v>
      </c>
      <c r="DV697" s="32" t="s">
        <v>42</v>
      </c>
      <c r="DW697" s="33">
        <f>LARGE(EI693:EI696,1)/1</f>
        <v>89994.6493342882</v>
      </c>
      <c r="DX697" s="32" t="s">
        <v>43</v>
      </c>
      <c r="DY697" s="33">
        <f>LARGE(EI693:EI696,2)/2</f>
        <v>44890.4879169466</v>
      </c>
      <c r="DZ697" s="32" t="s">
        <v>44</v>
      </c>
      <c r="EA697" s="33">
        <f>LARGE(EI693:EI696,3)/12</f>
        <v>5144.1796638253</v>
      </c>
      <c r="EB697" s="32" t="s">
        <v>45</v>
      </c>
      <c r="EC697" s="34">
        <f>LARGE(EI693:EI696,4)/12</f>
        <v>0</v>
      </c>
      <c r="ED697" s="35" t="s">
        <v>46</v>
      </c>
      <c r="EE697" s="36">
        <f>DW697+DY697+EA697+EC697</f>
        <v>140029.31691506</v>
      </c>
      <c r="EF697" s="35" t="s">
        <v>47</v>
      </c>
      <c r="EG697" s="35">
        <v>6.7</v>
      </c>
      <c r="EH697" s="35"/>
      <c r="EI697" s="35" t="s">
        <v>48</v>
      </c>
      <c r="EJ697" s="36">
        <f>EE697*EG697</f>
        <v>938196.423330903</v>
      </c>
    </row>
    <row r="698" customHeight="1" spans="6:140">
      <c r="F698" s="32"/>
      <c r="G698" s="33"/>
      <c r="H698" s="32"/>
      <c r="I698" s="33"/>
      <c r="J698" s="32"/>
      <c r="K698" s="33"/>
      <c r="L698" s="32"/>
      <c r="M698" s="34"/>
      <c r="N698" s="35"/>
      <c r="O698" s="36"/>
      <c r="P698" s="35"/>
      <c r="Q698" s="35"/>
      <c r="R698" s="35"/>
      <c r="S698" s="35"/>
      <c r="T698" s="36"/>
      <c r="Z698" s="32"/>
      <c r="AA698" s="33"/>
      <c r="AB698" s="32"/>
      <c r="AC698" s="33"/>
      <c r="AD698" s="32"/>
      <c r="AE698" s="33"/>
      <c r="AF698" s="32"/>
      <c r="AG698" s="34"/>
      <c r="AH698" s="35"/>
      <c r="AI698" s="36"/>
      <c r="AJ698" s="35"/>
      <c r="AK698" s="35"/>
      <c r="AL698" s="35"/>
      <c r="AM698" s="35"/>
      <c r="AN698" s="36"/>
      <c r="AT698" s="32"/>
      <c r="AU698" s="33"/>
      <c r="AV698" s="32"/>
      <c r="AW698" s="33"/>
      <c r="AX698" s="32"/>
      <c r="AY698" s="33"/>
      <c r="AZ698" s="32"/>
      <c r="BA698" s="34"/>
      <c r="BB698" s="35"/>
      <c r="BC698" s="36"/>
      <c r="BD698" s="35"/>
      <c r="BE698" s="35"/>
      <c r="BF698" s="35"/>
      <c r="BG698" s="35"/>
      <c r="BH698" s="36"/>
      <c r="BN698" s="32"/>
      <c r="BO698" s="33"/>
      <c r="BP698" s="32"/>
      <c r="BQ698" s="33"/>
      <c r="BR698" s="32"/>
      <c r="BS698" s="33"/>
      <c r="BT698" s="32"/>
      <c r="BU698" s="34"/>
      <c r="BV698" s="35"/>
      <c r="BW698" s="36"/>
      <c r="BX698" s="35"/>
      <c r="BY698" s="35"/>
      <c r="BZ698" s="35"/>
      <c r="CA698" s="35"/>
      <c r="CB698" s="36"/>
      <c r="CH698" s="32"/>
      <c r="CI698" s="33"/>
      <c r="CJ698" s="32"/>
      <c r="CK698" s="33"/>
      <c r="CL698" s="32"/>
      <c r="CM698" s="33"/>
      <c r="CN698" s="32"/>
      <c r="CO698" s="34"/>
      <c r="CP698" s="35"/>
      <c r="CQ698" s="36"/>
      <c r="CR698" s="35"/>
      <c r="CS698" s="35"/>
      <c r="CT698" s="35"/>
      <c r="CU698" s="35"/>
      <c r="CV698" s="36"/>
      <c r="DB698" s="32"/>
      <c r="DC698" s="33"/>
      <c r="DD698" s="32"/>
      <c r="DE698" s="33"/>
      <c r="DF698" s="32"/>
      <c r="DG698" s="33"/>
      <c r="DH698" s="32"/>
      <c r="DI698" s="34"/>
      <c r="DJ698" s="35"/>
      <c r="DK698" s="36"/>
      <c r="DL698" s="35"/>
      <c r="DM698" s="35"/>
      <c r="DN698" s="35"/>
      <c r="DO698" s="35"/>
      <c r="DP698" s="36"/>
      <c r="DV698" s="32"/>
      <c r="DW698" s="33"/>
      <c r="DX698" s="32"/>
      <c r="DY698" s="33"/>
      <c r="DZ698" s="32"/>
      <c r="EA698" s="33"/>
      <c r="EB698" s="32"/>
      <c r="EC698" s="34"/>
      <c r="ED698" s="35"/>
      <c r="EE698" s="36"/>
      <c r="EF698" s="35"/>
      <c r="EG698" s="35"/>
      <c r="EH698" s="35"/>
      <c r="EI698" s="35"/>
      <c r="EJ698" s="36"/>
    </row>
    <row r="699" customHeight="1" spans="6:140">
      <c r="F699" s="3" t="s">
        <v>50</v>
      </c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Z699" s="3" t="s">
        <v>50</v>
      </c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T699" s="3" t="s">
        <v>50</v>
      </c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N699" s="3" t="s">
        <v>50</v>
      </c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H699" s="3" t="s">
        <v>50</v>
      </c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DB699" s="3" t="s">
        <v>50</v>
      </c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V699" s="3" t="s">
        <v>50</v>
      </c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</row>
    <row r="700" customHeight="1" spans="6:140">
      <c r="F700" s="4" t="s">
        <v>8</v>
      </c>
      <c r="G700" s="5"/>
      <c r="H700" s="5"/>
      <c r="I700" s="6"/>
      <c r="J700" s="7" t="s">
        <v>9</v>
      </c>
      <c r="K700" s="7"/>
      <c r="L700" s="7"/>
      <c r="M700" s="7"/>
      <c r="N700" s="8" t="s">
        <v>10</v>
      </c>
      <c r="O700" s="8"/>
      <c r="P700" s="8"/>
      <c r="Q700" s="9" t="s">
        <v>11</v>
      </c>
      <c r="R700" s="10" t="s">
        <v>12</v>
      </c>
      <c r="S700" s="10" t="s">
        <v>13</v>
      </c>
      <c r="Z700" s="4" t="s">
        <v>8</v>
      </c>
      <c r="AA700" s="5"/>
      <c r="AB700" s="5"/>
      <c r="AC700" s="6"/>
      <c r="AD700" s="7" t="s">
        <v>9</v>
      </c>
      <c r="AE700" s="7"/>
      <c r="AF700" s="7"/>
      <c r="AG700" s="7"/>
      <c r="AH700" s="8" t="s">
        <v>10</v>
      </c>
      <c r="AI700" s="8"/>
      <c r="AJ700" s="8"/>
      <c r="AK700" s="9" t="s">
        <v>11</v>
      </c>
      <c r="AL700" s="10" t="s">
        <v>12</v>
      </c>
      <c r="AM700" s="10" t="s">
        <v>13</v>
      </c>
      <c r="AT700" s="4" t="s">
        <v>8</v>
      </c>
      <c r="AU700" s="5"/>
      <c r="AV700" s="5"/>
      <c r="AW700" s="6"/>
      <c r="AX700" s="7" t="s">
        <v>9</v>
      </c>
      <c r="AY700" s="7"/>
      <c r="AZ700" s="7"/>
      <c r="BA700" s="7"/>
      <c r="BB700" s="8" t="s">
        <v>10</v>
      </c>
      <c r="BC700" s="8"/>
      <c r="BD700" s="8"/>
      <c r="BE700" s="9" t="s">
        <v>11</v>
      </c>
      <c r="BF700" s="10" t="s">
        <v>12</v>
      </c>
      <c r="BG700" s="10" t="s">
        <v>13</v>
      </c>
      <c r="BN700" s="4" t="s">
        <v>8</v>
      </c>
      <c r="BO700" s="5"/>
      <c r="BP700" s="5"/>
      <c r="BQ700" s="6"/>
      <c r="BR700" s="7" t="s">
        <v>9</v>
      </c>
      <c r="BS700" s="7"/>
      <c r="BT700" s="7"/>
      <c r="BU700" s="7"/>
      <c r="BV700" s="8" t="s">
        <v>10</v>
      </c>
      <c r="BW700" s="8"/>
      <c r="BX700" s="8"/>
      <c r="BY700" s="9" t="s">
        <v>11</v>
      </c>
      <c r="BZ700" s="10" t="s">
        <v>12</v>
      </c>
      <c r="CA700" s="10" t="s">
        <v>13</v>
      </c>
      <c r="CH700" s="4" t="s">
        <v>8</v>
      </c>
      <c r="CI700" s="5"/>
      <c r="CJ700" s="5"/>
      <c r="CK700" s="6"/>
      <c r="CL700" s="7" t="s">
        <v>9</v>
      </c>
      <c r="CM700" s="7"/>
      <c r="CN700" s="7"/>
      <c r="CO700" s="7"/>
      <c r="CP700" s="8" t="s">
        <v>10</v>
      </c>
      <c r="CQ700" s="8"/>
      <c r="CR700" s="8"/>
      <c r="CS700" s="9" t="s">
        <v>11</v>
      </c>
      <c r="CT700" s="10" t="s">
        <v>12</v>
      </c>
      <c r="CU700" s="10" t="s">
        <v>13</v>
      </c>
      <c r="DB700" s="4" t="s">
        <v>8</v>
      </c>
      <c r="DC700" s="5"/>
      <c r="DD700" s="5"/>
      <c r="DE700" s="6"/>
      <c r="DF700" s="7" t="s">
        <v>9</v>
      </c>
      <c r="DG700" s="7"/>
      <c r="DH700" s="7"/>
      <c r="DI700" s="7"/>
      <c r="DJ700" s="8" t="s">
        <v>10</v>
      </c>
      <c r="DK700" s="8"/>
      <c r="DL700" s="8"/>
      <c r="DM700" s="9" t="s">
        <v>11</v>
      </c>
      <c r="DN700" s="10" t="s">
        <v>12</v>
      </c>
      <c r="DO700" s="10" t="s">
        <v>13</v>
      </c>
      <c r="DV700" s="4" t="s">
        <v>8</v>
      </c>
      <c r="DW700" s="5"/>
      <c r="DX700" s="5"/>
      <c r="DY700" s="6"/>
      <c r="DZ700" s="7" t="s">
        <v>9</v>
      </c>
      <c r="EA700" s="7"/>
      <c r="EB700" s="7"/>
      <c r="EC700" s="7"/>
      <c r="ED700" s="8" t="s">
        <v>10</v>
      </c>
      <c r="EE700" s="8"/>
      <c r="EF700" s="8"/>
      <c r="EG700" s="9" t="s">
        <v>11</v>
      </c>
      <c r="EH700" s="10" t="s">
        <v>12</v>
      </c>
      <c r="EI700" s="10" t="s">
        <v>13</v>
      </c>
    </row>
    <row r="701" customHeight="1" spans="6:140">
      <c r="F701" s="11" t="s">
        <v>19</v>
      </c>
      <c r="G701" s="11" t="s">
        <v>20</v>
      </c>
      <c r="H701" s="12" t="s">
        <v>21</v>
      </c>
      <c r="I701" s="13" t="s">
        <v>8</v>
      </c>
      <c r="J701" s="11" t="s">
        <v>22</v>
      </c>
      <c r="K701" s="11" t="s">
        <v>23</v>
      </c>
      <c r="L701" s="11" t="s">
        <v>24</v>
      </c>
      <c r="M701" s="7" t="s">
        <v>25</v>
      </c>
      <c r="N701" s="11" t="s">
        <v>26</v>
      </c>
      <c r="O701" s="11" t="s">
        <v>27</v>
      </c>
      <c r="P701" s="8" t="s">
        <v>28</v>
      </c>
      <c r="Q701" s="9" t="s">
        <v>29</v>
      </c>
      <c r="R701" s="14"/>
      <c r="S701" s="14"/>
      <c r="Z701" s="11" t="s">
        <v>19</v>
      </c>
      <c r="AA701" s="11" t="s">
        <v>20</v>
      </c>
      <c r="AB701" s="12" t="s">
        <v>21</v>
      </c>
      <c r="AC701" s="13" t="s">
        <v>8</v>
      </c>
      <c r="AD701" s="11" t="s">
        <v>22</v>
      </c>
      <c r="AE701" s="11" t="s">
        <v>23</v>
      </c>
      <c r="AF701" s="11" t="s">
        <v>24</v>
      </c>
      <c r="AG701" s="7" t="s">
        <v>25</v>
      </c>
      <c r="AH701" s="11" t="s">
        <v>26</v>
      </c>
      <c r="AI701" s="11" t="s">
        <v>27</v>
      </c>
      <c r="AJ701" s="8" t="s">
        <v>28</v>
      </c>
      <c r="AK701" s="9" t="s">
        <v>29</v>
      </c>
      <c r="AL701" s="14"/>
      <c r="AM701" s="14"/>
      <c r="AT701" s="11" t="s">
        <v>19</v>
      </c>
      <c r="AU701" s="11" t="s">
        <v>20</v>
      </c>
      <c r="AV701" s="12" t="s">
        <v>21</v>
      </c>
      <c r="AW701" s="13" t="s">
        <v>8</v>
      </c>
      <c r="AX701" s="11" t="s">
        <v>22</v>
      </c>
      <c r="AY701" s="11" t="s">
        <v>23</v>
      </c>
      <c r="AZ701" s="11" t="s">
        <v>24</v>
      </c>
      <c r="BA701" s="7" t="s">
        <v>25</v>
      </c>
      <c r="BB701" s="11" t="s">
        <v>26</v>
      </c>
      <c r="BC701" s="11" t="s">
        <v>27</v>
      </c>
      <c r="BD701" s="8" t="s">
        <v>28</v>
      </c>
      <c r="BE701" s="9" t="s">
        <v>29</v>
      </c>
      <c r="BF701" s="14"/>
      <c r="BG701" s="14"/>
      <c r="BN701" s="11" t="s">
        <v>19</v>
      </c>
      <c r="BO701" s="11" t="s">
        <v>20</v>
      </c>
      <c r="BP701" s="12" t="s">
        <v>21</v>
      </c>
      <c r="BQ701" s="13" t="s">
        <v>8</v>
      </c>
      <c r="BR701" s="11" t="s">
        <v>22</v>
      </c>
      <c r="BS701" s="11" t="s">
        <v>23</v>
      </c>
      <c r="BT701" s="11" t="s">
        <v>24</v>
      </c>
      <c r="BU701" s="7" t="s">
        <v>25</v>
      </c>
      <c r="BV701" s="11" t="s">
        <v>26</v>
      </c>
      <c r="BW701" s="11" t="s">
        <v>27</v>
      </c>
      <c r="BX701" s="8" t="s">
        <v>28</v>
      </c>
      <c r="BY701" s="9" t="s">
        <v>29</v>
      </c>
      <c r="BZ701" s="14"/>
      <c r="CA701" s="14"/>
      <c r="CH701" s="11" t="s">
        <v>19</v>
      </c>
      <c r="CI701" s="11" t="s">
        <v>20</v>
      </c>
      <c r="CJ701" s="12" t="s">
        <v>21</v>
      </c>
      <c r="CK701" s="13" t="s">
        <v>8</v>
      </c>
      <c r="CL701" s="11" t="s">
        <v>22</v>
      </c>
      <c r="CM701" s="11" t="s">
        <v>23</v>
      </c>
      <c r="CN701" s="11" t="s">
        <v>24</v>
      </c>
      <c r="CO701" s="7" t="s">
        <v>25</v>
      </c>
      <c r="CP701" s="11" t="s">
        <v>26</v>
      </c>
      <c r="CQ701" s="11" t="s">
        <v>27</v>
      </c>
      <c r="CR701" s="8" t="s">
        <v>28</v>
      </c>
      <c r="CS701" s="9" t="s">
        <v>29</v>
      </c>
      <c r="CT701" s="14"/>
      <c r="CU701" s="14"/>
      <c r="DB701" s="11" t="s">
        <v>19</v>
      </c>
      <c r="DC701" s="11" t="s">
        <v>20</v>
      </c>
      <c r="DD701" s="12" t="s">
        <v>21</v>
      </c>
      <c r="DE701" s="13" t="s">
        <v>8</v>
      </c>
      <c r="DF701" s="11" t="s">
        <v>22</v>
      </c>
      <c r="DG701" s="11" t="s">
        <v>23</v>
      </c>
      <c r="DH701" s="11" t="s">
        <v>24</v>
      </c>
      <c r="DI701" s="7" t="s">
        <v>25</v>
      </c>
      <c r="DJ701" s="11" t="s">
        <v>26</v>
      </c>
      <c r="DK701" s="11" t="s">
        <v>27</v>
      </c>
      <c r="DL701" s="8" t="s">
        <v>28</v>
      </c>
      <c r="DM701" s="9" t="s">
        <v>29</v>
      </c>
      <c r="DN701" s="14"/>
      <c r="DO701" s="14"/>
      <c r="DV701" s="11" t="s">
        <v>19</v>
      </c>
      <c r="DW701" s="11" t="s">
        <v>20</v>
      </c>
      <c r="DX701" s="12" t="s">
        <v>21</v>
      </c>
      <c r="DY701" s="13" t="s">
        <v>8</v>
      </c>
      <c r="DZ701" s="11" t="s">
        <v>22</v>
      </c>
      <c r="EA701" s="11" t="s">
        <v>23</v>
      </c>
      <c r="EB701" s="11" t="s">
        <v>24</v>
      </c>
      <c r="EC701" s="7" t="s">
        <v>25</v>
      </c>
      <c r="ED701" s="11" t="s">
        <v>26</v>
      </c>
      <c r="EE701" s="11" t="s">
        <v>27</v>
      </c>
      <c r="EF701" s="8" t="s">
        <v>28</v>
      </c>
      <c r="EG701" s="9" t="s">
        <v>29</v>
      </c>
      <c r="EH701" s="14"/>
      <c r="EI701" s="14"/>
    </row>
    <row r="702" customHeight="1" spans="6:140">
      <c r="F702" s="11">
        <v>2171</v>
      </c>
      <c r="G702" s="11">
        <v>0.65</v>
      </c>
      <c r="H702" s="12">
        <v>1.35</v>
      </c>
      <c r="I702" s="13">
        <f t="shared" ref="I702:I710" si="1450">F702*G702*H702</f>
        <v>1905.0525</v>
      </c>
      <c r="J702" s="11">
        <v>3</v>
      </c>
      <c r="K702" s="11">
        <v>440</v>
      </c>
      <c r="L702" s="11">
        <v>0.83</v>
      </c>
      <c r="M702" s="16">
        <f t="shared" ref="M702:M710" si="1451">1+6*K702/(K702+2000)+L702</f>
        <v>2.91196721311475</v>
      </c>
      <c r="N702" s="11">
        <v>0.97</v>
      </c>
      <c r="O702" s="11">
        <v>2.11</v>
      </c>
      <c r="P702" s="8">
        <f t="shared" ref="P702:P710" si="1452">1+N702*O702</f>
        <v>3.0467</v>
      </c>
      <c r="Q702" s="9">
        <v>1.275</v>
      </c>
      <c r="R702" s="17">
        <v>1</v>
      </c>
      <c r="S702" s="18">
        <f t="shared" ref="S702:S710" si="1453">I702*J702*Q702*P702*M702*R702</f>
        <v>64647.9207608016</v>
      </c>
      <c r="Z702" s="11">
        <v>2171</v>
      </c>
      <c r="AA702" s="11">
        <v>0.65</v>
      </c>
      <c r="AB702" s="12">
        <v>1.35</v>
      </c>
      <c r="AC702" s="13">
        <f t="shared" ref="AC702:AC710" si="1454">Z702*AA702*AB702</f>
        <v>1905.0525</v>
      </c>
      <c r="AD702" s="11">
        <v>3</v>
      </c>
      <c r="AE702" s="11">
        <v>440</v>
      </c>
      <c r="AF702" s="11">
        <v>0.83</v>
      </c>
      <c r="AG702" s="16">
        <f t="shared" ref="AG702:AG710" si="1455">1+6*AE702/(AE702+2000)+AF702</f>
        <v>2.91196721311475</v>
      </c>
      <c r="AH702" s="11">
        <v>0.97</v>
      </c>
      <c r="AI702" s="11">
        <v>2.11</v>
      </c>
      <c r="AJ702" s="8">
        <f t="shared" ref="AJ702:AJ710" si="1456">1+AH702*AI702</f>
        <v>3.0467</v>
      </c>
      <c r="AK702" s="9">
        <v>1.275</v>
      </c>
      <c r="AL702" s="17">
        <v>1</v>
      </c>
      <c r="AM702" s="18">
        <f t="shared" ref="AM702:AM710" si="1457">AC702*AD702*AK702*AJ702*AG702*AL702</f>
        <v>64647.9207608016</v>
      </c>
      <c r="AT702" s="11">
        <v>2171</v>
      </c>
      <c r="AU702" s="11">
        <v>0.65</v>
      </c>
      <c r="AV702" s="12">
        <v>1.35</v>
      </c>
      <c r="AW702" s="13">
        <f t="shared" ref="AW702:AW710" si="1458">AT702*AU702*AV702</f>
        <v>1905.0525</v>
      </c>
      <c r="AX702" s="11">
        <v>3</v>
      </c>
      <c r="AY702" s="11">
        <v>440</v>
      </c>
      <c r="AZ702" s="11">
        <v>0.83</v>
      </c>
      <c r="BA702" s="16">
        <f t="shared" ref="BA702:BA710" si="1459">1+6*AY702/(AY702+2000)+AZ702</f>
        <v>2.91196721311475</v>
      </c>
      <c r="BB702" s="11">
        <v>0.97</v>
      </c>
      <c r="BC702" s="11">
        <v>2.11</v>
      </c>
      <c r="BD702" s="8">
        <f t="shared" ref="BD702:BD710" si="1460">1+BB702*BC702</f>
        <v>3.0467</v>
      </c>
      <c r="BE702" s="9">
        <v>1.275</v>
      </c>
      <c r="BF702" s="17">
        <v>1.015</v>
      </c>
      <c r="BG702" s="18">
        <f t="shared" ref="BG702:BG710" si="1461">AW702*AX702*BE702*BD702*BA702*BF702</f>
        <v>65617.6395722136</v>
      </c>
      <c r="BN702" s="11">
        <v>2171</v>
      </c>
      <c r="BO702" s="11">
        <v>0.65</v>
      </c>
      <c r="BP702" s="12">
        <v>1.35</v>
      </c>
      <c r="BQ702" s="13">
        <f t="shared" ref="BQ702:BQ710" si="1462">BN702*BO702*BP702</f>
        <v>1905.0525</v>
      </c>
      <c r="BR702" s="11">
        <v>3</v>
      </c>
      <c r="BS702" s="11">
        <v>440</v>
      </c>
      <c r="BT702" s="11">
        <v>0.83</v>
      </c>
      <c r="BU702" s="16">
        <f t="shared" ref="BU702:BU710" si="1463">1+6*BS702/(BS702+2000)+BT702</f>
        <v>2.91196721311475</v>
      </c>
      <c r="BV702" s="11">
        <v>0.97</v>
      </c>
      <c r="BW702" s="11">
        <v>2.11</v>
      </c>
      <c r="BX702" s="8">
        <f t="shared" ref="BX702:BX710" si="1464">1+BV702*BW702</f>
        <v>3.0467</v>
      </c>
      <c r="BY702" s="9">
        <v>1.275</v>
      </c>
      <c r="BZ702" s="17">
        <v>1.015</v>
      </c>
      <c r="CA702" s="18">
        <f t="shared" ref="CA702:CA710" si="1465">BQ702*BR702*BY702*BX702*BU702*BZ702</f>
        <v>65617.6395722136</v>
      </c>
      <c r="CH702" s="11">
        <v>2171</v>
      </c>
      <c r="CI702" s="11">
        <v>0.65</v>
      </c>
      <c r="CJ702" s="12">
        <v>1.35</v>
      </c>
      <c r="CK702" s="13">
        <f t="shared" ref="CK702:CK710" si="1466">CH702*CI702*CJ702</f>
        <v>1905.0525</v>
      </c>
      <c r="CL702" s="11">
        <v>3</v>
      </c>
      <c r="CM702" s="11">
        <v>440</v>
      </c>
      <c r="CN702" s="11">
        <v>0.83</v>
      </c>
      <c r="CO702" s="16">
        <f t="shared" ref="CO702:CO710" si="1467">1+6*CM702/(CM702+2000)+CN702</f>
        <v>2.91196721311475</v>
      </c>
      <c r="CP702" s="11">
        <v>0.97</v>
      </c>
      <c r="CQ702" s="11">
        <v>2.11</v>
      </c>
      <c r="CR702" s="8">
        <f t="shared" ref="CR702:CR710" si="1468">1+CP702*CQ702</f>
        <v>3.0467</v>
      </c>
      <c r="CS702" s="9">
        <v>1.275</v>
      </c>
      <c r="CT702" s="17">
        <v>1.085</v>
      </c>
      <c r="CU702" s="18">
        <f t="shared" ref="CU702:CU710" si="1469">CK702*CL702*CS702*CR702*CO702*CT702</f>
        <v>70142.9940254698</v>
      </c>
      <c r="DB702" s="11">
        <v>2171</v>
      </c>
      <c r="DC702" s="11">
        <v>0.65</v>
      </c>
      <c r="DD702" s="12">
        <v>1.35</v>
      </c>
      <c r="DE702" s="13">
        <f t="shared" ref="DE702:DE710" si="1470">DB702*DC702*DD702</f>
        <v>1905.0525</v>
      </c>
      <c r="DF702" s="11">
        <v>3</v>
      </c>
      <c r="DG702" s="11">
        <v>440</v>
      </c>
      <c r="DH702" s="11">
        <v>0.83</v>
      </c>
      <c r="DI702" s="16">
        <f t="shared" ref="DI702:DI710" si="1471">1+6*DG702/(DG702+2000)+DH702</f>
        <v>2.91196721311475</v>
      </c>
      <c r="DJ702" s="11">
        <v>0.97</v>
      </c>
      <c r="DK702" s="11">
        <v>2.11</v>
      </c>
      <c r="DL702" s="8">
        <f t="shared" ref="DL702:DL710" si="1472">1+DJ702*DK702</f>
        <v>3.0467</v>
      </c>
      <c r="DM702" s="9">
        <v>1.275</v>
      </c>
      <c r="DN702" s="17">
        <v>1.085</v>
      </c>
      <c r="DO702" s="18">
        <f t="shared" ref="DO702:DO710" si="1473">DE702*DF702*DM702*DL702*DI702*DN702</f>
        <v>70142.9940254698</v>
      </c>
      <c r="DV702" s="11">
        <v>2171</v>
      </c>
      <c r="DW702" s="11">
        <v>0.65</v>
      </c>
      <c r="DX702" s="12">
        <v>1.35</v>
      </c>
      <c r="DY702" s="13">
        <f t="shared" ref="DY702:DY710" si="1474">DV702*DW702*DX702</f>
        <v>1905.0525</v>
      </c>
      <c r="DZ702" s="11">
        <v>3</v>
      </c>
      <c r="EA702" s="11">
        <v>440</v>
      </c>
      <c r="EB702" s="11">
        <v>0.92</v>
      </c>
      <c r="EC702" s="16">
        <f t="shared" ref="EC702:EC710" si="1475">1+6*EA702/(EA702+2000)+EB702</f>
        <v>3.00196721311475</v>
      </c>
      <c r="ED702" s="11">
        <v>0.97</v>
      </c>
      <c r="EE702" s="11">
        <v>2.91</v>
      </c>
      <c r="EF702" s="8">
        <f t="shared" ref="EF702:EF710" si="1476">1+ED702*EE702</f>
        <v>3.8227</v>
      </c>
      <c r="EG702" s="9">
        <v>1.275</v>
      </c>
      <c r="EH702" s="17">
        <v>1.2</v>
      </c>
      <c r="EI702" s="18">
        <f t="shared" ref="EI702:EI710" si="1477">DY702*DZ702*EG702*EF702*EC702*EH702</f>
        <v>100345.013409919</v>
      </c>
    </row>
    <row r="703" customHeight="1" spans="6:140">
      <c r="F703" s="11">
        <v>2171</v>
      </c>
      <c r="G703" s="11">
        <v>0.65</v>
      </c>
      <c r="H703" s="12">
        <v>1.35</v>
      </c>
      <c r="I703" s="13">
        <f t="shared" si="1450"/>
        <v>1905.0525</v>
      </c>
      <c r="J703" s="11">
        <v>3</v>
      </c>
      <c r="K703" s="11">
        <v>440</v>
      </c>
      <c r="L703" s="11">
        <v>0.83</v>
      </c>
      <c r="M703" s="16">
        <f t="shared" si="1451"/>
        <v>2.91196721311475</v>
      </c>
      <c r="N703" s="11">
        <v>0.97</v>
      </c>
      <c r="O703" s="11">
        <v>2.11</v>
      </c>
      <c r="P703" s="8">
        <f t="shared" si="1452"/>
        <v>3.0467</v>
      </c>
      <c r="Q703" s="9">
        <v>1.275</v>
      </c>
      <c r="R703" s="17">
        <v>1</v>
      </c>
      <c r="S703" s="18">
        <f t="shared" si="1453"/>
        <v>64647.9207608016</v>
      </c>
      <c r="Z703" s="11">
        <v>2171</v>
      </c>
      <c r="AA703" s="11">
        <v>0.65</v>
      </c>
      <c r="AB703" s="12">
        <v>1.35</v>
      </c>
      <c r="AC703" s="13">
        <f t="shared" si="1454"/>
        <v>1905.0525</v>
      </c>
      <c r="AD703" s="11">
        <v>3</v>
      </c>
      <c r="AE703" s="11">
        <v>440</v>
      </c>
      <c r="AF703" s="11">
        <v>0.83</v>
      </c>
      <c r="AG703" s="16">
        <f t="shared" si="1455"/>
        <v>2.91196721311475</v>
      </c>
      <c r="AH703" s="11">
        <v>0.97</v>
      </c>
      <c r="AI703" s="11">
        <v>2.11</v>
      </c>
      <c r="AJ703" s="8">
        <f t="shared" si="1456"/>
        <v>3.0467</v>
      </c>
      <c r="AK703" s="9">
        <v>1.275</v>
      </c>
      <c r="AL703" s="17">
        <v>1</v>
      </c>
      <c r="AM703" s="18">
        <f t="shared" si="1457"/>
        <v>64647.9207608016</v>
      </c>
      <c r="AT703" s="11">
        <v>2171</v>
      </c>
      <c r="AU703" s="11">
        <v>0.65</v>
      </c>
      <c r="AV703" s="12">
        <v>1.35</v>
      </c>
      <c r="AW703" s="13">
        <f t="shared" si="1458"/>
        <v>1905.0525</v>
      </c>
      <c r="AX703" s="11">
        <v>3</v>
      </c>
      <c r="AY703" s="11">
        <v>440</v>
      </c>
      <c r="AZ703" s="11">
        <v>0.83</v>
      </c>
      <c r="BA703" s="16">
        <f t="shared" si="1459"/>
        <v>2.91196721311475</v>
      </c>
      <c r="BB703" s="11">
        <v>0.97</v>
      </c>
      <c r="BC703" s="11">
        <v>2.11</v>
      </c>
      <c r="BD703" s="8">
        <f t="shared" si="1460"/>
        <v>3.0467</v>
      </c>
      <c r="BE703" s="9">
        <v>1.275</v>
      </c>
      <c r="BF703" s="17">
        <v>1.015</v>
      </c>
      <c r="BG703" s="18">
        <f t="shared" si="1461"/>
        <v>65617.6395722136</v>
      </c>
      <c r="BN703" s="11">
        <v>2171</v>
      </c>
      <c r="BO703" s="11">
        <v>0.65</v>
      </c>
      <c r="BP703" s="12">
        <v>1.35</v>
      </c>
      <c r="BQ703" s="13">
        <f t="shared" si="1462"/>
        <v>1905.0525</v>
      </c>
      <c r="BR703" s="11">
        <v>3</v>
      </c>
      <c r="BS703" s="11">
        <v>440</v>
      </c>
      <c r="BT703" s="11">
        <v>0.83</v>
      </c>
      <c r="BU703" s="16">
        <f t="shared" si="1463"/>
        <v>2.91196721311475</v>
      </c>
      <c r="BV703" s="11">
        <v>0.97</v>
      </c>
      <c r="BW703" s="11">
        <v>2.11</v>
      </c>
      <c r="BX703" s="8">
        <f t="shared" si="1464"/>
        <v>3.0467</v>
      </c>
      <c r="BY703" s="9">
        <v>1.275</v>
      </c>
      <c r="BZ703" s="17">
        <v>1.015</v>
      </c>
      <c r="CA703" s="18">
        <f t="shared" si="1465"/>
        <v>65617.6395722136</v>
      </c>
      <c r="CH703" s="11">
        <v>2171</v>
      </c>
      <c r="CI703" s="11">
        <v>0.65</v>
      </c>
      <c r="CJ703" s="12">
        <v>1.35</v>
      </c>
      <c r="CK703" s="13">
        <f t="shared" si="1466"/>
        <v>1905.0525</v>
      </c>
      <c r="CL703" s="11">
        <v>3</v>
      </c>
      <c r="CM703" s="11">
        <v>440</v>
      </c>
      <c r="CN703" s="11">
        <v>0.83</v>
      </c>
      <c r="CO703" s="16">
        <f t="shared" si="1467"/>
        <v>2.91196721311475</v>
      </c>
      <c r="CP703" s="11">
        <v>0.97</v>
      </c>
      <c r="CQ703" s="11">
        <v>2.11</v>
      </c>
      <c r="CR703" s="8">
        <f t="shared" si="1468"/>
        <v>3.0467</v>
      </c>
      <c r="CS703" s="9">
        <v>1.275</v>
      </c>
      <c r="CT703" s="17">
        <v>1.085</v>
      </c>
      <c r="CU703" s="18">
        <f t="shared" si="1469"/>
        <v>70142.9940254698</v>
      </c>
      <c r="DB703" s="11">
        <v>2171</v>
      </c>
      <c r="DC703" s="11">
        <v>0.65</v>
      </c>
      <c r="DD703" s="12">
        <v>1.35</v>
      </c>
      <c r="DE703" s="13">
        <f t="shared" si="1470"/>
        <v>1905.0525</v>
      </c>
      <c r="DF703" s="11">
        <v>3</v>
      </c>
      <c r="DG703" s="11">
        <v>440</v>
      </c>
      <c r="DH703" s="11">
        <v>0.83</v>
      </c>
      <c r="DI703" s="16">
        <f t="shared" si="1471"/>
        <v>2.91196721311475</v>
      </c>
      <c r="DJ703" s="11">
        <v>0.97</v>
      </c>
      <c r="DK703" s="11">
        <v>2.11</v>
      </c>
      <c r="DL703" s="8">
        <f t="shared" si="1472"/>
        <v>3.0467</v>
      </c>
      <c r="DM703" s="9">
        <v>1.275</v>
      </c>
      <c r="DN703" s="17">
        <v>1.085</v>
      </c>
      <c r="DO703" s="18">
        <f t="shared" si="1473"/>
        <v>70142.9940254698</v>
      </c>
      <c r="DV703" s="11">
        <v>2171</v>
      </c>
      <c r="DW703" s="11">
        <v>0.65</v>
      </c>
      <c r="DX703" s="12">
        <v>1.35</v>
      </c>
      <c r="DY703" s="13">
        <f t="shared" si="1474"/>
        <v>1905.0525</v>
      </c>
      <c r="DZ703" s="11">
        <v>3</v>
      </c>
      <c r="EA703" s="11">
        <v>440</v>
      </c>
      <c r="EB703" s="11">
        <v>0.92</v>
      </c>
      <c r="EC703" s="16">
        <f t="shared" si="1475"/>
        <v>3.00196721311475</v>
      </c>
      <c r="ED703" s="11">
        <v>0.97</v>
      </c>
      <c r="EE703" s="11">
        <v>2.91</v>
      </c>
      <c r="EF703" s="8">
        <f t="shared" si="1476"/>
        <v>3.8227</v>
      </c>
      <c r="EG703" s="9">
        <v>1.275</v>
      </c>
      <c r="EH703" s="17">
        <v>1.2</v>
      </c>
      <c r="EI703" s="18">
        <f t="shared" si="1477"/>
        <v>100345.013409919</v>
      </c>
    </row>
    <row r="704" customHeight="1" spans="6:140">
      <c r="F704" s="11">
        <v>2171</v>
      </c>
      <c r="G704" s="11">
        <v>0.65</v>
      </c>
      <c r="H704" s="12">
        <v>1.35</v>
      </c>
      <c r="I704" s="13">
        <f t="shared" si="1450"/>
        <v>1905.0525</v>
      </c>
      <c r="J704" s="11">
        <v>3</v>
      </c>
      <c r="K704" s="11">
        <v>440</v>
      </c>
      <c r="L704" s="11">
        <v>0.83</v>
      </c>
      <c r="M704" s="16">
        <f t="shared" si="1451"/>
        <v>2.91196721311475</v>
      </c>
      <c r="N704" s="11">
        <v>0.97</v>
      </c>
      <c r="O704" s="11">
        <v>2.11</v>
      </c>
      <c r="P704" s="8">
        <f t="shared" si="1452"/>
        <v>3.0467</v>
      </c>
      <c r="Q704" s="9">
        <v>1.275</v>
      </c>
      <c r="R704" s="17">
        <v>1</v>
      </c>
      <c r="S704" s="18">
        <f t="shared" si="1453"/>
        <v>64647.9207608016</v>
      </c>
      <c r="Z704" s="11">
        <v>2171</v>
      </c>
      <c r="AA704" s="11">
        <v>0.65</v>
      </c>
      <c r="AB704" s="12">
        <v>1.35</v>
      </c>
      <c r="AC704" s="13">
        <f t="shared" si="1454"/>
        <v>1905.0525</v>
      </c>
      <c r="AD704" s="11">
        <v>3</v>
      </c>
      <c r="AE704" s="11">
        <v>440</v>
      </c>
      <c r="AF704" s="11">
        <v>0.83</v>
      </c>
      <c r="AG704" s="16">
        <f t="shared" si="1455"/>
        <v>2.91196721311475</v>
      </c>
      <c r="AH704" s="11">
        <v>0.97</v>
      </c>
      <c r="AI704" s="11">
        <v>2.11</v>
      </c>
      <c r="AJ704" s="8">
        <f t="shared" si="1456"/>
        <v>3.0467</v>
      </c>
      <c r="AK704" s="9">
        <v>1.275</v>
      </c>
      <c r="AL704" s="17">
        <v>1</v>
      </c>
      <c r="AM704" s="18">
        <f t="shared" si="1457"/>
        <v>64647.9207608016</v>
      </c>
      <c r="AT704" s="11">
        <v>2171</v>
      </c>
      <c r="AU704" s="11">
        <v>0.65</v>
      </c>
      <c r="AV704" s="12">
        <v>1.35</v>
      </c>
      <c r="AW704" s="13">
        <f t="shared" si="1458"/>
        <v>1905.0525</v>
      </c>
      <c r="AX704" s="11">
        <v>3</v>
      </c>
      <c r="AY704" s="11">
        <v>440</v>
      </c>
      <c r="AZ704" s="11">
        <v>0.83</v>
      </c>
      <c r="BA704" s="16">
        <f t="shared" si="1459"/>
        <v>2.91196721311475</v>
      </c>
      <c r="BB704" s="11">
        <v>0.97</v>
      </c>
      <c r="BC704" s="11">
        <v>2.11</v>
      </c>
      <c r="BD704" s="8">
        <f t="shared" si="1460"/>
        <v>3.0467</v>
      </c>
      <c r="BE704" s="9">
        <v>1.275</v>
      </c>
      <c r="BF704" s="17">
        <v>1.015</v>
      </c>
      <c r="BG704" s="18">
        <f t="shared" si="1461"/>
        <v>65617.6395722136</v>
      </c>
      <c r="BN704" s="11">
        <v>2171</v>
      </c>
      <c r="BO704" s="11">
        <v>0.65</v>
      </c>
      <c r="BP704" s="12">
        <v>1.35</v>
      </c>
      <c r="BQ704" s="13">
        <f t="shared" si="1462"/>
        <v>1905.0525</v>
      </c>
      <c r="BR704" s="11">
        <v>3</v>
      </c>
      <c r="BS704" s="11">
        <v>440</v>
      </c>
      <c r="BT704" s="11">
        <v>0.83</v>
      </c>
      <c r="BU704" s="16">
        <f t="shared" si="1463"/>
        <v>2.91196721311475</v>
      </c>
      <c r="BV704" s="11">
        <v>0.97</v>
      </c>
      <c r="BW704" s="11">
        <v>2.11</v>
      </c>
      <c r="BX704" s="8">
        <f t="shared" si="1464"/>
        <v>3.0467</v>
      </c>
      <c r="BY704" s="9">
        <v>1.275</v>
      </c>
      <c r="BZ704" s="17">
        <v>1.015</v>
      </c>
      <c r="CA704" s="18">
        <f t="shared" si="1465"/>
        <v>65617.6395722136</v>
      </c>
      <c r="CH704" s="11">
        <v>2171</v>
      </c>
      <c r="CI704" s="11">
        <v>0.65</v>
      </c>
      <c r="CJ704" s="12">
        <v>1.35</v>
      </c>
      <c r="CK704" s="13">
        <f t="shared" si="1466"/>
        <v>1905.0525</v>
      </c>
      <c r="CL704" s="11">
        <v>3</v>
      </c>
      <c r="CM704" s="11">
        <v>440</v>
      </c>
      <c r="CN704" s="11">
        <v>0.83</v>
      </c>
      <c r="CO704" s="16">
        <f t="shared" si="1467"/>
        <v>2.91196721311475</v>
      </c>
      <c r="CP704" s="11">
        <v>0.97</v>
      </c>
      <c r="CQ704" s="11">
        <v>2.11</v>
      </c>
      <c r="CR704" s="8">
        <f t="shared" si="1468"/>
        <v>3.0467</v>
      </c>
      <c r="CS704" s="9">
        <v>1.275</v>
      </c>
      <c r="CT704" s="17">
        <v>1.085</v>
      </c>
      <c r="CU704" s="18">
        <f t="shared" si="1469"/>
        <v>70142.9940254698</v>
      </c>
      <c r="DB704" s="11">
        <v>2171</v>
      </c>
      <c r="DC704" s="11">
        <v>0.65</v>
      </c>
      <c r="DD704" s="12">
        <v>1.35</v>
      </c>
      <c r="DE704" s="13">
        <f t="shared" si="1470"/>
        <v>1905.0525</v>
      </c>
      <c r="DF704" s="11">
        <v>3</v>
      </c>
      <c r="DG704" s="11">
        <v>440</v>
      </c>
      <c r="DH704" s="11">
        <v>0.83</v>
      </c>
      <c r="DI704" s="16">
        <f t="shared" si="1471"/>
        <v>2.91196721311475</v>
      </c>
      <c r="DJ704" s="11">
        <v>0.97</v>
      </c>
      <c r="DK704" s="11">
        <v>2.11</v>
      </c>
      <c r="DL704" s="8">
        <f t="shared" si="1472"/>
        <v>3.0467</v>
      </c>
      <c r="DM704" s="9">
        <v>1.275</v>
      </c>
      <c r="DN704" s="17">
        <v>1.085</v>
      </c>
      <c r="DO704" s="18">
        <f t="shared" si="1473"/>
        <v>70142.9940254698</v>
      </c>
      <c r="DV704" s="11">
        <v>2171</v>
      </c>
      <c r="DW704" s="11">
        <v>0.65</v>
      </c>
      <c r="DX704" s="12">
        <v>1.35</v>
      </c>
      <c r="DY704" s="13">
        <f t="shared" si="1474"/>
        <v>1905.0525</v>
      </c>
      <c r="DZ704" s="11">
        <v>3</v>
      </c>
      <c r="EA704" s="11">
        <v>440</v>
      </c>
      <c r="EB704" s="11">
        <v>0.92</v>
      </c>
      <c r="EC704" s="16">
        <f t="shared" si="1475"/>
        <v>3.00196721311475</v>
      </c>
      <c r="ED704" s="11">
        <v>0.97</v>
      </c>
      <c r="EE704" s="11">
        <v>2.91</v>
      </c>
      <c r="EF704" s="8">
        <f t="shared" si="1476"/>
        <v>3.8227</v>
      </c>
      <c r="EG704" s="9">
        <v>1.275</v>
      </c>
      <c r="EH704" s="17">
        <v>1.2</v>
      </c>
      <c r="EI704" s="18">
        <f t="shared" si="1477"/>
        <v>100345.013409919</v>
      </c>
    </row>
    <row r="705" customHeight="1" spans="6:139">
      <c r="F705" s="11">
        <v>2171</v>
      </c>
      <c r="G705" s="11">
        <v>0.65</v>
      </c>
      <c r="H705" s="12">
        <v>1.35</v>
      </c>
      <c r="I705" s="13">
        <f t="shared" si="1450"/>
        <v>1905.0525</v>
      </c>
      <c r="J705" s="11">
        <v>3</v>
      </c>
      <c r="K705" s="11">
        <v>440</v>
      </c>
      <c r="L705" s="11">
        <v>0.83</v>
      </c>
      <c r="M705" s="16">
        <f t="shared" si="1451"/>
        <v>2.91196721311475</v>
      </c>
      <c r="N705" s="11">
        <v>0.97</v>
      </c>
      <c r="O705" s="11">
        <v>2.11</v>
      </c>
      <c r="P705" s="8">
        <f t="shared" si="1452"/>
        <v>3.0467</v>
      </c>
      <c r="Q705" s="9">
        <v>1.275</v>
      </c>
      <c r="R705" s="17">
        <v>1</v>
      </c>
      <c r="S705" s="18">
        <f t="shared" si="1453"/>
        <v>64647.9207608016</v>
      </c>
      <c r="Z705" s="11">
        <v>2171</v>
      </c>
      <c r="AA705" s="11">
        <v>0.65</v>
      </c>
      <c r="AB705" s="12">
        <v>1.35</v>
      </c>
      <c r="AC705" s="13">
        <f t="shared" si="1454"/>
        <v>1905.0525</v>
      </c>
      <c r="AD705" s="11">
        <v>3</v>
      </c>
      <c r="AE705" s="11">
        <v>440</v>
      </c>
      <c r="AF705" s="11">
        <v>0.83</v>
      </c>
      <c r="AG705" s="16">
        <f t="shared" si="1455"/>
        <v>2.91196721311475</v>
      </c>
      <c r="AH705" s="11">
        <v>0.97</v>
      </c>
      <c r="AI705" s="11">
        <v>2.11</v>
      </c>
      <c r="AJ705" s="8">
        <f t="shared" si="1456"/>
        <v>3.0467</v>
      </c>
      <c r="AK705" s="9">
        <v>1.275</v>
      </c>
      <c r="AL705" s="17">
        <v>1</v>
      </c>
      <c r="AM705" s="18">
        <f t="shared" si="1457"/>
        <v>64647.9207608016</v>
      </c>
      <c r="AT705" s="11">
        <v>2171</v>
      </c>
      <c r="AU705" s="11">
        <v>0.65</v>
      </c>
      <c r="AV705" s="12">
        <v>1.35</v>
      </c>
      <c r="AW705" s="13">
        <f t="shared" si="1458"/>
        <v>1905.0525</v>
      </c>
      <c r="AX705" s="11">
        <v>3</v>
      </c>
      <c r="AY705" s="11">
        <v>440</v>
      </c>
      <c r="AZ705" s="11">
        <v>0.83</v>
      </c>
      <c r="BA705" s="16">
        <f t="shared" si="1459"/>
        <v>2.91196721311475</v>
      </c>
      <c r="BB705" s="11">
        <v>0.97</v>
      </c>
      <c r="BC705" s="11">
        <v>2.11</v>
      </c>
      <c r="BD705" s="8">
        <f t="shared" si="1460"/>
        <v>3.0467</v>
      </c>
      <c r="BE705" s="9">
        <v>1.275</v>
      </c>
      <c r="BF705" s="17">
        <v>1.015</v>
      </c>
      <c r="BG705" s="18">
        <f t="shared" si="1461"/>
        <v>65617.6395722136</v>
      </c>
      <c r="BN705" s="11">
        <v>2171</v>
      </c>
      <c r="BO705" s="11">
        <v>0.65</v>
      </c>
      <c r="BP705" s="12">
        <v>1.35</v>
      </c>
      <c r="BQ705" s="13">
        <f t="shared" si="1462"/>
        <v>1905.0525</v>
      </c>
      <c r="BR705" s="11">
        <v>3</v>
      </c>
      <c r="BS705" s="11">
        <v>440</v>
      </c>
      <c r="BT705" s="11">
        <v>0.83</v>
      </c>
      <c r="BU705" s="16">
        <f t="shared" si="1463"/>
        <v>2.91196721311475</v>
      </c>
      <c r="BV705" s="11">
        <v>0.97</v>
      </c>
      <c r="BW705" s="11">
        <v>2.11</v>
      </c>
      <c r="BX705" s="8">
        <f t="shared" si="1464"/>
        <v>3.0467</v>
      </c>
      <c r="BY705" s="9">
        <v>1.275</v>
      </c>
      <c r="BZ705" s="17">
        <v>1.015</v>
      </c>
      <c r="CA705" s="18">
        <f t="shared" si="1465"/>
        <v>65617.6395722136</v>
      </c>
      <c r="CH705" s="11">
        <v>2171</v>
      </c>
      <c r="CI705" s="11">
        <v>0.65</v>
      </c>
      <c r="CJ705" s="12">
        <v>1.35</v>
      </c>
      <c r="CK705" s="13">
        <f t="shared" si="1466"/>
        <v>1905.0525</v>
      </c>
      <c r="CL705" s="11">
        <v>3</v>
      </c>
      <c r="CM705" s="11">
        <v>440</v>
      </c>
      <c r="CN705" s="11">
        <v>0.83</v>
      </c>
      <c r="CO705" s="16">
        <f t="shared" si="1467"/>
        <v>2.91196721311475</v>
      </c>
      <c r="CP705" s="11">
        <v>0.97</v>
      </c>
      <c r="CQ705" s="11">
        <v>2.11</v>
      </c>
      <c r="CR705" s="8">
        <f t="shared" si="1468"/>
        <v>3.0467</v>
      </c>
      <c r="CS705" s="9">
        <v>1.275</v>
      </c>
      <c r="CT705" s="17">
        <v>1.085</v>
      </c>
      <c r="CU705" s="18">
        <f t="shared" si="1469"/>
        <v>70142.9940254698</v>
      </c>
      <c r="DB705" s="11">
        <v>2171</v>
      </c>
      <c r="DC705" s="11">
        <v>0.65</v>
      </c>
      <c r="DD705" s="12">
        <v>1.35</v>
      </c>
      <c r="DE705" s="13">
        <f t="shared" si="1470"/>
        <v>1905.0525</v>
      </c>
      <c r="DF705" s="11">
        <v>3</v>
      </c>
      <c r="DG705" s="11">
        <v>440</v>
      </c>
      <c r="DH705" s="11">
        <v>0.83</v>
      </c>
      <c r="DI705" s="16">
        <f t="shared" si="1471"/>
        <v>2.91196721311475</v>
      </c>
      <c r="DJ705" s="11">
        <v>0.97</v>
      </c>
      <c r="DK705" s="11">
        <v>2.11</v>
      </c>
      <c r="DL705" s="8">
        <f t="shared" si="1472"/>
        <v>3.0467</v>
      </c>
      <c r="DM705" s="9">
        <v>1.275</v>
      </c>
      <c r="DN705" s="17">
        <v>1.085</v>
      </c>
      <c r="DO705" s="18">
        <f t="shared" si="1473"/>
        <v>70142.9940254698</v>
      </c>
      <c r="DV705" s="11">
        <v>2171</v>
      </c>
      <c r="DW705" s="11">
        <v>0.65</v>
      </c>
      <c r="DX705" s="12">
        <v>1.35</v>
      </c>
      <c r="DY705" s="13">
        <f t="shared" si="1474"/>
        <v>1905.0525</v>
      </c>
      <c r="DZ705" s="11">
        <v>3</v>
      </c>
      <c r="EA705" s="11">
        <v>440</v>
      </c>
      <c r="EB705" s="11">
        <v>0.92</v>
      </c>
      <c r="EC705" s="16">
        <f t="shared" si="1475"/>
        <v>3.00196721311475</v>
      </c>
      <c r="ED705" s="11">
        <v>0.97</v>
      </c>
      <c r="EE705" s="11">
        <v>2.91</v>
      </c>
      <c r="EF705" s="8">
        <f t="shared" si="1476"/>
        <v>3.8227</v>
      </c>
      <c r="EG705" s="9">
        <v>1.275</v>
      </c>
      <c r="EH705" s="17">
        <v>1.2</v>
      </c>
      <c r="EI705" s="18">
        <f t="shared" si="1477"/>
        <v>100345.013409919</v>
      </c>
    </row>
    <row r="706" customHeight="1" spans="6:139">
      <c r="F706" s="11">
        <v>2171</v>
      </c>
      <c r="G706" s="11">
        <v>0.65</v>
      </c>
      <c r="H706" s="12">
        <v>1.35</v>
      </c>
      <c r="I706" s="13">
        <f t="shared" si="1450"/>
        <v>1905.0525</v>
      </c>
      <c r="J706" s="11">
        <v>3</v>
      </c>
      <c r="K706" s="11">
        <v>440</v>
      </c>
      <c r="L706" s="11">
        <v>0.83</v>
      </c>
      <c r="M706" s="16">
        <f t="shared" si="1451"/>
        <v>2.91196721311475</v>
      </c>
      <c r="N706" s="11">
        <v>0.97</v>
      </c>
      <c r="O706" s="11">
        <v>2.11</v>
      </c>
      <c r="P706" s="8">
        <f t="shared" si="1452"/>
        <v>3.0467</v>
      </c>
      <c r="Q706" s="9">
        <v>1.275</v>
      </c>
      <c r="R706" s="17">
        <v>1</v>
      </c>
      <c r="S706" s="18">
        <f t="shared" si="1453"/>
        <v>64647.9207608016</v>
      </c>
      <c r="Z706" s="11">
        <v>2171</v>
      </c>
      <c r="AA706" s="11">
        <v>0.65</v>
      </c>
      <c r="AB706" s="12">
        <v>1.35</v>
      </c>
      <c r="AC706" s="13">
        <f t="shared" si="1454"/>
        <v>1905.0525</v>
      </c>
      <c r="AD706" s="11">
        <v>3</v>
      </c>
      <c r="AE706" s="11">
        <v>440</v>
      </c>
      <c r="AF706" s="11">
        <v>0.83</v>
      </c>
      <c r="AG706" s="16">
        <f t="shared" si="1455"/>
        <v>2.91196721311475</v>
      </c>
      <c r="AH706" s="11">
        <v>0.97</v>
      </c>
      <c r="AI706" s="11">
        <v>2.11</v>
      </c>
      <c r="AJ706" s="8">
        <f t="shared" si="1456"/>
        <v>3.0467</v>
      </c>
      <c r="AK706" s="9">
        <v>1.275</v>
      </c>
      <c r="AL706" s="17">
        <v>1</v>
      </c>
      <c r="AM706" s="18">
        <f t="shared" si="1457"/>
        <v>64647.9207608016</v>
      </c>
      <c r="AT706" s="11">
        <v>2171</v>
      </c>
      <c r="AU706" s="11">
        <v>0.65</v>
      </c>
      <c r="AV706" s="12">
        <v>1.35</v>
      </c>
      <c r="AW706" s="13">
        <f t="shared" si="1458"/>
        <v>1905.0525</v>
      </c>
      <c r="AX706" s="11">
        <v>3</v>
      </c>
      <c r="AY706" s="11">
        <v>440</v>
      </c>
      <c r="AZ706" s="11">
        <v>0.83</v>
      </c>
      <c r="BA706" s="16">
        <f t="shared" si="1459"/>
        <v>2.91196721311475</v>
      </c>
      <c r="BB706" s="11">
        <v>0.97</v>
      </c>
      <c r="BC706" s="11">
        <v>2.11</v>
      </c>
      <c r="BD706" s="8">
        <f t="shared" si="1460"/>
        <v>3.0467</v>
      </c>
      <c r="BE706" s="9">
        <v>1.275</v>
      </c>
      <c r="BF706" s="17">
        <v>1.015</v>
      </c>
      <c r="BG706" s="18">
        <f t="shared" si="1461"/>
        <v>65617.6395722136</v>
      </c>
      <c r="BN706" s="11">
        <v>2171</v>
      </c>
      <c r="BO706" s="11">
        <v>0.65</v>
      </c>
      <c r="BP706" s="12">
        <v>1.35</v>
      </c>
      <c r="BQ706" s="13">
        <f t="shared" si="1462"/>
        <v>1905.0525</v>
      </c>
      <c r="BR706" s="11">
        <v>3</v>
      </c>
      <c r="BS706" s="11">
        <v>440</v>
      </c>
      <c r="BT706" s="11">
        <v>0.83</v>
      </c>
      <c r="BU706" s="16">
        <f t="shared" si="1463"/>
        <v>2.91196721311475</v>
      </c>
      <c r="BV706" s="11">
        <v>0.97</v>
      </c>
      <c r="BW706" s="11">
        <v>2.11</v>
      </c>
      <c r="BX706" s="8">
        <f t="shared" si="1464"/>
        <v>3.0467</v>
      </c>
      <c r="BY706" s="9">
        <v>1.275</v>
      </c>
      <c r="BZ706" s="17">
        <v>1.015</v>
      </c>
      <c r="CA706" s="18">
        <f t="shared" si="1465"/>
        <v>65617.6395722136</v>
      </c>
      <c r="CH706" s="11">
        <v>2171</v>
      </c>
      <c r="CI706" s="11">
        <v>0.65</v>
      </c>
      <c r="CJ706" s="12">
        <v>1.35</v>
      </c>
      <c r="CK706" s="13">
        <f t="shared" si="1466"/>
        <v>1905.0525</v>
      </c>
      <c r="CL706" s="11">
        <v>3</v>
      </c>
      <c r="CM706" s="11">
        <v>440</v>
      </c>
      <c r="CN706" s="11">
        <v>0.83</v>
      </c>
      <c r="CO706" s="16">
        <f t="shared" si="1467"/>
        <v>2.91196721311475</v>
      </c>
      <c r="CP706" s="11">
        <v>0.97</v>
      </c>
      <c r="CQ706" s="11">
        <v>2.11</v>
      </c>
      <c r="CR706" s="8">
        <f t="shared" si="1468"/>
        <v>3.0467</v>
      </c>
      <c r="CS706" s="9">
        <v>1.275</v>
      </c>
      <c r="CT706" s="17">
        <v>1.085</v>
      </c>
      <c r="CU706" s="18">
        <f t="shared" si="1469"/>
        <v>70142.9940254698</v>
      </c>
      <c r="DB706" s="11">
        <v>2171</v>
      </c>
      <c r="DC706" s="11">
        <v>0.65</v>
      </c>
      <c r="DD706" s="12">
        <v>1.35</v>
      </c>
      <c r="DE706" s="13">
        <f t="shared" si="1470"/>
        <v>1905.0525</v>
      </c>
      <c r="DF706" s="11">
        <v>3</v>
      </c>
      <c r="DG706" s="11">
        <v>440</v>
      </c>
      <c r="DH706" s="11">
        <v>0.83</v>
      </c>
      <c r="DI706" s="16">
        <f t="shared" si="1471"/>
        <v>2.91196721311475</v>
      </c>
      <c r="DJ706" s="11">
        <v>0.97</v>
      </c>
      <c r="DK706" s="11">
        <v>2.11</v>
      </c>
      <c r="DL706" s="8">
        <f t="shared" si="1472"/>
        <v>3.0467</v>
      </c>
      <c r="DM706" s="9">
        <v>1.275</v>
      </c>
      <c r="DN706" s="17">
        <v>1.085</v>
      </c>
      <c r="DO706" s="18">
        <f t="shared" si="1473"/>
        <v>70142.9940254698</v>
      </c>
      <c r="DV706" s="11">
        <v>2171</v>
      </c>
      <c r="DW706" s="11">
        <v>0.65</v>
      </c>
      <c r="DX706" s="12">
        <v>1.35</v>
      </c>
      <c r="DY706" s="13">
        <f t="shared" si="1474"/>
        <v>1905.0525</v>
      </c>
      <c r="DZ706" s="11">
        <v>3</v>
      </c>
      <c r="EA706" s="11">
        <v>440</v>
      </c>
      <c r="EB706" s="11">
        <v>0.92</v>
      </c>
      <c r="EC706" s="16">
        <f t="shared" si="1475"/>
        <v>3.00196721311475</v>
      </c>
      <c r="ED706" s="11">
        <v>0.97</v>
      </c>
      <c r="EE706" s="11">
        <v>2.91</v>
      </c>
      <c r="EF706" s="8">
        <f t="shared" si="1476"/>
        <v>3.8227</v>
      </c>
      <c r="EG706" s="9">
        <v>1.275</v>
      </c>
      <c r="EH706" s="17">
        <v>1.2</v>
      </c>
      <c r="EI706" s="18">
        <f t="shared" si="1477"/>
        <v>100345.013409919</v>
      </c>
    </row>
    <row r="707" customHeight="1" spans="6:139">
      <c r="F707" s="11">
        <v>2171</v>
      </c>
      <c r="G707" s="11">
        <v>0.65</v>
      </c>
      <c r="H707" s="12">
        <v>1.35</v>
      </c>
      <c r="I707" s="13">
        <f t="shared" si="1450"/>
        <v>1905.0525</v>
      </c>
      <c r="J707" s="11">
        <v>3</v>
      </c>
      <c r="K707" s="11">
        <v>190</v>
      </c>
      <c r="L707" s="11">
        <v>0.83</v>
      </c>
      <c r="M707" s="16">
        <f t="shared" si="1451"/>
        <v>2.35054794520548</v>
      </c>
      <c r="N707" s="11">
        <v>0.97</v>
      </c>
      <c r="O707" s="11">
        <v>2.11</v>
      </c>
      <c r="P707" s="8">
        <f t="shared" si="1452"/>
        <v>3.0467</v>
      </c>
      <c r="Q707" s="9">
        <v>1.075</v>
      </c>
      <c r="R707" s="17">
        <v>1</v>
      </c>
      <c r="S707" s="18">
        <f t="shared" si="1453"/>
        <v>43998.2572116664</v>
      </c>
      <c r="Z707" s="11">
        <v>2171</v>
      </c>
      <c r="AA707" s="11">
        <v>0.65</v>
      </c>
      <c r="AB707" s="12">
        <v>1.35</v>
      </c>
      <c r="AC707" s="13">
        <f t="shared" si="1454"/>
        <v>1905.0525</v>
      </c>
      <c r="AD707" s="11">
        <v>3</v>
      </c>
      <c r="AE707" s="11">
        <v>190</v>
      </c>
      <c r="AF707" s="11">
        <v>0.83</v>
      </c>
      <c r="AG707" s="16">
        <f t="shared" si="1455"/>
        <v>2.35054794520548</v>
      </c>
      <c r="AH707" s="11">
        <v>0.97</v>
      </c>
      <c r="AI707" s="11">
        <v>2.11</v>
      </c>
      <c r="AJ707" s="8">
        <f t="shared" si="1456"/>
        <v>3.0467</v>
      </c>
      <c r="AK707" s="9">
        <v>1.075</v>
      </c>
      <c r="AL707" s="17">
        <v>1</v>
      </c>
      <c r="AM707" s="18">
        <f t="shared" si="1457"/>
        <v>43998.2572116664</v>
      </c>
      <c r="AT707" s="11">
        <v>2171</v>
      </c>
      <c r="AU707" s="11">
        <v>0.65</v>
      </c>
      <c r="AV707" s="12">
        <v>1.35</v>
      </c>
      <c r="AW707" s="13">
        <f t="shared" si="1458"/>
        <v>1905.0525</v>
      </c>
      <c r="AX707" s="11">
        <v>3</v>
      </c>
      <c r="AY707" s="11">
        <v>190</v>
      </c>
      <c r="AZ707" s="11">
        <v>0.83</v>
      </c>
      <c r="BA707" s="16">
        <f t="shared" si="1459"/>
        <v>2.35054794520548</v>
      </c>
      <c r="BB707" s="11">
        <v>0.97</v>
      </c>
      <c r="BC707" s="11">
        <v>2.11</v>
      </c>
      <c r="BD707" s="8">
        <f t="shared" si="1460"/>
        <v>3.0467</v>
      </c>
      <c r="BE707" s="9">
        <v>1.075</v>
      </c>
      <c r="BF707" s="17">
        <v>1.015</v>
      </c>
      <c r="BG707" s="18">
        <f t="shared" si="1461"/>
        <v>44658.2310698414</v>
      </c>
      <c r="BN707" s="11">
        <v>2171</v>
      </c>
      <c r="BO707" s="11">
        <v>0.65</v>
      </c>
      <c r="BP707" s="12">
        <v>1.35</v>
      </c>
      <c r="BQ707" s="13">
        <f t="shared" si="1462"/>
        <v>1905.0525</v>
      </c>
      <c r="BR707" s="11">
        <v>3</v>
      </c>
      <c r="BS707" s="11">
        <v>190</v>
      </c>
      <c r="BT707" s="11">
        <v>0.83</v>
      </c>
      <c r="BU707" s="16">
        <f t="shared" si="1463"/>
        <v>2.35054794520548</v>
      </c>
      <c r="BV707" s="11">
        <v>0.97</v>
      </c>
      <c r="BW707" s="11">
        <v>2.11</v>
      </c>
      <c r="BX707" s="8">
        <f t="shared" si="1464"/>
        <v>3.0467</v>
      </c>
      <c r="BY707" s="9">
        <v>1.075</v>
      </c>
      <c r="BZ707" s="17">
        <v>1.015</v>
      </c>
      <c r="CA707" s="18">
        <f t="shared" si="1465"/>
        <v>44658.2310698414</v>
      </c>
      <c r="CH707" s="11">
        <v>2171</v>
      </c>
      <c r="CI707" s="11">
        <v>0.65</v>
      </c>
      <c r="CJ707" s="12">
        <v>1.35</v>
      </c>
      <c r="CK707" s="13">
        <f t="shared" si="1466"/>
        <v>1905.0525</v>
      </c>
      <c r="CL707" s="11">
        <v>3</v>
      </c>
      <c r="CM707" s="11">
        <v>190</v>
      </c>
      <c r="CN707" s="11">
        <v>0.83</v>
      </c>
      <c r="CO707" s="16">
        <f t="shared" si="1467"/>
        <v>2.35054794520548</v>
      </c>
      <c r="CP707" s="11">
        <v>0.97</v>
      </c>
      <c r="CQ707" s="11">
        <v>2.11</v>
      </c>
      <c r="CR707" s="8">
        <f t="shared" si="1468"/>
        <v>3.0467</v>
      </c>
      <c r="CS707" s="9">
        <v>1.075</v>
      </c>
      <c r="CT707" s="17">
        <v>1.085</v>
      </c>
      <c r="CU707" s="18">
        <f t="shared" si="1469"/>
        <v>47738.1090746581</v>
      </c>
      <c r="DB707" s="11">
        <v>2171</v>
      </c>
      <c r="DC707" s="11">
        <v>0.65</v>
      </c>
      <c r="DD707" s="12">
        <v>1.35</v>
      </c>
      <c r="DE707" s="13">
        <f t="shared" si="1470"/>
        <v>1905.0525</v>
      </c>
      <c r="DF707" s="11">
        <v>3</v>
      </c>
      <c r="DG707" s="11">
        <v>190</v>
      </c>
      <c r="DH707" s="11">
        <v>0.83</v>
      </c>
      <c r="DI707" s="16">
        <f t="shared" si="1471"/>
        <v>2.35054794520548</v>
      </c>
      <c r="DJ707" s="11">
        <v>0.97</v>
      </c>
      <c r="DK707" s="11">
        <v>2.11</v>
      </c>
      <c r="DL707" s="8">
        <f t="shared" si="1472"/>
        <v>3.0467</v>
      </c>
      <c r="DM707" s="9">
        <v>1.075</v>
      </c>
      <c r="DN707" s="17">
        <v>1.085</v>
      </c>
      <c r="DO707" s="18">
        <f t="shared" si="1473"/>
        <v>47738.1090746581</v>
      </c>
      <c r="DV707" s="11">
        <v>2171</v>
      </c>
      <c r="DW707" s="11">
        <v>0.65</v>
      </c>
      <c r="DX707" s="12">
        <v>1.35</v>
      </c>
      <c r="DY707" s="13">
        <f t="shared" si="1474"/>
        <v>1905.0525</v>
      </c>
      <c r="DZ707" s="11">
        <v>3</v>
      </c>
      <c r="EA707" s="11">
        <v>190</v>
      </c>
      <c r="EB707" s="11">
        <v>0.92</v>
      </c>
      <c r="EC707" s="16">
        <f t="shared" si="1475"/>
        <v>2.44054794520548</v>
      </c>
      <c r="ED707" s="11">
        <v>0.97</v>
      </c>
      <c r="EE707" s="11">
        <v>2.91</v>
      </c>
      <c r="EF707" s="8">
        <f t="shared" si="1476"/>
        <v>3.8227</v>
      </c>
      <c r="EG707" s="9">
        <v>1.075</v>
      </c>
      <c r="EH707" s="17">
        <v>1.2</v>
      </c>
      <c r="EI707" s="18">
        <f t="shared" si="1477"/>
        <v>68782.1067859238</v>
      </c>
    </row>
    <row r="708" customHeight="1" spans="6:139">
      <c r="F708" s="11">
        <v>2171</v>
      </c>
      <c r="G708" s="11">
        <v>0.65</v>
      </c>
      <c r="H708" s="12">
        <v>1.35</v>
      </c>
      <c r="I708" s="13">
        <f t="shared" si="1450"/>
        <v>1905.0525</v>
      </c>
      <c r="J708" s="11">
        <v>3</v>
      </c>
      <c r="K708" s="11">
        <v>190</v>
      </c>
      <c r="L708" s="11">
        <v>0.83</v>
      </c>
      <c r="M708" s="16">
        <f t="shared" si="1451"/>
        <v>2.35054794520548</v>
      </c>
      <c r="N708" s="11">
        <v>0.97</v>
      </c>
      <c r="O708" s="11">
        <v>2.11</v>
      </c>
      <c r="P708" s="8">
        <f t="shared" si="1452"/>
        <v>3.0467</v>
      </c>
      <c r="Q708" s="9">
        <v>1.075</v>
      </c>
      <c r="R708" s="17">
        <v>1</v>
      </c>
      <c r="S708" s="18">
        <f t="shared" si="1453"/>
        <v>43998.2572116664</v>
      </c>
      <c r="Z708" s="11">
        <v>2171</v>
      </c>
      <c r="AA708" s="11">
        <v>0.65</v>
      </c>
      <c r="AB708" s="12">
        <v>1.35</v>
      </c>
      <c r="AC708" s="13">
        <f t="shared" si="1454"/>
        <v>1905.0525</v>
      </c>
      <c r="AD708" s="11">
        <v>3</v>
      </c>
      <c r="AE708" s="11">
        <v>190</v>
      </c>
      <c r="AF708" s="11">
        <v>0.83</v>
      </c>
      <c r="AG708" s="16">
        <f t="shared" si="1455"/>
        <v>2.35054794520548</v>
      </c>
      <c r="AH708" s="11">
        <v>0.97</v>
      </c>
      <c r="AI708" s="11">
        <v>2.11</v>
      </c>
      <c r="AJ708" s="8">
        <f t="shared" si="1456"/>
        <v>3.0467</v>
      </c>
      <c r="AK708" s="9">
        <v>1.075</v>
      </c>
      <c r="AL708" s="17">
        <v>1</v>
      </c>
      <c r="AM708" s="18">
        <f t="shared" si="1457"/>
        <v>43998.2572116664</v>
      </c>
      <c r="AT708" s="11">
        <v>2171</v>
      </c>
      <c r="AU708" s="11">
        <v>0.65</v>
      </c>
      <c r="AV708" s="12">
        <v>1.35</v>
      </c>
      <c r="AW708" s="13">
        <f t="shared" si="1458"/>
        <v>1905.0525</v>
      </c>
      <c r="AX708" s="11">
        <v>3</v>
      </c>
      <c r="AY708" s="11">
        <v>190</v>
      </c>
      <c r="AZ708" s="11">
        <v>0.83</v>
      </c>
      <c r="BA708" s="16">
        <f t="shared" si="1459"/>
        <v>2.35054794520548</v>
      </c>
      <c r="BB708" s="11">
        <v>0.97</v>
      </c>
      <c r="BC708" s="11">
        <v>2.11</v>
      </c>
      <c r="BD708" s="8">
        <f t="shared" si="1460"/>
        <v>3.0467</v>
      </c>
      <c r="BE708" s="9">
        <v>1.075</v>
      </c>
      <c r="BF708" s="17">
        <v>1.015</v>
      </c>
      <c r="BG708" s="18">
        <f t="shared" si="1461"/>
        <v>44658.2310698414</v>
      </c>
      <c r="BN708" s="11">
        <v>2171</v>
      </c>
      <c r="BO708" s="11">
        <v>0.65</v>
      </c>
      <c r="BP708" s="12">
        <v>1.35</v>
      </c>
      <c r="BQ708" s="13">
        <f t="shared" si="1462"/>
        <v>1905.0525</v>
      </c>
      <c r="BR708" s="11">
        <v>3</v>
      </c>
      <c r="BS708" s="11">
        <v>190</v>
      </c>
      <c r="BT708" s="11">
        <v>0.83</v>
      </c>
      <c r="BU708" s="16">
        <f t="shared" si="1463"/>
        <v>2.35054794520548</v>
      </c>
      <c r="BV708" s="11">
        <v>0.97</v>
      </c>
      <c r="BW708" s="11">
        <v>2.11</v>
      </c>
      <c r="BX708" s="8">
        <f t="shared" si="1464"/>
        <v>3.0467</v>
      </c>
      <c r="BY708" s="9">
        <v>1.075</v>
      </c>
      <c r="BZ708" s="17">
        <v>1.015</v>
      </c>
      <c r="CA708" s="18">
        <f t="shared" si="1465"/>
        <v>44658.2310698414</v>
      </c>
      <c r="CH708" s="11">
        <v>2171</v>
      </c>
      <c r="CI708" s="11">
        <v>0.65</v>
      </c>
      <c r="CJ708" s="12">
        <v>1.35</v>
      </c>
      <c r="CK708" s="13">
        <f t="shared" si="1466"/>
        <v>1905.0525</v>
      </c>
      <c r="CL708" s="11">
        <v>3</v>
      </c>
      <c r="CM708" s="11">
        <v>190</v>
      </c>
      <c r="CN708" s="11">
        <v>0.83</v>
      </c>
      <c r="CO708" s="16">
        <f t="shared" si="1467"/>
        <v>2.35054794520548</v>
      </c>
      <c r="CP708" s="11">
        <v>0.97</v>
      </c>
      <c r="CQ708" s="11">
        <v>2.11</v>
      </c>
      <c r="CR708" s="8">
        <f t="shared" si="1468"/>
        <v>3.0467</v>
      </c>
      <c r="CS708" s="9">
        <v>1.075</v>
      </c>
      <c r="CT708" s="17">
        <v>1.085</v>
      </c>
      <c r="CU708" s="18">
        <f t="shared" si="1469"/>
        <v>47738.1090746581</v>
      </c>
      <c r="DB708" s="11">
        <v>2171</v>
      </c>
      <c r="DC708" s="11">
        <v>0.65</v>
      </c>
      <c r="DD708" s="12">
        <v>1.35</v>
      </c>
      <c r="DE708" s="13">
        <f t="shared" si="1470"/>
        <v>1905.0525</v>
      </c>
      <c r="DF708" s="11">
        <v>3</v>
      </c>
      <c r="DG708" s="11">
        <v>190</v>
      </c>
      <c r="DH708" s="11">
        <v>0.83</v>
      </c>
      <c r="DI708" s="16">
        <f t="shared" si="1471"/>
        <v>2.35054794520548</v>
      </c>
      <c r="DJ708" s="11">
        <v>0.97</v>
      </c>
      <c r="DK708" s="11">
        <v>2.11</v>
      </c>
      <c r="DL708" s="8">
        <f t="shared" si="1472"/>
        <v>3.0467</v>
      </c>
      <c r="DM708" s="9">
        <v>1.075</v>
      </c>
      <c r="DN708" s="17">
        <v>1.085</v>
      </c>
      <c r="DO708" s="18">
        <f t="shared" si="1473"/>
        <v>47738.1090746581</v>
      </c>
      <c r="DV708" s="11">
        <v>2171</v>
      </c>
      <c r="DW708" s="11">
        <v>0.65</v>
      </c>
      <c r="DX708" s="12">
        <v>1.35</v>
      </c>
      <c r="DY708" s="13">
        <f t="shared" si="1474"/>
        <v>1905.0525</v>
      </c>
      <c r="DZ708" s="11">
        <v>3</v>
      </c>
      <c r="EA708" s="11">
        <v>190</v>
      </c>
      <c r="EB708" s="11">
        <v>0.92</v>
      </c>
      <c r="EC708" s="16">
        <f t="shared" si="1475"/>
        <v>2.44054794520548</v>
      </c>
      <c r="ED708" s="11">
        <v>0.97</v>
      </c>
      <c r="EE708" s="11">
        <v>2.91</v>
      </c>
      <c r="EF708" s="8">
        <f t="shared" si="1476"/>
        <v>3.8227</v>
      </c>
      <c r="EG708" s="9">
        <v>1.075</v>
      </c>
      <c r="EH708" s="17">
        <v>1.2</v>
      </c>
      <c r="EI708" s="18">
        <f t="shared" si="1477"/>
        <v>68782.1067859238</v>
      </c>
    </row>
    <row r="709" customHeight="1" spans="6:139">
      <c r="F709" s="11">
        <v>2171</v>
      </c>
      <c r="G709" s="11">
        <v>0.65</v>
      </c>
      <c r="H709" s="12">
        <v>1.35</v>
      </c>
      <c r="I709" s="13">
        <f t="shared" si="1450"/>
        <v>1905.0525</v>
      </c>
      <c r="J709" s="11">
        <v>3</v>
      </c>
      <c r="K709" s="11">
        <v>190</v>
      </c>
      <c r="L709" s="11">
        <v>0.83</v>
      </c>
      <c r="M709" s="16">
        <f t="shared" si="1451"/>
        <v>2.35054794520548</v>
      </c>
      <c r="N709" s="11">
        <v>0.97</v>
      </c>
      <c r="O709" s="11">
        <v>2.11</v>
      </c>
      <c r="P709" s="8">
        <f t="shared" si="1452"/>
        <v>3.0467</v>
      </c>
      <c r="Q709" s="9">
        <v>1.075</v>
      </c>
      <c r="R709" s="17">
        <v>1</v>
      </c>
      <c r="S709" s="18">
        <f t="shared" si="1453"/>
        <v>43998.2572116664</v>
      </c>
      <c r="Z709" s="11">
        <v>2171</v>
      </c>
      <c r="AA709" s="11">
        <v>0.65</v>
      </c>
      <c r="AB709" s="12">
        <v>1.35</v>
      </c>
      <c r="AC709" s="13">
        <f t="shared" si="1454"/>
        <v>1905.0525</v>
      </c>
      <c r="AD709" s="11">
        <v>3</v>
      </c>
      <c r="AE709" s="11">
        <v>190</v>
      </c>
      <c r="AF709" s="11">
        <v>0.83</v>
      </c>
      <c r="AG709" s="16">
        <f t="shared" si="1455"/>
        <v>2.35054794520548</v>
      </c>
      <c r="AH709" s="11">
        <v>0.97</v>
      </c>
      <c r="AI709" s="11">
        <v>2.11</v>
      </c>
      <c r="AJ709" s="8">
        <f t="shared" si="1456"/>
        <v>3.0467</v>
      </c>
      <c r="AK709" s="9">
        <v>1.075</v>
      </c>
      <c r="AL709" s="17">
        <v>1</v>
      </c>
      <c r="AM709" s="18">
        <f t="shared" si="1457"/>
        <v>43998.2572116664</v>
      </c>
      <c r="AT709" s="11">
        <v>2171</v>
      </c>
      <c r="AU709" s="11">
        <v>0.65</v>
      </c>
      <c r="AV709" s="12">
        <v>1.35</v>
      </c>
      <c r="AW709" s="13">
        <f t="shared" si="1458"/>
        <v>1905.0525</v>
      </c>
      <c r="AX709" s="11">
        <v>3</v>
      </c>
      <c r="AY709" s="11">
        <v>190</v>
      </c>
      <c r="AZ709" s="11">
        <v>0.83</v>
      </c>
      <c r="BA709" s="16">
        <f t="shared" si="1459"/>
        <v>2.35054794520548</v>
      </c>
      <c r="BB709" s="11">
        <v>0.97</v>
      </c>
      <c r="BC709" s="11">
        <v>2.11</v>
      </c>
      <c r="BD709" s="8">
        <f t="shared" si="1460"/>
        <v>3.0467</v>
      </c>
      <c r="BE709" s="9">
        <v>1.075</v>
      </c>
      <c r="BF709" s="17">
        <v>1.015</v>
      </c>
      <c r="BG709" s="18">
        <f t="shared" si="1461"/>
        <v>44658.2310698414</v>
      </c>
      <c r="BN709" s="11">
        <v>2171</v>
      </c>
      <c r="BO709" s="11">
        <v>0.65</v>
      </c>
      <c r="BP709" s="12">
        <v>1.35</v>
      </c>
      <c r="BQ709" s="13">
        <f t="shared" si="1462"/>
        <v>1905.0525</v>
      </c>
      <c r="BR709" s="11">
        <v>3</v>
      </c>
      <c r="BS709" s="11">
        <v>190</v>
      </c>
      <c r="BT709" s="11">
        <v>0.83</v>
      </c>
      <c r="BU709" s="16">
        <f t="shared" si="1463"/>
        <v>2.35054794520548</v>
      </c>
      <c r="BV709" s="11">
        <v>0.97</v>
      </c>
      <c r="BW709" s="11">
        <v>2.11</v>
      </c>
      <c r="BX709" s="8">
        <f t="shared" si="1464"/>
        <v>3.0467</v>
      </c>
      <c r="BY709" s="9">
        <v>1.075</v>
      </c>
      <c r="BZ709" s="17">
        <v>1.015</v>
      </c>
      <c r="CA709" s="18">
        <f t="shared" si="1465"/>
        <v>44658.2310698414</v>
      </c>
      <c r="CH709" s="11">
        <v>2171</v>
      </c>
      <c r="CI709" s="11">
        <v>0.65</v>
      </c>
      <c r="CJ709" s="12">
        <v>1.35</v>
      </c>
      <c r="CK709" s="13">
        <f t="shared" si="1466"/>
        <v>1905.0525</v>
      </c>
      <c r="CL709" s="11">
        <v>3</v>
      </c>
      <c r="CM709" s="11">
        <v>190</v>
      </c>
      <c r="CN709" s="11">
        <v>0.83</v>
      </c>
      <c r="CO709" s="16">
        <f t="shared" si="1467"/>
        <v>2.35054794520548</v>
      </c>
      <c r="CP709" s="11">
        <v>0.97</v>
      </c>
      <c r="CQ709" s="11">
        <v>2.11</v>
      </c>
      <c r="CR709" s="8">
        <f t="shared" si="1468"/>
        <v>3.0467</v>
      </c>
      <c r="CS709" s="9">
        <v>1.075</v>
      </c>
      <c r="CT709" s="17">
        <v>1.085</v>
      </c>
      <c r="CU709" s="18">
        <f t="shared" si="1469"/>
        <v>47738.1090746581</v>
      </c>
      <c r="DB709" s="11">
        <v>2171</v>
      </c>
      <c r="DC709" s="11">
        <v>0.65</v>
      </c>
      <c r="DD709" s="12">
        <v>1.35</v>
      </c>
      <c r="DE709" s="13">
        <f t="shared" si="1470"/>
        <v>1905.0525</v>
      </c>
      <c r="DF709" s="11">
        <v>3</v>
      </c>
      <c r="DG709" s="11">
        <v>190</v>
      </c>
      <c r="DH709" s="11">
        <v>0.83</v>
      </c>
      <c r="DI709" s="16">
        <f t="shared" si="1471"/>
        <v>2.35054794520548</v>
      </c>
      <c r="DJ709" s="11">
        <v>0.97</v>
      </c>
      <c r="DK709" s="11">
        <v>2.11</v>
      </c>
      <c r="DL709" s="8">
        <f t="shared" si="1472"/>
        <v>3.0467</v>
      </c>
      <c r="DM709" s="9">
        <v>1.075</v>
      </c>
      <c r="DN709" s="17">
        <v>1.085</v>
      </c>
      <c r="DO709" s="18">
        <f t="shared" si="1473"/>
        <v>47738.1090746581</v>
      </c>
      <c r="DV709" s="11">
        <v>2171</v>
      </c>
      <c r="DW709" s="11">
        <v>0.65</v>
      </c>
      <c r="DX709" s="12">
        <v>1.35</v>
      </c>
      <c r="DY709" s="13">
        <f t="shared" si="1474"/>
        <v>1905.0525</v>
      </c>
      <c r="DZ709" s="11">
        <v>3</v>
      </c>
      <c r="EA709" s="11">
        <v>190</v>
      </c>
      <c r="EB709" s="11">
        <v>0.92</v>
      </c>
      <c r="EC709" s="16">
        <f t="shared" si="1475"/>
        <v>2.44054794520548</v>
      </c>
      <c r="ED709" s="11">
        <v>0.97</v>
      </c>
      <c r="EE709" s="11">
        <v>2.91</v>
      </c>
      <c r="EF709" s="8">
        <f t="shared" si="1476"/>
        <v>3.8227</v>
      </c>
      <c r="EG709" s="9">
        <v>1.075</v>
      </c>
      <c r="EH709" s="17">
        <v>1.2</v>
      </c>
      <c r="EI709" s="18">
        <f t="shared" si="1477"/>
        <v>68782.1067859238</v>
      </c>
    </row>
    <row r="710" customHeight="1" spans="6:139">
      <c r="F710" s="11">
        <v>2171</v>
      </c>
      <c r="G710" s="11">
        <v>0.65</v>
      </c>
      <c r="H710" s="12">
        <v>1.35</v>
      </c>
      <c r="I710" s="13">
        <f t="shared" si="1450"/>
        <v>1905.0525</v>
      </c>
      <c r="J710" s="11">
        <v>3</v>
      </c>
      <c r="K710" s="11">
        <v>190</v>
      </c>
      <c r="L710" s="11">
        <v>0.83</v>
      </c>
      <c r="M710" s="16">
        <f t="shared" si="1451"/>
        <v>2.35054794520548</v>
      </c>
      <c r="N710" s="11">
        <v>0.97</v>
      </c>
      <c r="O710" s="11">
        <v>2.11</v>
      </c>
      <c r="P710" s="8">
        <f t="shared" si="1452"/>
        <v>3.0467</v>
      </c>
      <c r="Q710" s="9">
        <v>1.075</v>
      </c>
      <c r="R710" s="17">
        <v>1</v>
      </c>
      <c r="S710" s="18">
        <f t="shared" si="1453"/>
        <v>43998.2572116664</v>
      </c>
      <c r="Z710" s="11">
        <v>2171</v>
      </c>
      <c r="AA710" s="11">
        <v>0.65</v>
      </c>
      <c r="AB710" s="12">
        <v>1.35</v>
      </c>
      <c r="AC710" s="13">
        <f t="shared" si="1454"/>
        <v>1905.0525</v>
      </c>
      <c r="AD710" s="11">
        <v>3</v>
      </c>
      <c r="AE710" s="11">
        <v>190</v>
      </c>
      <c r="AF710" s="11">
        <v>0.83</v>
      </c>
      <c r="AG710" s="16">
        <f t="shared" si="1455"/>
        <v>2.35054794520548</v>
      </c>
      <c r="AH710" s="11">
        <v>0.97</v>
      </c>
      <c r="AI710" s="11">
        <v>2.11</v>
      </c>
      <c r="AJ710" s="8">
        <f t="shared" si="1456"/>
        <v>3.0467</v>
      </c>
      <c r="AK710" s="9">
        <v>1.075</v>
      </c>
      <c r="AL710" s="17">
        <v>1</v>
      </c>
      <c r="AM710" s="18">
        <f t="shared" si="1457"/>
        <v>43998.2572116664</v>
      </c>
      <c r="AT710" s="11">
        <v>2171</v>
      </c>
      <c r="AU710" s="11">
        <v>0.65</v>
      </c>
      <c r="AV710" s="12">
        <v>1.35</v>
      </c>
      <c r="AW710" s="13">
        <f t="shared" si="1458"/>
        <v>1905.0525</v>
      </c>
      <c r="AX710" s="11">
        <v>3</v>
      </c>
      <c r="AY710" s="11">
        <v>190</v>
      </c>
      <c r="AZ710" s="11">
        <v>0.83</v>
      </c>
      <c r="BA710" s="16">
        <f t="shared" si="1459"/>
        <v>2.35054794520548</v>
      </c>
      <c r="BB710" s="11">
        <v>0.97</v>
      </c>
      <c r="BC710" s="11">
        <v>2.11</v>
      </c>
      <c r="BD710" s="8">
        <f t="shared" si="1460"/>
        <v>3.0467</v>
      </c>
      <c r="BE710" s="9">
        <v>1.075</v>
      </c>
      <c r="BF710" s="17">
        <v>1.015</v>
      </c>
      <c r="BG710" s="18">
        <f t="shared" si="1461"/>
        <v>44658.2310698414</v>
      </c>
      <c r="BN710" s="11">
        <v>2171</v>
      </c>
      <c r="BO710" s="11">
        <v>0.65</v>
      </c>
      <c r="BP710" s="12">
        <v>1.35</v>
      </c>
      <c r="BQ710" s="13">
        <f t="shared" si="1462"/>
        <v>1905.0525</v>
      </c>
      <c r="BR710" s="11">
        <v>3</v>
      </c>
      <c r="BS710" s="11">
        <v>190</v>
      </c>
      <c r="BT710" s="11">
        <v>0.83</v>
      </c>
      <c r="BU710" s="16">
        <f t="shared" si="1463"/>
        <v>2.35054794520548</v>
      </c>
      <c r="BV710" s="11">
        <v>0.97</v>
      </c>
      <c r="BW710" s="11">
        <v>2.11</v>
      </c>
      <c r="BX710" s="8">
        <f t="shared" si="1464"/>
        <v>3.0467</v>
      </c>
      <c r="BY710" s="9">
        <v>1.075</v>
      </c>
      <c r="BZ710" s="17">
        <v>1.015</v>
      </c>
      <c r="CA710" s="18">
        <f t="shared" si="1465"/>
        <v>44658.2310698414</v>
      </c>
      <c r="CH710" s="11">
        <v>2171</v>
      </c>
      <c r="CI710" s="11">
        <v>0.65</v>
      </c>
      <c r="CJ710" s="12">
        <v>1.35</v>
      </c>
      <c r="CK710" s="13">
        <f t="shared" si="1466"/>
        <v>1905.0525</v>
      </c>
      <c r="CL710" s="11">
        <v>3</v>
      </c>
      <c r="CM710" s="11">
        <v>190</v>
      </c>
      <c r="CN710" s="11">
        <v>0.83</v>
      </c>
      <c r="CO710" s="16">
        <f t="shared" si="1467"/>
        <v>2.35054794520548</v>
      </c>
      <c r="CP710" s="11">
        <v>0.97</v>
      </c>
      <c r="CQ710" s="11">
        <v>2.11</v>
      </c>
      <c r="CR710" s="8">
        <f t="shared" si="1468"/>
        <v>3.0467</v>
      </c>
      <c r="CS710" s="9">
        <v>1.075</v>
      </c>
      <c r="CT710" s="17">
        <v>1.085</v>
      </c>
      <c r="CU710" s="18">
        <f t="shared" si="1469"/>
        <v>47738.1090746581</v>
      </c>
      <c r="DB710" s="11">
        <v>2171</v>
      </c>
      <c r="DC710" s="11">
        <v>0.65</v>
      </c>
      <c r="DD710" s="12">
        <v>1.35</v>
      </c>
      <c r="DE710" s="13">
        <f t="shared" si="1470"/>
        <v>1905.0525</v>
      </c>
      <c r="DF710" s="11">
        <v>3</v>
      </c>
      <c r="DG710" s="11">
        <v>190</v>
      </c>
      <c r="DH710" s="11">
        <v>0.83</v>
      </c>
      <c r="DI710" s="16">
        <f t="shared" si="1471"/>
        <v>2.35054794520548</v>
      </c>
      <c r="DJ710" s="11">
        <v>0.97</v>
      </c>
      <c r="DK710" s="11">
        <v>2.11</v>
      </c>
      <c r="DL710" s="8">
        <f t="shared" si="1472"/>
        <v>3.0467</v>
      </c>
      <c r="DM710" s="9">
        <v>1.075</v>
      </c>
      <c r="DN710" s="17">
        <v>1.085</v>
      </c>
      <c r="DO710" s="18">
        <f t="shared" si="1473"/>
        <v>47738.1090746581</v>
      </c>
      <c r="DV710" s="11">
        <v>2171</v>
      </c>
      <c r="DW710" s="11">
        <v>0.65</v>
      </c>
      <c r="DX710" s="12">
        <v>1.35</v>
      </c>
      <c r="DY710" s="13">
        <f t="shared" si="1474"/>
        <v>1905.0525</v>
      </c>
      <c r="DZ710" s="11">
        <v>3</v>
      </c>
      <c r="EA710" s="11">
        <v>190</v>
      </c>
      <c r="EB710" s="11">
        <v>0.92</v>
      </c>
      <c r="EC710" s="16">
        <f t="shared" si="1475"/>
        <v>2.44054794520548</v>
      </c>
      <c r="ED710" s="11">
        <v>0.97</v>
      </c>
      <c r="EE710" s="11">
        <v>2.91</v>
      </c>
      <c r="EF710" s="8">
        <f t="shared" si="1476"/>
        <v>3.8227</v>
      </c>
      <c r="EG710" s="9">
        <v>1.075</v>
      </c>
      <c r="EH710" s="17">
        <v>1.2</v>
      </c>
      <c r="EI710" s="18">
        <f t="shared" si="1477"/>
        <v>68782.1067859238</v>
      </c>
    </row>
    <row r="711" customHeight="1" spans="6:139">
      <c r="F711" s="23" t="s">
        <v>50</v>
      </c>
      <c r="G711" s="24"/>
      <c r="H711" s="24"/>
      <c r="I711" s="24"/>
      <c r="J711" s="24"/>
      <c r="K711" s="24"/>
      <c r="L711" s="24"/>
      <c r="M711" s="25">
        <f>SUM(S702:S710)</f>
        <v>499232.632650674</v>
      </c>
      <c r="N711" s="25"/>
      <c r="O711" s="25"/>
      <c r="P711" s="25"/>
      <c r="Q711" s="25"/>
      <c r="R711" s="25"/>
      <c r="S711" s="25"/>
      <c r="Z711" s="23" t="s">
        <v>50</v>
      </c>
      <c r="AA711" s="24"/>
      <c r="AB711" s="24"/>
      <c r="AC711" s="24"/>
      <c r="AD711" s="24"/>
      <c r="AE711" s="24"/>
      <c r="AF711" s="24"/>
      <c r="AG711" s="25">
        <f>SUM(AM702:AM710)</f>
        <v>499232.632650674</v>
      </c>
      <c r="AH711" s="25"/>
      <c r="AI711" s="25"/>
      <c r="AJ711" s="25"/>
      <c r="AK711" s="25"/>
      <c r="AL711" s="25"/>
      <c r="AM711" s="25"/>
      <c r="AT711" s="23" t="s">
        <v>50</v>
      </c>
      <c r="AU711" s="24"/>
      <c r="AV711" s="24"/>
      <c r="AW711" s="24"/>
      <c r="AX711" s="24"/>
      <c r="AY711" s="24"/>
      <c r="AZ711" s="24"/>
      <c r="BA711" s="25">
        <f>SUM(BG702:BG710)</f>
        <v>506721.122140434</v>
      </c>
      <c r="BB711" s="25"/>
      <c r="BC711" s="25"/>
      <c r="BD711" s="25"/>
      <c r="BE711" s="25"/>
      <c r="BF711" s="25"/>
      <c r="BG711" s="25"/>
      <c r="BN711" s="23" t="s">
        <v>50</v>
      </c>
      <c r="BO711" s="24"/>
      <c r="BP711" s="24"/>
      <c r="BQ711" s="24"/>
      <c r="BR711" s="24"/>
      <c r="BS711" s="24"/>
      <c r="BT711" s="24"/>
      <c r="BU711" s="25">
        <f>SUM(CA702:CA710)</f>
        <v>506721.122140434</v>
      </c>
      <c r="BV711" s="25"/>
      <c r="BW711" s="25"/>
      <c r="BX711" s="25"/>
      <c r="BY711" s="25"/>
      <c r="BZ711" s="25"/>
      <c r="CA711" s="25"/>
      <c r="CH711" s="23" t="s">
        <v>50</v>
      </c>
      <c r="CI711" s="24"/>
      <c r="CJ711" s="24"/>
      <c r="CK711" s="24"/>
      <c r="CL711" s="24"/>
      <c r="CM711" s="24"/>
      <c r="CN711" s="24"/>
      <c r="CO711" s="25">
        <f>SUM(CU702:CU710)</f>
        <v>541667.406425981</v>
      </c>
      <c r="CP711" s="25"/>
      <c r="CQ711" s="25"/>
      <c r="CR711" s="25"/>
      <c r="CS711" s="25"/>
      <c r="CT711" s="25"/>
      <c r="CU711" s="25"/>
      <c r="DB711" s="23" t="s">
        <v>50</v>
      </c>
      <c r="DC711" s="24"/>
      <c r="DD711" s="24"/>
      <c r="DE711" s="24"/>
      <c r="DF711" s="24"/>
      <c r="DG711" s="24"/>
      <c r="DH711" s="24"/>
      <c r="DI711" s="25">
        <f>SUM(DO702:DO710)</f>
        <v>541667.406425981</v>
      </c>
      <c r="DJ711" s="25"/>
      <c r="DK711" s="25"/>
      <c r="DL711" s="25"/>
      <c r="DM711" s="25"/>
      <c r="DN711" s="25"/>
      <c r="DO711" s="25"/>
      <c r="DV711" s="23" t="s">
        <v>50</v>
      </c>
      <c r="DW711" s="24"/>
      <c r="DX711" s="24"/>
      <c r="DY711" s="24"/>
      <c r="DZ711" s="24"/>
      <c r="EA711" s="24"/>
      <c r="EB711" s="24"/>
      <c r="EC711" s="25">
        <f>SUM(EI702:EI710)</f>
        <v>776853.494193291</v>
      </c>
      <c r="ED711" s="25"/>
      <c r="EE711" s="25"/>
      <c r="EF711" s="25"/>
      <c r="EG711" s="25"/>
      <c r="EH711" s="25"/>
      <c r="EI711" s="25"/>
    </row>
    <row r="712" customHeight="1" spans="6:139">
      <c r="F712" s="24"/>
      <c r="G712" s="24"/>
      <c r="H712" s="24"/>
      <c r="I712" s="24"/>
      <c r="J712" s="24"/>
      <c r="K712" s="24"/>
      <c r="L712" s="24"/>
      <c r="M712" s="25"/>
      <c r="N712" s="25"/>
      <c r="O712" s="25"/>
      <c r="P712" s="25"/>
      <c r="Q712" s="25"/>
      <c r="R712" s="25"/>
      <c r="S712" s="25"/>
      <c r="Z712" s="24"/>
      <c r="AA712" s="24"/>
      <c r="AB712" s="24"/>
      <c r="AC712" s="24"/>
      <c r="AD712" s="24"/>
      <c r="AE712" s="24"/>
      <c r="AF712" s="24"/>
      <c r="AG712" s="25"/>
      <c r="AH712" s="25"/>
      <c r="AI712" s="25"/>
      <c r="AJ712" s="25"/>
      <c r="AK712" s="25"/>
      <c r="AL712" s="25"/>
      <c r="AM712" s="25"/>
      <c r="AT712" s="24"/>
      <c r="AU712" s="24"/>
      <c r="AV712" s="24"/>
      <c r="AW712" s="24"/>
      <c r="AX712" s="24"/>
      <c r="AY712" s="24"/>
      <c r="AZ712" s="24"/>
      <c r="BA712" s="25"/>
      <c r="BB712" s="25"/>
      <c r="BC712" s="25"/>
      <c r="BD712" s="25"/>
      <c r="BE712" s="25"/>
      <c r="BF712" s="25"/>
      <c r="BG712" s="25"/>
      <c r="BN712" s="24"/>
      <c r="BO712" s="24"/>
      <c r="BP712" s="24"/>
      <c r="BQ712" s="24"/>
      <c r="BR712" s="24"/>
      <c r="BS712" s="24"/>
      <c r="BT712" s="24"/>
      <c r="BU712" s="25"/>
      <c r="BV712" s="25"/>
      <c r="BW712" s="25"/>
      <c r="BX712" s="25"/>
      <c r="BY712" s="25"/>
      <c r="BZ712" s="25"/>
      <c r="CA712" s="25"/>
      <c r="CH712" s="24"/>
      <c r="CI712" s="24"/>
      <c r="CJ712" s="24"/>
      <c r="CK712" s="24"/>
      <c r="CL712" s="24"/>
      <c r="CM712" s="24"/>
      <c r="CN712" s="24"/>
      <c r="CO712" s="25"/>
      <c r="CP712" s="25"/>
      <c r="CQ712" s="25"/>
      <c r="CR712" s="25"/>
      <c r="CS712" s="25"/>
      <c r="CT712" s="25"/>
      <c r="CU712" s="25"/>
      <c r="DB712" s="24"/>
      <c r="DC712" s="24"/>
      <c r="DD712" s="24"/>
      <c r="DE712" s="24"/>
      <c r="DF712" s="24"/>
      <c r="DG712" s="24"/>
      <c r="DH712" s="24"/>
      <c r="DI712" s="25"/>
      <c r="DJ712" s="25"/>
      <c r="DK712" s="25"/>
      <c r="DL712" s="25"/>
      <c r="DM712" s="25"/>
      <c r="DN712" s="25"/>
      <c r="DO712" s="25"/>
      <c r="DV712" s="24"/>
      <c r="DW712" s="24"/>
      <c r="DX712" s="24"/>
      <c r="DY712" s="24"/>
      <c r="DZ712" s="24"/>
      <c r="EA712" s="24"/>
      <c r="EB712" s="24"/>
      <c r="EC712" s="25"/>
      <c r="ED712" s="25"/>
      <c r="EE712" s="25"/>
      <c r="EF712" s="25"/>
      <c r="EG712" s="25"/>
      <c r="EH712" s="25"/>
      <c r="EI712" s="25"/>
    </row>
    <row r="713" customHeight="1" spans="6:139">
      <c r="F713" s="3" t="s">
        <v>51</v>
      </c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Z713" s="3" t="s">
        <v>51</v>
      </c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T713" s="3" t="s">
        <v>51</v>
      </c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N713" s="3" t="s">
        <v>51</v>
      </c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H713" s="3" t="s">
        <v>51</v>
      </c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DB713" s="3" t="s">
        <v>51</v>
      </c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V713" s="3" t="s">
        <v>51</v>
      </c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</row>
    <row r="714" customHeight="1" spans="6:139">
      <c r="F714" s="4" t="s">
        <v>8</v>
      </c>
      <c r="G714" s="5"/>
      <c r="H714" s="5"/>
      <c r="I714" s="6"/>
      <c r="J714" s="7" t="s">
        <v>9</v>
      </c>
      <c r="K714" s="7"/>
      <c r="L714" s="7"/>
      <c r="M714" s="7"/>
      <c r="N714" s="8" t="s">
        <v>10</v>
      </c>
      <c r="O714" s="8"/>
      <c r="P714" s="8"/>
      <c r="Q714" s="9" t="s">
        <v>11</v>
      </c>
      <c r="R714" s="10" t="s">
        <v>12</v>
      </c>
      <c r="S714" s="10" t="s">
        <v>13</v>
      </c>
      <c r="Z714" s="4" t="s">
        <v>8</v>
      </c>
      <c r="AA714" s="5"/>
      <c r="AB714" s="5"/>
      <c r="AC714" s="6"/>
      <c r="AD714" s="7" t="s">
        <v>9</v>
      </c>
      <c r="AE714" s="7"/>
      <c r="AF714" s="7"/>
      <c r="AG714" s="7"/>
      <c r="AH714" s="8" t="s">
        <v>10</v>
      </c>
      <c r="AI714" s="8"/>
      <c r="AJ714" s="8"/>
      <c r="AK714" s="9" t="s">
        <v>11</v>
      </c>
      <c r="AL714" s="10" t="s">
        <v>12</v>
      </c>
      <c r="AM714" s="10" t="s">
        <v>13</v>
      </c>
      <c r="AT714" s="4" t="s">
        <v>8</v>
      </c>
      <c r="AU714" s="5"/>
      <c r="AV714" s="5"/>
      <c r="AW714" s="6"/>
      <c r="AX714" s="7" t="s">
        <v>9</v>
      </c>
      <c r="AY714" s="7"/>
      <c r="AZ714" s="7"/>
      <c r="BA714" s="7"/>
      <c r="BB714" s="8" t="s">
        <v>10</v>
      </c>
      <c r="BC714" s="8"/>
      <c r="BD714" s="8"/>
      <c r="BE714" s="9" t="s">
        <v>11</v>
      </c>
      <c r="BF714" s="10" t="s">
        <v>12</v>
      </c>
      <c r="BG714" s="10" t="s">
        <v>13</v>
      </c>
      <c r="BN714" s="4" t="s">
        <v>8</v>
      </c>
      <c r="BO714" s="5"/>
      <c r="BP714" s="5"/>
      <c r="BQ714" s="6"/>
      <c r="BR714" s="7" t="s">
        <v>9</v>
      </c>
      <c r="BS714" s="7"/>
      <c r="BT714" s="7"/>
      <c r="BU714" s="7"/>
      <c r="BV714" s="8" t="s">
        <v>10</v>
      </c>
      <c r="BW714" s="8"/>
      <c r="BX714" s="8"/>
      <c r="BY714" s="9" t="s">
        <v>11</v>
      </c>
      <c r="BZ714" s="10" t="s">
        <v>12</v>
      </c>
      <c r="CA714" s="10" t="s">
        <v>13</v>
      </c>
      <c r="CH714" s="4" t="s">
        <v>8</v>
      </c>
      <c r="CI714" s="5"/>
      <c r="CJ714" s="5"/>
      <c r="CK714" s="6"/>
      <c r="CL714" s="7" t="s">
        <v>9</v>
      </c>
      <c r="CM714" s="7"/>
      <c r="CN714" s="7"/>
      <c r="CO714" s="7"/>
      <c r="CP714" s="8" t="s">
        <v>10</v>
      </c>
      <c r="CQ714" s="8"/>
      <c r="CR714" s="8"/>
      <c r="CS714" s="9" t="s">
        <v>11</v>
      </c>
      <c r="CT714" s="10" t="s">
        <v>12</v>
      </c>
      <c r="CU714" s="10" t="s">
        <v>13</v>
      </c>
      <c r="DB714" s="4" t="s">
        <v>8</v>
      </c>
      <c r="DC714" s="5"/>
      <c r="DD714" s="5"/>
      <c r="DE714" s="6"/>
      <c r="DF714" s="7" t="s">
        <v>9</v>
      </c>
      <c r="DG714" s="7"/>
      <c r="DH714" s="7"/>
      <c r="DI714" s="7"/>
      <c r="DJ714" s="8" t="s">
        <v>10</v>
      </c>
      <c r="DK714" s="8"/>
      <c r="DL714" s="8"/>
      <c r="DM714" s="9" t="s">
        <v>11</v>
      </c>
      <c r="DN714" s="10" t="s">
        <v>12</v>
      </c>
      <c r="DO714" s="10" t="s">
        <v>13</v>
      </c>
      <c r="DV714" s="4" t="s">
        <v>8</v>
      </c>
      <c r="DW714" s="5"/>
      <c r="DX714" s="5"/>
      <c r="DY714" s="6"/>
      <c r="DZ714" s="7" t="s">
        <v>9</v>
      </c>
      <c r="EA714" s="7"/>
      <c r="EB714" s="7"/>
      <c r="EC714" s="7"/>
      <c r="ED714" s="8" t="s">
        <v>10</v>
      </c>
      <c r="EE714" s="8"/>
      <c r="EF714" s="8"/>
      <c r="EG714" s="9" t="s">
        <v>11</v>
      </c>
      <c r="EH714" s="10" t="s">
        <v>12</v>
      </c>
      <c r="EI714" s="10" t="s">
        <v>13</v>
      </c>
    </row>
    <row r="715" customHeight="1" spans="6:139">
      <c r="F715" s="11" t="s">
        <v>52</v>
      </c>
      <c r="G715" s="11" t="s">
        <v>20</v>
      </c>
      <c r="H715" s="12" t="s">
        <v>21</v>
      </c>
      <c r="I715" s="13" t="s">
        <v>8</v>
      </c>
      <c r="J715" s="11" t="s">
        <v>22</v>
      </c>
      <c r="K715" s="11" t="s">
        <v>23</v>
      </c>
      <c r="L715" s="11" t="s">
        <v>24</v>
      </c>
      <c r="M715" s="7" t="s">
        <v>25</v>
      </c>
      <c r="N715" s="11" t="s">
        <v>26</v>
      </c>
      <c r="O715" s="11" t="s">
        <v>27</v>
      </c>
      <c r="P715" s="8" t="s">
        <v>28</v>
      </c>
      <c r="Q715" s="9" t="s">
        <v>29</v>
      </c>
      <c r="R715" s="14"/>
      <c r="S715" s="14"/>
      <c r="Z715" s="11" t="s">
        <v>52</v>
      </c>
      <c r="AA715" s="11" t="s">
        <v>20</v>
      </c>
      <c r="AB715" s="12" t="s">
        <v>21</v>
      </c>
      <c r="AC715" s="13" t="s">
        <v>8</v>
      </c>
      <c r="AD715" s="11" t="s">
        <v>22</v>
      </c>
      <c r="AE715" s="11" t="s">
        <v>23</v>
      </c>
      <c r="AF715" s="11" t="s">
        <v>24</v>
      </c>
      <c r="AG715" s="7" t="s">
        <v>25</v>
      </c>
      <c r="AH715" s="11" t="s">
        <v>26</v>
      </c>
      <c r="AI715" s="11" t="s">
        <v>27</v>
      </c>
      <c r="AJ715" s="8" t="s">
        <v>28</v>
      </c>
      <c r="AK715" s="9" t="s">
        <v>29</v>
      </c>
      <c r="AL715" s="14"/>
      <c r="AM715" s="14"/>
      <c r="AT715" s="11" t="s">
        <v>52</v>
      </c>
      <c r="AU715" s="11" t="s">
        <v>20</v>
      </c>
      <c r="AV715" s="12" t="s">
        <v>21</v>
      </c>
      <c r="AW715" s="13" t="s">
        <v>8</v>
      </c>
      <c r="AX715" s="11" t="s">
        <v>22</v>
      </c>
      <c r="AY715" s="11" t="s">
        <v>23</v>
      </c>
      <c r="AZ715" s="11" t="s">
        <v>24</v>
      </c>
      <c r="BA715" s="7" t="s">
        <v>25</v>
      </c>
      <c r="BB715" s="11" t="s">
        <v>26</v>
      </c>
      <c r="BC715" s="11" t="s">
        <v>27</v>
      </c>
      <c r="BD715" s="8" t="s">
        <v>28</v>
      </c>
      <c r="BE715" s="9" t="s">
        <v>29</v>
      </c>
      <c r="BF715" s="14"/>
      <c r="BG715" s="14"/>
      <c r="BN715" s="11" t="s">
        <v>52</v>
      </c>
      <c r="BO715" s="11" t="s">
        <v>20</v>
      </c>
      <c r="BP715" s="12" t="s">
        <v>21</v>
      </c>
      <c r="BQ715" s="13" t="s">
        <v>8</v>
      </c>
      <c r="BR715" s="11" t="s">
        <v>22</v>
      </c>
      <c r="BS715" s="11" t="s">
        <v>23</v>
      </c>
      <c r="BT715" s="11" t="s">
        <v>24</v>
      </c>
      <c r="BU715" s="7" t="s">
        <v>25</v>
      </c>
      <c r="BV715" s="11" t="s">
        <v>26</v>
      </c>
      <c r="BW715" s="11" t="s">
        <v>27</v>
      </c>
      <c r="BX715" s="8" t="s">
        <v>28</v>
      </c>
      <c r="BY715" s="9" t="s">
        <v>29</v>
      </c>
      <c r="BZ715" s="14"/>
      <c r="CA715" s="14"/>
      <c r="CH715" s="11" t="s">
        <v>52</v>
      </c>
      <c r="CI715" s="11" t="s">
        <v>20</v>
      </c>
      <c r="CJ715" s="12" t="s">
        <v>21</v>
      </c>
      <c r="CK715" s="13" t="s">
        <v>8</v>
      </c>
      <c r="CL715" s="11" t="s">
        <v>22</v>
      </c>
      <c r="CM715" s="11" t="s">
        <v>23</v>
      </c>
      <c r="CN715" s="11" t="s">
        <v>24</v>
      </c>
      <c r="CO715" s="7" t="s">
        <v>25</v>
      </c>
      <c r="CP715" s="11" t="s">
        <v>26</v>
      </c>
      <c r="CQ715" s="11" t="s">
        <v>27</v>
      </c>
      <c r="CR715" s="8" t="s">
        <v>28</v>
      </c>
      <c r="CS715" s="9" t="s">
        <v>29</v>
      </c>
      <c r="CT715" s="14"/>
      <c r="CU715" s="14"/>
      <c r="DB715" s="11" t="s">
        <v>52</v>
      </c>
      <c r="DC715" s="11" t="s">
        <v>20</v>
      </c>
      <c r="DD715" s="12" t="s">
        <v>21</v>
      </c>
      <c r="DE715" s="13" t="s">
        <v>8</v>
      </c>
      <c r="DF715" s="11" t="s">
        <v>22</v>
      </c>
      <c r="DG715" s="11" t="s">
        <v>23</v>
      </c>
      <c r="DH715" s="11" t="s">
        <v>24</v>
      </c>
      <c r="DI715" s="7" t="s">
        <v>25</v>
      </c>
      <c r="DJ715" s="11" t="s">
        <v>26</v>
      </c>
      <c r="DK715" s="11" t="s">
        <v>27</v>
      </c>
      <c r="DL715" s="8" t="s">
        <v>28</v>
      </c>
      <c r="DM715" s="9" t="s">
        <v>29</v>
      </c>
      <c r="DN715" s="14"/>
      <c r="DO715" s="14"/>
      <c r="DV715" s="11" t="s">
        <v>52</v>
      </c>
      <c r="DW715" s="11" t="s">
        <v>20</v>
      </c>
      <c r="DX715" s="12" t="s">
        <v>21</v>
      </c>
      <c r="DY715" s="13" t="s">
        <v>8</v>
      </c>
      <c r="DZ715" s="11" t="s">
        <v>22</v>
      </c>
      <c r="EA715" s="11" t="s">
        <v>23</v>
      </c>
      <c r="EB715" s="11" t="s">
        <v>24</v>
      </c>
      <c r="EC715" s="7" t="s">
        <v>25</v>
      </c>
      <c r="ED715" s="11" t="s">
        <v>26</v>
      </c>
      <c r="EE715" s="11" t="s">
        <v>27</v>
      </c>
      <c r="EF715" s="8" t="s">
        <v>28</v>
      </c>
      <c r="EG715" s="9" t="s">
        <v>29</v>
      </c>
      <c r="EH715" s="14"/>
      <c r="EI715" s="14"/>
    </row>
    <row r="716" customHeight="1" spans="6:139">
      <c r="F716" s="11">
        <v>35434</v>
      </c>
      <c r="G716" s="11">
        <v>0.0847</v>
      </c>
      <c r="H716" s="12">
        <v>1.35</v>
      </c>
      <c r="I716" s="13">
        <f t="shared" ref="I716:I718" si="1478">F716*G716*H716</f>
        <v>4051.70073</v>
      </c>
      <c r="J716" s="11">
        <v>3</v>
      </c>
      <c r="K716" s="11">
        <v>490</v>
      </c>
      <c r="L716" s="11">
        <v>1.43</v>
      </c>
      <c r="M716" s="16">
        <f t="shared" ref="M716:M718" si="1479">1+6*K716/(K716+2000)+L716</f>
        <v>3.61072289156627</v>
      </c>
      <c r="N716" s="11">
        <v>0.89</v>
      </c>
      <c r="O716" s="11">
        <v>1.78</v>
      </c>
      <c r="P716" s="8">
        <f t="shared" ref="P716:P718" si="1480">1+N716*O716</f>
        <v>2.5842</v>
      </c>
      <c r="Q716" s="9">
        <v>1.275</v>
      </c>
      <c r="R716" s="17">
        <v>1</v>
      </c>
      <c r="S716" s="18">
        <f t="shared" ref="S716:S720" si="1481">I716*J716*Q716*P716*M716*R716</f>
        <v>144606.921507345</v>
      </c>
      <c r="Z716" s="11">
        <v>35728</v>
      </c>
      <c r="AA716" s="11">
        <v>0.0847</v>
      </c>
      <c r="AB716" s="12">
        <v>1.35</v>
      </c>
      <c r="AC716" s="13">
        <f t="shared" ref="AC716:AC718" si="1482">Z716*AA716*AB716</f>
        <v>4085.31816</v>
      </c>
      <c r="AD716" s="11">
        <v>3</v>
      </c>
      <c r="AE716" s="11">
        <v>450</v>
      </c>
      <c r="AF716" s="11">
        <v>1.43</v>
      </c>
      <c r="AG716" s="16">
        <f t="shared" ref="AG716:AG718" si="1483">1+6*AE716/(AE716+2000)+AF716</f>
        <v>3.53204081632653</v>
      </c>
      <c r="AH716" s="11">
        <v>1</v>
      </c>
      <c r="AI716" s="11">
        <v>2.71</v>
      </c>
      <c r="AJ716" s="8">
        <f t="shared" ref="AJ716:AJ718" si="1484">1+AH716*AI716</f>
        <v>3.71</v>
      </c>
      <c r="AK716" s="9">
        <v>1.275</v>
      </c>
      <c r="AL716" s="17">
        <v>1</v>
      </c>
      <c r="AM716" s="18">
        <f t="shared" ref="AM716:AM720" si="1485">AC716*AD716*AK716*AJ716*AG716*AL716</f>
        <v>204765.575968939</v>
      </c>
      <c r="AT716" s="11">
        <v>36903</v>
      </c>
      <c r="AU716" s="11">
        <v>0.0847</v>
      </c>
      <c r="AV716" s="12">
        <v>1.35</v>
      </c>
      <c r="AW716" s="13">
        <f t="shared" ref="AW716:AW719" si="1486">AT716*AU716*AV716</f>
        <v>4219.673535</v>
      </c>
      <c r="AX716" s="11">
        <v>3</v>
      </c>
      <c r="AY716" s="11">
        <v>490</v>
      </c>
      <c r="AZ716" s="11">
        <v>1.43</v>
      </c>
      <c r="BA716" s="16">
        <f t="shared" ref="BA716:BA719" si="1487">1+6*AY716/(AY716+2000)+AZ716</f>
        <v>3.61072289156627</v>
      </c>
      <c r="BB716" s="11">
        <v>0.93</v>
      </c>
      <c r="BC716" s="11">
        <v>1.85</v>
      </c>
      <c r="BD716" s="8">
        <f t="shared" ref="BD716:BD719" si="1488">1+BB716*BC716</f>
        <v>2.7205</v>
      </c>
      <c r="BE716" s="9">
        <v>1.275</v>
      </c>
      <c r="BF716" s="17">
        <v>1.015</v>
      </c>
      <c r="BG716" s="18">
        <f t="shared" ref="BG716:BG720" si="1489">AW716*AX716*BE716*BD716*BA716*BF716</f>
        <v>160923.408737645</v>
      </c>
      <c r="BN716" s="11">
        <v>38167</v>
      </c>
      <c r="BO716" s="11">
        <v>0.0847</v>
      </c>
      <c r="BP716" s="12">
        <v>1.35</v>
      </c>
      <c r="BQ716" s="13">
        <f t="shared" ref="BQ716:BQ719" si="1490">BN716*BO716*BP716</f>
        <v>4364.205615</v>
      </c>
      <c r="BR716" s="11">
        <v>3</v>
      </c>
      <c r="BS716" s="11">
        <v>490</v>
      </c>
      <c r="BT716" s="11">
        <v>1.43</v>
      </c>
      <c r="BU716" s="16">
        <f t="shared" ref="BU716:BU719" si="1491">1+6*BS716/(BS716+2000)+BT716</f>
        <v>3.61072289156627</v>
      </c>
      <c r="BV716" s="11">
        <v>1</v>
      </c>
      <c r="BW716" s="11">
        <v>2.71</v>
      </c>
      <c r="BX716" s="8">
        <f t="shared" ref="BX716:BX719" si="1492">1+BV716*BW716</f>
        <v>3.71</v>
      </c>
      <c r="BY716" s="9">
        <v>1.275</v>
      </c>
      <c r="BZ716" s="17">
        <v>1.015</v>
      </c>
      <c r="CA716" s="18">
        <f t="shared" ref="CA716:CA720" si="1493">BQ716*BR716*BY716*BX716*BU716*BZ716</f>
        <v>226971.200343604</v>
      </c>
      <c r="CH716" s="11">
        <v>42781</v>
      </c>
      <c r="CI716" s="11">
        <v>0.0847</v>
      </c>
      <c r="CJ716" s="12">
        <v>1.35</v>
      </c>
      <c r="CK716" s="13">
        <f t="shared" ref="CK716:CK720" si="1494">CH716*CI716*CJ716</f>
        <v>4891.793445</v>
      </c>
      <c r="CL716" s="11">
        <v>3</v>
      </c>
      <c r="CM716" s="11">
        <v>490</v>
      </c>
      <c r="CN716" s="11">
        <v>1.43</v>
      </c>
      <c r="CO716" s="16">
        <f t="shared" ref="CO716:CO720" si="1495">1+6*CM716/(CM716+2000)+CN716</f>
        <v>3.61072289156627</v>
      </c>
      <c r="CP716" s="11">
        <v>0.93</v>
      </c>
      <c r="CQ716" s="11">
        <v>1.85</v>
      </c>
      <c r="CR716" s="8">
        <f t="shared" ref="CR716:CR720" si="1496">1+CP716*CQ716</f>
        <v>2.7205</v>
      </c>
      <c r="CS716" s="9">
        <v>1.275</v>
      </c>
      <c r="CT716" s="17">
        <v>1.085</v>
      </c>
      <c r="CU716" s="18">
        <f t="shared" ref="CU716:CU720" si="1497">CK716*CL716*CS716*CR716*CO716*CT716</f>
        <v>199421.591577324</v>
      </c>
      <c r="DB716" s="11">
        <v>44045</v>
      </c>
      <c r="DC716" s="11">
        <v>0.0847</v>
      </c>
      <c r="DD716" s="12">
        <v>1.35</v>
      </c>
      <c r="DE716" s="13">
        <f t="shared" ref="DE716:DE720" si="1498">DB716*DC716*DD716</f>
        <v>5036.325525</v>
      </c>
      <c r="DF716" s="11">
        <v>3</v>
      </c>
      <c r="DG716" s="11">
        <v>490</v>
      </c>
      <c r="DH716" s="11">
        <v>1.43</v>
      </c>
      <c r="DI716" s="16">
        <f t="shared" ref="DI716:DI720" si="1499">1+6*DG716/(DG716+2000)+DH716</f>
        <v>3.61072289156627</v>
      </c>
      <c r="DJ716" s="11">
        <v>1</v>
      </c>
      <c r="DK716" s="11">
        <v>2.71</v>
      </c>
      <c r="DL716" s="8">
        <f t="shared" ref="DL716:DL720" si="1500">1+DJ716*DK716</f>
        <v>3.71</v>
      </c>
      <c r="DM716" s="9">
        <v>1.275</v>
      </c>
      <c r="DN716" s="17">
        <v>1.085</v>
      </c>
      <c r="DO716" s="18">
        <f t="shared" ref="DO716:DO720" si="1501">DE716*DF716*DM716*DL716*DI716*DN716</f>
        <v>279990.334756741</v>
      </c>
      <c r="DV716" s="11">
        <v>49923</v>
      </c>
      <c r="DW716" s="11">
        <v>0.09996</v>
      </c>
      <c r="DX716" s="12">
        <v>1.35</v>
      </c>
      <c r="DY716" s="13">
        <f t="shared" ref="DY716:DY720" si="1502">DV716*DW716*DX716</f>
        <v>6736.909158</v>
      </c>
      <c r="DZ716" s="11">
        <v>3</v>
      </c>
      <c r="EA716" s="11">
        <v>490</v>
      </c>
      <c r="EB716" s="11">
        <v>1.52</v>
      </c>
      <c r="EC716" s="16">
        <f t="shared" ref="EC716:EC720" si="1503">1+6*EA716/(EA716+2000)+EB716</f>
        <v>3.70072289156626</v>
      </c>
      <c r="ED716" s="11">
        <v>1</v>
      </c>
      <c r="EE716" s="11">
        <v>3.51</v>
      </c>
      <c r="EF716" s="8">
        <f t="shared" ref="EF716:EF720" si="1504">1+ED716*EE716</f>
        <v>4.51</v>
      </c>
      <c r="EG716" s="9">
        <v>1.275</v>
      </c>
      <c r="EH716" s="17">
        <v>1.2</v>
      </c>
      <c r="EI716" s="18">
        <f t="shared" ref="EI716:EI720" si="1505">DY716*DZ716*EG716*EF716*EC716*EH716</f>
        <v>516103.120836395</v>
      </c>
    </row>
    <row r="717" customHeight="1" spans="6:139">
      <c r="F717" s="11">
        <v>35434</v>
      </c>
      <c r="G717" s="11">
        <v>0.0847</v>
      </c>
      <c r="H717" s="12">
        <v>1.35</v>
      </c>
      <c r="I717" s="13">
        <f t="shared" si="1478"/>
        <v>4051.70073</v>
      </c>
      <c r="J717" s="11">
        <v>3</v>
      </c>
      <c r="K717" s="11">
        <v>490</v>
      </c>
      <c r="L717" s="11">
        <v>1.43</v>
      </c>
      <c r="M717" s="16">
        <f t="shared" si="1479"/>
        <v>3.61072289156627</v>
      </c>
      <c r="N717" s="11">
        <v>0.89</v>
      </c>
      <c r="O717" s="11">
        <v>1.78</v>
      </c>
      <c r="P717" s="8">
        <f t="shared" si="1480"/>
        <v>2.5842</v>
      </c>
      <c r="Q717" s="9">
        <v>1.275</v>
      </c>
      <c r="R717" s="17">
        <v>1</v>
      </c>
      <c r="S717" s="18">
        <f t="shared" si="1481"/>
        <v>144606.921507345</v>
      </c>
      <c r="Z717" s="11">
        <v>35728</v>
      </c>
      <c r="AA717" s="11">
        <v>0.0847</v>
      </c>
      <c r="AB717" s="12">
        <v>1.35</v>
      </c>
      <c r="AC717" s="13">
        <f t="shared" si="1482"/>
        <v>4085.31816</v>
      </c>
      <c r="AD717" s="11">
        <v>3</v>
      </c>
      <c r="AE717" s="11">
        <v>450</v>
      </c>
      <c r="AF717" s="11">
        <v>1.43</v>
      </c>
      <c r="AG717" s="16">
        <f t="shared" si="1483"/>
        <v>3.53204081632653</v>
      </c>
      <c r="AH717" s="11">
        <v>1</v>
      </c>
      <c r="AI717" s="11">
        <v>2.71</v>
      </c>
      <c r="AJ717" s="8">
        <f t="shared" si="1484"/>
        <v>3.71</v>
      </c>
      <c r="AK717" s="9">
        <v>1.275</v>
      </c>
      <c r="AL717" s="17">
        <v>1</v>
      </c>
      <c r="AM717" s="18">
        <f t="shared" si="1485"/>
        <v>204765.575968939</v>
      </c>
      <c r="AT717" s="11">
        <v>36903</v>
      </c>
      <c r="AU717" s="11">
        <v>0.0847</v>
      </c>
      <c r="AV717" s="12">
        <v>1.35</v>
      </c>
      <c r="AW717" s="13">
        <f t="shared" si="1486"/>
        <v>4219.673535</v>
      </c>
      <c r="AX717" s="11">
        <v>3</v>
      </c>
      <c r="AY717" s="11">
        <v>490</v>
      </c>
      <c r="AZ717" s="11">
        <v>1.43</v>
      </c>
      <c r="BA717" s="16">
        <f t="shared" si="1487"/>
        <v>3.61072289156627</v>
      </c>
      <c r="BB717" s="11">
        <v>0.93</v>
      </c>
      <c r="BC717" s="11">
        <v>1.85</v>
      </c>
      <c r="BD717" s="8">
        <f t="shared" si="1488"/>
        <v>2.7205</v>
      </c>
      <c r="BE717" s="9">
        <v>1.275</v>
      </c>
      <c r="BF717" s="17">
        <v>1.015</v>
      </c>
      <c r="BG717" s="18">
        <f t="shared" si="1489"/>
        <v>160923.408737645</v>
      </c>
      <c r="BN717" s="11">
        <v>38167</v>
      </c>
      <c r="BO717" s="11">
        <v>0.0847</v>
      </c>
      <c r="BP717" s="12">
        <v>1.35</v>
      </c>
      <c r="BQ717" s="13">
        <f t="shared" si="1490"/>
        <v>4364.205615</v>
      </c>
      <c r="BR717" s="11">
        <v>3</v>
      </c>
      <c r="BS717" s="11">
        <v>490</v>
      </c>
      <c r="BT717" s="11">
        <v>1.43</v>
      </c>
      <c r="BU717" s="16">
        <f t="shared" si="1491"/>
        <v>3.61072289156627</v>
      </c>
      <c r="BV717" s="11">
        <v>1</v>
      </c>
      <c r="BW717" s="11">
        <v>2.71</v>
      </c>
      <c r="BX717" s="8">
        <f t="shared" si="1492"/>
        <v>3.71</v>
      </c>
      <c r="BY717" s="9">
        <v>1.275</v>
      </c>
      <c r="BZ717" s="17">
        <v>1.015</v>
      </c>
      <c r="CA717" s="18">
        <f t="shared" si="1493"/>
        <v>226971.200343604</v>
      </c>
      <c r="CH717" s="11">
        <v>42781</v>
      </c>
      <c r="CI717" s="11">
        <v>0.0847</v>
      </c>
      <c r="CJ717" s="12">
        <v>1.35</v>
      </c>
      <c r="CK717" s="13">
        <f t="shared" si="1494"/>
        <v>4891.793445</v>
      </c>
      <c r="CL717" s="11">
        <v>3</v>
      </c>
      <c r="CM717" s="11">
        <v>490</v>
      </c>
      <c r="CN717" s="11">
        <v>1.43</v>
      </c>
      <c r="CO717" s="16">
        <f t="shared" si="1495"/>
        <v>3.61072289156627</v>
      </c>
      <c r="CP717" s="11">
        <v>0.93</v>
      </c>
      <c r="CQ717" s="11">
        <v>1.85</v>
      </c>
      <c r="CR717" s="8">
        <f t="shared" si="1496"/>
        <v>2.7205</v>
      </c>
      <c r="CS717" s="9">
        <v>1.275</v>
      </c>
      <c r="CT717" s="17">
        <v>1.085</v>
      </c>
      <c r="CU717" s="18">
        <f t="shared" si="1497"/>
        <v>199421.591577324</v>
      </c>
      <c r="DB717" s="11">
        <v>44045</v>
      </c>
      <c r="DC717" s="11">
        <v>0.0847</v>
      </c>
      <c r="DD717" s="12">
        <v>1.35</v>
      </c>
      <c r="DE717" s="13">
        <f t="shared" si="1498"/>
        <v>5036.325525</v>
      </c>
      <c r="DF717" s="11">
        <v>3</v>
      </c>
      <c r="DG717" s="11">
        <v>490</v>
      </c>
      <c r="DH717" s="11">
        <v>1.43</v>
      </c>
      <c r="DI717" s="16">
        <f t="shared" si="1499"/>
        <v>3.61072289156627</v>
      </c>
      <c r="DJ717" s="11">
        <v>1</v>
      </c>
      <c r="DK717" s="11">
        <v>2.71</v>
      </c>
      <c r="DL717" s="8">
        <f t="shared" si="1500"/>
        <v>3.71</v>
      </c>
      <c r="DM717" s="9">
        <v>1.275</v>
      </c>
      <c r="DN717" s="17">
        <v>1.085</v>
      </c>
      <c r="DO717" s="18">
        <f t="shared" si="1501"/>
        <v>279990.334756741</v>
      </c>
      <c r="DV717" s="11">
        <v>49923</v>
      </c>
      <c r="DW717" s="11">
        <v>0.09996</v>
      </c>
      <c r="DX717" s="12">
        <v>1.35</v>
      </c>
      <c r="DY717" s="13">
        <f t="shared" si="1502"/>
        <v>6736.909158</v>
      </c>
      <c r="DZ717" s="11">
        <v>3</v>
      </c>
      <c r="EA717" s="11">
        <v>490</v>
      </c>
      <c r="EB717" s="11">
        <v>1.52</v>
      </c>
      <c r="EC717" s="16">
        <f t="shared" si="1503"/>
        <v>3.70072289156626</v>
      </c>
      <c r="ED717" s="11">
        <v>1</v>
      </c>
      <c r="EE717" s="11">
        <v>3.51</v>
      </c>
      <c r="EF717" s="8">
        <f t="shared" si="1504"/>
        <v>4.51</v>
      </c>
      <c r="EG717" s="9">
        <v>1.275</v>
      </c>
      <c r="EH717" s="17">
        <v>1.2</v>
      </c>
      <c r="EI717" s="18">
        <f t="shared" si="1505"/>
        <v>516103.120836395</v>
      </c>
    </row>
    <row r="718" customHeight="1" spans="6:139">
      <c r="F718" s="11">
        <v>35434</v>
      </c>
      <c r="G718" s="11">
        <v>0.0847</v>
      </c>
      <c r="H718" s="12">
        <v>1.35</v>
      </c>
      <c r="I718" s="13">
        <f t="shared" si="1478"/>
        <v>4051.70073</v>
      </c>
      <c r="J718" s="11">
        <v>3</v>
      </c>
      <c r="K718" s="11">
        <v>240</v>
      </c>
      <c r="L718" s="11">
        <v>1.43</v>
      </c>
      <c r="M718" s="16">
        <f t="shared" si="1479"/>
        <v>3.07285714285714</v>
      </c>
      <c r="N718" s="11">
        <v>0.89</v>
      </c>
      <c r="O718" s="11">
        <v>1.78</v>
      </c>
      <c r="P718" s="8">
        <f t="shared" si="1480"/>
        <v>2.5842</v>
      </c>
      <c r="Q718" s="9">
        <v>1.075</v>
      </c>
      <c r="R718" s="17">
        <v>1</v>
      </c>
      <c r="S718" s="18">
        <f t="shared" si="1481"/>
        <v>103761.339869241</v>
      </c>
      <c r="Z718" s="11">
        <v>35728</v>
      </c>
      <c r="AA718" s="11">
        <v>0.0847</v>
      </c>
      <c r="AB718" s="12">
        <v>1.35</v>
      </c>
      <c r="AC718" s="13">
        <f t="shared" si="1482"/>
        <v>4085.31816</v>
      </c>
      <c r="AD718" s="11">
        <v>3</v>
      </c>
      <c r="AE718" s="11">
        <v>200</v>
      </c>
      <c r="AF718" s="11">
        <v>1.43</v>
      </c>
      <c r="AG718" s="16">
        <f t="shared" si="1483"/>
        <v>2.97545454545455</v>
      </c>
      <c r="AH718" s="11">
        <v>1</v>
      </c>
      <c r="AI718" s="11">
        <v>2.71</v>
      </c>
      <c r="AJ718" s="8">
        <f t="shared" si="1484"/>
        <v>3.71</v>
      </c>
      <c r="AK718" s="9">
        <v>1.075</v>
      </c>
      <c r="AL718" s="17">
        <v>1</v>
      </c>
      <c r="AM718" s="18">
        <f t="shared" si="1485"/>
        <v>145439.65419887</v>
      </c>
      <c r="AT718" s="11">
        <v>36903</v>
      </c>
      <c r="AU718" s="11">
        <v>0.0847</v>
      </c>
      <c r="AV718" s="12">
        <v>1.35</v>
      </c>
      <c r="AW718" s="13">
        <f t="shared" si="1486"/>
        <v>4219.673535</v>
      </c>
      <c r="AX718" s="11">
        <v>3</v>
      </c>
      <c r="AY718" s="11">
        <v>490</v>
      </c>
      <c r="AZ718" s="11">
        <v>1.43</v>
      </c>
      <c r="BA718" s="16">
        <f t="shared" si="1487"/>
        <v>3.61072289156627</v>
      </c>
      <c r="BB718" s="11">
        <v>0.93</v>
      </c>
      <c r="BC718" s="11">
        <v>1.85</v>
      </c>
      <c r="BD718" s="8">
        <f t="shared" si="1488"/>
        <v>2.7205</v>
      </c>
      <c r="BE718" s="9">
        <v>1.275</v>
      </c>
      <c r="BF718" s="17">
        <v>1.015</v>
      </c>
      <c r="BG718" s="18">
        <f t="shared" si="1489"/>
        <v>160923.408737645</v>
      </c>
      <c r="BN718" s="11">
        <v>38167</v>
      </c>
      <c r="BO718" s="11">
        <v>0.0847</v>
      </c>
      <c r="BP718" s="12">
        <v>1.35</v>
      </c>
      <c r="BQ718" s="13">
        <f t="shared" si="1490"/>
        <v>4364.205615</v>
      </c>
      <c r="BR718" s="11">
        <v>3</v>
      </c>
      <c r="BS718" s="11">
        <v>490</v>
      </c>
      <c r="BT718" s="11">
        <v>1.43</v>
      </c>
      <c r="BU718" s="16">
        <f t="shared" si="1491"/>
        <v>3.61072289156627</v>
      </c>
      <c r="BV718" s="11">
        <v>1</v>
      </c>
      <c r="BW718" s="11">
        <v>2.71</v>
      </c>
      <c r="BX718" s="8">
        <f t="shared" si="1492"/>
        <v>3.71</v>
      </c>
      <c r="BY718" s="9">
        <v>1.275</v>
      </c>
      <c r="BZ718" s="17">
        <v>1.015</v>
      </c>
      <c r="CA718" s="18">
        <f t="shared" si="1493"/>
        <v>226971.200343604</v>
      </c>
      <c r="CH718" s="11">
        <v>42781</v>
      </c>
      <c r="CI718" s="11">
        <v>0.0847</v>
      </c>
      <c r="CJ718" s="12">
        <v>1.35</v>
      </c>
      <c r="CK718" s="13">
        <f t="shared" si="1494"/>
        <v>4891.793445</v>
      </c>
      <c r="CL718" s="11">
        <v>3</v>
      </c>
      <c r="CM718" s="11">
        <v>490</v>
      </c>
      <c r="CN718" s="11">
        <v>1.43</v>
      </c>
      <c r="CO718" s="16">
        <f t="shared" si="1495"/>
        <v>3.61072289156627</v>
      </c>
      <c r="CP718" s="11">
        <v>0.93</v>
      </c>
      <c r="CQ718" s="11">
        <v>1.85</v>
      </c>
      <c r="CR718" s="8">
        <f t="shared" si="1496"/>
        <v>2.7205</v>
      </c>
      <c r="CS718" s="9">
        <v>1.275</v>
      </c>
      <c r="CT718" s="17">
        <v>1.085</v>
      </c>
      <c r="CU718" s="18">
        <f t="shared" si="1497"/>
        <v>199421.591577324</v>
      </c>
      <c r="DB718" s="11">
        <v>44045</v>
      </c>
      <c r="DC718" s="11">
        <v>0.0847</v>
      </c>
      <c r="DD718" s="12">
        <v>1.35</v>
      </c>
      <c r="DE718" s="13">
        <f t="shared" si="1498"/>
        <v>5036.325525</v>
      </c>
      <c r="DF718" s="11">
        <v>3</v>
      </c>
      <c r="DG718" s="11">
        <v>490</v>
      </c>
      <c r="DH718" s="11">
        <v>1.43</v>
      </c>
      <c r="DI718" s="16">
        <f t="shared" si="1499"/>
        <v>3.61072289156627</v>
      </c>
      <c r="DJ718" s="11">
        <v>1</v>
      </c>
      <c r="DK718" s="11">
        <v>2.71</v>
      </c>
      <c r="DL718" s="8">
        <f t="shared" si="1500"/>
        <v>3.71</v>
      </c>
      <c r="DM718" s="9">
        <v>1.275</v>
      </c>
      <c r="DN718" s="17">
        <v>1.085</v>
      </c>
      <c r="DO718" s="18">
        <f t="shared" si="1501"/>
        <v>279990.334756741</v>
      </c>
      <c r="DV718" s="11">
        <v>49923</v>
      </c>
      <c r="DW718" s="11">
        <v>0.09996</v>
      </c>
      <c r="DX718" s="12">
        <v>1.35</v>
      </c>
      <c r="DY718" s="13">
        <f t="shared" si="1502"/>
        <v>6736.909158</v>
      </c>
      <c r="DZ718" s="11">
        <v>3</v>
      </c>
      <c r="EA718" s="11">
        <v>490</v>
      </c>
      <c r="EB718" s="11">
        <v>1.52</v>
      </c>
      <c r="EC718" s="16">
        <f t="shared" si="1503"/>
        <v>3.70072289156626</v>
      </c>
      <c r="ED718" s="11">
        <v>1</v>
      </c>
      <c r="EE718" s="11">
        <v>3.51</v>
      </c>
      <c r="EF718" s="8">
        <f t="shared" si="1504"/>
        <v>4.51</v>
      </c>
      <c r="EG718" s="9">
        <v>1.275</v>
      </c>
      <c r="EH718" s="17">
        <v>1.2</v>
      </c>
      <c r="EI718" s="18">
        <f t="shared" si="1505"/>
        <v>516103.120836395</v>
      </c>
    </row>
    <row r="719" customHeight="1" spans="6:139">
      <c r="F719" s="11"/>
      <c r="G719" s="11"/>
      <c r="H719" s="12"/>
      <c r="I719" s="13"/>
      <c r="J719" s="11"/>
      <c r="K719" s="11"/>
      <c r="L719" s="11"/>
      <c r="M719" s="16"/>
      <c r="N719" s="11"/>
      <c r="O719" s="11"/>
      <c r="P719" s="8"/>
      <c r="Q719" s="9"/>
      <c r="R719" s="17">
        <v>1</v>
      </c>
      <c r="S719" s="18">
        <f t="shared" si="1481"/>
        <v>0</v>
      </c>
      <c r="Z719" s="11"/>
      <c r="AA719" s="11"/>
      <c r="AB719" s="12"/>
      <c r="AC719" s="13"/>
      <c r="AD719" s="11"/>
      <c r="AE719" s="11"/>
      <c r="AF719" s="11"/>
      <c r="AG719" s="16"/>
      <c r="AH719" s="11"/>
      <c r="AI719" s="11"/>
      <c r="AJ719" s="8"/>
      <c r="AK719" s="9"/>
      <c r="AL719" s="17">
        <v>1</v>
      </c>
      <c r="AM719" s="18">
        <f t="shared" si="1485"/>
        <v>0</v>
      </c>
      <c r="AT719" s="11">
        <v>36903</v>
      </c>
      <c r="AU719" s="11">
        <v>0.0847</v>
      </c>
      <c r="AV719" s="12">
        <v>1.35</v>
      </c>
      <c r="AW719" s="13">
        <f t="shared" si="1486"/>
        <v>4219.673535</v>
      </c>
      <c r="AX719" s="11">
        <v>3</v>
      </c>
      <c r="AY719" s="11">
        <v>240</v>
      </c>
      <c r="AZ719" s="11">
        <v>1.43</v>
      </c>
      <c r="BA719" s="16">
        <f t="shared" si="1487"/>
        <v>3.07285714285714</v>
      </c>
      <c r="BB719" s="11">
        <v>0.93</v>
      </c>
      <c r="BC719" s="11">
        <v>1.85</v>
      </c>
      <c r="BD719" s="8">
        <f t="shared" si="1488"/>
        <v>2.7205</v>
      </c>
      <c r="BE719" s="9">
        <v>1.075</v>
      </c>
      <c r="BF719" s="17">
        <v>1.015</v>
      </c>
      <c r="BG719" s="18">
        <f t="shared" si="1489"/>
        <v>115469.082205001</v>
      </c>
      <c r="BN719" s="11">
        <v>38167</v>
      </c>
      <c r="BO719" s="11">
        <v>0.0847</v>
      </c>
      <c r="BP719" s="12">
        <v>1.35</v>
      </c>
      <c r="BQ719" s="13">
        <f t="shared" si="1490"/>
        <v>4364.205615</v>
      </c>
      <c r="BR719" s="11">
        <v>3</v>
      </c>
      <c r="BS719" s="11">
        <v>240</v>
      </c>
      <c r="BT719" s="11">
        <v>1.43</v>
      </c>
      <c r="BU719" s="16">
        <f t="shared" si="1491"/>
        <v>3.07285714285714</v>
      </c>
      <c r="BV719" s="11">
        <v>1</v>
      </c>
      <c r="BW719" s="11">
        <v>2.71</v>
      </c>
      <c r="BX719" s="8">
        <f t="shared" si="1492"/>
        <v>3.71</v>
      </c>
      <c r="BY719" s="9">
        <v>1.075</v>
      </c>
      <c r="BZ719" s="17">
        <v>1.015</v>
      </c>
      <c r="CA719" s="18">
        <f t="shared" si="1493"/>
        <v>162861.055431474</v>
      </c>
      <c r="CH719" s="11">
        <v>42781</v>
      </c>
      <c r="CI719" s="11">
        <v>0.0847</v>
      </c>
      <c r="CJ719" s="12">
        <v>1.35</v>
      </c>
      <c r="CK719" s="13">
        <f t="shared" si="1494"/>
        <v>4891.793445</v>
      </c>
      <c r="CL719" s="11">
        <v>3</v>
      </c>
      <c r="CM719" s="11">
        <v>240</v>
      </c>
      <c r="CN719" s="11">
        <v>1.43</v>
      </c>
      <c r="CO719" s="16">
        <f t="shared" si="1495"/>
        <v>3.07285714285714</v>
      </c>
      <c r="CP719" s="11">
        <v>0.93</v>
      </c>
      <c r="CQ719" s="11">
        <v>1.85</v>
      </c>
      <c r="CR719" s="8">
        <f t="shared" si="1496"/>
        <v>2.7205</v>
      </c>
      <c r="CS719" s="9">
        <v>1.075</v>
      </c>
      <c r="CT719" s="17">
        <v>1.085</v>
      </c>
      <c r="CU719" s="18">
        <f t="shared" si="1497"/>
        <v>143093.092123317</v>
      </c>
      <c r="DB719" s="11">
        <v>44045</v>
      </c>
      <c r="DC719" s="11">
        <v>0.0847</v>
      </c>
      <c r="DD719" s="12">
        <v>1.35</v>
      </c>
      <c r="DE719" s="13">
        <f t="shared" si="1498"/>
        <v>5036.325525</v>
      </c>
      <c r="DF719" s="11">
        <v>3</v>
      </c>
      <c r="DG719" s="11">
        <v>240</v>
      </c>
      <c r="DH719" s="11">
        <v>1.43</v>
      </c>
      <c r="DI719" s="16">
        <f t="shared" si="1499"/>
        <v>3.07285714285714</v>
      </c>
      <c r="DJ719" s="11">
        <v>1</v>
      </c>
      <c r="DK719" s="11">
        <v>2.71</v>
      </c>
      <c r="DL719" s="8">
        <f t="shared" si="1500"/>
        <v>3.71</v>
      </c>
      <c r="DM719" s="9">
        <v>1.075</v>
      </c>
      <c r="DN719" s="17">
        <v>1.085</v>
      </c>
      <c r="DO719" s="18">
        <f t="shared" si="1501"/>
        <v>200904.437920154</v>
      </c>
      <c r="DV719" s="11">
        <v>49923</v>
      </c>
      <c r="DW719" s="11">
        <v>0.09996</v>
      </c>
      <c r="DX719" s="12">
        <v>1.35</v>
      </c>
      <c r="DY719" s="13">
        <f t="shared" si="1502"/>
        <v>6736.909158</v>
      </c>
      <c r="DZ719" s="11">
        <v>3</v>
      </c>
      <c r="EA719" s="11">
        <v>240</v>
      </c>
      <c r="EB719" s="11">
        <v>1.52</v>
      </c>
      <c r="EC719" s="16">
        <f t="shared" si="1503"/>
        <v>3.16285714285714</v>
      </c>
      <c r="ED719" s="11">
        <v>1</v>
      </c>
      <c r="EE719" s="11">
        <v>3.51</v>
      </c>
      <c r="EF719" s="8">
        <f t="shared" si="1504"/>
        <v>4.51</v>
      </c>
      <c r="EG719" s="9">
        <v>1.075</v>
      </c>
      <c r="EH719" s="17">
        <v>1.2</v>
      </c>
      <c r="EI719" s="18">
        <f t="shared" si="1505"/>
        <v>371901.366993371</v>
      </c>
    </row>
    <row r="720" customHeight="1" spans="6:139">
      <c r="F720" s="11"/>
      <c r="G720" s="11"/>
      <c r="H720" s="12"/>
      <c r="I720" s="13"/>
      <c r="J720" s="11"/>
      <c r="K720" s="11"/>
      <c r="L720" s="11"/>
      <c r="M720" s="16"/>
      <c r="N720" s="11"/>
      <c r="O720" s="11"/>
      <c r="P720" s="8"/>
      <c r="Q720" s="9"/>
      <c r="R720" s="17">
        <v>1</v>
      </c>
      <c r="S720" s="18">
        <f t="shared" si="1481"/>
        <v>0</v>
      </c>
      <c r="Z720" s="11"/>
      <c r="AA720" s="11"/>
      <c r="AB720" s="12"/>
      <c r="AC720" s="13"/>
      <c r="AD720" s="11"/>
      <c r="AE720" s="11"/>
      <c r="AF720" s="11"/>
      <c r="AG720" s="16"/>
      <c r="AH720" s="11"/>
      <c r="AI720" s="11"/>
      <c r="AJ720" s="8"/>
      <c r="AK720" s="9"/>
      <c r="AL720" s="17">
        <v>1</v>
      </c>
      <c r="AM720" s="18">
        <f t="shared" si="1485"/>
        <v>0</v>
      </c>
      <c r="AT720" s="11"/>
      <c r="AU720" s="11"/>
      <c r="AV720" s="12"/>
      <c r="AW720" s="13"/>
      <c r="AX720" s="11"/>
      <c r="AY720" s="11"/>
      <c r="AZ720" s="11"/>
      <c r="BA720" s="16"/>
      <c r="BB720" s="11"/>
      <c r="BC720" s="11"/>
      <c r="BD720" s="8"/>
      <c r="BE720" s="9"/>
      <c r="BF720" s="17">
        <v>1</v>
      </c>
      <c r="BG720" s="18">
        <f t="shared" si="1489"/>
        <v>0</v>
      </c>
      <c r="BN720" s="11"/>
      <c r="BO720" s="11"/>
      <c r="BP720" s="12"/>
      <c r="BQ720" s="13"/>
      <c r="BR720" s="11"/>
      <c r="BS720" s="11"/>
      <c r="BT720" s="11"/>
      <c r="BU720" s="16"/>
      <c r="BV720" s="11"/>
      <c r="BW720" s="11"/>
      <c r="BX720" s="8"/>
      <c r="BY720" s="9"/>
      <c r="BZ720" s="17">
        <v>1</v>
      </c>
      <c r="CA720" s="18">
        <f t="shared" si="1493"/>
        <v>0</v>
      </c>
      <c r="CH720" s="11">
        <v>42781</v>
      </c>
      <c r="CI720" s="11">
        <v>0.0847</v>
      </c>
      <c r="CJ720" s="12">
        <v>1.35</v>
      </c>
      <c r="CK720" s="13">
        <f t="shared" si="1494"/>
        <v>4891.793445</v>
      </c>
      <c r="CL720" s="11">
        <v>3</v>
      </c>
      <c r="CM720" s="11">
        <v>240</v>
      </c>
      <c r="CN720" s="11">
        <v>1.43</v>
      </c>
      <c r="CO720" s="16">
        <f t="shared" si="1495"/>
        <v>3.07285714285714</v>
      </c>
      <c r="CP720" s="11">
        <v>0.93</v>
      </c>
      <c r="CQ720" s="11">
        <v>1.85</v>
      </c>
      <c r="CR720" s="8">
        <f t="shared" si="1496"/>
        <v>2.7205</v>
      </c>
      <c r="CS720" s="9">
        <v>1.075</v>
      </c>
      <c r="CT720" s="17">
        <v>1.085</v>
      </c>
      <c r="CU720" s="18">
        <f t="shared" si="1497"/>
        <v>143093.092123317</v>
      </c>
      <c r="DB720" s="11">
        <v>44045</v>
      </c>
      <c r="DC720" s="11">
        <v>0.0847</v>
      </c>
      <c r="DD720" s="12">
        <v>1.35</v>
      </c>
      <c r="DE720" s="13">
        <f t="shared" si="1498"/>
        <v>5036.325525</v>
      </c>
      <c r="DF720" s="11">
        <v>3</v>
      </c>
      <c r="DG720" s="11">
        <v>240</v>
      </c>
      <c r="DH720" s="11">
        <v>1.43</v>
      </c>
      <c r="DI720" s="16">
        <f t="shared" si="1499"/>
        <v>3.07285714285714</v>
      </c>
      <c r="DJ720" s="11">
        <v>1</v>
      </c>
      <c r="DK720" s="11">
        <v>2.71</v>
      </c>
      <c r="DL720" s="8">
        <f t="shared" si="1500"/>
        <v>3.71</v>
      </c>
      <c r="DM720" s="9">
        <v>1.075</v>
      </c>
      <c r="DN720" s="17">
        <v>1.085</v>
      </c>
      <c r="DO720" s="18">
        <f t="shared" si="1501"/>
        <v>200904.437920154</v>
      </c>
      <c r="DV720" s="11">
        <v>49923</v>
      </c>
      <c r="DW720" s="11">
        <v>0.09996</v>
      </c>
      <c r="DX720" s="12">
        <v>1.35</v>
      </c>
      <c r="DY720" s="13">
        <f t="shared" si="1502"/>
        <v>6736.909158</v>
      </c>
      <c r="DZ720" s="11">
        <v>3</v>
      </c>
      <c r="EA720" s="11">
        <v>240</v>
      </c>
      <c r="EB720" s="11">
        <v>1.52</v>
      </c>
      <c r="EC720" s="16">
        <f t="shared" si="1503"/>
        <v>3.16285714285714</v>
      </c>
      <c r="ED720" s="11">
        <v>1</v>
      </c>
      <c r="EE720" s="11">
        <v>3.51</v>
      </c>
      <c r="EF720" s="8">
        <f t="shared" si="1504"/>
        <v>4.51</v>
      </c>
      <c r="EG720" s="9">
        <v>1.075</v>
      </c>
      <c r="EH720" s="17">
        <v>1.2</v>
      </c>
      <c r="EI720" s="18">
        <f t="shared" si="1505"/>
        <v>371901.366993371</v>
      </c>
    </row>
    <row r="721" customHeight="1" spans="6:139">
      <c r="F721" s="39" t="s">
        <v>51</v>
      </c>
      <c r="G721" s="40"/>
      <c r="H721" s="40"/>
      <c r="I721" s="40"/>
      <c r="J721" s="40"/>
      <c r="K721" s="40"/>
      <c r="L721" s="40"/>
      <c r="M721" s="25">
        <f>SUM(S716:S720)</f>
        <v>392975.182883931</v>
      </c>
      <c r="N721" s="25"/>
      <c r="O721" s="25"/>
      <c r="P721" s="25"/>
      <c r="Q721" s="25"/>
      <c r="R721" s="25"/>
      <c r="S721" s="25"/>
      <c r="Z721" s="39" t="s">
        <v>51</v>
      </c>
      <c r="AA721" s="40"/>
      <c r="AB721" s="40"/>
      <c r="AC721" s="40"/>
      <c r="AD721" s="40"/>
      <c r="AE721" s="40"/>
      <c r="AF721" s="40"/>
      <c r="AG721" s="25">
        <f>SUM(AM716:AM720)</f>
        <v>554970.806136747</v>
      </c>
      <c r="AH721" s="25"/>
      <c r="AI721" s="25"/>
      <c r="AJ721" s="25"/>
      <c r="AK721" s="25"/>
      <c r="AL721" s="25"/>
      <c r="AM721" s="25"/>
      <c r="AT721" s="39" t="s">
        <v>51</v>
      </c>
      <c r="AU721" s="40"/>
      <c r="AV721" s="40"/>
      <c r="AW721" s="40"/>
      <c r="AX721" s="40"/>
      <c r="AY721" s="40"/>
      <c r="AZ721" s="40"/>
      <c r="BA721" s="25">
        <f>SUM(BG716:BG720)</f>
        <v>598239.308417937</v>
      </c>
      <c r="BB721" s="25"/>
      <c r="BC721" s="25"/>
      <c r="BD721" s="25"/>
      <c r="BE721" s="25"/>
      <c r="BF721" s="25"/>
      <c r="BG721" s="25"/>
      <c r="BN721" s="39" t="s">
        <v>51</v>
      </c>
      <c r="BO721" s="40"/>
      <c r="BP721" s="40"/>
      <c r="BQ721" s="40"/>
      <c r="BR721" s="40"/>
      <c r="BS721" s="40"/>
      <c r="BT721" s="40"/>
      <c r="BU721" s="25">
        <f>SUM(CA716:CA720)</f>
        <v>843774.656462286</v>
      </c>
      <c r="BV721" s="25"/>
      <c r="BW721" s="25"/>
      <c r="BX721" s="25"/>
      <c r="BY721" s="25"/>
      <c r="BZ721" s="25"/>
      <c r="CA721" s="25"/>
      <c r="CH721" s="39" t="s">
        <v>51</v>
      </c>
      <c r="CI721" s="40"/>
      <c r="CJ721" s="40"/>
      <c r="CK721" s="40"/>
      <c r="CL721" s="40"/>
      <c r="CM721" s="40"/>
      <c r="CN721" s="40"/>
      <c r="CO721" s="25">
        <f>SUM(CU716:CU720)</f>
        <v>884450.958978605</v>
      </c>
      <c r="CP721" s="25"/>
      <c r="CQ721" s="25"/>
      <c r="CR721" s="25"/>
      <c r="CS721" s="25"/>
      <c r="CT721" s="25"/>
      <c r="CU721" s="25"/>
      <c r="DB721" s="39" t="s">
        <v>51</v>
      </c>
      <c r="DC721" s="40"/>
      <c r="DD721" s="40"/>
      <c r="DE721" s="40"/>
      <c r="DF721" s="40"/>
      <c r="DG721" s="40"/>
      <c r="DH721" s="40"/>
      <c r="DI721" s="25">
        <f>SUM(DO716:DO720)</f>
        <v>1241779.88011053</v>
      </c>
      <c r="DJ721" s="25"/>
      <c r="DK721" s="25"/>
      <c r="DL721" s="25"/>
      <c r="DM721" s="25"/>
      <c r="DN721" s="25"/>
      <c r="DO721" s="25"/>
      <c r="DV721" s="39" t="s">
        <v>51</v>
      </c>
      <c r="DW721" s="40"/>
      <c r="DX721" s="40"/>
      <c r="DY721" s="40"/>
      <c r="DZ721" s="40"/>
      <c r="EA721" s="40"/>
      <c r="EB721" s="40"/>
      <c r="EC721" s="25">
        <f>SUM(EI716:EI720)</f>
        <v>2292112.09649593</v>
      </c>
      <c r="ED721" s="25"/>
      <c r="EE721" s="25"/>
      <c r="EF721" s="25"/>
      <c r="EG721" s="25"/>
      <c r="EH721" s="25"/>
      <c r="EI721" s="25"/>
    </row>
    <row r="722" customHeight="1" spans="6:139">
      <c r="F722" s="40"/>
      <c r="G722" s="40"/>
      <c r="H722" s="40"/>
      <c r="I722" s="40"/>
      <c r="J722" s="40"/>
      <c r="K722" s="40"/>
      <c r="L722" s="40"/>
      <c r="M722" s="25"/>
      <c r="N722" s="25"/>
      <c r="O722" s="25"/>
      <c r="P722" s="25"/>
      <c r="Q722" s="25"/>
      <c r="R722" s="25"/>
      <c r="S722" s="25"/>
      <c r="Z722" s="40"/>
      <c r="AA722" s="40"/>
      <c r="AB722" s="40"/>
      <c r="AC722" s="40"/>
      <c r="AD722" s="40"/>
      <c r="AE722" s="40"/>
      <c r="AF722" s="40"/>
      <c r="AG722" s="25"/>
      <c r="AH722" s="25"/>
      <c r="AI722" s="25"/>
      <c r="AJ722" s="25"/>
      <c r="AK722" s="25"/>
      <c r="AL722" s="25"/>
      <c r="AM722" s="25"/>
      <c r="AT722" s="40"/>
      <c r="AU722" s="40"/>
      <c r="AV722" s="40"/>
      <c r="AW722" s="40"/>
      <c r="AX722" s="40"/>
      <c r="AY722" s="40"/>
      <c r="AZ722" s="40"/>
      <c r="BA722" s="25"/>
      <c r="BB722" s="25"/>
      <c r="BC722" s="25"/>
      <c r="BD722" s="25"/>
      <c r="BE722" s="25"/>
      <c r="BF722" s="25"/>
      <c r="BG722" s="25"/>
      <c r="BN722" s="40"/>
      <c r="BO722" s="40"/>
      <c r="BP722" s="40"/>
      <c r="BQ722" s="40"/>
      <c r="BR722" s="40"/>
      <c r="BS722" s="40"/>
      <c r="BT722" s="40"/>
      <c r="BU722" s="25"/>
      <c r="BV722" s="25"/>
      <c r="BW722" s="25"/>
      <c r="BX722" s="25"/>
      <c r="BY722" s="25"/>
      <c r="BZ722" s="25"/>
      <c r="CA722" s="25"/>
      <c r="CH722" s="40"/>
      <c r="CI722" s="40"/>
      <c r="CJ722" s="40"/>
      <c r="CK722" s="40"/>
      <c r="CL722" s="40"/>
      <c r="CM722" s="40"/>
      <c r="CN722" s="40"/>
      <c r="CO722" s="25"/>
      <c r="CP722" s="25"/>
      <c r="CQ722" s="25"/>
      <c r="CR722" s="25"/>
      <c r="CS722" s="25"/>
      <c r="CT722" s="25"/>
      <c r="CU722" s="25"/>
      <c r="DB722" s="40"/>
      <c r="DC722" s="40"/>
      <c r="DD722" s="40"/>
      <c r="DE722" s="40"/>
      <c r="DF722" s="40"/>
      <c r="DG722" s="40"/>
      <c r="DH722" s="40"/>
      <c r="DI722" s="25"/>
      <c r="DJ722" s="25"/>
      <c r="DK722" s="25"/>
      <c r="DL722" s="25"/>
      <c r="DM722" s="25"/>
      <c r="DN722" s="25"/>
      <c r="DO722" s="25"/>
      <c r="DV722" s="40"/>
      <c r="DW722" s="40"/>
      <c r="DX722" s="40"/>
      <c r="DY722" s="40"/>
      <c r="DZ722" s="40"/>
      <c r="EA722" s="40"/>
      <c r="EB722" s="40"/>
      <c r="EC722" s="25"/>
      <c r="ED722" s="25"/>
      <c r="EE722" s="25"/>
      <c r="EF722" s="25"/>
      <c r="EG722" s="25"/>
      <c r="EH722" s="25"/>
      <c r="EI722" s="25"/>
    </row>
    <row r="723" customHeight="1" spans="6:139">
      <c r="F723" s="35" t="s">
        <v>30</v>
      </c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Z723" s="35" t="s">
        <v>30</v>
      </c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T723" s="35" t="s">
        <v>30</v>
      </c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N723" s="35" t="s">
        <v>30</v>
      </c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CH723" s="35" t="s">
        <v>30</v>
      </c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DB723" s="35" t="s">
        <v>30</v>
      </c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V723" s="35" t="s">
        <v>30</v>
      </c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</row>
    <row r="724" customHeight="1" spans="6:139">
      <c r="F724" s="13" t="s">
        <v>8</v>
      </c>
      <c r="G724" s="13"/>
      <c r="H724" s="13"/>
      <c r="I724" s="13"/>
      <c r="J724" s="13"/>
      <c r="K724" s="8" t="s">
        <v>53</v>
      </c>
      <c r="L724" s="8"/>
      <c r="M724" s="8"/>
      <c r="N724" s="8"/>
      <c r="O724" s="9" t="s">
        <v>38</v>
      </c>
      <c r="P724" s="9"/>
      <c r="Q724" s="41" t="s">
        <v>13</v>
      </c>
      <c r="Z724" s="13" t="s">
        <v>8</v>
      </c>
      <c r="AA724" s="13"/>
      <c r="AB724" s="13"/>
      <c r="AC724" s="13"/>
      <c r="AD724" s="13"/>
      <c r="AE724" s="8" t="s">
        <v>53</v>
      </c>
      <c r="AF724" s="8"/>
      <c r="AG724" s="8"/>
      <c r="AH724" s="8"/>
      <c r="AI724" s="9" t="s">
        <v>38</v>
      </c>
      <c r="AJ724" s="9"/>
      <c r="AK724" s="41" t="s">
        <v>13</v>
      </c>
      <c r="AT724" s="13" t="s">
        <v>8</v>
      </c>
      <c r="AU724" s="13"/>
      <c r="AV724" s="13"/>
      <c r="AW724" s="13"/>
      <c r="AX724" s="13"/>
      <c r="AY724" s="8" t="s">
        <v>53</v>
      </c>
      <c r="AZ724" s="8"/>
      <c r="BA724" s="8"/>
      <c r="BB724" s="8"/>
      <c r="BC724" s="9" t="s">
        <v>38</v>
      </c>
      <c r="BD724" s="9"/>
      <c r="BE724" s="41" t="s">
        <v>13</v>
      </c>
      <c r="BN724" s="13" t="s">
        <v>8</v>
      </c>
      <c r="BO724" s="13"/>
      <c r="BP724" s="13"/>
      <c r="BQ724" s="13"/>
      <c r="BR724" s="13"/>
      <c r="BS724" s="8" t="s">
        <v>53</v>
      </c>
      <c r="BT724" s="8"/>
      <c r="BU724" s="8"/>
      <c r="BV724" s="8"/>
      <c r="BW724" s="9" t="s">
        <v>38</v>
      </c>
      <c r="BX724" s="9"/>
      <c r="BY724" s="41" t="s">
        <v>13</v>
      </c>
      <c r="CH724" s="13" t="s">
        <v>8</v>
      </c>
      <c r="CI724" s="13"/>
      <c r="CJ724" s="13"/>
      <c r="CK724" s="13"/>
      <c r="CL724" s="13"/>
      <c r="CM724" s="8" t="s">
        <v>53</v>
      </c>
      <c r="CN724" s="8"/>
      <c r="CO724" s="8"/>
      <c r="CP724" s="8"/>
      <c r="CQ724" s="9" t="s">
        <v>38</v>
      </c>
      <c r="CR724" s="9"/>
      <c r="CS724" s="41" t="s">
        <v>13</v>
      </c>
      <c r="DB724" s="13" t="s">
        <v>8</v>
      </c>
      <c r="DC724" s="13"/>
      <c r="DD724" s="13"/>
      <c r="DE724" s="13"/>
      <c r="DF724" s="13"/>
      <c r="DG724" s="8" t="s">
        <v>53</v>
      </c>
      <c r="DH724" s="8"/>
      <c r="DI724" s="8"/>
      <c r="DJ724" s="8"/>
      <c r="DK724" s="9" t="s">
        <v>38</v>
      </c>
      <c r="DL724" s="9"/>
      <c r="DM724" s="41" t="s">
        <v>13</v>
      </c>
      <c r="DV724" s="13" t="s">
        <v>8</v>
      </c>
      <c r="DW724" s="13"/>
      <c r="DX724" s="13"/>
      <c r="DY724" s="13"/>
      <c r="DZ724" s="13"/>
      <c r="EA724" s="8" t="s">
        <v>53</v>
      </c>
      <c r="EB724" s="8"/>
      <c r="EC724" s="8"/>
      <c r="ED724" s="8"/>
      <c r="EE724" s="9" t="s">
        <v>38</v>
      </c>
      <c r="EF724" s="9"/>
      <c r="EG724" s="41" t="s">
        <v>13</v>
      </c>
    </row>
    <row r="725" customHeight="1" spans="6:139">
      <c r="F725" s="13" t="s">
        <v>54</v>
      </c>
      <c r="G725" s="13" t="s">
        <v>55</v>
      </c>
      <c r="H725" s="13" t="s">
        <v>56</v>
      </c>
      <c r="I725" s="13" t="s">
        <v>57</v>
      </c>
      <c r="J725" s="13" t="s">
        <v>8</v>
      </c>
      <c r="K725" s="8" t="s">
        <v>58</v>
      </c>
      <c r="L725" s="8" t="s">
        <v>26</v>
      </c>
      <c r="M725" s="8" t="s">
        <v>27</v>
      </c>
      <c r="N725" s="42" t="s">
        <v>28</v>
      </c>
      <c r="O725" s="9" t="s">
        <v>59</v>
      </c>
      <c r="P725" s="9" t="s">
        <v>60</v>
      </c>
      <c r="Q725" s="41"/>
      <c r="Z725" s="13" t="s">
        <v>54</v>
      </c>
      <c r="AA725" s="13" t="s">
        <v>55</v>
      </c>
      <c r="AB725" s="13" t="s">
        <v>56</v>
      </c>
      <c r="AC725" s="13" t="s">
        <v>57</v>
      </c>
      <c r="AD725" s="13" t="s">
        <v>8</v>
      </c>
      <c r="AE725" s="8" t="s">
        <v>58</v>
      </c>
      <c r="AF725" s="8" t="s">
        <v>26</v>
      </c>
      <c r="AG725" s="8" t="s">
        <v>27</v>
      </c>
      <c r="AH725" s="42" t="s">
        <v>28</v>
      </c>
      <c r="AI725" s="9" t="s">
        <v>59</v>
      </c>
      <c r="AJ725" s="9" t="s">
        <v>60</v>
      </c>
      <c r="AK725" s="41"/>
      <c r="AT725" s="13" t="s">
        <v>54</v>
      </c>
      <c r="AU725" s="13" t="s">
        <v>55</v>
      </c>
      <c r="AV725" s="13" t="s">
        <v>56</v>
      </c>
      <c r="AW725" s="13" t="s">
        <v>57</v>
      </c>
      <c r="AX725" s="13" t="s">
        <v>8</v>
      </c>
      <c r="AY725" s="8" t="s">
        <v>58</v>
      </c>
      <c r="AZ725" s="8" t="s">
        <v>26</v>
      </c>
      <c r="BA725" s="8" t="s">
        <v>27</v>
      </c>
      <c r="BB725" s="42" t="s">
        <v>28</v>
      </c>
      <c r="BC725" s="9" t="s">
        <v>59</v>
      </c>
      <c r="BD725" s="9" t="s">
        <v>60</v>
      </c>
      <c r="BE725" s="41"/>
      <c r="BN725" s="13" t="s">
        <v>54</v>
      </c>
      <c r="BO725" s="13" t="s">
        <v>55</v>
      </c>
      <c r="BP725" s="13" t="s">
        <v>56</v>
      </c>
      <c r="BQ725" s="13" t="s">
        <v>57</v>
      </c>
      <c r="BR725" s="13" t="s">
        <v>8</v>
      </c>
      <c r="BS725" s="8" t="s">
        <v>58</v>
      </c>
      <c r="BT725" s="8" t="s">
        <v>26</v>
      </c>
      <c r="BU725" s="8" t="s">
        <v>27</v>
      </c>
      <c r="BV725" s="42" t="s">
        <v>28</v>
      </c>
      <c r="BW725" s="9" t="s">
        <v>59</v>
      </c>
      <c r="BX725" s="9" t="s">
        <v>60</v>
      </c>
      <c r="BY725" s="41"/>
      <c r="CH725" s="13" t="s">
        <v>54</v>
      </c>
      <c r="CI725" s="13" t="s">
        <v>55</v>
      </c>
      <c r="CJ725" s="13" t="s">
        <v>56</v>
      </c>
      <c r="CK725" s="13" t="s">
        <v>57</v>
      </c>
      <c r="CL725" s="13" t="s">
        <v>8</v>
      </c>
      <c r="CM725" s="8" t="s">
        <v>58</v>
      </c>
      <c r="CN725" s="8" t="s">
        <v>26</v>
      </c>
      <c r="CO725" s="8" t="s">
        <v>27</v>
      </c>
      <c r="CP725" s="42" t="s">
        <v>28</v>
      </c>
      <c r="CQ725" s="9" t="s">
        <v>59</v>
      </c>
      <c r="CR725" s="9" t="s">
        <v>60</v>
      </c>
      <c r="CS725" s="41"/>
      <c r="DB725" s="13" t="s">
        <v>54</v>
      </c>
      <c r="DC725" s="13" t="s">
        <v>55</v>
      </c>
      <c r="DD725" s="13" t="s">
        <v>56</v>
      </c>
      <c r="DE725" s="13" t="s">
        <v>57</v>
      </c>
      <c r="DF725" s="13" t="s">
        <v>8</v>
      </c>
      <c r="DG725" s="8" t="s">
        <v>58</v>
      </c>
      <c r="DH725" s="8" t="s">
        <v>26</v>
      </c>
      <c r="DI725" s="8" t="s">
        <v>27</v>
      </c>
      <c r="DJ725" s="42" t="s">
        <v>28</v>
      </c>
      <c r="DK725" s="9" t="s">
        <v>59</v>
      </c>
      <c r="DL725" s="9" t="s">
        <v>60</v>
      </c>
      <c r="DM725" s="41"/>
      <c r="DV725" s="13" t="s">
        <v>54</v>
      </c>
      <c r="DW725" s="13" t="s">
        <v>55</v>
      </c>
      <c r="DX725" s="13" t="s">
        <v>56</v>
      </c>
      <c r="DY725" s="13" t="s">
        <v>57</v>
      </c>
      <c r="DZ725" s="13" t="s">
        <v>8</v>
      </c>
      <c r="EA725" s="8" t="s">
        <v>58</v>
      </c>
      <c r="EB725" s="8" t="s">
        <v>26</v>
      </c>
      <c r="EC725" s="8" t="s">
        <v>27</v>
      </c>
      <c r="ED725" s="42" t="s">
        <v>28</v>
      </c>
      <c r="EE725" s="9" t="s">
        <v>59</v>
      </c>
      <c r="EF725" s="9" t="s">
        <v>60</v>
      </c>
      <c r="EG725" s="41"/>
    </row>
    <row r="726" customHeight="1" spans="6:139">
      <c r="F726" s="11">
        <v>2704</v>
      </c>
      <c r="G726" s="12">
        <v>1.05</v>
      </c>
      <c r="H726" s="11">
        <v>1</v>
      </c>
      <c r="I726" s="11">
        <v>0</v>
      </c>
      <c r="J726" s="13">
        <f t="shared" ref="J726:J740" si="1506">F726*G726*H726+I726</f>
        <v>2839.2</v>
      </c>
      <c r="K726" s="11">
        <v>1</v>
      </c>
      <c r="L726" s="11">
        <v>1</v>
      </c>
      <c r="M726" s="11">
        <v>2.38</v>
      </c>
      <c r="N726" s="42">
        <f t="shared" ref="N726:N740" si="1507">L726*M726+1</f>
        <v>3.38</v>
      </c>
      <c r="O726" s="11">
        <v>1.275</v>
      </c>
      <c r="P726" s="9">
        <v>0.5</v>
      </c>
      <c r="Q726" s="43">
        <f t="shared" ref="Q726:Q740" si="1508">J726*K726*N726*O726*P726</f>
        <v>6117.7662</v>
      </c>
      <c r="Z726" s="11">
        <v>2704</v>
      </c>
      <c r="AA726" s="12">
        <v>1.05</v>
      </c>
      <c r="AB726" s="11">
        <v>1</v>
      </c>
      <c r="AC726" s="11">
        <v>0</v>
      </c>
      <c r="AD726" s="13">
        <f t="shared" ref="AD726:AD740" si="1509">Z726*AA726*AB726+AC726</f>
        <v>2839.2</v>
      </c>
      <c r="AE726" s="11">
        <v>1</v>
      </c>
      <c r="AF726" s="11">
        <v>1</v>
      </c>
      <c r="AG726" s="11">
        <v>2.38</v>
      </c>
      <c r="AH726" s="42">
        <f t="shared" ref="AH726:AH740" si="1510">AF726*AG726+1</f>
        <v>3.38</v>
      </c>
      <c r="AI726" s="11">
        <v>1.275</v>
      </c>
      <c r="AJ726" s="9">
        <v>0.5</v>
      </c>
      <c r="AK726" s="43">
        <f t="shared" ref="AK726:AK740" si="1511">AD726*AE726*AH726*AI726*AJ726</f>
        <v>6117.7662</v>
      </c>
      <c r="AT726" s="11">
        <v>2704</v>
      </c>
      <c r="AU726" s="12">
        <v>1.05</v>
      </c>
      <c r="AV726" s="11">
        <v>1</v>
      </c>
      <c r="AW726" s="11">
        <v>0</v>
      </c>
      <c r="AX726" s="13">
        <f t="shared" ref="AX726:AX740" si="1512">AT726*AU726*AV726+AW726</f>
        <v>2839.2</v>
      </c>
      <c r="AY726" s="11">
        <v>1</v>
      </c>
      <c r="AZ726" s="11">
        <v>1</v>
      </c>
      <c r="BA726" s="11">
        <v>2.38</v>
      </c>
      <c r="BB726" s="42">
        <f t="shared" ref="BB726:BB740" si="1513">AZ726*BA726+1</f>
        <v>3.38</v>
      </c>
      <c r="BC726" s="11">
        <v>1.275</v>
      </c>
      <c r="BD726" s="9">
        <v>0.5</v>
      </c>
      <c r="BE726" s="43">
        <f t="shared" ref="BE726:BE740" si="1514">AX726*AY726*BB726*BC726*BD726</f>
        <v>6117.7662</v>
      </c>
      <c r="BN726" s="11">
        <v>2704</v>
      </c>
      <c r="BO726" s="12">
        <v>1.05</v>
      </c>
      <c r="BP726" s="11">
        <v>1</v>
      </c>
      <c r="BQ726" s="11">
        <v>0</v>
      </c>
      <c r="BR726" s="13">
        <f t="shared" ref="BR726:BR740" si="1515">BN726*BO726*BP726+BQ726</f>
        <v>2839.2</v>
      </c>
      <c r="BS726" s="11">
        <v>1</v>
      </c>
      <c r="BT726" s="11">
        <v>1</v>
      </c>
      <c r="BU726" s="11">
        <v>2.38</v>
      </c>
      <c r="BV726" s="42">
        <f t="shared" ref="BV726:BV740" si="1516">BT726*BU726+1</f>
        <v>3.38</v>
      </c>
      <c r="BW726" s="11">
        <v>1.275</v>
      </c>
      <c r="BX726" s="9">
        <v>0.5</v>
      </c>
      <c r="BY726" s="43">
        <f t="shared" ref="BY726:BY740" si="1517">BR726*BS726*BV726*BW726*BX726</f>
        <v>6117.7662</v>
      </c>
      <c r="CH726" s="11">
        <f t="shared" ref="CH726:CH740" si="1518">2704+428</f>
        <v>3132</v>
      </c>
      <c r="CI726" s="12">
        <v>1.05</v>
      </c>
      <c r="CJ726" s="11">
        <v>1</v>
      </c>
      <c r="CK726" s="11">
        <v>0</v>
      </c>
      <c r="CL726" s="13">
        <f t="shared" ref="CL726:CL740" si="1519">CH726*CI726*CJ726+CK726</f>
        <v>3288.6</v>
      </c>
      <c r="CM726" s="11">
        <v>1</v>
      </c>
      <c r="CN726" s="11">
        <v>1</v>
      </c>
      <c r="CO726" s="11">
        <v>2.38</v>
      </c>
      <c r="CP726" s="42">
        <f t="shared" ref="CP726:CP740" si="1520">CN726*CO726+1</f>
        <v>3.38</v>
      </c>
      <c r="CQ726" s="11">
        <v>1.275</v>
      </c>
      <c r="CR726" s="9">
        <v>0.5</v>
      </c>
      <c r="CS726" s="43">
        <f t="shared" ref="CS726:CS740" si="1521">CL726*CM726*CP726*CQ726*CR726</f>
        <v>7086.11085</v>
      </c>
      <c r="DB726" s="11">
        <f t="shared" ref="DB726:DB734" si="1522">2704+440</f>
        <v>3144</v>
      </c>
      <c r="DC726" s="12">
        <v>1.05</v>
      </c>
      <c r="DD726" s="11">
        <v>1</v>
      </c>
      <c r="DE726" s="11">
        <v>0</v>
      </c>
      <c r="DF726" s="13">
        <f t="shared" ref="DF726:DF740" si="1523">DB726*DC726*DD726+DE726</f>
        <v>3301.2</v>
      </c>
      <c r="DG726" s="11">
        <v>1</v>
      </c>
      <c r="DH726" s="11">
        <v>1</v>
      </c>
      <c r="DI726" s="11">
        <v>2.38</v>
      </c>
      <c r="DJ726" s="42">
        <f t="shared" ref="DJ726:DJ740" si="1524">DH726*DI726+1</f>
        <v>3.38</v>
      </c>
      <c r="DK726" s="11">
        <v>1.275</v>
      </c>
      <c r="DL726" s="9">
        <v>0.5</v>
      </c>
      <c r="DM726" s="43">
        <f t="shared" ref="DM726:DM740" si="1525">DF726*DG726*DJ726*DK726*DL726</f>
        <v>7113.2607</v>
      </c>
      <c r="DV726" s="11">
        <f t="shared" ref="DV726:DV729" si="1526">2704+499</f>
        <v>3203</v>
      </c>
      <c r="DW726" s="12">
        <v>1.05</v>
      </c>
      <c r="DX726" s="11">
        <v>1</v>
      </c>
      <c r="DY726" s="11">
        <v>0</v>
      </c>
      <c r="DZ726" s="13">
        <f t="shared" ref="DZ726:DZ740" si="1527">DV726*DW726*DX726+DY726</f>
        <v>3363.15</v>
      </c>
      <c r="EA726" s="11">
        <v>1</v>
      </c>
      <c r="EB726" s="11">
        <v>1</v>
      </c>
      <c r="EC726" s="11">
        <v>3.18</v>
      </c>
      <c r="ED726" s="42">
        <f t="shared" ref="ED726:ED740" si="1528">EB726*EC726+1</f>
        <v>4.18</v>
      </c>
      <c r="EE726" s="11">
        <v>1.275</v>
      </c>
      <c r="EF726" s="9">
        <v>0.5</v>
      </c>
      <c r="EG726" s="43">
        <f t="shared" ref="EG726:EG740" si="1529">DZ726*EA726*ED726*EE726*EF726</f>
        <v>8961.9539625</v>
      </c>
    </row>
    <row r="727" customHeight="1" spans="6:139">
      <c r="F727" s="11">
        <v>2704</v>
      </c>
      <c r="G727" s="12">
        <v>1.06</v>
      </c>
      <c r="H727" s="11">
        <v>1</v>
      </c>
      <c r="I727" s="11">
        <v>0</v>
      </c>
      <c r="J727" s="13">
        <f t="shared" si="1506"/>
        <v>2866.24</v>
      </c>
      <c r="K727" s="11">
        <v>1</v>
      </c>
      <c r="L727" s="11">
        <v>1</v>
      </c>
      <c r="M727" s="11">
        <v>2.38</v>
      </c>
      <c r="N727" s="42">
        <f t="shared" si="1507"/>
        <v>3.38</v>
      </c>
      <c r="O727" s="11">
        <v>1.275</v>
      </c>
      <c r="P727" s="9">
        <v>0.5</v>
      </c>
      <c r="Q727" s="43">
        <f t="shared" si="1508"/>
        <v>6176.03064</v>
      </c>
      <c r="Z727" s="11">
        <v>2704</v>
      </c>
      <c r="AA727" s="12">
        <v>1.06</v>
      </c>
      <c r="AB727" s="11">
        <v>1</v>
      </c>
      <c r="AC727" s="11">
        <v>0</v>
      </c>
      <c r="AD727" s="13">
        <f t="shared" si="1509"/>
        <v>2866.24</v>
      </c>
      <c r="AE727" s="11">
        <v>1</v>
      </c>
      <c r="AF727" s="11">
        <v>1</v>
      </c>
      <c r="AG727" s="11">
        <v>2.38</v>
      </c>
      <c r="AH727" s="42">
        <f t="shared" si="1510"/>
        <v>3.38</v>
      </c>
      <c r="AI727" s="11">
        <v>1.275</v>
      </c>
      <c r="AJ727" s="9">
        <v>0.5</v>
      </c>
      <c r="AK727" s="43">
        <f t="shared" si="1511"/>
        <v>6176.03064</v>
      </c>
      <c r="AT727" s="11">
        <v>2704</v>
      </c>
      <c r="AU727" s="12">
        <v>1.06</v>
      </c>
      <c r="AV727" s="11">
        <v>1</v>
      </c>
      <c r="AW727" s="11">
        <v>0</v>
      </c>
      <c r="AX727" s="13">
        <f t="shared" si="1512"/>
        <v>2866.24</v>
      </c>
      <c r="AY727" s="11">
        <v>1</v>
      </c>
      <c r="AZ727" s="11">
        <v>1</v>
      </c>
      <c r="BA727" s="11">
        <v>2.38</v>
      </c>
      <c r="BB727" s="42">
        <f t="shared" si="1513"/>
        <v>3.38</v>
      </c>
      <c r="BC727" s="11">
        <v>1.275</v>
      </c>
      <c r="BD727" s="9">
        <v>0.5</v>
      </c>
      <c r="BE727" s="43">
        <f t="shared" si="1514"/>
        <v>6176.03064</v>
      </c>
      <c r="BN727" s="11">
        <v>2704</v>
      </c>
      <c r="BO727" s="12">
        <v>1.06</v>
      </c>
      <c r="BP727" s="11">
        <v>1</v>
      </c>
      <c r="BQ727" s="11">
        <v>0</v>
      </c>
      <c r="BR727" s="13">
        <f t="shared" si="1515"/>
        <v>2866.24</v>
      </c>
      <c r="BS727" s="11">
        <v>1</v>
      </c>
      <c r="BT727" s="11">
        <v>1</v>
      </c>
      <c r="BU727" s="11">
        <v>2.38</v>
      </c>
      <c r="BV727" s="42">
        <f t="shared" si="1516"/>
        <v>3.38</v>
      </c>
      <c r="BW727" s="11">
        <v>1.275</v>
      </c>
      <c r="BX727" s="9">
        <v>0.5</v>
      </c>
      <c r="BY727" s="43">
        <f t="shared" si="1517"/>
        <v>6176.03064</v>
      </c>
      <c r="CH727" s="11">
        <f t="shared" si="1518"/>
        <v>3132</v>
      </c>
      <c r="CI727" s="12">
        <v>1.06</v>
      </c>
      <c r="CJ727" s="11">
        <v>1</v>
      </c>
      <c r="CK727" s="11">
        <v>0</v>
      </c>
      <c r="CL727" s="13">
        <f t="shared" si="1519"/>
        <v>3319.92</v>
      </c>
      <c r="CM727" s="11">
        <v>1</v>
      </c>
      <c r="CN727" s="11">
        <v>1</v>
      </c>
      <c r="CO727" s="11">
        <v>2.38</v>
      </c>
      <c r="CP727" s="42">
        <f t="shared" si="1520"/>
        <v>3.38</v>
      </c>
      <c r="CQ727" s="11">
        <v>1.275</v>
      </c>
      <c r="CR727" s="9">
        <v>0.5</v>
      </c>
      <c r="CS727" s="43">
        <f t="shared" si="1521"/>
        <v>7153.59762</v>
      </c>
      <c r="DB727" s="11">
        <f t="shared" si="1522"/>
        <v>3144</v>
      </c>
      <c r="DC727" s="12">
        <v>1.06</v>
      </c>
      <c r="DD727" s="11">
        <v>1</v>
      </c>
      <c r="DE727" s="11">
        <v>0</v>
      </c>
      <c r="DF727" s="13">
        <f t="shared" si="1523"/>
        <v>3332.64</v>
      </c>
      <c r="DG727" s="11">
        <v>1</v>
      </c>
      <c r="DH727" s="11">
        <v>1</v>
      </c>
      <c r="DI727" s="11">
        <v>2.38</v>
      </c>
      <c r="DJ727" s="42">
        <f t="shared" si="1524"/>
        <v>3.38</v>
      </c>
      <c r="DK727" s="11">
        <v>1.275</v>
      </c>
      <c r="DL727" s="9">
        <v>0.5</v>
      </c>
      <c r="DM727" s="43">
        <f t="shared" si="1525"/>
        <v>7181.00604</v>
      </c>
      <c r="DV727" s="11">
        <f t="shared" si="1526"/>
        <v>3203</v>
      </c>
      <c r="DW727" s="12">
        <v>1.06</v>
      </c>
      <c r="DX727" s="11">
        <v>1</v>
      </c>
      <c r="DY727" s="11">
        <v>0</v>
      </c>
      <c r="DZ727" s="13">
        <f t="shared" si="1527"/>
        <v>3395.18</v>
      </c>
      <c r="EA727" s="11">
        <v>1</v>
      </c>
      <c r="EB727" s="11">
        <v>1</v>
      </c>
      <c r="EC727" s="11">
        <v>3.18</v>
      </c>
      <c r="ED727" s="42">
        <f t="shared" si="1528"/>
        <v>4.18</v>
      </c>
      <c r="EE727" s="11">
        <v>1.275</v>
      </c>
      <c r="EF727" s="9">
        <v>0.5</v>
      </c>
      <c r="EG727" s="43">
        <f t="shared" si="1529"/>
        <v>9047.305905</v>
      </c>
    </row>
    <row r="728" customHeight="1" spans="6:139">
      <c r="F728" s="11">
        <v>2704</v>
      </c>
      <c r="G728" s="12">
        <v>1.31</v>
      </c>
      <c r="H728" s="11">
        <v>1</v>
      </c>
      <c r="I728" s="11">
        <v>0</v>
      </c>
      <c r="J728" s="13">
        <f t="shared" si="1506"/>
        <v>3542.24</v>
      </c>
      <c r="K728" s="11">
        <v>1</v>
      </c>
      <c r="L728" s="11">
        <v>1</v>
      </c>
      <c r="M728" s="11">
        <v>2.38</v>
      </c>
      <c r="N728" s="42">
        <f t="shared" si="1507"/>
        <v>3.38</v>
      </c>
      <c r="O728" s="11">
        <v>1.275</v>
      </c>
      <c r="P728" s="9">
        <v>0.5</v>
      </c>
      <c r="Q728" s="43">
        <f t="shared" si="1508"/>
        <v>7632.64164</v>
      </c>
      <c r="Z728" s="11">
        <v>2704</v>
      </c>
      <c r="AA728" s="12">
        <v>1.31</v>
      </c>
      <c r="AB728" s="11">
        <v>1</v>
      </c>
      <c r="AC728" s="11">
        <v>0</v>
      </c>
      <c r="AD728" s="13">
        <f t="shared" si="1509"/>
        <v>3542.24</v>
      </c>
      <c r="AE728" s="11">
        <v>1</v>
      </c>
      <c r="AF728" s="11">
        <v>1</v>
      </c>
      <c r="AG728" s="11">
        <v>2.38</v>
      </c>
      <c r="AH728" s="42">
        <f t="shared" si="1510"/>
        <v>3.38</v>
      </c>
      <c r="AI728" s="11">
        <v>1.275</v>
      </c>
      <c r="AJ728" s="9">
        <v>0.5</v>
      </c>
      <c r="AK728" s="43">
        <f t="shared" si="1511"/>
        <v>7632.64164</v>
      </c>
      <c r="AT728" s="11">
        <v>2704</v>
      </c>
      <c r="AU728" s="12">
        <v>1.31</v>
      </c>
      <c r="AV728" s="11">
        <v>1</v>
      </c>
      <c r="AW728" s="11">
        <v>0</v>
      </c>
      <c r="AX728" s="13">
        <f t="shared" si="1512"/>
        <v>3542.24</v>
      </c>
      <c r="AY728" s="11">
        <v>1</v>
      </c>
      <c r="AZ728" s="11">
        <v>1</v>
      </c>
      <c r="BA728" s="11">
        <v>2.38</v>
      </c>
      <c r="BB728" s="42">
        <f t="shared" si="1513"/>
        <v>3.38</v>
      </c>
      <c r="BC728" s="11">
        <v>1.275</v>
      </c>
      <c r="BD728" s="9">
        <v>0.5</v>
      </c>
      <c r="BE728" s="43">
        <f t="shared" si="1514"/>
        <v>7632.64164</v>
      </c>
      <c r="BN728" s="11">
        <v>2704</v>
      </c>
      <c r="BO728" s="12">
        <v>1.31</v>
      </c>
      <c r="BP728" s="11">
        <v>1</v>
      </c>
      <c r="BQ728" s="11">
        <v>0</v>
      </c>
      <c r="BR728" s="13">
        <f t="shared" si="1515"/>
        <v>3542.24</v>
      </c>
      <c r="BS728" s="11">
        <v>1</v>
      </c>
      <c r="BT728" s="11">
        <v>1</v>
      </c>
      <c r="BU728" s="11">
        <v>2.38</v>
      </c>
      <c r="BV728" s="42">
        <f t="shared" si="1516"/>
        <v>3.38</v>
      </c>
      <c r="BW728" s="11">
        <v>1.275</v>
      </c>
      <c r="BX728" s="9">
        <v>0.5</v>
      </c>
      <c r="BY728" s="43">
        <f t="shared" si="1517"/>
        <v>7632.64164</v>
      </c>
      <c r="CH728" s="11">
        <f t="shared" si="1518"/>
        <v>3132</v>
      </c>
      <c r="CI728" s="12">
        <v>1.31</v>
      </c>
      <c r="CJ728" s="11">
        <v>1</v>
      </c>
      <c r="CK728" s="11">
        <v>0</v>
      </c>
      <c r="CL728" s="13">
        <f t="shared" si="1519"/>
        <v>4102.92</v>
      </c>
      <c r="CM728" s="11">
        <v>1</v>
      </c>
      <c r="CN728" s="11">
        <v>1</v>
      </c>
      <c r="CO728" s="11">
        <v>2.38</v>
      </c>
      <c r="CP728" s="42">
        <f t="shared" si="1520"/>
        <v>3.38</v>
      </c>
      <c r="CQ728" s="11">
        <v>1.275</v>
      </c>
      <c r="CR728" s="9">
        <v>0.5</v>
      </c>
      <c r="CS728" s="43">
        <f t="shared" si="1521"/>
        <v>8840.76687</v>
      </c>
      <c r="DB728" s="11">
        <f t="shared" si="1522"/>
        <v>3144</v>
      </c>
      <c r="DC728" s="12">
        <v>1.31</v>
      </c>
      <c r="DD728" s="11">
        <v>1</v>
      </c>
      <c r="DE728" s="11">
        <v>0</v>
      </c>
      <c r="DF728" s="13">
        <f t="shared" si="1523"/>
        <v>4118.64</v>
      </c>
      <c r="DG728" s="11">
        <v>1</v>
      </c>
      <c r="DH728" s="11">
        <v>1</v>
      </c>
      <c r="DI728" s="11">
        <v>2.38</v>
      </c>
      <c r="DJ728" s="42">
        <f t="shared" si="1524"/>
        <v>3.38</v>
      </c>
      <c r="DK728" s="11">
        <v>1.275</v>
      </c>
      <c r="DL728" s="9">
        <v>0.5</v>
      </c>
      <c r="DM728" s="43">
        <f t="shared" si="1525"/>
        <v>8874.63954</v>
      </c>
      <c r="DV728" s="11">
        <f t="shared" si="1526"/>
        <v>3203</v>
      </c>
      <c r="DW728" s="12">
        <v>1.31</v>
      </c>
      <c r="DX728" s="11">
        <v>1</v>
      </c>
      <c r="DY728" s="11">
        <v>0</v>
      </c>
      <c r="DZ728" s="13">
        <f t="shared" si="1527"/>
        <v>4195.93</v>
      </c>
      <c r="EA728" s="11">
        <v>1</v>
      </c>
      <c r="EB728" s="11">
        <v>1</v>
      </c>
      <c r="EC728" s="11">
        <v>3.18</v>
      </c>
      <c r="ED728" s="42">
        <f t="shared" si="1528"/>
        <v>4.18</v>
      </c>
      <c r="EE728" s="11">
        <v>1.275</v>
      </c>
      <c r="EF728" s="9">
        <v>0.5</v>
      </c>
      <c r="EG728" s="43">
        <f t="shared" si="1529"/>
        <v>11181.1044675</v>
      </c>
    </row>
    <row r="729" customHeight="1" spans="6:139">
      <c r="F729" s="11">
        <v>2704</v>
      </c>
      <c r="G729" s="12">
        <v>0.75</v>
      </c>
      <c r="H729" s="11">
        <v>1</v>
      </c>
      <c r="I729" s="11">
        <v>0</v>
      </c>
      <c r="J729" s="13">
        <f t="shared" si="1506"/>
        <v>2028</v>
      </c>
      <c r="K729" s="11">
        <v>1</v>
      </c>
      <c r="L729" s="11">
        <v>1</v>
      </c>
      <c r="M729" s="11">
        <v>2.38</v>
      </c>
      <c r="N729" s="42">
        <f t="shared" si="1507"/>
        <v>3.38</v>
      </c>
      <c r="O729" s="11">
        <v>1.275</v>
      </c>
      <c r="P729" s="9">
        <v>0.5</v>
      </c>
      <c r="Q729" s="43">
        <f t="shared" si="1508"/>
        <v>4369.833</v>
      </c>
      <c r="Z729" s="11">
        <v>2704</v>
      </c>
      <c r="AA729" s="12">
        <v>0.75</v>
      </c>
      <c r="AB729" s="11">
        <v>1</v>
      </c>
      <c r="AC729" s="11">
        <v>0</v>
      </c>
      <c r="AD729" s="13">
        <f t="shared" si="1509"/>
        <v>2028</v>
      </c>
      <c r="AE729" s="11">
        <v>1</v>
      </c>
      <c r="AF729" s="11">
        <v>1</v>
      </c>
      <c r="AG729" s="11">
        <v>2.38</v>
      </c>
      <c r="AH729" s="42">
        <f t="shared" si="1510"/>
        <v>3.38</v>
      </c>
      <c r="AI729" s="11">
        <v>1.275</v>
      </c>
      <c r="AJ729" s="9">
        <v>0.5</v>
      </c>
      <c r="AK729" s="43">
        <f t="shared" si="1511"/>
        <v>4369.833</v>
      </c>
      <c r="AT729" s="11">
        <v>2704</v>
      </c>
      <c r="AU729" s="12">
        <v>0.75</v>
      </c>
      <c r="AV729" s="11">
        <v>1</v>
      </c>
      <c r="AW729" s="11">
        <v>0</v>
      </c>
      <c r="AX729" s="13">
        <f t="shared" si="1512"/>
        <v>2028</v>
      </c>
      <c r="AY729" s="11">
        <v>1</v>
      </c>
      <c r="AZ729" s="11">
        <v>1</v>
      </c>
      <c r="BA729" s="11">
        <v>2.38</v>
      </c>
      <c r="BB729" s="42">
        <f t="shared" si="1513"/>
        <v>3.38</v>
      </c>
      <c r="BC729" s="11">
        <v>1.275</v>
      </c>
      <c r="BD729" s="9">
        <v>0.5</v>
      </c>
      <c r="BE729" s="43">
        <f t="shared" si="1514"/>
        <v>4369.833</v>
      </c>
      <c r="BN729" s="11">
        <v>2704</v>
      </c>
      <c r="BO729" s="12">
        <v>0.75</v>
      </c>
      <c r="BP729" s="11">
        <v>1</v>
      </c>
      <c r="BQ729" s="11">
        <v>0</v>
      </c>
      <c r="BR729" s="13">
        <f t="shared" si="1515"/>
        <v>2028</v>
      </c>
      <c r="BS729" s="11">
        <v>1</v>
      </c>
      <c r="BT729" s="11">
        <v>1</v>
      </c>
      <c r="BU729" s="11">
        <v>2.38</v>
      </c>
      <c r="BV729" s="42">
        <f t="shared" si="1516"/>
        <v>3.38</v>
      </c>
      <c r="BW729" s="11">
        <v>1.275</v>
      </c>
      <c r="BX729" s="9">
        <v>0.5</v>
      </c>
      <c r="BY729" s="43">
        <f t="shared" si="1517"/>
        <v>4369.833</v>
      </c>
      <c r="CH729" s="11">
        <f t="shared" si="1518"/>
        <v>3132</v>
      </c>
      <c r="CI729" s="12">
        <v>0.75</v>
      </c>
      <c r="CJ729" s="11">
        <v>1</v>
      </c>
      <c r="CK729" s="11">
        <v>0</v>
      </c>
      <c r="CL729" s="13">
        <f t="shared" si="1519"/>
        <v>2349</v>
      </c>
      <c r="CM729" s="11">
        <v>1</v>
      </c>
      <c r="CN729" s="11">
        <v>1</v>
      </c>
      <c r="CO729" s="11">
        <v>2.38</v>
      </c>
      <c r="CP729" s="42">
        <f t="shared" si="1520"/>
        <v>3.38</v>
      </c>
      <c r="CQ729" s="11">
        <v>1.275</v>
      </c>
      <c r="CR729" s="9">
        <v>0.5</v>
      </c>
      <c r="CS729" s="43">
        <f t="shared" si="1521"/>
        <v>5061.50775</v>
      </c>
      <c r="DB729" s="11">
        <f t="shared" si="1522"/>
        <v>3144</v>
      </c>
      <c r="DC729" s="12">
        <v>0.75</v>
      </c>
      <c r="DD729" s="11">
        <v>1</v>
      </c>
      <c r="DE729" s="11">
        <v>0</v>
      </c>
      <c r="DF729" s="13">
        <f t="shared" si="1523"/>
        <v>2358</v>
      </c>
      <c r="DG729" s="11">
        <v>1</v>
      </c>
      <c r="DH729" s="11">
        <v>1</v>
      </c>
      <c r="DI729" s="11">
        <v>2.38</v>
      </c>
      <c r="DJ729" s="42">
        <f t="shared" si="1524"/>
        <v>3.38</v>
      </c>
      <c r="DK729" s="11">
        <v>1.275</v>
      </c>
      <c r="DL729" s="9">
        <v>0.5</v>
      </c>
      <c r="DM729" s="43">
        <f t="shared" si="1525"/>
        <v>5080.9005</v>
      </c>
      <c r="DV729" s="11">
        <f t="shared" si="1526"/>
        <v>3203</v>
      </c>
      <c r="DW729" s="12">
        <v>0.75</v>
      </c>
      <c r="DX729" s="11">
        <v>1</v>
      </c>
      <c r="DY729" s="11">
        <v>0</v>
      </c>
      <c r="DZ729" s="13">
        <f t="shared" si="1527"/>
        <v>2402.25</v>
      </c>
      <c r="EA729" s="11">
        <v>1</v>
      </c>
      <c r="EB729" s="11">
        <v>1</v>
      </c>
      <c r="EC729" s="11">
        <v>3.18</v>
      </c>
      <c r="ED729" s="42">
        <f t="shared" si="1528"/>
        <v>4.18</v>
      </c>
      <c r="EE729" s="11">
        <v>1.275</v>
      </c>
      <c r="EF729" s="9">
        <v>0.5</v>
      </c>
      <c r="EG729" s="43">
        <f t="shared" si="1529"/>
        <v>6401.3956875</v>
      </c>
    </row>
    <row r="730" customHeight="1" spans="6:139">
      <c r="F730" s="11">
        <v>2704</v>
      </c>
      <c r="G730" s="12">
        <v>0.75</v>
      </c>
      <c r="H730" s="11">
        <v>1</v>
      </c>
      <c r="I730" s="11">
        <v>0</v>
      </c>
      <c r="J730" s="13">
        <f t="shared" si="1506"/>
        <v>2028</v>
      </c>
      <c r="K730" s="11">
        <v>1</v>
      </c>
      <c r="L730" s="11">
        <v>1</v>
      </c>
      <c r="M730" s="11">
        <v>2.38</v>
      </c>
      <c r="N730" s="42">
        <f t="shared" si="1507"/>
        <v>3.38</v>
      </c>
      <c r="O730" s="11">
        <v>1.275</v>
      </c>
      <c r="P730" s="9">
        <v>0.5</v>
      </c>
      <c r="Q730" s="43">
        <f t="shared" si="1508"/>
        <v>4369.833</v>
      </c>
      <c r="Z730" s="11">
        <v>2704</v>
      </c>
      <c r="AA730" s="12">
        <v>0.75</v>
      </c>
      <c r="AB730" s="11">
        <v>1</v>
      </c>
      <c r="AC730" s="11">
        <v>0</v>
      </c>
      <c r="AD730" s="13">
        <f t="shared" si="1509"/>
        <v>2028</v>
      </c>
      <c r="AE730" s="11">
        <v>1</v>
      </c>
      <c r="AF730" s="11">
        <v>1</v>
      </c>
      <c r="AG730" s="11">
        <v>2.38</v>
      </c>
      <c r="AH730" s="42">
        <f t="shared" si="1510"/>
        <v>3.38</v>
      </c>
      <c r="AI730" s="11">
        <v>1.275</v>
      </c>
      <c r="AJ730" s="9">
        <v>0.5</v>
      </c>
      <c r="AK730" s="43">
        <f t="shared" si="1511"/>
        <v>4369.833</v>
      </c>
      <c r="AT730" s="11">
        <v>2704</v>
      </c>
      <c r="AU730" s="12">
        <v>0.75</v>
      </c>
      <c r="AV730" s="11">
        <v>1</v>
      </c>
      <c r="AW730" s="11">
        <v>0</v>
      </c>
      <c r="AX730" s="13">
        <f t="shared" si="1512"/>
        <v>2028</v>
      </c>
      <c r="AY730" s="11">
        <v>1</v>
      </c>
      <c r="AZ730" s="11">
        <v>1</v>
      </c>
      <c r="BA730" s="11">
        <v>2.38</v>
      </c>
      <c r="BB730" s="42">
        <f t="shared" si="1513"/>
        <v>3.38</v>
      </c>
      <c r="BC730" s="11">
        <v>1.275</v>
      </c>
      <c r="BD730" s="9">
        <v>0.5</v>
      </c>
      <c r="BE730" s="43">
        <f t="shared" si="1514"/>
        <v>4369.833</v>
      </c>
      <c r="BN730" s="11">
        <v>2704</v>
      </c>
      <c r="BO730" s="12">
        <v>0.75</v>
      </c>
      <c r="BP730" s="11">
        <v>1</v>
      </c>
      <c r="BQ730" s="11">
        <v>0</v>
      </c>
      <c r="BR730" s="13">
        <f t="shared" si="1515"/>
        <v>2028</v>
      </c>
      <c r="BS730" s="11">
        <v>1</v>
      </c>
      <c r="BT730" s="11">
        <v>1</v>
      </c>
      <c r="BU730" s="11">
        <v>2.38</v>
      </c>
      <c r="BV730" s="42">
        <f t="shared" si="1516"/>
        <v>3.38</v>
      </c>
      <c r="BW730" s="11">
        <v>1.275</v>
      </c>
      <c r="BX730" s="9">
        <v>0.5</v>
      </c>
      <c r="BY730" s="43">
        <f t="shared" si="1517"/>
        <v>4369.833</v>
      </c>
      <c r="CH730" s="11">
        <f t="shared" si="1518"/>
        <v>3132</v>
      </c>
      <c r="CI730" s="12">
        <v>0.75</v>
      </c>
      <c r="CJ730" s="11">
        <v>1</v>
      </c>
      <c r="CK730" s="11">
        <v>0</v>
      </c>
      <c r="CL730" s="13">
        <f t="shared" si="1519"/>
        <v>2349</v>
      </c>
      <c r="CM730" s="11">
        <v>1</v>
      </c>
      <c r="CN730" s="11">
        <v>1</v>
      </c>
      <c r="CO730" s="11">
        <v>2.38</v>
      </c>
      <c r="CP730" s="42">
        <f t="shared" si="1520"/>
        <v>3.38</v>
      </c>
      <c r="CQ730" s="11">
        <v>1.275</v>
      </c>
      <c r="CR730" s="9">
        <v>0.5</v>
      </c>
      <c r="CS730" s="43">
        <f t="shared" si="1521"/>
        <v>5061.50775</v>
      </c>
      <c r="DB730" s="11">
        <f t="shared" si="1522"/>
        <v>3144</v>
      </c>
      <c r="DC730" s="12">
        <v>0.75</v>
      </c>
      <c r="DD730" s="11">
        <v>1</v>
      </c>
      <c r="DE730" s="11">
        <v>0</v>
      </c>
      <c r="DF730" s="13">
        <f t="shared" si="1523"/>
        <v>2358</v>
      </c>
      <c r="DG730" s="11">
        <v>1</v>
      </c>
      <c r="DH730" s="11">
        <v>1</v>
      </c>
      <c r="DI730" s="11">
        <v>2.38</v>
      </c>
      <c r="DJ730" s="42">
        <f t="shared" si="1524"/>
        <v>3.38</v>
      </c>
      <c r="DK730" s="11">
        <v>1.275</v>
      </c>
      <c r="DL730" s="9">
        <v>0.5</v>
      </c>
      <c r="DM730" s="43">
        <f t="shared" si="1525"/>
        <v>5080.9005</v>
      </c>
      <c r="DV730" s="11">
        <f t="shared" ref="DV730:DV740" si="1530">2704+499</f>
        <v>3203</v>
      </c>
      <c r="DW730" s="12">
        <v>0.75</v>
      </c>
      <c r="DX730" s="11">
        <v>1</v>
      </c>
      <c r="DY730" s="11">
        <v>0</v>
      </c>
      <c r="DZ730" s="13">
        <f t="shared" si="1527"/>
        <v>2402.25</v>
      </c>
      <c r="EA730" s="11">
        <v>1</v>
      </c>
      <c r="EB730" s="11">
        <v>1</v>
      </c>
      <c r="EC730" s="11">
        <v>3.18</v>
      </c>
      <c r="ED730" s="42">
        <f t="shared" si="1528"/>
        <v>4.18</v>
      </c>
      <c r="EE730" s="11">
        <v>1.275</v>
      </c>
      <c r="EF730" s="9">
        <v>0.5</v>
      </c>
      <c r="EG730" s="43">
        <f t="shared" si="1529"/>
        <v>6401.3956875</v>
      </c>
    </row>
    <row r="731" customHeight="1" spans="6:139">
      <c r="F731" s="11">
        <v>2704</v>
      </c>
      <c r="G731" s="12">
        <v>1.8</v>
      </c>
      <c r="H731" s="11">
        <v>1</v>
      </c>
      <c r="I731" s="11">
        <v>0</v>
      </c>
      <c r="J731" s="13">
        <f t="shared" si="1506"/>
        <v>4867.2</v>
      </c>
      <c r="K731" s="11">
        <v>1</v>
      </c>
      <c r="L731" s="11">
        <v>1</v>
      </c>
      <c r="M731" s="11">
        <v>2.38</v>
      </c>
      <c r="N731" s="42">
        <f t="shared" si="1507"/>
        <v>3.38</v>
      </c>
      <c r="O731" s="11">
        <v>1.275</v>
      </c>
      <c r="P731" s="9">
        <v>0.5</v>
      </c>
      <c r="Q731" s="43">
        <f t="shared" si="1508"/>
        <v>10487.5992</v>
      </c>
      <c r="Z731" s="11">
        <v>2704</v>
      </c>
      <c r="AA731" s="12">
        <v>1.8</v>
      </c>
      <c r="AB731" s="11">
        <v>1</v>
      </c>
      <c r="AC731" s="11">
        <v>0</v>
      </c>
      <c r="AD731" s="13">
        <f t="shared" si="1509"/>
        <v>4867.2</v>
      </c>
      <c r="AE731" s="11">
        <v>1</v>
      </c>
      <c r="AF731" s="11">
        <v>1</v>
      </c>
      <c r="AG731" s="11">
        <v>2.38</v>
      </c>
      <c r="AH731" s="42">
        <f t="shared" si="1510"/>
        <v>3.38</v>
      </c>
      <c r="AI731" s="11">
        <v>1.275</v>
      </c>
      <c r="AJ731" s="9">
        <v>0.5</v>
      </c>
      <c r="AK731" s="43">
        <f t="shared" si="1511"/>
        <v>10487.5992</v>
      </c>
      <c r="AT731" s="11">
        <v>2704</v>
      </c>
      <c r="AU731" s="12">
        <v>1.8</v>
      </c>
      <c r="AV731" s="11">
        <v>1</v>
      </c>
      <c r="AW731" s="11">
        <v>0</v>
      </c>
      <c r="AX731" s="13">
        <f t="shared" si="1512"/>
        <v>4867.2</v>
      </c>
      <c r="AY731" s="11">
        <v>1</v>
      </c>
      <c r="AZ731" s="11">
        <v>1</v>
      </c>
      <c r="BA731" s="11">
        <v>2.38</v>
      </c>
      <c r="BB731" s="42">
        <f t="shared" si="1513"/>
        <v>3.38</v>
      </c>
      <c r="BC731" s="11">
        <v>1.275</v>
      </c>
      <c r="BD731" s="9">
        <v>0.5</v>
      </c>
      <c r="BE731" s="43">
        <f t="shared" si="1514"/>
        <v>10487.5992</v>
      </c>
      <c r="BN731" s="11">
        <v>2704</v>
      </c>
      <c r="BO731" s="12">
        <v>1.8</v>
      </c>
      <c r="BP731" s="11">
        <v>1</v>
      </c>
      <c r="BQ731" s="11">
        <v>0</v>
      </c>
      <c r="BR731" s="13">
        <f t="shared" si="1515"/>
        <v>4867.2</v>
      </c>
      <c r="BS731" s="11">
        <v>1</v>
      </c>
      <c r="BT731" s="11">
        <v>1</v>
      </c>
      <c r="BU731" s="11">
        <v>2.38</v>
      </c>
      <c r="BV731" s="42">
        <f t="shared" si="1516"/>
        <v>3.38</v>
      </c>
      <c r="BW731" s="11">
        <v>1.275</v>
      </c>
      <c r="BX731" s="9">
        <v>0.5</v>
      </c>
      <c r="BY731" s="43">
        <f t="shared" si="1517"/>
        <v>10487.5992</v>
      </c>
      <c r="CH731" s="11">
        <f t="shared" si="1518"/>
        <v>3132</v>
      </c>
      <c r="CI731" s="12">
        <v>1.8</v>
      </c>
      <c r="CJ731" s="11">
        <v>1</v>
      </c>
      <c r="CK731" s="11">
        <v>0</v>
      </c>
      <c r="CL731" s="13">
        <f t="shared" si="1519"/>
        <v>5637.6</v>
      </c>
      <c r="CM731" s="11">
        <v>1</v>
      </c>
      <c r="CN731" s="11">
        <v>1</v>
      </c>
      <c r="CO731" s="11">
        <v>2.38</v>
      </c>
      <c r="CP731" s="42">
        <f t="shared" si="1520"/>
        <v>3.38</v>
      </c>
      <c r="CQ731" s="11">
        <v>1.275</v>
      </c>
      <c r="CR731" s="9">
        <v>0.5</v>
      </c>
      <c r="CS731" s="43">
        <f t="shared" si="1521"/>
        <v>12147.6186</v>
      </c>
      <c r="DB731" s="11">
        <f t="shared" si="1522"/>
        <v>3144</v>
      </c>
      <c r="DC731" s="12">
        <v>1.8</v>
      </c>
      <c r="DD731" s="11">
        <v>1</v>
      </c>
      <c r="DE731" s="11">
        <v>0</v>
      </c>
      <c r="DF731" s="13">
        <f t="shared" si="1523"/>
        <v>5659.2</v>
      </c>
      <c r="DG731" s="11">
        <v>1</v>
      </c>
      <c r="DH731" s="11">
        <v>1</v>
      </c>
      <c r="DI731" s="11">
        <v>2.38</v>
      </c>
      <c r="DJ731" s="42">
        <f t="shared" si="1524"/>
        <v>3.38</v>
      </c>
      <c r="DK731" s="11">
        <v>1.275</v>
      </c>
      <c r="DL731" s="9">
        <v>0.5</v>
      </c>
      <c r="DM731" s="43">
        <f t="shared" si="1525"/>
        <v>12194.1612</v>
      </c>
      <c r="DV731" s="11">
        <f t="shared" si="1530"/>
        <v>3203</v>
      </c>
      <c r="DW731" s="12">
        <v>1.8</v>
      </c>
      <c r="DX731" s="11">
        <v>1</v>
      </c>
      <c r="DY731" s="11">
        <v>0</v>
      </c>
      <c r="DZ731" s="13">
        <f t="shared" si="1527"/>
        <v>5765.4</v>
      </c>
      <c r="EA731" s="11">
        <v>1</v>
      </c>
      <c r="EB731" s="11">
        <v>1</v>
      </c>
      <c r="EC731" s="11">
        <v>3.18</v>
      </c>
      <c r="ED731" s="42">
        <f t="shared" si="1528"/>
        <v>4.18</v>
      </c>
      <c r="EE731" s="11">
        <v>1.275</v>
      </c>
      <c r="EF731" s="9">
        <v>0.5</v>
      </c>
      <c r="EG731" s="43">
        <f t="shared" si="1529"/>
        <v>15363.34965</v>
      </c>
    </row>
    <row r="732" customHeight="1" spans="6:139">
      <c r="F732" s="11">
        <v>2704</v>
      </c>
      <c r="G732" s="12">
        <v>1.05</v>
      </c>
      <c r="H732" s="11">
        <v>1</v>
      </c>
      <c r="I732" s="11">
        <v>0</v>
      </c>
      <c r="J732" s="13">
        <f t="shared" si="1506"/>
        <v>2839.2</v>
      </c>
      <c r="K732" s="11">
        <v>1</v>
      </c>
      <c r="L732" s="11">
        <v>1</v>
      </c>
      <c r="M732" s="11">
        <v>2.38</v>
      </c>
      <c r="N732" s="42">
        <f t="shared" si="1507"/>
        <v>3.38</v>
      </c>
      <c r="O732" s="11">
        <v>1.275</v>
      </c>
      <c r="P732" s="9">
        <v>0.5</v>
      </c>
      <c r="Q732" s="43">
        <f t="shared" si="1508"/>
        <v>6117.7662</v>
      </c>
      <c r="Z732" s="11">
        <v>2704</v>
      </c>
      <c r="AA732" s="12">
        <v>1.05</v>
      </c>
      <c r="AB732" s="11">
        <v>1</v>
      </c>
      <c r="AC732" s="11">
        <v>0</v>
      </c>
      <c r="AD732" s="13">
        <f t="shared" si="1509"/>
        <v>2839.2</v>
      </c>
      <c r="AE732" s="11">
        <v>1</v>
      </c>
      <c r="AF732" s="11">
        <v>1</v>
      </c>
      <c r="AG732" s="11">
        <v>2.38</v>
      </c>
      <c r="AH732" s="42">
        <f t="shared" si="1510"/>
        <v>3.38</v>
      </c>
      <c r="AI732" s="11">
        <v>1.275</v>
      </c>
      <c r="AJ732" s="9">
        <v>0.5</v>
      </c>
      <c r="AK732" s="43">
        <f t="shared" si="1511"/>
        <v>6117.7662</v>
      </c>
      <c r="AT732" s="11">
        <v>2704</v>
      </c>
      <c r="AU732" s="12">
        <v>1.05</v>
      </c>
      <c r="AV732" s="11">
        <v>1</v>
      </c>
      <c r="AW732" s="11">
        <v>0</v>
      </c>
      <c r="AX732" s="13">
        <f t="shared" si="1512"/>
        <v>2839.2</v>
      </c>
      <c r="AY732" s="11">
        <v>1</v>
      </c>
      <c r="AZ732" s="11">
        <v>1</v>
      </c>
      <c r="BA732" s="11">
        <v>2.38</v>
      </c>
      <c r="BB732" s="42">
        <f t="shared" si="1513"/>
        <v>3.38</v>
      </c>
      <c r="BC732" s="11">
        <v>1.275</v>
      </c>
      <c r="BD732" s="9">
        <v>0.5</v>
      </c>
      <c r="BE732" s="43">
        <f t="shared" si="1514"/>
        <v>6117.7662</v>
      </c>
      <c r="BN732" s="11">
        <v>2704</v>
      </c>
      <c r="BO732" s="12">
        <v>1.05</v>
      </c>
      <c r="BP732" s="11">
        <v>1</v>
      </c>
      <c r="BQ732" s="11">
        <v>0</v>
      </c>
      <c r="BR732" s="13">
        <f t="shared" si="1515"/>
        <v>2839.2</v>
      </c>
      <c r="BS732" s="11">
        <v>1</v>
      </c>
      <c r="BT732" s="11">
        <v>1</v>
      </c>
      <c r="BU732" s="11">
        <v>2.38</v>
      </c>
      <c r="BV732" s="42">
        <f t="shared" si="1516"/>
        <v>3.38</v>
      </c>
      <c r="BW732" s="11">
        <v>1.275</v>
      </c>
      <c r="BX732" s="9">
        <v>0.5</v>
      </c>
      <c r="BY732" s="43">
        <f t="shared" si="1517"/>
        <v>6117.7662</v>
      </c>
      <c r="CH732" s="11">
        <f t="shared" si="1518"/>
        <v>3132</v>
      </c>
      <c r="CI732" s="12">
        <v>1.05</v>
      </c>
      <c r="CJ732" s="11">
        <v>1</v>
      </c>
      <c r="CK732" s="11">
        <v>0</v>
      </c>
      <c r="CL732" s="13">
        <f t="shared" si="1519"/>
        <v>3288.6</v>
      </c>
      <c r="CM732" s="11">
        <v>1</v>
      </c>
      <c r="CN732" s="11">
        <v>1</v>
      </c>
      <c r="CO732" s="11">
        <v>2.38</v>
      </c>
      <c r="CP732" s="42">
        <f t="shared" si="1520"/>
        <v>3.38</v>
      </c>
      <c r="CQ732" s="11">
        <v>1.275</v>
      </c>
      <c r="CR732" s="9">
        <v>0.5</v>
      </c>
      <c r="CS732" s="43">
        <f t="shared" si="1521"/>
        <v>7086.11085</v>
      </c>
      <c r="DB732" s="11">
        <f t="shared" si="1522"/>
        <v>3144</v>
      </c>
      <c r="DC732" s="12">
        <v>1.05</v>
      </c>
      <c r="DD732" s="11">
        <v>1</v>
      </c>
      <c r="DE732" s="11">
        <v>0</v>
      </c>
      <c r="DF732" s="13">
        <f t="shared" si="1523"/>
        <v>3301.2</v>
      </c>
      <c r="DG732" s="11">
        <v>1</v>
      </c>
      <c r="DH732" s="11">
        <v>1</v>
      </c>
      <c r="DI732" s="11">
        <v>2.38</v>
      </c>
      <c r="DJ732" s="42">
        <f t="shared" si="1524"/>
        <v>3.38</v>
      </c>
      <c r="DK732" s="11">
        <v>1.275</v>
      </c>
      <c r="DL732" s="9">
        <v>0.5</v>
      </c>
      <c r="DM732" s="43">
        <f t="shared" si="1525"/>
        <v>7113.2607</v>
      </c>
      <c r="DV732" s="11">
        <f t="shared" si="1530"/>
        <v>3203</v>
      </c>
      <c r="DW732" s="12">
        <v>1.05</v>
      </c>
      <c r="DX732" s="11">
        <v>1</v>
      </c>
      <c r="DY732" s="11">
        <v>0</v>
      </c>
      <c r="DZ732" s="13">
        <f t="shared" si="1527"/>
        <v>3363.15</v>
      </c>
      <c r="EA732" s="11">
        <v>1</v>
      </c>
      <c r="EB732" s="11">
        <v>1</v>
      </c>
      <c r="EC732" s="11">
        <v>3.18</v>
      </c>
      <c r="ED732" s="42">
        <f t="shared" si="1528"/>
        <v>4.18</v>
      </c>
      <c r="EE732" s="11">
        <v>1.275</v>
      </c>
      <c r="EF732" s="9">
        <v>0.5</v>
      </c>
      <c r="EG732" s="43">
        <f t="shared" si="1529"/>
        <v>8961.9539625</v>
      </c>
    </row>
    <row r="733" customHeight="1" spans="6:139">
      <c r="F733" s="11">
        <v>2704</v>
      </c>
      <c r="G733" s="12">
        <v>1.06</v>
      </c>
      <c r="H733" s="11">
        <v>1</v>
      </c>
      <c r="I733" s="11">
        <v>0</v>
      </c>
      <c r="J733" s="13">
        <f t="shared" si="1506"/>
        <v>2866.24</v>
      </c>
      <c r="K733" s="11">
        <v>1</v>
      </c>
      <c r="L733" s="11">
        <v>1</v>
      </c>
      <c r="M733" s="11">
        <v>2.38</v>
      </c>
      <c r="N733" s="42">
        <f t="shared" si="1507"/>
        <v>3.38</v>
      </c>
      <c r="O733" s="11">
        <v>1.275</v>
      </c>
      <c r="P733" s="9">
        <v>0.5</v>
      </c>
      <c r="Q733" s="43">
        <f t="shared" si="1508"/>
        <v>6176.03064</v>
      </c>
      <c r="Z733" s="11">
        <v>2704</v>
      </c>
      <c r="AA733" s="12">
        <v>1.06</v>
      </c>
      <c r="AB733" s="11">
        <v>1</v>
      </c>
      <c r="AC733" s="11">
        <v>0</v>
      </c>
      <c r="AD733" s="13">
        <f t="shared" si="1509"/>
        <v>2866.24</v>
      </c>
      <c r="AE733" s="11">
        <v>1</v>
      </c>
      <c r="AF733" s="11">
        <v>1</v>
      </c>
      <c r="AG733" s="11">
        <v>2.38</v>
      </c>
      <c r="AH733" s="42">
        <f t="shared" si="1510"/>
        <v>3.38</v>
      </c>
      <c r="AI733" s="11">
        <v>1.275</v>
      </c>
      <c r="AJ733" s="9">
        <v>0.5</v>
      </c>
      <c r="AK733" s="43">
        <f t="shared" si="1511"/>
        <v>6176.03064</v>
      </c>
      <c r="AT733" s="11">
        <v>2704</v>
      </c>
      <c r="AU733" s="12">
        <v>1.06</v>
      </c>
      <c r="AV733" s="11">
        <v>1</v>
      </c>
      <c r="AW733" s="11">
        <v>0</v>
      </c>
      <c r="AX733" s="13">
        <f t="shared" si="1512"/>
        <v>2866.24</v>
      </c>
      <c r="AY733" s="11">
        <v>1</v>
      </c>
      <c r="AZ733" s="11">
        <v>1</v>
      </c>
      <c r="BA733" s="11">
        <v>2.38</v>
      </c>
      <c r="BB733" s="42">
        <f t="shared" si="1513"/>
        <v>3.38</v>
      </c>
      <c r="BC733" s="11">
        <v>1.275</v>
      </c>
      <c r="BD733" s="9">
        <v>0.5</v>
      </c>
      <c r="BE733" s="43">
        <f t="shared" si="1514"/>
        <v>6176.03064</v>
      </c>
      <c r="BN733" s="11">
        <v>2704</v>
      </c>
      <c r="BO733" s="12">
        <v>1.06</v>
      </c>
      <c r="BP733" s="11">
        <v>1</v>
      </c>
      <c r="BQ733" s="11">
        <v>0</v>
      </c>
      <c r="BR733" s="13">
        <f t="shared" si="1515"/>
        <v>2866.24</v>
      </c>
      <c r="BS733" s="11">
        <v>1</v>
      </c>
      <c r="BT733" s="11">
        <v>1</v>
      </c>
      <c r="BU733" s="11">
        <v>2.38</v>
      </c>
      <c r="BV733" s="42">
        <f t="shared" si="1516"/>
        <v>3.38</v>
      </c>
      <c r="BW733" s="11">
        <v>1.275</v>
      </c>
      <c r="BX733" s="9">
        <v>0.5</v>
      </c>
      <c r="BY733" s="43">
        <f t="shared" si="1517"/>
        <v>6176.03064</v>
      </c>
      <c r="CH733" s="11">
        <f t="shared" si="1518"/>
        <v>3132</v>
      </c>
      <c r="CI733" s="12">
        <v>1.06</v>
      </c>
      <c r="CJ733" s="11">
        <v>1</v>
      </c>
      <c r="CK733" s="11">
        <v>0</v>
      </c>
      <c r="CL733" s="13">
        <f t="shared" si="1519"/>
        <v>3319.92</v>
      </c>
      <c r="CM733" s="11">
        <v>1</v>
      </c>
      <c r="CN733" s="11">
        <v>1</v>
      </c>
      <c r="CO733" s="11">
        <v>2.38</v>
      </c>
      <c r="CP733" s="42">
        <f t="shared" si="1520"/>
        <v>3.38</v>
      </c>
      <c r="CQ733" s="11">
        <v>1.275</v>
      </c>
      <c r="CR733" s="9">
        <v>0.5</v>
      </c>
      <c r="CS733" s="43">
        <f t="shared" si="1521"/>
        <v>7153.59762</v>
      </c>
      <c r="DB733" s="11">
        <f t="shared" si="1522"/>
        <v>3144</v>
      </c>
      <c r="DC733" s="12">
        <v>1.06</v>
      </c>
      <c r="DD733" s="11">
        <v>1</v>
      </c>
      <c r="DE733" s="11">
        <v>0</v>
      </c>
      <c r="DF733" s="13">
        <f t="shared" si="1523"/>
        <v>3332.64</v>
      </c>
      <c r="DG733" s="11">
        <v>1</v>
      </c>
      <c r="DH733" s="11">
        <v>1</v>
      </c>
      <c r="DI733" s="11">
        <v>2.38</v>
      </c>
      <c r="DJ733" s="42">
        <f t="shared" si="1524"/>
        <v>3.38</v>
      </c>
      <c r="DK733" s="11">
        <v>1.275</v>
      </c>
      <c r="DL733" s="9">
        <v>0.5</v>
      </c>
      <c r="DM733" s="43">
        <f t="shared" si="1525"/>
        <v>7181.00604</v>
      </c>
      <c r="DV733" s="11">
        <f t="shared" si="1530"/>
        <v>3203</v>
      </c>
      <c r="DW733" s="12">
        <v>1.06</v>
      </c>
      <c r="DX733" s="11">
        <v>1</v>
      </c>
      <c r="DY733" s="11">
        <v>0</v>
      </c>
      <c r="DZ733" s="13">
        <f t="shared" si="1527"/>
        <v>3395.18</v>
      </c>
      <c r="EA733" s="11">
        <v>1</v>
      </c>
      <c r="EB733" s="11">
        <v>1</v>
      </c>
      <c r="EC733" s="11">
        <v>3.18</v>
      </c>
      <c r="ED733" s="42">
        <f t="shared" si="1528"/>
        <v>4.18</v>
      </c>
      <c r="EE733" s="11">
        <v>1.275</v>
      </c>
      <c r="EF733" s="9">
        <v>0.5</v>
      </c>
      <c r="EG733" s="43">
        <f t="shared" si="1529"/>
        <v>9047.305905</v>
      </c>
    </row>
    <row r="734" customHeight="1" spans="6:139">
      <c r="F734" s="11">
        <v>2704</v>
      </c>
      <c r="G734" s="12">
        <v>1.31</v>
      </c>
      <c r="H734" s="11">
        <v>1</v>
      </c>
      <c r="I734" s="11">
        <v>0</v>
      </c>
      <c r="J734" s="13">
        <f t="shared" si="1506"/>
        <v>3542.24</v>
      </c>
      <c r="K734" s="11">
        <v>1</v>
      </c>
      <c r="L734" s="11">
        <v>1</v>
      </c>
      <c r="M734" s="11">
        <v>2.38</v>
      </c>
      <c r="N734" s="42">
        <f t="shared" si="1507"/>
        <v>3.38</v>
      </c>
      <c r="O734" s="11">
        <v>1.275</v>
      </c>
      <c r="P734" s="9">
        <v>0.5</v>
      </c>
      <c r="Q734" s="43">
        <f t="shared" si="1508"/>
        <v>7632.64164</v>
      </c>
      <c r="Z734" s="11">
        <v>2704</v>
      </c>
      <c r="AA734" s="12">
        <v>1.31</v>
      </c>
      <c r="AB734" s="11">
        <v>1</v>
      </c>
      <c r="AC734" s="11">
        <v>0</v>
      </c>
      <c r="AD734" s="13">
        <f t="shared" si="1509"/>
        <v>3542.24</v>
      </c>
      <c r="AE734" s="11">
        <v>1</v>
      </c>
      <c r="AF734" s="11">
        <v>1</v>
      </c>
      <c r="AG734" s="11">
        <v>2.38</v>
      </c>
      <c r="AH734" s="42">
        <f t="shared" si="1510"/>
        <v>3.38</v>
      </c>
      <c r="AI734" s="11">
        <v>1.275</v>
      </c>
      <c r="AJ734" s="9">
        <v>0.5</v>
      </c>
      <c r="AK734" s="43">
        <f t="shared" si="1511"/>
        <v>7632.64164</v>
      </c>
      <c r="AT734" s="11">
        <v>2704</v>
      </c>
      <c r="AU734" s="12">
        <v>1.31</v>
      </c>
      <c r="AV734" s="11">
        <v>1</v>
      </c>
      <c r="AW734" s="11">
        <v>0</v>
      </c>
      <c r="AX734" s="13">
        <f t="shared" si="1512"/>
        <v>3542.24</v>
      </c>
      <c r="AY734" s="11">
        <v>1</v>
      </c>
      <c r="AZ734" s="11">
        <v>1</v>
      </c>
      <c r="BA734" s="11">
        <v>2.38</v>
      </c>
      <c r="BB734" s="42">
        <f t="shared" si="1513"/>
        <v>3.38</v>
      </c>
      <c r="BC734" s="11">
        <v>1.275</v>
      </c>
      <c r="BD734" s="9">
        <v>0.5</v>
      </c>
      <c r="BE734" s="43">
        <f t="shared" si="1514"/>
        <v>7632.64164</v>
      </c>
      <c r="BN734" s="11">
        <v>2704</v>
      </c>
      <c r="BO734" s="12">
        <v>1.31</v>
      </c>
      <c r="BP734" s="11">
        <v>1</v>
      </c>
      <c r="BQ734" s="11">
        <v>0</v>
      </c>
      <c r="BR734" s="13">
        <f t="shared" si="1515"/>
        <v>3542.24</v>
      </c>
      <c r="BS734" s="11">
        <v>1</v>
      </c>
      <c r="BT734" s="11">
        <v>1</v>
      </c>
      <c r="BU734" s="11">
        <v>2.38</v>
      </c>
      <c r="BV734" s="42">
        <f t="shared" si="1516"/>
        <v>3.38</v>
      </c>
      <c r="BW734" s="11">
        <v>1.275</v>
      </c>
      <c r="BX734" s="9">
        <v>0.5</v>
      </c>
      <c r="BY734" s="43">
        <f t="shared" si="1517"/>
        <v>7632.64164</v>
      </c>
      <c r="CH734" s="11">
        <f t="shared" si="1518"/>
        <v>3132</v>
      </c>
      <c r="CI734" s="12">
        <v>1.31</v>
      </c>
      <c r="CJ734" s="11">
        <v>1</v>
      </c>
      <c r="CK734" s="11">
        <v>0</v>
      </c>
      <c r="CL734" s="13">
        <f t="shared" si="1519"/>
        <v>4102.92</v>
      </c>
      <c r="CM734" s="11">
        <v>1</v>
      </c>
      <c r="CN734" s="11">
        <v>1</v>
      </c>
      <c r="CO734" s="11">
        <v>2.38</v>
      </c>
      <c r="CP734" s="42">
        <f t="shared" si="1520"/>
        <v>3.38</v>
      </c>
      <c r="CQ734" s="11">
        <v>1.275</v>
      </c>
      <c r="CR734" s="9">
        <v>0.5</v>
      </c>
      <c r="CS734" s="43">
        <f t="shared" si="1521"/>
        <v>8840.76687</v>
      </c>
      <c r="DB734" s="11">
        <f t="shared" si="1522"/>
        <v>3144</v>
      </c>
      <c r="DC734" s="12">
        <v>1.31</v>
      </c>
      <c r="DD734" s="11">
        <v>1</v>
      </c>
      <c r="DE734" s="11">
        <v>0</v>
      </c>
      <c r="DF734" s="13">
        <f t="shared" si="1523"/>
        <v>4118.64</v>
      </c>
      <c r="DG734" s="11">
        <v>1</v>
      </c>
      <c r="DH734" s="11">
        <v>1</v>
      </c>
      <c r="DI734" s="11">
        <v>2.38</v>
      </c>
      <c r="DJ734" s="42">
        <f t="shared" si="1524"/>
        <v>3.38</v>
      </c>
      <c r="DK734" s="11">
        <v>1.275</v>
      </c>
      <c r="DL734" s="9">
        <v>0.5</v>
      </c>
      <c r="DM734" s="43">
        <f t="shared" si="1525"/>
        <v>8874.63954</v>
      </c>
      <c r="DV734" s="11">
        <f t="shared" si="1530"/>
        <v>3203</v>
      </c>
      <c r="DW734" s="12">
        <v>1.31</v>
      </c>
      <c r="DX734" s="11">
        <v>1</v>
      </c>
      <c r="DY734" s="11">
        <v>0</v>
      </c>
      <c r="DZ734" s="13">
        <f t="shared" si="1527"/>
        <v>4195.93</v>
      </c>
      <c r="EA734" s="11">
        <v>1</v>
      </c>
      <c r="EB734" s="11">
        <v>1</v>
      </c>
      <c r="EC734" s="11">
        <v>3.18</v>
      </c>
      <c r="ED734" s="42">
        <f t="shared" si="1528"/>
        <v>4.18</v>
      </c>
      <c r="EE734" s="11">
        <v>1.275</v>
      </c>
      <c r="EF734" s="9">
        <v>0.5</v>
      </c>
      <c r="EG734" s="43">
        <f t="shared" si="1529"/>
        <v>11181.1044675</v>
      </c>
    </row>
    <row r="735" customHeight="1" spans="6:139">
      <c r="F735" s="11">
        <v>2704</v>
      </c>
      <c r="G735" s="12">
        <v>0.75</v>
      </c>
      <c r="H735" s="11">
        <v>1</v>
      </c>
      <c r="I735" s="11">
        <v>0</v>
      </c>
      <c r="J735" s="13">
        <f t="shared" si="1506"/>
        <v>2028</v>
      </c>
      <c r="K735" s="11">
        <v>1</v>
      </c>
      <c r="L735" s="11">
        <v>1</v>
      </c>
      <c r="M735" s="11">
        <v>2.38</v>
      </c>
      <c r="N735" s="42">
        <f t="shared" si="1507"/>
        <v>3.38</v>
      </c>
      <c r="O735" s="11">
        <v>1.275</v>
      </c>
      <c r="P735" s="9">
        <v>0.5</v>
      </c>
      <c r="Q735" s="43">
        <f t="shared" si="1508"/>
        <v>4369.833</v>
      </c>
      <c r="Z735" s="11">
        <v>2704</v>
      </c>
      <c r="AA735" s="12">
        <v>0.75</v>
      </c>
      <c r="AB735" s="11">
        <v>1</v>
      </c>
      <c r="AC735" s="11">
        <v>0</v>
      </c>
      <c r="AD735" s="13">
        <f t="shared" si="1509"/>
        <v>2028</v>
      </c>
      <c r="AE735" s="11">
        <v>1</v>
      </c>
      <c r="AF735" s="11">
        <v>1</v>
      </c>
      <c r="AG735" s="11">
        <v>2.38</v>
      </c>
      <c r="AH735" s="42">
        <f t="shared" si="1510"/>
        <v>3.38</v>
      </c>
      <c r="AI735" s="11">
        <v>1.275</v>
      </c>
      <c r="AJ735" s="9">
        <v>0.5</v>
      </c>
      <c r="AK735" s="43">
        <f t="shared" si="1511"/>
        <v>4369.833</v>
      </c>
      <c r="AT735" s="11">
        <v>2704</v>
      </c>
      <c r="AU735" s="12">
        <v>0.75</v>
      </c>
      <c r="AV735" s="11">
        <v>1</v>
      </c>
      <c r="AW735" s="11">
        <v>0</v>
      </c>
      <c r="AX735" s="13">
        <f t="shared" si="1512"/>
        <v>2028</v>
      </c>
      <c r="AY735" s="11">
        <v>1</v>
      </c>
      <c r="AZ735" s="11">
        <v>1</v>
      </c>
      <c r="BA735" s="11">
        <v>2.38</v>
      </c>
      <c r="BB735" s="42">
        <f t="shared" si="1513"/>
        <v>3.38</v>
      </c>
      <c r="BC735" s="11">
        <v>1.275</v>
      </c>
      <c r="BD735" s="9">
        <v>0.5</v>
      </c>
      <c r="BE735" s="43">
        <f t="shared" si="1514"/>
        <v>4369.833</v>
      </c>
      <c r="BN735" s="11">
        <v>2704</v>
      </c>
      <c r="BO735" s="12">
        <v>0.75</v>
      </c>
      <c r="BP735" s="11">
        <v>1</v>
      </c>
      <c r="BQ735" s="11">
        <v>0</v>
      </c>
      <c r="BR735" s="13">
        <f t="shared" si="1515"/>
        <v>2028</v>
      </c>
      <c r="BS735" s="11">
        <v>1</v>
      </c>
      <c r="BT735" s="11">
        <v>1</v>
      </c>
      <c r="BU735" s="11">
        <v>2.38</v>
      </c>
      <c r="BV735" s="42">
        <f t="shared" si="1516"/>
        <v>3.38</v>
      </c>
      <c r="BW735" s="11">
        <v>1.275</v>
      </c>
      <c r="BX735" s="9">
        <v>0.5</v>
      </c>
      <c r="BY735" s="43">
        <f t="shared" si="1517"/>
        <v>4369.833</v>
      </c>
      <c r="CH735" s="11">
        <f t="shared" si="1518"/>
        <v>3132</v>
      </c>
      <c r="CI735" s="12">
        <v>0.75</v>
      </c>
      <c r="CJ735" s="11">
        <v>1</v>
      </c>
      <c r="CK735" s="11">
        <v>0</v>
      </c>
      <c r="CL735" s="13">
        <f t="shared" si="1519"/>
        <v>2349</v>
      </c>
      <c r="CM735" s="11">
        <v>1</v>
      </c>
      <c r="CN735" s="11">
        <v>1</v>
      </c>
      <c r="CO735" s="11">
        <v>2.38</v>
      </c>
      <c r="CP735" s="42">
        <f t="shared" si="1520"/>
        <v>3.38</v>
      </c>
      <c r="CQ735" s="11">
        <v>1.275</v>
      </c>
      <c r="CR735" s="9">
        <v>0.5</v>
      </c>
      <c r="CS735" s="43">
        <f t="shared" si="1521"/>
        <v>5061.50775</v>
      </c>
      <c r="DB735" s="11">
        <f t="shared" ref="DB735:DB740" si="1531">2704+440</f>
        <v>3144</v>
      </c>
      <c r="DC735" s="12">
        <v>0.75</v>
      </c>
      <c r="DD735" s="11">
        <v>1</v>
      </c>
      <c r="DE735" s="11">
        <v>0</v>
      </c>
      <c r="DF735" s="13">
        <f t="shared" si="1523"/>
        <v>2358</v>
      </c>
      <c r="DG735" s="11">
        <v>1</v>
      </c>
      <c r="DH735" s="11">
        <v>1</v>
      </c>
      <c r="DI735" s="11">
        <v>2.38</v>
      </c>
      <c r="DJ735" s="42">
        <f t="shared" si="1524"/>
        <v>3.38</v>
      </c>
      <c r="DK735" s="11">
        <v>1.275</v>
      </c>
      <c r="DL735" s="9">
        <v>0.5</v>
      </c>
      <c r="DM735" s="43">
        <f t="shared" si="1525"/>
        <v>5080.9005</v>
      </c>
      <c r="DV735" s="11">
        <f t="shared" si="1530"/>
        <v>3203</v>
      </c>
      <c r="DW735" s="12">
        <v>0.75</v>
      </c>
      <c r="DX735" s="11">
        <v>1</v>
      </c>
      <c r="DY735" s="11">
        <v>0</v>
      </c>
      <c r="DZ735" s="13">
        <f t="shared" si="1527"/>
        <v>2402.25</v>
      </c>
      <c r="EA735" s="11">
        <v>1</v>
      </c>
      <c r="EB735" s="11">
        <v>1</v>
      </c>
      <c r="EC735" s="11">
        <v>3.18</v>
      </c>
      <c r="ED735" s="42">
        <f t="shared" si="1528"/>
        <v>4.18</v>
      </c>
      <c r="EE735" s="11">
        <v>1.275</v>
      </c>
      <c r="EF735" s="9">
        <v>0.5</v>
      </c>
      <c r="EG735" s="43">
        <f t="shared" si="1529"/>
        <v>6401.3956875</v>
      </c>
    </row>
    <row r="736" customHeight="1" spans="6:139">
      <c r="F736" s="11">
        <v>2704</v>
      </c>
      <c r="G736" s="12">
        <v>0.75</v>
      </c>
      <c r="H736" s="11">
        <v>1</v>
      </c>
      <c r="I736" s="11">
        <v>0</v>
      </c>
      <c r="J736" s="13">
        <f t="shared" si="1506"/>
        <v>2028</v>
      </c>
      <c r="K736" s="11">
        <v>1</v>
      </c>
      <c r="L736" s="11">
        <v>1</v>
      </c>
      <c r="M736" s="11">
        <v>2.38</v>
      </c>
      <c r="N736" s="42">
        <f t="shared" si="1507"/>
        <v>3.38</v>
      </c>
      <c r="O736" s="11">
        <v>1.275</v>
      </c>
      <c r="P736" s="9">
        <v>0.5</v>
      </c>
      <c r="Q736" s="43">
        <f t="shared" si="1508"/>
        <v>4369.833</v>
      </c>
      <c r="Z736" s="11">
        <v>2704</v>
      </c>
      <c r="AA736" s="12">
        <v>0.75</v>
      </c>
      <c r="AB736" s="11">
        <v>1</v>
      </c>
      <c r="AC736" s="11">
        <v>0</v>
      </c>
      <c r="AD736" s="13">
        <f t="shared" si="1509"/>
        <v>2028</v>
      </c>
      <c r="AE736" s="11">
        <v>1</v>
      </c>
      <c r="AF736" s="11">
        <v>1</v>
      </c>
      <c r="AG736" s="11">
        <v>2.38</v>
      </c>
      <c r="AH736" s="42">
        <f t="shared" si="1510"/>
        <v>3.38</v>
      </c>
      <c r="AI736" s="11">
        <v>1.275</v>
      </c>
      <c r="AJ736" s="9">
        <v>0.5</v>
      </c>
      <c r="AK736" s="43">
        <f t="shared" si="1511"/>
        <v>4369.833</v>
      </c>
      <c r="AT736" s="11">
        <v>2704</v>
      </c>
      <c r="AU736" s="12">
        <v>0.75</v>
      </c>
      <c r="AV736" s="11">
        <v>1</v>
      </c>
      <c r="AW736" s="11">
        <v>0</v>
      </c>
      <c r="AX736" s="13">
        <f t="shared" si="1512"/>
        <v>2028</v>
      </c>
      <c r="AY736" s="11">
        <v>1</v>
      </c>
      <c r="AZ736" s="11">
        <v>1</v>
      </c>
      <c r="BA736" s="11">
        <v>2.38</v>
      </c>
      <c r="BB736" s="42">
        <f t="shared" si="1513"/>
        <v>3.38</v>
      </c>
      <c r="BC736" s="11">
        <v>1.275</v>
      </c>
      <c r="BD736" s="9">
        <v>0.5</v>
      </c>
      <c r="BE736" s="43">
        <f t="shared" si="1514"/>
        <v>4369.833</v>
      </c>
      <c r="BN736" s="11">
        <v>2704</v>
      </c>
      <c r="BO736" s="12">
        <v>0.75</v>
      </c>
      <c r="BP736" s="11">
        <v>1</v>
      </c>
      <c r="BQ736" s="11">
        <v>0</v>
      </c>
      <c r="BR736" s="13">
        <f t="shared" si="1515"/>
        <v>2028</v>
      </c>
      <c r="BS736" s="11">
        <v>1</v>
      </c>
      <c r="BT736" s="11">
        <v>1</v>
      </c>
      <c r="BU736" s="11">
        <v>2.38</v>
      </c>
      <c r="BV736" s="42">
        <f t="shared" si="1516"/>
        <v>3.38</v>
      </c>
      <c r="BW736" s="11">
        <v>1.275</v>
      </c>
      <c r="BX736" s="9">
        <v>0.5</v>
      </c>
      <c r="BY736" s="43">
        <f t="shared" si="1517"/>
        <v>4369.833</v>
      </c>
      <c r="CH736" s="11">
        <f t="shared" si="1518"/>
        <v>3132</v>
      </c>
      <c r="CI736" s="12">
        <v>0.75</v>
      </c>
      <c r="CJ736" s="11">
        <v>1</v>
      </c>
      <c r="CK736" s="11">
        <v>0</v>
      </c>
      <c r="CL736" s="13">
        <f t="shared" si="1519"/>
        <v>2349</v>
      </c>
      <c r="CM736" s="11">
        <v>1</v>
      </c>
      <c r="CN736" s="11">
        <v>1</v>
      </c>
      <c r="CO736" s="11">
        <v>2.38</v>
      </c>
      <c r="CP736" s="42">
        <f t="shared" si="1520"/>
        <v>3.38</v>
      </c>
      <c r="CQ736" s="11">
        <v>1.275</v>
      </c>
      <c r="CR736" s="9">
        <v>0.5</v>
      </c>
      <c r="CS736" s="43">
        <f t="shared" si="1521"/>
        <v>5061.50775</v>
      </c>
      <c r="DB736" s="11">
        <f t="shared" si="1531"/>
        <v>3144</v>
      </c>
      <c r="DC736" s="12">
        <v>0.75</v>
      </c>
      <c r="DD736" s="11">
        <v>1</v>
      </c>
      <c r="DE736" s="11">
        <v>0</v>
      </c>
      <c r="DF736" s="13">
        <f t="shared" si="1523"/>
        <v>2358</v>
      </c>
      <c r="DG736" s="11">
        <v>1</v>
      </c>
      <c r="DH736" s="11">
        <v>1</v>
      </c>
      <c r="DI736" s="11">
        <v>2.38</v>
      </c>
      <c r="DJ736" s="42">
        <f t="shared" si="1524"/>
        <v>3.38</v>
      </c>
      <c r="DK736" s="11">
        <v>1.275</v>
      </c>
      <c r="DL736" s="9">
        <v>0.5</v>
      </c>
      <c r="DM736" s="43">
        <f t="shared" si="1525"/>
        <v>5080.9005</v>
      </c>
      <c r="DV736" s="11">
        <f t="shared" si="1530"/>
        <v>3203</v>
      </c>
      <c r="DW736" s="12">
        <v>0.75</v>
      </c>
      <c r="DX736" s="11">
        <v>1</v>
      </c>
      <c r="DY736" s="11">
        <v>0</v>
      </c>
      <c r="DZ736" s="13">
        <f t="shared" si="1527"/>
        <v>2402.25</v>
      </c>
      <c r="EA736" s="11">
        <v>1</v>
      </c>
      <c r="EB736" s="11">
        <v>1</v>
      </c>
      <c r="EC736" s="11">
        <v>3.18</v>
      </c>
      <c r="ED736" s="42">
        <f t="shared" si="1528"/>
        <v>4.18</v>
      </c>
      <c r="EE736" s="11">
        <v>1.275</v>
      </c>
      <c r="EF736" s="9">
        <v>0.5</v>
      </c>
      <c r="EG736" s="43">
        <f t="shared" si="1529"/>
        <v>6401.3956875</v>
      </c>
    </row>
    <row r="737" customHeight="1" spans="6:137">
      <c r="F737" s="11">
        <v>2704</v>
      </c>
      <c r="G737" s="12">
        <v>1.8</v>
      </c>
      <c r="H737" s="11">
        <v>1</v>
      </c>
      <c r="I737" s="11">
        <v>0</v>
      </c>
      <c r="J737" s="13">
        <f t="shared" si="1506"/>
        <v>4867.2</v>
      </c>
      <c r="K737" s="11">
        <v>1</v>
      </c>
      <c r="L737" s="11">
        <v>1</v>
      </c>
      <c r="M737" s="11">
        <v>2.38</v>
      </c>
      <c r="N737" s="42">
        <f t="shared" si="1507"/>
        <v>3.38</v>
      </c>
      <c r="O737" s="11">
        <v>1.275</v>
      </c>
      <c r="P737" s="9">
        <v>0.5</v>
      </c>
      <c r="Q737" s="43">
        <f t="shared" si="1508"/>
        <v>10487.5992</v>
      </c>
      <c r="Z737" s="11">
        <v>2704</v>
      </c>
      <c r="AA737" s="12">
        <v>1.8</v>
      </c>
      <c r="AB737" s="11">
        <v>1</v>
      </c>
      <c r="AC737" s="11">
        <v>0</v>
      </c>
      <c r="AD737" s="13">
        <f t="shared" si="1509"/>
        <v>4867.2</v>
      </c>
      <c r="AE737" s="11">
        <v>1</v>
      </c>
      <c r="AF737" s="11">
        <v>1</v>
      </c>
      <c r="AG737" s="11">
        <v>2.38</v>
      </c>
      <c r="AH737" s="42">
        <f t="shared" si="1510"/>
        <v>3.38</v>
      </c>
      <c r="AI737" s="11">
        <v>1.275</v>
      </c>
      <c r="AJ737" s="9">
        <v>0.5</v>
      </c>
      <c r="AK737" s="43">
        <f t="shared" si="1511"/>
        <v>10487.5992</v>
      </c>
      <c r="AT737" s="11">
        <v>2704</v>
      </c>
      <c r="AU737" s="12">
        <v>1.8</v>
      </c>
      <c r="AV737" s="11">
        <v>1</v>
      </c>
      <c r="AW737" s="11">
        <v>0</v>
      </c>
      <c r="AX737" s="13">
        <f t="shared" si="1512"/>
        <v>4867.2</v>
      </c>
      <c r="AY737" s="11">
        <v>1</v>
      </c>
      <c r="AZ737" s="11">
        <v>1</v>
      </c>
      <c r="BA737" s="11">
        <v>2.38</v>
      </c>
      <c r="BB737" s="42">
        <f t="shared" si="1513"/>
        <v>3.38</v>
      </c>
      <c r="BC737" s="11">
        <v>1.275</v>
      </c>
      <c r="BD737" s="9">
        <v>0.5</v>
      </c>
      <c r="BE737" s="43">
        <f t="shared" si="1514"/>
        <v>10487.5992</v>
      </c>
      <c r="BN737" s="11">
        <v>2704</v>
      </c>
      <c r="BO737" s="12">
        <v>1.8</v>
      </c>
      <c r="BP737" s="11">
        <v>1</v>
      </c>
      <c r="BQ737" s="11">
        <v>0</v>
      </c>
      <c r="BR737" s="13">
        <f t="shared" si="1515"/>
        <v>4867.2</v>
      </c>
      <c r="BS737" s="11">
        <v>1</v>
      </c>
      <c r="BT737" s="11">
        <v>1</v>
      </c>
      <c r="BU737" s="11">
        <v>2.38</v>
      </c>
      <c r="BV737" s="42">
        <f t="shared" si="1516"/>
        <v>3.38</v>
      </c>
      <c r="BW737" s="11">
        <v>1.275</v>
      </c>
      <c r="BX737" s="9">
        <v>0.5</v>
      </c>
      <c r="BY737" s="43">
        <f t="shared" si="1517"/>
        <v>10487.5992</v>
      </c>
      <c r="CH737" s="11">
        <f t="shared" si="1518"/>
        <v>3132</v>
      </c>
      <c r="CI737" s="12">
        <v>1.8</v>
      </c>
      <c r="CJ737" s="11">
        <v>1</v>
      </c>
      <c r="CK737" s="11">
        <v>0</v>
      </c>
      <c r="CL737" s="13">
        <f t="shared" si="1519"/>
        <v>5637.6</v>
      </c>
      <c r="CM737" s="11">
        <v>1</v>
      </c>
      <c r="CN737" s="11">
        <v>1</v>
      </c>
      <c r="CO737" s="11">
        <v>2.38</v>
      </c>
      <c r="CP737" s="42">
        <f t="shared" si="1520"/>
        <v>3.38</v>
      </c>
      <c r="CQ737" s="11">
        <v>1.275</v>
      </c>
      <c r="CR737" s="9">
        <v>0.5</v>
      </c>
      <c r="CS737" s="43">
        <f t="shared" si="1521"/>
        <v>12147.6186</v>
      </c>
      <c r="DB737" s="11">
        <f t="shared" si="1531"/>
        <v>3144</v>
      </c>
      <c r="DC737" s="12">
        <v>1.8</v>
      </c>
      <c r="DD737" s="11">
        <v>1</v>
      </c>
      <c r="DE737" s="11">
        <v>0</v>
      </c>
      <c r="DF737" s="13">
        <f t="shared" si="1523"/>
        <v>5659.2</v>
      </c>
      <c r="DG737" s="11">
        <v>1</v>
      </c>
      <c r="DH737" s="11">
        <v>1</v>
      </c>
      <c r="DI737" s="11">
        <v>2.38</v>
      </c>
      <c r="DJ737" s="42">
        <f t="shared" si="1524"/>
        <v>3.38</v>
      </c>
      <c r="DK737" s="11">
        <v>1.275</v>
      </c>
      <c r="DL737" s="9">
        <v>0.5</v>
      </c>
      <c r="DM737" s="43">
        <f t="shared" si="1525"/>
        <v>12194.1612</v>
      </c>
      <c r="DV737" s="11">
        <f t="shared" si="1530"/>
        <v>3203</v>
      </c>
      <c r="DW737" s="12">
        <v>1.8</v>
      </c>
      <c r="DX737" s="11">
        <v>1</v>
      </c>
      <c r="DY737" s="11">
        <v>0</v>
      </c>
      <c r="DZ737" s="13">
        <f t="shared" si="1527"/>
        <v>5765.4</v>
      </c>
      <c r="EA737" s="11">
        <v>1</v>
      </c>
      <c r="EB737" s="11">
        <v>1</v>
      </c>
      <c r="EC737" s="11">
        <v>3.18</v>
      </c>
      <c r="ED737" s="42">
        <f t="shared" si="1528"/>
        <v>4.18</v>
      </c>
      <c r="EE737" s="11">
        <v>1.275</v>
      </c>
      <c r="EF737" s="9">
        <v>0.5</v>
      </c>
      <c r="EG737" s="43">
        <f t="shared" si="1529"/>
        <v>15363.34965</v>
      </c>
    </row>
    <row r="738" customHeight="1" spans="6:137">
      <c r="F738" s="11">
        <v>2704</v>
      </c>
      <c r="G738" s="12">
        <v>3.21</v>
      </c>
      <c r="H738" s="11">
        <v>1</v>
      </c>
      <c r="I738" s="11">
        <v>0</v>
      </c>
      <c r="J738" s="13">
        <f t="shared" si="1506"/>
        <v>8679.84</v>
      </c>
      <c r="K738" s="11">
        <v>1</v>
      </c>
      <c r="L738" s="11">
        <v>1</v>
      </c>
      <c r="M738" s="11">
        <v>2.38</v>
      </c>
      <c r="N738" s="42">
        <f t="shared" si="1507"/>
        <v>3.38</v>
      </c>
      <c r="O738" s="11">
        <v>1.275</v>
      </c>
      <c r="P738" s="9">
        <v>0.5</v>
      </c>
      <c r="Q738" s="43">
        <f t="shared" si="1508"/>
        <v>18702.88524</v>
      </c>
      <c r="Z738" s="11">
        <v>2704</v>
      </c>
      <c r="AA738" s="12">
        <v>3.21</v>
      </c>
      <c r="AB738" s="11">
        <v>1</v>
      </c>
      <c r="AC738" s="11">
        <v>0</v>
      </c>
      <c r="AD738" s="13">
        <f t="shared" si="1509"/>
        <v>8679.84</v>
      </c>
      <c r="AE738" s="11">
        <v>1</v>
      </c>
      <c r="AF738" s="11">
        <v>1</v>
      </c>
      <c r="AG738" s="11">
        <v>2.38</v>
      </c>
      <c r="AH738" s="42">
        <f t="shared" si="1510"/>
        <v>3.38</v>
      </c>
      <c r="AI738" s="11">
        <v>1.275</v>
      </c>
      <c r="AJ738" s="9">
        <v>0.5</v>
      </c>
      <c r="AK738" s="43">
        <f t="shared" si="1511"/>
        <v>18702.88524</v>
      </c>
      <c r="AT738" s="11">
        <v>2704</v>
      </c>
      <c r="AU738" s="12">
        <v>3.21</v>
      </c>
      <c r="AV738" s="11">
        <v>1</v>
      </c>
      <c r="AW738" s="11">
        <v>0</v>
      </c>
      <c r="AX738" s="13">
        <f t="shared" si="1512"/>
        <v>8679.84</v>
      </c>
      <c r="AY738" s="11">
        <v>1</v>
      </c>
      <c r="AZ738" s="11">
        <v>1</v>
      </c>
      <c r="BA738" s="11">
        <v>2.38</v>
      </c>
      <c r="BB738" s="42">
        <f t="shared" si="1513"/>
        <v>3.38</v>
      </c>
      <c r="BC738" s="11">
        <v>1.275</v>
      </c>
      <c r="BD738" s="9">
        <v>0.5</v>
      </c>
      <c r="BE738" s="43">
        <f t="shared" si="1514"/>
        <v>18702.88524</v>
      </c>
      <c r="BN738" s="11">
        <v>2704</v>
      </c>
      <c r="BO738" s="12">
        <v>3.21</v>
      </c>
      <c r="BP738" s="11">
        <v>1</v>
      </c>
      <c r="BQ738" s="11">
        <v>0</v>
      </c>
      <c r="BR738" s="13">
        <f t="shared" si="1515"/>
        <v>8679.84</v>
      </c>
      <c r="BS738" s="11">
        <v>1</v>
      </c>
      <c r="BT738" s="11">
        <v>1</v>
      </c>
      <c r="BU738" s="11">
        <v>2.38</v>
      </c>
      <c r="BV738" s="42">
        <f t="shared" si="1516"/>
        <v>3.38</v>
      </c>
      <c r="BW738" s="11">
        <v>1.275</v>
      </c>
      <c r="BX738" s="9">
        <v>0.5</v>
      </c>
      <c r="BY738" s="43">
        <f t="shared" si="1517"/>
        <v>18702.88524</v>
      </c>
      <c r="CH738" s="11">
        <f t="shared" si="1518"/>
        <v>3132</v>
      </c>
      <c r="CI738" s="12">
        <v>3.21</v>
      </c>
      <c r="CJ738" s="11">
        <v>1</v>
      </c>
      <c r="CK738" s="11">
        <v>0</v>
      </c>
      <c r="CL738" s="13">
        <f t="shared" si="1519"/>
        <v>10053.72</v>
      </c>
      <c r="CM738" s="11">
        <v>1</v>
      </c>
      <c r="CN738" s="11">
        <v>1</v>
      </c>
      <c r="CO738" s="11">
        <v>2.38</v>
      </c>
      <c r="CP738" s="42">
        <f t="shared" si="1520"/>
        <v>3.38</v>
      </c>
      <c r="CQ738" s="11">
        <v>1.275</v>
      </c>
      <c r="CR738" s="9">
        <v>0.5</v>
      </c>
      <c r="CS738" s="43">
        <f t="shared" si="1521"/>
        <v>21663.25317</v>
      </c>
      <c r="DB738" s="11">
        <f t="shared" si="1531"/>
        <v>3144</v>
      </c>
      <c r="DC738" s="12">
        <v>3.21</v>
      </c>
      <c r="DD738" s="11">
        <v>1</v>
      </c>
      <c r="DE738" s="11">
        <v>0</v>
      </c>
      <c r="DF738" s="13">
        <f t="shared" si="1523"/>
        <v>10092.24</v>
      </c>
      <c r="DG738" s="11">
        <v>1</v>
      </c>
      <c r="DH738" s="11">
        <v>1</v>
      </c>
      <c r="DI738" s="11">
        <v>2.38</v>
      </c>
      <c r="DJ738" s="42">
        <f t="shared" si="1524"/>
        <v>3.38</v>
      </c>
      <c r="DK738" s="11">
        <v>1.275</v>
      </c>
      <c r="DL738" s="9">
        <v>0.5</v>
      </c>
      <c r="DM738" s="43">
        <f t="shared" si="1525"/>
        <v>21746.25414</v>
      </c>
      <c r="DV738" s="11">
        <f t="shared" si="1530"/>
        <v>3203</v>
      </c>
      <c r="DW738" s="12">
        <v>3.21</v>
      </c>
      <c r="DX738" s="11">
        <v>1</v>
      </c>
      <c r="DY738" s="11">
        <v>0</v>
      </c>
      <c r="DZ738" s="13">
        <f t="shared" si="1527"/>
        <v>10281.63</v>
      </c>
      <c r="EA738" s="11">
        <v>1</v>
      </c>
      <c r="EB738" s="11">
        <v>1</v>
      </c>
      <c r="EC738" s="11">
        <v>3.18</v>
      </c>
      <c r="ED738" s="42">
        <f t="shared" si="1528"/>
        <v>4.18</v>
      </c>
      <c r="EE738" s="11">
        <v>1.275</v>
      </c>
      <c r="EF738" s="9">
        <v>0.5</v>
      </c>
      <c r="EG738" s="43">
        <f t="shared" si="1529"/>
        <v>27397.9735425</v>
      </c>
    </row>
    <row r="739" customHeight="1" spans="6:137">
      <c r="F739" s="11">
        <v>2704</v>
      </c>
      <c r="G739" s="12">
        <v>3.21</v>
      </c>
      <c r="H739" s="11">
        <v>1</v>
      </c>
      <c r="I739" s="11">
        <v>0</v>
      </c>
      <c r="J739" s="13">
        <f t="shared" si="1506"/>
        <v>8679.84</v>
      </c>
      <c r="K739" s="11">
        <v>1</v>
      </c>
      <c r="L739" s="11">
        <v>1</v>
      </c>
      <c r="M739" s="11">
        <v>2.38</v>
      </c>
      <c r="N739" s="42">
        <f t="shared" si="1507"/>
        <v>3.38</v>
      </c>
      <c r="O739" s="11">
        <v>1.275</v>
      </c>
      <c r="P739" s="9">
        <v>0.5</v>
      </c>
      <c r="Q739" s="43">
        <f t="shared" si="1508"/>
        <v>18702.88524</v>
      </c>
      <c r="Z739" s="11">
        <v>2704</v>
      </c>
      <c r="AA739" s="12">
        <v>3.21</v>
      </c>
      <c r="AB739" s="11">
        <v>1</v>
      </c>
      <c r="AC739" s="11">
        <v>0</v>
      </c>
      <c r="AD739" s="13">
        <f t="shared" si="1509"/>
        <v>8679.84</v>
      </c>
      <c r="AE739" s="11">
        <v>1</v>
      </c>
      <c r="AF739" s="11">
        <v>1</v>
      </c>
      <c r="AG739" s="11">
        <v>2.38</v>
      </c>
      <c r="AH739" s="42">
        <f t="shared" si="1510"/>
        <v>3.38</v>
      </c>
      <c r="AI739" s="11">
        <v>1.275</v>
      </c>
      <c r="AJ739" s="9">
        <v>0.5</v>
      </c>
      <c r="AK739" s="43">
        <f t="shared" si="1511"/>
        <v>18702.88524</v>
      </c>
      <c r="AT739" s="11">
        <v>2704</v>
      </c>
      <c r="AU739" s="12">
        <v>3.21</v>
      </c>
      <c r="AV739" s="11">
        <v>1</v>
      </c>
      <c r="AW739" s="11">
        <v>0</v>
      </c>
      <c r="AX739" s="13">
        <f t="shared" si="1512"/>
        <v>8679.84</v>
      </c>
      <c r="AY739" s="11">
        <v>1</v>
      </c>
      <c r="AZ739" s="11">
        <v>1</v>
      </c>
      <c r="BA739" s="11">
        <v>2.38</v>
      </c>
      <c r="BB739" s="42">
        <f t="shared" si="1513"/>
        <v>3.38</v>
      </c>
      <c r="BC739" s="11">
        <v>1.275</v>
      </c>
      <c r="BD739" s="9">
        <v>0.5</v>
      </c>
      <c r="BE739" s="43">
        <f t="shared" si="1514"/>
        <v>18702.88524</v>
      </c>
      <c r="BN739" s="11">
        <v>2704</v>
      </c>
      <c r="BO739" s="12">
        <v>3.21</v>
      </c>
      <c r="BP739" s="11">
        <v>1</v>
      </c>
      <c r="BQ739" s="11">
        <v>0</v>
      </c>
      <c r="BR739" s="13">
        <f t="shared" si="1515"/>
        <v>8679.84</v>
      </c>
      <c r="BS739" s="11">
        <v>1</v>
      </c>
      <c r="BT739" s="11">
        <v>1</v>
      </c>
      <c r="BU739" s="11">
        <v>2.38</v>
      </c>
      <c r="BV739" s="42">
        <f t="shared" si="1516"/>
        <v>3.38</v>
      </c>
      <c r="BW739" s="11">
        <v>1.275</v>
      </c>
      <c r="BX739" s="9">
        <v>0.5</v>
      </c>
      <c r="BY739" s="43">
        <f t="shared" si="1517"/>
        <v>18702.88524</v>
      </c>
      <c r="CH739" s="11">
        <f t="shared" si="1518"/>
        <v>3132</v>
      </c>
      <c r="CI739" s="12">
        <v>3.21</v>
      </c>
      <c r="CJ739" s="11">
        <v>1</v>
      </c>
      <c r="CK739" s="11">
        <v>0</v>
      </c>
      <c r="CL739" s="13">
        <f t="shared" si="1519"/>
        <v>10053.72</v>
      </c>
      <c r="CM739" s="11">
        <v>1</v>
      </c>
      <c r="CN739" s="11">
        <v>1</v>
      </c>
      <c r="CO739" s="11">
        <v>2.38</v>
      </c>
      <c r="CP739" s="42">
        <f t="shared" si="1520"/>
        <v>3.38</v>
      </c>
      <c r="CQ739" s="11">
        <v>1.275</v>
      </c>
      <c r="CR739" s="9">
        <v>0.5</v>
      </c>
      <c r="CS739" s="43">
        <f t="shared" si="1521"/>
        <v>21663.25317</v>
      </c>
      <c r="DB739" s="11">
        <f t="shared" si="1531"/>
        <v>3144</v>
      </c>
      <c r="DC739" s="12">
        <v>3.21</v>
      </c>
      <c r="DD739" s="11">
        <v>1</v>
      </c>
      <c r="DE739" s="11">
        <v>0</v>
      </c>
      <c r="DF739" s="13">
        <f t="shared" si="1523"/>
        <v>10092.24</v>
      </c>
      <c r="DG739" s="11">
        <v>1</v>
      </c>
      <c r="DH739" s="11">
        <v>1</v>
      </c>
      <c r="DI739" s="11">
        <v>2.38</v>
      </c>
      <c r="DJ739" s="42">
        <f t="shared" si="1524"/>
        <v>3.38</v>
      </c>
      <c r="DK739" s="11">
        <v>1.275</v>
      </c>
      <c r="DL739" s="9">
        <v>0.5</v>
      </c>
      <c r="DM739" s="43">
        <f t="shared" si="1525"/>
        <v>21746.25414</v>
      </c>
      <c r="DV739" s="11">
        <f t="shared" si="1530"/>
        <v>3203</v>
      </c>
      <c r="DW739" s="12">
        <v>3.21</v>
      </c>
      <c r="DX739" s="11">
        <v>1</v>
      </c>
      <c r="DY739" s="11">
        <v>0</v>
      </c>
      <c r="DZ739" s="13">
        <f t="shared" si="1527"/>
        <v>10281.63</v>
      </c>
      <c r="EA739" s="11">
        <v>1</v>
      </c>
      <c r="EB739" s="11">
        <v>1</v>
      </c>
      <c r="EC739" s="11">
        <v>3.18</v>
      </c>
      <c r="ED739" s="42">
        <f t="shared" si="1528"/>
        <v>4.18</v>
      </c>
      <c r="EE739" s="11">
        <v>1.275</v>
      </c>
      <c r="EF739" s="9">
        <v>0.5</v>
      </c>
      <c r="EG739" s="43">
        <f t="shared" si="1529"/>
        <v>27397.9735425</v>
      </c>
    </row>
    <row r="740" customHeight="1" spans="6:137">
      <c r="F740" s="11">
        <v>2704</v>
      </c>
      <c r="G740" s="12">
        <v>0</v>
      </c>
      <c r="H740" s="11">
        <v>1</v>
      </c>
      <c r="I740" s="11">
        <v>0</v>
      </c>
      <c r="J740" s="13">
        <f t="shared" si="1506"/>
        <v>0</v>
      </c>
      <c r="K740" s="11">
        <v>1</v>
      </c>
      <c r="L740" s="11">
        <v>1</v>
      </c>
      <c r="M740" s="11">
        <v>2.38</v>
      </c>
      <c r="N740" s="42">
        <f t="shared" si="1507"/>
        <v>3.38</v>
      </c>
      <c r="O740" s="11">
        <v>1.275</v>
      </c>
      <c r="P740" s="9">
        <v>0.5</v>
      </c>
      <c r="Q740" s="43">
        <f t="shared" si="1508"/>
        <v>0</v>
      </c>
      <c r="Z740" s="11">
        <v>2704</v>
      </c>
      <c r="AA740" s="12">
        <v>0</v>
      </c>
      <c r="AB740" s="11">
        <v>1</v>
      </c>
      <c r="AC740" s="11">
        <v>0</v>
      </c>
      <c r="AD740" s="13">
        <f t="shared" si="1509"/>
        <v>0</v>
      </c>
      <c r="AE740" s="11">
        <v>1</v>
      </c>
      <c r="AF740" s="11">
        <v>1</v>
      </c>
      <c r="AG740" s="11">
        <v>2.38</v>
      </c>
      <c r="AH740" s="42">
        <f t="shared" si="1510"/>
        <v>3.38</v>
      </c>
      <c r="AI740" s="11">
        <v>1.275</v>
      </c>
      <c r="AJ740" s="9">
        <v>0.5</v>
      </c>
      <c r="AK740" s="43">
        <f t="shared" si="1511"/>
        <v>0</v>
      </c>
      <c r="AT740" s="11">
        <v>2704</v>
      </c>
      <c r="AU740" s="12">
        <v>0</v>
      </c>
      <c r="AV740" s="11">
        <v>1</v>
      </c>
      <c r="AW740" s="11">
        <v>0</v>
      </c>
      <c r="AX740" s="13">
        <f t="shared" si="1512"/>
        <v>0</v>
      </c>
      <c r="AY740" s="11">
        <v>1</v>
      </c>
      <c r="AZ740" s="11">
        <v>1</v>
      </c>
      <c r="BA740" s="11">
        <v>2.38</v>
      </c>
      <c r="BB740" s="42">
        <f t="shared" si="1513"/>
        <v>3.38</v>
      </c>
      <c r="BC740" s="11">
        <v>1.275</v>
      </c>
      <c r="BD740" s="9">
        <v>0.5</v>
      </c>
      <c r="BE740" s="43">
        <f t="shared" si="1514"/>
        <v>0</v>
      </c>
      <c r="BN740" s="11">
        <v>2704</v>
      </c>
      <c r="BO740" s="12">
        <v>0</v>
      </c>
      <c r="BP740" s="11">
        <v>1</v>
      </c>
      <c r="BQ740" s="11">
        <v>0</v>
      </c>
      <c r="BR740" s="13">
        <f t="shared" si="1515"/>
        <v>0</v>
      </c>
      <c r="BS740" s="11">
        <v>1</v>
      </c>
      <c r="BT740" s="11">
        <v>1</v>
      </c>
      <c r="BU740" s="11">
        <v>2.38</v>
      </c>
      <c r="BV740" s="42">
        <f t="shared" si="1516"/>
        <v>3.38</v>
      </c>
      <c r="BW740" s="11">
        <v>1.275</v>
      </c>
      <c r="BX740" s="9">
        <v>0.5</v>
      </c>
      <c r="BY740" s="43">
        <f t="shared" si="1517"/>
        <v>0</v>
      </c>
      <c r="CH740" s="11">
        <f t="shared" si="1518"/>
        <v>3132</v>
      </c>
      <c r="CI740" s="12">
        <v>0</v>
      </c>
      <c r="CJ740" s="11">
        <v>1</v>
      </c>
      <c r="CK740" s="11">
        <v>0</v>
      </c>
      <c r="CL740" s="13">
        <f t="shared" si="1519"/>
        <v>0</v>
      </c>
      <c r="CM740" s="11">
        <v>1</v>
      </c>
      <c r="CN740" s="11">
        <v>1</v>
      </c>
      <c r="CO740" s="11">
        <v>2.38</v>
      </c>
      <c r="CP740" s="42">
        <f t="shared" si="1520"/>
        <v>3.38</v>
      </c>
      <c r="CQ740" s="11">
        <v>1.275</v>
      </c>
      <c r="CR740" s="9">
        <v>0.5</v>
      </c>
      <c r="CS740" s="43">
        <f t="shared" si="1521"/>
        <v>0</v>
      </c>
      <c r="DB740" s="11">
        <f t="shared" si="1531"/>
        <v>3144</v>
      </c>
      <c r="DC740" s="12">
        <v>0</v>
      </c>
      <c r="DD740" s="11">
        <v>1</v>
      </c>
      <c r="DE740" s="11">
        <v>0</v>
      </c>
      <c r="DF740" s="13">
        <f t="shared" si="1523"/>
        <v>0</v>
      </c>
      <c r="DG740" s="11">
        <v>1</v>
      </c>
      <c r="DH740" s="11">
        <v>1</v>
      </c>
      <c r="DI740" s="11">
        <v>2.38</v>
      </c>
      <c r="DJ740" s="42">
        <f t="shared" si="1524"/>
        <v>3.38</v>
      </c>
      <c r="DK740" s="11">
        <v>1.275</v>
      </c>
      <c r="DL740" s="9">
        <v>0.5</v>
      </c>
      <c r="DM740" s="43">
        <f t="shared" si="1525"/>
        <v>0</v>
      </c>
      <c r="DV740" s="11">
        <f t="shared" si="1530"/>
        <v>3203</v>
      </c>
      <c r="DW740" s="12">
        <v>0</v>
      </c>
      <c r="DX740" s="11">
        <v>1</v>
      </c>
      <c r="DY740" s="11">
        <v>0</v>
      </c>
      <c r="DZ740" s="13">
        <f t="shared" si="1527"/>
        <v>0</v>
      </c>
      <c r="EA740" s="11">
        <v>1</v>
      </c>
      <c r="EB740" s="11">
        <v>1</v>
      </c>
      <c r="EC740" s="11">
        <v>3.18</v>
      </c>
      <c r="ED740" s="42">
        <f t="shared" si="1528"/>
        <v>4.18</v>
      </c>
      <c r="EE740" s="11">
        <v>1.275</v>
      </c>
      <c r="EF740" s="9">
        <v>0.5</v>
      </c>
      <c r="EG740" s="43">
        <f t="shared" si="1529"/>
        <v>0</v>
      </c>
    </row>
    <row r="741" customHeight="1" spans="6:137">
      <c r="F741" s="44" t="s">
        <v>30</v>
      </c>
      <c r="G741" s="45"/>
      <c r="H741" s="45"/>
      <c r="I741" s="45"/>
      <c r="J741" s="45"/>
      <c r="K741" s="45"/>
      <c r="L741" s="45"/>
      <c r="M741" s="46">
        <f>SUM(Q726:Q740)</f>
        <v>115713.17784</v>
      </c>
      <c r="N741" s="46"/>
      <c r="O741" s="46"/>
      <c r="P741" s="46"/>
      <c r="Q741" s="46"/>
      <c r="Z741" s="44" t="s">
        <v>30</v>
      </c>
      <c r="AA741" s="45"/>
      <c r="AB741" s="45"/>
      <c r="AC741" s="45"/>
      <c r="AD741" s="45"/>
      <c r="AE741" s="45"/>
      <c r="AF741" s="45"/>
      <c r="AG741" s="46">
        <f>SUM(AK726:AK740)</f>
        <v>115713.17784</v>
      </c>
      <c r="AH741" s="46"/>
      <c r="AI741" s="46"/>
      <c r="AJ741" s="46"/>
      <c r="AK741" s="46"/>
      <c r="AT741" s="44" t="s">
        <v>30</v>
      </c>
      <c r="AU741" s="45"/>
      <c r="AV741" s="45"/>
      <c r="AW741" s="45"/>
      <c r="AX741" s="45"/>
      <c r="AY741" s="45"/>
      <c r="AZ741" s="45"/>
      <c r="BA741" s="46">
        <f>SUM(BE726:BE740)</f>
        <v>115713.17784</v>
      </c>
      <c r="BB741" s="46"/>
      <c r="BC741" s="46"/>
      <c r="BD741" s="46"/>
      <c r="BE741" s="46"/>
      <c r="BN741" s="44" t="s">
        <v>30</v>
      </c>
      <c r="BO741" s="45"/>
      <c r="BP741" s="45"/>
      <c r="BQ741" s="45"/>
      <c r="BR741" s="45"/>
      <c r="BS741" s="45"/>
      <c r="BT741" s="45"/>
      <c r="BU741" s="46">
        <f>SUM(BY726:BY740)</f>
        <v>115713.17784</v>
      </c>
      <c r="BV741" s="46"/>
      <c r="BW741" s="46"/>
      <c r="BX741" s="46"/>
      <c r="BY741" s="46"/>
      <c r="CH741" s="44" t="s">
        <v>30</v>
      </c>
      <c r="CI741" s="45"/>
      <c r="CJ741" s="45"/>
      <c r="CK741" s="45"/>
      <c r="CL741" s="45"/>
      <c r="CM741" s="45"/>
      <c r="CN741" s="45"/>
      <c r="CO741" s="46">
        <f>SUM(CS726:CS740)</f>
        <v>134028.72522</v>
      </c>
      <c r="CP741" s="46"/>
      <c r="CQ741" s="46"/>
      <c r="CR741" s="46"/>
      <c r="CS741" s="46"/>
      <c r="DB741" s="44" t="s">
        <v>30</v>
      </c>
      <c r="DC741" s="45"/>
      <c r="DD741" s="45"/>
      <c r="DE741" s="45"/>
      <c r="DF741" s="45"/>
      <c r="DG741" s="45"/>
      <c r="DH741" s="45"/>
      <c r="DI741" s="46">
        <f>SUM(DM726:DM740)</f>
        <v>134542.24524</v>
      </c>
      <c r="DJ741" s="46"/>
      <c r="DK741" s="46"/>
      <c r="DL741" s="46"/>
      <c r="DM741" s="46"/>
      <c r="DV741" s="44" t="s">
        <v>30</v>
      </c>
      <c r="DW741" s="45"/>
      <c r="DX741" s="45"/>
      <c r="DY741" s="45"/>
      <c r="DZ741" s="45"/>
      <c r="EA741" s="45"/>
      <c r="EB741" s="45"/>
      <c r="EC741" s="46">
        <f>SUM(EG726:EG740)</f>
        <v>169508.957805</v>
      </c>
      <c r="ED741" s="46"/>
      <c r="EE741" s="46"/>
      <c r="EF741" s="46"/>
      <c r="EG741" s="46"/>
    </row>
    <row r="742" customHeight="1" spans="6:137">
      <c r="F742" s="45"/>
      <c r="G742" s="45"/>
      <c r="H742" s="45"/>
      <c r="I742" s="45"/>
      <c r="J742" s="45"/>
      <c r="K742" s="45"/>
      <c r="L742" s="45"/>
      <c r="M742" s="46"/>
      <c r="N742" s="46"/>
      <c r="O742" s="46"/>
      <c r="P742" s="46"/>
      <c r="Q742" s="46"/>
      <c r="Z742" s="45"/>
      <c r="AA742" s="45"/>
      <c r="AB742" s="45"/>
      <c r="AC742" s="45"/>
      <c r="AD742" s="45"/>
      <c r="AE742" s="45"/>
      <c r="AF742" s="45"/>
      <c r="AG742" s="46"/>
      <c r="AH742" s="46"/>
      <c r="AI742" s="46"/>
      <c r="AJ742" s="46"/>
      <c r="AK742" s="46"/>
      <c r="AT742" s="45"/>
      <c r="AU742" s="45"/>
      <c r="AV742" s="45"/>
      <c r="AW742" s="45"/>
      <c r="AX742" s="45"/>
      <c r="AY742" s="45"/>
      <c r="AZ742" s="45"/>
      <c r="BA742" s="46"/>
      <c r="BB742" s="46"/>
      <c r="BC742" s="46"/>
      <c r="BD742" s="46"/>
      <c r="BE742" s="46"/>
      <c r="BN742" s="45"/>
      <c r="BO742" s="45"/>
      <c r="BP742" s="45"/>
      <c r="BQ742" s="45"/>
      <c r="BR742" s="45"/>
      <c r="BS742" s="45"/>
      <c r="BT742" s="45"/>
      <c r="BU742" s="46"/>
      <c r="BV742" s="46"/>
      <c r="BW742" s="46"/>
      <c r="BX742" s="46"/>
      <c r="BY742" s="46"/>
      <c r="CH742" s="45"/>
      <c r="CI742" s="45"/>
      <c r="CJ742" s="45"/>
      <c r="CK742" s="45"/>
      <c r="CL742" s="45"/>
      <c r="CM742" s="45"/>
      <c r="CN742" s="45"/>
      <c r="CO742" s="46"/>
      <c r="CP742" s="46"/>
      <c r="CQ742" s="46"/>
      <c r="CR742" s="46"/>
      <c r="CS742" s="46"/>
      <c r="DB742" s="45"/>
      <c r="DC742" s="45"/>
      <c r="DD742" s="45"/>
      <c r="DE742" s="45"/>
      <c r="DF742" s="45"/>
      <c r="DG742" s="45"/>
      <c r="DH742" s="45"/>
      <c r="DI742" s="46"/>
      <c r="DJ742" s="46"/>
      <c r="DK742" s="46"/>
      <c r="DL742" s="46"/>
      <c r="DM742" s="46"/>
      <c r="DV742" s="45"/>
      <c r="DW742" s="45"/>
      <c r="DX742" s="45"/>
      <c r="DY742" s="45"/>
      <c r="DZ742" s="45"/>
      <c r="EA742" s="45"/>
      <c r="EB742" s="45"/>
      <c r="EC742" s="46"/>
      <c r="ED742" s="46"/>
      <c r="EE742" s="46"/>
      <c r="EF742" s="46"/>
      <c r="EG742" s="46"/>
    </row>
    <row r="743" customHeight="1" spans="6:137">
      <c r="F743" s="45"/>
      <c r="G743" s="45"/>
      <c r="H743" s="45"/>
      <c r="I743" s="45"/>
      <c r="J743" s="45"/>
      <c r="K743" s="45"/>
      <c r="L743" s="45"/>
      <c r="M743" s="46"/>
      <c r="N743" s="46"/>
      <c r="O743" s="46"/>
      <c r="P743" s="46"/>
      <c r="Q743" s="46"/>
      <c r="Z743" s="45"/>
      <c r="AA743" s="45"/>
      <c r="AB743" s="45"/>
      <c r="AC743" s="45"/>
      <c r="AD743" s="45"/>
      <c r="AE743" s="45"/>
      <c r="AF743" s="45"/>
      <c r="AG743" s="46"/>
      <c r="AH743" s="46"/>
      <c r="AI743" s="46"/>
      <c r="AJ743" s="46"/>
      <c r="AK743" s="46"/>
      <c r="AT743" s="45"/>
      <c r="AU743" s="45"/>
      <c r="AV743" s="45"/>
      <c r="AW743" s="45"/>
      <c r="AX743" s="45"/>
      <c r="AY743" s="45"/>
      <c r="AZ743" s="45"/>
      <c r="BA743" s="46"/>
      <c r="BB743" s="46"/>
      <c r="BC743" s="46"/>
      <c r="BD743" s="46"/>
      <c r="BE743" s="46"/>
      <c r="BN743" s="45"/>
      <c r="BO743" s="45"/>
      <c r="BP743" s="45"/>
      <c r="BQ743" s="45"/>
      <c r="BR743" s="45"/>
      <c r="BS743" s="45"/>
      <c r="BT743" s="45"/>
      <c r="BU743" s="46"/>
      <c r="BV743" s="46"/>
      <c r="BW743" s="46"/>
      <c r="BX743" s="46"/>
      <c r="BY743" s="46"/>
      <c r="CH743" s="45"/>
      <c r="CI743" s="45"/>
      <c r="CJ743" s="45"/>
      <c r="CK743" s="45"/>
      <c r="CL743" s="45"/>
      <c r="CM743" s="45"/>
      <c r="CN743" s="45"/>
      <c r="CO743" s="46"/>
      <c r="CP743" s="46"/>
      <c r="CQ743" s="46"/>
      <c r="CR743" s="46"/>
      <c r="CS743" s="46"/>
      <c r="DB743" s="45"/>
      <c r="DC743" s="45"/>
      <c r="DD743" s="45"/>
      <c r="DE743" s="45"/>
      <c r="DF743" s="45"/>
      <c r="DG743" s="45"/>
      <c r="DH743" s="45"/>
      <c r="DI743" s="46"/>
      <c r="DJ743" s="46"/>
      <c r="DK743" s="46"/>
      <c r="DL743" s="46"/>
      <c r="DM743" s="46"/>
      <c r="DV743" s="45"/>
      <c r="DW743" s="45"/>
      <c r="DX743" s="45"/>
      <c r="DY743" s="45"/>
      <c r="DZ743" s="45"/>
      <c r="EA743" s="45"/>
      <c r="EB743" s="45"/>
      <c r="EC743" s="46"/>
      <c r="ED743" s="46"/>
      <c r="EE743" s="46"/>
      <c r="EF743" s="46"/>
      <c r="EG743" s="46"/>
    </row>
    <row r="744" customHeight="1" spans="6:137">
      <c r="F744" s="35" t="s">
        <v>31</v>
      </c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Z744" s="35" t="s">
        <v>31</v>
      </c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T744" s="35" t="s">
        <v>31</v>
      </c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N744" s="35" t="s">
        <v>31</v>
      </c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CH744" s="35" t="s">
        <v>31</v>
      </c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DB744" s="35" t="s">
        <v>31</v>
      </c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V744" s="35" t="s">
        <v>31</v>
      </c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</row>
    <row r="745" customHeight="1" spans="6:137">
      <c r="F745" s="13" t="s">
        <v>8</v>
      </c>
      <c r="G745" s="13"/>
      <c r="H745" s="13"/>
      <c r="I745" s="13"/>
      <c r="J745" s="13"/>
      <c r="K745" s="8" t="s">
        <v>53</v>
      </c>
      <c r="L745" s="8"/>
      <c r="M745" s="8"/>
      <c r="N745" s="8"/>
      <c r="O745" s="9" t="s">
        <v>38</v>
      </c>
      <c r="P745" s="9"/>
      <c r="Q745" s="41" t="s">
        <v>13</v>
      </c>
      <c r="Z745" s="13" t="s">
        <v>8</v>
      </c>
      <c r="AA745" s="13"/>
      <c r="AB745" s="13"/>
      <c r="AC745" s="13"/>
      <c r="AD745" s="13"/>
      <c r="AE745" s="8" t="s">
        <v>53</v>
      </c>
      <c r="AF745" s="8"/>
      <c r="AG745" s="8"/>
      <c r="AH745" s="8"/>
      <c r="AI745" s="9" t="s">
        <v>38</v>
      </c>
      <c r="AJ745" s="9"/>
      <c r="AK745" s="41" t="s">
        <v>13</v>
      </c>
      <c r="AT745" s="13" t="s">
        <v>8</v>
      </c>
      <c r="AU745" s="13"/>
      <c r="AV745" s="13"/>
      <c r="AW745" s="13"/>
      <c r="AX745" s="13"/>
      <c r="AY745" s="8" t="s">
        <v>53</v>
      </c>
      <c r="AZ745" s="8"/>
      <c r="BA745" s="8"/>
      <c r="BB745" s="8"/>
      <c r="BC745" s="9" t="s">
        <v>38</v>
      </c>
      <c r="BD745" s="9"/>
      <c r="BE745" s="41" t="s">
        <v>13</v>
      </c>
      <c r="BN745" s="13" t="s">
        <v>8</v>
      </c>
      <c r="BO745" s="13"/>
      <c r="BP745" s="13"/>
      <c r="BQ745" s="13"/>
      <c r="BR745" s="13"/>
      <c r="BS745" s="8" t="s">
        <v>53</v>
      </c>
      <c r="BT745" s="8"/>
      <c r="BU745" s="8"/>
      <c r="BV745" s="8"/>
      <c r="BW745" s="9" t="s">
        <v>38</v>
      </c>
      <c r="BX745" s="9"/>
      <c r="BY745" s="41" t="s">
        <v>13</v>
      </c>
      <c r="CH745" s="13" t="s">
        <v>8</v>
      </c>
      <c r="CI745" s="13"/>
      <c r="CJ745" s="13"/>
      <c r="CK745" s="13"/>
      <c r="CL745" s="13"/>
      <c r="CM745" s="8" t="s">
        <v>53</v>
      </c>
      <c r="CN745" s="8"/>
      <c r="CO745" s="8"/>
      <c r="CP745" s="8"/>
      <c r="CQ745" s="9" t="s">
        <v>38</v>
      </c>
      <c r="CR745" s="9"/>
      <c r="CS745" s="41" t="s">
        <v>13</v>
      </c>
      <c r="DB745" s="13" t="s">
        <v>8</v>
      </c>
      <c r="DC745" s="13"/>
      <c r="DD745" s="13"/>
      <c r="DE745" s="13"/>
      <c r="DF745" s="13"/>
      <c r="DG745" s="8" t="s">
        <v>53</v>
      </c>
      <c r="DH745" s="8"/>
      <c r="DI745" s="8"/>
      <c r="DJ745" s="8"/>
      <c r="DK745" s="9" t="s">
        <v>38</v>
      </c>
      <c r="DL745" s="9"/>
      <c r="DM745" s="41" t="s">
        <v>13</v>
      </c>
      <c r="DV745" s="13" t="s">
        <v>8</v>
      </c>
      <c r="DW745" s="13"/>
      <c r="DX745" s="13"/>
      <c r="DY745" s="13"/>
      <c r="DZ745" s="13"/>
      <c r="EA745" s="8" t="s">
        <v>53</v>
      </c>
      <c r="EB745" s="8"/>
      <c r="EC745" s="8"/>
      <c r="ED745" s="8"/>
      <c r="EE745" s="9" t="s">
        <v>38</v>
      </c>
      <c r="EF745" s="9"/>
      <c r="EG745" s="41" t="s">
        <v>13</v>
      </c>
    </row>
    <row r="746" customHeight="1" spans="6:137">
      <c r="F746" s="13" t="s">
        <v>54</v>
      </c>
      <c r="G746" s="13" t="s">
        <v>55</v>
      </c>
      <c r="H746" s="13" t="s">
        <v>56</v>
      </c>
      <c r="I746" s="13" t="s">
        <v>57</v>
      </c>
      <c r="J746" s="13" t="s">
        <v>8</v>
      </c>
      <c r="K746" s="8" t="s">
        <v>58</v>
      </c>
      <c r="L746" s="8" t="s">
        <v>26</v>
      </c>
      <c r="M746" s="8" t="s">
        <v>27</v>
      </c>
      <c r="N746" s="42" t="s">
        <v>28</v>
      </c>
      <c r="O746" s="9" t="s">
        <v>59</v>
      </c>
      <c r="P746" s="9" t="s">
        <v>60</v>
      </c>
      <c r="Q746" s="41"/>
      <c r="Z746" s="13" t="s">
        <v>54</v>
      </c>
      <c r="AA746" s="13" t="s">
        <v>55</v>
      </c>
      <c r="AB746" s="13" t="s">
        <v>56</v>
      </c>
      <c r="AC746" s="13" t="s">
        <v>57</v>
      </c>
      <c r="AD746" s="13" t="s">
        <v>8</v>
      </c>
      <c r="AE746" s="8" t="s">
        <v>58</v>
      </c>
      <c r="AF746" s="8" t="s">
        <v>26</v>
      </c>
      <c r="AG746" s="8" t="s">
        <v>27</v>
      </c>
      <c r="AH746" s="42" t="s">
        <v>28</v>
      </c>
      <c r="AI746" s="9" t="s">
        <v>59</v>
      </c>
      <c r="AJ746" s="9" t="s">
        <v>60</v>
      </c>
      <c r="AK746" s="41"/>
      <c r="AT746" s="13" t="s">
        <v>54</v>
      </c>
      <c r="AU746" s="13" t="s">
        <v>55</v>
      </c>
      <c r="AV746" s="13" t="s">
        <v>56</v>
      </c>
      <c r="AW746" s="13" t="s">
        <v>57</v>
      </c>
      <c r="AX746" s="13" t="s">
        <v>8</v>
      </c>
      <c r="AY746" s="8" t="s">
        <v>58</v>
      </c>
      <c r="AZ746" s="8" t="s">
        <v>26</v>
      </c>
      <c r="BA746" s="8" t="s">
        <v>27</v>
      </c>
      <c r="BB746" s="42" t="s">
        <v>28</v>
      </c>
      <c r="BC746" s="9" t="s">
        <v>59</v>
      </c>
      <c r="BD746" s="9" t="s">
        <v>60</v>
      </c>
      <c r="BE746" s="41"/>
      <c r="BN746" s="13" t="s">
        <v>54</v>
      </c>
      <c r="BO746" s="13" t="s">
        <v>55</v>
      </c>
      <c r="BP746" s="13" t="s">
        <v>56</v>
      </c>
      <c r="BQ746" s="13" t="s">
        <v>57</v>
      </c>
      <c r="BR746" s="13" t="s">
        <v>8</v>
      </c>
      <c r="BS746" s="8" t="s">
        <v>58</v>
      </c>
      <c r="BT746" s="8" t="s">
        <v>26</v>
      </c>
      <c r="BU746" s="8" t="s">
        <v>27</v>
      </c>
      <c r="BV746" s="42" t="s">
        <v>28</v>
      </c>
      <c r="BW746" s="9" t="s">
        <v>59</v>
      </c>
      <c r="BX746" s="9" t="s">
        <v>60</v>
      </c>
      <c r="BY746" s="41"/>
      <c r="CH746" s="13" t="s">
        <v>54</v>
      </c>
      <c r="CI746" s="13" t="s">
        <v>55</v>
      </c>
      <c r="CJ746" s="13" t="s">
        <v>56</v>
      </c>
      <c r="CK746" s="13" t="s">
        <v>57</v>
      </c>
      <c r="CL746" s="13" t="s">
        <v>8</v>
      </c>
      <c r="CM746" s="8" t="s">
        <v>58</v>
      </c>
      <c r="CN746" s="8" t="s">
        <v>26</v>
      </c>
      <c r="CO746" s="8" t="s">
        <v>27</v>
      </c>
      <c r="CP746" s="42" t="s">
        <v>28</v>
      </c>
      <c r="CQ746" s="9" t="s">
        <v>59</v>
      </c>
      <c r="CR746" s="9" t="s">
        <v>60</v>
      </c>
      <c r="CS746" s="41"/>
      <c r="DB746" s="13" t="s">
        <v>54</v>
      </c>
      <c r="DC746" s="13" t="s">
        <v>55</v>
      </c>
      <c r="DD746" s="13" t="s">
        <v>56</v>
      </c>
      <c r="DE746" s="13" t="s">
        <v>57</v>
      </c>
      <c r="DF746" s="13" t="s">
        <v>8</v>
      </c>
      <c r="DG746" s="8" t="s">
        <v>58</v>
      </c>
      <c r="DH746" s="8" t="s">
        <v>26</v>
      </c>
      <c r="DI746" s="8" t="s">
        <v>27</v>
      </c>
      <c r="DJ746" s="42" t="s">
        <v>28</v>
      </c>
      <c r="DK746" s="9" t="s">
        <v>59</v>
      </c>
      <c r="DL746" s="9" t="s">
        <v>60</v>
      </c>
      <c r="DM746" s="41"/>
      <c r="DV746" s="13" t="s">
        <v>54</v>
      </c>
      <c r="DW746" s="13" t="s">
        <v>55</v>
      </c>
      <c r="DX746" s="13" t="s">
        <v>56</v>
      </c>
      <c r="DY746" s="13" t="s">
        <v>57</v>
      </c>
      <c r="DZ746" s="13" t="s">
        <v>8</v>
      </c>
      <c r="EA746" s="8" t="s">
        <v>58</v>
      </c>
      <c r="EB746" s="8" t="s">
        <v>26</v>
      </c>
      <c r="EC746" s="8" t="s">
        <v>27</v>
      </c>
      <c r="ED746" s="42" t="s">
        <v>28</v>
      </c>
      <c r="EE746" s="9" t="s">
        <v>59</v>
      </c>
      <c r="EF746" s="9" t="s">
        <v>60</v>
      </c>
      <c r="EG746" s="41"/>
    </row>
    <row r="747" customHeight="1" spans="6:137">
      <c r="F747" s="11">
        <v>2171</v>
      </c>
      <c r="G747" s="12">
        <v>1.728</v>
      </c>
      <c r="H747" s="11">
        <v>1</v>
      </c>
      <c r="I747" s="11">
        <v>0</v>
      </c>
      <c r="J747" s="13">
        <f t="shared" ref="J747:J757" si="1532">F747*G747*H747+I747</f>
        <v>3751.488</v>
      </c>
      <c r="K747" s="11">
        <v>1</v>
      </c>
      <c r="L747" s="11">
        <v>0.97</v>
      </c>
      <c r="M747" s="11">
        <v>2.11</v>
      </c>
      <c r="N747" s="42">
        <f t="shared" ref="N747:N757" si="1533">L747*M747+1</f>
        <v>3.0467</v>
      </c>
      <c r="O747" s="11">
        <v>1.275</v>
      </c>
      <c r="P747" s="9">
        <v>0.5</v>
      </c>
      <c r="Q747" s="43">
        <f t="shared" ref="Q747:Q757" si="1534">J747*K747*N747*O747*P747</f>
        <v>7286.40728712</v>
      </c>
      <c r="Z747" s="11">
        <v>2171</v>
      </c>
      <c r="AA747" s="12">
        <v>1.728</v>
      </c>
      <c r="AB747" s="11">
        <v>1</v>
      </c>
      <c r="AC747" s="11">
        <v>0</v>
      </c>
      <c r="AD747" s="13">
        <f t="shared" ref="AD747:AD757" si="1535">Z747*AA747*AB747+AC747</f>
        <v>3751.488</v>
      </c>
      <c r="AE747" s="11">
        <v>1</v>
      </c>
      <c r="AF747" s="11">
        <v>0.97</v>
      </c>
      <c r="AG747" s="11">
        <v>2.11</v>
      </c>
      <c r="AH747" s="42">
        <f t="shared" ref="AH747:AH757" si="1536">AF747*AG747+1</f>
        <v>3.0467</v>
      </c>
      <c r="AI747" s="11">
        <v>1.275</v>
      </c>
      <c r="AJ747" s="9">
        <v>0.5</v>
      </c>
      <c r="AK747" s="43">
        <f t="shared" ref="AK747:AK757" si="1537">AD747*AE747*AH747*AI747*AJ747</f>
        <v>7286.40728712</v>
      </c>
      <c r="AT747" s="11">
        <v>2171</v>
      </c>
      <c r="AU747" s="12">
        <v>1.728</v>
      </c>
      <c r="AV747" s="11">
        <v>1</v>
      </c>
      <c r="AW747" s="11">
        <v>0</v>
      </c>
      <c r="AX747" s="13">
        <f t="shared" ref="AX747:AX757" si="1538">AT747*AU747*AV747+AW747</f>
        <v>3751.488</v>
      </c>
      <c r="AY747" s="11">
        <v>1</v>
      </c>
      <c r="AZ747" s="11">
        <v>0.97</v>
      </c>
      <c r="BA747" s="11">
        <v>2.11</v>
      </c>
      <c r="BB747" s="42">
        <f t="shared" ref="BB747:BB757" si="1539">AZ747*BA747+1</f>
        <v>3.0467</v>
      </c>
      <c r="BC747" s="11">
        <v>1.275</v>
      </c>
      <c r="BD747" s="9">
        <v>0.5</v>
      </c>
      <c r="BE747" s="43">
        <f t="shared" ref="BE747:BE757" si="1540">AX747*AY747*BB747*BC747*BD747</f>
        <v>7286.40728712</v>
      </c>
      <c r="BN747" s="11">
        <v>2171</v>
      </c>
      <c r="BO747" s="12">
        <v>1.728</v>
      </c>
      <c r="BP747" s="11">
        <v>1</v>
      </c>
      <c r="BQ747" s="11">
        <v>0</v>
      </c>
      <c r="BR747" s="13">
        <f t="shared" ref="BR747:BR757" si="1541">BN747*BO747*BP747+BQ747</f>
        <v>3751.488</v>
      </c>
      <c r="BS747" s="11">
        <v>1</v>
      </c>
      <c r="BT747" s="11">
        <v>0.97</v>
      </c>
      <c r="BU747" s="11">
        <v>2.11</v>
      </c>
      <c r="BV747" s="42">
        <f t="shared" ref="BV747:BV757" si="1542">BT747*BU747+1</f>
        <v>3.0467</v>
      </c>
      <c r="BW747" s="11">
        <v>1.275</v>
      </c>
      <c r="BX747" s="9">
        <v>0.5</v>
      </c>
      <c r="BY747" s="43">
        <f t="shared" ref="BY747:BY757" si="1543">BR747*BS747*BV747*BW747*BX747</f>
        <v>7286.40728712</v>
      </c>
      <c r="CH747" s="11">
        <v>2171</v>
      </c>
      <c r="CI747" s="12">
        <v>1.728</v>
      </c>
      <c r="CJ747" s="11">
        <v>1</v>
      </c>
      <c r="CK747" s="11">
        <v>0</v>
      </c>
      <c r="CL747" s="13">
        <f t="shared" ref="CL747:CL757" si="1544">CH747*CI747*CJ747+CK747</f>
        <v>3751.488</v>
      </c>
      <c r="CM747" s="11">
        <v>1</v>
      </c>
      <c r="CN747" s="11">
        <v>0.97</v>
      </c>
      <c r="CO747" s="11">
        <v>2.11</v>
      </c>
      <c r="CP747" s="42">
        <f t="shared" ref="CP747:CP757" si="1545">CN747*CO747+1</f>
        <v>3.0467</v>
      </c>
      <c r="CQ747" s="11">
        <v>1.275</v>
      </c>
      <c r="CR747" s="9">
        <v>0.5</v>
      </c>
      <c r="CS747" s="43">
        <f t="shared" ref="CS747:CS757" si="1546">CL747*CM747*CP747*CQ747*CR747</f>
        <v>7286.40728712</v>
      </c>
      <c r="DB747" s="11">
        <v>2171</v>
      </c>
      <c r="DC747" s="12">
        <v>1.728</v>
      </c>
      <c r="DD747" s="11">
        <v>1</v>
      </c>
      <c r="DE747" s="11">
        <v>0</v>
      </c>
      <c r="DF747" s="13">
        <f t="shared" ref="DF747:DF757" si="1547">DB747*DC747*DD747+DE747</f>
        <v>3751.488</v>
      </c>
      <c r="DG747" s="11">
        <v>1</v>
      </c>
      <c r="DH747" s="11">
        <v>0.97</v>
      </c>
      <c r="DI747" s="11">
        <v>2.11</v>
      </c>
      <c r="DJ747" s="42">
        <f t="shared" ref="DJ747:DJ757" si="1548">DH747*DI747+1</f>
        <v>3.0467</v>
      </c>
      <c r="DK747" s="11">
        <v>1.275</v>
      </c>
      <c r="DL747" s="9">
        <v>0.5</v>
      </c>
      <c r="DM747" s="43">
        <f t="shared" ref="DM747:DM757" si="1549">DF747*DG747*DJ747*DK747*DL747</f>
        <v>7286.40728712</v>
      </c>
      <c r="DV747" s="11">
        <v>2171</v>
      </c>
      <c r="DW747" s="12">
        <v>1.728</v>
      </c>
      <c r="DX747" s="11">
        <v>1</v>
      </c>
      <c r="DY747" s="11">
        <v>0</v>
      </c>
      <c r="DZ747" s="13">
        <f t="shared" ref="DZ747:DZ757" si="1550">DV747*DW747*DX747+DY747</f>
        <v>3751.488</v>
      </c>
      <c r="EA747" s="11">
        <v>1</v>
      </c>
      <c r="EB747" s="11">
        <v>0.97</v>
      </c>
      <c r="EC747" s="11">
        <v>2.91</v>
      </c>
      <c r="ED747" s="42">
        <f t="shared" ref="ED747:ED757" si="1551">EB747*EC747+1</f>
        <v>3.8227</v>
      </c>
      <c r="EE747" s="11">
        <v>1.275</v>
      </c>
      <c r="EF747" s="9">
        <v>0.5</v>
      </c>
      <c r="EG747" s="43">
        <f t="shared" ref="EG747:EG757" si="1552">DZ747*EA747*ED747*EE747*EF747</f>
        <v>9142.26840072</v>
      </c>
    </row>
    <row r="748" customHeight="1" spans="6:137">
      <c r="F748" s="11">
        <v>2171</v>
      </c>
      <c r="G748" s="12">
        <v>1.728</v>
      </c>
      <c r="H748" s="11">
        <v>1</v>
      </c>
      <c r="I748" s="11">
        <v>0</v>
      </c>
      <c r="J748" s="13">
        <f t="shared" si="1532"/>
        <v>3751.488</v>
      </c>
      <c r="K748" s="11">
        <v>1</v>
      </c>
      <c r="L748" s="11">
        <v>0.97</v>
      </c>
      <c r="M748" s="11">
        <v>2.11</v>
      </c>
      <c r="N748" s="42">
        <f t="shared" si="1533"/>
        <v>3.0467</v>
      </c>
      <c r="O748" s="11">
        <v>1.275</v>
      </c>
      <c r="P748" s="9">
        <v>0.5</v>
      </c>
      <c r="Q748" s="43">
        <f t="shared" si="1534"/>
        <v>7286.40728712</v>
      </c>
      <c r="Z748" s="11">
        <v>2171</v>
      </c>
      <c r="AA748" s="12">
        <v>1.728</v>
      </c>
      <c r="AB748" s="11">
        <v>1</v>
      </c>
      <c r="AC748" s="11">
        <v>0</v>
      </c>
      <c r="AD748" s="13">
        <f t="shared" si="1535"/>
        <v>3751.488</v>
      </c>
      <c r="AE748" s="11">
        <v>1</v>
      </c>
      <c r="AF748" s="11">
        <v>0.97</v>
      </c>
      <c r="AG748" s="11">
        <v>2.11</v>
      </c>
      <c r="AH748" s="42">
        <f t="shared" si="1536"/>
        <v>3.0467</v>
      </c>
      <c r="AI748" s="11">
        <v>1.275</v>
      </c>
      <c r="AJ748" s="9">
        <v>0.5</v>
      </c>
      <c r="AK748" s="43">
        <f t="shared" si="1537"/>
        <v>7286.40728712</v>
      </c>
      <c r="AT748" s="11">
        <v>2171</v>
      </c>
      <c r="AU748" s="12">
        <v>1.728</v>
      </c>
      <c r="AV748" s="11">
        <v>1</v>
      </c>
      <c r="AW748" s="11">
        <v>0</v>
      </c>
      <c r="AX748" s="13">
        <f t="shared" si="1538"/>
        <v>3751.488</v>
      </c>
      <c r="AY748" s="11">
        <v>1</v>
      </c>
      <c r="AZ748" s="11">
        <v>0.97</v>
      </c>
      <c r="BA748" s="11">
        <v>2.11</v>
      </c>
      <c r="BB748" s="42">
        <f t="shared" si="1539"/>
        <v>3.0467</v>
      </c>
      <c r="BC748" s="11">
        <v>1.275</v>
      </c>
      <c r="BD748" s="9">
        <v>0.5</v>
      </c>
      <c r="BE748" s="43">
        <f t="shared" si="1540"/>
        <v>7286.40728712</v>
      </c>
      <c r="BN748" s="11">
        <v>2171</v>
      </c>
      <c r="BO748" s="12">
        <v>1.728</v>
      </c>
      <c r="BP748" s="11">
        <v>1</v>
      </c>
      <c r="BQ748" s="11">
        <v>0</v>
      </c>
      <c r="BR748" s="13">
        <f t="shared" si="1541"/>
        <v>3751.488</v>
      </c>
      <c r="BS748" s="11">
        <v>1</v>
      </c>
      <c r="BT748" s="11">
        <v>0.97</v>
      </c>
      <c r="BU748" s="11">
        <v>2.11</v>
      </c>
      <c r="BV748" s="42">
        <f t="shared" si="1542"/>
        <v>3.0467</v>
      </c>
      <c r="BW748" s="11">
        <v>1.275</v>
      </c>
      <c r="BX748" s="9">
        <v>0.5</v>
      </c>
      <c r="BY748" s="43">
        <f t="shared" si="1543"/>
        <v>7286.40728712</v>
      </c>
      <c r="CH748" s="11">
        <v>2171</v>
      </c>
      <c r="CI748" s="12">
        <v>1.728</v>
      </c>
      <c r="CJ748" s="11">
        <v>1</v>
      </c>
      <c r="CK748" s="11">
        <v>0</v>
      </c>
      <c r="CL748" s="13">
        <f t="shared" si="1544"/>
        <v>3751.488</v>
      </c>
      <c r="CM748" s="11">
        <v>1</v>
      </c>
      <c r="CN748" s="11">
        <v>0.97</v>
      </c>
      <c r="CO748" s="11">
        <v>2.11</v>
      </c>
      <c r="CP748" s="42">
        <f t="shared" si="1545"/>
        <v>3.0467</v>
      </c>
      <c r="CQ748" s="11">
        <v>1.275</v>
      </c>
      <c r="CR748" s="9">
        <v>0.5</v>
      </c>
      <c r="CS748" s="43">
        <f t="shared" si="1546"/>
        <v>7286.40728712</v>
      </c>
      <c r="DB748" s="11">
        <v>2171</v>
      </c>
      <c r="DC748" s="12">
        <v>1.728</v>
      </c>
      <c r="DD748" s="11">
        <v>1</v>
      </c>
      <c r="DE748" s="11">
        <v>0</v>
      </c>
      <c r="DF748" s="13">
        <f t="shared" si="1547"/>
        <v>3751.488</v>
      </c>
      <c r="DG748" s="11">
        <v>1</v>
      </c>
      <c r="DH748" s="11">
        <v>0.97</v>
      </c>
      <c r="DI748" s="11">
        <v>2.11</v>
      </c>
      <c r="DJ748" s="42">
        <f t="shared" si="1548"/>
        <v>3.0467</v>
      </c>
      <c r="DK748" s="11">
        <v>1.275</v>
      </c>
      <c r="DL748" s="9">
        <v>0.5</v>
      </c>
      <c r="DM748" s="43">
        <f t="shared" si="1549"/>
        <v>7286.40728712</v>
      </c>
      <c r="DV748" s="11">
        <v>2171</v>
      </c>
      <c r="DW748" s="12">
        <v>1.728</v>
      </c>
      <c r="DX748" s="11">
        <v>1</v>
      </c>
      <c r="DY748" s="11">
        <v>0</v>
      </c>
      <c r="DZ748" s="13">
        <f t="shared" si="1550"/>
        <v>3751.488</v>
      </c>
      <c r="EA748" s="11">
        <v>1</v>
      </c>
      <c r="EB748" s="11">
        <v>0.97</v>
      </c>
      <c r="EC748" s="11">
        <v>2.91</v>
      </c>
      <c r="ED748" s="42">
        <f t="shared" si="1551"/>
        <v>3.8227</v>
      </c>
      <c r="EE748" s="11">
        <v>1.275</v>
      </c>
      <c r="EF748" s="9">
        <v>0.5</v>
      </c>
      <c r="EG748" s="43">
        <f t="shared" si="1552"/>
        <v>9142.26840072</v>
      </c>
    </row>
    <row r="749" customHeight="1" spans="6:137">
      <c r="F749" s="11">
        <v>2171</v>
      </c>
      <c r="G749" s="12">
        <v>1.728</v>
      </c>
      <c r="H749" s="11">
        <v>1</v>
      </c>
      <c r="I749" s="11">
        <v>0</v>
      </c>
      <c r="J749" s="13">
        <f t="shared" si="1532"/>
        <v>3751.488</v>
      </c>
      <c r="K749" s="11">
        <v>1</v>
      </c>
      <c r="L749" s="11">
        <v>0.97</v>
      </c>
      <c r="M749" s="11">
        <v>2.11</v>
      </c>
      <c r="N749" s="42">
        <f t="shared" si="1533"/>
        <v>3.0467</v>
      </c>
      <c r="O749" s="11">
        <v>1.275</v>
      </c>
      <c r="P749" s="9">
        <v>0.5</v>
      </c>
      <c r="Q749" s="43">
        <f t="shared" si="1534"/>
        <v>7286.40728712</v>
      </c>
      <c r="Z749" s="11">
        <v>2171</v>
      </c>
      <c r="AA749" s="12">
        <v>1.728</v>
      </c>
      <c r="AB749" s="11">
        <v>1</v>
      </c>
      <c r="AC749" s="11">
        <v>0</v>
      </c>
      <c r="AD749" s="13">
        <f t="shared" si="1535"/>
        <v>3751.488</v>
      </c>
      <c r="AE749" s="11">
        <v>1</v>
      </c>
      <c r="AF749" s="11">
        <v>0.97</v>
      </c>
      <c r="AG749" s="11">
        <v>2.11</v>
      </c>
      <c r="AH749" s="42">
        <f t="shared" si="1536"/>
        <v>3.0467</v>
      </c>
      <c r="AI749" s="11">
        <v>1.275</v>
      </c>
      <c r="AJ749" s="9">
        <v>0.5</v>
      </c>
      <c r="AK749" s="43">
        <f t="shared" si="1537"/>
        <v>7286.40728712</v>
      </c>
      <c r="AT749" s="11">
        <v>2171</v>
      </c>
      <c r="AU749" s="12">
        <v>1.728</v>
      </c>
      <c r="AV749" s="11">
        <v>1</v>
      </c>
      <c r="AW749" s="11">
        <v>0</v>
      </c>
      <c r="AX749" s="13">
        <f t="shared" si="1538"/>
        <v>3751.488</v>
      </c>
      <c r="AY749" s="11">
        <v>1</v>
      </c>
      <c r="AZ749" s="11">
        <v>0.97</v>
      </c>
      <c r="BA749" s="11">
        <v>2.11</v>
      </c>
      <c r="BB749" s="42">
        <f t="shared" si="1539"/>
        <v>3.0467</v>
      </c>
      <c r="BC749" s="11">
        <v>1.275</v>
      </c>
      <c r="BD749" s="9">
        <v>0.5</v>
      </c>
      <c r="BE749" s="43">
        <f t="shared" si="1540"/>
        <v>7286.40728712</v>
      </c>
      <c r="BN749" s="11">
        <v>2171</v>
      </c>
      <c r="BO749" s="12">
        <v>1.728</v>
      </c>
      <c r="BP749" s="11">
        <v>1</v>
      </c>
      <c r="BQ749" s="11">
        <v>0</v>
      </c>
      <c r="BR749" s="13">
        <f t="shared" si="1541"/>
        <v>3751.488</v>
      </c>
      <c r="BS749" s="11">
        <v>1</v>
      </c>
      <c r="BT749" s="11">
        <v>0.97</v>
      </c>
      <c r="BU749" s="11">
        <v>2.11</v>
      </c>
      <c r="BV749" s="42">
        <f t="shared" si="1542"/>
        <v>3.0467</v>
      </c>
      <c r="BW749" s="11">
        <v>1.275</v>
      </c>
      <c r="BX749" s="9">
        <v>0.5</v>
      </c>
      <c r="BY749" s="43">
        <f t="shared" si="1543"/>
        <v>7286.40728712</v>
      </c>
      <c r="CH749" s="11">
        <v>2171</v>
      </c>
      <c r="CI749" s="12">
        <v>1.728</v>
      </c>
      <c r="CJ749" s="11">
        <v>1</v>
      </c>
      <c r="CK749" s="11">
        <v>0</v>
      </c>
      <c r="CL749" s="13">
        <f t="shared" si="1544"/>
        <v>3751.488</v>
      </c>
      <c r="CM749" s="11">
        <v>1</v>
      </c>
      <c r="CN749" s="11">
        <v>0.97</v>
      </c>
      <c r="CO749" s="11">
        <v>2.11</v>
      </c>
      <c r="CP749" s="42">
        <f t="shared" si="1545"/>
        <v>3.0467</v>
      </c>
      <c r="CQ749" s="11">
        <v>1.275</v>
      </c>
      <c r="CR749" s="9">
        <v>0.5</v>
      </c>
      <c r="CS749" s="43">
        <f t="shared" si="1546"/>
        <v>7286.40728712</v>
      </c>
      <c r="DB749" s="11">
        <v>2171</v>
      </c>
      <c r="DC749" s="12">
        <v>1.728</v>
      </c>
      <c r="DD749" s="11">
        <v>1</v>
      </c>
      <c r="DE749" s="11">
        <v>0</v>
      </c>
      <c r="DF749" s="13">
        <f t="shared" si="1547"/>
        <v>3751.488</v>
      </c>
      <c r="DG749" s="11">
        <v>1</v>
      </c>
      <c r="DH749" s="11">
        <v>0.97</v>
      </c>
      <c r="DI749" s="11">
        <v>2.11</v>
      </c>
      <c r="DJ749" s="42">
        <f t="shared" si="1548"/>
        <v>3.0467</v>
      </c>
      <c r="DK749" s="11">
        <v>1.275</v>
      </c>
      <c r="DL749" s="9">
        <v>0.5</v>
      </c>
      <c r="DM749" s="43">
        <f t="shared" si="1549"/>
        <v>7286.40728712</v>
      </c>
      <c r="DV749" s="11">
        <v>2171</v>
      </c>
      <c r="DW749" s="12">
        <v>1.728</v>
      </c>
      <c r="DX749" s="11">
        <v>1</v>
      </c>
      <c r="DY749" s="11">
        <v>0</v>
      </c>
      <c r="DZ749" s="13">
        <f t="shared" si="1550"/>
        <v>3751.488</v>
      </c>
      <c r="EA749" s="11">
        <v>1</v>
      </c>
      <c r="EB749" s="11">
        <v>0.97</v>
      </c>
      <c r="EC749" s="11">
        <v>2.91</v>
      </c>
      <c r="ED749" s="42">
        <f t="shared" si="1551"/>
        <v>3.8227</v>
      </c>
      <c r="EE749" s="11">
        <v>1.275</v>
      </c>
      <c r="EF749" s="9">
        <v>0.5</v>
      </c>
      <c r="EG749" s="43">
        <f t="shared" si="1552"/>
        <v>9142.26840072</v>
      </c>
    </row>
    <row r="750" customHeight="1" spans="6:137">
      <c r="F750" s="11">
        <v>2171</v>
      </c>
      <c r="G750" s="12">
        <v>1.728</v>
      </c>
      <c r="H750" s="11">
        <v>1</v>
      </c>
      <c r="I750" s="11">
        <v>0</v>
      </c>
      <c r="J750" s="13">
        <f t="shared" si="1532"/>
        <v>3751.488</v>
      </c>
      <c r="K750" s="11">
        <v>1</v>
      </c>
      <c r="L750" s="11">
        <v>0.97</v>
      </c>
      <c r="M750" s="11">
        <v>2.11</v>
      </c>
      <c r="N750" s="42">
        <f t="shared" si="1533"/>
        <v>3.0467</v>
      </c>
      <c r="O750" s="11">
        <v>1.275</v>
      </c>
      <c r="P750" s="9">
        <v>0.5</v>
      </c>
      <c r="Q750" s="43">
        <f t="shared" si="1534"/>
        <v>7286.40728712</v>
      </c>
      <c r="Z750" s="11">
        <v>2171</v>
      </c>
      <c r="AA750" s="12">
        <v>1.728</v>
      </c>
      <c r="AB750" s="11">
        <v>1</v>
      </c>
      <c r="AC750" s="11">
        <v>0</v>
      </c>
      <c r="AD750" s="13">
        <f t="shared" si="1535"/>
        <v>3751.488</v>
      </c>
      <c r="AE750" s="11">
        <v>1</v>
      </c>
      <c r="AF750" s="11">
        <v>0.97</v>
      </c>
      <c r="AG750" s="11">
        <v>2.11</v>
      </c>
      <c r="AH750" s="42">
        <f t="shared" si="1536"/>
        <v>3.0467</v>
      </c>
      <c r="AI750" s="11">
        <v>1.275</v>
      </c>
      <c r="AJ750" s="9">
        <v>0.5</v>
      </c>
      <c r="AK750" s="43">
        <f t="shared" si="1537"/>
        <v>7286.40728712</v>
      </c>
      <c r="AT750" s="11">
        <v>2171</v>
      </c>
      <c r="AU750" s="12">
        <v>1.728</v>
      </c>
      <c r="AV750" s="11">
        <v>1</v>
      </c>
      <c r="AW750" s="11">
        <v>0</v>
      </c>
      <c r="AX750" s="13">
        <f t="shared" si="1538"/>
        <v>3751.488</v>
      </c>
      <c r="AY750" s="11">
        <v>1</v>
      </c>
      <c r="AZ750" s="11">
        <v>0.97</v>
      </c>
      <c r="BA750" s="11">
        <v>2.11</v>
      </c>
      <c r="BB750" s="42">
        <f t="shared" si="1539"/>
        <v>3.0467</v>
      </c>
      <c r="BC750" s="11">
        <v>1.275</v>
      </c>
      <c r="BD750" s="9">
        <v>0.5</v>
      </c>
      <c r="BE750" s="43">
        <f t="shared" si="1540"/>
        <v>7286.40728712</v>
      </c>
      <c r="BN750" s="11">
        <v>2171</v>
      </c>
      <c r="BO750" s="12">
        <v>1.728</v>
      </c>
      <c r="BP750" s="11">
        <v>1</v>
      </c>
      <c r="BQ750" s="11">
        <v>0</v>
      </c>
      <c r="BR750" s="13">
        <f t="shared" si="1541"/>
        <v>3751.488</v>
      </c>
      <c r="BS750" s="11">
        <v>1</v>
      </c>
      <c r="BT750" s="11">
        <v>0.97</v>
      </c>
      <c r="BU750" s="11">
        <v>2.11</v>
      </c>
      <c r="BV750" s="42">
        <f t="shared" si="1542"/>
        <v>3.0467</v>
      </c>
      <c r="BW750" s="11">
        <v>1.275</v>
      </c>
      <c r="BX750" s="9">
        <v>0.5</v>
      </c>
      <c r="BY750" s="43">
        <f t="shared" si="1543"/>
        <v>7286.40728712</v>
      </c>
      <c r="CH750" s="11">
        <v>2171</v>
      </c>
      <c r="CI750" s="12">
        <v>1.728</v>
      </c>
      <c r="CJ750" s="11">
        <v>1</v>
      </c>
      <c r="CK750" s="11">
        <v>0</v>
      </c>
      <c r="CL750" s="13">
        <f t="shared" si="1544"/>
        <v>3751.488</v>
      </c>
      <c r="CM750" s="11">
        <v>1</v>
      </c>
      <c r="CN750" s="11">
        <v>0.97</v>
      </c>
      <c r="CO750" s="11">
        <v>2.11</v>
      </c>
      <c r="CP750" s="42">
        <f t="shared" si="1545"/>
        <v>3.0467</v>
      </c>
      <c r="CQ750" s="11">
        <v>1.275</v>
      </c>
      <c r="CR750" s="9">
        <v>0.5</v>
      </c>
      <c r="CS750" s="43">
        <f t="shared" si="1546"/>
        <v>7286.40728712</v>
      </c>
      <c r="DB750" s="11">
        <v>2171</v>
      </c>
      <c r="DC750" s="12">
        <v>1.728</v>
      </c>
      <c r="DD750" s="11">
        <v>1</v>
      </c>
      <c r="DE750" s="11">
        <v>0</v>
      </c>
      <c r="DF750" s="13">
        <f t="shared" si="1547"/>
        <v>3751.488</v>
      </c>
      <c r="DG750" s="11">
        <v>1</v>
      </c>
      <c r="DH750" s="11">
        <v>0.97</v>
      </c>
      <c r="DI750" s="11">
        <v>2.11</v>
      </c>
      <c r="DJ750" s="42">
        <f t="shared" si="1548"/>
        <v>3.0467</v>
      </c>
      <c r="DK750" s="11">
        <v>1.275</v>
      </c>
      <c r="DL750" s="9">
        <v>0.5</v>
      </c>
      <c r="DM750" s="43">
        <f t="shared" si="1549"/>
        <v>7286.40728712</v>
      </c>
      <c r="DV750" s="11">
        <v>2171</v>
      </c>
      <c r="DW750" s="12">
        <v>1.728</v>
      </c>
      <c r="DX750" s="11">
        <v>1</v>
      </c>
      <c r="DY750" s="11">
        <v>0</v>
      </c>
      <c r="DZ750" s="13">
        <f t="shared" si="1550"/>
        <v>3751.488</v>
      </c>
      <c r="EA750" s="11">
        <v>1</v>
      </c>
      <c r="EB750" s="11">
        <v>0.97</v>
      </c>
      <c r="EC750" s="11">
        <v>2.91</v>
      </c>
      <c r="ED750" s="42">
        <f t="shared" si="1551"/>
        <v>3.8227</v>
      </c>
      <c r="EE750" s="11">
        <v>1.275</v>
      </c>
      <c r="EF750" s="9">
        <v>0.5</v>
      </c>
      <c r="EG750" s="43">
        <f t="shared" si="1552"/>
        <v>9142.26840072</v>
      </c>
    </row>
    <row r="751" customHeight="1" spans="6:137">
      <c r="F751" s="11">
        <v>2171</v>
      </c>
      <c r="G751" s="12">
        <v>1.728</v>
      </c>
      <c r="H751" s="11">
        <v>1</v>
      </c>
      <c r="I751" s="11">
        <v>0</v>
      </c>
      <c r="J751" s="13">
        <f t="shared" si="1532"/>
        <v>3751.488</v>
      </c>
      <c r="K751" s="11">
        <v>1</v>
      </c>
      <c r="L751" s="11">
        <v>0.97</v>
      </c>
      <c r="M751" s="11">
        <v>2.11</v>
      </c>
      <c r="N751" s="42">
        <f t="shared" si="1533"/>
        <v>3.0467</v>
      </c>
      <c r="O751" s="11">
        <v>1.275</v>
      </c>
      <c r="P751" s="9">
        <v>0.5</v>
      </c>
      <c r="Q751" s="43">
        <f t="shared" si="1534"/>
        <v>7286.40728712</v>
      </c>
      <c r="Z751" s="11">
        <v>2171</v>
      </c>
      <c r="AA751" s="12">
        <v>1.728</v>
      </c>
      <c r="AB751" s="11">
        <v>1</v>
      </c>
      <c r="AC751" s="11">
        <v>0</v>
      </c>
      <c r="AD751" s="13">
        <f t="shared" si="1535"/>
        <v>3751.488</v>
      </c>
      <c r="AE751" s="11">
        <v>1</v>
      </c>
      <c r="AF751" s="11">
        <v>0.97</v>
      </c>
      <c r="AG751" s="11">
        <v>2.11</v>
      </c>
      <c r="AH751" s="42">
        <f t="shared" si="1536"/>
        <v>3.0467</v>
      </c>
      <c r="AI751" s="11">
        <v>1.275</v>
      </c>
      <c r="AJ751" s="9">
        <v>0.5</v>
      </c>
      <c r="AK751" s="43">
        <f t="shared" si="1537"/>
        <v>7286.40728712</v>
      </c>
      <c r="AT751" s="11">
        <v>2171</v>
      </c>
      <c r="AU751" s="12">
        <v>1.728</v>
      </c>
      <c r="AV751" s="11">
        <v>1</v>
      </c>
      <c r="AW751" s="11">
        <v>0</v>
      </c>
      <c r="AX751" s="13">
        <f t="shared" si="1538"/>
        <v>3751.488</v>
      </c>
      <c r="AY751" s="11">
        <v>1</v>
      </c>
      <c r="AZ751" s="11">
        <v>0.97</v>
      </c>
      <c r="BA751" s="11">
        <v>2.11</v>
      </c>
      <c r="BB751" s="42">
        <f t="shared" si="1539"/>
        <v>3.0467</v>
      </c>
      <c r="BC751" s="11">
        <v>1.275</v>
      </c>
      <c r="BD751" s="9">
        <v>0.5</v>
      </c>
      <c r="BE751" s="43">
        <f t="shared" si="1540"/>
        <v>7286.40728712</v>
      </c>
      <c r="BN751" s="11">
        <v>2171</v>
      </c>
      <c r="BO751" s="12">
        <v>1.728</v>
      </c>
      <c r="BP751" s="11">
        <v>1</v>
      </c>
      <c r="BQ751" s="11">
        <v>0</v>
      </c>
      <c r="BR751" s="13">
        <f t="shared" si="1541"/>
        <v>3751.488</v>
      </c>
      <c r="BS751" s="11">
        <v>1</v>
      </c>
      <c r="BT751" s="11">
        <v>0.97</v>
      </c>
      <c r="BU751" s="11">
        <v>2.11</v>
      </c>
      <c r="BV751" s="42">
        <f t="shared" si="1542"/>
        <v>3.0467</v>
      </c>
      <c r="BW751" s="11">
        <v>1.275</v>
      </c>
      <c r="BX751" s="9">
        <v>0.5</v>
      </c>
      <c r="BY751" s="43">
        <f t="shared" si="1543"/>
        <v>7286.40728712</v>
      </c>
      <c r="CH751" s="11">
        <v>2171</v>
      </c>
      <c r="CI751" s="12">
        <v>1.728</v>
      </c>
      <c r="CJ751" s="11">
        <v>1</v>
      </c>
      <c r="CK751" s="11">
        <v>0</v>
      </c>
      <c r="CL751" s="13">
        <f t="shared" si="1544"/>
        <v>3751.488</v>
      </c>
      <c r="CM751" s="11">
        <v>1</v>
      </c>
      <c r="CN751" s="11">
        <v>0.97</v>
      </c>
      <c r="CO751" s="11">
        <v>2.11</v>
      </c>
      <c r="CP751" s="42">
        <f t="shared" si="1545"/>
        <v>3.0467</v>
      </c>
      <c r="CQ751" s="11">
        <v>1.275</v>
      </c>
      <c r="CR751" s="9">
        <v>0.5</v>
      </c>
      <c r="CS751" s="43">
        <f t="shared" si="1546"/>
        <v>7286.40728712</v>
      </c>
      <c r="DB751" s="11">
        <v>2171</v>
      </c>
      <c r="DC751" s="12">
        <v>1.728</v>
      </c>
      <c r="DD751" s="11">
        <v>1</v>
      </c>
      <c r="DE751" s="11">
        <v>0</v>
      </c>
      <c r="DF751" s="13">
        <f t="shared" si="1547"/>
        <v>3751.488</v>
      </c>
      <c r="DG751" s="11">
        <v>1</v>
      </c>
      <c r="DH751" s="11">
        <v>0.97</v>
      </c>
      <c r="DI751" s="11">
        <v>2.11</v>
      </c>
      <c r="DJ751" s="42">
        <f t="shared" si="1548"/>
        <v>3.0467</v>
      </c>
      <c r="DK751" s="11">
        <v>1.275</v>
      </c>
      <c r="DL751" s="9">
        <v>0.5</v>
      </c>
      <c r="DM751" s="43">
        <f t="shared" si="1549"/>
        <v>7286.40728712</v>
      </c>
      <c r="DV751" s="11">
        <v>2171</v>
      </c>
      <c r="DW751" s="12">
        <v>1.728</v>
      </c>
      <c r="DX751" s="11">
        <v>1</v>
      </c>
      <c r="DY751" s="11">
        <v>0</v>
      </c>
      <c r="DZ751" s="13">
        <f t="shared" si="1550"/>
        <v>3751.488</v>
      </c>
      <c r="EA751" s="11">
        <v>1</v>
      </c>
      <c r="EB751" s="11">
        <v>0.97</v>
      </c>
      <c r="EC751" s="11">
        <v>2.91</v>
      </c>
      <c r="ED751" s="42">
        <f t="shared" si="1551"/>
        <v>3.8227</v>
      </c>
      <c r="EE751" s="11">
        <v>1.275</v>
      </c>
      <c r="EF751" s="9">
        <v>0.5</v>
      </c>
      <c r="EG751" s="43">
        <f t="shared" si="1552"/>
        <v>9142.26840072</v>
      </c>
    </row>
    <row r="752" customHeight="1" spans="6:137">
      <c r="F752" s="11">
        <v>2171</v>
      </c>
      <c r="G752" s="12">
        <v>1.728</v>
      </c>
      <c r="H752" s="11">
        <v>1</v>
      </c>
      <c r="I752" s="11">
        <v>0</v>
      </c>
      <c r="J752" s="13">
        <f t="shared" si="1532"/>
        <v>3751.488</v>
      </c>
      <c r="K752" s="11">
        <v>1</v>
      </c>
      <c r="L752" s="11">
        <v>0.97</v>
      </c>
      <c r="M752" s="11">
        <v>2.11</v>
      </c>
      <c r="N752" s="42">
        <f t="shared" si="1533"/>
        <v>3.0467</v>
      </c>
      <c r="O752" s="11">
        <v>1.075</v>
      </c>
      <c r="P752" s="9">
        <v>0.5</v>
      </c>
      <c r="Q752" s="43">
        <f t="shared" si="1534"/>
        <v>6143.44143816</v>
      </c>
      <c r="Z752" s="11">
        <v>2171</v>
      </c>
      <c r="AA752" s="12">
        <v>1.728</v>
      </c>
      <c r="AB752" s="11">
        <v>1</v>
      </c>
      <c r="AC752" s="11">
        <v>0</v>
      </c>
      <c r="AD752" s="13">
        <f t="shared" si="1535"/>
        <v>3751.488</v>
      </c>
      <c r="AE752" s="11">
        <v>1</v>
      </c>
      <c r="AF752" s="11">
        <v>0.97</v>
      </c>
      <c r="AG752" s="11">
        <v>2.11</v>
      </c>
      <c r="AH752" s="42">
        <f t="shared" si="1536"/>
        <v>3.0467</v>
      </c>
      <c r="AI752" s="11">
        <v>1.075</v>
      </c>
      <c r="AJ752" s="9">
        <v>0.5</v>
      </c>
      <c r="AK752" s="43">
        <f t="shared" si="1537"/>
        <v>6143.44143816</v>
      </c>
      <c r="AT752" s="11">
        <v>2171</v>
      </c>
      <c r="AU752" s="12">
        <v>1.728</v>
      </c>
      <c r="AV752" s="11">
        <v>1</v>
      </c>
      <c r="AW752" s="11">
        <v>0</v>
      </c>
      <c r="AX752" s="13">
        <f t="shared" si="1538"/>
        <v>3751.488</v>
      </c>
      <c r="AY752" s="11">
        <v>1</v>
      </c>
      <c r="AZ752" s="11">
        <v>0.97</v>
      </c>
      <c r="BA752" s="11">
        <v>2.11</v>
      </c>
      <c r="BB752" s="42">
        <f t="shared" si="1539"/>
        <v>3.0467</v>
      </c>
      <c r="BC752" s="11">
        <v>1.075</v>
      </c>
      <c r="BD752" s="9">
        <v>0.5</v>
      </c>
      <c r="BE752" s="43">
        <f t="shared" si="1540"/>
        <v>6143.44143816</v>
      </c>
      <c r="BN752" s="11">
        <v>2171</v>
      </c>
      <c r="BO752" s="12">
        <v>1.728</v>
      </c>
      <c r="BP752" s="11">
        <v>1</v>
      </c>
      <c r="BQ752" s="11">
        <v>0</v>
      </c>
      <c r="BR752" s="13">
        <f t="shared" si="1541"/>
        <v>3751.488</v>
      </c>
      <c r="BS752" s="11">
        <v>1</v>
      </c>
      <c r="BT752" s="11">
        <v>0.97</v>
      </c>
      <c r="BU752" s="11">
        <v>2.11</v>
      </c>
      <c r="BV752" s="42">
        <f t="shared" si="1542"/>
        <v>3.0467</v>
      </c>
      <c r="BW752" s="11">
        <v>1.075</v>
      </c>
      <c r="BX752" s="9">
        <v>0.5</v>
      </c>
      <c r="BY752" s="43">
        <f t="shared" si="1543"/>
        <v>6143.44143816</v>
      </c>
      <c r="CH752" s="11">
        <v>2171</v>
      </c>
      <c r="CI752" s="12">
        <v>1.728</v>
      </c>
      <c r="CJ752" s="11">
        <v>1</v>
      </c>
      <c r="CK752" s="11">
        <v>0</v>
      </c>
      <c r="CL752" s="13">
        <f t="shared" si="1544"/>
        <v>3751.488</v>
      </c>
      <c r="CM752" s="11">
        <v>1</v>
      </c>
      <c r="CN752" s="11">
        <v>0.97</v>
      </c>
      <c r="CO752" s="11">
        <v>2.11</v>
      </c>
      <c r="CP752" s="42">
        <f t="shared" si="1545"/>
        <v>3.0467</v>
      </c>
      <c r="CQ752" s="11">
        <v>1.075</v>
      </c>
      <c r="CR752" s="9">
        <v>0.5</v>
      </c>
      <c r="CS752" s="43">
        <f t="shared" si="1546"/>
        <v>6143.44143816</v>
      </c>
      <c r="DB752" s="11">
        <v>2171</v>
      </c>
      <c r="DC752" s="12">
        <v>1.728</v>
      </c>
      <c r="DD752" s="11">
        <v>1</v>
      </c>
      <c r="DE752" s="11">
        <v>0</v>
      </c>
      <c r="DF752" s="13">
        <f t="shared" si="1547"/>
        <v>3751.488</v>
      </c>
      <c r="DG752" s="11">
        <v>1</v>
      </c>
      <c r="DH752" s="11">
        <v>0.97</v>
      </c>
      <c r="DI752" s="11">
        <v>2.11</v>
      </c>
      <c r="DJ752" s="42">
        <f t="shared" si="1548"/>
        <v>3.0467</v>
      </c>
      <c r="DK752" s="11">
        <v>1.075</v>
      </c>
      <c r="DL752" s="9">
        <v>0.5</v>
      </c>
      <c r="DM752" s="43">
        <f t="shared" si="1549"/>
        <v>6143.44143816</v>
      </c>
      <c r="DV752" s="11">
        <v>2171</v>
      </c>
      <c r="DW752" s="12">
        <v>1.728</v>
      </c>
      <c r="DX752" s="11">
        <v>1</v>
      </c>
      <c r="DY752" s="11">
        <v>0</v>
      </c>
      <c r="DZ752" s="13">
        <f t="shared" si="1550"/>
        <v>3751.488</v>
      </c>
      <c r="EA752" s="11">
        <v>1</v>
      </c>
      <c r="EB752" s="11">
        <v>0.97</v>
      </c>
      <c r="EC752" s="11">
        <v>2.91</v>
      </c>
      <c r="ED752" s="42">
        <f t="shared" si="1551"/>
        <v>3.8227</v>
      </c>
      <c r="EE752" s="11">
        <v>1.075</v>
      </c>
      <c r="EF752" s="9">
        <v>0.5</v>
      </c>
      <c r="EG752" s="43">
        <f t="shared" si="1552"/>
        <v>7708.18708296</v>
      </c>
    </row>
    <row r="753" customHeight="1" spans="6:137">
      <c r="F753" s="11">
        <v>2171</v>
      </c>
      <c r="G753" s="12">
        <v>1.728</v>
      </c>
      <c r="H753" s="11">
        <v>1</v>
      </c>
      <c r="I753" s="11">
        <v>0</v>
      </c>
      <c r="J753" s="13">
        <f t="shared" si="1532"/>
        <v>3751.488</v>
      </c>
      <c r="K753" s="11">
        <v>1</v>
      </c>
      <c r="L753" s="11">
        <v>0.97</v>
      </c>
      <c r="M753" s="11">
        <v>2.11</v>
      </c>
      <c r="N753" s="42">
        <f t="shared" si="1533"/>
        <v>3.0467</v>
      </c>
      <c r="O753" s="11">
        <v>1.075</v>
      </c>
      <c r="P753" s="9">
        <v>0.5</v>
      </c>
      <c r="Q753" s="43">
        <f t="shared" si="1534"/>
        <v>6143.44143816</v>
      </c>
      <c r="Z753" s="11">
        <v>2171</v>
      </c>
      <c r="AA753" s="12">
        <v>1.728</v>
      </c>
      <c r="AB753" s="11">
        <v>1</v>
      </c>
      <c r="AC753" s="11">
        <v>0</v>
      </c>
      <c r="AD753" s="13">
        <f t="shared" si="1535"/>
        <v>3751.488</v>
      </c>
      <c r="AE753" s="11">
        <v>1</v>
      </c>
      <c r="AF753" s="11">
        <v>0.97</v>
      </c>
      <c r="AG753" s="11">
        <v>2.11</v>
      </c>
      <c r="AH753" s="42">
        <f t="shared" si="1536"/>
        <v>3.0467</v>
      </c>
      <c r="AI753" s="11">
        <v>1.075</v>
      </c>
      <c r="AJ753" s="9">
        <v>0.5</v>
      </c>
      <c r="AK753" s="43">
        <f t="shared" si="1537"/>
        <v>6143.44143816</v>
      </c>
      <c r="AT753" s="11">
        <v>2171</v>
      </c>
      <c r="AU753" s="12">
        <v>1.728</v>
      </c>
      <c r="AV753" s="11">
        <v>1</v>
      </c>
      <c r="AW753" s="11">
        <v>0</v>
      </c>
      <c r="AX753" s="13">
        <f t="shared" si="1538"/>
        <v>3751.488</v>
      </c>
      <c r="AY753" s="11">
        <v>1</v>
      </c>
      <c r="AZ753" s="11">
        <v>0.97</v>
      </c>
      <c r="BA753" s="11">
        <v>2.11</v>
      </c>
      <c r="BB753" s="42">
        <f t="shared" si="1539"/>
        <v>3.0467</v>
      </c>
      <c r="BC753" s="11">
        <v>1.075</v>
      </c>
      <c r="BD753" s="9">
        <v>0.5</v>
      </c>
      <c r="BE753" s="43">
        <f t="shared" si="1540"/>
        <v>6143.44143816</v>
      </c>
      <c r="BN753" s="11">
        <v>2171</v>
      </c>
      <c r="BO753" s="12">
        <v>1.728</v>
      </c>
      <c r="BP753" s="11">
        <v>1</v>
      </c>
      <c r="BQ753" s="11">
        <v>0</v>
      </c>
      <c r="BR753" s="13">
        <f t="shared" si="1541"/>
        <v>3751.488</v>
      </c>
      <c r="BS753" s="11">
        <v>1</v>
      </c>
      <c r="BT753" s="11">
        <v>0.97</v>
      </c>
      <c r="BU753" s="11">
        <v>2.11</v>
      </c>
      <c r="BV753" s="42">
        <f t="shared" si="1542"/>
        <v>3.0467</v>
      </c>
      <c r="BW753" s="11">
        <v>1.075</v>
      </c>
      <c r="BX753" s="9">
        <v>0.5</v>
      </c>
      <c r="BY753" s="43">
        <f t="shared" si="1543"/>
        <v>6143.44143816</v>
      </c>
      <c r="CH753" s="11">
        <v>2171</v>
      </c>
      <c r="CI753" s="12">
        <v>1.728</v>
      </c>
      <c r="CJ753" s="11">
        <v>1</v>
      </c>
      <c r="CK753" s="11">
        <v>0</v>
      </c>
      <c r="CL753" s="13">
        <f t="shared" si="1544"/>
        <v>3751.488</v>
      </c>
      <c r="CM753" s="11">
        <v>1</v>
      </c>
      <c r="CN753" s="11">
        <v>0.97</v>
      </c>
      <c r="CO753" s="11">
        <v>2.11</v>
      </c>
      <c r="CP753" s="42">
        <f t="shared" si="1545"/>
        <v>3.0467</v>
      </c>
      <c r="CQ753" s="11">
        <v>1.075</v>
      </c>
      <c r="CR753" s="9">
        <v>0.5</v>
      </c>
      <c r="CS753" s="43">
        <f t="shared" si="1546"/>
        <v>6143.44143816</v>
      </c>
      <c r="DB753" s="11">
        <v>2171</v>
      </c>
      <c r="DC753" s="12">
        <v>1.728</v>
      </c>
      <c r="DD753" s="11">
        <v>1</v>
      </c>
      <c r="DE753" s="11">
        <v>0</v>
      </c>
      <c r="DF753" s="13">
        <f t="shared" si="1547"/>
        <v>3751.488</v>
      </c>
      <c r="DG753" s="11">
        <v>1</v>
      </c>
      <c r="DH753" s="11">
        <v>0.97</v>
      </c>
      <c r="DI753" s="11">
        <v>2.11</v>
      </c>
      <c r="DJ753" s="42">
        <f t="shared" si="1548"/>
        <v>3.0467</v>
      </c>
      <c r="DK753" s="11">
        <v>1.075</v>
      </c>
      <c r="DL753" s="9">
        <v>0.5</v>
      </c>
      <c r="DM753" s="43">
        <f t="shared" si="1549"/>
        <v>6143.44143816</v>
      </c>
      <c r="DV753" s="11">
        <v>2171</v>
      </c>
      <c r="DW753" s="12">
        <v>1.728</v>
      </c>
      <c r="DX753" s="11">
        <v>1</v>
      </c>
      <c r="DY753" s="11">
        <v>0</v>
      </c>
      <c r="DZ753" s="13">
        <f t="shared" si="1550"/>
        <v>3751.488</v>
      </c>
      <c r="EA753" s="11">
        <v>1</v>
      </c>
      <c r="EB753" s="11">
        <v>0.97</v>
      </c>
      <c r="EC753" s="11">
        <v>2.91</v>
      </c>
      <c r="ED753" s="42">
        <f t="shared" si="1551"/>
        <v>3.8227</v>
      </c>
      <c r="EE753" s="11">
        <v>1.075</v>
      </c>
      <c r="EF753" s="9">
        <v>0.5</v>
      </c>
      <c r="EG753" s="43">
        <f t="shared" si="1552"/>
        <v>7708.18708296</v>
      </c>
    </row>
    <row r="754" customHeight="1" spans="6:137">
      <c r="F754" s="11">
        <v>2171</v>
      </c>
      <c r="G754" s="12">
        <v>1.728</v>
      </c>
      <c r="H754" s="11">
        <v>1</v>
      </c>
      <c r="I754" s="11">
        <v>0</v>
      </c>
      <c r="J754" s="13">
        <f t="shared" si="1532"/>
        <v>3751.488</v>
      </c>
      <c r="K754" s="11">
        <v>1</v>
      </c>
      <c r="L754" s="11">
        <v>0.97</v>
      </c>
      <c r="M754" s="11">
        <v>2.11</v>
      </c>
      <c r="N754" s="42">
        <f t="shared" si="1533"/>
        <v>3.0467</v>
      </c>
      <c r="O754" s="11">
        <v>1.075</v>
      </c>
      <c r="P754" s="9">
        <v>0.5</v>
      </c>
      <c r="Q754" s="43">
        <f t="shared" si="1534"/>
        <v>6143.44143816</v>
      </c>
      <c r="Z754" s="11">
        <v>2171</v>
      </c>
      <c r="AA754" s="12">
        <v>1.728</v>
      </c>
      <c r="AB754" s="11">
        <v>1</v>
      </c>
      <c r="AC754" s="11">
        <v>0</v>
      </c>
      <c r="AD754" s="13">
        <f t="shared" si="1535"/>
        <v>3751.488</v>
      </c>
      <c r="AE754" s="11">
        <v>1</v>
      </c>
      <c r="AF754" s="11">
        <v>0.97</v>
      </c>
      <c r="AG754" s="11">
        <v>2.11</v>
      </c>
      <c r="AH754" s="42">
        <f t="shared" si="1536"/>
        <v>3.0467</v>
      </c>
      <c r="AI754" s="11">
        <v>1.075</v>
      </c>
      <c r="AJ754" s="9">
        <v>0.5</v>
      </c>
      <c r="AK754" s="43">
        <f t="shared" si="1537"/>
        <v>6143.44143816</v>
      </c>
      <c r="AT754" s="11">
        <v>2171</v>
      </c>
      <c r="AU754" s="12">
        <v>1.728</v>
      </c>
      <c r="AV754" s="11">
        <v>1</v>
      </c>
      <c r="AW754" s="11">
        <v>0</v>
      </c>
      <c r="AX754" s="13">
        <f t="shared" si="1538"/>
        <v>3751.488</v>
      </c>
      <c r="AY754" s="11">
        <v>1</v>
      </c>
      <c r="AZ754" s="11">
        <v>0.97</v>
      </c>
      <c r="BA754" s="11">
        <v>2.11</v>
      </c>
      <c r="BB754" s="42">
        <f t="shared" si="1539"/>
        <v>3.0467</v>
      </c>
      <c r="BC754" s="11">
        <v>1.075</v>
      </c>
      <c r="BD754" s="9">
        <v>0.5</v>
      </c>
      <c r="BE754" s="43">
        <f t="shared" si="1540"/>
        <v>6143.44143816</v>
      </c>
      <c r="BN754" s="11">
        <v>2171</v>
      </c>
      <c r="BO754" s="12">
        <v>1.728</v>
      </c>
      <c r="BP754" s="11">
        <v>1</v>
      </c>
      <c r="BQ754" s="11">
        <v>0</v>
      </c>
      <c r="BR754" s="13">
        <f t="shared" si="1541"/>
        <v>3751.488</v>
      </c>
      <c r="BS754" s="11">
        <v>1</v>
      </c>
      <c r="BT754" s="11">
        <v>0.97</v>
      </c>
      <c r="BU754" s="11">
        <v>2.11</v>
      </c>
      <c r="BV754" s="42">
        <f t="shared" si="1542"/>
        <v>3.0467</v>
      </c>
      <c r="BW754" s="11">
        <v>1.075</v>
      </c>
      <c r="BX754" s="9">
        <v>0.5</v>
      </c>
      <c r="BY754" s="43">
        <f t="shared" si="1543"/>
        <v>6143.44143816</v>
      </c>
      <c r="CH754" s="11">
        <v>2171</v>
      </c>
      <c r="CI754" s="12">
        <v>1.728</v>
      </c>
      <c r="CJ754" s="11">
        <v>1</v>
      </c>
      <c r="CK754" s="11">
        <v>0</v>
      </c>
      <c r="CL754" s="13">
        <f t="shared" si="1544"/>
        <v>3751.488</v>
      </c>
      <c r="CM754" s="11">
        <v>1</v>
      </c>
      <c r="CN754" s="11">
        <v>0.97</v>
      </c>
      <c r="CO754" s="11">
        <v>2.11</v>
      </c>
      <c r="CP754" s="42">
        <f t="shared" si="1545"/>
        <v>3.0467</v>
      </c>
      <c r="CQ754" s="11">
        <v>1.075</v>
      </c>
      <c r="CR754" s="9">
        <v>0.5</v>
      </c>
      <c r="CS754" s="43">
        <f t="shared" si="1546"/>
        <v>6143.44143816</v>
      </c>
      <c r="DB754" s="11">
        <v>2171</v>
      </c>
      <c r="DC754" s="12">
        <v>1.728</v>
      </c>
      <c r="DD754" s="11">
        <v>1</v>
      </c>
      <c r="DE754" s="11">
        <v>0</v>
      </c>
      <c r="DF754" s="13">
        <f t="shared" si="1547"/>
        <v>3751.488</v>
      </c>
      <c r="DG754" s="11">
        <v>1</v>
      </c>
      <c r="DH754" s="11">
        <v>0.97</v>
      </c>
      <c r="DI754" s="11">
        <v>2.11</v>
      </c>
      <c r="DJ754" s="42">
        <f t="shared" si="1548"/>
        <v>3.0467</v>
      </c>
      <c r="DK754" s="11">
        <v>1.075</v>
      </c>
      <c r="DL754" s="9">
        <v>0.5</v>
      </c>
      <c r="DM754" s="43">
        <f t="shared" si="1549"/>
        <v>6143.44143816</v>
      </c>
      <c r="DV754" s="11">
        <v>2171</v>
      </c>
      <c r="DW754" s="12">
        <v>1.728</v>
      </c>
      <c r="DX754" s="11">
        <v>1</v>
      </c>
      <c r="DY754" s="11">
        <v>0</v>
      </c>
      <c r="DZ754" s="13">
        <f t="shared" si="1550"/>
        <v>3751.488</v>
      </c>
      <c r="EA754" s="11">
        <v>1</v>
      </c>
      <c r="EB754" s="11">
        <v>0.97</v>
      </c>
      <c r="EC754" s="11">
        <v>2.91</v>
      </c>
      <c r="ED754" s="42">
        <f t="shared" si="1551"/>
        <v>3.8227</v>
      </c>
      <c r="EE754" s="11">
        <v>1.075</v>
      </c>
      <c r="EF754" s="9">
        <v>0.5</v>
      </c>
      <c r="EG754" s="43">
        <f t="shared" si="1552"/>
        <v>7708.18708296</v>
      </c>
    </row>
    <row r="755" customHeight="1" spans="6:137">
      <c r="F755" s="11">
        <v>2171</v>
      </c>
      <c r="G755" s="12">
        <v>1.728</v>
      </c>
      <c r="H755" s="11">
        <v>1</v>
      </c>
      <c r="I755" s="11">
        <v>0</v>
      </c>
      <c r="J755" s="13">
        <f t="shared" si="1532"/>
        <v>3751.488</v>
      </c>
      <c r="K755" s="11">
        <v>1</v>
      </c>
      <c r="L755" s="11">
        <v>0.97</v>
      </c>
      <c r="M755" s="11">
        <v>2.11</v>
      </c>
      <c r="N755" s="42">
        <f t="shared" si="1533"/>
        <v>3.0467</v>
      </c>
      <c r="O755" s="11">
        <v>1.075</v>
      </c>
      <c r="P755" s="9">
        <v>0.5</v>
      </c>
      <c r="Q755" s="43">
        <f t="shared" si="1534"/>
        <v>6143.44143816</v>
      </c>
      <c r="Z755" s="11">
        <v>2171</v>
      </c>
      <c r="AA755" s="12">
        <v>1.728</v>
      </c>
      <c r="AB755" s="11">
        <v>1</v>
      </c>
      <c r="AC755" s="11">
        <v>0</v>
      </c>
      <c r="AD755" s="13">
        <f t="shared" si="1535"/>
        <v>3751.488</v>
      </c>
      <c r="AE755" s="11">
        <v>1</v>
      </c>
      <c r="AF755" s="11">
        <v>0.97</v>
      </c>
      <c r="AG755" s="11">
        <v>2.11</v>
      </c>
      <c r="AH755" s="42">
        <f t="shared" si="1536"/>
        <v>3.0467</v>
      </c>
      <c r="AI755" s="11">
        <v>1.075</v>
      </c>
      <c r="AJ755" s="9">
        <v>0.5</v>
      </c>
      <c r="AK755" s="43">
        <f t="shared" si="1537"/>
        <v>6143.44143816</v>
      </c>
      <c r="AT755" s="11">
        <v>2171</v>
      </c>
      <c r="AU755" s="12">
        <v>1.728</v>
      </c>
      <c r="AV755" s="11">
        <v>1</v>
      </c>
      <c r="AW755" s="11">
        <v>0</v>
      </c>
      <c r="AX755" s="13">
        <f t="shared" si="1538"/>
        <v>3751.488</v>
      </c>
      <c r="AY755" s="11">
        <v>1</v>
      </c>
      <c r="AZ755" s="11">
        <v>0.97</v>
      </c>
      <c r="BA755" s="11">
        <v>2.11</v>
      </c>
      <c r="BB755" s="42">
        <f t="shared" si="1539"/>
        <v>3.0467</v>
      </c>
      <c r="BC755" s="11">
        <v>1.075</v>
      </c>
      <c r="BD755" s="9">
        <v>0.5</v>
      </c>
      <c r="BE755" s="43">
        <f t="shared" si="1540"/>
        <v>6143.44143816</v>
      </c>
      <c r="BN755" s="11">
        <v>2171</v>
      </c>
      <c r="BO755" s="12">
        <v>1.728</v>
      </c>
      <c r="BP755" s="11">
        <v>1</v>
      </c>
      <c r="BQ755" s="11">
        <v>0</v>
      </c>
      <c r="BR755" s="13">
        <f t="shared" si="1541"/>
        <v>3751.488</v>
      </c>
      <c r="BS755" s="11">
        <v>1</v>
      </c>
      <c r="BT755" s="11">
        <v>0.97</v>
      </c>
      <c r="BU755" s="11">
        <v>2.11</v>
      </c>
      <c r="BV755" s="42">
        <f t="shared" si="1542"/>
        <v>3.0467</v>
      </c>
      <c r="BW755" s="11">
        <v>1.075</v>
      </c>
      <c r="BX755" s="9">
        <v>0.5</v>
      </c>
      <c r="BY755" s="43">
        <f t="shared" si="1543"/>
        <v>6143.44143816</v>
      </c>
      <c r="CH755" s="11">
        <v>2171</v>
      </c>
      <c r="CI755" s="12">
        <v>1.728</v>
      </c>
      <c r="CJ755" s="11">
        <v>1</v>
      </c>
      <c r="CK755" s="11">
        <v>0</v>
      </c>
      <c r="CL755" s="13">
        <f t="shared" si="1544"/>
        <v>3751.488</v>
      </c>
      <c r="CM755" s="11">
        <v>1</v>
      </c>
      <c r="CN755" s="11">
        <v>0.97</v>
      </c>
      <c r="CO755" s="11">
        <v>2.11</v>
      </c>
      <c r="CP755" s="42">
        <f t="shared" si="1545"/>
        <v>3.0467</v>
      </c>
      <c r="CQ755" s="11">
        <v>1.075</v>
      </c>
      <c r="CR755" s="9">
        <v>0.5</v>
      </c>
      <c r="CS755" s="43">
        <f t="shared" si="1546"/>
        <v>6143.44143816</v>
      </c>
      <c r="DB755" s="11">
        <v>2171</v>
      </c>
      <c r="DC755" s="12">
        <v>1.728</v>
      </c>
      <c r="DD755" s="11">
        <v>1</v>
      </c>
      <c r="DE755" s="11">
        <v>0</v>
      </c>
      <c r="DF755" s="13">
        <f t="shared" si="1547"/>
        <v>3751.488</v>
      </c>
      <c r="DG755" s="11">
        <v>1</v>
      </c>
      <c r="DH755" s="11">
        <v>0.97</v>
      </c>
      <c r="DI755" s="11">
        <v>2.11</v>
      </c>
      <c r="DJ755" s="42">
        <f t="shared" si="1548"/>
        <v>3.0467</v>
      </c>
      <c r="DK755" s="11">
        <v>1.075</v>
      </c>
      <c r="DL755" s="9">
        <v>0.5</v>
      </c>
      <c r="DM755" s="43">
        <f t="shared" si="1549"/>
        <v>6143.44143816</v>
      </c>
      <c r="DV755" s="11">
        <v>2171</v>
      </c>
      <c r="DW755" s="12">
        <v>1.728</v>
      </c>
      <c r="DX755" s="11">
        <v>1</v>
      </c>
      <c r="DY755" s="11">
        <v>0</v>
      </c>
      <c r="DZ755" s="13">
        <f t="shared" si="1550"/>
        <v>3751.488</v>
      </c>
      <c r="EA755" s="11">
        <v>1</v>
      </c>
      <c r="EB755" s="11">
        <v>0.97</v>
      </c>
      <c r="EC755" s="11">
        <v>2.91</v>
      </c>
      <c r="ED755" s="42">
        <f t="shared" si="1551"/>
        <v>3.8227</v>
      </c>
      <c r="EE755" s="11">
        <v>1.075</v>
      </c>
      <c r="EF755" s="9">
        <v>0.5</v>
      </c>
      <c r="EG755" s="43">
        <f t="shared" si="1552"/>
        <v>7708.18708296</v>
      </c>
    </row>
    <row r="756" customHeight="1" spans="6:137">
      <c r="F756" s="11">
        <v>2171</v>
      </c>
      <c r="G756" s="12">
        <v>1.55</v>
      </c>
      <c r="H756" s="11">
        <v>1</v>
      </c>
      <c r="I756" s="11">
        <v>0</v>
      </c>
      <c r="J756" s="13">
        <f t="shared" si="1532"/>
        <v>3365.05</v>
      </c>
      <c r="K756" s="11">
        <v>1</v>
      </c>
      <c r="L756" s="11">
        <v>0.97</v>
      </c>
      <c r="M756" s="11">
        <v>2.11</v>
      </c>
      <c r="N756" s="42">
        <f t="shared" si="1533"/>
        <v>3.0467</v>
      </c>
      <c r="O756" s="11">
        <v>1.075</v>
      </c>
      <c r="P756" s="9">
        <v>0.5</v>
      </c>
      <c r="Q756" s="43">
        <f t="shared" si="1534"/>
        <v>5510.6100863125</v>
      </c>
      <c r="Z756" s="11">
        <v>2171</v>
      </c>
      <c r="AA756" s="12">
        <v>1.55</v>
      </c>
      <c r="AB756" s="11">
        <v>1</v>
      </c>
      <c r="AC756" s="11">
        <v>0</v>
      </c>
      <c r="AD756" s="13">
        <f t="shared" si="1535"/>
        <v>3365.05</v>
      </c>
      <c r="AE756" s="11">
        <v>1</v>
      </c>
      <c r="AF756" s="11">
        <v>0.97</v>
      </c>
      <c r="AG756" s="11">
        <v>2.11</v>
      </c>
      <c r="AH756" s="42">
        <f t="shared" si="1536"/>
        <v>3.0467</v>
      </c>
      <c r="AI756" s="11">
        <v>1.075</v>
      </c>
      <c r="AJ756" s="9">
        <v>0.5</v>
      </c>
      <c r="AK756" s="43">
        <f t="shared" si="1537"/>
        <v>5510.6100863125</v>
      </c>
      <c r="AT756" s="11">
        <v>2171</v>
      </c>
      <c r="AU756" s="12">
        <v>1.55</v>
      </c>
      <c r="AV756" s="11">
        <v>1</v>
      </c>
      <c r="AW756" s="11">
        <v>0</v>
      </c>
      <c r="AX756" s="13">
        <f t="shared" si="1538"/>
        <v>3365.05</v>
      </c>
      <c r="AY756" s="11">
        <v>1</v>
      </c>
      <c r="AZ756" s="11">
        <v>0.97</v>
      </c>
      <c r="BA756" s="11">
        <v>2.11</v>
      </c>
      <c r="BB756" s="42">
        <f t="shared" si="1539"/>
        <v>3.0467</v>
      </c>
      <c r="BC756" s="11">
        <v>1.075</v>
      </c>
      <c r="BD756" s="9">
        <v>0.5</v>
      </c>
      <c r="BE756" s="43">
        <f t="shared" si="1540"/>
        <v>5510.6100863125</v>
      </c>
      <c r="BN756" s="11">
        <v>2171</v>
      </c>
      <c r="BO756" s="12">
        <v>1.55</v>
      </c>
      <c r="BP756" s="11">
        <v>1</v>
      </c>
      <c r="BQ756" s="11">
        <v>0</v>
      </c>
      <c r="BR756" s="13">
        <f t="shared" si="1541"/>
        <v>3365.05</v>
      </c>
      <c r="BS756" s="11">
        <v>1</v>
      </c>
      <c r="BT756" s="11">
        <v>0.97</v>
      </c>
      <c r="BU756" s="11">
        <v>2.11</v>
      </c>
      <c r="BV756" s="42">
        <f t="shared" si="1542"/>
        <v>3.0467</v>
      </c>
      <c r="BW756" s="11">
        <v>1.075</v>
      </c>
      <c r="BX756" s="9">
        <v>0.5</v>
      </c>
      <c r="BY756" s="43">
        <f t="shared" si="1543"/>
        <v>5510.6100863125</v>
      </c>
      <c r="CH756" s="11">
        <v>2171</v>
      </c>
      <c r="CI756" s="12">
        <v>1.55</v>
      </c>
      <c r="CJ756" s="11">
        <v>1</v>
      </c>
      <c r="CK756" s="11">
        <v>0</v>
      </c>
      <c r="CL756" s="13">
        <f t="shared" si="1544"/>
        <v>3365.05</v>
      </c>
      <c r="CM756" s="11">
        <v>1</v>
      </c>
      <c r="CN756" s="11">
        <v>0.97</v>
      </c>
      <c r="CO756" s="11">
        <v>2.11</v>
      </c>
      <c r="CP756" s="42">
        <f t="shared" si="1545"/>
        <v>3.0467</v>
      </c>
      <c r="CQ756" s="11">
        <v>1.075</v>
      </c>
      <c r="CR756" s="9">
        <v>0.5</v>
      </c>
      <c r="CS756" s="43">
        <f t="shared" si="1546"/>
        <v>5510.6100863125</v>
      </c>
      <c r="DB756" s="11">
        <v>2171</v>
      </c>
      <c r="DC756" s="12">
        <v>1.55</v>
      </c>
      <c r="DD756" s="11">
        <v>1</v>
      </c>
      <c r="DE756" s="11">
        <v>0</v>
      </c>
      <c r="DF756" s="13">
        <f t="shared" si="1547"/>
        <v>3365.05</v>
      </c>
      <c r="DG756" s="11">
        <v>1</v>
      </c>
      <c r="DH756" s="11">
        <v>0.97</v>
      </c>
      <c r="DI756" s="11">
        <v>2.11</v>
      </c>
      <c r="DJ756" s="42">
        <f t="shared" si="1548"/>
        <v>3.0467</v>
      </c>
      <c r="DK756" s="11">
        <v>1.075</v>
      </c>
      <c r="DL756" s="9">
        <v>0.5</v>
      </c>
      <c r="DM756" s="43">
        <f t="shared" si="1549"/>
        <v>5510.6100863125</v>
      </c>
      <c r="DV756" s="11">
        <v>2171</v>
      </c>
      <c r="DW756" s="12">
        <v>1.55</v>
      </c>
      <c r="DX756" s="11">
        <v>1</v>
      </c>
      <c r="DY756" s="11">
        <v>0</v>
      </c>
      <c r="DZ756" s="13">
        <f t="shared" si="1550"/>
        <v>3365.05</v>
      </c>
      <c r="EA756" s="11">
        <v>1</v>
      </c>
      <c r="EB756" s="11">
        <v>0.97</v>
      </c>
      <c r="EC756" s="11">
        <v>2.91</v>
      </c>
      <c r="ED756" s="42">
        <f t="shared" si="1551"/>
        <v>3.8227</v>
      </c>
      <c r="EE756" s="11">
        <v>1.075</v>
      </c>
      <c r="EF756" s="9">
        <v>0.5</v>
      </c>
      <c r="EG756" s="43">
        <f t="shared" si="1552"/>
        <v>6914.1724413125</v>
      </c>
    </row>
    <row r="757" customHeight="1" spans="6:137">
      <c r="F757" s="11">
        <v>2171</v>
      </c>
      <c r="G757" s="12">
        <v>12.18</v>
      </c>
      <c r="H757" s="11">
        <v>1</v>
      </c>
      <c r="I757" s="11">
        <v>0</v>
      </c>
      <c r="J757" s="13">
        <f t="shared" si="1532"/>
        <v>26442.78</v>
      </c>
      <c r="K757" s="11">
        <v>1</v>
      </c>
      <c r="L757" s="11">
        <v>0.97</v>
      </c>
      <c r="M757" s="11">
        <v>2.11</v>
      </c>
      <c r="N757" s="42">
        <f t="shared" si="1533"/>
        <v>3.0467</v>
      </c>
      <c r="O757" s="11">
        <v>1.075</v>
      </c>
      <c r="P757" s="9">
        <v>0.5</v>
      </c>
      <c r="Q757" s="43">
        <f t="shared" si="1534"/>
        <v>43302.729581475</v>
      </c>
      <c r="Z757" s="11">
        <v>2171</v>
      </c>
      <c r="AA757" s="12">
        <v>12.18</v>
      </c>
      <c r="AB757" s="11">
        <v>1</v>
      </c>
      <c r="AC757" s="11">
        <v>0</v>
      </c>
      <c r="AD757" s="13">
        <f t="shared" si="1535"/>
        <v>26442.78</v>
      </c>
      <c r="AE757" s="11">
        <v>1</v>
      </c>
      <c r="AF757" s="11">
        <v>0.97</v>
      </c>
      <c r="AG757" s="11">
        <v>2.11</v>
      </c>
      <c r="AH757" s="42">
        <f t="shared" si="1536"/>
        <v>3.0467</v>
      </c>
      <c r="AI757" s="11">
        <v>1.075</v>
      </c>
      <c r="AJ757" s="9">
        <v>0.5</v>
      </c>
      <c r="AK757" s="43">
        <f t="shared" si="1537"/>
        <v>43302.729581475</v>
      </c>
      <c r="AT757" s="11">
        <v>2171</v>
      </c>
      <c r="AU757" s="12">
        <v>12.18</v>
      </c>
      <c r="AV757" s="11">
        <v>1</v>
      </c>
      <c r="AW757" s="11">
        <v>0</v>
      </c>
      <c r="AX757" s="13">
        <f t="shared" si="1538"/>
        <v>26442.78</v>
      </c>
      <c r="AY757" s="11">
        <v>1</v>
      </c>
      <c r="AZ757" s="11">
        <v>0.97</v>
      </c>
      <c r="BA757" s="11">
        <v>2.11</v>
      </c>
      <c r="BB757" s="42">
        <f t="shared" si="1539"/>
        <v>3.0467</v>
      </c>
      <c r="BC757" s="11">
        <v>1.075</v>
      </c>
      <c r="BD757" s="9">
        <v>0.5</v>
      </c>
      <c r="BE757" s="43">
        <f t="shared" si="1540"/>
        <v>43302.729581475</v>
      </c>
      <c r="BN757" s="11">
        <v>2171</v>
      </c>
      <c r="BO757" s="12">
        <v>12.18</v>
      </c>
      <c r="BP757" s="11">
        <v>1</v>
      </c>
      <c r="BQ757" s="11">
        <v>0</v>
      </c>
      <c r="BR757" s="13">
        <f t="shared" si="1541"/>
        <v>26442.78</v>
      </c>
      <c r="BS757" s="11">
        <v>1</v>
      </c>
      <c r="BT757" s="11">
        <v>0.97</v>
      </c>
      <c r="BU757" s="11">
        <v>2.11</v>
      </c>
      <c r="BV757" s="42">
        <f t="shared" si="1542"/>
        <v>3.0467</v>
      </c>
      <c r="BW757" s="11">
        <v>1.075</v>
      </c>
      <c r="BX757" s="9">
        <v>0.5</v>
      </c>
      <c r="BY757" s="43">
        <f t="shared" si="1543"/>
        <v>43302.729581475</v>
      </c>
      <c r="CH757" s="11">
        <v>2171</v>
      </c>
      <c r="CI757" s="12">
        <v>12.18</v>
      </c>
      <c r="CJ757" s="11">
        <v>1</v>
      </c>
      <c r="CK757" s="11">
        <v>0</v>
      </c>
      <c r="CL757" s="13">
        <f t="shared" si="1544"/>
        <v>26442.78</v>
      </c>
      <c r="CM757" s="11">
        <v>1</v>
      </c>
      <c r="CN757" s="11">
        <v>0.97</v>
      </c>
      <c r="CO757" s="11">
        <v>2.11</v>
      </c>
      <c r="CP757" s="42">
        <f t="shared" si="1545"/>
        <v>3.0467</v>
      </c>
      <c r="CQ757" s="11">
        <v>1.075</v>
      </c>
      <c r="CR757" s="9">
        <v>0.5</v>
      </c>
      <c r="CS757" s="43">
        <f t="shared" si="1546"/>
        <v>43302.729581475</v>
      </c>
      <c r="DB757" s="11">
        <v>2171</v>
      </c>
      <c r="DC757" s="12">
        <v>12.18</v>
      </c>
      <c r="DD757" s="11">
        <v>1</v>
      </c>
      <c r="DE757" s="11">
        <v>0</v>
      </c>
      <c r="DF757" s="13">
        <f t="shared" si="1547"/>
        <v>26442.78</v>
      </c>
      <c r="DG757" s="11">
        <v>1</v>
      </c>
      <c r="DH757" s="11">
        <v>0.97</v>
      </c>
      <c r="DI757" s="11">
        <v>2.11</v>
      </c>
      <c r="DJ757" s="42">
        <f t="shared" si="1548"/>
        <v>3.0467</v>
      </c>
      <c r="DK757" s="11">
        <v>1.075</v>
      </c>
      <c r="DL757" s="9">
        <v>0.5</v>
      </c>
      <c r="DM757" s="43">
        <f t="shared" si="1549"/>
        <v>43302.729581475</v>
      </c>
      <c r="DV757" s="11">
        <v>2171</v>
      </c>
      <c r="DW757" s="12">
        <v>12.18</v>
      </c>
      <c r="DX757" s="11">
        <v>1</v>
      </c>
      <c r="DY757" s="11">
        <v>0</v>
      </c>
      <c r="DZ757" s="13">
        <f t="shared" si="1550"/>
        <v>26442.78</v>
      </c>
      <c r="EA757" s="11">
        <v>1</v>
      </c>
      <c r="EB757" s="11">
        <v>0.97</v>
      </c>
      <c r="EC757" s="11">
        <v>2.91</v>
      </c>
      <c r="ED757" s="42">
        <f t="shared" si="1551"/>
        <v>3.8227</v>
      </c>
      <c r="EE757" s="11">
        <v>1.075</v>
      </c>
      <c r="EF757" s="9">
        <v>0.5</v>
      </c>
      <c r="EG757" s="43">
        <f t="shared" si="1552"/>
        <v>54332.013119475</v>
      </c>
    </row>
    <row r="758" customHeight="1" spans="6:137">
      <c r="F758" s="44" t="s">
        <v>31</v>
      </c>
      <c r="G758" s="45"/>
      <c r="H758" s="45"/>
      <c r="I758" s="45"/>
      <c r="J758" s="45"/>
      <c r="K758" s="45"/>
      <c r="L758" s="45"/>
      <c r="M758" s="46">
        <f>SUM(Q747:Q757)</f>
        <v>109819.141856027</v>
      </c>
      <c r="N758" s="46"/>
      <c r="O758" s="46"/>
      <c r="P758" s="46"/>
      <c r="Q758" s="46"/>
      <c r="Z758" s="44" t="s">
        <v>31</v>
      </c>
      <c r="AA758" s="45"/>
      <c r="AB758" s="45"/>
      <c r="AC758" s="45"/>
      <c r="AD758" s="45"/>
      <c r="AE758" s="45"/>
      <c r="AF758" s="45"/>
      <c r="AG758" s="46">
        <f>SUM(AK747:AK757)</f>
        <v>109819.141856027</v>
      </c>
      <c r="AH758" s="46"/>
      <c r="AI758" s="46"/>
      <c r="AJ758" s="46"/>
      <c r="AK758" s="46"/>
      <c r="AT758" s="44" t="s">
        <v>31</v>
      </c>
      <c r="AU758" s="45"/>
      <c r="AV758" s="45"/>
      <c r="AW758" s="45"/>
      <c r="AX758" s="45"/>
      <c r="AY758" s="45"/>
      <c r="AZ758" s="45"/>
      <c r="BA758" s="46">
        <f>SUM(BE747:BE757)</f>
        <v>109819.141856027</v>
      </c>
      <c r="BB758" s="46"/>
      <c r="BC758" s="46"/>
      <c r="BD758" s="46"/>
      <c r="BE758" s="46"/>
      <c r="BN758" s="44" t="s">
        <v>31</v>
      </c>
      <c r="BO758" s="45"/>
      <c r="BP758" s="45"/>
      <c r="BQ758" s="45"/>
      <c r="BR758" s="45"/>
      <c r="BS758" s="45"/>
      <c r="BT758" s="45"/>
      <c r="BU758" s="46">
        <f>SUM(BY747:BY757)</f>
        <v>109819.141856027</v>
      </c>
      <c r="BV758" s="46"/>
      <c r="BW758" s="46"/>
      <c r="BX758" s="46"/>
      <c r="BY758" s="46"/>
      <c r="CH758" s="44" t="s">
        <v>31</v>
      </c>
      <c r="CI758" s="45"/>
      <c r="CJ758" s="45"/>
      <c r="CK758" s="45"/>
      <c r="CL758" s="45"/>
      <c r="CM758" s="45"/>
      <c r="CN758" s="45"/>
      <c r="CO758" s="46">
        <f>SUM(CS747:CS757)</f>
        <v>109819.141856027</v>
      </c>
      <c r="CP758" s="46"/>
      <c r="CQ758" s="46"/>
      <c r="CR758" s="46"/>
      <c r="CS758" s="46"/>
      <c r="DB758" s="44" t="s">
        <v>31</v>
      </c>
      <c r="DC758" s="45"/>
      <c r="DD758" s="45"/>
      <c r="DE758" s="45"/>
      <c r="DF758" s="45"/>
      <c r="DG758" s="45"/>
      <c r="DH758" s="45"/>
      <c r="DI758" s="46">
        <f>SUM(DM747:DM757)</f>
        <v>109819.141856027</v>
      </c>
      <c r="DJ758" s="46"/>
      <c r="DK758" s="46"/>
      <c r="DL758" s="46"/>
      <c r="DM758" s="46"/>
      <c r="DV758" s="44" t="s">
        <v>31</v>
      </c>
      <c r="DW758" s="45"/>
      <c r="DX758" s="45"/>
      <c r="DY758" s="45"/>
      <c r="DZ758" s="45"/>
      <c r="EA758" s="45"/>
      <c r="EB758" s="45"/>
      <c r="EC758" s="46">
        <f>SUM(EG747:EG757)</f>
        <v>137790.275896227</v>
      </c>
      <c r="ED758" s="46"/>
      <c r="EE758" s="46"/>
      <c r="EF758" s="46"/>
      <c r="EG758" s="46"/>
    </row>
    <row r="759" customHeight="1" spans="6:137">
      <c r="F759" s="45"/>
      <c r="G759" s="45"/>
      <c r="H759" s="45"/>
      <c r="I759" s="45"/>
      <c r="J759" s="45"/>
      <c r="K759" s="45"/>
      <c r="L759" s="45"/>
      <c r="M759" s="46"/>
      <c r="N759" s="46"/>
      <c r="O759" s="46"/>
      <c r="P759" s="46"/>
      <c r="Q759" s="46"/>
      <c r="Z759" s="45"/>
      <c r="AA759" s="45"/>
      <c r="AB759" s="45"/>
      <c r="AC759" s="45"/>
      <c r="AD759" s="45"/>
      <c r="AE759" s="45"/>
      <c r="AF759" s="45"/>
      <c r="AG759" s="46"/>
      <c r="AH759" s="46"/>
      <c r="AI759" s="46"/>
      <c r="AJ759" s="46"/>
      <c r="AK759" s="46"/>
      <c r="AT759" s="45"/>
      <c r="AU759" s="45"/>
      <c r="AV759" s="45"/>
      <c r="AW759" s="45"/>
      <c r="AX759" s="45"/>
      <c r="AY759" s="45"/>
      <c r="AZ759" s="45"/>
      <c r="BA759" s="46"/>
      <c r="BB759" s="46"/>
      <c r="BC759" s="46"/>
      <c r="BD759" s="46"/>
      <c r="BE759" s="46"/>
      <c r="BN759" s="45"/>
      <c r="BO759" s="45"/>
      <c r="BP759" s="45"/>
      <c r="BQ759" s="45"/>
      <c r="BR759" s="45"/>
      <c r="BS759" s="45"/>
      <c r="BT759" s="45"/>
      <c r="BU759" s="46"/>
      <c r="BV759" s="46"/>
      <c r="BW759" s="46"/>
      <c r="BX759" s="46"/>
      <c r="BY759" s="46"/>
      <c r="CH759" s="45"/>
      <c r="CI759" s="45"/>
      <c r="CJ759" s="45"/>
      <c r="CK759" s="45"/>
      <c r="CL759" s="45"/>
      <c r="CM759" s="45"/>
      <c r="CN759" s="45"/>
      <c r="CO759" s="46"/>
      <c r="CP759" s="46"/>
      <c r="CQ759" s="46"/>
      <c r="CR759" s="46"/>
      <c r="CS759" s="46"/>
      <c r="DB759" s="45"/>
      <c r="DC759" s="45"/>
      <c r="DD759" s="45"/>
      <c r="DE759" s="45"/>
      <c r="DF759" s="45"/>
      <c r="DG759" s="45"/>
      <c r="DH759" s="45"/>
      <c r="DI759" s="46"/>
      <c r="DJ759" s="46"/>
      <c r="DK759" s="46"/>
      <c r="DL759" s="46"/>
      <c r="DM759" s="46"/>
      <c r="DV759" s="45"/>
      <c r="DW759" s="45"/>
      <c r="DX759" s="45"/>
      <c r="DY759" s="45"/>
      <c r="DZ759" s="45"/>
      <c r="EA759" s="45"/>
      <c r="EB759" s="45"/>
      <c r="EC759" s="46"/>
      <c r="ED759" s="46"/>
      <c r="EE759" s="46"/>
      <c r="EF759" s="46"/>
      <c r="EG759" s="46"/>
    </row>
    <row r="760" customHeight="1" spans="6:137">
      <c r="F760" s="45"/>
      <c r="G760" s="45"/>
      <c r="H760" s="45"/>
      <c r="I760" s="45"/>
      <c r="J760" s="45"/>
      <c r="K760" s="45"/>
      <c r="L760" s="45"/>
      <c r="M760" s="46"/>
      <c r="N760" s="46"/>
      <c r="O760" s="46"/>
      <c r="P760" s="46"/>
      <c r="Q760" s="46"/>
      <c r="Z760" s="45"/>
      <c r="AA760" s="45"/>
      <c r="AB760" s="45"/>
      <c r="AC760" s="45"/>
      <c r="AD760" s="45"/>
      <c r="AE760" s="45"/>
      <c r="AF760" s="45"/>
      <c r="AG760" s="46"/>
      <c r="AH760" s="46"/>
      <c r="AI760" s="46"/>
      <c r="AJ760" s="46"/>
      <c r="AK760" s="46"/>
      <c r="AT760" s="45"/>
      <c r="AU760" s="45"/>
      <c r="AV760" s="45"/>
      <c r="AW760" s="45"/>
      <c r="AX760" s="45"/>
      <c r="AY760" s="45"/>
      <c r="AZ760" s="45"/>
      <c r="BA760" s="46"/>
      <c r="BB760" s="46"/>
      <c r="BC760" s="46"/>
      <c r="BD760" s="46"/>
      <c r="BE760" s="46"/>
      <c r="BN760" s="45"/>
      <c r="BO760" s="45"/>
      <c r="BP760" s="45"/>
      <c r="BQ760" s="45"/>
      <c r="BR760" s="45"/>
      <c r="BS760" s="45"/>
      <c r="BT760" s="45"/>
      <c r="BU760" s="46"/>
      <c r="BV760" s="46"/>
      <c r="BW760" s="46"/>
      <c r="BX760" s="46"/>
      <c r="BY760" s="46"/>
      <c r="CH760" s="45"/>
      <c r="CI760" s="45"/>
      <c r="CJ760" s="45"/>
      <c r="CK760" s="45"/>
      <c r="CL760" s="45"/>
      <c r="CM760" s="45"/>
      <c r="CN760" s="45"/>
      <c r="CO760" s="46"/>
      <c r="CP760" s="46"/>
      <c r="CQ760" s="46"/>
      <c r="CR760" s="46"/>
      <c r="CS760" s="46"/>
      <c r="DB760" s="45"/>
      <c r="DC760" s="45"/>
      <c r="DD760" s="45"/>
      <c r="DE760" s="45"/>
      <c r="DF760" s="45"/>
      <c r="DG760" s="45"/>
      <c r="DH760" s="45"/>
      <c r="DI760" s="46"/>
      <c r="DJ760" s="46"/>
      <c r="DK760" s="46"/>
      <c r="DL760" s="46"/>
      <c r="DM760" s="46"/>
      <c r="DV760" s="45"/>
      <c r="DW760" s="45"/>
      <c r="DX760" s="45"/>
      <c r="DY760" s="45"/>
      <c r="DZ760" s="45"/>
      <c r="EA760" s="45"/>
      <c r="EB760" s="45"/>
      <c r="EC760" s="46"/>
      <c r="ED760" s="46"/>
      <c r="EE760" s="46"/>
      <c r="EF760" s="46"/>
      <c r="EG760" s="46"/>
    </row>
    <row r="761" customHeight="1" spans="6:137">
      <c r="F761" s="35" t="s">
        <v>32</v>
      </c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Z761" s="35" t="s">
        <v>32</v>
      </c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T761" s="35" t="s">
        <v>32</v>
      </c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N761" s="35" t="s">
        <v>32</v>
      </c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CH761" s="35" t="s">
        <v>32</v>
      </c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DB761" s="35" t="s">
        <v>32</v>
      </c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V761" s="35" t="s">
        <v>32</v>
      </c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</row>
    <row r="762" customHeight="1" spans="6:137">
      <c r="F762" s="13" t="s">
        <v>8</v>
      </c>
      <c r="G762" s="13"/>
      <c r="H762" s="13"/>
      <c r="I762" s="13"/>
      <c r="J762" s="13"/>
      <c r="K762" s="8" t="s">
        <v>53</v>
      </c>
      <c r="L762" s="8"/>
      <c r="M762" s="8"/>
      <c r="N762" s="8"/>
      <c r="O762" s="9" t="s">
        <v>38</v>
      </c>
      <c r="P762" s="9"/>
      <c r="Q762" s="41" t="s">
        <v>13</v>
      </c>
      <c r="Z762" s="13" t="s">
        <v>8</v>
      </c>
      <c r="AA762" s="13"/>
      <c r="AB762" s="13"/>
      <c r="AC762" s="13"/>
      <c r="AD762" s="13"/>
      <c r="AE762" s="8" t="s">
        <v>53</v>
      </c>
      <c r="AF762" s="8"/>
      <c r="AG762" s="8"/>
      <c r="AH762" s="8"/>
      <c r="AI762" s="9" t="s">
        <v>38</v>
      </c>
      <c r="AJ762" s="9"/>
      <c r="AK762" s="41" t="s">
        <v>13</v>
      </c>
      <c r="AT762" s="13" t="s">
        <v>8</v>
      </c>
      <c r="AU762" s="13"/>
      <c r="AV762" s="13"/>
      <c r="AW762" s="13"/>
      <c r="AX762" s="13"/>
      <c r="AY762" s="8" t="s">
        <v>53</v>
      </c>
      <c r="AZ762" s="8"/>
      <c r="BA762" s="8"/>
      <c r="BB762" s="8"/>
      <c r="BC762" s="9" t="s">
        <v>38</v>
      </c>
      <c r="BD762" s="9"/>
      <c r="BE762" s="41" t="s">
        <v>13</v>
      </c>
      <c r="BN762" s="13" t="s">
        <v>8</v>
      </c>
      <c r="BO762" s="13"/>
      <c r="BP762" s="13"/>
      <c r="BQ762" s="13"/>
      <c r="BR762" s="13"/>
      <c r="BS762" s="8" t="s">
        <v>53</v>
      </c>
      <c r="BT762" s="8"/>
      <c r="BU762" s="8"/>
      <c r="BV762" s="8"/>
      <c r="BW762" s="9" t="s">
        <v>38</v>
      </c>
      <c r="BX762" s="9"/>
      <c r="BY762" s="41" t="s">
        <v>13</v>
      </c>
      <c r="CH762" s="13" t="s">
        <v>8</v>
      </c>
      <c r="CI762" s="13"/>
      <c r="CJ762" s="13"/>
      <c r="CK762" s="13"/>
      <c r="CL762" s="13"/>
      <c r="CM762" s="8" t="s">
        <v>53</v>
      </c>
      <c r="CN762" s="8"/>
      <c r="CO762" s="8"/>
      <c r="CP762" s="8"/>
      <c r="CQ762" s="9" t="s">
        <v>38</v>
      </c>
      <c r="CR762" s="9"/>
      <c r="CS762" s="41" t="s">
        <v>13</v>
      </c>
      <c r="DB762" s="13" t="s">
        <v>8</v>
      </c>
      <c r="DC762" s="13"/>
      <c r="DD762" s="13"/>
      <c r="DE762" s="13"/>
      <c r="DF762" s="13"/>
      <c r="DG762" s="8" t="s">
        <v>53</v>
      </c>
      <c r="DH762" s="8"/>
      <c r="DI762" s="8"/>
      <c r="DJ762" s="8"/>
      <c r="DK762" s="9" t="s">
        <v>38</v>
      </c>
      <c r="DL762" s="9"/>
      <c r="DM762" s="41" t="s">
        <v>13</v>
      </c>
      <c r="DV762" s="13" t="s">
        <v>8</v>
      </c>
      <c r="DW762" s="13"/>
      <c r="DX762" s="13"/>
      <c r="DY762" s="13"/>
      <c r="DZ762" s="13"/>
      <c r="EA762" s="8" t="s">
        <v>53</v>
      </c>
      <c r="EB762" s="8"/>
      <c r="EC762" s="8"/>
      <c r="ED762" s="8"/>
      <c r="EE762" s="9" t="s">
        <v>38</v>
      </c>
      <c r="EF762" s="9"/>
      <c r="EG762" s="41" t="s">
        <v>13</v>
      </c>
    </row>
    <row r="763" customHeight="1" spans="6:137">
      <c r="F763" s="13" t="s">
        <v>54</v>
      </c>
      <c r="G763" s="13" t="s">
        <v>55</v>
      </c>
      <c r="H763" s="13" t="s">
        <v>56</v>
      </c>
      <c r="I763" s="13" t="s">
        <v>57</v>
      </c>
      <c r="J763" s="13" t="s">
        <v>8</v>
      </c>
      <c r="K763" s="8" t="s">
        <v>58</v>
      </c>
      <c r="L763" s="8" t="s">
        <v>26</v>
      </c>
      <c r="M763" s="8" t="s">
        <v>27</v>
      </c>
      <c r="N763" s="42" t="s">
        <v>28</v>
      </c>
      <c r="O763" s="9" t="s">
        <v>59</v>
      </c>
      <c r="P763" s="9" t="s">
        <v>60</v>
      </c>
      <c r="Q763" s="41"/>
      <c r="Z763" s="13" t="s">
        <v>54</v>
      </c>
      <c r="AA763" s="13" t="s">
        <v>55</v>
      </c>
      <c r="AB763" s="13" t="s">
        <v>56</v>
      </c>
      <c r="AC763" s="13" t="s">
        <v>57</v>
      </c>
      <c r="AD763" s="13" t="s">
        <v>8</v>
      </c>
      <c r="AE763" s="8" t="s">
        <v>58</v>
      </c>
      <c r="AF763" s="8" t="s">
        <v>26</v>
      </c>
      <c r="AG763" s="8" t="s">
        <v>27</v>
      </c>
      <c r="AH763" s="42" t="s">
        <v>28</v>
      </c>
      <c r="AI763" s="9" t="s">
        <v>59</v>
      </c>
      <c r="AJ763" s="9" t="s">
        <v>60</v>
      </c>
      <c r="AK763" s="41"/>
      <c r="AT763" s="13" t="s">
        <v>54</v>
      </c>
      <c r="AU763" s="13" t="s">
        <v>55</v>
      </c>
      <c r="AV763" s="13" t="s">
        <v>56</v>
      </c>
      <c r="AW763" s="13" t="s">
        <v>57</v>
      </c>
      <c r="AX763" s="13" t="s">
        <v>8</v>
      </c>
      <c r="AY763" s="8" t="s">
        <v>58</v>
      </c>
      <c r="AZ763" s="8" t="s">
        <v>26</v>
      </c>
      <c r="BA763" s="8" t="s">
        <v>27</v>
      </c>
      <c r="BB763" s="42" t="s">
        <v>28</v>
      </c>
      <c r="BC763" s="9" t="s">
        <v>59</v>
      </c>
      <c r="BD763" s="9" t="s">
        <v>60</v>
      </c>
      <c r="BE763" s="41"/>
      <c r="BN763" s="13" t="s">
        <v>54</v>
      </c>
      <c r="BO763" s="13" t="s">
        <v>55</v>
      </c>
      <c r="BP763" s="13" t="s">
        <v>56</v>
      </c>
      <c r="BQ763" s="13" t="s">
        <v>57</v>
      </c>
      <c r="BR763" s="13" t="s">
        <v>8</v>
      </c>
      <c r="BS763" s="8" t="s">
        <v>58</v>
      </c>
      <c r="BT763" s="8" t="s">
        <v>26</v>
      </c>
      <c r="BU763" s="8" t="s">
        <v>27</v>
      </c>
      <c r="BV763" s="42" t="s">
        <v>28</v>
      </c>
      <c r="BW763" s="9" t="s">
        <v>59</v>
      </c>
      <c r="BX763" s="9" t="s">
        <v>60</v>
      </c>
      <c r="BY763" s="41"/>
      <c r="CH763" s="13" t="s">
        <v>54</v>
      </c>
      <c r="CI763" s="13" t="s">
        <v>55</v>
      </c>
      <c r="CJ763" s="13" t="s">
        <v>56</v>
      </c>
      <c r="CK763" s="13" t="s">
        <v>57</v>
      </c>
      <c r="CL763" s="13" t="s">
        <v>8</v>
      </c>
      <c r="CM763" s="8" t="s">
        <v>58</v>
      </c>
      <c r="CN763" s="8" t="s">
        <v>26</v>
      </c>
      <c r="CO763" s="8" t="s">
        <v>27</v>
      </c>
      <c r="CP763" s="42" t="s">
        <v>28</v>
      </c>
      <c r="CQ763" s="9" t="s">
        <v>59</v>
      </c>
      <c r="CR763" s="9" t="s">
        <v>60</v>
      </c>
      <c r="CS763" s="41"/>
      <c r="DB763" s="13" t="s">
        <v>54</v>
      </c>
      <c r="DC763" s="13" t="s">
        <v>55</v>
      </c>
      <c r="DD763" s="13" t="s">
        <v>56</v>
      </c>
      <c r="DE763" s="13" t="s">
        <v>57</v>
      </c>
      <c r="DF763" s="13" t="s">
        <v>8</v>
      </c>
      <c r="DG763" s="8" t="s">
        <v>58</v>
      </c>
      <c r="DH763" s="8" t="s">
        <v>26</v>
      </c>
      <c r="DI763" s="8" t="s">
        <v>27</v>
      </c>
      <c r="DJ763" s="42" t="s">
        <v>28</v>
      </c>
      <c r="DK763" s="9" t="s">
        <v>59</v>
      </c>
      <c r="DL763" s="9" t="s">
        <v>60</v>
      </c>
      <c r="DM763" s="41"/>
      <c r="DV763" s="13" t="s">
        <v>54</v>
      </c>
      <c r="DW763" s="13" t="s">
        <v>55</v>
      </c>
      <c r="DX763" s="13" t="s">
        <v>56</v>
      </c>
      <c r="DY763" s="13" t="s">
        <v>57</v>
      </c>
      <c r="DZ763" s="13" t="s">
        <v>8</v>
      </c>
      <c r="EA763" s="8" t="s">
        <v>58</v>
      </c>
      <c r="EB763" s="8" t="s">
        <v>26</v>
      </c>
      <c r="EC763" s="8" t="s">
        <v>27</v>
      </c>
      <c r="ED763" s="42" t="s">
        <v>28</v>
      </c>
      <c r="EE763" s="9" t="s">
        <v>59</v>
      </c>
      <c r="EF763" s="9" t="s">
        <v>60</v>
      </c>
      <c r="EG763" s="41"/>
    </row>
    <row r="764" customHeight="1" spans="6:137">
      <c r="F764" s="11">
        <v>35434</v>
      </c>
      <c r="G764" s="12">
        <v>0.168</v>
      </c>
      <c r="H764" s="11">
        <v>1</v>
      </c>
      <c r="I764" s="11">
        <v>0</v>
      </c>
      <c r="J764" s="13">
        <f t="shared" ref="J764:J773" si="1553">F764*G764*H764+I764</f>
        <v>5952.912</v>
      </c>
      <c r="K764" s="11">
        <v>1</v>
      </c>
      <c r="L764" s="11">
        <v>0.89</v>
      </c>
      <c r="M764" s="11">
        <v>1.78</v>
      </c>
      <c r="N764" s="42">
        <f t="shared" ref="N764:N773" si="1554">L764*M764+1</f>
        <v>2.5842</v>
      </c>
      <c r="O764" s="11">
        <v>0.9</v>
      </c>
      <c r="P764" s="9">
        <v>0.5</v>
      </c>
      <c r="Q764" s="43">
        <f t="shared" ref="Q764:Q773" si="1555">J764*K764*N764*O764*P764</f>
        <v>6922.58183568</v>
      </c>
      <c r="Z764" s="11">
        <v>35728</v>
      </c>
      <c r="AA764" s="12">
        <v>0.168</v>
      </c>
      <c r="AB764" s="11">
        <v>1</v>
      </c>
      <c r="AC764" s="11">
        <v>0</v>
      </c>
      <c r="AD764" s="13">
        <f t="shared" ref="AD764:AD773" si="1556">Z764*AA764*AB764+AC764</f>
        <v>6002.304</v>
      </c>
      <c r="AE764" s="11">
        <v>1</v>
      </c>
      <c r="AF764" s="11">
        <v>1</v>
      </c>
      <c r="AG764" s="11">
        <v>2.11</v>
      </c>
      <c r="AH764" s="42">
        <f t="shared" ref="AH764:AH773" si="1557">AF764*AG764+1</f>
        <v>3.11</v>
      </c>
      <c r="AI764" s="11">
        <v>0.9</v>
      </c>
      <c r="AJ764" s="9">
        <v>0.5</v>
      </c>
      <c r="AK764" s="43">
        <f t="shared" ref="AK764:AK773" si="1558">AD764*AE764*AH764*AI764*AJ764</f>
        <v>8400.224448</v>
      </c>
      <c r="AT764" s="11">
        <v>36903</v>
      </c>
      <c r="AU764" s="12">
        <v>0.168</v>
      </c>
      <c r="AV764" s="11">
        <v>1</v>
      </c>
      <c r="AW764" s="11">
        <v>0</v>
      </c>
      <c r="AX764" s="13">
        <f t="shared" ref="AX764:AX773" si="1559">AT764*AU764*AV764+AW764</f>
        <v>6199.704</v>
      </c>
      <c r="AY764" s="11">
        <v>1</v>
      </c>
      <c r="AZ764" s="11">
        <v>0.93</v>
      </c>
      <c r="BA764" s="11">
        <v>1.85</v>
      </c>
      <c r="BB764" s="42">
        <f t="shared" ref="BB764:BB773" si="1560">AZ764*BA764+1</f>
        <v>2.7205</v>
      </c>
      <c r="BC764" s="11">
        <v>0.9</v>
      </c>
      <c r="BD764" s="9">
        <v>0.5</v>
      </c>
      <c r="BE764" s="43">
        <f t="shared" ref="BE764:BE773" si="1561">AX764*AY764*BB764*BC764*BD764</f>
        <v>7589.8326294</v>
      </c>
      <c r="BN764" s="11">
        <v>38167</v>
      </c>
      <c r="BO764" s="12">
        <v>0.168</v>
      </c>
      <c r="BP764" s="11">
        <v>1</v>
      </c>
      <c r="BQ764" s="11">
        <v>0</v>
      </c>
      <c r="BR764" s="13">
        <f t="shared" ref="BR764:BR773" si="1562">BN764*BO764*BP764+BQ764</f>
        <v>6412.056</v>
      </c>
      <c r="BS764" s="11">
        <v>1</v>
      </c>
      <c r="BT764" s="11">
        <v>1</v>
      </c>
      <c r="BU764" s="11">
        <v>2.71</v>
      </c>
      <c r="BV764" s="42">
        <f t="shared" ref="BV764:BV773" si="1563">BT764*BU764+1</f>
        <v>3.71</v>
      </c>
      <c r="BW764" s="11">
        <v>0.9</v>
      </c>
      <c r="BX764" s="9">
        <v>0.5</v>
      </c>
      <c r="BY764" s="43">
        <f t="shared" ref="BY764:BY773" si="1564">BR764*BS764*BV764*BW764*BX764</f>
        <v>10704.927492</v>
      </c>
      <c r="CH764" s="11">
        <v>42781</v>
      </c>
      <c r="CI764" s="12">
        <v>0.168</v>
      </c>
      <c r="CJ764" s="11">
        <v>1</v>
      </c>
      <c r="CK764" s="11">
        <v>0</v>
      </c>
      <c r="CL764" s="13">
        <f t="shared" ref="CL764:CL773" si="1565">CH764*CI764*CJ764+CK764</f>
        <v>7187.208</v>
      </c>
      <c r="CM764" s="11">
        <v>1</v>
      </c>
      <c r="CN764" s="11">
        <v>0.93</v>
      </c>
      <c r="CO764" s="11">
        <v>1.85</v>
      </c>
      <c r="CP764" s="42">
        <f t="shared" ref="CP764:CP773" si="1566">CN764*CO764+1</f>
        <v>2.7205</v>
      </c>
      <c r="CQ764" s="11">
        <v>0.9</v>
      </c>
      <c r="CR764" s="9">
        <v>0.5</v>
      </c>
      <c r="CS764" s="43">
        <f t="shared" ref="CS764:CS773" si="1567">CL764*CM764*CP764*CQ764*CR764</f>
        <v>8798.7597138</v>
      </c>
      <c r="DB764" s="11">
        <v>44045</v>
      </c>
      <c r="DC764" s="12">
        <v>0.168</v>
      </c>
      <c r="DD764" s="11">
        <v>1</v>
      </c>
      <c r="DE764" s="11">
        <v>0</v>
      </c>
      <c r="DF764" s="13">
        <f t="shared" ref="DF764:DF773" si="1568">DB764*DC764*DD764+DE764</f>
        <v>7399.56</v>
      </c>
      <c r="DG764" s="11">
        <v>1</v>
      </c>
      <c r="DH764" s="11">
        <v>1</v>
      </c>
      <c r="DI764" s="11">
        <v>2.11</v>
      </c>
      <c r="DJ764" s="42">
        <f t="shared" ref="DJ764:DJ773" si="1569">DH764*DI764+1</f>
        <v>3.11</v>
      </c>
      <c r="DK764" s="11">
        <v>0.9</v>
      </c>
      <c r="DL764" s="9">
        <v>0.5</v>
      </c>
      <c r="DM764" s="43">
        <f t="shared" ref="DM764:DM773" si="1570">DF764*DG764*DJ764*DK764*DL764</f>
        <v>10355.68422</v>
      </c>
      <c r="DV764" s="11">
        <v>49923</v>
      </c>
      <c r="DW764" s="12">
        <v>0.199</v>
      </c>
      <c r="DX764" s="11">
        <v>1</v>
      </c>
      <c r="DY764" s="11">
        <v>0</v>
      </c>
      <c r="DZ764" s="13">
        <f t="shared" ref="DZ764:DZ773" si="1571">DV764*DW764*DX764+DY764</f>
        <v>9934.677</v>
      </c>
      <c r="EA764" s="11">
        <v>1</v>
      </c>
      <c r="EB764" s="11">
        <v>1</v>
      </c>
      <c r="EC764" s="11">
        <v>2.91</v>
      </c>
      <c r="ED764" s="42">
        <f t="shared" ref="ED764:ED773" si="1572">EB764*EC764+1</f>
        <v>3.91</v>
      </c>
      <c r="EE764" s="11">
        <v>0.9</v>
      </c>
      <c r="EF764" s="9">
        <v>0.5</v>
      </c>
      <c r="EG764" s="43">
        <f t="shared" ref="EG764:EG773" si="1573">DZ764*EA764*ED764*EE764*EF764</f>
        <v>17480.0641815</v>
      </c>
    </row>
    <row r="765" customHeight="1" spans="6:137">
      <c r="F765" s="11">
        <v>35434</v>
      </c>
      <c r="G765" s="12">
        <v>0.168</v>
      </c>
      <c r="H765" s="11">
        <v>1</v>
      </c>
      <c r="I765" s="11">
        <v>0</v>
      </c>
      <c r="J765" s="13">
        <f t="shared" si="1553"/>
        <v>5952.912</v>
      </c>
      <c r="K765" s="11">
        <v>1</v>
      </c>
      <c r="L765" s="11">
        <v>0.89</v>
      </c>
      <c r="M765" s="11">
        <v>1.78</v>
      </c>
      <c r="N765" s="42">
        <f t="shared" si="1554"/>
        <v>2.5842</v>
      </c>
      <c r="O765" s="11">
        <v>0.9</v>
      </c>
      <c r="P765" s="9">
        <v>0.5</v>
      </c>
      <c r="Q765" s="43">
        <f t="shared" si="1555"/>
        <v>6922.58183568</v>
      </c>
      <c r="Z765" s="11">
        <v>35728</v>
      </c>
      <c r="AA765" s="12">
        <v>0.168</v>
      </c>
      <c r="AB765" s="11">
        <v>1</v>
      </c>
      <c r="AC765" s="11">
        <v>0</v>
      </c>
      <c r="AD765" s="13">
        <f t="shared" si="1556"/>
        <v>6002.304</v>
      </c>
      <c r="AE765" s="11">
        <v>1</v>
      </c>
      <c r="AF765" s="11">
        <v>1</v>
      </c>
      <c r="AG765" s="11">
        <v>2.11</v>
      </c>
      <c r="AH765" s="42">
        <f t="shared" si="1557"/>
        <v>3.11</v>
      </c>
      <c r="AI765" s="11">
        <v>0.9</v>
      </c>
      <c r="AJ765" s="9">
        <v>0.5</v>
      </c>
      <c r="AK765" s="43">
        <f t="shared" si="1558"/>
        <v>8400.224448</v>
      </c>
      <c r="AT765" s="11">
        <v>36903</v>
      </c>
      <c r="AU765" s="12">
        <v>0.168</v>
      </c>
      <c r="AV765" s="11">
        <v>1</v>
      </c>
      <c r="AW765" s="11">
        <v>0</v>
      </c>
      <c r="AX765" s="13">
        <f t="shared" si="1559"/>
        <v>6199.704</v>
      </c>
      <c r="AY765" s="11">
        <v>1</v>
      </c>
      <c r="AZ765" s="11">
        <v>0.93</v>
      </c>
      <c r="BA765" s="11">
        <v>1.85</v>
      </c>
      <c r="BB765" s="42">
        <f t="shared" si="1560"/>
        <v>2.7205</v>
      </c>
      <c r="BC765" s="11">
        <v>0.9</v>
      </c>
      <c r="BD765" s="9">
        <v>0.5</v>
      </c>
      <c r="BE765" s="43">
        <f t="shared" si="1561"/>
        <v>7589.8326294</v>
      </c>
      <c r="BN765" s="11">
        <v>38167</v>
      </c>
      <c r="BO765" s="12">
        <v>0.168</v>
      </c>
      <c r="BP765" s="11">
        <v>1</v>
      </c>
      <c r="BQ765" s="11">
        <v>0</v>
      </c>
      <c r="BR765" s="13">
        <f t="shared" si="1562"/>
        <v>6412.056</v>
      </c>
      <c r="BS765" s="11">
        <v>1</v>
      </c>
      <c r="BT765" s="11">
        <v>1</v>
      </c>
      <c r="BU765" s="11">
        <v>2.71</v>
      </c>
      <c r="BV765" s="42">
        <f t="shared" si="1563"/>
        <v>3.71</v>
      </c>
      <c r="BW765" s="11">
        <v>0.9</v>
      </c>
      <c r="BX765" s="9">
        <v>0.5</v>
      </c>
      <c r="BY765" s="43">
        <f t="shared" si="1564"/>
        <v>10704.927492</v>
      </c>
      <c r="CH765" s="11">
        <v>42781</v>
      </c>
      <c r="CI765" s="12">
        <v>0.168</v>
      </c>
      <c r="CJ765" s="11">
        <v>1</v>
      </c>
      <c r="CK765" s="11">
        <v>0</v>
      </c>
      <c r="CL765" s="13">
        <f t="shared" si="1565"/>
        <v>7187.208</v>
      </c>
      <c r="CM765" s="11">
        <v>1</v>
      </c>
      <c r="CN765" s="11">
        <v>0.93</v>
      </c>
      <c r="CO765" s="11">
        <v>1.85</v>
      </c>
      <c r="CP765" s="42">
        <f t="shared" si="1566"/>
        <v>2.7205</v>
      </c>
      <c r="CQ765" s="11">
        <v>0.9</v>
      </c>
      <c r="CR765" s="9">
        <v>0.5</v>
      </c>
      <c r="CS765" s="43">
        <f t="shared" si="1567"/>
        <v>8798.7597138</v>
      </c>
      <c r="DB765" s="11">
        <v>44045</v>
      </c>
      <c r="DC765" s="12">
        <v>0.168</v>
      </c>
      <c r="DD765" s="11">
        <v>1</v>
      </c>
      <c r="DE765" s="11">
        <v>0</v>
      </c>
      <c r="DF765" s="13">
        <f t="shared" si="1568"/>
        <v>7399.56</v>
      </c>
      <c r="DG765" s="11">
        <v>1</v>
      </c>
      <c r="DH765" s="11">
        <v>1</v>
      </c>
      <c r="DI765" s="11">
        <v>2.11</v>
      </c>
      <c r="DJ765" s="42">
        <f t="shared" si="1569"/>
        <v>3.11</v>
      </c>
      <c r="DK765" s="11">
        <v>0.9</v>
      </c>
      <c r="DL765" s="9">
        <v>0.5</v>
      </c>
      <c r="DM765" s="43">
        <f t="shared" si="1570"/>
        <v>10355.68422</v>
      </c>
      <c r="DV765" s="11">
        <v>49923</v>
      </c>
      <c r="DW765" s="12">
        <v>0.199</v>
      </c>
      <c r="DX765" s="11">
        <v>1</v>
      </c>
      <c r="DY765" s="11">
        <v>0</v>
      </c>
      <c r="DZ765" s="13">
        <f t="shared" si="1571"/>
        <v>9934.677</v>
      </c>
      <c r="EA765" s="11">
        <v>1</v>
      </c>
      <c r="EB765" s="11">
        <v>1</v>
      </c>
      <c r="EC765" s="11">
        <v>2.91</v>
      </c>
      <c r="ED765" s="42">
        <f t="shared" si="1572"/>
        <v>3.91</v>
      </c>
      <c r="EE765" s="11">
        <v>0.9</v>
      </c>
      <c r="EF765" s="9">
        <v>0.5</v>
      </c>
      <c r="EG765" s="43">
        <f t="shared" si="1573"/>
        <v>17480.0641815</v>
      </c>
    </row>
    <row r="766" customHeight="1" spans="6:137">
      <c r="F766" s="11">
        <v>35434</v>
      </c>
      <c r="G766" s="12">
        <v>0.168</v>
      </c>
      <c r="H766" s="11">
        <v>1</v>
      </c>
      <c r="I766" s="11">
        <v>0</v>
      </c>
      <c r="J766" s="13">
        <f t="shared" si="1553"/>
        <v>5952.912</v>
      </c>
      <c r="K766" s="11">
        <v>1</v>
      </c>
      <c r="L766" s="11">
        <v>0.89</v>
      </c>
      <c r="M766" s="11">
        <v>1.78</v>
      </c>
      <c r="N766" s="42">
        <f t="shared" si="1554"/>
        <v>2.5842</v>
      </c>
      <c r="O766" s="11">
        <v>0.9</v>
      </c>
      <c r="P766" s="9">
        <v>0.5</v>
      </c>
      <c r="Q766" s="43">
        <f t="shared" si="1555"/>
        <v>6922.58183568</v>
      </c>
      <c r="Z766" s="11">
        <v>35728</v>
      </c>
      <c r="AA766" s="12">
        <v>0.168</v>
      </c>
      <c r="AB766" s="11">
        <v>1</v>
      </c>
      <c r="AC766" s="11">
        <v>0</v>
      </c>
      <c r="AD766" s="13">
        <f t="shared" si="1556"/>
        <v>6002.304</v>
      </c>
      <c r="AE766" s="11">
        <v>1</v>
      </c>
      <c r="AF766" s="11">
        <v>1</v>
      </c>
      <c r="AG766" s="11">
        <v>2.11</v>
      </c>
      <c r="AH766" s="42">
        <f t="shared" si="1557"/>
        <v>3.11</v>
      </c>
      <c r="AI766" s="11">
        <v>0.9</v>
      </c>
      <c r="AJ766" s="9">
        <v>0.5</v>
      </c>
      <c r="AK766" s="43">
        <f t="shared" si="1558"/>
        <v>8400.224448</v>
      </c>
      <c r="AT766" s="11">
        <v>36903</v>
      </c>
      <c r="AU766" s="12">
        <v>0.168</v>
      </c>
      <c r="AV766" s="11">
        <v>1</v>
      </c>
      <c r="AW766" s="11">
        <v>0</v>
      </c>
      <c r="AX766" s="13">
        <f t="shared" si="1559"/>
        <v>6199.704</v>
      </c>
      <c r="AY766" s="11">
        <v>1</v>
      </c>
      <c r="AZ766" s="11">
        <v>0.93</v>
      </c>
      <c r="BA766" s="11">
        <v>1.85</v>
      </c>
      <c r="BB766" s="42">
        <f t="shared" si="1560"/>
        <v>2.7205</v>
      </c>
      <c r="BC766" s="11">
        <v>0.9</v>
      </c>
      <c r="BD766" s="9">
        <v>0.5</v>
      </c>
      <c r="BE766" s="43">
        <f t="shared" si="1561"/>
        <v>7589.8326294</v>
      </c>
      <c r="BN766" s="11">
        <v>38167</v>
      </c>
      <c r="BO766" s="12">
        <v>0.168</v>
      </c>
      <c r="BP766" s="11">
        <v>1</v>
      </c>
      <c r="BQ766" s="11">
        <v>0</v>
      </c>
      <c r="BR766" s="13">
        <f t="shared" si="1562"/>
        <v>6412.056</v>
      </c>
      <c r="BS766" s="11">
        <v>1</v>
      </c>
      <c r="BT766" s="11">
        <v>1</v>
      </c>
      <c r="BU766" s="11">
        <v>2.71</v>
      </c>
      <c r="BV766" s="42">
        <f t="shared" si="1563"/>
        <v>3.71</v>
      </c>
      <c r="BW766" s="11">
        <v>0.9</v>
      </c>
      <c r="BX766" s="9">
        <v>0.5</v>
      </c>
      <c r="BY766" s="43">
        <f t="shared" si="1564"/>
        <v>10704.927492</v>
      </c>
      <c r="CH766" s="11">
        <v>42781</v>
      </c>
      <c r="CI766" s="12">
        <v>0.168</v>
      </c>
      <c r="CJ766" s="11">
        <v>1</v>
      </c>
      <c r="CK766" s="11">
        <v>0</v>
      </c>
      <c r="CL766" s="13">
        <f t="shared" si="1565"/>
        <v>7187.208</v>
      </c>
      <c r="CM766" s="11">
        <v>1</v>
      </c>
      <c r="CN766" s="11">
        <v>0.93</v>
      </c>
      <c r="CO766" s="11">
        <v>1.85</v>
      </c>
      <c r="CP766" s="42">
        <f t="shared" si="1566"/>
        <v>2.7205</v>
      </c>
      <c r="CQ766" s="11">
        <v>0.9</v>
      </c>
      <c r="CR766" s="9">
        <v>0.5</v>
      </c>
      <c r="CS766" s="43">
        <f t="shared" si="1567"/>
        <v>8798.7597138</v>
      </c>
      <c r="DB766" s="11">
        <v>44045</v>
      </c>
      <c r="DC766" s="12">
        <v>0.168</v>
      </c>
      <c r="DD766" s="11">
        <v>1</v>
      </c>
      <c r="DE766" s="11">
        <v>0</v>
      </c>
      <c r="DF766" s="13">
        <f t="shared" si="1568"/>
        <v>7399.56</v>
      </c>
      <c r="DG766" s="11">
        <v>1</v>
      </c>
      <c r="DH766" s="11">
        <v>1</v>
      </c>
      <c r="DI766" s="11">
        <v>2.11</v>
      </c>
      <c r="DJ766" s="42">
        <f t="shared" si="1569"/>
        <v>3.11</v>
      </c>
      <c r="DK766" s="11">
        <v>0.9</v>
      </c>
      <c r="DL766" s="9">
        <v>0.5</v>
      </c>
      <c r="DM766" s="43">
        <f t="shared" si="1570"/>
        <v>10355.68422</v>
      </c>
      <c r="DV766" s="11">
        <v>49923</v>
      </c>
      <c r="DW766" s="12">
        <v>0.199</v>
      </c>
      <c r="DX766" s="11">
        <v>1</v>
      </c>
      <c r="DY766" s="11">
        <v>0</v>
      </c>
      <c r="DZ766" s="13">
        <f t="shared" si="1571"/>
        <v>9934.677</v>
      </c>
      <c r="EA766" s="11">
        <v>1</v>
      </c>
      <c r="EB766" s="11">
        <v>1</v>
      </c>
      <c r="EC766" s="11">
        <v>2.91</v>
      </c>
      <c r="ED766" s="42">
        <f t="shared" si="1572"/>
        <v>3.91</v>
      </c>
      <c r="EE766" s="11">
        <v>0.9</v>
      </c>
      <c r="EF766" s="9">
        <v>0.5</v>
      </c>
      <c r="EG766" s="43">
        <f t="shared" si="1573"/>
        <v>17480.0641815</v>
      </c>
    </row>
    <row r="767" customHeight="1" spans="6:137">
      <c r="F767" s="11">
        <v>35434</v>
      </c>
      <c r="G767" s="12">
        <v>0.168</v>
      </c>
      <c r="H767" s="11">
        <v>1</v>
      </c>
      <c r="I767" s="11">
        <v>0</v>
      </c>
      <c r="J767" s="13">
        <f t="shared" si="1553"/>
        <v>5952.912</v>
      </c>
      <c r="K767" s="11">
        <v>1</v>
      </c>
      <c r="L767" s="11">
        <v>0.89</v>
      </c>
      <c r="M767" s="11">
        <v>1.78</v>
      </c>
      <c r="N767" s="42">
        <f t="shared" si="1554"/>
        <v>2.5842</v>
      </c>
      <c r="O767" s="11">
        <v>0.9</v>
      </c>
      <c r="P767" s="9">
        <v>0.5</v>
      </c>
      <c r="Q767" s="43">
        <f t="shared" si="1555"/>
        <v>6922.58183568</v>
      </c>
      <c r="Z767" s="11">
        <v>35728</v>
      </c>
      <c r="AA767" s="12">
        <v>0.168</v>
      </c>
      <c r="AB767" s="11">
        <v>1</v>
      </c>
      <c r="AC767" s="11">
        <v>0</v>
      </c>
      <c r="AD767" s="13">
        <f t="shared" si="1556"/>
        <v>6002.304</v>
      </c>
      <c r="AE767" s="11">
        <v>1</v>
      </c>
      <c r="AF767" s="11">
        <v>1</v>
      </c>
      <c r="AG767" s="11">
        <v>2.11</v>
      </c>
      <c r="AH767" s="42">
        <f t="shared" si="1557"/>
        <v>3.11</v>
      </c>
      <c r="AI767" s="11">
        <v>0.9</v>
      </c>
      <c r="AJ767" s="9">
        <v>0.5</v>
      </c>
      <c r="AK767" s="43">
        <f t="shared" si="1558"/>
        <v>8400.224448</v>
      </c>
      <c r="AT767" s="11">
        <v>36903</v>
      </c>
      <c r="AU767" s="12">
        <v>0.168</v>
      </c>
      <c r="AV767" s="11">
        <v>1</v>
      </c>
      <c r="AW767" s="11">
        <v>0</v>
      </c>
      <c r="AX767" s="13">
        <f t="shared" si="1559"/>
        <v>6199.704</v>
      </c>
      <c r="AY767" s="11">
        <v>1</v>
      </c>
      <c r="AZ767" s="11">
        <v>0.93</v>
      </c>
      <c r="BA767" s="11">
        <v>1.85</v>
      </c>
      <c r="BB767" s="42">
        <f t="shared" si="1560"/>
        <v>2.7205</v>
      </c>
      <c r="BC767" s="11">
        <v>0.9</v>
      </c>
      <c r="BD767" s="9">
        <v>0.5</v>
      </c>
      <c r="BE767" s="43">
        <f t="shared" si="1561"/>
        <v>7589.8326294</v>
      </c>
      <c r="BN767" s="11">
        <v>38167</v>
      </c>
      <c r="BO767" s="12">
        <v>0.168</v>
      </c>
      <c r="BP767" s="11">
        <v>1</v>
      </c>
      <c r="BQ767" s="11">
        <v>0</v>
      </c>
      <c r="BR767" s="13">
        <f t="shared" si="1562"/>
        <v>6412.056</v>
      </c>
      <c r="BS767" s="11">
        <v>1</v>
      </c>
      <c r="BT767" s="11">
        <v>1</v>
      </c>
      <c r="BU767" s="11">
        <v>2.71</v>
      </c>
      <c r="BV767" s="42">
        <f t="shared" si="1563"/>
        <v>3.71</v>
      </c>
      <c r="BW767" s="11">
        <v>0.9</v>
      </c>
      <c r="BX767" s="9">
        <v>0.5</v>
      </c>
      <c r="BY767" s="43">
        <f t="shared" si="1564"/>
        <v>10704.927492</v>
      </c>
      <c r="CH767" s="11">
        <v>42781</v>
      </c>
      <c r="CI767" s="12">
        <v>0.168</v>
      </c>
      <c r="CJ767" s="11">
        <v>1</v>
      </c>
      <c r="CK767" s="11">
        <v>0</v>
      </c>
      <c r="CL767" s="13">
        <f t="shared" si="1565"/>
        <v>7187.208</v>
      </c>
      <c r="CM767" s="11">
        <v>1</v>
      </c>
      <c r="CN767" s="11">
        <v>0.93</v>
      </c>
      <c r="CO767" s="11">
        <v>1.85</v>
      </c>
      <c r="CP767" s="42">
        <f t="shared" si="1566"/>
        <v>2.7205</v>
      </c>
      <c r="CQ767" s="11">
        <v>0.9</v>
      </c>
      <c r="CR767" s="9">
        <v>0.5</v>
      </c>
      <c r="CS767" s="43">
        <f t="shared" si="1567"/>
        <v>8798.7597138</v>
      </c>
      <c r="DB767" s="11">
        <v>44045</v>
      </c>
      <c r="DC767" s="12">
        <v>0.168</v>
      </c>
      <c r="DD767" s="11">
        <v>1</v>
      </c>
      <c r="DE767" s="11">
        <v>0</v>
      </c>
      <c r="DF767" s="13">
        <f t="shared" si="1568"/>
        <v>7399.56</v>
      </c>
      <c r="DG767" s="11">
        <v>1</v>
      </c>
      <c r="DH767" s="11">
        <v>1</v>
      </c>
      <c r="DI767" s="11">
        <v>2.11</v>
      </c>
      <c r="DJ767" s="42">
        <f t="shared" si="1569"/>
        <v>3.11</v>
      </c>
      <c r="DK767" s="11">
        <v>0.9</v>
      </c>
      <c r="DL767" s="9">
        <v>0.5</v>
      </c>
      <c r="DM767" s="43">
        <f t="shared" si="1570"/>
        <v>10355.68422</v>
      </c>
      <c r="DV767" s="11">
        <v>49923</v>
      </c>
      <c r="DW767" s="12">
        <v>0.199</v>
      </c>
      <c r="DX767" s="11">
        <v>1</v>
      </c>
      <c r="DY767" s="11">
        <v>0</v>
      </c>
      <c r="DZ767" s="13">
        <f t="shared" si="1571"/>
        <v>9934.677</v>
      </c>
      <c r="EA767" s="11">
        <v>1</v>
      </c>
      <c r="EB767" s="11">
        <v>1</v>
      </c>
      <c r="EC767" s="11">
        <v>2.91</v>
      </c>
      <c r="ED767" s="42">
        <f t="shared" si="1572"/>
        <v>3.91</v>
      </c>
      <c r="EE767" s="11">
        <v>0.9</v>
      </c>
      <c r="EF767" s="9">
        <v>0.5</v>
      </c>
      <c r="EG767" s="43">
        <f t="shared" si="1573"/>
        <v>17480.0641815</v>
      </c>
    </row>
    <row r="768" customHeight="1" spans="6:137">
      <c r="F768" s="11">
        <v>35434</v>
      </c>
      <c r="G768" s="12">
        <v>0.168</v>
      </c>
      <c r="H768" s="11">
        <v>1</v>
      </c>
      <c r="I768" s="11">
        <v>0</v>
      </c>
      <c r="J768" s="13">
        <f t="shared" si="1553"/>
        <v>5952.912</v>
      </c>
      <c r="K768" s="11">
        <v>1</v>
      </c>
      <c r="L768" s="11">
        <v>0.89</v>
      </c>
      <c r="M768" s="11">
        <v>1.78</v>
      </c>
      <c r="N768" s="42">
        <f t="shared" si="1554"/>
        <v>2.5842</v>
      </c>
      <c r="O768" s="11">
        <v>0.9</v>
      </c>
      <c r="P768" s="9">
        <v>0.5</v>
      </c>
      <c r="Q768" s="43">
        <f t="shared" si="1555"/>
        <v>6922.58183568</v>
      </c>
      <c r="Z768" s="11">
        <v>35728</v>
      </c>
      <c r="AA768" s="12">
        <v>0.168</v>
      </c>
      <c r="AB768" s="11">
        <v>1</v>
      </c>
      <c r="AC768" s="11">
        <v>0</v>
      </c>
      <c r="AD768" s="13">
        <f t="shared" si="1556"/>
        <v>6002.304</v>
      </c>
      <c r="AE768" s="11">
        <v>1</v>
      </c>
      <c r="AF768" s="11">
        <v>1</v>
      </c>
      <c r="AG768" s="11">
        <v>2.11</v>
      </c>
      <c r="AH768" s="42">
        <f t="shared" si="1557"/>
        <v>3.11</v>
      </c>
      <c r="AI768" s="11">
        <v>0.9</v>
      </c>
      <c r="AJ768" s="9">
        <v>0.5</v>
      </c>
      <c r="AK768" s="43">
        <f t="shared" si="1558"/>
        <v>8400.224448</v>
      </c>
      <c r="AT768" s="11">
        <v>36903</v>
      </c>
      <c r="AU768" s="12">
        <v>0.168</v>
      </c>
      <c r="AV768" s="11">
        <v>1</v>
      </c>
      <c r="AW768" s="11">
        <v>0</v>
      </c>
      <c r="AX768" s="13">
        <f t="shared" si="1559"/>
        <v>6199.704</v>
      </c>
      <c r="AY768" s="11">
        <v>1</v>
      </c>
      <c r="AZ768" s="11">
        <v>0.93</v>
      </c>
      <c r="BA768" s="11">
        <v>1.85</v>
      </c>
      <c r="BB768" s="42">
        <f t="shared" si="1560"/>
        <v>2.7205</v>
      </c>
      <c r="BC768" s="11">
        <v>0.9</v>
      </c>
      <c r="BD768" s="9">
        <v>0.5</v>
      </c>
      <c r="BE768" s="43">
        <f t="shared" si="1561"/>
        <v>7589.8326294</v>
      </c>
      <c r="BN768" s="11">
        <v>38167</v>
      </c>
      <c r="BO768" s="12">
        <v>0.168</v>
      </c>
      <c r="BP768" s="11">
        <v>1</v>
      </c>
      <c r="BQ768" s="11">
        <v>0</v>
      </c>
      <c r="BR768" s="13">
        <f t="shared" si="1562"/>
        <v>6412.056</v>
      </c>
      <c r="BS768" s="11">
        <v>1</v>
      </c>
      <c r="BT768" s="11">
        <v>1</v>
      </c>
      <c r="BU768" s="11">
        <v>2.71</v>
      </c>
      <c r="BV768" s="42">
        <f t="shared" si="1563"/>
        <v>3.71</v>
      </c>
      <c r="BW768" s="11">
        <v>0.9</v>
      </c>
      <c r="BX768" s="9">
        <v>0.5</v>
      </c>
      <c r="BY768" s="43">
        <f t="shared" si="1564"/>
        <v>10704.927492</v>
      </c>
      <c r="CH768" s="11">
        <v>42781</v>
      </c>
      <c r="CI768" s="12">
        <v>0.168</v>
      </c>
      <c r="CJ768" s="11">
        <v>1</v>
      </c>
      <c r="CK768" s="11">
        <v>0</v>
      </c>
      <c r="CL768" s="13">
        <f t="shared" si="1565"/>
        <v>7187.208</v>
      </c>
      <c r="CM768" s="11">
        <v>1</v>
      </c>
      <c r="CN768" s="11">
        <v>0.93</v>
      </c>
      <c r="CO768" s="11">
        <v>1.85</v>
      </c>
      <c r="CP768" s="42">
        <f t="shared" si="1566"/>
        <v>2.7205</v>
      </c>
      <c r="CQ768" s="11">
        <v>0.9</v>
      </c>
      <c r="CR768" s="9">
        <v>0.5</v>
      </c>
      <c r="CS768" s="43">
        <f t="shared" si="1567"/>
        <v>8798.7597138</v>
      </c>
      <c r="DB768" s="11">
        <v>44045</v>
      </c>
      <c r="DC768" s="12">
        <v>0.168</v>
      </c>
      <c r="DD768" s="11">
        <v>1</v>
      </c>
      <c r="DE768" s="11">
        <v>0</v>
      </c>
      <c r="DF768" s="13">
        <f t="shared" si="1568"/>
        <v>7399.56</v>
      </c>
      <c r="DG768" s="11">
        <v>1</v>
      </c>
      <c r="DH768" s="11">
        <v>1</v>
      </c>
      <c r="DI768" s="11">
        <v>2.11</v>
      </c>
      <c r="DJ768" s="42">
        <f t="shared" si="1569"/>
        <v>3.11</v>
      </c>
      <c r="DK768" s="11">
        <v>0.9</v>
      </c>
      <c r="DL768" s="9">
        <v>0.5</v>
      </c>
      <c r="DM768" s="43">
        <f t="shared" si="1570"/>
        <v>10355.68422</v>
      </c>
      <c r="DV768" s="11">
        <v>49923</v>
      </c>
      <c r="DW768" s="12">
        <v>0.199</v>
      </c>
      <c r="DX768" s="11">
        <v>1</v>
      </c>
      <c r="DY768" s="11">
        <v>0</v>
      </c>
      <c r="DZ768" s="13">
        <f t="shared" si="1571"/>
        <v>9934.677</v>
      </c>
      <c r="EA768" s="11">
        <v>1</v>
      </c>
      <c r="EB768" s="11">
        <v>1</v>
      </c>
      <c r="EC768" s="11">
        <v>2.91</v>
      </c>
      <c r="ED768" s="42">
        <f t="shared" si="1572"/>
        <v>3.91</v>
      </c>
      <c r="EE768" s="11">
        <v>0.9</v>
      </c>
      <c r="EF768" s="9">
        <v>0.5</v>
      </c>
      <c r="EG768" s="43">
        <f t="shared" si="1573"/>
        <v>17480.0641815</v>
      </c>
    </row>
    <row r="769" customHeight="1" spans="1:139">
      <c r="F769" s="11">
        <v>35434</v>
      </c>
      <c r="G769" s="12">
        <v>0.168</v>
      </c>
      <c r="H769" s="11">
        <v>1</v>
      </c>
      <c r="I769" s="11">
        <v>0</v>
      </c>
      <c r="J769" s="13">
        <f t="shared" si="1553"/>
        <v>5952.912</v>
      </c>
      <c r="K769" s="11">
        <v>1</v>
      </c>
      <c r="L769" s="11">
        <v>0.89</v>
      </c>
      <c r="M769" s="11">
        <v>1.78</v>
      </c>
      <c r="N769" s="42">
        <f t="shared" si="1554"/>
        <v>2.5842</v>
      </c>
      <c r="O769" s="11">
        <v>0.9</v>
      </c>
      <c r="P769" s="9">
        <v>0.5</v>
      </c>
      <c r="Q769" s="43">
        <f t="shared" si="1555"/>
        <v>6922.58183568</v>
      </c>
      <c r="Z769" s="11">
        <v>35728</v>
      </c>
      <c r="AA769" s="12">
        <v>0.168</v>
      </c>
      <c r="AB769" s="11">
        <v>1</v>
      </c>
      <c r="AC769" s="11">
        <v>0</v>
      </c>
      <c r="AD769" s="13">
        <f t="shared" si="1556"/>
        <v>6002.304</v>
      </c>
      <c r="AE769" s="11">
        <v>1</v>
      </c>
      <c r="AF769" s="11">
        <v>1</v>
      </c>
      <c r="AG769" s="11">
        <v>2.11</v>
      </c>
      <c r="AH769" s="42">
        <f t="shared" si="1557"/>
        <v>3.11</v>
      </c>
      <c r="AI769" s="11">
        <v>0.9</v>
      </c>
      <c r="AJ769" s="9">
        <v>0.5</v>
      </c>
      <c r="AK769" s="43">
        <f t="shared" si="1558"/>
        <v>8400.224448</v>
      </c>
      <c r="AT769" s="11">
        <v>36903</v>
      </c>
      <c r="AU769" s="12">
        <v>0.168</v>
      </c>
      <c r="AV769" s="11">
        <v>1</v>
      </c>
      <c r="AW769" s="11">
        <v>0</v>
      </c>
      <c r="AX769" s="13">
        <f t="shared" si="1559"/>
        <v>6199.704</v>
      </c>
      <c r="AY769" s="11">
        <v>1</v>
      </c>
      <c r="AZ769" s="11">
        <v>0.93</v>
      </c>
      <c r="BA769" s="11">
        <v>1.85</v>
      </c>
      <c r="BB769" s="42">
        <f t="shared" si="1560"/>
        <v>2.7205</v>
      </c>
      <c r="BC769" s="11">
        <v>0.9</v>
      </c>
      <c r="BD769" s="9">
        <v>0.5</v>
      </c>
      <c r="BE769" s="43">
        <f t="shared" si="1561"/>
        <v>7589.8326294</v>
      </c>
      <c r="BN769" s="11">
        <v>38167</v>
      </c>
      <c r="BO769" s="12">
        <v>0.168</v>
      </c>
      <c r="BP769" s="11">
        <v>1</v>
      </c>
      <c r="BQ769" s="11">
        <v>0</v>
      </c>
      <c r="BR769" s="13">
        <f t="shared" si="1562"/>
        <v>6412.056</v>
      </c>
      <c r="BS769" s="11">
        <v>1</v>
      </c>
      <c r="BT769" s="11">
        <v>1</v>
      </c>
      <c r="BU769" s="11">
        <v>2.71</v>
      </c>
      <c r="BV769" s="42">
        <f t="shared" si="1563"/>
        <v>3.71</v>
      </c>
      <c r="BW769" s="11">
        <v>0.9</v>
      </c>
      <c r="BX769" s="9">
        <v>0.5</v>
      </c>
      <c r="BY769" s="43">
        <f t="shared" si="1564"/>
        <v>10704.927492</v>
      </c>
      <c r="CH769" s="11">
        <v>42781</v>
      </c>
      <c r="CI769" s="12">
        <v>0.168</v>
      </c>
      <c r="CJ769" s="11">
        <v>1</v>
      </c>
      <c r="CK769" s="11">
        <v>0</v>
      </c>
      <c r="CL769" s="13">
        <f t="shared" si="1565"/>
        <v>7187.208</v>
      </c>
      <c r="CM769" s="11">
        <v>1</v>
      </c>
      <c r="CN769" s="11">
        <v>0.93</v>
      </c>
      <c r="CO769" s="11">
        <v>1.85</v>
      </c>
      <c r="CP769" s="42">
        <f t="shared" si="1566"/>
        <v>2.7205</v>
      </c>
      <c r="CQ769" s="11">
        <v>0.9</v>
      </c>
      <c r="CR769" s="9">
        <v>0.5</v>
      </c>
      <c r="CS769" s="43">
        <f t="shared" si="1567"/>
        <v>8798.7597138</v>
      </c>
      <c r="DB769" s="11">
        <v>44045</v>
      </c>
      <c r="DC769" s="12">
        <v>0.168</v>
      </c>
      <c r="DD769" s="11">
        <v>1</v>
      </c>
      <c r="DE769" s="11">
        <v>0</v>
      </c>
      <c r="DF769" s="13">
        <f t="shared" si="1568"/>
        <v>7399.56</v>
      </c>
      <c r="DG769" s="11">
        <v>1</v>
      </c>
      <c r="DH769" s="11">
        <v>1</v>
      </c>
      <c r="DI769" s="11">
        <v>2.11</v>
      </c>
      <c r="DJ769" s="42">
        <f t="shared" si="1569"/>
        <v>3.11</v>
      </c>
      <c r="DK769" s="11">
        <v>0.9</v>
      </c>
      <c r="DL769" s="9">
        <v>0.5</v>
      </c>
      <c r="DM769" s="43">
        <f t="shared" si="1570"/>
        <v>10355.68422</v>
      </c>
      <c r="DV769" s="11">
        <v>49923</v>
      </c>
      <c r="DW769" s="12">
        <v>0.199</v>
      </c>
      <c r="DX769" s="11">
        <v>1</v>
      </c>
      <c r="DY769" s="11">
        <v>0</v>
      </c>
      <c r="DZ769" s="13">
        <f t="shared" si="1571"/>
        <v>9934.677</v>
      </c>
      <c r="EA769" s="11">
        <v>1</v>
      </c>
      <c r="EB769" s="11">
        <v>1</v>
      </c>
      <c r="EC769" s="11">
        <v>2.91</v>
      </c>
      <c r="ED769" s="42">
        <f t="shared" si="1572"/>
        <v>3.91</v>
      </c>
      <c r="EE769" s="11">
        <v>0.9</v>
      </c>
      <c r="EF769" s="9">
        <v>0.5</v>
      </c>
      <c r="EG769" s="43">
        <f t="shared" si="1573"/>
        <v>17480.0641815</v>
      </c>
    </row>
    <row r="770" customHeight="1" spans="1:139">
      <c r="F770" s="11">
        <v>35434</v>
      </c>
      <c r="G770" s="12">
        <v>0.168</v>
      </c>
      <c r="H770" s="11">
        <v>1</v>
      </c>
      <c r="I770" s="11">
        <v>0</v>
      </c>
      <c r="J770" s="13">
        <f t="shared" si="1553"/>
        <v>5952.912</v>
      </c>
      <c r="K770" s="11">
        <v>1</v>
      </c>
      <c r="L770" s="11">
        <v>0.89</v>
      </c>
      <c r="M770" s="11">
        <v>1.78</v>
      </c>
      <c r="N770" s="42">
        <f t="shared" si="1554"/>
        <v>2.5842</v>
      </c>
      <c r="O770" s="11">
        <v>0.9</v>
      </c>
      <c r="P770" s="9">
        <v>0.5</v>
      </c>
      <c r="Q770" s="43">
        <f t="shared" si="1555"/>
        <v>6922.58183568</v>
      </c>
      <c r="Z770" s="11">
        <v>35728</v>
      </c>
      <c r="AA770" s="12">
        <v>0.168</v>
      </c>
      <c r="AB770" s="11">
        <v>1</v>
      </c>
      <c r="AC770" s="11">
        <v>0</v>
      </c>
      <c r="AD770" s="13">
        <f t="shared" si="1556"/>
        <v>6002.304</v>
      </c>
      <c r="AE770" s="11">
        <v>1</v>
      </c>
      <c r="AF770" s="11">
        <v>1</v>
      </c>
      <c r="AG770" s="11">
        <v>2.11</v>
      </c>
      <c r="AH770" s="42">
        <f t="shared" si="1557"/>
        <v>3.11</v>
      </c>
      <c r="AI770" s="11">
        <v>0.9</v>
      </c>
      <c r="AJ770" s="9">
        <v>0.5</v>
      </c>
      <c r="AK770" s="43">
        <f t="shared" si="1558"/>
        <v>8400.224448</v>
      </c>
      <c r="AT770" s="11">
        <v>36903</v>
      </c>
      <c r="AU770" s="12">
        <v>0.168</v>
      </c>
      <c r="AV770" s="11">
        <v>1</v>
      </c>
      <c r="AW770" s="11">
        <v>0</v>
      </c>
      <c r="AX770" s="13">
        <f t="shared" si="1559"/>
        <v>6199.704</v>
      </c>
      <c r="AY770" s="11">
        <v>1</v>
      </c>
      <c r="AZ770" s="11">
        <v>0.93</v>
      </c>
      <c r="BA770" s="11">
        <v>1.85</v>
      </c>
      <c r="BB770" s="42">
        <f t="shared" si="1560"/>
        <v>2.7205</v>
      </c>
      <c r="BC770" s="11">
        <v>0.9</v>
      </c>
      <c r="BD770" s="9">
        <v>0.5</v>
      </c>
      <c r="BE770" s="43">
        <f t="shared" si="1561"/>
        <v>7589.8326294</v>
      </c>
      <c r="BN770" s="11">
        <v>38167</v>
      </c>
      <c r="BO770" s="12">
        <v>0.168</v>
      </c>
      <c r="BP770" s="11">
        <v>1</v>
      </c>
      <c r="BQ770" s="11">
        <v>0</v>
      </c>
      <c r="BR770" s="13">
        <f t="shared" si="1562"/>
        <v>6412.056</v>
      </c>
      <c r="BS770" s="11">
        <v>1</v>
      </c>
      <c r="BT770" s="11">
        <v>1</v>
      </c>
      <c r="BU770" s="11">
        <v>2.71</v>
      </c>
      <c r="BV770" s="42">
        <f t="shared" si="1563"/>
        <v>3.71</v>
      </c>
      <c r="BW770" s="11">
        <v>0.9</v>
      </c>
      <c r="BX770" s="9">
        <v>0.5</v>
      </c>
      <c r="BY770" s="43">
        <f t="shared" si="1564"/>
        <v>10704.927492</v>
      </c>
      <c r="CH770" s="11">
        <v>42781</v>
      </c>
      <c r="CI770" s="12">
        <v>0.168</v>
      </c>
      <c r="CJ770" s="11">
        <v>1</v>
      </c>
      <c r="CK770" s="11">
        <v>0</v>
      </c>
      <c r="CL770" s="13">
        <f t="shared" si="1565"/>
        <v>7187.208</v>
      </c>
      <c r="CM770" s="11">
        <v>1</v>
      </c>
      <c r="CN770" s="11">
        <v>0.93</v>
      </c>
      <c r="CO770" s="11">
        <v>1.85</v>
      </c>
      <c r="CP770" s="42">
        <f t="shared" si="1566"/>
        <v>2.7205</v>
      </c>
      <c r="CQ770" s="11">
        <v>0.9</v>
      </c>
      <c r="CR770" s="9">
        <v>0.5</v>
      </c>
      <c r="CS770" s="43">
        <f t="shared" si="1567"/>
        <v>8798.7597138</v>
      </c>
      <c r="DB770" s="11">
        <v>44045</v>
      </c>
      <c r="DC770" s="12">
        <v>0.168</v>
      </c>
      <c r="DD770" s="11">
        <v>1</v>
      </c>
      <c r="DE770" s="11">
        <v>0</v>
      </c>
      <c r="DF770" s="13">
        <f t="shared" si="1568"/>
        <v>7399.56</v>
      </c>
      <c r="DG770" s="11">
        <v>1</v>
      </c>
      <c r="DH770" s="11">
        <v>1</v>
      </c>
      <c r="DI770" s="11">
        <v>2.11</v>
      </c>
      <c r="DJ770" s="42">
        <f t="shared" si="1569"/>
        <v>3.11</v>
      </c>
      <c r="DK770" s="11">
        <v>0.9</v>
      </c>
      <c r="DL770" s="9">
        <v>0.5</v>
      </c>
      <c r="DM770" s="43">
        <f t="shared" si="1570"/>
        <v>10355.68422</v>
      </c>
      <c r="DV770" s="11">
        <v>49923</v>
      </c>
      <c r="DW770" s="12">
        <v>0.199</v>
      </c>
      <c r="DX770" s="11">
        <v>1</v>
      </c>
      <c r="DY770" s="11">
        <v>0</v>
      </c>
      <c r="DZ770" s="13">
        <f t="shared" si="1571"/>
        <v>9934.677</v>
      </c>
      <c r="EA770" s="11">
        <v>1</v>
      </c>
      <c r="EB770" s="11">
        <v>1</v>
      </c>
      <c r="EC770" s="11">
        <v>2.91</v>
      </c>
      <c r="ED770" s="42">
        <f t="shared" si="1572"/>
        <v>3.91</v>
      </c>
      <c r="EE770" s="11">
        <v>0.9</v>
      </c>
      <c r="EF770" s="9">
        <v>0.5</v>
      </c>
      <c r="EG770" s="43">
        <f t="shared" si="1573"/>
        <v>17480.0641815</v>
      </c>
    </row>
    <row r="771" customHeight="1" spans="1:139">
      <c r="F771" s="11">
        <v>35434</v>
      </c>
      <c r="G771" s="12">
        <v>0.168</v>
      </c>
      <c r="H771" s="11">
        <v>1</v>
      </c>
      <c r="I771" s="11">
        <v>0</v>
      </c>
      <c r="J771" s="13">
        <f t="shared" si="1553"/>
        <v>5952.912</v>
      </c>
      <c r="K771" s="11">
        <v>1</v>
      </c>
      <c r="L771" s="11">
        <v>0.89</v>
      </c>
      <c r="M771" s="11">
        <v>1.78</v>
      </c>
      <c r="N771" s="42">
        <f t="shared" si="1554"/>
        <v>2.5842</v>
      </c>
      <c r="O771" s="11">
        <v>0.9</v>
      </c>
      <c r="P771" s="9">
        <v>0.5</v>
      </c>
      <c r="Q771" s="43">
        <f t="shared" si="1555"/>
        <v>6922.58183568</v>
      </c>
      <c r="Z771" s="11">
        <v>35728</v>
      </c>
      <c r="AA771" s="12">
        <v>0.168</v>
      </c>
      <c r="AB771" s="11">
        <v>1</v>
      </c>
      <c r="AC771" s="11">
        <v>0</v>
      </c>
      <c r="AD771" s="13">
        <f t="shared" si="1556"/>
        <v>6002.304</v>
      </c>
      <c r="AE771" s="11">
        <v>1</v>
      </c>
      <c r="AF771" s="11">
        <v>1</v>
      </c>
      <c r="AG771" s="11">
        <v>2.11</v>
      </c>
      <c r="AH771" s="42">
        <f t="shared" si="1557"/>
        <v>3.11</v>
      </c>
      <c r="AI771" s="11">
        <v>0.9</v>
      </c>
      <c r="AJ771" s="9">
        <v>0.5</v>
      </c>
      <c r="AK771" s="43">
        <f t="shared" si="1558"/>
        <v>8400.224448</v>
      </c>
      <c r="AT771" s="11">
        <v>36903</v>
      </c>
      <c r="AU771" s="12">
        <v>0.168</v>
      </c>
      <c r="AV771" s="11">
        <v>1</v>
      </c>
      <c r="AW771" s="11">
        <v>0</v>
      </c>
      <c r="AX771" s="13">
        <f t="shared" si="1559"/>
        <v>6199.704</v>
      </c>
      <c r="AY771" s="11">
        <v>1</v>
      </c>
      <c r="AZ771" s="11">
        <v>0.93</v>
      </c>
      <c r="BA771" s="11">
        <v>1.85</v>
      </c>
      <c r="BB771" s="42">
        <f t="shared" si="1560"/>
        <v>2.7205</v>
      </c>
      <c r="BC771" s="11">
        <v>0.9</v>
      </c>
      <c r="BD771" s="9">
        <v>0.5</v>
      </c>
      <c r="BE771" s="43">
        <f t="shared" si="1561"/>
        <v>7589.8326294</v>
      </c>
      <c r="BN771" s="11">
        <v>38167</v>
      </c>
      <c r="BO771" s="12">
        <v>0.168</v>
      </c>
      <c r="BP771" s="11">
        <v>1</v>
      </c>
      <c r="BQ771" s="11">
        <v>0</v>
      </c>
      <c r="BR771" s="13">
        <f t="shared" si="1562"/>
        <v>6412.056</v>
      </c>
      <c r="BS771" s="11">
        <v>1</v>
      </c>
      <c r="BT771" s="11">
        <v>1</v>
      </c>
      <c r="BU771" s="11">
        <v>2.71</v>
      </c>
      <c r="BV771" s="42">
        <f t="shared" si="1563"/>
        <v>3.71</v>
      </c>
      <c r="BW771" s="11">
        <v>0.9</v>
      </c>
      <c r="BX771" s="9">
        <v>0.5</v>
      </c>
      <c r="BY771" s="43">
        <f t="shared" si="1564"/>
        <v>10704.927492</v>
      </c>
      <c r="CH771" s="11">
        <v>42781</v>
      </c>
      <c r="CI771" s="12">
        <v>0.168</v>
      </c>
      <c r="CJ771" s="11">
        <v>1</v>
      </c>
      <c r="CK771" s="11">
        <v>0</v>
      </c>
      <c r="CL771" s="13">
        <f t="shared" si="1565"/>
        <v>7187.208</v>
      </c>
      <c r="CM771" s="11">
        <v>1</v>
      </c>
      <c r="CN771" s="11">
        <v>0.93</v>
      </c>
      <c r="CO771" s="11">
        <v>1.85</v>
      </c>
      <c r="CP771" s="42">
        <f t="shared" si="1566"/>
        <v>2.7205</v>
      </c>
      <c r="CQ771" s="11">
        <v>0.9</v>
      </c>
      <c r="CR771" s="9">
        <v>0.5</v>
      </c>
      <c r="CS771" s="43">
        <f t="shared" si="1567"/>
        <v>8798.7597138</v>
      </c>
      <c r="DB771" s="11">
        <v>44045</v>
      </c>
      <c r="DC771" s="12">
        <v>0.168</v>
      </c>
      <c r="DD771" s="11">
        <v>1</v>
      </c>
      <c r="DE771" s="11">
        <v>0</v>
      </c>
      <c r="DF771" s="13">
        <f t="shared" si="1568"/>
        <v>7399.56</v>
      </c>
      <c r="DG771" s="11">
        <v>1</v>
      </c>
      <c r="DH771" s="11">
        <v>1</v>
      </c>
      <c r="DI771" s="11">
        <v>2.11</v>
      </c>
      <c r="DJ771" s="42">
        <f t="shared" si="1569"/>
        <v>3.11</v>
      </c>
      <c r="DK771" s="11">
        <v>0.9</v>
      </c>
      <c r="DL771" s="9">
        <v>0.5</v>
      </c>
      <c r="DM771" s="43">
        <f t="shared" si="1570"/>
        <v>10355.68422</v>
      </c>
      <c r="DV771" s="11">
        <v>49923</v>
      </c>
      <c r="DW771" s="12">
        <v>0.199</v>
      </c>
      <c r="DX771" s="11">
        <v>1</v>
      </c>
      <c r="DY771" s="11">
        <v>0</v>
      </c>
      <c r="DZ771" s="13">
        <f t="shared" si="1571"/>
        <v>9934.677</v>
      </c>
      <c r="EA771" s="11">
        <v>1</v>
      </c>
      <c r="EB771" s="11">
        <v>1</v>
      </c>
      <c r="EC771" s="11">
        <v>2.91</v>
      </c>
      <c r="ED771" s="42">
        <f t="shared" si="1572"/>
        <v>3.91</v>
      </c>
      <c r="EE771" s="11">
        <v>0.9</v>
      </c>
      <c r="EF771" s="9">
        <v>0.5</v>
      </c>
      <c r="EG771" s="43">
        <f t="shared" si="1573"/>
        <v>17480.0641815</v>
      </c>
    </row>
    <row r="772" customHeight="1" spans="1:139">
      <c r="F772" s="11">
        <v>35434</v>
      </c>
      <c r="G772" s="12">
        <v>0.3</v>
      </c>
      <c r="H772" s="11">
        <v>1</v>
      </c>
      <c r="I772" s="11">
        <v>0</v>
      </c>
      <c r="J772" s="13">
        <f t="shared" si="1553"/>
        <v>10630.2</v>
      </c>
      <c r="K772" s="11">
        <v>1</v>
      </c>
      <c r="L772" s="11">
        <v>0.89</v>
      </c>
      <c r="M772" s="11">
        <v>1.78</v>
      </c>
      <c r="N772" s="42">
        <f t="shared" si="1554"/>
        <v>2.5842</v>
      </c>
      <c r="O772" s="11">
        <v>0.9</v>
      </c>
      <c r="P772" s="9">
        <v>0.5</v>
      </c>
      <c r="Q772" s="43">
        <f t="shared" si="1555"/>
        <v>12361.753278</v>
      </c>
      <c r="Z772" s="11">
        <v>35728</v>
      </c>
      <c r="AA772" s="12">
        <v>0.3</v>
      </c>
      <c r="AB772" s="11">
        <v>1</v>
      </c>
      <c r="AC772" s="11">
        <v>0</v>
      </c>
      <c r="AD772" s="13">
        <f t="shared" si="1556"/>
        <v>10718.4</v>
      </c>
      <c r="AE772" s="11">
        <v>1</v>
      </c>
      <c r="AF772" s="11">
        <v>1</v>
      </c>
      <c r="AG772" s="11">
        <v>2.11</v>
      </c>
      <c r="AH772" s="42">
        <f t="shared" si="1557"/>
        <v>3.11</v>
      </c>
      <c r="AI772" s="11">
        <v>0.9</v>
      </c>
      <c r="AJ772" s="9">
        <v>0.5</v>
      </c>
      <c r="AK772" s="43">
        <f t="shared" si="1558"/>
        <v>15000.4008</v>
      </c>
      <c r="AT772" s="11">
        <v>36903</v>
      </c>
      <c r="AU772" s="12">
        <v>0.3</v>
      </c>
      <c r="AV772" s="11">
        <v>1</v>
      </c>
      <c r="AW772" s="11">
        <v>0</v>
      </c>
      <c r="AX772" s="13">
        <f t="shared" si="1559"/>
        <v>11070.9</v>
      </c>
      <c r="AY772" s="11">
        <v>1</v>
      </c>
      <c r="AZ772" s="11">
        <v>0.93</v>
      </c>
      <c r="BA772" s="11">
        <v>1.85</v>
      </c>
      <c r="BB772" s="42">
        <f t="shared" si="1560"/>
        <v>2.7205</v>
      </c>
      <c r="BC772" s="11">
        <v>0.9</v>
      </c>
      <c r="BD772" s="9">
        <v>0.5</v>
      </c>
      <c r="BE772" s="43">
        <f t="shared" si="1561"/>
        <v>13553.2725525</v>
      </c>
      <c r="BN772" s="11">
        <v>38167</v>
      </c>
      <c r="BO772" s="12">
        <v>0.3</v>
      </c>
      <c r="BP772" s="11">
        <v>1</v>
      </c>
      <c r="BQ772" s="11">
        <v>0</v>
      </c>
      <c r="BR772" s="13">
        <f t="shared" si="1562"/>
        <v>11450.1</v>
      </c>
      <c r="BS772" s="11">
        <v>1</v>
      </c>
      <c r="BT772" s="11">
        <v>1</v>
      </c>
      <c r="BU772" s="11">
        <v>2.71</v>
      </c>
      <c r="BV772" s="42">
        <f t="shared" si="1563"/>
        <v>3.71</v>
      </c>
      <c r="BW772" s="11">
        <v>0.9</v>
      </c>
      <c r="BX772" s="9">
        <v>0.5</v>
      </c>
      <c r="BY772" s="43">
        <f t="shared" si="1564"/>
        <v>19115.94195</v>
      </c>
      <c r="CH772" s="11">
        <v>42781</v>
      </c>
      <c r="CI772" s="12">
        <v>0.3</v>
      </c>
      <c r="CJ772" s="11">
        <v>1</v>
      </c>
      <c r="CK772" s="11">
        <v>0</v>
      </c>
      <c r="CL772" s="13">
        <f t="shared" si="1565"/>
        <v>12834.3</v>
      </c>
      <c r="CM772" s="11">
        <v>1</v>
      </c>
      <c r="CN772" s="11">
        <v>0.93</v>
      </c>
      <c r="CO772" s="11">
        <v>1.85</v>
      </c>
      <c r="CP772" s="42">
        <f t="shared" si="1566"/>
        <v>2.7205</v>
      </c>
      <c r="CQ772" s="11">
        <v>0.9</v>
      </c>
      <c r="CR772" s="9">
        <v>0.5</v>
      </c>
      <c r="CS772" s="43">
        <f t="shared" si="1567"/>
        <v>15712.0709175</v>
      </c>
      <c r="DB772" s="11">
        <v>44045</v>
      </c>
      <c r="DC772" s="12">
        <v>0.3</v>
      </c>
      <c r="DD772" s="11">
        <v>1</v>
      </c>
      <c r="DE772" s="11">
        <v>0</v>
      </c>
      <c r="DF772" s="13">
        <f t="shared" si="1568"/>
        <v>13213.5</v>
      </c>
      <c r="DG772" s="11">
        <v>1</v>
      </c>
      <c r="DH772" s="11">
        <v>1</v>
      </c>
      <c r="DI772" s="11">
        <v>2.11</v>
      </c>
      <c r="DJ772" s="42">
        <f t="shared" si="1569"/>
        <v>3.11</v>
      </c>
      <c r="DK772" s="11">
        <v>0.9</v>
      </c>
      <c r="DL772" s="9">
        <v>0.5</v>
      </c>
      <c r="DM772" s="43">
        <f t="shared" si="1570"/>
        <v>18492.29325</v>
      </c>
      <c r="DV772" s="11">
        <v>49923</v>
      </c>
      <c r="DW772" s="12">
        <v>0.355</v>
      </c>
      <c r="DX772" s="11">
        <v>1</v>
      </c>
      <c r="DY772" s="11">
        <v>0</v>
      </c>
      <c r="DZ772" s="13">
        <f t="shared" si="1571"/>
        <v>17722.665</v>
      </c>
      <c r="EA772" s="11">
        <v>1</v>
      </c>
      <c r="EB772" s="11">
        <v>1</v>
      </c>
      <c r="EC772" s="11">
        <v>2.91</v>
      </c>
      <c r="ED772" s="42">
        <f t="shared" si="1572"/>
        <v>3.91</v>
      </c>
      <c r="EE772" s="11">
        <v>0.9</v>
      </c>
      <c r="EF772" s="9">
        <v>0.5</v>
      </c>
      <c r="EG772" s="43">
        <f t="shared" si="1573"/>
        <v>31183.0290675</v>
      </c>
    </row>
    <row r="773" customHeight="1" spans="1:139">
      <c r="F773" s="11">
        <v>35434</v>
      </c>
      <c r="G773" s="12">
        <v>0.58</v>
      </c>
      <c r="H773" s="11">
        <v>1</v>
      </c>
      <c r="I773" s="11">
        <v>0</v>
      </c>
      <c r="J773" s="13">
        <f t="shared" si="1553"/>
        <v>20551.72</v>
      </c>
      <c r="K773" s="11">
        <v>1</v>
      </c>
      <c r="L773" s="11">
        <v>0.89</v>
      </c>
      <c r="M773" s="11">
        <v>1.78</v>
      </c>
      <c r="N773" s="42">
        <f t="shared" si="1554"/>
        <v>2.5842</v>
      </c>
      <c r="O773" s="11">
        <v>0.9</v>
      </c>
      <c r="P773" s="9">
        <v>0.5</v>
      </c>
      <c r="Q773" s="43">
        <f t="shared" si="1555"/>
        <v>23899.3896708</v>
      </c>
      <c r="Z773" s="11">
        <v>35728</v>
      </c>
      <c r="AA773" s="12">
        <v>0.58</v>
      </c>
      <c r="AB773" s="11">
        <v>1</v>
      </c>
      <c r="AC773" s="11">
        <v>0</v>
      </c>
      <c r="AD773" s="13">
        <f t="shared" si="1556"/>
        <v>20722.24</v>
      </c>
      <c r="AE773" s="11">
        <v>1</v>
      </c>
      <c r="AF773" s="11">
        <v>1</v>
      </c>
      <c r="AG773" s="11">
        <v>2.11</v>
      </c>
      <c r="AH773" s="42">
        <f t="shared" si="1557"/>
        <v>3.11</v>
      </c>
      <c r="AI773" s="11">
        <v>0.9</v>
      </c>
      <c r="AJ773" s="9">
        <v>0.5</v>
      </c>
      <c r="AK773" s="43">
        <f t="shared" si="1558"/>
        <v>29000.77488</v>
      </c>
      <c r="AT773" s="11">
        <v>36903</v>
      </c>
      <c r="AU773" s="12">
        <v>0.58</v>
      </c>
      <c r="AV773" s="11">
        <v>1</v>
      </c>
      <c r="AW773" s="11">
        <v>0</v>
      </c>
      <c r="AX773" s="13">
        <f t="shared" si="1559"/>
        <v>21403.74</v>
      </c>
      <c r="AY773" s="11">
        <v>1</v>
      </c>
      <c r="AZ773" s="11">
        <v>0.93</v>
      </c>
      <c r="BA773" s="11">
        <v>1.85</v>
      </c>
      <c r="BB773" s="42">
        <f t="shared" si="1560"/>
        <v>2.7205</v>
      </c>
      <c r="BC773" s="11">
        <v>0.9</v>
      </c>
      <c r="BD773" s="9">
        <v>0.5</v>
      </c>
      <c r="BE773" s="43">
        <f t="shared" si="1561"/>
        <v>26202.9936015</v>
      </c>
      <c r="BN773" s="11">
        <v>38167</v>
      </c>
      <c r="BO773" s="12">
        <v>0.58</v>
      </c>
      <c r="BP773" s="11">
        <v>1</v>
      </c>
      <c r="BQ773" s="11">
        <v>0</v>
      </c>
      <c r="BR773" s="13">
        <f t="shared" si="1562"/>
        <v>22136.86</v>
      </c>
      <c r="BS773" s="11">
        <v>1</v>
      </c>
      <c r="BT773" s="11">
        <v>1</v>
      </c>
      <c r="BU773" s="11">
        <v>2.71</v>
      </c>
      <c r="BV773" s="42">
        <f t="shared" si="1563"/>
        <v>3.71</v>
      </c>
      <c r="BW773" s="11">
        <v>0.9</v>
      </c>
      <c r="BX773" s="9">
        <v>0.5</v>
      </c>
      <c r="BY773" s="43">
        <f t="shared" si="1564"/>
        <v>36957.48777</v>
      </c>
      <c r="CH773" s="11">
        <v>42781</v>
      </c>
      <c r="CI773" s="12">
        <v>0.58</v>
      </c>
      <c r="CJ773" s="11">
        <v>1</v>
      </c>
      <c r="CK773" s="11">
        <v>0</v>
      </c>
      <c r="CL773" s="13">
        <f t="shared" si="1565"/>
        <v>24812.98</v>
      </c>
      <c r="CM773" s="11">
        <v>1</v>
      </c>
      <c r="CN773" s="11">
        <v>0.93</v>
      </c>
      <c r="CO773" s="11">
        <v>1.85</v>
      </c>
      <c r="CP773" s="42">
        <f t="shared" si="1566"/>
        <v>2.7205</v>
      </c>
      <c r="CQ773" s="11">
        <v>0.9</v>
      </c>
      <c r="CR773" s="9">
        <v>0.5</v>
      </c>
      <c r="CS773" s="43">
        <f t="shared" si="1567"/>
        <v>30376.6704405</v>
      </c>
      <c r="DB773" s="11">
        <v>44045</v>
      </c>
      <c r="DC773" s="12">
        <v>0.58</v>
      </c>
      <c r="DD773" s="11">
        <v>1</v>
      </c>
      <c r="DE773" s="11">
        <v>0</v>
      </c>
      <c r="DF773" s="13">
        <f t="shared" si="1568"/>
        <v>25546.1</v>
      </c>
      <c r="DG773" s="11">
        <v>1</v>
      </c>
      <c r="DH773" s="11">
        <v>1</v>
      </c>
      <c r="DI773" s="11">
        <v>2.11</v>
      </c>
      <c r="DJ773" s="42">
        <f t="shared" si="1569"/>
        <v>3.11</v>
      </c>
      <c r="DK773" s="11">
        <v>0.9</v>
      </c>
      <c r="DL773" s="9">
        <v>0.5</v>
      </c>
      <c r="DM773" s="43">
        <f t="shared" si="1570"/>
        <v>35751.76695</v>
      </c>
      <c r="DV773" s="11">
        <v>49923</v>
      </c>
      <c r="DW773" s="12">
        <v>0.69</v>
      </c>
      <c r="DX773" s="11">
        <v>1</v>
      </c>
      <c r="DY773" s="11">
        <v>0</v>
      </c>
      <c r="DZ773" s="13">
        <f t="shared" si="1571"/>
        <v>34446.87</v>
      </c>
      <c r="EA773" s="11">
        <v>1</v>
      </c>
      <c r="EB773" s="11">
        <v>1</v>
      </c>
      <c r="EC773" s="11">
        <v>2.91</v>
      </c>
      <c r="ED773" s="42">
        <f t="shared" si="1572"/>
        <v>3.91</v>
      </c>
      <c r="EE773" s="11">
        <v>0.9</v>
      </c>
      <c r="EF773" s="9">
        <v>0.5</v>
      </c>
      <c r="EG773" s="43">
        <f t="shared" si="1573"/>
        <v>60609.267765</v>
      </c>
    </row>
    <row r="774" customHeight="1" spans="1:139">
      <c r="F774" s="47" t="s">
        <v>32</v>
      </c>
      <c r="G774" s="48"/>
      <c r="H774" s="48"/>
      <c r="I774" s="48"/>
      <c r="J774" s="48"/>
      <c r="K774" s="48"/>
      <c r="L774" s="48"/>
      <c r="M774" s="46">
        <f>SUM(Q764:Q773)</f>
        <v>91641.79763424</v>
      </c>
      <c r="N774" s="46"/>
      <c r="O774" s="46"/>
      <c r="P774" s="46"/>
      <c r="Q774" s="46"/>
      <c r="Z774" s="47" t="s">
        <v>32</v>
      </c>
      <c r="AA774" s="48"/>
      <c r="AB774" s="48"/>
      <c r="AC774" s="48"/>
      <c r="AD774" s="48"/>
      <c r="AE774" s="48"/>
      <c r="AF774" s="48"/>
      <c r="AG774" s="46">
        <f>SUM(AK764:AK773)</f>
        <v>111202.971264</v>
      </c>
      <c r="AH774" s="46"/>
      <c r="AI774" s="46"/>
      <c r="AJ774" s="46"/>
      <c r="AK774" s="46"/>
      <c r="AT774" s="47" t="s">
        <v>32</v>
      </c>
      <c r="AU774" s="48"/>
      <c r="AV774" s="48"/>
      <c r="AW774" s="48"/>
      <c r="AX774" s="48"/>
      <c r="AY774" s="48"/>
      <c r="AZ774" s="48"/>
      <c r="BA774" s="46">
        <f>SUM(BE764:BE773)</f>
        <v>100474.9271892</v>
      </c>
      <c r="BB774" s="46"/>
      <c r="BC774" s="46"/>
      <c r="BD774" s="46"/>
      <c r="BE774" s="46"/>
      <c r="BN774" s="47" t="s">
        <v>32</v>
      </c>
      <c r="BO774" s="48"/>
      <c r="BP774" s="48"/>
      <c r="BQ774" s="48"/>
      <c r="BR774" s="48"/>
      <c r="BS774" s="48"/>
      <c r="BT774" s="48"/>
      <c r="BU774" s="46">
        <f>SUM(BY764:BY773)</f>
        <v>141712.849656</v>
      </c>
      <c r="BV774" s="46"/>
      <c r="BW774" s="46"/>
      <c r="BX774" s="46"/>
      <c r="BY774" s="46"/>
      <c r="CH774" s="47" t="s">
        <v>32</v>
      </c>
      <c r="CI774" s="48"/>
      <c r="CJ774" s="48"/>
      <c r="CK774" s="48"/>
      <c r="CL774" s="48"/>
      <c r="CM774" s="48"/>
      <c r="CN774" s="48"/>
      <c r="CO774" s="46">
        <f>SUM(CS764:CS773)</f>
        <v>116478.8190684</v>
      </c>
      <c r="CP774" s="46"/>
      <c r="CQ774" s="46"/>
      <c r="CR774" s="46"/>
      <c r="CS774" s="46"/>
      <c r="DB774" s="47" t="s">
        <v>32</v>
      </c>
      <c r="DC774" s="48"/>
      <c r="DD774" s="48"/>
      <c r="DE774" s="48"/>
      <c r="DF774" s="48"/>
      <c r="DG774" s="48"/>
      <c r="DH774" s="48"/>
      <c r="DI774" s="46">
        <f>SUM(DM764:DM773)</f>
        <v>137089.53396</v>
      </c>
      <c r="DJ774" s="46"/>
      <c r="DK774" s="46"/>
      <c r="DL774" s="46"/>
      <c r="DM774" s="46"/>
      <c r="DV774" s="47" t="s">
        <v>32</v>
      </c>
      <c r="DW774" s="48"/>
      <c r="DX774" s="48"/>
      <c r="DY774" s="48"/>
      <c r="DZ774" s="48"/>
      <c r="EA774" s="48"/>
      <c r="EB774" s="48"/>
      <c r="EC774" s="46">
        <f>SUM(EG764:EG773)</f>
        <v>231632.8102845</v>
      </c>
      <c r="ED774" s="46"/>
      <c r="EE774" s="46"/>
      <c r="EF774" s="46"/>
      <c r="EG774" s="46"/>
    </row>
    <row r="775" customHeight="1" spans="1:139">
      <c r="F775" s="48"/>
      <c r="G775" s="48"/>
      <c r="H775" s="48"/>
      <c r="I775" s="48"/>
      <c r="J775" s="48"/>
      <c r="K775" s="48"/>
      <c r="L775" s="48"/>
      <c r="M775" s="46"/>
      <c r="N775" s="46"/>
      <c r="O775" s="46"/>
      <c r="P775" s="46"/>
      <c r="Q775" s="46"/>
      <c r="Z775" s="48"/>
      <c r="AA775" s="48"/>
      <c r="AB775" s="48"/>
      <c r="AC775" s="48"/>
      <c r="AD775" s="48"/>
      <c r="AE775" s="48"/>
      <c r="AF775" s="48"/>
      <c r="AG775" s="46"/>
      <c r="AH775" s="46"/>
      <c r="AI775" s="46"/>
      <c r="AJ775" s="46"/>
      <c r="AK775" s="46"/>
      <c r="AT775" s="48"/>
      <c r="AU775" s="48"/>
      <c r="AV775" s="48"/>
      <c r="AW775" s="48"/>
      <c r="AX775" s="48"/>
      <c r="AY775" s="48"/>
      <c r="AZ775" s="48"/>
      <c r="BA775" s="46"/>
      <c r="BB775" s="46"/>
      <c r="BC775" s="46"/>
      <c r="BD775" s="46"/>
      <c r="BE775" s="46"/>
      <c r="BN775" s="48"/>
      <c r="BO775" s="48"/>
      <c r="BP775" s="48"/>
      <c r="BQ775" s="48"/>
      <c r="BR775" s="48"/>
      <c r="BS775" s="48"/>
      <c r="BT775" s="48"/>
      <c r="BU775" s="46"/>
      <c r="BV775" s="46"/>
      <c r="BW775" s="46"/>
      <c r="BX775" s="46"/>
      <c r="BY775" s="46"/>
      <c r="CH775" s="48"/>
      <c r="CI775" s="48"/>
      <c r="CJ775" s="48"/>
      <c r="CK775" s="48"/>
      <c r="CL775" s="48"/>
      <c r="CM775" s="48"/>
      <c r="CN775" s="48"/>
      <c r="CO775" s="46"/>
      <c r="CP775" s="46"/>
      <c r="CQ775" s="46"/>
      <c r="CR775" s="46"/>
      <c r="CS775" s="46"/>
      <c r="DB775" s="48"/>
      <c r="DC775" s="48"/>
      <c r="DD775" s="48"/>
      <c r="DE775" s="48"/>
      <c r="DF775" s="48"/>
      <c r="DG775" s="48"/>
      <c r="DH775" s="48"/>
      <c r="DI775" s="46"/>
      <c r="DJ775" s="46"/>
      <c r="DK775" s="46"/>
      <c r="DL775" s="46"/>
      <c r="DM775" s="46"/>
      <c r="DV775" s="48"/>
      <c r="DW775" s="48"/>
      <c r="DX775" s="48"/>
      <c r="DY775" s="48"/>
      <c r="DZ775" s="48"/>
      <c r="EA775" s="48"/>
      <c r="EB775" s="48"/>
      <c r="EC775" s="46"/>
      <c r="ED775" s="46"/>
      <c r="EE775" s="46"/>
      <c r="EF775" s="46"/>
      <c r="EG775" s="46"/>
    </row>
    <row r="776" customHeight="1" spans="1:139">
      <c r="F776" s="48"/>
      <c r="G776" s="48"/>
      <c r="H776" s="48"/>
      <c r="I776" s="48"/>
      <c r="J776" s="48"/>
      <c r="K776" s="48"/>
      <c r="L776" s="48"/>
      <c r="M776" s="46"/>
      <c r="N776" s="46"/>
      <c r="O776" s="46"/>
      <c r="P776" s="46"/>
      <c r="Q776" s="46"/>
      <c r="Z776" s="48"/>
      <c r="AA776" s="48"/>
      <c r="AB776" s="48"/>
      <c r="AC776" s="48"/>
      <c r="AD776" s="48"/>
      <c r="AE776" s="48"/>
      <c r="AF776" s="48"/>
      <c r="AG776" s="46"/>
      <c r="AH776" s="46"/>
      <c r="AI776" s="46"/>
      <c r="AJ776" s="46"/>
      <c r="AK776" s="46"/>
      <c r="AT776" s="48"/>
      <c r="AU776" s="48"/>
      <c r="AV776" s="48"/>
      <c r="AW776" s="48"/>
      <c r="AX776" s="48"/>
      <c r="AY776" s="48"/>
      <c r="AZ776" s="48"/>
      <c r="BA776" s="46"/>
      <c r="BB776" s="46"/>
      <c r="BC776" s="46"/>
      <c r="BD776" s="46"/>
      <c r="BE776" s="46"/>
      <c r="BN776" s="48"/>
      <c r="BO776" s="48"/>
      <c r="BP776" s="48"/>
      <c r="BQ776" s="48"/>
      <c r="BR776" s="48"/>
      <c r="BS776" s="48"/>
      <c r="BT776" s="48"/>
      <c r="BU776" s="46"/>
      <c r="BV776" s="46"/>
      <c r="BW776" s="46"/>
      <c r="BX776" s="46"/>
      <c r="BY776" s="46"/>
      <c r="CH776" s="48"/>
      <c r="CI776" s="48"/>
      <c r="CJ776" s="48"/>
      <c r="CK776" s="48"/>
      <c r="CL776" s="48"/>
      <c r="CM776" s="48"/>
      <c r="CN776" s="48"/>
      <c r="CO776" s="46"/>
      <c r="CP776" s="46"/>
      <c r="CQ776" s="46"/>
      <c r="CR776" s="46"/>
      <c r="CS776" s="46"/>
      <c r="DB776" s="48"/>
      <c r="DC776" s="48"/>
      <c r="DD776" s="48"/>
      <c r="DE776" s="48"/>
      <c r="DF776" s="48"/>
      <c r="DG776" s="48"/>
      <c r="DH776" s="48"/>
      <c r="DI776" s="46"/>
      <c r="DJ776" s="46"/>
      <c r="DK776" s="46"/>
      <c r="DL776" s="46"/>
      <c r="DM776" s="46"/>
      <c r="DV776" s="48"/>
      <c r="DW776" s="48"/>
      <c r="DX776" s="48"/>
      <c r="DY776" s="48"/>
      <c r="DZ776" s="48"/>
      <c r="EA776" s="48"/>
      <c r="EB776" s="48"/>
      <c r="EC776" s="46"/>
      <c r="ED776" s="46"/>
      <c r="EE776" s="46"/>
      <c r="EF776" s="46"/>
      <c r="EG776" s="46"/>
    </row>
    <row r="778" customHeight="1" spans="1:139">
      <c r="A778" s="2" t="s">
        <v>103</v>
      </c>
      <c r="B778" s="2"/>
      <c r="C778" s="2"/>
      <c r="D778" s="2"/>
      <c r="E778" s="2"/>
      <c r="F778" s="3" t="s">
        <v>1</v>
      </c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U778" s="2" t="s">
        <v>104</v>
      </c>
      <c r="V778" s="2"/>
      <c r="W778" s="2"/>
      <c r="X778" s="2"/>
      <c r="Y778" s="2"/>
      <c r="Z778" s="3" t="s">
        <v>1</v>
      </c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O778" s="2" t="s">
        <v>105</v>
      </c>
      <c r="AP778" s="2"/>
      <c r="AQ778" s="2"/>
      <c r="AR778" s="2"/>
      <c r="AS778" s="2"/>
      <c r="AT778" s="3" t="s">
        <v>1</v>
      </c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I778" s="2" t="s">
        <v>106</v>
      </c>
      <c r="BJ778" s="2"/>
      <c r="BK778" s="2"/>
      <c r="BL778" s="2"/>
      <c r="BM778" s="2"/>
      <c r="BN778" s="3" t="s">
        <v>1</v>
      </c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C778" s="2" t="s">
        <v>107</v>
      </c>
      <c r="CD778" s="2"/>
      <c r="CE778" s="2"/>
      <c r="CF778" s="2"/>
      <c r="CG778" s="2"/>
      <c r="CH778" s="3" t="s">
        <v>1</v>
      </c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W778" s="2" t="s">
        <v>108</v>
      </c>
      <c r="CX778" s="2"/>
      <c r="CY778" s="2"/>
      <c r="CZ778" s="2"/>
      <c r="DA778" s="2"/>
      <c r="DB778" s="3" t="s">
        <v>1</v>
      </c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Q778" s="2" t="s">
        <v>109</v>
      </c>
      <c r="DR778" s="2"/>
      <c r="DS778" s="2"/>
      <c r="DT778" s="2"/>
      <c r="DU778" s="2"/>
      <c r="DV778" s="3" t="s">
        <v>1</v>
      </c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</row>
    <row r="779" customHeight="1" spans="1:139">
      <c r="A779" s="2"/>
      <c r="B779" s="2"/>
      <c r="C779" s="2"/>
      <c r="D779" s="2"/>
      <c r="E779" s="2"/>
      <c r="F779" s="4" t="s">
        <v>8</v>
      </c>
      <c r="G779" s="5"/>
      <c r="H779" s="5"/>
      <c r="I779" s="6"/>
      <c r="J779" s="7" t="s">
        <v>9</v>
      </c>
      <c r="K779" s="7"/>
      <c r="L779" s="7"/>
      <c r="M779" s="7"/>
      <c r="N779" s="8" t="s">
        <v>10</v>
      </c>
      <c r="O779" s="8"/>
      <c r="P779" s="8"/>
      <c r="Q779" s="9" t="s">
        <v>11</v>
      </c>
      <c r="R779" s="10" t="s">
        <v>12</v>
      </c>
      <c r="S779" s="10" t="s">
        <v>13</v>
      </c>
      <c r="U779" s="2"/>
      <c r="V779" s="2"/>
      <c r="W779" s="2"/>
      <c r="X779" s="2"/>
      <c r="Y779" s="2"/>
      <c r="Z779" s="4" t="s">
        <v>8</v>
      </c>
      <c r="AA779" s="5"/>
      <c r="AB779" s="5"/>
      <c r="AC779" s="6"/>
      <c r="AD779" s="7" t="s">
        <v>9</v>
      </c>
      <c r="AE779" s="7"/>
      <c r="AF779" s="7"/>
      <c r="AG779" s="7"/>
      <c r="AH779" s="8" t="s">
        <v>10</v>
      </c>
      <c r="AI779" s="8"/>
      <c r="AJ779" s="8"/>
      <c r="AK779" s="9" t="s">
        <v>11</v>
      </c>
      <c r="AL779" s="10" t="s">
        <v>12</v>
      </c>
      <c r="AM779" s="10" t="s">
        <v>13</v>
      </c>
      <c r="AO779" s="2"/>
      <c r="AP779" s="2"/>
      <c r="AQ779" s="2"/>
      <c r="AR779" s="2"/>
      <c r="AS779" s="2"/>
      <c r="AT779" s="4" t="s">
        <v>8</v>
      </c>
      <c r="AU779" s="5"/>
      <c r="AV779" s="5"/>
      <c r="AW779" s="6"/>
      <c r="AX779" s="7" t="s">
        <v>9</v>
      </c>
      <c r="AY779" s="7"/>
      <c r="AZ779" s="7"/>
      <c r="BA779" s="7"/>
      <c r="BB779" s="8" t="s">
        <v>10</v>
      </c>
      <c r="BC779" s="8"/>
      <c r="BD779" s="8"/>
      <c r="BE779" s="9" t="s">
        <v>11</v>
      </c>
      <c r="BF779" s="10" t="s">
        <v>12</v>
      </c>
      <c r="BG779" s="10" t="s">
        <v>13</v>
      </c>
      <c r="BI779" s="2"/>
      <c r="BJ779" s="2"/>
      <c r="BK779" s="2"/>
      <c r="BL779" s="2"/>
      <c r="BM779" s="2"/>
      <c r="BN779" s="4" t="s">
        <v>8</v>
      </c>
      <c r="BO779" s="5"/>
      <c r="BP779" s="5"/>
      <c r="BQ779" s="6"/>
      <c r="BR779" s="7" t="s">
        <v>9</v>
      </c>
      <c r="BS779" s="7"/>
      <c r="BT779" s="7"/>
      <c r="BU779" s="7"/>
      <c r="BV779" s="8" t="s">
        <v>10</v>
      </c>
      <c r="BW779" s="8"/>
      <c r="BX779" s="8"/>
      <c r="BY779" s="9" t="s">
        <v>11</v>
      </c>
      <c r="BZ779" s="10" t="s">
        <v>12</v>
      </c>
      <c r="CA779" s="10" t="s">
        <v>13</v>
      </c>
      <c r="CC779" s="2"/>
      <c r="CD779" s="2"/>
      <c r="CE779" s="2"/>
      <c r="CF779" s="2"/>
      <c r="CG779" s="2"/>
      <c r="CH779" s="4" t="s">
        <v>8</v>
      </c>
      <c r="CI779" s="5"/>
      <c r="CJ779" s="5"/>
      <c r="CK779" s="6"/>
      <c r="CL779" s="7" t="s">
        <v>9</v>
      </c>
      <c r="CM779" s="7"/>
      <c r="CN779" s="7"/>
      <c r="CO779" s="7"/>
      <c r="CP779" s="8" t="s">
        <v>10</v>
      </c>
      <c r="CQ779" s="8"/>
      <c r="CR779" s="8"/>
      <c r="CS779" s="9" t="s">
        <v>11</v>
      </c>
      <c r="CT779" s="10" t="s">
        <v>12</v>
      </c>
      <c r="CU779" s="10" t="s">
        <v>13</v>
      </c>
      <c r="CW779" s="2"/>
      <c r="CX779" s="2"/>
      <c r="CY779" s="2"/>
      <c r="CZ779" s="2"/>
      <c r="DA779" s="2"/>
      <c r="DB779" s="4" t="s">
        <v>8</v>
      </c>
      <c r="DC779" s="5"/>
      <c r="DD779" s="5"/>
      <c r="DE779" s="6"/>
      <c r="DF779" s="7" t="s">
        <v>9</v>
      </c>
      <c r="DG779" s="7"/>
      <c r="DH779" s="7"/>
      <c r="DI779" s="7"/>
      <c r="DJ779" s="8" t="s">
        <v>10</v>
      </c>
      <c r="DK779" s="8"/>
      <c r="DL779" s="8"/>
      <c r="DM779" s="9" t="s">
        <v>11</v>
      </c>
      <c r="DN779" s="10" t="s">
        <v>12</v>
      </c>
      <c r="DO779" s="10" t="s">
        <v>13</v>
      </c>
      <c r="DQ779" s="2"/>
      <c r="DR779" s="2"/>
      <c r="DS779" s="2"/>
      <c r="DT779" s="2"/>
      <c r="DU779" s="2"/>
      <c r="DV779" s="4" t="s">
        <v>8</v>
      </c>
      <c r="DW779" s="5"/>
      <c r="DX779" s="5"/>
      <c r="DY779" s="6"/>
      <c r="DZ779" s="7" t="s">
        <v>9</v>
      </c>
      <c r="EA779" s="7"/>
      <c r="EB779" s="7"/>
      <c r="EC779" s="7"/>
      <c r="ED779" s="8" t="s">
        <v>10</v>
      </c>
      <c r="EE779" s="8"/>
      <c r="EF779" s="8"/>
      <c r="EG779" s="9" t="s">
        <v>11</v>
      </c>
      <c r="EH779" s="10" t="s">
        <v>12</v>
      </c>
      <c r="EI779" s="10" t="s">
        <v>13</v>
      </c>
    </row>
    <row r="780" customHeight="1" spans="1:139">
      <c r="A780" s="1" t="s">
        <v>14</v>
      </c>
      <c r="B780" s="1" t="s">
        <v>15</v>
      </c>
      <c r="C780" s="1" t="s">
        <v>16</v>
      </c>
      <c r="D780" s="1" t="s">
        <v>17</v>
      </c>
      <c r="E780" s="1" t="s">
        <v>18</v>
      </c>
      <c r="F780" s="11" t="s">
        <v>19</v>
      </c>
      <c r="G780" s="11" t="s">
        <v>20</v>
      </c>
      <c r="H780" s="12" t="s">
        <v>21</v>
      </c>
      <c r="I780" s="13" t="s">
        <v>8</v>
      </c>
      <c r="J780" s="11" t="s">
        <v>22</v>
      </c>
      <c r="K780" s="11" t="s">
        <v>23</v>
      </c>
      <c r="L780" s="11" t="s">
        <v>24</v>
      </c>
      <c r="M780" s="7" t="s">
        <v>25</v>
      </c>
      <c r="N780" s="11" t="s">
        <v>26</v>
      </c>
      <c r="O780" s="11" t="s">
        <v>27</v>
      </c>
      <c r="P780" s="8" t="s">
        <v>28</v>
      </c>
      <c r="Q780" s="9" t="s">
        <v>29</v>
      </c>
      <c r="R780" s="14"/>
      <c r="S780" s="14"/>
      <c r="U780" s="1" t="s">
        <v>14</v>
      </c>
      <c r="V780" s="1" t="s">
        <v>15</v>
      </c>
      <c r="W780" s="1" t="s">
        <v>16</v>
      </c>
      <c r="X780" s="1" t="s">
        <v>17</v>
      </c>
      <c r="Y780" s="1" t="s">
        <v>18</v>
      </c>
      <c r="Z780" s="11" t="s">
        <v>19</v>
      </c>
      <c r="AA780" s="11" t="s">
        <v>20</v>
      </c>
      <c r="AB780" s="12" t="s">
        <v>21</v>
      </c>
      <c r="AC780" s="13" t="s">
        <v>8</v>
      </c>
      <c r="AD780" s="11" t="s">
        <v>22</v>
      </c>
      <c r="AE780" s="11" t="s">
        <v>23</v>
      </c>
      <c r="AF780" s="11" t="s">
        <v>24</v>
      </c>
      <c r="AG780" s="7" t="s">
        <v>25</v>
      </c>
      <c r="AH780" s="11" t="s">
        <v>26</v>
      </c>
      <c r="AI780" s="11" t="s">
        <v>27</v>
      </c>
      <c r="AJ780" s="8" t="s">
        <v>28</v>
      </c>
      <c r="AK780" s="9" t="s">
        <v>29</v>
      </c>
      <c r="AL780" s="14"/>
      <c r="AM780" s="14"/>
      <c r="AO780" s="1" t="s">
        <v>14</v>
      </c>
      <c r="AP780" s="1" t="s">
        <v>15</v>
      </c>
      <c r="AQ780" s="1" t="s">
        <v>16</v>
      </c>
      <c r="AR780" s="1" t="s">
        <v>17</v>
      </c>
      <c r="AS780" s="1" t="s">
        <v>18</v>
      </c>
      <c r="AT780" s="11" t="s">
        <v>19</v>
      </c>
      <c r="AU780" s="11" t="s">
        <v>20</v>
      </c>
      <c r="AV780" s="12" t="s">
        <v>21</v>
      </c>
      <c r="AW780" s="13" t="s">
        <v>8</v>
      </c>
      <c r="AX780" s="11" t="s">
        <v>22</v>
      </c>
      <c r="AY780" s="11" t="s">
        <v>23</v>
      </c>
      <c r="AZ780" s="11" t="s">
        <v>24</v>
      </c>
      <c r="BA780" s="7" t="s">
        <v>25</v>
      </c>
      <c r="BB780" s="11" t="s">
        <v>26</v>
      </c>
      <c r="BC780" s="11" t="s">
        <v>27</v>
      </c>
      <c r="BD780" s="8" t="s">
        <v>28</v>
      </c>
      <c r="BE780" s="9" t="s">
        <v>29</v>
      </c>
      <c r="BF780" s="14"/>
      <c r="BG780" s="14"/>
      <c r="BI780" s="1" t="s">
        <v>14</v>
      </c>
      <c r="BJ780" s="1" t="s">
        <v>15</v>
      </c>
      <c r="BK780" s="1" t="s">
        <v>16</v>
      </c>
      <c r="BL780" s="1" t="s">
        <v>17</v>
      </c>
      <c r="BM780" s="1" t="s">
        <v>18</v>
      </c>
      <c r="BN780" s="11" t="s">
        <v>19</v>
      </c>
      <c r="BO780" s="11" t="s">
        <v>20</v>
      </c>
      <c r="BP780" s="12" t="s">
        <v>21</v>
      </c>
      <c r="BQ780" s="13" t="s">
        <v>8</v>
      </c>
      <c r="BR780" s="11" t="s">
        <v>22</v>
      </c>
      <c r="BS780" s="11" t="s">
        <v>23</v>
      </c>
      <c r="BT780" s="11" t="s">
        <v>24</v>
      </c>
      <c r="BU780" s="7" t="s">
        <v>25</v>
      </c>
      <c r="BV780" s="11" t="s">
        <v>26</v>
      </c>
      <c r="BW780" s="11" t="s">
        <v>27</v>
      </c>
      <c r="BX780" s="8" t="s">
        <v>28</v>
      </c>
      <c r="BY780" s="9" t="s">
        <v>29</v>
      </c>
      <c r="BZ780" s="14"/>
      <c r="CA780" s="14"/>
      <c r="CC780" s="1" t="s">
        <v>14</v>
      </c>
      <c r="CD780" s="1" t="s">
        <v>15</v>
      </c>
      <c r="CE780" s="1" t="s">
        <v>16</v>
      </c>
      <c r="CF780" s="1" t="s">
        <v>17</v>
      </c>
      <c r="CG780" s="1" t="s">
        <v>18</v>
      </c>
      <c r="CH780" s="11" t="s">
        <v>19</v>
      </c>
      <c r="CI780" s="11" t="s">
        <v>20</v>
      </c>
      <c r="CJ780" s="12" t="s">
        <v>21</v>
      </c>
      <c r="CK780" s="13" t="s">
        <v>8</v>
      </c>
      <c r="CL780" s="11" t="s">
        <v>22</v>
      </c>
      <c r="CM780" s="11" t="s">
        <v>23</v>
      </c>
      <c r="CN780" s="11" t="s">
        <v>24</v>
      </c>
      <c r="CO780" s="7" t="s">
        <v>25</v>
      </c>
      <c r="CP780" s="11" t="s">
        <v>26</v>
      </c>
      <c r="CQ780" s="11" t="s">
        <v>27</v>
      </c>
      <c r="CR780" s="8" t="s">
        <v>28</v>
      </c>
      <c r="CS780" s="9" t="s">
        <v>29</v>
      </c>
      <c r="CT780" s="14"/>
      <c r="CU780" s="14"/>
      <c r="CW780" s="1" t="s">
        <v>14</v>
      </c>
      <c r="CX780" s="1" t="s">
        <v>15</v>
      </c>
      <c r="CY780" s="1" t="s">
        <v>16</v>
      </c>
      <c r="CZ780" s="1" t="s">
        <v>17</v>
      </c>
      <c r="DA780" s="1" t="s">
        <v>18</v>
      </c>
      <c r="DB780" s="11" t="s">
        <v>19</v>
      </c>
      <c r="DC780" s="11" t="s">
        <v>20</v>
      </c>
      <c r="DD780" s="12" t="s">
        <v>21</v>
      </c>
      <c r="DE780" s="13" t="s">
        <v>8</v>
      </c>
      <c r="DF780" s="11" t="s">
        <v>22</v>
      </c>
      <c r="DG780" s="11" t="s">
        <v>23</v>
      </c>
      <c r="DH780" s="11" t="s">
        <v>24</v>
      </c>
      <c r="DI780" s="7" t="s">
        <v>25</v>
      </c>
      <c r="DJ780" s="11" t="s">
        <v>26</v>
      </c>
      <c r="DK780" s="11" t="s">
        <v>27</v>
      </c>
      <c r="DL780" s="8" t="s">
        <v>28</v>
      </c>
      <c r="DM780" s="9" t="s">
        <v>29</v>
      </c>
      <c r="DN780" s="14"/>
      <c r="DO780" s="14"/>
      <c r="DQ780" s="1" t="s">
        <v>14</v>
      </c>
      <c r="DR780" s="1" t="s">
        <v>15</v>
      </c>
      <c r="DS780" s="1" t="s">
        <v>16</v>
      </c>
      <c r="DT780" s="1" t="s">
        <v>17</v>
      </c>
      <c r="DU780" s="1" t="s">
        <v>18</v>
      </c>
      <c r="DV780" s="11" t="s">
        <v>19</v>
      </c>
      <c r="DW780" s="11" t="s">
        <v>20</v>
      </c>
      <c r="DX780" s="12" t="s">
        <v>21</v>
      </c>
      <c r="DY780" s="13" t="s">
        <v>8</v>
      </c>
      <c r="DZ780" s="11" t="s">
        <v>22</v>
      </c>
      <c r="EA780" s="11" t="s">
        <v>23</v>
      </c>
      <c r="EB780" s="11" t="s">
        <v>24</v>
      </c>
      <c r="EC780" s="7" t="s">
        <v>25</v>
      </c>
      <c r="ED780" s="11" t="s">
        <v>26</v>
      </c>
      <c r="EE780" s="11" t="s">
        <v>27</v>
      </c>
      <c r="EF780" s="8" t="s">
        <v>28</v>
      </c>
      <c r="EG780" s="9" t="s">
        <v>29</v>
      </c>
      <c r="EH780" s="14"/>
      <c r="EI780" s="14"/>
    </row>
    <row r="781" customHeight="1" spans="1:139">
      <c r="A781" s="15">
        <f>M790</f>
        <v>3607191.68300953</v>
      </c>
      <c r="B781" s="15">
        <f>T799+T808</f>
        <v>1022758.78337718</v>
      </c>
      <c r="C781" s="15">
        <f>M822</f>
        <v>549155.895915741</v>
      </c>
      <c r="D781" s="15">
        <f>M832</f>
        <v>432272.701172324</v>
      </c>
      <c r="E781" s="15">
        <v>18</v>
      </c>
      <c r="F781" s="11">
        <v>2909</v>
      </c>
      <c r="G781" s="11">
        <v>1.518</v>
      </c>
      <c r="H781" s="12">
        <v>1.35</v>
      </c>
      <c r="I781" s="13">
        <f t="shared" ref="I781:I789" si="1574">F781*G781*H781</f>
        <v>5961.4137</v>
      </c>
      <c r="J781" s="11">
        <v>3</v>
      </c>
      <c r="K781" s="11">
        <v>740</v>
      </c>
      <c r="L781" s="11">
        <v>1.39</v>
      </c>
      <c r="M781" s="16">
        <f t="shared" ref="M781:M789" si="1575">1+6*K781/(K781+2000)+L781</f>
        <v>4.01043795620438</v>
      </c>
      <c r="N781" s="11">
        <v>1</v>
      </c>
      <c r="O781" s="11">
        <v>2.38</v>
      </c>
      <c r="P781" s="8">
        <f t="shared" ref="P781:P789" si="1576">1+N781*O781</f>
        <v>3.38</v>
      </c>
      <c r="Q781" s="9">
        <v>1.275</v>
      </c>
      <c r="R781" s="17">
        <v>1.45</v>
      </c>
      <c r="S781" s="18">
        <f t="shared" ref="S781:S789" si="1577">I781*J781*Q781*P781*M781*R781</f>
        <v>448184.884325266</v>
      </c>
      <c r="U781" s="15">
        <f>AG790</f>
        <v>3607191.68300953</v>
      </c>
      <c r="V781" s="15">
        <f>AN799+AN808</f>
        <v>1153349.49553212</v>
      </c>
      <c r="W781" s="15">
        <f>AG822</f>
        <v>549155.895915741</v>
      </c>
      <c r="X781" s="15">
        <f>AG832</f>
        <v>610467.886750422</v>
      </c>
      <c r="Y781" s="15">
        <v>18</v>
      </c>
      <c r="Z781" s="11">
        <v>2909</v>
      </c>
      <c r="AA781" s="11">
        <v>1.518</v>
      </c>
      <c r="AB781" s="12">
        <v>1.35</v>
      </c>
      <c r="AC781" s="13">
        <f t="shared" ref="AC781:AC789" si="1578">Z781*AA781*AB781</f>
        <v>5961.4137</v>
      </c>
      <c r="AD781" s="11">
        <v>3</v>
      </c>
      <c r="AE781" s="11">
        <v>740</v>
      </c>
      <c r="AF781" s="11">
        <v>1.39</v>
      </c>
      <c r="AG781" s="16">
        <f t="shared" ref="AG781:AG789" si="1579">1+6*AE781/(AE781+2000)+AF781</f>
        <v>4.01043795620438</v>
      </c>
      <c r="AH781" s="11">
        <v>1</v>
      </c>
      <c r="AI781" s="11">
        <v>2.38</v>
      </c>
      <c r="AJ781" s="8">
        <f t="shared" ref="AJ781:AJ789" si="1580">1+AH781*AI781</f>
        <v>3.38</v>
      </c>
      <c r="AK781" s="9">
        <v>1.275</v>
      </c>
      <c r="AL781" s="17">
        <v>1.45</v>
      </c>
      <c r="AM781" s="18">
        <f t="shared" ref="AM781:AM789" si="1581">AC781*AD781*AK781*AJ781*AG781*AL781</f>
        <v>448184.884325266</v>
      </c>
      <c r="AO781" s="15">
        <f>BA790</f>
        <v>3644507.45904066</v>
      </c>
      <c r="AP781" s="15">
        <f>BH799+BH808</f>
        <v>1052357.48628125</v>
      </c>
      <c r="AQ781" s="15">
        <f>BA822</f>
        <v>556644.385405501</v>
      </c>
      <c r="AR781" s="15">
        <f>BA832</f>
        <v>657179.141759605</v>
      </c>
      <c r="AS781" s="15">
        <v>18</v>
      </c>
      <c r="AT781" s="11">
        <v>2909</v>
      </c>
      <c r="AU781" s="11">
        <v>1.518</v>
      </c>
      <c r="AV781" s="12">
        <v>1.35</v>
      </c>
      <c r="AW781" s="13">
        <f t="shared" ref="AW781:AW789" si="1582">AT781*AU781*AV781</f>
        <v>5961.4137</v>
      </c>
      <c r="AX781" s="11">
        <v>3</v>
      </c>
      <c r="AY781" s="11">
        <v>740</v>
      </c>
      <c r="AZ781" s="11">
        <v>1.39</v>
      </c>
      <c r="BA781" s="16">
        <f t="shared" ref="BA781:BA789" si="1583">1+6*AY781/(AY781+2000)+AZ781</f>
        <v>4.01043795620438</v>
      </c>
      <c r="BB781" s="11">
        <v>1</v>
      </c>
      <c r="BC781" s="11">
        <v>2.38</v>
      </c>
      <c r="BD781" s="8">
        <f t="shared" ref="BD781:BD789" si="1584">1+BB781*BC781</f>
        <v>3.38</v>
      </c>
      <c r="BE781" s="9">
        <v>1.275</v>
      </c>
      <c r="BF781" s="17">
        <v>1.465</v>
      </c>
      <c r="BG781" s="18">
        <f t="shared" ref="BG781:BG789" si="1585">AW781*AX781*BE781*BD781*BA781*BF781</f>
        <v>452821.279680355</v>
      </c>
      <c r="BI781" s="15">
        <f>BU790</f>
        <v>3644507.45904066</v>
      </c>
      <c r="BJ781" s="15">
        <f>CB799+CB808</f>
        <v>1180092.77945363</v>
      </c>
      <c r="BK781" s="15">
        <f>BU822</f>
        <v>556644.385405501</v>
      </c>
      <c r="BL781" s="15">
        <f>BU832</f>
        <v>926905.164488128</v>
      </c>
      <c r="BM781" s="15">
        <v>18</v>
      </c>
      <c r="BN781" s="11">
        <v>2909</v>
      </c>
      <c r="BO781" s="11">
        <v>1.518</v>
      </c>
      <c r="BP781" s="12">
        <v>1.35</v>
      </c>
      <c r="BQ781" s="13">
        <f t="shared" ref="BQ781:BQ789" si="1586">BN781*BO781*BP781</f>
        <v>5961.4137</v>
      </c>
      <c r="BR781" s="11">
        <v>3</v>
      </c>
      <c r="BS781" s="11">
        <v>740</v>
      </c>
      <c r="BT781" s="11">
        <v>1.39</v>
      </c>
      <c r="BU781" s="16">
        <f t="shared" ref="BU781:BU789" si="1587">1+6*BS781/(BS781+2000)+BT781</f>
        <v>4.01043795620438</v>
      </c>
      <c r="BV781" s="11">
        <v>1</v>
      </c>
      <c r="BW781" s="11">
        <v>2.38</v>
      </c>
      <c r="BX781" s="8">
        <f t="shared" ref="BX781:BX789" si="1588">1+BV781*BW781</f>
        <v>3.38</v>
      </c>
      <c r="BY781" s="9">
        <v>1.275</v>
      </c>
      <c r="BZ781" s="17">
        <v>1.465</v>
      </c>
      <c r="CA781" s="18">
        <f t="shared" ref="CA781:CA789" si="1589">BQ781*BR781*BY781*BX781*BU781*BZ781</f>
        <v>452821.279680355</v>
      </c>
      <c r="CC781" s="15">
        <f>CO790</f>
        <v>4380483.85436903</v>
      </c>
      <c r="CD781" s="15">
        <f>CV799+CV808</f>
        <v>1109479.06913695</v>
      </c>
      <c r="CE781" s="15">
        <f>CO822</f>
        <v>591590.669691048</v>
      </c>
      <c r="CF781" s="15">
        <f>CO832</f>
        <v>965967.176395988</v>
      </c>
      <c r="CG781" s="15">
        <v>18</v>
      </c>
      <c r="CH781" s="11">
        <f>2909+428</f>
        <v>3337</v>
      </c>
      <c r="CI781" s="11">
        <v>1.518</v>
      </c>
      <c r="CJ781" s="12">
        <v>1.35</v>
      </c>
      <c r="CK781" s="13">
        <f t="shared" ref="CK781:CK789" si="1590">CH781*CI781*CJ781</f>
        <v>6838.5141</v>
      </c>
      <c r="CL781" s="11">
        <v>3</v>
      </c>
      <c r="CM781" s="11">
        <v>740</v>
      </c>
      <c r="CN781" s="11">
        <v>1.39</v>
      </c>
      <c r="CO781" s="16">
        <f t="shared" ref="CO781:CO789" si="1591">1+6*CM781/(CM781+2000)+CN781</f>
        <v>4.01043795620438</v>
      </c>
      <c r="CP781" s="11">
        <v>1</v>
      </c>
      <c r="CQ781" s="11">
        <v>2.38</v>
      </c>
      <c r="CR781" s="8">
        <f t="shared" ref="CR781:CR789" si="1592">1+CP781*CQ781</f>
        <v>3.38</v>
      </c>
      <c r="CS781" s="9">
        <v>1.275</v>
      </c>
      <c r="CT781" s="17">
        <v>1.535</v>
      </c>
      <c r="CU781" s="18">
        <f t="shared" ref="CU781:CU789" si="1593">CK781*CL781*CS781*CR781*CO781*CT781</f>
        <v>544264.575349958</v>
      </c>
      <c r="CW781" s="15">
        <f>DI790</f>
        <v>4396236.26858911</v>
      </c>
      <c r="CX781" s="15">
        <f>DP799+DP808</f>
        <v>1245233.61838293</v>
      </c>
      <c r="CY781" s="15">
        <f>DI822</f>
        <v>591590.669691048</v>
      </c>
      <c r="CZ781" s="15">
        <f>DI832</f>
        <v>1356229.63864606</v>
      </c>
      <c r="DA781" s="15">
        <v>18</v>
      </c>
      <c r="DB781" s="11">
        <f>2909+440</f>
        <v>3349</v>
      </c>
      <c r="DC781" s="11">
        <v>1.518</v>
      </c>
      <c r="DD781" s="12">
        <v>1.35</v>
      </c>
      <c r="DE781" s="13">
        <f t="shared" ref="DE781:DE789" si="1594">DB781*DC781*DD781</f>
        <v>6863.1057</v>
      </c>
      <c r="DF781" s="11">
        <v>3</v>
      </c>
      <c r="DG781" s="11">
        <v>740</v>
      </c>
      <c r="DH781" s="11">
        <v>1.39</v>
      </c>
      <c r="DI781" s="16">
        <f t="shared" ref="DI781:DI789" si="1595">1+6*DG781/(DG781+2000)+DH781</f>
        <v>4.01043795620438</v>
      </c>
      <c r="DJ781" s="11">
        <v>1</v>
      </c>
      <c r="DK781" s="11">
        <v>2.38</v>
      </c>
      <c r="DL781" s="8">
        <f t="shared" ref="DL781:DL789" si="1596">1+DJ781*DK781</f>
        <v>3.38</v>
      </c>
      <c r="DM781" s="9">
        <v>1.275</v>
      </c>
      <c r="DN781" s="17">
        <v>1.535</v>
      </c>
      <c r="DO781" s="18">
        <f t="shared" ref="DO781:DO789" si="1597">DE781*DF781*DM781*DL781*DI781*DN781</f>
        <v>546221.774901711</v>
      </c>
      <c r="DQ781" s="15">
        <f>EC790</f>
        <v>5980204.83955803</v>
      </c>
      <c r="DR781" s="15">
        <f>EJ799+EJ808</f>
        <v>1705490.35997728</v>
      </c>
      <c r="DS781" s="15">
        <f>EC822</f>
        <v>841591.285376065</v>
      </c>
      <c r="DT781" s="15">
        <f>EC832</f>
        <v>2483121.43787059</v>
      </c>
      <c r="DU781" s="15">
        <v>18</v>
      </c>
      <c r="DV781" s="11">
        <f>2909+440</f>
        <v>3349</v>
      </c>
      <c r="DW781" s="11">
        <v>1.518</v>
      </c>
      <c r="DX781" s="12">
        <v>1.35</v>
      </c>
      <c r="DY781" s="13">
        <f t="shared" ref="DY781:DY789" si="1598">DV781*DW781*DX781</f>
        <v>6863.1057</v>
      </c>
      <c r="DZ781" s="11">
        <v>3</v>
      </c>
      <c r="EA781" s="11">
        <v>740</v>
      </c>
      <c r="EB781" s="11">
        <v>1.48</v>
      </c>
      <c r="EC781" s="16">
        <f t="shared" ref="EC781:EC789" si="1599">1+6*EA781/(EA781+2000)+EB781</f>
        <v>4.10043795620438</v>
      </c>
      <c r="ED781" s="11">
        <v>1</v>
      </c>
      <c r="EE781" s="11">
        <v>3.18</v>
      </c>
      <c r="EF781" s="8">
        <f t="shared" ref="EF781:EF789" si="1600">1+ED781*EE781</f>
        <v>4.18</v>
      </c>
      <c r="EG781" s="9">
        <v>1.275</v>
      </c>
      <c r="EH781" s="17">
        <v>1.65</v>
      </c>
      <c r="EI781" s="18">
        <f t="shared" ref="EI781:EI789" si="1601">DY781*DZ781*EG781*EF781*EC781*EH781</f>
        <v>742407.92299707</v>
      </c>
    </row>
    <row r="782" customHeight="1" spans="1:139">
      <c r="A782" s="1" t="s">
        <v>30</v>
      </c>
      <c r="B782" s="1" t="s">
        <v>31</v>
      </c>
      <c r="C782" s="1" t="s">
        <v>32</v>
      </c>
      <c r="D782" s="1" t="s">
        <v>12</v>
      </c>
      <c r="F782" s="11">
        <v>2909</v>
      </c>
      <c r="G782" s="11">
        <v>2.209</v>
      </c>
      <c r="H782" s="12">
        <v>1.35</v>
      </c>
      <c r="I782" s="13">
        <f t="shared" si="1574"/>
        <v>8675.07435</v>
      </c>
      <c r="J782" s="11">
        <v>3</v>
      </c>
      <c r="K782" s="11">
        <v>740</v>
      </c>
      <c r="L782" s="11">
        <v>1.39</v>
      </c>
      <c r="M782" s="16">
        <f t="shared" si="1575"/>
        <v>4.01043795620438</v>
      </c>
      <c r="N782" s="11">
        <v>1</v>
      </c>
      <c r="O782" s="11">
        <v>2.38</v>
      </c>
      <c r="P782" s="8">
        <f t="shared" si="1576"/>
        <v>3.38</v>
      </c>
      <c r="Q782" s="9">
        <v>1.275</v>
      </c>
      <c r="R782" s="17">
        <v>1.45</v>
      </c>
      <c r="S782" s="18">
        <f t="shared" si="1577"/>
        <v>652200.533250667</v>
      </c>
      <c r="U782" s="1" t="s">
        <v>30</v>
      </c>
      <c r="V782" s="1" t="s">
        <v>31</v>
      </c>
      <c r="W782" s="1" t="s">
        <v>32</v>
      </c>
      <c r="X782" s="1" t="s">
        <v>12</v>
      </c>
      <c r="Z782" s="11">
        <v>2909</v>
      </c>
      <c r="AA782" s="11">
        <v>2.209</v>
      </c>
      <c r="AB782" s="12">
        <v>1.35</v>
      </c>
      <c r="AC782" s="13">
        <f t="shared" si="1578"/>
        <v>8675.07435</v>
      </c>
      <c r="AD782" s="11">
        <v>3</v>
      </c>
      <c r="AE782" s="11">
        <v>740</v>
      </c>
      <c r="AF782" s="11">
        <v>1.39</v>
      </c>
      <c r="AG782" s="16">
        <f t="shared" si="1579"/>
        <v>4.01043795620438</v>
      </c>
      <c r="AH782" s="11">
        <v>1</v>
      </c>
      <c r="AI782" s="11">
        <v>2.38</v>
      </c>
      <c r="AJ782" s="8">
        <f t="shared" si="1580"/>
        <v>3.38</v>
      </c>
      <c r="AK782" s="9">
        <v>1.275</v>
      </c>
      <c r="AL782" s="17">
        <v>1.45</v>
      </c>
      <c r="AM782" s="18">
        <f t="shared" si="1581"/>
        <v>652200.533250667</v>
      </c>
      <c r="AO782" s="1" t="s">
        <v>30</v>
      </c>
      <c r="AP782" s="1" t="s">
        <v>31</v>
      </c>
      <c r="AQ782" s="1" t="s">
        <v>32</v>
      </c>
      <c r="AR782" s="1" t="s">
        <v>12</v>
      </c>
      <c r="AT782" s="11">
        <v>2909</v>
      </c>
      <c r="AU782" s="11">
        <v>2.209</v>
      </c>
      <c r="AV782" s="12">
        <v>1.35</v>
      </c>
      <c r="AW782" s="13">
        <f t="shared" si="1582"/>
        <v>8675.07435</v>
      </c>
      <c r="AX782" s="11">
        <v>3</v>
      </c>
      <c r="AY782" s="11">
        <v>740</v>
      </c>
      <c r="AZ782" s="11">
        <v>1.39</v>
      </c>
      <c r="BA782" s="16">
        <f t="shared" si="1583"/>
        <v>4.01043795620438</v>
      </c>
      <c r="BB782" s="11">
        <v>1</v>
      </c>
      <c r="BC782" s="11">
        <v>2.38</v>
      </c>
      <c r="BD782" s="8">
        <f t="shared" si="1584"/>
        <v>3.38</v>
      </c>
      <c r="BE782" s="9">
        <v>1.275</v>
      </c>
      <c r="BF782" s="17">
        <v>1.465</v>
      </c>
      <c r="BG782" s="18">
        <f t="shared" si="1585"/>
        <v>658947.435318778</v>
      </c>
      <c r="BI782" s="1" t="s">
        <v>30</v>
      </c>
      <c r="BJ782" s="1" t="s">
        <v>31</v>
      </c>
      <c r="BK782" s="1" t="s">
        <v>32</v>
      </c>
      <c r="BL782" s="1" t="s">
        <v>12</v>
      </c>
      <c r="BN782" s="11">
        <v>2909</v>
      </c>
      <c r="BO782" s="11">
        <v>2.209</v>
      </c>
      <c r="BP782" s="12">
        <v>1.35</v>
      </c>
      <c r="BQ782" s="13">
        <f t="shared" si="1586"/>
        <v>8675.07435</v>
      </c>
      <c r="BR782" s="11">
        <v>3</v>
      </c>
      <c r="BS782" s="11">
        <v>740</v>
      </c>
      <c r="BT782" s="11">
        <v>1.39</v>
      </c>
      <c r="BU782" s="16">
        <f t="shared" si="1587"/>
        <v>4.01043795620438</v>
      </c>
      <c r="BV782" s="11">
        <v>1</v>
      </c>
      <c r="BW782" s="11">
        <v>2.38</v>
      </c>
      <c r="BX782" s="8">
        <f t="shared" si="1588"/>
        <v>3.38</v>
      </c>
      <c r="BY782" s="9">
        <v>1.275</v>
      </c>
      <c r="BZ782" s="17">
        <v>1.465</v>
      </c>
      <c r="CA782" s="18">
        <f t="shared" si="1589"/>
        <v>658947.435318778</v>
      </c>
      <c r="CC782" s="1" t="s">
        <v>30</v>
      </c>
      <c r="CD782" s="1" t="s">
        <v>31</v>
      </c>
      <c r="CE782" s="1" t="s">
        <v>32</v>
      </c>
      <c r="CF782" s="1" t="s">
        <v>12</v>
      </c>
      <c r="CH782" s="11">
        <f t="shared" ref="CH782:CH789" si="1602">2909+428</f>
        <v>3337</v>
      </c>
      <c r="CI782" s="11">
        <v>2.209</v>
      </c>
      <c r="CJ782" s="12">
        <v>1.35</v>
      </c>
      <c r="CK782" s="13">
        <f t="shared" si="1590"/>
        <v>9951.43455</v>
      </c>
      <c r="CL782" s="11">
        <v>3</v>
      </c>
      <c r="CM782" s="11">
        <v>740</v>
      </c>
      <c r="CN782" s="11">
        <v>1.39</v>
      </c>
      <c r="CO782" s="16">
        <f t="shared" si="1591"/>
        <v>4.01043795620438</v>
      </c>
      <c r="CP782" s="11">
        <v>1</v>
      </c>
      <c r="CQ782" s="11">
        <v>2.38</v>
      </c>
      <c r="CR782" s="8">
        <f t="shared" si="1592"/>
        <v>3.38</v>
      </c>
      <c r="CS782" s="9">
        <v>1.275</v>
      </c>
      <c r="CT782" s="17">
        <v>1.535</v>
      </c>
      <c r="CU782" s="18">
        <f t="shared" si="1593"/>
        <v>792016.104708865</v>
      </c>
      <c r="CW782" s="1" t="s">
        <v>30</v>
      </c>
      <c r="CX782" s="1" t="s">
        <v>31</v>
      </c>
      <c r="CY782" s="1" t="s">
        <v>32</v>
      </c>
      <c r="CZ782" s="1" t="s">
        <v>12</v>
      </c>
      <c r="DB782" s="11">
        <f t="shared" ref="DB782:DB789" si="1603">2909+440</f>
        <v>3349</v>
      </c>
      <c r="DC782" s="11">
        <v>2.209</v>
      </c>
      <c r="DD782" s="12">
        <v>1.35</v>
      </c>
      <c r="DE782" s="13">
        <f t="shared" si="1594"/>
        <v>9987.22035</v>
      </c>
      <c r="DF782" s="11">
        <v>3</v>
      </c>
      <c r="DG782" s="11">
        <v>740</v>
      </c>
      <c r="DH782" s="11">
        <v>1.39</v>
      </c>
      <c r="DI782" s="16">
        <f t="shared" si="1595"/>
        <v>4.01043795620438</v>
      </c>
      <c r="DJ782" s="11">
        <v>1</v>
      </c>
      <c r="DK782" s="11">
        <v>2.38</v>
      </c>
      <c r="DL782" s="8">
        <f t="shared" si="1596"/>
        <v>3.38</v>
      </c>
      <c r="DM782" s="9">
        <v>1.275</v>
      </c>
      <c r="DN782" s="17">
        <v>1.535</v>
      </c>
      <c r="DO782" s="18">
        <f t="shared" si="1597"/>
        <v>794864.229748273</v>
      </c>
      <c r="DQ782" s="1" t="s">
        <v>30</v>
      </c>
      <c r="DR782" s="1" t="s">
        <v>31</v>
      </c>
      <c r="DS782" s="1" t="s">
        <v>32</v>
      </c>
      <c r="DT782" s="1" t="s">
        <v>12</v>
      </c>
      <c r="DV782" s="11">
        <f t="shared" ref="DV782:DV789" si="1604">2909+440</f>
        <v>3349</v>
      </c>
      <c r="DW782" s="11">
        <v>2.209</v>
      </c>
      <c r="DX782" s="12">
        <v>1.35</v>
      </c>
      <c r="DY782" s="13">
        <f t="shared" si="1598"/>
        <v>9987.22035</v>
      </c>
      <c r="DZ782" s="11">
        <v>3</v>
      </c>
      <c r="EA782" s="11">
        <v>740</v>
      </c>
      <c r="EB782" s="11">
        <v>1.48</v>
      </c>
      <c r="EC782" s="16">
        <f t="shared" si="1599"/>
        <v>4.10043795620438</v>
      </c>
      <c r="ED782" s="11">
        <v>1</v>
      </c>
      <c r="EE782" s="11">
        <v>3.18</v>
      </c>
      <c r="EF782" s="8">
        <f t="shared" si="1600"/>
        <v>4.18</v>
      </c>
      <c r="EG782" s="9">
        <v>1.275</v>
      </c>
      <c r="EH782" s="17">
        <v>1.65</v>
      </c>
      <c r="EI782" s="18">
        <f t="shared" si="1601"/>
        <v>1080355.13959192</v>
      </c>
    </row>
    <row r="783" customHeight="1" spans="1:139">
      <c r="A783" s="15">
        <f>M852</f>
        <v>147101.360757</v>
      </c>
      <c r="B783" s="15">
        <f>M869</f>
        <v>109819.141856027</v>
      </c>
      <c r="C783" s="1">
        <f>M885</f>
        <v>91641.79763424</v>
      </c>
      <c r="D783" s="1">
        <v>1</v>
      </c>
      <c r="F783" s="11">
        <v>2909</v>
      </c>
      <c r="G783" s="11">
        <v>1.518</v>
      </c>
      <c r="H783" s="12">
        <v>1.35</v>
      </c>
      <c r="I783" s="13">
        <f t="shared" si="1574"/>
        <v>5961.4137</v>
      </c>
      <c r="J783" s="11">
        <v>3</v>
      </c>
      <c r="K783" s="11">
        <v>740</v>
      </c>
      <c r="L783" s="11">
        <v>1.39</v>
      </c>
      <c r="M783" s="16">
        <f t="shared" si="1575"/>
        <v>4.01043795620438</v>
      </c>
      <c r="N783" s="11">
        <v>1</v>
      </c>
      <c r="O783" s="11">
        <v>2.38</v>
      </c>
      <c r="P783" s="8">
        <f t="shared" si="1576"/>
        <v>3.38</v>
      </c>
      <c r="Q783" s="9">
        <v>1.275</v>
      </c>
      <c r="R783" s="17">
        <v>1.45</v>
      </c>
      <c r="S783" s="18">
        <f t="shared" si="1577"/>
        <v>448184.884325266</v>
      </c>
      <c r="U783" s="15">
        <f>AG852</f>
        <v>147101.360757</v>
      </c>
      <c r="V783" s="15">
        <f>AG869</f>
        <v>109819.141856027</v>
      </c>
      <c r="W783" s="1">
        <f>AG885</f>
        <v>111202.971264</v>
      </c>
      <c r="X783" s="1">
        <v>1</v>
      </c>
      <c r="Z783" s="11">
        <v>2909</v>
      </c>
      <c r="AA783" s="11">
        <v>1.518</v>
      </c>
      <c r="AB783" s="12">
        <v>1.35</v>
      </c>
      <c r="AC783" s="13">
        <f t="shared" si="1578"/>
        <v>5961.4137</v>
      </c>
      <c r="AD783" s="11">
        <v>3</v>
      </c>
      <c r="AE783" s="11">
        <v>740</v>
      </c>
      <c r="AF783" s="11">
        <v>1.39</v>
      </c>
      <c r="AG783" s="16">
        <f t="shared" si="1579"/>
        <v>4.01043795620438</v>
      </c>
      <c r="AH783" s="11">
        <v>1</v>
      </c>
      <c r="AI783" s="11">
        <v>2.38</v>
      </c>
      <c r="AJ783" s="8">
        <f t="shared" si="1580"/>
        <v>3.38</v>
      </c>
      <c r="AK783" s="9">
        <v>1.275</v>
      </c>
      <c r="AL783" s="17">
        <v>1.45</v>
      </c>
      <c r="AM783" s="18">
        <f t="shared" si="1581"/>
        <v>448184.884325266</v>
      </c>
      <c r="AO783" s="15">
        <f>BA852</f>
        <v>147101.360757</v>
      </c>
      <c r="AP783" s="15">
        <f>BA869</f>
        <v>109819.141856027</v>
      </c>
      <c r="AQ783" s="1">
        <f>BA885</f>
        <v>100474.9271892</v>
      </c>
      <c r="AR783" s="1">
        <v>1</v>
      </c>
      <c r="AT783" s="11">
        <v>2909</v>
      </c>
      <c r="AU783" s="11">
        <v>1.518</v>
      </c>
      <c r="AV783" s="12">
        <v>1.35</v>
      </c>
      <c r="AW783" s="13">
        <f t="shared" si="1582"/>
        <v>5961.4137</v>
      </c>
      <c r="AX783" s="11">
        <v>3</v>
      </c>
      <c r="AY783" s="11">
        <v>740</v>
      </c>
      <c r="AZ783" s="11">
        <v>1.39</v>
      </c>
      <c r="BA783" s="16">
        <f t="shared" si="1583"/>
        <v>4.01043795620438</v>
      </c>
      <c r="BB783" s="11">
        <v>1</v>
      </c>
      <c r="BC783" s="11">
        <v>2.38</v>
      </c>
      <c r="BD783" s="8">
        <f t="shared" si="1584"/>
        <v>3.38</v>
      </c>
      <c r="BE783" s="9">
        <v>1.275</v>
      </c>
      <c r="BF783" s="17">
        <v>1.465</v>
      </c>
      <c r="BG783" s="18">
        <f t="shared" si="1585"/>
        <v>452821.279680355</v>
      </c>
      <c r="BI783" s="15">
        <f>BU852</f>
        <v>147101.360757</v>
      </c>
      <c r="BJ783" s="15">
        <f>BU869</f>
        <v>109819.141856027</v>
      </c>
      <c r="BK783" s="1">
        <f>BU885</f>
        <v>141712.849656</v>
      </c>
      <c r="BL783" s="1">
        <v>1</v>
      </c>
      <c r="BN783" s="11">
        <v>2909</v>
      </c>
      <c r="BO783" s="11">
        <v>1.518</v>
      </c>
      <c r="BP783" s="12">
        <v>1.35</v>
      </c>
      <c r="BQ783" s="13">
        <f t="shared" si="1586"/>
        <v>5961.4137</v>
      </c>
      <c r="BR783" s="11">
        <v>3</v>
      </c>
      <c r="BS783" s="11">
        <v>740</v>
      </c>
      <c r="BT783" s="11">
        <v>1.39</v>
      </c>
      <c r="BU783" s="16">
        <f t="shared" si="1587"/>
        <v>4.01043795620438</v>
      </c>
      <c r="BV783" s="11">
        <v>1</v>
      </c>
      <c r="BW783" s="11">
        <v>2.38</v>
      </c>
      <c r="BX783" s="8">
        <f t="shared" si="1588"/>
        <v>3.38</v>
      </c>
      <c r="BY783" s="9">
        <v>1.275</v>
      </c>
      <c r="BZ783" s="17">
        <v>1.465</v>
      </c>
      <c r="CA783" s="18">
        <f t="shared" si="1589"/>
        <v>452821.279680355</v>
      </c>
      <c r="CC783" s="15">
        <f>CO852</f>
        <v>168744.324801</v>
      </c>
      <c r="CD783" s="15">
        <f>CO869</f>
        <v>109819.141856027</v>
      </c>
      <c r="CE783" s="1">
        <f>CO885</f>
        <v>116478.8190684</v>
      </c>
      <c r="CF783" s="1">
        <v>1</v>
      </c>
      <c r="CH783" s="11">
        <f t="shared" si="1602"/>
        <v>3337</v>
      </c>
      <c r="CI783" s="11">
        <v>1.518</v>
      </c>
      <c r="CJ783" s="12">
        <v>1.35</v>
      </c>
      <c r="CK783" s="13">
        <f t="shared" si="1590"/>
        <v>6838.5141</v>
      </c>
      <c r="CL783" s="11">
        <v>3</v>
      </c>
      <c r="CM783" s="11">
        <v>740</v>
      </c>
      <c r="CN783" s="11">
        <v>1.39</v>
      </c>
      <c r="CO783" s="16">
        <f t="shared" si="1591"/>
        <v>4.01043795620438</v>
      </c>
      <c r="CP783" s="11">
        <v>1</v>
      </c>
      <c r="CQ783" s="11">
        <v>2.38</v>
      </c>
      <c r="CR783" s="8">
        <f t="shared" si="1592"/>
        <v>3.38</v>
      </c>
      <c r="CS783" s="9">
        <v>1.275</v>
      </c>
      <c r="CT783" s="17">
        <v>1.535</v>
      </c>
      <c r="CU783" s="18">
        <f t="shared" si="1593"/>
        <v>544264.575349958</v>
      </c>
      <c r="CW783" s="15">
        <f>DI852</f>
        <v>169351.136877</v>
      </c>
      <c r="CX783" s="15">
        <f>DI869</f>
        <v>109819.141856027</v>
      </c>
      <c r="CY783" s="1">
        <f>DI885</f>
        <v>137089.53396</v>
      </c>
      <c r="CZ783" s="1">
        <v>1</v>
      </c>
      <c r="DB783" s="11">
        <f t="shared" si="1603"/>
        <v>3349</v>
      </c>
      <c r="DC783" s="11">
        <v>1.518</v>
      </c>
      <c r="DD783" s="12">
        <v>1.35</v>
      </c>
      <c r="DE783" s="13">
        <f t="shared" si="1594"/>
        <v>6863.1057</v>
      </c>
      <c r="DF783" s="11">
        <v>3</v>
      </c>
      <c r="DG783" s="11">
        <v>740</v>
      </c>
      <c r="DH783" s="11">
        <v>1.39</v>
      </c>
      <c r="DI783" s="16">
        <f t="shared" si="1595"/>
        <v>4.01043795620438</v>
      </c>
      <c r="DJ783" s="11">
        <v>1</v>
      </c>
      <c r="DK783" s="11">
        <v>2.38</v>
      </c>
      <c r="DL783" s="8">
        <f t="shared" si="1596"/>
        <v>3.38</v>
      </c>
      <c r="DM783" s="9">
        <v>1.275</v>
      </c>
      <c r="DN783" s="17">
        <v>1.535</v>
      </c>
      <c r="DO783" s="18">
        <f t="shared" si="1597"/>
        <v>546221.774901711</v>
      </c>
      <c r="DQ783" s="15">
        <f>EC852</f>
        <v>209434.246197</v>
      </c>
      <c r="DR783" s="15">
        <f>EC869</f>
        <v>137790.275896227</v>
      </c>
      <c r="DS783" s="1">
        <f>EC885</f>
        <v>231632.8102845</v>
      </c>
      <c r="DT783" s="1">
        <v>1</v>
      </c>
      <c r="DV783" s="11">
        <f t="shared" si="1604"/>
        <v>3349</v>
      </c>
      <c r="DW783" s="11">
        <v>1.518</v>
      </c>
      <c r="DX783" s="12">
        <v>1.35</v>
      </c>
      <c r="DY783" s="13">
        <f t="shared" si="1598"/>
        <v>6863.1057</v>
      </c>
      <c r="DZ783" s="11">
        <v>3</v>
      </c>
      <c r="EA783" s="11">
        <v>740</v>
      </c>
      <c r="EB783" s="11">
        <v>1.48</v>
      </c>
      <c r="EC783" s="16">
        <f t="shared" si="1599"/>
        <v>4.10043795620438</v>
      </c>
      <c r="ED783" s="11">
        <v>1</v>
      </c>
      <c r="EE783" s="11">
        <v>3.18</v>
      </c>
      <c r="EF783" s="8">
        <f t="shared" si="1600"/>
        <v>4.18</v>
      </c>
      <c r="EG783" s="9">
        <v>1.275</v>
      </c>
      <c r="EH783" s="17">
        <v>1.65</v>
      </c>
      <c r="EI783" s="18">
        <f t="shared" si="1601"/>
        <v>742407.92299707</v>
      </c>
    </row>
    <row r="784" customHeight="1" spans="1:139">
      <c r="A784" s="19" t="s">
        <v>34</v>
      </c>
      <c r="B784" s="19"/>
      <c r="C784" s="19"/>
      <c r="D784" s="20" t="s">
        <v>35</v>
      </c>
      <c r="E784" s="20"/>
      <c r="F784" s="11">
        <v>2909</v>
      </c>
      <c r="G784" s="11">
        <v>2.209</v>
      </c>
      <c r="H784" s="12">
        <v>1.35</v>
      </c>
      <c r="I784" s="13">
        <f t="shared" si="1574"/>
        <v>8675.07435</v>
      </c>
      <c r="J784" s="11">
        <v>3</v>
      </c>
      <c r="K784" s="11">
        <v>740</v>
      </c>
      <c r="L784" s="11">
        <v>1.39</v>
      </c>
      <c r="M784" s="16">
        <f t="shared" si="1575"/>
        <v>4.01043795620438</v>
      </c>
      <c r="N784" s="11">
        <v>1</v>
      </c>
      <c r="O784" s="11">
        <v>2.38</v>
      </c>
      <c r="P784" s="8">
        <f t="shared" si="1576"/>
        <v>3.38</v>
      </c>
      <c r="Q784" s="9">
        <v>1.275</v>
      </c>
      <c r="R784" s="17">
        <v>1.45</v>
      </c>
      <c r="S784" s="18">
        <f t="shared" si="1577"/>
        <v>652200.533250667</v>
      </c>
      <c r="U784" s="19" t="s">
        <v>34</v>
      </c>
      <c r="V784" s="19"/>
      <c r="W784" s="19"/>
      <c r="X784" s="20" t="s">
        <v>35</v>
      </c>
      <c r="Y784" s="20"/>
      <c r="Z784" s="11">
        <v>2909</v>
      </c>
      <c r="AA784" s="11">
        <v>2.209</v>
      </c>
      <c r="AB784" s="12">
        <v>1.35</v>
      </c>
      <c r="AC784" s="13">
        <f t="shared" si="1578"/>
        <v>8675.07435</v>
      </c>
      <c r="AD784" s="11">
        <v>3</v>
      </c>
      <c r="AE784" s="11">
        <v>740</v>
      </c>
      <c r="AF784" s="11">
        <v>1.39</v>
      </c>
      <c r="AG784" s="16">
        <f t="shared" si="1579"/>
        <v>4.01043795620438</v>
      </c>
      <c r="AH784" s="11">
        <v>1</v>
      </c>
      <c r="AI784" s="11">
        <v>2.38</v>
      </c>
      <c r="AJ784" s="8">
        <f t="shared" si="1580"/>
        <v>3.38</v>
      </c>
      <c r="AK784" s="9">
        <v>1.275</v>
      </c>
      <c r="AL784" s="17">
        <v>1.45</v>
      </c>
      <c r="AM784" s="18">
        <f t="shared" si="1581"/>
        <v>652200.533250667</v>
      </c>
      <c r="AO784" s="19" t="s">
        <v>34</v>
      </c>
      <c r="AP784" s="19"/>
      <c r="AQ784" s="19"/>
      <c r="AR784" s="20" t="s">
        <v>35</v>
      </c>
      <c r="AS784" s="20"/>
      <c r="AT784" s="11">
        <v>2909</v>
      </c>
      <c r="AU784" s="11">
        <v>2.209</v>
      </c>
      <c r="AV784" s="12">
        <v>1.35</v>
      </c>
      <c r="AW784" s="13">
        <f t="shared" si="1582"/>
        <v>8675.07435</v>
      </c>
      <c r="AX784" s="11">
        <v>3</v>
      </c>
      <c r="AY784" s="11">
        <v>740</v>
      </c>
      <c r="AZ784" s="11">
        <v>1.39</v>
      </c>
      <c r="BA784" s="16">
        <f t="shared" si="1583"/>
        <v>4.01043795620438</v>
      </c>
      <c r="BB784" s="11">
        <v>1</v>
      </c>
      <c r="BC784" s="11">
        <v>2.38</v>
      </c>
      <c r="BD784" s="8">
        <f t="shared" si="1584"/>
        <v>3.38</v>
      </c>
      <c r="BE784" s="9">
        <v>1.275</v>
      </c>
      <c r="BF784" s="17">
        <v>1.465</v>
      </c>
      <c r="BG784" s="18">
        <f t="shared" si="1585"/>
        <v>658947.435318778</v>
      </c>
      <c r="BI784" s="19" t="s">
        <v>34</v>
      </c>
      <c r="BJ784" s="19"/>
      <c r="BK784" s="19"/>
      <c r="BL784" s="20" t="s">
        <v>35</v>
      </c>
      <c r="BM784" s="20"/>
      <c r="BN784" s="11">
        <v>2909</v>
      </c>
      <c r="BO784" s="11">
        <v>2.209</v>
      </c>
      <c r="BP784" s="12">
        <v>1.35</v>
      </c>
      <c r="BQ784" s="13">
        <f t="shared" si="1586"/>
        <v>8675.07435</v>
      </c>
      <c r="BR784" s="11">
        <v>3</v>
      </c>
      <c r="BS784" s="11">
        <v>740</v>
      </c>
      <c r="BT784" s="11">
        <v>1.39</v>
      </c>
      <c r="BU784" s="16">
        <f t="shared" si="1587"/>
        <v>4.01043795620438</v>
      </c>
      <c r="BV784" s="11">
        <v>1</v>
      </c>
      <c r="BW784" s="11">
        <v>2.38</v>
      </c>
      <c r="BX784" s="8">
        <f t="shared" si="1588"/>
        <v>3.38</v>
      </c>
      <c r="BY784" s="9">
        <v>1.275</v>
      </c>
      <c r="BZ784" s="17">
        <v>1.465</v>
      </c>
      <c r="CA784" s="18">
        <f t="shared" si="1589"/>
        <v>658947.435318778</v>
      </c>
      <c r="CC784" s="19" t="s">
        <v>34</v>
      </c>
      <c r="CD784" s="19"/>
      <c r="CE784" s="19"/>
      <c r="CF784" s="20" t="s">
        <v>35</v>
      </c>
      <c r="CG784" s="20"/>
      <c r="CH784" s="11">
        <f t="shared" si="1602"/>
        <v>3337</v>
      </c>
      <c r="CI784" s="11">
        <v>2.209</v>
      </c>
      <c r="CJ784" s="12">
        <v>1.35</v>
      </c>
      <c r="CK784" s="13">
        <f t="shared" si="1590"/>
        <v>9951.43455</v>
      </c>
      <c r="CL784" s="11">
        <v>3</v>
      </c>
      <c r="CM784" s="11">
        <v>740</v>
      </c>
      <c r="CN784" s="11">
        <v>1.39</v>
      </c>
      <c r="CO784" s="16">
        <f t="shared" si="1591"/>
        <v>4.01043795620438</v>
      </c>
      <c r="CP784" s="11">
        <v>1</v>
      </c>
      <c r="CQ784" s="11">
        <v>2.38</v>
      </c>
      <c r="CR784" s="8">
        <f t="shared" si="1592"/>
        <v>3.38</v>
      </c>
      <c r="CS784" s="9">
        <v>1.275</v>
      </c>
      <c r="CT784" s="17">
        <v>1.535</v>
      </c>
      <c r="CU784" s="18">
        <f t="shared" si="1593"/>
        <v>792016.104708865</v>
      </c>
      <c r="CW784" s="19" t="s">
        <v>34</v>
      </c>
      <c r="CX784" s="19"/>
      <c r="CY784" s="19"/>
      <c r="CZ784" s="20" t="s">
        <v>35</v>
      </c>
      <c r="DA784" s="20"/>
      <c r="DB784" s="11">
        <f t="shared" si="1603"/>
        <v>3349</v>
      </c>
      <c r="DC784" s="11">
        <v>2.209</v>
      </c>
      <c r="DD784" s="12">
        <v>1.35</v>
      </c>
      <c r="DE784" s="13">
        <f t="shared" si="1594"/>
        <v>9987.22035</v>
      </c>
      <c r="DF784" s="11">
        <v>3</v>
      </c>
      <c r="DG784" s="11">
        <v>740</v>
      </c>
      <c r="DH784" s="11">
        <v>1.39</v>
      </c>
      <c r="DI784" s="16">
        <f t="shared" si="1595"/>
        <v>4.01043795620438</v>
      </c>
      <c r="DJ784" s="11">
        <v>1</v>
      </c>
      <c r="DK784" s="11">
        <v>2.38</v>
      </c>
      <c r="DL784" s="8">
        <f t="shared" si="1596"/>
        <v>3.38</v>
      </c>
      <c r="DM784" s="9">
        <v>1.275</v>
      </c>
      <c r="DN784" s="17">
        <v>1.535</v>
      </c>
      <c r="DO784" s="18">
        <f t="shared" si="1597"/>
        <v>794864.229748273</v>
      </c>
      <c r="DQ784" s="19" t="s">
        <v>34</v>
      </c>
      <c r="DR784" s="19"/>
      <c r="DS784" s="19"/>
      <c r="DT784" s="20" t="s">
        <v>35</v>
      </c>
      <c r="DU784" s="20"/>
      <c r="DV784" s="11">
        <f t="shared" si="1604"/>
        <v>3349</v>
      </c>
      <c r="DW784" s="11">
        <v>2.209</v>
      </c>
      <c r="DX784" s="12">
        <v>1.35</v>
      </c>
      <c r="DY784" s="13">
        <f t="shared" si="1598"/>
        <v>9987.22035</v>
      </c>
      <c r="DZ784" s="11">
        <v>3</v>
      </c>
      <c r="EA784" s="11">
        <v>740</v>
      </c>
      <c r="EB784" s="11">
        <v>1.48</v>
      </c>
      <c r="EC784" s="16">
        <f t="shared" si="1599"/>
        <v>4.10043795620438</v>
      </c>
      <c r="ED784" s="11">
        <v>1</v>
      </c>
      <c r="EE784" s="11">
        <v>3.18</v>
      </c>
      <c r="EF784" s="8">
        <f t="shared" si="1600"/>
        <v>4.18</v>
      </c>
      <c r="EG784" s="9">
        <v>1.275</v>
      </c>
      <c r="EH784" s="17">
        <v>1.65</v>
      </c>
      <c r="EI784" s="18">
        <f t="shared" si="1601"/>
        <v>1080355.13959192</v>
      </c>
    </row>
    <row r="785" customHeight="1" spans="1:140">
      <c r="A785" s="19"/>
      <c r="B785" s="19"/>
      <c r="C785" s="19"/>
      <c r="D785" s="20"/>
      <c r="E785" s="20"/>
      <c r="F785" s="11">
        <v>2909</v>
      </c>
      <c r="G785" s="11">
        <v>1.518</v>
      </c>
      <c r="H785" s="12">
        <v>1.35</v>
      </c>
      <c r="I785" s="13">
        <f t="shared" si="1574"/>
        <v>5961.4137</v>
      </c>
      <c r="J785" s="11">
        <v>3</v>
      </c>
      <c r="K785" s="11">
        <v>490</v>
      </c>
      <c r="L785" s="11">
        <v>1.39</v>
      </c>
      <c r="M785" s="16">
        <f t="shared" si="1575"/>
        <v>3.57072289156627</v>
      </c>
      <c r="N785" s="11">
        <v>1</v>
      </c>
      <c r="O785" s="11">
        <v>2.38</v>
      </c>
      <c r="P785" s="8">
        <f t="shared" si="1576"/>
        <v>3.38</v>
      </c>
      <c r="Q785" s="9">
        <v>1.275</v>
      </c>
      <c r="R785" s="17">
        <v>1.45</v>
      </c>
      <c r="S785" s="18">
        <f t="shared" si="1577"/>
        <v>399044.703743236</v>
      </c>
      <c r="U785" s="19"/>
      <c r="V785" s="19"/>
      <c r="W785" s="19"/>
      <c r="X785" s="20"/>
      <c r="Y785" s="20"/>
      <c r="Z785" s="11">
        <v>2909</v>
      </c>
      <c r="AA785" s="11">
        <v>1.518</v>
      </c>
      <c r="AB785" s="12">
        <v>1.35</v>
      </c>
      <c r="AC785" s="13">
        <f t="shared" si="1578"/>
        <v>5961.4137</v>
      </c>
      <c r="AD785" s="11">
        <v>3</v>
      </c>
      <c r="AE785" s="11">
        <v>490</v>
      </c>
      <c r="AF785" s="11">
        <v>1.39</v>
      </c>
      <c r="AG785" s="16">
        <f t="shared" si="1579"/>
        <v>3.57072289156627</v>
      </c>
      <c r="AH785" s="11">
        <v>1</v>
      </c>
      <c r="AI785" s="11">
        <v>2.38</v>
      </c>
      <c r="AJ785" s="8">
        <f t="shared" si="1580"/>
        <v>3.38</v>
      </c>
      <c r="AK785" s="9">
        <v>1.275</v>
      </c>
      <c r="AL785" s="17">
        <v>1.45</v>
      </c>
      <c r="AM785" s="18">
        <f t="shared" si="1581"/>
        <v>399044.703743236</v>
      </c>
      <c r="AO785" s="19"/>
      <c r="AP785" s="19"/>
      <c r="AQ785" s="19"/>
      <c r="AR785" s="20"/>
      <c r="AS785" s="20"/>
      <c r="AT785" s="11">
        <v>2909</v>
      </c>
      <c r="AU785" s="11">
        <v>1.518</v>
      </c>
      <c r="AV785" s="12">
        <v>1.35</v>
      </c>
      <c r="AW785" s="13">
        <f t="shared" si="1582"/>
        <v>5961.4137</v>
      </c>
      <c r="AX785" s="11">
        <v>3</v>
      </c>
      <c r="AY785" s="11">
        <v>490</v>
      </c>
      <c r="AZ785" s="11">
        <v>1.39</v>
      </c>
      <c r="BA785" s="16">
        <f t="shared" si="1583"/>
        <v>3.57072289156627</v>
      </c>
      <c r="BB785" s="11">
        <v>1</v>
      </c>
      <c r="BC785" s="11">
        <v>2.38</v>
      </c>
      <c r="BD785" s="8">
        <f t="shared" si="1584"/>
        <v>3.38</v>
      </c>
      <c r="BE785" s="9">
        <v>1.275</v>
      </c>
      <c r="BF785" s="17">
        <v>1.465</v>
      </c>
      <c r="BG785" s="18">
        <f t="shared" si="1585"/>
        <v>403172.752402649</v>
      </c>
      <c r="BI785" s="19"/>
      <c r="BJ785" s="19"/>
      <c r="BK785" s="19"/>
      <c r="BL785" s="20"/>
      <c r="BM785" s="20"/>
      <c r="BN785" s="11">
        <v>2909</v>
      </c>
      <c r="BO785" s="11">
        <v>1.518</v>
      </c>
      <c r="BP785" s="12">
        <v>1.35</v>
      </c>
      <c r="BQ785" s="13">
        <f t="shared" si="1586"/>
        <v>5961.4137</v>
      </c>
      <c r="BR785" s="11">
        <v>3</v>
      </c>
      <c r="BS785" s="11">
        <v>490</v>
      </c>
      <c r="BT785" s="11">
        <v>1.39</v>
      </c>
      <c r="BU785" s="16">
        <f t="shared" si="1587"/>
        <v>3.57072289156627</v>
      </c>
      <c r="BV785" s="11">
        <v>1</v>
      </c>
      <c r="BW785" s="11">
        <v>2.38</v>
      </c>
      <c r="BX785" s="8">
        <f t="shared" si="1588"/>
        <v>3.38</v>
      </c>
      <c r="BY785" s="9">
        <v>1.275</v>
      </c>
      <c r="BZ785" s="17">
        <v>1.465</v>
      </c>
      <c r="CA785" s="18">
        <f t="shared" si="1589"/>
        <v>403172.752402649</v>
      </c>
      <c r="CC785" s="19"/>
      <c r="CD785" s="19"/>
      <c r="CE785" s="19"/>
      <c r="CF785" s="20"/>
      <c r="CG785" s="20"/>
      <c r="CH785" s="11">
        <f t="shared" si="1602"/>
        <v>3337</v>
      </c>
      <c r="CI785" s="11">
        <v>1.518</v>
      </c>
      <c r="CJ785" s="12">
        <v>1.35</v>
      </c>
      <c r="CK785" s="13">
        <f t="shared" si="1590"/>
        <v>6838.5141</v>
      </c>
      <c r="CL785" s="11">
        <v>3</v>
      </c>
      <c r="CM785" s="11">
        <v>490</v>
      </c>
      <c r="CN785" s="11">
        <v>1.39</v>
      </c>
      <c r="CO785" s="16">
        <f t="shared" si="1591"/>
        <v>3.57072289156627</v>
      </c>
      <c r="CP785" s="11">
        <v>1</v>
      </c>
      <c r="CQ785" s="11">
        <v>2.38</v>
      </c>
      <c r="CR785" s="8">
        <f t="shared" si="1592"/>
        <v>3.38</v>
      </c>
      <c r="CS785" s="9">
        <v>1.275</v>
      </c>
      <c r="CT785" s="17">
        <v>1.535</v>
      </c>
      <c r="CU785" s="18">
        <f t="shared" si="1593"/>
        <v>484589.962366606</v>
      </c>
      <c r="CW785" s="19"/>
      <c r="CX785" s="19"/>
      <c r="CY785" s="19"/>
      <c r="CZ785" s="20"/>
      <c r="DA785" s="20"/>
      <c r="DB785" s="11">
        <f t="shared" si="1603"/>
        <v>3349</v>
      </c>
      <c r="DC785" s="11">
        <v>1.518</v>
      </c>
      <c r="DD785" s="12">
        <v>1.35</v>
      </c>
      <c r="DE785" s="13">
        <f t="shared" si="1594"/>
        <v>6863.1057</v>
      </c>
      <c r="DF785" s="11">
        <v>3</v>
      </c>
      <c r="DG785" s="11">
        <v>490</v>
      </c>
      <c r="DH785" s="11">
        <v>1.39</v>
      </c>
      <c r="DI785" s="16">
        <f t="shared" si="1595"/>
        <v>3.57072289156627</v>
      </c>
      <c r="DJ785" s="11">
        <v>1</v>
      </c>
      <c r="DK785" s="11">
        <v>2.38</v>
      </c>
      <c r="DL785" s="8">
        <f t="shared" si="1596"/>
        <v>3.38</v>
      </c>
      <c r="DM785" s="9">
        <v>1.275</v>
      </c>
      <c r="DN785" s="17">
        <v>1.535</v>
      </c>
      <c r="DO785" s="18">
        <f t="shared" si="1597"/>
        <v>486332.569363429</v>
      </c>
      <c r="DQ785" s="19"/>
      <c r="DR785" s="19"/>
      <c r="DS785" s="19"/>
      <c r="DT785" s="20"/>
      <c r="DU785" s="20"/>
      <c r="DV785" s="11">
        <f t="shared" si="1604"/>
        <v>3349</v>
      </c>
      <c r="DW785" s="11">
        <v>1.518</v>
      </c>
      <c r="DX785" s="12">
        <v>1.35</v>
      </c>
      <c r="DY785" s="13">
        <f t="shared" si="1598"/>
        <v>6863.1057</v>
      </c>
      <c r="DZ785" s="11">
        <v>3</v>
      </c>
      <c r="EA785" s="11">
        <v>490</v>
      </c>
      <c r="EB785" s="11">
        <v>1.48</v>
      </c>
      <c r="EC785" s="16">
        <f t="shared" si="1599"/>
        <v>3.66072289156626</v>
      </c>
      <c r="ED785" s="11">
        <v>1</v>
      </c>
      <c r="EE785" s="11">
        <v>3.18</v>
      </c>
      <c r="EF785" s="8">
        <f t="shared" si="1600"/>
        <v>4.18</v>
      </c>
      <c r="EG785" s="9">
        <v>1.275</v>
      </c>
      <c r="EH785" s="17">
        <v>1.65</v>
      </c>
      <c r="EI785" s="18">
        <f t="shared" si="1601"/>
        <v>662794.976444726</v>
      </c>
    </row>
    <row r="786" customHeight="1" spans="1:140">
      <c r="A786" s="21">
        <f>A781+B781+C781+D781+A783+B783+C783</f>
        <v>5959941.36372203</v>
      </c>
      <c r="B786" s="21"/>
      <c r="C786" s="21"/>
      <c r="D786" s="22">
        <f>A786/E781</f>
        <v>331107.853540113</v>
      </c>
      <c r="E786" s="22"/>
      <c r="F786" s="11">
        <v>2909</v>
      </c>
      <c r="G786" s="11">
        <v>2.209</v>
      </c>
      <c r="H786" s="12">
        <v>1.35</v>
      </c>
      <c r="I786" s="13">
        <f t="shared" si="1574"/>
        <v>8675.07435</v>
      </c>
      <c r="J786" s="11">
        <v>3</v>
      </c>
      <c r="K786" s="11">
        <v>490</v>
      </c>
      <c r="L786" s="11">
        <v>1.39</v>
      </c>
      <c r="M786" s="16">
        <f t="shared" si="1575"/>
        <v>3.57072289156627</v>
      </c>
      <c r="N786" s="11">
        <v>1</v>
      </c>
      <c r="O786" s="11">
        <v>2.38</v>
      </c>
      <c r="P786" s="8">
        <f t="shared" si="1576"/>
        <v>3.38</v>
      </c>
      <c r="Q786" s="9">
        <v>1.275</v>
      </c>
      <c r="R786" s="17">
        <v>1.45</v>
      </c>
      <c r="S786" s="18">
        <f t="shared" si="1577"/>
        <v>580691.53528907</v>
      </c>
      <c r="U786" s="21">
        <f>U781+V781+W781+X781+U783+V783+W783</f>
        <v>6288288.43508483</v>
      </c>
      <c r="V786" s="21"/>
      <c r="W786" s="21"/>
      <c r="X786" s="22">
        <f>U786/Y781</f>
        <v>349349.357504713</v>
      </c>
      <c r="Y786" s="22"/>
      <c r="Z786" s="11">
        <v>2909</v>
      </c>
      <c r="AA786" s="11">
        <v>2.209</v>
      </c>
      <c r="AB786" s="12">
        <v>1.35</v>
      </c>
      <c r="AC786" s="13">
        <f t="shared" si="1578"/>
        <v>8675.07435</v>
      </c>
      <c r="AD786" s="11">
        <v>3</v>
      </c>
      <c r="AE786" s="11">
        <v>490</v>
      </c>
      <c r="AF786" s="11">
        <v>1.39</v>
      </c>
      <c r="AG786" s="16">
        <f t="shared" si="1579"/>
        <v>3.57072289156627</v>
      </c>
      <c r="AH786" s="11">
        <v>1</v>
      </c>
      <c r="AI786" s="11">
        <v>2.38</v>
      </c>
      <c r="AJ786" s="8">
        <f t="shared" si="1580"/>
        <v>3.38</v>
      </c>
      <c r="AK786" s="9">
        <v>1.275</v>
      </c>
      <c r="AL786" s="17">
        <v>1.45</v>
      </c>
      <c r="AM786" s="18">
        <f t="shared" si="1581"/>
        <v>580691.53528907</v>
      </c>
      <c r="AO786" s="21">
        <f>AO781+AP781+AQ781+AR781+AO783+AP783+AQ783</f>
        <v>6268083.90228925</v>
      </c>
      <c r="AP786" s="21"/>
      <c r="AQ786" s="21"/>
      <c r="AR786" s="22">
        <f>AO786/AS781</f>
        <v>348226.883460514</v>
      </c>
      <c r="AS786" s="22"/>
      <c r="AT786" s="11">
        <v>2909</v>
      </c>
      <c r="AU786" s="11">
        <v>2.209</v>
      </c>
      <c r="AV786" s="12">
        <v>1.35</v>
      </c>
      <c r="AW786" s="13">
        <f t="shared" si="1582"/>
        <v>8675.07435</v>
      </c>
      <c r="AX786" s="11">
        <v>3</v>
      </c>
      <c r="AY786" s="11">
        <v>490</v>
      </c>
      <c r="AZ786" s="11">
        <v>1.39</v>
      </c>
      <c r="BA786" s="16">
        <f t="shared" si="1583"/>
        <v>3.57072289156627</v>
      </c>
      <c r="BB786" s="11">
        <v>1</v>
      </c>
      <c r="BC786" s="11">
        <v>2.38</v>
      </c>
      <c r="BD786" s="8">
        <f t="shared" si="1584"/>
        <v>3.38</v>
      </c>
      <c r="BE786" s="9">
        <v>1.275</v>
      </c>
      <c r="BF786" s="17">
        <v>1.465</v>
      </c>
      <c r="BG786" s="18">
        <f t="shared" si="1585"/>
        <v>586698.689102406</v>
      </c>
      <c r="BI786" s="21">
        <f>BI781+BJ781+BK781+BL781+BI783+BJ783+BK783</f>
        <v>6706783.14065695</v>
      </c>
      <c r="BJ786" s="21"/>
      <c r="BK786" s="21"/>
      <c r="BL786" s="22">
        <f>BI786/BM781</f>
        <v>372599.06336983</v>
      </c>
      <c r="BM786" s="22"/>
      <c r="BN786" s="11">
        <v>2909</v>
      </c>
      <c r="BO786" s="11">
        <v>2.209</v>
      </c>
      <c r="BP786" s="12">
        <v>1.35</v>
      </c>
      <c r="BQ786" s="13">
        <f t="shared" si="1586"/>
        <v>8675.07435</v>
      </c>
      <c r="BR786" s="11">
        <v>3</v>
      </c>
      <c r="BS786" s="11">
        <v>490</v>
      </c>
      <c r="BT786" s="11">
        <v>1.39</v>
      </c>
      <c r="BU786" s="16">
        <f t="shared" si="1587"/>
        <v>3.57072289156627</v>
      </c>
      <c r="BV786" s="11">
        <v>1</v>
      </c>
      <c r="BW786" s="11">
        <v>2.38</v>
      </c>
      <c r="BX786" s="8">
        <f t="shared" si="1588"/>
        <v>3.38</v>
      </c>
      <c r="BY786" s="9">
        <v>1.275</v>
      </c>
      <c r="BZ786" s="17">
        <v>1.465</v>
      </c>
      <c r="CA786" s="18">
        <f t="shared" si="1589"/>
        <v>586698.689102406</v>
      </c>
      <c r="CC786" s="21">
        <f>CC781+CD781+CE781+CF781+CC783+CD783+CE783</f>
        <v>7442563.05531844</v>
      </c>
      <c r="CD786" s="21"/>
      <c r="CE786" s="21"/>
      <c r="CF786" s="22">
        <f>CC786/CG781</f>
        <v>413475.725295469</v>
      </c>
      <c r="CG786" s="22"/>
      <c r="CH786" s="11">
        <f t="shared" si="1602"/>
        <v>3337</v>
      </c>
      <c r="CI786" s="11">
        <v>2.209</v>
      </c>
      <c r="CJ786" s="12">
        <v>1.35</v>
      </c>
      <c r="CK786" s="13">
        <f t="shared" si="1590"/>
        <v>9951.43455</v>
      </c>
      <c r="CL786" s="11">
        <v>3</v>
      </c>
      <c r="CM786" s="11">
        <v>490</v>
      </c>
      <c r="CN786" s="11">
        <v>1.39</v>
      </c>
      <c r="CO786" s="16">
        <f t="shared" si="1591"/>
        <v>3.57072289156627</v>
      </c>
      <c r="CP786" s="11">
        <v>1</v>
      </c>
      <c r="CQ786" s="11">
        <v>2.38</v>
      </c>
      <c r="CR786" s="8">
        <f t="shared" si="1592"/>
        <v>3.38</v>
      </c>
      <c r="CS786" s="9">
        <v>1.275</v>
      </c>
      <c r="CT786" s="17">
        <v>1.535</v>
      </c>
      <c r="CU786" s="18">
        <f t="shared" si="1593"/>
        <v>705177.356302919</v>
      </c>
      <c r="CW786" s="21">
        <f>CW781+CX781+CY781+CZ781+CW783+CX783+CY783</f>
        <v>8005550.00800219</v>
      </c>
      <c r="CX786" s="21"/>
      <c r="CY786" s="21"/>
      <c r="CZ786" s="22">
        <f>CW786/DA781</f>
        <v>444752.778222344</v>
      </c>
      <c r="DA786" s="22"/>
      <c r="DB786" s="11">
        <f t="shared" si="1603"/>
        <v>3349</v>
      </c>
      <c r="DC786" s="11">
        <v>2.209</v>
      </c>
      <c r="DD786" s="12">
        <v>1.35</v>
      </c>
      <c r="DE786" s="13">
        <f t="shared" si="1594"/>
        <v>9987.22035</v>
      </c>
      <c r="DF786" s="11">
        <v>3</v>
      </c>
      <c r="DG786" s="11">
        <v>490</v>
      </c>
      <c r="DH786" s="11">
        <v>1.39</v>
      </c>
      <c r="DI786" s="16">
        <f t="shared" si="1595"/>
        <v>3.57072289156627</v>
      </c>
      <c r="DJ786" s="11">
        <v>1</v>
      </c>
      <c r="DK786" s="11">
        <v>2.38</v>
      </c>
      <c r="DL786" s="8">
        <f t="shared" si="1596"/>
        <v>3.38</v>
      </c>
      <c r="DM786" s="9">
        <v>1.275</v>
      </c>
      <c r="DN786" s="17">
        <v>1.535</v>
      </c>
      <c r="DO786" s="18">
        <f t="shared" si="1597"/>
        <v>707713.205351656</v>
      </c>
      <c r="DQ786" s="21">
        <f>DQ781+DR781+DS781+DT781+DQ783+DR783+DS783</f>
        <v>11589265.2551597</v>
      </c>
      <c r="DR786" s="21"/>
      <c r="DS786" s="21"/>
      <c r="DT786" s="22">
        <f>DQ786/DU781</f>
        <v>643848.069731093</v>
      </c>
      <c r="DU786" s="22"/>
      <c r="DV786" s="11">
        <f t="shared" si="1604"/>
        <v>3349</v>
      </c>
      <c r="DW786" s="11">
        <v>2.209</v>
      </c>
      <c r="DX786" s="12">
        <v>1.35</v>
      </c>
      <c r="DY786" s="13">
        <f t="shared" si="1598"/>
        <v>9987.22035</v>
      </c>
      <c r="DZ786" s="11">
        <v>3</v>
      </c>
      <c r="EA786" s="11">
        <v>490</v>
      </c>
      <c r="EB786" s="11">
        <v>1.48</v>
      </c>
      <c r="EC786" s="16">
        <f t="shared" si="1599"/>
        <v>3.66072289156626</v>
      </c>
      <c r="ED786" s="11">
        <v>1</v>
      </c>
      <c r="EE786" s="11">
        <v>3.18</v>
      </c>
      <c r="EF786" s="8">
        <f t="shared" si="1600"/>
        <v>4.18</v>
      </c>
      <c r="EG786" s="9">
        <v>1.275</v>
      </c>
      <c r="EH786" s="17">
        <v>1.65</v>
      </c>
      <c r="EI786" s="18">
        <f t="shared" si="1601"/>
        <v>964502.044114887</v>
      </c>
    </row>
    <row r="787" customHeight="1" spans="1:140">
      <c r="A787" s="21"/>
      <c r="B787" s="21"/>
      <c r="C787" s="21"/>
      <c r="D787" s="22"/>
      <c r="E787" s="22"/>
      <c r="F787" s="11">
        <v>2909</v>
      </c>
      <c r="G787" s="11">
        <v>0.5</v>
      </c>
      <c r="H787" s="12">
        <v>1.35</v>
      </c>
      <c r="I787" s="13">
        <f t="shared" si="1574"/>
        <v>1963.575</v>
      </c>
      <c r="J787" s="11">
        <v>3</v>
      </c>
      <c r="K787" s="11">
        <v>740</v>
      </c>
      <c r="L787" s="11">
        <v>1.39</v>
      </c>
      <c r="M787" s="16">
        <f t="shared" si="1575"/>
        <v>4.01043795620438</v>
      </c>
      <c r="N787" s="11">
        <v>1</v>
      </c>
      <c r="O787" s="11">
        <v>2.38</v>
      </c>
      <c r="P787" s="8">
        <f t="shared" si="1576"/>
        <v>3.38</v>
      </c>
      <c r="Q787" s="9">
        <v>1.275</v>
      </c>
      <c r="R787" s="17">
        <v>1.45</v>
      </c>
      <c r="S787" s="18">
        <f t="shared" si="1577"/>
        <v>147623.479685529</v>
      </c>
      <c r="U787" s="21"/>
      <c r="V787" s="21"/>
      <c r="W787" s="21"/>
      <c r="X787" s="22"/>
      <c r="Y787" s="22"/>
      <c r="Z787" s="11">
        <v>2909</v>
      </c>
      <c r="AA787" s="11">
        <v>0.5</v>
      </c>
      <c r="AB787" s="12">
        <v>1.35</v>
      </c>
      <c r="AC787" s="13">
        <f t="shared" si="1578"/>
        <v>1963.575</v>
      </c>
      <c r="AD787" s="11">
        <v>3</v>
      </c>
      <c r="AE787" s="11">
        <v>740</v>
      </c>
      <c r="AF787" s="11">
        <v>1.39</v>
      </c>
      <c r="AG787" s="16">
        <f t="shared" si="1579"/>
        <v>4.01043795620438</v>
      </c>
      <c r="AH787" s="11">
        <v>1</v>
      </c>
      <c r="AI787" s="11">
        <v>2.38</v>
      </c>
      <c r="AJ787" s="8">
        <f t="shared" si="1580"/>
        <v>3.38</v>
      </c>
      <c r="AK787" s="9">
        <v>1.275</v>
      </c>
      <c r="AL787" s="17">
        <v>1.45</v>
      </c>
      <c r="AM787" s="18">
        <f t="shared" si="1581"/>
        <v>147623.479685529</v>
      </c>
      <c r="AO787" s="21"/>
      <c r="AP787" s="21"/>
      <c r="AQ787" s="21"/>
      <c r="AR787" s="22"/>
      <c r="AS787" s="22"/>
      <c r="AT787" s="11">
        <v>2909</v>
      </c>
      <c r="AU787" s="11">
        <v>0.5</v>
      </c>
      <c r="AV787" s="12">
        <v>1.35</v>
      </c>
      <c r="AW787" s="13">
        <f t="shared" si="1582"/>
        <v>1963.575</v>
      </c>
      <c r="AX787" s="11">
        <v>3</v>
      </c>
      <c r="AY787" s="11">
        <v>740</v>
      </c>
      <c r="AZ787" s="11">
        <v>1.39</v>
      </c>
      <c r="BA787" s="16">
        <f t="shared" si="1583"/>
        <v>4.01043795620438</v>
      </c>
      <c r="BB787" s="11">
        <v>1</v>
      </c>
      <c r="BC787" s="11">
        <v>2.38</v>
      </c>
      <c r="BD787" s="8">
        <f t="shared" si="1584"/>
        <v>3.38</v>
      </c>
      <c r="BE787" s="9">
        <v>1.275</v>
      </c>
      <c r="BF787" s="17">
        <v>1.465</v>
      </c>
      <c r="BG787" s="18">
        <f t="shared" si="1585"/>
        <v>149150.619130552</v>
      </c>
      <c r="BI787" s="21"/>
      <c r="BJ787" s="21"/>
      <c r="BK787" s="21"/>
      <c r="BL787" s="22"/>
      <c r="BM787" s="22"/>
      <c r="BN787" s="11">
        <v>2909</v>
      </c>
      <c r="BO787" s="11">
        <v>0.5</v>
      </c>
      <c r="BP787" s="12">
        <v>1.35</v>
      </c>
      <c r="BQ787" s="13">
        <f t="shared" si="1586"/>
        <v>1963.575</v>
      </c>
      <c r="BR787" s="11">
        <v>3</v>
      </c>
      <c r="BS787" s="11">
        <v>740</v>
      </c>
      <c r="BT787" s="11">
        <v>1.39</v>
      </c>
      <c r="BU787" s="16">
        <f t="shared" si="1587"/>
        <v>4.01043795620438</v>
      </c>
      <c r="BV787" s="11">
        <v>1</v>
      </c>
      <c r="BW787" s="11">
        <v>2.38</v>
      </c>
      <c r="BX787" s="8">
        <f t="shared" si="1588"/>
        <v>3.38</v>
      </c>
      <c r="BY787" s="9">
        <v>1.275</v>
      </c>
      <c r="BZ787" s="17">
        <v>1.465</v>
      </c>
      <c r="CA787" s="18">
        <f t="shared" si="1589"/>
        <v>149150.619130552</v>
      </c>
      <c r="CC787" s="21"/>
      <c r="CD787" s="21"/>
      <c r="CE787" s="21"/>
      <c r="CF787" s="22"/>
      <c r="CG787" s="22"/>
      <c r="CH787" s="11">
        <f t="shared" si="1602"/>
        <v>3337</v>
      </c>
      <c r="CI787" s="11">
        <v>0.5</v>
      </c>
      <c r="CJ787" s="12">
        <v>1.35</v>
      </c>
      <c r="CK787" s="13">
        <f t="shared" si="1590"/>
        <v>2252.475</v>
      </c>
      <c r="CL787" s="11">
        <v>3</v>
      </c>
      <c r="CM787" s="11">
        <v>740</v>
      </c>
      <c r="CN787" s="11">
        <v>1.39</v>
      </c>
      <c r="CO787" s="16">
        <f t="shared" si="1591"/>
        <v>4.01043795620438</v>
      </c>
      <c r="CP787" s="11">
        <v>1</v>
      </c>
      <c r="CQ787" s="11">
        <v>2.38</v>
      </c>
      <c r="CR787" s="8">
        <f t="shared" si="1592"/>
        <v>3.38</v>
      </c>
      <c r="CS787" s="9">
        <v>1.275</v>
      </c>
      <c r="CT787" s="17">
        <v>1.535</v>
      </c>
      <c r="CU787" s="18">
        <f t="shared" si="1593"/>
        <v>179270.281735823</v>
      </c>
      <c r="CW787" s="21"/>
      <c r="CX787" s="21"/>
      <c r="CY787" s="21"/>
      <c r="CZ787" s="22"/>
      <c r="DA787" s="22"/>
      <c r="DB787" s="11">
        <f t="shared" si="1603"/>
        <v>3349</v>
      </c>
      <c r="DC787" s="11">
        <v>0.5</v>
      </c>
      <c r="DD787" s="12">
        <v>1.35</v>
      </c>
      <c r="DE787" s="13">
        <f t="shared" si="1594"/>
        <v>2260.575</v>
      </c>
      <c r="DF787" s="11">
        <v>3</v>
      </c>
      <c r="DG787" s="11">
        <v>740</v>
      </c>
      <c r="DH787" s="11">
        <v>1.39</v>
      </c>
      <c r="DI787" s="16">
        <f t="shared" si="1595"/>
        <v>4.01043795620438</v>
      </c>
      <c r="DJ787" s="11">
        <v>1</v>
      </c>
      <c r="DK787" s="11">
        <v>2.38</v>
      </c>
      <c r="DL787" s="8">
        <f t="shared" si="1596"/>
        <v>3.38</v>
      </c>
      <c r="DM787" s="9">
        <v>1.275</v>
      </c>
      <c r="DN787" s="17">
        <v>1.535</v>
      </c>
      <c r="DO787" s="18">
        <f t="shared" si="1597"/>
        <v>179914.945619799</v>
      </c>
      <c r="DQ787" s="21"/>
      <c r="DR787" s="21"/>
      <c r="DS787" s="21"/>
      <c r="DT787" s="22"/>
      <c r="DU787" s="22"/>
      <c r="DV787" s="11">
        <f t="shared" si="1604"/>
        <v>3349</v>
      </c>
      <c r="DW787" s="11">
        <v>0.5</v>
      </c>
      <c r="DX787" s="12">
        <v>1.35</v>
      </c>
      <c r="DY787" s="13">
        <f t="shared" si="1598"/>
        <v>2260.575</v>
      </c>
      <c r="DZ787" s="11">
        <v>3</v>
      </c>
      <c r="EA787" s="11">
        <v>740</v>
      </c>
      <c r="EB787" s="11">
        <v>1.48</v>
      </c>
      <c r="EC787" s="16">
        <f t="shared" si="1599"/>
        <v>4.10043795620438</v>
      </c>
      <c r="ED787" s="11">
        <v>1</v>
      </c>
      <c r="EE787" s="11">
        <v>3.18</v>
      </c>
      <c r="EF787" s="8">
        <f t="shared" si="1600"/>
        <v>4.18</v>
      </c>
      <c r="EG787" s="9">
        <v>1.275</v>
      </c>
      <c r="EH787" s="17">
        <v>1.65</v>
      </c>
      <c r="EI787" s="18">
        <f t="shared" si="1601"/>
        <v>244534.888997717</v>
      </c>
    </row>
    <row r="788" customHeight="1" spans="1:140">
      <c r="F788" s="11">
        <v>2909</v>
      </c>
      <c r="G788" s="11">
        <v>0.5</v>
      </c>
      <c r="H788" s="12">
        <v>1.35</v>
      </c>
      <c r="I788" s="13">
        <f t="shared" si="1574"/>
        <v>1963.575</v>
      </c>
      <c r="J788" s="11">
        <v>3</v>
      </c>
      <c r="K788" s="11">
        <v>740</v>
      </c>
      <c r="L788" s="11">
        <v>1.39</v>
      </c>
      <c r="M788" s="16">
        <f t="shared" si="1575"/>
        <v>4.01043795620438</v>
      </c>
      <c r="N788" s="11">
        <v>1</v>
      </c>
      <c r="O788" s="11">
        <v>2.38</v>
      </c>
      <c r="P788" s="8">
        <f t="shared" si="1576"/>
        <v>3.38</v>
      </c>
      <c r="Q788" s="9">
        <v>1.275</v>
      </c>
      <c r="R788" s="17">
        <v>1.45</v>
      </c>
      <c r="S788" s="18">
        <f t="shared" si="1577"/>
        <v>147623.479685529</v>
      </c>
      <c r="Z788" s="11">
        <v>2909</v>
      </c>
      <c r="AA788" s="11">
        <v>0.5</v>
      </c>
      <c r="AB788" s="12">
        <v>1.35</v>
      </c>
      <c r="AC788" s="13">
        <f t="shared" si="1578"/>
        <v>1963.575</v>
      </c>
      <c r="AD788" s="11">
        <v>3</v>
      </c>
      <c r="AE788" s="11">
        <v>740</v>
      </c>
      <c r="AF788" s="11">
        <v>1.39</v>
      </c>
      <c r="AG788" s="16">
        <f t="shared" si="1579"/>
        <v>4.01043795620438</v>
      </c>
      <c r="AH788" s="11">
        <v>1</v>
      </c>
      <c r="AI788" s="11">
        <v>2.38</v>
      </c>
      <c r="AJ788" s="8">
        <f t="shared" si="1580"/>
        <v>3.38</v>
      </c>
      <c r="AK788" s="9">
        <v>1.275</v>
      </c>
      <c r="AL788" s="17">
        <v>1.45</v>
      </c>
      <c r="AM788" s="18">
        <f t="shared" si="1581"/>
        <v>147623.479685529</v>
      </c>
      <c r="AT788" s="11">
        <v>2909</v>
      </c>
      <c r="AU788" s="11">
        <v>0.5</v>
      </c>
      <c r="AV788" s="12">
        <v>1.35</v>
      </c>
      <c r="AW788" s="13">
        <f t="shared" si="1582"/>
        <v>1963.575</v>
      </c>
      <c r="AX788" s="11">
        <v>3</v>
      </c>
      <c r="AY788" s="11">
        <v>740</v>
      </c>
      <c r="AZ788" s="11">
        <v>1.39</v>
      </c>
      <c r="BA788" s="16">
        <f t="shared" si="1583"/>
        <v>4.01043795620438</v>
      </c>
      <c r="BB788" s="11">
        <v>1</v>
      </c>
      <c r="BC788" s="11">
        <v>2.38</v>
      </c>
      <c r="BD788" s="8">
        <f t="shared" si="1584"/>
        <v>3.38</v>
      </c>
      <c r="BE788" s="9">
        <v>1.275</v>
      </c>
      <c r="BF788" s="17">
        <v>1.465</v>
      </c>
      <c r="BG788" s="18">
        <f t="shared" si="1585"/>
        <v>149150.619130552</v>
      </c>
      <c r="BN788" s="11">
        <v>2909</v>
      </c>
      <c r="BO788" s="11">
        <v>0.5</v>
      </c>
      <c r="BP788" s="12">
        <v>1.35</v>
      </c>
      <c r="BQ788" s="13">
        <f t="shared" si="1586"/>
        <v>1963.575</v>
      </c>
      <c r="BR788" s="11">
        <v>3</v>
      </c>
      <c r="BS788" s="11">
        <v>740</v>
      </c>
      <c r="BT788" s="11">
        <v>1.39</v>
      </c>
      <c r="BU788" s="16">
        <f t="shared" si="1587"/>
        <v>4.01043795620438</v>
      </c>
      <c r="BV788" s="11">
        <v>1</v>
      </c>
      <c r="BW788" s="11">
        <v>2.38</v>
      </c>
      <c r="BX788" s="8">
        <f t="shared" si="1588"/>
        <v>3.38</v>
      </c>
      <c r="BY788" s="9">
        <v>1.275</v>
      </c>
      <c r="BZ788" s="17">
        <v>1.465</v>
      </c>
      <c r="CA788" s="18">
        <f t="shared" si="1589"/>
        <v>149150.619130552</v>
      </c>
      <c r="CH788" s="11">
        <f t="shared" si="1602"/>
        <v>3337</v>
      </c>
      <c r="CI788" s="11">
        <v>0.5</v>
      </c>
      <c r="CJ788" s="12">
        <v>1.35</v>
      </c>
      <c r="CK788" s="13">
        <f t="shared" si="1590"/>
        <v>2252.475</v>
      </c>
      <c r="CL788" s="11">
        <v>3</v>
      </c>
      <c r="CM788" s="11">
        <v>740</v>
      </c>
      <c r="CN788" s="11">
        <v>1.39</v>
      </c>
      <c r="CO788" s="16">
        <f t="shared" si="1591"/>
        <v>4.01043795620438</v>
      </c>
      <c r="CP788" s="11">
        <v>1</v>
      </c>
      <c r="CQ788" s="11">
        <v>2.38</v>
      </c>
      <c r="CR788" s="8">
        <f t="shared" si="1592"/>
        <v>3.38</v>
      </c>
      <c r="CS788" s="9">
        <v>1.275</v>
      </c>
      <c r="CT788" s="17">
        <v>1.535</v>
      </c>
      <c r="CU788" s="18">
        <f t="shared" si="1593"/>
        <v>179270.281735823</v>
      </c>
      <c r="DB788" s="11">
        <f t="shared" si="1603"/>
        <v>3349</v>
      </c>
      <c r="DC788" s="11">
        <v>0.5</v>
      </c>
      <c r="DD788" s="12">
        <v>1.35</v>
      </c>
      <c r="DE788" s="13">
        <f t="shared" si="1594"/>
        <v>2260.575</v>
      </c>
      <c r="DF788" s="11">
        <v>3</v>
      </c>
      <c r="DG788" s="11">
        <v>740</v>
      </c>
      <c r="DH788" s="11">
        <v>1.39</v>
      </c>
      <c r="DI788" s="16">
        <f t="shared" si="1595"/>
        <v>4.01043795620438</v>
      </c>
      <c r="DJ788" s="11">
        <v>1</v>
      </c>
      <c r="DK788" s="11">
        <v>2.38</v>
      </c>
      <c r="DL788" s="8">
        <f t="shared" si="1596"/>
        <v>3.38</v>
      </c>
      <c r="DM788" s="9">
        <v>1.275</v>
      </c>
      <c r="DN788" s="17">
        <v>1.535</v>
      </c>
      <c r="DO788" s="18">
        <f t="shared" si="1597"/>
        <v>179914.945619799</v>
      </c>
      <c r="DV788" s="11">
        <f t="shared" si="1604"/>
        <v>3349</v>
      </c>
      <c r="DW788" s="11">
        <v>0.5</v>
      </c>
      <c r="DX788" s="12">
        <v>1.35</v>
      </c>
      <c r="DY788" s="13">
        <f t="shared" si="1598"/>
        <v>2260.575</v>
      </c>
      <c r="DZ788" s="11">
        <v>3</v>
      </c>
      <c r="EA788" s="11">
        <v>740</v>
      </c>
      <c r="EB788" s="11">
        <v>1.48</v>
      </c>
      <c r="EC788" s="16">
        <f t="shared" si="1599"/>
        <v>4.10043795620438</v>
      </c>
      <c r="ED788" s="11">
        <v>1</v>
      </c>
      <c r="EE788" s="11">
        <v>3.18</v>
      </c>
      <c r="EF788" s="8">
        <f t="shared" si="1600"/>
        <v>4.18</v>
      </c>
      <c r="EG788" s="9">
        <v>1.275</v>
      </c>
      <c r="EH788" s="17">
        <v>1.65</v>
      </c>
      <c r="EI788" s="18">
        <f t="shared" si="1601"/>
        <v>244534.888997717</v>
      </c>
    </row>
    <row r="789" customHeight="1" spans="1:140">
      <c r="F789" s="11">
        <v>2909</v>
      </c>
      <c r="G789" s="11">
        <v>0.5</v>
      </c>
      <c r="H789" s="12">
        <v>1.35</v>
      </c>
      <c r="I789" s="13">
        <f t="shared" si="1574"/>
        <v>1963.575</v>
      </c>
      <c r="J789" s="11">
        <v>3</v>
      </c>
      <c r="K789" s="11">
        <v>490</v>
      </c>
      <c r="L789" s="11">
        <v>1.39</v>
      </c>
      <c r="M789" s="16">
        <f t="shared" si="1575"/>
        <v>3.57072289156627</v>
      </c>
      <c r="N789" s="11">
        <v>1</v>
      </c>
      <c r="O789" s="11">
        <v>2.38</v>
      </c>
      <c r="P789" s="8">
        <f t="shared" si="1576"/>
        <v>3.38</v>
      </c>
      <c r="Q789" s="9">
        <v>1.275</v>
      </c>
      <c r="R789" s="17">
        <v>1.45</v>
      </c>
      <c r="S789" s="18">
        <f t="shared" si="1577"/>
        <v>131437.649454294</v>
      </c>
      <c r="Z789" s="11">
        <v>2909</v>
      </c>
      <c r="AA789" s="11">
        <v>0.5</v>
      </c>
      <c r="AB789" s="12">
        <v>1.35</v>
      </c>
      <c r="AC789" s="13">
        <f t="shared" si="1578"/>
        <v>1963.575</v>
      </c>
      <c r="AD789" s="11">
        <v>3</v>
      </c>
      <c r="AE789" s="11">
        <v>490</v>
      </c>
      <c r="AF789" s="11">
        <v>1.39</v>
      </c>
      <c r="AG789" s="16">
        <f t="shared" si="1579"/>
        <v>3.57072289156627</v>
      </c>
      <c r="AH789" s="11">
        <v>1</v>
      </c>
      <c r="AI789" s="11">
        <v>2.38</v>
      </c>
      <c r="AJ789" s="8">
        <f t="shared" si="1580"/>
        <v>3.38</v>
      </c>
      <c r="AK789" s="9">
        <v>1.275</v>
      </c>
      <c r="AL789" s="17">
        <v>1.45</v>
      </c>
      <c r="AM789" s="18">
        <f t="shared" si="1581"/>
        <v>131437.649454294</v>
      </c>
      <c r="AT789" s="11">
        <v>2909</v>
      </c>
      <c r="AU789" s="11">
        <v>0.5</v>
      </c>
      <c r="AV789" s="12">
        <v>1.35</v>
      </c>
      <c r="AW789" s="13">
        <f t="shared" si="1582"/>
        <v>1963.575</v>
      </c>
      <c r="AX789" s="11">
        <v>3</v>
      </c>
      <c r="AY789" s="11">
        <v>490</v>
      </c>
      <c r="AZ789" s="11">
        <v>1.39</v>
      </c>
      <c r="BA789" s="16">
        <f t="shared" si="1583"/>
        <v>3.57072289156627</v>
      </c>
      <c r="BB789" s="11">
        <v>1</v>
      </c>
      <c r="BC789" s="11">
        <v>2.38</v>
      </c>
      <c r="BD789" s="8">
        <f t="shared" si="1584"/>
        <v>3.38</v>
      </c>
      <c r="BE789" s="9">
        <v>1.275</v>
      </c>
      <c r="BF789" s="17">
        <v>1.465</v>
      </c>
      <c r="BG789" s="18">
        <f t="shared" si="1585"/>
        <v>132797.349276235</v>
      </c>
      <c r="BN789" s="11">
        <v>2909</v>
      </c>
      <c r="BO789" s="11">
        <v>0.5</v>
      </c>
      <c r="BP789" s="12">
        <v>1.35</v>
      </c>
      <c r="BQ789" s="13">
        <f t="shared" si="1586"/>
        <v>1963.575</v>
      </c>
      <c r="BR789" s="11">
        <v>3</v>
      </c>
      <c r="BS789" s="11">
        <v>490</v>
      </c>
      <c r="BT789" s="11">
        <v>1.39</v>
      </c>
      <c r="BU789" s="16">
        <f t="shared" si="1587"/>
        <v>3.57072289156627</v>
      </c>
      <c r="BV789" s="11">
        <v>1</v>
      </c>
      <c r="BW789" s="11">
        <v>2.38</v>
      </c>
      <c r="BX789" s="8">
        <f t="shared" si="1588"/>
        <v>3.38</v>
      </c>
      <c r="BY789" s="9">
        <v>1.275</v>
      </c>
      <c r="BZ789" s="17">
        <v>1.465</v>
      </c>
      <c r="CA789" s="18">
        <f t="shared" si="1589"/>
        <v>132797.349276235</v>
      </c>
      <c r="CH789" s="11">
        <f t="shared" si="1602"/>
        <v>3337</v>
      </c>
      <c r="CI789" s="11">
        <v>0.5</v>
      </c>
      <c r="CJ789" s="12">
        <v>1.35</v>
      </c>
      <c r="CK789" s="13">
        <f t="shared" si="1590"/>
        <v>2252.475</v>
      </c>
      <c r="CL789" s="11">
        <v>3</v>
      </c>
      <c r="CM789" s="11">
        <v>490</v>
      </c>
      <c r="CN789" s="11">
        <v>1.39</v>
      </c>
      <c r="CO789" s="16">
        <f t="shared" si="1591"/>
        <v>3.57072289156627</v>
      </c>
      <c r="CP789" s="11">
        <v>1</v>
      </c>
      <c r="CQ789" s="11">
        <v>2.38</v>
      </c>
      <c r="CR789" s="8">
        <f t="shared" si="1592"/>
        <v>3.38</v>
      </c>
      <c r="CS789" s="9">
        <v>1.275</v>
      </c>
      <c r="CT789" s="17">
        <v>1.535</v>
      </c>
      <c r="CU789" s="18">
        <f t="shared" si="1593"/>
        <v>159614.612110213</v>
      </c>
      <c r="DB789" s="11">
        <f t="shared" si="1603"/>
        <v>3349</v>
      </c>
      <c r="DC789" s="11">
        <v>0.5</v>
      </c>
      <c r="DD789" s="12">
        <v>1.35</v>
      </c>
      <c r="DE789" s="13">
        <f t="shared" si="1594"/>
        <v>2260.575</v>
      </c>
      <c r="DF789" s="11">
        <v>3</v>
      </c>
      <c r="DG789" s="11">
        <v>490</v>
      </c>
      <c r="DH789" s="11">
        <v>1.39</v>
      </c>
      <c r="DI789" s="16">
        <f t="shared" si="1595"/>
        <v>3.57072289156627</v>
      </c>
      <c r="DJ789" s="11">
        <v>1</v>
      </c>
      <c r="DK789" s="11">
        <v>2.38</v>
      </c>
      <c r="DL789" s="8">
        <f t="shared" si="1596"/>
        <v>3.38</v>
      </c>
      <c r="DM789" s="9">
        <v>1.275</v>
      </c>
      <c r="DN789" s="17">
        <v>1.535</v>
      </c>
      <c r="DO789" s="18">
        <f t="shared" si="1597"/>
        <v>160188.593334463</v>
      </c>
      <c r="DV789" s="11">
        <f t="shared" si="1604"/>
        <v>3349</v>
      </c>
      <c r="DW789" s="11">
        <v>0.5</v>
      </c>
      <c r="DX789" s="12">
        <v>1.35</v>
      </c>
      <c r="DY789" s="13">
        <f t="shared" si="1598"/>
        <v>2260.575</v>
      </c>
      <c r="DZ789" s="11">
        <v>3</v>
      </c>
      <c r="EA789" s="11">
        <v>490</v>
      </c>
      <c r="EB789" s="11">
        <v>1.48</v>
      </c>
      <c r="EC789" s="16">
        <f t="shared" si="1599"/>
        <v>3.66072289156626</v>
      </c>
      <c r="ED789" s="11">
        <v>1</v>
      </c>
      <c r="EE789" s="11">
        <v>3.18</v>
      </c>
      <c r="EF789" s="8">
        <f t="shared" si="1600"/>
        <v>4.18</v>
      </c>
      <c r="EG789" s="9">
        <v>1.275</v>
      </c>
      <c r="EH789" s="17">
        <v>1.65</v>
      </c>
      <c r="EI789" s="18">
        <f t="shared" si="1601"/>
        <v>218311.915825008</v>
      </c>
    </row>
    <row r="790" customHeight="1" spans="1:140">
      <c r="F790" s="23" t="s">
        <v>1</v>
      </c>
      <c r="G790" s="24"/>
      <c r="H790" s="24"/>
      <c r="I790" s="24"/>
      <c r="J790" s="24"/>
      <c r="K790" s="24"/>
      <c r="L790" s="24"/>
      <c r="M790" s="25">
        <f>SUM(S781:S789)</f>
        <v>3607191.68300953</v>
      </c>
      <c r="N790" s="25"/>
      <c r="O790" s="25"/>
      <c r="P790" s="25"/>
      <c r="Q790" s="25"/>
      <c r="R790" s="25"/>
      <c r="S790" s="25"/>
      <c r="Z790" s="23" t="s">
        <v>1</v>
      </c>
      <c r="AA790" s="24"/>
      <c r="AB790" s="24"/>
      <c r="AC790" s="24"/>
      <c r="AD790" s="24"/>
      <c r="AE790" s="24"/>
      <c r="AF790" s="24"/>
      <c r="AG790" s="25">
        <f>SUM(AM781:AM789)</f>
        <v>3607191.68300953</v>
      </c>
      <c r="AH790" s="25"/>
      <c r="AI790" s="25"/>
      <c r="AJ790" s="25"/>
      <c r="AK790" s="25"/>
      <c r="AL790" s="25"/>
      <c r="AM790" s="25"/>
      <c r="AT790" s="23" t="s">
        <v>1</v>
      </c>
      <c r="AU790" s="24"/>
      <c r="AV790" s="24"/>
      <c r="AW790" s="24"/>
      <c r="AX790" s="24"/>
      <c r="AY790" s="24"/>
      <c r="AZ790" s="24"/>
      <c r="BA790" s="25">
        <f>SUM(BG781:BG789)</f>
        <v>3644507.45904066</v>
      </c>
      <c r="BB790" s="25"/>
      <c r="BC790" s="25"/>
      <c r="BD790" s="25"/>
      <c r="BE790" s="25"/>
      <c r="BF790" s="25"/>
      <c r="BG790" s="25"/>
      <c r="BN790" s="23" t="s">
        <v>1</v>
      </c>
      <c r="BO790" s="24"/>
      <c r="BP790" s="24"/>
      <c r="BQ790" s="24"/>
      <c r="BR790" s="24"/>
      <c r="BS790" s="24"/>
      <c r="BT790" s="24"/>
      <c r="BU790" s="25">
        <f>SUM(CA781:CA789)</f>
        <v>3644507.45904066</v>
      </c>
      <c r="BV790" s="25"/>
      <c r="BW790" s="25"/>
      <c r="BX790" s="25"/>
      <c r="BY790" s="25"/>
      <c r="BZ790" s="25"/>
      <c r="CA790" s="25"/>
      <c r="CH790" s="23" t="s">
        <v>1</v>
      </c>
      <c r="CI790" s="24"/>
      <c r="CJ790" s="24"/>
      <c r="CK790" s="24"/>
      <c r="CL790" s="24"/>
      <c r="CM790" s="24"/>
      <c r="CN790" s="24"/>
      <c r="CO790" s="25">
        <f>SUM(CU781:CU789)</f>
        <v>4380483.85436903</v>
      </c>
      <c r="CP790" s="25"/>
      <c r="CQ790" s="25"/>
      <c r="CR790" s="25"/>
      <c r="CS790" s="25"/>
      <c r="CT790" s="25"/>
      <c r="CU790" s="25"/>
      <c r="DB790" s="23" t="s">
        <v>1</v>
      </c>
      <c r="DC790" s="24"/>
      <c r="DD790" s="24"/>
      <c r="DE790" s="24"/>
      <c r="DF790" s="24"/>
      <c r="DG790" s="24"/>
      <c r="DH790" s="24"/>
      <c r="DI790" s="25">
        <f>SUM(DO781:DO789)</f>
        <v>4396236.26858911</v>
      </c>
      <c r="DJ790" s="25"/>
      <c r="DK790" s="25"/>
      <c r="DL790" s="25"/>
      <c r="DM790" s="25"/>
      <c r="DN790" s="25"/>
      <c r="DO790" s="25"/>
      <c r="DV790" s="23" t="s">
        <v>1</v>
      </c>
      <c r="DW790" s="24"/>
      <c r="DX790" s="24"/>
      <c r="DY790" s="24"/>
      <c r="DZ790" s="24"/>
      <c r="EA790" s="24"/>
      <c r="EB790" s="24"/>
      <c r="EC790" s="25">
        <f>SUM(EI781:EI789)</f>
        <v>5980204.83955803</v>
      </c>
      <c r="ED790" s="25"/>
      <c r="EE790" s="25"/>
      <c r="EF790" s="25"/>
      <c r="EG790" s="25"/>
      <c r="EH790" s="25"/>
      <c r="EI790" s="25"/>
    </row>
    <row r="791" customHeight="1" spans="1:140">
      <c r="F791" s="24"/>
      <c r="G791" s="24"/>
      <c r="H791" s="24"/>
      <c r="I791" s="24"/>
      <c r="J791" s="24"/>
      <c r="K791" s="24"/>
      <c r="L791" s="24"/>
      <c r="M791" s="25"/>
      <c r="N791" s="25"/>
      <c r="O791" s="25"/>
      <c r="P791" s="25"/>
      <c r="Q791" s="25"/>
      <c r="R791" s="25"/>
      <c r="S791" s="25"/>
      <c r="Z791" s="24"/>
      <c r="AA791" s="24"/>
      <c r="AB791" s="24"/>
      <c r="AC791" s="24"/>
      <c r="AD791" s="24"/>
      <c r="AE791" s="24"/>
      <c r="AF791" s="24"/>
      <c r="AG791" s="25"/>
      <c r="AH791" s="25"/>
      <c r="AI791" s="25"/>
      <c r="AJ791" s="25"/>
      <c r="AK791" s="25"/>
      <c r="AL791" s="25"/>
      <c r="AM791" s="25"/>
      <c r="AT791" s="24"/>
      <c r="AU791" s="24"/>
      <c r="AV791" s="24"/>
      <c r="AW791" s="24"/>
      <c r="AX791" s="24"/>
      <c r="AY791" s="24"/>
      <c r="AZ791" s="24"/>
      <c r="BA791" s="25"/>
      <c r="BB791" s="25"/>
      <c r="BC791" s="25"/>
      <c r="BD791" s="25"/>
      <c r="BE791" s="25"/>
      <c r="BF791" s="25"/>
      <c r="BG791" s="25"/>
      <c r="BN791" s="24"/>
      <c r="BO791" s="24"/>
      <c r="BP791" s="24"/>
      <c r="BQ791" s="24"/>
      <c r="BR791" s="24"/>
      <c r="BS791" s="24"/>
      <c r="BT791" s="24"/>
      <c r="BU791" s="25"/>
      <c r="BV791" s="25"/>
      <c r="BW791" s="25"/>
      <c r="BX791" s="25"/>
      <c r="BY791" s="25"/>
      <c r="BZ791" s="25"/>
      <c r="CA791" s="25"/>
      <c r="CH791" s="24"/>
      <c r="CI791" s="24"/>
      <c r="CJ791" s="24"/>
      <c r="CK791" s="24"/>
      <c r="CL791" s="24"/>
      <c r="CM791" s="24"/>
      <c r="CN791" s="24"/>
      <c r="CO791" s="25"/>
      <c r="CP791" s="25"/>
      <c r="CQ791" s="25"/>
      <c r="CR791" s="25"/>
      <c r="CS791" s="25"/>
      <c r="CT791" s="25"/>
      <c r="CU791" s="25"/>
      <c r="DB791" s="24"/>
      <c r="DC791" s="24"/>
      <c r="DD791" s="24"/>
      <c r="DE791" s="24"/>
      <c r="DF791" s="24"/>
      <c r="DG791" s="24"/>
      <c r="DH791" s="24"/>
      <c r="DI791" s="25"/>
      <c r="DJ791" s="25"/>
      <c r="DK791" s="25"/>
      <c r="DL791" s="25"/>
      <c r="DM791" s="25"/>
      <c r="DN791" s="25"/>
      <c r="DO791" s="25"/>
      <c r="DV791" s="24"/>
      <c r="DW791" s="24"/>
      <c r="DX791" s="24"/>
      <c r="DY791" s="24"/>
      <c r="DZ791" s="24"/>
      <c r="EA791" s="24"/>
      <c r="EB791" s="24"/>
      <c r="EC791" s="25"/>
      <c r="ED791" s="25"/>
      <c r="EE791" s="25"/>
      <c r="EF791" s="25"/>
      <c r="EG791" s="25"/>
      <c r="EH791" s="25"/>
      <c r="EI791" s="25"/>
    </row>
    <row r="792" customHeight="1" spans="1:140">
      <c r="F792" s="3" t="s">
        <v>36</v>
      </c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Z792" s="3" t="s">
        <v>36</v>
      </c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T792" s="3" t="s">
        <v>36</v>
      </c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N792" s="3" t="s">
        <v>36</v>
      </c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H792" s="3" t="s">
        <v>36</v>
      </c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DB792" s="3" t="s">
        <v>36</v>
      </c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V792" s="3" t="s">
        <v>36</v>
      </c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</row>
    <row r="793" customHeight="1" spans="1:140">
      <c r="A793" s="26"/>
      <c r="B793" s="26"/>
      <c r="C793" s="27"/>
      <c r="D793" s="27"/>
      <c r="E793" s="27"/>
      <c r="F793" s="28" t="s">
        <v>37</v>
      </c>
      <c r="G793" s="13" t="s">
        <v>8</v>
      </c>
      <c r="H793" s="13"/>
      <c r="I793" s="13"/>
      <c r="J793" s="13"/>
      <c r="K793" s="7" t="s">
        <v>25</v>
      </c>
      <c r="L793" s="7"/>
      <c r="M793" s="7"/>
      <c r="N793" s="8" t="s">
        <v>10</v>
      </c>
      <c r="O793" s="8"/>
      <c r="P793" s="8"/>
      <c r="Q793" s="9" t="s">
        <v>38</v>
      </c>
      <c r="R793" s="10" t="s">
        <v>12</v>
      </c>
      <c r="S793" s="29" t="s">
        <v>13</v>
      </c>
      <c r="T793" s="11" t="s">
        <v>39</v>
      </c>
      <c r="U793" s="26"/>
      <c r="V793" s="26"/>
      <c r="W793" s="27"/>
      <c r="X793" s="27"/>
      <c r="Y793" s="27"/>
      <c r="Z793" s="28" t="s">
        <v>37</v>
      </c>
      <c r="AA793" s="13" t="s">
        <v>8</v>
      </c>
      <c r="AB793" s="13"/>
      <c r="AC793" s="13"/>
      <c r="AD793" s="13"/>
      <c r="AE793" s="7" t="s">
        <v>25</v>
      </c>
      <c r="AF793" s="7"/>
      <c r="AG793" s="7"/>
      <c r="AH793" s="8" t="s">
        <v>10</v>
      </c>
      <c r="AI793" s="8"/>
      <c r="AJ793" s="8"/>
      <c r="AK793" s="9" t="s">
        <v>38</v>
      </c>
      <c r="AL793" s="10" t="s">
        <v>12</v>
      </c>
      <c r="AM793" s="29" t="s">
        <v>13</v>
      </c>
      <c r="AN793" s="11" t="s">
        <v>39</v>
      </c>
      <c r="AO793" s="26"/>
      <c r="AP793" s="26"/>
      <c r="AQ793" s="27"/>
      <c r="AR793" s="27"/>
      <c r="AS793" s="27"/>
      <c r="AT793" s="28" t="s">
        <v>37</v>
      </c>
      <c r="AU793" s="13" t="s">
        <v>8</v>
      </c>
      <c r="AV793" s="13"/>
      <c r="AW793" s="13"/>
      <c r="AX793" s="13"/>
      <c r="AY793" s="7" t="s">
        <v>25</v>
      </c>
      <c r="AZ793" s="7"/>
      <c r="BA793" s="7"/>
      <c r="BB793" s="8" t="s">
        <v>10</v>
      </c>
      <c r="BC793" s="8"/>
      <c r="BD793" s="8"/>
      <c r="BE793" s="9" t="s">
        <v>38</v>
      </c>
      <c r="BF793" s="10" t="s">
        <v>12</v>
      </c>
      <c r="BG793" s="29" t="s">
        <v>13</v>
      </c>
      <c r="BH793" s="11" t="s">
        <v>39</v>
      </c>
      <c r="BI793" s="26"/>
      <c r="BJ793" s="26"/>
      <c r="BK793" s="27"/>
      <c r="BL793" s="27"/>
      <c r="BM793" s="27"/>
      <c r="BN793" s="28" t="s">
        <v>37</v>
      </c>
      <c r="BO793" s="13" t="s">
        <v>8</v>
      </c>
      <c r="BP793" s="13"/>
      <c r="BQ793" s="13"/>
      <c r="BR793" s="13"/>
      <c r="BS793" s="7" t="s">
        <v>25</v>
      </c>
      <c r="BT793" s="7"/>
      <c r="BU793" s="7"/>
      <c r="BV793" s="8" t="s">
        <v>10</v>
      </c>
      <c r="BW793" s="8"/>
      <c r="BX793" s="8"/>
      <c r="BY793" s="9" t="s">
        <v>38</v>
      </c>
      <c r="BZ793" s="10" t="s">
        <v>12</v>
      </c>
      <c r="CA793" s="29" t="s">
        <v>13</v>
      </c>
      <c r="CB793" s="11" t="s">
        <v>39</v>
      </c>
      <c r="CC793" s="26"/>
      <c r="CD793" s="26"/>
      <c r="CE793" s="27"/>
      <c r="CF793" s="27"/>
      <c r="CG793" s="27"/>
      <c r="CH793" s="28" t="s">
        <v>37</v>
      </c>
      <c r="CI793" s="13" t="s">
        <v>8</v>
      </c>
      <c r="CJ793" s="13"/>
      <c r="CK793" s="13"/>
      <c r="CL793" s="13"/>
      <c r="CM793" s="7" t="s">
        <v>25</v>
      </c>
      <c r="CN793" s="7"/>
      <c r="CO793" s="7"/>
      <c r="CP793" s="8" t="s">
        <v>10</v>
      </c>
      <c r="CQ793" s="8"/>
      <c r="CR793" s="8"/>
      <c r="CS793" s="9" t="s">
        <v>38</v>
      </c>
      <c r="CT793" s="10" t="s">
        <v>12</v>
      </c>
      <c r="CU793" s="29" t="s">
        <v>13</v>
      </c>
      <c r="CV793" s="11" t="s">
        <v>39</v>
      </c>
      <c r="CW793" s="26"/>
      <c r="CX793" s="26"/>
      <c r="CY793" s="27"/>
      <c r="CZ793" s="27"/>
      <c r="DA793" s="27"/>
      <c r="DB793" s="28" t="s">
        <v>37</v>
      </c>
      <c r="DC793" s="13" t="s">
        <v>8</v>
      </c>
      <c r="DD793" s="13"/>
      <c r="DE793" s="13"/>
      <c r="DF793" s="13"/>
      <c r="DG793" s="7" t="s">
        <v>25</v>
      </c>
      <c r="DH793" s="7"/>
      <c r="DI793" s="7"/>
      <c r="DJ793" s="8" t="s">
        <v>10</v>
      </c>
      <c r="DK793" s="8"/>
      <c r="DL793" s="8"/>
      <c r="DM793" s="9" t="s">
        <v>38</v>
      </c>
      <c r="DN793" s="10" t="s">
        <v>12</v>
      </c>
      <c r="DO793" s="29" t="s">
        <v>13</v>
      </c>
      <c r="DP793" s="11" t="s">
        <v>39</v>
      </c>
      <c r="DQ793" s="26"/>
      <c r="DR793" s="26"/>
      <c r="DS793" s="27"/>
      <c r="DT793" s="27"/>
      <c r="DU793" s="27"/>
      <c r="DV793" s="28" t="s">
        <v>37</v>
      </c>
      <c r="DW793" s="13" t="s">
        <v>8</v>
      </c>
      <c r="DX793" s="13"/>
      <c r="DY793" s="13"/>
      <c r="DZ793" s="13"/>
      <c r="EA793" s="7" t="s">
        <v>25</v>
      </c>
      <c r="EB793" s="7"/>
      <c r="EC793" s="7"/>
      <c r="ED793" s="8" t="s">
        <v>10</v>
      </c>
      <c r="EE793" s="8"/>
      <c r="EF793" s="8"/>
      <c r="EG793" s="9" t="s">
        <v>38</v>
      </c>
      <c r="EH793" s="10" t="s">
        <v>12</v>
      </c>
      <c r="EI793" s="29" t="s">
        <v>13</v>
      </c>
      <c r="EJ793" s="11" t="s">
        <v>39</v>
      </c>
    </row>
    <row r="794" customHeight="1" spans="1:140">
      <c r="A794" s="26"/>
      <c r="B794" s="26"/>
      <c r="C794" s="27"/>
      <c r="D794" s="27"/>
      <c r="E794" s="27"/>
      <c r="F794" s="30"/>
      <c r="G794" s="11" t="s">
        <v>40</v>
      </c>
      <c r="H794" s="11" t="s">
        <v>41</v>
      </c>
      <c r="I794" s="11" t="s">
        <v>21</v>
      </c>
      <c r="J794" s="13" t="s">
        <v>8</v>
      </c>
      <c r="K794" s="11" t="s">
        <v>23</v>
      </c>
      <c r="L794" s="11" t="s">
        <v>24</v>
      </c>
      <c r="M794" s="7" t="s">
        <v>25</v>
      </c>
      <c r="N794" s="11" t="s">
        <v>26</v>
      </c>
      <c r="O794" s="11" t="s">
        <v>27</v>
      </c>
      <c r="P794" s="8" t="s">
        <v>28</v>
      </c>
      <c r="Q794" s="9" t="s">
        <v>29</v>
      </c>
      <c r="R794" s="14"/>
      <c r="S794" s="29"/>
      <c r="T794" s="11"/>
      <c r="U794" s="26"/>
      <c r="V794" s="26"/>
      <c r="W794" s="27"/>
      <c r="X794" s="27"/>
      <c r="Y794" s="27"/>
      <c r="Z794" s="30"/>
      <c r="AA794" s="11" t="s">
        <v>40</v>
      </c>
      <c r="AB794" s="11" t="s">
        <v>41</v>
      </c>
      <c r="AC794" s="11" t="s">
        <v>21</v>
      </c>
      <c r="AD794" s="13" t="s">
        <v>8</v>
      </c>
      <c r="AE794" s="11" t="s">
        <v>23</v>
      </c>
      <c r="AF794" s="11" t="s">
        <v>24</v>
      </c>
      <c r="AG794" s="7" t="s">
        <v>25</v>
      </c>
      <c r="AH794" s="11" t="s">
        <v>26</v>
      </c>
      <c r="AI794" s="11" t="s">
        <v>27</v>
      </c>
      <c r="AJ794" s="8" t="s">
        <v>28</v>
      </c>
      <c r="AK794" s="9" t="s">
        <v>29</v>
      </c>
      <c r="AL794" s="14"/>
      <c r="AM794" s="29"/>
      <c r="AN794" s="11"/>
      <c r="AO794" s="26"/>
      <c r="AP794" s="26"/>
      <c r="AQ794" s="27"/>
      <c r="AR794" s="27"/>
      <c r="AS794" s="27"/>
      <c r="AT794" s="30"/>
      <c r="AU794" s="11" t="s">
        <v>40</v>
      </c>
      <c r="AV794" s="11" t="s">
        <v>41</v>
      </c>
      <c r="AW794" s="11" t="s">
        <v>21</v>
      </c>
      <c r="AX794" s="13" t="s">
        <v>8</v>
      </c>
      <c r="AY794" s="11" t="s">
        <v>23</v>
      </c>
      <c r="AZ794" s="11" t="s">
        <v>24</v>
      </c>
      <c r="BA794" s="7" t="s">
        <v>25</v>
      </c>
      <c r="BB794" s="11" t="s">
        <v>26</v>
      </c>
      <c r="BC794" s="11" t="s">
        <v>27</v>
      </c>
      <c r="BD794" s="8" t="s">
        <v>28</v>
      </c>
      <c r="BE794" s="9" t="s">
        <v>29</v>
      </c>
      <c r="BF794" s="14"/>
      <c r="BG794" s="29"/>
      <c r="BH794" s="11"/>
      <c r="BI794" s="26"/>
      <c r="BJ794" s="26"/>
      <c r="BK794" s="27"/>
      <c r="BL794" s="27"/>
      <c r="BM794" s="27"/>
      <c r="BN794" s="30"/>
      <c r="BO794" s="11" t="s">
        <v>40</v>
      </c>
      <c r="BP794" s="11" t="s">
        <v>41</v>
      </c>
      <c r="BQ794" s="11" t="s">
        <v>21</v>
      </c>
      <c r="BR794" s="13" t="s">
        <v>8</v>
      </c>
      <c r="BS794" s="11" t="s">
        <v>23</v>
      </c>
      <c r="BT794" s="11" t="s">
        <v>24</v>
      </c>
      <c r="BU794" s="7" t="s">
        <v>25</v>
      </c>
      <c r="BV794" s="11" t="s">
        <v>26</v>
      </c>
      <c r="BW794" s="11" t="s">
        <v>27</v>
      </c>
      <c r="BX794" s="8" t="s">
        <v>28</v>
      </c>
      <c r="BY794" s="9" t="s">
        <v>29</v>
      </c>
      <c r="BZ794" s="14"/>
      <c r="CA794" s="29"/>
      <c r="CB794" s="11"/>
      <c r="CC794" s="26"/>
      <c r="CD794" s="26"/>
      <c r="CE794" s="27"/>
      <c r="CF794" s="27"/>
      <c r="CG794" s="27"/>
      <c r="CH794" s="30"/>
      <c r="CI794" s="11" t="s">
        <v>40</v>
      </c>
      <c r="CJ794" s="11" t="s">
        <v>41</v>
      </c>
      <c r="CK794" s="11" t="s">
        <v>21</v>
      </c>
      <c r="CL794" s="13" t="s">
        <v>8</v>
      </c>
      <c r="CM794" s="11" t="s">
        <v>23</v>
      </c>
      <c r="CN794" s="11" t="s">
        <v>24</v>
      </c>
      <c r="CO794" s="7" t="s">
        <v>25</v>
      </c>
      <c r="CP794" s="11" t="s">
        <v>26</v>
      </c>
      <c r="CQ794" s="11" t="s">
        <v>27</v>
      </c>
      <c r="CR794" s="8" t="s">
        <v>28</v>
      </c>
      <c r="CS794" s="9" t="s">
        <v>29</v>
      </c>
      <c r="CT794" s="14"/>
      <c r="CU794" s="29"/>
      <c r="CV794" s="11"/>
      <c r="CW794" s="26"/>
      <c r="CX794" s="26"/>
      <c r="CY794" s="27"/>
      <c r="CZ794" s="27"/>
      <c r="DA794" s="27"/>
      <c r="DB794" s="30"/>
      <c r="DC794" s="11" t="s">
        <v>40</v>
      </c>
      <c r="DD794" s="11" t="s">
        <v>41</v>
      </c>
      <c r="DE794" s="11" t="s">
        <v>21</v>
      </c>
      <c r="DF794" s="13" t="s">
        <v>8</v>
      </c>
      <c r="DG794" s="11" t="s">
        <v>23</v>
      </c>
      <c r="DH794" s="11" t="s">
        <v>24</v>
      </c>
      <c r="DI794" s="7" t="s">
        <v>25</v>
      </c>
      <c r="DJ794" s="11" t="s">
        <v>26</v>
      </c>
      <c r="DK794" s="11" t="s">
        <v>27</v>
      </c>
      <c r="DL794" s="8" t="s">
        <v>28</v>
      </c>
      <c r="DM794" s="9" t="s">
        <v>29</v>
      </c>
      <c r="DN794" s="14"/>
      <c r="DO794" s="29"/>
      <c r="DP794" s="11"/>
      <c r="DQ794" s="26"/>
      <c r="DR794" s="26"/>
      <c r="DS794" s="27"/>
      <c r="DT794" s="27"/>
      <c r="DU794" s="27"/>
      <c r="DV794" s="30"/>
      <c r="DW794" s="11" t="s">
        <v>40</v>
      </c>
      <c r="DX794" s="11" t="s">
        <v>41</v>
      </c>
      <c r="DY794" s="11" t="s">
        <v>21</v>
      </c>
      <c r="DZ794" s="13" t="s">
        <v>8</v>
      </c>
      <c r="EA794" s="11" t="s">
        <v>23</v>
      </c>
      <c r="EB794" s="11" t="s">
        <v>24</v>
      </c>
      <c r="EC794" s="7" t="s">
        <v>25</v>
      </c>
      <c r="ED794" s="11" t="s">
        <v>26</v>
      </c>
      <c r="EE794" s="11" t="s">
        <v>27</v>
      </c>
      <c r="EF794" s="8" t="s">
        <v>28</v>
      </c>
      <c r="EG794" s="9" t="s">
        <v>29</v>
      </c>
      <c r="EH794" s="14"/>
      <c r="EI794" s="29"/>
      <c r="EJ794" s="11"/>
    </row>
    <row r="795" customHeight="1" spans="1:140">
      <c r="A795" s="26"/>
      <c r="B795" s="26"/>
      <c r="C795" s="27"/>
      <c r="D795" s="27"/>
      <c r="E795" s="27"/>
      <c r="F795" s="11">
        <f>_xlfn.RANK.EQ(S795,S795:S798,0)</f>
        <v>3</v>
      </c>
      <c r="G795" s="11">
        <v>0</v>
      </c>
      <c r="H795" s="11">
        <v>1.8</v>
      </c>
      <c r="I795" s="12">
        <v>1.35</v>
      </c>
      <c r="J795" s="13">
        <f t="shared" ref="J795:J798" si="1605">G795*H795*I795</f>
        <v>0</v>
      </c>
      <c r="K795" s="11">
        <v>740</v>
      </c>
      <c r="L795" s="11">
        <v>0</v>
      </c>
      <c r="M795" s="31">
        <f t="shared" ref="M795:M798" si="1606">1+6*K795/(K795+2000)+L795</f>
        <v>2.62043795620438</v>
      </c>
      <c r="N795" s="11">
        <v>1</v>
      </c>
      <c r="O795" s="11">
        <v>2.38</v>
      </c>
      <c r="P795" s="8">
        <f t="shared" ref="P795:P798" si="1607">1+N795*O795</f>
        <v>3.38</v>
      </c>
      <c r="Q795" s="9">
        <v>1.075</v>
      </c>
      <c r="R795" s="17">
        <v>1.45</v>
      </c>
      <c r="S795" s="18">
        <f t="shared" ref="S795:S798" si="1608">J795*M795*Q795*P795*R795</f>
        <v>0</v>
      </c>
      <c r="T795" s="11">
        <f t="shared" ref="T795:T798" si="1609">IF(F795=1,1,(IF(F795=2,2,12)))</f>
        <v>12</v>
      </c>
      <c r="U795" s="26"/>
      <c r="V795" s="26"/>
      <c r="W795" s="27"/>
      <c r="X795" s="27"/>
      <c r="Y795" s="27"/>
      <c r="Z795" s="11">
        <f>_xlfn.RANK.EQ(AM795,AM795:AM798,0)</f>
        <v>3</v>
      </c>
      <c r="AA795" s="11">
        <v>0</v>
      </c>
      <c r="AB795" s="11">
        <v>1.8</v>
      </c>
      <c r="AC795" s="12">
        <v>1.35</v>
      </c>
      <c r="AD795" s="13">
        <f t="shared" ref="AD795:AD798" si="1610">AA795*AB795*AC795</f>
        <v>0</v>
      </c>
      <c r="AE795" s="11">
        <v>740</v>
      </c>
      <c r="AF795" s="11">
        <v>0</v>
      </c>
      <c r="AG795" s="31">
        <f t="shared" ref="AG795:AG798" si="1611">1+6*AE795/(AE795+2000)+AF795</f>
        <v>2.62043795620438</v>
      </c>
      <c r="AH795" s="11">
        <v>1</v>
      </c>
      <c r="AI795" s="11">
        <v>2.38</v>
      </c>
      <c r="AJ795" s="8">
        <f t="shared" ref="AJ795:AJ798" si="1612">1+AH795*AI795</f>
        <v>3.38</v>
      </c>
      <c r="AK795" s="9">
        <v>1.075</v>
      </c>
      <c r="AL795" s="17">
        <v>1.45</v>
      </c>
      <c r="AM795" s="18">
        <f t="shared" ref="AM795:AM798" si="1613">AD795*AG795*AK795*AJ795*AL795</f>
        <v>0</v>
      </c>
      <c r="AN795" s="11">
        <f t="shared" ref="AN795:AN798" si="1614">IF(Z795=1,1,(IF(Z795=2,2,12)))</f>
        <v>12</v>
      </c>
      <c r="AO795" s="26"/>
      <c r="AP795" s="26"/>
      <c r="AQ795" s="27"/>
      <c r="AR795" s="27"/>
      <c r="AS795" s="27"/>
      <c r="AT795" s="11">
        <f>_xlfn.RANK.EQ(BG795,BG795:BG798,0)</f>
        <v>3</v>
      </c>
      <c r="AU795" s="11">
        <v>0</v>
      </c>
      <c r="AV795" s="11">
        <v>1.8</v>
      </c>
      <c r="AW795" s="12">
        <v>1.35</v>
      </c>
      <c r="AX795" s="13">
        <f t="shared" ref="AX795:AX798" si="1615">AU795*AV795*AW795</f>
        <v>0</v>
      </c>
      <c r="AY795" s="11">
        <v>740</v>
      </c>
      <c r="AZ795" s="11">
        <v>0</v>
      </c>
      <c r="BA795" s="31">
        <f t="shared" ref="BA795:BA798" si="1616">1+6*AY795/(AY795+2000)+AZ795</f>
        <v>2.62043795620438</v>
      </c>
      <c r="BB795" s="11">
        <v>1</v>
      </c>
      <c r="BC795" s="11">
        <v>2.38</v>
      </c>
      <c r="BD795" s="8">
        <f t="shared" ref="BD795:BD798" si="1617">1+BB795*BC795</f>
        <v>3.38</v>
      </c>
      <c r="BE795" s="9">
        <v>1.075</v>
      </c>
      <c r="BF795" s="17">
        <v>1.465</v>
      </c>
      <c r="BG795" s="18">
        <f t="shared" ref="BG795:BG798" si="1618">AX795*BA795*BE795*BD795*BF795</f>
        <v>0</v>
      </c>
      <c r="BH795" s="11">
        <f t="shared" ref="BH795:BH798" si="1619">IF(AT795=1,1,(IF(AT795=2,2,12)))</f>
        <v>12</v>
      </c>
      <c r="BI795" s="26"/>
      <c r="BJ795" s="26"/>
      <c r="BK795" s="27"/>
      <c r="BL795" s="27"/>
      <c r="BM795" s="27"/>
      <c r="BN795" s="11">
        <f>_xlfn.RANK.EQ(CA795,CA795:CA798,0)</f>
        <v>3</v>
      </c>
      <c r="BO795" s="11">
        <v>0</v>
      </c>
      <c r="BP795" s="11">
        <v>1.8</v>
      </c>
      <c r="BQ795" s="12">
        <v>1.35</v>
      </c>
      <c r="BR795" s="13">
        <f t="shared" ref="BR795:BR798" si="1620">BO795*BP795*BQ795</f>
        <v>0</v>
      </c>
      <c r="BS795" s="11">
        <v>740</v>
      </c>
      <c r="BT795" s="11">
        <v>0</v>
      </c>
      <c r="BU795" s="31">
        <f t="shared" ref="BU795:BU798" si="1621">1+6*BS795/(BS795+2000)+BT795</f>
        <v>2.62043795620438</v>
      </c>
      <c r="BV795" s="11">
        <v>1</v>
      </c>
      <c r="BW795" s="11">
        <v>2.38</v>
      </c>
      <c r="BX795" s="8">
        <f t="shared" ref="BX795:BX798" si="1622">1+BV795*BW795</f>
        <v>3.38</v>
      </c>
      <c r="BY795" s="9">
        <v>1.075</v>
      </c>
      <c r="BZ795" s="17">
        <v>1.465</v>
      </c>
      <c r="CA795" s="18">
        <f t="shared" ref="CA795:CA798" si="1623">BR795*BU795*BY795*BX795*BZ795</f>
        <v>0</v>
      </c>
      <c r="CB795" s="11">
        <f t="shared" ref="CB795:CB798" si="1624">IF(BN795=1,1,(IF(BN795=2,2,12)))</f>
        <v>12</v>
      </c>
      <c r="CC795" s="26"/>
      <c r="CD795" s="26"/>
      <c r="CE795" s="27"/>
      <c r="CF795" s="27"/>
      <c r="CG795" s="27"/>
      <c r="CH795" s="11">
        <f>_xlfn.RANK.EQ(CU795,CU795:CU798,0)</f>
        <v>3</v>
      </c>
      <c r="CI795" s="11">
        <v>0</v>
      </c>
      <c r="CJ795" s="11">
        <v>1.8</v>
      </c>
      <c r="CK795" s="12">
        <v>1.35</v>
      </c>
      <c r="CL795" s="13">
        <f t="shared" ref="CL795:CL798" si="1625">CI795*CJ795*CK795</f>
        <v>0</v>
      </c>
      <c r="CM795" s="11">
        <v>740</v>
      </c>
      <c r="CN795" s="11">
        <v>0</v>
      </c>
      <c r="CO795" s="31">
        <f t="shared" ref="CO795:CO798" si="1626">1+6*CM795/(CM795+2000)+CN795</f>
        <v>2.62043795620438</v>
      </c>
      <c r="CP795" s="11">
        <v>1</v>
      </c>
      <c r="CQ795" s="11">
        <v>2.38</v>
      </c>
      <c r="CR795" s="8">
        <f t="shared" ref="CR795:CR798" si="1627">1+CP795*CQ795</f>
        <v>3.38</v>
      </c>
      <c r="CS795" s="9">
        <v>1.075</v>
      </c>
      <c r="CT795" s="17">
        <v>1.535</v>
      </c>
      <c r="CU795" s="18">
        <f t="shared" ref="CU795:CU798" si="1628">CL795*CO795*CS795*CR795*CT795</f>
        <v>0</v>
      </c>
      <c r="CV795" s="11">
        <f t="shared" ref="CV795:CV798" si="1629">IF(CH795=1,1,(IF(CH795=2,2,12)))</f>
        <v>12</v>
      </c>
      <c r="CW795" s="26"/>
      <c r="CX795" s="26"/>
      <c r="CY795" s="27"/>
      <c r="CZ795" s="27"/>
      <c r="DA795" s="27"/>
      <c r="DB795" s="11">
        <f>_xlfn.RANK.EQ(DO795,DO795:DO798,0)</f>
        <v>3</v>
      </c>
      <c r="DC795" s="11">
        <v>0</v>
      </c>
      <c r="DD795" s="11">
        <v>1.8</v>
      </c>
      <c r="DE795" s="12">
        <v>1.35</v>
      </c>
      <c r="DF795" s="13">
        <f t="shared" ref="DF795:DF798" si="1630">DC795*DD795*DE795</f>
        <v>0</v>
      </c>
      <c r="DG795" s="11">
        <v>740</v>
      </c>
      <c r="DH795" s="11">
        <v>0</v>
      </c>
      <c r="DI795" s="31">
        <f t="shared" ref="DI795:DI798" si="1631">1+6*DG795/(DG795+2000)+DH795</f>
        <v>2.62043795620438</v>
      </c>
      <c r="DJ795" s="11">
        <v>1</v>
      </c>
      <c r="DK795" s="11">
        <v>2.38</v>
      </c>
      <c r="DL795" s="8">
        <f t="shared" ref="DL795:DL798" si="1632">1+DJ795*DK795</f>
        <v>3.38</v>
      </c>
      <c r="DM795" s="9">
        <v>1.075</v>
      </c>
      <c r="DN795" s="17">
        <v>1.535</v>
      </c>
      <c r="DO795" s="18">
        <f t="shared" ref="DO795:DO798" si="1633">DF795*DI795*DM795*DL795*DN795</f>
        <v>0</v>
      </c>
      <c r="DP795" s="11">
        <f t="shared" ref="DP795:DP798" si="1634">IF(DB795=1,1,(IF(DB795=2,2,12)))</f>
        <v>12</v>
      </c>
      <c r="DQ795" s="26"/>
      <c r="DR795" s="26"/>
      <c r="DS795" s="27"/>
      <c r="DT795" s="27"/>
      <c r="DU795" s="27"/>
      <c r="DV795" s="11">
        <f>_xlfn.RANK.EQ(EI795,EI795:EI798,0)</f>
        <v>3</v>
      </c>
      <c r="DW795" s="11">
        <v>0</v>
      </c>
      <c r="DX795" s="11">
        <v>1.8</v>
      </c>
      <c r="DY795" s="12">
        <v>1.35</v>
      </c>
      <c r="DZ795" s="13">
        <f t="shared" ref="DZ795:DZ798" si="1635">DW795*DX795*DY795</f>
        <v>0</v>
      </c>
      <c r="EA795" s="11">
        <v>740</v>
      </c>
      <c r="EB795" s="11">
        <v>0</v>
      </c>
      <c r="EC795" s="31">
        <f t="shared" ref="EC795:EC798" si="1636">1+6*EA795/(EA795+2000)+EB795</f>
        <v>2.62043795620438</v>
      </c>
      <c r="ED795" s="11">
        <v>1</v>
      </c>
      <c r="EE795" s="11">
        <v>3.18</v>
      </c>
      <c r="EF795" s="8">
        <f t="shared" ref="EF795:EF798" si="1637">1+ED795*EE795</f>
        <v>4.18</v>
      </c>
      <c r="EG795" s="9">
        <v>1.075</v>
      </c>
      <c r="EH795" s="17">
        <v>1.65</v>
      </c>
      <c r="EI795" s="18">
        <f t="shared" ref="EI795:EI798" si="1638">DZ795*EC795*EG795*EF795*EH795</f>
        <v>0</v>
      </c>
      <c r="EJ795" s="11">
        <f t="shared" ref="EJ795:EJ798" si="1639">IF(DV795=1,1,(IF(DV795=2,2,12)))</f>
        <v>12</v>
      </c>
    </row>
    <row r="796" customHeight="1" spans="1:140">
      <c r="F796" s="11">
        <f>_xlfn.RANK.EQ(S796,S795:S798,0)</f>
        <v>2</v>
      </c>
      <c r="G796" s="11">
        <v>1446.85</v>
      </c>
      <c r="H796" s="11">
        <v>1.8</v>
      </c>
      <c r="I796" s="12">
        <v>1.35</v>
      </c>
      <c r="J796" s="13">
        <f t="shared" si="1605"/>
        <v>3515.8455</v>
      </c>
      <c r="K796" s="11">
        <v>190</v>
      </c>
      <c r="L796" s="11">
        <v>0.83</v>
      </c>
      <c r="M796" s="31">
        <f t="shared" si="1606"/>
        <v>2.35054794520548</v>
      </c>
      <c r="N796" s="11">
        <v>0.97</v>
      </c>
      <c r="O796" s="11">
        <v>2.11</v>
      </c>
      <c r="P796" s="8">
        <f t="shared" si="1607"/>
        <v>3.0467</v>
      </c>
      <c r="Q796" s="9">
        <v>1.075</v>
      </c>
      <c r="R796" s="17">
        <v>1.1</v>
      </c>
      <c r="S796" s="18">
        <f t="shared" si="1608"/>
        <v>29773.4895474058</v>
      </c>
      <c r="T796" s="11">
        <f t="shared" si="1609"/>
        <v>2</v>
      </c>
      <c r="Z796" s="11">
        <f>_xlfn.RANK.EQ(AM796,AM795:AM798,0)</f>
        <v>2</v>
      </c>
      <c r="AA796" s="11">
        <v>1446.85</v>
      </c>
      <c r="AB796" s="11">
        <v>1.8</v>
      </c>
      <c r="AC796" s="12">
        <v>1.35</v>
      </c>
      <c r="AD796" s="13">
        <f t="shared" si="1610"/>
        <v>3515.8455</v>
      </c>
      <c r="AE796" s="11">
        <v>190</v>
      </c>
      <c r="AF796" s="11">
        <v>0.83</v>
      </c>
      <c r="AG796" s="31">
        <f t="shared" si="1611"/>
        <v>2.35054794520548</v>
      </c>
      <c r="AH796" s="11">
        <v>0.97</v>
      </c>
      <c r="AI796" s="11">
        <v>2.11</v>
      </c>
      <c r="AJ796" s="8">
        <f t="shared" si="1612"/>
        <v>3.0467</v>
      </c>
      <c r="AK796" s="9">
        <v>1.075</v>
      </c>
      <c r="AL796" s="17">
        <v>1.1</v>
      </c>
      <c r="AM796" s="18">
        <f t="shared" si="1613"/>
        <v>29773.4895474058</v>
      </c>
      <c r="AN796" s="11">
        <f t="shared" si="1614"/>
        <v>2</v>
      </c>
      <c r="AT796" s="11">
        <f>_xlfn.RANK.EQ(BG796,BG795:BG798,0)</f>
        <v>2</v>
      </c>
      <c r="AU796" s="11">
        <v>1446.85</v>
      </c>
      <c r="AV796" s="11">
        <v>1.8</v>
      </c>
      <c r="AW796" s="12">
        <v>1.35</v>
      </c>
      <c r="AX796" s="13">
        <f t="shared" si="1615"/>
        <v>3515.8455</v>
      </c>
      <c r="AY796" s="11">
        <v>190</v>
      </c>
      <c r="AZ796" s="11">
        <v>0.83</v>
      </c>
      <c r="BA796" s="31">
        <f t="shared" si="1616"/>
        <v>2.35054794520548</v>
      </c>
      <c r="BB796" s="11">
        <v>0.97</v>
      </c>
      <c r="BC796" s="11">
        <v>2.11</v>
      </c>
      <c r="BD796" s="8">
        <f t="shared" si="1617"/>
        <v>3.0467</v>
      </c>
      <c r="BE796" s="9">
        <v>1.075</v>
      </c>
      <c r="BF796" s="17">
        <v>1.115</v>
      </c>
      <c r="BG796" s="18">
        <f t="shared" si="1618"/>
        <v>30179.4916775977</v>
      </c>
      <c r="BH796" s="11">
        <f t="shared" si="1619"/>
        <v>2</v>
      </c>
      <c r="BN796" s="11">
        <f>_xlfn.RANK.EQ(CA796,CA795:CA798,0)</f>
        <v>2</v>
      </c>
      <c r="BO796" s="11">
        <v>1446.85</v>
      </c>
      <c r="BP796" s="11">
        <v>1.8</v>
      </c>
      <c r="BQ796" s="12">
        <v>1.35</v>
      </c>
      <c r="BR796" s="13">
        <f t="shared" si="1620"/>
        <v>3515.8455</v>
      </c>
      <c r="BS796" s="11">
        <v>190</v>
      </c>
      <c r="BT796" s="11">
        <v>0.83</v>
      </c>
      <c r="BU796" s="31">
        <f t="shared" si="1621"/>
        <v>2.35054794520548</v>
      </c>
      <c r="BV796" s="11">
        <v>0.97</v>
      </c>
      <c r="BW796" s="11">
        <v>2.11</v>
      </c>
      <c r="BX796" s="8">
        <f t="shared" si="1622"/>
        <v>3.0467</v>
      </c>
      <c r="BY796" s="9">
        <v>1.075</v>
      </c>
      <c r="BZ796" s="17">
        <v>1.115</v>
      </c>
      <c r="CA796" s="18">
        <f t="shared" si="1623"/>
        <v>30179.4916775977</v>
      </c>
      <c r="CB796" s="11">
        <f t="shared" si="1624"/>
        <v>2</v>
      </c>
      <c r="CH796" s="11">
        <f>_xlfn.RANK.EQ(CU796,CU795:CU798,0)</f>
        <v>2</v>
      </c>
      <c r="CI796" s="11">
        <v>1446.85</v>
      </c>
      <c r="CJ796" s="11">
        <v>1.8</v>
      </c>
      <c r="CK796" s="12">
        <v>1.35</v>
      </c>
      <c r="CL796" s="13">
        <f t="shared" si="1625"/>
        <v>3515.8455</v>
      </c>
      <c r="CM796" s="11">
        <v>190</v>
      </c>
      <c r="CN796" s="11">
        <v>0.83</v>
      </c>
      <c r="CO796" s="31">
        <f t="shared" si="1626"/>
        <v>2.35054794520548</v>
      </c>
      <c r="CP796" s="11">
        <v>0.97</v>
      </c>
      <c r="CQ796" s="11">
        <v>2.11</v>
      </c>
      <c r="CR796" s="8">
        <f t="shared" si="1627"/>
        <v>3.0467</v>
      </c>
      <c r="CS796" s="9">
        <v>1.075</v>
      </c>
      <c r="CT796" s="17">
        <v>1.185</v>
      </c>
      <c r="CU796" s="18">
        <f t="shared" si="1628"/>
        <v>32074.1682851599</v>
      </c>
      <c r="CV796" s="11">
        <f t="shared" si="1629"/>
        <v>2</v>
      </c>
      <c r="DB796" s="11">
        <f>_xlfn.RANK.EQ(DO796,DO795:DO798,0)</f>
        <v>2</v>
      </c>
      <c r="DC796" s="11">
        <v>1446.85</v>
      </c>
      <c r="DD796" s="11">
        <v>1.8</v>
      </c>
      <c r="DE796" s="12">
        <v>1.35</v>
      </c>
      <c r="DF796" s="13">
        <f t="shared" si="1630"/>
        <v>3515.8455</v>
      </c>
      <c r="DG796" s="11">
        <v>190</v>
      </c>
      <c r="DH796" s="11">
        <v>0.83</v>
      </c>
      <c r="DI796" s="31">
        <f t="shared" si="1631"/>
        <v>2.35054794520548</v>
      </c>
      <c r="DJ796" s="11">
        <v>0.97</v>
      </c>
      <c r="DK796" s="11">
        <v>2.11</v>
      </c>
      <c r="DL796" s="8">
        <f t="shared" si="1632"/>
        <v>3.0467</v>
      </c>
      <c r="DM796" s="9">
        <v>1.075</v>
      </c>
      <c r="DN796" s="17">
        <v>1.185</v>
      </c>
      <c r="DO796" s="18">
        <f t="shared" si="1633"/>
        <v>32074.1682851599</v>
      </c>
      <c r="DP796" s="11">
        <f t="shared" si="1634"/>
        <v>2</v>
      </c>
      <c r="DV796" s="11">
        <f>_xlfn.RANK.EQ(EI796,EI795:EI798,0)</f>
        <v>2</v>
      </c>
      <c r="DW796" s="11">
        <v>1446.85</v>
      </c>
      <c r="DX796" s="11">
        <v>1.8</v>
      </c>
      <c r="DY796" s="12">
        <v>1.35</v>
      </c>
      <c r="DZ796" s="13">
        <f t="shared" si="1635"/>
        <v>3515.8455</v>
      </c>
      <c r="EA796" s="11">
        <v>190</v>
      </c>
      <c r="EB796" s="11">
        <v>0.92</v>
      </c>
      <c r="EC796" s="31">
        <f t="shared" si="1636"/>
        <v>2.44054794520548</v>
      </c>
      <c r="ED796" s="11">
        <v>0.97</v>
      </c>
      <c r="EE796" s="11">
        <v>2.91</v>
      </c>
      <c r="EF796" s="8">
        <f t="shared" si="1637"/>
        <v>3.8227</v>
      </c>
      <c r="EG796" s="9">
        <v>1.075</v>
      </c>
      <c r="EH796" s="17">
        <v>1.3</v>
      </c>
      <c r="EI796" s="18">
        <f t="shared" si="1638"/>
        <v>45839.4247826872</v>
      </c>
      <c r="EJ796" s="11">
        <f t="shared" si="1639"/>
        <v>2</v>
      </c>
    </row>
    <row r="797" customHeight="1" spans="1:140">
      <c r="F797" s="11">
        <f>_xlfn.RANK.EQ(S797,S795:S798,0)</f>
        <v>1</v>
      </c>
      <c r="G797" s="11">
        <v>1446.85</v>
      </c>
      <c r="H797" s="11">
        <v>1.8</v>
      </c>
      <c r="I797" s="12">
        <v>1.35</v>
      </c>
      <c r="J797" s="13">
        <f t="shared" si="1605"/>
        <v>3515.8455</v>
      </c>
      <c r="K797" s="11">
        <v>240</v>
      </c>
      <c r="L797" s="11">
        <v>1.43</v>
      </c>
      <c r="M797" s="31">
        <f t="shared" si="1606"/>
        <v>3.07285714285714</v>
      </c>
      <c r="N797" s="11">
        <v>0.89</v>
      </c>
      <c r="O797" s="11">
        <v>1.78</v>
      </c>
      <c r="P797" s="8">
        <f t="shared" si="1607"/>
        <v>2.5842</v>
      </c>
      <c r="Q797" s="9">
        <v>1.075</v>
      </c>
      <c r="R797" s="17">
        <v>1.1</v>
      </c>
      <c r="S797" s="18">
        <f t="shared" si="1608"/>
        <v>33014.0970899207</v>
      </c>
      <c r="T797" s="11">
        <f t="shared" si="1609"/>
        <v>1</v>
      </c>
      <c r="Z797" s="11">
        <f>_xlfn.RANK.EQ(AM797,AM795:AM798,0)</f>
        <v>1</v>
      </c>
      <c r="AA797" s="11">
        <v>1446.85</v>
      </c>
      <c r="AB797" s="11">
        <v>1.8</v>
      </c>
      <c r="AC797" s="12">
        <v>1.35</v>
      </c>
      <c r="AD797" s="13">
        <f t="shared" si="1610"/>
        <v>3515.8455</v>
      </c>
      <c r="AE797" s="11">
        <v>200</v>
      </c>
      <c r="AF797" s="11">
        <v>1.43</v>
      </c>
      <c r="AG797" s="31">
        <f t="shared" si="1611"/>
        <v>2.97545454545455</v>
      </c>
      <c r="AH797" s="11">
        <v>1</v>
      </c>
      <c r="AI797" s="11">
        <v>2.71</v>
      </c>
      <c r="AJ797" s="8">
        <f t="shared" si="1612"/>
        <v>3.71</v>
      </c>
      <c r="AK797" s="9">
        <v>1.075</v>
      </c>
      <c r="AL797" s="17">
        <v>1.1</v>
      </c>
      <c r="AM797" s="18">
        <f t="shared" si="1613"/>
        <v>45894.2377787224</v>
      </c>
      <c r="AN797" s="11">
        <f t="shared" si="1614"/>
        <v>1</v>
      </c>
      <c r="AT797" s="11">
        <f>_xlfn.RANK.EQ(BG797,BG795:BG798,0)</f>
        <v>1</v>
      </c>
      <c r="AU797" s="11">
        <v>1446.85</v>
      </c>
      <c r="AV797" s="11">
        <v>1.8</v>
      </c>
      <c r="AW797" s="12">
        <v>1.35</v>
      </c>
      <c r="AX797" s="13">
        <f t="shared" si="1615"/>
        <v>3515.8455</v>
      </c>
      <c r="AY797" s="11">
        <v>240</v>
      </c>
      <c r="AZ797" s="11">
        <v>1.43</v>
      </c>
      <c r="BA797" s="31">
        <f t="shared" si="1616"/>
        <v>3.07285714285714</v>
      </c>
      <c r="BB797" s="11">
        <v>0.93</v>
      </c>
      <c r="BC797" s="11">
        <v>1.85</v>
      </c>
      <c r="BD797" s="8">
        <f t="shared" si="1617"/>
        <v>2.7205</v>
      </c>
      <c r="BE797" s="9">
        <v>1.075</v>
      </c>
      <c r="BF797" s="17">
        <v>1.115</v>
      </c>
      <c r="BG797" s="18">
        <f t="shared" si="1618"/>
        <v>35229.3162693005</v>
      </c>
      <c r="BH797" s="11">
        <f t="shared" si="1619"/>
        <v>1</v>
      </c>
      <c r="BN797" s="11">
        <f>_xlfn.RANK.EQ(CA797,CA795:CA798,0)</f>
        <v>1</v>
      </c>
      <c r="BO797" s="11">
        <v>1446.85</v>
      </c>
      <c r="BP797" s="11">
        <v>1.8</v>
      </c>
      <c r="BQ797" s="12">
        <v>1.35</v>
      </c>
      <c r="BR797" s="13">
        <f t="shared" si="1620"/>
        <v>3515.8455</v>
      </c>
      <c r="BS797" s="11">
        <v>240</v>
      </c>
      <c r="BT797" s="11">
        <v>1.43</v>
      </c>
      <c r="BU797" s="31">
        <f t="shared" si="1621"/>
        <v>3.07285714285714</v>
      </c>
      <c r="BV797" s="11">
        <v>1</v>
      </c>
      <c r="BW797" s="11">
        <v>2.71</v>
      </c>
      <c r="BX797" s="8">
        <f t="shared" si="1622"/>
        <v>3.71</v>
      </c>
      <c r="BY797" s="9">
        <v>1.075</v>
      </c>
      <c r="BZ797" s="17">
        <v>1.115</v>
      </c>
      <c r="CA797" s="18">
        <f t="shared" si="1623"/>
        <v>48042.9198158812</v>
      </c>
      <c r="CB797" s="11">
        <f t="shared" si="1624"/>
        <v>1</v>
      </c>
      <c r="CH797" s="11">
        <f>_xlfn.RANK.EQ(CU797,CU795:CU798,0)</f>
        <v>1</v>
      </c>
      <c r="CI797" s="11">
        <v>1446.85</v>
      </c>
      <c r="CJ797" s="11">
        <v>1.8</v>
      </c>
      <c r="CK797" s="12">
        <v>1.35</v>
      </c>
      <c r="CL797" s="13">
        <f t="shared" si="1625"/>
        <v>3515.8455</v>
      </c>
      <c r="CM797" s="11">
        <v>240</v>
      </c>
      <c r="CN797" s="11">
        <v>1.43</v>
      </c>
      <c r="CO797" s="31">
        <f t="shared" si="1626"/>
        <v>3.07285714285714</v>
      </c>
      <c r="CP797" s="11">
        <v>0.93</v>
      </c>
      <c r="CQ797" s="11">
        <v>1.85</v>
      </c>
      <c r="CR797" s="8">
        <f t="shared" si="1627"/>
        <v>2.7205</v>
      </c>
      <c r="CS797" s="9">
        <v>1.075</v>
      </c>
      <c r="CT797" s="17">
        <v>1.185</v>
      </c>
      <c r="CU797" s="18">
        <f t="shared" si="1628"/>
        <v>37441.022223427</v>
      </c>
      <c r="CV797" s="11">
        <f t="shared" si="1629"/>
        <v>1</v>
      </c>
      <c r="DB797" s="11">
        <f>_xlfn.RANK.EQ(DO797,DO795:DO798,0)</f>
        <v>1</v>
      </c>
      <c r="DC797" s="11">
        <v>1446.85</v>
      </c>
      <c r="DD797" s="11">
        <v>1.8</v>
      </c>
      <c r="DE797" s="12">
        <v>1.35</v>
      </c>
      <c r="DF797" s="13">
        <f t="shared" si="1630"/>
        <v>3515.8455</v>
      </c>
      <c r="DG797" s="11">
        <v>240</v>
      </c>
      <c r="DH797" s="11">
        <v>1.43</v>
      </c>
      <c r="DI797" s="31">
        <f t="shared" si="1631"/>
        <v>3.07285714285714</v>
      </c>
      <c r="DJ797" s="11">
        <v>1</v>
      </c>
      <c r="DK797" s="11">
        <v>2.71</v>
      </c>
      <c r="DL797" s="8">
        <f t="shared" si="1632"/>
        <v>3.71</v>
      </c>
      <c r="DM797" s="9">
        <v>1.075</v>
      </c>
      <c r="DN797" s="17">
        <v>1.185</v>
      </c>
      <c r="DO797" s="18">
        <f t="shared" si="1633"/>
        <v>51059.0672482684</v>
      </c>
      <c r="DP797" s="11">
        <f t="shared" si="1634"/>
        <v>1</v>
      </c>
      <c r="DV797" s="11">
        <f>_xlfn.RANK.EQ(EI797,EI795:EI798,0)</f>
        <v>1</v>
      </c>
      <c r="DW797" s="11">
        <v>1446.85</v>
      </c>
      <c r="DX797" s="11">
        <v>1.8</v>
      </c>
      <c r="DY797" s="12">
        <v>1.35</v>
      </c>
      <c r="DZ797" s="13">
        <f t="shared" si="1635"/>
        <v>3515.8455</v>
      </c>
      <c r="EA797" s="11">
        <v>240</v>
      </c>
      <c r="EB797" s="11">
        <v>1.52</v>
      </c>
      <c r="EC797" s="31">
        <f t="shared" si="1636"/>
        <v>3.16285714285714</v>
      </c>
      <c r="ED797" s="11">
        <v>1</v>
      </c>
      <c r="EE797" s="11">
        <v>3.51</v>
      </c>
      <c r="EF797" s="8">
        <f t="shared" si="1637"/>
        <v>4.51</v>
      </c>
      <c r="EG797" s="9">
        <v>1.075</v>
      </c>
      <c r="EH797" s="17">
        <v>1.3</v>
      </c>
      <c r="EI797" s="18">
        <f t="shared" si="1638"/>
        <v>70087.039751969</v>
      </c>
      <c r="EJ797" s="11">
        <f t="shared" si="1639"/>
        <v>1</v>
      </c>
    </row>
    <row r="798" customHeight="1" spans="1:140">
      <c r="F798" s="11">
        <f>_xlfn.RANK.EQ(S798,S795:S798,0)</f>
        <v>3</v>
      </c>
      <c r="G798" s="11">
        <v>0</v>
      </c>
      <c r="H798" s="11">
        <v>1.8</v>
      </c>
      <c r="I798" s="12">
        <v>1.35</v>
      </c>
      <c r="J798" s="13">
        <f t="shared" si="1605"/>
        <v>0</v>
      </c>
      <c r="K798" s="11">
        <v>0</v>
      </c>
      <c r="L798" s="11">
        <v>0.2</v>
      </c>
      <c r="M798" s="31">
        <f t="shared" si="1606"/>
        <v>1.2</v>
      </c>
      <c r="N798" s="28">
        <v>0.7</v>
      </c>
      <c r="O798" s="28">
        <v>1.5</v>
      </c>
      <c r="P798" s="8">
        <f t="shared" si="1607"/>
        <v>2.05</v>
      </c>
      <c r="Q798" s="9">
        <v>1.075</v>
      </c>
      <c r="R798" s="17">
        <v>1.1</v>
      </c>
      <c r="S798" s="18">
        <f t="shared" si="1608"/>
        <v>0</v>
      </c>
      <c r="T798" s="28">
        <f t="shared" si="1609"/>
        <v>12</v>
      </c>
      <c r="Z798" s="11">
        <f>_xlfn.RANK.EQ(AM798,AM795:AM798,0)</f>
        <v>3</v>
      </c>
      <c r="AA798" s="11">
        <v>0</v>
      </c>
      <c r="AB798" s="11">
        <v>1.8</v>
      </c>
      <c r="AC798" s="12">
        <v>1.35</v>
      </c>
      <c r="AD798" s="13">
        <f t="shared" si="1610"/>
        <v>0</v>
      </c>
      <c r="AE798" s="11">
        <v>0</v>
      </c>
      <c r="AF798" s="11">
        <v>0.2</v>
      </c>
      <c r="AG798" s="31">
        <f t="shared" si="1611"/>
        <v>1.2</v>
      </c>
      <c r="AH798" s="28">
        <v>0.7</v>
      </c>
      <c r="AI798" s="28">
        <v>1.5</v>
      </c>
      <c r="AJ798" s="8">
        <f t="shared" si="1612"/>
        <v>2.05</v>
      </c>
      <c r="AK798" s="9">
        <v>1.075</v>
      </c>
      <c r="AL798" s="17">
        <v>1.1</v>
      </c>
      <c r="AM798" s="18">
        <f t="shared" si="1613"/>
        <v>0</v>
      </c>
      <c r="AN798" s="28">
        <f t="shared" si="1614"/>
        <v>12</v>
      </c>
      <c r="AT798" s="11">
        <f>_xlfn.RANK.EQ(BG798,BG795:BG798,0)</f>
        <v>3</v>
      </c>
      <c r="AU798" s="11">
        <v>0</v>
      </c>
      <c r="AV798" s="11">
        <v>1.8</v>
      </c>
      <c r="AW798" s="12">
        <v>1.35</v>
      </c>
      <c r="AX798" s="13">
        <f t="shared" si="1615"/>
        <v>0</v>
      </c>
      <c r="AY798" s="11">
        <v>0</v>
      </c>
      <c r="AZ798" s="11">
        <v>0.2</v>
      </c>
      <c r="BA798" s="31">
        <f t="shared" si="1616"/>
        <v>1.2</v>
      </c>
      <c r="BB798" s="28">
        <v>0.7</v>
      </c>
      <c r="BC798" s="28">
        <v>1.5</v>
      </c>
      <c r="BD798" s="8">
        <f t="shared" si="1617"/>
        <v>2.05</v>
      </c>
      <c r="BE798" s="9">
        <v>1.075</v>
      </c>
      <c r="BF798" s="17">
        <v>1.115</v>
      </c>
      <c r="BG798" s="18">
        <f t="shared" si="1618"/>
        <v>0</v>
      </c>
      <c r="BH798" s="28">
        <f t="shared" si="1619"/>
        <v>12</v>
      </c>
      <c r="BN798" s="11">
        <f>_xlfn.RANK.EQ(CA798,CA795:CA798,0)</f>
        <v>3</v>
      </c>
      <c r="BO798" s="11">
        <v>0</v>
      </c>
      <c r="BP798" s="11">
        <v>1.8</v>
      </c>
      <c r="BQ798" s="12">
        <v>1.35</v>
      </c>
      <c r="BR798" s="13">
        <f t="shared" si="1620"/>
        <v>0</v>
      </c>
      <c r="BS798" s="11">
        <v>0</v>
      </c>
      <c r="BT798" s="11">
        <v>0.2</v>
      </c>
      <c r="BU798" s="31">
        <f t="shared" si="1621"/>
        <v>1.2</v>
      </c>
      <c r="BV798" s="28">
        <v>0.7</v>
      </c>
      <c r="BW798" s="28">
        <v>1.5</v>
      </c>
      <c r="BX798" s="8">
        <f t="shared" si="1622"/>
        <v>2.05</v>
      </c>
      <c r="BY798" s="9">
        <v>1.075</v>
      </c>
      <c r="BZ798" s="17">
        <v>1.115</v>
      </c>
      <c r="CA798" s="18">
        <f t="shared" si="1623"/>
        <v>0</v>
      </c>
      <c r="CB798" s="28">
        <f t="shared" si="1624"/>
        <v>12</v>
      </c>
      <c r="CH798" s="11">
        <f>_xlfn.RANK.EQ(CU798,CU795:CU798,0)</f>
        <v>3</v>
      </c>
      <c r="CI798" s="11">
        <v>0</v>
      </c>
      <c r="CJ798" s="11">
        <v>1.8</v>
      </c>
      <c r="CK798" s="12">
        <v>1.35</v>
      </c>
      <c r="CL798" s="13">
        <f t="shared" si="1625"/>
        <v>0</v>
      </c>
      <c r="CM798" s="11">
        <v>0</v>
      </c>
      <c r="CN798" s="11">
        <v>0.2</v>
      </c>
      <c r="CO798" s="31">
        <f t="shared" si="1626"/>
        <v>1.2</v>
      </c>
      <c r="CP798" s="28">
        <v>0.7</v>
      </c>
      <c r="CQ798" s="28">
        <v>1.5</v>
      </c>
      <c r="CR798" s="8">
        <f t="shared" si="1627"/>
        <v>2.05</v>
      </c>
      <c r="CS798" s="9">
        <v>1.075</v>
      </c>
      <c r="CT798" s="17">
        <v>1.185</v>
      </c>
      <c r="CU798" s="18">
        <f t="shared" si="1628"/>
        <v>0</v>
      </c>
      <c r="CV798" s="28">
        <f t="shared" si="1629"/>
        <v>12</v>
      </c>
      <c r="DB798" s="11">
        <f>_xlfn.RANK.EQ(DO798,DO795:DO798,0)</f>
        <v>3</v>
      </c>
      <c r="DC798" s="11">
        <v>0</v>
      </c>
      <c r="DD798" s="11">
        <v>1.8</v>
      </c>
      <c r="DE798" s="12">
        <v>1.35</v>
      </c>
      <c r="DF798" s="13">
        <f t="shared" si="1630"/>
        <v>0</v>
      </c>
      <c r="DG798" s="11">
        <v>0</v>
      </c>
      <c r="DH798" s="11">
        <v>0.2</v>
      </c>
      <c r="DI798" s="31">
        <f t="shared" si="1631"/>
        <v>1.2</v>
      </c>
      <c r="DJ798" s="28">
        <v>0.7</v>
      </c>
      <c r="DK798" s="28">
        <v>1.5</v>
      </c>
      <c r="DL798" s="8">
        <f t="shared" si="1632"/>
        <v>2.05</v>
      </c>
      <c r="DM798" s="9">
        <v>1.075</v>
      </c>
      <c r="DN798" s="17">
        <v>1.185</v>
      </c>
      <c r="DO798" s="18">
        <f t="shared" si="1633"/>
        <v>0</v>
      </c>
      <c r="DP798" s="28">
        <f t="shared" si="1634"/>
        <v>12</v>
      </c>
      <c r="DV798" s="11">
        <f>_xlfn.RANK.EQ(EI798,EI795:EI798,0)</f>
        <v>3</v>
      </c>
      <c r="DW798" s="11">
        <v>0</v>
      </c>
      <c r="DX798" s="11">
        <v>1.8</v>
      </c>
      <c r="DY798" s="12">
        <v>1.35</v>
      </c>
      <c r="DZ798" s="13">
        <f t="shared" si="1635"/>
        <v>0</v>
      </c>
      <c r="EA798" s="11">
        <v>0</v>
      </c>
      <c r="EB798" s="11">
        <v>0.2</v>
      </c>
      <c r="EC798" s="31">
        <f t="shared" si="1636"/>
        <v>1.2</v>
      </c>
      <c r="ED798" s="28">
        <v>0.7</v>
      </c>
      <c r="EE798" s="28">
        <v>1.5</v>
      </c>
      <c r="EF798" s="8">
        <f t="shared" si="1637"/>
        <v>2.05</v>
      </c>
      <c r="EG798" s="9">
        <v>1.075</v>
      </c>
      <c r="EH798" s="17">
        <v>1.3</v>
      </c>
      <c r="EI798" s="18">
        <f t="shared" si="1638"/>
        <v>0</v>
      </c>
      <c r="EJ798" s="28">
        <f t="shared" si="1639"/>
        <v>12</v>
      </c>
    </row>
    <row r="799" customHeight="1" spans="1:140">
      <c r="F799" s="32" t="s">
        <v>42</v>
      </c>
      <c r="G799" s="33">
        <f>LARGE(S795:S798,1)/1</f>
        <v>33014.0970899207</v>
      </c>
      <c r="H799" s="32" t="s">
        <v>43</v>
      </c>
      <c r="I799" s="33">
        <f>LARGE(S795:S798,2)/2</f>
        <v>14886.7447737029</v>
      </c>
      <c r="J799" s="32" t="s">
        <v>44</v>
      </c>
      <c r="K799" s="33">
        <f>LARGE(S795:S798,3)/12</f>
        <v>0</v>
      </c>
      <c r="L799" s="32" t="s">
        <v>45</v>
      </c>
      <c r="M799" s="34">
        <f>LARGE(S795:S798,4)/12</f>
        <v>0</v>
      </c>
      <c r="N799" s="35" t="s">
        <v>46</v>
      </c>
      <c r="O799" s="36">
        <f>G799+I799+K799+M799</f>
        <v>47900.8418636236</v>
      </c>
      <c r="P799" s="35" t="s">
        <v>47</v>
      </c>
      <c r="Q799" s="35">
        <v>5.3</v>
      </c>
      <c r="R799" s="35"/>
      <c r="S799" s="35" t="s">
        <v>48</v>
      </c>
      <c r="T799" s="36">
        <f>O799*Q799</f>
        <v>253874.461877205</v>
      </c>
      <c r="Z799" s="32" t="s">
        <v>42</v>
      </c>
      <c r="AA799" s="33">
        <f>LARGE(AM795:AM798,1)/1</f>
        <v>45894.2377787224</v>
      </c>
      <c r="AB799" s="32" t="s">
        <v>43</v>
      </c>
      <c r="AC799" s="33">
        <f>LARGE(AM795:AM798,2)/2</f>
        <v>14886.7447737029</v>
      </c>
      <c r="AD799" s="32" t="s">
        <v>44</v>
      </c>
      <c r="AE799" s="33">
        <f>LARGE(AM795:AM798,3)/12</f>
        <v>0</v>
      </c>
      <c r="AF799" s="32" t="s">
        <v>45</v>
      </c>
      <c r="AG799" s="34">
        <f>LARGE(AM795:AM798,4)/12</f>
        <v>0</v>
      </c>
      <c r="AH799" s="35" t="s">
        <v>46</v>
      </c>
      <c r="AI799" s="36">
        <f>AA799+AC799+AE799+AG799</f>
        <v>60780.9825524253</v>
      </c>
      <c r="AJ799" s="35" t="s">
        <v>47</v>
      </c>
      <c r="AK799" s="35">
        <v>5.3</v>
      </c>
      <c r="AL799" s="35"/>
      <c r="AM799" s="35" t="s">
        <v>48</v>
      </c>
      <c r="AN799" s="36">
        <f>AI799*AK799</f>
        <v>322139.207527854</v>
      </c>
      <c r="AT799" s="32" t="s">
        <v>42</v>
      </c>
      <c r="AU799" s="33">
        <f>LARGE(BG795:BG798,1)/1</f>
        <v>35229.3162693005</v>
      </c>
      <c r="AV799" s="32" t="s">
        <v>43</v>
      </c>
      <c r="AW799" s="33">
        <f>LARGE(BG795:BG798,2)/2</f>
        <v>15089.7458387989</v>
      </c>
      <c r="AX799" s="32" t="s">
        <v>44</v>
      </c>
      <c r="AY799" s="33">
        <f>LARGE(BG795:BG798,3)/12</f>
        <v>0</v>
      </c>
      <c r="AZ799" s="32" t="s">
        <v>45</v>
      </c>
      <c r="BA799" s="34">
        <f>LARGE(BG795:BG798,4)/12</f>
        <v>0</v>
      </c>
      <c r="BB799" s="35" t="s">
        <v>46</v>
      </c>
      <c r="BC799" s="36">
        <f>AU799+AW799+AY799+BA799</f>
        <v>50319.0621080994</v>
      </c>
      <c r="BD799" s="35" t="s">
        <v>47</v>
      </c>
      <c r="BE799" s="35">
        <v>5.3</v>
      </c>
      <c r="BF799" s="35"/>
      <c r="BG799" s="35" t="s">
        <v>48</v>
      </c>
      <c r="BH799" s="36">
        <f>BC799*BE799</f>
        <v>266691.029172927</v>
      </c>
      <c r="BN799" s="32" t="s">
        <v>42</v>
      </c>
      <c r="BO799" s="33">
        <f>LARGE(CA795:CA798,1)/1</f>
        <v>48042.9198158812</v>
      </c>
      <c r="BP799" s="32" t="s">
        <v>43</v>
      </c>
      <c r="BQ799" s="33">
        <f>LARGE(CA795:CA798,2)/2</f>
        <v>15089.7458387989</v>
      </c>
      <c r="BR799" s="32" t="s">
        <v>44</v>
      </c>
      <c r="BS799" s="33">
        <f>LARGE(CA795:CA798,3)/12</f>
        <v>0</v>
      </c>
      <c r="BT799" s="32" t="s">
        <v>45</v>
      </c>
      <c r="BU799" s="34">
        <f>LARGE(CA795:CA798,4)/12</f>
        <v>0</v>
      </c>
      <c r="BV799" s="35" t="s">
        <v>46</v>
      </c>
      <c r="BW799" s="36">
        <f>BO799+BQ799+BS799+BU799</f>
        <v>63132.6656546801</v>
      </c>
      <c r="BX799" s="35" t="s">
        <v>47</v>
      </c>
      <c r="BY799" s="35">
        <v>5.3</v>
      </c>
      <c r="BZ799" s="35"/>
      <c r="CA799" s="35" t="s">
        <v>48</v>
      </c>
      <c r="CB799" s="36">
        <f>BW799*BY799</f>
        <v>334603.127969805</v>
      </c>
      <c r="CH799" s="32" t="s">
        <v>42</v>
      </c>
      <c r="CI799" s="33">
        <f>LARGE(CU795:CU798,1)/1</f>
        <v>37441.022223427</v>
      </c>
      <c r="CJ799" s="32" t="s">
        <v>43</v>
      </c>
      <c r="CK799" s="33">
        <f>LARGE(CU795:CU798,2)/2</f>
        <v>16037.0841425799</v>
      </c>
      <c r="CL799" s="32" t="s">
        <v>44</v>
      </c>
      <c r="CM799" s="33">
        <f>LARGE(CU795:CU798,3)/12</f>
        <v>0</v>
      </c>
      <c r="CN799" s="32" t="s">
        <v>45</v>
      </c>
      <c r="CO799" s="34">
        <f>LARGE(CU795:CU798,4)/12</f>
        <v>0</v>
      </c>
      <c r="CP799" s="35" t="s">
        <v>46</v>
      </c>
      <c r="CQ799" s="36">
        <f>CI799+CK799+CM799+CO799</f>
        <v>53478.106366007</v>
      </c>
      <c r="CR799" s="35" t="s">
        <v>47</v>
      </c>
      <c r="CS799" s="35">
        <v>5.3</v>
      </c>
      <c r="CT799" s="35"/>
      <c r="CU799" s="35" t="s">
        <v>48</v>
      </c>
      <c r="CV799" s="36">
        <f>CQ799*CS799</f>
        <v>283433.963739837</v>
      </c>
      <c r="DB799" s="32" t="s">
        <v>42</v>
      </c>
      <c r="DC799" s="33">
        <f>LARGE(DO795:DO798,1)/1</f>
        <v>51059.0672482684</v>
      </c>
      <c r="DD799" s="32" t="s">
        <v>43</v>
      </c>
      <c r="DE799" s="33">
        <f>LARGE(DO795:DO798,2)/2</f>
        <v>16037.0841425799</v>
      </c>
      <c r="DF799" s="32" t="s">
        <v>44</v>
      </c>
      <c r="DG799" s="33">
        <f>LARGE(DO795:DO798,3)/12</f>
        <v>0</v>
      </c>
      <c r="DH799" s="32" t="s">
        <v>45</v>
      </c>
      <c r="DI799" s="34">
        <f>LARGE(DO795:DO798,4)/12</f>
        <v>0</v>
      </c>
      <c r="DJ799" s="35" t="s">
        <v>46</v>
      </c>
      <c r="DK799" s="36">
        <f>DC799+DE799+DG799+DI799</f>
        <v>67096.1513908483</v>
      </c>
      <c r="DL799" s="35" t="s">
        <v>47</v>
      </c>
      <c r="DM799" s="35">
        <v>5.3</v>
      </c>
      <c r="DN799" s="35"/>
      <c r="DO799" s="35" t="s">
        <v>48</v>
      </c>
      <c r="DP799" s="36">
        <f>DK799*DM799</f>
        <v>355609.602371496</v>
      </c>
      <c r="DV799" s="32" t="s">
        <v>42</v>
      </c>
      <c r="DW799" s="33">
        <f>LARGE(EI795:EI798,1)/1</f>
        <v>70087.039751969</v>
      </c>
      <c r="DX799" s="32" t="s">
        <v>43</v>
      </c>
      <c r="DY799" s="33">
        <f>LARGE(EI795:EI798,2)/2</f>
        <v>22919.7123913436</v>
      </c>
      <c r="DZ799" s="32" t="s">
        <v>44</v>
      </c>
      <c r="EA799" s="33">
        <f>LARGE(EI795:EI798,3)/12</f>
        <v>0</v>
      </c>
      <c r="EB799" s="32" t="s">
        <v>45</v>
      </c>
      <c r="EC799" s="34">
        <f>LARGE(EI795:EI798,4)/12</f>
        <v>0</v>
      </c>
      <c r="ED799" s="35" t="s">
        <v>46</v>
      </c>
      <c r="EE799" s="36">
        <f>DW799+DY799+EA799+EC799</f>
        <v>93006.7521433126</v>
      </c>
      <c r="EF799" s="35" t="s">
        <v>47</v>
      </c>
      <c r="EG799" s="35">
        <v>5.3</v>
      </c>
      <c r="EH799" s="35"/>
      <c r="EI799" s="35" t="s">
        <v>48</v>
      </c>
      <c r="EJ799" s="36">
        <f>EE799*EG799</f>
        <v>492935.786359557</v>
      </c>
    </row>
    <row r="800" customHeight="1" spans="1:140">
      <c r="F800" s="32"/>
      <c r="G800" s="33"/>
      <c r="H800" s="32"/>
      <c r="I800" s="33"/>
      <c r="J800" s="32"/>
      <c r="K800" s="33"/>
      <c r="L800" s="32"/>
      <c r="M800" s="34"/>
      <c r="N800" s="35"/>
      <c r="O800" s="36"/>
      <c r="P800" s="35"/>
      <c r="Q800" s="35"/>
      <c r="R800" s="35"/>
      <c r="S800" s="35"/>
      <c r="T800" s="36"/>
      <c r="Z800" s="32"/>
      <c r="AA800" s="33"/>
      <c r="AB800" s="32"/>
      <c r="AC800" s="33"/>
      <c r="AD800" s="32"/>
      <c r="AE800" s="33"/>
      <c r="AF800" s="32"/>
      <c r="AG800" s="34"/>
      <c r="AH800" s="35"/>
      <c r="AI800" s="36"/>
      <c r="AJ800" s="35"/>
      <c r="AK800" s="35"/>
      <c r="AL800" s="35"/>
      <c r="AM800" s="35"/>
      <c r="AN800" s="36"/>
      <c r="AT800" s="32"/>
      <c r="AU800" s="33"/>
      <c r="AV800" s="32"/>
      <c r="AW800" s="33"/>
      <c r="AX800" s="32"/>
      <c r="AY800" s="33"/>
      <c r="AZ800" s="32"/>
      <c r="BA800" s="34"/>
      <c r="BB800" s="35"/>
      <c r="BC800" s="36"/>
      <c r="BD800" s="35"/>
      <c r="BE800" s="35"/>
      <c r="BF800" s="35"/>
      <c r="BG800" s="35"/>
      <c r="BH800" s="36"/>
      <c r="BN800" s="32"/>
      <c r="BO800" s="33"/>
      <c r="BP800" s="32"/>
      <c r="BQ800" s="33"/>
      <c r="BR800" s="32"/>
      <c r="BS800" s="33"/>
      <c r="BT800" s="32"/>
      <c r="BU800" s="34"/>
      <c r="BV800" s="35"/>
      <c r="BW800" s="36"/>
      <c r="BX800" s="35"/>
      <c r="BY800" s="35"/>
      <c r="BZ800" s="35"/>
      <c r="CA800" s="35"/>
      <c r="CB800" s="36"/>
      <c r="CH800" s="32"/>
      <c r="CI800" s="33"/>
      <c r="CJ800" s="32"/>
      <c r="CK800" s="33"/>
      <c r="CL800" s="32"/>
      <c r="CM800" s="33"/>
      <c r="CN800" s="32"/>
      <c r="CO800" s="34"/>
      <c r="CP800" s="35"/>
      <c r="CQ800" s="36"/>
      <c r="CR800" s="35"/>
      <c r="CS800" s="35"/>
      <c r="CT800" s="35"/>
      <c r="CU800" s="35"/>
      <c r="CV800" s="36"/>
      <c r="DB800" s="32"/>
      <c r="DC800" s="33"/>
      <c r="DD800" s="32"/>
      <c r="DE800" s="33"/>
      <c r="DF800" s="32"/>
      <c r="DG800" s="33"/>
      <c r="DH800" s="32"/>
      <c r="DI800" s="34"/>
      <c r="DJ800" s="35"/>
      <c r="DK800" s="36"/>
      <c r="DL800" s="35"/>
      <c r="DM800" s="35"/>
      <c r="DN800" s="35"/>
      <c r="DO800" s="35"/>
      <c r="DP800" s="36"/>
      <c r="DV800" s="32"/>
      <c r="DW800" s="33"/>
      <c r="DX800" s="32"/>
      <c r="DY800" s="33"/>
      <c r="DZ800" s="32"/>
      <c r="EA800" s="33"/>
      <c r="EB800" s="32"/>
      <c r="EC800" s="34"/>
      <c r="ED800" s="35"/>
      <c r="EE800" s="36"/>
      <c r="EF800" s="35"/>
      <c r="EG800" s="35"/>
      <c r="EH800" s="35"/>
      <c r="EI800" s="35"/>
      <c r="EJ800" s="36"/>
    </row>
    <row r="801" customHeight="1" spans="6:140">
      <c r="F801" s="3" t="s">
        <v>49</v>
      </c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Z801" s="3" t="s">
        <v>49</v>
      </c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T801" s="3" t="s">
        <v>49</v>
      </c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N801" s="3" t="s">
        <v>49</v>
      </c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H801" s="3" t="s">
        <v>49</v>
      </c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DB801" s="3" t="s">
        <v>49</v>
      </c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V801" s="3" t="s">
        <v>49</v>
      </c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</row>
    <row r="802" customHeight="1" spans="6:140">
      <c r="F802" s="28" t="s">
        <v>37</v>
      </c>
      <c r="G802" s="13" t="s">
        <v>8</v>
      </c>
      <c r="H802" s="13"/>
      <c r="I802" s="13"/>
      <c r="J802" s="13"/>
      <c r="K802" s="7" t="s">
        <v>25</v>
      </c>
      <c r="L802" s="7"/>
      <c r="M802" s="7"/>
      <c r="N802" s="8" t="s">
        <v>10</v>
      </c>
      <c r="O802" s="8"/>
      <c r="P802" s="8"/>
      <c r="Q802" s="9" t="s">
        <v>38</v>
      </c>
      <c r="R802" s="10" t="s">
        <v>12</v>
      </c>
      <c r="S802" s="29" t="s">
        <v>13</v>
      </c>
      <c r="T802" s="11" t="s">
        <v>39</v>
      </c>
      <c r="Z802" s="28" t="s">
        <v>37</v>
      </c>
      <c r="AA802" s="13" t="s">
        <v>8</v>
      </c>
      <c r="AB802" s="13"/>
      <c r="AC802" s="13"/>
      <c r="AD802" s="13"/>
      <c r="AE802" s="7" t="s">
        <v>25</v>
      </c>
      <c r="AF802" s="7"/>
      <c r="AG802" s="7"/>
      <c r="AH802" s="8" t="s">
        <v>10</v>
      </c>
      <c r="AI802" s="8"/>
      <c r="AJ802" s="8"/>
      <c r="AK802" s="9" t="s">
        <v>38</v>
      </c>
      <c r="AL802" s="10" t="s">
        <v>12</v>
      </c>
      <c r="AM802" s="29" t="s">
        <v>13</v>
      </c>
      <c r="AN802" s="11" t="s">
        <v>39</v>
      </c>
      <c r="AT802" s="28" t="s">
        <v>37</v>
      </c>
      <c r="AU802" s="13" t="s">
        <v>8</v>
      </c>
      <c r="AV802" s="13"/>
      <c r="AW802" s="13"/>
      <c r="AX802" s="13"/>
      <c r="AY802" s="7" t="s">
        <v>25</v>
      </c>
      <c r="AZ802" s="7"/>
      <c r="BA802" s="7"/>
      <c r="BB802" s="8" t="s">
        <v>10</v>
      </c>
      <c r="BC802" s="8"/>
      <c r="BD802" s="8"/>
      <c r="BE802" s="9" t="s">
        <v>38</v>
      </c>
      <c r="BF802" s="10" t="s">
        <v>12</v>
      </c>
      <c r="BG802" s="29" t="s">
        <v>13</v>
      </c>
      <c r="BH802" s="11" t="s">
        <v>39</v>
      </c>
      <c r="BN802" s="28" t="s">
        <v>37</v>
      </c>
      <c r="BO802" s="13" t="s">
        <v>8</v>
      </c>
      <c r="BP802" s="13"/>
      <c r="BQ802" s="13"/>
      <c r="BR802" s="13"/>
      <c r="BS802" s="7" t="s">
        <v>25</v>
      </c>
      <c r="BT802" s="7"/>
      <c r="BU802" s="7"/>
      <c r="BV802" s="8" t="s">
        <v>10</v>
      </c>
      <c r="BW802" s="8"/>
      <c r="BX802" s="8"/>
      <c r="BY802" s="9" t="s">
        <v>38</v>
      </c>
      <c r="BZ802" s="10" t="s">
        <v>12</v>
      </c>
      <c r="CA802" s="29" t="s">
        <v>13</v>
      </c>
      <c r="CB802" s="11" t="s">
        <v>39</v>
      </c>
      <c r="CH802" s="28" t="s">
        <v>37</v>
      </c>
      <c r="CI802" s="13" t="s">
        <v>8</v>
      </c>
      <c r="CJ802" s="13"/>
      <c r="CK802" s="13"/>
      <c r="CL802" s="13"/>
      <c r="CM802" s="7" t="s">
        <v>25</v>
      </c>
      <c r="CN802" s="7"/>
      <c r="CO802" s="7"/>
      <c r="CP802" s="8" t="s">
        <v>10</v>
      </c>
      <c r="CQ802" s="8"/>
      <c r="CR802" s="8"/>
      <c r="CS802" s="9" t="s">
        <v>38</v>
      </c>
      <c r="CT802" s="10" t="s">
        <v>12</v>
      </c>
      <c r="CU802" s="29" t="s">
        <v>13</v>
      </c>
      <c r="CV802" s="11" t="s">
        <v>39</v>
      </c>
      <c r="DB802" s="28" t="s">
        <v>37</v>
      </c>
      <c r="DC802" s="13" t="s">
        <v>8</v>
      </c>
      <c r="DD802" s="13"/>
      <c r="DE802" s="13"/>
      <c r="DF802" s="13"/>
      <c r="DG802" s="7" t="s">
        <v>25</v>
      </c>
      <c r="DH802" s="7"/>
      <c r="DI802" s="7"/>
      <c r="DJ802" s="8" t="s">
        <v>10</v>
      </c>
      <c r="DK802" s="8"/>
      <c r="DL802" s="8"/>
      <c r="DM802" s="9" t="s">
        <v>38</v>
      </c>
      <c r="DN802" s="10" t="s">
        <v>12</v>
      </c>
      <c r="DO802" s="29" t="s">
        <v>13</v>
      </c>
      <c r="DP802" s="11" t="s">
        <v>39</v>
      </c>
      <c r="DV802" s="28" t="s">
        <v>37</v>
      </c>
      <c r="DW802" s="13" t="s">
        <v>8</v>
      </c>
      <c r="DX802" s="13"/>
      <c r="DY802" s="13"/>
      <c r="DZ802" s="13"/>
      <c r="EA802" s="7" t="s">
        <v>25</v>
      </c>
      <c r="EB802" s="7"/>
      <c r="EC802" s="7"/>
      <c r="ED802" s="8" t="s">
        <v>10</v>
      </c>
      <c r="EE802" s="8"/>
      <c r="EF802" s="8"/>
      <c r="EG802" s="9" t="s">
        <v>38</v>
      </c>
      <c r="EH802" s="10" t="s">
        <v>12</v>
      </c>
      <c r="EI802" s="29" t="s">
        <v>13</v>
      </c>
      <c r="EJ802" s="11" t="s">
        <v>39</v>
      </c>
    </row>
    <row r="803" customHeight="1" spans="6:140">
      <c r="F803" s="30"/>
      <c r="G803" s="11" t="s">
        <v>40</v>
      </c>
      <c r="H803" s="11" t="s">
        <v>41</v>
      </c>
      <c r="I803" s="11" t="s">
        <v>21</v>
      </c>
      <c r="J803" s="13" t="s">
        <v>8</v>
      </c>
      <c r="K803" s="11" t="s">
        <v>23</v>
      </c>
      <c r="L803" s="11" t="s">
        <v>24</v>
      </c>
      <c r="M803" s="7" t="s">
        <v>25</v>
      </c>
      <c r="N803" s="11" t="s">
        <v>26</v>
      </c>
      <c r="O803" s="11" t="s">
        <v>27</v>
      </c>
      <c r="P803" s="8" t="s">
        <v>28</v>
      </c>
      <c r="Q803" s="9" t="s">
        <v>29</v>
      </c>
      <c r="R803" s="14"/>
      <c r="S803" s="29"/>
      <c r="T803" s="11"/>
      <c r="Z803" s="30"/>
      <c r="AA803" s="11" t="s">
        <v>40</v>
      </c>
      <c r="AB803" s="11" t="s">
        <v>41</v>
      </c>
      <c r="AC803" s="11" t="s">
        <v>21</v>
      </c>
      <c r="AD803" s="13" t="s">
        <v>8</v>
      </c>
      <c r="AE803" s="11" t="s">
        <v>23</v>
      </c>
      <c r="AF803" s="11" t="s">
        <v>24</v>
      </c>
      <c r="AG803" s="7" t="s">
        <v>25</v>
      </c>
      <c r="AH803" s="11" t="s">
        <v>26</v>
      </c>
      <c r="AI803" s="11" t="s">
        <v>27</v>
      </c>
      <c r="AJ803" s="8" t="s">
        <v>28</v>
      </c>
      <c r="AK803" s="9" t="s">
        <v>29</v>
      </c>
      <c r="AL803" s="14"/>
      <c r="AM803" s="29"/>
      <c r="AN803" s="11"/>
      <c r="AT803" s="30"/>
      <c r="AU803" s="11" t="s">
        <v>40</v>
      </c>
      <c r="AV803" s="11" t="s">
        <v>41</v>
      </c>
      <c r="AW803" s="11" t="s">
        <v>21</v>
      </c>
      <c r="AX803" s="13" t="s">
        <v>8</v>
      </c>
      <c r="AY803" s="11" t="s">
        <v>23</v>
      </c>
      <c r="AZ803" s="11" t="s">
        <v>24</v>
      </c>
      <c r="BA803" s="7" t="s">
        <v>25</v>
      </c>
      <c r="BB803" s="11" t="s">
        <v>26</v>
      </c>
      <c r="BC803" s="11" t="s">
        <v>27</v>
      </c>
      <c r="BD803" s="8" t="s">
        <v>28</v>
      </c>
      <c r="BE803" s="9" t="s">
        <v>29</v>
      </c>
      <c r="BF803" s="14"/>
      <c r="BG803" s="29"/>
      <c r="BH803" s="11"/>
      <c r="BN803" s="30"/>
      <c r="BO803" s="11" t="s">
        <v>40</v>
      </c>
      <c r="BP803" s="11" t="s">
        <v>41</v>
      </c>
      <c r="BQ803" s="11" t="s">
        <v>21</v>
      </c>
      <c r="BR803" s="13" t="s">
        <v>8</v>
      </c>
      <c r="BS803" s="11" t="s">
        <v>23</v>
      </c>
      <c r="BT803" s="11" t="s">
        <v>24</v>
      </c>
      <c r="BU803" s="7" t="s">
        <v>25</v>
      </c>
      <c r="BV803" s="11" t="s">
        <v>26</v>
      </c>
      <c r="BW803" s="11" t="s">
        <v>27</v>
      </c>
      <c r="BX803" s="8" t="s">
        <v>28</v>
      </c>
      <c r="BY803" s="9" t="s">
        <v>29</v>
      </c>
      <c r="BZ803" s="14"/>
      <c r="CA803" s="29"/>
      <c r="CB803" s="11"/>
      <c r="CH803" s="30"/>
      <c r="CI803" s="11" t="s">
        <v>40</v>
      </c>
      <c r="CJ803" s="11" t="s">
        <v>41</v>
      </c>
      <c r="CK803" s="11" t="s">
        <v>21</v>
      </c>
      <c r="CL803" s="13" t="s">
        <v>8</v>
      </c>
      <c r="CM803" s="11" t="s">
        <v>23</v>
      </c>
      <c r="CN803" s="11" t="s">
        <v>24</v>
      </c>
      <c r="CO803" s="7" t="s">
        <v>25</v>
      </c>
      <c r="CP803" s="11" t="s">
        <v>26</v>
      </c>
      <c r="CQ803" s="11" t="s">
        <v>27</v>
      </c>
      <c r="CR803" s="8" t="s">
        <v>28</v>
      </c>
      <c r="CS803" s="9" t="s">
        <v>29</v>
      </c>
      <c r="CT803" s="14"/>
      <c r="CU803" s="29"/>
      <c r="CV803" s="11"/>
      <c r="DB803" s="30"/>
      <c r="DC803" s="11" t="s">
        <v>40</v>
      </c>
      <c r="DD803" s="11" t="s">
        <v>41</v>
      </c>
      <c r="DE803" s="11" t="s">
        <v>21</v>
      </c>
      <c r="DF803" s="13" t="s">
        <v>8</v>
      </c>
      <c r="DG803" s="11" t="s">
        <v>23</v>
      </c>
      <c r="DH803" s="11" t="s">
        <v>24</v>
      </c>
      <c r="DI803" s="7" t="s">
        <v>25</v>
      </c>
      <c r="DJ803" s="11" t="s">
        <v>26</v>
      </c>
      <c r="DK803" s="11" t="s">
        <v>27</v>
      </c>
      <c r="DL803" s="8" t="s">
        <v>28</v>
      </c>
      <c r="DM803" s="9" t="s">
        <v>29</v>
      </c>
      <c r="DN803" s="14"/>
      <c r="DO803" s="29"/>
      <c r="DP803" s="11"/>
      <c r="DV803" s="30"/>
      <c r="DW803" s="11" t="s">
        <v>40</v>
      </c>
      <c r="DX803" s="11" t="s">
        <v>41</v>
      </c>
      <c r="DY803" s="11" t="s">
        <v>21</v>
      </c>
      <c r="DZ803" s="13" t="s">
        <v>8</v>
      </c>
      <c r="EA803" s="11" t="s">
        <v>23</v>
      </c>
      <c r="EB803" s="11" t="s">
        <v>24</v>
      </c>
      <c r="EC803" s="7" t="s">
        <v>25</v>
      </c>
      <c r="ED803" s="11" t="s">
        <v>26</v>
      </c>
      <c r="EE803" s="11" t="s">
        <v>27</v>
      </c>
      <c r="EF803" s="8" t="s">
        <v>28</v>
      </c>
      <c r="EG803" s="9" t="s">
        <v>29</v>
      </c>
      <c r="EH803" s="14"/>
      <c r="EI803" s="29"/>
      <c r="EJ803" s="11"/>
    </row>
    <row r="804" customHeight="1" spans="6:140">
      <c r="F804" s="11">
        <f>_xlfn.RANK.EQ(S804,S804:S807,0)</f>
        <v>1</v>
      </c>
      <c r="G804" s="11">
        <v>1446.85</v>
      </c>
      <c r="H804" s="11">
        <v>1.8</v>
      </c>
      <c r="I804" s="12">
        <v>1.35</v>
      </c>
      <c r="J804" s="13">
        <f t="shared" ref="J804:J807" si="1640">G804*H804*I804</f>
        <v>3515.8455</v>
      </c>
      <c r="K804" s="11">
        <v>740</v>
      </c>
      <c r="L804" s="11">
        <v>1.39</v>
      </c>
      <c r="M804" s="31">
        <f t="shared" ref="M804:M807" si="1641">1+6*K804/(K804+2000)+L804</f>
        <v>4.01043795620438</v>
      </c>
      <c r="N804" s="11">
        <v>1</v>
      </c>
      <c r="O804" s="11">
        <v>2.38</v>
      </c>
      <c r="P804" s="8">
        <f t="shared" ref="P804:P807" si="1642">1+N804*O804</f>
        <v>3.38</v>
      </c>
      <c r="Q804" s="9">
        <v>1.275</v>
      </c>
      <c r="R804" s="17">
        <v>1.45</v>
      </c>
      <c r="S804" s="18">
        <f t="shared" ref="S804:S807" si="1643">J804*M804*Q804*P804*R804</f>
        <v>88108.2289101441</v>
      </c>
      <c r="T804" s="11">
        <f t="shared" ref="T804:T807" si="1644">IF(F804=1,1,(IF(F804=2,2,12)))</f>
        <v>1</v>
      </c>
      <c r="Z804" s="11">
        <f>_xlfn.RANK.EQ(AM804,AM804:AM807,0)</f>
        <v>1</v>
      </c>
      <c r="AA804" s="11">
        <v>1446.85</v>
      </c>
      <c r="AB804" s="11">
        <v>1.8</v>
      </c>
      <c r="AC804" s="12">
        <v>1.35</v>
      </c>
      <c r="AD804" s="13">
        <f t="shared" ref="AD804:AD807" si="1645">AA804*AB804*AC804</f>
        <v>3515.8455</v>
      </c>
      <c r="AE804" s="11">
        <v>740</v>
      </c>
      <c r="AF804" s="11">
        <v>1.39</v>
      </c>
      <c r="AG804" s="31">
        <f t="shared" ref="AG804:AG807" si="1646">1+6*AE804/(AE804+2000)+AF804</f>
        <v>4.01043795620438</v>
      </c>
      <c r="AH804" s="11">
        <v>1</v>
      </c>
      <c r="AI804" s="11">
        <v>2.38</v>
      </c>
      <c r="AJ804" s="8">
        <f t="shared" ref="AJ804:AJ807" si="1647">1+AH804*AI804</f>
        <v>3.38</v>
      </c>
      <c r="AK804" s="9">
        <v>1.275</v>
      </c>
      <c r="AL804" s="17">
        <v>1.45</v>
      </c>
      <c r="AM804" s="18">
        <f t="shared" ref="AM804:AM807" si="1648">AD804*AG804*AK804*AJ804*AL804</f>
        <v>88108.2289101441</v>
      </c>
      <c r="AN804" s="11">
        <f t="shared" ref="AN804:AN807" si="1649">IF(Z804=1,1,(IF(Z804=2,2,12)))</f>
        <v>1</v>
      </c>
      <c r="AT804" s="11">
        <f>_xlfn.RANK.EQ(BG804,BG804:BG807,0)</f>
        <v>1</v>
      </c>
      <c r="AU804" s="11">
        <v>1446.85</v>
      </c>
      <c r="AV804" s="11">
        <v>1.8</v>
      </c>
      <c r="AW804" s="12">
        <v>1.35</v>
      </c>
      <c r="AX804" s="13">
        <f t="shared" ref="AX804:AX807" si="1650">AU804*AV804*AW804</f>
        <v>3515.8455</v>
      </c>
      <c r="AY804" s="11">
        <v>740</v>
      </c>
      <c r="AZ804" s="11">
        <v>1.39</v>
      </c>
      <c r="BA804" s="31">
        <f t="shared" ref="BA804:BA807" si="1651">1+6*AY804/(AY804+2000)+AZ804</f>
        <v>4.01043795620438</v>
      </c>
      <c r="BB804" s="11">
        <v>1</v>
      </c>
      <c r="BC804" s="11">
        <v>2.38</v>
      </c>
      <c r="BD804" s="8">
        <f t="shared" ref="BD804:BD807" si="1652">1+BB804*BC804</f>
        <v>3.38</v>
      </c>
      <c r="BE804" s="9">
        <v>1.275</v>
      </c>
      <c r="BF804" s="17">
        <v>1.465</v>
      </c>
      <c r="BG804" s="18">
        <f t="shared" ref="BG804:BG807" si="1653">AX804*BA804*BE804*BD804*BF804</f>
        <v>89019.6933471456</v>
      </c>
      <c r="BH804" s="11">
        <f t="shared" ref="BH804:BH807" si="1654">IF(AT804=1,1,(IF(AT804=2,2,12)))</f>
        <v>1</v>
      </c>
      <c r="BN804" s="11">
        <f>_xlfn.RANK.EQ(CA804,CA804:CA807,0)</f>
        <v>1</v>
      </c>
      <c r="BO804" s="11">
        <v>1446.85</v>
      </c>
      <c r="BP804" s="11">
        <v>1.8</v>
      </c>
      <c r="BQ804" s="12">
        <v>1.35</v>
      </c>
      <c r="BR804" s="13">
        <f t="shared" ref="BR804:BR807" si="1655">BO804*BP804*BQ804</f>
        <v>3515.8455</v>
      </c>
      <c r="BS804" s="11">
        <v>740</v>
      </c>
      <c r="BT804" s="11">
        <v>1.39</v>
      </c>
      <c r="BU804" s="31">
        <f t="shared" ref="BU804:BU807" si="1656">1+6*BS804/(BS804+2000)+BT804</f>
        <v>4.01043795620438</v>
      </c>
      <c r="BV804" s="11">
        <v>1</v>
      </c>
      <c r="BW804" s="11">
        <v>2.38</v>
      </c>
      <c r="BX804" s="8">
        <f t="shared" ref="BX804:BX807" si="1657">1+BV804*BW804</f>
        <v>3.38</v>
      </c>
      <c r="BY804" s="9">
        <v>1.275</v>
      </c>
      <c r="BZ804" s="17">
        <v>1.465</v>
      </c>
      <c r="CA804" s="18">
        <f t="shared" ref="CA804:CA807" si="1658">BR804*BU804*BY804*BX804*BZ804</f>
        <v>89019.6933471456</v>
      </c>
      <c r="CB804" s="11">
        <f t="shared" ref="CB804:CB807" si="1659">IF(BN804=1,1,(IF(BN804=2,2,12)))</f>
        <v>1</v>
      </c>
      <c r="CH804" s="11">
        <f>_xlfn.RANK.EQ(CU804,CU804:CU807,0)</f>
        <v>1</v>
      </c>
      <c r="CI804" s="11">
        <v>1446.85</v>
      </c>
      <c r="CJ804" s="11">
        <v>1.8</v>
      </c>
      <c r="CK804" s="12">
        <v>1.35</v>
      </c>
      <c r="CL804" s="13">
        <f t="shared" ref="CL804:CL807" si="1660">CI804*CJ804*CK804</f>
        <v>3515.8455</v>
      </c>
      <c r="CM804" s="11">
        <v>740</v>
      </c>
      <c r="CN804" s="11">
        <v>1.39</v>
      </c>
      <c r="CO804" s="31">
        <f t="shared" ref="CO804:CO807" si="1661">1+6*CM804/(CM804+2000)+CN804</f>
        <v>4.01043795620438</v>
      </c>
      <c r="CP804" s="11">
        <v>1</v>
      </c>
      <c r="CQ804" s="11">
        <v>2.38</v>
      </c>
      <c r="CR804" s="8">
        <f t="shared" ref="CR804:CR807" si="1662">1+CP804*CQ804</f>
        <v>3.38</v>
      </c>
      <c r="CS804" s="9">
        <v>1.275</v>
      </c>
      <c r="CT804" s="17">
        <v>1.535</v>
      </c>
      <c r="CU804" s="18">
        <f t="shared" ref="CU804:CU807" si="1663">CL804*CO804*CS804*CR804*CT804</f>
        <v>93273.1940531526</v>
      </c>
      <c r="CV804" s="11">
        <f t="shared" ref="CV804:CV807" si="1664">IF(CH804=1,1,(IF(CH804=2,2,12)))</f>
        <v>1</v>
      </c>
      <c r="DB804" s="11">
        <f>_xlfn.RANK.EQ(DO804,DO804:DO807,0)</f>
        <v>1</v>
      </c>
      <c r="DC804" s="11">
        <v>1446.85</v>
      </c>
      <c r="DD804" s="11">
        <v>1.8</v>
      </c>
      <c r="DE804" s="12">
        <v>1.35</v>
      </c>
      <c r="DF804" s="13">
        <f t="shared" ref="DF804:DF807" si="1665">DC804*DD804*DE804</f>
        <v>3515.8455</v>
      </c>
      <c r="DG804" s="11">
        <v>740</v>
      </c>
      <c r="DH804" s="11">
        <v>1.39</v>
      </c>
      <c r="DI804" s="31">
        <f t="shared" ref="DI804:DI807" si="1666">1+6*DG804/(DG804+2000)+DH804</f>
        <v>4.01043795620438</v>
      </c>
      <c r="DJ804" s="11">
        <v>1</v>
      </c>
      <c r="DK804" s="11">
        <v>2.38</v>
      </c>
      <c r="DL804" s="8">
        <f t="shared" ref="DL804:DL807" si="1667">1+DJ804*DK804</f>
        <v>3.38</v>
      </c>
      <c r="DM804" s="9">
        <v>1.275</v>
      </c>
      <c r="DN804" s="17">
        <v>1.535</v>
      </c>
      <c r="DO804" s="18">
        <f t="shared" ref="DO804:DO807" si="1668">DF804*DI804*DM804*DL804*DN804</f>
        <v>93273.1940531526</v>
      </c>
      <c r="DP804" s="11">
        <f t="shared" ref="DP804:DP807" si="1669">IF(DB804=1,1,(IF(DB804=2,2,12)))</f>
        <v>1</v>
      </c>
      <c r="DV804" s="11">
        <f>_xlfn.RANK.EQ(EI804,EI804:EI807,0)</f>
        <v>1</v>
      </c>
      <c r="DW804" s="11">
        <v>1446.85</v>
      </c>
      <c r="DX804" s="11">
        <v>1.8</v>
      </c>
      <c r="DY804" s="12">
        <v>1.35</v>
      </c>
      <c r="DZ804" s="13">
        <f t="shared" ref="DZ804:DZ807" si="1670">DW804*DX804*DY804</f>
        <v>3515.8455</v>
      </c>
      <c r="EA804" s="11">
        <v>740</v>
      </c>
      <c r="EB804" s="11">
        <v>1.48</v>
      </c>
      <c r="EC804" s="31">
        <f t="shared" ref="EC804:EC807" si="1671">1+6*EA804/(EA804+2000)+EB804</f>
        <v>4.10043795620438</v>
      </c>
      <c r="ED804" s="11">
        <v>1</v>
      </c>
      <c r="EE804" s="11">
        <v>3.18</v>
      </c>
      <c r="EF804" s="8">
        <f t="shared" ref="EF804:EF807" si="1672">1+ED804*EE804</f>
        <v>4.18</v>
      </c>
      <c r="EG804" s="9">
        <v>1.275</v>
      </c>
      <c r="EH804" s="17">
        <v>1.65</v>
      </c>
      <c r="EI804" s="18">
        <f t="shared" ref="EI804:EI807" si="1673">DZ804*EC804*EG804*EF804*EH804</f>
        <v>126774.071357306</v>
      </c>
      <c r="EJ804" s="11">
        <f t="shared" ref="EJ804:EJ807" si="1674">IF(DV804=1,1,(IF(DV804=2,2,12)))</f>
        <v>1</v>
      </c>
    </row>
    <row r="805" customHeight="1" spans="6:140">
      <c r="F805" s="11">
        <f>_xlfn.RANK.EQ(S805,S804:S807,0)</f>
        <v>3</v>
      </c>
      <c r="G805" s="11">
        <v>1446.85</v>
      </c>
      <c r="H805" s="11">
        <v>1.8</v>
      </c>
      <c r="I805" s="12">
        <v>1.35</v>
      </c>
      <c r="J805" s="13">
        <f t="shared" si="1640"/>
        <v>3515.8455</v>
      </c>
      <c r="K805" s="11">
        <v>440</v>
      </c>
      <c r="L805" s="11">
        <v>0.83</v>
      </c>
      <c r="M805" s="31">
        <f t="shared" si="1641"/>
        <v>2.91196721311475</v>
      </c>
      <c r="N805" s="11">
        <v>0.97</v>
      </c>
      <c r="O805" s="11">
        <v>2.11</v>
      </c>
      <c r="P805" s="8">
        <f t="shared" si="1642"/>
        <v>3.0467</v>
      </c>
      <c r="Q805" s="9">
        <v>1.275</v>
      </c>
      <c r="R805" s="17">
        <v>1.1</v>
      </c>
      <c r="S805" s="18">
        <f t="shared" si="1643"/>
        <v>43747.05533843</v>
      </c>
      <c r="T805" s="11">
        <f t="shared" si="1644"/>
        <v>12</v>
      </c>
      <c r="Z805" s="11">
        <f>_xlfn.RANK.EQ(AM805,AM804:AM807,0)</f>
        <v>3</v>
      </c>
      <c r="AA805" s="11">
        <v>1446.85</v>
      </c>
      <c r="AB805" s="11">
        <v>1.8</v>
      </c>
      <c r="AC805" s="12">
        <v>1.35</v>
      </c>
      <c r="AD805" s="13">
        <f t="shared" si="1645"/>
        <v>3515.8455</v>
      </c>
      <c r="AE805" s="11">
        <v>440</v>
      </c>
      <c r="AF805" s="11">
        <v>0.83</v>
      </c>
      <c r="AG805" s="31">
        <f t="shared" si="1646"/>
        <v>2.91196721311475</v>
      </c>
      <c r="AH805" s="11">
        <v>0.97</v>
      </c>
      <c r="AI805" s="11">
        <v>2.11</v>
      </c>
      <c r="AJ805" s="8">
        <f t="shared" si="1647"/>
        <v>3.0467</v>
      </c>
      <c r="AK805" s="9">
        <v>1.275</v>
      </c>
      <c r="AL805" s="17">
        <v>1.1</v>
      </c>
      <c r="AM805" s="18">
        <f t="shared" si="1648"/>
        <v>43747.05533843</v>
      </c>
      <c r="AN805" s="11">
        <f t="shared" si="1649"/>
        <v>12</v>
      </c>
      <c r="AT805" s="11">
        <f>_xlfn.RANK.EQ(BG805,BG804:BG807,0)</f>
        <v>3</v>
      </c>
      <c r="AU805" s="11">
        <v>1446.85</v>
      </c>
      <c r="AV805" s="11">
        <v>1.8</v>
      </c>
      <c r="AW805" s="12">
        <v>1.35</v>
      </c>
      <c r="AX805" s="13">
        <f t="shared" si="1650"/>
        <v>3515.8455</v>
      </c>
      <c r="AY805" s="11">
        <v>440</v>
      </c>
      <c r="AZ805" s="11">
        <v>0.83</v>
      </c>
      <c r="BA805" s="31">
        <f t="shared" si="1651"/>
        <v>2.91196721311475</v>
      </c>
      <c r="BB805" s="11">
        <v>0.97</v>
      </c>
      <c r="BC805" s="11">
        <v>2.11</v>
      </c>
      <c r="BD805" s="8">
        <f t="shared" si="1652"/>
        <v>3.0467</v>
      </c>
      <c r="BE805" s="9">
        <v>1.275</v>
      </c>
      <c r="BF805" s="17">
        <v>1.115</v>
      </c>
      <c r="BG805" s="18">
        <f t="shared" si="1653"/>
        <v>44343.6060930449</v>
      </c>
      <c r="BH805" s="11">
        <f t="shared" si="1654"/>
        <v>12</v>
      </c>
      <c r="BN805" s="11">
        <f>_xlfn.RANK.EQ(CA805,CA804:CA807,0)</f>
        <v>3</v>
      </c>
      <c r="BO805" s="11">
        <v>1446.85</v>
      </c>
      <c r="BP805" s="11">
        <v>1.8</v>
      </c>
      <c r="BQ805" s="12">
        <v>1.35</v>
      </c>
      <c r="BR805" s="13">
        <f t="shared" si="1655"/>
        <v>3515.8455</v>
      </c>
      <c r="BS805" s="11">
        <v>440</v>
      </c>
      <c r="BT805" s="11">
        <v>0.83</v>
      </c>
      <c r="BU805" s="31">
        <f t="shared" si="1656"/>
        <v>2.91196721311475</v>
      </c>
      <c r="BV805" s="11">
        <v>0.97</v>
      </c>
      <c r="BW805" s="11">
        <v>2.11</v>
      </c>
      <c r="BX805" s="8">
        <f t="shared" si="1657"/>
        <v>3.0467</v>
      </c>
      <c r="BY805" s="9">
        <v>1.275</v>
      </c>
      <c r="BZ805" s="17">
        <v>1.115</v>
      </c>
      <c r="CA805" s="18">
        <f t="shared" si="1658"/>
        <v>44343.6060930449</v>
      </c>
      <c r="CB805" s="11">
        <f t="shared" si="1659"/>
        <v>12</v>
      </c>
      <c r="CH805" s="11">
        <f>_xlfn.RANK.EQ(CU805,CU804:CU807,0)</f>
        <v>3</v>
      </c>
      <c r="CI805" s="11">
        <v>1446.85</v>
      </c>
      <c r="CJ805" s="11">
        <v>1.8</v>
      </c>
      <c r="CK805" s="12">
        <v>1.35</v>
      </c>
      <c r="CL805" s="13">
        <f t="shared" si="1660"/>
        <v>3515.8455</v>
      </c>
      <c r="CM805" s="11">
        <v>440</v>
      </c>
      <c r="CN805" s="11">
        <v>0.83</v>
      </c>
      <c r="CO805" s="31">
        <f t="shared" si="1661"/>
        <v>2.91196721311475</v>
      </c>
      <c r="CP805" s="11">
        <v>0.97</v>
      </c>
      <c r="CQ805" s="11">
        <v>2.11</v>
      </c>
      <c r="CR805" s="8">
        <f t="shared" si="1662"/>
        <v>3.0467</v>
      </c>
      <c r="CS805" s="9">
        <v>1.275</v>
      </c>
      <c r="CT805" s="17">
        <v>1.185</v>
      </c>
      <c r="CU805" s="18">
        <f t="shared" si="1663"/>
        <v>47127.5096145814</v>
      </c>
      <c r="CV805" s="11">
        <f t="shared" si="1664"/>
        <v>12</v>
      </c>
      <c r="DB805" s="11">
        <f>_xlfn.RANK.EQ(DO805,DO804:DO807,0)</f>
        <v>3</v>
      </c>
      <c r="DC805" s="11">
        <v>1446.85</v>
      </c>
      <c r="DD805" s="11">
        <v>1.8</v>
      </c>
      <c r="DE805" s="12">
        <v>1.35</v>
      </c>
      <c r="DF805" s="13">
        <f t="shared" si="1665"/>
        <v>3515.8455</v>
      </c>
      <c r="DG805" s="11">
        <v>440</v>
      </c>
      <c r="DH805" s="11">
        <v>0.83</v>
      </c>
      <c r="DI805" s="31">
        <f t="shared" si="1666"/>
        <v>2.91196721311475</v>
      </c>
      <c r="DJ805" s="11">
        <v>0.97</v>
      </c>
      <c r="DK805" s="11">
        <v>2.11</v>
      </c>
      <c r="DL805" s="8">
        <f t="shared" si="1667"/>
        <v>3.0467</v>
      </c>
      <c r="DM805" s="9">
        <v>1.275</v>
      </c>
      <c r="DN805" s="17">
        <v>1.185</v>
      </c>
      <c r="DO805" s="18">
        <f t="shared" si="1668"/>
        <v>47127.5096145814</v>
      </c>
      <c r="DP805" s="11">
        <f t="shared" si="1669"/>
        <v>12</v>
      </c>
      <c r="DV805" s="11">
        <f>_xlfn.RANK.EQ(EI805,EI804:EI807,0)</f>
        <v>3</v>
      </c>
      <c r="DW805" s="11">
        <v>1446.85</v>
      </c>
      <c r="DX805" s="11">
        <v>1.8</v>
      </c>
      <c r="DY805" s="12">
        <v>1.35</v>
      </c>
      <c r="DZ805" s="13">
        <f t="shared" si="1670"/>
        <v>3515.8455</v>
      </c>
      <c r="EA805" s="11">
        <v>440</v>
      </c>
      <c r="EB805" s="11">
        <v>0.92</v>
      </c>
      <c r="EC805" s="31">
        <f t="shared" si="1671"/>
        <v>3.00196721311475</v>
      </c>
      <c r="ED805" s="11">
        <v>0.97</v>
      </c>
      <c r="EE805" s="11">
        <v>2.91</v>
      </c>
      <c r="EF805" s="8">
        <f t="shared" si="1672"/>
        <v>3.8227</v>
      </c>
      <c r="EG805" s="9">
        <v>1.275</v>
      </c>
      <c r="EH805" s="17">
        <v>1.3</v>
      </c>
      <c r="EI805" s="18">
        <f t="shared" si="1673"/>
        <v>66874.3356297289</v>
      </c>
      <c r="EJ805" s="11">
        <f t="shared" si="1674"/>
        <v>12</v>
      </c>
    </row>
    <row r="806" customHeight="1" spans="6:140">
      <c r="F806" s="11">
        <f>_xlfn.RANK.EQ(S806,S804:S807,0)</f>
        <v>2</v>
      </c>
      <c r="G806" s="11">
        <v>1446.85</v>
      </c>
      <c r="H806" s="11">
        <v>1.8</v>
      </c>
      <c r="I806" s="12">
        <v>1.35</v>
      </c>
      <c r="J806" s="13">
        <f t="shared" si="1640"/>
        <v>3515.8455</v>
      </c>
      <c r="K806" s="11">
        <v>490</v>
      </c>
      <c r="L806" s="11">
        <v>1.43</v>
      </c>
      <c r="M806" s="31">
        <f t="shared" si="1641"/>
        <v>3.61072289156627</v>
      </c>
      <c r="N806" s="11">
        <v>0.89</v>
      </c>
      <c r="O806" s="11">
        <v>1.78</v>
      </c>
      <c r="P806" s="8">
        <f t="shared" si="1642"/>
        <v>2.5842</v>
      </c>
      <c r="Q806" s="9">
        <v>1.275</v>
      </c>
      <c r="R806" s="17">
        <v>1.1</v>
      </c>
      <c r="S806" s="18">
        <f t="shared" si="1643"/>
        <v>46010.0742004125</v>
      </c>
      <c r="T806" s="11">
        <f t="shared" si="1644"/>
        <v>2</v>
      </c>
      <c r="Z806" s="11">
        <f>_xlfn.RANK.EQ(AM806,AM804:AM807,0)</f>
        <v>2</v>
      </c>
      <c r="AA806" s="11">
        <v>1446.85</v>
      </c>
      <c r="AB806" s="11">
        <v>1.8</v>
      </c>
      <c r="AC806" s="12">
        <v>1.35</v>
      </c>
      <c r="AD806" s="13">
        <f t="shared" si="1645"/>
        <v>3515.8455</v>
      </c>
      <c r="AE806" s="11">
        <v>450</v>
      </c>
      <c r="AF806" s="11">
        <v>1.43</v>
      </c>
      <c r="AG806" s="31">
        <f t="shared" si="1646"/>
        <v>3.53204081632653</v>
      </c>
      <c r="AH806" s="11">
        <v>1</v>
      </c>
      <c r="AI806" s="11">
        <v>2.71</v>
      </c>
      <c r="AJ806" s="8">
        <f t="shared" si="1647"/>
        <v>3.71</v>
      </c>
      <c r="AK806" s="9">
        <v>1.275</v>
      </c>
      <c r="AL806" s="17">
        <v>1.1</v>
      </c>
      <c r="AM806" s="18">
        <f t="shared" si="1648"/>
        <v>64614.8403210968</v>
      </c>
      <c r="AN806" s="11">
        <f t="shared" si="1649"/>
        <v>2</v>
      </c>
      <c r="AT806" s="11">
        <f>_xlfn.RANK.EQ(BG806,BG804:BG807,0)</f>
        <v>2</v>
      </c>
      <c r="AU806" s="11">
        <v>1446.85</v>
      </c>
      <c r="AV806" s="11">
        <v>1.8</v>
      </c>
      <c r="AW806" s="12">
        <v>1.35</v>
      </c>
      <c r="AX806" s="13">
        <f t="shared" si="1650"/>
        <v>3515.8455</v>
      </c>
      <c r="AY806" s="11">
        <v>490</v>
      </c>
      <c r="AZ806" s="11">
        <v>1.43</v>
      </c>
      <c r="BA806" s="31">
        <f t="shared" si="1651"/>
        <v>3.61072289156627</v>
      </c>
      <c r="BB806" s="11">
        <v>0.93</v>
      </c>
      <c r="BC806" s="11">
        <v>1.85</v>
      </c>
      <c r="BD806" s="8">
        <f t="shared" si="1652"/>
        <v>2.7205</v>
      </c>
      <c r="BE806" s="9">
        <v>1.275</v>
      </c>
      <c r="BF806" s="17">
        <v>1.115</v>
      </c>
      <c r="BG806" s="18">
        <f t="shared" si="1653"/>
        <v>49097.3129195523</v>
      </c>
      <c r="BH806" s="11">
        <f t="shared" si="1654"/>
        <v>2</v>
      </c>
      <c r="BN806" s="11">
        <f>_xlfn.RANK.EQ(CA806,CA804:CA807,0)</f>
        <v>2</v>
      </c>
      <c r="BO806" s="11">
        <v>1446.85</v>
      </c>
      <c r="BP806" s="11">
        <v>1.8</v>
      </c>
      <c r="BQ806" s="12">
        <v>1.35</v>
      </c>
      <c r="BR806" s="13">
        <f t="shared" si="1655"/>
        <v>3515.8455</v>
      </c>
      <c r="BS806" s="11">
        <v>490</v>
      </c>
      <c r="BT806" s="11">
        <v>1.43</v>
      </c>
      <c r="BU806" s="31">
        <f t="shared" si="1656"/>
        <v>3.61072289156627</v>
      </c>
      <c r="BV806" s="11">
        <v>1</v>
      </c>
      <c r="BW806" s="11">
        <v>2.71</v>
      </c>
      <c r="BX806" s="8">
        <f t="shared" si="1657"/>
        <v>3.71</v>
      </c>
      <c r="BY806" s="9">
        <v>1.275</v>
      </c>
      <c r="BZ806" s="17">
        <v>1.115</v>
      </c>
      <c r="CA806" s="18">
        <f t="shared" si="1658"/>
        <v>66954.9828823888</v>
      </c>
      <c r="CB806" s="11">
        <f t="shared" si="1659"/>
        <v>2</v>
      </c>
      <c r="CH806" s="11">
        <f>_xlfn.RANK.EQ(CU806,CU804:CU807,0)</f>
        <v>2</v>
      </c>
      <c r="CI806" s="11">
        <v>1446.85</v>
      </c>
      <c r="CJ806" s="11">
        <v>1.8</v>
      </c>
      <c r="CK806" s="12">
        <v>1.35</v>
      </c>
      <c r="CL806" s="13">
        <f t="shared" si="1660"/>
        <v>3515.8455</v>
      </c>
      <c r="CM806" s="11">
        <v>490</v>
      </c>
      <c r="CN806" s="11">
        <v>1.43</v>
      </c>
      <c r="CO806" s="31">
        <f t="shared" si="1661"/>
        <v>3.61072289156627</v>
      </c>
      <c r="CP806" s="11">
        <v>0.93</v>
      </c>
      <c r="CQ806" s="11">
        <v>1.85</v>
      </c>
      <c r="CR806" s="8">
        <f t="shared" si="1662"/>
        <v>2.7205</v>
      </c>
      <c r="CS806" s="9">
        <v>1.275</v>
      </c>
      <c r="CT806" s="17">
        <v>1.185</v>
      </c>
      <c r="CU806" s="18">
        <f t="shared" si="1663"/>
        <v>52179.6554346811</v>
      </c>
      <c r="CV806" s="11">
        <f t="shared" si="1664"/>
        <v>2</v>
      </c>
      <c r="DB806" s="11">
        <f>_xlfn.RANK.EQ(DO806,DO804:DO807,0)</f>
        <v>2</v>
      </c>
      <c r="DC806" s="11">
        <v>1446.85</v>
      </c>
      <c r="DD806" s="11">
        <v>1.8</v>
      </c>
      <c r="DE806" s="12">
        <v>1.35</v>
      </c>
      <c r="DF806" s="13">
        <f t="shared" si="1665"/>
        <v>3515.8455</v>
      </c>
      <c r="DG806" s="11">
        <v>490</v>
      </c>
      <c r="DH806" s="11">
        <v>1.43</v>
      </c>
      <c r="DI806" s="31">
        <f t="shared" si="1666"/>
        <v>3.61072289156627</v>
      </c>
      <c r="DJ806" s="11">
        <v>1</v>
      </c>
      <c r="DK806" s="11">
        <v>2.71</v>
      </c>
      <c r="DL806" s="8">
        <f t="shared" si="1667"/>
        <v>3.71</v>
      </c>
      <c r="DM806" s="9">
        <v>1.275</v>
      </c>
      <c r="DN806" s="17">
        <v>1.185</v>
      </c>
      <c r="DO806" s="18">
        <f t="shared" si="1668"/>
        <v>71158.4347225388</v>
      </c>
      <c r="DP806" s="11">
        <f t="shared" si="1669"/>
        <v>2</v>
      </c>
      <c r="DV806" s="11">
        <f>_xlfn.RANK.EQ(EI806,EI804:EI807,0)</f>
        <v>2</v>
      </c>
      <c r="DW806" s="11">
        <v>1446.85</v>
      </c>
      <c r="DX806" s="11">
        <v>1.8</v>
      </c>
      <c r="DY806" s="12">
        <v>1.35</v>
      </c>
      <c r="DZ806" s="13">
        <f t="shared" si="1670"/>
        <v>3515.8455</v>
      </c>
      <c r="EA806" s="11">
        <v>490</v>
      </c>
      <c r="EB806" s="11">
        <v>1.52</v>
      </c>
      <c r="EC806" s="31">
        <f t="shared" si="1671"/>
        <v>3.70072289156626</v>
      </c>
      <c r="ED806" s="11">
        <v>1</v>
      </c>
      <c r="EE806" s="11">
        <v>3.51</v>
      </c>
      <c r="EF806" s="8">
        <f t="shared" si="1672"/>
        <v>4.51</v>
      </c>
      <c r="EG806" s="9">
        <v>1.275</v>
      </c>
      <c r="EH806" s="17">
        <v>1.3</v>
      </c>
      <c r="EI806" s="18">
        <f t="shared" si="1673"/>
        <v>97262.7238200509</v>
      </c>
      <c r="EJ806" s="11">
        <f t="shared" si="1674"/>
        <v>2</v>
      </c>
    </row>
    <row r="807" customHeight="1" spans="6:140">
      <c r="F807" s="11">
        <f>_xlfn.RANK.EQ(S807,S804:S807,0)</f>
        <v>4</v>
      </c>
      <c r="G807" s="11">
        <v>0</v>
      </c>
      <c r="H807" s="11">
        <v>1.8</v>
      </c>
      <c r="I807" s="12">
        <v>1.35</v>
      </c>
      <c r="J807" s="13">
        <f t="shared" si="1640"/>
        <v>0</v>
      </c>
      <c r="K807" s="11">
        <v>0</v>
      </c>
      <c r="L807" s="11">
        <v>0.2</v>
      </c>
      <c r="M807" s="31">
        <f t="shared" si="1641"/>
        <v>1.2</v>
      </c>
      <c r="N807" s="28">
        <v>0.7</v>
      </c>
      <c r="O807" s="28">
        <v>1.5</v>
      </c>
      <c r="P807" s="8">
        <f t="shared" si="1642"/>
        <v>2.05</v>
      </c>
      <c r="Q807" s="9">
        <v>1.275</v>
      </c>
      <c r="R807" s="17">
        <v>1.1</v>
      </c>
      <c r="S807" s="18">
        <f t="shared" si="1643"/>
        <v>0</v>
      </c>
      <c r="T807" s="28">
        <f t="shared" si="1644"/>
        <v>12</v>
      </c>
      <c r="Z807" s="11">
        <f>_xlfn.RANK.EQ(AM807,AM804:AM807,0)</f>
        <v>4</v>
      </c>
      <c r="AA807" s="11">
        <v>0</v>
      </c>
      <c r="AB807" s="11">
        <v>1.8</v>
      </c>
      <c r="AC807" s="12">
        <v>1.35</v>
      </c>
      <c r="AD807" s="13">
        <f t="shared" si="1645"/>
        <v>0</v>
      </c>
      <c r="AE807" s="11">
        <v>0</v>
      </c>
      <c r="AF807" s="11">
        <v>0.2</v>
      </c>
      <c r="AG807" s="31">
        <f t="shared" si="1646"/>
        <v>1.2</v>
      </c>
      <c r="AH807" s="28">
        <v>0.7</v>
      </c>
      <c r="AI807" s="28">
        <v>1.5</v>
      </c>
      <c r="AJ807" s="8">
        <f t="shared" si="1647"/>
        <v>2.05</v>
      </c>
      <c r="AK807" s="9">
        <v>1.275</v>
      </c>
      <c r="AL807" s="17">
        <v>1.1</v>
      </c>
      <c r="AM807" s="18">
        <f t="shared" si="1648"/>
        <v>0</v>
      </c>
      <c r="AN807" s="28">
        <f t="shared" si="1649"/>
        <v>12</v>
      </c>
      <c r="AT807" s="11">
        <f>_xlfn.RANK.EQ(BG807,BG804:BG807,0)</f>
        <v>4</v>
      </c>
      <c r="AU807" s="11">
        <v>0</v>
      </c>
      <c r="AV807" s="11">
        <v>1.8</v>
      </c>
      <c r="AW807" s="12">
        <v>1.35</v>
      </c>
      <c r="AX807" s="13">
        <f t="shared" si="1650"/>
        <v>0</v>
      </c>
      <c r="AY807" s="11">
        <v>0</v>
      </c>
      <c r="AZ807" s="11">
        <v>0.2</v>
      </c>
      <c r="BA807" s="31">
        <f t="shared" si="1651"/>
        <v>1.2</v>
      </c>
      <c r="BB807" s="28">
        <v>0.7</v>
      </c>
      <c r="BC807" s="28">
        <v>1.5</v>
      </c>
      <c r="BD807" s="8">
        <f t="shared" si="1652"/>
        <v>2.05</v>
      </c>
      <c r="BE807" s="9">
        <v>1.275</v>
      </c>
      <c r="BF807" s="17">
        <v>1.115</v>
      </c>
      <c r="BG807" s="18">
        <f t="shared" si="1653"/>
        <v>0</v>
      </c>
      <c r="BH807" s="28">
        <f t="shared" si="1654"/>
        <v>12</v>
      </c>
      <c r="BN807" s="11">
        <f>_xlfn.RANK.EQ(CA807,CA804:CA807,0)</f>
        <v>4</v>
      </c>
      <c r="BO807" s="11">
        <v>0</v>
      </c>
      <c r="BP807" s="11">
        <v>1.8</v>
      </c>
      <c r="BQ807" s="12">
        <v>1.35</v>
      </c>
      <c r="BR807" s="13">
        <f t="shared" si="1655"/>
        <v>0</v>
      </c>
      <c r="BS807" s="11">
        <v>0</v>
      </c>
      <c r="BT807" s="11">
        <v>0.2</v>
      </c>
      <c r="BU807" s="31">
        <f t="shared" si="1656"/>
        <v>1.2</v>
      </c>
      <c r="BV807" s="28">
        <v>0.7</v>
      </c>
      <c r="BW807" s="28">
        <v>1.5</v>
      </c>
      <c r="BX807" s="8">
        <f t="shared" si="1657"/>
        <v>2.05</v>
      </c>
      <c r="BY807" s="9">
        <v>1.275</v>
      </c>
      <c r="BZ807" s="17">
        <v>1.115</v>
      </c>
      <c r="CA807" s="18">
        <f t="shared" si="1658"/>
        <v>0</v>
      </c>
      <c r="CB807" s="28">
        <f t="shared" si="1659"/>
        <v>12</v>
      </c>
      <c r="CH807" s="11">
        <f>_xlfn.RANK.EQ(CU807,CU804:CU807,0)</f>
        <v>4</v>
      </c>
      <c r="CI807" s="11">
        <v>0</v>
      </c>
      <c r="CJ807" s="11">
        <v>1.8</v>
      </c>
      <c r="CK807" s="12">
        <v>1.35</v>
      </c>
      <c r="CL807" s="13">
        <f t="shared" si="1660"/>
        <v>0</v>
      </c>
      <c r="CM807" s="11">
        <v>0</v>
      </c>
      <c r="CN807" s="11">
        <v>0.2</v>
      </c>
      <c r="CO807" s="31">
        <f t="shared" si="1661"/>
        <v>1.2</v>
      </c>
      <c r="CP807" s="28">
        <v>0.7</v>
      </c>
      <c r="CQ807" s="28">
        <v>1.5</v>
      </c>
      <c r="CR807" s="8">
        <f t="shared" si="1662"/>
        <v>2.05</v>
      </c>
      <c r="CS807" s="9">
        <v>1.275</v>
      </c>
      <c r="CT807" s="17">
        <v>1.185</v>
      </c>
      <c r="CU807" s="18">
        <f t="shared" si="1663"/>
        <v>0</v>
      </c>
      <c r="CV807" s="28">
        <f t="shared" si="1664"/>
        <v>12</v>
      </c>
      <c r="DB807" s="11">
        <f>_xlfn.RANK.EQ(DO807,DO804:DO807,0)</f>
        <v>4</v>
      </c>
      <c r="DC807" s="11">
        <v>0</v>
      </c>
      <c r="DD807" s="11">
        <v>1.8</v>
      </c>
      <c r="DE807" s="12">
        <v>1.35</v>
      </c>
      <c r="DF807" s="13">
        <f t="shared" si="1665"/>
        <v>0</v>
      </c>
      <c r="DG807" s="11">
        <v>0</v>
      </c>
      <c r="DH807" s="11">
        <v>0.2</v>
      </c>
      <c r="DI807" s="31">
        <f t="shared" si="1666"/>
        <v>1.2</v>
      </c>
      <c r="DJ807" s="28">
        <v>0.7</v>
      </c>
      <c r="DK807" s="28">
        <v>1.5</v>
      </c>
      <c r="DL807" s="8">
        <f t="shared" si="1667"/>
        <v>2.05</v>
      </c>
      <c r="DM807" s="9">
        <v>1.275</v>
      </c>
      <c r="DN807" s="17">
        <v>1.185</v>
      </c>
      <c r="DO807" s="18">
        <f t="shared" si="1668"/>
        <v>0</v>
      </c>
      <c r="DP807" s="28">
        <f t="shared" si="1669"/>
        <v>12</v>
      </c>
      <c r="DV807" s="11">
        <f>_xlfn.RANK.EQ(EI807,EI804:EI807,0)</f>
        <v>4</v>
      </c>
      <c r="DW807" s="11">
        <v>0</v>
      </c>
      <c r="DX807" s="11">
        <v>1.8</v>
      </c>
      <c r="DY807" s="12">
        <v>1.35</v>
      </c>
      <c r="DZ807" s="13">
        <f t="shared" si="1670"/>
        <v>0</v>
      </c>
      <c r="EA807" s="11">
        <v>0</v>
      </c>
      <c r="EB807" s="11">
        <v>0.2</v>
      </c>
      <c r="EC807" s="31">
        <f t="shared" si="1671"/>
        <v>1.2</v>
      </c>
      <c r="ED807" s="28">
        <v>0.7</v>
      </c>
      <c r="EE807" s="28">
        <v>1.5</v>
      </c>
      <c r="EF807" s="8">
        <f t="shared" si="1672"/>
        <v>2.05</v>
      </c>
      <c r="EG807" s="9">
        <v>1.275</v>
      </c>
      <c r="EH807" s="17">
        <v>1.3</v>
      </c>
      <c r="EI807" s="18">
        <f t="shared" si="1673"/>
        <v>0</v>
      </c>
      <c r="EJ807" s="28">
        <f t="shared" si="1674"/>
        <v>12</v>
      </c>
    </row>
    <row r="808" customHeight="1" spans="6:140">
      <c r="F808" s="32" t="s">
        <v>42</v>
      </c>
      <c r="G808" s="33">
        <f>LARGE(S804:S807,1)/1</f>
        <v>88108.2289101441</v>
      </c>
      <c r="H808" s="32" t="s">
        <v>43</v>
      </c>
      <c r="I808" s="33">
        <f>LARGE(S804:S807,2)/2</f>
        <v>23005.0371002062</v>
      </c>
      <c r="J808" s="32" t="s">
        <v>44</v>
      </c>
      <c r="K808" s="33">
        <f>LARGE(S804:S807,3)/12</f>
        <v>3645.58794486916</v>
      </c>
      <c r="L808" s="32" t="s">
        <v>45</v>
      </c>
      <c r="M808" s="34">
        <f>LARGE(S804:S807,4)/12</f>
        <v>0</v>
      </c>
      <c r="N808" s="35" t="s">
        <v>46</v>
      </c>
      <c r="O808" s="36">
        <f>G808+I808+K808+M808</f>
        <v>114758.85395522</v>
      </c>
      <c r="P808" s="35" t="s">
        <v>47</v>
      </c>
      <c r="Q808" s="35">
        <v>6.7</v>
      </c>
      <c r="R808" s="35"/>
      <c r="S808" s="35" t="s">
        <v>48</v>
      </c>
      <c r="T808" s="36">
        <f>O808*Q808</f>
        <v>768884.321499971</v>
      </c>
      <c r="Z808" s="32" t="s">
        <v>42</v>
      </c>
      <c r="AA808" s="33">
        <f>LARGE(AM804:AM807,1)/1</f>
        <v>88108.2289101441</v>
      </c>
      <c r="AB808" s="32" t="s">
        <v>43</v>
      </c>
      <c r="AC808" s="33">
        <f>LARGE(AM804:AM807,2)/2</f>
        <v>32307.4201605484</v>
      </c>
      <c r="AD808" s="32" t="s">
        <v>44</v>
      </c>
      <c r="AE808" s="33">
        <f>LARGE(AM804:AM807,3)/12</f>
        <v>3645.58794486916</v>
      </c>
      <c r="AF808" s="32" t="s">
        <v>45</v>
      </c>
      <c r="AG808" s="34">
        <f>LARGE(AM804:AM807,4)/12</f>
        <v>0</v>
      </c>
      <c r="AH808" s="35" t="s">
        <v>46</v>
      </c>
      <c r="AI808" s="36">
        <f>AA808+AC808+AE808+AG808</f>
        <v>124061.237015562</v>
      </c>
      <c r="AJ808" s="35" t="s">
        <v>47</v>
      </c>
      <c r="AK808" s="35">
        <v>6.7</v>
      </c>
      <c r="AL808" s="35"/>
      <c r="AM808" s="35" t="s">
        <v>48</v>
      </c>
      <c r="AN808" s="36">
        <f>AI808*AK808</f>
        <v>831210.288004263</v>
      </c>
      <c r="AT808" s="32" t="s">
        <v>42</v>
      </c>
      <c r="AU808" s="33">
        <f>LARGE(BG804:BG807,1)/1</f>
        <v>89019.6933471456</v>
      </c>
      <c r="AV808" s="32" t="s">
        <v>43</v>
      </c>
      <c r="AW808" s="33">
        <f>LARGE(BG804:BG807,2)/2</f>
        <v>24548.6564597761</v>
      </c>
      <c r="AX808" s="32" t="s">
        <v>44</v>
      </c>
      <c r="AY808" s="33">
        <f>LARGE(BG804:BG807,3)/12</f>
        <v>3695.30050775374</v>
      </c>
      <c r="AZ808" s="32" t="s">
        <v>45</v>
      </c>
      <c r="BA808" s="34">
        <f>LARGE(BG804:BG807,4)/12</f>
        <v>0</v>
      </c>
      <c r="BB808" s="35" t="s">
        <v>46</v>
      </c>
      <c r="BC808" s="36">
        <f>AU808+AW808+AY808+BA808</f>
        <v>117263.650314675</v>
      </c>
      <c r="BD808" s="35" t="s">
        <v>47</v>
      </c>
      <c r="BE808" s="35">
        <v>6.7</v>
      </c>
      <c r="BF808" s="35"/>
      <c r="BG808" s="35" t="s">
        <v>48</v>
      </c>
      <c r="BH808" s="36">
        <f>BC808*BE808</f>
        <v>785666.457108326</v>
      </c>
      <c r="BN808" s="32" t="s">
        <v>42</v>
      </c>
      <c r="BO808" s="33">
        <f>LARGE(CA804:CA807,1)/1</f>
        <v>89019.6933471456</v>
      </c>
      <c r="BP808" s="32" t="s">
        <v>43</v>
      </c>
      <c r="BQ808" s="33">
        <f>LARGE(CA804:CA807,2)/2</f>
        <v>33477.4914411944</v>
      </c>
      <c r="BR808" s="32" t="s">
        <v>44</v>
      </c>
      <c r="BS808" s="33">
        <f>LARGE(CA804:CA807,3)/12</f>
        <v>3695.30050775374</v>
      </c>
      <c r="BT808" s="32" t="s">
        <v>45</v>
      </c>
      <c r="BU808" s="34">
        <f>LARGE(CA804:CA807,4)/12</f>
        <v>0</v>
      </c>
      <c r="BV808" s="35" t="s">
        <v>46</v>
      </c>
      <c r="BW808" s="36">
        <f>BO808+BQ808+BS808+BU808</f>
        <v>126192.485296094</v>
      </c>
      <c r="BX808" s="35" t="s">
        <v>47</v>
      </c>
      <c r="BY808" s="35">
        <v>6.7</v>
      </c>
      <c r="BZ808" s="35"/>
      <c r="CA808" s="35" t="s">
        <v>48</v>
      </c>
      <c r="CB808" s="36">
        <f>BW808*BY808</f>
        <v>845489.651483828</v>
      </c>
      <c r="CH808" s="32" t="s">
        <v>42</v>
      </c>
      <c r="CI808" s="33">
        <f>LARGE(CU804:CU807,1)/1</f>
        <v>93273.1940531526</v>
      </c>
      <c r="CJ808" s="32" t="s">
        <v>43</v>
      </c>
      <c r="CK808" s="33">
        <f>LARGE(CU804:CU807,2)/2</f>
        <v>26089.8277173405</v>
      </c>
      <c r="CL808" s="32" t="s">
        <v>44</v>
      </c>
      <c r="CM808" s="33">
        <f>LARGE(CU804:CU807,3)/12</f>
        <v>3927.29246788178</v>
      </c>
      <c r="CN808" s="32" t="s">
        <v>45</v>
      </c>
      <c r="CO808" s="34">
        <f>LARGE(CU804:CU807,4)/12</f>
        <v>0</v>
      </c>
      <c r="CP808" s="35" t="s">
        <v>46</v>
      </c>
      <c r="CQ808" s="36">
        <f>CI808+CK808+CM808+CO808</f>
        <v>123290.314238375</v>
      </c>
      <c r="CR808" s="35" t="s">
        <v>47</v>
      </c>
      <c r="CS808" s="35">
        <v>6.7</v>
      </c>
      <c r="CT808" s="35"/>
      <c r="CU808" s="35" t="s">
        <v>48</v>
      </c>
      <c r="CV808" s="36">
        <f>CQ808*CS808</f>
        <v>826045.105397112</v>
      </c>
      <c r="DB808" s="32" t="s">
        <v>42</v>
      </c>
      <c r="DC808" s="33">
        <f>LARGE(DO804:DO807,1)/1</f>
        <v>93273.1940531526</v>
      </c>
      <c r="DD808" s="32" t="s">
        <v>43</v>
      </c>
      <c r="DE808" s="33">
        <f>LARGE(DO804:DO807,2)/2</f>
        <v>35579.2173612694</v>
      </c>
      <c r="DF808" s="32" t="s">
        <v>44</v>
      </c>
      <c r="DG808" s="33">
        <f>LARGE(DO804:DO807,3)/12</f>
        <v>3927.29246788178</v>
      </c>
      <c r="DH808" s="32" t="s">
        <v>45</v>
      </c>
      <c r="DI808" s="34">
        <f>LARGE(DO804:DO807,4)/12</f>
        <v>0</v>
      </c>
      <c r="DJ808" s="35" t="s">
        <v>46</v>
      </c>
      <c r="DK808" s="36">
        <f>DC808+DE808+DG808+DI808</f>
        <v>132779.703882304</v>
      </c>
      <c r="DL808" s="35" t="s">
        <v>47</v>
      </c>
      <c r="DM808" s="35">
        <v>6.7</v>
      </c>
      <c r="DN808" s="35"/>
      <c r="DO808" s="35" t="s">
        <v>48</v>
      </c>
      <c r="DP808" s="36">
        <f>DK808*DM808</f>
        <v>889624.016011435</v>
      </c>
      <c r="DV808" s="32" t="s">
        <v>42</v>
      </c>
      <c r="DW808" s="33">
        <f>LARGE(EI804:EI807,1)/1</f>
        <v>126774.071357306</v>
      </c>
      <c r="DX808" s="32" t="s">
        <v>43</v>
      </c>
      <c r="DY808" s="33">
        <f>LARGE(EI804:EI807,2)/2</f>
        <v>48631.3619100255</v>
      </c>
      <c r="DZ808" s="32" t="s">
        <v>44</v>
      </c>
      <c r="EA808" s="33">
        <f>LARGE(EI804:EI807,3)/12</f>
        <v>5572.86130247741</v>
      </c>
      <c r="EB808" s="32" t="s">
        <v>45</v>
      </c>
      <c r="EC808" s="34">
        <f>LARGE(EI804:EI807,4)/12</f>
        <v>0</v>
      </c>
      <c r="ED808" s="35" t="s">
        <v>46</v>
      </c>
      <c r="EE808" s="36">
        <f>DW808+DY808+EA808+EC808</f>
        <v>180978.294569809</v>
      </c>
      <c r="EF808" s="35" t="s">
        <v>47</v>
      </c>
      <c r="EG808" s="35">
        <v>6.7</v>
      </c>
      <c r="EH808" s="35"/>
      <c r="EI808" s="35" t="s">
        <v>48</v>
      </c>
      <c r="EJ808" s="36">
        <f>EE808*EG808</f>
        <v>1212554.57361772</v>
      </c>
    </row>
    <row r="809" customHeight="1" spans="6:140">
      <c r="F809" s="32"/>
      <c r="G809" s="33"/>
      <c r="H809" s="32"/>
      <c r="I809" s="33"/>
      <c r="J809" s="32"/>
      <c r="K809" s="33"/>
      <c r="L809" s="32"/>
      <c r="M809" s="34"/>
      <c r="N809" s="35"/>
      <c r="O809" s="36"/>
      <c r="P809" s="35"/>
      <c r="Q809" s="35"/>
      <c r="R809" s="35"/>
      <c r="S809" s="35"/>
      <c r="T809" s="36"/>
      <c r="Z809" s="32"/>
      <c r="AA809" s="33"/>
      <c r="AB809" s="32"/>
      <c r="AC809" s="33"/>
      <c r="AD809" s="32"/>
      <c r="AE809" s="33"/>
      <c r="AF809" s="32"/>
      <c r="AG809" s="34"/>
      <c r="AH809" s="35"/>
      <c r="AI809" s="36"/>
      <c r="AJ809" s="35"/>
      <c r="AK809" s="35"/>
      <c r="AL809" s="35"/>
      <c r="AM809" s="35"/>
      <c r="AN809" s="36"/>
      <c r="AT809" s="32"/>
      <c r="AU809" s="33"/>
      <c r="AV809" s="32"/>
      <c r="AW809" s="33"/>
      <c r="AX809" s="32"/>
      <c r="AY809" s="33"/>
      <c r="AZ809" s="32"/>
      <c r="BA809" s="34"/>
      <c r="BB809" s="35"/>
      <c r="BC809" s="36"/>
      <c r="BD809" s="35"/>
      <c r="BE809" s="35"/>
      <c r="BF809" s="35"/>
      <c r="BG809" s="35"/>
      <c r="BH809" s="36"/>
      <c r="BN809" s="32"/>
      <c r="BO809" s="33"/>
      <c r="BP809" s="32"/>
      <c r="BQ809" s="33"/>
      <c r="BR809" s="32"/>
      <c r="BS809" s="33"/>
      <c r="BT809" s="32"/>
      <c r="BU809" s="34"/>
      <c r="BV809" s="35"/>
      <c r="BW809" s="36"/>
      <c r="BX809" s="35"/>
      <c r="BY809" s="35"/>
      <c r="BZ809" s="35"/>
      <c r="CA809" s="35"/>
      <c r="CB809" s="36"/>
      <c r="CH809" s="32"/>
      <c r="CI809" s="33"/>
      <c r="CJ809" s="32"/>
      <c r="CK809" s="33"/>
      <c r="CL809" s="32"/>
      <c r="CM809" s="33"/>
      <c r="CN809" s="32"/>
      <c r="CO809" s="34"/>
      <c r="CP809" s="35"/>
      <c r="CQ809" s="36"/>
      <c r="CR809" s="35"/>
      <c r="CS809" s="35"/>
      <c r="CT809" s="35"/>
      <c r="CU809" s="35"/>
      <c r="CV809" s="36"/>
      <c r="DB809" s="32"/>
      <c r="DC809" s="33"/>
      <c r="DD809" s="32"/>
      <c r="DE809" s="33"/>
      <c r="DF809" s="32"/>
      <c r="DG809" s="33"/>
      <c r="DH809" s="32"/>
      <c r="DI809" s="34"/>
      <c r="DJ809" s="35"/>
      <c r="DK809" s="36"/>
      <c r="DL809" s="35"/>
      <c r="DM809" s="35"/>
      <c r="DN809" s="35"/>
      <c r="DO809" s="35"/>
      <c r="DP809" s="36"/>
      <c r="DV809" s="32"/>
      <c r="DW809" s="33"/>
      <c r="DX809" s="32"/>
      <c r="DY809" s="33"/>
      <c r="DZ809" s="32"/>
      <c r="EA809" s="33"/>
      <c r="EB809" s="32"/>
      <c r="EC809" s="34"/>
      <c r="ED809" s="35"/>
      <c r="EE809" s="36"/>
      <c r="EF809" s="35"/>
      <c r="EG809" s="35"/>
      <c r="EH809" s="35"/>
      <c r="EI809" s="35"/>
      <c r="EJ809" s="36"/>
    </row>
    <row r="810" customHeight="1" spans="6:140">
      <c r="F810" s="3" t="s">
        <v>50</v>
      </c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Z810" s="3" t="s">
        <v>50</v>
      </c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T810" s="3" t="s">
        <v>50</v>
      </c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N810" s="3" t="s">
        <v>50</v>
      </c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H810" s="3" t="s">
        <v>50</v>
      </c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DB810" s="3" t="s">
        <v>50</v>
      </c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V810" s="3" t="s">
        <v>50</v>
      </c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</row>
    <row r="811" customHeight="1" spans="6:140">
      <c r="F811" s="4" t="s">
        <v>8</v>
      </c>
      <c r="G811" s="5"/>
      <c r="H811" s="5"/>
      <c r="I811" s="6"/>
      <c r="J811" s="7" t="s">
        <v>9</v>
      </c>
      <c r="K811" s="7"/>
      <c r="L811" s="7"/>
      <c r="M811" s="7"/>
      <c r="N811" s="8" t="s">
        <v>10</v>
      </c>
      <c r="O811" s="8"/>
      <c r="P811" s="8"/>
      <c r="Q811" s="9" t="s">
        <v>11</v>
      </c>
      <c r="R811" s="10" t="s">
        <v>12</v>
      </c>
      <c r="S811" s="10" t="s">
        <v>13</v>
      </c>
      <c r="Z811" s="4" t="s">
        <v>8</v>
      </c>
      <c r="AA811" s="5"/>
      <c r="AB811" s="5"/>
      <c r="AC811" s="6"/>
      <c r="AD811" s="7" t="s">
        <v>9</v>
      </c>
      <c r="AE811" s="7"/>
      <c r="AF811" s="7"/>
      <c r="AG811" s="7"/>
      <c r="AH811" s="8" t="s">
        <v>10</v>
      </c>
      <c r="AI811" s="8"/>
      <c r="AJ811" s="8"/>
      <c r="AK811" s="9" t="s">
        <v>11</v>
      </c>
      <c r="AL811" s="10" t="s">
        <v>12</v>
      </c>
      <c r="AM811" s="10" t="s">
        <v>13</v>
      </c>
      <c r="AT811" s="4" t="s">
        <v>8</v>
      </c>
      <c r="AU811" s="5"/>
      <c r="AV811" s="5"/>
      <c r="AW811" s="6"/>
      <c r="AX811" s="7" t="s">
        <v>9</v>
      </c>
      <c r="AY811" s="7"/>
      <c r="AZ811" s="7"/>
      <c r="BA811" s="7"/>
      <c r="BB811" s="8" t="s">
        <v>10</v>
      </c>
      <c r="BC811" s="8"/>
      <c r="BD811" s="8"/>
      <c r="BE811" s="9" t="s">
        <v>11</v>
      </c>
      <c r="BF811" s="10" t="s">
        <v>12</v>
      </c>
      <c r="BG811" s="10" t="s">
        <v>13</v>
      </c>
      <c r="BN811" s="4" t="s">
        <v>8</v>
      </c>
      <c r="BO811" s="5"/>
      <c r="BP811" s="5"/>
      <c r="BQ811" s="6"/>
      <c r="BR811" s="7" t="s">
        <v>9</v>
      </c>
      <c r="BS811" s="7"/>
      <c r="BT811" s="7"/>
      <c r="BU811" s="7"/>
      <c r="BV811" s="8" t="s">
        <v>10</v>
      </c>
      <c r="BW811" s="8"/>
      <c r="BX811" s="8"/>
      <c r="BY811" s="9" t="s">
        <v>11</v>
      </c>
      <c r="BZ811" s="10" t="s">
        <v>12</v>
      </c>
      <c r="CA811" s="10" t="s">
        <v>13</v>
      </c>
      <c r="CH811" s="4" t="s">
        <v>8</v>
      </c>
      <c r="CI811" s="5"/>
      <c r="CJ811" s="5"/>
      <c r="CK811" s="6"/>
      <c r="CL811" s="7" t="s">
        <v>9</v>
      </c>
      <c r="CM811" s="7"/>
      <c r="CN811" s="7"/>
      <c r="CO811" s="7"/>
      <c r="CP811" s="8" t="s">
        <v>10</v>
      </c>
      <c r="CQ811" s="8"/>
      <c r="CR811" s="8"/>
      <c r="CS811" s="9" t="s">
        <v>11</v>
      </c>
      <c r="CT811" s="10" t="s">
        <v>12</v>
      </c>
      <c r="CU811" s="10" t="s">
        <v>13</v>
      </c>
      <c r="DB811" s="4" t="s">
        <v>8</v>
      </c>
      <c r="DC811" s="5"/>
      <c r="DD811" s="5"/>
      <c r="DE811" s="6"/>
      <c r="DF811" s="7" t="s">
        <v>9</v>
      </c>
      <c r="DG811" s="7"/>
      <c r="DH811" s="7"/>
      <c r="DI811" s="7"/>
      <c r="DJ811" s="8" t="s">
        <v>10</v>
      </c>
      <c r="DK811" s="8"/>
      <c r="DL811" s="8"/>
      <c r="DM811" s="9" t="s">
        <v>11</v>
      </c>
      <c r="DN811" s="10" t="s">
        <v>12</v>
      </c>
      <c r="DO811" s="10" t="s">
        <v>13</v>
      </c>
      <c r="DV811" s="4" t="s">
        <v>8</v>
      </c>
      <c r="DW811" s="5"/>
      <c r="DX811" s="5"/>
      <c r="DY811" s="6"/>
      <c r="DZ811" s="7" t="s">
        <v>9</v>
      </c>
      <c r="EA811" s="7"/>
      <c r="EB811" s="7"/>
      <c r="EC811" s="7"/>
      <c r="ED811" s="8" t="s">
        <v>10</v>
      </c>
      <c r="EE811" s="8"/>
      <c r="EF811" s="8"/>
      <c r="EG811" s="9" t="s">
        <v>11</v>
      </c>
      <c r="EH811" s="10" t="s">
        <v>12</v>
      </c>
      <c r="EI811" s="10" t="s">
        <v>13</v>
      </c>
    </row>
    <row r="812" customHeight="1" spans="6:140">
      <c r="F812" s="11" t="s">
        <v>19</v>
      </c>
      <c r="G812" s="11" t="s">
        <v>20</v>
      </c>
      <c r="H812" s="12" t="s">
        <v>21</v>
      </c>
      <c r="I812" s="13" t="s">
        <v>8</v>
      </c>
      <c r="J812" s="11" t="s">
        <v>22</v>
      </c>
      <c r="K812" s="11" t="s">
        <v>23</v>
      </c>
      <c r="L812" s="11" t="s">
        <v>24</v>
      </c>
      <c r="M812" s="7" t="s">
        <v>25</v>
      </c>
      <c r="N812" s="11" t="s">
        <v>26</v>
      </c>
      <c r="O812" s="11" t="s">
        <v>27</v>
      </c>
      <c r="P812" s="8" t="s">
        <v>28</v>
      </c>
      <c r="Q812" s="9" t="s">
        <v>29</v>
      </c>
      <c r="R812" s="14"/>
      <c r="S812" s="14"/>
      <c r="Z812" s="11" t="s">
        <v>19</v>
      </c>
      <c r="AA812" s="11" t="s">
        <v>20</v>
      </c>
      <c r="AB812" s="12" t="s">
        <v>21</v>
      </c>
      <c r="AC812" s="13" t="s">
        <v>8</v>
      </c>
      <c r="AD812" s="11" t="s">
        <v>22</v>
      </c>
      <c r="AE812" s="11" t="s">
        <v>23</v>
      </c>
      <c r="AF812" s="11" t="s">
        <v>24</v>
      </c>
      <c r="AG812" s="7" t="s">
        <v>25</v>
      </c>
      <c r="AH812" s="11" t="s">
        <v>26</v>
      </c>
      <c r="AI812" s="11" t="s">
        <v>27</v>
      </c>
      <c r="AJ812" s="8" t="s">
        <v>28</v>
      </c>
      <c r="AK812" s="9" t="s">
        <v>29</v>
      </c>
      <c r="AL812" s="14"/>
      <c r="AM812" s="14"/>
      <c r="AT812" s="11" t="s">
        <v>19</v>
      </c>
      <c r="AU812" s="11" t="s">
        <v>20</v>
      </c>
      <c r="AV812" s="12" t="s">
        <v>21</v>
      </c>
      <c r="AW812" s="13" t="s">
        <v>8</v>
      </c>
      <c r="AX812" s="11" t="s">
        <v>22</v>
      </c>
      <c r="AY812" s="11" t="s">
        <v>23</v>
      </c>
      <c r="AZ812" s="11" t="s">
        <v>24</v>
      </c>
      <c r="BA812" s="7" t="s">
        <v>25</v>
      </c>
      <c r="BB812" s="11" t="s">
        <v>26</v>
      </c>
      <c r="BC812" s="11" t="s">
        <v>27</v>
      </c>
      <c r="BD812" s="8" t="s">
        <v>28</v>
      </c>
      <c r="BE812" s="9" t="s">
        <v>29</v>
      </c>
      <c r="BF812" s="14"/>
      <c r="BG812" s="14"/>
      <c r="BN812" s="11" t="s">
        <v>19</v>
      </c>
      <c r="BO812" s="11" t="s">
        <v>20</v>
      </c>
      <c r="BP812" s="12" t="s">
        <v>21</v>
      </c>
      <c r="BQ812" s="13" t="s">
        <v>8</v>
      </c>
      <c r="BR812" s="11" t="s">
        <v>22</v>
      </c>
      <c r="BS812" s="11" t="s">
        <v>23</v>
      </c>
      <c r="BT812" s="11" t="s">
        <v>24</v>
      </c>
      <c r="BU812" s="7" t="s">
        <v>25</v>
      </c>
      <c r="BV812" s="11" t="s">
        <v>26</v>
      </c>
      <c r="BW812" s="11" t="s">
        <v>27</v>
      </c>
      <c r="BX812" s="8" t="s">
        <v>28</v>
      </c>
      <c r="BY812" s="9" t="s">
        <v>29</v>
      </c>
      <c r="BZ812" s="14"/>
      <c r="CA812" s="14"/>
      <c r="CH812" s="11" t="s">
        <v>19</v>
      </c>
      <c r="CI812" s="11" t="s">
        <v>20</v>
      </c>
      <c r="CJ812" s="12" t="s">
        <v>21</v>
      </c>
      <c r="CK812" s="13" t="s">
        <v>8</v>
      </c>
      <c r="CL812" s="11" t="s">
        <v>22</v>
      </c>
      <c r="CM812" s="11" t="s">
        <v>23</v>
      </c>
      <c r="CN812" s="11" t="s">
        <v>24</v>
      </c>
      <c r="CO812" s="7" t="s">
        <v>25</v>
      </c>
      <c r="CP812" s="11" t="s">
        <v>26</v>
      </c>
      <c r="CQ812" s="11" t="s">
        <v>27</v>
      </c>
      <c r="CR812" s="8" t="s">
        <v>28</v>
      </c>
      <c r="CS812" s="9" t="s">
        <v>29</v>
      </c>
      <c r="CT812" s="14"/>
      <c r="CU812" s="14"/>
      <c r="DB812" s="11" t="s">
        <v>19</v>
      </c>
      <c r="DC812" s="11" t="s">
        <v>20</v>
      </c>
      <c r="DD812" s="12" t="s">
        <v>21</v>
      </c>
      <c r="DE812" s="13" t="s">
        <v>8</v>
      </c>
      <c r="DF812" s="11" t="s">
        <v>22</v>
      </c>
      <c r="DG812" s="11" t="s">
        <v>23</v>
      </c>
      <c r="DH812" s="11" t="s">
        <v>24</v>
      </c>
      <c r="DI812" s="7" t="s">
        <v>25</v>
      </c>
      <c r="DJ812" s="11" t="s">
        <v>26</v>
      </c>
      <c r="DK812" s="11" t="s">
        <v>27</v>
      </c>
      <c r="DL812" s="8" t="s">
        <v>28</v>
      </c>
      <c r="DM812" s="9" t="s">
        <v>29</v>
      </c>
      <c r="DN812" s="14"/>
      <c r="DO812" s="14"/>
      <c r="DV812" s="11" t="s">
        <v>19</v>
      </c>
      <c r="DW812" s="11" t="s">
        <v>20</v>
      </c>
      <c r="DX812" s="12" t="s">
        <v>21</v>
      </c>
      <c r="DY812" s="13" t="s">
        <v>8</v>
      </c>
      <c r="DZ812" s="11" t="s">
        <v>22</v>
      </c>
      <c r="EA812" s="11" t="s">
        <v>23</v>
      </c>
      <c r="EB812" s="11" t="s">
        <v>24</v>
      </c>
      <c r="EC812" s="7" t="s">
        <v>25</v>
      </c>
      <c r="ED812" s="11" t="s">
        <v>26</v>
      </c>
      <c r="EE812" s="11" t="s">
        <v>27</v>
      </c>
      <c r="EF812" s="8" t="s">
        <v>28</v>
      </c>
      <c r="EG812" s="9" t="s">
        <v>29</v>
      </c>
      <c r="EH812" s="14"/>
      <c r="EI812" s="14"/>
    </row>
    <row r="813" customHeight="1" spans="6:140">
      <c r="F813" s="11">
        <v>2171</v>
      </c>
      <c r="G813" s="11">
        <v>0.65</v>
      </c>
      <c r="H813" s="12">
        <v>1.35</v>
      </c>
      <c r="I813" s="13">
        <f t="shared" ref="I813:I821" si="1675">F813*G813*H813</f>
        <v>1905.0525</v>
      </c>
      <c r="J813" s="11">
        <v>3</v>
      </c>
      <c r="K813" s="11">
        <v>440</v>
      </c>
      <c r="L813" s="11">
        <v>0.83</v>
      </c>
      <c r="M813" s="16">
        <f t="shared" ref="M813:M821" si="1676">1+6*K813/(K813+2000)+L813</f>
        <v>2.91196721311475</v>
      </c>
      <c r="N813" s="11">
        <v>0.97</v>
      </c>
      <c r="O813" s="11">
        <v>2.11</v>
      </c>
      <c r="P813" s="8">
        <f t="shared" ref="P813:P821" si="1677">1+N813*O813</f>
        <v>3.0467</v>
      </c>
      <c r="Q813" s="9">
        <v>1.275</v>
      </c>
      <c r="R813" s="17">
        <v>1.1</v>
      </c>
      <c r="S813" s="18">
        <f t="shared" ref="S813:S821" si="1678">I813*J813*Q813*P813*M813*R813</f>
        <v>71112.7128368818</v>
      </c>
      <c r="Z813" s="11">
        <v>2171</v>
      </c>
      <c r="AA813" s="11">
        <v>0.65</v>
      </c>
      <c r="AB813" s="12">
        <v>1.35</v>
      </c>
      <c r="AC813" s="13">
        <f t="shared" ref="AC813:AC821" si="1679">Z813*AA813*AB813</f>
        <v>1905.0525</v>
      </c>
      <c r="AD813" s="11">
        <v>3</v>
      </c>
      <c r="AE813" s="11">
        <v>440</v>
      </c>
      <c r="AF813" s="11">
        <v>0.83</v>
      </c>
      <c r="AG813" s="16">
        <f t="shared" ref="AG813:AG821" si="1680">1+6*AE813/(AE813+2000)+AF813</f>
        <v>2.91196721311475</v>
      </c>
      <c r="AH813" s="11">
        <v>0.97</v>
      </c>
      <c r="AI813" s="11">
        <v>2.11</v>
      </c>
      <c r="AJ813" s="8">
        <f t="shared" ref="AJ813:AJ821" si="1681">1+AH813*AI813</f>
        <v>3.0467</v>
      </c>
      <c r="AK813" s="9">
        <v>1.275</v>
      </c>
      <c r="AL813" s="17">
        <v>1.1</v>
      </c>
      <c r="AM813" s="18">
        <f t="shared" ref="AM813:AM821" si="1682">AC813*AD813*AK813*AJ813*AG813*AL813</f>
        <v>71112.7128368818</v>
      </c>
      <c r="AT813" s="11">
        <v>2171</v>
      </c>
      <c r="AU813" s="11">
        <v>0.65</v>
      </c>
      <c r="AV813" s="12">
        <v>1.35</v>
      </c>
      <c r="AW813" s="13">
        <f t="shared" ref="AW813:AW821" si="1683">AT813*AU813*AV813</f>
        <v>1905.0525</v>
      </c>
      <c r="AX813" s="11">
        <v>3</v>
      </c>
      <c r="AY813" s="11">
        <v>440</v>
      </c>
      <c r="AZ813" s="11">
        <v>0.83</v>
      </c>
      <c r="BA813" s="16">
        <f t="shared" ref="BA813:BA821" si="1684">1+6*AY813/(AY813+2000)+AZ813</f>
        <v>2.91196721311475</v>
      </c>
      <c r="BB813" s="11">
        <v>0.97</v>
      </c>
      <c r="BC813" s="11">
        <v>2.11</v>
      </c>
      <c r="BD813" s="8">
        <f t="shared" ref="BD813:BD821" si="1685">1+BB813*BC813</f>
        <v>3.0467</v>
      </c>
      <c r="BE813" s="9">
        <v>1.275</v>
      </c>
      <c r="BF813" s="17">
        <v>1.115</v>
      </c>
      <c r="BG813" s="18">
        <f t="shared" ref="BG813:BG821" si="1686">AW813*AX813*BE813*BD813*BA813*BF813</f>
        <v>72082.4316482938</v>
      </c>
      <c r="BN813" s="11">
        <v>2171</v>
      </c>
      <c r="BO813" s="11">
        <v>0.65</v>
      </c>
      <c r="BP813" s="12">
        <v>1.35</v>
      </c>
      <c r="BQ813" s="13">
        <f t="shared" ref="BQ813:BQ821" si="1687">BN813*BO813*BP813</f>
        <v>1905.0525</v>
      </c>
      <c r="BR813" s="11">
        <v>3</v>
      </c>
      <c r="BS813" s="11">
        <v>440</v>
      </c>
      <c r="BT813" s="11">
        <v>0.83</v>
      </c>
      <c r="BU813" s="16">
        <f t="shared" ref="BU813:BU821" si="1688">1+6*BS813/(BS813+2000)+BT813</f>
        <v>2.91196721311475</v>
      </c>
      <c r="BV813" s="11">
        <v>0.97</v>
      </c>
      <c r="BW813" s="11">
        <v>2.11</v>
      </c>
      <c r="BX813" s="8">
        <f t="shared" ref="BX813:BX821" si="1689">1+BV813*BW813</f>
        <v>3.0467</v>
      </c>
      <c r="BY813" s="9">
        <v>1.275</v>
      </c>
      <c r="BZ813" s="17">
        <v>1.115</v>
      </c>
      <c r="CA813" s="18">
        <f t="shared" ref="CA813:CA821" si="1690">BQ813*BR813*BY813*BX813*BU813*BZ813</f>
        <v>72082.4316482938</v>
      </c>
      <c r="CH813" s="11">
        <v>2171</v>
      </c>
      <c r="CI813" s="11">
        <v>0.65</v>
      </c>
      <c r="CJ813" s="12">
        <v>1.35</v>
      </c>
      <c r="CK813" s="13">
        <f t="shared" ref="CK813:CK821" si="1691">CH813*CI813*CJ813</f>
        <v>1905.0525</v>
      </c>
      <c r="CL813" s="11">
        <v>3</v>
      </c>
      <c r="CM813" s="11">
        <v>440</v>
      </c>
      <c r="CN813" s="11">
        <v>0.83</v>
      </c>
      <c r="CO813" s="16">
        <f t="shared" ref="CO813:CO821" si="1692">1+6*CM813/(CM813+2000)+CN813</f>
        <v>2.91196721311475</v>
      </c>
      <c r="CP813" s="11">
        <v>0.97</v>
      </c>
      <c r="CQ813" s="11">
        <v>2.11</v>
      </c>
      <c r="CR813" s="8">
        <f t="shared" ref="CR813:CR821" si="1693">1+CP813*CQ813</f>
        <v>3.0467</v>
      </c>
      <c r="CS813" s="9">
        <v>1.275</v>
      </c>
      <c r="CT813" s="17">
        <v>1.185</v>
      </c>
      <c r="CU813" s="18">
        <f t="shared" ref="CU813:CU821" si="1694">CK813*CL813*CS813*CR813*CO813*CT813</f>
        <v>76607.7861015499</v>
      </c>
      <c r="DB813" s="11">
        <v>2171</v>
      </c>
      <c r="DC813" s="11">
        <v>0.65</v>
      </c>
      <c r="DD813" s="12">
        <v>1.35</v>
      </c>
      <c r="DE813" s="13">
        <f t="shared" ref="DE813:DE821" si="1695">DB813*DC813*DD813</f>
        <v>1905.0525</v>
      </c>
      <c r="DF813" s="11">
        <v>3</v>
      </c>
      <c r="DG813" s="11">
        <v>440</v>
      </c>
      <c r="DH813" s="11">
        <v>0.83</v>
      </c>
      <c r="DI813" s="16">
        <f t="shared" ref="DI813:DI821" si="1696">1+6*DG813/(DG813+2000)+DH813</f>
        <v>2.91196721311475</v>
      </c>
      <c r="DJ813" s="11">
        <v>0.97</v>
      </c>
      <c r="DK813" s="11">
        <v>2.11</v>
      </c>
      <c r="DL813" s="8">
        <f t="shared" ref="DL813:DL821" si="1697">1+DJ813*DK813</f>
        <v>3.0467</v>
      </c>
      <c r="DM813" s="9">
        <v>1.275</v>
      </c>
      <c r="DN813" s="17">
        <v>1.185</v>
      </c>
      <c r="DO813" s="18">
        <f t="shared" ref="DO813:DO821" si="1698">DE813*DF813*DM813*DL813*DI813*DN813</f>
        <v>76607.7861015499</v>
      </c>
      <c r="DV813" s="11">
        <v>2171</v>
      </c>
      <c r="DW813" s="11">
        <v>0.65</v>
      </c>
      <c r="DX813" s="12">
        <v>1.35</v>
      </c>
      <c r="DY813" s="13">
        <f t="shared" ref="DY813:DY821" si="1699">DV813*DW813*DX813</f>
        <v>1905.0525</v>
      </c>
      <c r="DZ813" s="11">
        <v>3</v>
      </c>
      <c r="EA813" s="11">
        <v>440</v>
      </c>
      <c r="EB813" s="11">
        <v>0.92</v>
      </c>
      <c r="EC813" s="16">
        <f t="shared" ref="EC813:EC821" si="1700">1+6*EA813/(EA813+2000)+EB813</f>
        <v>3.00196721311475</v>
      </c>
      <c r="ED813" s="11">
        <v>0.97</v>
      </c>
      <c r="EE813" s="11">
        <v>2.91</v>
      </c>
      <c r="EF813" s="8">
        <f t="shared" ref="EF813:EF821" si="1701">1+ED813*EE813</f>
        <v>3.8227</v>
      </c>
      <c r="EG813" s="9">
        <v>1.275</v>
      </c>
      <c r="EH813" s="17">
        <v>1.3</v>
      </c>
      <c r="EI813" s="18">
        <f t="shared" ref="EI813:EI821" si="1702">DY813*DZ813*EG813*EF813*EC813*EH813</f>
        <v>108707.097860746</v>
      </c>
    </row>
    <row r="814" customHeight="1" spans="6:140">
      <c r="F814" s="11">
        <v>2171</v>
      </c>
      <c r="G814" s="11">
        <v>0.65</v>
      </c>
      <c r="H814" s="12">
        <v>1.35</v>
      </c>
      <c r="I814" s="13">
        <f t="shared" si="1675"/>
        <v>1905.0525</v>
      </c>
      <c r="J814" s="11">
        <v>3</v>
      </c>
      <c r="K814" s="11">
        <v>440</v>
      </c>
      <c r="L814" s="11">
        <v>0.83</v>
      </c>
      <c r="M814" s="16">
        <f t="shared" si="1676"/>
        <v>2.91196721311475</v>
      </c>
      <c r="N814" s="11">
        <v>0.97</v>
      </c>
      <c r="O814" s="11">
        <v>2.11</v>
      </c>
      <c r="P814" s="8">
        <f t="shared" si="1677"/>
        <v>3.0467</v>
      </c>
      <c r="Q814" s="9">
        <v>1.275</v>
      </c>
      <c r="R814" s="17">
        <v>1.1</v>
      </c>
      <c r="S814" s="18">
        <f t="shared" si="1678"/>
        <v>71112.7128368818</v>
      </c>
      <c r="Z814" s="11">
        <v>2171</v>
      </c>
      <c r="AA814" s="11">
        <v>0.65</v>
      </c>
      <c r="AB814" s="12">
        <v>1.35</v>
      </c>
      <c r="AC814" s="13">
        <f t="shared" si="1679"/>
        <v>1905.0525</v>
      </c>
      <c r="AD814" s="11">
        <v>3</v>
      </c>
      <c r="AE814" s="11">
        <v>440</v>
      </c>
      <c r="AF814" s="11">
        <v>0.83</v>
      </c>
      <c r="AG814" s="16">
        <f t="shared" si="1680"/>
        <v>2.91196721311475</v>
      </c>
      <c r="AH814" s="11">
        <v>0.97</v>
      </c>
      <c r="AI814" s="11">
        <v>2.11</v>
      </c>
      <c r="AJ814" s="8">
        <f t="shared" si="1681"/>
        <v>3.0467</v>
      </c>
      <c r="AK814" s="9">
        <v>1.275</v>
      </c>
      <c r="AL814" s="17">
        <v>1.1</v>
      </c>
      <c r="AM814" s="18">
        <f t="shared" si="1682"/>
        <v>71112.7128368818</v>
      </c>
      <c r="AT814" s="11">
        <v>2171</v>
      </c>
      <c r="AU814" s="11">
        <v>0.65</v>
      </c>
      <c r="AV814" s="12">
        <v>1.35</v>
      </c>
      <c r="AW814" s="13">
        <f t="shared" si="1683"/>
        <v>1905.0525</v>
      </c>
      <c r="AX814" s="11">
        <v>3</v>
      </c>
      <c r="AY814" s="11">
        <v>440</v>
      </c>
      <c r="AZ814" s="11">
        <v>0.83</v>
      </c>
      <c r="BA814" s="16">
        <f t="shared" si="1684"/>
        <v>2.91196721311475</v>
      </c>
      <c r="BB814" s="11">
        <v>0.97</v>
      </c>
      <c r="BC814" s="11">
        <v>2.11</v>
      </c>
      <c r="BD814" s="8">
        <f t="shared" si="1685"/>
        <v>3.0467</v>
      </c>
      <c r="BE814" s="9">
        <v>1.275</v>
      </c>
      <c r="BF814" s="17">
        <v>1.115</v>
      </c>
      <c r="BG814" s="18">
        <f t="shared" si="1686"/>
        <v>72082.4316482938</v>
      </c>
      <c r="BN814" s="11">
        <v>2171</v>
      </c>
      <c r="BO814" s="11">
        <v>0.65</v>
      </c>
      <c r="BP814" s="12">
        <v>1.35</v>
      </c>
      <c r="BQ814" s="13">
        <f t="shared" si="1687"/>
        <v>1905.0525</v>
      </c>
      <c r="BR814" s="11">
        <v>3</v>
      </c>
      <c r="BS814" s="11">
        <v>440</v>
      </c>
      <c r="BT814" s="11">
        <v>0.83</v>
      </c>
      <c r="BU814" s="16">
        <f t="shared" si="1688"/>
        <v>2.91196721311475</v>
      </c>
      <c r="BV814" s="11">
        <v>0.97</v>
      </c>
      <c r="BW814" s="11">
        <v>2.11</v>
      </c>
      <c r="BX814" s="8">
        <f t="shared" si="1689"/>
        <v>3.0467</v>
      </c>
      <c r="BY814" s="9">
        <v>1.275</v>
      </c>
      <c r="BZ814" s="17">
        <v>1.115</v>
      </c>
      <c r="CA814" s="18">
        <f t="shared" si="1690"/>
        <v>72082.4316482938</v>
      </c>
      <c r="CH814" s="11">
        <v>2171</v>
      </c>
      <c r="CI814" s="11">
        <v>0.65</v>
      </c>
      <c r="CJ814" s="12">
        <v>1.35</v>
      </c>
      <c r="CK814" s="13">
        <f t="shared" si="1691"/>
        <v>1905.0525</v>
      </c>
      <c r="CL814" s="11">
        <v>3</v>
      </c>
      <c r="CM814" s="11">
        <v>440</v>
      </c>
      <c r="CN814" s="11">
        <v>0.83</v>
      </c>
      <c r="CO814" s="16">
        <f t="shared" si="1692"/>
        <v>2.91196721311475</v>
      </c>
      <c r="CP814" s="11">
        <v>0.97</v>
      </c>
      <c r="CQ814" s="11">
        <v>2.11</v>
      </c>
      <c r="CR814" s="8">
        <f t="shared" si="1693"/>
        <v>3.0467</v>
      </c>
      <c r="CS814" s="9">
        <v>1.275</v>
      </c>
      <c r="CT814" s="17">
        <v>1.185</v>
      </c>
      <c r="CU814" s="18">
        <f t="shared" si="1694"/>
        <v>76607.7861015499</v>
      </c>
      <c r="DB814" s="11">
        <v>2171</v>
      </c>
      <c r="DC814" s="11">
        <v>0.65</v>
      </c>
      <c r="DD814" s="12">
        <v>1.35</v>
      </c>
      <c r="DE814" s="13">
        <f t="shared" si="1695"/>
        <v>1905.0525</v>
      </c>
      <c r="DF814" s="11">
        <v>3</v>
      </c>
      <c r="DG814" s="11">
        <v>440</v>
      </c>
      <c r="DH814" s="11">
        <v>0.83</v>
      </c>
      <c r="DI814" s="16">
        <f t="shared" si="1696"/>
        <v>2.91196721311475</v>
      </c>
      <c r="DJ814" s="11">
        <v>0.97</v>
      </c>
      <c r="DK814" s="11">
        <v>2.11</v>
      </c>
      <c r="DL814" s="8">
        <f t="shared" si="1697"/>
        <v>3.0467</v>
      </c>
      <c r="DM814" s="9">
        <v>1.275</v>
      </c>
      <c r="DN814" s="17">
        <v>1.185</v>
      </c>
      <c r="DO814" s="18">
        <f t="shared" si="1698"/>
        <v>76607.7861015499</v>
      </c>
      <c r="DV814" s="11">
        <v>2171</v>
      </c>
      <c r="DW814" s="11">
        <v>0.65</v>
      </c>
      <c r="DX814" s="12">
        <v>1.35</v>
      </c>
      <c r="DY814" s="13">
        <f t="shared" si="1699"/>
        <v>1905.0525</v>
      </c>
      <c r="DZ814" s="11">
        <v>3</v>
      </c>
      <c r="EA814" s="11">
        <v>440</v>
      </c>
      <c r="EB814" s="11">
        <v>0.92</v>
      </c>
      <c r="EC814" s="16">
        <f t="shared" si="1700"/>
        <v>3.00196721311475</v>
      </c>
      <c r="ED814" s="11">
        <v>0.97</v>
      </c>
      <c r="EE814" s="11">
        <v>2.91</v>
      </c>
      <c r="EF814" s="8">
        <f t="shared" si="1701"/>
        <v>3.8227</v>
      </c>
      <c r="EG814" s="9">
        <v>1.275</v>
      </c>
      <c r="EH814" s="17">
        <v>1.3</v>
      </c>
      <c r="EI814" s="18">
        <f t="shared" si="1702"/>
        <v>108707.097860746</v>
      </c>
    </row>
    <row r="815" customHeight="1" spans="6:140">
      <c r="F815" s="11">
        <v>2171</v>
      </c>
      <c r="G815" s="11">
        <v>0.65</v>
      </c>
      <c r="H815" s="12">
        <v>1.35</v>
      </c>
      <c r="I815" s="13">
        <f t="shared" si="1675"/>
        <v>1905.0525</v>
      </c>
      <c r="J815" s="11">
        <v>3</v>
      </c>
      <c r="K815" s="11">
        <v>440</v>
      </c>
      <c r="L815" s="11">
        <v>0.83</v>
      </c>
      <c r="M815" s="16">
        <f t="shared" si="1676"/>
        <v>2.91196721311475</v>
      </c>
      <c r="N815" s="11">
        <v>0.97</v>
      </c>
      <c r="O815" s="11">
        <v>2.11</v>
      </c>
      <c r="P815" s="8">
        <f t="shared" si="1677"/>
        <v>3.0467</v>
      </c>
      <c r="Q815" s="9">
        <v>1.275</v>
      </c>
      <c r="R815" s="17">
        <v>1.1</v>
      </c>
      <c r="S815" s="18">
        <f t="shared" si="1678"/>
        <v>71112.7128368818</v>
      </c>
      <c r="Z815" s="11">
        <v>2171</v>
      </c>
      <c r="AA815" s="11">
        <v>0.65</v>
      </c>
      <c r="AB815" s="12">
        <v>1.35</v>
      </c>
      <c r="AC815" s="13">
        <f t="shared" si="1679"/>
        <v>1905.0525</v>
      </c>
      <c r="AD815" s="11">
        <v>3</v>
      </c>
      <c r="AE815" s="11">
        <v>440</v>
      </c>
      <c r="AF815" s="11">
        <v>0.83</v>
      </c>
      <c r="AG815" s="16">
        <f t="shared" si="1680"/>
        <v>2.91196721311475</v>
      </c>
      <c r="AH815" s="11">
        <v>0.97</v>
      </c>
      <c r="AI815" s="11">
        <v>2.11</v>
      </c>
      <c r="AJ815" s="8">
        <f t="shared" si="1681"/>
        <v>3.0467</v>
      </c>
      <c r="AK815" s="9">
        <v>1.275</v>
      </c>
      <c r="AL815" s="17">
        <v>1.1</v>
      </c>
      <c r="AM815" s="18">
        <f t="shared" si="1682"/>
        <v>71112.7128368818</v>
      </c>
      <c r="AT815" s="11">
        <v>2171</v>
      </c>
      <c r="AU815" s="11">
        <v>0.65</v>
      </c>
      <c r="AV815" s="12">
        <v>1.35</v>
      </c>
      <c r="AW815" s="13">
        <f t="shared" si="1683"/>
        <v>1905.0525</v>
      </c>
      <c r="AX815" s="11">
        <v>3</v>
      </c>
      <c r="AY815" s="11">
        <v>440</v>
      </c>
      <c r="AZ815" s="11">
        <v>0.83</v>
      </c>
      <c r="BA815" s="16">
        <f t="shared" si="1684"/>
        <v>2.91196721311475</v>
      </c>
      <c r="BB815" s="11">
        <v>0.97</v>
      </c>
      <c r="BC815" s="11">
        <v>2.11</v>
      </c>
      <c r="BD815" s="8">
        <f t="shared" si="1685"/>
        <v>3.0467</v>
      </c>
      <c r="BE815" s="9">
        <v>1.275</v>
      </c>
      <c r="BF815" s="17">
        <v>1.115</v>
      </c>
      <c r="BG815" s="18">
        <f t="shared" si="1686"/>
        <v>72082.4316482938</v>
      </c>
      <c r="BN815" s="11">
        <v>2171</v>
      </c>
      <c r="BO815" s="11">
        <v>0.65</v>
      </c>
      <c r="BP815" s="12">
        <v>1.35</v>
      </c>
      <c r="BQ815" s="13">
        <f t="shared" si="1687"/>
        <v>1905.0525</v>
      </c>
      <c r="BR815" s="11">
        <v>3</v>
      </c>
      <c r="BS815" s="11">
        <v>440</v>
      </c>
      <c r="BT815" s="11">
        <v>0.83</v>
      </c>
      <c r="BU815" s="16">
        <f t="shared" si="1688"/>
        <v>2.91196721311475</v>
      </c>
      <c r="BV815" s="11">
        <v>0.97</v>
      </c>
      <c r="BW815" s="11">
        <v>2.11</v>
      </c>
      <c r="BX815" s="8">
        <f t="shared" si="1689"/>
        <v>3.0467</v>
      </c>
      <c r="BY815" s="9">
        <v>1.275</v>
      </c>
      <c r="BZ815" s="17">
        <v>1.115</v>
      </c>
      <c r="CA815" s="18">
        <f t="shared" si="1690"/>
        <v>72082.4316482938</v>
      </c>
      <c r="CH815" s="11">
        <v>2171</v>
      </c>
      <c r="CI815" s="11">
        <v>0.65</v>
      </c>
      <c r="CJ815" s="12">
        <v>1.35</v>
      </c>
      <c r="CK815" s="13">
        <f t="shared" si="1691"/>
        <v>1905.0525</v>
      </c>
      <c r="CL815" s="11">
        <v>3</v>
      </c>
      <c r="CM815" s="11">
        <v>440</v>
      </c>
      <c r="CN815" s="11">
        <v>0.83</v>
      </c>
      <c r="CO815" s="16">
        <f t="shared" si="1692"/>
        <v>2.91196721311475</v>
      </c>
      <c r="CP815" s="11">
        <v>0.97</v>
      </c>
      <c r="CQ815" s="11">
        <v>2.11</v>
      </c>
      <c r="CR815" s="8">
        <f t="shared" si="1693"/>
        <v>3.0467</v>
      </c>
      <c r="CS815" s="9">
        <v>1.275</v>
      </c>
      <c r="CT815" s="17">
        <v>1.185</v>
      </c>
      <c r="CU815" s="18">
        <f t="shared" si="1694"/>
        <v>76607.7861015499</v>
      </c>
      <c r="DB815" s="11">
        <v>2171</v>
      </c>
      <c r="DC815" s="11">
        <v>0.65</v>
      </c>
      <c r="DD815" s="12">
        <v>1.35</v>
      </c>
      <c r="DE815" s="13">
        <f t="shared" si="1695"/>
        <v>1905.0525</v>
      </c>
      <c r="DF815" s="11">
        <v>3</v>
      </c>
      <c r="DG815" s="11">
        <v>440</v>
      </c>
      <c r="DH815" s="11">
        <v>0.83</v>
      </c>
      <c r="DI815" s="16">
        <f t="shared" si="1696"/>
        <v>2.91196721311475</v>
      </c>
      <c r="DJ815" s="11">
        <v>0.97</v>
      </c>
      <c r="DK815" s="11">
        <v>2.11</v>
      </c>
      <c r="DL815" s="8">
        <f t="shared" si="1697"/>
        <v>3.0467</v>
      </c>
      <c r="DM815" s="9">
        <v>1.275</v>
      </c>
      <c r="DN815" s="17">
        <v>1.185</v>
      </c>
      <c r="DO815" s="18">
        <f t="shared" si="1698"/>
        <v>76607.7861015499</v>
      </c>
      <c r="DV815" s="11">
        <v>2171</v>
      </c>
      <c r="DW815" s="11">
        <v>0.65</v>
      </c>
      <c r="DX815" s="12">
        <v>1.35</v>
      </c>
      <c r="DY815" s="13">
        <f t="shared" si="1699"/>
        <v>1905.0525</v>
      </c>
      <c r="DZ815" s="11">
        <v>3</v>
      </c>
      <c r="EA815" s="11">
        <v>440</v>
      </c>
      <c r="EB815" s="11">
        <v>0.92</v>
      </c>
      <c r="EC815" s="16">
        <f t="shared" si="1700"/>
        <v>3.00196721311475</v>
      </c>
      <c r="ED815" s="11">
        <v>0.97</v>
      </c>
      <c r="EE815" s="11">
        <v>2.91</v>
      </c>
      <c r="EF815" s="8">
        <f t="shared" si="1701"/>
        <v>3.8227</v>
      </c>
      <c r="EG815" s="9">
        <v>1.275</v>
      </c>
      <c r="EH815" s="17">
        <v>1.3</v>
      </c>
      <c r="EI815" s="18">
        <f t="shared" si="1702"/>
        <v>108707.097860746</v>
      </c>
    </row>
    <row r="816" customHeight="1" spans="6:140">
      <c r="F816" s="11">
        <v>2171</v>
      </c>
      <c r="G816" s="11">
        <v>0.65</v>
      </c>
      <c r="H816" s="12">
        <v>1.35</v>
      </c>
      <c r="I816" s="13">
        <f t="shared" si="1675"/>
        <v>1905.0525</v>
      </c>
      <c r="J816" s="11">
        <v>3</v>
      </c>
      <c r="K816" s="11">
        <v>440</v>
      </c>
      <c r="L816" s="11">
        <v>0.83</v>
      </c>
      <c r="M816" s="16">
        <f t="shared" si="1676"/>
        <v>2.91196721311475</v>
      </c>
      <c r="N816" s="11">
        <v>0.97</v>
      </c>
      <c r="O816" s="11">
        <v>2.11</v>
      </c>
      <c r="P816" s="8">
        <f t="shared" si="1677"/>
        <v>3.0467</v>
      </c>
      <c r="Q816" s="9">
        <v>1.275</v>
      </c>
      <c r="R816" s="17">
        <v>1.1</v>
      </c>
      <c r="S816" s="18">
        <f t="shared" si="1678"/>
        <v>71112.7128368818</v>
      </c>
      <c r="Z816" s="11">
        <v>2171</v>
      </c>
      <c r="AA816" s="11">
        <v>0.65</v>
      </c>
      <c r="AB816" s="12">
        <v>1.35</v>
      </c>
      <c r="AC816" s="13">
        <f t="shared" si="1679"/>
        <v>1905.0525</v>
      </c>
      <c r="AD816" s="11">
        <v>3</v>
      </c>
      <c r="AE816" s="11">
        <v>440</v>
      </c>
      <c r="AF816" s="11">
        <v>0.83</v>
      </c>
      <c r="AG816" s="16">
        <f t="shared" si="1680"/>
        <v>2.91196721311475</v>
      </c>
      <c r="AH816" s="11">
        <v>0.97</v>
      </c>
      <c r="AI816" s="11">
        <v>2.11</v>
      </c>
      <c r="AJ816" s="8">
        <f t="shared" si="1681"/>
        <v>3.0467</v>
      </c>
      <c r="AK816" s="9">
        <v>1.275</v>
      </c>
      <c r="AL816" s="17">
        <v>1.1</v>
      </c>
      <c r="AM816" s="18">
        <f t="shared" si="1682"/>
        <v>71112.7128368818</v>
      </c>
      <c r="AT816" s="11">
        <v>2171</v>
      </c>
      <c r="AU816" s="11">
        <v>0.65</v>
      </c>
      <c r="AV816" s="12">
        <v>1.35</v>
      </c>
      <c r="AW816" s="13">
        <f t="shared" si="1683"/>
        <v>1905.0525</v>
      </c>
      <c r="AX816" s="11">
        <v>3</v>
      </c>
      <c r="AY816" s="11">
        <v>440</v>
      </c>
      <c r="AZ816" s="11">
        <v>0.83</v>
      </c>
      <c r="BA816" s="16">
        <f t="shared" si="1684"/>
        <v>2.91196721311475</v>
      </c>
      <c r="BB816" s="11">
        <v>0.97</v>
      </c>
      <c r="BC816" s="11">
        <v>2.11</v>
      </c>
      <c r="BD816" s="8">
        <f t="shared" si="1685"/>
        <v>3.0467</v>
      </c>
      <c r="BE816" s="9">
        <v>1.275</v>
      </c>
      <c r="BF816" s="17">
        <v>1.115</v>
      </c>
      <c r="BG816" s="18">
        <f t="shared" si="1686"/>
        <v>72082.4316482938</v>
      </c>
      <c r="BN816" s="11">
        <v>2171</v>
      </c>
      <c r="BO816" s="11">
        <v>0.65</v>
      </c>
      <c r="BP816" s="12">
        <v>1.35</v>
      </c>
      <c r="BQ816" s="13">
        <f t="shared" si="1687"/>
        <v>1905.0525</v>
      </c>
      <c r="BR816" s="11">
        <v>3</v>
      </c>
      <c r="BS816" s="11">
        <v>440</v>
      </c>
      <c r="BT816" s="11">
        <v>0.83</v>
      </c>
      <c r="BU816" s="16">
        <f t="shared" si="1688"/>
        <v>2.91196721311475</v>
      </c>
      <c r="BV816" s="11">
        <v>0.97</v>
      </c>
      <c r="BW816" s="11">
        <v>2.11</v>
      </c>
      <c r="BX816" s="8">
        <f t="shared" si="1689"/>
        <v>3.0467</v>
      </c>
      <c r="BY816" s="9">
        <v>1.275</v>
      </c>
      <c r="BZ816" s="17">
        <v>1.115</v>
      </c>
      <c r="CA816" s="18">
        <f t="shared" si="1690"/>
        <v>72082.4316482938</v>
      </c>
      <c r="CH816" s="11">
        <v>2171</v>
      </c>
      <c r="CI816" s="11">
        <v>0.65</v>
      </c>
      <c r="CJ816" s="12">
        <v>1.35</v>
      </c>
      <c r="CK816" s="13">
        <f t="shared" si="1691"/>
        <v>1905.0525</v>
      </c>
      <c r="CL816" s="11">
        <v>3</v>
      </c>
      <c r="CM816" s="11">
        <v>440</v>
      </c>
      <c r="CN816" s="11">
        <v>0.83</v>
      </c>
      <c r="CO816" s="16">
        <f t="shared" si="1692"/>
        <v>2.91196721311475</v>
      </c>
      <c r="CP816" s="11">
        <v>0.97</v>
      </c>
      <c r="CQ816" s="11">
        <v>2.11</v>
      </c>
      <c r="CR816" s="8">
        <f t="shared" si="1693"/>
        <v>3.0467</v>
      </c>
      <c r="CS816" s="9">
        <v>1.275</v>
      </c>
      <c r="CT816" s="17">
        <v>1.185</v>
      </c>
      <c r="CU816" s="18">
        <f t="shared" si="1694"/>
        <v>76607.7861015499</v>
      </c>
      <c r="DB816" s="11">
        <v>2171</v>
      </c>
      <c r="DC816" s="11">
        <v>0.65</v>
      </c>
      <c r="DD816" s="12">
        <v>1.35</v>
      </c>
      <c r="DE816" s="13">
        <f t="shared" si="1695"/>
        <v>1905.0525</v>
      </c>
      <c r="DF816" s="11">
        <v>3</v>
      </c>
      <c r="DG816" s="11">
        <v>440</v>
      </c>
      <c r="DH816" s="11">
        <v>0.83</v>
      </c>
      <c r="DI816" s="16">
        <f t="shared" si="1696"/>
        <v>2.91196721311475</v>
      </c>
      <c r="DJ816" s="11">
        <v>0.97</v>
      </c>
      <c r="DK816" s="11">
        <v>2.11</v>
      </c>
      <c r="DL816" s="8">
        <f t="shared" si="1697"/>
        <v>3.0467</v>
      </c>
      <c r="DM816" s="9">
        <v>1.275</v>
      </c>
      <c r="DN816" s="17">
        <v>1.185</v>
      </c>
      <c r="DO816" s="18">
        <f t="shared" si="1698"/>
        <v>76607.7861015499</v>
      </c>
      <c r="DV816" s="11">
        <v>2171</v>
      </c>
      <c r="DW816" s="11">
        <v>0.65</v>
      </c>
      <c r="DX816" s="12">
        <v>1.35</v>
      </c>
      <c r="DY816" s="13">
        <f t="shared" si="1699"/>
        <v>1905.0525</v>
      </c>
      <c r="DZ816" s="11">
        <v>3</v>
      </c>
      <c r="EA816" s="11">
        <v>440</v>
      </c>
      <c r="EB816" s="11">
        <v>0.92</v>
      </c>
      <c r="EC816" s="16">
        <f t="shared" si="1700"/>
        <v>3.00196721311475</v>
      </c>
      <c r="ED816" s="11">
        <v>0.97</v>
      </c>
      <c r="EE816" s="11">
        <v>2.91</v>
      </c>
      <c r="EF816" s="8">
        <f t="shared" si="1701"/>
        <v>3.8227</v>
      </c>
      <c r="EG816" s="9">
        <v>1.275</v>
      </c>
      <c r="EH816" s="17">
        <v>1.3</v>
      </c>
      <c r="EI816" s="18">
        <f t="shared" si="1702"/>
        <v>108707.097860746</v>
      </c>
    </row>
    <row r="817" customHeight="1" spans="6:139">
      <c r="F817" s="11">
        <v>2171</v>
      </c>
      <c r="G817" s="11">
        <v>0.65</v>
      </c>
      <c r="H817" s="12">
        <v>1.35</v>
      </c>
      <c r="I817" s="13">
        <f t="shared" si="1675"/>
        <v>1905.0525</v>
      </c>
      <c r="J817" s="11">
        <v>3</v>
      </c>
      <c r="K817" s="11">
        <v>440</v>
      </c>
      <c r="L817" s="11">
        <v>0.83</v>
      </c>
      <c r="M817" s="16">
        <f t="shared" si="1676"/>
        <v>2.91196721311475</v>
      </c>
      <c r="N817" s="11">
        <v>0.97</v>
      </c>
      <c r="O817" s="11">
        <v>2.11</v>
      </c>
      <c r="P817" s="8">
        <f t="shared" si="1677"/>
        <v>3.0467</v>
      </c>
      <c r="Q817" s="9">
        <v>1.275</v>
      </c>
      <c r="R817" s="17">
        <v>1.1</v>
      </c>
      <c r="S817" s="18">
        <f t="shared" si="1678"/>
        <v>71112.7128368818</v>
      </c>
      <c r="Z817" s="11">
        <v>2171</v>
      </c>
      <c r="AA817" s="11">
        <v>0.65</v>
      </c>
      <c r="AB817" s="12">
        <v>1.35</v>
      </c>
      <c r="AC817" s="13">
        <f t="shared" si="1679"/>
        <v>1905.0525</v>
      </c>
      <c r="AD817" s="11">
        <v>3</v>
      </c>
      <c r="AE817" s="11">
        <v>440</v>
      </c>
      <c r="AF817" s="11">
        <v>0.83</v>
      </c>
      <c r="AG817" s="16">
        <f t="shared" si="1680"/>
        <v>2.91196721311475</v>
      </c>
      <c r="AH817" s="11">
        <v>0.97</v>
      </c>
      <c r="AI817" s="11">
        <v>2.11</v>
      </c>
      <c r="AJ817" s="8">
        <f t="shared" si="1681"/>
        <v>3.0467</v>
      </c>
      <c r="AK817" s="9">
        <v>1.275</v>
      </c>
      <c r="AL817" s="17">
        <v>1.1</v>
      </c>
      <c r="AM817" s="18">
        <f t="shared" si="1682"/>
        <v>71112.7128368818</v>
      </c>
      <c r="AT817" s="11">
        <v>2171</v>
      </c>
      <c r="AU817" s="11">
        <v>0.65</v>
      </c>
      <c r="AV817" s="12">
        <v>1.35</v>
      </c>
      <c r="AW817" s="13">
        <f t="shared" si="1683"/>
        <v>1905.0525</v>
      </c>
      <c r="AX817" s="11">
        <v>3</v>
      </c>
      <c r="AY817" s="11">
        <v>440</v>
      </c>
      <c r="AZ817" s="11">
        <v>0.83</v>
      </c>
      <c r="BA817" s="16">
        <f t="shared" si="1684"/>
        <v>2.91196721311475</v>
      </c>
      <c r="BB817" s="11">
        <v>0.97</v>
      </c>
      <c r="BC817" s="11">
        <v>2.11</v>
      </c>
      <c r="BD817" s="8">
        <f t="shared" si="1685"/>
        <v>3.0467</v>
      </c>
      <c r="BE817" s="9">
        <v>1.275</v>
      </c>
      <c r="BF817" s="17">
        <v>1.115</v>
      </c>
      <c r="BG817" s="18">
        <f t="shared" si="1686"/>
        <v>72082.4316482938</v>
      </c>
      <c r="BN817" s="11">
        <v>2171</v>
      </c>
      <c r="BO817" s="11">
        <v>0.65</v>
      </c>
      <c r="BP817" s="12">
        <v>1.35</v>
      </c>
      <c r="BQ817" s="13">
        <f t="shared" si="1687"/>
        <v>1905.0525</v>
      </c>
      <c r="BR817" s="11">
        <v>3</v>
      </c>
      <c r="BS817" s="11">
        <v>440</v>
      </c>
      <c r="BT817" s="11">
        <v>0.83</v>
      </c>
      <c r="BU817" s="16">
        <f t="shared" si="1688"/>
        <v>2.91196721311475</v>
      </c>
      <c r="BV817" s="11">
        <v>0.97</v>
      </c>
      <c r="BW817" s="11">
        <v>2.11</v>
      </c>
      <c r="BX817" s="8">
        <f t="shared" si="1689"/>
        <v>3.0467</v>
      </c>
      <c r="BY817" s="9">
        <v>1.275</v>
      </c>
      <c r="BZ817" s="17">
        <v>1.115</v>
      </c>
      <c r="CA817" s="18">
        <f t="shared" si="1690"/>
        <v>72082.4316482938</v>
      </c>
      <c r="CH817" s="11">
        <v>2171</v>
      </c>
      <c r="CI817" s="11">
        <v>0.65</v>
      </c>
      <c r="CJ817" s="12">
        <v>1.35</v>
      </c>
      <c r="CK817" s="13">
        <f t="shared" si="1691"/>
        <v>1905.0525</v>
      </c>
      <c r="CL817" s="11">
        <v>3</v>
      </c>
      <c r="CM817" s="11">
        <v>440</v>
      </c>
      <c r="CN817" s="11">
        <v>0.83</v>
      </c>
      <c r="CO817" s="16">
        <f t="shared" si="1692"/>
        <v>2.91196721311475</v>
      </c>
      <c r="CP817" s="11">
        <v>0.97</v>
      </c>
      <c r="CQ817" s="11">
        <v>2.11</v>
      </c>
      <c r="CR817" s="8">
        <f t="shared" si="1693"/>
        <v>3.0467</v>
      </c>
      <c r="CS817" s="9">
        <v>1.275</v>
      </c>
      <c r="CT817" s="17">
        <v>1.185</v>
      </c>
      <c r="CU817" s="18">
        <f t="shared" si="1694"/>
        <v>76607.7861015499</v>
      </c>
      <c r="DB817" s="11">
        <v>2171</v>
      </c>
      <c r="DC817" s="11">
        <v>0.65</v>
      </c>
      <c r="DD817" s="12">
        <v>1.35</v>
      </c>
      <c r="DE817" s="13">
        <f t="shared" si="1695"/>
        <v>1905.0525</v>
      </c>
      <c r="DF817" s="11">
        <v>3</v>
      </c>
      <c r="DG817" s="11">
        <v>440</v>
      </c>
      <c r="DH817" s="11">
        <v>0.83</v>
      </c>
      <c r="DI817" s="16">
        <f t="shared" si="1696"/>
        <v>2.91196721311475</v>
      </c>
      <c r="DJ817" s="11">
        <v>0.97</v>
      </c>
      <c r="DK817" s="11">
        <v>2.11</v>
      </c>
      <c r="DL817" s="8">
        <f t="shared" si="1697"/>
        <v>3.0467</v>
      </c>
      <c r="DM817" s="9">
        <v>1.275</v>
      </c>
      <c r="DN817" s="17">
        <v>1.185</v>
      </c>
      <c r="DO817" s="18">
        <f t="shared" si="1698"/>
        <v>76607.7861015499</v>
      </c>
      <c r="DV817" s="11">
        <v>2171</v>
      </c>
      <c r="DW817" s="11">
        <v>0.65</v>
      </c>
      <c r="DX817" s="12">
        <v>1.35</v>
      </c>
      <c r="DY817" s="13">
        <f t="shared" si="1699"/>
        <v>1905.0525</v>
      </c>
      <c r="DZ817" s="11">
        <v>3</v>
      </c>
      <c r="EA817" s="11">
        <v>440</v>
      </c>
      <c r="EB817" s="11">
        <v>0.92</v>
      </c>
      <c r="EC817" s="16">
        <f t="shared" si="1700"/>
        <v>3.00196721311475</v>
      </c>
      <c r="ED817" s="11">
        <v>0.97</v>
      </c>
      <c r="EE817" s="11">
        <v>2.91</v>
      </c>
      <c r="EF817" s="8">
        <f t="shared" si="1701"/>
        <v>3.8227</v>
      </c>
      <c r="EG817" s="9">
        <v>1.275</v>
      </c>
      <c r="EH817" s="17">
        <v>1.3</v>
      </c>
      <c r="EI817" s="18">
        <f t="shared" si="1702"/>
        <v>108707.097860746</v>
      </c>
    </row>
    <row r="818" customHeight="1" spans="6:139">
      <c r="F818" s="11">
        <v>2171</v>
      </c>
      <c r="G818" s="11">
        <v>0.65</v>
      </c>
      <c r="H818" s="12">
        <v>1.35</v>
      </c>
      <c r="I818" s="13">
        <f t="shared" si="1675"/>
        <v>1905.0525</v>
      </c>
      <c r="J818" s="11">
        <v>3</v>
      </c>
      <c r="K818" s="11">
        <v>190</v>
      </c>
      <c r="L818" s="11">
        <v>0.83</v>
      </c>
      <c r="M818" s="16">
        <f t="shared" si="1676"/>
        <v>2.35054794520548</v>
      </c>
      <c r="N818" s="11">
        <v>0.97</v>
      </c>
      <c r="O818" s="11">
        <v>2.11</v>
      </c>
      <c r="P818" s="8">
        <f t="shared" si="1677"/>
        <v>3.0467</v>
      </c>
      <c r="Q818" s="9">
        <v>1.075</v>
      </c>
      <c r="R818" s="17">
        <v>1.1</v>
      </c>
      <c r="S818" s="18">
        <f t="shared" si="1678"/>
        <v>48398.0829328331</v>
      </c>
      <c r="Z818" s="11">
        <v>2171</v>
      </c>
      <c r="AA818" s="11">
        <v>0.65</v>
      </c>
      <c r="AB818" s="12">
        <v>1.35</v>
      </c>
      <c r="AC818" s="13">
        <f t="shared" si="1679"/>
        <v>1905.0525</v>
      </c>
      <c r="AD818" s="11">
        <v>3</v>
      </c>
      <c r="AE818" s="11">
        <v>190</v>
      </c>
      <c r="AF818" s="11">
        <v>0.83</v>
      </c>
      <c r="AG818" s="16">
        <f t="shared" si="1680"/>
        <v>2.35054794520548</v>
      </c>
      <c r="AH818" s="11">
        <v>0.97</v>
      </c>
      <c r="AI818" s="11">
        <v>2.11</v>
      </c>
      <c r="AJ818" s="8">
        <f t="shared" si="1681"/>
        <v>3.0467</v>
      </c>
      <c r="AK818" s="9">
        <v>1.075</v>
      </c>
      <c r="AL818" s="17">
        <v>1.1</v>
      </c>
      <c r="AM818" s="18">
        <f t="shared" si="1682"/>
        <v>48398.0829328331</v>
      </c>
      <c r="AT818" s="11">
        <v>2171</v>
      </c>
      <c r="AU818" s="11">
        <v>0.65</v>
      </c>
      <c r="AV818" s="12">
        <v>1.35</v>
      </c>
      <c r="AW818" s="13">
        <f t="shared" si="1683"/>
        <v>1905.0525</v>
      </c>
      <c r="AX818" s="11">
        <v>3</v>
      </c>
      <c r="AY818" s="11">
        <v>190</v>
      </c>
      <c r="AZ818" s="11">
        <v>0.83</v>
      </c>
      <c r="BA818" s="16">
        <f t="shared" si="1684"/>
        <v>2.35054794520548</v>
      </c>
      <c r="BB818" s="11">
        <v>0.97</v>
      </c>
      <c r="BC818" s="11">
        <v>2.11</v>
      </c>
      <c r="BD818" s="8">
        <f t="shared" si="1685"/>
        <v>3.0467</v>
      </c>
      <c r="BE818" s="9">
        <v>1.075</v>
      </c>
      <c r="BF818" s="17">
        <v>1.115</v>
      </c>
      <c r="BG818" s="18">
        <f t="shared" si="1686"/>
        <v>49058.0567910081</v>
      </c>
      <c r="BN818" s="11">
        <v>2171</v>
      </c>
      <c r="BO818" s="11">
        <v>0.65</v>
      </c>
      <c r="BP818" s="12">
        <v>1.35</v>
      </c>
      <c r="BQ818" s="13">
        <f t="shared" si="1687"/>
        <v>1905.0525</v>
      </c>
      <c r="BR818" s="11">
        <v>3</v>
      </c>
      <c r="BS818" s="11">
        <v>190</v>
      </c>
      <c r="BT818" s="11">
        <v>0.83</v>
      </c>
      <c r="BU818" s="16">
        <f t="shared" si="1688"/>
        <v>2.35054794520548</v>
      </c>
      <c r="BV818" s="11">
        <v>0.97</v>
      </c>
      <c r="BW818" s="11">
        <v>2.11</v>
      </c>
      <c r="BX818" s="8">
        <f t="shared" si="1689"/>
        <v>3.0467</v>
      </c>
      <c r="BY818" s="9">
        <v>1.075</v>
      </c>
      <c r="BZ818" s="17">
        <v>1.115</v>
      </c>
      <c r="CA818" s="18">
        <f t="shared" si="1690"/>
        <v>49058.0567910081</v>
      </c>
      <c r="CH818" s="11">
        <v>2171</v>
      </c>
      <c r="CI818" s="11">
        <v>0.65</v>
      </c>
      <c r="CJ818" s="12">
        <v>1.35</v>
      </c>
      <c r="CK818" s="13">
        <f t="shared" si="1691"/>
        <v>1905.0525</v>
      </c>
      <c r="CL818" s="11">
        <v>3</v>
      </c>
      <c r="CM818" s="11">
        <v>190</v>
      </c>
      <c r="CN818" s="11">
        <v>0.83</v>
      </c>
      <c r="CO818" s="16">
        <f t="shared" si="1692"/>
        <v>2.35054794520548</v>
      </c>
      <c r="CP818" s="11">
        <v>0.97</v>
      </c>
      <c r="CQ818" s="11">
        <v>2.11</v>
      </c>
      <c r="CR818" s="8">
        <f t="shared" si="1693"/>
        <v>3.0467</v>
      </c>
      <c r="CS818" s="9">
        <v>1.075</v>
      </c>
      <c r="CT818" s="17">
        <v>1.185</v>
      </c>
      <c r="CU818" s="18">
        <f t="shared" si="1694"/>
        <v>52137.9347958247</v>
      </c>
      <c r="DB818" s="11">
        <v>2171</v>
      </c>
      <c r="DC818" s="11">
        <v>0.65</v>
      </c>
      <c r="DD818" s="12">
        <v>1.35</v>
      </c>
      <c r="DE818" s="13">
        <f t="shared" si="1695"/>
        <v>1905.0525</v>
      </c>
      <c r="DF818" s="11">
        <v>3</v>
      </c>
      <c r="DG818" s="11">
        <v>190</v>
      </c>
      <c r="DH818" s="11">
        <v>0.83</v>
      </c>
      <c r="DI818" s="16">
        <f t="shared" si="1696"/>
        <v>2.35054794520548</v>
      </c>
      <c r="DJ818" s="11">
        <v>0.97</v>
      </c>
      <c r="DK818" s="11">
        <v>2.11</v>
      </c>
      <c r="DL818" s="8">
        <f t="shared" si="1697"/>
        <v>3.0467</v>
      </c>
      <c r="DM818" s="9">
        <v>1.075</v>
      </c>
      <c r="DN818" s="17">
        <v>1.185</v>
      </c>
      <c r="DO818" s="18">
        <f t="shared" si="1698"/>
        <v>52137.9347958247</v>
      </c>
      <c r="DV818" s="11">
        <v>2171</v>
      </c>
      <c r="DW818" s="11">
        <v>0.65</v>
      </c>
      <c r="DX818" s="12">
        <v>1.35</v>
      </c>
      <c r="DY818" s="13">
        <f t="shared" si="1699"/>
        <v>1905.0525</v>
      </c>
      <c r="DZ818" s="11">
        <v>3</v>
      </c>
      <c r="EA818" s="11">
        <v>190</v>
      </c>
      <c r="EB818" s="11">
        <v>0.92</v>
      </c>
      <c r="EC818" s="16">
        <f t="shared" si="1700"/>
        <v>2.44054794520548</v>
      </c>
      <c r="ED818" s="11">
        <v>0.97</v>
      </c>
      <c r="EE818" s="11">
        <v>2.91</v>
      </c>
      <c r="EF818" s="8">
        <f t="shared" si="1701"/>
        <v>3.8227</v>
      </c>
      <c r="EG818" s="9">
        <v>1.075</v>
      </c>
      <c r="EH818" s="17">
        <v>1.3</v>
      </c>
      <c r="EI818" s="18">
        <f t="shared" si="1702"/>
        <v>74513.9490180841</v>
      </c>
    </row>
    <row r="819" customHeight="1" spans="6:139">
      <c r="F819" s="11">
        <v>2171</v>
      </c>
      <c r="G819" s="11">
        <v>0.65</v>
      </c>
      <c r="H819" s="12">
        <v>1.35</v>
      </c>
      <c r="I819" s="13">
        <f t="shared" si="1675"/>
        <v>1905.0525</v>
      </c>
      <c r="J819" s="11">
        <v>3</v>
      </c>
      <c r="K819" s="11">
        <v>190</v>
      </c>
      <c r="L819" s="11">
        <v>0.83</v>
      </c>
      <c r="M819" s="16">
        <f t="shared" si="1676"/>
        <v>2.35054794520548</v>
      </c>
      <c r="N819" s="11">
        <v>0.97</v>
      </c>
      <c r="O819" s="11">
        <v>2.11</v>
      </c>
      <c r="P819" s="8">
        <f t="shared" si="1677"/>
        <v>3.0467</v>
      </c>
      <c r="Q819" s="9">
        <v>1.075</v>
      </c>
      <c r="R819" s="17">
        <v>1.1</v>
      </c>
      <c r="S819" s="18">
        <f t="shared" si="1678"/>
        <v>48398.0829328331</v>
      </c>
      <c r="Z819" s="11">
        <v>2171</v>
      </c>
      <c r="AA819" s="11">
        <v>0.65</v>
      </c>
      <c r="AB819" s="12">
        <v>1.35</v>
      </c>
      <c r="AC819" s="13">
        <f t="shared" si="1679"/>
        <v>1905.0525</v>
      </c>
      <c r="AD819" s="11">
        <v>3</v>
      </c>
      <c r="AE819" s="11">
        <v>190</v>
      </c>
      <c r="AF819" s="11">
        <v>0.83</v>
      </c>
      <c r="AG819" s="16">
        <f t="shared" si="1680"/>
        <v>2.35054794520548</v>
      </c>
      <c r="AH819" s="11">
        <v>0.97</v>
      </c>
      <c r="AI819" s="11">
        <v>2.11</v>
      </c>
      <c r="AJ819" s="8">
        <f t="shared" si="1681"/>
        <v>3.0467</v>
      </c>
      <c r="AK819" s="9">
        <v>1.075</v>
      </c>
      <c r="AL819" s="17">
        <v>1.1</v>
      </c>
      <c r="AM819" s="18">
        <f t="shared" si="1682"/>
        <v>48398.0829328331</v>
      </c>
      <c r="AT819" s="11">
        <v>2171</v>
      </c>
      <c r="AU819" s="11">
        <v>0.65</v>
      </c>
      <c r="AV819" s="12">
        <v>1.35</v>
      </c>
      <c r="AW819" s="13">
        <f t="shared" si="1683"/>
        <v>1905.0525</v>
      </c>
      <c r="AX819" s="11">
        <v>3</v>
      </c>
      <c r="AY819" s="11">
        <v>190</v>
      </c>
      <c r="AZ819" s="11">
        <v>0.83</v>
      </c>
      <c r="BA819" s="16">
        <f t="shared" si="1684"/>
        <v>2.35054794520548</v>
      </c>
      <c r="BB819" s="11">
        <v>0.97</v>
      </c>
      <c r="BC819" s="11">
        <v>2.11</v>
      </c>
      <c r="BD819" s="8">
        <f t="shared" si="1685"/>
        <v>3.0467</v>
      </c>
      <c r="BE819" s="9">
        <v>1.075</v>
      </c>
      <c r="BF819" s="17">
        <v>1.115</v>
      </c>
      <c r="BG819" s="18">
        <f t="shared" si="1686"/>
        <v>49058.0567910081</v>
      </c>
      <c r="BN819" s="11">
        <v>2171</v>
      </c>
      <c r="BO819" s="11">
        <v>0.65</v>
      </c>
      <c r="BP819" s="12">
        <v>1.35</v>
      </c>
      <c r="BQ819" s="13">
        <f t="shared" si="1687"/>
        <v>1905.0525</v>
      </c>
      <c r="BR819" s="11">
        <v>3</v>
      </c>
      <c r="BS819" s="11">
        <v>190</v>
      </c>
      <c r="BT819" s="11">
        <v>0.83</v>
      </c>
      <c r="BU819" s="16">
        <f t="shared" si="1688"/>
        <v>2.35054794520548</v>
      </c>
      <c r="BV819" s="11">
        <v>0.97</v>
      </c>
      <c r="BW819" s="11">
        <v>2.11</v>
      </c>
      <c r="BX819" s="8">
        <f t="shared" si="1689"/>
        <v>3.0467</v>
      </c>
      <c r="BY819" s="9">
        <v>1.075</v>
      </c>
      <c r="BZ819" s="17">
        <v>1.115</v>
      </c>
      <c r="CA819" s="18">
        <f t="shared" si="1690"/>
        <v>49058.0567910081</v>
      </c>
      <c r="CH819" s="11">
        <v>2171</v>
      </c>
      <c r="CI819" s="11">
        <v>0.65</v>
      </c>
      <c r="CJ819" s="12">
        <v>1.35</v>
      </c>
      <c r="CK819" s="13">
        <f t="shared" si="1691"/>
        <v>1905.0525</v>
      </c>
      <c r="CL819" s="11">
        <v>3</v>
      </c>
      <c r="CM819" s="11">
        <v>190</v>
      </c>
      <c r="CN819" s="11">
        <v>0.83</v>
      </c>
      <c r="CO819" s="16">
        <f t="shared" si="1692"/>
        <v>2.35054794520548</v>
      </c>
      <c r="CP819" s="11">
        <v>0.97</v>
      </c>
      <c r="CQ819" s="11">
        <v>2.11</v>
      </c>
      <c r="CR819" s="8">
        <f t="shared" si="1693"/>
        <v>3.0467</v>
      </c>
      <c r="CS819" s="9">
        <v>1.075</v>
      </c>
      <c r="CT819" s="17">
        <v>1.185</v>
      </c>
      <c r="CU819" s="18">
        <f t="shared" si="1694"/>
        <v>52137.9347958247</v>
      </c>
      <c r="DB819" s="11">
        <v>2171</v>
      </c>
      <c r="DC819" s="11">
        <v>0.65</v>
      </c>
      <c r="DD819" s="12">
        <v>1.35</v>
      </c>
      <c r="DE819" s="13">
        <f t="shared" si="1695"/>
        <v>1905.0525</v>
      </c>
      <c r="DF819" s="11">
        <v>3</v>
      </c>
      <c r="DG819" s="11">
        <v>190</v>
      </c>
      <c r="DH819" s="11">
        <v>0.83</v>
      </c>
      <c r="DI819" s="16">
        <f t="shared" si="1696"/>
        <v>2.35054794520548</v>
      </c>
      <c r="DJ819" s="11">
        <v>0.97</v>
      </c>
      <c r="DK819" s="11">
        <v>2.11</v>
      </c>
      <c r="DL819" s="8">
        <f t="shared" si="1697"/>
        <v>3.0467</v>
      </c>
      <c r="DM819" s="9">
        <v>1.075</v>
      </c>
      <c r="DN819" s="17">
        <v>1.185</v>
      </c>
      <c r="DO819" s="18">
        <f t="shared" si="1698"/>
        <v>52137.9347958247</v>
      </c>
      <c r="DV819" s="11">
        <v>2171</v>
      </c>
      <c r="DW819" s="11">
        <v>0.65</v>
      </c>
      <c r="DX819" s="12">
        <v>1.35</v>
      </c>
      <c r="DY819" s="13">
        <f t="shared" si="1699"/>
        <v>1905.0525</v>
      </c>
      <c r="DZ819" s="11">
        <v>3</v>
      </c>
      <c r="EA819" s="11">
        <v>190</v>
      </c>
      <c r="EB819" s="11">
        <v>0.92</v>
      </c>
      <c r="EC819" s="16">
        <f t="shared" si="1700"/>
        <v>2.44054794520548</v>
      </c>
      <c r="ED819" s="11">
        <v>0.97</v>
      </c>
      <c r="EE819" s="11">
        <v>2.91</v>
      </c>
      <c r="EF819" s="8">
        <f t="shared" si="1701"/>
        <v>3.8227</v>
      </c>
      <c r="EG819" s="9">
        <v>1.075</v>
      </c>
      <c r="EH819" s="17">
        <v>1.3</v>
      </c>
      <c r="EI819" s="18">
        <f t="shared" si="1702"/>
        <v>74513.9490180841</v>
      </c>
    </row>
    <row r="820" customHeight="1" spans="6:139">
      <c r="F820" s="11">
        <v>2171</v>
      </c>
      <c r="G820" s="11">
        <v>0.65</v>
      </c>
      <c r="H820" s="12">
        <v>1.35</v>
      </c>
      <c r="I820" s="13">
        <f t="shared" si="1675"/>
        <v>1905.0525</v>
      </c>
      <c r="J820" s="11">
        <v>3</v>
      </c>
      <c r="K820" s="11">
        <v>190</v>
      </c>
      <c r="L820" s="11">
        <v>0.83</v>
      </c>
      <c r="M820" s="16">
        <f t="shared" si="1676"/>
        <v>2.35054794520548</v>
      </c>
      <c r="N820" s="11">
        <v>0.97</v>
      </c>
      <c r="O820" s="11">
        <v>2.11</v>
      </c>
      <c r="P820" s="8">
        <f t="shared" si="1677"/>
        <v>3.0467</v>
      </c>
      <c r="Q820" s="9">
        <v>1.075</v>
      </c>
      <c r="R820" s="17">
        <v>1.1</v>
      </c>
      <c r="S820" s="18">
        <f t="shared" si="1678"/>
        <v>48398.0829328331</v>
      </c>
      <c r="Z820" s="11">
        <v>2171</v>
      </c>
      <c r="AA820" s="11">
        <v>0.65</v>
      </c>
      <c r="AB820" s="12">
        <v>1.35</v>
      </c>
      <c r="AC820" s="13">
        <f t="shared" si="1679"/>
        <v>1905.0525</v>
      </c>
      <c r="AD820" s="11">
        <v>3</v>
      </c>
      <c r="AE820" s="11">
        <v>190</v>
      </c>
      <c r="AF820" s="11">
        <v>0.83</v>
      </c>
      <c r="AG820" s="16">
        <f t="shared" si="1680"/>
        <v>2.35054794520548</v>
      </c>
      <c r="AH820" s="11">
        <v>0.97</v>
      </c>
      <c r="AI820" s="11">
        <v>2.11</v>
      </c>
      <c r="AJ820" s="8">
        <f t="shared" si="1681"/>
        <v>3.0467</v>
      </c>
      <c r="AK820" s="9">
        <v>1.075</v>
      </c>
      <c r="AL820" s="17">
        <v>1.1</v>
      </c>
      <c r="AM820" s="18">
        <f t="shared" si="1682"/>
        <v>48398.0829328331</v>
      </c>
      <c r="AT820" s="11">
        <v>2171</v>
      </c>
      <c r="AU820" s="11">
        <v>0.65</v>
      </c>
      <c r="AV820" s="12">
        <v>1.35</v>
      </c>
      <c r="AW820" s="13">
        <f t="shared" si="1683"/>
        <v>1905.0525</v>
      </c>
      <c r="AX820" s="11">
        <v>3</v>
      </c>
      <c r="AY820" s="11">
        <v>190</v>
      </c>
      <c r="AZ820" s="11">
        <v>0.83</v>
      </c>
      <c r="BA820" s="16">
        <f t="shared" si="1684"/>
        <v>2.35054794520548</v>
      </c>
      <c r="BB820" s="11">
        <v>0.97</v>
      </c>
      <c r="BC820" s="11">
        <v>2.11</v>
      </c>
      <c r="BD820" s="8">
        <f t="shared" si="1685"/>
        <v>3.0467</v>
      </c>
      <c r="BE820" s="9">
        <v>1.075</v>
      </c>
      <c r="BF820" s="17">
        <v>1.115</v>
      </c>
      <c r="BG820" s="18">
        <f t="shared" si="1686"/>
        <v>49058.0567910081</v>
      </c>
      <c r="BN820" s="11">
        <v>2171</v>
      </c>
      <c r="BO820" s="11">
        <v>0.65</v>
      </c>
      <c r="BP820" s="12">
        <v>1.35</v>
      </c>
      <c r="BQ820" s="13">
        <f t="shared" si="1687"/>
        <v>1905.0525</v>
      </c>
      <c r="BR820" s="11">
        <v>3</v>
      </c>
      <c r="BS820" s="11">
        <v>190</v>
      </c>
      <c r="BT820" s="11">
        <v>0.83</v>
      </c>
      <c r="BU820" s="16">
        <f t="shared" si="1688"/>
        <v>2.35054794520548</v>
      </c>
      <c r="BV820" s="11">
        <v>0.97</v>
      </c>
      <c r="BW820" s="11">
        <v>2.11</v>
      </c>
      <c r="BX820" s="8">
        <f t="shared" si="1689"/>
        <v>3.0467</v>
      </c>
      <c r="BY820" s="9">
        <v>1.075</v>
      </c>
      <c r="BZ820" s="17">
        <v>1.115</v>
      </c>
      <c r="CA820" s="18">
        <f t="shared" si="1690"/>
        <v>49058.0567910081</v>
      </c>
      <c r="CH820" s="11">
        <v>2171</v>
      </c>
      <c r="CI820" s="11">
        <v>0.65</v>
      </c>
      <c r="CJ820" s="12">
        <v>1.35</v>
      </c>
      <c r="CK820" s="13">
        <f t="shared" si="1691"/>
        <v>1905.0525</v>
      </c>
      <c r="CL820" s="11">
        <v>3</v>
      </c>
      <c r="CM820" s="11">
        <v>190</v>
      </c>
      <c r="CN820" s="11">
        <v>0.83</v>
      </c>
      <c r="CO820" s="16">
        <f t="shared" si="1692"/>
        <v>2.35054794520548</v>
      </c>
      <c r="CP820" s="11">
        <v>0.97</v>
      </c>
      <c r="CQ820" s="11">
        <v>2.11</v>
      </c>
      <c r="CR820" s="8">
        <f t="shared" si="1693"/>
        <v>3.0467</v>
      </c>
      <c r="CS820" s="9">
        <v>1.075</v>
      </c>
      <c r="CT820" s="17">
        <v>1.185</v>
      </c>
      <c r="CU820" s="18">
        <f t="shared" si="1694"/>
        <v>52137.9347958247</v>
      </c>
      <c r="DB820" s="11">
        <v>2171</v>
      </c>
      <c r="DC820" s="11">
        <v>0.65</v>
      </c>
      <c r="DD820" s="12">
        <v>1.35</v>
      </c>
      <c r="DE820" s="13">
        <f t="shared" si="1695"/>
        <v>1905.0525</v>
      </c>
      <c r="DF820" s="11">
        <v>3</v>
      </c>
      <c r="DG820" s="11">
        <v>190</v>
      </c>
      <c r="DH820" s="11">
        <v>0.83</v>
      </c>
      <c r="DI820" s="16">
        <f t="shared" si="1696"/>
        <v>2.35054794520548</v>
      </c>
      <c r="DJ820" s="11">
        <v>0.97</v>
      </c>
      <c r="DK820" s="11">
        <v>2.11</v>
      </c>
      <c r="DL820" s="8">
        <f t="shared" si="1697"/>
        <v>3.0467</v>
      </c>
      <c r="DM820" s="9">
        <v>1.075</v>
      </c>
      <c r="DN820" s="17">
        <v>1.185</v>
      </c>
      <c r="DO820" s="18">
        <f t="shared" si="1698"/>
        <v>52137.9347958247</v>
      </c>
      <c r="DV820" s="11">
        <v>2171</v>
      </c>
      <c r="DW820" s="11">
        <v>0.65</v>
      </c>
      <c r="DX820" s="12">
        <v>1.35</v>
      </c>
      <c r="DY820" s="13">
        <f t="shared" si="1699"/>
        <v>1905.0525</v>
      </c>
      <c r="DZ820" s="11">
        <v>3</v>
      </c>
      <c r="EA820" s="11">
        <v>190</v>
      </c>
      <c r="EB820" s="11">
        <v>0.92</v>
      </c>
      <c r="EC820" s="16">
        <f t="shared" si="1700"/>
        <v>2.44054794520548</v>
      </c>
      <c r="ED820" s="11">
        <v>0.97</v>
      </c>
      <c r="EE820" s="11">
        <v>2.91</v>
      </c>
      <c r="EF820" s="8">
        <f t="shared" si="1701"/>
        <v>3.8227</v>
      </c>
      <c r="EG820" s="9">
        <v>1.075</v>
      </c>
      <c r="EH820" s="17">
        <v>1.3</v>
      </c>
      <c r="EI820" s="18">
        <f t="shared" si="1702"/>
        <v>74513.9490180841</v>
      </c>
    </row>
    <row r="821" customHeight="1" spans="6:139">
      <c r="F821" s="11">
        <v>2171</v>
      </c>
      <c r="G821" s="11">
        <v>0.65</v>
      </c>
      <c r="H821" s="12">
        <v>1.35</v>
      </c>
      <c r="I821" s="13">
        <f t="shared" si="1675"/>
        <v>1905.0525</v>
      </c>
      <c r="J821" s="11">
        <v>3</v>
      </c>
      <c r="K821" s="11">
        <v>190</v>
      </c>
      <c r="L821" s="11">
        <v>0.83</v>
      </c>
      <c r="M821" s="16">
        <f t="shared" si="1676"/>
        <v>2.35054794520548</v>
      </c>
      <c r="N821" s="11">
        <v>0.97</v>
      </c>
      <c r="O821" s="11">
        <v>2.11</v>
      </c>
      <c r="P821" s="8">
        <f t="shared" si="1677"/>
        <v>3.0467</v>
      </c>
      <c r="Q821" s="9">
        <v>1.075</v>
      </c>
      <c r="R821" s="17">
        <v>1.1</v>
      </c>
      <c r="S821" s="18">
        <f t="shared" si="1678"/>
        <v>48398.0829328331</v>
      </c>
      <c r="Z821" s="11">
        <v>2171</v>
      </c>
      <c r="AA821" s="11">
        <v>0.65</v>
      </c>
      <c r="AB821" s="12">
        <v>1.35</v>
      </c>
      <c r="AC821" s="13">
        <f t="shared" si="1679"/>
        <v>1905.0525</v>
      </c>
      <c r="AD821" s="11">
        <v>3</v>
      </c>
      <c r="AE821" s="11">
        <v>190</v>
      </c>
      <c r="AF821" s="11">
        <v>0.83</v>
      </c>
      <c r="AG821" s="16">
        <f t="shared" si="1680"/>
        <v>2.35054794520548</v>
      </c>
      <c r="AH821" s="11">
        <v>0.97</v>
      </c>
      <c r="AI821" s="11">
        <v>2.11</v>
      </c>
      <c r="AJ821" s="8">
        <f t="shared" si="1681"/>
        <v>3.0467</v>
      </c>
      <c r="AK821" s="9">
        <v>1.075</v>
      </c>
      <c r="AL821" s="17">
        <v>1.1</v>
      </c>
      <c r="AM821" s="18">
        <f t="shared" si="1682"/>
        <v>48398.0829328331</v>
      </c>
      <c r="AT821" s="11">
        <v>2171</v>
      </c>
      <c r="AU821" s="11">
        <v>0.65</v>
      </c>
      <c r="AV821" s="12">
        <v>1.35</v>
      </c>
      <c r="AW821" s="13">
        <f t="shared" si="1683"/>
        <v>1905.0525</v>
      </c>
      <c r="AX821" s="11">
        <v>3</v>
      </c>
      <c r="AY821" s="11">
        <v>190</v>
      </c>
      <c r="AZ821" s="11">
        <v>0.83</v>
      </c>
      <c r="BA821" s="16">
        <f t="shared" si="1684"/>
        <v>2.35054794520548</v>
      </c>
      <c r="BB821" s="11">
        <v>0.97</v>
      </c>
      <c r="BC821" s="11">
        <v>2.11</v>
      </c>
      <c r="BD821" s="8">
        <f t="shared" si="1685"/>
        <v>3.0467</v>
      </c>
      <c r="BE821" s="9">
        <v>1.075</v>
      </c>
      <c r="BF821" s="17">
        <v>1.115</v>
      </c>
      <c r="BG821" s="18">
        <f t="shared" si="1686"/>
        <v>49058.0567910081</v>
      </c>
      <c r="BN821" s="11">
        <v>2171</v>
      </c>
      <c r="BO821" s="11">
        <v>0.65</v>
      </c>
      <c r="BP821" s="12">
        <v>1.35</v>
      </c>
      <c r="BQ821" s="13">
        <f t="shared" si="1687"/>
        <v>1905.0525</v>
      </c>
      <c r="BR821" s="11">
        <v>3</v>
      </c>
      <c r="BS821" s="11">
        <v>190</v>
      </c>
      <c r="BT821" s="11">
        <v>0.83</v>
      </c>
      <c r="BU821" s="16">
        <f t="shared" si="1688"/>
        <v>2.35054794520548</v>
      </c>
      <c r="BV821" s="11">
        <v>0.97</v>
      </c>
      <c r="BW821" s="11">
        <v>2.11</v>
      </c>
      <c r="BX821" s="8">
        <f t="shared" si="1689"/>
        <v>3.0467</v>
      </c>
      <c r="BY821" s="9">
        <v>1.075</v>
      </c>
      <c r="BZ821" s="17">
        <v>1.115</v>
      </c>
      <c r="CA821" s="18">
        <f t="shared" si="1690"/>
        <v>49058.0567910081</v>
      </c>
      <c r="CH821" s="11">
        <v>2171</v>
      </c>
      <c r="CI821" s="11">
        <v>0.65</v>
      </c>
      <c r="CJ821" s="12">
        <v>1.35</v>
      </c>
      <c r="CK821" s="13">
        <f t="shared" si="1691"/>
        <v>1905.0525</v>
      </c>
      <c r="CL821" s="11">
        <v>3</v>
      </c>
      <c r="CM821" s="11">
        <v>190</v>
      </c>
      <c r="CN821" s="11">
        <v>0.83</v>
      </c>
      <c r="CO821" s="16">
        <f t="shared" si="1692"/>
        <v>2.35054794520548</v>
      </c>
      <c r="CP821" s="11">
        <v>0.97</v>
      </c>
      <c r="CQ821" s="11">
        <v>2.11</v>
      </c>
      <c r="CR821" s="8">
        <f t="shared" si="1693"/>
        <v>3.0467</v>
      </c>
      <c r="CS821" s="9">
        <v>1.075</v>
      </c>
      <c r="CT821" s="17">
        <v>1.185</v>
      </c>
      <c r="CU821" s="18">
        <f t="shared" si="1694"/>
        <v>52137.9347958247</v>
      </c>
      <c r="DB821" s="11">
        <v>2171</v>
      </c>
      <c r="DC821" s="11">
        <v>0.65</v>
      </c>
      <c r="DD821" s="12">
        <v>1.35</v>
      </c>
      <c r="DE821" s="13">
        <f t="shared" si="1695"/>
        <v>1905.0525</v>
      </c>
      <c r="DF821" s="11">
        <v>3</v>
      </c>
      <c r="DG821" s="11">
        <v>190</v>
      </c>
      <c r="DH821" s="11">
        <v>0.83</v>
      </c>
      <c r="DI821" s="16">
        <f t="shared" si="1696"/>
        <v>2.35054794520548</v>
      </c>
      <c r="DJ821" s="11">
        <v>0.97</v>
      </c>
      <c r="DK821" s="11">
        <v>2.11</v>
      </c>
      <c r="DL821" s="8">
        <f t="shared" si="1697"/>
        <v>3.0467</v>
      </c>
      <c r="DM821" s="9">
        <v>1.075</v>
      </c>
      <c r="DN821" s="17">
        <v>1.185</v>
      </c>
      <c r="DO821" s="18">
        <f t="shared" si="1698"/>
        <v>52137.9347958247</v>
      </c>
      <c r="DV821" s="11">
        <v>2171</v>
      </c>
      <c r="DW821" s="11">
        <v>0.65</v>
      </c>
      <c r="DX821" s="12">
        <v>1.35</v>
      </c>
      <c r="DY821" s="13">
        <f t="shared" si="1699"/>
        <v>1905.0525</v>
      </c>
      <c r="DZ821" s="11">
        <v>3</v>
      </c>
      <c r="EA821" s="11">
        <v>190</v>
      </c>
      <c r="EB821" s="11">
        <v>0.92</v>
      </c>
      <c r="EC821" s="16">
        <f t="shared" si="1700"/>
        <v>2.44054794520548</v>
      </c>
      <c r="ED821" s="11">
        <v>0.97</v>
      </c>
      <c r="EE821" s="11">
        <v>2.91</v>
      </c>
      <c r="EF821" s="8">
        <f t="shared" si="1701"/>
        <v>3.8227</v>
      </c>
      <c r="EG821" s="9">
        <v>1.075</v>
      </c>
      <c r="EH821" s="17">
        <v>1.3</v>
      </c>
      <c r="EI821" s="18">
        <f t="shared" si="1702"/>
        <v>74513.9490180841</v>
      </c>
    </row>
    <row r="822" customHeight="1" spans="6:139">
      <c r="F822" s="23" t="s">
        <v>50</v>
      </c>
      <c r="G822" s="24"/>
      <c r="H822" s="24"/>
      <c r="I822" s="24"/>
      <c r="J822" s="24"/>
      <c r="K822" s="24"/>
      <c r="L822" s="24"/>
      <c r="M822" s="25">
        <f>SUM(S813:S821)</f>
        <v>549155.895915741</v>
      </c>
      <c r="N822" s="25"/>
      <c r="O822" s="25"/>
      <c r="P822" s="25"/>
      <c r="Q822" s="25"/>
      <c r="R822" s="25"/>
      <c r="S822" s="25"/>
      <c r="Z822" s="23" t="s">
        <v>50</v>
      </c>
      <c r="AA822" s="24"/>
      <c r="AB822" s="24"/>
      <c r="AC822" s="24"/>
      <c r="AD822" s="24"/>
      <c r="AE822" s="24"/>
      <c r="AF822" s="24"/>
      <c r="AG822" s="25">
        <f>SUM(AM813:AM821)</f>
        <v>549155.895915741</v>
      </c>
      <c r="AH822" s="25"/>
      <c r="AI822" s="25"/>
      <c r="AJ822" s="25"/>
      <c r="AK822" s="25"/>
      <c r="AL822" s="25"/>
      <c r="AM822" s="25"/>
      <c r="AT822" s="23" t="s">
        <v>50</v>
      </c>
      <c r="AU822" s="24"/>
      <c r="AV822" s="24"/>
      <c r="AW822" s="24"/>
      <c r="AX822" s="24"/>
      <c r="AY822" s="24"/>
      <c r="AZ822" s="24"/>
      <c r="BA822" s="25">
        <f>SUM(BG813:BG821)</f>
        <v>556644.385405501</v>
      </c>
      <c r="BB822" s="25"/>
      <c r="BC822" s="25"/>
      <c r="BD822" s="25"/>
      <c r="BE822" s="25"/>
      <c r="BF822" s="25"/>
      <c r="BG822" s="25"/>
      <c r="BN822" s="23" t="s">
        <v>50</v>
      </c>
      <c r="BO822" s="24"/>
      <c r="BP822" s="24"/>
      <c r="BQ822" s="24"/>
      <c r="BR822" s="24"/>
      <c r="BS822" s="24"/>
      <c r="BT822" s="24"/>
      <c r="BU822" s="25">
        <f>SUM(CA813:CA821)</f>
        <v>556644.385405501</v>
      </c>
      <c r="BV822" s="25"/>
      <c r="BW822" s="25"/>
      <c r="BX822" s="25"/>
      <c r="BY822" s="25"/>
      <c r="BZ822" s="25"/>
      <c r="CA822" s="25"/>
      <c r="CH822" s="23" t="s">
        <v>50</v>
      </c>
      <c r="CI822" s="24"/>
      <c r="CJ822" s="24"/>
      <c r="CK822" s="24"/>
      <c r="CL822" s="24"/>
      <c r="CM822" s="24"/>
      <c r="CN822" s="24"/>
      <c r="CO822" s="25">
        <f>SUM(CU813:CU821)</f>
        <v>591590.669691048</v>
      </c>
      <c r="CP822" s="25"/>
      <c r="CQ822" s="25"/>
      <c r="CR822" s="25"/>
      <c r="CS822" s="25"/>
      <c r="CT822" s="25"/>
      <c r="CU822" s="25"/>
      <c r="DB822" s="23" t="s">
        <v>50</v>
      </c>
      <c r="DC822" s="24"/>
      <c r="DD822" s="24"/>
      <c r="DE822" s="24"/>
      <c r="DF822" s="24"/>
      <c r="DG822" s="24"/>
      <c r="DH822" s="24"/>
      <c r="DI822" s="25">
        <f>SUM(DO813:DO821)</f>
        <v>591590.669691048</v>
      </c>
      <c r="DJ822" s="25"/>
      <c r="DK822" s="25"/>
      <c r="DL822" s="25"/>
      <c r="DM822" s="25"/>
      <c r="DN822" s="25"/>
      <c r="DO822" s="25"/>
      <c r="DV822" s="23" t="s">
        <v>50</v>
      </c>
      <c r="DW822" s="24"/>
      <c r="DX822" s="24"/>
      <c r="DY822" s="24"/>
      <c r="DZ822" s="24"/>
      <c r="EA822" s="24"/>
      <c r="EB822" s="24"/>
      <c r="EC822" s="25">
        <f>SUM(EI813:EI821)</f>
        <v>841591.285376065</v>
      </c>
      <c r="ED822" s="25"/>
      <c r="EE822" s="25"/>
      <c r="EF822" s="25"/>
      <c r="EG822" s="25"/>
      <c r="EH822" s="25"/>
      <c r="EI822" s="25"/>
    </row>
    <row r="823" customHeight="1" spans="6:139">
      <c r="F823" s="24"/>
      <c r="G823" s="24"/>
      <c r="H823" s="24"/>
      <c r="I823" s="24"/>
      <c r="J823" s="24"/>
      <c r="K823" s="24"/>
      <c r="L823" s="24"/>
      <c r="M823" s="25"/>
      <c r="N823" s="25"/>
      <c r="O823" s="25"/>
      <c r="P823" s="25"/>
      <c r="Q823" s="25"/>
      <c r="R823" s="25"/>
      <c r="S823" s="25"/>
      <c r="Z823" s="24"/>
      <c r="AA823" s="24"/>
      <c r="AB823" s="24"/>
      <c r="AC823" s="24"/>
      <c r="AD823" s="24"/>
      <c r="AE823" s="24"/>
      <c r="AF823" s="24"/>
      <c r="AG823" s="25"/>
      <c r="AH823" s="25"/>
      <c r="AI823" s="25"/>
      <c r="AJ823" s="25"/>
      <c r="AK823" s="25"/>
      <c r="AL823" s="25"/>
      <c r="AM823" s="25"/>
      <c r="AT823" s="24"/>
      <c r="AU823" s="24"/>
      <c r="AV823" s="24"/>
      <c r="AW823" s="24"/>
      <c r="AX823" s="24"/>
      <c r="AY823" s="24"/>
      <c r="AZ823" s="24"/>
      <c r="BA823" s="25"/>
      <c r="BB823" s="25"/>
      <c r="BC823" s="25"/>
      <c r="BD823" s="25"/>
      <c r="BE823" s="25"/>
      <c r="BF823" s="25"/>
      <c r="BG823" s="25"/>
      <c r="BN823" s="24"/>
      <c r="BO823" s="24"/>
      <c r="BP823" s="24"/>
      <c r="BQ823" s="24"/>
      <c r="BR823" s="24"/>
      <c r="BS823" s="24"/>
      <c r="BT823" s="24"/>
      <c r="BU823" s="25"/>
      <c r="BV823" s="25"/>
      <c r="BW823" s="25"/>
      <c r="BX823" s="25"/>
      <c r="BY823" s="25"/>
      <c r="BZ823" s="25"/>
      <c r="CA823" s="25"/>
      <c r="CH823" s="24"/>
      <c r="CI823" s="24"/>
      <c r="CJ823" s="24"/>
      <c r="CK823" s="24"/>
      <c r="CL823" s="24"/>
      <c r="CM823" s="24"/>
      <c r="CN823" s="24"/>
      <c r="CO823" s="25"/>
      <c r="CP823" s="25"/>
      <c r="CQ823" s="25"/>
      <c r="CR823" s="25"/>
      <c r="CS823" s="25"/>
      <c r="CT823" s="25"/>
      <c r="CU823" s="25"/>
      <c r="DB823" s="24"/>
      <c r="DC823" s="24"/>
      <c r="DD823" s="24"/>
      <c r="DE823" s="24"/>
      <c r="DF823" s="24"/>
      <c r="DG823" s="24"/>
      <c r="DH823" s="24"/>
      <c r="DI823" s="25"/>
      <c r="DJ823" s="25"/>
      <c r="DK823" s="25"/>
      <c r="DL823" s="25"/>
      <c r="DM823" s="25"/>
      <c r="DN823" s="25"/>
      <c r="DO823" s="25"/>
      <c r="DV823" s="24"/>
      <c r="DW823" s="24"/>
      <c r="DX823" s="24"/>
      <c r="DY823" s="24"/>
      <c r="DZ823" s="24"/>
      <c r="EA823" s="24"/>
      <c r="EB823" s="24"/>
      <c r="EC823" s="25"/>
      <c r="ED823" s="25"/>
      <c r="EE823" s="25"/>
      <c r="EF823" s="25"/>
      <c r="EG823" s="25"/>
      <c r="EH823" s="25"/>
      <c r="EI823" s="25"/>
    </row>
    <row r="824" customHeight="1" spans="6:139">
      <c r="F824" s="3" t="s">
        <v>51</v>
      </c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Z824" s="3" t="s">
        <v>51</v>
      </c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T824" s="3" t="s">
        <v>51</v>
      </c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N824" s="3" t="s">
        <v>51</v>
      </c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H824" s="3" t="s">
        <v>51</v>
      </c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DB824" s="3" t="s">
        <v>51</v>
      </c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V824" s="3" t="s">
        <v>51</v>
      </c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</row>
    <row r="825" customHeight="1" spans="6:139">
      <c r="F825" s="4" t="s">
        <v>8</v>
      </c>
      <c r="G825" s="5"/>
      <c r="H825" s="5"/>
      <c r="I825" s="6"/>
      <c r="J825" s="7" t="s">
        <v>9</v>
      </c>
      <c r="K825" s="7"/>
      <c r="L825" s="7"/>
      <c r="M825" s="7"/>
      <c r="N825" s="8" t="s">
        <v>10</v>
      </c>
      <c r="O825" s="8"/>
      <c r="P825" s="8"/>
      <c r="Q825" s="9" t="s">
        <v>11</v>
      </c>
      <c r="R825" s="10" t="s">
        <v>12</v>
      </c>
      <c r="S825" s="10" t="s">
        <v>13</v>
      </c>
      <c r="Z825" s="4" t="s">
        <v>8</v>
      </c>
      <c r="AA825" s="5"/>
      <c r="AB825" s="5"/>
      <c r="AC825" s="6"/>
      <c r="AD825" s="7" t="s">
        <v>9</v>
      </c>
      <c r="AE825" s="7"/>
      <c r="AF825" s="7"/>
      <c r="AG825" s="7"/>
      <c r="AH825" s="8" t="s">
        <v>10</v>
      </c>
      <c r="AI825" s="8"/>
      <c r="AJ825" s="8"/>
      <c r="AK825" s="9" t="s">
        <v>11</v>
      </c>
      <c r="AL825" s="10" t="s">
        <v>12</v>
      </c>
      <c r="AM825" s="10" t="s">
        <v>13</v>
      </c>
      <c r="AT825" s="4" t="s">
        <v>8</v>
      </c>
      <c r="AU825" s="5"/>
      <c r="AV825" s="5"/>
      <c r="AW825" s="6"/>
      <c r="AX825" s="7" t="s">
        <v>9</v>
      </c>
      <c r="AY825" s="7"/>
      <c r="AZ825" s="7"/>
      <c r="BA825" s="7"/>
      <c r="BB825" s="8" t="s">
        <v>10</v>
      </c>
      <c r="BC825" s="8"/>
      <c r="BD825" s="8"/>
      <c r="BE825" s="9" t="s">
        <v>11</v>
      </c>
      <c r="BF825" s="10" t="s">
        <v>12</v>
      </c>
      <c r="BG825" s="10" t="s">
        <v>13</v>
      </c>
      <c r="BN825" s="4" t="s">
        <v>8</v>
      </c>
      <c r="BO825" s="5"/>
      <c r="BP825" s="5"/>
      <c r="BQ825" s="6"/>
      <c r="BR825" s="7" t="s">
        <v>9</v>
      </c>
      <c r="BS825" s="7"/>
      <c r="BT825" s="7"/>
      <c r="BU825" s="7"/>
      <c r="BV825" s="8" t="s">
        <v>10</v>
      </c>
      <c r="BW825" s="8"/>
      <c r="BX825" s="8"/>
      <c r="BY825" s="9" t="s">
        <v>11</v>
      </c>
      <c r="BZ825" s="10" t="s">
        <v>12</v>
      </c>
      <c r="CA825" s="10" t="s">
        <v>13</v>
      </c>
      <c r="CH825" s="4" t="s">
        <v>8</v>
      </c>
      <c r="CI825" s="5"/>
      <c r="CJ825" s="5"/>
      <c r="CK825" s="6"/>
      <c r="CL825" s="7" t="s">
        <v>9</v>
      </c>
      <c r="CM825" s="7"/>
      <c r="CN825" s="7"/>
      <c r="CO825" s="7"/>
      <c r="CP825" s="8" t="s">
        <v>10</v>
      </c>
      <c r="CQ825" s="8"/>
      <c r="CR825" s="8"/>
      <c r="CS825" s="9" t="s">
        <v>11</v>
      </c>
      <c r="CT825" s="10" t="s">
        <v>12</v>
      </c>
      <c r="CU825" s="10" t="s">
        <v>13</v>
      </c>
      <c r="DB825" s="4" t="s">
        <v>8</v>
      </c>
      <c r="DC825" s="5"/>
      <c r="DD825" s="5"/>
      <c r="DE825" s="6"/>
      <c r="DF825" s="7" t="s">
        <v>9</v>
      </c>
      <c r="DG825" s="7"/>
      <c r="DH825" s="7"/>
      <c r="DI825" s="7"/>
      <c r="DJ825" s="8" t="s">
        <v>10</v>
      </c>
      <c r="DK825" s="8"/>
      <c r="DL825" s="8"/>
      <c r="DM825" s="9" t="s">
        <v>11</v>
      </c>
      <c r="DN825" s="10" t="s">
        <v>12</v>
      </c>
      <c r="DO825" s="10" t="s">
        <v>13</v>
      </c>
      <c r="DV825" s="4" t="s">
        <v>8</v>
      </c>
      <c r="DW825" s="5"/>
      <c r="DX825" s="5"/>
      <c r="DY825" s="6"/>
      <c r="DZ825" s="7" t="s">
        <v>9</v>
      </c>
      <c r="EA825" s="7"/>
      <c r="EB825" s="7"/>
      <c r="EC825" s="7"/>
      <c r="ED825" s="8" t="s">
        <v>10</v>
      </c>
      <c r="EE825" s="8"/>
      <c r="EF825" s="8"/>
      <c r="EG825" s="9" t="s">
        <v>11</v>
      </c>
      <c r="EH825" s="10" t="s">
        <v>12</v>
      </c>
      <c r="EI825" s="10" t="s">
        <v>13</v>
      </c>
    </row>
    <row r="826" customHeight="1" spans="6:139">
      <c r="F826" s="11" t="s">
        <v>52</v>
      </c>
      <c r="G826" s="11" t="s">
        <v>20</v>
      </c>
      <c r="H826" s="12" t="s">
        <v>21</v>
      </c>
      <c r="I826" s="13" t="s">
        <v>8</v>
      </c>
      <c r="J826" s="11" t="s">
        <v>22</v>
      </c>
      <c r="K826" s="11" t="s">
        <v>23</v>
      </c>
      <c r="L826" s="11" t="s">
        <v>24</v>
      </c>
      <c r="M826" s="7" t="s">
        <v>25</v>
      </c>
      <c r="N826" s="11" t="s">
        <v>26</v>
      </c>
      <c r="O826" s="11" t="s">
        <v>27</v>
      </c>
      <c r="P826" s="8" t="s">
        <v>28</v>
      </c>
      <c r="Q826" s="9" t="s">
        <v>29</v>
      </c>
      <c r="R826" s="14"/>
      <c r="S826" s="14"/>
      <c r="Z826" s="11" t="s">
        <v>52</v>
      </c>
      <c r="AA826" s="11" t="s">
        <v>20</v>
      </c>
      <c r="AB826" s="12" t="s">
        <v>21</v>
      </c>
      <c r="AC826" s="13" t="s">
        <v>8</v>
      </c>
      <c r="AD826" s="11" t="s">
        <v>22</v>
      </c>
      <c r="AE826" s="11" t="s">
        <v>23</v>
      </c>
      <c r="AF826" s="11" t="s">
        <v>24</v>
      </c>
      <c r="AG826" s="7" t="s">
        <v>25</v>
      </c>
      <c r="AH826" s="11" t="s">
        <v>26</v>
      </c>
      <c r="AI826" s="11" t="s">
        <v>27</v>
      </c>
      <c r="AJ826" s="8" t="s">
        <v>28</v>
      </c>
      <c r="AK826" s="9" t="s">
        <v>29</v>
      </c>
      <c r="AL826" s="14"/>
      <c r="AM826" s="14"/>
      <c r="AT826" s="11" t="s">
        <v>52</v>
      </c>
      <c r="AU826" s="11" t="s">
        <v>20</v>
      </c>
      <c r="AV826" s="12" t="s">
        <v>21</v>
      </c>
      <c r="AW826" s="13" t="s">
        <v>8</v>
      </c>
      <c r="AX826" s="11" t="s">
        <v>22</v>
      </c>
      <c r="AY826" s="11" t="s">
        <v>23</v>
      </c>
      <c r="AZ826" s="11" t="s">
        <v>24</v>
      </c>
      <c r="BA826" s="7" t="s">
        <v>25</v>
      </c>
      <c r="BB826" s="11" t="s">
        <v>26</v>
      </c>
      <c r="BC826" s="11" t="s">
        <v>27</v>
      </c>
      <c r="BD826" s="8" t="s">
        <v>28</v>
      </c>
      <c r="BE826" s="9" t="s">
        <v>29</v>
      </c>
      <c r="BF826" s="14"/>
      <c r="BG826" s="14"/>
      <c r="BN826" s="11" t="s">
        <v>52</v>
      </c>
      <c r="BO826" s="11" t="s">
        <v>20</v>
      </c>
      <c r="BP826" s="12" t="s">
        <v>21</v>
      </c>
      <c r="BQ826" s="13" t="s">
        <v>8</v>
      </c>
      <c r="BR826" s="11" t="s">
        <v>22</v>
      </c>
      <c r="BS826" s="11" t="s">
        <v>23</v>
      </c>
      <c r="BT826" s="11" t="s">
        <v>24</v>
      </c>
      <c r="BU826" s="7" t="s">
        <v>25</v>
      </c>
      <c r="BV826" s="11" t="s">
        <v>26</v>
      </c>
      <c r="BW826" s="11" t="s">
        <v>27</v>
      </c>
      <c r="BX826" s="8" t="s">
        <v>28</v>
      </c>
      <c r="BY826" s="9" t="s">
        <v>29</v>
      </c>
      <c r="BZ826" s="14"/>
      <c r="CA826" s="14"/>
      <c r="CH826" s="11" t="s">
        <v>52</v>
      </c>
      <c r="CI826" s="11" t="s">
        <v>20</v>
      </c>
      <c r="CJ826" s="12" t="s">
        <v>21</v>
      </c>
      <c r="CK826" s="13" t="s">
        <v>8</v>
      </c>
      <c r="CL826" s="11" t="s">
        <v>22</v>
      </c>
      <c r="CM826" s="11" t="s">
        <v>23</v>
      </c>
      <c r="CN826" s="11" t="s">
        <v>24</v>
      </c>
      <c r="CO826" s="7" t="s">
        <v>25</v>
      </c>
      <c r="CP826" s="11" t="s">
        <v>26</v>
      </c>
      <c r="CQ826" s="11" t="s">
        <v>27</v>
      </c>
      <c r="CR826" s="8" t="s">
        <v>28</v>
      </c>
      <c r="CS826" s="9" t="s">
        <v>29</v>
      </c>
      <c r="CT826" s="14"/>
      <c r="CU826" s="14"/>
      <c r="DB826" s="11" t="s">
        <v>52</v>
      </c>
      <c r="DC826" s="11" t="s">
        <v>20</v>
      </c>
      <c r="DD826" s="12" t="s">
        <v>21</v>
      </c>
      <c r="DE826" s="13" t="s">
        <v>8</v>
      </c>
      <c r="DF826" s="11" t="s">
        <v>22</v>
      </c>
      <c r="DG826" s="11" t="s">
        <v>23</v>
      </c>
      <c r="DH826" s="11" t="s">
        <v>24</v>
      </c>
      <c r="DI826" s="7" t="s">
        <v>25</v>
      </c>
      <c r="DJ826" s="11" t="s">
        <v>26</v>
      </c>
      <c r="DK826" s="11" t="s">
        <v>27</v>
      </c>
      <c r="DL826" s="8" t="s">
        <v>28</v>
      </c>
      <c r="DM826" s="9" t="s">
        <v>29</v>
      </c>
      <c r="DN826" s="14"/>
      <c r="DO826" s="14"/>
      <c r="DV826" s="11" t="s">
        <v>52</v>
      </c>
      <c r="DW826" s="11" t="s">
        <v>20</v>
      </c>
      <c r="DX826" s="12" t="s">
        <v>21</v>
      </c>
      <c r="DY826" s="13" t="s">
        <v>8</v>
      </c>
      <c r="DZ826" s="11" t="s">
        <v>22</v>
      </c>
      <c r="EA826" s="11" t="s">
        <v>23</v>
      </c>
      <c r="EB826" s="11" t="s">
        <v>24</v>
      </c>
      <c r="EC826" s="7" t="s">
        <v>25</v>
      </c>
      <c r="ED826" s="11" t="s">
        <v>26</v>
      </c>
      <c r="EE826" s="11" t="s">
        <v>27</v>
      </c>
      <c r="EF826" s="8" t="s">
        <v>28</v>
      </c>
      <c r="EG826" s="9" t="s">
        <v>29</v>
      </c>
      <c r="EH826" s="14"/>
      <c r="EI826" s="14"/>
    </row>
    <row r="827" customHeight="1" spans="6:139">
      <c r="F827" s="11">
        <v>35434</v>
      </c>
      <c r="G827" s="11">
        <v>0.0847</v>
      </c>
      <c r="H827" s="12">
        <v>1.35</v>
      </c>
      <c r="I827" s="13">
        <f t="shared" ref="I827:I829" si="1703">F827*G827*H827</f>
        <v>4051.70073</v>
      </c>
      <c r="J827" s="11">
        <v>3</v>
      </c>
      <c r="K827" s="11">
        <v>490</v>
      </c>
      <c r="L827" s="11">
        <v>1.43</v>
      </c>
      <c r="M827" s="16">
        <f t="shared" ref="M827:M829" si="1704">1+6*K827/(K827+2000)+L827</f>
        <v>3.61072289156627</v>
      </c>
      <c r="N827" s="11">
        <v>0.89</v>
      </c>
      <c r="O827" s="11">
        <v>1.78</v>
      </c>
      <c r="P827" s="8">
        <f t="shared" ref="P827:P829" si="1705">1+N827*O827</f>
        <v>2.5842</v>
      </c>
      <c r="Q827" s="9">
        <v>1.275</v>
      </c>
      <c r="R827" s="17">
        <v>1.1</v>
      </c>
      <c r="S827" s="18">
        <f t="shared" ref="S827:S831" si="1706">I827*J827*Q827*P827*M827*R827</f>
        <v>159067.613658079</v>
      </c>
      <c r="Z827" s="11">
        <v>35728</v>
      </c>
      <c r="AA827" s="11">
        <v>0.0847</v>
      </c>
      <c r="AB827" s="12">
        <v>1.35</v>
      </c>
      <c r="AC827" s="13">
        <f t="shared" ref="AC827:AC829" si="1707">Z827*AA827*AB827</f>
        <v>4085.31816</v>
      </c>
      <c r="AD827" s="11">
        <v>3</v>
      </c>
      <c r="AE827" s="11">
        <v>450</v>
      </c>
      <c r="AF827" s="11">
        <v>1.43</v>
      </c>
      <c r="AG827" s="16">
        <f t="shared" ref="AG827:AG829" si="1708">1+6*AE827/(AE827+2000)+AF827</f>
        <v>3.53204081632653</v>
      </c>
      <c r="AH827" s="11">
        <v>1</v>
      </c>
      <c r="AI827" s="11">
        <v>2.71</v>
      </c>
      <c r="AJ827" s="8">
        <f t="shared" ref="AJ827:AJ829" si="1709">1+AH827*AI827</f>
        <v>3.71</v>
      </c>
      <c r="AK827" s="9">
        <v>1.275</v>
      </c>
      <c r="AL827" s="17">
        <v>1.1</v>
      </c>
      <c r="AM827" s="18">
        <f t="shared" ref="AM827:AM831" si="1710">AC827*AD827*AK827*AJ827*AG827*AL827</f>
        <v>225242.133565832</v>
      </c>
      <c r="AT827" s="11">
        <v>36903</v>
      </c>
      <c r="AU827" s="11">
        <v>0.0847</v>
      </c>
      <c r="AV827" s="12">
        <v>1.35</v>
      </c>
      <c r="AW827" s="13">
        <f t="shared" ref="AW827:AW830" si="1711">AT827*AU827*AV827</f>
        <v>4219.673535</v>
      </c>
      <c r="AX827" s="11">
        <v>3</v>
      </c>
      <c r="AY827" s="11">
        <v>490</v>
      </c>
      <c r="AZ827" s="11">
        <v>1.43</v>
      </c>
      <c r="BA827" s="16">
        <f t="shared" ref="BA827:BA830" si="1712">1+6*AY827/(AY827+2000)+AZ827</f>
        <v>3.61072289156627</v>
      </c>
      <c r="BB827" s="11">
        <v>0.93</v>
      </c>
      <c r="BC827" s="11">
        <v>1.85</v>
      </c>
      <c r="BD827" s="8">
        <f t="shared" ref="BD827:BD830" si="1713">1+BB827*BC827</f>
        <v>2.7205</v>
      </c>
      <c r="BE827" s="9">
        <v>1.275</v>
      </c>
      <c r="BF827" s="17">
        <v>1.115</v>
      </c>
      <c r="BG827" s="18">
        <f t="shared" ref="BG827:BG831" si="1714">AW827*AX827*BE827*BD827*BA827*BF827</f>
        <v>176777.931765985</v>
      </c>
      <c r="BN827" s="11">
        <v>38167</v>
      </c>
      <c r="BO827" s="11">
        <v>0.0847</v>
      </c>
      <c r="BP827" s="12">
        <v>1.35</v>
      </c>
      <c r="BQ827" s="13">
        <f t="shared" ref="BQ827:BQ830" si="1715">BN827*BO827*BP827</f>
        <v>4364.205615</v>
      </c>
      <c r="BR827" s="11">
        <v>3</v>
      </c>
      <c r="BS827" s="11">
        <v>490</v>
      </c>
      <c r="BT827" s="11">
        <v>1.43</v>
      </c>
      <c r="BU827" s="16">
        <f t="shared" ref="BU827:BU830" si="1716">1+6*BS827/(BS827+2000)+BT827</f>
        <v>3.61072289156627</v>
      </c>
      <c r="BV827" s="11">
        <v>1</v>
      </c>
      <c r="BW827" s="11">
        <v>2.71</v>
      </c>
      <c r="BX827" s="8">
        <f t="shared" ref="BX827:BX830" si="1717">1+BV827*BW827</f>
        <v>3.71</v>
      </c>
      <c r="BY827" s="9">
        <v>1.275</v>
      </c>
      <c r="BZ827" s="17">
        <v>1.115</v>
      </c>
      <c r="CA827" s="18">
        <f t="shared" ref="CA827:CA831" si="1718">BQ827*BR827*BY827*BX827*BU827*BZ827</f>
        <v>249332.894958738</v>
      </c>
      <c r="CH827" s="11">
        <v>42781</v>
      </c>
      <c r="CI827" s="11">
        <v>0.0847</v>
      </c>
      <c r="CJ827" s="12">
        <v>1.35</v>
      </c>
      <c r="CK827" s="13">
        <f t="shared" ref="CK827:CK831" si="1719">CH827*CI827*CJ827</f>
        <v>4891.793445</v>
      </c>
      <c r="CL827" s="11">
        <v>3</v>
      </c>
      <c r="CM827" s="11">
        <v>490</v>
      </c>
      <c r="CN827" s="11">
        <v>1.43</v>
      </c>
      <c r="CO827" s="16">
        <f t="shared" ref="CO827:CO831" si="1720">1+6*CM827/(CM827+2000)+CN827</f>
        <v>3.61072289156627</v>
      </c>
      <c r="CP827" s="11">
        <v>0.93</v>
      </c>
      <c r="CQ827" s="11">
        <v>1.85</v>
      </c>
      <c r="CR827" s="8">
        <f t="shared" ref="CR827:CR831" si="1721">1+CP827*CQ827</f>
        <v>2.7205</v>
      </c>
      <c r="CS827" s="9">
        <v>1.275</v>
      </c>
      <c r="CT827" s="17">
        <v>1.185</v>
      </c>
      <c r="CU827" s="18">
        <f t="shared" ref="CU827:CU831" si="1722">CK827*CL827*CS827*CR827*CO827*CT827</f>
        <v>217801.461768782</v>
      </c>
      <c r="DB827" s="11">
        <v>44045</v>
      </c>
      <c r="DC827" s="11">
        <v>0.0847</v>
      </c>
      <c r="DD827" s="12">
        <v>1.35</v>
      </c>
      <c r="DE827" s="13">
        <f t="shared" ref="DE827:DE831" si="1723">DB827*DC827*DD827</f>
        <v>5036.325525</v>
      </c>
      <c r="DF827" s="11">
        <v>3</v>
      </c>
      <c r="DG827" s="11">
        <v>490</v>
      </c>
      <c r="DH827" s="11">
        <v>1.43</v>
      </c>
      <c r="DI827" s="16">
        <f t="shared" ref="DI827:DI831" si="1724">1+6*DG827/(DG827+2000)+DH827</f>
        <v>3.61072289156627</v>
      </c>
      <c r="DJ827" s="11">
        <v>1</v>
      </c>
      <c r="DK827" s="11">
        <v>2.71</v>
      </c>
      <c r="DL827" s="8">
        <f t="shared" ref="DL827:DL831" si="1725">1+DJ827*DK827</f>
        <v>3.71</v>
      </c>
      <c r="DM827" s="9">
        <v>1.275</v>
      </c>
      <c r="DN827" s="17">
        <v>1.185</v>
      </c>
      <c r="DO827" s="18">
        <f t="shared" ref="DO827:DO831" si="1726">DE827*DF827*DM827*DL827*DI827*DN827</f>
        <v>305795.895563814</v>
      </c>
      <c r="DV827" s="11">
        <v>49923</v>
      </c>
      <c r="DW827" s="11">
        <v>0.09996</v>
      </c>
      <c r="DX827" s="12">
        <v>1.35</v>
      </c>
      <c r="DY827" s="13">
        <f t="shared" ref="DY827:DY831" si="1727">DV827*DW827*DX827</f>
        <v>6736.909158</v>
      </c>
      <c r="DZ827" s="11">
        <v>3</v>
      </c>
      <c r="EA827" s="11">
        <v>490</v>
      </c>
      <c r="EB827" s="11">
        <v>1.52</v>
      </c>
      <c r="EC827" s="16">
        <f t="shared" ref="EC827:EC831" si="1728">1+6*EA827/(EA827+2000)+EB827</f>
        <v>3.70072289156626</v>
      </c>
      <c r="ED827" s="11">
        <v>1</v>
      </c>
      <c r="EE827" s="11">
        <v>3.51</v>
      </c>
      <c r="EF827" s="8">
        <f t="shared" ref="EF827:EF831" si="1729">1+ED827*EE827</f>
        <v>4.51</v>
      </c>
      <c r="EG827" s="9">
        <v>1.275</v>
      </c>
      <c r="EH827" s="17">
        <v>1.3</v>
      </c>
      <c r="EI827" s="18">
        <f t="shared" ref="EI827:EI831" si="1730">DY827*DZ827*EG827*EF827*EC827*EH827</f>
        <v>559111.714239428</v>
      </c>
    </row>
    <row r="828" customHeight="1" spans="6:139">
      <c r="F828" s="11">
        <v>35434</v>
      </c>
      <c r="G828" s="11">
        <v>0.0847</v>
      </c>
      <c r="H828" s="12">
        <v>1.35</v>
      </c>
      <c r="I828" s="13">
        <f t="shared" si="1703"/>
        <v>4051.70073</v>
      </c>
      <c r="J828" s="11">
        <v>3</v>
      </c>
      <c r="K828" s="11">
        <v>490</v>
      </c>
      <c r="L828" s="11">
        <v>1.43</v>
      </c>
      <c r="M828" s="16">
        <f t="shared" si="1704"/>
        <v>3.61072289156627</v>
      </c>
      <c r="N828" s="11">
        <v>0.89</v>
      </c>
      <c r="O828" s="11">
        <v>1.78</v>
      </c>
      <c r="P828" s="8">
        <f t="shared" si="1705"/>
        <v>2.5842</v>
      </c>
      <c r="Q828" s="9">
        <v>1.275</v>
      </c>
      <c r="R828" s="17">
        <v>1.1</v>
      </c>
      <c r="S828" s="18">
        <f t="shared" si="1706"/>
        <v>159067.613658079</v>
      </c>
      <c r="Z828" s="11">
        <v>35728</v>
      </c>
      <c r="AA828" s="11">
        <v>0.0847</v>
      </c>
      <c r="AB828" s="12">
        <v>1.35</v>
      </c>
      <c r="AC828" s="13">
        <f t="shared" si="1707"/>
        <v>4085.31816</v>
      </c>
      <c r="AD828" s="11">
        <v>3</v>
      </c>
      <c r="AE828" s="11">
        <v>450</v>
      </c>
      <c r="AF828" s="11">
        <v>1.43</v>
      </c>
      <c r="AG828" s="16">
        <f t="shared" si="1708"/>
        <v>3.53204081632653</v>
      </c>
      <c r="AH828" s="11">
        <v>1</v>
      </c>
      <c r="AI828" s="11">
        <v>2.71</v>
      </c>
      <c r="AJ828" s="8">
        <f t="shared" si="1709"/>
        <v>3.71</v>
      </c>
      <c r="AK828" s="9">
        <v>1.275</v>
      </c>
      <c r="AL828" s="17">
        <v>1.1</v>
      </c>
      <c r="AM828" s="18">
        <f t="shared" si="1710"/>
        <v>225242.133565832</v>
      </c>
      <c r="AT828" s="11">
        <v>36903</v>
      </c>
      <c r="AU828" s="11">
        <v>0.0847</v>
      </c>
      <c r="AV828" s="12">
        <v>1.35</v>
      </c>
      <c r="AW828" s="13">
        <f t="shared" si="1711"/>
        <v>4219.673535</v>
      </c>
      <c r="AX828" s="11">
        <v>3</v>
      </c>
      <c r="AY828" s="11">
        <v>490</v>
      </c>
      <c r="AZ828" s="11">
        <v>1.43</v>
      </c>
      <c r="BA828" s="16">
        <f t="shared" si="1712"/>
        <v>3.61072289156627</v>
      </c>
      <c r="BB828" s="11">
        <v>0.93</v>
      </c>
      <c r="BC828" s="11">
        <v>1.85</v>
      </c>
      <c r="BD828" s="8">
        <f t="shared" si="1713"/>
        <v>2.7205</v>
      </c>
      <c r="BE828" s="9">
        <v>1.275</v>
      </c>
      <c r="BF828" s="17">
        <v>1.115</v>
      </c>
      <c r="BG828" s="18">
        <f t="shared" si="1714"/>
        <v>176777.931765985</v>
      </c>
      <c r="BN828" s="11">
        <v>38167</v>
      </c>
      <c r="BO828" s="11">
        <v>0.0847</v>
      </c>
      <c r="BP828" s="12">
        <v>1.35</v>
      </c>
      <c r="BQ828" s="13">
        <f t="shared" si="1715"/>
        <v>4364.205615</v>
      </c>
      <c r="BR828" s="11">
        <v>3</v>
      </c>
      <c r="BS828" s="11">
        <v>490</v>
      </c>
      <c r="BT828" s="11">
        <v>1.43</v>
      </c>
      <c r="BU828" s="16">
        <f t="shared" si="1716"/>
        <v>3.61072289156627</v>
      </c>
      <c r="BV828" s="11">
        <v>1</v>
      </c>
      <c r="BW828" s="11">
        <v>2.71</v>
      </c>
      <c r="BX828" s="8">
        <f t="shared" si="1717"/>
        <v>3.71</v>
      </c>
      <c r="BY828" s="9">
        <v>1.275</v>
      </c>
      <c r="BZ828" s="17">
        <v>1.115</v>
      </c>
      <c r="CA828" s="18">
        <f t="shared" si="1718"/>
        <v>249332.894958738</v>
      </c>
      <c r="CH828" s="11">
        <v>42781</v>
      </c>
      <c r="CI828" s="11">
        <v>0.0847</v>
      </c>
      <c r="CJ828" s="12">
        <v>1.35</v>
      </c>
      <c r="CK828" s="13">
        <f t="shared" si="1719"/>
        <v>4891.793445</v>
      </c>
      <c r="CL828" s="11">
        <v>3</v>
      </c>
      <c r="CM828" s="11">
        <v>490</v>
      </c>
      <c r="CN828" s="11">
        <v>1.43</v>
      </c>
      <c r="CO828" s="16">
        <f t="shared" si="1720"/>
        <v>3.61072289156627</v>
      </c>
      <c r="CP828" s="11">
        <v>0.93</v>
      </c>
      <c r="CQ828" s="11">
        <v>1.85</v>
      </c>
      <c r="CR828" s="8">
        <f t="shared" si="1721"/>
        <v>2.7205</v>
      </c>
      <c r="CS828" s="9">
        <v>1.275</v>
      </c>
      <c r="CT828" s="17">
        <v>1.185</v>
      </c>
      <c r="CU828" s="18">
        <f t="shared" si="1722"/>
        <v>217801.461768782</v>
      </c>
      <c r="DB828" s="11">
        <v>44045</v>
      </c>
      <c r="DC828" s="11">
        <v>0.0847</v>
      </c>
      <c r="DD828" s="12">
        <v>1.35</v>
      </c>
      <c r="DE828" s="13">
        <f t="shared" si="1723"/>
        <v>5036.325525</v>
      </c>
      <c r="DF828" s="11">
        <v>3</v>
      </c>
      <c r="DG828" s="11">
        <v>490</v>
      </c>
      <c r="DH828" s="11">
        <v>1.43</v>
      </c>
      <c r="DI828" s="16">
        <f t="shared" si="1724"/>
        <v>3.61072289156627</v>
      </c>
      <c r="DJ828" s="11">
        <v>1</v>
      </c>
      <c r="DK828" s="11">
        <v>2.71</v>
      </c>
      <c r="DL828" s="8">
        <f t="shared" si="1725"/>
        <v>3.71</v>
      </c>
      <c r="DM828" s="9">
        <v>1.275</v>
      </c>
      <c r="DN828" s="17">
        <v>1.185</v>
      </c>
      <c r="DO828" s="18">
        <f t="shared" si="1726"/>
        <v>305795.895563814</v>
      </c>
      <c r="DV828" s="11">
        <v>49923</v>
      </c>
      <c r="DW828" s="11">
        <v>0.09996</v>
      </c>
      <c r="DX828" s="12">
        <v>1.35</v>
      </c>
      <c r="DY828" s="13">
        <f t="shared" si="1727"/>
        <v>6736.909158</v>
      </c>
      <c r="DZ828" s="11">
        <v>3</v>
      </c>
      <c r="EA828" s="11">
        <v>490</v>
      </c>
      <c r="EB828" s="11">
        <v>1.52</v>
      </c>
      <c r="EC828" s="16">
        <f t="shared" si="1728"/>
        <v>3.70072289156626</v>
      </c>
      <c r="ED828" s="11">
        <v>1</v>
      </c>
      <c r="EE828" s="11">
        <v>3.51</v>
      </c>
      <c r="EF828" s="8">
        <f t="shared" si="1729"/>
        <v>4.51</v>
      </c>
      <c r="EG828" s="9">
        <v>1.275</v>
      </c>
      <c r="EH828" s="17">
        <v>1.3</v>
      </c>
      <c r="EI828" s="18">
        <f t="shared" si="1730"/>
        <v>559111.714239428</v>
      </c>
    </row>
    <row r="829" customHeight="1" spans="6:139">
      <c r="F829" s="11">
        <v>35434</v>
      </c>
      <c r="G829" s="11">
        <v>0.0847</v>
      </c>
      <c r="H829" s="12">
        <v>1.35</v>
      </c>
      <c r="I829" s="13">
        <f t="shared" si="1703"/>
        <v>4051.70073</v>
      </c>
      <c r="J829" s="11">
        <v>3</v>
      </c>
      <c r="K829" s="11">
        <v>240</v>
      </c>
      <c r="L829" s="11">
        <v>1.43</v>
      </c>
      <c r="M829" s="16">
        <f t="shared" si="1704"/>
        <v>3.07285714285714</v>
      </c>
      <c r="N829" s="11">
        <v>0.89</v>
      </c>
      <c r="O829" s="11">
        <v>1.78</v>
      </c>
      <c r="P829" s="8">
        <f t="shared" si="1705"/>
        <v>2.5842</v>
      </c>
      <c r="Q829" s="9">
        <v>1.075</v>
      </c>
      <c r="R829" s="17">
        <v>1.1</v>
      </c>
      <c r="S829" s="18">
        <f t="shared" si="1706"/>
        <v>114137.473856166</v>
      </c>
      <c r="Z829" s="11">
        <v>35728</v>
      </c>
      <c r="AA829" s="11">
        <v>0.0847</v>
      </c>
      <c r="AB829" s="12">
        <v>1.35</v>
      </c>
      <c r="AC829" s="13">
        <f t="shared" si="1707"/>
        <v>4085.31816</v>
      </c>
      <c r="AD829" s="11">
        <v>3</v>
      </c>
      <c r="AE829" s="11">
        <v>200</v>
      </c>
      <c r="AF829" s="11">
        <v>1.43</v>
      </c>
      <c r="AG829" s="16">
        <f t="shared" si="1708"/>
        <v>2.97545454545455</v>
      </c>
      <c r="AH829" s="11">
        <v>1</v>
      </c>
      <c r="AI829" s="11">
        <v>2.71</v>
      </c>
      <c r="AJ829" s="8">
        <f t="shared" si="1709"/>
        <v>3.71</v>
      </c>
      <c r="AK829" s="9">
        <v>1.075</v>
      </c>
      <c r="AL829" s="17">
        <v>1.1</v>
      </c>
      <c r="AM829" s="18">
        <f t="shared" si="1710"/>
        <v>159983.619618757</v>
      </c>
      <c r="AT829" s="11">
        <v>36903</v>
      </c>
      <c r="AU829" s="11">
        <v>0.0847</v>
      </c>
      <c r="AV829" s="12">
        <v>1.35</v>
      </c>
      <c r="AW829" s="13">
        <f t="shared" si="1711"/>
        <v>4219.673535</v>
      </c>
      <c r="AX829" s="11">
        <v>3</v>
      </c>
      <c r="AY829" s="11">
        <v>490</v>
      </c>
      <c r="AZ829" s="11">
        <v>1.43</v>
      </c>
      <c r="BA829" s="16">
        <f t="shared" si="1712"/>
        <v>3.61072289156627</v>
      </c>
      <c r="BB829" s="11">
        <v>0.93</v>
      </c>
      <c r="BC829" s="11">
        <v>1.85</v>
      </c>
      <c r="BD829" s="8">
        <f t="shared" si="1713"/>
        <v>2.7205</v>
      </c>
      <c r="BE829" s="9">
        <v>1.275</v>
      </c>
      <c r="BF829" s="17">
        <v>1.115</v>
      </c>
      <c r="BG829" s="18">
        <f t="shared" si="1714"/>
        <v>176777.931765985</v>
      </c>
      <c r="BN829" s="11">
        <v>38167</v>
      </c>
      <c r="BO829" s="11">
        <v>0.0847</v>
      </c>
      <c r="BP829" s="12">
        <v>1.35</v>
      </c>
      <c r="BQ829" s="13">
        <f t="shared" si="1715"/>
        <v>4364.205615</v>
      </c>
      <c r="BR829" s="11">
        <v>3</v>
      </c>
      <c r="BS829" s="11">
        <v>490</v>
      </c>
      <c r="BT829" s="11">
        <v>1.43</v>
      </c>
      <c r="BU829" s="16">
        <f t="shared" si="1716"/>
        <v>3.61072289156627</v>
      </c>
      <c r="BV829" s="11">
        <v>1</v>
      </c>
      <c r="BW829" s="11">
        <v>2.71</v>
      </c>
      <c r="BX829" s="8">
        <f t="shared" si="1717"/>
        <v>3.71</v>
      </c>
      <c r="BY829" s="9">
        <v>1.275</v>
      </c>
      <c r="BZ829" s="17">
        <v>1.115</v>
      </c>
      <c r="CA829" s="18">
        <f t="shared" si="1718"/>
        <v>249332.894958738</v>
      </c>
      <c r="CH829" s="11">
        <v>42781</v>
      </c>
      <c r="CI829" s="11">
        <v>0.0847</v>
      </c>
      <c r="CJ829" s="12">
        <v>1.35</v>
      </c>
      <c r="CK829" s="13">
        <f t="shared" si="1719"/>
        <v>4891.793445</v>
      </c>
      <c r="CL829" s="11">
        <v>3</v>
      </c>
      <c r="CM829" s="11">
        <v>490</v>
      </c>
      <c r="CN829" s="11">
        <v>1.43</v>
      </c>
      <c r="CO829" s="16">
        <f t="shared" si="1720"/>
        <v>3.61072289156627</v>
      </c>
      <c r="CP829" s="11">
        <v>0.93</v>
      </c>
      <c r="CQ829" s="11">
        <v>1.85</v>
      </c>
      <c r="CR829" s="8">
        <f t="shared" si="1721"/>
        <v>2.7205</v>
      </c>
      <c r="CS829" s="9">
        <v>1.275</v>
      </c>
      <c r="CT829" s="17">
        <v>1.185</v>
      </c>
      <c r="CU829" s="18">
        <f t="shared" si="1722"/>
        <v>217801.461768782</v>
      </c>
      <c r="DB829" s="11">
        <v>44045</v>
      </c>
      <c r="DC829" s="11">
        <v>0.0847</v>
      </c>
      <c r="DD829" s="12">
        <v>1.35</v>
      </c>
      <c r="DE829" s="13">
        <f t="shared" si="1723"/>
        <v>5036.325525</v>
      </c>
      <c r="DF829" s="11">
        <v>3</v>
      </c>
      <c r="DG829" s="11">
        <v>490</v>
      </c>
      <c r="DH829" s="11">
        <v>1.43</v>
      </c>
      <c r="DI829" s="16">
        <f t="shared" si="1724"/>
        <v>3.61072289156627</v>
      </c>
      <c r="DJ829" s="11">
        <v>1</v>
      </c>
      <c r="DK829" s="11">
        <v>2.71</v>
      </c>
      <c r="DL829" s="8">
        <f t="shared" si="1725"/>
        <v>3.71</v>
      </c>
      <c r="DM829" s="9">
        <v>1.275</v>
      </c>
      <c r="DN829" s="17">
        <v>1.185</v>
      </c>
      <c r="DO829" s="18">
        <f t="shared" si="1726"/>
        <v>305795.895563814</v>
      </c>
      <c r="DV829" s="11">
        <v>49923</v>
      </c>
      <c r="DW829" s="11">
        <v>0.09996</v>
      </c>
      <c r="DX829" s="12">
        <v>1.35</v>
      </c>
      <c r="DY829" s="13">
        <f t="shared" si="1727"/>
        <v>6736.909158</v>
      </c>
      <c r="DZ829" s="11">
        <v>3</v>
      </c>
      <c r="EA829" s="11">
        <v>490</v>
      </c>
      <c r="EB829" s="11">
        <v>1.52</v>
      </c>
      <c r="EC829" s="16">
        <f t="shared" si="1728"/>
        <v>3.70072289156626</v>
      </c>
      <c r="ED829" s="11">
        <v>1</v>
      </c>
      <c r="EE829" s="11">
        <v>3.51</v>
      </c>
      <c r="EF829" s="8">
        <f t="shared" si="1729"/>
        <v>4.51</v>
      </c>
      <c r="EG829" s="9">
        <v>1.275</v>
      </c>
      <c r="EH829" s="17">
        <v>1.3</v>
      </c>
      <c r="EI829" s="18">
        <f t="shared" si="1730"/>
        <v>559111.714239428</v>
      </c>
    </row>
    <row r="830" customHeight="1" spans="6:139">
      <c r="F830" s="11"/>
      <c r="G830" s="11"/>
      <c r="H830" s="12"/>
      <c r="I830" s="13"/>
      <c r="J830" s="11"/>
      <c r="K830" s="11"/>
      <c r="L830" s="11"/>
      <c r="M830" s="16"/>
      <c r="N830" s="11"/>
      <c r="O830" s="11"/>
      <c r="P830" s="8"/>
      <c r="Q830" s="9"/>
      <c r="R830" s="17">
        <v>1.1</v>
      </c>
      <c r="S830" s="18">
        <f t="shared" si="1706"/>
        <v>0</v>
      </c>
      <c r="Z830" s="11"/>
      <c r="AA830" s="11"/>
      <c r="AB830" s="12"/>
      <c r="AC830" s="13"/>
      <c r="AD830" s="11"/>
      <c r="AE830" s="11"/>
      <c r="AF830" s="11"/>
      <c r="AG830" s="16"/>
      <c r="AH830" s="11"/>
      <c r="AI830" s="11"/>
      <c r="AJ830" s="8"/>
      <c r="AK830" s="9"/>
      <c r="AL830" s="17">
        <v>1.1</v>
      </c>
      <c r="AM830" s="18">
        <f t="shared" si="1710"/>
        <v>0</v>
      </c>
      <c r="AT830" s="11">
        <v>36903</v>
      </c>
      <c r="AU830" s="11">
        <v>0.0847</v>
      </c>
      <c r="AV830" s="12">
        <v>1.35</v>
      </c>
      <c r="AW830" s="13">
        <f t="shared" si="1711"/>
        <v>4219.673535</v>
      </c>
      <c r="AX830" s="11">
        <v>3</v>
      </c>
      <c r="AY830" s="11">
        <v>240</v>
      </c>
      <c r="AZ830" s="11">
        <v>1.43</v>
      </c>
      <c r="BA830" s="16">
        <f t="shared" si="1712"/>
        <v>3.07285714285714</v>
      </c>
      <c r="BB830" s="11">
        <v>0.93</v>
      </c>
      <c r="BC830" s="11">
        <v>1.85</v>
      </c>
      <c r="BD830" s="8">
        <f t="shared" si="1713"/>
        <v>2.7205</v>
      </c>
      <c r="BE830" s="9">
        <v>1.075</v>
      </c>
      <c r="BF830" s="17">
        <v>1.115</v>
      </c>
      <c r="BG830" s="18">
        <f t="shared" si="1714"/>
        <v>126845.346461651</v>
      </c>
      <c r="BN830" s="11">
        <v>38167</v>
      </c>
      <c r="BO830" s="11">
        <v>0.0847</v>
      </c>
      <c r="BP830" s="12">
        <v>1.35</v>
      </c>
      <c r="BQ830" s="13">
        <f t="shared" si="1715"/>
        <v>4364.205615</v>
      </c>
      <c r="BR830" s="11">
        <v>3</v>
      </c>
      <c r="BS830" s="11">
        <v>240</v>
      </c>
      <c r="BT830" s="11">
        <v>1.43</v>
      </c>
      <c r="BU830" s="16">
        <f t="shared" si="1716"/>
        <v>3.07285714285714</v>
      </c>
      <c r="BV830" s="11">
        <v>1</v>
      </c>
      <c r="BW830" s="11">
        <v>2.71</v>
      </c>
      <c r="BX830" s="8">
        <f t="shared" si="1717"/>
        <v>3.71</v>
      </c>
      <c r="BY830" s="9">
        <v>1.075</v>
      </c>
      <c r="BZ830" s="17">
        <v>1.115</v>
      </c>
      <c r="CA830" s="18">
        <f t="shared" si="1718"/>
        <v>178906.479611914</v>
      </c>
      <c r="CH830" s="11">
        <v>42781</v>
      </c>
      <c r="CI830" s="11">
        <v>0.0847</v>
      </c>
      <c r="CJ830" s="12">
        <v>1.35</v>
      </c>
      <c r="CK830" s="13">
        <f t="shared" si="1719"/>
        <v>4891.793445</v>
      </c>
      <c r="CL830" s="11">
        <v>3</v>
      </c>
      <c r="CM830" s="11">
        <v>240</v>
      </c>
      <c r="CN830" s="11">
        <v>1.43</v>
      </c>
      <c r="CO830" s="16">
        <f t="shared" si="1720"/>
        <v>3.07285714285714</v>
      </c>
      <c r="CP830" s="11">
        <v>0.93</v>
      </c>
      <c r="CQ830" s="11">
        <v>1.85</v>
      </c>
      <c r="CR830" s="8">
        <f t="shared" si="1721"/>
        <v>2.7205</v>
      </c>
      <c r="CS830" s="9">
        <v>1.075</v>
      </c>
      <c r="CT830" s="17">
        <v>1.185</v>
      </c>
      <c r="CU830" s="18">
        <f t="shared" si="1722"/>
        <v>156281.395544821</v>
      </c>
      <c r="DB830" s="11">
        <v>44045</v>
      </c>
      <c r="DC830" s="11">
        <v>0.0847</v>
      </c>
      <c r="DD830" s="12">
        <v>1.35</v>
      </c>
      <c r="DE830" s="13">
        <f t="shared" si="1723"/>
        <v>5036.325525</v>
      </c>
      <c r="DF830" s="11">
        <v>3</v>
      </c>
      <c r="DG830" s="11">
        <v>240</v>
      </c>
      <c r="DH830" s="11">
        <v>1.43</v>
      </c>
      <c r="DI830" s="16">
        <f t="shared" si="1724"/>
        <v>3.07285714285714</v>
      </c>
      <c r="DJ830" s="11">
        <v>1</v>
      </c>
      <c r="DK830" s="11">
        <v>2.71</v>
      </c>
      <c r="DL830" s="8">
        <f t="shared" si="1725"/>
        <v>3.71</v>
      </c>
      <c r="DM830" s="9">
        <v>1.075</v>
      </c>
      <c r="DN830" s="17">
        <v>1.185</v>
      </c>
      <c r="DO830" s="18">
        <f t="shared" si="1726"/>
        <v>219420.975977311</v>
      </c>
      <c r="DV830" s="11">
        <v>49923</v>
      </c>
      <c r="DW830" s="11">
        <v>0.09996</v>
      </c>
      <c r="DX830" s="12">
        <v>1.35</v>
      </c>
      <c r="DY830" s="13">
        <f t="shared" si="1727"/>
        <v>6736.909158</v>
      </c>
      <c r="DZ830" s="11">
        <v>3</v>
      </c>
      <c r="EA830" s="11">
        <v>240</v>
      </c>
      <c r="EB830" s="11">
        <v>1.52</v>
      </c>
      <c r="EC830" s="16">
        <f t="shared" si="1728"/>
        <v>3.16285714285714</v>
      </c>
      <c r="ED830" s="11">
        <v>1</v>
      </c>
      <c r="EE830" s="11">
        <v>3.51</v>
      </c>
      <c r="EF830" s="8">
        <f t="shared" si="1729"/>
        <v>4.51</v>
      </c>
      <c r="EG830" s="9">
        <v>1.075</v>
      </c>
      <c r="EH830" s="17">
        <v>1.3</v>
      </c>
      <c r="EI830" s="18">
        <f t="shared" si="1730"/>
        <v>402893.147576152</v>
      </c>
    </row>
    <row r="831" customHeight="1" spans="6:139">
      <c r="F831" s="11"/>
      <c r="G831" s="11"/>
      <c r="H831" s="12"/>
      <c r="I831" s="13"/>
      <c r="J831" s="11"/>
      <c r="K831" s="11"/>
      <c r="L831" s="11"/>
      <c r="M831" s="16"/>
      <c r="N831" s="11"/>
      <c r="O831" s="11"/>
      <c r="P831" s="8"/>
      <c r="Q831" s="9"/>
      <c r="R831" s="17">
        <v>1.1</v>
      </c>
      <c r="S831" s="18">
        <f t="shared" si="1706"/>
        <v>0</v>
      </c>
      <c r="Z831" s="11"/>
      <c r="AA831" s="11"/>
      <c r="AB831" s="12"/>
      <c r="AC831" s="13"/>
      <c r="AD831" s="11"/>
      <c r="AE831" s="11"/>
      <c r="AF831" s="11"/>
      <c r="AG831" s="16"/>
      <c r="AH831" s="11"/>
      <c r="AI831" s="11"/>
      <c r="AJ831" s="8"/>
      <c r="AK831" s="9"/>
      <c r="AL831" s="17">
        <v>1.1</v>
      </c>
      <c r="AM831" s="18">
        <f t="shared" si="1710"/>
        <v>0</v>
      </c>
      <c r="AT831" s="11"/>
      <c r="AU831" s="11"/>
      <c r="AV831" s="12"/>
      <c r="AW831" s="13"/>
      <c r="AX831" s="11"/>
      <c r="AY831" s="11"/>
      <c r="AZ831" s="11"/>
      <c r="BA831" s="16"/>
      <c r="BB831" s="11"/>
      <c r="BC831" s="11"/>
      <c r="BD831" s="8"/>
      <c r="BE831" s="9"/>
      <c r="BF831" s="17">
        <v>1.115</v>
      </c>
      <c r="BG831" s="18">
        <f t="shared" si="1714"/>
        <v>0</v>
      </c>
      <c r="BN831" s="11"/>
      <c r="BO831" s="11"/>
      <c r="BP831" s="12"/>
      <c r="BQ831" s="13"/>
      <c r="BR831" s="11"/>
      <c r="BS831" s="11"/>
      <c r="BT831" s="11"/>
      <c r="BU831" s="16"/>
      <c r="BV831" s="11"/>
      <c r="BW831" s="11"/>
      <c r="BX831" s="8"/>
      <c r="BY831" s="9"/>
      <c r="BZ831" s="17">
        <v>1.115</v>
      </c>
      <c r="CA831" s="18">
        <f t="shared" si="1718"/>
        <v>0</v>
      </c>
      <c r="CH831" s="11">
        <v>42781</v>
      </c>
      <c r="CI831" s="11">
        <v>0.0847</v>
      </c>
      <c r="CJ831" s="12">
        <v>1.35</v>
      </c>
      <c r="CK831" s="13">
        <f t="shared" si="1719"/>
        <v>4891.793445</v>
      </c>
      <c r="CL831" s="11">
        <v>3</v>
      </c>
      <c r="CM831" s="11">
        <v>240</v>
      </c>
      <c r="CN831" s="11">
        <v>1.43</v>
      </c>
      <c r="CO831" s="16">
        <f t="shared" si="1720"/>
        <v>3.07285714285714</v>
      </c>
      <c r="CP831" s="11">
        <v>0.93</v>
      </c>
      <c r="CQ831" s="11">
        <v>1.85</v>
      </c>
      <c r="CR831" s="8">
        <f t="shared" si="1721"/>
        <v>2.7205</v>
      </c>
      <c r="CS831" s="9">
        <v>1.075</v>
      </c>
      <c r="CT831" s="17">
        <v>1.185</v>
      </c>
      <c r="CU831" s="18">
        <f t="shared" si="1722"/>
        <v>156281.395544821</v>
      </c>
      <c r="DB831" s="11">
        <v>44045</v>
      </c>
      <c r="DC831" s="11">
        <v>0.0847</v>
      </c>
      <c r="DD831" s="12">
        <v>1.35</v>
      </c>
      <c r="DE831" s="13">
        <f t="shared" si="1723"/>
        <v>5036.325525</v>
      </c>
      <c r="DF831" s="11">
        <v>3</v>
      </c>
      <c r="DG831" s="11">
        <v>240</v>
      </c>
      <c r="DH831" s="11">
        <v>1.43</v>
      </c>
      <c r="DI831" s="16">
        <f t="shared" si="1724"/>
        <v>3.07285714285714</v>
      </c>
      <c r="DJ831" s="11">
        <v>1</v>
      </c>
      <c r="DK831" s="11">
        <v>2.71</v>
      </c>
      <c r="DL831" s="8">
        <f t="shared" si="1725"/>
        <v>3.71</v>
      </c>
      <c r="DM831" s="9">
        <v>1.075</v>
      </c>
      <c r="DN831" s="17">
        <v>1.185</v>
      </c>
      <c r="DO831" s="18">
        <f t="shared" si="1726"/>
        <v>219420.975977311</v>
      </c>
      <c r="DV831" s="11">
        <v>49923</v>
      </c>
      <c r="DW831" s="11">
        <v>0.09996</v>
      </c>
      <c r="DX831" s="12">
        <v>1.35</v>
      </c>
      <c r="DY831" s="13">
        <f t="shared" si="1727"/>
        <v>6736.909158</v>
      </c>
      <c r="DZ831" s="11">
        <v>3</v>
      </c>
      <c r="EA831" s="11">
        <v>240</v>
      </c>
      <c r="EB831" s="11">
        <v>1.52</v>
      </c>
      <c r="EC831" s="16">
        <f t="shared" si="1728"/>
        <v>3.16285714285714</v>
      </c>
      <c r="ED831" s="11">
        <v>1</v>
      </c>
      <c r="EE831" s="11">
        <v>3.51</v>
      </c>
      <c r="EF831" s="8">
        <f t="shared" si="1729"/>
        <v>4.51</v>
      </c>
      <c r="EG831" s="9">
        <v>1.075</v>
      </c>
      <c r="EH831" s="17">
        <v>1.3</v>
      </c>
      <c r="EI831" s="18">
        <f t="shared" si="1730"/>
        <v>402893.147576152</v>
      </c>
    </row>
    <row r="832" customHeight="1" spans="6:139">
      <c r="F832" s="39" t="s">
        <v>51</v>
      </c>
      <c r="G832" s="40"/>
      <c r="H832" s="40"/>
      <c r="I832" s="40"/>
      <c r="J832" s="40"/>
      <c r="K832" s="40"/>
      <c r="L832" s="40"/>
      <c r="M832" s="25">
        <f>SUM(S827:S831)</f>
        <v>432272.701172324</v>
      </c>
      <c r="N832" s="25"/>
      <c r="O832" s="25"/>
      <c r="P832" s="25"/>
      <c r="Q832" s="25"/>
      <c r="R832" s="25"/>
      <c r="S832" s="25"/>
      <c r="Z832" s="39" t="s">
        <v>51</v>
      </c>
      <c r="AA832" s="40"/>
      <c r="AB832" s="40"/>
      <c r="AC832" s="40"/>
      <c r="AD832" s="40"/>
      <c r="AE832" s="40"/>
      <c r="AF832" s="40"/>
      <c r="AG832" s="25">
        <f>SUM(AM827:AM831)</f>
        <v>610467.886750422</v>
      </c>
      <c r="AH832" s="25"/>
      <c r="AI832" s="25"/>
      <c r="AJ832" s="25"/>
      <c r="AK832" s="25"/>
      <c r="AL832" s="25"/>
      <c r="AM832" s="25"/>
      <c r="AT832" s="39" t="s">
        <v>51</v>
      </c>
      <c r="AU832" s="40"/>
      <c r="AV832" s="40"/>
      <c r="AW832" s="40"/>
      <c r="AX832" s="40"/>
      <c r="AY832" s="40"/>
      <c r="AZ832" s="40"/>
      <c r="BA832" s="25">
        <f>SUM(BG827:BG831)</f>
        <v>657179.141759605</v>
      </c>
      <c r="BB832" s="25"/>
      <c r="BC832" s="25"/>
      <c r="BD832" s="25"/>
      <c r="BE832" s="25"/>
      <c r="BF832" s="25"/>
      <c r="BG832" s="25"/>
      <c r="BN832" s="39" t="s">
        <v>51</v>
      </c>
      <c r="BO832" s="40"/>
      <c r="BP832" s="40"/>
      <c r="BQ832" s="40"/>
      <c r="BR832" s="40"/>
      <c r="BS832" s="40"/>
      <c r="BT832" s="40"/>
      <c r="BU832" s="25">
        <f>SUM(CA827:CA831)</f>
        <v>926905.164488128</v>
      </c>
      <c r="BV832" s="25"/>
      <c r="BW832" s="25"/>
      <c r="BX832" s="25"/>
      <c r="BY832" s="25"/>
      <c r="BZ832" s="25"/>
      <c r="CA832" s="25"/>
      <c r="CH832" s="39" t="s">
        <v>51</v>
      </c>
      <c r="CI832" s="40"/>
      <c r="CJ832" s="40"/>
      <c r="CK832" s="40"/>
      <c r="CL832" s="40"/>
      <c r="CM832" s="40"/>
      <c r="CN832" s="40"/>
      <c r="CO832" s="25">
        <f>SUM(CU827:CU831)</f>
        <v>965967.176395988</v>
      </c>
      <c r="CP832" s="25"/>
      <c r="CQ832" s="25"/>
      <c r="CR832" s="25"/>
      <c r="CS832" s="25"/>
      <c r="CT832" s="25"/>
      <c r="CU832" s="25"/>
      <c r="DB832" s="39" t="s">
        <v>51</v>
      </c>
      <c r="DC832" s="40"/>
      <c r="DD832" s="40"/>
      <c r="DE832" s="40"/>
      <c r="DF832" s="40"/>
      <c r="DG832" s="40"/>
      <c r="DH832" s="40"/>
      <c r="DI832" s="25">
        <f>SUM(DO827:DO831)</f>
        <v>1356229.63864606</v>
      </c>
      <c r="DJ832" s="25"/>
      <c r="DK832" s="25"/>
      <c r="DL832" s="25"/>
      <c r="DM832" s="25"/>
      <c r="DN832" s="25"/>
      <c r="DO832" s="25"/>
      <c r="DV832" s="39" t="s">
        <v>51</v>
      </c>
      <c r="DW832" s="40"/>
      <c r="DX832" s="40"/>
      <c r="DY832" s="40"/>
      <c r="DZ832" s="40"/>
      <c r="EA832" s="40"/>
      <c r="EB832" s="40"/>
      <c r="EC832" s="25">
        <f>SUM(EI827:EI831)</f>
        <v>2483121.43787059</v>
      </c>
      <c r="ED832" s="25"/>
      <c r="EE832" s="25"/>
      <c r="EF832" s="25"/>
      <c r="EG832" s="25"/>
      <c r="EH832" s="25"/>
      <c r="EI832" s="25"/>
    </row>
    <row r="833" customHeight="1" spans="6:139">
      <c r="F833" s="40"/>
      <c r="G833" s="40"/>
      <c r="H833" s="40"/>
      <c r="I833" s="40"/>
      <c r="J833" s="40"/>
      <c r="K833" s="40"/>
      <c r="L833" s="40"/>
      <c r="M833" s="25"/>
      <c r="N833" s="25"/>
      <c r="O833" s="25"/>
      <c r="P833" s="25"/>
      <c r="Q833" s="25"/>
      <c r="R833" s="25"/>
      <c r="S833" s="25"/>
      <c r="Z833" s="40"/>
      <c r="AA833" s="40"/>
      <c r="AB833" s="40"/>
      <c r="AC833" s="40"/>
      <c r="AD833" s="40"/>
      <c r="AE833" s="40"/>
      <c r="AF833" s="40"/>
      <c r="AG833" s="25"/>
      <c r="AH833" s="25"/>
      <c r="AI833" s="25"/>
      <c r="AJ833" s="25"/>
      <c r="AK833" s="25"/>
      <c r="AL833" s="25"/>
      <c r="AM833" s="25"/>
      <c r="AT833" s="40"/>
      <c r="AU833" s="40"/>
      <c r="AV833" s="40"/>
      <c r="AW833" s="40"/>
      <c r="AX833" s="40"/>
      <c r="AY833" s="40"/>
      <c r="AZ833" s="40"/>
      <c r="BA833" s="25"/>
      <c r="BB833" s="25"/>
      <c r="BC833" s="25"/>
      <c r="BD833" s="25"/>
      <c r="BE833" s="25"/>
      <c r="BF833" s="25"/>
      <c r="BG833" s="25"/>
      <c r="BN833" s="40"/>
      <c r="BO833" s="40"/>
      <c r="BP833" s="40"/>
      <c r="BQ833" s="40"/>
      <c r="BR833" s="40"/>
      <c r="BS833" s="40"/>
      <c r="BT833" s="40"/>
      <c r="BU833" s="25"/>
      <c r="BV833" s="25"/>
      <c r="BW833" s="25"/>
      <c r="BX833" s="25"/>
      <c r="BY833" s="25"/>
      <c r="BZ833" s="25"/>
      <c r="CA833" s="25"/>
      <c r="CH833" s="40"/>
      <c r="CI833" s="40"/>
      <c r="CJ833" s="40"/>
      <c r="CK833" s="40"/>
      <c r="CL833" s="40"/>
      <c r="CM833" s="40"/>
      <c r="CN833" s="40"/>
      <c r="CO833" s="25"/>
      <c r="CP833" s="25"/>
      <c r="CQ833" s="25"/>
      <c r="CR833" s="25"/>
      <c r="CS833" s="25"/>
      <c r="CT833" s="25"/>
      <c r="CU833" s="25"/>
      <c r="DB833" s="40"/>
      <c r="DC833" s="40"/>
      <c r="DD833" s="40"/>
      <c r="DE833" s="40"/>
      <c r="DF833" s="40"/>
      <c r="DG833" s="40"/>
      <c r="DH833" s="40"/>
      <c r="DI833" s="25"/>
      <c r="DJ833" s="25"/>
      <c r="DK833" s="25"/>
      <c r="DL833" s="25"/>
      <c r="DM833" s="25"/>
      <c r="DN833" s="25"/>
      <c r="DO833" s="25"/>
      <c r="DV833" s="40"/>
      <c r="DW833" s="40"/>
      <c r="DX833" s="40"/>
      <c r="DY833" s="40"/>
      <c r="DZ833" s="40"/>
      <c r="EA833" s="40"/>
      <c r="EB833" s="40"/>
      <c r="EC833" s="25"/>
      <c r="ED833" s="25"/>
      <c r="EE833" s="25"/>
      <c r="EF833" s="25"/>
      <c r="EG833" s="25"/>
      <c r="EH833" s="25"/>
      <c r="EI833" s="25"/>
    </row>
    <row r="834" customHeight="1" spans="6:139">
      <c r="F834" s="35" t="s">
        <v>30</v>
      </c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Z834" s="35" t="s">
        <v>30</v>
      </c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T834" s="35" t="s">
        <v>30</v>
      </c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N834" s="35" t="s">
        <v>30</v>
      </c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CH834" s="35" t="s">
        <v>30</v>
      </c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DB834" s="35" t="s">
        <v>30</v>
      </c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V834" s="35" t="s">
        <v>30</v>
      </c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</row>
    <row r="835" customHeight="1" spans="6:139">
      <c r="F835" s="13" t="s">
        <v>8</v>
      </c>
      <c r="G835" s="13"/>
      <c r="H835" s="13"/>
      <c r="I835" s="13"/>
      <c r="J835" s="13"/>
      <c r="K835" s="8" t="s">
        <v>53</v>
      </c>
      <c r="L835" s="8"/>
      <c r="M835" s="8"/>
      <c r="N835" s="8"/>
      <c r="O835" s="9" t="s">
        <v>38</v>
      </c>
      <c r="P835" s="9"/>
      <c r="Q835" s="41" t="s">
        <v>13</v>
      </c>
      <c r="Z835" s="13" t="s">
        <v>8</v>
      </c>
      <c r="AA835" s="13"/>
      <c r="AB835" s="13"/>
      <c r="AC835" s="13"/>
      <c r="AD835" s="13"/>
      <c r="AE835" s="8" t="s">
        <v>53</v>
      </c>
      <c r="AF835" s="8"/>
      <c r="AG835" s="8"/>
      <c r="AH835" s="8"/>
      <c r="AI835" s="9" t="s">
        <v>38</v>
      </c>
      <c r="AJ835" s="9"/>
      <c r="AK835" s="41" t="s">
        <v>13</v>
      </c>
      <c r="AT835" s="13" t="s">
        <v>8</v>
      </c>
      <c r="AU835" s="13"/>
      <c r="AV835" s="13"/>
      <c r="AW835" s="13"/>
      <c r="AX835" s="13"/>
      <c r="AY835" s="8" t="s">
        <v>53</v>
      </c>
      <c r="AZ835" s="8"/>
      <c r="BA835" s="8"/>
      <c r="BB835" s="8"/>
      <c r="BC835" s="9" t="s">
        <v>38</v>
      </c>
      <c r="BD835" s="9"/>
      <c r="BE835" s="41" t="s">
        <v>13</v>
      </c>
      <c r="BN835" s="13" t="s">
        <v>8</v>
      </c>
      <c r="BO835" s="13"/>
      <c r="BP835" s="13"/>
      <c r="BQ835" s="13"/>
      <c r="BR835" s="13"/>
      <c r="BS835" s="8" t="s">
        <v>53</v>
      </c>
      <c r="BT835" s="8"/>
      <c r="BU835" s="8"/>
      <c r="BV835" s="8"/>
      <c r="BW835" s="9" t="s">
        <v>38</v>
      </c>
      <c r="BX835" s="9"/>
      <c r="BY835" s="41" t="s">
        <v>13</v>
      </c>
      <c r="CH835" s="13" t="s">
        <v>8</v>
      </c>
      <c r="CI835" s="13"/>
      <c r="CJ835" s="13"/>
      <c r="CK835" s="13"/>
      <c r="CL835" s="13"/>
      <c r="CM835" s="8" t="s">
        <v>53</v>
      </c>
      <c r="CN835" s="8"/>
      <c r="CO835" s="8"/>
      <c r="CP835" s="8"/>
      <c r="CQ835" s="9" t="s">
        <v>38</v>
      </c>
      <c r="CR835" s="9"/>
      <c r="CS835" s="41" t="s">
        <v>13</v>
      </c>
      <c r="DB835" s="13" t="s">
        <v>8</v>
      </c>
      <c r="DC835" s="13"/>
      <c r="DD835" s="13"/>
      <c r="DE835" s="13"/>
      <c r="DF835" s="13"/>
      <c r="DG835" s="8" t="s">
        <v>53</v>
      </c>
      <c r="DH835" s="8"/>
      <c r="DI835" s="8"/>
      <c r="DJ835" s="8"/>
      <c r="DK835" s="9" t="s">
        <v>38</v>
      </c>
      <c r="DL835" s="9"/>
      <c r="DM835" s="41" t="s">
        <v>13</v>
      </c>
      <c r="DV835" s="13" t="s">
        <v>8</v>
      </c>
      <c r="DW835" s="13"/>
      <c r="DX835" s="13"/>
      <c r="DY835" s="13"/>
      <c r="DZ835" s="13"/>
      <c r="EA835" s="8" t="s">
        <v>53</v>
      </c>
      <c r="EB835" s="8"/>
      <c r="EC835" s="8"/>
      <c r="ED835" s="8"/>
      <c r="EE835" s="9" t="s">
        <v>38</v>
      </c>
      <c r="EF835" s="9"/>
      <c r="EG835" s="41" t="s">
        <v>13</v>
      </c>
    </row>
    <row r="836" customHeight="1" spans="6:139">
      <c r="F836" s="13" t="s">
        <v>54</v>
      </c>
      <c r="G836" s="13" t="s">
        <v>55</v>
      </c>
      <c r="H836" s="13" t="s">
        <v>56</v>
      </c>
      <c r="I836" s="13" t="s">
        <v>57</v>
      </c>
      <c r="J836" s="13" t="s">
        <v>8</v>
      </c>
      <c r="K836" s="8" t="s">
        <v>58</v>
      </c>
      <c r="L836" s="8" t="s">
        <v>26</v>
      </c>
      <c r="M836" s="8" t="s">
        <v>27</v>
      </c>
      <c r="N836" s="42" t="s">
        <v>28</v>
      </c>
      <c r="O836" s="9" t="s">
        <v>59</v>
      </c>
      <c r="P836" s="9" t="s">
        <v>60</v>
      </c>
      <c r="Q836" s="41"/>
      <c r="Z836" s="13" t="s">
        <v>54</v>
      </c>
      <c r="AA836" s="13" t="s">
        <v>55</v>
      </c>
      <c r="AB836" s="13" t="s">
        <v>56</v>
      </c>
      <c r="AC836" s="13" t="s">
        <v>57</v>
      </c>
      <c r="AD836" s="13" t="s">
        <v>8</v>
      </c>
      <c r="AE836" s="8" t="s">
        <v>58</v>
      </c>
      <c r="AF836" s="8" t="s">
        <v>26</v>
      </c>
      <c r="AG836" s="8" t="s">
        <v>27</v>
      </c>
      <c r="AH836" s="42" t="s">
        <v>28</v>
      </c>
      <c r="AI836" s="9" t="s">
        <v>59</v>
      </c>
      <c r="AJ836" s="9" t="s">
        <v>60</v>
      </c>
      <c r="AK836" s="41"/>
      <c r="AT836" s="13" t="s">
        <v>54</v>
      </c>
      <c r="AU836" s="13" t="s">
        <v>55</v>
      </c>
      <c r="AV836" s="13" t="s">
        <v>56</v>
      </c>
      <c r="AW836" s="13" t="s">
        <v>57</v>
      </c>
      <c r="AX836" s="13" t="s">
        <v>8</v>
      </c>
      <c r="AY836" s="8" t="s">
        <v>58</v>
      </c>
      <c r="AZ836" s="8" t="s">
        <v>26</v>
      </c>
      <c r="BA836" s="8" t="s">
        <v>27</v>
      </c>
      <c r="BB836" s="42" t="s">
        <v>28</v>
      </c>
      <c r="BC836" s="9" t="s">
        <v>59</v>
      </c>
      <c r="BD836" s="9" t="s">
        <v>60</v>
      </c>
      <c r="BE836" s="41"/>
      <c r="BN836" s="13" t="s">
        <v>54</v>
      </c>
      <c r="BO836" s="13" t="s">
        <v>55</v>
      </c>
      <c r="BP836" s="13" t="s">
        <v>56</v>
      </c>
      <c r="BQ836" s="13" t="s">
        <v>57</v>
      </c>
      <c r="BR836" s="13" t="s">
        <v>8</v>
      </c>
      <c r="BS836" s="8" t="s">
        <v>58</v>
      </c>
      <c r="BT836" s="8" t="s">
        <v>26</v>
      </c>
      <c r="BU836" s="8" t="s">
        <v>27</v>
      </c>
      <c r="BV836" s="42" t="s">
        <v>28</v>
      </c>
      <c r="BW836" s="9" t="s">
        <v>59</v>
      </c>
      <c r="BX836" s="9" t="s">
        <v>60</v>
      </c>
      <c r="BY836" s="41"/>
      <c r="CH836" s="13" t="s">
        <v>54</v>
      </c>
      <c r="CI836" s="13" t="s">
        <v>55</v>
      </c>
      <c r="CJ836" s="13" t="s">
        <v>56</v>
      </c>
      <c r="CK836" s="13" t="s">
        <v>57</v>
      </c>
      <c r="CL836" s="13" t="s">
        <v>8</v>
      </c>
      <c r="CM836" s="8" t="s">
        <v>58</v>
      </c>
      <c r="CN836" s="8" t="s">
        <v>26</v>
      </c>
      <c r="CO836" s="8" t="s">
        <v>27</v>
      </c>
      <c r="CP836" s="42" t="s">
        <v>28</v>
      </c>
      <c r="CQ836" s="9" t="s">
        <v>59</v>
      </c>
      <c r="CR836" s="9" t="s">
        <v>60</v>
      </c>
      <c r="CS836" s="41"/>
      <c r="DB836" s="13" t="s">
        <v>54</v>
      </c>
      <c r="DC836" s="13" t="s">
        <v>55</v>
      </c>
      <c r="DD836" s="13" t="s">
        <v>56</v>
      </c>
      <c r="DE836" s="13" t="s">
        <v>57</v>
      </c>
      <c r="DF836" s="13" t="s">
        <v>8</v>
      </c>
      <c r="DG836" s="8" t="s">
        <v>58</v>
      </c>
      <c r="DH836" s="8" t="s">
        <v>26</v>
      </c>
      <c r="DI836" s="8" t="s">
        <v>27</v>
      </c>
      <c r="DJ836" s="42" t="s">
        <v>28</v>
      </c>
      <c r="DK836" s="9" t="s">
        <v>59</v>
      </c>
      <c r="DL836" s="9" t="s">
        <v>60</v>
      </c>
      <c r="DM836" s="41"/>
      <c r="DV836" s="13" t="s">
        <v>54</v>
      </c>
      <c r="DW836" s="13" t="s">
        <v>55</v>
      </c>
      <c r="DX836" s="13" t="s">
        <v>56</v>
      </c>
      <c r="DY836" s="13" t="s">
        <v>57</v>
      </c>
      <c r="DZ836" s="13" t="s">
        <v>8</v>
      </c>
      <c r="EA836" s="8" t="s">
        <v>58</v>
      </c>
      <c r="EB836" s="8" t="s">
        <v>26</v>
      </c>
      <c r="EC836" s="8" t="s">
        <v>27</v>
      </c>
      <c r="ED836" s="42" t="s">
        <v>28</v>
      </c>
      <c r="EE836" s="9" t="s">
        <v>59</v>
      </c>
      <c r="EF836" s="9" t="s">
        <v>60</v>
      </c>
      <c r="EG836" s="41"/>
    </row>
    <row r="837" customHeight="1" spans="6:139">
      <c r="F837" s="11">
        <v>2909</v>
      </c>
      <c r="G837" s="12">
        <v>1.24</v>
      </c>
      <c r="H837" s="11">
        <v>1</v>
      </c>
      <c r="I837" s="11">
        <v>0</v>
      </c>
      <c r="J837" s="13">
        <f t="shared" ref="J837:J851" si="1731">F837*G837*H837+I837</f>
        <v>3607.16</v>
      </c>
      <c r="K837" s="11">
        <v>1</v>
      </c>
      <c r="L837" s="11">
        <v>1</v>
      </c>
      <c r="M837" s="11">
        <v>2.38</v>
      </c>
      <c r="N837" s="42">
        <f t="shared" ref="N837:N851" si="1732">L837*M837+1</f>
        <v>3.38</v>
      </c>
      <c r="O837" s="11">
        <v>1.275</v>
      </c>
      <c r="P837" s="9">
        <v>0.5</v>
      </c>
      <c r="Q837" s="43">
        <f t="shared" ref="Q837:Q851" si="1733">J837*K837*N837*O837*P837</f>
        <v>7772.52801</v>
      </c>
      <c r="Z837" s="11">
        <v>2909</v>
      </c>
      <c r="AA837" s="12">
        <v>1.24</v>
      </c>
      <c r="AB837" s="11">
        <v>1</v>
      </c>
      <c r="AC837" s="11">
        <v>0</v>
      </c>
      <c r="AD837" s="13">
        <f t="shared" ref="AD837:AD851" si="1734">Z837*AA837*AB837+AC837</f>
        <v>3607.16</v>
      </c>
      <c r="AE837" s="11">
        <v>1</v>
      </c>
      <c r="AF837" s="11">
        <v>1</v>
      </c>
      <c r="AG837" s="11">
        <v>2.38</v>
      </c>
      <c r="AH837" s="42">
        <f t="shared" ref="AH837:AH851" si="1735">AF837*AG837+1</f>
        <v>3.38</v>
      </c>
      <c r="AI837" s="11">
        <v>1.275</v>
      </c>
      <c r="AJ837" s="9">
        <v>0.5</v>
      </c>
      <c r="AK837" s="43">
        <f t="shared" ref="AK837:AK851" si="1736">AD837*AE837*AH837*AI837*AJ837</f>
        <v>7772.52801</v>
      </c>
      <c r="AT837" s="11">
        <v>2909</v>
      </c>
      <c r="AU837" s="12">
        <v>1.24</v>
      </c>
      <c r="AV837" s="11">
        <v>1</v>
      </c>
      <c r="AW837" s="11">
        <v>0</v>
      </c>
      <c r="AX837" s="13">
        <f t="shared" ref="AX837:AX851" si="1737">AT837*AU837*AV837+AW837</f>
        <v>3607.16</v>
      </c>
      <c r="AY837" s="11">
        <v>1</v>
      </c>
      <c r="AZ837" s="11">
        <v>1</v>
      </c>
      <c r="BA837" s="11">
        <v>2.38</v>
      </c>
      <c r="BB837" s="42">
        <f t="shared" ref="BB837:BB851" si="1738">AZ837*BA837+1</f>
        <v>3.38</v>
      </c>
      <c r="BC837" s="11">
        <v>1.275</v>
      </c>
      <c r="BD837" s="9">
        <v>0.5</v>
      </c>
      <c r="BE837" s="43">
        <f t="shared" ref="BE837:BE851" si="1739">AX837*AY837*BB837*BC837*BD837</f>
        <v>7772.52801</v>
      </c>
      <c r="BN837" s="11">
        <v>2909</v>
      </c>
      <c r="BO837" s="12">
        <v>1.24</v>
      </c>
      <c r="BP837" s="11">
        <v>1</v>
      </c>
      <c r="BQ837" s="11">
        <v>0</v>
      </c>
      <c r="BR837" s="13">
        <f t="shared" ref="BR837:BR851" si="1740">BN837*BO837*BP837+BQ837</f>
        <v>3607.16</v>
      </c>
      <c r="BS837" s="11">
        <v>1</v>
      </c>
      <c r="BT837" s="11">
        <v>1</v>
      </c>
      <c r="BU837" s="11">
        <v>2.38</v>
      </c>
      <c r="BV837" s="42">
        <f t="shared" ref="BV837:BV851" si="1741">BT837*BU837+1</f>
        <v>3.38</v>
      </c>
      <c r="BW837" s="11">
        <v>1.275</v>
      </c>
      <c r="BX837" s="9">
        <v>0.5</v>
      </c>
      <c r="BY837" s="43">
        <f t="shared" ref="BY837:BY851" si="1742">BR837*BS837*BV837*BW837*BX837</f>
        <v>7772.52801</v>
      </c>
      <c r="CH837" s="11">
        <f t="shared" ref="CH837:CH845" si="1743">2909+428</f>
        <v>3337</v>
      </c>
      <c r="CI837" s="12">
        <v>1.24</v>
      </c>
      <c r="CJ837" s="11">
        <v>1</v>
      </c>
      <c r="CK837" s="11">
        <v>0</v>
      </c>
      <c r="CL837" s="13">
        <f t="shared" ref="CL837:CL851" si="1744">CH837*CI837*CJ837+CK837</f>
        <v>4137.88</v>
      </c>
      <c r="CM837" s="11">
        <v>1</v>
      </c>
      <c r="CN837" s="11">
        <v>1</v>
      </c>
      <c r="CO837" s="11">
        <v>2.38</v>
      </c>
      <c r="CP837" s="42">
        <f t="shared" ref="CP837:CP851" si="1745">CN837*CO837+1</f>
        <v>3.38</v>
      </c>
      <c r="CQ837" s="11">
        <v>1.275</v>
      </c>
      <c r="CR837" s="9">
        <v>0.5</v>
      </c>
      <c r="CS837" s="43">
        <f t="shared" ref="CS837:CS851" si="1746">CL837*CM837*CP837*CQ837*CR837</f>
        <v>8916.09693</v>
      </c>
      <c r="DB837" s="11">
        <f t="shared" ref="DB837:DB845" si="1747">2909+440</f>
        <v>3349</v>
      </c>
      <c r="DC837" s="12">
        <v>1.24</v>
      </c>
      <c r="DD837" s="11">
        <v>1</v>
      </c>
      <c r="DE837" s="11">
        <v>0</v>
      </c>
      <c r="DF837" s="13">
        <f t="shared" ref="DF837:DF851" si="1748">DB837*DC837*DD837+DE837</f>
        <v>4152.76</v>
      </c>
      <c r="DG837" s="11">
        <v>1</v>
      </c>
      <c r="DH837" s="11">
        <v>1</v>
      </c>
      <c r="DI837" s="11">
        <v>2.38</v>
      </c>
      <c r="DJ837" s="42">
        <f t="shared" ref="DJ837:DJ851" si="1749">DH837*DI837+1</f>
        <v>3.38</v>
      </c>
      <c r="DK837" s="11">
        <v>1.275</v>
      </c>
      <c r="DL837" s="9">
        <v>0.5</v>
      </c>
      <c r="DM837" s="43">
        <f t="shared" ref="DM837:DM851" si="1750">DF837*DG837*DJ837*DK837*DL837</f>
        <v>8948.15961</v>
      </c>
      <c r="DV837" s="11">
        <f t="shared" ref="DV837:DV845" si="1751">2909+440</f>
        <v>3349</v>
      </c>
      <c r="DW837" s="12">
        <v>1.24</v>
      </c>
      <c r="DX837" s="11">
        <v>1</v>
      </c>
      <c r="DY837" s="11">
        <v>0</v>
      </c>
      <c r="DZ837" s="13">
        <f t="shared" ref="DZ837:DZ851" si="1752">DV837*DW837*DX837+DY837</f>
        <v>4152.76</v>
      </c>
      <c r="EA837" s="11">
        <v>1</v>
      </c>
      <c r="EB837" s="11">
        <v>1</v>
      </c>
      <c r="EC837" s="11">
        <v>3.18</v>
      </c>
      <c r="ED837" s="42">
        <f t="shared" ref="ED837:ED851" si="1753">EB837*EC837+1</f>
        <v>4.18</v>
      </c>
      <c r="EE837" s="11">
        <v>1.275</v>
      </c>
      <c r="EF837" s="9">
        <v>0.5</v>
      </c>
      <c r="EG837" s="43">
        <f t="shared" ref="EG837:EG851" si="1754">DZ837*EA837*ED837*EE837*EF837</f>
        <v>11066.06721</v>
      </c>
    </row>
    <row r="838" customHeight="1" spans="6:139">
      <c r="F838" s="11">
        <v>2909</v>
      </c>
      <c r="G838" s="12">
        <v>1.25</v>
      </c>
      <c r="H838" s="11">
        <v>1</v>
      </c>
      <c r="I838" s="11">
        <v>0</v>
      </c>
      <c r="J838" s="13">
        <f t="shared" si="1731"/>
        <v>3636.25</v>
      </c>
      <c r="K838" s="11">
        <v>1</v>
      </c>
      <c r="L838" s="11">
        <v>1</v>
      </c>
      <c r="M838" s="11">
        <v>2.38</v>
      </c>
      <c r="N838" s="42">
        <f t="shared" si="1732"/>
        <v>3.38</v>
      </c>
      <c r="O838" s="11">
        <v>1.275</v>
      </c>
      <c r="P838" s="9">
        <v>0.5</v>
      </c>
      <c r="Q838" s="43">
        <f t="shared" si="1733"/>
        <v>7835.2096875</v>
      </c>
      <c r="Z838" s="11">
        <v>2909</v>
      </c>
      <c r="AA838" s="12">
        <v>1.25</v>
      </c>
      <c r="AB838" s="11">
        <v>1</v>
      </c>
      <c r="AC838" s="11">
        <v>0</v>
      </c>
      <c r="AD838" s="13">
        <f t="shared" si="1734"/>
        <v>3636.25</v>
      </c>
      <c r="AE838" s="11">
        <v>1</v>
      </c>
      <c r="AF838" s="11">
        <v>1</v>
      </c>
      <c r="AG838" s="11">
        <v>2.38</v>
      </c>
      <c r="AH838" s="42">
        <f t="shared" si="1735"/>
        <v>3.38</v>
      </c>
      <c r="AI838" s="11">
        <v>1.275</v>
      </c>
      <c r="AJ838" s="9">
        <v>0.5</v>
      </c>
      <c r="AK838" s="43">
        <f t="shared" si="1736"/>
        <v>7835.2096875</v>
      </c>
      <c r="AT838" s="11">
        <v>2909</v>
      </c>
      <c r="AU838" s="12">
        <v>1.25</v>
      </c>
      <c r="AV838" s="11">
        <v>1</v>
      </c>
      <c r="AW838" s="11">
        <v>0</v>
      </c>
      <c r="AX838" s="13">
        <f t="shared" si="1737"/>
        <v>3636.25</v>
      </c>
      <c r="AY838" s="11">
        <v>1</v>
      </c>
      <c r="AZ838" s="11">
        <v>1</v>
      </c>
      <c r="BA838" s="11">
        <v>2.38</v>
      </c>
      <c r="BB838" s="42">
        <f t="shared" si="1738"/>
        <v>3.38</v>
      </c>
      <c r="BC838" s="11">
        <v>1.275</v>
      </c>
      <c r="BD838" s="9">
        <v>0.5</v>
      </c>
      <c r="BE838" s="43">
        <f t="shared" si="1739"/>
        <v>7835.2096875</v>
      </c>
      <c r="BN838" s="11">
        <v>2909</v>
      </c>
      <c r="BO838" s="12">
        <v>1.25</v>
      </c>
      <c r="BP838" s="11">
        <v>1</v>
      </c>
      <c r="BQ838" s="11">
        <v>0</v>
      </c>
      <c r="BR838" s="13">
        <f t="shared" si="1740"/>
        <v>3636.25</v>
      </c>
      <c r="BS838" s="11">
        <v>1</v>
      </c>
      <c r="BT838" s="11">
        <v>1</v>
      </c>
      <c r="BU838" s="11">
        <v>2.38</v>
      </c>
      <c r="BV838" s="42">
        <f t="shared" si="1741"/>
        <v>3.38</v>
      </c>
      <c r="BW838" s="11">
        <v>1.275</v>
      </c>
      <c r="BX838" s="9">
        <v>0.5</v>
      </c>
      <c r="BY838" s="43">
        <f t="shared" si="1742"/>
        <v>7835.2096875</v>
      </c>
      <c r="CH838" s="11">
        <f t="shared" si="1743"/>
        <v>3337</v>
      </c>
      <c r="CI838" s="12">
        <v>1.25</v>
      </c>
      <c r="CJ838" s="11">
        <v>1</v>
      </c>
      <c r="CK838" s="11">
        <v>0</v>
      </c>
      <c r="CL838" s="13">
        <f t="shared" si="1744"/>
        <v>4171.25</v>
      </c>
      <c r="CM838" s="11">
        <v>1</v>
      </c>
      <c r="CN838" s="11">
        <v>1</v>
      </c>
      <c r="CO838" s="11">
        <v>2.38</v>
      </c>
      <c r="CP838" s="42">
        <f t="shared" si="1745"/>
        <v>3.38</v>
      </c>
      <c r="CQ838" s="11">
        <v>1.275</v>
      </c>
      <c r="CR838" s="9">
        <v>0.5</v>
      </c>
      <c r="CS838" s="43">
        <f t="shared" si="1746"/>
        <v>8988.0009375</v>
      </c>
      <c r="DB838" s="11">
        <f t="shared" si="1747"/>
        <v>3349</v>
      </c>
      <c r="DC838" s="12">
        <v>1.25</v>
      </c>
      <c r="DD838" s="11">
        <v>1</v>
      </c>
      <c r="DE838" s="11">
        <v>0</v>
      </c>
      <c r="DF838" s="13">
        <f t="shared" si="1748"/>
        <v>4186.25</v>
      </c>
      <c r="DG838" s="11">
        <v>1</v>
      </c>
      <c r="DH838" s="11">
        <v>1</v>
      </c>
      <c r="DI838" s="11">
        <v>2.38</v>
      </c>
      <c r="DJ838" s="42">
        <f t="shared" si="1749"/>
        <v>3.38</v>
      </c>
      <c r="DK838" s="11">
        <v>1.275</v>
      </c>
      <c r="DL838" s="9">
        <v>0.5</v>
      </c>
      <c r="DM838" s="43">
        <f t="shared" si="1750"/>
        <v>9020.3221875</v>
      </c>
      <c r="DV838" s="11">
        <f t="shared" si="1751"/>
        <v>3349</v>
      </c>
      <c r="DW838" s="12">
        <v>1.25</v>
      </c>
      <c r="DX838" s="11">
        <v>1</v>
      </c>
      <c r="DY838" s="11">
        <v>0</v>
      </c>
      <c r="DZ838" s="13">
        <f t="shared" si="1752"/>
        <v>4186.25</v>
      </c>
      <c r="EA838" s="11">
        <v>1</v>
      </c>
      <c r="EB838" s="11">
        <v>1</v>
      </c>
      <c r="EC838" s="11">
        <v>3.18</v>
      </c>
      <c r="ED838" s="42">
        <f t="shared" si="1753"/>
        <v>4.18</v>
      </c>
      <c r="EE838" s="11">
        <v>1.275</v>
      </c>
      <c r="EF838" s="9">
        <v>0.5</v>
      </c>
      <c r="EG838" s="43">
        <f t="shared" si="1754"/>
        <v>11155.3096875</v>
      </c>
    </row>
    <row r="839" customHeight="1" spans="6:139">
      <c r="F839" s="11">
        <v>2909</v>
      </c>
      <c r="G839" s="12">
        <v>1.55</v>
      </c>
      <c r="H839" s="11">
        <v>1</v>
      </c>
      <c r="I839" s="11">
        <v>0</v>
      </c>
      <c r="J839" s="13">
        <f t="shared" si="1731"/>
        <v>4508.95</v>
      </c>
      <c r="K839" s="11">
        <v>1</v>
      </c>
      <c r="L839" s="11">
        <v>1</v>
      </c>
      <c r="M839" s="11">
        <v>2.38</v>
      </c>
      <c r="N839" s="42">
        <f t="shared" si="1732"/>
        <v>3.38</v>
      </c>
      <c r="O839" s="11">
        <v>1.275</v>
      </c>
      <c r="P839" s="9">
        <v>0.5</v>
      </c>
      <c r="Q839" s="43">
        <f t="shared" si="1733"/>
        <v>9715.6600125</v>
      </c>
      <c r="Z839" s="11">
        <v>2909</v>
      </c>
      <c r="AA839" s="12">
        <v>1.55</v>
      </c>
      <c r="AB839" s="11">
        <v>1</v>
      </c>
      <c r="AC839" s="11">
        <v>0</v>
      </c>
      <c r="AD839" s="13">
        <f t="shared" si="1734"/>
        <v>4508.95</v>
      </c>
      <c r="AE839" s="11">
        <v>1</v>
      </c>
      <c r="AF839" s="11">
        <v>1</v>
      </c>
      <c r="AG839" s="11">
        <v>2.38</v>
      </c>
      <c r="AH839" s="42">
        <f t="shared" si="1735"/>
        <v>3.38</v>
      </c>
      <c r="AI839" s="11">
        <v>1.275</v>
      </c>
      <c r="AJ839" s="9">
        <v>0.5</v>
      </c>
      <c r="AK839" s="43">
        <f t="shared" si="1736"/>
        <v>9715.6600125</v>
      </c>
      <c r="AT839" s="11">
        <v>2909</v>
      </c>
      <c r="AU839" s="12">
        <v>1.55</v>
      </c>
      <c r="AV839" s="11">
        <v>1</v>
      </c>
      <c r="AW839" s="11">
        <v>0</v>
      </c>
      <c r="AX839" s="13">
        <f t="shared" si="1737"/>
        <v>4508.95</v>
      </c>
      <c r="AY839" s="11">
        <v>1</v>
      </c>
      <c r="AZ839" s="11">
        <v>1</v>
      </c>
      <c r="BA839" s="11">
        <v>2.38</v>
      </c>
      <c r="BB839" s="42">
        <f t="shared" si="1738"/>
        <v>3.38</v>
      </c>
      <c r="BC839" s="11">
        <v>1.275</v>
      </c>
      <c r="BD839" s="9">
        <v>0.5</v>
      </c>
      <c r="BE839" s="43">
        <f t="shared" si="1739"/>
        <v>9715.6600125</v>
      </c>
      <c r="BN839" s="11">
        <v>2909</v>
      </c>
      <c r="BO839" s="12">
        <v>1.55</v>
      </c>
      <c r="BP839" s="11">
        <v>1</v>
      </c>
      <c r="BQ839" s="11">
        <v>0</v>
      </c>
      <c r="BR839" s="13">
        <f t="shared" si="1740"/>
        <v>4508.95</v>
      </c>
      <c r="BS839" s="11">
        <v>1</v>
      </c>
      <c r="BT839" s="11">
        <v>1</v>
      </c>
      <c r="BU839" s="11">
        <v>2.38</v>
      </c>
      <c r="BV839" s="42">
        <f t="shared" si="1741"/>
        <v>3.38</v>
      </c>
      <c r="BW839" s="11">
        <v>1.275</v>
      </c>
      <c r="BX839" s="9">
        <v>0.5</v>
      </c>
      <c r="BY839" s="43">
        <f t="shared" si="1742"/>
        <v>9715.6600125</v>
      </c>
      <c r="CH839" s="11">
        <f t="shared" si="1743"/>
        <v>3337</v>
      </c>
      <c r="CI839" s="12">
        <v>1.55</v>
      </c>
      <c r="CJ839" s="11">
        <v>1</v>
      </c>
      <c r="CK839" s="11">
        <v>0</v>
      </c>
      <c r="CL839" s="13">
        <f t="shared" si="1744"/>
        <v>5172.35</v>
      </c>
      <c r="CM839" s="11">
        <v>1</v>
      </c>
      <c r="CN839" s="11">
        <v>1</v>
      </c>
      <c r="CO839" s="11">
        <v>2.38</v>
      </c>
      <c r="CP839" s="42">
        <f t="shared" si="1745"/>
        <v>3.38</v>
      </c>
      <c r="CQ839" s="11">
        <v>1.275</v>
      </c>
      <c r="CR839" s="9">
        <v>0.5</v>
      </c>
      <c r="CS839" s="43">
        <f t="shared" si="1746"/>
        <v>11145.1211625</v>
      </c>
      <c r="DB839" s="11">
        <f t="shared" si="1747"/>
        <v>3349</v>
      </c>
      <c r="DC839" s="12">
        <v>1.55</v>
      </c>
      <c r="DD839" s="11">
        <v>1</v>
      </c>
      <c r="DE839" s="11">
        <v>0</v>
      </c>
      <c r="DF839" s="13">
        <f t="shared" si="1748"/>
        <v>5190.95</v>
      </c>
      <c r="DG839" s="11">
        <v>1</v>
      </c>
      <c r="DH839" s="11">
        <v>1</v>
      </c>
      <c r="DI839" s="11">
        <v>2.38</v>
      </c>
      <c r="DJ839" s="42">
        <f t="shared" si="1749"/>
        <v>3.38</v>
      </c>
      <c r="DK839" s="11">
        <v>1.275</v>
      </c>
      <c r="DL839" s="9">
        <v>0.5</v>
      </c>
      <c r="DM839" s="43">
        <f t="shared" si="1750"/>
        <v>11185.1995125</v>
      </c>
      <c r="DV839" s="11">
        <f t="shared" si="1751"/>
        <v>3349</v>
      </c>
      <c r="DW839" s="12">
        <v>1.55</v>
      </c>
      <c r="DX839" s="11">
        <v>1</v>
      </c>
      <c r="DY839" s="11">
        <v>0</v>
      </c>
      <c r="DZ839" s="13">
        <f t="shared" si="1752"/>
        <v>5190.95</v>
      </c>
      <c r="EA839" s="11">
        <v>1</v>
      </c>
      <c r="EB839" s="11">
        <v>1</v>
      </c>
      <c r="EC839" s="11">
        <v>3.18</v>
      </c>
      <c r="ED839" s="42">
        <f t="shared" si="1753"/>
        <v>4.18</v>
      </c>
      <c r="EE839" s="11">
        <v>1.275</v>
      </c>
      <c r="EF839" s="9">
        <v>0.5</v>
      </c>
      <c r="EG839" s="43">
        <f t="shared" si="1754"/>
        <v>13832.5840125</v>
      </c>
    </row>
    <row r="840" customHeight="1" spans="6:139">
      <c r="F840" s="11">
        <v>2909</v>
      </c>
      <c r="G840" s="12">
        <v>0.887</v>
      </c>
      <c r="H840" s="11">
        <v>1</v>
      </c>
      <c r="I840" s="11">
        <v>0</v>
      </c>
      <c r="J840" s="13">
        <f t="shared" si="1731"/>
        <v>2580.283</v>
      </c>
      <c r="K840" s="11">
        <v>1</v>
      </c>
      <c r="L840" s="11">
        <v>1</v>
      </c>
      <c r="M840" s="11">
        <v>2.38</v>
      </c>
      <c r="N840" s="42">
        <f t="shared" si="1732"/>
        <v>3.38</v>
      </c>
      <c r="O840" s="11">
        <v>1.275</v>
      </c>
      <c r="P840" s="9">
        <v>0.5</v>
      </c>
      <c r="Q840" s="43">
        <f t="shared" si="1733"/>
        <v>5559.86479425</v>
      </c>
      <c r="Z840" s="11">
        <v>2909</v>
      </c>
      <c r="AA840" s="12">
        <v>0.887</v>
      </c>
      <c r="AB840" s="11">
        <v>1</v>
      </c>
      <c r="AC840" s="11">
        <v>0</v>
      </c>
      <c r="AD840" s="13">
        <f t="shared" si="1734"/>
        <v>2580.283</v>
      </c>
      <c r="AE840" s="11">
        <v>1</v>
      </c>
      <c r="AF840" s="11">
        <v>1</v>
      </c>
      <c r="AG840" s="11">
        <v>2.38</v>
      </c>
      <c r="AH840" s="42">
        <f t="shared" si="1735"/>
        <v>3.38</v>
      </c>
      <c r="AI840" s="11">
        <v>1.275</v>
      </c>
      <c r="AJ840" s="9">
        <v>0.5</v>
      </c>
      <c r="AK840" s="43">
        <f t="shared" si="1736"/>
        <v>5559.86479425</v>
      </c>
      <c r="AT840" s="11">
        <v>2909</v>
      </c>
      <c r="AU840" s="12">
        <v>0.887</v>
      </c>
      <c r="AV840" s="11">
        <v>1</v>
      </c>
      <c r="AW840" s="11">
        <v>0</v>
      </c>
      <c r="AX840" s="13">
        <f t="shared" si="1737"/>
        <v>2580.283</v>
      </c>
      <c r="AY840" s="11">
        <v>1</v>
      </c>
      <c r="AZ840" s="11">
        <v>1</v>
      </c>
      <c r="BA840" s="11">
        <v>2.38</v>
      </c>
      <c r="BB840" s="42">
        <f t="shared" si="1738"/>
        <v>3.38</v>
      </c>
      <c r="BC840" s="11">
        <v>1.275</v>
      </c>
      <c r="BD840" s="9">
        <v>0.5</v>
      </c>
      <c r="BE840" s="43">
        <f t="shared" si="1739"/>
        <v>5559.86479425</v>
      </c>
      <c r="BN840" s="11">
        <v>2909</v>
      </c>
      <c r="BO840" s="12">
        <v>0.887</v>
      </c>
      <c r="BP840" s="11">
        <v>1</v>
      </c>
      <c r="BQ840" s="11">
        <v>0</v>
      </c>
      <c r="BR840" s="13">
        <f t="shared" si="1740"/>
        <v>2580.283</v>
      </c>
      <c r="BS840" s="11">
        <v>1</v>
      </c>
      <c r="BT840" s="11">
        <v>1</v>
      </c>
      <c r="BU840" s="11">
        <v>2.38</v>
      </c>
      <c r="BV840" s="42">
        <f t="shared" si="1741"/>
        <v>3.38</v>
      </c>
      <c r="BW840" s="11">
        <v>1.275</v>
      </c>
      <c r="BX840" s="9">
        <v>0.5</v>
      </c>
      <c r="BY840" s="43">
        <f t="shared" si="1742"/>
        <v>5559.86479425</v>
      </c>
      <c r="CH840" s="11">
        <f t="shared" si="1743"/>
        <v>3337</v>
      </c>
      <c r="CI840" s="12">
        <v>0.887</v>
      </c>
      <c r="CJ840" s="11">
        <v>1</v>
      </c>
      <c r="CK840" s="11">
        <v>0</v>
      </c>
      <c r="CL840" s="13">
        <f t="shared" si="1744"/>
        <v>2959.919</v>
      </c>
      <c r="CM840" s="11">
        <v>1</v>
      </c>
      <c r="CN840" s="11">
        <v>1</v>
      </c>
      <c r="CO840" s="11">
        <v>2.38</v>
      </c>
      <c r="CP840" s="42">
        <f t="shared" si="1745"/>
        <v>3.38</v>
      </c>
      <c r="CQ840" s="11">
        <v>1.275</v>
      </c>
      <c r="CR840" s="9">
        <v>0.5</v>
      </c>
      <c r="CS840" s="43">
        <f t="shared" si="1746"/>
        <v>6377.88546525</v>
      </c>
      <c r="DB840" s="11">
        <f t="shared" si="1747"/>
        <v>3349</v>
      </c>
      <c r="DC840" s="12">
        <v>0.887</v>
      </c>
      <c r="DD840" s="11">
        <v>1</v>
      </c>
      <c r="DE840" s="11">
        <v>0</v>
      </c>
      <c r="DF840" s="13">
        <f t="shared" si="1748"/>
        <v>2970.563</v>
      </c>
      <c r="DG840" s="11">
        <v>1</v>
      </c>
      <c r="DH840" s="11">
        <v>1</v>
      </c>
      <c r="DI840" s="11">
        <v>2.38</v>
      </c>
      <c r="DJ840" s="42">
        <f t="shared" si="1749"/>
        <v>3.38</v>
      </c>
      <c r="DK840" s="11">
        <v>1.275</v>
      </c>
      <c r="DL840" s="9">
        <v>0.5</v>
      </c>
      <c r="DM840" s="43">
        <f t="shared" si="1750"/>
        <v>6400.82062425</v>
      </c>
      <c r="DV840" s="11">
        <f t="shared" si="1751"/>
        <v>3349</v>
      </c>
      <c r="DW840" s="12">
        <v>0.887</v>
      </c>
      <c r="DX840" s="11">
        <v>1</v>
      </c>
      <c r="DY840" s="11">
        <v>0</v>
      </c>
      <c r="DZ840" s="13">
        <f t="shared" si="1752"/>
        <v>2970.563</v>
      </c>
      <c r="EA840" s="11">
        <v>1</v>
      </c>
      <c r="EB840" s="11">
        <v>1</v>
      </c>
      <c r="EC840" s="11">
        <v>3.18</v>
      </c>
      <c r="ED840" s="42">
        <f t="shared" si="1753"/>
        <v>4.18</v>
      </c>
      <c r="EE840" s="11">
        <v>1.275</v>
      </c>
      <c r="EF840" s="9">
        <v>0.5</v>
      </c>
      <c r="EG840" s="43">
        <f t="shared" si="1754"/>
        <v>7915.80775425</v>
      </c>
    </row>
    <row r="841" customHeight="1" spans="6:139">
      <c r="F841" s="11">
        <v>2909</v>
      </c>
      <c r="G841" s="12">
        <v>0.887</v>
      </c>
      <c r="H841" s="11">
        <v>1</v>
      </c>
      <c r="I841" s="11">
        <v>0</v>
      </c>
      <c r="J841" s="13">
        <f t="shared" si="1731"/>
        <v>2580.283</v>
      </c>
      <c r="K841" s="11">
        <v>1</v>
      </c>
      <c r="L841" s="11">
        <v>1</v>
      </c>
      <c r="M841" s="11">
        <v>2.38</v>
      </c>
      <c r="N841" s="42">
        <f t="shared" si="1732"/>
        <v>3.38</v>
      </c>
      <c r="O841" s="11">
        <v>1.275</v>
      </c>
      <c r="P841" s="9">
        <v>0.5</v>
      </c>
      <c r="Q841" s="43">
        <f t="shared" si="1733"/>
        <v>5559.86479425</v>
      </c>
      <c r="Z841" s="11">
        <v>2909</v>
      </c>
      <c r="AA841" s="12">
        <v>0.887</v>
      </c>
      <c r="AB841" s="11">
        <v>1</v>
      </c>
      <c r="AC841" s="11">
        <v>0</v>
      </c>
      <c r="AD841" s="13">
        <f t="shared" si="1734"/>
        <v>2580.283</v>
      </c>
      <c r="AE841" s="11">
        <v>1</v>
      </c>
      <c r="AF841" s="11">
        <v>1</v>
      </c>
      <c r="AG841" s="11">
        <v>2.38</v>
      </c>
      <c r="AH841" s="42">
        <f t="shared" si="1735"/>
        <v>3.38</v>
      </c>
      <c r="AI841" s="11">
        <v>1.275</v>
      </c>
      <c r="AJ841" s="9">
        <v>0.5</v>
      </c>
      <c r="AK841" s="43">
        <f t="shared" si="1736"/>
        <v>5559.86479425</v>
      </c>
      <c r="AT841" s="11">
        <v>2909</v>
      </c>
      <c r="AU841" s="12">
        <v>0.887</v>
      </c>
      <c r="AV841" s="11">
        <v>1</v>
      </c>
      <c r="AW841" s="11">
        <v>0</v>
      </c>
      <c r="AX841" s="13">
        <f t="shared" si="1737"/>
        <v>2580.283</v>
      </c>
      <c r="AY841" s="11">
        <v>1</v>
      </c>
      <c r="AZ841" s="11">
        <v>1</v>
      </c>
      <c r="BA841" s="11">
        <v>2.38</v>
      </c>
      <c r="BB841" s="42">
        <f t="shared" si="1738"/>
        <v>3.38</v>
      </c>
      <c r="BC841" s="11">
        <v>1.275</v>
      </c>
      <c r="BD841" s="9">
        <v>0.5</v>
      </c>
      <c r="BE841" s="43">
        <f t="shared" si="1739"/>
        <v>5559.86479425</v>
      </c>
      <c r="BN841" s="11">
        <v>2909</v>
      </c>
      <c r="BO841" s="12">
        <v>0.887</v>
      </c>
      <c r="BP841" s="11">
        <v>1</v>
      </c>
      <c r="BQ841" s="11">
        <v>0</v>
      </c>
      <c r="BR841" s="13">
        <f t="shared" si="1740"/>
        <v>2580.283</v>
      </c>
      <c r="BS841" s="11">
        <v>1</v>
      </c>
      <c r="BT841" s="11">
        <v>1</v>
      </c>
      <c r="BU841" s="11">
        <v>2.38</v>
      </c>
      <c r="BV841" s="42">
        <f t="shared" si="1741"/>
        <v>3.38</v>
      </c>
      <c r="BW841" s="11">
        <v>1.275</v>
      </c>
      <c r="BX841" s="9">
        <v>0.5</v>
      </c>
      <c r="BY841" s="43">
        <f t="shared" si="1742"/>
        <v>5559.86479425</v>
      </c>
      <c r="CH841" s="11">
        <f t="shared" si="1743"/>
        <v>3337</v>
      </c>
      <c r="CI841" s="12">
        <v>0.887</v>
      </c>
      <c r="CJ841" s="11">
        <v>1</v>
      </c>
      <c r="CK841" s="11">
        <v>0</v>
      </c>
      <c r="CL841" s="13">
        <f t="shared" si="1744"/>
        <v>2959.919</v>
      </c>
      <c r="CM841" s="11">
        <v>1</v>
      </c>
      <c r="CN841" s="11">
        <v>1</v>
      </c>
      <c r="CO841" s="11">
        <v>2.38</v>
      </c>
      <c r="CP841" s="42">
        <f t="shared" si="1745"/>
        <v>3.38</v>
      </c>
      <c r="CQ841" s="11">
        <v>1.275</v>
      </c>
      <c r="CR841" s="9">
        <v>0.5</v>
      </c>
      <c r="CS841" s="43">
        <f t="shared" si="1746"/>
        <v>6377.88546525</v>
      </c>
      <c r="DB841" s="11">
        <f t="shared" si="1747"/>
        <v>3349</v>
      </c>
      <c r="DC841" s="12">
        <v>0.887</v>
      </c>
      <c r="DD841" s="11">
        <v>1</v>
      </c>
      <c r="DE841" s="11">
        <v>0</v>
      </c>
      <c r="DF841" s="13">
        <f t="shared" si="1748"/>
        <v>2970.563</v>
      </c>
      <c r="DG841" s="11">
        <v>1</v>
      </c>
      <c r="DH841" s="11">
        <v>1</v>
      </c>
      <c r="DI841" s="11">
        <v>2.38</v>
      </c>
      <c r="DJ841" s="42">
        <f t="shared" si="1749"/>
        <v>3.38</v>
      </c>
      <c r="DK841" s="11">
        <v>1.275</v>
      </c>
      <c r="DL841" s="9">
        <v>0.5</v>
      </c>
      <c r="DM841" s="43">
        <f t="shared" si="1750"/>
        <v>6400.82062425</v>
      </c>
      <c r="DV841" s="11">
        <f t="shared" si="1751"/>
        <v>3349</v>
      </c>
      <c r="DW841" s="12">
        <v>0.887</v>
      </c>
      <c r="DX841" s="11">
        <v>1</v>
      </c>
      <c r="DY841" s="11">
        <v>0</v>
      </c>
      <c r="DZ841" s="13">
        <f t="shared" si="1752"/>
        <v>2970.563</v>
      </c>
      <c r="EA841" s="11">
        <v>1</v>
      </c>
      <c r="EB841" s="11">
        <v>1</v>
      </c>
      <c r="EC841" s="11">
        <v>3.18</v>
      </c>
      <c r="ED841" s="42">
        <f t="shared" si="1753"/>
        <v>4.18</v>
      </c>
      <c r="EE841" s="11">
        <v>1.275</v>
      </c>
      <c r="EF841" s="9">
        <v>0.5</v>
      </c>
      <c r="EG841" s="43">
        <f t="shared" si="1754"/>
        <v>7915.80775425</v>
      </c>
    </row>
    <row r="842" customHeight="1" spans="6:139">
      <c r="F842" s="11">
        <v>2909</v>
      </c>
      <c r="G842" s="12">
        <v>2.13</v>
      </c>
      <c r="H842" s="11">
        <v>1</v>
      </c>
      <c r="I842" s="11">
        <v>0</v>
      </c>
      <c r="J842" s="13">
        <f t="shared" si="1731"/>
        <v>6196.17</v>
      </c>
      <c r="K842" s="11">
        <v>1</v>
      </c>
      <c r="L842" s="11">
        <v>1</v>
      </c>
      <c r="M842" s="11">
        <v>2.38</v>
      </c>
      <c r="N842" s="42">
        <f t="shared" si="1732"/>
        <v>3.38</v>
      </c>
      <c r="O842" s="11">
        <v>1.275</v>
      </c>
      <c r="P842" s="9">
        <v>0.5</v>
      </c>
      <c r="Q842" s="43">
        <f t="shared" si="1733"/>
        <v>13351.1973075</v>
      </c>
      <c r="Z842" s="11">
        <v>2909</v>
      </c>
      <c r="AA842" s="12">
        <v>2.13</v>
      </c>
      <c r="AB842" s="11">
        <v>1</v>
      </c>
      <c r="AC842" s="11">
        <v>0</v>
      </c>
      <c r="AD842" s="13">
        <f t="shared" si="1734"/>
        <v>6196.17</v>
      </c>
      <c r="AE842" s="11">
        <v>1</v>
      </c>
      <c r="AF842" s="11">
        <v>1</v>
      </c>
      <c r="AG842" s="11">
        <v>2.38</v>
      </c>
      <c r="AH842" s="42">
        <f t="shared" si="1735"/>
        <v>3.38</v>
      </c>
      <c r="AI842" s="11">
        <v>1.275</v>
      </c>
      <c r="AJ842" s="9">
        <v>0.5</v>
      </c>
      <c r="AK842" s="43">
        <f t="shared" si="1736"/>
        <v>13351.1973075</v>
      </c>
      <c r="AT842" s="11">
        <v>2909</v>
      </c>
      <c r="AU842" s="12">
        <v>2.13</v>
      </c>
      <c r="AV842" s="11">
        <v>1</v>
      </c>
      <c r="AW842" s="11">
        <v>0</v>
      </c>
      <c r="AX842" s="13">
        <f t="shared" si="1737"/>
        <v>6196.17</v>
      </c>
      <c r="AY842" s="11">
        <v>1</v>
      </c>
      <c r="AZ842" s="11">
        <v>1</v>
      </c>
      <c r="BA842" s="11">
        <v>2.38</v>
      </c>
      <c r="BB842" s="42">
        <f t="shared" si="1738"/>
        <v>3.38</v>
      </c>
      <c r="BC842" s="11">
        <v>1.275</v>
      </c>
      <c r="BD842" s="9">
        <v>0.5</v>
      </c>
      <c r="BE842" s="43">
        <f t="shared" si="1739"/>
        <v>13351.1973075</v>
      </c>
      <c r="BN842" s="11">
        <v>2909</v>
      </c>
      <c r="BO842" s="12">
        <v>2.13</v>
      </c>
      <c r="BP842" s="11">
        <v>1</v>
      </c>
      <c r="BQ842" s="11">
        <v>0</v>
      </c>
      <c r="BR842" s="13">
        <f t="shared" si="1740"/>
        <v>6196.17</v>
      </c>
      <c r="BS842" s="11">
        <v>1</v>
      </c>
      <c r="BT842" s="11">
        <v>1</v>
      </c>
      <c r="BU842" s="11">
        <v>2.38</v>
      </c>
      <c r="BV842" s="42">
        <f t="shared" si="1741"/>
        <v>3.38</v>
      </c>
      <c r="BW842" s="11">
        <v>1.275</v>
      </c>
      <c r="BX842" s="9">
        <v>0.5</v>
      </c>
      <c r="BY842" s="43">
        <f t="shared" si="1742"/>
        <v>13351.1973075</v>
      </c>
      <c r="CH842" s="11">
        <f t="shared" si="1743"/>
        <v>3337</v>
      </c>
      <c r="CI842" s="12">
        <v>2.13</v>
      </c>
      <c r="CJ842" s="11">
        <v>1</v>
      </c>
      <c r="CK842" s="11">
        <v>0</v>
      </c>
      <c r="CL842" s="13">
        <f t="shared" si="1744"/>
        <v>7107.81</v>
      </c>
      <c r="CM842" s="11">
        <v>1</v>
      </c>
      <c r="CN842" s="11">
        <v>1</v>
      </c>
      <c r="CO842" s="11">
        <v>2.38</v>
      </c>
      <c r="CP842" s="42">
        <f t="shared" si="1745"/>
        <v>3.38</v>
      </c>
      <c r="CQ842" s="11">
        <v>1.275</v>
      </c>
      <c r="CR842" s="9">
        <v>0.5</v>
      </c>
      <c r="CS842" s="43">
        <f t="shared" si="1746"/>
        <v>15315.5535975</v>
      </c>
      <c r="DB842" s="11">
        <f t="shared" si="1747"/>
        <v>3349</v>
      </c>
      <c r="DC842" s="12">
        <v>2.13</v>
      </c>
      <c r="DD842" s="11">
        <v>1</v>
      </c>
      <c r="DE842" s="11">
        <v>0</v>
      </c>
      <c r="DF842" s="13">
        <f t="shared" si="1748"/>
        <v>7133.37</v>
      </c>
      <c r="DG842" s="11">
        <v>1</v>
      </c>
      <c r="DH842" s="11">
        <v>1</v>
      </c>
      <c r="DI842" s="11">
        <v>2.38</v>
      </c>
      <c r="DJ842" s="42">
        <f t="shared" si="1749"/>
        <v>3.38</v>
      </c>
      <c r="DK842" s="11">
        <v>1.275</v>
      </c>
      <c r="DL842" s="9">
        <v>0.5</v>
      </c>
      <c r="DM842" s="43">
        <f t="shared" si="1750"/>
        <v>15370.6290075</v>
      </c>
      <c r="DV842" s="11">
        <f t="shared" si="1751"/>
        <v>3349</v>
      </c>
      <c r="DW842" s="12">
        <v>2.13</v>
      </c>
      <c r="DX842" s="11">
        <v>1</v>
      </c>
      <c r="DY842" s="11">
        <v>0</v>
      </c>
      <c r="DZ842" s="13">
        <f t="shared" si="1752"/>
        <v>7133.37</v>
      </c>
      <c r="EA842" s="11">
        <v>1</v>
      </c>
      <c r="EB842" s="11">
        <v>1</v>
      </c>
      <c r="EC842" s="11">
        <v>3.18</v>
      </c>
      <c r="ED842" s="42">
        <f t="shared" si="1753"/>
        <v>4.18</v>
      </c>
      <c r="EE842" s="11">
        <v>1.275</v>
      </c>
      <c r="EF842" s="9">
        <v>0.5</v>
      </c>
      <c r="EG842" s="43">
        <f t="shared" si="1754"/>
        <v>19008.6477075</v>
      </c>
    </row>
    <row r="843" customHeight="1" spans="6:139">
      <c r="F843" s="11">
        <v>2909</v>
      </c>
      <c r="G843" s="12">
        <v>1.24</v>
      </c>
      <c r="H843" s="11">
        <v>1</v>
      </c>
      <c r="I843" s="11">
        <v>0</v>
      </c>
      <c r="J843" s="13">
        <f t="shared" si="1731"/>
        <v>3607.16</v>
      </c>
      <c r="K843" s="11">
        <v>1</v>
      </c>
      <c r="L843" s="11">
        <v>1</v>
      </c>
      <c r="M843" s="11">
        <v>2.38</v>
      </c>
      <c r="N843" s="42">
        <f t="shared" si="1732"/>
        <v>3.38</v>
      </c>
      <c r="O843" s="11">
        <v>1.275</v>
      </c>
      <c r="P843" s="9">
        <v>0.5</v>
      </c>
      <c r="Q843" s="43">
        <f t="shared" si="1733"/>
        <v>7772.52801</v>
      </c>
      <c r="Z843" s="11">
        <v>2909</v>
      </c>
      <c r="AA843" s="12">
        <v>1.24</v>
      </c>
      <c r="AB843" s="11">
        <v>1</v>
      </c>
      <c r="AC843" s="11">
        <v>0</v>
      </c>
      <c r="AD843" s="13">
        <f t="shared" si="1734"/>
        <v>3607.16</v>
      </c>
      <c r="AE843" s="11">
        <v>1</v>
      </c>
      <c r="AF843" s="11">
        <v>1</v>
      </c>
      <c r="AG843" s="11">
        <v>2.38</v>
      </c>
      <c r="AH843" s="42">
        <f t="shared" si="1735"/>
        <v>3.38</v>
      </c>
      <c r="AI843" s="11">
        <v>1.275</v>
      </c>
      <c r="AJ843" s="9">
        <v>0.5</v>
      </c>
      <c r="AK843" s="43">
        <f t="shared" si="1736"/>
        <v>7772.52801</v>
      </c>
      <c r="AT843" s="11">
        <v>2909</v>
      </c>
      <c r="AU843" s="12">
        <v>1.24</v>
      </c>
      <c r="AV843" s="11">
        <v>1</v>
      </c>
      <c r="AW843" s="11">
        <v>0</v>
      </c>
      <c r="AX843" s="13">
        <f t="shared" si="1737"/>
        <v>3607.16</v>
      </c>
      <c r="AY843" s="11">
        <v>1</v>
      </c>
      <c r="AZ843" s="11">
        <v>1</v>
      </c>
      <c r="BA843" s="11">
        <v>2.38</v>
      </c>
      <c r="BB843" s="42">
        <f t="shared" si="1738"/>
        <v>3.38</v>
      </c>
      <c r="BC843" s="11">
        <v>1.275</v>
      </c>
      <c r="BD843" s="9">
        <v>0.5</v>
      </c>
      <c r="BE843" s="43">
        <f t="shared" si="1739"/>
        <v>7772.52801</v>
      </c>
      <c r="BN843" s="11">
        <v>2909</v>
      </c>
      <c r="BO843" s="12">
        <v>1.24</v>
      </c>
      <c r="BP843" s="11">
        <v>1</v>
      </c>
      <c r="BQ843" s="11">
        <v>0</v>
      </c>
      <c r="BR843" s="13">
        <f t="shared" si="1740"/>
        <v>3607.16</v>
      </c>
      <c r="BS843" s="11">
        <v>1</v>
      </c>
      <c r="BT843" s="11">
        <v>1</v>
      </c>
      <c r="BU843" s="11">
        <v>2.38</v>
      </c>
      <c r="BV843" s="42">
        <f t="shared" si="1741"/>
        <v>3.38</v>
      </c>
      <c r="BW843" s="11">
        <v>1.275</v>
      </c>
      <c r="BX843" s="9">
        <v>0.5</v>
      </c>
      <c r="BY843" s="43">
        <f t="shared" si="1742"/>
        <v>7772.52801</v>
      </c>
      <c r="CH843" s="11">
        <f t="shared" si="1743"/>
        <v>3337</v>
      </c>
      <c r="CI843" s="12">
        <v>1.24</v>
      </c>
      <c r="CJ843" s="11">
        <v>1</v>
      </c>
      <c r="CK843" s="11">
        <v>0</v>
      </c>
      <c r="CL843" s="13">
        <f t="shared" si="1744"/>
        <v>4137.88</v>
      </c>
      <c r="CM843" s="11">
        <v>1</v>
      </c>
      <c r="CN843" s="11">
        <v>1</v>
      </c>
      <c r="CO843" s="11">
        <v>2.38</v>
      </c>
      <c r="CP843" s="42">
        <f t="shared" si="1745"/>
        <v>3.38</v>
      </c>
      <c r="CQ843" s="11">
        <v>1.275</v>
      </c>
      <c r="CR843" s="9">
        <v>0.5</v>
      </c>
      <c r="CS843" s="43">
        <f t="shared" si="1746"/>
        <v>8916.09693</v>
      </c>
      <c r="DB843" s="11">
        <f t="shared" si="1747"/>
        <v>3349</v>
      </c>
      <c r="DC843" s="12">
        <v>1.24</v>
      </c>
      <c r="DD843" s="11">
        <v>1</v>
      </c>
      <c r="DE843" s="11">
        <v>0</v>
      </c>
      <c r="DF843" s="13">
        <f t="shared" si="1748"/>
        <v>4152.76</v>
      </c>
      <c r="DG843" s="11">
        <v>1</v>
      </c>
      <c r="DH843" s="11">
        <v>1</v>
      </c>
      <c r="DI843" s="11">
        <v>2.38</v>
      </c>
      <c r="DJ843" s="42">
        <f t="shared" si="1749"/>
        <v>3.38</v>
      </c>
      <c r="DK843" s="11">
        <v>1.275</v>
      </c>
      <c r="DL843" s="9">
        <v>0.5</v>
      </c>
      <c r="DM843" s="43">
        <f t="shared" si="1750"/>
        <v>8948.15961</v>
      </c>
      <c r="DV843" s="11">
        <f t="shared" si="1751"/>
        <v>3349</v>
      </c>
      <c r="DW843" s="12">
        <v>1.24</v>
      </c>
      <c r="DX843" s="11">
        <v>1</v>
      </c>
      <c r="DY843" s="11">
        <v>0</v>
      </c>
      <c r="DZ843" s="13">
        <f t="shared" si="1752"/>
        <v>4152.76</v>
      </c>
      <c r="EA843" s="11">
        <v>1</v>
      </c>
      <c r="EB843" s="11">
        <v>1</v>
      </c>
      <c r="EC843" s="11">
        <v>3.18</v>
      </c>
      <c r="ED843" s="42">
        <f t="shared" si="1753"/>
        <v>4.18</v>
      </c>
      <c r="EE843" s="11">
        <v>1.275</v>
      </c>
      <c r="EF843" s="9">
        <v>0.5</v>
      </c>
      <c r="EG843" s="43">
        <f t="shared" si="1754"/>
        <v>11066.06721</v>
      </c>
    </row>
    <row r="844" customHeight="1" spans="6:139">
      <c r="F844" s="11">
        <v>2909</v>
      </c>
      <c r="G844" s="12">
        <v>1.25</v>
      </c>
      <c r="H844" s="11">
        <v>1</v>
      </c>
      <c r="I844" s="11">
        <v>0</v>
      </c>
      <c r="J844" s="13">
        <f t="shared" si="1731"/>
        <v>3636.25</v>
      </c>
      <c r="K844" s="11">
        <v>1</v>
      </c>
      <c r="L844" s="11">
        <v>1</v>
      </c>
      <c r="M844" s="11">
        <v>2.38</v>
      </c>
      <c r="N844" s="42">
        <f t="shared" si="1732"/>
        <v>3.38</v>
      </c>
      <c r="O844" s="11">
        <v>1.275</v>
      </c>
      <c r="P844" s="9">
        <v>0.5</v>
      </c>
      <c r="Q844" s="43">
        <f t="shared" si="1733"/>
        <v>7835.2096875</v>
      </c>
      <c r="Z844" s="11">
        <v>2909</v>
      </c>
      <c r="AA844" s="12">
        <v>1.25</v>
      </c>
      <c r="AB844" s="11">
        <v>1</v>
      </c>
      <c r="AC844" s="11">
        <v>0</v>
      </c>
      <c r="AD844" s="13">
        <f t="shared" si="1734"/>
        <v>3636.25</v>
      </c>
      <c r="AE844" s="11">
        <v>1</v>
      </c>
      <c r="AF844" s="11">
        <v>1</v>
      </c>
      <c r="AG844" s="11">
        <v>2.38</v>
      </c>
      <c r="AH844" s="42">
        <f t="shared" si="1735"/>
        <v>3.38</v>
      </c>
      <c r="AI844" s="11">
        <v>1.275</v>
      </c>
      <c r="AJ844" s="9">
        <v>0.5</v>
      </c>
      <c r="AK844" s="43">
        <f t="shared" si="1736"/>
        <v>7835.2096875</v>
      </c>
      <c r="AT844" s="11">
        <v>2909</v>
      </c>
      <c r="AU844" s="12">
        <v>1.25</v>
      </c>
      <c r="AV844" s="11">
        <v>1</v>
      </c>
      <c r="AW844" s="11">
        <v>0</v>
      </c>
      <c r="AX844" s="13">
        <f t="shared" si="1737"/>
        <v>3636.25</v>
      </c>
      <c r="AY844" s="11">
        <v>1</v>
      </c>
      <c r="AZ844" s="11">
        <v>1</v>
      </c>
      <c r="BA844" s="11">
        <v>2.38</v>
      </c>
      <c r="BB844" s="42">
        <f t="shared" si="1738"/>
        <v>3.38</v>
      </c>
      <c r="BC844" s="11">
        <v>1.275</v>
      </c>
      <c r="BD844" s="9">
        <v>0.5</v>
      </c>
      <c r="BE844" s="43">
        <f t="shared" si="1739"/>
        <v>7835.2096875</v>
      </c>
      <c r="BN844" s="11">
        <v>2909</v>
      </c>
      <c r="BO844" s="12">
        <v>1.25</v>
      </c>
      <c r="BP844" s="11">
        <v>1</v>
      </c>
      <c r="BQ844" s="11">
        <v>0</v>
      </c>
      <c r="BR844" s="13">
        <f t="shared" si="1740"/>
        <v>3636.25</v>
      </c>
      <c r="BS844" s="11">
        <v>1</v>
      </c>
      <c r="BT844" s="11">
        <v>1</v>
      </c>
      <c r="BU844" s="11">
        <v>2.38</v>
      </c>
      <c r="BV844" s="42">
        <f t="shared" si="1741"/>
        <v>3.38</v>
      </c>
      <c r="BW844" s="11">
        <v>1.275</v>
      </c>
      <c r="BX844" s="9">
        <v>0.5</v>
      </c>
      <c r="BY844" s="43">
        <f t="shared" si="1742"/>
        <v>7835.2096875</v>
      </c>
      <c r="CH844" s="11">
        <f t="shared" si="1743"/>
        <v>3337</v>
      </c>
      <c r="CI844" s="12">
        <v>1.25</v>
      </c>
      <c r="CJ844" s="11">
        <v>1</v>
      </c>
      <c r="CK844" s="11">
        <v>0</v>
      </c>
      <c r="CL844" s="13">
        <f t="shared" si="1744"/>
        <v>4171.25</v>
      </c>
      <c r="CM844" s="11">
        <v>1</v>
      </c>
      <c r="CN844" s="11">
        <v>1</v>
      </c>
      <c r="CO844" s="11">
        <v>2.38</v>
      </c>
      <c r="CP844" s="42">
        <f t="shared" si="1745"/>
        <v>3.38</v>
      </c>
      <c r="CQ844" s="11">
        <v>1.275</v>
      </c>
      <c r="CR844" s="9">
        <v>0.5</v>
      </c>
      <c r="CS844" s="43">
        <f t="shared" si="1746"/>
        <v>8988.0009375</v>
      </c>
      <c r="DB844" s="11">
        <f t="shared" si="1747"/>
        <v>3349</v>
      </c>
      <c r="DC844" s="12">
        <v>1.25</v>
      </c>
      <c r="DD844" s="11">
        <v>1</v>
      </c>
      <c r="DE844" s="11">
        <v>0</v>
      </c>
      <c r="DF844" s="13">
        <f t="shared" si="1748"/>
        <v>4186.25</v>
      </c>
      <c r="DG844" s="11">
        <v>1</v>
      </c>
      <c r="DH844" s="11">
        <v>1</v>
      </c>
      <c r="DI844" s="11">
        <v>2.38</v>
      </c>
      <c r="DJ844" s="42">
        <f t="shared" si="1749"/>
        <v>3.38</v>
      </c>
      <c r="DK844" s="11">
        <v>1.275</v>
      </c>
      <c r="DL844" s="9">
        <v>0.5</v>
      </c>
      <c r="DM844" s="43">
        <f t="shared" si="1750"/>
        <v>9020.3221875</v>
      </c>
      <c r="DV844" s="11">
        <f t="shared" si="1751"/>
        <v>3349</v>
      </c>
      <c r="DW844" s="12">
        <v>1.25</v>
      </c>
      <c r="DX844" s="11">
        <v>1</v>
      </c>
      <c r="DY844" s="11">
        <v>0</v>
      </c>
      <c r="DZ844" s="13">
        <f t="shared" si="1752"/>
        <v>4186.25</v>
      </c>
      <c r="EA844" s="11">
        <v>1</v>
      </c>
      <c r="EB844" s="11">
        <v>1</v>
      </c>
      <c r="EC844" s="11">
        <v>3.18</v>
      </c>
      <c r="ED844" s="42">
        <f t="shared" si="1753"/>
        <v>4.18</v>
      </c>
      <c r="EE844" s="11">
        <v>1.275</v>
      </c>
      <c r="EF844" s="9">
        <v>0.5</v>
      </c>
      <c r="EG844" s="43">
        <f t="shared" si="1754"/>
        <v>11155.3096875</v>
      </c>
    </row>
    <row r="845" customHeight="1" spans="6:139">
      <c r="F845" s="11">
        <v>2909</v>
      </c>
      <c r="G845" s="12">
        <v>1.55</v>
      </c>
      <c r="H845" s="11">
        <v>1</v>
      </c>
      <c r="I845" s="11">
        <v>0</v>
      </c>
      <c r="J845" s="13">
        <f t="shared" si="1731"/>
        <v>4508.95</v>
      </c>
      <c r="K845" s="11">
        <v>1</v>
      </c>
      <c r="L845" s="11">
        <v>1</v>
      </c>
      <c r="M845" s="11">
        <v>2.38</v>
      </c>
      <c r="N845" s="42">
        <f t="shared" si="1732"/>
        <v>3.38</v>
      </c>
      <c r="O845" s="11">
        <v>1.275</v>
      </c>
      <c r="P845" s="9">
        <v>0.5</v>
      </c>
      <c r="Q845" s="43">
        <f t="shared" si="1733"/>
        <v>9715.6600125</v>
      </c>
      <c r="Z845" s="11">
        <v>2909</v>
      </c>
      <c r="AA845" s="12">
        <v>1.55</v>
      </c>
      <c r="AB845" s="11">
        <v>1</v>
      </c>
      <c r="AC845" s="11">
        <v>0</v>
      </c>
      <c r="AD845" s="13">
        <f t="shared" si="1734"/>
        <v>4508.95</v>
      </c>
      <c r="AE845" s="11">
        <v>1</v>
      </c>
      <c r="AF845" s="11">
        <v>1</v>
      </c>
      <c r="AG845" s="11">
        <v>2.38</v>
      </c>
      <c r="AH845" s="42">
        <f t="shared" si="1735"/>
        <v>3.38</v>
      </c>
      <c r="AI845" s="11">
        <v>1.275</v>
      </c>
      <c r="AJ845" s="9">
        <v>0.5</v>
      </c>
      <c r="AK845" s="43">
        <f t="shared" si="1736"/>
        <v>9715.6600125</v>
      </c>
      <c r="AT845" s="11">
        <v>2909</v>
      </c>
      <c r="AU845" s="12">
        <v>1.55</v>
      </c>
      <c r="AV845" s="11">
        <v>1</v>
      </c>
      <c r="AW845" s="11">
        <v>0</v>
      </c>
      <c r="AX845" s="13">
        <f t="shared" si="1737"/>
        <v>4508.95</v>
      </c>
      <c r="AY845" s="11">
        <v>1</v>
      </c>
      <c r="AZ845" s="11">
        <v>1</v>
      </c>
      <c r="BA845" s="11">
        <v>2.38</v>
      </c>
      <c r="BB845" s="42">
        <f t="shared" si="1738"/>
        <v>3.38</v>
      </c>
      <c r="BC845" s="11">
        <v>1.275</v>
      </c>
      <c r="BD845" s="9">
        <v>0.5</v>
      </c>
      <c r="BE845" s="43">
        <f t="shared" si="1739"/>
        <v>9715.6600125</v>
      </c>
      <c r="BN845" s="11">
        <v>2909</v>
      </c>
      <c r="BO845" s="12">
        <v>1.55</v>
      </c>
      <c r="BP845" s="11">
        <v>1</v>
      </c>
      <c r="BQ845" s="11">
        <v>0</v>
      </c>
      <c r="BR845" s="13">
        <f t="shared" si="1740"/>
        <v>4508.95</v>
      </c>
      <c r="BS845" s="11">
        <v>1</v>
      </c>
      <c r="BT845" s="11">
        <v>1</v>
      </c>
      <c r="BU845" s="11">
        <v>2.38</v>
      </c>
      <c r="BV845" s="42">
        <f t="shared" si="1741"/>
        <v>3.38</v>
      </c>
      <c r="BW845" s="11">
        <v>1.275</v>
      </c>
      <c r="BX845" s="9">
        <v>0.5</v>
      </c>
      <c r="BY845" s="43">
        <f t="shared" si="1742"/>
        <v>9715.6600125</v>
      </c>
      <c r="CH845" s="11">
        <f t="shared" si="1743"/>
        <v>3337</v>
      </c>
      <c r="CI845" s="12">
        <v>1.55</v>
      </c>
      <c r="CJ845" s="11">
        <v>1</v>
      </c>
      <c r="CK845" s="11">
        <v>0</v>
      </c>
      <c r="CL845" s="13">
        <f t="shared" si="1744"/>
        <v>5172.35</v>
      </c>
      <c r="CM845" s="11">
        <v>1</v>
      </c>
      <c r="CN845" s="11">
        <v>1</v>
      </c>
      <c r="CO845" s="11">
        <v>2.38</v>
      </c>
      <c r="CP845" s="42">
        <f t="shared" si="1745"/>
        <v>3.38</v>
      </c>
      <c r="CQ845" s="11">
        <v>1.275</v>
      </c>
      <c r="CR845" s="9">
        <v>0.5</v>
      </c>
      <c r="CS845" s="43">
        <f t="shared" si="1746"/>
        <v>11145.1211625</v>
      </c>
      <c r="DB845" s="11">
        <f t="shared" si="1747"/>
        <v>3349</v>
      </c>
      <c r="DC845" s="12">
        <v>1.55</v>
      </c>
      <c r="DD845" s="11">
        <v>1</v>
      </c>
      <c r="DE845" s="11">
        <v>0</v>
      </c>
      <c r="DF845" s="13">
        <f t="shared" si="1748"/>
        <v>5190.95</v>
      </c>
      <c r="DG845" s="11">
        <v>1</v>
      </c>
      <c r="DH845" s="11">
        <v>1</v>
      </c>
      <c r="DI845" s="11">
        <v>2.38</v>
      </c>
      <c r="DJ845" s="42">
        <f t="shared" si="1749"/>
        <v>3.38</v>
      </c>
      <c r="DK845" s="11">
        <v>1.275</v>
      </c>
      <c r="DL845" s="9">
        <v>0.5</v>
      </c>
      <c r="DM845" s="43">
        <f t="shared" si="1750"/>
        <v>11185.1995125</v>
      </c>
      <c r="DV845" s="11">
        <f t="shared" si="1751"/>
        <v>3349</v>
      </c>
      <c r="DW845" s="12">
        <v>1.55</v>
      </c>
      <c r="DX845" s="11">
        <v>1</v>
      </c>
      <c r="DY845" s="11">
        <v>0</v>
      </c>
      <c r="DZ845" s="13">
        <f t="shared" si="1752"/>
        <v>5190.95</v>
      </c>
      <c r="EA845" s="11">
        <v>1</v>
      </c>
      <c r="EB845" s="11">
        <v>1</v>
      </c>
      <c r="EC845" s="11">
        <v>3.18</v>
      </c>
      <c r="ED845" s="42">
        <f t="shared" si="1753"/>
        <v>4.18</v>
      </c>
      <c r="EE845" s="11">
        <v>1.275</v>
      </c>
      <c r="EF845" s="9">
        <v>0.5</v>
      </c>
      <c r="EG845" s="43">
        <f t="shared" si="1754"/>
        <v>13832.5840125</v>
      </c>
    </row>
    <row r="846" customHeight="1" spans="6:139">
      <c r="F846" s="11">
        <v>2909</v>
      </c>
      <c r="G846" s="12">
        <v>0.887</v>
      </c>
      <c r="H846" s="11">
        <v>1</v>
      </c>
      <c r="I846" s="11">
        <v>0</v>
      </c>
      <c r="J846" s="13">
        <f t="shared" si="1731"/>
        <v>2580.283</v>
      </c>
      <c r="K846" s="11">
        <v>1</v>
      </c>
      <c r="L846" s="11">
        <v>1</v>
      </c>
      <c r="M846" s="11">
        <v>2.38</v>
      </c>
      <c r="N846" s="42">
        <f t="shared" si="1732"/>
        <v>3.38</v>
      </c>
      <c r="O846" s="11">
        <v>1.275</v>
      </c>
      <c r="P846" s="9">
        <v>0.5</v>
      </c>
      <c r="Q846" s="43">
        <f t="shared" si="1733"/>
        <v>5559.86479425</v>
      </c>
      <c r="Z846" s="11">
        <v>2909</v>
      </c>
      <c r="AA846" s="12">
        <v>0.887</v>
      </c>
      <c r="AB846" s="11">
        <v>1</v>
      </c>
      <c r="AC846" s="11">
        <v>0</v>
      </c>
      <c r="AD846" s="13">
        <f t="shared" si="1734"/>
        <v>2580.283</v>
      </c>
      <c r="AE846" s="11">
        <v>1</v>
      </c>
      <c r="AF846" s="11">
        <v>1</v>
      </c>
      <c r="AG846" s="11">
        <v>2.38</v>
      </c>
      <c r="AH846" s="42">
        <f t="shared" si="1735"/>
        <v>3.38</v>
      </c>
      <c r="AI846" s="11">
        <v>1.275</v>
      </c>
      <c r="AJ846" s="9">
        <v>0.5</v>
      </c>
      <c r="AK846" s="43">
        <f t="shared" si="1736"/>
        <v>5559.86479425</v>
      </c>
      <c r="AT846" s="11">
        <v>2909</v>
      </c>
      <c r="AU846" s="12">
        <v>0.887</v>
      </c>
      <c r="AV846" s="11">
        <v>1</v>
      </c>
      <c r="AW846" s="11">
        <v>0</v>
      </c>
      <c r="AX846" s="13">
        <f t="shared" si="1737"/>
        <v>2580.283</v>
      </c>
      <c r="AY846" s="11">
        <v>1</v>
      </c>
      <c r="AZ846" s="11">
        <v>1</v>
      </c>
      <c r="BA846" s="11">
        <v>2.38</v>
      </c>
      <c r="BB846" s="42">
        <f t="shared" si="1738"/>
        <v>3.38</v>
      </c>
      <c r="BC846" s="11">
        <v>1.275</v>
      </c>
      <c r="BD846" s="9">
        <v>0.5</v>
      </c>
      <c r="BE846" s="43">
        <f t="shared" si="1739"/>
        <v>5559.86479425</v>
      </c>
      <c r="BN846" s="11">
        <v>2909</v>
      </c>
      <c r="BO846" s="12">
        <v>0.887</v>
      </c>
      <c r="BP846" s="11">
        <v>1</v>
      </c>
      <c r="BQ846" s="11">
        <v>0</v>
      </c>
      <c r="BR846" s="13">
        <f t="shared" si="1740"/>
        <v>2580.283</v>
      </c>
      <c r="BS846" s="11">
        <v>1</v>
      </c>
      <c r="BT846" s="11">
        <v>1</v>
      </c>
      <c r="BU846" s="11">
        <v>2.38</v>
      </c>
      <c r="BV846" s="42">
        <f t="shared" si="1741"/>
        <v>3.38</v>
      </c>
      <c r="BW846" s="11">
        <v>1.275</v>
      </c>
      <c r="BX846" s="9">
        <v>0.5</v>
      </c>
      <c r="BY846" s="43">
        <f t="shared" si="1742"/>
        <v>5559.86479425</v>
      </c>
      <c r="CH846" s="11">
        <f t="shared" ref="CH846:CH851" si="1755">2909+428</f>
        <v>3337</v>
      </c>
      <c r="CI846" s="12">
        <v>0.887</v>
      </c>
      <c r="CJ846" s="11">
        <v>1</v>
      </c>
      <c r="CK846" s="11">
        <v>0</v>
      </c>
      <c r="CL846" s="13">
        <f t="shared" si="1744"/>
        <v>2959.919</v>
      </c>
      <c r="CM846" s="11">
        <v>1</v>
      </c>
      <c r="CN846" s="11">
        <v>1</v>
      </c>
      <c r="CO846" s="11">
        <v>2.38</v>
      </c>
      <c r="CP846" s="42">
        <f t="shared" si="1745"/>
        <v>3.38</v>
      </c>
      <c r="CQ846" s="11">
        <v>1.275</v>
      </c>
      <c r="CR846" s="9">
        <v>0.5</v>
      </c>
      <c r="CS846" s="43">
        <f t="shared" si="1746"/>
        <v>6377.88546525</v>
      </c>
      <c r="DB846" s="11">
        <f t="shared" ref="DB846:DB851" si="1756">2909+440</f>
        <v>3349</v>
      </c>
      <c r="DC846" s="12">
        <v>0.887</v>
      </c>
      <c r="DD846" s="11">
        <v>1</v>
      </c>
      <c r="DE846" s="11">
        <v>0</v>
      </c>
      <c r="DF846" s="13">
        <f t="shared" si="1748"/>
        <v>2970.563</v>
      </c>
      <c r="DG846" s="11">
        <v>1</v>
      </c>
      <c r="DH846" s="11">
        <v>1</v>
      </c>
      <c r="DI846" s="11">
        <v>2.38</v>
      </c>
      <c r="DJ846" s="42">
        <f t="shared" si="1749"/>
        <v>3.38</v>
      </c>
      <c r="DK846" s="11">
        <v>1.275</v>
      </c>
      <c r="DL846" s="9">
        <v>0.5</v>
      </c>
      <c r="DM846" s="43">
        <f t="shared" si="1750"/>
        <v>6400.82062425</v>
      </c>
      <c r="DV846" s="11">
        <f t="shared" ref="DV846:DV851" si="1757">2909+440</f>
        <v>3349</v>
      </c>
      <c r="DW846" s="12">
        <v>0.887</v>
      </c>
      <c r="DX846" s="11">
        <v>1</v>
      </c>
      <c r="DY846" s="11">
        <v>0</v>
      </c>
      <c r="DZ846" s="13">
        <f t="shared" si="1752"/>
        <v>2970.563</v>
      </c>
      <c r="EA846" s="11">
        <v>1</v>
      </c>
      <c r="EB846" s="11">
        <v>1</v>
      </c>
      <c r="EC846" s="11">
        <v>3.18</v>
      </c>
      <c r="ED846" s="42">
        <f t="shared" si="1753"/>
        <v>4.18</v>
      </c>
      <c r="EE846" s="11">
        <v>1.275</v>
      </c>
      <c r="EF846" s="9">
        <v>0.5</v>
      </c>
      <c r="EG846" s="43">
        <f t="shared" si="1754"/>
        <v>7915.80775425</v>
      </c>
    </row>
    <row r="847" customHeight="1" spans="6:139">
      <c r="F847" s="11">
        <v>2909</v>
      </c>
      <c r="G847" s="12">
        <v>0.887</v>
      </c>
      <c r="H847" s="11">
        <v>1</v>
      </c>
      <c r="I847" s="11">
        <v>0</v>
      </c>
      <c r="J847" s="13">
        <f t="shared" si="1731"/>
        <v>2580.283</v>
      </c>
      <c r="K847" s="11">
        <v>1</v>
      </c>
      <c r="L847" s="11">
        <v>1</v>
      </c>
      <c r="M847" s="11">
        <v>2.38</v>
      </c>
      <c r="N847" s="42">
        <f t="shared" si="1732"/>
        <v>3.38</v>
      </c>
      <c r="O847" s="11">
        <v>1.275</v>
      </c>
      <c r="P847" s="9">
        <v>0.5</v>
      </c>
      <c r="Q847" s="43">
        <f t="shared" si="1733"/>
        <v>5559.86479425</v>
      </c>
      <c r="Z847" s="11">
        <v>2909</v>
      </c>
      <c r="AA847" s="12">
        <v>0.887</v>
      </c>
      <c r="AB847" s="11">
        <v>1</v>
      </c>
      <c r="AC847" s="11">
        <v>0</v>
      </c>
      <c r="AD847" s="13">
        <f t="shared" si="1734"/>
        <v>2580.283</v>
      </c>
      <c r="AE847" s="11">
        <v>1</v>
      </c>
      <c r="AF847" s="11">
        <v>1</v>
      </c>
      <c r="AG847" s="11">
        <v>2.38</v>
      </c>
      <c r="AH847" s="42">
        <f t="shared" si="1735"/>
        <v>3.38</v>
      </c>
      <c r="AI847" s="11">
        <v>1.275</v>
      </c>
      <c r="AJ847" s="9">
        <v>0.5</v>
      </c>
      <c r="AK847" s="43">
        <f t="shared" si="1736"/>
        <v>5559.86479425</v>
      </c>
      <c r="AT847" s="11">
        <v>2909</v>
      </c>
      <c r="AU847" s="12">
        <v>0.887</v>
      </c>
      <c r="AV847" s="11">
        <v>1</v>
      </c>
      <c r="AW847" s="11">
        <v>0</v>
      </c>
      <c r="AX847" s="13">
        <f t="shared" si="1737"/>
        <v>2580.283</v>
      </c>
      <c r="AY847" s="11">
        <v>1</v>
      </c>
      <c r="AZ847" s="11">
        <v>1</v>
      </c>
      <c r="BA847" s="11">
        <v>2.38</v>
      </c>
      <c r="BB847" s="42">
        <f t="shared" si="1738"/>
        <v>3.38</v>
      </c>
      <c r="BC847" s="11">
        <v>1.275</v>
      </c>
      <c r="BD847" s="9">
        <v>0.5</v>
      </c>
      <c r="BE847" s="43">
        <f t="shared" si="1739"/>
        <v>5559.86479425</v>
      </c>
      <c r="BN847" s="11">
        <v>2909</v>
      </c>
      <c r="BO847" s="12">
        <v>0.887</v>
      </c>
      <c r="BP847" s="11">
        <v>1</v>
      </c>
      <c r="BQ847" s="11">
        <v>0</v>
      </c>
      <c r="BR847" s="13">
        <f t="shared" si="1740"/>
        <v>2580.283</v>
      </c>
      <c r="BS847" s="11">
        <v>1</v>
      </c>
      <c r="BT847" s="11">
        <v>1</v>
      </c>
      <c r="BU847" s="11">
        <v>2.38</v>
      </c>
      <c r="BV847" s="42">
        <f t="shared" si="1741"/>
        <v>3.38</v>
      </c>
      <c r="BW847" s="11">
        <v>1.275</v>
      </c>
      <c r="BX847" s="9">
        <v>0.5</v>
      </c>
      <c r="BY847" s="43">
        <f t="shared" si="1742"/>
        <v>5559.86479425</v>
      </c>
      <c r="CH847" s="11">
        <f t="shared" si="1755"/>
        <v>3337</v>
      </c>
      <c r="CI847" s="12">
        <v>0.887</v>
      </c>
      <c r="CJ847" s="11">
        <v>1</v>
      </c>
      <c r="CK847" s="11">
        <v>0</v>
      </c>
      <c r="CL847" s="13">
        <f t="shared" si="1744"/>
        <v>2959.919</v>
      </c>
      <c r="CM847" s="11">
        <v>1</v>
      </c>
      <c r="CN847" s="11">
        <v>1</v>
      </c>
      <c r="CO847" s="11">
        <v>2.38</v>
      </c>
      <c r="CP847" s="42">
        <f t="shared" si="1745"/>
        <v>3.38</v>
      </c>
      <c r="CQ847" s="11">
        <v>1.275</v>
      </c>
      <c r="CR847" s="9">
        <v>0.5</v>
      </c>
      <c r="CS847" s="43">
        <f t="shared" si="1746"/>
        <v>6377.88546525</v>
      </c>
      <c r="DB847" s="11">
        <f t="shared" si="1756"/>
        <v>3349</v>
      </c>
      <c r="DC847" s="12">
        <v>0.887</v>
      </c>
      <c r="DD847" s="11">
        <v>1</v>
      </c>
      <c r="DE847" s="11">
        <v>0</v>
      </c>
      <c r="DF847" s="13">
        <f t="shared" si="1748"/>
        <v>2970.563</v>
      </c>
      <c r="DG847" s="11">
        <v>1</v>
      </c>
      <c r="DH847" s="11">
        <v>1</v>
      </c>
      <c r="DI847" s="11">
        <v>2.38</v>
      </c>
      <c r="DJ847" s="42">
        <f t="shared" si="1749"/>
        <v>3.38</v>
      </c>
      <c r="DK847" s="11">
        <v>1.275</v>
      </c>
      <c r="DL847" s="9">
        <v>0.5</v>
      </c>
      <c r="DM847" s="43">
        <f t="shared" si="1750"/>
        <v>6400.82062425</v>
      </c>
      <c r="DV847" s="11">
        <f t="shared" si="1757"/>
        <v>3349</v>
      </c>
      <c r="DW847" s="12">
        <v>0.887</v>
      </c>
      <c r="DX847" s="11">
        <v>1</v>
      </c>
      <c r="DY847" s="11">
        <v>0</v>
      </c>
      <c r="DZ847" s="13">
        <f t="shared" si="1752"/>
        <v>2970.563</v>
      </c>
      <c r="EA847" s="11">
        <v>1</v>
      </c>
      <c r="EB847" s="11">
        <v>1</v>
      </c>
      <c r="EC847" s="11">
        <v>3.18</v>
      </c>
      <c r="ED847" s="42">
        <f t="shared" si="1753"/>
        <v>4.18</v>
      </c>
      <c r="EE847" s="11">
        <v>1.275</v>
      </c>
      <c r="EF847" s="9">
        <v>0.5</v>
      </c>
      <c r="EG847" s="43">
        <f t="shared" si="1754"/>
        <v>7915.80775425</v>
      </c>
    </row>
    <row r="848" customHeight="1" spans="6:139">
      <c r="F848" s="11">
        <v>2909</v>
      </c>
      <c r="G848" s="12">
        <v>2.13</v>
      </c>
      <c r="H848" s="11">
        <v>1</v>
      </c>
      <c r="I848" s="11">
        <v>0</v>
      </c>
      <c r="J848" s="13">
        <f t="shared" si="1731"/>
        <v>6196.17</v>
      </c>
      <c r="K848" s="11">
        <v>1</v>
      </c>
      <c r="L848" s="11">
        <v>1</v>
      </c>
      <c r="M848" s="11">
        <v>2.38</v>
      </c>
      <c r="N848" s="42">
        <f t="shared" si="1732"/>
        <v>3.38</v>
      </c>
      <c r="O848" s="11">
        <v>1.275</v>
      </c>
      <c r="P848" s="9">
        <v>0.5</v>
      </c>
      <c r="Q848" s="43">
        <f t="shared" si="1733"/>
        <v>13351.1973075</v>
      </c>
      <c r="Z848" s="11">
        <v>2909</v>
      </c>
      <c r="AA848" s="12">
        <v>2.13</v>
      </c>
      <c r="AB848" s="11">
        <v>1</v>
      </c>
      <c r="AC848" s="11">
        <v>0</v>
      </c>
      <c r="AD848" s="13">
        <f t="shared" si="1734"/>
        <v>6196.17</v>
      </c>
      <c r="AE848" s="11">
        <v>1</v>
      </c>
      <c r="AF848" s="11">
        <v>1</v>
      </c>
      <c r="AG848" s="11">
        <v>2.38</v>
      </c>
      <c r="AH848" s="42">
        <f t="shared" si="1735"/>
        <v>3.38</v>
      </c>
      <c r="AI848" s="11">
        <v>1.275</v>
      </c>
      <c r="AJ848" s="9">
        <v>0.5</v>
      </c>
      <c r="AK848" s="43">
        <f t="shared" si="1736"/>
        <v>13351.1973075</v>
      </c>
      <c r="AT848" s="11">
        <v>2909</v>
      </c>
      <c r="AU848" s="12">
        <v>2.13</v>
      </c>
      <c r="AV848" s="11">
        <v>1</v>
      </c>
      <c r="AW848" s="11">
        <v>0</v>
      </c>
      <c r="AX848" s="13">
        <f t="shared" si="1737"/>
        <v>6196.17</v>
      </c>
      <c r="AY848" s="11">
        <v>1</v>
      </c>
      <c r="AZ848" s="11">
        <v>1</v>
      </c>
      <c r="BA848" s="11">
        <v>2.38</v>
      </c>
      <c r="BB848" s="42">
        <f t="shared" si="1738"/>
        <v>3.38</v>
      </c>
      <c r="BC848" s="11">
        <v>1.275</v>
      </c>
      <c r="BD848" s="9">
        <v>0.5</v>
      </c>
      <c r="BE848" s="43">
        <f t="shared" si="1739"/>
        <v>13351.1973075</v>
      </c>
      <c r="BN848" s="11">
        <v>2909</v>
      </c>
      <c r="BO848" s="12">
        <v>2.13</v>
      </c>
      <c r="BP848" s="11">
        <v>1</v>
      </c>
      <c r="BQ848" s="11">
        <v>0</v>
      </c>
      <c r="BR848" s="13">
        <f t="shared" si="1740"/>
        <v>6196.17</v>
      </c>
      <c r="BS848" s="11">
        <v>1</v>
      </c>
      <c r="BT848" s="11">
        <v>1</v>
      </c>
      <c r="BU848" s="11">
        <v>2.38</v>
      </c>
      <c r="BV848" s="42">
        <f t="shared" si="1741"/>
        <v>3.38</v>
      </c>
      <c r="BW848" s="11">
        <v>1.275</v>
      </c>
      <c r="BX848" s="9">
        <v>0.5</v>
      </c>
      <c r="BY848" s="43">
        <f t="shared" si="1742"/>
        <v>13351.1973075</v>
      </c>
      <c r="CH848" s="11">
        <f t="shared" si="1755"/>
        <v>3337</v>
      </c>
      <c r="CI848" s="12">
        <v>2.13</v>
      </c>
      <c r="CJ848" s="11">
        <v>1</v>
      </c>
      <c r="CK848" s="11">
        <v>0</v>
      </c>
      <c r="CL848" s="13">
        <f t="shared" si="1744"/>
        <v>7107.81</v>
      </c>
      <c r="CM848" s="11">
        <v>1</v>
      </c>
      <c r="CN848" s="11">
        <v>1</v>
      </c>
      <c r="CO848" s="11">
        <v>2.38</v>
      </c>
      <c r="CP848" s="42">
        <f t="shared" si="1745"/>
        <v>3.38</v>
      </c>
      <c r="CQ848" s="11">
        <v>1.275</v>
      </c>
      <c r="CR848" s="9">
        <v>0.5</v>
      </c>
      <c r="CS848" s="43">
        <f t="shared" si="1746"/>
        <v>15315.5535975</v>
      </c>
      <c r="DB848" s="11">
        <f t="shared" si="1756"/>
        <v>3349</v>
      </c>
      <c r="DC848" s="12">
        <v>2.13</v>
      </c>
      <c r="DD848" s="11">
        <v>1</v>
      </c>
      <c r="DE848" s="11">
        <v>0</v>
      </c>
      <c r="DF848" s="13">
        <f t="shared" si="1748"/>
        <v>7133.37</v>
      </c>
      <c r="DG848" s="11">
        <v>1</v>
      </c>
      <c r="DH848" s="11">
        <v>1</v>
      </c>
      <c r="DI848" s="11">
        <v>2.38</v>
      </c>
      <c r="DJ848" s="42">
        <f t="shared" si="1749"/>
        <v>3.38</v>
      </c>
      <c r="DK848" s="11">
        <v>1.275</v>
      </c>
      <c r="DL848" s="9">
        <v>0.5</v>
      </c>
      <c r="DM848" s="43">
        <f t="shared" si="1750"/>
        <v>15370.6290075</v>
      </c>
      <c r="DV848" s="11">
        <f t="shared" si="1757"/>
        <v>3349</v>
      </c>
      <c r="DW848" s="12">
        <v>2.13</v>
      </c>
      <c r="DX848" s="11">
        <v>1</v>
      </c>
      <c r="DY848" s="11">
        <v>0</v>
      </c>
      <c r="DZ848" s="13">
        <f t="shared" si="1752"/>
        <v>7133.37</v>
      </c>
      <c r="EA848" s="11">
        <v>1</v>
      </c>
      <c r="EB848" s="11">
        <v>1</v>
      </c>
      <c r="EC848" s="11">
        <v>3.18</v>
      </c>
      <c r="ED848" s="42">
        <f t="shared" si="1753"/>
        <v>4.18</v>
      </c>
      <c r="EE848" s="11">
        <v>1.275</v>
      </c>
      <c r="EF848" s="9">
        <v>0.5</v>
      </c>
      <c r="EG848" s="43">
        <f t="shared" si="1754"/>
        <v>19008.6477075</v>
      </c>
    </row>
    <row r="849" customHeight="1" spans="6:137">
      <c r="F849" s="11">
        <v>2909</v>
      </c>
      <c r="G849" s="12">
        <v>3.79</v>
      </c>
      <c r="H849" s="11">
        <v>1</v>
      </c>
      <c r="I849" s="11">
        <v>0</v>
      </c>
      <c r="J849" s="13">
        <f t="shared" si="1731"/>
        <v>11025.11</v>
      </c>
      <c r="K849" s="11">
        <v>1</v>
      </c>
      <c r="L849" s="11">
        <v>1</v>
      </c>
      <c r="M849" s="11">
        <v>2.38</v>
      </c>
      <c r="N849" s="42">
        <f t="shared" si="1732"/>
        <v>3.38</v>
      </c>
      <c r="O849" s="11">
        <v>1.275</v>
      </c>
      <c r="P849" s="9">
        <v>0.5</v>
      </c>
      <c r="Q849" s="43">
        <f t="shared" si="1733"/>
        <v>23756.3557725</v>
      </c>
      <c r="Z849" s="11">
        <v>2909</v>
      </c>
      <c r="AA849" s="12">
        <v>3.79</v>
      </c>
      <c r="AB849" s="11">
        <v>1</v>
      </c>
      <c r="AC849" s="11">
        <v>0</v>
      </c>
      <c r="AD849" s="13">
        <f t="shared" si="1734"/>
        <v>11025.11</v>
      </c>
      <c r="AE849" s="11">
        <v>1</v>
      </c>
      <c r="AF849" s="11">
        <v>1</v>
      </c>
      <c r="AG849" s="11">
        <v>2.38</v>
      </c>
      <c r="AH849" s="42">
        <f t="shared" si="1735"/>
        <v>3.38</v>
      </c>
      <c r="AI849" s="11">
        <v>1.275</v>
      </c>
      <c r="AJ849" s="9">
        <v>0.5</v>
      </c>
      <c r="AK849" s="43">
        <f t="shared" si="1736"/>
        <v>23756.3557725</v>
      </c>
      <c r="AT849" s="11">
        <v>2909</v>
      </c>
      <c r="AU849" s="12">
        <v>3.79</v>
      </c>
      <c r="AV849" s="11">
        <v>1</v>
      </c>
      <c r="AW849" s="11">
        <v>0</v>
      </c>
      <c r="AX849" s="13">
        <f t="shared" si="1737"/>
        <v>11025.11</v>
      </c>
      <c r="AY849" s="11">
        <v>1</v>
      </c>
      <c r="AZ849" s="11">
        <v>1</v>
      </c>
      <c r="BA849" s="11">
        <v>2.38</v>
      </c>
      <c r="BB849" s="42">
        <f t="shared" si="1738"/>
        <v>3.38</v>
      </c>
      <c r="BC849" s="11">
        <v>1.275</v>
      </c>
      <c r="BD849" s="9">
        <v>0.5</v>
      </c>
      <c r="BE849" s="43">
        <f t="shared" si="1739"/>
        <v>23756.3557725</v>
      </c>
      <c r="BN849" s="11">
        <v>2909</v>
      </c>
      <c r="BO849" s="12">
        <v>3.79</v>
      </c>
      <c r="BP849" s="11">
        <v>1</v>
      </c>
      <c r="BQ849" s="11">
        <v>0</v>
      </c>
      <c r="BR849" s="13">
        <f t="shared" si="1740"/>
        <v>11025.11</v>
      </c>
      <c r="BS849" s="11">
        <v>1</v>
      </c>
      <c r="BT849" s="11">
        <v>1</v>
      </c>
      <c r="BU849" s="11">
        <v>2.38</v>
      </c>
      <c r="BV849" s="42">
        <f t="shared" si="1741"/>
        <v>3.38</v>
      </c>
      <c r="BW849" s="11">
        <v>1.275</v>
      </c>
      <c r="BX849" s="9">
        <v>0.5</v>
      </c>
      <c r="BY849" s="43">
        <f t="shared" si="1742"/>
        <v>23756.3557725</v>
      </c>
      <c r="CH849" s="11">
        <f t="shared" si="1755"/>
        <v>3337</v>
      </c>
      <c r="CI849" s="12">
        <v>3.79</v>
      </c>
      <c r="CJ849" s="11">
        <v>1</v>
      </c>
      <c r="CK849" s="11">
        <v>0</v>
      </c>
      <c r="CL849" s="13">
        <f t="shared" si="1744"/>
        <v>12647.23</v>
      </c>
      <c r="CM849" s="11">
        <v>1</v>
      </c>
      <c r="CN849" s="11">
        <v>1</v>
      </c>
      <c r="CO849" s="11">
        <v>2.38</v>
      </c>
      <c r="CP849" s="42">
        <f t="shared" si="1745"/>
        <v>3.38</v>
      </c>
      <c r="CQ849" s="11">
        <v>1.275</v>
      </c>
      <c r="CR849" s="9">
        <v>0.5</v>
      </c>
      <c r="CS849" s="43">
        <f t="shared" si="1746"/>
        <v>27251.6188425</v>
      </c>
      <c r="DB849" s="11">
        <f t="shared" si="1756"/>
        <v>3349</v>
      </c>
      <c r="DC849" s="12">
        <v>3.79</v>
      </c>
      <c r="DD849" s="11">
        <v>1</v>
      </c>
      <c r="DE849" s="11">
        <v>0</v>
      </c>
      <c r="DF849" s="13">
        <f t="shared" si="1748"/>
        <v>12692.71</v>
      </c>
      <c r="DG849" s="11">
        <v>1</v>
      </c>
      <c r="DH849" s="11">
        <v>1</v>
      </c>
      <c r="DI849" s="11">
        <v>2.38</v>
      </c>
      <c r="DJ849" s="42">
        <f t="shared" si="1749"/>
        <v>3.38</v>
      </c>
      <c r="DK849" s="11">
        <v>1.275</v>
      </c>
      <c r="DL849" s="9">
        <v>0.5</v>
      </c>
      <c r="DM849" s="43">
        <f t="shared" si="1750"/>
        <v>27349.6168725</v>
      </c>
      <c r="DV849" s="11">
        <f t="shared" si="1757"/>
        <v>3349</v>
      </c>
      <c r="DW849" s="12">
        <v>3.79</v>
      </c>
      <c r="DX849" s="11">
        <v>1</v>
      </c>
      <c r="DY849" s="11">
        <v>0</v>
      </c>
      <c r="DZ849" s="13">
        <f t="shared" si="1752"/>
        <v>12692.71</v>
      </c>
      <c r="EA849" s="11">
        <v>1</v>
      </c>
      <c r="EB849" s="11">
        <v>1</v>
      </c>
      <c r="EC849" s="11">
        <v>3.18</v>
      </c>
      <c r="ED849" s="42">
        <f t="shared" si="1753"/>
        <v>4.18</v>
      </c>
      <c r="EE849" s="11">
        <v>1.275</v>
      </c>
      <c r="EF849" s="9">
        <v>0.5</v>
      </c>
      <c r="EG849" s="43">
        <f t="shared" si="1754"/>
        <v>33822.8989725</v>
      </c>
    </row>
    <row r="850" customHeight="1" spans="6:137">
      <c r="F850" s="11">
        <v>2909</v>
      </c>
      <c r="G850" s="12">
        <v>3.79</v>
      </c>
      <c r="H850" s="11">
        <v>1</v>
      </c>
      <c r="I850" s="11">
        <v>0</v>
      </c>
      <c r="J850" s="13">
        <f t="shared" si="1731"/>
        <v>11025.11</v>
      </c>
      <c r="K850" s="11">
        <v>1</v>
      </c>
      <c r="L850" s="11">
        <v>1</v>
      </c>
      <c r="M850" s="11">
        <v>2.38</v>
      </c>
      <c r="N850" s="42">
        <f t="shared" si="1732"/>
        <v>3.38</v>
      </c>
      <c r="O850" s="11">
        <v>1.275</v>
      </c>
      <c r="P850" s="9">
        <v>0.5</v>
      </c>
      <c r="Q850" s="43">
        <f t="shared" si="1733"/>
        <v>23756.3557725</v>
      </c>
      <c r="Z850" s="11">
        <v>2909</v>
      </c>
      <c r="AA850" s="12">
        <v>3.79</v>
      </c>
      <c r="AB850" s="11">
        <v>1</v>
      </c>
      <c r="AC850" s="11">
        <v>0</v>
      </c>
      <c r="AD850" s="13">
        <f t="shared" si="1734"/>
        <v>11025.11</v>
      </c>
      <c r="AE850" s="11">
        <v>1</v>
      </c>
      <c r="AF850" s="11">
        <v>1</v>
      </c>
      <c r="AG850" s="11">
        <v>2.38</v>
      </c>
      <c r="AH850" s="42">
        <f t="shared" si="1735"/>
        <v>3.38</v>
      </c>
      <c r="AI850" s="11">
        <v>1.275</v>
      </c>
      <c r="AJ850" s="9">
        <v>0.5</v>
      </c>
      <c r="AK850" s="43">
        <f t="shared" si="1736"/>
        <v>23756.3557725</v>
      </c>
      <c r="AT850" s="11">
        <v>2909</v>
      </c>
      <c r="AU850" s="12">
        <v>3.79</v>
      </c>
      <c r="AV850" s="11">
        <v>1</v>
      </c>
      <c r="AW850" s="11">
        <v>0</v>
      </c>
      <c r="AX850" s="13">
        <f t="shared" si="1737"/>
        <v>11025.11</v>
      </c>
      <c r="AY850" s="11">
        <v>1</v>
      </c>
      <c r="AZ850" s="11">
        <v>1</v>
      </c>
      <c r="BA850" s="11">
        <v>2.38</v>
      </c>
      <c r="BB850" s="42">
        <f t="shared" si="1738"/>
        <v>3.38</v>
      </c>
      <c r="BC850" s="11">
        <v>1.275</v>
      </c>
      <c r="BD850" s="9">
        <v>0.5</v>
      </c>
      <c r="BE850" s="43">
        <f t="shared" si="1739"/>
        <v>23756.3557725</v>
      </c>
      <c r="BN850" s="11">
        <v>2909</v>
      </c>
      <c r="BO850" s="12">
        <v>3.79</v>
      </c>
      <c r="BP850" s="11">
        <v>1</v>
      </c>
      <c r="BQ850" s="11">
        <v>0</v>
      </c>
      <c r="BR850" s="13">
        <f t="shared" si="1740"/>
        <v>11025.11</v>
      </c>
      <c r="BS850" s="11">
        <v>1</v>
      </c>
      <c r="BT850" s="11">
        <v>1</v>
      </c>
      <c r="BU850" s="11">
        <v>2.38</v>
      </c>
      <c r="BV850" s="42">
        <f t="shared" si="1741"/>
        <v>3.38</v>
      </c>
      <c r="BW850" s="11">
        <v>1.275</v>
      </c>
      <c r="BX850" s="9">
        <v>0.5</v>
      </c>
      <c r="BY850" s="43">
        <f t="shared" si="1742"/>
        <v>23756.3557725</v>
      </c>
      <c r="CH850" s="11">
        <f t="shared" si="1755"/>
        <v>3337</v>
      </c>
      <c r="CI850" s="12">
        <v>3.79</v>
      </c>
      <c r="CJ850" s="11">
        <v>1</v>
      </c>
      <c r="CK850" s="11">
        <v>0</v>
      </c>
      <c r="CL850" s="13">
        <f t="shared" si="1744"/>
        <v>12647.23</v>
      </c>
      <c r="CM850" s="11">
        <v>1</v>
      </c>
      <c r="CN850" s="11">
        <v>1</v>
      </c>
      <c r="CO850" s="11">
        <v>2.38</v>
      </c>
      <c r="CP850" s="42">
        <f t="shared" si="1745"/>
        <v>3.38</v>
      </c>
      <c r="CQ850" s="11">
        <v>1.275</v>
      </c>
      <c r="CR850" s="9">
        <v>0.5</v>
      </c>
      <c r="CS850" s="43">
        <f t="shared" si="1746"/>
        <v>27251.6188425</v>
      </c>
      <c r="DB850" s="11">
        <f t="shared" si="1756"/>
        <v>3349</v>
      </c>
      <c r="DC850" s="12">
        <v>3.79</v>
      </c>
      <c r="DD850" s="11">
        <v>1</v>
      </c>
      <c r="DE850" s="11">
        <v>0</v>
      </c>
      <c r="DF850" s="13">
        <f t="shared" si="1748"/>
        <v>12692.71</v>
      </c>
      <c r="DG850" s="11">
        <v>1</v>
      </c>
      <c r="DH850" s="11">
        <v>1</v>
      </c>
      <c r="DI850" s="11">
        <v>2.38</v>
      </c>
      <c r="DJ850" s="42">
        <f t="shared" si="1749"/>
        <v>3.38</v>
      </c>
      <c r="DK850" s="11">
        <v>1.275</v>
      </c>
      <c r="DL850" s="9">
        <v>0.5</v>
      </c>
      <c r="DM850" s="43">
        <f t="shared" si="1750"/>
        <v>27349.6168725</v>
      </c>
      <c r="DV850" s="11">
        <f t="shared" si="1757"/>
        <v>3349</v>
      </c>
      <c r="DW850" s="12">
        <v>3.79</v>
      </c>
      <c r="DX850" s="11">
        <v>1</v>
      </c>
      <c r="DY850" s="11">
        <v>0</v>
      </c>
      <c r="DZ850" s="13">
        <f t="shared" si="1752"/>
        <v>12692.71</v>
      </c>
      <c r="EA850" s="11">
        <v>1</v>
      </c>
      <c r="EB850" s="11">
        <v>1</v>
      </c>
      <c r="EC850" s="11">
        <v>3.18</v>
      </c>
      <c r="ED850" s="42">
        <f t="shared" si="1753"/>
        <v>4.18</v>
      </c>
      <c r="EE850" s="11">
        <v>1.275</v>
      </c>
      <c r="EF850" s="9">
        <v>0.5</v>
      </c>
      <c r="EG850" s="43">
        <f t="shared" si="1754"/>
        <v>33822.8989725</v>
      </c>
    </row>
    <row r="851" customHeight="1" spans="6:137">
      <c r="F851" s="11">
        <v>2909</v>
      </c>
      <c r="G851" s="12">
        <v>0</v>
      </c>
      <c r="H851" s="11">
        <v>1</v>
      </c>
      <c r="I851" s="11">
        <v>0</v>
      </c>
      <c r="J851" s="13">
        <f t="shared" si="1731"/>
        <v>0</v>
      </c>
      <c r="K851" s="11">
        <v>1</v>
      </c>
      <c r="L851" s="11">
        <v>1</v>
      </c>
      <c r="M851" s="11">
        <v>2.38</v>
      </c>
      <c r="N851" s="42">
        <f t="shared" si="1732"/>
        <v>3.38</v>
      </c>
      <c r="O851" s="11">
        <v>1.275</v>
      </c>
      <c r="P851" s="9">
        <v>0.5</v>
      </c>
      <c r="Q851" s="43">
        <f t="shared" si="1733"/>
        <v>0</v>
      </c>
      <c r="Z851" s="11">
        <v>2909</v>
      </c>
      <c r="AA851" s="12">
        <v>0</v>
      </c>
      <c r="AB851" s="11">
        <v>1</v>
      </c>
      <c r="AC851" s="11">
        <v>0</v>
      </c>
      <c r="AD851" s="13">
        <f t="shared" si="1734"/>
        <v>0</v>
      </c>
      <c r="AE851" s="11">
        <v>1</v>
      </c>
      <c r="AF851" s="11">
        <v>1</v>
      </c>
      <c r="AG851" s="11">
        <v>2.38</v>
      </c>
      <c r="AH851" s="42">
        <f t="shared" si="1735"/>
        <v>3.38</v>
      </c>
      <c r="AI851" s="11">
        <v>1.275</v>
      </c>
      <c r="AJ851" s="9">
        <v>0.5</v>
      </c>
      <c r="AK851" s="43">
        <f t="shared" si="1736"/>
        <v>0</v>
      </c>
      <c r="AT851" s="11">
        <v>2909</v>
      </c>
      <c r="AU851" s="12">
        <v>0</v>
      </c>
      <c r="AV851" s="11">
        <v>1</v>
      </c>
      <c r="AW851" s="11">
        <v>0</v>
      </c>
      <c r="AX851" s="13">
        <f t="shared" si="1737"/>
        <v>0</v>
      </c>
      <c r="AY851" s="11">
        <v>1</v>
      </c>
      <c r="AZ851" s="11">
        <v>1</v>
      </c>
      <c r="BA851" s="11">
        <v>2.38</v>
      </c>
      <c r="BB851" s="42">
        <f t="shared" si="1738"/>
        <v>3.38</v>
      </c>
      <c r="BC851" s="11">
        <v>1.275</v>
      </c>
      <c r="BD851" s="9">
        <v>0.5</v>
      </c>
      <c r="BE851" s="43">
        <f t="shared" si="1739"/>
        <v>0</v>
      </c>
      <c r="BN851" s="11">
        <v>2909</v>
      </c>
      <c r="BO851" s="12">
        <v>0</v>
      </c>
      <c r="BP851" s="11">
        <v>1</v>
      </c>
      <c r="BQ851" s="11">
        <v>0</v>
      </c>
      <c r="BR851" s="13">
        <f t="shared" si="1740"/>
        <v>0</v>
      </c>
      <c r="BS851" s="11">
        <v>1</v>
      </c>
      <c r="BT851" s="11">
        <v>1</v>
      </c>
      <c r="BU851" s="11">
        <v>2.38</v>
      </c>
      <c r="BV851" s="42">
        <f t="shared" si="1741"/>
        <v>3.38</v>
      </c>
      <c r="BW851" s="11">
        <v>1.275</v>
      </c>
      <c r="BX851" s="9">
        <v>0.5</v>
      </c>
      <c r="BY851" s="43">
        <f t="shared" si="1742"/>
        <v>0</v>
      </c>
      <c r="CH851" s="11">
        <f t="shared" si="1755"/>
        <v>3337</v>
      </c>
      <c r="CI851" s="12">
        <v>0</v>
      </c>
      <c r="CJ851" s="11">
        <v>1</v>
      </c>
      <c r="CK851" s="11">
        <v>0</v>
      </c>
      <c r="CL851" s="13">
        <f t="shared" si="1744"/>
        <v>0</v>
      </c>
      <c r="CM851" s="11">
        <v>1</v>
      </c>
      <c r="CN851" s="11">
        <v>1</v>
      </c>
      <c r="CO851" s="11">
        <v>2.38</v>
      </c>
      <c r="CP851" s="42">
        <f t="shared" si="1745"/>
        <v>3.38</v>
      </c>
      <c r="CQ851" s="11">
        <v>1.275</v>
      </c>
      <c r="CR851" s="9">
        <v>0.5</v>
      </c>
      <c r="CS851" s="43">
        <f t="shared" si="1746"/>
        <v>0</v>
      </c>
      <c r="DB851" s="11">
        <f t="shared" si="1756"/>
        <v>3349</v>
      </c>
      <c r="DC851" s="12">
        <v>0</v>
      </c>
      <c r="DD851" s="11">
        <v>1</v>
      </c>
      <c r="DE851" s="11">
        <v>0</v>
      </c>
      <c r="DF851" s="13">
        <f t="shared" si="1748"/>
        <v>0</v>
      </c>
      <c r="DG851" s="11">
        <v>1</v>
      </c>
      <c r="DH851" s="11">
        <v>1</v>
      </c>
      <c r="DI851" s="11">
        <v>2.38</v>
      </c>
      <c r="DJ851" s="42">
        <f t="shared" si="1749"/>
        <v>3.38</v>
      </c>
      <c r="DK851" s="11">
        <v>1.275</v>
      </c>
      <c r="DL851" s="9">
        <v>0.5</v>
      </c>
      <c r="DM851" s="43">
        <f t="shared" si="1750"/>
        <v>0</v>
      </c>
      <c r="DV851" s="11">
        <f t="shared" si="1757"/>
        <v>3349</v>
      </c>
      <c r="DW851" s="12">
        <v>0</v>
      </c>
      <c r="DX851" s="11">
        <v>1</v>
      </c>
      <c r="DY851" s="11">
        <v>0</v>
      </c>
      <c r="DZ851" s="13">
        <f t="shared" si="1752"/>
        <v>0</v>
      </c>
      <c r="EA851" s="11">
        <v>1</v>
      </c>
      <c r="EB851" s="11">
        <v>1</v>
      </c>
      <c r="EC851" s="11">
        <v>3.18</v>
      </c>
      <c r="ED851" s="42">
        <f t="shared" si="1753"/>
        <v>4.18</v>
      </c>
      <c r="EE851" s="11">
        <v>1.275</v>
      </c>
      <c r="EF851" s="9">
        <v>0.5</v>
      </c>
      <c r="EG851" s="43">
        <f t="shared" si="1754"/>
        <v>0</v>
      </c>
    </row>
    <row r="852" customHeight="1" spans="6:137">
      <c r="F852" s="44" t="s">
        <v>30</v>
      </c>
      <c r="G852" s="45"/>
      <c r="H852" s="45"/>
      <c r="I852" s="45"/>
      <c r="J852" s="45"/>
      <c r="K852" s="45"/>
      <c r="L852" s="45"/>
      <c r="M852" s="46">
        <f>SUM(Q837:Q851)</f>
        <v>147101.360757</v>
      </c>
      <c r="N852" s="46"/>
      <c r="O852" s="46"/>
      <c r="P852" s="46"/>
      <c r="Q852" s="46"/>
      <c r="Z852" s="44" t="s">
        <v>30</v>
      </c>
      <c r="AA852" s="45"/>
      <c r="AB852" s="45"/>
      <c r="AC852" s="45"/>
      <c r="AD852" s="45"/>
      <c r="AE852" s="45"/>
      <c r="AF852" s="45"/>
      <c r="AG852" s="46">
        <f>SUM(AK837:AK851)</f>
        <v>147101.360757</v>
      </c>
      <c r="AH852" s="46"/>
      <c r="AI852" s="46"/>
      <c r="AJ852" s="46"/>
      <c r="AK852" s="46"/>
      <c r="AT852" s="44" t="s">
        <v>30</v>
      </c>
      <c r="AU852" s="45"/>
      <c r="AV852" s="45"/>
      <c r="AW852" s="45"/>
      <c r="AX852" s="45"/>
      <c r="AY852" s="45"/>
      <c r="AZ852" s="45"/>
      <c r="BA852" s="46">
        <f>SUM(BE837:BE851)</f>
        <v>147101.360757</v>
      </c>
      <c r="BB852" s="46"/>
      <c r="BC852" s="46"/>
      <c r="BD852" s="46"/>
      <c r="BE852" s="46"/>
      <c r="BN852" s="44" t="s">
        <v>30</v>
      </c>
      <c r="BO852" s="45"/>
      <c r="BP852" s="45"/>
      <c r="BQ852" s="45"/>
      <c r="BR852" s="45"/>
      <c r="BS852" s="45"/>
      <c r="BT852" s="45"/>
      <c r="BU852" s="46">
        <f>SUM(BY837:BY851)</f>
        <v>147101.360757</v>
      </c>
      <c r="BV852" s="46"/>
      <c r="BW852" s="46"/>
      <c r="BX852" s="46"/>
      <c r="BY852" s="46"/>
      <c r="CH852" s="44" t="s">
        <v>30</v>
      </c>
      <c r="CI852" s="45"/>
      <c r="CJ852" s="45"/>
      <c r="CK852" s="45"/>
      <c r="CL852" s="45"/>
      <c r="CM852" s="45"/>
      <c r="CN852" s="45"/>
      <c r="CO852" s="46">
        <f>SUM(CS837:CS851)</f>
        <v>168744.324801</v>
      </c>
      <c r="CP852" s="46"/>
      <c r="CQ852" s="46"/>
      <c r="CR852" s="46"/>
      <c r="CS852" s="46"/>
      <c r="DB852" s="44" t="s">
        <v>30</v>
      </c>
      <c r="DC852" s="45"/>
      <c r="DD852" s="45"/>
      <c r="DE852" s="45"/>
      <c r="DF852" s="45"/>
      <c r="DG852" s="45"/>
      <c r="DH852" s="45"/>
      <c r="DI852" s="46">
        <f>SUM(DM837:DM851)</f>
        <v>169351.136877</v>
      </c>
      <c r="DJ852" s="46"/>
      <c r="DK852" s="46"/>
      <c r="DL852" s="46"/>
      <c r="DM852" s="46"/>
      <c r="DV852" s="44" t="s">
        <v>30</v>
      </c>
      <c r="DW852" s="45"/>
      <c r="DX852" s="45"/>
      <c r="DY852" s="45"/>
      <c r="DZ852" s="45"/>
      <c r="EA852" s="45"/>
      <c r="EB852" s="45"/>
      <c r="EC852" s="46">
        <f>SUM(EG837:EG851)</f>
        <v>209434.246197</v>
      </c>
      <c r="ED852" s="46"/>
      <c r="EE852" s="46"/>
      <c r="EF852" s="46"/>
      <c r="EG852" s="46"/>
    </row>
    <row r="853" customHeight="1" spans="6:137">
      <c r="F853" s="45"/>
      <c r="G853" s="45"/>
      <c r="H853" s="45"/>
      <c r="I853" s="45"/>
      <c r="J853" s="45"/>
      <c r="K853" s="45"/>
      <c r="L853" s="45"/>
      <c r="M853" s="46"/>
      <c r="N853" s="46"/>
      <c r="O853" s="46"/>
      <c r="P853" s="46"/>
      <c r="Q853" s="46"/>
      <c r="Z853" s="45"/>
      <c r="AA853" s="45"/>
      <c r="AB853" s="45"/>
      <c r="AC853" s="45"/>
      <c r="AD853" s="45"/>
      <c r="AE853" s="45"/>
      <c r="AF853" s="45"/>
      <c r="AG853" s="46"/>
      <c r="AH853" s="46"/>
      <c r="AI853" s="46"/>
      <c r="AJ853" s="46"/>
      <c r="AK853" s="46"/>
      <c r="AT853" s="45"/>
      <c r="AU853" s="45"/>
      <c r="AV853" s="45"/>
      <c r="AW853" s="45"/>
      <c r="AX853" s="45"/>
      <c r="AY853" s="45"/>
      <c r="AZ853" s="45"/>
      <c r="BA853" s="46"/>
      <c r="BB853" s="46"/>
      <c r="BC853" s="46"/>
      <c r="BD853" s="46"/>
      <c r="BE853" s="46"/>
      <c r="BN853" s="45"/>
      <c r="BO853" s="45"/>
      <c r="BP853" s="45"/>
      <c r="BQ853" s="45"/>
      <c r="BR853" s="45"/>
      <c r="BS853" s="45"/>
      <c r="BT853" s="45"/>
      <c r="BU853" s="46"/>
      <c r="BV853" s="46"/>
      <c r="BW853" s="46"/>
      <c r="BX853" s="46"/>
      <c r="BY853" s="46"/>
      <c r="CH853" s="45"/>
      <c r="CI853" s="45"/>
      <c r="CJ853" s="45"/>
      <c r="CK853" s="45"/>
      <c r="CL853" s="45"/>
      <c r="CM853" s="45"/>
      <c r="CN853" s="45"/>
      <c r="CO853" s="46"/>
      <c r="CP853" s="46"/>
      <c r="CQ853" s="46"/>
      <c r="CR853" s="46"/>
      <c r="CS853" s="46"/>
      <c r="DB853" s="45"/>
      <c r="DC853" s="45"/>
      <c r="DD853" s="45"/>
      <c r="DE853" s="45"/>
      <c r="DF853" s="45"/>
      <c r="DG853" s="45"/>
      <c r="DH853" s="45"/>
      <c r="DI853" s="46"/>
      <c r="DJ853" s="46"/>
      <c r="DK853" s="46"/>
      <c r="DL853" s="46"/>
      <c r="DM853" s="46"/>
      <c r="DV853" s="45"/>
      <c r="DW853" s="45"/>
      <c r="DX853" s="45"/>
      <c r="DY853" s="45"/>
      <c r="DZ853" s="45"/>
      <c r="EA853" s="45"/>
      <c r="EB853" s="45"/>
      <c r="EC853" s="46"/>
      <c r="ED853" s="46"/>
      <c r="EE853" s="46"/>
      <c r="EF853" s="46"/>
      <c r="EG853" s="46"/>
    </row>
    <row r="854" customHeight="1" spans="6:137">
      <c r="F854" s="45"/>
      <c r="G854" s="45"/>
      <c r="H854" s="45"/>
      <c r="I854" s="45"/>
      <c r="J854" s="45"/>
      <c r="K854" s="45"/>
      <c r="L854" s="45"/>
      <c r="M854" s="46"/>
      <c r="N854" s="46"/>
      <c r="O854" s="46"/>
      <c r="P854" s="46"/>
      <c r="Q854" s="46"/>
      <c r="Z854" s="45"/>
      <c r="AA854" s="45"/>
      <c r="AB854" s="45"/>
      <c r="AC854" s="45"/>
      <c r="AD854" s="45"/>
      <c r="AE854" s="45"/>
      <c r="AF854" s="45"/>
      <c r="AG854" s="46"/>
      <c r="AH854" s="46"/>
      <c r="AI854" s="46"/>
      <c r="AJ854" s="46"/>
      <c r="AK854" s="46"/>
      <c r="AT854" s="45"/>
      <c r="AU854" s="45"/>
      <c r="AV854" s="45"/>
      <c r="AW854" s="45"/>
      <c r="AX854" s="45"/>
      <c r="AY854" s="45"/>
      <c r="AZ854" s="45"/>
      <c r="BA854" s="46"/>
      <c r="BB854" s="46"/>
      <c r="BC854" s="46"/>
      <c r="BD854" s="46"/>
      <c r="BE854" s="46"/>
      <c r="BN854" s="45"/>
      <c r="BO854" s="45"/>
      <c r="BP854" s="45"/>
      <c r="BQ854" s="45"/>
      <c r="BR854" s="45"/>
      <c r="BS854" s="45"/>
      <c r="BT854" s="45"/>
      <c r="BU854" s="46"/>
      <c r="BV854" s="46"/>
      <c r="BW854" s="46"/>
      <c r="BX854" s="46"/>
      <c r="BY854" s="46"/>
      <c r="CH854" s="45"/>
      <c r="CI854" s="45"/>
      <c r="CJ854" s="45"/>
      <c r="CK854" s="45"/>
      <c r="CL854" s="45"/>
      <c r="CM854" s="45"/>
      <c r="CN854" s="45"/>
      <c r="CO854" s="46"/>
      <c r="CP854" s="46"/>
      <c r="CQ854" s="46"/>
      <c r="CR854" s="46"/>
      <c r="CS854" s="46"/>
      <c r="DB854" s="45"/>
      <c r="DC854" s="45"/>
      <c r="DD854" s="45"/>
      <c r="DE854" s="45"/>
      <c r="DF854" s="45"/>
      <c r="DG854" s="45"/>
      <c r="DH854" s="45"/>
      <c r="DI854" s="46"/>
      <c r="DJ854" s="46"/>
      <c r="DK854" s="46"/>
      <c r="DL854" s="46"/>
      <c r="DM854" s="46"/>
      <c r="DV854" s="45"/>
      <c r="DW854" s="45"/>
      <c r="DX854" s="45"/>
      <c r="DY854" s="45"/>
      <c r="DZ854" s="45"/>
      <c r="EA854" s="45"/>
      <c r="EB854" s="45"/>
      <c r="EC854" s="46"/>
      <c r="ED854" s="46"/>
      <c r="EE854" s="46"/>
      <c r="EF854" s="46"/>
      <c r="EG854" s="46"/>
    </row>
    <row r="855" customHeight="1" spans="6:137">
      <c r="F855" s="35" t="s">
        <v>31</v>
      </c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Z855" s="35" t="s">
        <v>31</v>
      </c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T855" s="35" t="s">
        <v>31</v>
      </c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N855" s="35" t="s">
        <v>31</v>
      </c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CH855" s="35" t="s">
        <v>31</v>
      </c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DB855" s="35" t="s">
        <v>31</v>
      </c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V855" s="35" t="s">
        <v>31</v>
      </c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</row>
    <row r="856" customHeight="1" spans="6:137">
      <c r="F856" s="13" t="s">
        <v>8</v>
      </c>
      <c r="G856" s="13"/>
      <c r="H856" s="13"/>
      <c r="I856" s="13"/>
      <c r="J856" s="13"/>
      <c r="K856" s="8" t="s">
        <v>53</v>
      </c>
      <c r="L856" s="8"/>
      <c r="M856" s="8"/>
      <c r="N856" s="8"/>
      <c r="O856" s="9" t="s">
        <v>38</v>
      </c>
      <c r="P856" s="9"/>
      <c r="Q856" s="41" t="s">
        <v>13</v>
      </c>
      <c r="Z856" s="13" t="s">
        <v>8</v>
      </c>
      <c r="AA856" s="13"/>
      <c r="AB856" s="13"/>
      <c r="AC856" s="13"/>
      <c r="AD856" s="13"/>
      <c r="AE856" s="8" t="s">
        <v>53</v>
      </c>
      <c r="AF856" s="8"/>
      <c r="AG856" s="8"/>
      <c r="AH856" s="8"/>
      <c r="AI856" s="9" t="s">
        <v>38</v>
      </c>
      <c r="AJ856" s="9"/>
      <c r="AK856" s="41" t="s">
        <v>13</v>
      </c>
      <c r="AT856" s="13" t="s">
        <v>8</v>
      </c>
      <c r="AU856" s="13"/>
      <c r="AV856" s="13"/>
      <c r="AW856" s="13"/>
      <c r="AX856" s="13"/>
      <c r="AY856" s="8" t="s">
        <v>53</v>
      </c>
      <c r="AZ856" s="8"/>
      <c r="BA856" s="8"/>
      <c r="BB856" s="8"/>
      <c r="BC856" s="9" t="s">
        <v>38</v>
      </c>
      <c r="BD856" s="9"/>
      <c r="BE856" s="41" t="s">
        <v>13</v>
      </c>
      <c r="BN856" s="13" t="s">
        <v>8</v>
      </c>
      <c r="BO856" s="13"/>
      <c r="BP856" s="13"/>
      <c r="BQ856" s="13"/>
      <c r="BR856" s="13"/>
      <c r="BS856" s="8" t="s">
        <v>53</v>
      </c>
      <c r="BT856" s="8"/>
      <c r="BU856" s="8"/>
      <c r="BV856" s="8"/>
      <c r="BW856" s="9" t="s">
        <v>38</v>
      </c>
      <c r="BX856" s="9"/>
      <c r="BY856" s="41" t="s">
        <v>13</v>
      </c>
      <c r="CH856" s="13" t="s">
        <v>8</v>
      </c>
      <c r="CI856" s="13"/>
      <c r="CJ856" s="13"/>
      <c r="CK856" s="13"/>
      <c r="CL856" s="13"/>
      <c r="CM856" s="8" t="s">
        <v>53</v>
      </c>
      <c r="CN856" s="8"/>
      <c r="CO856" s="8"/>
      <c r="CP856" s="8"/>
      <c r="CQ856" s="9" t="s">
        <v>38</v>
      </c>
      <c r="CR856" s="9"/>
      <c r="CS856" s="41" t="s">
        <v>13</v>
      </c>
      <c r="DB856" s="13" t="s">
        <v>8</v>
      </c>
      <c r="DC856" s="13"/>
      <c r="DD856" s="13"/>
      <c r="DE856" s="13"/>
      <c r="DF856" s="13"/>
      <c r="DG856" s="8" t="s">
        <v>53</v>
      </c>
      <c r="DH856" s="8"/>
      <c r="DI856" s="8"/>
      <c r="DJ856" s="8"/>
      <c r="DK856" s="9" t="s">
        <v>38</v>
      </c>
      <c r="DL856" s="9"/>
      <c r="DM856" s="41" t="s">
        <v>13</v>
      </c>
      <c r="DV856" s="13" t="s">
        <v>8</v>
      </c>
      <c r="DW856" s="13"/>
      <c r="DX856" s="13"/>
      <c r="DY856" s="13"/>
      <c r="DZ856" s="13"/>
      <c r="EA856" s="8" t="s">
        <v>53</v>
      </c>
      <c r="EB856" s="8"/>
      <c r="EC856" s="8"/>
      <c r="ED856" s="8"/>
      <c r="EE856" s="9" t="s">
        <v>38</v>
      </c>
      <c r="EF856" s="9"/>
      <c r="EG856" s="41" t="s">
        <v>13</v>
      </c>
    </row>
    <row r="857" customHeight="1" spans="6:137">
      <c r="F857" s="13" t="s">
        <v>54</v>
      </c>
      <c r="G857" s="13" t="s">
        <v>55</v>
      </c>
      <c r="H857" s="13" t="s">
        <v>56</v>
      </c>
      <c r="I857" s="13" t="s">
        <v>57</v>
      </c>
      <c r="J857" s="13" t="s">
        <v>8</v>
      </c>
      <c r="K857" s="8" t="s">
        <v>58</v>
      </c>
      <c r="L857" s="8" t="s">
        <v>26</v>
      </c>
      <c r="M857" s="8" t="s">
        <v>27</v>
      </c>
      <c r="N857" s="42" t="s">
        <v>28</v>
      </c>
      <c r="O857" s="9" t="s">
        <v>59</v>
      </c>
      <c r="P857" s="9" t="s">
        <v>60</v>
      </c>
      <c r="Q857" s="41"/>
      <c r="Z857" s="13" t="s">
        <v>54</v>
      </c>
      <c r="AA857" s="13" t="s">
        <v>55</v>
      </c>
      <c r="AB857" s="13" t="s">
        <v>56</v>
      </c>
      <c r="AC857" s="13" t="s">
        <v>57</v>
      </c>
      <c r="AD857" s="13" t="s">
        <v>8</v>
      </c>
      <c r="AE857" s="8" t="s">
        <v>58</v>
      </c>
      <c r="AF857" s="8" t="s">
        <v>26</v>
      </c>
      <c r="AG857" s="8" t="s">
        <v>27</v>
      </c>
      <c r="AH857" s="42" t="s">
        <v>28</v>
      </c>
      <c r="AI857" s="9" t="s">
        <v>59</v>
      </c>
      <c r="AJ857" s="9" t="s">
        <v>60</v>
      </c>
      <c r="AK857" s="41"/>
      <c r="AT857" s="13" t="s">
        <v>54</v>
      </c>
      <c r="AU857" s="13" t="s">
        <v>55</v>
      </c>
      <c r="AV857" s="13" t="s">
        <v>56</v>
      </c>
      <c r="AW857" s="13" t="s">
        <v>57</v>
      </c>
      <c r="AX857" s="13" t="s">
        <v>8</v>
      </c>
      <c r="AY857" s="8" t="s">
        <v>58</v>
      </c>
      <c r="AZ857" s="8" t="s">
        <v>26</v>
      </c>
      <c r="BA857" s="8" t="s">
        <v>27</v>
      </c>
      <c r="BB857" s="42" t="s">
        <v>28</v>
      </c>
      <c r="BC857" s="9" t="s">
        <v>59</v>
      </c>
      <c r="BD857" s="9" t="s">
        <v>60</v>
      </c>
      <c r="BE857" s="41"/>
      <c r="BN857" s="13" t="s">
        <v>54</v>
      </c>
      <c r="BO857" s="13" t="s">
        <v>55</v>
      </c>
      <c r="BP857" s="13" t="s">
        <v>56</v>
      </c>
      <c r="BQ857" s="13" t="s">
        <v>57</v>
      </c>
      <c r="BR857" s="13" t="s">
        <v>8</v>
      </c>
      <c r="BS857" s="8" t="s">
        <v>58</v>
      </c>
      <c r="BT857" s="8" t="s">
        <v>26</v>
      </c>
      <c r="BU857" s="8" t="s">
        <v>27</v>
      </c>
      <c r="BV857" s="42" t="s">
        <v>28</v>
      </c>
      <c r="BW857" s="9" t="s">
        <v>59</v>
      </c>
      <c r="BX857" s="9" t="s">
        <v>60</v>
      </c>
      <c r="BY857" s="41"/>
      <c r="CH857" s="13" t="s">
        <v>54</v>
      </c>
      <c r="CI857" s="13" t="s">
        <v>55</v>
      </c>
      <c r="CJ857" s="13" t="s">
        <v>56</v>
      </c>
      <c r="CK857" s="13" t="s">
        <v>57</v>
      </c>
      <c r="CL857" s="13" t="s">
        <v>8</v>
      </c>
      <c r="CM857" s="8" t="s">
        <v>58</v>
      </c>
      <c r="CN857" s="8" t="s">
        <v>26</v>
      </c>
      <c r="CO857" s="8" t="s">
        <v>27</v>
      </c>
      <c r="CP857" s="42" t="s">
        <v>28</v>
      </c>
      <c r="CQ857" s="9" t="s">
        <v>59</v>
      </c>
      <c r="CR857" s="9" t="s">
        <v>60</v>
      </c>
      <c r="CS857" s="41"/>
      <c r="DB857" s="13" t="s">
        <v>54</v>
      </c>
      <c r="DC857" s="13" t="s">
        <v>55</v>
      </c>
      <c r="DD857" s="13" t="s">
        <v>56</v>
      </c>
      <c r="DE857" s="13" t="s">
        <v>57</v>
      </c>
      <c r="DF857" s="13" t="s">
        <v>8</v>
      </c>
      <c r="DG857" s="8" t="s">
        <v>58</v>
      </c>
      <c r="DH857" s="8" t="s">
        <v>26</v>
      </c>
      <c r="DI857" s="8" t="s">
        <v>27</v>
      </c>
      <c r="DJ857" s="42" t="s">
        <v>28</v>
      </c>
      <c r="DK857" s="9" t="s">
        <v>59</v>
      </c>
      <c r="DL857" s="9" t="s">
        <v>60</v>
      </c>
      <c r="DM857" s="41"/>
      <c r="DV857" s="13" t="s">
        <v>54</v>
      </c>
      <c r="DW857" s="13" t="s">
        <v>55</v>
      </c>
      <c r="DX857" s="13" t="s">
        <v>56</v>
      </c>
      <c r="DY857" s="13" t="s">
        <v>57</v>
      </c>
      <c r="DZ857" s="13" t="s">
        <v>8</v>
      </c>
      <c r="EA857" s="8" t="s">
        <v>58</v>
      </c>
      <c r="EB857" s="8" t="s">
        <v>26</v>
      </c>
      <c r="EC857" s="8" t="s">
        <v>27</v>
      </c>
      <c r="ED857" s="42" t="s">
        <v>28</v>
      </c>
      <c r="EE857" s="9" t="s">
        <v>59</v>
      </c>
      <c r="EF857" s="9" t="s">
        <v>60</v>
      </c>
      <c r="EG857" s="41"/>
    </row>
    <row r="858" customHeight="1" spans="6:137">
      <c r="F858" s="11">
        <v>2171</v>
      </c>
      <c r="G858" s="12">
        <v>1.728</v>
      </c>
      <c r="H858" s="11">
        <v>1</v>
      </c>
      <c r="I858" s="11">
        <v>0</v>
      </c>
      <c r="J858" s="13">
        <f t="shared" ref="J858:J868" si="1758">F858*G858*H858+I858</f>
        <v>3751.488</v>
      </c>
      <c r="K858" s="11">
        <v>1</v>
      </c>
      <c r="L858" s="11">
        <v>0.97</v>
      </c>
      <c r="M858" s="11">
        <v>2.11</v>
      </c>
      <c r="N858" s="42">
        <f t="shared" ref="N858:N868" si="1759">L858*M858+1</f>
        <v>3.0467</v>
      </c>
      <c r="O858" s="11">
        <v>1.275</v>
      </c>
      <c r="P858" s="9">
        <v>0.5</v>
      </c>
      <c r="Q858" s="43">
        <f t="shared" ref="Q858:Q868" si="1760">J858*K858*N858*O858*P858</f>
        <v>7286.40728712</v>
      </c>
      <c r="Z858" s="11">
        <v>2171</v>
      </c>
      <c r="AA858" s="12">
        <v>1.728</v>
      </c>
      <c r="AB858" s="11">
        <v>1</v>
      </c>
      <c r="AC858" s="11">
        <v>0</v>
      </c>
      <c r="AD858" s="13">
        <f t="shared" ref="AD858:AD868" si="1761">Z858*AA858*AB858+AC858</f>
        <v>3751.488</v>
      </c>
      <c r="AE858" s="11">
        <v>1</v>
      </c>
      <c r="AF858" s="11">
        <v>0.97</v>
      </c>
      <c r="AG858" s="11">
        <v>2.11</v>
      </c>
      <c r="AH858" s="42">
        <f t="shared" ref="AH858:AH868" si="1762">AF858*AG858+1</f>
        <v>3.0467</v>
      </c>
      <c r="AI858" s="11">
        <v>1.275</v>
      </c>
      <c r="AJ858" s="9">
        <v>0.5</v>
      </c>
      <c r="AK858" s="43">
        <f t="shared" ref="AK858:AK868" si="1763">AD858*AE858*AH858*AI858*AJ858</f>
        <v>7286.40728712</v>
      </c>
      <c r="AT858" s="11">
        <v>2171</v>
      </c>
      <c r="AU858" s="12">
        <v>1.728</v>
      </c>
      <c r="AV858" s="11">
        <v>1</v>
      </c>
      <c r="AW858" s="11">
        <v>0</v>
      </c>
      <c r="AX858" s="13">
        <f t="shared" ref="AX858:AX868" si="1764">AT858*AU858*AV858+AW858</f>
        <v>3751.488</v>
      </c>
      <c r="AY858" s="11">
        <v>1</v>
      </c>
      <c r="AZ858" s="11">
        <v>0.97</v>
      </c>
      <c r="BA858" s="11">
        <v>2.11</v>
      </c>
      <c r="BB858" s="42">
        <f t="shared" ref="BB858:BB868" si="1765">AZ858*BA858+1</f>
        <v>3.0467</v>
      </c>
      <c r="BC858" s="11">
        <v>1.275</v>
      </c>
      <c r="BD858" s="9">
        <v>0.5</v>
      </c>
      <c r="BE858" s="43">
        <f t="shared" ref="BE858:BE868" si="1766">AX858*AY858*BB858*BC858*BD858</f>
        <v>7286.40728712</v>
      </c>
      <c r="BN858" s="11">
        <v>2171</v>
      </c>
      <c r="BO858" s="12">
        <v>1.728</v>
      </c>
      <c r="BP858" s="11">
        <v>1</v>
      </c>
      <c r="BQ858" s="11">
        <v>0</v>
      </c>
      <c r="BR858" s="13">
        <f t="shared" ref="BR858:BR868" si="1767">BN858*BO858*BP858+BQ858</f>
        <v>3751.488</v>
      </c>
      <c r="BS858" s="11">
        <v>1</v>
      </c>
      <c r="BT858" s="11">
        <v>0.97</v>
      </c>
      <c r="BU858" s="11">
        <v>2.11</v>
      </c>
      <c r="BV858" s="42">
        <f t="shared" ref="BV858:BV868" si="1768">BT858*BU858+1</f>
        <v>3.0467</v>
      </c>
      <c r="BW858" s="11">
        <v>1.275</v>
      </c>
      <c r="BX858" s="9">
        <v>0.5</v>
      </c>
      <c r="BY858" s="43">
        <f t="shared" ref="BY858:BY868" si="1769">BR858*BS858*BV858*BW858*BX858</f>
        <v>7286.40728712</v>
      </c>
      <c r="CH858" s="11">
        <v>2171</v>
      </c>
      <c r="CI858" s="12">
        <v>1.728</v>
      </c>
      <c r="CJ858" s="11">
        <v>1</v>
      </c>
      <c r="CK858" s="11">
        <v>0</v>
      </c>
      <c r="CL858" s="13">
        <f t="shared" ref="CL858:CL868" si="1770">CH858*CI858*CJ858+CK858</f>
        <v>3751.488</v>
      </c>
      <c r="CM858" s="11">
        <v>1</v>
      </c>
      <c r="CN858" s="11">
        <v>0.97</v>
      </c>
      <c r="CO858" s="11">
        <v>2.11</v>
      </c>
      <c r="CP858" s="42">
        <f t="shared" ref="CP858:CP868" si="1771">CN858*CO858+1</f>
        <v>3.0467</v>
      </c>
      <c r="CQ858" s="11">
        <v>1.275</v>
      </c>
      <c r="CR858" s="9">
        <v>0.5</v>
      </c>
      <c r="CS858" s="43">
        <f t="shared" ref="CS858:CS868" si="1772">CL858*CM858*CP858*CQ858*CR858</f>
        <v>7286.40728712</v>
      </c>
      <c r="DB858" s="11">
        <v>2171</v>
      </c>
      <c r="DC858" s="12">
        <v>1.728</v>
      </c>
      <c r="DD858" s="11">
        <v>1</v>
      </c>
      <c r="DE858" s="11">
        <v>0</v>
      </c>
      <c r="DF858" s="13">
        <f t="shared" ref="DF858:DF868" si="1773">DB858*DC858*DD858+DE858</f>
        <v>3751.488</v>
      </c>
      <c r="DG858" s="11">
        <v>1</v>
      </c>
      <c r="DH858" s="11">
        <v>0.97</v>
      </c>
      <c r="DI858" s="11">
        <v>2.11</v>
      </c>
      <c r="DJ858" s="42">
        <f t="shared" ref="DJ858:DJ868" si="1774">DH858*DI858+1</f>
        <v>3.0467</v>
      </c>
      <c r="DK858" s="11">
        <v>1.275</v>
      </c>
      <c r="DL858" s="9">
        <v>0.5</v>
      </c>
      <c r="DM858" s="43">
        <f t="shared" ref="DM858:DM868" si="1775">DF858*DG858*DJ858*DK858*DL858</f>
        <v>7286.40728712</v>
      </c>
      <c r="DV858" s="11">
        <v>2171</v>
      </c>
      <c r="DW858" s="12">
        <v>1.728</v>
      </c>
      <c r="DX858" s="11">
        <v>1</v>
      </c>
      <c r="DY858" s="11">
        <v>0</v>
      </c>
      <c r="DZ858" s="13">
        <f t="shared" ref="DZ858:DZ868" si="1776">DV858*DW858*DX858+DY858</f>
        <v>3751.488</v>
      </c>
      <c r="EA858" s="11">
        <v>1</v>
      </c>
      <c r="EB858" s="11">
        <v>0.97</v>
      </c>
      <c r="EC858" s="11">
        <v>2.91</v>
      </c>
      <c r="ED858" s="42">
        <f t="shared" ref="ED858:ED868" si="1777">EB858*EC858+1</f>
        <v>3.8227</v>
      </c>
      <c r="EE858" s="11">
        <v>1.275</v>
      </c>
      <c r="EF858" s="9">
        <v>0.5</v>
      </c>
      <c r="EG858" s="43">
        <f t="shared" ref="EG858:EG868" si="1778">DZ858*EA858*ED858*EE858*EF858</f>
        <v>9142.26840072</v>
      </c>
    </row>
    <row r="859" customHeight="1" spans="6:137">
      <c r="F859" s="11">
        <v>2171</v>
      </c>
      <c r="G859" s="12">
        <v>1.728</v>
      </c>
      <c r="H859" s="11">
        <v>1</v>
      </c>
      <c r="I859" s="11">
        <v>0</v>
      </c>
      <c r="J859" s="13">
        <f t="shared" si="1758"/>
        <v>3751.488</v>
      </c>
      <c r="K859" s="11">
        <v>1</v>
      </c>
      <c r="L859" s="11">
        <v>0.97</v>
      </c>
      <c r="M859" s="11">
        <v>2.11</v>
      </c>
      <c r="N859" s="42">
        <f t="shared" si="1759"/>
        <v>3.0467</v>
      </c>
      <c r="O859" s="11">
        <v>1.275</v>
      </c>
      <c r="P859" s="9">
        <v>0.5</v>
      </c>
      <c r="Q859" s="43">
        <f t="shared" si="1760"/>
        <v>7286.40728712</v>
      </c>
      <c r="Z859" s="11">
        <v>2171</v>
      </c>
      <c r="AA859" s="12">
        <v>1.728</v>
      </c>
      <c r="AB859" s="11">
        <v>1</v>
      </c>
      <c r="AC859" s="11">
        <v>0</v>
      </c>
      <c r="AD859" s="13">
        <f t="shared" si="1761"/>
        <v>3751.488</v>
      </c>
      <c r="AE859" s="11">
        <v>1</v>
      </c>
      <c r="AF859" s="11">
        <v>0.97</v>
      </c>
      <c r="AG859" s="11">
        <v>2.11</v>
      </c>
      <c r="AH859" s="42">
        <f t="shared" si="1762"/>
        <v>3.0467</v>
      </c>
      <c r="AI859" s="11">
        <v>1.275</v>
      </c>
      <c r="AJ859" s="9">
        <v>0.5</v>
      </c>
      <c r="AK859" s="43">
        <f t="shared" si="1763"/>
        <v>7286.40728712</v>
      </c>
      <c r="AT859" s="11">
        <v>2171</v>
      </c>
      <c r="AU859" s="12">
        <v>1.728</v>
      </c>
      <c r="AV859" s="11">
        <v>1</v>
      </c>
      <c r="AW859" s="11">
        <v>0</v>
      </c>
      <c r="AX859" s="13">
        <f t="shared" si="1764"/>
        <v>3751.488</v>
      </c>
      <c r="AY859" s="11">
        <v>1</v>
      </c>
      <c r="AZ859" s="11">
        <v>0.97</v>
      </c>
      <c r="BA859" s="11">
        <v>2.11</v>
      </c>
      <c r="BB859" s="42">
        <f t="shared" si="1765"/>
        <v>3.0467</v>
      </c>
      <c r="BC859" s="11">
        <v>1.275</v>
      </c>
      <c r="BD859" s="9">
        <v>0.5</v>
      </c>
      <c r="BE859" s="43">
        <f t="shared" si="1766"/>
        <v>7286.40728712</v>
      </c>
      <c r="BN859" s="11">
        <v>2171</v>
      </c>
      <c r="BO859" s="12">
        <v>1.728</v>
      </c>
      <c r="BP859" s="11">
        <v>1</v>
      </c>
      <c r="BQ859" s="11">
        <v>0</v>
      </c>
      <c r="BR859" s="13">
        <f t="shared" si="1767"/>
        <v>3751.488</v>
      </c>
      <c r="BS859" s="11">
        <v>1</v>
      </c>
      <c r="BT859" s="11">
        <v>0.97</v>
      </c>
      <c r="BU859" s="11">
        <v>2.11</v>
      </c>
      <c r="BV859" s="42">
        <f t="shared" si="1768"/>
        <v>3.0467</v>
      </c>
      <c r="BW859" s="11">
        <v>1.275</v>
      </c>
      <c r="BX859" s="9">
        <v>0.5</v>
      </c>
      <c r="BY859" s="43">
        <f t="shared" si="1769"/>
        <v>7286.40728712</v>
      </c>
      <c r="CH859" s="11">
        <v>2171</v>
      </c>
      <c r="CI859" s="12">
        <v>1.728</v>
      </c>
      <c r="CJ859" s="11">
        <v>1</v>
      </c>
      <c r="CK859" s="11">
        <v>0</v>
      </c>
      <c r="CL859" s="13">
        <f t="shared" si="1770"/>
        <v>3751.488</v>
      </c>
      <c r="CM859" s="11">
        <v>1</v>
      </c>
      <c r="CN859" s="11">
        <v>0.97</v>
      </c>
      <c r="CO859" s="11">
        <v>2.11</v>
      </c>
      <c r="CP859" s="42">
        <f t="shared" si="1771"/>
        <v>3.0467</v>
      </c>
      <c r="CQ859" s="11">
        <v>1.275</v>
      </c>
      <c r="CR859" s="9">
        <v>0.5</v>
      </c>
      <c r="CS859" s="43">
        <f t="shared" si="1772"/>
        <v>7286.40728712</v>
      </c>
      <c r="DB859" s="11">
        <v>2171</v>
      </c>
      <c r="DC859" s="12">
        <v>1.728</v>
      </c>
      <c r="DD859" s="11">
        <v>1</v>
      </c>
      <c r="DE859" s="11">
        <v>0</v>
      </c>
      <c r="DF859" s="13">
        <f t="shared" si="1773"/>
        <v>3751.488</v>
      </c>
      <c r="DG859" s="11">
        <v>1</v>
      </c>
      <c r="DH859" s="11">
        <v>0.97</v>
      </c>
      <c r="DI859" s="11">
        <v>2.11</v>
      </c>
      <c r="DJ859" s="42">
        <f t="shared" si="1774"/>
        <v>3.0467</v>
      </c>
      <c r="DK859" s="11">
        <v>1.275</v>
      </c>
      <c r="DL859" s="9">
        <v>0.5</v>
      </c>
      <c r="DM859" s="43">
        <f t="shared" si="1775"/>
        <v>7286.40728712</v>
      </c>
      <c r="DV859" s="11">
        <v>2171</v>
      </c>
      <c r="DW859" s="12">
        <v>1.728</v>
      </c>
      <c r="DX859" s="11">
        <v>1</v>
      </c>
      <c r="DY859" s="11">
        <v>0</v>
      </c>
      <c r="DZ859" s="13">
        <f t="shared" si="1776"/>
        <v>3751.488</v>
      </c>
      <c r="EA859" s="11">
        <v>1</v>
      </c>
      <c r="EB859" s="11">
        <v>0.97</v>
      </c>
      <c r="EC859" s="11">
        <v>2.91</v>
      </c>
      <c r="ED859" s="42">
        <f t="shared" si="1777"/>
        <v>3.8227</v>
      </c>
      <c r="EE859" s="11">
        <v>1.275</v>
      </c>
      <c r="EF859" s="9">
        <v>0.5</v>
      </c>
      <c r="EG859" s="43">
        <f t="shared" si="1778"/>
        <v>9142.26840072</v>
      </c>
    </row>
    <row r="860" customHeight="1" spans="6:137">
      <c r="F860" s="11">
        <v>2171</v>
      </c>
      <c r="G860" s="12">
        <v>1.728</v>
      </c>
      <c r="H860" s="11">
        <v>1</v>
      </c>
      <c r="I860" s="11">
        <v>0</v>
      </c>
      <c r="J860" s="13">
        <f t="shared" si="1758"/>
        <v>3751.488</v>
      </c>
      <c r="K860" s="11">
        <v>1</v>
      </c>
      <c r="L860" s="11">
        <v>0.97</v>
      </c>
      <c r="M860" s="11">
        <v>2.11</v>
      </c>
      <c r="N860" s="42">
        <f t="shared" si="1759"/>
        <v>3.0467</v>
      </c>
      <c r="O860" s="11">
        <v>1.275</v>
      </c>
      <c r="P860" s="9">
        <v>0.5</v>
      </c>
      <c r="Q860" s="43">
        <f t="shared" si="1760"/>
        <v>7286.40728712</v>
      </c>
      <c r="Z860" s="11">
        <v>2171</v>
      </c>
      <c r="AA860" s="12">
        <v>1.728</v>
      </c>
      <c r="AB860" s="11">
        <v>1</v>
      </c>
      <c r="AC860" s="11">
        <v>0</v>
      </c>
      <c r="AD860" s="13">
        <f t="shared" si="1761"/>
        <v>3751.488</v>
      </c>
      <c r="AE860" s="11">
        <v>1</v>
      </c>
      <c r="AF860" s="11">
        <v>0.97</v>
      </c>
      <c r="AG860" s="11">
        <v>2.11</v>
      </c>
      <c r="AH860" s="42">
        <f t="shared" si="1762"/>
        <v>3.0467</v>
      </c>
      <c r="AI860" s="11">
        <v>1.275</v>
      </c>
      <c r="AJ860" s="9">
        <v>0.5</v>
      </c>
      <c r="AK860" s="43">
        <f t="shared" si="1763"/>
        <v>7286.40728712</v>
      </c>
      <c r="AT860" s="11">
        <v>2171</v>
      </c>
      <c r="AU860" s="12">
        <v>1.728</v>
      </c>
      <c r="AV860" s="11">
        <v>1</v>
      </c>
      <c r="AW860" s="11">
        <v>0</v>
      </c>
      <c r="AX860" s="13">
        <f t="shared" si="1764"/>
        <v>3751.488</v>
      </c>
      <c r="AY860" s="11">
        <v>1</v>
      </c>
      <c r="AZ860" s="11">
        <v>0.97</v>
      </c>
      <c r="BA860" s="11">
        <v>2.11</v>
      </c>
      <c r="BB860" s="42">
        <f t="shared" si="1765"/>
        <v>3.0467</v>
      </c>
      <c r="BC860" s="11">
        <v>1.275</v>
      </c>
      <c r="BD860" s="9">
        <v>0.5</v>
      </c>
      <c r="BE860" s="43">
        <f t="shared" si="1766"/>
        <v>7286.40728712</v>
      </c>
      <c r="BN860" s="11">
        <v>2171</v>
      </c>
      <c r="BO860" s="12">
        <v>1.728</v>
      </c>
      <c r="BP860" s="11">
        <v>1</v>
      </c>
      <c r="BQ860" s="11">
        <v>0</v>
      </c>
      <c r="BR860" s="13">
        <f t="shared" si="1767"/>
        <v>3751.488</v>
      </c>
      <c r="BS860" s="11">
        <v>1</v>
      </c>
      <c r="BT860" s="11">
        <v>0.97</v>
      </c>
      <c r="BU860" s="11">
        <v>2.11</v>
      </c>
      <c r="BV860" s="42">
        <f t="shared" si="1768"/>
        <v>3.0467</v>
      </c>
      <c r="BW860" s="11">
        <v>1.275</v>
      </c>
      <c r="BX860" s="9">
        <v>0.5</v>
      </c>
      <c r="BY860" s="43">
        <f t="shared" si="1769"/>
        <v>7286.40728712</v>
      </c>
      <c r="CH860" s="11">
        <v>2171</v>
      </c>
      <c r="CI860" s="12">
        <v>1.728</v>
      </c>
      <c r="CJ860" s="11">
        <v>1</v>
      </c>
      <c r="CK860" s="11">
        <v>0</v>
      </c>
      <c r="CL860" s="13">
        <f t="shared" si="1770"/>
        <v>3751.488</v>
      </c>
      <c r="CM860" s="11">
        <v>1</v>
      </c>
      <c r="CN860" s="11">
        <v>0.97</v>
      </c>
      <c r="CO860" s="11">
        <v>2.11</v>
      </c>
      <c r="CP860" s="42">
        <f t="shared" si="1771"/>
        <v>3.0467</v>
      </c>
      <c r="CQ860" s="11">
        <v>1.275</v>
      </c>
      <c r="CR860" s="9">
        <v>0.5</v>
      </c>
      <c r="CS860" s="43">
        <f t="shared" si="1772"/>
        <v>7286.40728712</v>
      </c>
      <c r="DB860" s="11">
        <v>2171</v>
      </c>
      <c r="DC860" s="12">
        <v>1.728</v>
      </c>
      <c r="DD860" s="11">
        <v>1</v>
      </c>
      <c r="DE860" s="11">
        <v>0</v>
      </c>
      <c r="DF860" s="13">
        <f t="shared" si="1773"/>
        <v>3751.488</v>
      </c>
      <c r="DG860" s="11">
        <v>1</v>
      </c>
      <c r="DH860" s="11">
        <v>0.97</v>
      </c>
      <c r="DI860" s="11">
        <v>2.11</v>
      </c>
      <c r="DJ860" s="42">
        <f t="shared" si="1774"/>
        <v>3.0467</v>
      </c>
      <c r="DK860" s="11">
        <v>1.275</v>
      </c>
      <c r="DL860" s="9">
        <v>0.5</v>
      </c>
      <c r="DM860" s="43">
        <f t="shared" si="1775"/>
        <v>7286.40728712</v>
      </c>
      <c r="DV860" s="11">
        <v>2171</v>
      </c>
      <c r="DW860" s="12">
        <v>1.728</v>
      </c>
      <c r="DX860" s="11">
        <v>1</v>
      </c>
      <c r="DY860" s="11">
        <v>0</v>
      </c>
      <c r="DZ860" s="13">
        <f t="shared" si="1776"/>
        <v>3751.488</v>
      </c>
      <c r="EA860" s="11">
        <v>1</v>
      </c>
      <c r="EB860" s="11">
        <v>0.97</v>
      </c>
      <c r="EC860" s="11">
        <v>2.91</v>
      </c>
      <c r="ED860" s="42">
        <f t="shared" si="1777"/>
        <v>3.8227</v>
      </c>
      <c r="EE860" s="11">
        <v>1.275</v>
      </c>
      <c r="EF860" s="9">
        <v>0.5</v>
      </c>
      <c r="EG860" s="43">
        <f t="shared" si="1778"/>
        <v>9142.26840072</v>
      </c>
    </row>
    <row r="861" customHeight="1" spans="6:137">
      <c r="F861" s="11">
        <v>2171</v>
      </c>
      <c r="G861" s="12">
        <v>1.728</v>
      </c>
      <c r="H861" s="11">
        <v>1</v>
      </c>
      <c r="I861" s="11">
        <v>0</v>
      </c>
      <c r="J861" s="13">
        <f t="shared" si="1758"/>
        <v>3751.488</v>
      </c>
      <c r="K861" s="11">
        <v>1</v>
      </c>
      <c r="L861" s="11">
        <v>0.97</v>
      </c>
      <c r="M861" s="11">
        <v>2.11</v>
      </c>
      <c r="N861" s="42">
        <f t="shared" si="1759"/>
        <v>3.0467</v>
      </c>
      <c r="O861" s="11">
        <v>1.275</v>
      </c>
      <c r="P861" s="9">
        <v>0.5</v>
      </c>
      <c r="Q861" s="43">
        <f t="shared" si="1760"/>
        <v>7286.40728712</v>
      </c>
      <c r="Z861" s="11">
        <v>2171</v>
      </c>
      <c r="AA861" s="12">
        <v>1.728</v>
      </c>
      <c r="AB861" s="11">
        <v>1</v>
      </c>
      <c r="AC861" s="11">
        <v>0</v>
      </c>
      <c r="AD861" s="13">
        <f t="shared" si="1761"/>
        <v>3751.488</v>
      </c>
      <c r="AE861" s="11">
        <v>1</v>
      </c>
      <c r="AF861" s="11">
        <v>0.97</v>
      </c>
      <c r="AG861" s="11">
        <v>2.11</v>
      </c>
      <c r="AH861" s="42">
        <f t="shared" si="1762"/>
        <v>3.0467</v>
      </c>
      <c r="AI861" s="11">
        <v>1.275</v>
      </c>
      <c r="AJ861" s="9">
        <v>0.5</v>
      </c>
      <c r="AK861" s="43">
        <f t="shared" si="1763"/>
        <v>7286.40728712</v>
      </c>
      <c r="AT861" s="11">
        <v>2171</v>
      </c>
      <c r="AU861" s="12">
        <v>1.728</v>
      </c>
      <c r="AV861" s="11">
        <v>1</v>
      </c>
      <c r="AW861" s="11">
        <v>0</v>
      </c>
      <c r="AX861" s="13">
        <f t="shared" si="1764"/>
        <v>3751.488</v>
      </c>
      <c r="AY861" s="11">
        <v>1</v>
      </c>
      <c r="AZ861" s="11">
        <v>0.97</v>
      </c>
      <c r="BA861" s="11">
        <v>2.11</v>
      </c>
      <c r="BB861" s="42">
        <f t="shared" si="1765"/>
        <v>3.0467</v>
      </c>
      <c r="BC861" s="11">
        <v>1.275</v>
      </c>
      <c r="BD861" s="9">
        <v>0.5</v>
      </c>
      <c r="BE861" s="43">
        <f t="shared" si="1766"/>
        <v>7286.40728712</v>
      </c>
      <c r="BN861" s="11">
        <v>2171</v>
      </c>
      <c r="BO861" s="12">
        <v>1.728</v>
      </c>
      <c r="BP861" s="11">
        <v>1</v>
      </c>
      <c r="BQ861" s="11">
        <v>0</v>
      </c>
      <c r="BR861" s="13">
        <f t="shared" si="1767"/>
        <v>3751.488</v>
      </c>
      <c r="BS861" s="11">
        <v>1</v>
      </c>
      <c r="BT861" s="11">
        <v>0.97</v>
      </c>
      <c r="BU861" s="11">
        <v>2.11</v>
      </c>
      <c r="BV861" s="42">
        <f t="shared" si="1768"/>
        <v>3.0467</v>
      </c>
      <c r="BW861" s="11">
        <v>1.275</v>
      </c>
      <c r="BX861" s="9">
        <v>0.5</v>
      </c>
      <c r="BY861" s="43">
        <f t="shared" si="1769"/>
        <v>7286.40728712</v>
      </c>
      <c r="CH861" s="11">
        <v>2171</v>
      </c>
      <c r="CI861" s="12">
        <v>1.728</v>
      </c>
      <c r="CJ861" s="11">
        <v>1</v>
      </c>
      <c r="CK861" s="11">
        <v>0</v>
      </c>
      <c r="CL861" s="13">
        <f t="shared" si="1770"/>
        <v>3751.488</v>
      </c>
      <c r="CM861" s="11">
        <v>1</v>
      </c>
      <c r="CN861" s="11">
        <v>0.97</v>
      </c>
      <c r="CO861" s="11">
        <v>2.11</v>
      </c>
      <c r="CP861" s="42">
        <f t="shared" si="1771"/>
        <v>3.0467</v>
      </c>
      <c r="CQ861" s="11">
        <v>1.275</v>
      </c>
      <c r="CR861" s="9">
        <v>0.5</v>
      </c>
      <c r="CS861" s="43">
        <f t="shared" si="1772"/>
        <v>7286.40728712</v>
      </c>
      <c r="DB861" s="11">
        <v>2171</v>
      </c>
      <c r="DC861" s="12">
        <v>1.728</v>
      </c>
      <c r="DD861" s="11">
        <v>1</v>
      </c>
      <c r="DE861" s="11">
        <v>0</v>
      </c>
      <c r="DF861" s="13">
        <f t="shared" si="1773"/>
        <v>3751.488</v>
      </c>
      <c r="DG861" s="11">
        <v>1</v>
      </c>
      <c r="DH861" s="11">
        <v>0.97</v>
      </c>
      <c r="DI861" s="11">
        <v>2.11</v>
      </c>
      <c r="DJ861" s="42">
        <f t="shared" si="1774"/>
        <v>3.0467</v>
      </c>
      <c r="DK861" s="11">
        <v>1.275</v>
      </c>
      <c r="DL861" s="9">
        <v>0.5</v>
      </c>
      <c r="DM861" s="43">
        <f t="shared" si="1775"/>
        <v>7286.40728712</v>
      </c>
      <c r="DV861" s="11">
        <v>2171</v>
      </c>
      <c r="DW861" s="12">
        <v>1.728</v>
      </c>
      <c r="DX861" s="11">
        <v>1</v>
      </c>
      <c r="DY861" s="11">
        <v>0</v>
      </c>
      <c r="DZ861" s="13">
        <f t="shared" si="1776"/>
        <v>3751.488</v>
      </c>
      <c r="EA861" s="11">
        <v>1</v>
      </c>
      <c r="EB861" s="11">
        <v>0.97</v>
      </c>
      <c r="EC861" s="11">
        <v>2.91</v>
      </c>
      <c r="ED861" s="42">
        <f t="shared" si="1777"/>
        <v>3.8227</v>
      </c>
      <c r="EE861" s="11">
        <v>1.275</v>
      </c>
      <c r="EF861" s="9">
        <v>0.5</v>
      </c>
      <c r="EG861" s="43">
        <f t="shared" si="1778"/>
        <v>9142.26840072</v>
      </c>
    </row>
    <row r="862" customHeight="1" spans="6:137">
      <c r="F862" s="11">
        <v>2171</v>
      </c>
      <c r="G862" s="12">
        <v>1.728</v>
      </c>
      <c r="H862" s="11">
        <v>1</v>
      </c>
      <c r="I862" s="11">
        <v>0</v>
      </c>
      <c r="J862" s="13">
        <f t="shared" si="1758"/>
        <v>3751.488</v>
      </c>
      <c r="K862" s="11">
        <v>1</v>
      </c>
      <c r="L862" s="11">
        <v>0.97</v>
      </c>
      <c r="M862" s="11">
        <v>2.11</v>
      </c>
      <c r="N862" s="42">
        <f t="shared" si="1759"/>
        <v>3.0467</v>
      </c>
      <c r="O862" s="11">
        <v>1.275</v>
      </c>
      <c r="P862" s="9">
        <v>0.5</v>
      </c>
      <c r="Q862" s="43">
        <f t="shared" si="1760"/>
        <v>7286.40728712</v>
      </c>
      <c r="Z862" s="11">
        <v>2171</v>
      </c>
      <c r="AA862" s="12">
        <v>1.728</v>
      </c>
      <c r="AB862" s="11">
        <v>1</v>
      </c>
      <c r="AC862" s="11">
        <v>0</v>
      </c>
      <c r="AD862" s="13">
        <f t="shared" si="1761"/>
        <v>3751.488</v>
      </c>
      <c r="AE862" s="11">
        <v>1</v>
      </c>
      <c r="AF862" s="11">
        <v>0.97</v>
      </c>
      <c r="AG862" s="11">
        <v>2.11</v>
      </c>
      <c r="AH862" s="42">
        <f t="shared" si="1762"/>
        <v>3.0467</v>
      </c>
      <c r="AI862" s="11">
        <v>1.275</v>
      </c>
      <c r="AJ862" s="9">
        <v>0.5</v>
      </c>
      <c r="AK862" s="43">
        <f t="shared" si="1763"/>
        <v>7286.40728712</v>
      </c>
      <c r="AT862" s="11">
        <v>2171</v>
      </c>
      <c r="AU862" s="12">
        <v>1.728</v>
      </c>
      <c r="AV862" s="11">
        <v>1</v>
      </c>
      <c r="AW862" s="11">
        <v>0</v>
      </c>
      <c r="AX862" s="13">
        <f t="shared" si="1764"/>
        <v>3751.488</v>
      </c>
      <c r="AY862" s="11">
        <v>1</v>
      </c>
      <c r="AZ862" s="11">
        <v>0.97</v>
      </c>
      <c r="BA862" s="11">
        <v>2.11</v>
      </c>
      <c r="BB862" s="42">
        <f t="shared" si="1765"/>
        <v>3.0467</v>
      </c>
      <c r="BC862" s="11">
        <v>1.275</v>
      </c>
      <c r="BD862" s="9">
        <v>0.5</v>
      </c>
      <c r="BE862" s="43">
        <f t="shared" si="1766"/>
        <v>7286.40728712</v>
      </c>
      <c r="BN862" s="11">
        <v>2171</v>
      </c>
      <c r="BO862" s="12">
        <v>1.728</v>
      </c>
      <c r="BP862" s="11">
        <v>1</v>
      </c>
      <c r="BQ862" s="11">
        <v>0</v>
      </c>
      <c r="BR862" s="13">
        <f t="shared" si="1767"/>
        <v>3751.488</v>
      </c>
      <c r="BS862" s="11">
        <v>1</v>
      </c>
      <c r="BT862" s="11">
        <v>0.97</v>
      </c>
      <c r="BU862" s="11">
        <v>2.11</v>
      </c>
      <c r="BV862" s="42">
        <f t="shared" si="1768"/>
        <v>3.0467</v>
      </c>
      <c r="BW862" s="11">
        <v>1.275</v>
      </c>
      <c r="BX862" s="9">
        <v>0.5</v>
      </c>
      <c r="BY862" s="43">
        <f t="shared" si="1769"/>
        <v>7286.40728712</v>
      </c>
      <c r="CH862" s="11">
        <v>2171</v>
      </c>
      <c r="CI862" s="12">
        <v>1.728</v>
      </c>
      <c r="CJ862" s="11">
        <v>1</v>
      </c>
      <c r="CK862" s="11">
        <v>0</v>
      </c>
      <c r="CL862" s="13">
        <f t="shared" si="1770"/>
        <v>3751.488</v>
      </c>
      <c r="CM862" s="11">
        <v>1</v>
      </c>
      <c r="CN862" s="11">
        <v>0.97</v>
      </c>
      <c r="CO862" s="11">
        <v>2.11</v>
      </c>
      <c r="CP862" s="42">
        <f t="shared" si="1771"/>
        <v>3.0467</v>
      </c>
      <c r="CQ862" s="11">
        <v>1.275</v>
      </c>
      <c r="CR862" s="9">
        <v>0.5</v>
      </c>
      <c r="CS862" s="43">
        <f t="shared" si="1772"/>
        <v>7286.40728712</v>
      </c>
      <c r="DB862" s="11">
        <v>2171</v>
      </c>
      <c r="DC862" s="12">
        <v>1.728</v>
      </c>
      <c r="DD862" s="11">
        <v>1</v>
      </c>
      <c r="DE862" s="11">
        <v>0</v>
      </c>
      <c r="DF862" s="13">
        <f t="shared" si="1773"/>
        <v>3751.488</v>
      </c>
      <c r="DG862" s="11">
        <v>1</v>
      </c>
      <c r="DH862" s="11">
        <v>0.97</v>
      </c>
      <c r="DI862" s="11">
        <v>2.11</v>
      </c>
      <c r="DJ862" s="42">
        <f t="shared" si="1774"/>
        <v>3.0467</v>
      </c>
      <c r="DK862" s="11">
        <v>1.275</v>
      </c>
      <c r="DL862" s="9">
        <v>0.5</v>
      </c>
      <c r="DM862" s="43">
        <f t="shared" si="1775"/>
        <v>7286.40728712</v>
      </c>
      <c r="DV862" s="11">
        <v>2171</v>
      </c>
      <c r="DW862" s="12">
        <v>1.728</v>
      </c>
      <c r="DX862" s="11">
        <v>1</v>
      </c>
      <c r="DY862" s="11">
        <v>0</v>
      </c>
      <c r="DZ862" s="13">
        <f t="shared" si="1776"/>
        <v>3751.488</v>
      </c>
      <c r="EA862" s="11">
        <v>1</v>
      </c>
      <c r="EB862" s="11">
        <v>0.97</v>
      </c>
      <c r="EC862" s="11">
        <v>2.91</v>
      </c>
      <c r="ED862" s="42">
        <f t="shared" si="1777"/>
        <v>3.8227</v>
      </c>
      <c r="EE862" s="11">
        <v>1.275</v>
      </c>
      <c r="EF862" s="9">
        <v>0.5</v>
      </c>
      <c r="EG862" s="43">
        <f t="shared" si="1778"/>
        <v>9142.26840072</v>
      </c>
    </row>
    <row r="863" customHeight="1" spans="6:137">
      <c r="F863" s="11">
        <v>2171</v>
      </c>
      <c r="G863" s="12">
        <v>1.728</v>
      </c>
      <c r="H863" s="11">
        <v>1</v>
      </c>
      <c r="I863" s="11">
        <v>0</v>
      </c>
      <c r="J863" s="13">
        <f t="shared" si="1758"/>
        <v>3751.488</v>
      </c>
      <c r="K863" s="11">
        <v>1</v>
      </c>
      <c r="L863" s="11">
        <v>0.97</v>
      </c>
      <c r="M863" s="11">
        <v>2.11</v>
      </c>
      <c r="N863" s="42">
        <f t="shared" si="1759"/>
        <v>3.0467</v>
      </c>
      <c r="O863" s="11">
        <v>1.075</v>
      </c>
      <c r="P863" s="9">
        <v>0.5</v>
      </c>
      <c r="Q863" s="43">
        <f t="shared" si="1760"/>
        <v>6143.44143816</v>
      </c>
      <c r="Z863" s="11">
        <v>2171</v>
      </c>
      <c r="AA863" s="12">
        <v>1.728</v>
      </c>
      <c r="AB863" s="11">
        <v>1</v>
      </c>
      <c r="AC863" s="11">
        <v>0</v>
      </c>
      <c r="AD863" s="13">
        <f t="shared" si="1761"/>
        <v>3751.488</v>
      </c>
      <c r="AE863" s="11">
        <v>1</v>
      </c>
      <c r="AF863" s="11">
        <v>0.97</v>
      </c>
      <c r="AG863" s="11">
        <v>2.11</v>
      </c>
      <c r="AH863" s="42">
        <f t="shared" si="1762"/>
        <v>3.0467</v>
      </c>
      <c r="AI863" s="11">
        <v>1.075</v>
      </c>
      <c r="AJ863" s="9">
        <v>0.5</v>
      </c>
      <c r="AK863" s="43">
        <f t="shared" si="1763"/>
        <v>6143.44143816</v>
      </c>
      <c r="AT863" s="11">
        <v>2171</v>
      </c>
      <c r="AU863" s="12">
        <v>1.728</v>
      </c>
      <c r="AV863" s="11">
        <v>1</v>
      </c>
      <c r="AW863" s="11">
        <v>0</v>
      </c>
      <c r="AX863" s="13">
        <f t="shared" si="1764"/>
        <v>3751.488</v>
      </c>
      <c r="AY863" s="11">
        <v>1</v>
      </c>
      <c r="AZ863" s="11">
        <v>0.97</v>
      </c>
      <c r="BA863" s="11">
        <v>2.11</v>
      </c>
      <c r="BB863" s="42">
        <f t="shared" si="1765"/>
        <v>3.0467</v>
      </c>
      <c r="BC863" s="11">
        <v>1.075</v>
      </c>
      <c r="BD863" s="9">
        <v>0.5</v>
      </c>
      <c r="BE863" s="43">
        <f t="shared" si="1766"/>
        <v>6143.44143816</v>
      </c>
      <c r="BN863" s="11">
        <v>2171</v>
      </c>
      <c r="BO863" s="12">
        <v>1.728</v>
      </c>
      <c r="BP863" s="11">
        <v>1</v>
      </c>
      <c r="BQ863" s="11">
        <v>0</v>
      </c>
      <c r="BR863" s="13">
        <f t="shared" si="1767"/>
        <v>3751.488</v>
      </c>
      <c r="BS863" s="11">
        <v>1</v>
      </c>
      <c r="BT863" s="11">
        <v>0.97</v>
      </c>
      <c r="BU863" s="11">
        <v>2.11</v>
      </c>
      <c r="BV863" s="42">
        <f t="shared" si="1768"/>
        <v>3.0467</v>
      </c>
      <c r="BW863" s="11">
        <v>1.075</v>
      </c>
      <c r="BX863" s="9">
        <v>0.5</v>
      </c>
      <c r="BY863" s="43">
        <f t="shared" si="1769"/>
        <v>6143.44143816</v>
      </c>
      <c r="CH863" s="11">
        <v>2171</v>
      </c>
      <c r="CI863" s="12">
        <v>1.728</v>
      </c>
      <c r="CJ863" s="11">
        <v>1</v>
      </c>
      <c r="CK863" s="11">
        <v>0</v>
      </c>
      <c r="CL863" s="13">
        <f t="shared" si="1770"/>
        <v>3751.488</v>
      </c>
      <c r="CM863" s="11">
        <v>1</v>
      </c>
      <c r="CN863" s="11">
        <v>0.97</v>
      </c>
      <c r="CO863" s="11">
        <v>2.11</v>
      </c>
      <c r="CP863" s="42">
        <f t="shared" si="1771"/>
        <v>3.0467</v>
      </c>
      <c r="CQ863" s="11">
        <v>1.075</v>
      </c>
      <c r="CR863" s="9">
        <v>0.5</v>
      </c>
      <c r="CS863" s="43">
        <f t="shared" si="1772"/>
        <v>6143.44143816</v>
      </c>
      <c r="DB863" s="11">
        <v>2171</v>
      </c>
      <c r="DC863" s="12">
        <v>1.728</v>
      </c>
      <c r="DD863" s="11">
        <v>1</v>
      </c>
      <c r="DE863" s="11">
        <v>0</v>
      </c>
      <c r="DF863" s="13">
        <f t="shared" si="1773"/>
        <v>3751.488</v>
      </c>
      <c r="DG863" s="11">
        <v>1</v>
      </c>
      <c r="DH863" s="11">
        <v>0.97</v>
      </c>
      <c r="DI863" s="11">
        <v>2.11</v>
      </c>
      <c r="DJ863" s="42">
        <f t="shared" si="1774"/>
        <v>3.0467</v>
      </c>
      <c r="DK863" s="11">
        <v>1.075</v>
      </c>
      <c r="DL863" s="9">
        <v>0.5</v>
      </c>
      <c r="DM863" s="43">
        <f t="shared" si="1775"/>
        <v>6143.44143816</v>
      </c>
      <c r="DV863" s="11">
        <v>2171</v>
      </c>
      <c r="DW863" s="12">
        <v>1.728</v>
      </c>
      <c r="DX863" s="11">
        <v>1</v>
      </c>
      <c r="DY863" s="11">
        <v>0</v>
      </c>
      <c r="DZ863" s="13">
        <f t="shared" si="1776"/>
        <v>3751.488</v>
      </c>
      <c r="EA863" s="11">
        <v>1</v>
      </c>
      <c r="EB863" s="11">
        <v>0.97</v>
      </c>
      <c r="EC863" s="11">
        <v>2.91</v>
      </c>
      <c r="ED863" s="42">
        <f t="shared" si="1777"/>
        <v>3.8227</v>
      </c>
      <c r="EE863" s="11">
        <v>1.075</v>
      </c>
      <c r="EF863" s="9">
        <v>0.5</v>
      </c>
      <c r="EG863" s="43">
        <f t="shared" si="1778"/>
        <v>7708.18708296</v>
      </c>
    </row>
    <row r="864" customHeight="1" spans="6:137">
      <c r="F864" s="11">
        <v>2171</v>
      </c>
      <c r="G864" s="12">
        <v>1.728</v>
      </c>
      <c r="H864" s="11">
        <v>1</v>
      </c>
      <c r="I864" s="11">
        <v>0</v>
      </c>
      <c r="J864" s="13">
        <f t="shared" si="1758"/>
        <v>3751.488</v>
      </c>
      <c r="K864" s="11">
        <v>1</v>
      </c>
      <c r="L864" s="11">
        <v>0.97</v>
      </c>
      <c r="M864" s="11">
        <v>2.11</v>
      </c>
      <c r="N864" s="42">
        <f t="shared" si="1759"/>
        <v>3.0467</v>
      </c>
      <c r="O864" s="11">
        <v>1.075</v>
      </c>
      <c r="P864" s="9">
        <v>0.5</v>
      </c>
      <c r="Q864" s="43">
        <f t="shared" si="1760"/>
        <v>6143.44143816</v>
      </c>
      <c r="Z864" s="11">
        <v>2171</v>
      </c>
      <c r="AA864" s="12">
        <v>1.728</v>
      </c>
      <c r="AB864" s="11">
        <v>1</v>
      </c>
      <c r="AC864" s="11">
        <v>0</v>
      </c>
      <c r="AD864" s="13">
        <f t="shared" si="1761"/>
        <v>3751.488</v>
      </c>
      <c r="AE864" s="11">
        <v>1</v>
      </c>
      <c r="AF864" s="11">
        <v>0.97</v>
      </c>
      <c r="AG864" s="11">
        <v>2.11</v>
      </c>
      <c r="AH864" s="42">
        <f t="shared" si="1762"/>
        <v>3.0467</v>
      </c>
      <c r="AI864" s="11">
        <v>1.075</v>
      </c>
      <c r="AJ864" s="9">
        <v>0.5</v>
      </c>
      <c r="AK864" s="43">
        <f t="shared" si="1763"/>
        <v>6143.44143816</v>
      </c>
      <c r="AT864" s="11">
        <v>2171</v>
      </c>
      <c r="AU864" s="12">
        <v>1.728</v>
      </c>
      <c r="AV864" s="11">
        <v>1</v>
      </c>
      <c r="AW864" s="11">
        <v>0</v>
      </c>
      <c r="AX864" s="13">
        <f t="shared" si="1764"/>
        <v>3751.488</v>
      </c>
      <c r="AY864" s="11">
        <v>1</v>
      </c>
      <c r="AZ864" s="11">
        <v>0.97</v>
      </c>
      <c r="BA864" s="11">
        <v>2.11</v>
      </c>
      <c r="BB864" s="42">
        <f t="shared" si="1765"/>
        <v>3.0467</v>
      </c>
      <c r="BC864" s="11">
        <v>1.075</v>
      </c>
      <c r="BD864" s="9">
        <v>0.5</v>
      </c>
      <c r="BE864" s="43">
        <f t="shared" si="1766"/>
        <v>6143.44143816</v>
      </c>
      <c r="BN864" s="11">
        <v>2171</v>
      </c>
      <c r="BO864" s="12">
        <v>1.728</v>
      </c>
      <c r="BP864" s="11">
        <v>1</v>
      </c>
      <c r="BQ864" s="11">
        <v>0</v>
      </c>
      <c r="BR864" s="13">
        <f t="shared" si="1767"/>
        <v>3751.488</v>
      </c>
      <c r="BS864" s="11">
        <v>1</v>
      </c>
      <c r="BT864" s="11">
        <v>0.97</v>
      </c>
      <c r="BU864" s="11">
        <v>2.11</v>
      </c>
      <c r="BV864" s="42">
        <f t="shared" si="1768"/>
        <v>3.0467</v>
      </c>
      <c r="BW864" s="11">
        <v>1.075</v>
      </c>
      <c r="BX864" s="9">
        <v>0.5</v>
      </c>
      <c r="BY864" s="43">
        <f t="shared" si="1769"/>
        <v>6143.44143816</v>
      </c>
      <c r="CH864" s="11">
        <v>2171</v>
      </c>
      <c r="CI864" s="12">
        <v>1.728</v>
      </c>
      <c r="CJ864" s="11">
        <v>1</v>
      </c>
      <c r="CK864" s="11">
        <v>0</v>
      </c>
      <c r="CL864" s="13">
        <f t="shared" si="1770"/>
        <v>3751.488</v>
      </c>
      <c r="CM864" s="11">
        <v>1</v>
      </c>
      <c r="CN864" s="11">
        <v>0.97</v>
      </c>
      <c r="CO864" s="11">
        <v>2.11</v>
      </c>
      <c r="CP864" s="42">
        <f t="shared" si="1771"/>
        <v>3.0467</v>
      </c>
      <c r="CQ864" s="11">
        <v>1.075</v>
      </c>
      <c r="CR864" s="9">
        <v>0.5</v>
      </c>
      <c r="CS864" s="43">
        <f t="shared" si="1772"/>
        <v>6143.44143816</v>
      </c>
      <c r="DB864" s="11">
        <v>2171</v>
      </c>
      <c r="DC864" s="12">
        <v>1.728</v>
      </c>
      <c r="DD864" s="11">
        <v>1</v>
      </c>
      <c r="DE864" s="11">
        <v>0</v>
      </c>
      <c r="DF864" s="13">
        <f t="shared" si="1773"/>
        <v>3751.488</v>
      </c>
      <c r="DG864" s="11">
        <v>1</v>
      </c>
      <c r="DH864" s="11">
        <v>0.97</v>
      </c>
      <c r="DI864" s="11">
        <v>2.11</v>
      </c>
      <c r="DJ864" s="42">
        <f t="shared" si="1774"/>
        <v>3.0467</v>
      </c>
      <c r="DK864" s="11">
        <v>1.075</v>
      </c>
      <c r="DL864" s="9">
        <v>0.5</v>
      </c>
      <c r="DM864" s="43">
        <f t="shared" si="1775"/>
        <v>6143.44143816</v>
      </c>
      <c r="DV864" s="11">
        <v>2171</v>
      </c>
      <c r="DW864" s="12">
        <v>1.728</v>
      </c>
      <c r="DX864" s="11">
        <v>1</v>
      </c>
      <c r="DY864" s="11">
        <v>0</v>
      </c>
      <c r="DZ864" s="13">
        <f t="shared" si="1776"/>
        <v>3751.488</v>
      </c>
      <c r="EA864" s="11">
        <v>1</v>
      </c>
      <c r="EB864" s="11">
        <v>0.97</v>
      </c>
      <c r="EC864" s="11">
        <v>2.91</v>
      </c>
      <c r="ED864" s="42">
        <f t="shared" si="1777"/>
        <v>3.8227</v>
      </c>
      <c r="EE864" s="11">
        <v>1.075</v>
      </c>
      <c r="EF864" s="9">
        <v>0.5</v>
      </c>
      <c r="EG864" s="43">
        <f t="shared" si="1778"/>
        <v>7708.18708296</v>
      </c>
    </row>
    <row r="865" customHeight="1" spans="6:137">
      <c r="F865" s="11">
        <v>2171</v>
      </c>
      <c r="G865" s="12">
        <v>1.728</v>
      </c>
      <c r="H865" s="11">
        <v>1</v>
      </c>
      <c r="I865" s="11">
        <v>0</v>
      </c>
      <c r="J865" s="13">
        <f t="shared" si="1758"/>
        <v>3751.488</v>
      </c>
      <c r="K865" s="11">
        <v>1</v>
      </c>
      <c r="L865" s="11">
        <v>0.97</v>
      </c>
      <c r="M865" s="11">
        <v>2.11</v>
      </c>
      <c r="N865" s="42">
        <f t="shared" si="1759"/>
        <v>3.0467</v>
      </c>
      <c r="O865" s="11">
        <v>1.075</v>
      </c>
      <c r="P865" s="9">
        <v>0.5</v>
      </c>
      <c r="Q865" s="43">
        <f t="shared" si="1760"/>
        <v>6143.44143816</v>
      </c>
      <c r="Z865" s="11">
        <v>2171</v>
      </c>
      <c r="AA865" s="12">
        <v>1.728</v>
      </c>
      <c r="AB865" s="11">
        <v>1</v>
      </c>
      <c r="AC865" s="11">
        <v>0</v>
      </c>
      <c r="AD865" s="13">
        <f t="shared" si="1761"/>
        <v>3751.488</v>
      </c>
      <c r="AE865" s="11">
        <v>1</v>
      </c>
      <c r="AF865" s="11">
        <v>0.97</v>
      </c>
      <c r="AG865" s="11">
        <v>2.11</v>
      </c>
      <c r="AH865" s="42">
        <f t="shared" si="1762"/>
        <v>3.0467</v>
      </c>
      <c r="AI865" s="11">
        <v>1.075</v>
      </c>
      <c r="AJ865" s="9">
        <v>0.5</v>
      </c>
      <c r="AK865" s="43">
        <f t="shared" si="1763"/>
        <v>6143.44143816</v>
      </c>
      <c r="AT865" s="11">
        <v>2171</v>
      </c>
      <c r="AU865" s="12">
        <v>1.728</v>
      </c>
      <c r="AV865" s="11">
        <v>1</v>
      </c>
      <c r="AW865" s="11">
        <v>0</v>
      </c>
      <c r="AX865" s="13">
        <f t="shared" si="1764"/>
        <v>3751.488</v>
      </c>
      <c r="AY865" s="11">
        <v>1</v>
      </c>
      <c r="AZ865" s="11">
        <v>0.97</v>
      </c>
      <c r="BA865" s="11">
        <v>2.11</v>
      </c>
      <c r="BB865" s="42">
        <f t="shared" si="1765"/>
        <v>3.0467</v>
      </c>
      <c r="BC865" s="11">
        <v>1.075</v>
      </c>
      <c r="BD865" s="9">
        <v>0.5</v>
      </c>
      <c r="BE865" s="43">
        <f t="shared" si="1766"/>
        <v>6143.44143816</v>
      </c>
      <c r="BN865" s="11">
        <v>2171</v>
      </c>
      <c r="BO865" s="12">
        <v>1.728</v>
      </c>
      <c r="BP865" s="11">
        <v>1</v>
      </c>
      <c r="BQ865" s="11">
        <v>0</v>
      </c>
      <c r="BR865" s="13">
        <f t="shared" si="1767"/>
        <v>3751.488</v>
      </c>
      <c r="BS865" s="11">
        <v>1</v>
      </c>
      <c r="BT865" s="11">
        <v>0.97</v>
      </c>
      <c r="BU865" s="11">
        <v>2.11</v>
      </c>
      <c r="BV865" s="42">
        <f t="shared" si="1768"/>
        <v>3.0467</v>
      </c>
      <c r="BW865" s="11">
        <v>1.075</v>
      </c>
      <c r="BX865" s="9">
        <v>0.5</v>
      </c>
      <c r="BY865" s="43">
        <f t="shared" si="1769"/>
        <v>6143.44143816</v>
      </c>
      <c r="CH865" s="11">
        <v>2171</v>
      </c>
      <c r="CI865" s="12">
        <v>1.728</v>
      </c>
      <c r="CJ865" s="11">
        <v>1</v>
      </c>
      <c r="CK865" s="11">
        <v>0</v>
      </c>
      <c r="CL865" s="13">
        <f t="shared" si="1770"/>
        <v>3751.488</v>
      </c>
      <c r="CM865" s="11">
        <v>1</v>
      </c>
      <c r="CN865" s="11">
        <v>0.97</v>
      </c>
      <c r="CO865" s="11">
        <v>2.11</v>
      </c>
      <c r="CP865" s="42">
        <f t="shared" si="1771"/>
        <v>3.0467</v>
      </c>
      <c r="CQ865" s="11">
        <v>1.075</v>
      </c>
      <c r="CR865" s="9">
        <v>0.5</v>
      </c>
      <c r="CS865" s="43">
        <f t="shared" si="1772"/>
        <v>6143.44143816</v>
      </c>
      <c r="DB865" s="11">
        <v>2171</v>
      </c>
      <c r="DC865" s="12">
        <v>1.728</v>
      </c>
      <c r="DD865" s="11">
        <v>1</v>
      </c>
      <c r="DE865" s="11">
        <v>0</v>
      </c>
      <c r="DF865" s="13">
        <f t="shared" si="1773"/>
        <v>3751.488</v>
      </c>
      <c r="DG865" s="11">
        <v>1</v>
      </c>
      <c r="DH865" s="11">
        <v>0.97</v>
      </c>
      <c r="DI865" s="11">
        <v>2.11</v>
      </c>
      <c r="DJ865" s="42">
        <f t="shared" si="1774"/>
        <v>3.0467</v>
      </c>
      <c r="DK865" s="11">
        <v>1.075</v>
      </c>
      <c r="DL865" s="9">
        <v>0.5</v>
      </c>
      <c r="DM865" s="43">
        <f t="shared" si="1775"/>
        <v>6143.44143816</v>
      </c>
      <c r="DV865" s="11">
        <v>2171</v>
      </c>
      <c r="DW865" s="12">
        <v>1.728</v>
      </c>
      <c r="DX865" s="11">
        <v>1</v>
      </c>
      <c r="DY865" s="11">
        <v>0</v>
      </c>
      <c r="DZ865" s="13">
        <f t="shared" si="1776"/>
        <v>3751.488</v>
      </c>
      <c r="EA865" s="11">
        <v>1</v>
      </c>
      <c r="EB865" s="11">
        <v>0.97</v>
      </c>
      <c r="EC865" s="11">
        <v>2.91</v>
      </c>
      <c r="ED865" s="42">
        <f t="shared" si="1777"/>
        <v>3.8227</v>
      </c>
      <c r="EE865" s="11">
        <v>1.075</v>
      </c>
      <c r="EF865" s="9">
        <v>0.5</v>
      </c>
      <c r="EG865" s="43">
        <f t="shared" si="1778"/>
        <v>7708.18708296</v>
      </c>
    </row>
    <row r="866" customHeight="1" spans="6:137">
      <c r="F866" s="11">
        <v>2171</v>
      </c>
      <c r="G866" s="12">
        <v>1.728</v>
      </c>
      <c r="H866" s="11">
        <v>1</v>
      </c>
      <c r="I866" s="11">
        <v>0</v>
      </c>
      <c r="J866" s="13">
        <f t="shared" si="1758"/>
        <v>3751.488</v>
      </c>
      <c r="K866" s="11">
        <v>1</v>
      </c>
      <c r="L866" s="11">
        <v>0.97</v>
      </c>
      <c r="M866" s="11">
        <v>2.11</v>
      </c>
      <c r="N866" s="42">
        <f t="shared" si="1759"/>
        <v>3.0467</v>
      </c>
      <c r="O866" s="11">
        <v>1.075</v>
      </c>
      <c r="P866" s="9">
        <v>0.5</v>
      </c>
      <c r="Q866" s="43">
        <f t="shared" si="1760"/>
        <v>6143.44143816</v>
      </c>
      <c r="Z866" s="11">
        <v>2171</v>
      </c>
      <c r="AA866" s="12">
        <v>1.728</v>
      </c>
      <c r="AB866" s="11">
        <v>1</v>
      </c>
      <c r="AC866" s="11">
        <v>0</v>
      </c>
      <c r="AD866" s="13">
        <f t="shared" si="1761"/>
        <v>3751.488</v>
      </c>
      <c r="AE866" s="11">
        <v>1</v>
      </c>
      <c r="AF866" s="11">
        <v>0.97</v>
      </c>
      <c r="AG866" s="11">
        <v>2.11</v>
      </c>
      <c r="AH866" s="42">
        <f t="shared" si="1762"/>
        <v>3.0467</v>
      </c>
      <c r="AI866" s="11">
        <v>1.075</v>
      </c>
      <c r="AJ866" s="9">
        <v>0.5</v>
      </c>
      <c r="AK866" s="43">
        <f t="shared" si="1763"/>
        <v>6143.44143816</v>
      </c>
      <c r="AT866" s="11">
        <v>2171</v>
      </c>
      <c r="AU866" s="12">
        <v>1.728</v>
      </c>
      <c r="AV866" s="11">
        <v>1</v>
      </c>
      <c r="AW866" s="11">
        <v>0</v>
      </c>
      <c r="AX866" s="13">
        <f t="shared" si="1764"/>
        <v>3751.488</v>
      </c>
      <c r="AY866" s="11">
        <v>1</v>
      </c>
      <c r="AZ866" s="11">
        <v>0.97</v>
      </c>
      <c r="BA866" s="11">
        <v>2.11</v>
      </c>
      <c r="BB866" s="42">
        <f t="shared" si="1765"/>
        <v>3.0467</v>
      </c>
      <c r="BC866" s="11">
        <v>1.075</v>
      </c>
      <c r="BD866" s="9">
        <v>0.5</v>
      </c>
      <c r="BE866" s="43">
        <f t="shared" si="1766"/>
        <v>6143.44143816</v>
      </c>
      <c r="BN866" s="11">
        <v>2171</v>
      </c>
      <c r="BO866" s="12">
        <v>1.728</v>
      </c>
      <c r="BP866" s="11">
        <v>1</v>
      </c>
      <c r="BQ866" s="11">
        <v>0</v>
      </c>
      <c r="BR866" s="13">
        <f t="shared" si="1767"/>
        <v>3751.488</v>
      </c>
      <c r="BS866" s="11">
        <v>1</v>
      </c>
      <c r="BT866" s="11">
        <v>0.97</v>
      </c>
      <c r="BU866" s="11">
        <v>2.11</v>
      </c>
      <c r="BV866" s="42">
        <f t="shared" si="1768"/>
        <v>3.0467</v>
      </c>
      <c r="BW866" s="11">
        <v>1.075</v>
      </c>
      <c r="BX866" s="9">
        <v>0.5</v>
      </c>
      <c r="BY866" s="43">
        <f t="shared" si="1769"/>
        <v>6143.44143816</v>
      </c>
      <c r="CH866" s="11">
        <v>2171</v>
      </c>
      <c r="CI866" s="12">
        <v>1.728</v>
      </c>
      <c r="CJ866" s="11">
        <v>1</v>
      </c>
      <c r="CK866" s="11">
        <v>0</v>
      </c>
      <c r="CL866" s="13">
        <f t="shared" si="1770"/>
        <v>3751.488</v>
      </c>
      <c r="CM866" s="11">
        <v>1</v>
      </c>
      <c r="CN866" s="11">
        <v>0.97</v>
      </c>
      <c r="CO866" s="11">
        <v>2.11</v>
      </c>
      <c r="CP866" s="42">
        <f t="shared" si="1771"/>
        <v>3.0467</v>
      </c>
      <c r="CQ866" s="11">
        <v>1.075</v>
      </c>
      <c r="CR866" s="9">
        <v>0.5</v>
      </c>
      <c r="CS866" s="43">
        <f t="shared" si="1772"/>
        <v>6143.44143816</v>
      </c>
      <c r="DB866" s="11">
        <v>2171</v>
      </c>
      <c r="DC866" s="12">
        <v>1.728</v>
      </c>
      <c r="DD866" s="11">
        <v>1</v>
      </c>
      <c r="DE866" s="11">
        <v>0</v>
      </c>
      <c r="DF866" s="13">
        <f t="shared" si="1773"/>
        <v>3751.488</v>
      </c>
      <c r="DG866" s="11">
        <v>1</v>
      </c>
      <c r="DH866" s="11">
        <v>0.97</v>
      </c>
      <c r="DI866" s="11">
        <v>2.11</v>
      </c>
      <c r="DJ866" s="42">
        <f t="shared" si="1774"/>
        <v>3.0467</v>
      </c>
      <c r="DK866" s="11">
        <v>1.075</v>
      </c>
      <c r="DL866" s="9">
        <v>0.5</v>
      </c>
      <c r="DM866" s="43">
        <f t="shared" si="1775"/>
        <v>6143.44143816</v>
      </c>
      <c r="DV866" s="11">
        <v>2171</v>
      </c>
      <c r="DW866" s="12">
        <v>1.728</v>
      </c>
      <c r="DX866" s="11">
        <v>1</v>
      </c>
      <c r="DY866" s="11">
        <v>0</v>
      </c>
      <c r="DZ866" s="13">
        <f t="shared" si="1776"/>
        <v>3751.488</v>
      </c>
      <c r="EA866" s="11">
        <v>1</v>
      </c>
      <c r="EB866" s="11">
        <v>0.97</v>
      </c>
      <c r="EC866" s="11">
        <v>2.91</v>
      </c>
      <c r="ED866" s="42">
        <f t="shared" si="1777"/>
        <v>3.8227</v>
      </c>
      <c r="EE866" s="11">
        <v>1.075</v>
      </c>
      <c r="EF866" s="9">
        <v>0.5</v>
      </c>
      <c r="EG866" s="43">
        <f t="shared" si="1778"/>
        <v>7708.18708296</v>
      </c>
    </row>
    <row r="867" customHeight="1" spans="6:137">
      <c r="F867" s="11">
        <v>2171</v>
      </c>
      <c r="G867" s="12">
        <v>1.55</v>
      </c>
      <c r="H867" s="11">
        <v>1</v>
      </c>
      <c r="I867" s="11">
        <v>0</v>
      </c>
      <c r="J867" s="13">
        <f t="shared" si="1758"/>
        <v>3365.05</v>
      </c>
      <c r="K867" s="11">
        <v>1</v>
      </c>
      <c r="L867" s="11">
        <v>0.97</v>
      </c>
      <c r="M867" s="11">
        <v>2.11</v>
      </c>
      <c r="N867" s="42">
        <f t="shared" si="1759"/>
        <v>3.0467</v>
      </c>
      <c r="O867" s="11">
        <v>1.075</v>
      </c>
      <c r="P867" s="9">
        <v>0.5</v>
      </c>
      <c r="Q867" s="43">
        <f t="shared" si="1760"/>
        <v>5510.6100863125</v>
      </c>
      <c r="Z867" s="11">
        <v>2171</v>
      </c>
      <c r="AA867" s="12">
        <v>1.55</v>
      </c>
      <c r="AB867" s="11">
        <v>1</v>
      </c>
      <c r="AC867" s="11">
        <v>0</v>
      </c>
      <c r="AD867" s="13">
        <f t="shared" si="1761"/>
        <v>3365.05</v>
      </c>
      <c r="AE867" s="11">
        <v>1</v>
      </c>
      <c r="AF867" s="11">
        <v>0.97</v>
      </c>
      <c r="AG867" s="11">
        <v>2.11</v>
      </c>
      <c r="AH867" s="42">
        <f t="shared" si="1762"/>
        <v>3.0467</v>
      </c>
      <c r="AI867" s="11">
        <v>1.075</v>
      </c>
      <c r="AJ867" s="9">
        <v>0.5</v>
      </c>
      <c r="AK867" s="43">
        <f t="shared" si="1763"/>
        <v>5510.6100863125</v>
      </c>
      <c r="AT867" s="11">
        <v>2171</v>
      </c>
      <c r="AU867" s="12">
        <v>1.55</v>
      </c>
      <c r="AV867" s="11">
        <v>1</v>
      </c>
      <c r="AW867" s="11">
        <v>0</v>
      </c>
      <c r="AX867" s="13">
        <f t="shared" si="1764"/>
        <v>3365.05</v>
      </c>
      <c r="AY867" s="11">
        <v>1</v>
      </c>
      <c r="AZ867" s="11">
        <v>0.97</v>
      </c>
      <c r="BA867" s="11">
        <v>2.11</v>
      </c>
      <c r="BB867" s="42">
        <f t="shared" si="1765"/>
        <v>3.0467</v>
      </c>
      <c r="BC867" s="11">
        <v>1.075</v>
      </c>
      <c r="BD867" s="9">
        <v>0.5</v>
      </c>
      <c r="BE867" s="43">
        <f t="shared" si="1766"/>
        <v>5510.6100863125</v>
      </c>
      <c r="BN867" s="11">
        <v>2171</v>
      </c>
      <c r="BO867" s="12">
        <v>1.55</v>
      </c>
      <c r="BP867" s="11">
        <v>1</v>
      </c>
      <c r="BQ867" s="11">
        <v>0</v>
      </c>
      <c r="BR867" s="13">
        <f t="shared" si="1767"/>
        <v>3365.05</v>
      </c>
      <c r="BS867" s="11">
        <v>1</v>
      </c>
      <c r="BT867" s="11">
        <v>0.97</v>
      </c>
      <c r="BU867" s="11">
        <v>2.11</v>
      </c>
      <c r="BV867" s="42">
        <f t="shared" si="1768"/>
        <v>3.0467</v>
      </c>
      <c r="BW867" s="11">
        <v>1.075</v>
      </c>
      <c r="BX867" s="9">
        <v>0.5</v>
      </c>
      <c r="BY867" s="43">
        <f t="shared" si="1769"/>
        <v>5510.6100863125</v>
      </c>
      <c r="CH867" s="11">
        <v>2171</v>
      </c>
      <c r="CI867" s="12">
        <v>1.55</v>
      </c>
      <c r="CJ867" s="11">
        <v>1</v>
      </c>
      <c r="CK867" s="11">
        <v>0</v>
      </c>
      <c r="CL867" s="13">
        <f t="shared" si="1770"/>
        <v>3365.05</v>
      </c>
      <c r="CM867" s="11">
        <v>1</v>
      </c>
      <c r="CN867" s="11">
        <v>0.97</v>
      </c>
      <c r="CO867" s="11">
        <v>2.11</v>
      </c>
      <c r="CP867" s="42">
        <f t="shared" si="1771"/>
        <v>3.0467</v>
      </c>
      <c r="CQ867" s="11">
        <v>1.075</v>
      </c>
      <c r="CR867" s="9">
        <v>0.5</v>
      </c>
      <c r="CS867" s="43">
        <f t="shared" si="1772"/>
        <v>5510.6100863125</v>
      </c>
      <c r="DB867" s="11">
        <v>2171</v>
      </c>
      <c r="DC867" s="12">
        <v>1.55</v>
      </c>
      <c r="DD867" s="11">
        <v>1</v>
      </c>
      <c r="DE867" s="11">
        <v>0</v>
      </c>
      <c r="DF867" s="13">
        <f t="shared" si="1773"/>
        <v>3365.05</v>
      </c>
      <c r="DG867" s="11">
        <v>1</v>
      </c>
      <c r="DH867" s="11">
        <v>0.97</v>
      </c>
      <c r="DI867" s="11">
        <v>2.11</v>
      </c>
      <c r="DJ867" s="42">
        <f t="shared" si="1774"/>
        <v>3.0467</v>
      </c>
      <c r="DK867" s="11">
        <v>1.075</v>
      </c>
      <c r="DL867" s="9">
        <v>0.5</v>
      </c>
      <c r="DM867" s="43">
        <f t="shared" si="1775"/>
        <v>5510.6100863125</v>
      </c>
      <c r="DV867" s="11">
        <v>2171</v>
      </c>
      <c r="DW867" s="12">
        <v>1.55</v>
      </c>
      <c r="DX867" s="11">
        <v>1</v>
      </c>
      <c r="DY867" s="11">
        <v>0</v>
      </c>
      <c r="DZ867" s="13">
        <f t="shared" si="1776"/>
        <v>3365.05</v>
      </c>
      <c r="EA867" s="11">
        <v>1</v>
      </c>
      <c r="EB867" s="11">
        <v>0.97</v>
      </c>
      <c r="EC867" s="11">
        <v>2.91</v>
      </c>
      <c r="ED867" s="42">
        <f t="shared" si="1777"/>
        <v>3.8227</v>
      </c>
      <c r="EE867" s="11">
        <v>1.075</v>
      </c>
      <c r="EF867" s="9">
        <v>0.5</v>
      </c>
      <c r="EG867" s="43">
        <f t="shared" si="1778"/>
        <v>6914.1724413125</v>
      </c>
    </row>
    <row r="868" customHeight="1" spans="6:137">
      <c r="F868" s="11">
        <v>2171</v>
      </c>
      <c r="G868" s="12">
        <v>12.18</v>
      </c>
      <c r="H868" s="11">
        <v>1</v>
      </c>
      <c r="I868" s="11">
        <v>0</v>
      </c>
      <c r="J868" s="13">
        <f t="shared" si="1758"/>
        <v>26442.78</v>
      </c>
      <c r="K868" s="11">
        <v>1</v>
      </c>
      <c r="L868" s="11">
        <v>0.97</v>
      </c>
      <c r="M868" s="11">
        <v>2.11</v>
      </c>
      <c r="N868" s="42">
        <f t="shared" si="1759"/>
        <v>3.0467</v>
      </c>
      <c r="O868" s="11">
        <v>1.075</v>
      </c>
      <c r="P868" s="9">
        <v>0.5</v>
      </c>
      <c r="Q868" s="43">
        <f t="shared" si="1760"/>
        <v>43302.729581475</v>
      </c>
      <c r="Z868" s="11">
        <v>2171</v>
      </c>
      <c r="AA868" s="12">
        <v>12.18</v>
      </c>
      <c r="AB868" s="11">
        <v>1</v>
      </c>
      <c r="AC868" s="11">
        <v>0</v>
      </c>
      <c r="AD868" s="13">
        <f t="shared" si="1761"/>
        <v>26442.78</v>
      </c>
      <c r="AE868" s="11">
        <v>1</v>
      </c>
      <c r="AF868" s="11">
        <v>0.97</v>
      </c>
      <c r="AG868" s="11">
        <v>2.11</v>
      </c>
      <c r="AH868" s="42">
        <f t="shared" si="1762"/>
        <v>3.0467</v>
      </c>
      <c r="AI868" s="11">
        <v>1.075</v>
      </c>
      <c r="AJ868" s="9">
        <v>0.5</v>
      </c>
      <c r="AK868" s="43">
        <f t="shared" si="1763"/>
        <v>43302.729581475</v>
      </c>
      <c r="AT868" s="11">
        <v>2171</v>
      </c>
      <c r="AU868" s="12">
        <v>12.18</v>
      </c>
      <c r="AV868" s="11">
        <v>1</v>
      </c>
      <c r="AW868" s="11">
        <v>0</v>
      </c>
      <c r="AX868" s="13">
        <f t="shared" si="1764"/>
        <v>26442.78</v>
      </c>
      <c r="AY868" s="11">
        <v>1</v>
      </c>
      <c r="AZ868" s="11">
        <v>0.97</v>
      </c>
      <c r="BA868" s="11">
        <v>2.11</v>
      </c>
      <c r="BB868" s="42">
        <f t="shared" si="1765"/>
        <v>3.0467</v>
      </c>
      <c r="BC868" s="11">
        <v>1.075</v>
      </c>
      <c r="BD868" s="9">
        <v>0.5</v>
      </c>
      <c r="BE868" s="43">
        <f t="shared" si="1766"/>
        <v>43302.729581475</v>
      </c>
      <c r="BN868" s="11">
        <v>2171</v>
      </c>
      <c r="BO868" s="12">
        <v>12.18</v>
      </c>
      <c r="BP868" s="11">
        <v>1</v>
      </c>
      <c r="BQ868" s="11">
        <v>0</v>
      </c>
      <c r="BR868" s="13">
        <f t="shared" si="1767"/>
        <v>26442.78</v>
      </c>
      <c r="BS868" s="11">
        <v>1</v>
      </c>
      <c r="BT868" s="11">
        <v>0.97</v>
      </c>
      <c r="BU868" s="11">
        <v>2.11</v>
      </c>
      <c r="BV868" s="42">
        <f t="shared" si="1768"/>
        <v>3.0467</v>
      </c>
      <c r="BW868" s="11">
        <v>1.075</v>
      </c>
      <c r="BX868" s="9">
        <v>0.5</v>
      </c>
      <c r="BY868" s="43">
        <f t="shared" si="1769"/>
        <v>43302.729581475</v>
      </c>
      <c r="CH868" s="11">
        <v>2171</v>
      </c>
      <c r="CI868" s="12">
        <v>12.18</v>
      </c>
      <c r="CJ868" s="11">
        <v>1</v>
      </c>
      <c r="CK868" s="11">
        <v>0</v>
      </c>
      <c r="CL868" s="13">
        <f t="shared" si="1770"/>
        <v>26442.78</v>
      </c>
      <c r="CM868" s="11">
        <v>1</v>
      </c>
      <c r="CN868" s="11">
        <v>0.97</v>
      </c>
      <c r="CO868" s="11">
        <v>2.11</v>
      </c>
      <c r="CP868" s="42">
        <f t="shared" si="1771"/>
        <v>3.0467</v>
      </c>
      <c r="CQ868" s="11">
        <v>1.075</v>
      </c>
      <c r="CR868" s="9">
        <v>0.5</v>
      </c>
      <c r="CS868" s="43">
        <f t="shared" si="1772"/>
        <v>43302.729581475</v>
      </c>
      <c r="DB868" s="11">
        <v>2171</v>
      </c>
      <c r="DC868" s="12">
        <v>12.18</v>
      </c>
      <c r="DD868" s="11">
        <v>1</v>
      </c>
      <c r="DE868" s="11">
        <v>0</v>
      </c>
      <c r="DF868" s="13">
        <f t="shared" si="1773"/>
        <v>26442.78</v>
      </c>
      <c r="DG868" s="11">
        <v>1</v>
      </c>
      <c r="DH868" s="11">
        <v>0.97</v>
      </c>
      <c r="DI868" s="11">
        <v>2.11</v>
      </c>
      <c r="DJ868" s="42">
        <f t="shared" si="1774"/>
        <v>3.0467</v>
      </c>
      <c r="DK868" s="11">
        <v>1.075</v>
      </c>
      <c r="DL868" s="9">
        <v>0.5</v>
      </c>
      <c r="DM868" s="43">
        <f t="shared" si="1775"/>
        <v>43302.729581475</v>
      </c>
      <c r="DV868" s="11">
        <v>2171</v>
      </c>
      <c r="DW868" s="12">
        <v>12.18</v>
      </c>
      <c r="DX868" s="11">
        <v>1</v>
      </c>
      <c r="DY868" s="11">
        <v>0</v>
      </c>
      <c r="DZ868" s="13">
        <f t="shared" si="1776"/>
        <v>26442.78</v>
      </c>
      <c r="EA868" s="11">
        <v>1</v>
      </c>
      <c r="EB868" s="11">
        <v>0.97</v>
      </c>
      <c r="EC868" s="11">
        <v>2.91</v>
      </c>
      <c r="ED868" s="42">
        <f t="shared" si="1777"/>
        <v>3.8227</v>
      </c>
      <c r="EE868" s="11">
        <v>1.075</v>
      </c>
      <c r="EF868" s="9">
        <v>0.5</v>
      </c>
      <c r="EG868" s="43">
        <f t="shared" si="1778"/>
        <v>54332.013119475</v>
      </c>
    </row>
    <row r="869" customHeight="1" spans="6:137">
      <c r="F869" s="44" t="s">
        <v>31</v>
      </c>
      <c r="G869" s="45"/>
      <c r="H869" s="45"/>
      <c r="I869" s="45"/>
      <c r="J869" s="45"/>
      <c r="K869" s="45"/>
      <c r="L869" s="45"/>
      <c r="M869" s="46">
        <f>SUM(Q858:Q868)</f>
        <v>109819.141856027</v>
      </c>
      <c r="N869" s="46"/>
      <c r="O869" s="46"/>
      <c r="P869" s="46"/>
      <c r="Q869" s="46"/>
      <c r="Z869" s="44" t="s">
        <v>31</v>
      </c>
      <c r="AA869" s="45"/>
      <c r="AB869" s="45"/>
      <c r="AC869" s="45"/>
      <c r="AD869" s="45"/>
      <c r="AE869" s="45"/>
      <c r="AF869" s="45"/>
      <c r="AG869" s="46">
        <f>SUM(AK858:AK868)</f>
        <v>109819.141856027</v>
      </c>
      <c r="AH869" s="46"/>
      <c r="AI869" s="46"/>
      <c r="AJ869" s="46"/>
      <c r="AK869" s="46"/>
      <c r="AT869" s="44" t="s">
        <v>31</v>
      </c>
      <c r="AU869" s="45"/>
      <c r="AV869" s="45"/>
      <c r="AW869" s="45"/>
      <c r="AX869" s="45"/>
      <c r="AY869" s="45"/>
      <c r="AZ869" s="45"/>
      <c r="BA869" s="46">
        <f>SUM(BE858:BE868)</f>
        <v>109819.141856027</v>
      </c>
      <c r="BB869" s="46"/>
      <c r="BC869" s="46"/>
      <c r="BD869" s="46"/>
      <c r="BE869" s="46"/>
      <c r="BN869" s="44" t="s">
        <v>31</v>
      </c>
      <c r="BO869" s="45"/>
      <c r="BP869" s="45"/>
      <c r="BQ869" s="45"/>
      <c r="BR869" s="45"/>
      <c r="BS869" s="45"/>
      <c r="BT869" s="45"/>
      <c r="BU869" s="46">
        <f>SUM(BY858:BY868)</f>
        <v>109819.141856027</v>
      </c>
      <c r="BV869" s="46"/>
      <c r="BW869" s="46"/>
      <c r="BX869" s="46"/>
      <c r="BY869" s="46"/>
      <c r="CH869" s="44" t="s">
        <v>31</v>
      </c>
      <c r="CI869" s="45"/>
      <c r="CJ869" s="45"/>
      <c r="CK869" s="45"/>
      <c r="CL869" s="45"/>
      <c r="CM869" s="45"/>
      <c r="CN869" s="45"/>
      <c r="CO869" s="46">
        <f>SUM(CS858:CS868)</f>
        <v>109819.141856027</v>
      </c>
      <c r="CP869" s="46"/>
      <c r="CQ869" s="46"/>
      <c r="CR869" s="46"/>
      <c r="CS869" s="46"/>
      <c r="DB869" s="44" t="s">
        <v>31</v>
      </c>
      <c r="DC869" s="45"/>
      <c r="DD869" s="45"/>
      <c r="DE869" s="45"/>
      <c r="DF869" s="45"/>
      <c r="DG869" s="45"/>
      <c r="DH869" s="45"/>
      <c r="DI869" s="46">
        <f>SUM(DM858:DM868)</f>
        <v>109819.141856027</v>
      </c>
      <c r="DJ869" s="46"/>
      <c r="DK869" s="46"/>
      <c r="DL869" s="46"/>
      <c r="DM869" s="46"/>
      <c r="DV869" s="44" t="s">
        <v>31</v>
      </c>
      <c r="DW869" s="45"/>
      <c r="DX869" s="45"/>
      <c r="DY869" s="45"/>
      <c r="DZ869" s="45"/>
      <c r="EA869" s="45"/>
      <c r="EB869" s="45"/>
      <c r="EC869" s="46">
        <f>SUM(EG858:EG868)</f>
        <v>137790.275896227</v>
      </c>
      <c r="ED869" s="46"/>
      <c r="EE869" s="46"/>
      <c r="EF869" s="46"/>
      <c r="EG869" s="46"/>
    </row>
    <row r="870" customHeight="1" spans="6:137">
      <c r="F870" s="45"/>
      <c r="G870" s="45"/>
      <c r="H870" s="45"/>
      <c r="I870" s="45"/>
      <c r="J870" s="45"/>
      <c r="K870" s="45"/>
      <c r="L870" s="45"/>
      <c r="M870" s="46"/>
      <c r="N870" s="46"/>
      <c r="O870" s="46"/>
      <c r="P870" s="46"/>
      <c r="Q870" s="46"/>
      <c r="Z870" s="45"/>
      <c r="AA870" s="45"/>
      <c r="AB870" s="45"/>
      <c r="AC870" s="45"/>
      <c r="AD870" s="45"/>
      <c r="AE870" s="45"/>
      <c r="AF870" s="45"/>
      <c r="AG870" s="46"/>
      <c r="AH870" s="46"/>
      <c r="AI870" s="46"/>
      <c r="AJ870" s="46"/>
      <c r="AK870" s="46"/>
      <c r="AT870" s="45"/>
      <c r="AU870" s="45"/>
      <c r="AV870" s="45"/>
      <c r="AW870" s="45"/>
      <c r="AX870" s="45"/>
      <c r="AY870" s="45"/>
      <c r="AZ870" s="45"/>
      <c r="BA870" s="46"/>
      <c r="BB870" s="46"/>
      <c r="BC870" s="46"/>
      <c r="BD870" s="46"/>
      <c r="BE870" s="46"/>
      <c r="BN870" s="45"/>
      <c r="BO870" s="45"/>
      <c r="BP870" s="45"/>
      <c r="BQ870" s="45"/>
      <c r="BR870" s="45"/>
      <c r="BS870" s="45"/>
      <c r="BT870" s="45"/>
      <c r="BU870" s="46"/>
      <c r="BV870" s="46"/>
      <c r="BW870" s="46"/>
      <c r="BX870" s="46"/>
      <c r="BY870" s="46"/>
      <c r="CH870" s="45"/>
      <c r="CI870" s="45"/>
      <c r="CJ870" s="45"/>
      <c r="CK870" s="45"/>
      <c r="CL870" s="45"/>
      <c r="CM870" s="45"/>
      <c r="CN870" s="45"/>
      <c r="CO870" s="46"/>
      <c r="CP870" s="46"/>
      <c r="CQ870" s="46"/>
      <c r="CR870" s="46"/>
      <c r="CS870" s="46"/>
      <c r="DB870" s="45"/>
      <c r="DC870" s="45"/>
      <c r="DD870" s="45"/>
      <c r="DE870" s="45"/>
      <c r="DF870" s="45"/>
      <c r="DG870" s="45"/>
      <c r="DH870" s="45"/>
      <c r="DI870" s="46"/>
      <c r="DJ870" s="46"/>
      <c r="DK870" s="46"/>
      <c r="DL870" s="46"/>
      <c r="DM870" s="46"/>
      <c r="DV870" s="45"/>
      <c r="DW870" s="45"/>
      <c r="DX870" s="45"/>
      <c r="DY870" s="45"/>
      <c r="DZ870" s="45"/>
      <c r="EA870" s="45"/>
      <c r="EB870" s="45"/>
      <c r="EC870" s="46"/>
      <c r="ED870" s="46"/>
      <c r="EE870" s="46"/>
      <c r="EF870" s="46"/>
      <c r="EG870" s="46"/>
    </row>
    <row r="871" customHeight="1" spans="6:137">
      <c r="F871" s="45"/>
      <c r="G871" s="45"/>
      <c r="H871" s="45"/>
      <c r="I871" s="45"/>
      <c r="J871" s="45"/>
      <c r="K871" s="45"/>
      <c r="L871" s="45"/>
      <c r="M871" s="46"/>
      <c r="N871" s="46"/>
      <c r="O871" s="46"/>
      <c r="P871" s="46"/>
      <c r="Q871" s="46"/>
      <c r="Z871" s="45"/>
      <c r="AA871" s="45"/>
      <c r="AB871" s="45"/>
      <c r="AC871" s="45"/>
      <c r="AD871" s="45"/>
      <c r="AE871" s="45"/>
      <c r="AF871" s="45"/>
      <c r="AG871" s="46"/>
      <c r="AH871" s="46"/>
      <c r="AI871" s="46"/>
      <c r="AJ871" s="46"/>
      <c r="AK871" s="46"/>
      <c r="AT871" s="45"/>
      <c r="AU871" s="45"/>
      <c r="AV871" s="45"/>
      <c r="AW871" s="45"/>
      <c r="AX871" s="45"/>
      <c r="AY871" s="45"/>
      <c r="AZ871" s="45"/>
      <c r="BA871" s="46"/>
      <c r="BB871" s="46"/>
      <c r="BC871" s="46"/>
      <c r="BD871" s="46"/>
      <c r="BE871" s="46"/>
      <c r="BN871" s="45"/>
      <c r="BO871" s="45"/>
      <c r="BP871" s="45"/>
      <c r="BQ871" s="45"/>
      <c r="BR871" s="45"/>
      <c r="BS871" s="45"/>
      <c r="BT871" s="45"/>
      <c r="BU871" s="46"/>
      <c r="BV871" s="46"/>
      <c r="BW871" s="46"/>
      <c r="BX871" s="46"/>
      <c r="BY871" s="46"/>
      <c r="CH871" s="45"/>
      <c r="CI871" s="45"/>
      <c r="CJ871" s="45"/>
      <c r="CK871" s="45"/>
      <c r="CL871" s="45"/>
      <c r="CM871" s="45"/>
      <c r="CN871" s="45"/>
      <c r="CO871" s="46"/>
      <c r="CP871" s="46"/>
      <c r="CQ871" s="46"/>
      <c r="CR871" s="46"/>
      <c r="CS871" s="46"/>
      <c r="DB871" s="45"/>
      <c r="DC871" s="45"/>
      <c r="DD871" s="45"/>
      <c r="DE871" s="45"/>
      <c r="DF871" s="45"/>
      <c r="DG871" s="45"/>
      <c r="DH871" s="45"/>
      <c r="DI871" s="46"/>
      <c r="DJ871" s="46"/>
      <c r="DK871" s="46"/>
      <c r="DL871" s="46"/>
      <c r="DM871" s="46"/>
      <c r="DV871" s="45"/>
      <c r="DW871" s="45"/>
      <c r="DX871" s="45"/>
      <c r="DY871" s="45"/>
      <c r="DZ871" s="45"/>
      <c r="EA871" s="45"/>
      <c r="EB871" s="45"/>
      <c r="EC871" s="46"/>
      <c r="ED871" s="46"/>
      <c r="EE871" s="46"/>
      <c r="EF871" s="46"/>
      <c r="EG871" s="46"/>
    </row>
    <row r="872" customHeight="1" spans="6:137">
      <c r="F872" s="35" t="s">
        <v>32</v>
      </c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Z872" s="35" t="s">
        <v>32</v>
      </c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T872" s="35" t="s">
        <v>32</v>
      </c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N872" s="35" t="s">
        <v>32</v>
      </c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CH872" s="35" t="s">
        <v>32</v>
      </c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DB872" s="35" t="s">
        <v>32</v>
      </c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V872" s="35" t="s">
        <v>32</v>
      </c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</row>
    <row r="873" customHeight="1" spans="6:137">
      <c r="F873" s="13" t="s">
        <v>8</v>
      </c>
      <c r="G873" s="13"/>
      <c r="H873" s="13"/>
      <c r="I873" s="13"/>
      <c r="J873" s="13"/>
      <c r="K873" s="8" t="s">
        <v>53</v>
      </c>
      <c r="L873" s="8"/>
      <c r="M873" s="8"/>
      <c r="N873" s="8"/>
      <c r="O873" s="9" t="s">
        <v>38</v>
      </c>
      <c r="P873" s="9"/>
      <c r="Q873" s="41" t="s">
        <v>13</v>
      </c>
      <c r="Z873" s="13" t="s">
        <v>8</v>
      </c>
      <c r="AA873" s="13"/>
      <c r="AB873" s="13"/>
      <c r="AC873" s="13"/>
      <c r="AD873" s="13"/>
      <c r="AE873" s="8" t="s">
        <v>53</v>
      </c>
      <c r="AF873" s="8"/>
      <c r="AG873" s="8"/>
      <c r="AH873" s="8"/>
      <c r="AI873" s="9" t="s">
        <v>38</v>
      </c>
      <c r="AJ873" s="9"/>
      <c r="AK873" s="41" t="s">
        <v>13</v>
      </c>
      <c r="AT873" s="13" t="s">
        <v>8</v>
      </c>
      <c r="AU873" s="13"/>
      <c r="AV873" s="13"/>
      <c r="AW873" s="13"/>
      <c r="AX873" s="13"/>
      <c r="AY873" s="8" t="s">
        <v>53</v>
      </c>
      <c r="AZ873" s="8"/>
      <c r="BA873" s="8"/>
      <c r="BB873" s="8"/>
      <c r="BC873" s="9" t="s">
        <v>38</v>
      </c>
      <c r="BD873" s="9"/>
      <c r="BE873" s="41" t="s">
        <v>13</v>
      </c>
      <c r="BN873" s="13" t="s">
        <v>8</v>
      </c>
      <c r="BO873" s="13"/>
      <c r="BP873" s="13"/>
      <c r="BQ873" s="13"/>
      <c r="BR873" s="13"/>
      <c r="BS873" s="8" t="s">
        <v>53</v>
      </c>
      <c r="BT873" s="8"/>
      <c r="BU873" s="8"/>
      <c r="BV873" s="8"/>
      <c r="BW873" s="9" t="s">
        <v>38</v>
      </c>
      <c r="BX873" s="9"/>
      <c r="BY873" s="41" t="s">
        <v>13</v>
      </c>
      <c r="CH873" s="13" t="s">
        <v>8</v>
      </c>
      <c r="CI873" s="13"/>
      <c r="CJ873" s="13"/>
      <c r="CK873" s="13"/>
      <c r="CL873" s="13"/>
      <c r="CM873" s="8" t="s">
        <v>53</v>
      </c>
      <c r="CN873" s="8"/>
      <c r="CO873" s="8"/>
      <c r="CP873" s="8"/>
      <c r="CQ873" s="9" t="s">
        <v>38</v>
      </c>
      <c r="CR873" s="9"/>
      <c r="CS873" s="41" t="s">
        <v>13</v>
      </c>
      <c r="DB873" s="13" t="s">
        <v>8</v>
      </c>
      <c r="DC873" s="13"/>
      <c r="DD873" s="13"/>
      <c r="DE873" s="13"/>
      <c r="DF873" s="13"/>
      <c r="DG873" s="8" t="s">
        <v>53</v>
      </c>
      <c r="DH873" s="8"/>
      <c r="DI873" s="8"/>
      <c r="DJ873" s="8"/>
      <c r="DK873" s="9" t="s">
        <v>38</v>
      </c>
      <c r="DL873" s="9"/>
      <c r="DM873" s="41" t="s">
        <v>13</v>
      </c>
      <c r="DV873" s="13" t="s">
        <v>8</v>
      </c>
      <c r="DW873" s="13"/>
      <c r="DX873" s="13"/>
      <c r="DY873" s="13"/>
      <c r="DZ873" s="13"/>
      <c r="EA873" s="8" t="s">
        <v>53</v>
      </c>
      <c r="EB873" s="8"/>
      <c r="EC873" s="8"/>
      <c r="ED873" s="8"/>
      <c r="EE873" s="9" t="s">
        <v>38</v>
      </c>
      <c r="EF873" s="9"/>
      <c r="EG873" s="41" t="s">
        <v>13</v>
      </c>
    </row>
    <row r="874" customHeight="1" spans="6:137">
      <c r="F874" s="13" t="s">
        <v>54</v>
      </c>
      <c r="G874" s="13" t="s">
        <v>55</v>
      </c>
      <c r="H874" s="13" t="s">
        <v>56</v>
      </c>
      <c r="I874" s="13" t="s">
        <v>57</v>
      </c>
      <c r="J874" s="13" t="s">
        <v>8</v>
      </c>
      <c r="K874" s="8" t="s">
        <v>58</v>
      </c>
      <c r="L874" s="8" t="s">
        <v>26</v>
      </c>
      <c r="M874" s="8" t="s">
        <v>27</v>
      </c>
      <c r="N874" s="42" t="s">
        <v>28</v>
      </c>
      <c r="O874" s="9" t="s">
        <v>59</v>
      </c>
      <c r="P874" s="9" t="s">
        <v>60</v>
      </c>
      <c r="Q874" s="41"/>
      <c r="Z874" s="13" t="s">
        <v>54</v>
      </c>
      <c r="AA874" s="13" t="s">
        <v>55</v>
      </c>
      <c r="AB874" s="13" t="s">
        <v>56</v>
      </c>
      <c r="AC874" s="13" t="s">
        <v>57</v>
      </c>
      <c r="AD874" s="13" t="s">
        <v>8</v>
      </c>
      <c r="AE874" s="8" t="s">
        <v>58</v>
      </c>
      <c r="AF874" s="8" t="s">
        <v>26</v>
      </c>
      <c r="AG874" s="8" t="s">
        <v>27</v>
      </c>
      <c r="AH874" s="42" t="s">
        <v>28</v>
      </c>
      <c r="AI874" s="9" t="s">
        <v>59</v>
      </c>
      <c r="AJ874" s="9" t="s">
        <v>60</v>
      </c>
      <c r="AK874" s="41"/>
      <c r="AT874" s="13" t="s">
        <v>54</v>
      </c>
      <c r="AU874" s="13" t="s">
        <v>55</v>
      </c>
      <c r="AV874" s="13" t="s">
        <v>56</v>
      </c>
      <c r="AW874" s="13" t="s">
        <v>57</v>
      </c>
      <c r="AX874" s="13" t="s">
        <v>8</v>
      </c>
      <c r="AY874" s="8" t="s">
        <v>58</v>
      </c>
      <c r="AZ874" s="8" t="s">
        <v>26</v>
      </c>
      <c r="BA874" s="8" t="s">
        <v>27</v>
      </c>
      <c r="BB874" s="42" t="s">
        <v>28</v>
      </c>
      <c r="BC874" s="9" t="s">
        <v>59</v>
      </c>
      <c r="BD874" s="9" t="s">
        <v>60</v>
      </c>
      <c r="BE874" s="41"/>
      <c r="BN874" s="13" t="s">
        <v>54</v>
      </c>
      <c r="BO874" s="13" t="s">
        <v>55</v>
      </c>
      <c r="BP874" s="13" t="s">
        <v>56</v>
      </c>
      <c r="BQ874" s="13" t="s">
        <v>57</v>
      </c>
      <c r="BR874" s="13" t="s">
        <v>8</v>
      </c>
      <c r="BS874" s="8" t="s">
        <v>58</v>
      </c>
      <c r="BT874" s="8" t="s">
        <v>26</v>
      </c>
      <c r="BU874" s="8" t="s">
        <v>27</v>
      </c>
      <c r="BV874" s="42" t="s">
        <v>28</v>
      </c>
      <c r="BW874" s="9" t="s">
        <v>59</v>
      </c>
      <c r="BX874" s="9" t="s">
        <v>60</v>
      </c>
      <c r="BY874" s="41"/>
      <c r="CH874" s="13" t="s">
        <v>54</v>
      </c>
      <c r="CI874" s="13" t="s">
        <v>55</v>
      </c>
      <c r="CJ874" s="13" t="s">
        <v>56</v>
      </c>
      <c r="CK874" s="13" t="s">
        <v>57</v>
      </c>
      <c r="CL874" s="13" t="s">
        <v>8</v>
      </c>
      <c r="CM874" s="8" t="s">
        <v>58</v>
      </c>
      <c r="CN874" s="8" t="s">
        <v>26</v>
      </c>
      <c r="CO874" s="8" t="s">
        <v>27</v>
      </c>
      <c r="CP874" s="42" t="s">
        <v>28</v>
      </c>
      <c r="CQ874" s="9" t="s">
        <v>59</v>
      </c>
      <c r="CR874" s="9" t="s">
        <v>60</v>
      </c>
      <c r="CS874" s="41"/>
      <c r="DB874" s="13" t="s">
        <v>54</v>
      </c>
      <c r="DC874" s="13" t="s">
        <v>55</v>
      </c>
      <c r="DD874" s="13" t="s">
        <v>56</v>
      </c>
      <c r="DE874" s="13" t="s">
        <v>57</v>
      </c>
      <c r="DF874" s="13" t="s">
        <v>8</v>
      </c>
      <c r="DG874" s="8" t="s">
        <v>58</v>
      </c>
      <c r="DH874" s="8" t="s">
        <v>26</v>
      </c>
      <c r="DI874" s="8" t="s">
        <v>27</v>
      </c>
      <c r="DJ874" s="42" t="s">
        <v>28</v>
      </c>
      <c r="DK874" s="9" t="s">
        <v>59</v>
      </c>
      <c r="DL874" s="9" t="s">
        <v>60</v>
      </c>
      <c r="DM874" s="41"/>
      <c r="DV874" s="13" t="s">
        <v>54</v>
      </c>
      <c r="DW874" s="13" t="s">
        <v>55</v>
      </c>
      <c r="DX874" s="13" t="s">
        <v>56</v>
      </c>
      <c r="DY874" s="13" t="s">
        <v>57</v>
      </c>
      <c r="DZ874" s="13" t="s">
        <v>8</v>
      </c>
      <c r="EA874" s="8" t="s">
        <v>58</v>
      </c>
      <c r="EB874" s="8" t="s">
        <v>26</v>
      </c>
      <c r="EC874" s="8" t="s">
        <v>27</v>
      </c>
      <c r="ED874" s="42" t="s">
        <v>28</v>
      </c>
      <c r="EE874" s="9" t="s">
        <v>59</v>
      </c>
      <c r="EF874" s="9" t="s">
        <v>60</v>
      </c>
      <c r="EG874" s="41"/>
    </row>
    <row r="875" customHeight="1" spans="6:137">
      <c r="F875" s="11">
        <v>35434</v>
      </c>
      <c r="G875" s="12">
        <v>0.168</v>
      </c>
      <c r="H875" s="11">
        <v>1</v>
      </c>
      <c r="I875" s="11">
        <v>0</v>
      </c>
      <c r="J875" s="13">
        <f t="shared" ref="J875:J884" si="1779">F875*G875*H875+I875</f>
        <v>5952.912</v>
      </c>
      <c r="K875" s="11">
        <v>1</v>
      </c>
      <c r="L875" s="11">
        <v>0.89</v>
      </c>
      <c r="M875" s="11">
        <v>1.78</v>
      </c>
      <c r="N875" s="42">
        <f t="shared" ref="N875:N884" si="1780">L875*M875+1</f>
        <v>2.5842</v>
      </c>
      <c r="O875" s="11">
        <v>0.9</v>
      </c>
      <c r="P875" s="9">
        <v>0.5</v>
      </c>
      <c r="Q875" s="43">
        <f t="shared" ref="Q875:Q884" si="1781">J875*K875*N875*O875*P875</f>
        <v>6922.58183568</v>
      </c>
      <c r="Z875" s="11">
        <v>35728</v>
      </c>
      <c r="AA875" s="12">
        <v>0.168</v>
      </c>
      <c r="AB875" s="11">
        <v>1</v>
      </c>
      <c r="AC875" s="11">
        <v>0</v>
      </c>
      <c r="AD875" s="13">
        <f t="shared" ref="AD875:AD884" si="1782">Z875*AA875*AB875+AC875</f>
        <v>6002.304</v>
      </c>
      <c r="AE875" s="11">
        <v>1</v>
      </c>
      <c r="AF875" s="11">
        <v>1</v>
      </c>
      <c r="AG875" s="11">
        <v>2.11</v>
      </c>
      <c r="AH875" s="42">
        <f t="shared" ref="AH875:AH884" si="1783">AF875*AG875+1</f>
        <v>3.11</v>
      </c>
      <c r="AI875" s="11">
        <v>0.9</v>
      </c>
      <c r="AJ875" s="9">
        <v>0.5</v>
      </c>
      <c r="AK875" s="43">
        <f t="shared" ref="AK875:AK884" si="1784">AD875*AE875*AH875*AI875*AJ875</f>
        <v>8400.224448</v>
      </c>
      <c r="AT875" s="11">
        <v>36903</v>
      </c>
      <c r="AU875" s="12">
        <v>0.168</v>
      </c>
      <c r="AV875" s="11">
        <v>1</v>
      </c>
      <c r="AW875" s="11">
        <v>0</v>
      </c>
      <c r="AX875" s="13">
        <f t="shared" ref="AX875:AX884" si="1785">AT875*AU875*AV875+AW875</f>
        <v>6199.704</v>
      </c>
      <c r="AY875" s="11">
        <v>1</v>
      </c>
      <c r="AZ875" s="11">
        <v>0.93</v>
      </c>
      <c r="BA875" s="11">
        <v>1.85</v>
      </c>
      <c r="BB875" s="42">
        <f t="shared" ref="BB875:BB884" si="1786">AZ875*BA875+1</f>
        <v>2.7205</v>
      </c>
      <c r="BC875" s="11">
        <v>0.9</v>
      </c>
      <c r="BD875" s="9">
        <v>0.5</v>
      </c>
      <c r="BE875" s="43">
        <f t="shared" ref="BE875:BE884" si="1787">AX875*AY875*BB875*BC875*BD875</f>
        <v>7589.8326294</v>
      </c>
      <c r="BN875" s="11">
        <v>38167</v>
      </c>
      <c r="BO875" s="12">
        <v>0.168</v>
      </c>
      <c r="BP875" s="11">
        <v>1</v>
      </c>
      <c r="BQ875" s="11">
        <v>0</v>
      </c>
      <c r="BR875" s="13">
        <f t="shared" ref="BR875:BR884" si="1788">BN875*BO875*BP875+BQ875</f>
        <v>6412.056</v>
      </c>
      <c r="BS875" s="11">
        <v>1</v>
      </c>
      <c r="BT875" s="11">
        <v>1</v>
      </c>
      <c r="BU875" s="11">
        <v>2.71</v>
      </c>
      <c r="BV875" s="42">
        <f t="shared" ref="BV875:BV884" si="1789">BT875*BU875+1</f>
        <v>3.71</v>
      </c>
      <c r="BW875" s="11">
        <v>0.9</v>
      </c>
      <c r="BX875" s="9">
        <v>0.5</v>
      </c>
      <c r="BY875" s="43">
        <f t="shared" ref="BY875:BY884" si="1790">BR875*BS875*BV875*BW875*BX875</f>
        <v>10704.927492</v>
      </c>
      <c r="CH875" s="11">
        <v>42781</v>
      </c>
      <c r="CI875" s="12">
        <v>0.168</v>
      </c>
      <c r="CJ875" s="11">
        <v>1</v>
      </c>
      <c r="CK875" s="11">
        <v>0</v>
      </c>
      <c r="CL875" s="13">
        <f t="shared" ref="CL875:CL884" si="1791">CH875*CI875*CJ875+CK875</f>
        <v>7187.208</v>
      </c>
      <c r="CM875" s="11">
        <v>1</v>
      </c>
      <c r="CN875" s="11">
        <v>0.93</v>
      </c>
      <c r="CO875" s="11">
        <v>1.85</v>
      </c>
      <c r="CP875" s="42">
        <f t="shared" ref="CP875:CP884" si="1792">CN875*CO875+1</f>
        <v>2.7205</v>
      </c>
      <c r="CQ875" s="11">
        <v>0.9</v>
      </c>
      <c r="CR875" s="9">
        <v>0.5</v>
      </c>
      <c r="CS875" s="43">
        <f t="shared" ref="CS875:CS884" si="1793">CL875*CM875*CP875*CQ875*CR875</f>
        <v>8798.7597138</v>
      </c>
      <c r="DB875" s="11">
        <v>44045</v>
      </c>
      <c r="DC875" s="12">
        <v>0.168</v>
      </c>
      <c r="DD875" s="11">
        <v>1</v>
      </c>
      <c r="DE875" s="11">
        <v>0</v>
      </c>
      <c r="DF875" s="13">
        <f t="shared" ref="DF875:DF884" si="1794">DB875*DC875*DD875+DE875</f>
        <v>7399.56</v>
      </c>
      <c r="DG875" s="11">
        <v>1</v>
      </c>
      <c r="DH875" s="11">
        <v>1</v>
      </c>
      <c r="DI875" s="11">
        <v>2.11</v>
      </c>
      <c r="DJ875" s="42">
        <f t="shared" ref="DJ875:DJ884" si="1795">DH875*DI875+1</f>
        <v>3.11</v>
      </c>
      <c r="DK875" s="11">
        <v>0.9</v>
      </c>
      <c r="DL875" s="9">
        <v>0.5</v>
      </c>
      <c r="DM875" s="43">
        <f t="shared" ref="DM875:DM884" si="1796">DF875*DG875*DJ875*DK875*DL875</f>
        <v>10355.68422</v>
      </c>
      <c r="DV875" s="11">
        <v>49923</v>
      </c>
      <c r="DW875" s="12">
        <v>0.199</v>
      </c>
      <c r="DX875" s="11">
        <v>1</v>
      </c>
      <c r="DY875" s="11">
        <v>0</v>
      </c>
      <c r="DZ875" s="13">
        <f t="shared" ref="DZ875:DZ884" si="1797">DV875*DW875*DX875+DY875</f>
        <v>9934.677</v>
      </c>
      <c r="EA875" s="11">
        <v>1</v>
      </c>
      <c r="EB875" s="11">
        <v>1</v>
      </c>
      <c r="EC875" s="11">
        <v>2.91</v>
      </c>
      <c r="ED875" s="42">
        <f t="shared" ref="ED875:ED884" si="1798">EB875*EC875+1</f>
        <v>3.91</v>
      </c>
      <c r="EE875" s="11">
        <v>0.9</v>
      </c>
      <c r="EF875" s="9">
        <v>0.5</v>
      </c>
      <c r="EG875" s="43">
        <f t="shared" ref="EG875:EG884" si="1799">DZ875*EA875*ED875*EE875*EF875</f>
        <v>17480.0641815</v>
      </c>
    </row>
    <row r="876" customHeight="1" spans="6:137">
      <c r="F876" s="11">
        <v>35434</v>
      </c>
      <c r="G876" s="12">
        <v>0.168</v>
      </c>
      <c r="H876" s="11">
        <v>1</v>
      </c>
      <c r="I876" s="11">
        <v>0</v>
      </c>
      <c r="J876" s="13">
        <f t="shared" si="1779"/>
        <v>5952.912</v>
      </c>
      <c r="K876" s="11">
        <v>1</v>
      </c>
      <c r="L876" s="11">
        <v>0.89</v>
      </c>
      <c r="M876" s="11">
        <v>1.78</v>
      </c>
      <c r="N876" s="42">
        <f t="shared" si="1780"/>
        <v>2.5842</v>
      </c>
      <c r="O876" s="11">
        <v>0.9</v>
      </c>
      <c r="P876" s="9">
        <v>0.5</v>
      </c>
      <c r="Q876" s="43">
        <f t="shared" si="1781"/>
        <v>6922.58183568</v>
      </c>
      <c r="Z876" s="11">
        <v>35728</v>
      </c>
      <c r="AA876" s="12">
        <v>0.168</v>
      </c>
      <c r="AB876" s="11">
        <v>1</v>
      </c>
      <c r="AC876" s="11">
        <v>0</v>
      </c>
      <c r="AD876" s="13">
        <f t="shared" si="1782"/>
        <v>6002.304</v>
      </c>
      <c r="AE876" s="11">
        <v>1</v>
      </c>
      <c r="AF876" s="11">
        <v>1</v>
      </c>
      <c r="AG876" s="11">
        <v>2.11</v>
      </c>
      <c r="AH876" s="42">
        <f t="shared" si="1783"/>
        <v>3.11</v>
      </c>
      <c r="AI876" s="11">
        <v>0.9</v>
      </c>
      <c r="AJ876" s="9">
        <v>0.5</v>
      </c>
      <c r="AK876" s="43">
        <f t="shared" si="1784"/>
        <v>8400.224448</v>
      </c>
      <c r="AT876" s="11">
        <v>36903</v>
      </c>
      <c r="AU876" s="12">
        <v>0.168</v>
      </c>
      <c r="AV876" s="11">
        <v>1</v>
      </c>
      <c r="AW876" s="11">
        <v>0</v>
      </c>
      <c r="AX876" s="13">
        <f t="shared" si="1785"/>
        <v>6199.704</v>
      </c>
      <c r="AY876" s="11">
        <v>1</v>
      </c>
      <c r="AZ876" s="11">
        <v>0.93</v>
      </c>
      <c r="BA876" s="11">
        <v>1.85</v>
      </c>
      <c r="BB876" s="42">
        <f t="shared" si="1786"/>
        <v>2.7205</v>
      </c>
      <c r="BC876" s="11">
        <v>0.9</v>
      </c>
      <c r="BD876" s="9">
        <v>0.5</v>
      </c>
      <c r="BE876" s="43">
        <f t="shared" si="1787"/>
        <v>7589.8326294</v>
      </c>
      <c r="BN876" s="11">
        <v>38167</v>
      </c>
      <c r="BO876" s="12">
        <v>0.168</v>
      </c>
      <c r="BP876" s="11">
        <v>1</v>
      </c>
      <c r="BQ876" s="11">
        <v>0</v>
      </c>
      <c r="BR876" s="13">
        <f t="shared" si="1788"/>
        <v>6412.056</v>
      </c>
      <c r="BS876" s="11">
        <v>1</v>
      </c>
      <c r="BT876" s="11">
        <v>1</v>
      </c>
      <c r="BU876" s="11">
        <v>2.71</v>
      </c>
      <c r="BV876" s="42">
        <f t="shared" si="1789"/>
        <v>3.71</v>
      </c>
      <c r="BW876" s="11">
        <v>0.9</v>
      </c>
      <c r="BX876" s="9">
        <v>0.5</v>
      </c>
      <c r="BY876" s="43">
        <f t="shared" si="1790"/>
        <v>10704.927492</v>
      </c>
      <c r="CH876" s="11">
        <v>42781</v>
      </c>
      <c r="CI876" s="12">
        <v>0.168</v>
      </c>
      <c r="CJ876" s="11">
        <v>1</v>
      </c>
      <c r="CK876" s="11">
        <v>0</v>
      </c>
      <c r="CL876" s="13">
        <f t="shared" si="1791"/>
        <v>7187.208</v>
      </c>
      <c r="CM876" s="11">
        <v>1</v>
      </c>
      <c r="CN876" s="11">
        <v>0.93</v>
      </c>
      <c r="CO876" s="11">
        <v>1.85</v>
      </c>
      <c r="CP876" s="42">
        <f t="shared" si="1792"/>
        <v>2.7205</v>
      </c>
      <c r="CQ876" s="11">
        <v>0.9</v>
      </c>
      <c r="CR876" s="9">
        <v>0.5</v>
      </c>
      <c r="CS876" s="43">
        <f t="shared" si="1793"/>
        <v>8798.7597138</v>
      </c>
      <c r="DB876" s="11">
        <v>44045</v>
      </c>
      <c r="DC876" s="12">
        <v>0.168</v>
      </c>
      <c r="DD876" s="11">
        <v>1</v>
      </c>
      <c r="DE876" s="11">
        <v>0</v>
      </c>
      <c r="DF876" s="13">
        <f t="shared" si="1794"/>
        <v>7399.56</v>
      </c>
      <c r="DG876" s="11">
        <v>1</v>
      </c>
      <c r="DH876" s="11">
        <v>1</v>
      </c>
      <c r="DI876" s="11">
        <v>2.11</v>
      </c>
      <c r="DJ876" s="42">
        <f t="shared" si="1795"/>
        <v>3.11</v>
      </c>
      <c r="DK876" s="11">
        <v>0.9</v>
      </c>
      <c r="DL876" s="9">
        <v>0.5</v>
      </c>
      <c r="DM876" s="43">
        <f t="shared" si="1796"/>
        <v>10355.68422</v>
      </c>
      <c r="DV876" s="11">
        <v>49923</v>
      </c>
      <c r="DW876" s="12">
        <v>0.199</v>
      </c>
      <c r="DX876" s="11">
        <v>1</v>
      </c>
      <c r="DY876" s="11">
        <v>0</v>
      </c>
      <c r="DZ876" s="13">
        <f t="shared" si="1797"/>
        <v>9934.677</v>
      </c>
      <c r="EA876" s="11">
        <v>1</v>
      </c>
      <c r="EB876" s="11">
        <v>1</v>
      </c>
      <c r="EC876" s="11">
        <v>2.91</v>
      </c>
      <c r="ED876" s="42">
        <f t="shared" si="1798"/>
        <v>3.91</v>
      </c>
      <c r="EE876" s="11">
        <v>0.9</v>
      </c>
      <c r="EF876" s="9">
        <v>0.5</v>
      </c>
      <c r="EG876" s="43">
        <f t="shared" si="1799"/>
        <v>17480.0641815</v>
      </c>
    </row>
    <row r="877" customHeight="1" spans="6:137">
      <c r="F877" s="11">
        <v>35434</v>
      </c>
      <c r="G877" s="12">
        <v>0.168</v>
      </c>
      <c r="H877" s="11">
        <v>1</v>
      </c>
      <c r="I877" s="11">
        <v>0</v>
      </c>
      <c r="J877" s="13">
        <f t="shared" si="1779"/>
        <v>5952.912</v>
      </c>
      <c r="K877" s="11">
        <v>1</v>
      </c>
      <c r="L877" s="11">
        <v>0.89</v>
      </c>
      <c r="M877" s="11">
        <v>1.78</v>
      </c>
      <c r="N877" s="42">
        <f t="shared" si="1780"/>
        <v>2.5842</v>
      </c>
      <c r="O877" s="11">
        <v>0.9</v>
      </c>
      <c r="P877" s="9">
        <v>0.5</v>
      </c>
      <c r="Q877" s="43">
        <f t="shared" si="1781"/>
        <v>6922.58183568</v>
      </c>
      <c r="Z877" s="11">
        <v>35728</v>
      </c>
      <c r="AA877" s="12">
        <v>0.168</v>
      </c>
      <c r="AB877" s="11">
        <v>1</v>
      </c>
      <c r="AC877" s="11">
        <v>0</v>
      </c>
      <c r="AD877" s="13">
        <f t="shared" si="1782"/>
        <v>6002.304</v>
      </c>
      <c r="AE877" s="11">
        <v>1</v>
      </c>
      <c r="AF877" s="11">
        <v>1</v>
      </c>
      <c r="AG877" s="11">
        <v>2.11</v>
      </c>
      <c r="AH877" s="42">
        <f t="shared" si="1783"/>
        <v>3.11</v>
      </c>
      <c r="AI877" s="11">
        <v>0.9</v>
      </c>
      <c r="AJ877" s="9">
        <v>0.5</v>
      </c>
      <c r="AK877" s="43">
        <f t="shared" si="1784"/>
        <v>8400.224448</v>
      </c>
      <c r="AT877" s="11">
        <v>36903</v>
      </c>
      <c r="AU877" s="12">
        <v>0.168</v>
      </c>
      <c r="AV877" s="11">
        <v>1</v>
      </c>
      <c r="AW877" s="11">
        <v>0</v>
      </c>
      <c r="AX877" s="13">
        <f t="shared" si="1785"/>
        <v>6199.704</v>
      </c>
      <c r="AY877" s="11">
        <v>1</v>
      </c>
      <c r="AZ877" s="11">
        <v>0.93</v>
      </c>
      <c r="BA877" s="11">
        <v>1.85</v>
      </c>
      <c r="BB877" s="42">
        <f t="shared" si="1786"/>
        <v>2.7205</v>
      </c>
      <c r="BC877" s="11">
        <v>0.9</v>
      </c>
      <c r="BD877" s="9">
        <v>0.5</v>
      </c>
      <c r="BE877" s="43">
        <f t="shared" si="1787"/>
        <v>7589.8326294</v>
      </c>
      <c r="BN877" s="11">
        <v>38167</v>
      </c>
      <c r="BO877" s="12">
        <v>0.168</v>
      </c>
      <c r="BP877" s="11">
        <v>1</v>
      </c>
      <c r="BQ877" s="11">
        <v>0</v>
      </c>
      <c r="BR877" s="13">
        <f t="shared" si="1788"/>
        <v>6412.056</v>
      </c>
      <c r="BS877" s="11">
        <v>1</v>
      </c>
      <c r="BT877" s="11">
        <v>1</v>
      </c>
      <c r="BU877" s="11">
        <v>2.71</v>
      </c>
      <c r="BV877" s="42">
        <f t="shared" si="1789"/>
        <v>3.71</v>
      </c>
      <c r="BW877" s="11">
        <v>0.9</v>
      </c>
      <c r="BX877" s="9">
        <v>0.5</v>
      </c>
      <c r="BY877" s="43">
        <f t="shared" si="1790"/>
        <v>10704.927492</v>
      </c>
      <c r="CH877" s="11">
        <v>42781</v>
      </c>
      <c r="CI877" s="12">
        <v>0.168</v>
      </c>
      <c r="CJ877" s="11">
        <v>1</v>
      </c>
      <c r="CK877" s="11">
        <v>0</v>
      </c>
      <c r="CL877" s="13">
        <f t="shared" si="1791"/>
        <v>7187.208</v>
      </c>
      <c r="CM877" s="11">
        <v>1</v>
      </c>
      <c r="CN877" s="11">
        <v>0.93</v>
      </c>
      <c r="CO877" s="11">
        <v>1.85</v>
      </c>
      <c r="CP877" s="42">
        <f t="shared" si="1792"/>
        <v>2.7205</v>
      </c>
      <c r="CQ877" s="11">
        <v>0.9</v>
      </c>
      <c r="CR877" s="9">
        <v>0.5</v>
      </c>
      <c r="CS877" s="43">
        <f t="shared" si="1793"/>
        <v>8798.7597138</v>
      </c>
      <c r="DB877" s="11">
        <v>44045</v>
      </c>
      <c r="DC877" s="12">
        <v>0.168</v>
      </c>
      <c r="DD877" s="11">
        <v>1</v>
      </c>
      <c r="DE877" s="11">
        <v>0</v>
      </c>
      <c r="DF877" s="13">
        <f t="shared" si="1794"/>
        <v>7399.56</v>
      </c>
      <c r="DG877" s="11">
        <v>1</v>
      </c>
      <c r="DH877" s="11">
        <v>1</v>
      </c>
      <c r="DI877" s="11">
        <v>2.11</v>
      </c>
      <c r="DJ877" s="42">
        <f t="shared" si="1795"/>
        <v>3.11</v>
      </c>
      <c r="DK877" s="11">
        <v>0.9</v>
      </c>
      <c r="DL877" s="9">
        <v>0.5</v>
      </c>
      <c r="DM877" s="43">
        <f t="shared" si="1796"/>
        <v>10355.68422</v>
      </c>
      <c r="DV877" s="11">
        <v>49923</v>
      </c>
      <c r="DW877" s="12">
        <v>0.199</v>
      </c>
      <c r="DX877" s="11">
        <v>1</v>
      </c>
      <c r="DY877" s="11">
        <v>0</v>
      </c>
      <c r="DZ877" s="13">
        <f t="shared" si="1797"/>
        <v>9934.677</v>
      </c>
      <c r="EA877" s="11">
        <v>1</v>
      </c>
      <c r="EB877" s="11">
        <v>1</v>
      </c>
      <c r="EC877" s="11">
        <v>2.91</v>
      </c>
      <c r="ED877" s="42">
        <f t="shared" si="1798"/>
        <v>3.91</v>
      </c>
      <c r="EE877" s="11">
        <v>0.9</v>
      </c>
      <c r="EF877" s="9">
        <v>0.5</v>
      </c>
      <c r="EG877" s="43">
        <f t="shared" si="1799"/>
        <v>17480.0641815</v>
      </c>
    </row>
    <row r="878" customHeight="1" spans="6:137">
      <c r="F878" s="11">
        <v>35434</v>
      </c>
      <c r="G878" s="12">
        <v>0.168</v>
      </c>
      <c r="H878" s="11">
        <v>1</v>
      </c>
      <c r="I878" s="11">
        <v>0</v>
      </c>
      <c r="J878" s="13">
        <f t="shared" si="1779"/>
        <v>5952.912</v>
      </c>
      <c r="K878" s="11">
        <v>1</v>
      </c>
      <c r="L878" s="11">
        <v>0.89</v>
      </c>
      <c r="M878" s="11">
        <v>1.78</v>
      </c>
      <c r="N878" s="42">
        <f t="shared" si="1780"/>
        <v>2.5842</v>
      </c>
      <c r="O878" s="11">
        <v>0.9</v>
      </c>
      <c r="P878" s="9">
        <v>0.5</v>
      </c>
      <c r="Q878" s="43">
        <f t="shared" si="1781"/>
        <v>6922.58183568</v>
      </c>
      <c r="Z878" s="11">
        <v>35728</v>
      </c>
      <c r="AA878" s="12">
        <v>0.168</v>
      </c>
      <c r="AB878" s="11">
        <v>1</v>
      </c>
      <c r="AC878" s="11">
        <v>0</v>
      </c>
      <c r="AD878" s="13">
        <f t="shared" si="1782"/>
        <v>6002.304</v>
      </c>
      <c r="AE878" s="11">
        <v>1</v>
      </c>
      <c r="AF878" s="11">
        <v>1</v>
      </c>
      <c r="AG878" s="11">
        <v>2.11</v>
      </c>
      <c r="AH878" s="42">
        <f t="shared" si="1783"/>
        <v>3.11</v>
      </c>
      <c r="AI878" s="11">
        <v>0.9</v>
      </c>
      <c r="AJ878" s="9">
        <v>0.5</v>
      </c>
      <c r="AK878" s="43">
        <f t="shared" si="1784"/>
        <v>8400.224448</v>
      </c>
      <c r="AT878" s="11">
        <v>36903</v>
      </c>
      <c r="AU878" s="12">
        <v>0.168</v>
      </c>
      <c r="AV878" s="11">
        <v>1</v>
      </c>
      <c r="AW878" s="11">
        <v>0</v>
      </c>
      <c r="AX878" s="13">
        <f t="shared" si="1785"/>
        <v>6199.704</v>
      </c>
      <c r="AY878" s="11">
        <v>1</v>
      </c>
      <c r="AZ878" s="11">
        <v>0.93</v>
      </c>
      <c r="BA878" s="11">
        <v>1.85</v>
      </c>
      <c r="BB878" s="42">
        <f t="shared" si="1786"/>
        <v>2.7205</v>
      </c>
      <c r="BC878" s="11">
        <v>0.9</v>
      </c>
      <c r="BD878" s="9">
        <v>0.5</v>
      </c>
      <c r="BE878" s="43">
        <f t="shared" si="1787"/>
        <v>7589.8326294</v>
      </c>
      <c r="BN878" s="11">
        <v>38167</v>
      </c>
      <c r="BO878" s="12">
        <v>0.168</v>
      </c>
      <c r="BP878" s="11">
        <v>1</v>
      </c>
      <c r="BQ878" s="11">
        <v>0</v>
      </c>
      <c r="BR878" s="13">
        <f t="shared" si="1788"/>
        <v>6412.056</v>
      </c>
      <c r="BS878" s="11">
        <v>1</v>
      </c>
      <c r="BT878" s="11">
        <v>1</v>
      </c>
      <c r="BU878" s="11">
        <v>2.71</v>
      </c>
      <c r="BV878" s="42">
        <f t="shared" si="1789"/>
        <v>3.71</v>
      </c>
      <c r="BW878" s="11">
        <v>0.9</v>
      </c>
      <c r="BX878" s="9">
        <v>0.5</v>
      </c>
      <c r="BY878" s="43">
        <f t="shared" si="1790"/>
        <v>10704.927492</v>
      </c>
      <c r="CH878" s="11">
        <v>42781</v>
      </c>
      <c r="CI878" s="12">
        <v>0.168</v>
      </c>
      <c r="CJ878" s="11">
        <v>1</v>
      </c>
      <c r="CK878" s="11">
        <v>0</v>
      </c>
      <c r="CL878" s="13">
        <f t="shared" si="1791"/>
        <v>7187.208</v>
      </c>
      <c r="CM878" s="11">
        <v>1</v>
      </c>
      <c r="CN878" s="11">
        <v>0.93</v>
      </c>
      <c r="CO878" s="11">
        <v>1.85</v>
      </c>
      <c r="CP878" s="42">
        <f t="shared" si="1792"/>
        <v>2.7205</v>
      </c>
      <c r="CQ878" s="11">
        <v>0.9</v>
      </c>
      <c r="CR878" s="9">
        <v>0.5</v>
      </c>
      <c r="CS878" s="43">
        <f t="shared" si="1793"/>
        <v>8798.7597138</v>
      </c>
      <c r="DB878" s="11">
        <v>44045</v>
      </c>
      <c r="DC878" s="12">
        <v>0.168</v>
      </c>
      <c r="DD878" s="11">
        <v>1</v>
      </c>
      <c r="DE878" s="11">
        <v>0</v>
      </c>
      <c r="DF878" s="13">
        <f t="shared" si="1794"/>
        <v>7399.56</v>
      </c>
      <c r="DG878" s="11">
        <v>1</v>
      </c>
      <c r="DH878" s="11">
        <v>1</v>
      </c>
      <c r="DI878" s="11">
        <v>2.11</v>
      </c>
      <c r="DJ878" s="42">
        <f t="shared" si="1795"/>
        <v>3.11</v>
      </c>
      <c r="DK878" s="11">
        <v>0.9</v>
      </c>
      <c r="DL878" s="9">
        <v>0.5</v>
      </c>
      <c r="DM878" s="43">
        <f t="shared" si="1796"/>
        <v>10355.68422</v>
      </c>
      <c r="DV878" s="11">
        <v>49923</v>
      </c>
      <c r="DW878" s="12">
        <v>0.199</v>
      </c>
      <c r="DX878" s="11">
        <v>1</v>
      </c>
      <c r="DY878" s="11">
        <v>0</v>
      </c>
      <c r="DZ878" s="13">
        <f t="shared" si="1797"/>
        <v>9934.677</v>
      </c>
      <c r="EA878" s="11">
        <v>1</v>
      </c>
      <c r="EB878" s="11">
        <v>1</v>
      </c>
      <c r="EC878" s="11">
        <v>2.91</v>
      </c>
      <c r="ED878" s="42">
        <f t="shared" si="1798"/>
        <v>3.91</v>
      </c>
      <c r="EE878" s="11">
        <v>0.9</v>
      </c>
      <c r="EF878" s="9">
        <v>0.5</v>
      </c>
      <c r="EG878" s="43">
        <f t="shared" si="1799"/>
        <v>17480.0641815</v>
      </c>
    </row>
    <row r="879" customHeight="1" spans="6:137">
      <c r="F879" s="11">
        <v>35434</v>
      </c>
      <c r="G879" s="12">
        <v>0.168</v>
      </c>
      <c r="H879" s="11">
        <v>1</v>
      </c>
      <c r="I879" s="11">
        <v>0</v>
      </c>
      <c r="J879" s="13">
        <f t="shared" si="1779"/>
        <v>5952.912</v>
      </c>
      <c r="K879" s="11">
        <v>1</v>
      </c>
      <c r="L879" s="11">
        <v>0.89</v>
      </c>
      <c r="M879" s="11">
        <v>1.78</v>
      </c>
      <c r="N879" s="42">
        <f t="shared" si="1780"/>
        <v>2.5842</v>
      </c>
      <c r="O879" s="11">
        <v>0.9</v>
      </c>
      <c r="P879" s="9">
        <v>0.5</v>
      </c>
      <c r="Q879" s="43">
        <f t="shared" si="1781"/>
        <v>6922.58183568</v>
      </c>
      <c r="Z879" s="11">
        <v>35728</v>
      </c>
      <c r="AA879" s="12">
        <v>0.168</v>
      </c>
      <c r="AB879" s="11">
        <v>1</v>
      </c>
      <c r="AC879" s="11">
        <v>0</v>
      </c>
      <c r="AD879" s="13">
        <f t="shared" si="1782"/>
        <v>6002.304</v>
      </c>
      <c r="AE879" s="11">
        <v>1</v>
      </c>
      <c r="AF879" s="11">
        <v>1</v>
      </c>
      <c r="AG879" s="11">
        <v>2.11</v>
      </c>
      <c r="AH879" s="42">
        <f t="shared" si="1783"/>
        <v>3.11</v>
      </c>
      <c r="AI879" s="11">
        <v>0.9</v>
      </c>
      <c r="AJ879" s="9">
        <v>0.5</v>
      </c>
      <c r="AK879" s="43">
        <f t="shared" si="1784"/>
        <v>8400.224448</v>
      </c>
      <c r="AT879" s="11">
        <v>36903</v>
      </c>
      <c r="AU879" s="12">
        <v>0.168</v>
      </c>
      <c r="AV879" s="11">
        <v>1</v>
      </c>
      <c r="AW879" s="11">
        <v>0</v>
      </c>
      <c r="AX879" s="13">
        <f t="shared" si="1785"/>
        <v>6199.704</v>
      </c>
      <c r="AY879" s="11">
        <v>1</v>
      </c>
      <c r="AZ879" s="11">
        <v>0.93</v>
      </c>
      <c r="BA879" s="11">
        <v>1.85</v>
      </c>
      <c r="BB879" s="42">
        <f t="shared" si="1786"/>
        <v>2.7205</v>
      </c>
      <c r="BC879" s="11">
        <v>0.9</v>
      </c>
      <c r="BD879" s="9">
        <v>0.5</v>
      </c>
      <c r="BE879" s="43">
        <f t="shared" si="1787"/>
        <v>7589.8326294</v>
      </c>
      <c r="BN879" s="11">
        <v>38167</v>
      </c>
      <c r="BO879" s="12">
        <v>0.168</v>
      </c>
      <c r="BP879" s="11">
        <v>1</v>
      </c>
      <c r="BQ879" s="11">
        <v>0</v>
      </c>
      <c r="BR879" s="13">
        <f t="shared" si="1788"/>
        <v>6412.056</v>
      </c>
      <c r="BS879" s="11">
        <v>1</v>
      </c>
      <c r="BT879" s="11">
        <v>1</v>
      </c>
      <c r="BU879" s="11">
        <v>2.71</v>
      </c>
      <c r="BV879" s="42">
        <f t="shared" si="1789"/>
        <v>3.71</v>
      </c>
      <c r="BW879" s="11">
        <v>0.9</v>
      </c>
      <c r="BX879" s="9">
        <v>0.5</v>
      </c>
      <c r="BY879" s="43">
        <f t="shared" si="1790"/>
        <v>10704.927492</v>
      </c>
      <c r="CH879" s="11">
        <v>42781</v>
      </c>
      <c r="CI879" s="12">
        <v>0.168</v>
      </c>
      <c r="CJ879" s="11">
        <v>1</v>
      </c>
      <c r="CK879" s="11">
        <v>0</v>
      </c>
      <c r="CL879" s="13">
        <f t="shared" si="1791"/>
        <v>7187.208</v>
      </c>
      <c r="CM879" s="11">
        <v>1</v>
      </c>
      <c r="CN879" s="11">
        <v>0.93</v>
      </c>
      <c r="CO879" s="11">
        <v>1.85</v>
      </c>
      <c r="CP879" s="42">
        <f t="shared" si="1792"/>
        <v>2.7205</v>
      </c>
      <c r="CQ879" s="11">
        <v>0.9</v>
      </c>
      <c r="CR879" s="9">
        <v>0.5</v>
      </c>
      <c r="CS879" s="43">
        <f t="shared" si="1793"/>
        <v>8798.7597138</v>
      </c>
      <c r="DB879" s="11">
        <v>44045</v>
      </c>
      <c r="DC879" s="12">
        <v>0.168</v>
      </c>
      <c r="DD879" s="11">
        <v>1</v>
      </c>
      <c r="DE879" s="11">
        <v>0</v>
      </c>
      <c r="DF879" s="13">
        <f t="shared" si="1794"/>
        <v>7399.56</v>
      </c>
      <c r="DG879" s="11">
        <v>1</v>
      </c>
      <c r="DH879" s="11">
        <v>1</v>
      </c>
      <c r="DI879" s="11">
        <v>2.11</v>
      </c>
      <c r="DJ879" s="42">
        <f t="shared" si="1795"/>
        <v>3.11</v>
      </c>
      <c r="DK879" s="11">
        <v>0.9</v>
      </c>
      <c r="DL879" s="9">
        <v>0.5</v>
      </c>
      <c r="DM879" s="43">
        <f t="shared" si="1796"/>
        <v>10355.68422</v>
      </c>
      <c r="DV879" s="11">
        <v>49923</v>
      </c>
      <c r="DW879" s="12">
        <v>0.199</v>
      </c>
      <c r="DX879" s="11">
        <v>1</v>
      </c>
      <c r="DY879" s="11">
        <v>0</v>
      </c>
      <c r="DZ879" s="13">
        <f t="shared" si="1797"/>
        <v>9934.677</v>
      </c>
      <c r="EA879" s="11">
        <v>1</v>
      </c>
      <c r="EB879" s="11">
        <v>1</v>
      </c>
      <c r="EC879" s="11">
        <v>2.91</v>
      </c>
      <c r="ED879" s="42">
        <f t="shared" si="1798"/>
        <v>3.91</v>
      </c>
      <c r="EE879" s="11">
        <v>0.9</v>
      </c>
      <c r="EF879" s="9">
        <v>0.5</v>
      </c>
      <c r="EG879" s="43">
        <f t="shared" si="1799"/>
        <v>17480.0641815</v>
      </c>
    </row>
    <row r="880" customHeight="1" spans="6:137">
      <c r="F880" s="11">
        <v>35434</v>
      </c>
      <c r="G880" s="12">
        <v>0.168</v>
      </c>
      <c r="H880" s="11">
        <v>1</v>
      </c>
      <c r="I880" s="11">
        <v>0</v>
      </c>
      <c r="J880" s="13">
        <f t="shared" si="1779"/>
        <v>5952.912</v>
      </c>
      <c r="K880" s="11">
        <v>1</v>
      </c>
      <c r="L880" s="11">
        <v>0.89</v>
      </c>
      <c r="M880" s="11">
        <v>1.78</v>
      </c>
      <c r="N880" s="42">
        <f t="shared" si="1780"/>
        <v>2.5842</v>
      </c>
      <c r="O880" s="11">
        <v>0.9</v>
      </c>
      <c r="P880" s="9">
        <v>0.5</v>
      </c>
      <c r="Q880" s="43">
        <f t="shared" si="1781"/>
        <v>6922.58183568</v>
      </c>
      <c r="Z880" s="11">
        <v>35728</v>
      </c>
      <c r="AA880" s="12">
        <v>0.168</v>
      </c>
      <c r="AB880" s="11">
        <v>1</v>
      </c>
      <c r="AC880" s="11">
        <v>0</v>
      </c>
      <c r="AD880" s="13">
        <f t="shared" si="1782"/>
        <v>6002.304</v>
      </c>
      <c r="AE880" s="11">
        <v>1</v>
      </c>
      <c r="AF880" s="11">
        <v>1</v>
      </c>
      <c r="AG880" s="11">
        <v>2.11</v>
      </c>
      <c r="AH880" s="42">
        <f t="shared" si="1783"/>
        <v>3.11</v>
      </c>
      <c r="AI880" s="11">
        <v>0.9</v>
      </c>
      <c r="AJ880" s="9">
        <v>0.5</v>
      </c>
      <c r="AK880" s="43">
        <f t="shared" si="1784"/>
        <v>8400.224448</v>
      </c>
      <c r="AT880" s="11">
        <v>36903</v>
      </c>
      <c r="AU880" s="12">
        <v>0.168</v>
      </c>
      <c r="AV880" s="11">
        <v>1</v>
      </c>
      <c r="AW880" s="11">
        <v>0</v>
      </c>
      <c r="AX880" s="13">
        <f t="shared" si="1785"/>
        <v>6199.704</v>
      </c>
      <c r="AY880" s="11">
        <v>1</v>
      </c>
      <c r="AZ880" s="11">
        <v>0.93</v>
      </c>
      <c r="BA880" s="11">
        <v>1.85</v>
      </c>
      <c r="BB880" s="42">
        <f t="shared" si="1786"/>
        <v>2.7205</v>
      </c>
      <c r="BC880" s="11">
        <v>0.9</v>
      </c>
      <c r="BD880" s="9">
        <v>0.5</v>
      </c>
      <c r="BE880" s="43">
        <f t="shared" si="1787"/>
        <v>7589.8326294</v>
      </c>
      <c r="BN880" s="11">
        <v>38167</v>
      </c>
      <c r="BO880" s="12">
        <v>0.168</v>
      </c>
      <c r="BP880" s="11">
        <v>1</v>
      </c>
      <c r="BQ880" s="11">
        <v>0</v>
      </c>
      <c r="BR880" s="13">
        <f t="shared" si="1788"/>
        <v>6412.056</v>
      </c>
      <c r="BS880" s="11">
        <v>1</v>
      </c>
      <c r="BT880" s="11">
        <v>1</v>
      </c>
      <c r="BU880" s="11">
        <v>2.71</v>
      </c>
      <c r="BV880" s="42">
        <f t="shared" si="1789"/>
        <v>3.71</v>
      </c>
      <c r="BW880" s="11">
        <v>0.9</v>
      </c>
      <c r="BX880" s="9">
        <v>0.5</v>
      </c>
      <c r="BY880" s="43">
        <f t="shared" si="1790"/>
        <v>10704.927492</v>
      </c>
      <c r="CH880" s="11">
        <v>42781</v>
      </c>
      <c r="CI880" s="12">
        <v>0.168</v>
      </c>
      <c r="CJ880" s="11">
        <v>1</v>
      </c>
      <c r="CK880" s="11">
        <v>0</v>
      </c>
      <c r="CL880" s="13">
        <f t="shared" si="1791"/>
        <v>7187.208</v>
      </c>
      <c r="CM880" s="11">
        <v>1</v>
      </c>
      <c r="CN880" s="11">
        <v>0.93</v>
      </c>
      <c r="CO880" s="11">
        <v>1.85</v>
      </c>
      <c r="CP880" s="42">
        <f t="shared" si="1792"/>
        <v>2.7205</v>
      </c>
      <c r="CQ880" s="11">
        <v>0.9</v>
      </c>
      <c r="CR880" s="9">
        <v>0.5</v>
      </c>
      <c r="CS880" s="43">
        <f t="shared" si="1793"/>
        <v>8798.7597138</v>
      </c>
      <c r="DB880" s="11">
        <v>44045</v>
      </c>
      <c r="DC880" s="12">
        <v>0.168</v>
      </c>
      <c r="DD880" s="11">
        <v>1</v>
      </c>
      <c r="DE880" s="11">
        <v>0</v>
      </c>
      <c r="DF880" s="13">
        <f t="shared" si="1794"/>
        <v>7399.56</v>
      </c>
      <c r="DG880" s="11">
        <v>1</v>
      </c>
      <c r="DH880" s="11">
        <v>1</v>
      </c>
      <c r="DI880" s="11">
        <v>2.11</v>
      </c>
      <c r="DJ880" s="42">
        <f t="shared" si="1795"/>
        <v>3.11</v>
      </c>
      <c r="DK880" s="11">
        <v>0.9</v>
      </c>
      <c r="DL880" s="9">
        <v>0.5</v>
      </c>
      <c r="DM880" s="43">
        <f t="shared" si="1796"/>
        <v>10355.68422</v>
      </c>
      <c r="DV880" s="11">
        <v>49923</v>
      </c>
      <c r="DW880" s="12">
        <v>0.199</v>
      </c>
      <c r="DX880" s="11">
        <v>1</v>
      </c>
      <c r="DY880" s="11">
        <v>0</v>
      </c>
      <c r="DZ880" s="13">
        <f t="shared" si="1797"/>
        <v>9934.677</v>
      </c>
      <c r="EA880" s="11">
        <v>1</v>
      </c>
      <c r="EB880" s="11">
        <v>1</v>
      </c>
      <c r="EC880" s="11">
        <v>2.91</v>
      </c>
      <c r="ED880" s="42">
        <f t="shared" si="1798"/>
        <v>3.91</v>
      </c>
      <c r="EE880" s="11">
        <v>0.9</v>
      </c>
      <c r="EF880" s="9">
        <v>0.5</v>
      </c>
      <c r="EG880" s="43">
        <f t="shared" si="1799"/>
        <v>17480.0641815</v>
      </c>
    </row>
    <row r="881" customHeight="1" spans="6:137">
      <c r="F881" s="11">
        <v>35434</v>
      </c>
      <c r="G881" s="12">
        <v>0.168</v>
      </c>
      <c r="H881" s="11">
        <v>1</v>
      </c>
      <c r="I881" s="11">
        <v>0</v>
      </c>
      <c r="J881" s="13">
        <f t="shared" si="1779"/>
        <v>5952.912</v>
      </c>
      <c r="K881" s="11">
        <v>1</v>
      </c>
      <c r="L881" s="11">
        <v>0.89</v>
      </c>
      <c r="M881" s="11">
        <v>1.78</v>
      </c>
      <c r="N881" s="42">
        <f t="shared" si="1780"/>
        <v>2.5842</v>
      </c>
      <c r="O881" s="11">
        <v>0.9</v>
      </c>
      <c r="P881" s="9">
        <v>0.5</v>
      </c>
      <c r="Q881" s="43">
        <f t="shared" si="1781"/>
        <v>6922.58183568</v>
      </c>
      <c r="Z881" s="11">
        <v>35728</v>
      </c>
      <c r="AA881" s="12">
        <v>0.168</v>
      </c>
      <c r="AB881" s="11">
        <v>1</v>
      </c>
      <c r="AC881" s="11">
        <v>0</v>
      </c>
      <c r="AD881" s="13">
        <f t="shared" si="1782"/>
        <v>6002.304</v>
      </c>
      <c r="AE881" s="11">
        <v>1</v>
      </c>
      <c r="AF881" s="11">
        <v>1</v>
      </c>
      <c r="AG881" s="11">
        <v>2.11</v>
      </c>
      <c r="AH881" s="42">
        <f t="shared" si="1783"/>
        <v>3.11</v>
      </c>
      <c r="AI881" s="11">
        <v>0.9</v>
      </c>
      <c r="AJ881" s="9">
        <v>0.5</v>
      </c>
      <c r="AK881" s="43">
        <f t="shared" si="1784"/>
        <v>8400.224448</v>
      </c>
      <c r="AT881" s="11">
        <v>36903</v>
      </c>
      <c r="AU881" s="12">
        <v>0.168</v>
      </c>
      <c r="AV881" s="11">
        <v>1</v>
      </c>
      <c r="AW881" s="11">
        <v>0</v>
      </c>
      <c r="AX881" s="13">
        <f t="shared" si="1785"/>
        <v>6199.704</v>
      </c>
      <c r="AY881" s="11">
        <v>1</v>
      </c>
      <c r="AZ881" s="11">
        <v>0.93</v>
      </c>
      <c r="BA881" s="11">
        <v>1.85</v>
      </c>
      <c r="BB881" s="42">
        <f t="shared" si="1786"/>
        <v>2.7205</v>
      </c>
      <c r="BC881" s="11">
        <v>0.9</v>
      </c>
      <c r="BD881" s="9">
        <v>0.5</v>
      </c>
      <c r="BE881" s="43">
        <f t="shared" si="1787"/>
        <v>7589.8326294</v>
      </c>
      <c r="BN881" s="11">
        <v>38167</v>
      </c>
      <c r="BO881" s="12">
        <v>0.168</v>
      </c>
      <c r="BP881" s="11">
        <v>1</v>
      </c>
      <c r="BQ881" s="11">
        <v>0</v>
      </c>
      <c r="BR881" s="13">
        <f t="shared" si="1788"/>
        <v>6412.056</v>
      </c>
      <c r="BS881" s="11">
        <v>1</v>
      </c>
      <c r="BT881" s="11">
        <v>1</v>
      </c>
      <c r="BU881" s="11">
        <v>2.71</v>
      </c>
      <c r="BV881" s="42">
        <f t="shared" si="1789"/>
        <v>3.71</v>
      </c>
      <c r="BW881" s="11">
        <v>0.9</v>
      </c>
      <c r="BX881" s="9">
        <v>0.5</v>
      </c>
      <c r="BY881" s="43">
        <f t="shared" si="1790"/>
        <v>10704.927492</v>
      </c>
      <c r="CH881" s="11">
        <v>42781</v>
      </c>
      <c r="CI881" s="12">
        <v>0.168</v>
      </c>
      <c r="CJ881" s="11">
        <v>1</v>
      </c>
      <c r="CK881" s="11">
        <v>0</v>
      </c>
      <c r="CL881" s="13">
        <f t="shared" si="1791"/>
        <v>7187.208</v>
      </c>
      <c r="CM881" s="11">
        <v>1</v>
      </c>
      <c r="CN881" s="11">
        <v>0.93</v>
      </c>
      <c r="CO881" s="11">
        <v>1.85</v>
      </c>
      <c r="CP881" s="42">
        <f t="shared" si="1792"/>
        <v>2.7205</v>
      </c>
      <c r="CQ881" s="11">
        <v>0.9</v>
      </c>
      <c r="CR881" s="9">
        <v>0.5</v>
      </c>
      <c r="CS881" s="43">
        <f t="shared" si="1793"/>
        <v>8798.7597138</v>
      </c>
      <c r="DB881" s="11">
        <v>44045</v>
      </c>
      <c r="DC881" s="12">
        <v>0.168</v>
      </c>
      <c r="DD881" s="11">
        <v>1</v>
      </c>
      <c r="DE881" s="11">
        <v>0</v>
      </c>
      <c r="DF881" s="13">
        <f t="shared" si="1794"/>
        <v>7399.56</v>
      </c>
      <c r="DG881" s="11">
        <v>1</v>
      </c>
      <c r="DH881" s="11">
        <v>1</v>
      </c>
      <c r="DI881" s="11">
        <v>2.11</v>
      </c>
      <c r="DJ881" s="42">
        <f t="shared" si="1795"/>
        <v>3.11</v>
      </c>
      <c r="DK881" s="11">
        <v>0.9</v>
      </c>
      <c r="DL881" s="9">
        <v>0.5</v>
      </c>
      <c r="DM881" s="43">
        <f t="shared" si="1796"/>
        <v>10355.68422</v>
      </c>
      <c r="DV881" s="11">
        <v>49923</v>
      </c>
      <c r="DW881" s="12">
        <v>0.199</v>
      </c>
      <c r="DX881" s="11">
        <v>1</v>
      </c>
      <c r="DY881" s="11">
        <v>0</v>
      </c>
      <c r="DZ881" s="13">
        <f t="shared" si="1797"/>
        <v>9934.677</v>
      </c>
      <c r="EA881" s="11">
        <v>1</v>
      </c>
      <c r="EB881" s="11">
        <v>1</v>
      </c>
      <c r="EC881" s="11">
        <v>2.91</v>
      </c>
      <c r="ED881" s="42">
        <f t="shared" si="1798"/>
        <v>3.91</v>
      </c>
      <c r="EE881" s="11">
        <v>0.9</v>
      </c>
      <c r="EF881" s="9">
        <v>0.5</v>
      </c>
      <c r="EG881" s="43">
        <f t="shared" si="1799"/>
        <v>17480.0641815</v>
      </c>
    </row>
    <row r="882" customHeight="1" spans="6:137">
      <c r="F882" s="11">
        <v>35434</v>
      </c>
      <c r="G882" s="12">
        <v>0.168</v>
      </c>
      <c r="H882" s="11">
        <v>1</v>
      </c>
      <c r="I882" s="11">
        <v>0</v>
      </c>
      <c r="J882" s="13">
        <f t="shared" si="1779"/>
        <v>5952.912</v>
      </c>
      <c r="K882" s="11">
        <v>1</v>
      </c>
      <c r="L882" s="11">
        <v>0.89</v>
      </c>
      <c r="M882" s="11">
        <v>1.78</v>
      </c>
      <c r="N882" s="42">
        <f t="shared" si="1780"/>
        <v>2.5842</v>
      </c>
      <c r="O882" s="11">
        <v>0.9</v>
      </c>
      <c r="P882" s="9">
        <v>0.5</v>
      </c>
      <c r="Q882" s="43">
        <f t="shared" si="1781"/>
        <v>6922.58183568</v>
      </c>
      <c r="Z882" s="11">
        <v>35728</v>
      </c>
      <c r="AA882" s="12">
        <v>0.168</v>
      </c>
      <c r="AB882" s="11">
        <v>1</v>
      </c>
      <c r="AC882" s="11">
        <v>0</v>
      </c>
      <c r="AD882" s="13">
        <f t="shared" si="1782"/>
        <v>6002.304</v>
      </c>
      <c r="AE882" s="11">
        <v>1</v>
      </c>
      <c r="AF882" s="11">
        <v>1</v>
      </c>
      <c r="AG882" s="11">
        <v>2.11</v>
      </c>
      <c r="AH882" s="42">
        <f t="shared" si="1783"/>
        <v>3.11</v>
      </c>
      <c r="AI882" s="11">
        <v>0.9</v>
      </c>
      <c r="AJ882" s="9">
        <v>0.5</v>
      </c>
      <c r="AK882" s="43">
        <f t="shared" si="1784"/>
        <v>8400.224448</v>
      </c>
      <c r="AT882" s="11">
        <v>36903</v>
      </c>
      <c r="AU882" s="12">
        <v>0.168</v>
      </c>
      <c r="AV882" s="11">
        <v>1</v>
      </c>
      <c r="AW882" s="11">
        <v>0</v>
      </c>
      <c r="AX882" s="13">
        <f t="shared" si="1785"/>
        <v>6199.704</v>
      </c>
      <c r="AY882" s="11">
        <v>1</v>
      </c>
      <c r="AZ882" s="11">
        <v>0.93</v>
      </c>
      <c r="BA882" s="11">
        <v>1.85</v>
      </c>
      <c r="BB882" s="42">
        <f t="shared" si="1786"/>
        <v>2.7205</v>
      </c>
      <c r="BC882" s="11">
        <v>0.9</v>
      </c>
      <c r="BD882" s="9">
        <v>0.5</v>
      </c>
      <c r="BE882" s="43">
        <f t="shared" si="1787"/>
        <v>7589.8326294</v>
      </c>
      <c r="BN882" s="11">
        <v>38167</v>
      </c>
      <c r="BO882" s="12">
        <v>0.168</v>
      </c>
      <c r="BP882" s="11">
        <v>1</v>
      </c>
      <c r="BQ882" s="11">
        <v>0</v>
      </c>
      <c r="BR882" s="13">
        <f t="shared" si="1788"/>
        <v>6412.056</v>
      </c>
      <c r="BS882" s="11">
        <v>1</v>
      </c>
      <c r="BT882" s="11">
        <v>1</v>
      </c>
      <c r="BU882" s="11">
        <v>2.71</v>
      </c>
      <c r="BV882" s="42">
        <f t="shared" si="1789"/>
        <v>3.71</v>
      </c>
      <c r="BW882" s="11">
        <v>0.9</v>
      </c>
      <c r="BX882" s="9">
        <v>0.5</v>
      </c>
      <c r="BY882" s="43">
        <f t="shared" si="1790"/>
        <v>10704.927492</v>
      </c>
      <c r="CH882" s="11">
        <v>42781</v>
      </c>
      <c r="CI882" s="12">
        <v>0.168</v>
      </c>
      <c r="CJ882" s="11">
        <v>1</v>
      </c>
      <c r="CK882" s="11">
        <v>0</v>
      </c>
      <c r="CL882" s="13">
        <f t="shared" si="1791"/>
        <v>7187.208</v>
      </c>
      <c r="CM882" s="11">
        <v>1</v>
      </c>
      <c r="CN882" s="11">
        <v>0.93</v>
      </c>
      <c r="CO882" s="11">
        <v>1.85</v>
      </c>
      <c r="CP882" s="42">
        <f t="shared" si="1792"/>
        <v>2.7205</v>
      </c>
      <c r="CQ882" s="11">
        <v>0.9</v>
      </c>
      <c r="CR882" s="9">
        <v>0.5</v>
      </c>
      <c r="CS882" s="43">
        <f t="shared" si="1793"/>
        <v>8798.7597138</v>
      </c>
      <c r="DB882" s="11">
        <v>44045</v>
      </c>
      <c r="DC882" s="12">
        <v>0.168</v>
      </c>
      <c r="DD882" s="11">
        <v>1</v>
      </c>
      <c r="DE882" s="11">
        <v>0</v>
      </c>
      <c r="DF882" s="13">
        <f t="shared" si="1794"/>
        <v>7399.56</v>
      </c>
      <c r="DG882" s="11">
        <v>1</v>
      </c>
      <c r="DH882" s="11">
        <v>1</v>
      </c>
      <c r="DI882" s="11">
        <v>2.11</v>
      </c>
      <c r="DJ882" s="42">
        <f t="shared" si="1795"/>
        <v>3.11</v>
      </c>
      <c r="DK882" s="11">
        <v>0.9</v>
      </c>
      <c r="DL882" s="9">
        <v>0.5</v>
      </c>
      <c r="DM882" s="43">
        <f t="shared" si="1796"/>
        <v>10355.68422</v>
      </c>
      <c r="DV882" s="11">
        <v>49923</v>
      </c>
      <c r="DW882" s="12">
        <v>0.199</v>
      </c>
      <c r="DX882" s="11">
        <v>1</v>
      </c>
      <c r="DY882" s="11">
        <v>0</v>
      </c>
      <c r="DZ882" s="13">
        <f t="shared" si="1797"/>
        <v>9934.677</v>
      </c>
      <c r="EA882" s="11">
        <v>1</v>
      </c>
      <c r="EB882" s="11">
        <v>1</v>
      </c>
      <c r="EC882" s="11">
        <v>2.91</v>
      </c>
      <c r="ED882" s="42">
        <f t="shared" si="1798"/>
        <v>3.91</v>
      </c>
      <c r="EE882" s="11">
        <v>0.9</v>
      </c>
      <c r="EF882" s="9">
        <v>0.5</v>
      </c>
      <c r="EG882" s="43">
        <f t="shared" si="1799"/>
        <v>17480.0641815</v>
      </c>
    </row>
    <row r="883" customHeight="1" spans="6:137">
      <c r="F883" s="11">
        <v>35434</v>
      </c>
      <c r="G883" s="12">
        <v>0.3</v>
      </c>
      <c r="H883" s="11">
        <v>1</v>
      </c>
      <c r="I883" s="11">
        <v>0</v>
      </c>
      <c r="J883" s="13">
        <f t="shared" si="1779"/>
        <v>10630.2</v>
      </c>
      <c r="K883" s="11">
        <v>1</v>
      </c>
      <c r="L883" s="11">
        <v>0.89</v>
      </c>
      <c r="M883" s="11">
        <v>1.78</v>
      </c>
      <c r="N883" s="42">
        <f t="shared" si="1780"/>
        <v>2.5842</v>
      </c>
      <c r="O883" s="11">
        <v>0.9</v>
      </c>
      <c r="P883" s="9">
        <v>0.5</v>
      </c>
      <c r="Q883" s="43">
        <f t="shared" si="1781"/>
        <v>12361.753278</v>
      </c>
      <c r="Z883" s="11">
        <v>35728</v>
      </c>
      <c r="AA883" s="12">
        <v>0.3</v>
      </c>
      <c r="AB883" s="11">
        <v>1</v>
      </c>
      <c r="AC883" s="11">
        <v>0</v>
      </c>
      <c r="AD883" s="13">
        <f t="shared" si="1782"/>
        <v>10718.4</v>
      </c>
      <c r="AE883" s="11">
        <v>1</v>
      </c>
      <c r="AF883" s="11">
        <v>1</v>
      </c>
      <c r="AG883" s="11">
        <v>2.11</v>
      </c>
      <c r="AH883" s="42">
        <f t="shared" si="1783"/>
        <v>3.11</v>
      </c>
      <c r="AI883" s="11">
        <v>0.9</v>
      </c>
      <c r="AJ883" s="9">
        <v>0.5</v>
      </c>
      <c r="AK883" s="43">
        <f t="shared" si="1784"/>
        <v>15000.4008</v>
      </c>
      <c r="AT883" s="11">
        <v>36903</v>
      </c>
      <c r="AU883" s="12">
        <v>0.3</v>
      </c>
      <c r="AV883" s="11">
        <v>1</v>
      </c>
      <c r="AW883" s="11">
        <v>0</v>
      </c>
      <c r="AX883" s="13">
        <f t="shared" si="1785"/>
        <v>11070.9</v>
      </c>
      <c r="AY883" s="11">
        <v>1</v>
      </c>
      <c r="AZ883" s="11">
        <v>0.93</v>
      </c>
      <c r="BA883" s="11">
        <v>1.85</v>
      </c>
      <c r="BB883" s="42">
        <f t="shared" si="1786"/>
        <v>2.7205</v>
      </c>
      <c r="BC883" s="11">
        <v>0.9</v>
      </c>
      <c r="BD883" s="9">
        <v>0.5</v>
      </c>
      <c r="BE883" s="43">
        <f t="shared" si="1787"/>
        <v>13553.2725525</v>
      </c>
      <c r="BN883" s="11">
        <v>38167</v>
      </c>
      <c r="BO883" s="12">
        <v>0.3</v>
      </c>
      <c r="BP883" s="11">
        <v>1</v>
      </c>
      <c r="BQ883" s="11">
        <v>0</v>
      </c>
      <c r="BR883" s="13">
        <f t="shared" si="1788"/>
        <v>11450.1</v>
      </c>
      <c r="BS883" s="11">
        <v>1</v>
      </c>
      <c r="BT883" s="11">
        <v>1</v>
      </c>
      <c r="BU883" s="11">
        <v>2.71</v>
      </c>
      <c r="BV883" s="42">
        <f t="shared" si="1789"/>
        <v>3.71</v>
      </c>
      <c r="BW883" s="11">
        <v>0.9</v>
      </c>
      <c r="BX883" s="9">
        <v>0.5</v>
      </c>
      <c r="BY883" s="43">
        <f t="shared" si="1790"/>
        <v>19115.94195</v>
      </c>
      <c r="CH883" s="11">
        <v>42781</v>
      </c>
      <c r="CI883" s="12">
        <v>0.3</v>
      </c>
      <c r="CJ883" s="11">
        <v>1</v>
      </c>
      <c r="CK883" s="11">
        <v>0</v>
      </c>
      <c r="CL883" s="13">
        <f t="shared" si="1791"/>
        <v>12834.3</v>
      </c>
      <c r="CM883" s="11">
        <v>1</v>
      </c>
      <c r="CN883" s="11">
        <v>0.93</v>
      </c>
      <c r="CO883" s="11">
        <v>1.85</v>
      </c>
      <c r="CP883" s="42">
        <f t="shared" si="1792"/>
        <v>2.7205</v>
      </c>
      <c r="CQ883" s="11">
        <v>0.9</v>
      </c>
      <c r="CR883" s="9">
        <v>0.5</v>
      </c>
      <c r="CS883" s="43">
        <f t="shared" si="1793"/>
        <v>15712.0709175</v>
      </c>
      <c r="DB883" s="11">
        <v>44045</v>
      </c>
      <c r="DC883" s="12">
        <v>0.3</v>
      </c>
      <c r="DD883" s="11">
        <v>1</v>
      </c>
      <c r="DE883" s="11">
        <v>0</v>
      </c>
      <c r="DF883" s="13">
        <f t="shared" si="1794"/>
        <v>13213.5</v>
      </c>
      <c r="DG883" s="11">
        <v>1</v>
      </c>
      <c r="DH883" s="11">
        <v>1</v>
      </c>
      <c r="DI883" s="11">
        <v>2.11</v>
      </c>
      <c r="DJ883" s="42">
        <f t="shared" si="1795"/>
        <v>3.11</v>
      </c>
      <c r="DK883" s="11">
        <v>0.9</v>
      </c>
      <c r="DL883" s="9">
        <v>0.5</v>
      </c>
      <c r="DM883" s="43">
        <f t="shared" si="1796"/>
        <v>18492.29325</v>
      </c>
      <c r="DV883" s="11">
        <v>49923</v>
      </c>
      <c r="DW883" s="12">
        <v>0.355</v>
      </c>
      <c r="DX883" s="11">
        <v>1</v>
      </c>
      <c r="DY883" s="11">
        <v>0</v>
      </c>
      <c r="DZ883" s="13">
        <f t="shared" si="1797"/>
        <v>17722.665</v>
      </c>
      <c r="EA883" s="11">
        <v>1</v>
      </c>
      <c r="EB883" s="11">
        <v>1</v>
      </c>
      <c r="EC883" s="11">
        <v>2.91</v>
      </c>
      <c r="ED883" s="42">
        <f t="shared" si="1798"/>
        <v>3.91</v>
      </c>
      <c r="EE883" s="11">
        <v>0.9</v>
      </c>
      <c r="EF883" s="9">
        <v>0.5</v>
      </c>
      <c r="EG883" s="43">
        <f t="shared" si="1799"/>
        <v>31183.0290675</v>
      </c>
    </row>
    <row r="884" customHeight="1" spans="6:137">
      <c r="F884" s="11">
        <v>35434</v>
      </c>
      <c r="G884" s="12">
        <v>0.58</v>
      </c>
      <c r="H884" s="11">
        <v>1</v>
      </c>
      <c r="I884" s="11">
        <v>0</v>
      </c>
      <c r="J884" s="13">
        <f t="shared" si="1779"/>
        <v>20551.72</v>
      </c>
      <c r="K884" s="11">
        <v>1</v>
      </c>
      <c r="L884" s="11">
        <v>0.89</v>
      </c>
      <c r="M884" s="11">
        <v>1.78</v>
      </c>
      <c r="N884" s="42">
        <f t="shared" si="1780"/>
        <v>2.5842</v>
      </c>
      <c r="O884" s="11">
        <v>0.9</v>
      </c>
      <c r="P884" s="9">
        <v>0.5</v>
      </c>
      <c r="Q884" s="43">
        <f t="shared" si="1781"/>
        <v>23899.3896708</v>
      </c>
      <c r="Z884" s="11">
        <v>35728</v>
      </c>
      <c r="AA884" s="12">
        <v>0.58</v>
      </c>
      <c r="AB884" s="11">
        <v>1</v>
      </c>
      <c r="AC884" s="11">
        <v>0</v>
      </c>
      <c r="AD884" s="13">
        <f t="shared" si="1782"/>
        <v>20722.24</v>
      </c>
      <c r="AE884" s="11">
        <v>1</v>
      </c>
      <c r="AF884" s="11">
        <v>1</v>
      </c>
      <c r="AG884" s="11">
        <v>2.11</v>
      </c>
      <c r="AH884" s="42">
        <f t="shared" si="1783"/>
        <v>3.11</v>
      </c>
      <c r="AI884" s="11">
        <v>0.9</v>
      </c>
      <c r="AJ884" s="9">
        <v>0.5</v>
      </c>
      <c r="AK884" s="43">
        <f t="shared" si="1784"/>
        <v>29000.77488</v>
      </c>
      <c r="AT884" s="11">
        <v>36903</v>
      </c>
      <c r="AU884" s="12">
        <v>0.58</v>
      </c>
      <c r="AV884" s="11">
        <v>1</v>
      </c>
      <c r="AW884" s="11">
        <v>0</v>
      </c>
      <c r="AX884" s="13">
        <f t="shared" si="1785"/>
        <v>21403.74</v>
      </c>
      <c r="AY884" s="11">
        <v>1</v>
      </c>
      <c r="AZ884" s="11">
        <v>0.93</v>
      </c>
      <c r="BA884" s="11">
        <v>1.85</v>
      </c>
      <c r="BB884" s="42">
        <f t="shared" si="1786"/>
        <v>2.7205</v>
      </c>
      <c r="BC884" s="11">
        <v>0.9</v>
      </c>
      <c r="BD884" s="9">
        <v>0.5</v>
      </c>
      <c r="BE884" s="43">
        <f t="shared" si="1787"/>
        <v>26202.9936015</v>
      </c>
      <c r="BN884" s="11">
        <v>38167</v>
      </c>
      <c r="BO884" s="12">
        <v>0.58</v>
      </c>
      <c r="BP884" s="11">
        <v>1</v>
      </c>
      <c r="BQ884" s="11">
        <v>0</v>
      </c>
      <c r="BR884" s="13">
        <f t="shared" si="1788"/>
        <v>22136.86</v>
      </c>
      <c r="BS884" s="11">
        <v>1</v>
      </c>
      <c r="BT884" s="11">
        <v>1</v>
      </c>
      <c r="BU884" s="11">
        <v>2.71</v>
      </c>
      <c r="BV884" s="42">
        <f t="shared" si="1789"/>
        <v>3.71</v>
      </c>
      <c r="BW884" s="11">
        <v>0.9</v>
      </c>
      <c r="BX884" s="9">
        <v>0.5</v>
      </c>
      <c r="BY884" s="43">
        <f t="shared" si="1790"/>
        <v>36957.48777</v>
      </c>
      <c r="CH884" s="11">
        <v>42781</v>
      </c>
      <c r="CI884" s="12">
        <v>0.58</v>
      </c>
      <c r="CJ884" s="11">
        <v>1</v>
      </c>
      <c r="CK884" s="11">
        <v>0</v>
      </c>
      <c r="CL884" s="13">
        <f t="shared" si="1791"/>
        <v>24812.98</v>
      </c>
      <c r="CM884" s="11">
        <v>1</v>
      </c>
      <c r="CN884" s="11">
        <v>0.93</v>
      </c>
      <c r="CO884" s="11">
        <v>1.85</v>
      </c>
      <c r="CP884" s="42">
        <f t="shared" si="1792"/>
        <v>2.7205</v>
      </c>
      <c r="CQ884" s="11">
        <v>0.9</v>
      </c>
      <c r="CR884" s="9">
        <v>0.5</v>
      </c>
      <c r="CS884" s="43">
        <f t="shared" si="1793"/>
        <v>30376.6704405</v>
      </c>
      <c r="DB884" s="11">
        <v>44045</v>
      </c>
      <c r="DC884" s="12">
        <v>0.58</v>
      </c>
      <c r="DD884" s="11">
        <v>1</v>
      </c>
      <c r="DE884" s="11">
        <v>0</v>
      </c>
      <c r="DF884" s="13">
        <f t="shared" si="1794"/>
        <v>25546.1</v>
      </c>
      <c r="DG884" s="11">
        <v>1</v>
      </c>
      <c r="DH884" s="11">
        <v>1</v>
      </c>
      <c r="DI884" s="11">
        <v>2.11</v>
      </c>
      <c r="DJ884" s="42">
        <f t="shared" si="1795"/>
        <v>3.11</v>
      </c>
      <c r="DK884" s="11">
        <v>0.9</v>
      </c>
      <c r="DL884" s="9">
        <v>0.5</v>
      </c>
      <c r="DM884" s="43">
        <f t="shared" si="1796"/>
        <v>35751.76695</v>
      </c>
      <c r="DV884" s="11">
        <v>49923</v>
      </c>
      <c r="DW884" s="12">
        <v>0.69</v>
      </c>
      <c r="DX884" s="11">
        <v>1</v>
      </c>
      <c r="DY884" s="11">
        <v>0</v>
      </c>
      <c r="DZ884" s="13">
        <f t="shared" si="1797"/>
        <v>34446.87</v>
      </c>
      <c r="EA884" s="11">
        <v>1</v>
      </c>
      <c r="EB884" s="11">
        <v>1</v>
      </c>
      <c r="EC884" s="11">
        <v>2.91</v>
      </c>
      <c r="ED884" s="42">
        <f t="shared" si="1798"/>
        <v>3.91</v>
      </c>
      <c r="EE884" s="11">
        <v>0.9</v>
      </c>
      <c r="EF884" s="9">
        <v>0.5</v>
      </c>
      <c r="EG884" s="43">
        <f t="shared" si="1799"/>
        <v>60609.267765</v>
      </c>
    </row>
    <row r="885" customHeight="1" spans="6:137">
      <c r="F885" s="47" t="s">
        <v>32</v>
      </c>
      <c r="G885" s="48"/>
      <c r="H885" s="48"/>
      <c r="I885" s="48"/>
      <c r="J885" s="48"/>
      <c r="K885" s="48"/>
      <c r="L885" s="48"/>
      <c r="M885" s="46">
        <f>SUM(Q875:Q884)</f>
        <v>91641.79763424</v>
      </c>
      <c r="N885" s="46"/>
      <c r="O885" s="46"/>
      <c r="P885" s="46"/>
      <c r="Q885" s="46"/>
      <c r="Z885" s="47" t="s">
        <v>32</v>
      </c>
      <c r="AA885" s="48"/>
      <c r="AB885" s="48"/>
      <c r="AC885" s="48"/>
      <c r="AD885" s="48"/>
      <c r="AE885" s="48"/>
      <c r="AF885" s="48"/>
      <c r="AG885" s="46">
        <f>SUM(AK875:AK884)</f>
        <v>111202.971264</v>
      </c>
      <c r="AH885" s="46"/>
      <c r="AI885" s="46"/>
      <c r="AJ885" s="46"/>
      <c r="AK885" s="46"/>
      <c r="AT885" s="47" t="s">
        <v>32</v>
      </c>
      <c r="AU885" s="48"/>
      <c r="AV885" s="48"/>
      <c r="AW885" s="48"/>
      <c r="AX885" s="48"/>
      <c r="AY885" s="48"/>
      <c r="AZ885" s="48"/>
      <c r="BA885" s="46">
        <f>SUM(BE875:BE884)</f>
        <v>100474.9271892</v>
      </c>
      <c r="BB885" s="46"/>
      <c r="BC885" s="46"/>
      <c r="BD885" s="46"/>
      <c r="BE885" s="46"/>
      <c r="BN885" s="47" t="s">
        <v>32</v>
      </c>
      <c r="BO885" s="48"/>
      <c r="BP885" s="48"/>
      <c r="BQ885" s="48"/>
      <c r="BR885" s="48"/>
      <c r="BS885" s="48"/>
      <c r="BT885" s="48"/>
      <c r="BU885" s="46">
        <f>SUM(BY875:BY884)</f>
        <v>141712.849656</v>
      </c>
      <c r="BV885" s="46"/>
      <c r="BW885" s="46"/>
      <c r="BX885" s="46"/>
      <c r="BY885" s="46"/>
      <c r="CH885" s="47" t="s">
        <v>32</v>
      </c>
      <c r="CI885" s="48"/>
      <c r="CJ885" s="48"/>
      <c r="CK885" s="48"/>
      <c r="CL885" s="48"/>
      <c r="CM885" s="48"/>
      <c r="CN885" s="48"/>
      <c r="CO885" s="46">
        <f>SUM(CS875:CS884)</f>
        <v>116478.8190684</v>
      </c>
      <c r="CP885" s="46"/>
      <c r="CQ885" s="46"/>
      <c r="CR885" s="46"/>
      <c r="CS885" s="46"/>
      <c r="DB885" s="47" t="s">
        <v>32</v>
      </c>
      <c r="DC885" s="48"/>
      <c r="DD885" s="48"/>
      <c r="DE885" s="48"/>
      <c r="DF885" s="48"/>
      <c r="DG885" s="48"/>
      <c r="DH885" s="48"/>
      <c r="DI885" s="46">
        <f>SUM(DM875:DM884)</f>
        <v>137089.53396</v>
      </c>
      <c r="DJ885" s="46"/>
      <c r="DK885" s="46"/>
      <c r="DL885" s="46"/>
      <c r="DM885" s="46"/>
      <c r="DV885" s="47" t="s">
        <v>32</v>
      </c>
      <c r="DW885" s="48"/>
      <c r="DX885" s="48"/>
      <c r="DY885" s="48"/>
      <c r="DZ885" s="48"/>
      <c r="EA885" s="48"/>
      <c r="EB885" s="48"/>
      <c r="EC885" s="46">
        <f>SUM(EG875:EG884)</f>
        <v>231632.8102845</v>
      </c>
      <c r="ED885" s="46"/>
      <c r="EE885" s="46"/>
      <c r="EF885" s="46"/>
      <c r="EG885" s="46"/>
    </row>
    <row r="886" customHeight="1" spans="6:137">
      <c r="F886" s="48"/>
      <c r="G886" s="48"/>
      <c r="H886" s="48"/>
      <c r="I886" s="48"/>
      <c r="J886" s="48"/>
      <c r="K886" s="48"/>
      <c r="L886" s="48"/>
      <c r="M886" s="46"/>
      <c r="N886" s="46"/>
      <c r="O886" s="46"/>
      <c r="P886" s="46"/>
      <c r="Q886" s="46"/>
      <c r="Z886" s="48"/>
      <c r="AA886" s="48"/>
      <c r="AB886" s="48"/>
      <c r="AC886" s="48"/>
      <c r="AD886" s="48"/>
      <c r="AE886" s="48"/>
      <c r="AF886" s="48"/>
      <c r="AG886" s="46"/>
      <c r="AH886" s="46"/>
      <c r="AI886" s="46"/>
      <c r="AJ886" s="46"/>
      <c r="AK886" s="46"/>
      <c r="AT886" s="48"/>
      <c r="AU886" s="48"/>
      <c r="AV886" s="48"/>
      <c r="AW886" s="48"/>
      <c r="AX886" s="48"/>
      <c r="AY886" s="48"/>
      <c r="AZ886" s="48"/>
      <c r="BA886" s="46"/>
      <c r="BB886" s="46"/>
      <c r="BC886" s="46"/>
      <c r="BD886" s="46"/>
      <c r="BE886" s="46"/>
      <c r="BN886" s="48"/>
      <c r="BO886" s="48"/>
      <c r="BP886" s="48"/>
      <c r="BQ886" s="48"/>
      <c r="BR886" s="48"/>
      <c r="BS886" s="48"/>
      <c r="BT886" s="48"/>
      <c r="BU886" s="46"/>
      <c r="BV886" s="46"/>
      <c r="BW886" s="46"/>
      <c r="BX886" s="46"/>
      <c r="BY886" s="46"/>
      <c r="CH886" s="48"/>
      <c r="CI886" s="48"/>
      <c r="CJ886" s="48"/>
      <c r="CK886" s="48"/>
      <c r="CL886" s="48"/>
      <c r="CM886" s="48"/>
      <c r="CN886" s="48"/>
      <c r="CO886" s="46"/>
      <c r="CP886" s="46"/>
      <c r="CQ886" s="46"/>
      <c r="CR886" s="46"/>
      <c r="CS886" s="46"/>
      <c r="DB886" s="48"/>
      <c r="DC886" s="48"/>
      <c r="DD886" s="48"/>
      <c r="DE886" s="48"/>
      <c r="DF886" s="48"/>
      <c r="DG886" s="48"/>
      <c r="DH886" s="48"/>
      <c r="DI886" s="46"/>
      <c r="DJ886" s="46"/>
      <c r="DK886" s="46"/>
      <c r="DL886" s="46"/>
      <c r="DM886" s="46"/>
      <c r="DV886" s="48"/>
      <c r="DW886" s="48"/>
      <c r="DX886" s="48"/>
      <c r="DY886" s="48"/>
      <c r="DZ886" s="48"/>
      <c r="EA886" s="48"/>
      <c r="EB886" s="48"/>
      <c r="EC886" s="46"/>
      <c r="ED886" s="46"/>
      <c r="EE886" s="46"/>
      <c r="EF886" s="46"/>
      <c r="EG886" s="46"/>
    </row>
    <row r="887" customHeight="1" spans="6:137">
      <c r="F887" s="48"/>
      <c r="G887" s="48"/>
      <c r="H887" s="48"/>
      <c r="I887" s="48"/>
      <c r="J887" s="48"/>
      <c r="K887" s="48"/>
      <c r="L887" s="48"/>
      <c r="M887" s="46"/>
      <c r="N887" s="46"/>
      <c r="O887" s="46"/>
      <c r="P887" s="46"/>
      <c r="Q887" s="46"/>
      <c r="Z887" s="48"/>
      <c r="AA887" s="48"/>
      <c r="AB887" s="48"/>
      <c r="AC887" s="48"/>
      <c r="AD887" s="48"/>
      <c r="AE887" s="48"/>
      <c r="AF887" s="48"/>
      <c r="AG887" s="46"/>
      <c r="AH887" s="46"/>
      <c r="AI887" s="46"/>
      <c r="AJ887" s="46"/>
      <c r="AK887" s="46"/>
      <c r="AT887" s="48"/>
      <c r="AU887" s="48"/>
      <c r="AV887" s="48"/>
      <c r="AW887" s="48"/>
      <c r="AX887" s="48"/>
      <c r="AY887" s="48"/>
      <c r="AZ887" s="48"/>
      <c r="BA887" s="46"/>
      <c r="BB887" s="46"/>
      <c r="BC887" s="46"/>
      <c r="BD887" s="46"/>
      <c r="BE887" s="46"/>
      <c r="BN887" s="48"/>
      <c r="BO887" s="48"/>
      <c r="BP887" s="48"/>
      <c r="BQ887" s="48"/>
      <c r="BR887" s="48"/>
      <c r="BS887" s="48"/>
      <c r="BT887" s="48"/>
      <c r="BU887" s="46"/>
      <c r="BV887" s="46"/>
      <c r="BW887" s="46"/>
      <c r="BX887" s="46"/>
      <c r="BY887" s="46"/>
      <c r="CH887" s="48"/>
      <c r="CI887" s="48"/>
      <c r="CJ887" s="48"/>
      <c r="CK887" s="48"/>
      <c r="CL887" s="48"/>
      <c r="CM887" s="48"/>
      <c r="CN887" s="48"/>
      <c r="CO887" s="46"/>
      <c r="CP887" s="46"/>
      <c r="CQ887" s="46"/>
      <c r="CR887" s="46"/>
      <c r="CS887" s="46"/>
      <c r="DB887" s="48"/>
      <c r="DC887" s="48"/>
      <c r="DD887" s="48"/>
      <c r="DE887" s="48"/>
      <c r="DF887" s="48"/>
      <c r="DG887" s="48"/>
      <c r="DH887" s="48"/>
      <c r="DI887" s="46"/>
      <c r="DJ887" s="46"/>
      <c r="DK887" s="46"/>
      <c r="DL887" s="46"/>
      <c r="DM887" s="46"/>
      <c r="DV887" s="48"/>
      <c r="DW887" s="48"/>
      <c r="DX887" s="48"/>
      <c r="DY887" s="48"/>
      <c r="DZ887" s="48"/>
      <c r="EA887" s="48"/>
      <c r="EB887" s="48"/>
      <c r="EC887" s="46"/>
      <c r="ED887" s="46"/>
      <c r="EE887" s="46"/>
      <c r="EF887" s="46"/>
      <c r="EG887" s="46"/>
    </row>
  </sheetData>
  <mergeCells count="5271">
    <mergeCell ref="F1:S1"/>
    <mergeCell ref="Z1:AM1"/>
    <mergeCell ref="AT1:BG1"/>
    <mergeCell ref="BN1:CA1"/>
    <mergeCell ref="CH1:CU1"/>
    <mergeCell ref="DB1:DO1"/>
    <mergeCell ref="DV1:EI1"/>
    <mergeCell ref="F2:I2"/>
    <mergeCell ref="J2:M2"/>
    <mergeCell ref="N2:P2"/>
    <mergeCell ref="Z2:AC2"/>
    <mergeCell ref="AD2:AG2"/>
    <mergeCell ref="AH2:AJ2"/>
    <mergeCell ref="AT2:AW2"/>
    <mergeCell ref="AX2:BA2"/>
    <mergeCell ref="BB2:BD2"/>
    <mergeCell ref="BN2:BQ2"/>
    <mergeCell ref="BR2:BU2"/>
    <mergeCell ref="BV2:BX2"/>
    <mergeCell ref="CH2:CK2"/>
    <mergeCell ref="CL2:CO2"/>
    <mergeCell ref="CP2:CR2"/>
    <mergeCell ref="DB2:DE2"/>
    <mergeCell ref="DF2:DI2"/>
    <mergeCell ref="DJ2:DL2"/>
    <mergeCell ref="DV2:DY2"/>
    <mergeCell ref="DZ2:EC2"/>
    <mergeCell ref="ED2:EF2"/>
    <mergeCell ref="F15:T15"/>
    <mergeCell ref="Z15:AN15"/>
    <mergeCell ref="AT15:BH15"/>
    <mergeCell ref="BN15:CB15"/>
    <mergeCell ref="CH15:CV15"/>
    <mergeCell ref="DB15:DP15"/>
    <mergeCell ref="DV15:EJ15"/>
    <mergeCell ref="G16:J16"/>
    <mergeCell ref="K16:M16"/>
    <mergeCell ref="N16:P16"/>
    <mergeCell ref="AA16:AD16"/>
    <mergeCell ref="AE16:AG16"/>
    <mergeCell ref="AH16:AJ16"/>
    <mergeCell ref="AU16:AX16"/>
    <mergeCell ref="AY16:BA16"/>
    <mergeCell ref="BB16:BD16"/>
    <mergeCell ref="BO16:BR16"/>
    <mergeCell ref="BS16:BU16"/>
    <mergeCell ref="BV16:BX16"/>
    <mergeCell ref="CI16:CL16"/>
    <mergeCell ref="CM16:CO16"/>
    <mergeCell ref="CP16:CR16"/>
    <mergeCell ref="DC16:DF16"/>
    <mergeCell ref="DG16:DI16"/>
    <mergeCell ref="DJ16:DL16"/>
    <mergeCell ref="DW16:DZ16"/>
    <mergeCell ref="EA16:EC16"/>
    <mergeCell ref="ED16:EF16"/>
    <mergeCell ref="F24:T24"/>
    <mergeCell ref="Z24:AN24"/>
    <mergeCell ref="AT24:BH24"/>
    <mergeCell ref="BN24:CB24"/>
    <mergeCell ref="CH24:CV24"/>
    <mergeCell ref="DB24:DP24"/>
    <mergeCell ref="DV24:EJ24"/>
    <mergeCell ref="G25:J25"/>
    <mergeCell ref="K25:M25"/>
    <mergeCell ref="N25:P25"/>
    <mergeCell ref="AA25:AD25"/>
    <mergeCell ref="AE25:AG25"/>
    <mergeCell ref="AH25:AJ25"/>
    <mergeCell ref="AU25:AX25"/>
    <mergeCell ref="AY25:BA25"/>
    <mergeCell ref="BB25:BD25"/>
    <mergeCell ref="BO25:BR25"/>
    <mergeCell ref="BS25:BU25"/>
    <mergeCell ref="BV25:BX25"/>
    <mergeCell ref="CI25:CL25"/>
    <mergeCell ref="CM25:CO25"/>
    <mergeCell ref="CP25:CR25"/>
    <mergeCell ref="DC25:DF25"/>
    <mergeCell ref="DG25:DI25"/>
    <mergeCell ref="DJ25:DL25"/>
    <mergeCell ref="DW25:DZ25"/>
    <mergeCell ref="EA25:EC25"/>
    <mergeCell ref="ED25:EF25"/>
    <mergeCell ref="F33:S33"/>
    <mergeCell ref="Z33:AM33"/>
    <mergeCell ref="AT33:BG33"/>
    <mergeCell ref="BN33:CA33"/>
    <mergeCell ref="CH33:CU33"/>
    <mergeCell ref="DB33:DO33"/>
    <mergeCell ref="DV33:EI33"/>
    <mergeCell ref="F34:I34"/>
    <mergeCell ref="J34:M34"/>
    <mergeCell ref="N34:P34"/>
    <mergeCell ref="Z34:AC34"/>
    <mergeCell ref="AD34:AG34"/>
    <mergeCell ref="AH34:AJ34"/>
    <mergeCell ref="AT34:AW34"/>
    <mergeCell ref="AX34:BA34"/>
    <mergeCell ref="BB34:BD34"/>
    <mergeCell ref="BN34:BQ34"/>
    <mergeCell ref="BR34:BU34"/>
    <mergeCell ref="BV34:BX34"/>
    <mergeCell ref="CH34:CK34"/>
    <mergeCell ref="CL34:CO34"/>
    <mergeCell ref="CP34:CR34"/>
    <mergeCell ref="DB34:DE34"/>
    <mergeCell ref="DF34:DI34"/>
    <mergeCell ref="DJ34:DL34"/>
    <mergeCell ref="DV34:DY34"/>
    <mergeCell ref="DZ34:EC34"/>
    <mergeCell ref="ED34:EF34"/>
    <mergeCell ref="F47:S47"/>
    <mergeCell ref="Z47:AM47"/>
    <mergeCell ref="AT47:BG47"/>
    <mergeCell ref="BN47:CA47"/>
    <mergeCell ref="CH47:CU47"/>
    <mergeCell ref="DB47:DO47"/>
    <mergeCell ref="DV47:EI47"/>
    <mergeCell ref="F48:I48"/>
    <mergeCell ref="J48:M48"/>
    <mergeCell ref="N48:P48"/>
    <mergeCell ref="Z48:AC48"/>
    <mergeCell ref="AD48:AG48"/>
    <mergeCell ref="AH48:AJ48"/>
    <mergeCell ref="AT48:AW48"/>
    <mergeCell ref="AX48:BA48"/>
    <mergeCell ref="BB48:BD48"/>
    <mergeCell ref="BN48:BQ48"/>
    <mergeCell ref="BR48:BU48"/>
    <mergeCell ref="BV48:BX48"/>
    <mergeCell ref="CH48:CK48"/>
    <mergeCell ref="CL48:CO48"/>
    <mergeCell ref="CP48:CR48"/>
    <mergeCell ref="DB48:DE48"/>
    <mergeCell ref="DF48:DI48"/>
    <mergeCell ref="DJ48:DL48"/>
    <mergeCell ref="DV48:DY48"/>
    <mergeCell ref="DZ48:EC48"/>
    <mergeCell ref="ED48:EF48"/>
    <mergeCell ref="F57:Q57"/>
    <mergeCell ref="Z57:AK57"/>
    <mergeCell ref="AT57:BE57"/>
    <mergeCell ref="BN57:BY57"/>
    <mergeCell ref="CH57:CS57"/>
    <mergeCell ref="DB57:DM57"/>
    <mergeCell ref="DV57:EG57"/>
    <mergeCell ref="F58:J58"/>
    <mergeCell ref="K58:N58"/>
    <mergeCell ref="O58:P58"/>
    <mergeCell ref="Z58:AD58"/>
    <mergeCell ref="AE58:AH58"/>
    <mergeCell ref="AI58:AJ58"/>
    <mergeCell ref="AT58:AX58"/>
    <mergeCell ref="AY58:BB58"/>
    <mergeCell ref="BC58:BD58"/>
    <mergeCell ref="BN58:BR58"/>
    <mergeCell ref="BS58:BV58"/>
    <mergeCell ref="BW58:BX58"/>
    <mergeCell ref="CH58:CL58"/>
    <mergeCell ref="CM58:CP58"/>
    <mergeCell ref="CQ58:CR58"/>
    <mergeCell ref="DB58:DF58"/>
    <mergeCell ref="DG58:DJ58"/>
    <mergeCell ref="DK58:DL58"/>
    <mergeCell ref="DV58:DZ58"/>
    <mergeCell ref="EA58:ED58"/>
    <mergeCell ref="EE58:EF58"/>
    <mergeCell ref="F78:Q78"/>
    <mergeCell ref="Z78:AK78"/>
    <mergeCell ref="AT78:BE78"/>
    <mergeCell ref="BN78:BY78"/>
    <mergeCell ref="CH78:CS78"/>
    <mergeCell ref="DB78:DM78"/>
    <mergeCell ref="DV78:EG78"/>
    <mergeCell ref="F79:J79"/>
    <mergeCell ref="K79:N79"/>
    <mergeCell ref="O79:P79"/>
    <mergeCell ref="Z79:AD79"/>
    <mergeCell ref="AE79:AH79"/>
    <mergeCell ref="AI79:AJ79"/>
    <mergeCell ref="AT79:AX79"/>
    <mergeCell ref="AY79:BB79"/>
    <mergeCell ref="BC79:BD79"/>
    <mergeCell ref="BN79:BR79"/>
    <mergeCell ref="BS79:BV79"/>
    <mergeCell ref="BW79:BX79"/>
    <mergeCell ref="CH79:CL79"/>
    <mergeCell ref="CM79:CP79"/>
    <mergeCell ref="CQ79:CR79"/>
    <mergeCell ref="DB79:DF79"/>
    <mergeCell ref="DG79:DJ79"/>
    <mergeCell ref="DK79:DL79"/>
    <mergeCell ref="DV79:DZ79"/>
    <mergeCell ref="EA79:ED79"/>
    <mergeCell ref="EE79:EF79"/>
    <mergeCell ref="F95:Q95"/>
    <mergeCell ref="Z95:AK95"/>
    <mergeCell ref="AT95:BE95"/>
    <mergeCell ref="BN95:BY95"/>
    <mergeCell ref="CH95:CS95"/>
    <mergeCell ref="DB95:DM95"/>
    <mergeCell ref="DV95:EG95"/>
    <mergeCell ref="F96:J96"/>
    <mergeCell ref="K96:N96"/>
    <mergeCell ref="O96:P96"/>
    <mergeCell ref="Z96:AD96"/>
    <mergeCell ref="AE96:AH96"/>
    <mergeCell ref="AI96:AJ96"/>
    <mergeCell ref="AT96:AX96"/>
    <mergeCell ref="AY96:BB96"/>
    <mergeCell ref="BC96:BD96"/>
    <mergeCell ref="BN96:BR96"/>
    <mergeCell ref="BS96:BV96"/>
    <mergeCell ref="BW96:BX96"/>
    <mergeCell ref="CH96:CL96"/>
    <mergeCell ref="CM96:CP96"/>
    <mergeCell ref="CQ96:CR96"/>
    <mergeCell ref="DB96:DF96"/>
    <mergeCell ref="DG96:DJ96"/>
    <mergeCell ref="DK96:DL96"/>
    <mergeCell ref="DV96:DZ96"/>
    <mergeCell ref="EA96:ED96"/>
    <mergeCell ref="EE96:EF96"/>
    <mergeCell ref="F112:S112"/>
    <mergeCell ref="Z112:AM112"/>
    <mergeCell ref="AT112:BG112"/>
    <mergeCell ref="BN112:CA112"/>
    <mergeCell ref="CH112:CU112"/>
    <mergeCell ref="DB112:DO112"/>
    <mergeCell ref="DV112:EI112"/>
    <mergeCell ref="F113:I113"/>
    <mergeCell ref="J113:M113"/>
    <mergeCell ref="N113:P113"/>
    <mergeCell ref="Z113:AC113"/>
    <mergeCell ref="AD113:AG113"/>
    <mergeCell ref="AH113:AJ113"/>
    <mergeCell ref="AT113:AW113"/>
    <mergeCell ref="AX113:BA113"/>
    <mergeCell ref="BB113:BD113"/>
    <mergeCell ref="BN113:BQ113"/>
    <mergeCell ref="BR113:BU113"/>
    <mergeCell ref="BV113:BX113"/>
    <mergeCell ref="CH113:CK113"/>
    <mergeCell ref="CL113:CO113"/>
    <mergeCell ref="CP113:CR113"/>
    <mergeCell ref="DB113:DE113"/>
    <mergeCell ref="DF113:DI113"/>
    <mergeCell ref="DJ113:DL113"/>
    <mergeCell ref="DV113:DY113"/>
    <mergeCell ref="DZ113:EC113"/>
    <mergeCell ref="ED113:EF113"/>
    <mergeCell ref="F126:T126"/>
    <mergeCell ref="Z126:AN126"/>
    <mergeCell ref="AT126:BH126"/>
    <mergeCell ref="BN126:CB126"/>
    <mergeCell ref="CH126:CV126"/>
    <mergeCell ref="DB126:DP126"/>
    <mergeCell ref="DV126:EJ126"/>
    <mergeCell ref="G127:J127"/>
    <mergeCell ref="K127:M127"/>
    <mergeCell ref="N127:P127"/>
    <mergeCell ref="AA127:AD127"/>
    <mergeCell ref="AE127:AG127"/>
    <mergeCell ref="AH127:AJ127"/>
    <mergeCell ref="AU127:AX127"/>
    <mergeCell ref="AY127:BA127"/>
    <mergeCell ref="BB127:BD127"/>
    <mergeCell ref="BO127:BR127"/>
    <mergeCell ref="BS127:BU127"/>
    <mergeCell ref="BV127:BX127"/>
    <mergeCell ref="CI127:CL127"/>
    <mergeCell ref="CM127:CO127"/>
    <mergeCell ref="CP127:CR127"/>
    <mergeCell ref="DC127:DF127"/>
    <mergeCell ref="DG127:DI127"/>
    <mergeCell ref="DJ127:DL127"/>
    <mergeCell ref="DW127:DZ127"/>
    <mergeCell ref="EA127:EC127"/>
    <mergeCell ref="ED127:EF127"/>
    <mergeCell ref="F135:T135"/>
    <mergeCell ref="Z135:AN135"/>
    <mergeCell ref="AT135:BH135"/>
    <mergeCell ref="BN135:CB135"/>
    <mergeCell ref="CH135:CV135"/>
    <mergeCell ref="DB135:DP135"/>
    <mergeCell ref="DV135:EJ135"/>
    <mergeCell ref="G136:J136"/>
    <mergeCell ref="K136:M136"/>
    <mergeCell ref="N136:P136"/>
    <mergeCell ref="AA136:AD136"/>
    <mergeCell ref="AE136:AG136"/>
    <mergeCell ref="AH136:AJ136"/>
    <mergeCell ref="AU136:AX136"/>
    <mergeCell ref="AY136:BA136"/>
    <mergeCell ref="BB136:BD136"/>
    <mergeCell ref="BO136:BR136"/>
    <mergeCell ref="BS136:BU136"/>
    <mergeCell ref="BV136:BX136"/>
    <mergeCell ref="CI136:CL136"/>
    <mergeCell ref="CM136:CO136"/>
    <mergeCell ref="CP136:CR136"/>
    <mergeCell ref="DC136:DF136"/>
    <mergeCell ref="DG136:DI136"/>
    <mergeCell ref="DJ136:DL136"/>
    <mergeCell ref="DW136:DZ136"/>
    <mergeCell ref="EA136:EC136"/>
    <mergeCell ref="ED136:EF136"/>
    <mergeCell ref="F144:S144"/>
    <mergeCell ref="Z144:AM144"/>
    <mergeCell ref="AT144:BG144"/>
    <mergeCell ref="BN144:CA144"/>
    <mergeCell ref="CH144:CU144"/>
    <mergeCell ref="DB144:DO144"/>
    <mergeCell ref="DV144:EI144"/>
    <mergeCell ref="F145:I145"/>
    <mergeCell ref="J145:M145"/>
    <mergeCell ref="N145:P145"/>
    <mergeCell ref="Z145:AC145"/>
    <mergeCell ref="AD145:AG145"/>
    <mergeCell ref="AH145:AJ145"/>
    <mergeCell ref="AT145:AW145"/>
    <mergeCell ref="AX145:BA145"/>
    <mergeCell ref="BB145:BD145"/>
    <mergeCell ref="BN145:BQ145"/>
    <mergeCell ref="BR145:BU145"/>
    <mergeCell ref="BV145:BX145"/>
    <mergeCell ref="CH145:CK145"/>
    <mergeCell ref="CL145:CO145"/>
    <mergeCell ref="CP145:CR145"/>
    <mergeCell ref="DB145:DE145"/>
    <mergeCell ref="DF145:DI145"/>
    <mergeCell ref="DJ145:DL145"/>
    <mergeCell ref="DV145:DY145"/>
    <mergeCell ref="DZ145:EC145"/>
    <mergeCell ref="ED145:EF145"/>
    <mergeCell ref="F158:S158"/>
    <mergeCell ref="Z158:AM158"/>
    <mergeCell ref="AT158:BG158"/>
    <mergeCell ref="BN158:CA158"/>
    <mergeCell ref="CH158:CU158"/>
    <mergeCell ref="DB158:DO158"/>
    <mergeCell ref="DV158:EI158"/>
    <mergeCell ref="F159:I159"/>
    <mergeCell ref="J159:M159"/>
    <mergeCell ref="N159:P159"/>
    <mergeCell ref="Z159:AC159"/>
    <mergeCell ref="AD159:AG159"/>
    <mergeCell ref="AH159:AJ159"/>
    <mergeCell ref="AT159:AW159"/>
    <mergeCell ref="AX159:BA159"/>
    <mergeCell ref="BB159:BD159"/>
    <mergeCell ref="BN159:BQ159"/>
    <mergeCell ref="BR159:BU159"/>
    <mergeCell ref="BV159:BX159"/>
    <mergeCell ref="CH159:CK159"/>
    <mergeCell ref="CL159:CO159"/>
    <mergeCell ref="CP159:CR159"/>
    <mergeCell ref="DB159:DE159"/>
    <mergeCell ref="DF159:DI159"/>
    <mergeCell ref="DJ159:DL159"/>
    <mergeCell ref="DV159:DY159"/>
    <mergeCell ref="DZ159:EC159"/>
    <mergeCell ref="ED159:EF159"/>
    <mergeCell ref="F168:Q168"/>
    <mergeCell ref="Z168:AK168"/>
    <mergeCell ref="AT168:BE168"/>
    <mergeCell ref="BN168:BY168"/>
    <mergeCell ref="CH168:CS168"/>
    <mergeCell ref="DB168:DM168"/>
    <mergeCell ref="DV168:EG168"/>
    <mergeCell ref="F169:J169"/>
    <mergeCell ref="K169:N169"/>
    <mergeCell ref="O169:P169"/>
    <mergeCell ref="Z169:AD169"/>
    <mergeCell ref="AE169:AH169"/>
    <mergeCell ref="AI169:AJ169"/>
    <mergeCell ref="AT169:AX169"/>
    <mergeCell ref="AY169:BB169"/>
    <mergeCell ref="BC169:BD169"/>
    <mergeCell ref="BN169:BR169"/>
    <mergeCell ref="BS169:BV169"/>
    <mergeCell ref="BW169:BX169"/>
    <mergeCell ref="CH169:CL169"/>
    <mergeCell ref="CM169:CP169"/>
    <mergeCell ref="CQ169:CR169"/>
    <mergeCell ref="DB169:DF169"/>
    <mergeCell ref="DG169:DJ169"/>
    <mergeCell ref="DK169:DL169"/>
    <mergeCell ref="DV169:DZ169"/>
    <mergeCell ref="EA169:ED169"/>
    <mergeCell ref="EE169:EF169"/>
    <mergeCell ref="F189:Q189"/>
    <mergeCell ref="Z189:AK189"/>
    <mergeCell ref="AT189:BE189"/>
    <mergeCell ref="BN189:BY189"/>
    <mergeCell ref="CH189:CS189"/>
    <mergeCell ref="DB189:DM189"/>
    <mergeCell ref="DV189:EG189"/>
    <mergeCell ref="F190:J190"/>
    <mergeCell ref="K190:N190"/>
    <mergeCell ref="O190:P190"/>
    <mergeCell ref="Z190:AD190"/>
    <mergeCell ref="AE190:AH190"/>
    <mergeCell ref="AI190:AJ190"/>
    <mergeCell ref="AT190:AX190"/>
    <mergeCell ref="AY190:BB190"/>
    <mergeCell ref="BC190:BD190"/>
    <mergeCell ref="BN190:BR190"/>
    <mergeCell ref="BS190:BV190"/>
    <mergeCell ref="BW190:BX190"/>
    <mergeCell ref="CH190:CL190"/>
    <mergeCell ref="CM190:CP190"/>
    <mergeCell ref="CQ190:CR190"/>
    <mergeCell ref="DB190:DF190"/>
    <mergeCell ref="DG190:DJ190"/>
    <mergeCell ref="DK190:DL190"/>
    <mergeCell ref="DV190:DZ190"/>
    <mergeCell ref="EA190:ED190"/>
    <mergeCell ref="EE190:EF190"/>
    <mergeCell ref="F206:Q206"/>
    <mergeCell ref="Z206:AK206"/>
    <mergeCell ref="AT206:BE206"/>
    <mergeCell ref="BN206:BY206"/>
    <mergeCell ref="CH206:CS206"/>
    <mergeCell ref="DB206:DM206"/>
    <mergeCell ref="DV206:EG206"/>
    <mergeCell ref="F207:J207"/>
    <mergeCell ref="K207:N207"/>
    <mergeCell ref="O207:P207"/>
    <mergeCell ref="Z207:AD207"/>
    <mergeCell ref="AE207:AH207"/>
    <mergeCell ref="AI207:AJ207"/>
    <mergeCell ref="AT207:AX207"/>
    <mergeCell ref="AY207:BB207"/>
    <mergeCell ref="BC207:BD207"/>
    <mergeCell ref="BN207:BR207"/>
    <mergeCell ref="BS207:BV207"/>
    <mergeCell ref="BW207:BX207"/>
    <mergeCell ref="CH207:CL207"/>
    <mergeCell ref="CM207:CP207"/>
    <mergeCell ref="CQ207:CR207"/>
    <mergeCell ref="DB207:DF207"/>
    <mergeCell ref="DG207:DJ207"/>
    <mergeCell ref="DK207:DL207"/>
    <mergeCell ref="DV207:DZ207"/>
    <mergeCell ref="EA207:ED207"/>
    <mergeCell ref="EE207:EF207"/>
    <mergeCell ref="F223:S223"/>
    <mergeCell ref="Z223:AM223"/>
    <mergeCell ref="AT223:BG223"/>
    <mergeCell ref="BN223:CA223"/>
    <mergeCell ref="CH223:CU223"/>
    <mergeCell ref="DB223:DO223"/>
    <mergeCell ref="DV223:EI223"/>
    <mergeCell ref="F224:I224"/>
    <mergeCell ref="J224:M224"/>
    <mergeCell ref="N224:P224"/>
    <mergeCell ref="Z224:AC224"/>
    <mergeCell ref="AD224:AG224"/>
    <mergeCell ref="AH224:AJ224"/>
    <mergeCell ref="AT224:AW224"/>
    <mergeCell ref="AX224:BA224"/>
    <mergeCell ref="BB224:BD224"/>
    <mergeCell ref="BN224:BQ224"/>
    <mergeCell ref="BR224:BU224"/>
    <mergeCell ref="BV224:BX224"/>
    <mergeCell ref="CH224:CK224"/>
    <mergeCell ref="CL224:CO224"/>
    <mergeCell ref="CP224:CR224"/>
    <mergeCell ref="DB224:DE224"/>
    <mergeCell ref="DF224:DI224"/>
    <mergeCell ref="DJ224:DL224"/>
    <mergeCell ref="DV224:DY224"/>
    <mergeCell ref="DZ224:EC224"/>
    <mergeCell ref="ED224:EF224"/>
    <mergeCell ref="F237:T237"/>
    <mergeCell ref="Z237:AN237"/>
    <mergeCell ref="AT237:BH237"/>
    <mergeCell ref="BN237:CB237"/>
    <mergeCell ref="CH237:CV237"/>
    <mergeCell ref="DB237:DP237"/>
    <mergeCell ref="DV237:EJ237"/>
    <mergeCell ref="G238:J238"/>
    <mergeCell ref="K238:M238"/>
    <mergeCell ref="N238:P238"/>
    <mergeCell ref="AA238:AD238"/>
    <mergeCell ref="AE238:AG238"/>
    <mergeCell ref="AH238:AJ238"/>
    <mergeCell ref="AU238:AX238"/>
    <mergeCell ref="AY238:BA238"/>
    <mergeCell ref="BB238:BD238"/>
    <mergeCell ref="BO238:BR238"/>
    <mergeCell ref="BS238:BU238"/>
    <mergeCell ref="BV238:BX238"/>
    <mergeCell ref="CI238:CL238"/>
    <mergeCell ref="CM238:CO238"/>
    <mergeCell ref="CP238:CR238"/>
    <mergeCell ref="DC238:DF238"/>
    <mergeCell ref="DG238:DI238"/>
    <mergeCell ref="DJ238:DL238"/>
    <mergeCell ref="DW238:DZ238"/>
    <mergeCell ref="EA238:EC238"/>
    <mergeCell ref="ED238:EF238"/>
    <mergeCell ref="F246:T246"/>
    <mergeCell ref="Z246:AN246"/>
    <mergeCell ref="AT246:BH246"/>
    <mergeCell ref="BN246:CB246"/>
    <mergeCell ref="CH246:CV246"/>
    <mergeCell ref="DB246:DP246"/>
    <mergeCell ref="DV246:EJ246"/>
    <mergeCell ref="G247:J247"/>
    <mergeCell ref="K247:M247"/>
    <mergeCell ref="N247:P247"/>
    <mergeCell ref="AA247:AD247"/>
    <mergeCell ref="AE247:AG247"/>
    <mergeCell ref="AH247:AJ247"/>
    <mergeCell ref="AU247:AX247"/>
    <mergeCell ref="AY247:BA247"/>
    <mergeCell ref="BB247:BD247"/>
    <mergeCell ref="BO247:BR247"/>
    <mergeCell ref="BS247:BU247"/>
    <mergeCell ref="BV247:BX247"/>
    <mergeCell ref="CI247:CL247"/>
    <mergeCell ref="CM247:CO247"/>
    <mergeCell ref="CP247:CR247"/>
    <mergeCell ref="DC247:DF247"/>
    <mergeCell ref="DG247:DI247"/>
    <mergeCell ref="DJ247:DL247"/>
    <mergeCell ref="DW247:DZ247"/>
    <mergeCell ref="EA247:EC247"/>
    <mergeCell ref="ED247:EF247"/>
    <mergeCell ref="F255:S255"/>
    <mergeCell ref="Z255:AM255"/>
    <mergeCell ref="AT255:BG255"/>
    <mergeCell ref="BN255:CA255"/>
    <mergeCell ref="CH255:CU255"/>
    <mergeCell ref="DB255:DO255"/>
    <mergeCell ref="DV255:EI255"/>
    <mergeCell ref="F256:I256"/>
    <mergeCell ref="J256:M256"/>
    <mergeCell ref="N256:P256"/>
    <mergeCell ref="Z256:AC256"/>
    <mergeCell ref="AD256:AG256"/>
    <mergeCell ref="AH256:AJ256"/>
    <mergeCell ref="AT256:AW256"/>
    <mergeCell ref="AX256:BA256"/>
    <mergeCell ref="BB256:BD256"/>
    <mergeCell ref="BN256:BQ256"/>
    <mergeCell ref="BR256:BU256"/>
    <mergeCell ref="BV256:BX256"/>
    <mergeCell ref="CH256:CK256"/>
    <mergeCell ref="CL256:CO256"/>
    <mergeCell ref="CP256:CR256"/>
    <mergeCell ref="DB256:DE256"/>
    <mergeCell ref="DF256:DI256"/>
    <mergeCell ref="DJ256:DL256"/>
    <mergeCell ref="DV256:DY256"/>
    <mergeCell ref="DZ256:EC256"/>
    <mergeCell ref="ED256:EF256"/>
    <mergeCell ref="F269:S269"/>
    <mergeCell ref="Z269:AM269"/>
    <mergeCell ref="AT269:BG269"/>
    <mergeCell ref="BN269:CA269"/>
    <mergeCell ref="CH269:CU269"/>
    <mergeCell ref="DB269:DO269"/>
    <mergeCell ref="DV269:EI269"/>
    <mergeCell ref="F270:I270"/>
    <mergeCell ref="J270:M270"/>
    <mergeCell ref="N270:P270"/>
    <mergeCell ref="Z270:AC270"/>
    <mergeCell ref="AD270:AG270"/>
    <mergeCell ref="AH270:AJ270"/>
    <mergeCell ref="AT270:AW270"/>
    <mergeCell ref="AX270:BA270"/>
    <mergeCell ref="BB270:BD270"/>
    <mergeCell ref="BN270:BQ270"/>
    <mergeCell ref="BR270:BU270"/>
    <mergeCell ref="BV270:BX270"/>
    <mergeCell ref="CH270:CK270"/>
    <mergeCell ref="CL270:CO270"/>
    <mergeCell ref="CP270:CR270"/>
    <mergeCell ref="DB270:DE270"/>
    <mergeCell ref="DF270:DI270"/>
    <mergeCell ref="DJ270:DL270"/>
    <mergeCell ref="DV270:DY270"/>
    <mergeCell ref="DZ270:EC270"/>
    <mergeCell ref="ED270:EF270"/>
    <mergeCell ref="F279:Q279"/>
    <mergeCell ref="Z279:AK279"/>
    <mergeCell ref="AT279:BE279"/>
    <mergeCell ref="BN279:BY279"/>
    <mergeCell ref="CH279:CS279"/>
    <mergeCell ref="DB279:DM279"/>
    <mergeCell ref="DV279:EG279"/>
    <mergeCell ref="F280:J280"/>
    <mergeCell ref="K280:N280"/>
    <mergeCell ref="O280:P280"/>
    <mergeCell ref="Z280:AD280"/>
    <mergeCell ref="AE280:AH280"/>
    <mergeCell ref="AI280:AJ280"/>
    <mergeCell ref="AT280:AX280"/>
    <mergeCell ref="AY280:BB280"/>
    <mergeCell ref="BC280:BD280"/>
    <mergeCell ref="BN280:BR280"/>
    <mergeCell ref="BS280:BV280"/>
    <mergeCell ref="BW280:BX280"/>
    <mergeCell ref="CH280:CL280"/>
    <mergeCell ref="CM280:CP280"/>
    <mergeCell ref="CQ280:CR280"/>
    <mergeCell ref="DB280:DF280"/>
    <mergeCell ref="DG280:DJ280"/>
    <mergeCell ref="DK280:DL280"/>
    <mergeCell ref="DV280:DZ280"/>
    <mergeCell ref="EA280:ED280"/>
    <mergeCell ref="EE280:EF280"/>
    <mergeCell ref="F300:Q300"/>
    <mergeCell ref="Z300:AK300"/>
    <mergeCell ref="AT300:BE300"/>
    <mergeCell ref="BN300:BY300"/>
    <mergeCell ref="CH300:CS300"/>
    <mergeCell ref="DB300:DM300"/>
    <mergeCell ref="DV300:EG300"/>
    <mergeCell ref="F301:J301"/>
    <mergeCell ref="K301:N301"/>
    <mergeCell ref="O301:P301"/>
    <mergeCell ref="Z301:AD301"/>
    <mergeCell ref="AE301:AH301"/>
    <mergeCell ref="AI301:AJ301"/>
    <mergeCell ref="AT301:AX301"/>
    <mergeCell ref="AY301:BB301"/>
    <mergeCell ref="BC301:BD301"/>
    <mergeCell ref="BN301:BR301"/>
    <mergeCell ref="BS301:BV301"/>
    <mergeCell ref="BW301:BX301"/>
    <mergeCell ref="CH301:CL301"/>
    <mergeCell ref="CM301:CP301"/>
    <mergeCell ref="CQ301:CR301"/>
    <mergeCell ref="DB301:DF301"/>
    <mergeCell ref="DG301:DJ301"/>
    <mergeCell ref="DK301:DL301"/>
    <mergeCell ref="DV301:DZ301"/>
    <mergeCell ref="EA301:ED301"/>
    <mergeCell ref="EE301:EF301"/>
    <mergeCell ref="F317:Q317"/>
    <mergeCell ref="Z317:AK317"/>
    <mergeCell ref="AT317:BE317"/>
    <mergeCell ref="BN317:BY317"/>
    <mergeCell ref="CH317:CS317"/>
    <mergeCell ref="DB317:DM317"/>
    <mergeCell ref="DV317:EG317"/>
    <mergeCell ref="F318:J318"/>
    <mergeCell ref="K318:N318"/>
    <mergeCell ref="O318:P318"/>
    <mergeCell ref="Z318:AD318"/>
    <mergeCell ref="AE318:AH318"/>
    <mergeCell ref="AI318:AJ318"/>
    <mergeCell ref="AT318:AX318"/>
    <mergeCell ref="AY318:BB318"/>
    <mergeCell ref="BC318:BD318"/>
    <mergeCell ref="BN318:BR318"/>
    <mergeCell ref="BS318:BV318"/>
    <mergeCell ref="BW318:BX318"/>
    <mergeCell ref="CH318:CL318"/>
    <mergeCell ref="CM318:CP318"/>
    <mergeCell ref="CQ318:CR318"/>
    <mergeCell ref="DB318:DF318"/>
    <mergeCell ref="DG318:DJ318"/>
    <mergeCell ref="DK318:DL318"/>
    <mergeCell ref="DV318:DZ318"/>
    <mergeCell ref="EA318:ED318"/>
    <mergeCell ref="EE318:EF318"/>
    <mergeCell ref="F334:S334"/>
    <mergeCell ref="Z334:AM334"/>
    <mergeCell ref="AT334:BG334"/>
    <mergeCell ref="BN334:CA334"/>
    <mergeCell ref="CH334:CU334"/>
    <mergeCell ref="DB334:DO334"/>
    <mergeCell ref="DV334:EI334"/>
    <mergeCell ref="F335:I335"/>
    <mergeCell ref="J335:M335"/>
    <mergeCell ref="N335:P335"/>
    <mergeCell ref="Z335:AC335"/>
    <mergeCell ref="AD335:AG335"/>
    <mergeCell ref="AH335:AJ335"/>
    <mergeCell ref="AT335:AW335"/>
    <mergeCell ref="AX335:BA335"/>
    <mergeCell ref="BB335:BD335"/>
    <mergeCell ref="BN335:BQ335"/>
    <mergeCell ref="BR335:BU335"/>
    <mergeCell ref="BV335:BX335"/>
    <mergeCell ref="CH335:CK335"/>
    <mergeCell ref="CL335:CO335"/>
    <mergeCell ref="CP335:CR335"/>
    <mergeCell ref="DB335:DE335"/>
    <mergeCell ref="DF335:DI335"/>
    <mergeCell ref="DJ335:DL335"/>
    <mergeCell ref="DV335:DY335"/>
    <mergeCell ref="DZ335:EC335"/>
    <mergeCell ref="ED335:EF335"/>
    <mergeCell ref="F348:T348"/>
    <mergeCell ref="Z348:AN348"/>
    <mergeCell ref="AT348:BH348"/>
    <mergeCell ref="BN348:CB348"/>
    <mergeCell ref="CH348:CV348"/>
    <mergeCell ref="DB348:DP348"/>
    <mergeCell ref="DV348:EJ348"/>
    <mergeCell ref="G349:J349"/>
    <mergeCell ref="K349:M349"/>
    <mergeCell ref="N349:P349"/>
    <mergeCell ref="AA349:AD349"/>
    <mergeCell ref="AE349:AG349"/>
    <mergeCell ref="AH349:AJ349"/>
    <mergeCell ref="AU349:AX349"/>
    <mergeCell ref="AY349:BA349"/>
    <mergeCell ref="BB349:BD349"/>
    <mergeCell ref="BO349:BR349"/>
    <mergeCell ref="BS349:BU349"/>
    <mergeCell ref="BV349:BX349"/>
    <mergeCell ref="CI349:CL349"/>
    <mergeCell ref="CM349:CO349"/>
    <mergeCell ref="CP349:CR349"/>
    <mergeCell ref="DC349:DF349"/>
    <mergeCell ref="DG349:DI349"/>
    <mergeCell ref="DJ349:DL349"/>
    <mergeCell ref="DW349:DZ349"/>
    <mergeCell ref="EA349:EC349"/>
    <mergeCell ref="ED349:EF349"/>
    <mergeCell ref="F357:T357"/>
    <mergeCell ref="Z357:AN357"/>
    <mergeCell ref="AT357:BH357"/>
    <mergeCell ref="BN357:CB357"/>
    <mergeCell ref="CH357:CV357"/>
    <mergeCell ref="DB357:DP357"/>
    <mergeCell ref="DV357:EJ357"/>
    <mergeCell ref="G358:J358"/>
    <mergeCell ref="K358:M358"/>
    <mergeCell ref="N358:P358"/>
    <mergeCell ref="AA358:AD358"/>
    <mergeCell ref="AE358:AG358"/>
    <mergeCell ref="AH358:AJ358"/>
    <mergeCell ref="AU358:AX358"/>
    <mergeCell ref="AY358:BA358"/>
    <mergeCell ref="BB358:BD358"/>
    <mergeCell ref="BO358:BR358"/>
    <mergeCell ref="BS358:BU358"/>
    <mergeCell ref="BV358:BX358"/>
    <mergeCell ref="CI358:CL358"/>
    <mergeCell ref="CM358:CO358"/>
    <mergeCell ref="CP358:CR358"/>
    <mergeCell ref="DC358:DF358"/>
    <mergeCell ref="DG358:DI358"/>
    <mergeCell ref="DJ358:DL358"/>
    <mergeCell ref="DW358:DZ358"/>
    <mergeCell ref="EA358:EC358"/>
    <mergeCell ref="ED358:EF358"/>
    <mergeCell ref="F366:S366"/>
    <mergeCell ref="Z366:AM366"/>
    <mergeCell ref="AT366:BG366"/>
    <mergeCell ref="BN366:CA366"/>
    <mergeCell ref="CH366:CU366"/>
    <mergeCell ref="DB366:DO366"/>
    <mergeCell ref="DV366:EI366"/>
    <mergeCell ref="F367:I367"/>
    <mergeCell ref="J367:M367"/>
    <mergeCell ref="N367:P367"/>
    <mergeCell ref="Z367:AC367"/>
    <mergeCell ref="AD367:AG367"/>
    <mergeCell ref="AH367:AJ367"/>
    <mergeCell ref="AT367:AW367"/>
    <mergeCell ref="AX367:BA367"/>
    <mergeCell ref="BB367:BD367"/>
    <mergeCell ref="BN367:BQ367"/>
    <mergeCell ref="BR367:BU367"/>
    <mergeCell ref="BV367:BX367"/>
    <mergeCell ref="CH367:CK367"/>
    <mergeCell ref="CL367:CO367"/>
    <mergeCell ref="CP367:CR367"/>
    <mergeCell ref="DB367:DE367"/>
    <mergeCell ref="DF367:DI367"/>
    <mergeCell ref="DJ367:DL367"/>
    <mergeCell ref="DV367:DY367"/>
    <mergeCell ref="DZ367:EC367"/>
    <mergeCell ref="ED367:EF367"/>
    <mergeCell ref="F380:S380"/>
    <mergeCell ref="Z380:AM380"/>
    <mergeCell ref="AT380:BG380"/>
    <mergeCell ref="BN380:CA380"/>
    <mergeCell ref="CH380:CU380"/>
    <mergeCell ref="DB380:DO380"/>
    <mergeCell ref="DV380:EI380"/>
    <mergeCell ref="F381:I381"/>
    <mergeCell ref="J381:M381"/>
    <mergeCell ref="N381:P381"/>
    <mergeCell ref="Z381:AC381"/>
    <mergeCell ref="AD381:AG381"/>
    <mergeCell ref="AH381:AJ381"/>
    <mergeCell ref="AT381:AW381"/>
    <mergeCell ref="AX381:BA381"/>
    <mergeCell ref="BB381:BD381"/>
    <mergeCell ref="BN381:BQ381"/>
    <mergeCell ref="BR381:BU381"/>
    <mergeCell ref="BV381:BX381"/>
    <mergeCell ref="CH381:CK381"/>
    <mergeCell ref="CL381:CO381"/>
    <mergeCell ref="CP381:CR381"/>
    <mergeCell ref="DB381:DE381"/>
    <mergeCell ref="DF381:DI381"/>
    <mergeCell ref="DJ381:DL381"/>
    <mergeCell ref="DV381:DY381"/>
    <mergeCell ref="DZ381:EC381"/>
    <mergeCell ref="ED381:EF381"/>
    <mergeCell ref="F390:Q390"/>
    <mergeCell ref="Z390:AK390"/>
    <mergeCell ref="AT390:BE390"/>
    <mergeCell ref="BN390:BY390"/>
    <mergeCell ref="CH390:CS390"/>
    <mergeCell ref="DB390:DM390"/>
    <mergeCell ref="DV390:EG390"/>
    <mergeCell ref="F391:J391"/>
    <mergeCell ref="K391:N391"/>
    <mergeCell ref="O391:P391"/>
    <mergeCell ref="Z391:AD391"/>
    <mergeCell ref="AE391:AH391"/>
    <mergeCell ref="AI391:AJ391"/>
    <mergeCell ref="AT391:AX391"/>
    <mergeCell ref="AY391:BB391"/>
    <mergeCell ref="BC391:BD391"/>
    <mergeCell ref="BN391:BR391"/>
    <mergeCell ref="BS391:BV391"/>
    <mergeCell ref="BW391:BX391"/>
    <mergeCell ref="CH391:CL391"/>
    <mergeCell ref="CM391:CP391"/>
    <mergeCell ref="CQ391:CR391"/>
    <mergeCell ref="DB391:DF391"/>
    <mergeCell ref="DG391:DJ391"/>
    <mergeCell ref="DK391:DL391"/>
    <mergeCell ref="DV391:DZ391"/>
    <mergeCell ref="EA391:ED391"/>
    <mergeCell ref="EE391:EF391"/>
    <mergeCell ref="F411:Q411"/>
    <mergeCell ref="Z411:AK411"/>
    <mergeCell ref="AT411:BE411"/>
    <mergeCell ref="BN411:BY411"/>
    <mergeCell ref="CH411:CS411"/>
    <mergeCell ref="DB411:DM411"/>
    <mergeCell ref="DV411:EG411"/>
    <mergeCell ref="F412:J412"/>
    <mergeCell ref="K412:N412"/>
    <mergeCell ref="O412:P412"/>
    <mergeCell ref="Z412:AD412"/>
    <mergeCell ref="AE412:AH412"/>
    <mergeCell ref="AI412:AJ412"/>
    <mergeCell ref="AT412:AX412"/>
    <mergeCell ref="AY412:BB412"/>
    <mergeCell ref="BC412:BD412"/>
    <mergeCell ref="BN412:BR412"/>
    <mergeCell ref="BS412:BV412"/>
    <mergeCell ref="BW412:BX412"/>
    <mergeCell ref="CH412:CL412"/>
    <mergeCell ref="CM412:CP412"/>
    <mergeCell ref="CQ412:CR412"/>
    <mergeCell ref="DB412:DF412"/>
    <mergeCell ref="DG412:DJ412"/>
    <mergeCell ref="DK412:DL412"/>
    <mergeCell ref="DV412:DZ412"/>
    <mergeCell ref="EA412:ED412"/>
    <mergeCell ref="EE412:EF412"/>
    <mergeCell ref="F428:Q428"/>
    <mergeCell ref="Z428:AK428"/>
    <mergeCell ref="AT428:BE428"/>
    <mergeCell ref="BN428:BY428"/>
    <mergeCell ref="CH428:CS428"/>
    <mergeCell ref="DB428:DM428"/>
    <mergeCell ref="DV428:EG428"/>
    <mergeCell ref="F429:J429"/>
    <mergeCell ref="K429:N429"/>
    <mergeCell ref="O429:P429"/>
    <mergeCell ref="Z429:AD429"/>
    <mergeCell ref="AE429:AH429"/>
    <mergeCell ref="AI429:AJ429"/>
    <mergeCell ref="AT429:AX429"/>
    <mergeCell ref="AY429:BB429"/>
    <mergeCell ref="BC429:BD429"/>
    <mergeCell ref="BN429:BR429"/>
    <mergeCell ref="BS429:BV429"/>
    <mergeCell ref="BW429:BX429"/>
    <mergeCell ref="CH429:CL429"/>
    <mergeCell ref="CM429:CP429"/>
    <mergeCell ref="CQ429:CR429"/>
    <mergeCell ref="DB429:DF429"/>
    <mergeCell ref="DG429:DJ429"/>
    <mergeCell ref="DK429:DL429"/>
    <mergeCell ref="DV429:DZ429"/>
    <mergeCell ref="EA429:ED429"/>
    <mergeCell ref="EE429:EF429"/>
    <mergeCell ref="F445:S445"/>
    <mergeCell ref="Z445:AM445"/>
    <mergeCell ref="AT445:BG445"/>
    <mergeCell ref="BN445:CA445"/>
    <mergeCell ref="CH445:CU445"/>
    <mergeCell ref="DB445:DO445"/>
    <mergeCell ref="DV445:EI445"/>
    <mergeCell ref="F446:I446"/>
    <mergeCell ref="J446:M446"/>
    <mergeCell ref="N446:P446"/>
    <mergeCell ref="Z446:AC446"/>
    <mergeCell ref="AD446:AG446"/>
    <mergeCell ref="AH446:AJ446"/>
    <mergeCell ref="AT446:AW446"/>
    <mergeCell ref="AX446:BA446"/>
    <mergeCell ref="BB446:BD446"/>
    <mergeCell ref="BN446:BQ446"/>
    <mergeCell ref="BR446:BU446"/>
    <mergeCell ref="BV446:BX446"/>
    <mergeCell ref="CH446:CK446"/>
    <mergeCell ref="CL446:CO446"/>
    <mergeCell ref="CP446:CR446"/>
    <mergeCell ref="DB446:DE446"/>
    <mergeCell ref="DF446:DI446"/>
    <mergeCell ref="DJ446:DL446"/>
    <mergeCell ref="DV446:DY446"/>
    <mergeCell ref="DZ446:EC446"/>
    <mergeCell ref="ED446:EF446"/>
    <mergeCell ref="F459:T459"/>
    <mergeCell ref="Z459:AN459"/>
    <mergeCell ref="AT459:BH459"/>
    <mergeCell ref="BN459:CB459"/>
    <mergeCell ref="CH459:CV459"/>
    <mergeCell ref="DB459:DP459"/>
    <mergeCell ref="DV459:EJ459"/>
    <mergeCell ref="G460:J460"/>
    <mergeCell ref="K460:M460"/>
    <mergeCell ref="N460:P460"/>
    <mergeCell ref="AA460:AD460"/>
    <mergeCell ref="AE460:AG460"/>
    <mergeCell ref="AH460:AJ460"/>
    <mergeCell ref="AU460:AX460"/>
    <mergeCell ref="AY460:BA460"/>
    <mergeCell ref="BB460:BD460"/>
    <mergeCell ref="BO460:BR460"/>
    <mergeCell ref="BS460:BU460"/>
    <mergeCell ref="BV460:BX460"/>
    <mergeCell ref="CI460:CL460"/>
    <mergeCell ref="CM460:CO460"/>
    <mergeCell ref="CP460:CR460"/>
    <mergeCell ref="DC460:DF460"/>
    <mergeCell ref="DG460:DI460"/>
    <mergeCell ref="DJ460:DL460"/>
    <mergeCell ref="DW460:DZ460"/>
    <mergeCell ref="EA460:EC460"/>
    <mergeCell ref="ED460:EF460"/>
    <mergeCell ref="F468:T468"/>
    <mergeCell ref="Z468:AN468"/>
    <mergeCell ref="AT468:BH468"/>
    <mergeCell ref="BN468:CB468"/>
    <mergeCell ref="CH468:CV468"/>
    <mergeCell ref="DB468:DP468"/>
    <mergeCell ref="DV468:EJ468"/>
    <mergeCell ref="G469:J469"/>
    <mergeCell ref="K469:M469"/>
    <mergeCell ref="N469:P469"/>
    <mergeCell ref="AA469:AD469"/>
    <mergeCell ref="AE469:AG469"/>
    <mergeCell ref="AH469:AJ469"/>
    <mergeCell ref="AU469:AX469"/>
    <mergeCell ref="AY469:BA469"/>
    <mergeCell ref="BB469:BD469"/>
    <mergeCell ref="BO469:BR469"/>
    <mergeCell ref="BS469:BU469"/>
    <mergeCell ref="BV469:BX469"/>
    <mergeCell ref="CI469:CL469"/>
    <mergeCell ref="CM469:CO469"/>
    <mergeCell ref="CP469:CR469"/>
    <mergeCell ref="DC469:DF469"/>
    <mergeCell ref="DG469:DI469"/>
    <mergeCell ref="DJ469:DL469"/>
    <mergeCell ref="DW469:DZ469"/>
    <mergeCell ref="EA469:EC469"/>
    <mergeCell ref="ED469:EF469"/>
    <mergeCell ref="F477:S477"/>
    <mergeCell ref="Z477:AM477"/>
    <mergeCell ref="AT477:BG477"/>
    <mergeCell ref="BN477:CA477"/>
    <mergeCell ref="CH477:CU477"/>
    <mergeCell ref="DB477:DO477"/>
    <mergeCell ref="DV477:EI477"/>
    <mergeCell ref="F478:I478"/>
    <mergeCell ref="J478:M478"/>
    <mergeCell ref="N478:P478"/>
    <mergeCell ref="Z478:AC478"/>
    <mergeCell ref="AD478:AG478"/>
    <mergeCell ref="AH478:AJ478"/>
    <mergeCell ref="AT478:AW478"/>
    <mergeCell ref="AX478:BA478"/>
    <mergeCell ref="BB478:BD478"/>
    <mergeCell ref="BN478:BQ478"/>
    <mergeCell ref="BR478:BU478"/>
    <mergeCell ref="BV478:BX478"/>
    <mergeCell ref="CH478:CK478"/>
    <mergeCell ref="CL478:CO478"/>
    <mergeCell ref="CP478:CR478"/>
    <mergeCell ref="DB478:DE478"/>
    <mergeCell ref="DF478:DI478"/>
    <mergeCell ref="DJ478:DL478"/>
    <mergeCell ref="DV478:DY478"/>
    <mergeCell ref="DZ478:EC478"/>
    <mergeCell ref="ED478:EF478"/>
    <mergeCell ref="F491:S491"/>
    <mergeCell ref="Z491:AM491"/>
    <mergeCell ref="AT491:BG491"/>
    <mergeCell ref="BN491:CA491"/>
    <mergeCell ref="CH491:CU491"/>
    <mergeCell ref="DB491:DO491"/>
    <mergeCell ref="DV491:EI491"/>
    <mergeCell ref="F492:I492"/>
    <mergeCell ref="J492:M492"/>
    <mergeCell ref="N492:P492"/>
    <mergeCell ref="Z492:AC492"/>
    <mergeCell ref="AD492:AG492"/>
    <mergeCell ref="AH492:AJ492"/>
    <mergeCell ref="AT492:AW492"/>
    <mergeCell ref="AX492:BA492"/>
    <mergeCell ref="BB492:BD492"/>
    <mergeCell ref="BN492:BQ492"/>
    <mergeCell ref="BR492:BU492"/>
    <mergeCell ref="BV492:BX492"/>
    <mergeCell ref="CH492:CK492"/>
    <mergeCell ref="CL492:CO492"/>
    <mergeCell ref="CP492:CR492"/>
    <mergeCell ref="DB492:DE492"/>
    <mergeCell ref="DF492:DI492"/>
    <mergeCell ref="DJ492:DL492"/>
    <mergeCell ref="DV492:DY492"/>
    <mergeCell ref="DZ492:EC492"/>
    <mergeCell ref="ED492:EF492"/>
    <mergeCell ref="F501:Q501"/>
    <mergeCell ref="Z501:AK501"/>
    <mergeCell ref="AT501:BE501"/>
    <mergeCell ref="BN501:BY501"/>
    <mergeCell ref="CH501:CS501"/>
    <mergeCell ref="DB501:DM501"/>
    <mergeCell ref="DV501:EG501"/>
    <mergeCell ref="F502:J502"/>
    <mergeCell ref="K502:N502"/>
    <mergeCell ref="O502:P502"/>
    <mergeCell ref="Z502:AD502"/>
    <mergeCell ref="AE502:AH502"/>
    <mergeCell ref="AI502:AJ502"/>
    <mergeCell ref="AT502:AX502"/>
    <mergeCell ref="AY502:BB502"/>
    <mergeCell ref="BC502:BD502"/>
    <mergeCell ref="BN502:BR502"/>
    <mergeCell ref="BS502:BV502"/>
    <mergeCell ref="BW502:BX502"/>
    <mergeCell ref="CH502:CL502"/>
    <mergeCell ref="CM502:CP502"/>
    <mergeCell ref="CQ502:CR502"/>
    <mergeCell ref="DB502:DF502"/>
    <mergeCell ref="DG502:DJ502"/>
    <mergeCell ref="DK502:DL502"/>
    <mergeCell ref="DV502:DZ502"/>
    <mergeCell ref="EA502:ED502"/>
    <mergeCell ref="EE502:EF502"/>
    <mergeCell ref="F522:Q522"/>
    <mergeCell ref="Z522:AK522"/>
    <mergeCell ref="AT522:BE522"/>
    <mergeCell ref="BN522:BY522"/>
    <mergeCell ref="CH522:CS522"/>
    <mergeCell ref="DB522:DM522"/>
    <mergeCell ref="DV522:EG522"/>
    <mergeCell ref="F523:J523"/>
    <mergeCell ref="K523:N523"/>
    <mergeCell ref="O523:P523"/>
    <mergeCell ref="Z523:AD523"/>
    <mergeCell ref="AE523:AH523"/>
    <mergeCell ref="AI523:AJ523"/>
    <mergeCell ref="AT523:AX523"/>
    <mergeCell ref="AY523:BB523"/>
    <mergeCell ref="BC523:BD523"/>
    <mergeCell ref="BN523:BR523"/>
    <mergeCell ref="BS523:BV523"/>
    <mergeCell ref="BW523:BX523"/>
    <mergeCell ref="CH523:CL523"/>
    <mergeCell ref="CM523:CP523"/>
    <mergeCell ref="CQ523:CR523"/>
    <mergeCell ref="DB523:DF523"/>
    <mergeCell ref="DG523:DJ523"/>
    <mergeCell ref="DK523:DL523"/>
    <mergeCell ref="DV523:DZ523"/>
    <mergeCell ref="EA523:ED523"/>
    <mergeCell ref="EE523:EF523"/>
    <mergeCell ref="F539:Q539"/>
    <mergeCell ref="Z539:AK539"/>
    <mergeCell ref="AT539:BE539"/>
    <mergeCell ref="BN539:BY539"/>
    <mergeCell ref="CH539:CS539"/>
    <mergeCell ref="DB539:DM539"/>
    <mergeCell ref="DV539:EG539"/>
    <mergeCell ref="F540:J540"/>
    <mergeCell ref="K540:N540"/>
    <mergeCell ref="O540:P540"/>
    <mergeCell ref="Z540:AD540"/>
    <mergeCell ref="AE540:AH540"/>
    <mergeCell ref="AI540:AJ540"/>
    <mergeCell ref="AT540:AX540"/>
    <mergeCell ref="AY540:BB540"/>
    <mergeCell ref="BC540:BD540"/>
    <mergeCell ref="BN540:BR540"/>
    <mergeCell ref="BS540:BV540"/>
    <mergeCell ref="BW540:BX540"/>
    <mergeCell ref="CH540:CL540"/>
    <mergeCell ref="CM540:CP540"/>
    <mergeCell ref="CQ540:CR540"/>
    <mergeCell ref="DB540:DF540"/>
    <mergeCell ref="DG540:DJ540"/>
    <mergeCell ref="DK540:DL540"/>
    <mergeCell ref="DV540:DZ540"/>
    <mergeCell ref="EA540:ED540"/>
    <mergeCell ref="EE540:EF540"/>
    <mergeCell ref="F556:S556"/>
    <mergeCell ref="Z556:AM556"/>
    <mergeCell ref="AT556:BG556"/>
    <mergeCell ref="BN556:CA556"/>
    <mergeCell ref="CH556:CU556"/>
    <mergeCell ref="DB556:DO556"/>
    <mergeCell ref="DV556:EI556"/>
    <mergeCell ref="F557:I557"/>
    <mergeCell ref="J557:M557"/>
    <mergeCell ref="N557:P557"/>
    <mergeCell ref="Z557:AC557"/>
    <mergeCell ref="AD557:AG557"/>
    <mergeCell ref="AH557:AJ557"/>
    <mergeCell ref="AT557:AW557"/>
    <mergeCell ref="AX557:BA557"/>
    <mergeCell ref="BB557:BD557"/>
    <mergeCell ref="BN557:BQ557"/>
    <mergeCell ref="BR557:BU557"/>
    <mergeCell ref="BV557:BX557"/>
    <mergeCell ref="CH557:CK557"/>
    <mergeCell ref="CL557:CO557"/>
    <mergeCell ref="CP557:CR557"/>
    <mergeCell ref="DB557:DE557"/>
    <mergeCell ref="DF557:DI557"/>
    <mergeCell ref="DJ557:DL557"/>
    <mergeCell ref="DV557:DY557"/>
    <mergeCell ref="DZ557:EC557"/>
    <mergeCell ref="ED557:EF557"/>
    <mergeCell ref="F570:T570"/>
    <mergeCell ref="Z570:AN570"/>
    <mergeCell ref="AT570:BH570"/>
    <mergeCell ref="BN570:CB570"/>
    <mergeCell ref="CH570:CV570"/>
    <mergeCell ref="DB570:DP570"/>
    <mergeCell ref="DV570:EJ570"/>
    <mergeCell ref="G571:J571"/>
    <mergeCell ref="K571:M571"/>
    <mergeCell ref="N571:P571"/>
    <mergeCell ref="AA571:AD571"/>
    <mergeCell ref="AE571:AG571"/>
    <mergeCell ref="AH571:AJ571"/>
    <mergeCell ref="AU571:AX571"/>
    <mergeCell ref="AY571:BA571"/>
    <mergeCell ref="BB571:BD571"/>
    <mergeCell ref="BO571:BR571"/>
    <mergeCell ref="BS571:BU571"/>
    <mergeCell ref="BV571:BX571"/>
    <mergeCell ref="CI571:CL571"/>
    <mergeCell ref="CM571:CO571"/>
    <mergeCell ref="CP571:CR571"/>
    <mergeCell ref="DC571:DF571"/>
    <mergeCell ref="DG571:DI571"/>
    <mergeCell ref="DJ571:DL571"/>
    <mergeCell ref="DW571:DZ571"/>
    <mergeCell ref="EA571:EC571"/>
    <mergeCell ref="ED571:EF571"/>
    <mergeCell ref="F579:T579"/>
    <mergeCell ref="Z579:AN579"/>
    <mergeCell ref="AT579:BH579"/>
    <mergeCell ref="BN579:CB579"/>
    <mergeCell ref="CH579:CV579"/>
    <mergeCell ref="DB579:DP579"/>
    <mergeCell ref="DV579:EJ579"/>
    <mergeCell ref="G580:J580"/>
    <mergeCell ref="K580:M580"/>
    <mergeCell ref="N580:P580"/>
    <mergeCell ref="AA580:AD580"/>
    <mergeCell ref="AE580:AG580"/>
    <mergeCell ref="AH580:AJ580"/>
    <mergeCell ref="AU580:AX580"/>
    <mergeCell ref="AY580:BA580"/>
    <mergeCell ref="BB580:BD580"/>
    <mergeCell ref="BO580:BR580"/>
    <mergeCell ref="BS580:BU580"/>
    <mergeCell ref="BV580:BX580"/>
    <mergeCell ref="CI580:CL580"/>
    <mergeCell ref="CM580:CO580"/>
    <mergeCell ref="CP580:CR580"/>
    <mergeCell ref="DC580:DF580"/>
    <mergeCell ref="DG580:DI580"/>
    <mergeCell ref="DJ580:DL580"/>
    <mergeCell ref="DW580:DZ580"/>
    <mergeCell ref="EA580:EC580"/>
    <mergeCell ref="ED580:EF580"/>
    <mergeCell ref="F588:S588"/>
    <mergeCell ref="Z588:AM588"/>
    <mergeCell ref="AT588:BG588"/>
    <mergeCell ref="BN588:CA588"/>
    <mergeCell ref="CH588:CU588"/>
    <mergeCell ref="DB588:DO588"/>
    <mergeCell ref="DV588:EI588"/>
    <mergeCell ref="F589:I589"/>
    <mergeCell ref="J589:M589"/>
    <mergeCell ref="N589:P589"/>
    <mergeCell ref="Z589:AC589"/>
    <mergeCell ref="AD589:AG589"/>
    <mergeCell ref="AH589:AJ589"/>
    <mergeCell ref="AT589:AW589"/>
    <mergeCell ref="AX589:BA589"/>
    <mergeCell ref="BB589:BD589"/>
    <mergeCell ref="BN589:BQ589"/>
    <mergeCell ref="BR589:BU589"/>
    <mergeCell ref="BV589:BX589"/>
    <mergeCell ref="CH589:CK589"/>
    <mergeCell ref="CL589:CO589"/>
    <mergeCell ref="CP589:CR589"/>
    <mergeCell ref="DB589:DE589"/>
    <mergeCell ref="DF589:DI589"/>
    <mergeCell ref="DJ589:DL589"/>
    <mergeCell ref="DV589:DY589"/>
    <mergeCell ref="DZ589:EC589"/>
    <mergeCell ref="ED589:EF589"/>
    <mergeCell ref="F602:S602"/>
    <mergeCell ref="Z602:AM602"/>
    <mergeCell ref="AT602:BG602"/>
    <mergeCell ref="BN602:CA602"/>
    <mergeCell ref="CH602:CU602"/>
    <mergeCell ref="DB602:DO602"/>
    <mergeCell ref="DV602:EI602"/>
    <mergeCell ref="F603:I603"/>
    <mergeCell ref="J603:M603"/>
    <mergeCell ref="N603:P603"/>
    <mergeCell ref="Z603:AC603"/>
    <mergeCell ref="AD603:AG603"/>
    <mergeCell ref="AH603:AJ603"/>
    <mergeCell ref="AT603:AW603"/>
    <mergeCell ref="AX603:BA603"/>
    <mergeCell ref="BB603:BD603"/>
    <mergeCell ref="BN603:BQ603"/>
    <mergeCell ref="BR603:BU603"/>
    <mergeCell ref="BV603:BX603"/>
    <mergeCell ref="CH603:CK603"/>
    <mergeCell ref="CL603:CO603"/>
    <mergeCell ref="CP603:CR603"/>
    <mergeCell ref="DB603:DE603"/>
    <mergeCell ref="DF603:DI603"/>
    <mergeCell ref="DJ603:DL603"/>
    <mergeCell ref="DV603:DY603"/>
    <mergeCell ref="DZ603:EC603"/>
    <mergeCell ref="ED603:EF603"/>
    <mergeCell ref="F612:Q612"/>
    <mergeCell ref="Z612:AK612"/>
    <mergeCell ref="AT612:BE612"/>
    <mergeCell ref="BN612:BY612"/>
    <mergeCell ref="CH612:CS612"/>
    <mergeCell ref="DB612:DM612"/>
    <mergeCell ref="DV612:EG612"/>
    <mergeCell ref="F613:J613"/>
    <mergeCell ref="K613:N613"/>
    <mergeCell ref="O613:P613"/>
    <mergeCell ref="Z613:AD613"/>
    <mergeCell ref="AE613:AH613"/>
    <mergeCell ref="AI613:AJ613"/>
    <mergeCell ref="AT613:AX613"/>
    <mergeCell ref="AY613:BB613"/>
    <mergeCell ref="BC613:BD613"/>
    <mergeCell ref="BN613:BR613"/>
    <mergeCell ref="BS613:BV613"/>
    <mergeCell ref="BW613:BX613"/>
    <mergeCell ref="CH613:CL613"/>
    <mergeCell ref="CM613:CP613"/>
    <mergeCell ref="CQ613:CR613"/>
    <mergeCell ref="DB613:DF613"/>
    <mergeCell ref="DG613:DJ613"/>
    <mergeCell ref="DK613:DL613"/>
    <mergeCell ref="DV613:DZ613"/>
    <mergeCell ref="EA613:ED613"/>
    <mergeCell ref="EE613:EF613"/>
    <mergeCell ref="F633:Q633"/>
    <mergeCell ref="Z633:AK633"/>
    <mergeCell ref="AT633:BE633"/>
    <mergeCell ref="BN633:BY633"/>
    <mergeCell ref="CH633:CS633"/>
    <mergeCell ref="DB633:DM633"/>
    <mergeCell ref="DV633:EG633"/>
    <mergeCell ref="F634:J634"/>
    <mergeCell ref="K634:N634"/>
    <mergeCell ref="O634:P634"/>
    <mergeCell ref="Z634:AD634"/>
    <mergeCell ref="AE634:AH634"/>
    <mergeCell ref="AI634:AJ634"/>
    <mergeCell ref="AT634:AX634"/>
    <mergeCell ref="AY634:BB634"/>
    <mergeCell ref="BC634:BD634"/>
    <mergeCell ref="BN634:BR634"/>
    <mergeCell ref="BS634:BV634"/>
    <mergeCell ref="BW634:BX634"/>
    <mergeCell ref="CH634:CL634"/>
    <mergeCell ref="CM634:CP634"/>
    <mergeCell ref="CQ634:CR634"/>
    <mergeCell ref="DB634:DF634"/>
    <mergeCell ref="DG634:DJ634"/>
    <mergeCell ref="DK634:DL634"/>
    <mergeCell ref="DV634:DZ634"/>
    <mergeCell ref="EA634:ED634"/>
    <mergeCell ref="EE634:EF634"/>
    <mergeCell ref="F650:Q650"/>
    <mergeCell ref="Z650:AK650"/>
    <mergeCell ref="AT650:BE650"/>
    <mergeCell ref="BN650:BY650"/>
    <mergeCell ref="CH650:CS650"/>
    <mergeCell ref="DB650:DM650"/>
    <mergeCell ref="DV650:EG650"/>
    <mergeCell ref="F651:J651"/>
    <mergeCell ref="K651:N651"/>
    <mergeCell ref="O651:P651"/>
    <mergeCell ref="Z651:AD651"/>
    <mergeCell ref="AE651:AH651"/>
    <mergeCell ref="AI651:AJ651"/>
    <mergeCell ref="AT651:AX651"/>
    <mergeCell ref="AY651:BB651"/>
    <mergeCell ref="BC651:BD651"/>
    <mergeCell ref="BN651:BR651"/>
    <mergeCell ref="BS651:BV651"/>
    <mergeCell ref="BW651:BX651"/>
    <mergeCell ref="CH651:CL651"/>
    <mergeCell ref="CM651:CP651"/>
    <mergeCell ref="CQ651:CR651"/>
    <mergeCell ref="DB651:DF651"/>
    <mergeCell ref="DG651:DJ651"/>
    <mergeCell ref="DK651:DL651"/>
    <mergeCell ref="DV651:DZ651"/>
    <mergeCell ref="EA651:ED651"/>
    <mergeCell ref="EE651:EF651"/>
    <mergeCell ref="F667:S667"/>
    <mergeCell ref="Z667:AM667"/>
    <mergeCell ref="AT667:BG667"/>
    <mergeCell ref="BN667:CA667"/>
    <mergeCell ref="CH667:CU667"/>
    <mergeCell ref="DB667:DO667"/>
    <mergeCell ref="DV667:EI667"/>
    <mergeCell ref="F668:I668"/>
    <mergeCell ref="J668:M668"/>
    <mergeCell ref="N668:P668"/>
    <mergeCell ref="Z668:AC668"/>
    <mergeCell ref="AD668:AG668"/>
    <mergeCell ref="AH668:AJ668"/>
    <mergeCell ref="AT668:AW668"/>
    <mergeCell ref="AX668:BA668"/>
    <mergeCell ref="BB668:BD668"/>
    <mergeCell ref="BN668:BQ668"/>
    <mergeCell ref="BR668:BU668"/>
    <mergeCell ref="BV668:BX668"/>
    <mergeCell ref="CH668:CK668"/>
    <mergeCell ref="CL668:CO668"/>
    <mergeCell ref="CP668:CR668"/>
    <mergeCell ref="DB668:DE668"/>
    <mergeCell ref="DF668:DI668"/>
    <mergeCell ref="DJ668:DL668"/>
    <mergeCell ref="DV668:DY668"/>
    <mergeCell ref="DZ668:EC668"/>
    <mergeCell ref="ED668:EF668"/>
    <mergeCell ref="F681:T681"/>
    <mergeCell ref="Z681:AN681"/>
    <mergeCell ref="AT681:BH681"/>
    <mergeCell ref="BN681:CB681"/>
    <mergeCell ref="CH681:CV681"/>
    <mergeCell ref="DB681:DP681"/>
    <mergeCell ref="DV681:EJ681"/>
    <mergeCell ref="G682:J682"/>
    <mergeCell ref="K682:M682"/>
    <mergeCell ref="N682:P682"/>
    <mergeCell ref="AA682:AD682"/>
    <mergeCell ref="AE682:AG682"/>
    <mergeCell ref="AH682:AJ682"/>
    <mergeCell ref="AU682:AX682"/>
    <mergeCell ref="AY682:BA682"/>
    <mergeCell ref="BB682:BD682"/>
    <mergeCell ref="BO682:BR682"/>
    <mergeCell ref="BS682:BU682"/>
    <mergeCell ref="BV682:BX682"/>
    <mergeCell ref="CI682:CL682"/>
    <mergeCell ref="CM682:CO682"/>
    <mergeCell ref="CP682:CR682"/>
    <mergeCell ref="DC682:DF682"/>
    <mergeCell ref="DG682:DI682"/>
    <mergeCell ref="DJ682:DL682"/>
    <mergeCell ref="DW682:DZ682"/>
    <mergeCell ref="EA682:EC682"/>
    <mergeCell ref="ED682:EF682"/>
    <mergeCell ref="F690:T690"/>
    <mergeCell ref="Z690:AN690"/>
    <mergeCell ref="AT690:BH690"/>
    <mergeCell ref="BN690:CB690"/>
    <mergeCell ref="CH690:CV690"/>
    <mergeCell ref="DB690:DP690"/>
    <mergeCell ref="DV690:EJ690"/>
    <mergeCell ref="G691:J691"/>
    <mergeCell ref="K691:M691"/>
    <mergeCell ref="N691:P691"/>
    <mergeCell ref="AA691:AD691"/>
    <mergeCell ref="AE691:AG691"/>
    <mergeCell ref="AH691:AJ691"/>
    <mergeCell ref="AU691:AX691"/>
    <mergeCell ref="AY691:BA691"/>
    <mergeCell ref="BB691:BD691"/>
    <mergeCell ref="BO691:BR691"/>
    <mergeCell ref="BS691:BU691"/>
    <mergeCell ref="BV691:BX691"/>
    <mergeCell ref="CI691:CL691"/>
    <mergeCell ref="CM691:CO691"/>
    <mergeCell ref="CP691:CR691"/>
    <mergeCell ref="DC691:DF691"/>
    <mergeCell ref="DG691:DI691"/>
    <mergeCell ref="DJ691:DL691"/>
    <mergeCell ref="DW691:DZ691"/>
    <mergeCell ref="EA691:EC691"/>
    <mergeCell ref="ED691:EF691"/>
    <mergeCell ref="F699:S699"/>
    <mergeCell ref="Z699:AM699"/>
    <mergeCell ref="AT699:BG699"/>
    <mergeCell ref="BN699:CA699"/>
    <mergeCell ref="CH699:CU699"/>
    <mergeCell ref="DB699:DO699"/>
    <mergeCell ref="DV699:EI699"/>
    <mergeCell ref="F700:I700"/>
    <mergeCell ref="J700:M700"/>
    <mergeCell ref="N700:P700"/>
    <mergeCell ref="Z700:AC700"/>
    <mergeCell ref="AD700:AG700"/>
    <mergeCell ref="AH700:AJ700"/>
    <mergeCell ref="AT700:AW700"/>
    <mergeCell ref="AX700:BA700"/>
    <mergeCell ref="BB700:BD700"/>
    <mergeCell ref="BN700:BQ700"/>
    <mergeCell ref="BR700:BU700"/>
    <mergeCell ref="BV700:BX700"/>
    <mergeCell ref="CH700:CK700"/>
    <mergeCell ref="CL700:CO700"/>
    <mergeCell ref="CP700:CR700"/>
    <mergeCell ref="DB700:DE700"/>
    <mergeCell ref="DF700:DI700"/>
    <mergeCell ref="DJ700:DL700"/>
    <mergeCell ref="DV700:DY700"/>
    <mergeCell ref="DZ700:EC700"/>
    <mergeCell ref="ED700:EF700"/>
    <mergeCell ref="F713:S713"/>
    <mergeCell ref="Z713:AM713"/>
    <mergeCell ref="AT713:BG713"/>
    <mergeCell ref="BN713:CA713"/>
    <mergeCell ref="CH713:CU713"/>
    <mergeCell ref="DB713:DO713"/>
    <mergeCell ref="DV713:EI713"/>
    <mergeCell ref="F714:I714"/>
    <mergeCell ref="J714:M714"/>
    <mergeCell ref="N714:P714"/>
    <mergeCell ref="Z714:AC714"/>
    <mergeCell ref="AD714:AG714"/>
    <mergeCell ref="AH714:AJ714"/>
    <mergeCell ref="AT714:AW714"/>
    <mergeCell ref="AX714:BA714"/>
    <mergeCell ref="BB714:BD714"/>
    <mergeCell ref="BN714:BQ714"/>
    <mergeCell ref="BR714:BU714"/>
    <mergeCell ref="BV714:BX714"/>
    <mergeCell ref="CH714:CK714"/>
    <mergeCell ref="CL714:CO714"/>
    <mergeCell ref="CP714:CR714"/>
    <mergeCell ref="DB714:DE714"/>
    <mergeCell ref="DF714:DI714"/>
    <mergeCell ref="DJ714:DL714"/>
    <mergeCell ref="DV714:DY714"/>
    <mergeCell ref="DZ714:EC714"/>
    <mergeCell ref="ED714:EF714"/>
    <mergeCell ref="F723:Q723"/>
    <mergeCell ref="Z723:AK723"/>
    <mergeCell ref="AT723:BE723"/>
    <mergeCell ref="BN723:BY723"/>
    <mergeCell ref="CH723:CS723"/>
    <mergeCell ref="DB723:DM723"/>
    <mergeCell ref="DV723:EG723"/>
    <mergeCell ref="F724:J724"/>
    <mergeCell ref="K724:N724"/>
    <mergeCell ref="O724:P724"/>
    <mergeCell ref="Z724:AD724"/>
    <mergeCell ref="AE724:AH724"/>
    <mergeCell ref="AI724:AJ724"/>
    <mergeCell ref="AT724:AX724"/>
    <mergeCell ref="AY724:BB724"/>
    <mergeCell ref="BC724:BD724"/>
    <mergeCell ref="BN724:BR724"/>
    <mergeCell ref="BS724:BV724"/>
    <mergeCell ref="BW724:BX724"/>
    <mergeCell ref="CH724:CL724"/>
    <mergeCell ref="CM724:CP724"/>
    <mergeCell ref="CQ724:CR724"/>
    <mergeCell ref="DB724:DF724"/>
    <mergeCell ref="DG724:DJ724"/>
    <mergeCell ref="DK724:DL724"/>
    <mergeCell ref="DV724:DZ724"/>
    <mergeCell ref="EA724:ED724"/>
    <mergeCell ref="EE724:EF724"/>
    <mergeCell ref="F744:Q744"/>
    <mergeCell ref="Z744:AK744"/>
    <mergeCell ref="AT744:BE744"/>
    <mergeCell ref="BN744:BY744"/>
    <mergeCell ref="CH744:CS744"/>
    <mergeCell ref="DB744:DM744"/>
    <mergeCell ref="DV744:EG744"/>
    <mergeCell ref="F745:J745"/>
    <mergeCell ref="K745:N745"/>
    <mergeCell ref="O745:P745"/>
    <mergeCell ref="Z745:AD745"/>
    <mergeCell ref="AE745:AH745"/>
    <mergeCell ref="AI745:AJ745"/>
    <mergeCell ref="AT745:AX745"/>
    <mergeCell ref="AY745:BB745"/>
    <mergeCell ref="BC745:BD745"/>
    <mergeCell ref="BN745:BR745"/>
    <mergeCell ref="BS745:BV745"/>
    <mergeCell ref="BW745:BX745"/>
    <mergeCell ref="CH745:CL745"/>
    <mergeCell ref="CM745:CP745"/>
    <mergeCell ref="CQ745:CR745"/>
    <mergeCell ref="DB745:DF745"/>
    <mergeCell ref="DG745:DJ745"/>
    <mergeCell ref="DK745:DL745"/>
    <mergeCell ref="DV745:DZ745"/>
    <mergeCell ref="EA745:ED745"/>
    <mergeCell ref="EE745:EF745"/>
    <mergeCell ref="F761:Q761"/>
    <mergeCell ref="Z761:AK761"/>
    <mergeCell ref="AT761:BE761"/>
    <mergeCell ref="BN761:BY761"/>
    <mergeCell ref="CH761:CS761"/>
    <mergeCell ref="DB761:DM761"/>
    <mergeCell ref="DV761:EG761"/>
    <mergeCell ref="F762:J762"/>
    <mergeCell ref="K762:N762"/>
    <mergeCell ref="O762:P762"/>
    <mergeCell ref="Z762:AD762"/>
    <mergeCell ref="AE762:AH762"/>
    <mergeCell ref="AI762:AJ762"/>
    <mergeCell ref="AT762:AX762"/>
    <mergeCell ref="AY762:BB762"/>
    <mergeCell ref="BC762:BD762"/>
    <mergeCell ref="BN762:BR762"/>
    <mergeCell ref="BS762:BV762"/>
    <mergeCell ref="BW762:BX762"/>
    <mergeCell ref="CH762:CL762"/>
    <mergeCell ref="CM762:CP762"/>
    <mergeCell ref="CQ762:CR762"/>
    <mergeCell ref="DB762:DF762"/>
    <mergeCell ref="DG762:DJ762"/>
    <mergeCell ref="DK762:DL762"/>
    <mergeCell ref="DV762:DZ762"/>
    <mergeCell ref="EA762:ED762"/>
    <mergeCell ref="EE762:EF762"/>
    <mergeCell ref="F778:S778"/>
    <mergeCell ref="Z778:AM778"/>
    <mergeCell ref="AT778:BG778"/>
    <mergeCell ref="BN778:CA778"/>
    <mergeCell ref="CH778:CU778"/>
    <mergeCell ref="DB778:DO778"/>
    <mergeCell ref="DV778:EI778"/>
    <mergeCell ref="F779:I779"/>
    <mergeCell ref="J779:M779"/>
    <mergeCell ref="N779:P779"/>
    <mergeCell ref="Z779:AC779"/>
    <mergeCell ref="AD779:AG779"/>
    <mergeCell ref="AH779:AJ779"/>
    <mergeCell ref="AT779:AW779"/>
    <mergeCell ref="AX779:BA779"/>
    <mergeCell ref="BB779:BD779"/>
    <mergeCell ref="BN779:BQ779"/>
    <mergeCell ref="BR779:BU779"/>
    <mergeCell ref="BV779:BX779"/>
    <mergeCell ref="CH779:CK779"/>
    <mergeCell ref="CL779:CO779"/>
    <mergeCell ref="CP779:CR779"/>
    <mergeCell ref="DB779:DE779"/>
    <mergeCell ref="DF779:DI779"/>
    <mergeCell ref="DJ779:DL779"/>
    <mergeCell ref="DV779:DY779"/>
    <mergeCell ref="DZ779:EC779"/>
    <mergeCell ref="ED779:EF779"/>
    <mergeCell ref="F792:T792"/>
    <mergeCell ref="Z792:AN792"/>
    <mergeCell ref="AT792:BH792"/>
    <mergeCell ref="BN792:CB792"/>
    <mergeCell ref="CH792:CV792"/>
    <mergeCell ref="DB792:DP792"/>
    <mergeCell ref="DV792:EJ792"/>
    <mergeCell ref="G793:J793"/>
    <mergeCell ref="K793:M793"/>
    <mergeCell ref="N793:P793"/>
    <mergeCell ref="AA793:AD793"/>
    <mergeCell ref="AE793:AG793"/>
    <mergeCell ref="AH793:AJ793"/>
    <mergeCell ref="AU793:AX793"/>
    <mergeCell ref="AY793:BA793"/>
    <mergeCell ref="BB793:BD793"/>
    <mergeCell ref="BO793:BR793"/>
    <mergeCell ref="BS793:BU793"/>
    <mergeCell ref="BV793:BX793"/>
    <mergeCell ref="CI793:CL793"/>
    <mergeCell ref="CM793:CO793"/>
    <mergeCell ref="CP793:CR793"/>
    <mergeCell ref="DC793:DF793"/>
    <mergeCell ref="DG793:DI793"/>
    <mergeCell ref="DJ793:DL793"/>
    <mergeCell ref="DW793:DZ793"/>
    <mergeCell ref="EA793:EC793"/>
    <mergeCell ref="ED793:EF793"/>
    <mergeCell ref="F801:T801"/>
    <mergeCell ref="Z801:AN801"/>
    <mergeCell ref="AT801:BH801"/>
    <mergeCell ref="BN801:CB801"/>
    <mergeCell ref="CH801:CV801"/>
    <mergeCell ref="DB801:DP801"/>
    <mergeCell ref="DV801:EJ801"/>
    <mergeCell ref="G802:J802"/>
    <mergeCell ref="K802:M802"/>
    <mergeCell ref="N802:P802"/>
    <mergeCell ref="AA802:AD802"/>
    <mergeCell ref="AE802:AG802"/>
    <mergeCell ref="AH802:AJ802"/>
    <mergeCell ref="AU802:AX802"/>
    <mergeCell ref="AY802:BA802"/>
    <mergeCell ref="BB802:BD802"/>
    <mergeCell ref="BO802:BR802"/>
    <mergeCell ref="BS802:BU802"/>
    <mergeCell ref="BV802:BX802"/>
    <mergeCell ref="CI802:CL802"/>
    <mergeCell ref="CM802:CO802"/>
    <mergeCell ref="CP802:CR802"/>
    <mergeCell ref="DC802:DF802"/>
    <mergeCell ref="DG802:DI802"/>
    <mergeCell ref="DJ802:DL802"/>
    <mergeCell ref="DW802:DZ802"/>
    <mergeCell ref="EA802:EC802"/>
    <mergeCell ref="ED802:EF802"/>
    <mergeCell ref="F810:S810"/>
    <mergeCell ref="Z810:AM810"/>
    <mergeCell ref="AT810:BG810"/>
    <mergeCell ref="BN810:CA810"/>
    <mergeCell ref="CH810:CU810"/>
    <mergeCell ref="DB810:DO810"/>
    <mergeCell ref="DV810:EI810"/>
    <mergeCell ref="F811:I811"/>
    <mergeCell ref="J811:M811"/>
    <mergeCell ref="N811:P811"/>
    <mergeCell ref="Z811:AC811"/>
    <mergeCell ref="AD811:AG811"/>
    <mergeCell ref="AH811:AJ811"/>
    <mergeCell ref="AT811:AW811"/>
    <mergeCell ref="AX811:BA811"/>
    <mergeCell ref="BB811:BD811"/>
    <mergeCell ref="BN811:BQ811"/>
    <mergeCell ref="BR811:BU811"/>
    <mergeCell ref="BV811:BX811"/>
    <mergeCell ref="CH811:CK811"/>
    <mergeCell ref="CL811:CO811"/>
    <mergeCell ref="CP811:CR811"/>
    <mergeCell ref="DB811:DE811"/>
    <mergeCell ref="DF811:DI811"/>
    <mergeCell ref="DJ811:DL811"/>
    <mergeCell ref="DV811:DY811"/>
    <mergeCell ref="DZ811:EC811"/>
    <mergeCell ref="ED811:EF811"/>
    <mergeCell ref="F824:S824"/>
    <mergeCell ref="Z824:AM824"/>
    <mergeCell ref="AT824:BG824"/>
    <mergeCell ref="BN824:CA824"/>
    <mergeCell ref="CH824:CU824"/>
    <mergeCell ref="DB824:DO824"/>
    <mergeCell ref="DV824:EI824"/>
    <mergeCell ref="F825:I825"/>
    <mergeCell ref="J825:M825"/>
    <mergeCell ref="N825:P825"/>
    <mergeCell ref="Z825:AC825"/>
    <mergeCell ref="AD825:AG825"/>
    <mergeCell ref="AH825:AJ825"/>
    <mergeCell ref="AT825:AW825"/>
    <mergeCell ref="AX825:BA825"/>
    <mergeCell ref="BB825:BD825"/>
    <mergeCell ref="BN825:BQ825"/>
    <mergeCell ref="BR825:BU825"/>
    <mergeCell ref="BV825:BX825"/>
    <mergeCell ref="CH825:CK825"/>
    <mergeCell ref="CL825:CO825"/>
    <mergeCell ref="CP825:CR825"/>
    <mergeCell ref="DB825:DE825"/>
    <mergeCell ref="DF825:DI825"/>
    <mergeCell ref="DJ825:DL825"/>
    <mergeCell ref="DV825:DY825"/>
    <mergeCell ref="DZ825:EC825"/>
    <mergeCell ref="ED825:EF825"/>
    <mergeCell ref="F834:Q834"/>
    <mergeCell ref="Z834:AK834"/>
    <mergeCell ref="AT834:BE834"/>
    <mergeCell ref="BN834:BY834"/>
    <mergeCell ref="CH834:CS834"/>
    <mergeCell ref="DB834:DM834"/>
    <mergeCell ref="DV834:EG834"/>
    <mergeCell ref="F835:J835"/>
    <mergeCell ref="K835:N835"/>
    <mergeCell ref="O835:P835"/>
    <mergeCell ref="Z835:AD835"/>
    <mergeCell ref="AE835:AH835"/>
    <mergeCell ref="AI835:AJ835"/>
    <mergeCell ref="AT835:AX835"/>
    <mergeCell ref="AY835:BB835"/>
    <mergeCell ref="BC835:BD835"/>
    <mergeCell ref="BN835:BR835"/>
    <mergeCell ref="BS835:BV835"/>
    <mergeCell ref="BW835:BX835"/>
    <mergeCell ref="CH835:CL835"/>
    <mergeCell ref="CM835:CP835"/>
    <mergeCell ref="CQ835:CR835"/>
    <mergeCell ref="DB835:DF835"/>
    <mergeCell ref="DG835:DJ835"/>
    <mergeCell ref="DK835:DL835"/>
    <mergeCell ref="DV835:DZ835"/>
    <mergeCell ref="EA835:ED835"/>
    <mergeCell ref="EE835:EF835"/>
    <mergeCell ref="F855:Q855"/>
    <mergeCell ref="Z855:AK855"/>
    <mergeCell ref="AT855:BE855"/>
    <mergeCell ref="BN855:BY855"/>
    <mergeCell ref="CH855:CS855"/>
    <mergeCell ref="DB855:DM855"/>
    <mergeCell ref="DV855:EG855"/>
    <mergeCell ref="F856:J856"/>
    <mergeCell ref="K856:N856"/>
    <mergeCell ref="O856:P856"/>
    <mergeCell ref="Z856:AD856"/>
    <mergeCell ref="AE856:AH856"/>
    <mergeCell ref="AI856:AJ856"/>
    <mergeCell ref="AT856:AX856"/>
    <mergeCell ref="AY856:BB856"/>
    <mergeCell ref="BC856:BD856"/>
    <mergeCell ref="BN856:BR856"/>
    <mergeCell ref="BS856:BV856"/>
    <mergeCell ref="BW856:BX856"/>
    <mergeCell ref="CH856:CL856"/>
    <mergeCell ref="CM856:CP856"/>
    <mergeCell ref="CQ856:CR856"/>
    <mergeCell ref="DB856:DF856"/>
    <mergeCell ref="DG856:DJ856"/>
    <mergeCell ref="DK856:DL856"/>
    <mergeCell ref="DV856:DZ856"/>
    <mergeCell ref="EA856:ED856"/>
    <mergeCell ref="EE856:EF856"/>
    <mergeCell ref="F872:Q872"/>
    <mergeCell ref="Z872:AK872"/>
    <mergeCell ref="AT872:BE872"/>
    <mergeCell ref="BN872:BY872"/>
    <mergeCell ref="CH872:CS872"/>
    <mergeCell ref="DB872:DM872"/>
    <mergeCell ref="DV872:EG872"/>
    <mergeCell ref="F873:J873"/>
    <mergeCell ref="K873:N873"/>
    <mergeCell ref="O873:P873"/>
    <mergeCell ref="Z873:AD873"/>
    <mergeCell ref="AE873:AH873"/>
    <mergeCell ref="AI873:AJ873"/>
    <mergeCell ref="AT873:AX873"/>
    <mergeCell ref="AY873:BB873"/>
    <mergeCell ref="BC873:BD873"/>
    <mergeCell ref="BN873:BR873"/>
    <mergeCell ref="BS873:BV873"/>
    <mergeCell ref="BW873:BX873"/>
    <mergeCell ref="CH873:CL873"/>
    <mergeCell ref="CM873:CP873"/>
    <mergeCell ref="CQ873:CR873"/>
    <mergeCell ref="DB873:DF873"/>
    <mergeCell ref="DG873:DJ873"/>
    <mergeCell ref="DK873:DL873"/>
    <mergeCell ref="DV873:DZ873"/>
    <mergeCell ref="EA873:ED873"/>
    <mergeCell ref="EE873:EF873"/>
    <mergeCell ref="F16:F17"/>
    <mergeCell ref="F22:F23"/>
    <mergeCell ref="F25:F26"/>
    <mergeCell ref="F31:F32"/>
    <mergeCell ref="F127:F128"/>
    <mergeCell ref="F133:F134"/>
    <mergeCell ref="F136:F137"/>
    <mergeCell ref="F142:F143"/>
    <mergeCell ref="F238:F239"/>
    <mergeCell ref="F244:F245"/>
    <mergeCell ref="F247:F248"/>
    <mergeCell ref="F253:F254"/>
    <mergeCell ref="F349:F350"/>
    <mergeCell ref="F355:F356"/>
    <mergeCell ref="F358:F359"/>
    <mergeCell ref="F364:F365"/>
    <mergeCell ref="F460:F461"/>
    <mergeCell ref="F466:F467"/>
    <mergeCell ref="F469:F470"/>
    <mergeCell ref="F475:F476"/>
    <mergeCell ref="F571:F572"/>
    <mergeCell ref="F577:F578"/>
    <mergeCell ref="F580:F581"/>
    <mergeCell ref="F586:F587"/>
    <mergeCell ref="F682:F683"/>
    <mergeCell ref="F688:F689"/>
    <mergeCell ref="F691:F692"/>
    <mergeCell ref="F697:F698"/>
    <mergeCell ref="F793:F794"/>
    <mergeCell ref="F799:F800"/>
    <mergeCell ref="F802:F803"/>
    <mergeCell ref="F808:F809"/>
    <mergeCell ref="G22:G23"/>
    <mergeCell ref="G31:G32"/>
    <mergeCell ref="G133:G134"/>
    <mergeCell ref="G142:G143"/>
    <mergeCell ref="G244:G245"/>
    <mergeCell ref="G253:G254"/>
    <mergeCell ref="G355:G356"/>
    <mergeCell ref="G364:G365"/>
    <mergeCell ref="G466:G467"/>
    <mergeCell ref="G475:G476"/>
    <mergeCell ref="G577:G578"/>
    <mergeCell ref="G586:G587"/>
    <mergeCell ref="G688:G689"/>
    <mergeCell ref="G697:G698"/>
    <mergeCell ref="G799:G800"/>
    <mergeCell ref="G808:G809"/>
    <mergeCell ref="H22:H23"/>
    <mergeCell ref="H31:H32"/>
    <mergeCell ref="H133:H134"/>
    <mergeCell ref="H142:H143"/>
    <mergeCell ref="H244:H245"/>
    <mergeCell ref="H253:H254"/>
    <mergeCell ref="H355:H356"/>
    <mergeCell ref="H364:H365"/>
    <mergeCell ref="H466:H467"/>
    <mergeCell ref="H475:H476"/>
    <mergeCell ref="H577:H578"/>
    <mergeCell ref="H586:H587"/>
    <mergeCell ref="H688:H689"/>
    <mergeCell ref="H697:H698"/>
    <mergeCell ref="H799:H800"/>
    <mergeCell ref="H808:H809"/>
    <mergeCell ref="I22:I23"/>
    <mergeCell ref="I31:I32"/>
    <mergeCell ref="I133:I134"/>
    <mergeCell ref="I142:I143"/>
    <mergeCell ref="I244:I245"/>
    <mergeCell ref="I253:I254"/>
    <mergeCell ref="I355:I356"/>
    <mergeCell ref="I364:I365"/>
    <mergeCell ref="I466:I467"/>
    <mergeCell ref="I475:I476"/>
    <mergeCell ref="I577:I578"/>
    <mergeCell ref="I586:I587"/>
    <mergeCell ref="I688:I689"/>
    <mergeCell ref="I697:I698"/>
    <mergeCell ref="I799:I800"/>
    <mergeCell ref="I808:I809"/>
    <mergeCell ref="J22:J23"/>
    <mergeCell ref="J31:J32"/>
    <mergeCell ref="J133:J134"/>
    <mergeCell ref="J142:J143"/>
    <mergeCell ref="J244:J245"/>
    <mergeCell ref="J253:J254"/>
    <mergeCell ref="J355:J356"/>
    <mergeCell ref="J364:J365"/>
    <mergeCell ref="J466:J467"/>
    <mergeCell ref="J475:J476"/>
    <mergeCell ref="J577:J578"/>
    <mergeCell ref="J586:J587"/>
    <mergeCell ref="J688:J689"/>
    <mergeCell ref="J697:J698"/>
    <mergeCell ref="J799:J800"/>
    <mergeCell ref="J808:J809"/>
    <mergeCell ref="K22:K23"/>
    <mergeCell ref="K31:K32"/>
    <mergeCell ref="K133:K134"/>
    <mergeCell ref="K142:K143"/>
    <mergeCell ref="K244:K245"/>
    <mergeCell ref="K253:K254"/>
    <mergeCell ref="K355:K356"/>
    <mergeCell ref="K364:K365"/>
    <mergeCell ref="K466:K467"/>
    <mergeCell ref="K475:K476"/>
    <mergeCell ref="K577:K578"/>
    <mergeCell ref="K586:K587"/>
    <mergeCell ref="K688:K689"/>
    <mergeCell ref="K697:K698"/>
    <mergeCell ref="K799:K800"/>
    <mergeCell ref="K808:K809"/>
    <mergeCell ref="L22:L23"/>
    <mergeCell ref="L31:L32"/>
    <mergeCell ref="L133:L134"/>
    <mergeCell ref="L142:L143"/>
    <mergeCell ref="L244:L245"/>
    <mergeCell ref="L253:L254"/>
    <mergeCell ref="L355:L356"/>
    <mergeCell ref="L364:L365"/>
    <mergeCell ref="L466:L467"/>
    <mergeCell ref="L475:L476"/>
    <mergeCell ref="L577:L578"/>
    <mergeCell ref="L586:L587"/>
    <mergeCell ref="L688:L689"/>
    <mergeCell ref="L697:L698"/>
    <mergeCell ref="L799:L800"/>
    <mergeCell ref="L808:L809"/>
    <mergeCell ref="M22:M23"/>
    <mergeCell ref="M31:M32"/>
    <mergeCell ref="M133:M134"/>
    <mergeCell ref="M142:M143"/>
    <mergeCell ref="M244:M245"/>
    <mergeCell ref="M253:M254"/>
    <mergeCell ref="M355:M356"/>
    <mergeCell ref="M364:M365"/>
    <mergeCell ref="M466:M467"/>
    <mergeCell ref="M475:M476"/>
    <mergeCell ref="M577:M578"/>
    <mergeCell ref="M586:M587"/>
    <mergeCell ref="M688:M689"/>
    <mergeCell ref="M697:M698"/>
    <mergeCell ref="M799:M800"/>
    <mergeCell ref="M808:M809"/>
    <mergeCell ref="N22:N23"/>
    <mergeCell ref="N31:N32"/>
    <mergeCell ref="N133:N134"/>
    <mergeCell ref="N142:N143"/>
    <mergeCell ref="N244:N245"/>
    <mergeCell ref="N253:N254"/>
    <mergeCell ref="N355:N356"/>
    <mergeCell ref="N364:N365"/>
    <mergeCell ref="N466:N467"/>
    <mergeCell ref="N475:N476"/>
    <mergeCell ref="N577:N578"/>
    <mergeCell ref="N586:N587"/>
    <mergeCell ref="N688:N689"/>
    <mergeCell ref="N697:N698"/>
    <mergeCell ref="N799:N800"/>
    <mergeCell ref="N808:N809"/>
    <mergeCell ref="O22:O23"/>
    <mergeCell ref="O31:O32"/>
    <mergeCell ref="O133:O134"/>
    <mergeCell ref="O142:O143"/>
    <mergeCell ref="O244:O245"/>
    <mergeCell ref="O253:O254"/>
    <mergeCell ref="O355:O356"/>
    <mergeCell ref="O364:O365"/>
    <mergeCell ref="O466:O467"/>
    <mergeCell ref="O475:O476"/>
    <mergeCell ref="O577:O578"/>
    <mergeCell ref="O586:O587"/>
    <mergeCell ref="O688:O689"/>
    <mergeCell ref="O697:O698"/>
    <mergeCell ref="O799:O800"/>
    <mergeCell ref="O808:O809"/>
    <mergeCell ref="P22:P23"/>
    <mergeCell ref="P31:P32"/>
    <mergeCell ref="P133:P134"/>
    <mergeCell ref="P142:P143"/>
    <mergeCell ref="P244:P245"/>
    <mergeCell ref="P253:P254"/>
    <mergeCell ref="P355:P356"/>
    <mergeCell ref="P364:P365"/>
    <mergeCell ref="P466:P467"/>
    <mergeCell ref="P475:P476"/>
    <mergeCell ref="P577:P578"/>
    <mergeCell ref="P586:P587"/>
    <mergeCell ref="P688:P689"/>
    <mergeCell ref="P697:P698"/>
    <mergeCell ref="P799:P800"/>
    <mergeCell ref="P808:P809"/>
    <mergeCell ref="Q22:Q23"/>
    <mergeCell ref="Q31:Q32"/>
    <mergeCell ref="Q58:Q59"/>
    <mergeCell ref="Q79:Q80"/>
    <mergeCell ref="Q96:Q97"/>
    <mergeCell ref="Q133:Q134"/>
    <mergeCell ref="Q142:Q143"/>
    <mergeCell ref="Q169:Q170"/>
    <mergeCell ref="Q190:Q191"/>
    <mergeCell ref="Q207:Q208"/>
    <mergeCell ref="Q244:Q245"/>
    <mergeCell ref="Q253:Q254"/>
    <mergeCell ref="Q280:Q281"/>
    <mergeCell ref="Q301:Q302"/>
    <mergeCell ref="Q318:Q319"/>
    <mergeCell ref="Q355:Q356"/>
    <mergeCell ref="Q364:Q365"/>
    <mergeCell ref="Q391:Q392"/>
    <mergeCell ref="Q412:Q413"/>
    <mergeCell ref="Q429:Q430"/>
    <mergeCell ref="Q466:Q467"/>
    <mergeCell ref="Q475:Q476"/>
    <mergeCell ref="Q502:Q503"/>
    <mergeCell ref="Q523:Q524"/>
    <mergeCell ref="Q540:Q541"/>
    <mergeCell ref="Q577:Q578"/>
    <mergeCell ref="Q586:Q587"/>
    <mergeCell ref="Q613:Q614"/>
    <mergeCell ref="Q634:Q635"/>
    <mergeCell ref="Q651:Q652"/>
    <mergeCell ref="Q688:Q689"/>
    <mergeCell ref="Q697:Q698"/>
    <mergeCell ref="Q724:Q725"/>
    <mergeCell ref="Q745:Q746"/>
    <mergeCell ref="Q762:Q763"/>
    <mergeCell ref="Q799:Q800"/>
    <mergeCell ref="Q808:Q809"/>
    <mergeCell ref="Q835:Q836"/>
    <mergeCell ref="Q856:Q857"/>
    <mergeCell ref="Q873:Q874"/>
    <mergeCell ref="R2:R3"/>
    <mergeCell ref="R16:R17"/>
    <mergeCell ref="R22:R23"/>
    <mergeCell ref="R25:R26"/>
    <mergeCell ref="R34:R35"/>
    <mergeCell ref="R48:R49"/>
    <mergeCell ref="R113:R114"/>
    <mergeCell ref="R127:R128"/>
    <mergeCell ref="R136:R137"/>
    <mergeCell ref="R145:R146"/>
    <mergeCell ref="R159:R160"/>
    <mergeCell ref="R224:R225"/>
    <mergeCell ref="R238:R239"/>
    <mergeCell ref="R247:R248"/>
    <mergeCell ref="R256:R257"/>
    <mergeCell ref="R270:R271"/>
    <mergeCell ref="R335:R336"/>
    <mergeCell ref="R349:R350"/>
    <mergeCell ref="R358:R359"/>
    <mergeCell ref="R367:R368"/>
    <mergeCell ref="R381:R382"/>
    <mergeCell ref="R446:R447"/>
    <mergeCell ref="R460:R461"/>
    <mergeCell ref="R469:R470"/>
    <mergeCell ref="R478:R479"/>
    <mergeCell ref="R492:R493"/>
    <mergeCell ref="R557:R558"/>
    <mergeCell ref="R571:R572"/>
    <mergeCell ref="R580:R581"/>
    <mergeCell ref="R589:R590"/>
    <mergeCell ref="R603:R604"/>
    <mergeCell ref="R668:R669"/>
    <mergeCell ref="R682:R683"/>
    <mergeCell ref="R691:R692"/>
    <mergeCell ref="R700:R701"/>
    <mergeCell ref="R714:R715"/>
    <mergeCell ref="R779:R780"/>
    <mergeCell ref="R793:R794"/>
    <mergeCell ref="R802:R803"/>
    <mergeCell ref="R811:R812"/>
    <mergeCell ref="R825:R826"/>
    <mergeCell ref="S2:S3"/>
    <mergeCell ref="S16:S17"/>
    <mergeCell ref="S22:S23"/>
    <mergeCell ref="S25:S26"/>
    <mergeCell ref="S31:S32"/>
    <mergeCell ref="S34:S35"/>
    <mergeCell ref="S48:S49"/>
    <mergeCell ref="S113:S114"/>
    <mergeCell ref="S127:S128"/>
    <mergeCell ref="S133:S134"/>
    <mergeCell ref="S136:S137"/>
    <mergeCell ref="S142:S143"/>
    <mergeCell ref="S145:S146"/>
    <mergeCell ref="S159:S160"/>
    <mergeCell ref="S224:S225"/>
    <mergeCell ref="S238:S239"/>
    <mergeCell ref="S244:S245"/>
    <mergeCell ref="S247:S248"/>
    <mergeCell ref="S253:S254"/>
    <mergeCell ref="S256:S257"/>
    <mergeCell ref="S270:S271"/>
    <mergeCell ref="S335:S336"/>
    <mergeCell ref="S349:S350"/>
    <mergeCell ref="S355:S356"/>
    <mergeCell ref="S358:S359"/>
    <mergeCell ref="S364:S365"/>
    <mergeCell ref="S367:S368"/>
    <mergeCell ref="S381:S382"/>
    <mergeCell ref="S446:S447"/>
    <mergeCell ref="S460:S461"/>
    <mergeCell ref="S466:S467"/>
    <mergeCell ref="S469:S470"/>
    <mergeCell ref="S475:S476"/>
    <mergeCell ref="S478:S479"/>
    <mergeCell ref="S492:S493"/>
    <mergeCell ref="S557:S558"/>
    <mergeCell ref="S571:S572"/>
    <mergeCell ref="S577:S578"/>
    <mergeCell ref="S580:S581"/>
    <mergeCell ref="S586:S587"/>
    <mergeCell ref="S589:S590"/>
    <mergeCell ref="S603:S604"/>
    <mergeCell ref="S668:S669"/>
    <mergeCell ref="S682:S683"/>
    <mergeCell ref="S688:S689"/>
    <mergeCell ref="S691:S692"/>
    <mergeCell ref="S697:S698"/>
    <mergeCell ref="S700:S701"/>
    <mergeCell ref="S714:S715"/>
    <mergeCell ref="S779:S780"/>
    <mergeCell ref="S793:S794"/>
    <mergeCell ref="S799:S800"/>
    <mergeCell ref="S802:S803"/>
    <mergeCell ref="S808:S809"/>
    <mergeCell ref="S811:S812"/>
    <mergeCell ref="S825:S826"/>
    <mergeCell ref="T16:T17"/>
    <mergeCell ref="T22:T23"/>
    <mergeCell ref="T25:T26"/>
    <mergeCell ref="T31:T32"/>
    <mergeCell ref="T127:T128"/>
    <mergeCell ref="T133:T134"/>
    <mergeCell ref="T136:T137"/>
    <mergeCell ref="T142:T143"/>
    <mergeCell ref="T238:T239"/>
    <mergeCell ref="T244:T245"/>
    <mergeCell ref="T247:T248"/>
    <mergeCell ref="T253:T254"/>
    <mergeCell ref="T349:T350"/>
    <mergeCell ref="T355:T356"/>
    <mergeCell ref="T358:T359"/>
    <mergeCell ref="T364:T365"/>
    <mergeCell ref="T460:T461"/>
    <mergeCell ref="T466:T467"/>
    <mergeCell ref="T469:T470"/>
    <mergeCell ref="T475:T476"/>
    <mergeCell ref="T571:T572"/>
    <mergeCell ref="T577:T578"/>
    <mergeCell ref="T580:T581"/>
    <mergeCell ref="T586:T587"/>
    <mergeCell ref="T682:T683"/>
    <mergeCell ref="T688:T689"/>
    <mergeCell ref="T691:T692"/>
    <mergeCell ref="T697:T698"/>
    <mergeCell ref="T793:T794"/>
    <mergeCell ref="T799:T800"/>
    <mergeCell ref="T802:T803"/>
    <mergeCell ref="T808:T809"/>
    <mergeCell ref="Z16:Z17"/>
    <mergeCell ref="Z22:Z23"/>
    <mergeCell ref="Z25:Z26"/>
    <mergeCell ref="Z31:Z32"/>
    <mergeCell ref="Z127:Z128"/>
    <mergeCell ref="Z133:Z134"/>
    <mergeCell ref="Z136:Z137"/>
    <mergeCell ref="Z142:Z143"/>
    <mergeCell ref="Z238:Z239"/>
    <mergeCell ref="Z244:Z245"/>
    <mergeCell ref="Z247:Z248"/>
    <mergeCell ref="Z253:Z254"/>
    <mergeCell ref="Z349:Z350"/>
    <mergeCell ref="Z355:Z356"/>
    <mergeCell ref="Z358:Z359"/>
    <mergeCell ref="Z364:Z365"/>
    <mergeCell ref="Z460:Z461"/>
    <mergeCell ref="Z466:Z467"/>
    <mergeCell ref="Z469:Z470"/>
    <mergeCell ref="Z475:Z476"/>
    <mergeCell ref="Z571:Z572"/>
    <mergeCell ref="Z577:Z578"/>
    <mergeCell ref="Z580:Z581"/>
    <mergeCell ref="Z586:Z587"/>
    <mergeCell ref="Z682:Z683"/>
    <mergeCell ref="Z688:Z689"/>
    <mergeCell ref="Z691:Z692"/>
    <mergeCell ref="Z697:Z698"/>
    <mergeCell ref="Z793:Z794"/>
    <mergeCell ref="Z799:Z800"/>
    <mergeCell ref="Z802:Z803"/>
    <mergeCell ref="Z808:Z809"/>
    <mergeCell ref="AA22:AA23"/>
    <mergeCell ref="AA31:AA32"/>
    <mergeCell ref="AA133:AA134"/>
    <mergeCell ref="AA142:AA143"/>
    <mergeCell ref="AA244:AA245"/>
    <mergeCell ref="AA253:AA254"/>
    <mergeCell ref="AA355:AA356"/>
    <mergeCell ref="AA364:AA365"/>
    <mergeCell ref="AA466:AA467"/>
    <mergeCell ref="AA475:AA476"/>
    <mergeCell ref="AA577:AA578"/>
    <mergeCell ref="AA586:AA587"/>
    <mergeCell ref="AA688:AA689"/>
    <mergeCell ref="AA697:AA698"/>
    <mergeCell ref="AA799:AA800"/>
    <mergeCell ref="AA808:AA809"/>
    <mergeCell ref="AB22:AB23"/>
    <mergeCell ref="AB31:AB32"/>
    <mergeCell ref="AB133:AB134"/>
    <mergeCell ref="AB142:AB143"/>
    <mergeCell ref="AB244:AB245"/>
    <mergeCell ref="AB253:AB254"/>
    <mergeCell ref="AB355:AB356"/>
    <mergeCell ref="AB364:AB365"/>
    <mergeCell ref="AB466:AB467"/>
    <mergeCell ref="AB475:AB476"/>
    <mergeCell ref="AB577:AB578"/>
    <mergeCell ref="AB586:AB587"/>
    <mergeCell ref="AB688:AB689"/>
    <mergeCell ref="AB697:AB698"/>
    <mergeCell ref="AB799:AB800"/>
    <mergeCell ref="AB808:AB809"/>
    <mergeCell ref="AC22:AC23"/>
    <mergeCell ref="AC31:AC32"/>
    <mergeCell ref="AC133:AC134"/>
    <mergeCell ref="AC142:AC143"/>
    <mergeCell ref="AC244:AC245"/>
    <mergeCell ref="AC253:AC254"/>
    <mergeCell ref="AC355:AC356"/>
    <mergeCell ref="AC364:AC365"/>
    <mergeCell ref="AC466:AC467"/>
    <mergeCell ref="AC475:AC476"/>
    <mergeCell ref="AC577:AC578"/>
    <mergeCell ref="AC586:AC587"/>
    <mergeCell ref="AC688:AC689"/>
    <mergeCell ref="AC697:AC698"/>
    <mergeCell ref="AC799:AC800"/>
    <mergeCell ref="AC808:AC809"/>
    <mergeCell ref="AD22:AD23"/>
    <mergeCell ref="AD31:AD32"/>
    <mergeCell ref="AD133:AD134"/>
    <mergeCell ref="AD142:AD143"/>
    <mergeCell ref="AD244:AD245"/>
    <mergeCell ref="AD253:AD254"/>
    <mergeCell ref="AD355:AD356"/>
    <mergeCell ref="AD364:AD365"/>
    <mergeCell ref="AD466:AD467"/>
    <mergeCell ref="AD475:AD476"/>
    <mergeCell ref="AD577:AD578"/>
    <mergeCell ref="AD586:AD587"/>
    <mergeCell ref="AD688:AD689"/>
    <mergeCell ref="AD697:AD698"/>
    <mergeCell ref="AD799:AD800"/>
    <mergeCell ref="AD808:AD809"/>
    <mergeCell ref="AE22:AE23"/>
    <mergeCell ref="AE31:AE32"/>
    <mergeCell ref="AE133:AE134"/>
    <mergeCell ref="AE142:AE143"/>
    <mergeCell ref="AE244:AE245"/>
    <mergeCell ref="AE253:AE254"/>
    <mergeCell ref="AE355:AE356"/>
    <mergeCell ref="AE364:AE365"/>
    <mergeCell ref="AE466:AE467"/>
    <mergeCell ref="AE475:AE476"/>
    <mergeCell ref="AE577:AE578"/>
    <mergeCell ref="AE586:AE587"/>
    <mergeCell ref="AE688:AE689"/>
    <mergeCell ref="AE697:AE698"/>
    <mergeCell ref="AE799:AE800"/>
    <mergeCell ref="AE808:AE809"/>
    <mergeCell ref="AF22:AF23"/>
    <mergeCell ref="AF31:AF32"/>
    <mergeCell ref="AF133:AF134"/>
    <mergeCell ref="AF142:AF143"/>
    <mergeCell ref="AF244:AF245"/>
    <mergeCell ref="AF253:AF254"/>
    <mergeCell ref="AF355:AF356"/>
    <mergeCell ref="AF364:AF365"/>
    <mergeCell ref="AF466:AF467"/>
    <mergeCell ref="AF475:AF476"/>
    <mergeCell ref="AF577:AF578"/>
    <mergeCell ref="AF586:AF587"/>
    <mergeCell ref="AF688:AF689"/>
    <mergeCell ref="AF697:AF698"/>
    <mergeCell ref="AF799:AF800"/>
    <mergeCell ref="AF808:AF809"/>
    <mergeCell ref="AG22:AG23"/>
    <mergeCell ref="AG31:AG32"/>
    <mergeCell ref="AG133:AG134"/>
    <mergeCell ref="AG142:AG143"/>
    <mergeCell ref="AG244:AG245"/>
    <mergeCell ref="AG253:AG254"/>
    <mergeCell ref="AG355:AG356"/>
    <mergeCell ref="AG364:AG365"/>
    <mergeCell ref="AG466:AG467"/>
    <mergeCell ref="AG475:AG476"/>
    <mergeCell ref="AG577:AG578"/>
    <mergeCell ref="AG586:AG587"/>
    <mergeCell ref="AG688:AG689"/>
    <mergeCell ref="AG697:AG698"/>
    <mergeCell ref="AG799:AG800"/>
    <mergeCell ref="AG808:AG809"/>
    <mergeCell ref="AH22:AH23"/>
    <mergeCell ref="AH31:AH32"/>
    <mergeCell ref="AH133:AH134"/>
    <mergeCell ref="AH142:AH143"/>
    <mergeCell ref="AH244:AH245"/>
    <mergeCell ref="AH253:AH254"/>
    <mergeCell ref="AH355:AH356"/>
    <mergeCell ref="AH364:AH365"/>
    <mergeCell ref="AH466:AH467"/>
    <mergeCell ref="AH475:AH476"/>
    <mergeCell ref="AH577:AH578"/>
    <mergeCell ref="AH586:AH587"/>
    <mergeCell ref="AH688:AH689"/>
    <mergeCell ref="AH697:AH698"/>
    <mergeCell ref="AH799:AH800"/>
    <mergeCell ref="AH808:AH809"/>
    <mergeCell ref="AI22:AI23"/>
    <mergeCell ref="AI31:AI32"/>
    <mergeCell ref="AI133:AI134"/>
    <mergeCell ref="AI142:AI143"/>
    <mergeCell ref="AI244:AI245"/>
    <mergeCell ref="AI253:AI254"/>
    <mergeCell ref="AI355:AI356"/>
    <mergeCell ref="AI364:AI365"/>
    <mergeCell ref="AI466:AI467"/>
    <mergeCell ref="AI475:AI476"/>
    <mergeCell ref="AI577:AI578"/>
    <mergeCell ref="AI586:AI587"/>
    <mergeCell ref="AI688:AI689"/>
    <mergeCell ref="AI697:AI698"/>
    <mergeCell ref="AI799:AI800"/>
    <mergeCell ref="AI808:AI809"/>
    <mergeCell ref="AJ22:AJ23"/>
    <mergeCell ref="AJ31:AJ32"/>
    <mergeCell ref="AJ133:AJ134"/>
    <mergeCell ref="AJ142:AJ143"/>
    <mergeCell ref="AJ244:AJ245"/>
    <mergeCell ref="AJ253:AJ254"/>
    <mergeCell ref="AJ355:AJ356"/>
    <mergeCell ref="AJ364:AJ365"/>
    <mergeCell ref="AJ466:AJ467"/>
    <mergeCell ref="AJ475:AJ476"/>
    <mergeCell ref="AJ577:AJ578"/>
    <mergeCell ref="AJ586:AJ587"/>
    <mergeCell ref="AJ688:AJ689"/>
    <mergeCell ref="AJ697:AJ698"/>
    <mergeCell ref="AJ799:AJ800"/>
    <mergeCell ref="AJ808:AJ809"/>
    <mergeCell ref="AK22:AK23"/>
    <mergeCell ref="AK31:AK32"/>
    <mergeCell ref="AK58:AK59"/>
    <mergeCell ref="AK79:AK80"/>
    <mergeCell ref="AK96:AK97"/>
    <mergeCell ref="AK133:AK134"/>
    <mergeCell ref="AK142:AK143"/>
    <mergeCell ref="AK169:AK170"/>
    <mergeCell ref="AK190:AK191"/>
    <mergeCell ref="AK207:AK208"/>
    <mergeCell ref="AK244:AK245"/>
    <mergeCell ref="AK253:AK254"/>
    <mergeCell ref="AK280:AK281"/>
    <mergeCell ref="AK301:AK302"/>
    <mergeCell ref="AK318:AK319"/>
    <mergeCell ref="AK355:AK356"/>
    <mergeCell ref="AK364:AK365"/>
    <mergeCell ref="AK391:AK392"/>
    <mergeCell ref="AK412:AK413"/>
    <mergeCell ref="AK429:AK430"/>
    <mergeCell ref="AK466:AK467"/>
    <mergeCell ref="AK475:AK476"/>
    <mergeCell ref="AK502:AK503"/>
    <mergeCell ref="AK523:AK524"/>
    <mergeCell ref="AK540:AK541"/>
    <mergeCell ref="AK577:AK578"/>
    <mergeCell ref="AK586:AK587"/>
    <mergeCell ref="AK613:AK614"/>
    <mergeCell ref="AK634:AK635"/>
    <mergeCell ref="AK651:AK652"/>
    <mergeCell ref="AK688:AK689"/>
    <mergeCell ref="AK697:AK698"/>
    <mergeCell ref="AK724:AK725"/>
    <mergeCell ref="AK745:AK746"/>
    <mergeCell ref="AK762:AK763"/>
    <mergeCell ref="AK799:AK800"/>
    <mergeCell ref="AK808:AK809"/>
    <mergeCell ref="AK835:AK836"/>
    <mergeCell ref="AK856:AK857"/>
    <mergeCell ref="AK873:AK874"/>
    <mergeCell ref="AL2:AL3"/>
    <mergeCell ref="AL16:AL17"/>
    <mergeCell ref="AL22:AL23"/>
    <mergeCell ref="AL25:AL26"/>
    <mergeCell ref="AL34:AL35"/>
    <mergeCell ref="AL48:AL49"/>
    <mergeCell ref="AL113:AL114"/>
    <mergeCell ref="AL127:AL128"/>
    <mergeCell ref="AL136:AL137"/>
    <mergeCell ref="AL145:AL146"/>
    <mergeCell ref="AL159:AL160"/>
    <mergeCell ref="AL224:AL225"/>
    <mergeCell ref="AL238:AL239"/>
    <mergeCell ref="AL247:AL248"/>
    <mergeCell ref="AL256:AL257"/>
    <mergeCell ref="AL270:AL271"/>
    <mergeCell ref="AL335:AL336"/>
    <mergeCell ref="AL349:AL350"/>
    <mergeCell ref="AL358:AL359"/>
    <mergeCell ref="AL367:AL368"/>
    <mergeCell ref="AL381:AL382"/>
    <mergeCell ref="AL446:AL447"/>
    <mergeCell ref="AL460:AL461"/>
    <mergeCell ref="AL469:AL470"/>
    <mergeCell ref="AL478:AL479"/>
    <mergeCell ref="AL492:AL493"/>
    <mergeCell ref="AL557:AL558"/>
    <mergeCell ref="AL571:AL572"/>
    <mergeCell ref="AL580:AL581"/>
    <mergeCell ref="AL589:AL590"/>
    <mergeCell ref="AL603:AL604"/>
    <mergeCell ref="AL668:AL669"/>
    <mergeCell ref="AL682:AL683"/>
    <mergeCell ref="AL691:AL692"/>
    <mergeCell ref="AL700:AL701"/>
    <mergeCell ref="AL714:AL715"/>
    <mergeCell ref="AL779:AL780"/>
    <mergeCell ref="AL793:AL794"/>
    <mergeCell ref="AL802:AL803"/>
    <mergeCell ref="AL811:AL812"/>
    <mergeCell ref="AL825:AL826"/>
    <mergeCell ref="AM2:AM3"/>
    <mergeCell ref="AM16:AM17"/>
    <mergeCell ref="AM22:AM23"/>
    <mergeCell ref="AM25:AM26"/>
    <mergeCell ref="AM31:AM32"/>
    <mergeCell ref="AM34:AM35"/>
    <mergeCell ref="AM48:AM49"/>
    <mergeCell ref="AM113:AM114"/>
    <mergeCell ref="AM127:AM128"/>
    <mergeCell ref="AM133:AM134"/>
    <mergeCell ref="AM136:AM137"/>
    <mergeCell ref="AM142:AM143"/>
    <mergeCell ref="AM145:AM146"/>
    <mergeCell ref="AM159:AM160"/>
    <mergeCell ref="AM224:AM225"/>
    <mergeCell ref="AM238:AM239"/>
    <mergeCell ref="AM244:AM245"/>
    <mergeCell ref="AM247:AM248"/>
    <mergeCell ref="AM253:AM254"/>
    <mergeCell ref="AM256:AM257"/>
    <mergeCell ref="AM270:AM271"/>
    <mergeCell ref="AM335:AM336"/>
    <mergeCell ref="AM349:AM350"/>
    <mergeCell ref="AM355:AM356"/>
    <mergeCell ref="AM358:AM359"/>
    <mergeCell ref="AM364:AM365"/>
    <mergeCell ref="AM367:AM368"/>
    <mergeCell ref="AM381:AM382"/>
    <mergeCell ref="AM446:AM447"/>
    <mergeCell ref="AM460:AM461"/>
    <mergeCell ref="AM466:AM467"/>
    <mergeCell ref="AM469:AM470"/>
    <mergeCell ref="AM475:AM476"/>
    <mergeCell ref="AM478:AM479"/>
    <mergeCell ref="AM492:AM493"/>
    <mergeCell ref="AM557:AM558"/>
    <mergeCell ref="AM571:AM572"/>
    <mergeCell ref="AM577:AM578"/>
    <mergeCell ref="AM580:AM581"/>
    <mergeCell ref="AM586:AM587"/>
    <mergeCell ref="AM589:AM590"/>
    <mergeCell ref="AM603:AM604"/>
    <mergeCell ref="AM668:AM669"/>
    <mergeCell ref="AM682:AM683"/>
    <mergeCell ref="AM688:AM689"/>
    <mergeCell ref="AM691:AM692"/>
    <mergeCell ref="AM697:AM698"/>
    <mergeCell ref="AM700:AM701"/>
    <mergeCell ref="AM714:AM715"/>
    <mergeCell ref="AM779:AM780"/>
    <mergeCell ref="AM793:AM794"/>
    <mergeCell ref="AM799:AM800"/>
    <mergeCell ref="AM802:AM803"/>
    <mergeCell ref="AM808:AM809"/>
    <mergeCell ref="AM811:AM812"/>
    <mergeCell ref="AM825:AM826"/>
    <mergeCell ref="AN16:AN17"/>
    <mergeCell ref="AN22:AN23"/>
    <mergeCell ref="AN25:AN26"/>
    <mergeCell ref="AN31:AN32"/>
    <mergeCell ref="AN127:AN128"/>
    <mergeCell ref="AN133:AN134"/>
    <mergeCell ref="AN136:AN137"/>
    <mergeCell ref="AN142:AN143"/>
    <mergeCell ref="AN238:AN239"/>
    <mergeCell ref="AN244:AN245"/>
    <mergeCell ref="AN247:AN248"/>
    <mergeCell ref="AN253:AN254"/>
    <mergeCell ref="AN349:AN350"/>
    <mergeCell ref="AN355:AN356"/>
    <mergeCell ref="AN358:AN359"/>
    <mergeCell ref="AN364:AN365"/>
    <mergeCell ref="AN460:AN461"/>
    <mergeCell ref="AN466:AN467"/>
    <mergeCell ref="AN469:AN470"/>
    <mergeCell ref="AN475:AN476"/>
    <mergeCell ref="AN571:AN572"/>
    <mergeCell ref="AN577:AN578"/>
    <mergeCell ref="AN580:AN581"/>
    <mergeCell ref="AN586:AN587"/>
    <mergeCell ref="AN682:AN683"/>
    <mergeCell ref="AN688:AN689"/>
    <mergeCell ref="AN691:AN692"/>
    <mergeCell ref="AN697:AN698"/>
    <mergeCell ref="AN793:AN794"/>
    <mergeCell ref="AN799:AN800"/>
    <mergeCell ref="AN802:AN803"/>
    <mergeCell ref="AN808:AN809"/>
    <mergeCell ref="AT16:AT17"/>
    <mergeCell ref="AT22:AT23"/>
    <mergeCell ref="AT25:AT26"/>
    <mergeCell ref="AT31:AT32"/>
    <mergeCell ref="AT127:AT128"/>
    <mergeCell ref="AT133:AT134"/>
    <mergeCell ref="AT136:AT137"/>
    <mergeCell ref="AT142:AT143"/>
    <mergeCell ref="AT238:AT239"/>
    <mergeCell ref="AT244:AT245"/>
    <mergeCell ref="AT247:AT248"/>
    <mergeCell ref="AT253:AT254"/>
    <mergeCell ref="AT349:AT350"/>
    <mergeCell ref="AT355:AT356"/>
    <mergeCell ref="AT358:AT359"/>
    <mergeCell ref="AT364:AT365"/>
    <mergeCell ref="AT460:AT461"/>
    <mergeCell ref="AT466:AT467"/>
    <mergeCell ref="AT469:AT470"/>
    <mergeCell ref="AT475:AT476"/>
    <mergeCell ref="AT571:AT572"/>
    <mergeCell ref="AT577:AT578"/>
    <mergeCell ref="AT580:AT581"/>
    <mergeCell ref="AT586:AT587"/>
    <mergeCell ref="AT682:AT683"/>
    <mergeCell ref="AT688:AT689"/>
    <mergeCell ref="AT691:AT692"/>
    <mergeCell ref="AT697:AT698"/>
    <mergeCell ref="AT793:AT794"/>
    <mergeCell ref="AT799:AT800"/>
    <mergeCell ref="AT802:AT803"/>
    <mergeCell ref="AT808:AT809"/>
    <mergeCell ref="AU22:AU23"/>
    <mergeCell ref="AU31:AU32"/>
    <mergeCell ref="AU133:AU134"/>
    <mergeCell ref="AU142:AU143"/>
    <mergeCell ref="AU244:AU245"/>
    <mergeCell ref="AU253:AU254"/>
    <mergeCell ref="AU355:AU356"/>
    <mergeCell ref="AU364:AU365"/>
    <mergeCell ref="AU466:AU467"/>
    <mergeCell ref="AU475:AU476"/>
    <mergeCell ref="AU577:AU578"/>
    <mergeCell ref="AU586:AU587"/>
    <mergeCell ref="AU688:AU689"/>
    <mergeCell ref="AU697:AU698"/>
    <mergeCell ref="AU799:AU800"/>
    <mergeCell ref="AU808:AU809"/>
    <mergeCell ref="AV22:AV23"/>
    <mergeCell ref="AV31:AV32"/>
    <mergeCell ref="AV133:AV134"/>
    <mergeCell ref="AV142:AV143"/>
    <mergeCell ref="AV244:AV245"/>
    <mergeCell ref="AV253:AV254"/>
    <mergeCell ref="AV355:AV356"/>
    <mergeCell ref="AV364:AV365"/>
    <mergeCell ref="AV466:AV467"/>
    <mergeCell ref="AV475:AV476"/>
    <mergeCell ref="AV577:AV578"/>
    <mergeCell ref="AV586:AV587"/>
    <mergeCell ref="AV688:AV689"/>
    <mergeCell ref="AV697:AV698"/>
    <mergeCell ref="AV799:AV800"/>
    <mergeCell ref="AV808:AV809"/>
    <mergeCell ref="AW22:AW23"/>
    <mergeCell ref="AW31:AW32"/>
    <mergeCell ref="AW133:AW134"/>
    <mergeCell ref="AW142:AW143"/>
    <mergeCell ref="AW244:AW245"/>
    <mergeCell ref="AW253:AW254"/>
    <mergeCell ref="AW355:AW356"/>
    <mergeCell ref="AW364:AW365"/>
    <mergeCell ref="AW466:AW467"/>
    <mergeCell ref="AW475:AW476"/>
    <mergeCell ref="AW577:AW578"/>
    <mergeCell ref="AW586:AW587"/>
    <mergeCell ref="AW688:AW689"/>
    <mergeCell ref="AW697:AW698"/>
    <mergeCell ref="AW799:AW800"/>
    <mergeCell ref="AW808:AW809"/>
    <mergeCell ref="AX22:AX23"/>
    <mergeCell ref="AX31:AX32"/>
    <mergeCell ref="AX133:AX134"/>
    <mergeCell ref="AX142:AX143"/>
    <mergeCell ref="AX244:AX245"/>
    <mergeCell ref="AX253:AX254"/>
    <mergeCell ref="AX355:AX356"/>
    <mergeCell ref="AX364:AX365"/>
    <mergeCell ref="AX466:AX467"/>
    <mergeCell ref="AX475:AX476"/>
    <mergeCell ref="AX577:AX578"/>
    <mergeCell ref="AX586:AX587"/>
    <mergeCell ref="AX688:AX689"/>
    <mergeCell ref="AX697:AX698"/>
    <mergeCell ref="AX799:AX800"/>
    <mergeCell ref="AX808:AX809"/>
    <mergeCell ref="AY22:AY23"/>
    <mergeCell ref="AY31:AY32"/>
    <mergeCell ref="AY133:AY134"/>
    <mergeCell ref="AY142:AY143"/>
    <mergeCell ref="AY244:AY245"/>
    <mergeCell ref="AY253:AY254"/>
    <mergeCell ref="AY355:AY356"/>
    <mergeCell ref="AY364:AY365"/>
    <mergeCell ref="AY466:AY467"/>
    <mergeCell ref="AY475:AY476"/>
    <mergeCell ref="AY577:AY578"/>
    <mergeCell ref="AY586:AY587"/>
    <mergeCell ref="AY688:AY689"/>
    <mergeCell ref="AY697:AY698"/>
    <mergeCell ref="AY799:AY800"/>
    <mergeCell ref="AY808:AY809"/>
    <mergeCell ref="AZ22:AZ23"/>
    <mergeCell ref="AZ31:AZ32"/>
    <mergeCell ref="AZ133:AZ134"/>
    <mergeCell ref="AZ142:AZ143"/>
    <mergeCell ref="AZ244:AZ245"/>
    <mergeCell ref="AZ253:AZ254"/>
    <mergeCell ref="AZ355:AZ356"/>
    <mergeCell ref="AZ364:AZ365"/>
    <mergeCell ref="AZ466:AZ467"/>
    <mergeCell ref="AZ475:AZ476"/>
    <mergeCell ref="AZ577:AZ578"/>
    <mergeCell ref="AZ586:AZ587"/>
    <mergeCell ref="AZ688:AZ689"/>
    <mergeCell ref="AZ697:AZ698"/>
    <mergeCell ref="AZ799:AZ800"/>
    <mergeCell ref="AZ808:AZ809"/>
    <mergeCell ref="BA22:BA23"/>
    <mergeCell ref="BA31:BA32"/>
    <mergeCell ref="BA133:BA134"/>
    <mergeCell ref="BA142:BA143"/>
    <mergeCell ref="BA244:BA245"/>
    <mergeCell ref="BA253:BA254"/>
    <mergeCell ref="BA355:BA356"/>
    <mergeCell ref="BA364:BA365"/>
    <mergeCell ref="BA466:BA467"/>
    <mergeCell ref="BA475:BA476"/>
    <mergeCell ref="BA577:BA578"/>
    <mergeCell ref="BA586:BA587"/>
    <mergeCell ref="BA688:BA689"/>
    <mergeCell ref="BA697:BA698"/>
    <mergeCell ref="BA799:BA800"/>
    <mergeCell ref="BA808:BA809"/>
    <mergeCell ref="BB22:BB23"/>
    <mergeCell ref="BB31:BB32"/>
    <mergeCell ref="BB133:BB134"/>
    <mergeCell ref="BB142:BB143"/>
    <mergeCell ref="BB244:BB245"/>
    <mergeCell ref="BB253:BB254"/>
    <mergeCell ref="BB355:BB356"/>
    <mergeCell ref="BB364:BB365"/>
    <mergeCell ref="BB466:BB467"/>
    <mergeCell ref="BB475:BB476"/>
    <mergeCell ref="BB577:BB578"/>
    <mergeCell ref="BB586:BB587"/>
    <mergeCell ref="BB688:BB689"/>
    <mergeCell ref="BB697:BB698"/>
    <mergeCell ref="BB799:BB800"/>
    <mergeCell ref="BB808:BB809"/>
    <mergeCell ref="BC22:BC23"/>
    <mergeCell ref="BC31:BC32"/>
    <mergeCell ref="BC133:BC134"/>
    <mergeCell ref="BC142:BC143"/>
    <mergeCell ref="BC244:BC245"/>
    <mergeCell ref="BC253:BC254"/>
    <mergeCell ref="BC355:BC356"/>
    <mergeCell ref="BC364:BC365"/>
    <mergeCell ref="BC466:BC467"/>
    <mergeCell ref="BC475:BC476"/>
    <mergeCell ref="BC577:BC578"/>
    <mergeCell ref="BC586:BC587"/>
    <mergeCell ref="BC688:BC689"/>
    <mergeCell ref="BC697:BC698"/>
    <mergeCell ref="BC799:BC800"/>
    <mergeCell ref="BC808:BC809"/>
    <mergeCell ref="BD22:BD23"/>
    <mergeCell ref="BD31:BD32"/>
    <mergeCell ref="BD133:BD134"/>
    <mergeCell ref="BD142:BD143"/>
    <mergeCell ref="BD244:BD245"/>
    <mergeCell ref="BD253:BD254"/>
    <mergeCell ref="BD355:BD356"/>
    <mergeCell ref="BD364:BD365"/>
    <mergeCell ref="BD466:BD467"/>
    <mergeCell ref="BD475:BD476"/>
    <mergeCell ref="BD577:BD578"/>
    <mergeCell ref="BD586:BD587"/>
    <mergeCell ref="BD688:BD689"/>
    <mergeCell ref="BD697:BD698"/>
    <mergeCell ref="BD799:BD800"/>
    <mergeCell ref="BD808:BD809"/>
    <mergeCell ref="BE22:BE23"/>
    <mergeCell ref="BE31:BE32"/>
    <mergeCell ref="BE58:BE59"/>
    <mergeCell ref="BE79:BE80"/>
    <mergeCell ref="BE96:BE97"/>
    <mergeCell ref="BE133:BE134"/>
    <mergeCell ref="BE142:BE143"/>
    <mergeCell ref="BE169:BE170"/>
    <mergeCell ref="BE190:BE191"/>
    <mergeCell ref="BE207:BE208"/>
    <mergeCell ref="BE244:BE245"/>
    <mergeCell ref="BE253:BE254"/>
    <mergeCell ref="BE280:BE281"/>
    <mergeCell ref="BE301:BE302"/>
    <mergeCell ref="BE318:BE319"/>
    <mergeCell ref="BE355:BE356"/>
    <mergeCell ref="BE364:BE365"/>
    <mergeCell ref="BE391:BE392"/>
    <mergeCell ref="BE412:BE413"/>
    <mergeCell ref="BE429:BE430"/>
    <mergeCell ref="BE466:BE467"/>
    <mergeCell ref="BE475:BE476"/>
    <mergeCell ref="BE502:BE503"/>
    <mergeCell ref="BE523:BE524"/>
    <mergeCell ref="BE540:BE541"/>
    <mergeCell ref="BE577:BE578"/>
    <mergeCell ref="BE586:BE587"/>
    <mergeCell ref="BE613:BE614"/>
    <mergeCell ref="BE634:BE635"/>
    <mergeCell ref="BE651:BE652"/>
    <mergeCell ref="BE688:BE689"/>
    <mergeCell ref="BE697:BE698"/>
    <mergeCell ref="BE724:BE725"/>
    <mergeCell ref="BE745:BE746"/>
    <mergeCell ref="BE762:BE763"/>
    <mergeCell ref="BE799:BE800"/>
    <mergeCell ref="BE808:BE809"/>
    <mergeCell ref="BE835:BE836"/>
    <mergeCell ref="BE856:BE857"/>
    <mergeCell ref="BE873:BE874"/>
    <mergeCell ref="BF2:BF3"/>
    <mergeCell ref="BF16:BF17"/>
    <mergeCell ref="BF22:BF23"/>
    <mergeCell ref="BF25:BF26"/>
    <mergeCell ref="BF34:BF35"/>
    <mergeCell ref="BF48:BF49"/>
    <mergeCell ref="BF113:BF114"/>
    <mergeCell ref="BF127:BF128"/>
    <mergeCell ref="BF136:BF137"/>
    <mergeCell ref="BF145:BF146"/>
    <mergeCell ref="BF159:BF160"/>
    <mergeCell ref="BF224:BF225"/>
    <mergeCell ref="BF238:BF239"/>
    <mergeCell ref="BF247:BF248"/>
    <mergeCell ref="BF256:BF257"/>
    <mergeCell ref="BF270:BF271"/>
    <mergeCell ref="BF335:BF336"/>
    <mergeCell ref="BF349:BF350"/>
    <mergeCell ref="BF358:BF359"/>
    <mergeCell ref="BF367:BF368"/>
    <mergeCell ref="BF381:BF382"/>
    <mergeCell ref="BF446:BF447"/>
    <mergeCell ref="BF460:BF461"/>
    <mergeCell ref="BF469:BF470"/>
    <mergeCell ref="BF478:BF479"/>
    <mergeCell ref="BF492:BF493"/>
    <mergeCell ref="BF557:BF558"/>
    <mergeCell ref="BF571:BF572"/>
    <mergeCell ref="BF580:BF581"/>
    <mergeCell ref="BF589:BF590"/>
    <mergeCell ref="BF603:BF604"/>
    <mergeCell ref="BF668:BF669"/>
    <mergeCell ref="BF682:BF683"/>
    <mergeCell ref="BF691:BF692"/>
    <mergeCell ref="BF700:BF701"/>
    <mergeCell ref="BF714:BF715"/>
    <mergeCell ref="BF779:BF780"/>
    <mergeCell ref="BF793:BF794"/>
    <mergeCell ref="BF802:BF803"/>
    <mergeCell ref="BF811:BF812"/>
    <mergeCell ref="BF825:BF826"/>
    <mergeCell ref="BG2:BG3"/>
    <mergeCell ref="BG16:BG17"/>
    <mergeCell ref="BG22:BG23"/>
    <mergeCell ref="BG25:BG26"/>
    <mergeCell ref="BG31:BG32"/>
    <mergeCell ref="BG34:BG35"/>
    <mergeCell ref="BG48:BG49"/>
    <mergeCell ref="BG113:BG114"/>
    <mergeCell ref="BG127:BG128"/>
    <mergeCell ref="BG133:BG134"/>
    <mergeCell ref="BG136:BG137"/>
    <mergeCell ref="BG142:BG143"/>
    <mergeCell ref="BG145:BG146"/>
    <mergeCell ref="BG159:BG160"/>
    <mergeCell ref="BG224:BG225"/>
    <mergeCell ref="BG238:BG239"/>
    <mergeCell ref="BG244:BG245"/>
    <mergeCell ref="BG247:BG248"/>
    <mergeCell ref="BG253:BG254"/>
    <mergeCell ref="BG256:BG257"/>
    <mergeCell ref="BG270:BG271"/>
    <mergeCell ref="BG335:BG336"/>
    <mergeCell ref="BG349:BG350"/>
    <mergeCell ref="BG355:BG356"/>
    <mergeCell ref="BG358:BG359"/>
    <mergeCell ref="BG364:BG365"/>
    <mergeCell ref="BG367:BG368"/>
    <mergeCell ref="BG381:BG382"/>
    <mergeCell ref="BG446:BG447"/>
    <mergeCell ref="BG460:BG461"/>
    <mergeCell ref="BG466:BG467"/>
    <mergeCell ref="BG469:BG470"/>
    <mergeCell ref="BG475:BG476"/>
    <mergeCell ref="BG478:BG479"/>
    <mergeCell ref="BG492:BG493"/>
    <mergeCell ref="BG557:BG558"/>
    <mergeCell ref="BG571:BG572"/>
    <mergeCell ref="BG577:BG578"/>
    <mergeCell ref="BG580:BG581"/>
    <mergeCell ref="BG586:BG587"/>
    <mergeCell ref="BG589:BG590"/>
    <mergeCell ref="BG603:BG604"/>
    <mergeCell ref="BG668:BG669"/>
    <mergeCell ref="BG682:BG683"/>
    <mergeCell ref="BG688:BG689"/>
    <mergeCell ref="BG691:BG692"/>
    <mergeCell ref="BG697:BG698"/>
    <mergeCell ref="BG700:BG701"/>
    <mergeCell ref="BG714:BG715"/>
    <mergeCell ref="BG779:BG780"/>
    <mergeCell ref="BG793:BG794"/>
    <mergeCell ref="BG799:BG800"/>
    <mergeCell ref="BG802:BG803"/>
    <mergeCell ref="BG808:BG809"/>
    <mergeCell ref="BG811:BG812"/>
    <mergeCell ref="BG825:BG826"/>
    <mergeCell ref="BH16:BH17"/>
    <mergeCell ref="BH22:BH23"/>
    <mergeCell ref="BH25:BH26"/>
    <mergeCell ref="BH31:BH32"/>
    <mergeCell ref="BH127:BH128"/>
    <mergeCell ref="BH133:BH134"/>
    <mergeCell ref="BH136:BH137"/>
    <mergeCell ref="BH142:BH143"/>
    <mergeCell ref="BH238:BH239"/>
    <mergeCell ref="BH244:BH245"/>
    <mergeCell ref="BH247:BH248"/>
    <mergeCell ref="BH253:BH254"/>
    <mergeCell ref="BH349:BH350"/>
    <mergeCell ref="BH355:BH356"/>
    <mergeCell ref="BH358:BH359"/>
    <mergeCell ref="BH364:BH365"/>
    <mergeCell ref="BH460:BH461"/>
    <mergeCell ref="BH466:BH467"/>
    <mergeCell ref="BH469:BH470"/>
    <mergeCell ref="BH475:BH476"/>
    <mergeCell ref="BH571:BH572"/>
    <mergeCell ref="BH577:BH578"/>
    <mergeCell ref="BH580:BH581"/>
    <mergeCell ref="BH586:BH587"/>
    <mergeCell ref="BH682:BH683"/>
    <mergeCell ref="BH688:BH689"/>
    <mergeCell ref="BH691:BH692"/>
    <mergeCell ref="BH697:BH698"/>
    <mergeCell ref="BH793:BH794"/>
    <mergeCell ref="BH799:BH800"/>
    <mergeCell ref="BH802:BH803"/>
    <mergeCell ref="BH808:BH809"/>
    <mergeCell ref="BN16:BN17"/>
    <mergeCell ref="BN22:BN23"/>
    <mergeCell ref="BN25:BN26"/>
    <mergeCell ref="BN31:BN32"/>
    <mergeCell ref="BN127:BN128"/>
    <mergeCell ref="BN133:BN134"/>
    <mergeCell ref="BN136:BN137"/>
    <mergeCell ref="BN142:BN143"/>
    <mergeCell ref="BN238:BN239"/>
    <mergeCell ref="BN244:BN245"/>
    <mergeCell ref="BN247:BN248"/>
    <mergeCell ref="BN253:BN254"/>
    <mergeCell ref="BN349:BN350"/>
    <mergeCell ref="BN355:BN356"/>
    <mergeCell ref="BN358:BN359"/>
    <mergeCell ref="BN364:BN365"/>
    <mergeCell ref="BN460:BN461"/>
    <mergeCell ref="BN466:BN467"/>
    <mergeCell ref="BN469:BN470"/>
    <mergeCell ref="BN475:BN476"/>
    <mergeCell ref="BN571:BN572"/>
    <mergeCell ref="BN577:BN578"/>
    <mergeCell ref="BN580:BN581"/>
    <mergeCell ref="BN586:BN587"/>
    <mergeCell ref="BN682:BN683"/>
    <mergeCell ref="BN688:BN689"/>
    <mergeCell ref="BN691:BN692"/>
    <mergeCell ref="BN697:BN698"/>
    <mergeCell ref="BN793:BN794"/>
    <mergeCell ref="BN799:BN800"/>
    <mergeCell ref="BN802:BN803"/>
    <mergeCell ref="BN808:BN809"/>
    <mergeCell ref="BO22:BO23"/>
    <mergeCell ref="BO31:BO32"/>
    <mergeCell ref="BO133:BO134"/>
    <mergeCell ref="BO142:BO143"/>
    <mergeCell ref="BO244:BO245"/>
    <mergeCell ref="BO253:BO254"/>
    <mergeCell ref="BO355:BO356"/>
    <mergeCell ref="BO364:BO365"/>
    <mergeCell ref="BO466:BO467"/>
    <mergeCell ref="BO475:BO476"/>
    <mergeCell ref="BO577:BO578"/>
    <mergeCell ref="BO586:BO587"/>
    <mergeCell ref="BO688:BO689"/>
    <mergeCell ref="BO697:BO698"/>
    <mergeCell ref="BO799:BO800"/>
    <mergeCell ref="BO808:BO809"/>
    <mergeCell ref="BP22:BP23"/>
    <mergeCell ref="BP31:BP32"/>
    <mergeCell ref="BP133:BP134"/>
    <mergeCell ref="BP142:BP143"/>
    <mergeCell ref="BP244:BP245"/>
    <mergeCell ref="BP253:BP254"/>
    <mergeCell ref="BP355:BP356"/>
    <mergeCell ref="BP364:BP365"/>
    <mergeCell ref="BP466:BP467"/>
    <mergeCell ref="BP475:BP476"/>
    <mergeCell ref="BP577:BP578"/>
    <mergeCell ref="BP586:BP587"/>
    <mergeCell ref="BP688:BP689"/>
    <mergeCell ref="BP697:BP698"/>
    <mergeCell ref="BP799:BP800"/>
    <mergeCell ref="BP808:BP809"/>
    <mergeCell ref="BQ22:BQ23"/>
    <mergeCell ref="BQ31:BQ32"/>
    <mergeCell ref="BQ133:BQ134"/>
    <mergeCell ref="BQ142:BQ143"/>
    <mergeCell ref="BQ244:BQ245"/>
    <mergeCell ref="BQ253:BQ254"/>
    <mergeCell ref="BQ355:BQ356"/>
    <mergeCell ref="BQ364:BQ365"/>
    <mergeCell ref="BQ466:BQ467"/>
    <mergeCell ref="BQ475:BQ476"/>
    <mergeCell ref="BQ577:BQ578"/>
    <mergeCell ref="BQ586:BQ587"/>
    <mergeCell ref="BQ688:BQ689"/>
    <mergeCell ref="BQ697:BQ698"/>
    <mergeCell ref="BQ799:BQ800"/>
    <mergeCell ref="BQ808:BQ809"/>
    <mergeCell ref="BR22:BR23"/>
    <mergeCell ref="BR31:BR32"/>
    <mergeCell ref="BR133:BR134"/>
    <mergeCell ref="BR142:BR143"/>
    <mergeCell ref="BR244:BR245"/>
    <mergeCell ref="BR253:BR254"/>
    <mergeCell ref="BR355:BR356"/>
    <mergeCell ref="BR364:BR365"/>
    <mergeCell ref="BR466:BR467"/>
    <mergeCell ref="BR475:BR476"/>
    <mergeCell ref="BR577:BR578"/>
    <mergeCell ref="BR586:BR587"/>
    <mergeCell ref="BR688:BR689"/>
    <mergeCell ref="BR697:BR698"/>
    <mergeCell ref="BR799:BR800"/>
    <mergeCell ref="BR808:BR809"/>
    <mergeCell ref="BS22:BS23"/>
    <mergeCell ref="BS31:BS32"/>
    <mergeCell ref="BS133:BS134"/>
    <mergeCell ref="BS142:BS143"/>
    <mergeCell ref="BS244:BS245"/>
    <mergeCell ref="BS253:BS254"/>
    <mergeCell ref="BS355:BS356"/>
    <mergeCell ref="BS364:BS365"/>
    <mergeCell ref="BS466:BS467"/>
    <mergeCell ref="BS475:BS476"/>
    <mergeCell ref="BS577:BS578"/>
    <mergeCell ref="BS586:BS587"/>
    <mergeCell ref="BS688:BS689"/>
    <mergeCell ref="BS697:BS698"/>
    <mergeCell ref="BS799:BS800"/>
    <mergeCell ref="BS808:BS809"/>
    <mergeCell ref="BT22:BT23"/>
    <mergeCell ref="BT31:BT32"/>
    <mergeCell ref="BT133:BT134"/>
    <mergeCell ref="BT142:BT143"/>
    <mergeCell ref="BT244:BT245"/>
    <mergeCell ref="BT253:BT254"/>
    <mergeCell ref="BT355:BT356"/>
    <mergeCell ref="BT364:BT365"/>
    <mergeCell ref="BT466:BT467"/>
    <mergeCell ref="BT475:BT476"/>
    <mergeCell ref="BT577:BT578"/>
    <mergeCell ref="BT586:BT587"/>
    <mergeCell ref="BT688:BT689"/>
    <mergeCell ref="BT697:BT698"/>
    <mergeCell ref="BT799:BT800"/>
    <mergeCell ref="BT808:BT809"/>
    <mergeCell ref="BU22:BU23"/>
    <mergeCell ref="BU31:BU32"/>
    <mergeCell ref="BU133:BU134"/>
    <mergeCell ref="BU142:BU143"/>
    <mergeCell ref="BU244:BU245"/>
    <mergeCell ref="BU253:BU254"/>
    <mergeCell ref="BU355:BU356"/>
    <mergeCell ref="BU364:BU365"/>
    <mergeCell ref="BU466:BU467"/>
    <mergeCell ref="BU475:BU476"/>
    <mergeCell ref="BU577:BU578"/>
    <mergeCell ref="BU586:BU587"/>
    <mergeCell ref="BU688:BU689"/>
    <mergeCell ref="BU697:BU698"/>
    <mergeCell ref="BU799:BU800"/>
    <mergeCell ref="BU808:BU809"/>
    <mergeCell ref="BV22:BV23"/>
    <mergeCell ref="BV31:BV32"/>
    <mergeCell ref="BV133:BV134"/>
    <mergeCell ref="BV142:BV143"/>
    <mergeCell ref="BV244:BV245"/>
    <mergeCell ref="BV253:BV254"/>
    <mergeCell ref="BV355:BV356"/>
    <mergeCell ref="BV364:BV365"/>
    <mergeCell ref="BV466:BV467"/>
    <mergeCell ref="BV475:BV476"/>
    <mergeCell ref="BV577:BV578"/>
    <mergeCell ref="BV586:BV587"/>
    <mergeCell ref="BV688:BV689"/>
    <mergeCell ref="BV697:BV698"/>
    <mergeCell ref="BV799:BV800"/>
    <mergeCell ref="BV808:BV809"/>
    <mergeCell ref="BW22:BW23"/>
    <mergeCell ref="BW31:BW32"/>
    <mergeCell ref="BW133:BW134"/>
    <mergeCell ref="BW142:BW143"/>
    <mergeCell ref="BW244:BW245"/>
    <mergeCell ref="BW253:BW254"/>
    <mergeCell ref="BW355:BW356"/>
    <mergeCell ref="BW364:BW365"/>
    <mergeCell ref="BW466:BW467"/>
    <mergeCell ref="BW475:BW476"/>
    <mergeCell ref="BW577:BW578"/>
    <mergeCell ref="BW586:BW587"/>
    <mergeCell ref="BW688:BW689"/>
    <mergeCell ref="BW697:BW698"/>
    <mergeCell ref="BW799:BW800"/>
    <mergeCell ref="BW808:BW809"/>
    <mergeCell ref="BX22:BX23"/>
    <mergeCell ref="BX31:BX32"/>
    <mergeCell ref="BX133:BX134"/>
    <mergeCell ref="BX142:BX143"/>
    <mergeCell ref="BX244:BX245"/>
    <mergeCell ref="BX253:BX254"/>
    <mergeCell ref="BX355:BX356"/>
    <mergeCell ref="BX364:BX365"/>
    <mergeCell ref="BX466:BX467"/>
    <mergeCell ref="BX475:BX476"/>
    <mergeCell ref="BX577:BX578"/>
    <mergeCell ref="BX586:BX587"/>
    <mergeCell ref="BX688:BX689"/>
    <mergeCell ref="BX697:BX698"/>
    <mergeCell ref="BX799:BX800"/>
    <mergeCell ref="BX808:BX809"/>
    <mergeCell ref="BY22:BY23"/>
    <mergeCell ref="BY31:BY32"/>
    <mergeCell ref="BY58:BY59"/>
    <mergeCell ref="BY79:BY80"/>
    <mergeCell ref="BY96:BY97"/>
    <mergeCell ref="BY133:BY134"/>
    <mergeCell ref="BY142:BY143"/>
    <mergeCell ref="BY169:BY170"/>
    <mergeCell ref="BY190:BY191"/>
    <mergeCell ref="BY207:BY208"/>
    <mergeCell ref="BY244:BY245"/>
    <mergeCell ref="BY253:BY254"/>
    <mergeCell ref="BY280:BY281"/>
    <mergeCell ref="BY301:BY302"/>
    <mergeCell ref="BY318:BY319"/>
    <mergeCell ref="BY355:BY356"/>
    <mergeCell ref="BY364:BY365"/>
    <mergeCell ref="BY391:BY392"/>
    <mergeCell ref="BY412:BY413"/>
    <mergeCell ref="BY429:BY430"/>
    <mergeCell ref="BY466:BY467"/>
    <mergeCell ref="BY475:BY476"/>
    <mergeCell ref="BY502:BY503"/>
    <mergeCell ref="BY523:BY524"/>
    <mergeCell ref="BY540:BY541"/>
    <mergeCell ref="BY577:BY578"/>
    <mergeCell ref="BY586:BY587"/>
    <mergeCell ref="BY613:BY614"/>
    <mergeCell ref="BY634:BY635"/>
    <mergeCell ref="BY651:BY652"/>
    <mergeCell ref="BY688:BY689"/>
    <mergeCell ref="BY697:BY698"/>
    <mergeCell ref="BY724:BY725"/>
    <mergeCell ref="BY745:BY746"/>
    <mergeCell ref="BY762:BY763"/>
    <mergeCell ref="BY799:BY800"/>
    <mergeCell ref="BY808:BY809"/>
    <mergeCell ref="BY835:BY836"/>
    <mergeCell ref="BY856:BY857"/>
    <mergeCell ref="BY873:BY874"/>
    <mergeCell ref="BZ2:BZ3"/>
    <mergeCell ref="BZ16:BZ17"/>
    <mergeCell ref="BZ22:BZ23"/>
    <mergeCell ref="BZ25:BZ26"/>
    <mergeCell ref="BZ34:BZ35"/>
    <mergeCell ref="BZ48:BZ49"/>
    <mergeCell ref="BZ113:BZ114"/>
    <mergeCell ref="BZ127:BZ128"/>
    <mergeCell ref="BZ136:BZ137"/>
    <mergeCell ref="BZ145:BZ146"/>
    <mergeCell ref="BZ159:BZ160"/>
    <mergeCell ref="BZ224:BZ225"/>
    <mergeCell ref="BZ238:BZ239"/>
    <mergeCell ref="BZ247:BZ248"/>
    <mergeCell ref="BZ256:BZ257"/>
    <mergeCell ref="BZ270:BZ271"/>
    <mergeCell ref="BZ335:BZ336"/>
    <mergeCell ref="BZ349:BZ350"/>
    <mergeCell ref="BZ358:BZ359"/>
    <mergeCell ref="BZ367:BZ368"/>
    <mergeCell ref="BZ381:BZ382"/>
    <mergeCell ref="BZ446:BZ447"/>
    <mergeCell ref="BZ460:BZ461"/>
    <mergeCell ref="BZ469:BZ470"/>
    <mergeCell ref="BZ478:BZ479"/>
    <mergeCell ref="BZ492:BZ493"/>
    <mergeCell ref="BZ557:BZ558"/>
    <mergeCell ref="BZ571:BZ572"/>
    <mergeCell ref="BZ580:BZ581"/>
    <mergeCell ref="BZ589:BZ590"/>
    <mergeCell ref="BZ603:BZ604"/>
    <mergeCell ref="BZ668:BZ669"/>
    <mergeCell ref="BZ682:BZ683"/>
    <mergeCell ref="BZ691:BZ692"/>
    <mergeCell ref="BZ700:BZ701"/>
    <mergeCell ref="BZ714:BZ715"/>
    <mergeCell ref="BZ779:BZ780"/>
    <mergeCell ref="BZ793:BZ794"/>
    <mergeCell ref="BZ802:BZ803"/>
    <mergeCell ref="BZ811:BZ812"/>
    <mergeCell ref="BZ825:BZ826"/>
    <mergeCell ref="CA2:CA3"/>
    <mergeCell ref="CA16:CA17"/>
    <mergeCell ref="CA22:CA23"/>
    <mergeCell ref="CA25:CA26"/>
    <mergeCell ref="CA31:CA32"/>
    <mergeCell ref="CA34:CA35"/>
    <mergeCell ref="CA48:CA49"/>
    <mergeCell ref="CA113:CA114"/>
    <mergeCell ref="CA127:CA128"/>
    <mergeCell ref="CA133:CA134"/>
    <mergeCell ref="CA136:CA137"/>
    <mergeCell ref="CA142:CA143"/>
    <mergeCell ref="CA145:CA146"/>
    <mergeCell ref="CA159:CA160"/>
    <mergeCell ref="CA224:CA225"/>
    <mergeCell ref="CA238:CA239"/>
    <mergeCell ref="CA244:CA245"/>
    <mergeCell ref="CA247:CA248"/>
    <mergeCell ref="CA253:CA254"/>
    <mergeCell ref="CA256:CA257"/>
    <mergeCell ref="CA270:CA271"/>
    <mergeCell ref="CA335:CA336"/>
    <mergeCell ref="CA349:CA350"/>
    <mergeCell ref="CA355:CA356"/>
    <mergeCell ref="CA358:CA359"/>
    <mergeCell ref="CA364:CA365"/>
    <mergeCell ref="CA367:CA368"/>
    <mergeCell ref="CA381:CA382"/>
    <mergeCell ref="CA446:CA447"/>
    <mergeCell ref="CA460:CA461"/>
    <mergeCell ref="CA466:CA467"/>
    <mergeCell ref="CA469:CA470"/>
    <mergeCell ref="CA475:CA476"/>
    <mergeCell ref="CA478:CA479"/>
    <mergeCell ref="CA492:CA493"/>
    <mergeCell ref="CA557:CA558"/>
    <mergeCell ref="CA571:CA572"/>
    <mergeCell ref="CA577:CA578"/>
    <mergeCell ref="CA580:CA581"/>
    <mergeCell ref="CA586:CA587"/>
    <mergeCell ref="CA589:CA590"/>
    <mergeCell ref="CA603:CA604"/>
    <mergeCell ref="CA668:CA669"/>
    <mergeCell ref="CA682:CA683"/>
    <mergeCell ref="CA688:CA689"/>
    <mergeCell ref="CA691:CA692"/>
    <mergeCell ref="CA697:CA698"/>
    <mergeCell ref="CA700:CA701"/>
    <mergeCell ref="CA714:CA715"/>
    <mergeCell ref="CA779:CA780"/>
    <mergeCell ref="CA793:CA794"/>
    <mergeCell ref="CA799:CA800"/>
    <mergeCell ref="CA802:CA803"/>
    <mergeCell ref="CA808:CA809"/>
    <mergeCell ref="CA811:CA812"/>
    <mergeCell ref="CA825:CA826"/>
    <mergeCell ref="CB16:CB17"/>
    <mergeCell ref="CB22:CB23"/>
    <mergeCell ref="CB25:CB26"/>
    <mergeCell ref="CB31:CB32"/>
    <mergeCell ref="CB127:CB128"/>
    <mergeCell ref="CB133:CB134"/>
    <mergeCell ref="CB136:CB137"/>
    <mergeCell ref="CB142:CB143"/>
    <mergeCell ref="CB238:CB239"/>
    <mergeCell ref="CB244:CB245"/>
    <mergeCell ref="CB247:CB248"/>
    <mergeCell ref="CB253:CB254"/>
    <mergeCell ref="CB349:CB350"/>
    <mergeCell ref="CB355:CB356"/>
    <mergeCell ref="CB358:CB359"/>
    <mergeCell ref="CB364:CB365"/>
    <mergeCell ref="CB460:CB461"/>
    <mergeCell ref="CB466:CB467"/>
    <mergeCell ref="CB469:CB470"/>
    <mergeCell ref="CB475:CB476"/>
    <mergeCell ref="CB571:CB572"/>
    <mergeCell ref="CB577:CB578"/>
    <mergeCell ref="CB580:CB581"/>
    <mergeCell ref="CB586:CB587"/>
    <mergeCell ref="CB682:CB683"/>
    <mergeCell ref="CB688:CB689"/>
    <mergeCell ref="CB691:CB692"/>
    <mergeCell ref="CB697:CB698"/>
    <mergeCell ref="CB793:CB794"/>
    <mergeCell ref="CB799:CB800"/>
    <mergeCell ref="CB802:CB803"/>
    <mergeCell ref="CB808:CB809"/>
    <mergeCell ref="CH16:CH17"/>
    <mergeCell ref="CH22:CH23"/>
    <mergeCell ref="CH25:CH26"/>
    <mergeCell ref="CH31:CH32"/>
    <mergeCell ref="CH127:CH128"/>
    <mergeCell ref="CH133:CH134"/>
    <mergeCell ref="CH136:CH137"/>
    <mergeCell ref="CH142:CH143"/>
    <mergeCell ref="CH238:CH239"/>
    <mergeCell ref="CH244:CH245"/>
    <mergeCell ref="CH247:CH248"/>
    <mergeCell ref="CH253:CH254"/>
    <mergeCell ref="CH349:CH350"/>
    <mergeCell ref="CH355:CH356"/>
    <mergeCell ref="CH358:CH359"/>
    <mergeCell ref="CH364:CH365"/>
    <mergeCell ref="CH460:CH461"/>
    <mergeCell ref="CH466:CH467"/>
    <mergeCell ref="CH469:CH470"/>
    <mergeCell ref="CH475:CH476"/>
    <mergeCell ref="CH571:CH572"/>
    <mergeCell ref="CH577:CH578"/>
    <mergeCell ref="CH580:CH581"/>
    <mergeCell ref="CH586:CH587"/>
    <mergeCell ref="CH682:CH683"/>
    <mergeCell ref="CH688:CH689"/>
    <mergeCell ref="CH691:CH692"/>
    <mergeCell ref="CH697:CH698"/>
    <mergeCell ref="CH793:CH794"/>
    <mergeCell ref="CH799:CH800"/>
    <mergeCell ref="CH802:CH803"/>
    <mergeCell ref="CH808:CH809"/>
    <mergeCell ref="CI22:CI23"/>
    <mergeCell ref="CI31:CI32"/>
    <mergeCell ref="CI133:CI134"/>
    <mergeCell ref="CI142:CI143"/>
    <mergeCell ref="CI244:CI245"/>
    <mergeCell ref="CI253:CI254"/>
    <mergeCell ref="CI355:CI356"/>
    <mergeCell ref="CI364:CI365"/>
    <mergeCell ref="CI466:CI467"/>
    <mergeCell ref="CI475:CI476"/>
    <mergeCell ref="CI577:CI578"/>
    <mergeCell ref="CI586:CI587"/>
    <mergeCell ref="CI688:CI689"/>
    <mergeCell ref="CI697:CI698"/>
    <mergeCell ref="CI799:CI800"/>
    <mergeCell ref="CI808:CI809"/>
    <mergeCell ref="CJ22:CJ23"/>
    <mergeCell ref="CJ31:CJ32"/>
    <mergeCell ref="CJ133:CJ134"/>
    <mergeCell ref="CJ142:CJ143"/>
    <mergeCell ref="CJ244:CJ245"/>
    <mergeCell ref="CJ253:CJ254"/>
    <mergeCell ref="CJ355:CJ356"/>
    <mergeCell ref="CJ364:CJ365"/>
    <mergeCell ref="CJ466:CJ467"/>
    <mergeCell ref="CJ475:CJ476"/>
    <mergeCell ref="CJ577:CJ578"/>
    <mergeCell ref="CJ586:CJ587"/>
    <mergeCell ref="CJ688:CJ689"/>
    <mergeCell ref="CJ697:CJ698"/>
    <mergeCell ref="CJ799:CJ800"/>
    <mergeCell ref="CJ808:CJ809"/>
    <mergeCell ref="CK22:CK23"/>
    <mergeCell ref="CK31:CK32"/>
    <mergeCell ref="CK133:CK134"/>
    <mergeCell ref="CK142:CK143"/>
    <mergeCell ref="CK244:CK245"/>
    <mergeCell ref="CK253:CK254"/>
    <mergeCell ref="CK355:CK356"/>
    <mergeCell ref="CK364:CK365"/>
    <mergeCell ref="CK466:CK467"/>
    <mergeCell ref="CK475:CK476"/>
    <mergeCell ref="CK577:CK578"/>
    <mergeCell ref="CK586:CK587"/>
    <mergeCell ref="CK688:CK689"/>
    <mergeCell ref="CK697:CK698"/>
    <mergeCell ref="CK799:CK800"/>
    <mergeCell ref="CK808:CK809"/>
    <mergeCell ref="CL22:CL23"/>
    <mergeCell ref="CL31:CL32"/>
    <mergeCell ref="CL133:CL134"/>
    <mergeCell ref="CL142:CL143"/>
    <mergeCell ref="CL244:CL245"/>
    <mergeCell ref="CL253:CL254"/>
    <mergeCell ref="CL355:CL356"/>
    <mergeCell ref="CL364:CL365"/>
    <mergeCell ref="CL466:CL467"/>
    <mergeCell ref="CL475:CL476"/>
    <mergeCell ref="CL577:CL578"/>
    <mergeCell ref="CL586:CL587"/>
    <mergeCell ref="CL688:CL689"/>
    <mergeCell ref="CL697:CL698"/>
    <mergeCell ref="CL799:CL800"/>
    <mergeCell ref="CL808:CL809"/>
    <mergeCell ref="CM22:CM23"/>
    <mergeCell ref="CM31:CM32"/>
    <mergeCell ref="CM133:CM134"/>
    <mergeCell ref="CM142:CM143"/>
    <mergeCell ref="CM244:CM245"/>
    <mergeCell ref="CM253:CM254"/>
    <mergeCell ref="CM355:CM356"/>
    <mergeCell ref="CM364:CM365"/>
    <mergeCell ref="CM466:CM467"/>
    <mergeCell ref="CM475:CM476"/>
    <mergeCell ref="CM577:CM578"/>
    <mergeCell ref="CM586:CM587"/>
    <mergeCell ref="CM688:CM689"/>
    <mergeCell ref="CM697:CM698"/>
    <mergeCell ref="CM799:CM800"/>
    <mergeCell ref="CM808:CM809"/>
    <mergeCell ref="CN22:CN23"/>
    <mergeCell ref="CN31:CN32"/>
    <mergeCell ref="CN133:CN134"/>
    <mergeCell ref="CN142:CN143"/>
    <mergeCell ref="CN244:CN245"/>
    <mergeCell ref="CN253:CN254"/>
    <mergeCell ref="CN355:CN356"/>
    <mergeCell ref="CN364:CN365"/>
    <mergeCell ref="CN466:CN467"/>
    <mergeCell ref="CN475:CN476"/>
    <mergeCell ref="CN577:CN578"/>
    <mergeCell ref="CN586:CN587"/>
    <mergeCell ref="CN688:CN689"/>
    <mergeCell ref="CN697:CN698"/>
    <mergeCell ref="CN799:CN800"/>
    <mergeCell ref="CN808:CN809"/>
    <mergeCell ref="CO22:CO23"/>
    <mergeCell ref="CO31:CO32"/>
    <mergeCell ref="CO133:CO134"/>
    <mergeCell ref="CO142:CO143"/>
    <mergeCell ref="CO244:CO245"/>
    <mergeCell ref="CO253:CO254"/>
    <mergeCell ref="CO355:CO356"/>
    <mergeCell ref="CO364:CO365"/>
    <mergeCell ref="CO466:CO467"/>
    <mergeCell ref="CO475:CO476"/>
    <mergeCell ref="CO577:CO578"/>
    <mergeCell ref="CO586:CO587"/>
    <mergeCell ref="CO688:CO689"/>
    <mergeCell ref="CO697:CO698"/>
    <mergeCell ref="CO799:CO800"/>
    <mergeCell ref="CO808:CO809"/>
    <mergeCell ref="CP22:CP23"/>
    <mergeCell ref="CP31:CP32"/>
    <mergeCell ref="CP133:CP134"/>
    <mergeCell ref="CP142:CP143"/>
    <mergeCell ref="CP244:CP245"/>
    <mergeCell ref="CP253:CP254"/>
    <mergeCell ref="CP355:CP356"/>
    <mergeCell ref="CP364:CP365"/>
    <mergeCell ref="CP466:CP467"/>
    <mergeCell ref="CP475:CP476"/>
    <mergeCell ref="CP577:CP578"/>
    <mergeCell ref="CP586:CP587"/>
    <mergeCell ref="CP688:CP689"/>
    <mergeCell ref="CP697:CP698"/>
    <mergeCell ref="CP799:CP800"/>
    <mergeCell ref="CP808:CP809"/>
    <mergeCell ref="CQ22:CQ23"/>
    <mergeCell ref="CQ31:CQ32"/>
    <mergeCell ref="CQ133:CQ134"/>
    <mergeCell ref="CQ142:CQ143"/>
    <mergeCell ref="CQ244:CQ245"/>
    <mergeCell ref="CQ253:CQ254"/>
    <mergeCell ref="CQ355:CQ356"/>
    <mergeCell ref="CQ364:CQ365"/>
    <mergeCell ref="CQ466:CQ467"/>
    <mergeCell ref="CQ475:CQ476"/>
    <mergeCell ref="CQ577:CQ578"/>
    <mergeCell ref="CQ586:CQ587"/>
    <mergeCell ref="CQ688:CQ689"/>
    <mergeCell ref="CQ697:CQ698"/>
    <mergeCell ref="CQ799:CQ800"/>
    <mergeCell ref="CQ808:CQ809"/>
    <mergeCell ref="CR22:CR23"/>
    <mergeCell ref="CR31:CR32"/>
    <mergeCell ref="CR133:CR134"/>
    <mergeCell ref="CR142:CR143"/>
    <mergeCell ref="CR244:CR245"/>
    <mergeCell ref="CR253:CR254"/>
    <mergeCell ref="CR355:CR356"/>
    <mergeCell ref="CR364:CR365"/>
    <mergeCell ref="CR466:CR467"/>
    <mergeCell ref="CR475:CR476"/>
    <mergeCell ref="CR577:CR578"/>
    <mergeCell ref="CR586:CR587"/>
    <mergeCell ref="CR688:CR689"/>
    <mergeCell ref="CR697:CR698"/>
    <mergeCell ref="CR799:CR800"/>
    <mergeCell ref="CR808:CR809"/>
    <mergeCell ref="CS22:CS23"/>
    <mergeCell ref="CS31:CS32"/>
    <mergeCell ref="CS58:CS59"/>
    <mergeCell ref="CS79:CS80"/>
    <mergeCell ref="CS96:CS97"/>
    <mergeCell ref="CS133:CS134"/>
    <mergeCell ref="CS142:CS143"/>
    <mergeCell ref="CS169:CS170"/>
    <mergeCell ref="CS190:CS191"/>
    <mergeCell ref="CS207:CS208"/>
    <mergeCell ref="CS244:CS245"/>
    <mergeCell ref="CS253:CS254"/>
    <mergeCell ref="CS280:CS281"/>
    <mergeCell ref="CS301:CS302"/>
    <mergeCell ref="CS318:CS319"/>
    <mergeCell ref="CS355:CS356"/>
    <mergeCell ref="CS364:CS365"/>
    <mergeCell ref="CS391:CS392"/>
    <mergeCell ref="CS412:CS413"/>
    <mergeCell ref="CS429:CS430"/>
    <mergeCell ref="CS466:CS467"/>
    <mergeCell ref="CS475:CS476"/>
    <mergeCell ref="CS502:CS503"/>
    <mergeCell ref="CS523:CS524"/>
    <mergeCell ref="CS540:CS541"/>
    <mergeCell ref="CS577:CS578"/>
    <mergeCell ref="CS586:CS587"/>
    <mergeCell ref="CS613:CS614"/>
    <mergeCell ref="CS634:CS635"/>
    <mergeCell ref="CS651:CS652"/>
    <mergeCell ref="CS688:CS689"/>
    <mergeCell ref="CS697:CS698"/>
    <mergeCell ref="CS724:CS725"/>
    <mergeCell ref="CS745:CS746"/>
    <mergeCell ref="CS762:CS763"/>
    <mergeCell ref="CS799:CS800"/>
    <mergeCell ref="CS808:CS809"/>
    <mergeCell ref="CS835:CS836"/>
    <mergeCell ref="CS856:CS857"/>
    <mergeCell ref="CS873:CS874"/>
    <mergeCell ref="CT2:CT3"/>
    <mergeCell ref="CT16:CT17"/>
    <mergeCell ref="CT22:CT23"/>
    <mergeCell ref="CT25:CT26"/>
    <mergeCell ref="CT34:CT35"/>
    <mergeCell ref="CT48:CT49"/>
    <mergeCell ref="CT113:CT114"/>
    <mergeCell ref="CT127:CT128"/>
    <mergeCell ref="CT136:CT137"/>
    <mergeCell ref="CT145:CT146"/>
    <mergeCell ref="CT159:CT160"/>
    <mergeCell ref="CT224:CT225"/>
    <mergeCell ref="CT238:CT239"/>
    <mergeCell ref="CT247:CT248"/>
    <mergeCell ref="CT256:CT257"/>
    <mergeCell ref="CT270:CT271"/>
    <mergeCell ref="CT335:CT336"/>
    <mergeCell ref="CT349:CT350"/>
    <mergeCell ref="CT358:CT359"/>
    <mergeCell ref="CT367:CT368"/>
    <mergeCell ref="CT381:CT382"/>
    <mergeCell ref="CT446:CT447"/>
    <mergeCell ref="CT460:CT461"/>
    <mergeCell ref="CT469:CT470"/>
    <mergeCell ref="CT478:CT479"/>
    <mergeCell ref="CT492:CT493"/>
    <mergeCell ref="CT557:CT558"/>
    <mergeCell ref="CT571:CT572"/>
    <mergeCell ref="CT580:CT581"/>
    <mergeCell ref="CT589:CT590"/>
    <mergeCell ref="CT603:CT604"/>
    <mergeCell ref="CT668:CT669"/>
    <mergeCell ref="CT682:CT683"/>
    <mergeCell ref="CT691:CT692"/>
    <mergeCell ref="CT700:CT701"/>
    <mergeCell ref="CT714:CT715"/>
    <mergeCell ref="CT779:CT780"/>
    <mergeCell ref="CT793:CT794"/>
    <mergeCell ref="CT802:CT803"/>
    <mergeCell ref="CT811:CT812"/>
    <mergeCell ref="CT825:CT826"/>
    <mergeCell ref="CU2:CU3"/>
    <mergeCell ref="CU16:CU17"/>
    <mergeCell ref="CU22:CU23"/>
    <mergeCell ref="CU25:CU26"/>
    <mergeCell ref="CU31:CU32"/>
    <mergeCell ref="CU34:CU35"/>
    <mergeCell ref="CU48:CU49"/>
    <mergeCell ref="CU113:CU114"/>
    <mergeCell ref="CU127:CU128"/>
    <mergeCell ref="CU133:CU134"/>
    <mergeCell ref="CU136:CU137"/>
    <mergeCell ref="CU142:CU143"/>
    <mergeCell ref="CU145:CU146"/>
    <mergeCell ref="CU159:CU160"/>
    <mergeCell ref="CU224:CU225"/>
    <mergeCell ref="CU238:CU239"/>
    <mergeCell ref="CU244:CU245"/>
    <mergeCell ref="CU247:CU248"/>
    <mergeCell ref="CU253:CU254"/>
    <mergeCell ref="CU256:CU257"/>
    <mergeCell ref="CU270:CU271"/>
    <mergeCell ref="CU335:CU336"/>
    <mergeCell ref="CU349:CU350"/>
    <mergeCell ref="CU355:CU356"/>
    <mergeCell ref="CU358:CU359"/>
    <mergeCell ref="CU364:CU365"/>
    <mergeCell ref="CU367:CU368"/>
    <mergeCell ref="CU381:CU382"/>
    <mergeCell ref="CU446:CU447"/>
    <mergeCell ref="CU460:CU461"/>
    <mergeCell ref="CU466:CU467"/>
    <mergeCell ref="CU469:CU470"/>
    <mergeCell ref="CU475:CU476"/>
    <mergeCell ref="CU478:CU479"/>
    <mergeCell ref="CU492:CU493"/>
    <mergeCell ref="CU557:CU558"/>
    <mergeCell ref="CU571:CU572"/>
    <mergeCell ref="CU577:CU578"/>
    <mergeCell ref="CU580:CU581"/>
    <mergeCell ref="CU586:CU587"/>
    <mergeCell ref="CU589:CU590"/>
    <mergeCell ref="CU603:CU604"/>
    <mergeCell ref="CU668:CU669"/>
    <mergeCell ref="CU682:CU683"/>
    <mergeCell ref="CU688:CU689"/>
    <mergeCell ref="CU691:CU692"/>
    <mergeCell ref="CU697:CU698"/>
    <mergeCell ref="CU700:CU701"/>
    <mergeCell ref="CU714:CU715"/>
    <mergeCell ref="CU779:CU780"/>
    <mergeCell ref="CU793:CU794"/>
    <mergeCell ref="CU799:CU800"/>
    <mergeCell ref="CU802:CU803"/>
    <mergeCell ref="CU808:CU809"/>
    <mergeCell ref="CU811:CU812"/>
    <mergeCell ref="CU825:CU826"/>
    <mergeCell ref="CV16:CV17"/>
    <mergeCell ref="CV22:CV23"/>
    <mergeCell ref="CV25:CV26"/>
    <mergeCell ref="CV31:CV32"/>
    <mergeCell ref="CV127:CV128"/>
    <mergeCell ref="CV133:CV134"/>
    <mergeCell ref="CV136:CV137"/>
    <mergeCell ref="CV142:CV143"/>
    <mergeCell ref="CV238:CV239"/>
    <mergeCell ref="CV244:CV245"/>
    <mergeCell ref="CV247:CV248"/>
    <mergeCell ref="CV253:CV254"/>
    <mergeCell ref="CV349:CV350"/>
    <mergeCell ref="CV355:CV356"/>
    <mergeCell ref="CV358:CV359"/>
    <mergeCell ref="CV364:CV365"/>
    <mergeCell ref="CV460:CV461"/>
    <mergeCell ref="CV466:CV467"/>
    <mergeCell ref="CV469:CV470"/>
    <mergeCell ref="CV475:CV476"/>
    <mergeCell ref="CV571:CV572"/>
    <mergeCell ref="CV577:CV578"/>
    <mergeCell ref="CV580:CV581"/>
    <mergeCell ref="CV586:CV587"/>
    <mergeCell ref="CV682:CV683"/>
    <mergeCell ref="CV688:CV689"/>
    <mergeCell ref="CV691:CV692"/>
    <mergeCell ref="CV697:CV698"/>
    <mergeCell ref="CV793:CV794"/>
    <mergeCell ref="CV799:CV800"/>
    <mergeCell ref="CV802:CV803"/>
    <mergeCell ref="CV808:CV809"/>
    <mergeCell ref="DB16:DB17"/>
    <mergeCell ref="DB22:DB23"/>
    <mergeCell ref="DB25:DB26"/>
    <mergeCell ref="DB31:DB32"/>
    <mergeCell ref="DB127:DB128"/>
    <mergeCell ref="DB133:DB134"/>
    <mergeCell ref="DB136:DB137"/>
    <mergeCell ref="DB142:DB143"/>
    <mergeCell ref="DB238:DB239"/>
    <mergeCell ref="DB244:DB245"/>
    <mergeCell ref="DB247:DB248"/>
    <mergeCell ref="DB253:DB254"/>
    <mergeCell ref="DB349:DB350"/>
    <mergeCell ref="DB355:DB356"/>
    <mergeCell ref="DB358:DB359"/>
    <mergeCell ref="DB364:DB365"/>
    <mergeCell ref="DB460:DB461"/>
    <mergeCell ref="DB466:DB467"/>
    <mergeCell ref="DB469:DB470"/>
    <mergeCell ref="DB475:DB476"/>
    <mergeCell ref="DB571:DB572"/>
    <mergeCell ref="DB577:DB578"/>
    <mergeCell ref="DB580:DB581"/>
    <mergeCell ref="DB586:DB587"/>
    <mergeCell ref="DB682:DB683"/>
    <mergeCell ref="DB688:DB689"/>
    <mergeCell ref="DB691:DB692"/>
    <mergeCell ref="DB697:DB698"/>
    <mergeCell ref="DB793:DB794"/>
    <mergeCell ref="DB799:DB800"/>
    <mergeCell ref="DB802:DB803"/>
    <mergeCell ref="DB808:DB809"/>
    <mergeCell ref="DC22:DC23"/>
    <mergeCell ref="DC31:DC32"/>
    <mergeCell ref="DC133:DC134"/>
    <mergeCell ref="DC142:DC143"/>
    <mergeCell ref="DC244:DC245"/>
    <mergeCell ref="DC253:DC254"/>
    <mergeCell ref="DC355:DC356"/>
    <mergeCell ref="DC364:DC365"/>
    <mergeCell ref="DC466:DC467"/>
    <mergeCell ref="DC475:DC476"/>
    <mergeCell ref="DC577:DC578"/>
    <mergeCell ref="DC586:DC587"/>
    <mergeCell ref="DC688:DC689"/>
    <mergeCell ref="DC697:DC698"/>
    <mergeCell ref="DC799:DC800"/>
    <mergeCell ref="DC808:DC809"/>
    <mergeCell ref="DD22:DD23"/>
    <mergeCell ref="DD31:DD32"/>
    <mergeCell ref="DD133:DD134"/>
    <mergeCell ref="DD142:DD143"/>
    <mergeCell ref="DD244:DD245"/>
    <mergeCell ref="DD253:DD254"/>
    <mergeCell ref="DD355:DD356"/>
    <mergeCell ref="DD364:DD365"/>
    <mergeCell ref="DD466:DD467"/>
    <mergeCell ref="DD475:DD476"/>
    <mergeCell ref="DD577:DD578"/>
    <mergeCell ref="DD586:DD587"/>
    <mergeCell ref="DD688:DD689"/>
    <mergeCell ref="DD697:DD698"/>
    <mergeCell ref="DD799:DD800"/>
    <mergeCell ref="DD808:DD809"/>
    <mergeCell ref="DE22:DE23"/>
    <mergeCell ref="DE31:DE32"/>
    <mergeCell ref="DE133:DE134"/>
    <mergeCell ref="DE142:DE143"/>
    <mergeCell ref="DE244:DE245"/>
    <mergeCell ref="DE253:DE254"/>
    <mergeCell ref="DE355:DE356"/>
    <mergeCell ref="DE364:DE365"/>
    <mergeCell ref="DE466:DE467"/>
    <mergeCell ref="DE475:DE476"/>
    <mergeCell ref="DE577:DE578"/>
    <mergeCell ref="DE586:DE587"/>
    <mergeCell ref="DE688:DE689"/>
    <mergeCell ref="DE697:DE698"/>
    <mergeCell ref="DE799:DE800"/>
    <mergeCell ref="DE808:DE809"/>
    <mergeCell ref="DF22:DF23"/>
    <mergeCell ref="DF31:DF32"/>
    <mergeCell ref="DF133:DF134"/>
    <mergeCell ref="DF142:DF143"/>
    <mergeCell ref="DF244:DF245"/>
    <mergeCell ref="DF253:DF254"/>
    <mergeCell ref="DF355:DF356"/>
    <mergeCell ref="DF364:DF365"/>
    <mergeCell ref="DF466:DF467"/>
    <mergeCell ref="DF475:DF476"/>
    <mergeCell ref="DF577:DF578"/>
    <mergeCell ref="DF586:DF587"/>
    <mergeCell ref="DF688:DF689"/>
    <mergeCell ref="DF697:DF698"/>
    <mergeCell ref="DF799:DF800"/>
    <mergeCell ref="DF808:DF809"/>
    <mergeCell ref="DG22:DG23"/>
    <mergeCell ref="DG31:DG32"/>
    <mergeCell ref="DG133:DG134"/>
    <mergeCell ref="DG142:DG143"/>
    <mergeCell ref="DG244:DG245"/>
    <mergeCell ref="DG253:DG254"/>
    <mergeCell ref="DG355:DG356"/>
    <mergeCell ref="DG364:DG365"/>
    <mergeCell ref="DG466:DG467"/>
    <mergeCell ref="DG475:DG476"/>
    <mergeCell ref="DG577:DG578"/>
    <mergeCell ref="DG586:DG587"/>
    <mergeCell ref="DG688:DG689"/>
    <mergeCell ref="DG697:DG698"/>
    <mergeCell ref="DG799:DG800"/>
    <mergeCell ref="DG808:DG809"/>
    <mergeCell ref="DH22:DH23"/>
    <mergeCell ref="DH31:DH32"/>
    <mergeCell ref="DH133:DH134"/>
    <mergeCell ref="DH142:DH143"/>
    <mergeCell ref="DH244:DH245"/>
    <mergeCell ref="DH253:DH254"/>
    <mergeCell ref="DH355:DH356"/>
    <mergeCell ref="DH364:DH365"/>
    <mergeCell ref="DH466:DH467"/>
    <mergeCell ref="DH475:DH476"/>
    <mergeCell ref="DH577:DH578"/>
    <mergeCell ref="DH586:DH587"/>
    <mergeCell ref="DH688:DH689"/>
    <mergeCell ref="DH697:DH698"/>
    <mergeCell ref="DH799:DH800"/>
    <mergeCell ref="DH808:DH809"/>
    <mergeCell ref="DI22:DI23"/>
    <mergeCell ref="DI31:DI32"/>
    <mergeCell ref="DI133:DI134"/>
    <mergeCell ref="DI142:DI143"/>
    <mergeCell ref="DI244:DI245"/>
    <mergeCell ref="DI253:DI254"/>
    <mergeCell ref="DI355:DI356"/>
    <mergeCell ref="DI364:DI365"/>
    <mergeCell ref="DI466:DI467"/>
    <mergeCell ref="DI475:DI476"/>
    <mergeCell ref="DI577:DI578"/>
    <mergeCell ref="DI586:DI587"/>
    <mergeCell ref="DI688:DI689"/>
    <mergeCell ref="DI697:DI698"/>
    <mergeCell ref="DI799:DI800"/>
    <mergeCell ref="DI808:DI809"/>
    <mergeCell ref="DJ22:DJ23"/>
    <mergeCell ref="DJ31:DJ32"/>
    <mergeCell ref="DJ133:DJ134"/>
    <mergeCell ref="DJ142:DJ143"/>
    <mergeCell ref="DJ244:DJ245"/>
    <mergeCell ref="DJ253:DJ254"/>
    <mergeCell ref="DJ355:DJ356"/>
    <mergeCell ref="DJ364:DJ365"/>
    <mergeCell ref="DJ466:DJ467"/>
    <mergeCell ref="DJ475:DJ476"/>
    <mergeCell ref="DJ577:DJ578"/>
    <mergeCell ref="DJ586:DJ587"/>
    <mergeCell ref="DJ688:DJ689"/>
    <mergeCell ref="DJ697:DJ698"/>
    <mergeCell ref="DJ799:DJ800"/>
    <mergeCell ref="DJ808:DJ809"/>
    <mergeCell ref="DK22:DK23"/>
    <mergeCell ref="DK31:DK32"/>
    <mergeCell ref="DK133:DK134"/>
    <mergeCell ref="DK142:DK143"/>
    <mergeCell ref="DK244:DK245"/>
    <mergeCell ref="DK253:DK254"/>
    <mergeCell ref="DK355:DK356"/>
    <mergeCell ref="DK364:DK365"/>
    <mergeCell ref="DK466:DK467"/>
    <mergeCell ref="DK475:DK476"/>
    <mergeCell ref="DK577:DK578"/>
    <mergeCell ref="DK586:DK587"/>
    <mergeCell ref="DK688:DK689"/>
    <mergeCell ref="DK697:DK698"/>
    <mergeCell ref="DK799:DK800"/>
    <mergeCell ref="DK808:DK809"/>
    <mergeCell ref="DL22:DL23"/>
    <mergeCell ref="DL31:DL32"/>
    <mergeCell ref="DL133:DL134"/>
    <mergeCell ref="DL142:DL143"/>
    <mergeCell ref="DL244:DL245"/>
    <mergeCell ref="DL253:DL254"/>
    <mergeCell ref="DL355:DL356"/>
    <mergeCell ref="DL364:DL365"/>
    <mergeCell ref="DL466:DL467"/>
    <mergeCell ref="DL475:DL476"/>
    <mergeCell ref="DL577:DL578"/>
    <mergeCell ref="DL586:DL587"/>
    <mergeCell ref="DL688:DL689"/>
    <mergeCell ref="DL697:DL698"/>
    <mergeCell ref="DL799:DL800"/>
    <mergeCell ref="DL808:DL809"/>
    <mergeCell ref="DM22:DM23"/>
    <mergeCell ref="DM31:DM32"/>
    <mergeCell ref="DM58:DM59"/>
    <mergeCell ref="DM79:DM80"/>
    <mergeCell ref="DM96:DM97"/>
    <mergeCell ref="DM133:DM134"/>
    <mergeCell ref="DM142:DM143"/>
    <mergeCell ref="DM169:DM170"/>
    <mergeCell ref="DM190:DM191"/>
    <mergeCell ref="DM207:DM208"/>
    <mergeCell ref="DM244:DM245"/>
    <mergeCell ref="DM253:DM254"/>
    <mergeCell ref="DM280:DM281"/>
    <mergeCell ref="DM301:DM302"/>
    <mergeCell ref="DM318:DM319"/>
    <mergeCell ref="DM355:DM356"/>
    <mergeCell ref="DM364:DM365"/>
    <mergeCell ref="DM391:DM392"/>
    <mergeCell ref="DM412:DM413"/>
    <mergeCell ref="DM429:DM430"/>
    <mergeCell ref="DM466:DM467"/>
    <mergeCell ref="DM475:DM476"/>
    <mergeCell ref="DM502:DM503"/>
    <mergeCell ref="DM523:DM524"/>
    <mergeCell ref="DM540:DM541"/>
    <mergeCell ref="DM577:DM578"/>
    <mergeCell ref="DM586:DM587"/>
    <mergeCell ref="DM613:DM614"/>
    <mergeCell ref="DM634:DM635"/>
    <mergeCell ref="DM651:DM652"/>
    <mergeCell ref="DM688:DM689"/>
    <mergeCell ref="DM697:DM698"/>
    <mergeCell ref="DM724:DM725"/>
    <mergeCell ref="DM745:DM746"/>
    <mergeCell ref="DM762:DM763"/>
    <mergeCell ref="DM799:DM800"/>
    <mergeCell ref="DM808:DM809"/>
    <mergeCell ref="DM835:DM836"/>
    <mergeCell ref="DM856:DM857"/>
    <mergeCell ref="DM873:DM874"/>
    <mergeCell ref="DN2:DN3"/>
    <mergeCell ref="DN16:DN17"/>
    <mergeCell ref="DN22:DN23"/>
    <mergeCell ref="DN25:DN26"/>
    <mergeCell ref="DN34:DN35"/>
    <mergeCell ref="DN48:DN49"/>
    <mergeCell ref="DN113:DN114"/>
    <mergeCell ref="DN127:DN128"/>
    <mergeCell ref="DN136:DN137"/>
    <mergeCell ref="DN145:DN146"/>
    <mergeCell ref="DN159:DN160"/>
    <mergeCell ref="DN224:DN225"/>
    <mergeCell ref="DN238:DN239"/>
    <mergeCell ref="DN247:DN248"/>
    <mergeCell ref="DN256:DN257"/>
    <mergeCell ref="DN270:DN271"/>
    <mergeCell ref="DN335:DN336"/>
    <mergeCell ref="DN349:DN350"/>
    <mergeCell ref="DN358:DN359"/>
    <mergeCell ref="DN367:DN368"/>
    <mergeCell ref="DN381:DN382"/>
    <mergeCell ref="DN446:DN447"/>
    <mergeCell ref="DN460:DN461"/>
    <mergeCell ref="DN469:DN470"/>
    <mergeCell ref="DN478:DN479"/>
    <mergeCell ref="DN492:DN493"/>
    <mergeCell ref="DN557:DN558"/>
    <mergeCell ref="DN571:DN572"/>
    <mergeCell ref="DN580:DN581"/>
    <mergeCell ref="DN589:DN590"/>
    <mergeCell ref="DN603:DN604"/>
    <mergeCell ref="DN668:DN669"/>
    <mergeCell ref="DN682:DN683"/>
    <mergeCell ref="DN691:DN692"/>
    <mergeCell ref="DN700:DN701"/>
    <mergeCell ref="DN714:DN715"/>
    <mergeCell ref="DN779:DN780"/>
    <mergeCell ref="DN793:DN794"/>
    <mergeCell ref="DN802:DN803"/>
    <mergeCell ref="DN811:DN812"/>
    <mergeCell ref="DN825:DN826"/>
    <mergeCell ref="DO2:DO3"/>
    <mergeCell ref="DO16:DO17"/>
    <mergeCell ref="DO22:DO23"/>
    <mergeCell ref="DO25:DO26"/>
    <mergeCell ref="DO31:DO32"/>
    <mergeCell ref="DO34:DO35"/>
    <mergeCell ref="DO48:DO49"/>
    <mergeCell ref="DO113:DO114"/>
    <mergeCell ref="DO127:DO128"/>
    <mergeCell ref="DO133:DO134"/>
    <mergeCell ref="DO136:DO137"/>
    <mergeCell ref="DO142:DO143"/>
    <mergeCell ref="DO145:DO146"/>
    <mergeCell ref="DO159:DO160"/>
    <mergeCell ref="DO224:DO225"/>
    <mergeCell ref="DO238:DO239"/>
    <mergeCell ref="DO244:DO245"/>
    <mergeCell ref="DO247:DO248"/>
    <mergeCell ref="DO253:DO254"/>
    <mergeCell ref="DO256:DO257"/>
    <mergeCell ref="DO270:DO271"/>
    <mergeCell ref="DO335:DO336"/>
    <mergeCell ref="DO349:DO350"/>
    <mergeCell ref="DO355:DO356"/>
    <mergeCell ref="DO358:DO359"/>
    <mergeCell ref="DO364:DO365"/>
    <mergeCell ref="DO367:DO368"/>
    <mergeCell ref="DO381:DO382"/>
    <mergeCell ref="DO446:DO447"/>
    <mergeCell ref="DO460:DO461"/>
    <mergeCell ref="DO466:DO467"/>
    <mergeCell ref="DO469:DO470"/>
    <mergeCell ref="DO475:DO476"/>
    <mergeCell ref="DO478:DO479"/>
    <mergeCell ref="DO492:DO493"/>
    <mergeCell ref="DO557:DO558"/>
    <mergeCell ref="DO571:DO572"/>
    <mergeCell ref="DO577:DO578"/>
    <mergeCell ref="DO580:DO581"/>
    <mergeCell ref="DO586:DO587"/>
    <mergeCell ref="DO589:DO590"/>
    <mergeCell ref="DO603:DO604"/>
    <mergeCell ref="DO668:DO669"/>
    <mergeCell ref="DO682:DO683"/>
    <mergeCell ref="DO688:DO689"/>
    <mergeCell ref="DO691:DO692"/>
    <mergeCell ref="DO697:DO698"/>
    <mergeCell ref="DO700:DO701"/>
    <mergeCell ref="DO714:DO715"/>
    <mergeCell ref="DO779:DO780"/>
    <mergeCell ref="DO793:DO794"/>
    <mergeCell ref="DO799:DO800"/>
    <mergeCell ref="DO802:DO803"/>
    <mergeCell ref="DO808:DO809"/>
    <mergeCell ref="DO811:DO812"/>
    <mergeCell ref="DO825:DO826"/>
    <mergeCell ref="DP16:DP17"/>
    <mergeCell ref="DP22:DP23"/>
    <mergeCell ref="DP25:DP26"/>
    <mergeCell ref="DP31:DP32"/>
    <mergeCell ref="DP127:DP128"/>
    <mergeCell ref="DP133:DP134"/>
    <mergeCell ref="DP136:DP137"/>
    <mergeCell ref="DP142:DP143"/>
    <mergeCell ref="DP238:DP239"/>
    <mergeCell ref="DP244:DP245"/>
    <mergeCell ref="DP247:DP248"/>
    <mergeCell ref="DP253:DP254"/>
    <mergeCell ref="DP349:DP350"/>
    <mergeCell ref="DP355:DP356"/>
    <mergeCell ref="DP358:DP359"/>
    <mergeCell ref="DP364:DP365"/>
    <mergeCell ref="DP460:DP461"/>
    <mergeCell ref="DP466:DP467"/>
    <mergeCell ref="DP469:DP470"/>
    <mergeCell ref="DP475:DP476"/>
    <mergeCell ref="DP571:DP572"/>
    <mergeCell ref="DP577:DP578"/>
    <mergeCell ref="DP580:DP581"/>
    <mergeCell ref="DP586:DP587"/>
    <mergeCell ref="DP682:DP683"/>
    <mergeCell ref="DP688:DP689"/>
    <mergeCell ref="DP691:DP692"/>
    <mergeCell ref="DP697:DP698"/>
    <mergeCell ref="DP793:DP794"/>
    <mergeCell ref="DP799:DP800"/>
    <mergeCell ref="DP802:DP803"/>
    <mergeCell ref="DP808:DP809"/>
    <mergeCell ref="DV16:DV17"/>
    <mergeCell ref="DV22:DV23"/>
    <mergeCell ref="DV25:DV26"/>
    <mergeCell ref="DV31:DV32"/>
    <mergeCell ref="DV127:DV128"/>
    <mergeCell ref="DV133:DV134"/>
    <mergeCell ref="DV136:DV137"/>
    <mergeCell ref="DV142:DV143"/>
    <mergeCell ref="DV238:DV239"/>
    <mergeCell ref="DV244:DV245"/>
    <mergeCell ref="DV247:DV248"/>
    <mergeCell ref="DV253:DV254"/>
    <mergeCell ref="DV349:DV350"/>
    <mergeCell ref="DV355:DV356"/>
    <mergeCell ref="DV358:DV359"/>
    <mergeCell ref="DV364:DV365"/>
    <mergeCell ref="DV460:DV461"/>
    <mergeCell ref="DV466:DV467"/>
    <mergeCell ref="DV469:DV470"/>
    <mergeCell ref="DV475:DV476"/>
    <mergeCell ref="DV571:DV572"/>
    <mergeCell ref="DV577:DV578"/>
    <mergeCell ref="DV580:DV581"/>
    <mergeCell ref="DV586:DV587"/>
    <mergeCell ref="DV682:DV683"/>
    <mergeCell ref="DV688:DV689"/>
    <mergeCell ref="DV691:DV692"/>
    <mergeCell ref="DV697:DV698"/>
    <mergeCell ref="DV793:DV794"/>
    <mergeCell ref="DV799:DV800"/>
    <mergeCell ref="DV802:DV803"/>
    <mergeCell ref="DV808:DV809"/>
    <mergeCell ref="DW22:DW23"/>
    <mergeCell ref="DW31:DW32"/>
    <mergeCell ref="DW133:DW134"/>
    <mergeCell ref="DW142:DW143"/>
    <mergeCell ref="DW244:DW245"/>
    <mergeCell ref="DW253:DW254"/>
    <mergeCell ref="DW355:DW356"/>
    <mergeCell ref="DW364:DW365"/>
    <mergeCell ref="DW466:DW467"/>
    <mergeCell ref="DW475:DW476"/>
    <mergeCell ref="DW577:DW578"/>
    <mergeCell ref="DW586:DW587"/>
    <mergeCell ref="DW688:DW689"/>
    <mergeCell ref="DW697:DW698"/>
    <mergeCell ref="DW799:DW800"/>
    <mergeCell ref="DW808:DW809"/>
    <mergeCell ref="DX22:DX23"/>
    <mergeCell ref="DX31:DX32"/>
    <mergeCell ref="DX133:DX134"/>
    <mergeCell ref="DX142:DX143"/>
    <mergeCell ref="DX244:DX245"/>
    <mergeCell ref="DX253:DX254"/>
    <mergeCell ref="DX355:DX356"/>
    <mergeCell ref="DX364:DX365"/>
    <mergeCell ref="DX466:DX467"/>
    <mergeCell ref="DX475:DX476"/>
    <mergeCell ref="DX577:DX578"/>
    <mergeCell ref="DX586:DX587"/>
    <mergeCell ref="DX688:DX689"/>
    <mergeCell ref="DX697:DX698"/>
    <mergeCell ref="DX799:DX800"/>
    <mergeCell ref="DX808:DX809"/>
    <mergeCell ref="DY22:DY23"/>
    <mergeCell ref="DY31:DY32"/>
    <mergeCell ref="DY133:DY134"/>
    <mergeCell ref="DY142:DY143"/>
    <mergeCell ref="DY244:DY245"/>
    <mergeCell ref="DY253:DY254"/>
    <mergeCell ref="DY355:DY356"/>
    <mergeCell ref="DY364:DY365"/>
    <mergeCell ref="DY466:DY467"/>
    <mergeCell ref="DY475:DY476"/>
    <mergeCell ref="DY577:DY578"/>
    <mergeCell ref="DY586:DY587"/>
    <mergeCell ref="DY688:DY689"/>
    <mergeCell ref="DY697:DY698"/>
    <mergeCell ref="DY799:DY800"/>
    <mergeCell ref="DY808:DY809"/>
    <mergeCell ref="DZ22:DZ23"/>
    <mergeCell ref="DZ31:DZ32"/>
    <mergeCell ref="DZ133:DZ134"/>
    <mergeCell ref="DZ142:DZ143"/>
    <mergeCell ref="DZ244:DZ245"/>
    <mergeCell ref="DZ253:DZ254"/>
    <mergeCell ref="DZ355:DZ356"/>
    <mergeCell ref="DZ364:DZ365"/>
    <mergeCell ref="DZ466:DZ467"/>
    <mergeCell ref="DZ475:DZ476"/>
    <mergeCell ref="DZ577:DZ578"/>
    <mergeCell ref="DZ586:DZ587"/>
    <mergeCell ref="DZ688:DZ689"/>
    <mergeCell ref="DZ697:DZ698"/>
    <mergeCell ref="DZ799:DZ800"/>
    <mergeCell ref="DZ808:DZ809"/>
    <mergeCell ref="EA22:EA23"/>
    <mergeCell ref="EA31:EA32"/>
    <mergeCell ref="EA133:EA134"/>
    <mergeCell ref="EA142:EA143"/>
    <mergeCell ref="EA244:EA245"/>
    <mergeCell ref="EA253:EA254"/>
    <mergeCell ref="EA355:EA356"/>
    <mergeCell ref="EA364:EA365"/>
    <mergeCell ref="EA466:EA467"/>
    <mergeCell ref="EA475:EA476"/>
    <mergeCell ref="EA577:EA578"/>
    <mergeCell ref="EA586:EA587"/>
    <mergeCell ref="EA688:EA689"/>
    <mergeCell ref="EA697:EA698"/>
    <mergeCell ref="EA799:EA800"/>
    <mergeCell ref="EA808:EA809"/>
    <mergeCell ref="EB22:EB23"/>
    <mergeCell ref="EB31:EB32"/>
    <mergeCell ref="EB133:EB134"/>
    <mergeCell ref="EB142:EB143"/>
    <mergeCell ref="EB244:EB245"/>
    <mergeCell ref="EB253:EB254"/>
    <mergeCell ref="EB355:EB356"/>
    <mergeCell ref="EB364:EB365"/>
    <mergeCell ref="EB466:EB467"/>
    <mergeCell ref="EB475:EB476"/>
    <mergeCell ref="EB577:EB578"/>
    <mergeCell ref="EB586:EB587"/>
    <mergeCell ref="EB688:EB689"/>
    <mergeCell ref="EB697:EB698"/>
    <mergeCell ref="EB799:EB800"/>
    <mergeCell ref="EB808:EB809"/>
    <mergeCell ref="EC22:EC23"/>
    <mergeCell ref="EC31:EC32"/>
    <mergeCell ref="EC133:EC134"/>
    <mergeCell ref="EC142:EC143"/>
    <mergeCell ref="EC244:EC245"/>
    <mergeCell ref="EC253:EC254"/>
    <mergeCell ref="EC355:EC356"/>
    <mergeCell ref="EC364:EC365"/>
    <mergeCell ref="EC466:EC467"/>
    <mergeCell ref="EC475:EC476"/>
    <mergeCell ref="EC577:EC578"/>
    <mergeCell ref="EC586:EC587"/>
    <mergeCell ref="EC688:EC689"/>
    <mergeCell ref="EC697:EC698"/>
    <mergeCell ref="EC799:EC800"/>
    <mergeCell ref="EC808:EC809"/>
    <mergeCell ref="ED22:ED23"/>
    <mergeCell ref="ED31:ED32"/>
    <mergeCell ref="ED133:ED134"/>
    <mergeCell ref="ED142:ED143"/>
    <mergeCell ref="ED244:ED245"/>
    <mergeCell ref="ED253:ED254"/>
    <mergeCell ref="ED355:ED356"/>
    <mergeCell ref="ED364:ED365"/>
    <mergeCell ref="ED466:ED467"/>
    <mergeCell ref="ED475:ED476"/>
    <mergeCell ref="ED577:ED578"/>
    <mergeCell ref="ED586:ED587"/>
    <mergeCell ref="ED688:ED689"/>
    <mergeCell ref="ED697:ED698"/>
    <mergeCell ref="ED799:ED800"/>
    <mergeCell ref="ED808:ED809"/>
    <mergeCell ref="EE22:EE23"/>
    <mergeCell ref="EE31:EE32"/>
    <mergeCell ref="EE133:EE134"/>
    <mergeCell ref="EE142:EE143"/>
    <mergeCell ref="EE244:EE245"/>
    <mergeCell ref="EE253:EE254"/>
    <mergeCell ref="EE355:EE356"/>
    <mergeCell ref="EE364:EE365"/>
    <mergeCell ref="EE466:EE467"/>
    <mergeCell ref="EE475:EE476"/>
    <mergeCell ref="EE577:EE578"/>
    <mergeCell ref="EE586:EE587"/>
    <mergeCell ref="EE688:EE689"/>
    <mergeCell ref="EE697:EE698"/>
    <mergeCell ref="EE799:EE800"/>
    <mergeCell ref="EE808:EE809"/>
    <mergeCell ref="EF22:EF23"/>
    <mergeCell ref="EF31:EF32"/>
    <mergeCell ref="EF133:EF134"/>
    <mergeCell ref="EF142:EF143"/>
    <mergeCell ref="EF244:EF245"/>
    <mergeCell ref="EF253:EF254"/>
    <mergeCell ref="EF355:EF356"/>
    <mergeCell ref="EF364:EF365"/>
    <mergeCell ref="EF466:EF467"/>
    <mergeCell ref="EF475:EF476"/>
    <mergeCell ref="EF577:EF578"/>
    <mergeCell ref="EF586:EF587"/>
    <mergeCell ref="EF688:EF689"/>
    <mergeCell ref="EF697:EF698"/>
    <mergeCell ref="EF799:EF800"/>
    <mergeCell ref="EF808:EF809"/>
    <mergeCell ref="EG22:EG23"/>
    <mergeCell ref="EG31:EG32"/>
    <mergeCell ref="EG58:EG59"/>
    <mergeCell ref="EG79:EG80"/>
    <mergeCell ref="EG96:EG97"/>
    <mergeCell ref="EG133:EG134"/>
    <mergeCell ref="EG142:EG143"/>
    <mergeCell ref="EG169:EG170"/>
    <mergeCell ref="EG190:EG191"/>
    <mergeCell ref="EG207:EG208"/>
    <mergeCell ref="EG244:EG245"/>
    <mergeCell ref="EG253:EG254"/>
    <mergeCell ref="EG280:EG281"/>
    <mergeCell ref="EG301:EG302"/>
    <mergeCell ref="EG318:EG319"/>
    <mergeCell ref="EG355:EG356"/>
    <mergeCell ref="EG364:EG365"/>
    <mergeCell ref="EG391:EG392"/>
    <mergeCell ref="EG412:EG413"/>
    <mergeCell ref="EG429:EG430"/>
    <mergeCell ref="EG466:EG467"/>
    <mergeCell ref="EG475:EG476"/>
    <mergeCell ref="EG502:EG503"/>
    <mergeCell ref="EG523:EG524"/>
    <mergeCell ref="EG540:EG541"/>
    <mergeCell ref="EG577:EG578"/>
    <mergeCell ref="EG586:EG587"/>
    <mergeCell ref="EG613:EG614"/>
    <mergeCell ref="EG634:EG635"/>
    <mergeCell ref="EG651:EG652"/>
    <mergeCell ref="EG688:EG689"/>
    <mergeCell ref="EG697:EG698"/>
    <mergeCell ref="EG724:EG725"/>
    <mergeCell ref="EG745:EG746"/>
    <mergeCell ref="EG762:EG763"/>
    <mergeCell ref="EG799:EG800"/>
    <mergeCell ref="EG808:EG809"/>
    <mergeCell ref="EG835:EG836"/>
    <mergeCell ref="EG856:EG857"/>
    <mergeCell ref="EG873:EG874"/>
    <mergeCell ref="EH2:EH3"/>
    <mergeCell ref="EH16:EH17"/>
    <mergeCell ref="EH22:EH23"/>
    <mergeCell ref="EH25:EH26"/>
    <mergeCell ref="EH34:EH35"/>
    <mergeCell ref="EH48:EH49"/>
    <mergeCell ref="EH113:EH114"/>
    <mergeCell ref="EH127:EH128"/>
    <mergeCell ref="EH136:EH137"/>
    <mergeCell ref="EH145:EH146"/>
    <mergeCell ref="EH159:EH160"/>
    <mergeCell ref="EH224:EH225"/>
    <mergeCell ref="EH238:EH239"/>
    <mergeCell ref="EH247:EH248"/>
    <mergeCell ref="EH256:EH257"/>
    <mergeCell ref="EH270:EH271"/>
    <mergeCell ref="EH335:EH336"/>
    <mergeCell ref="EH349:EH350"/>
    <mergeCell ref="EH358:EH359"/>
    <mergeCell ref="EH367:EH368"/>
    <mergeCell ref="EH381:EH382"/>
    <mergeCell ref="EH446:EH447"/>
    <mergeCell ref="EH460:EH461"/>
    <mergeCell ref="EH469:EH470"/>
    <mergeCell ref="EH478:EH479"/>
    <mergeCell ref="EH492:EH493"/>
    <mergeCell ref="EH557:EH558"/>
    <mergeCell ref="EH571:EH572"/>
    <mergeCell ref="EH580:EH581"/>
    <mergeCell ref="EH589:EH590"/>
    <mergeCell ref="EH603:EH604"/>
    <mergeCell ref="EH668:EH669"/>
    <mergeCell ref="EH682:EH683"/>
    <mergeCell ref="EH691:EH692"/>
    <mergeCell ref="EH700:EH701"/>
    <mergeCell ref="EH714:EH715"/>
    <mergeCell ref="EH779:EH780"/>
    <mergeCell ref="EH793:EH794"/>
    <mergeCell ref="EH802:EH803"/>
    <mergeCell ref="EH811:EH812"/>
    <mergeCell ref="EH825:EH826"/>
    <mergeCell ref="EI2:EI3"/>
    <mergeCell ref="EI16:EI17"/>
    <mergeCell ref="EI22:EI23"/>
    <mergeCell ref="EI25:EI26"/>
    <mergeCell ref="EI31:EI32"/>
    <mergeCell ref="EI34:EI35"/>
    <mergeCell ref="EI48:EI49"/>
    <mergeCell ref="EI113:EI114"/>
    <mergeCell ref="EI127:EI128"/>
    <mergeCell ref="EI133:EI134"/>
    <mergeCell ref="EI136:EI137"/>
    <mergeCell ref="EI142:EI143"/>
    <mergeCell ref="EI145:EI146"/>
    <mergeCell ref="EI159:EI160"/>
    <mergeCell ref="EI224:EI225"/>
    <mergeCell ref="EI238:EI239"/>
    <mergeCell ref="EI244:EI245"/>
    <mergeCell ref="EI247:EI248"/>
    <mergeCell ref="EI253:EI254"/>
    <mergeCell ref="EI256:EI257"/>
    <mergeCell ref="EI270:EI271"/>
    <mergeCell ref="EI335:EI336"/>
    <mergeCell ref="EI349:EI350"/>
    <mergeCell ref="EI355:EI356"/>
    <mergeCell ref="EI358:EI359"/>
    <mergeCell ref="EI364:EI365"/>
    <mergeCell ref="EI367:EI368"/>
    <mergeCell ref="EI381:EI382"/>
    <mergeCell ref="EI446:EI447"/>
    <mergeCell ref="EI460:EI461"/>
    <mergeCell ref="EI466:EI467"/>
    <mergeCell ref="EI469:EI470"/>
    <mergeCell ref="EI475:EI476"/>
    <mergeCell ref="EI478:EI479"/>
    <mergeCell ref="EI492:EI493"/>
    <mergeCell ref="EI557:EI558"/>
    <mergeCell ref="EI571:EI572"/>
    <mergeCell ref="EI577:EI578"/>
    <mergeCell ref="EI580:EI581"/>
    <mergeCell ref="EI586:EI587"/>
    <mergeCell ref="EI589:EI590"/>
    <mergeCell ref="EI603:EI604"/>
    <mergeCell ref="EI668:EI669"/>
    <mergeCell ref="EI682:EI683"/>
    <mergeCell ref="EI688:EI689"/>
    <mergeCell ref="EI691:EI692"/>
    <mergeCell ref="EI697:EI698"/>
    <mergeCell ref="EI700:EI701"/>
    <mergeCell ref="EI714:EI715"/>
    <mergeCell ref="EI779:EI780"/>
    <mergeCell ref="EI793:EI794"/>
    <mergeCell ref="EI799:EI800"/>
    <mergeCell ref="EI802:EI803"/>
    <mergeCell ref="EI808:EI809"/>
    <mergeCell ref="EI811:EI812"/>
    <mergeCell ref="EI825:EI826"/>
    <mergeCell ref="EJ16:EJ17"/>
    <mergeCell ref="EJ22:EJ23"/>
    <mergeCell ref="EJ25:EJ26"/>
    <mergeCell ref="EJ31:EJ32"/>
    <mergeCell ref="EJ127:EJ128"/>
    <mergeCell ref="EJ133:EJ134"/>
    <mergeCell ref="EJ136:EJ137"/>
    <mergeCell ref="EJ142:EJ143"/>
    <mergeCell ref="EJ238:EJ239"/>
    <mergeCell ref="EJ244:EJ245"/>
    <mergeCell ref="EJ247:EJ248"/>
    <mergeCell ref="EJ253:EJ254"/>
    <mergeCell ref="EJ349:EJ350"/>
    <mergeCell ref="EJ355:EJ356"/>
    <mergeCell ref="EJ358:EJ359"/>
    <mergeCell ref="EJ364:EJ365"/>
    <mergeCell ref="EJ460:EJ461"/>
    <mergeCell ref="EJ466:EJ467"/>
    <mergeCell ref="EJ469:EJ470"/>
    <mergeCell ref="EJ475:EJ476"/>
    <mergeCell ref="EJ571:EJ572"/>
    <mergeCell ref="EJ577:EJ578"/>
    <mergeCell ref="EJ580:EJ581"/>
    <mergeCell ref="EJ586:EJ587"/>
    <mergeCell ref="EJ682:EJ683"/>
    <mergeCell ref="EJ688:EJ689"/>
    <mergeCell ref="EJ691:EJ692"/>
    <mergeCell ref="EJ697:EJ698"/>
    <mergeCell ref="EJ793:EJ794"/>
    <mergeCell ref="EJ799:EJ800"/>
    <mergeCell ref="EJ802:EJ803"/>
    <mergeCell ref="EJ808:EJ809"/>
    <mergeCell ref="A1:E2"/>
    <mergeCell ref="U1:Y2"/>
    <mergeCell ref="AO1:AS2"/>
    <mergeCell ref="BI1:BM2"/>
    <mergeCell ref="CC1:CG2"/>
    <mergeCell ref="CW1:DA2"/>
    <mergeCell ref="DQ1:DU2"/>
    <mergeCell ref="F13:L14"/>
    <mergeCell ref="M13:S14"/>
    <mergeCell ref="F45:L46"/>
    <mergeCell ref="M45:S46"/>
    <mergeCell ref="F55:L56"/>
    <mergeCell ref="M55:S56"/>
    <mergeCell ref="F75:L77"/>
    <mergeCell ref="M75:Q77"/>
    <mergeCell ref="AG75:AK77"/>
    <mergeCell ref="BA75:BE77"/>
    <mergeCell ref="BU75:BY77"/>
    <mergeCell ref="CO75:CS77"/>
    <mergeCell ref="DI75:DM77"/>
    <mergeCell ref="EC75:EG77"/>
    <mergeCell ref="F92:L94"/>
    <mergeCell ref="M92:Q94"/>
    <mergeCell ref="AG92:AK94"/>
    <mergeCell ref="BA92:BE94"/>
    <mergeCell ref="BU92:BY94"/>
    <mergeCell ref="CO92:CS94"/>
    <mergeCell ref="DI92:DM94"/>
    <mergeCell ref="EC92:EG94"/>
    <mergeCell ref="F108:L110"/>
    <mergeCell ref="M108:Q110"/>
    <mergeCell ref="AG108:AK110"/>
    <mergeCell ref="BA108:BE110"/>
    <mergeCell ref="BU108:BY110"/>
    <mergeCell ref="CO108:CS110"/>
    <mergeCell ref="DI108:DM110"/>
    <mergeCell ref="EC108:EG110"/>
    <mergeCell ref="A9:C10"/>
    <mergeCell ref="BI9:BK10"/>
    <mergeCell ref="DQ9:DS10"/>
    <mergeCell ref="D9:E10"/>
    <mergeCell ref="X9:Y10"/>
    <mergeCell ref="AR9:AS10"/>
    <mergeCell ref="BL9:BM10"/>
    <mergeCell ref="CF9:CG10"/>
    <mergeCell ref="CZ9:DA10"/>
    <mergeCell ref="DT9:DU10"/>
    <mergeCell ref="A7:C8"/>
    <mergeCell ref="BI7:BK8"/>
    <mergeCell ref="DQ7:DS8"/>
    <mergeCell ref="D7:E8"/>
    <mergeCell ref="X7:Y8"/>
    <mergeCell ref="AR7:AS8"/>
    <mergeCell ref="BL7:BM8"/>
    <mergeCell ref="CF7:CG8"/>
    <mergeCell ref="CZ7:DA8"/>
    <mergeCell ref="DT7:DU8"/>
    <mergeCell ref="A112:E113"/>
    <mergeCell ref="U112:Y113"/>
    <mergeCell ref="AO112:AS113"/>
    <mergeCell ref="BI112:BM113"/>
    <mergeCell ref="CC112:CG113"/>
    <mergeCell ref="CW112:DA113"/>
    <mergeCell ref="DQ112:DU113"/>
    <mergeCell ref="A118:C119"/>
    <mergeCell ref="BI118:BK119"/>
    <mergeCell ref="DQ118:DS119"/>
    <mergeCell ref="D118:E119"/>
    <mergeCell ref="X118:Y119"/>
    <mergeCell ref="AR118:AS119"/>
    <mergeCell ref="BL118:BM119"/>
    <mergeCell ref="CF118:CG119"/>
    <mergeCell ref="CZ118:DA119"/>
    <mergeCell ref="DT118:DU119"/>
    <mergeCell ref="A120:C121"/>
    <mergeCell ref="BI120:BK121"/>
    <mergeCell ref="DQ120:DS121"/>
    <mergeCell ref="D120:E121"/>
    <mergeCell ref="X120:Y121"/>
    <mergeCell ref="AR120:AS121"/>
    <mergeCell ref="BL120:BM121"/>
    <mergeCell ref="CF120:CG121"/>
    <mergeCell ref="CZ120:DA121"/>
    <mergeCell ref="DT120:DU121"/>
    <mergeCell ref="F124:L125"/>
    <mergeCell ref="M124:S125"/>
    <mergeCell ref="F156:L157"/>
    <mergeCell ref="M156:S157"/>
    <mergeCell ref="F166:L167"/>
    <mergeCell ref="M166:S167"/>
    <mergeCell ref="F186:L188"/>
    <mergeCell ref="M186:Q188"/>
    <mergeCell ref="AG186:AK188"/>
    <mergeCell ref="BA186:BE188"/>
    <mergeCell ref="BU186:BY188"/>
    <mergeCell ref="CO186:CS188"/>
    <mergeCell ref="DI186:DM188"/>
    <mergeCell ref="EC186:EG188"/>
    <mergeCell ref="F203:L205"/>
    <mergeCell ref="M203:Q205"/>
    <mergeCell ref="AG203:AK205"/>
    <mergeCell ref="BA203:BE205"/>
    <mergeCell ref="BU203:BY205"/>
    <mergeCell ref="CO203:CS205"/>
    <mergeCell ref="DI203:DM205"/>
    <mergeCell ref="EC203:EG205"/>
    <mergeCell ref="F219:L221"/>
    <mergeCell ref="M219:Q221"/>
    <mergeCell ref="AG219:AK221"/>
    <mergeCell ref="BA219:BE221"/>
    <mergeCell ref="BU219:BY221"/>
    <mergeCell ref="CO219:CS221"/>
    <mergeCell ref="DI219:DM221"/>
    <mergeCell ref="EC219:EG221"/>
    <mergeCell ref="A223:E224"/>
    <mergeCell ref="U223:Y224"/>
    <mergeCell ref="AO223:AS224"/>
    <mergeCell ref="BI223:BM224"/>
    <mergeCell ref="CC223:CG224"/>
    <mergeCell ref="CW223:DA224"/>
    <mergeCell ref="DQ223:DU224"/>
    <mergeCell ref="A229:C230"/>
    <mergeCell ref="BI229:BK230"/>
    <mergeCell ref="DQ229:DS230"/>
    <mergeCell ref="D229:E230"/>
    <mergeCell ref="X229:Y230"/>
    <mergeCell ref="AR229:AS230"/>
    <mergeCell ref="BL229:BM230"/>
    <mergeCell ref="CF229:CG230"/>
    <mergeCell ref="CZ229:DA230"/>
    <mergeCell ref="DT229:DU230"/>
    <mergeCell ref="A231:C232"/>
    <mergeCell ref="BI231:BK232"/>
    <mergeCell ref="DQ231:DS232"/>
    <mergeCell ref="D231:E232"/>
    <mergeCell ref="X231:Y232"/>
    <mergeCell ref="AR231:AS232"/>
    <mergeCell ref="BL231:BM232"/>
    <mergeCell ref="CF231:CG232"/>
    <mergeCell ref="CZ231:DA232"/>
    <mergeCell ref="DT231:DU232"/>
    <mergeCell ref="F235:L236"/>
    <mergeCell ref="M235:S236"/>
    <mergeCell ref="F267:L268"/>
    <mergeCell ref="M267:S268"/>
    <mergeCell ref="F277:L278"/>
    <mergeCell ref="M277:S278"/>
    <mergeCell ref="F297:L299"/>
    <mergeCell ref="M297:Q299"/>
    <mergeCell ref="AG297:AK299"/>
    <mergeCell ref="BA297:BE299"/>
    <mergeCell ref="BU297:BY299"/>
    <mergeCell ref="CO297:CS299"/>
    <mergeCell ref="DI297:DM299"/>
    <mergeCell ref="EC297:EG299"/>
    <mergeCell ref="F314:L316"/>
    <mergeCell ref="M314:Q316"/>
    <mergeCell ref="AG314:AK316"/>
    <mergeCell ref="BA314:BE316"/>
    <mergeCell ref="BU314:BY316"/>
    <mergeCell ref="CO314:CS316"/>
    <mergeCell ref="DI314:DM316"/>
    <mergeCell ref="EC314:EG316"/>
    <mergeCell ref="F330:L332"/>
    <mergeCell ref="M330:Q332"/>
    <mergeCell ref="AG330:AK332"/>
    <mergeCell ref="BA330:BE332"/>
    <mergeCell ref="BU330:BY332"/>
    <mergeCell ref="CO330:CS332"/>
    <mergeCell ref="DI330:DM332"/>
    <mergeCell ref="EC330:EG332"/>
    <mergeCell ref="A334:E335"/>
    <mergeCell ref="U334:Y335"/>
    <mergeCell ref="AO334:AS335"/>
    <mergeCell ref="BI334:BM335"/>
    <mergeCell ref="CC334:CG335"/>
    <mergeCell ref="CW334:DA335"/>
    <mergeCell ref="DQ334:DU335"/>
    <mergeCell ref="A340:C341"/>
    <mergeCell ref="BI340:BK341"/>
    <mergeCell ref="DQ340:DS341"/>
    <mergeCell ref="D340:E341"/>
    <mergeCell ref="X340:Y341"/>
    <mergeCell ref="AR340:AS341"/>
    <mergeCell ref="BL340:BM341"/>
    <mergeCell ref="CF340:CG341"/>
    <mergeCell ref="CZ340:DA341"/>
    <mergeCell ref="DT340:DU341"/>
    <mergeCell ref="A342:C343"/>
    <mergeCell ref="BI342:BK343"/>
    <mergeCell ref="DQ342:DS343"/>
    <mergeCell ref="D342:E343"/>
    <mergeCell ref="X342:Y343"/>
    <mergeCell ref="AR342:AS343"/>
    <mergeCell ref="BL342:BM343"/>
    <mergeCell ref="CF342:CG343"/>
    <mergeCell ref="CZ342:DA343"/>
    <mergeCell ref="DT342:DU343"/>
    <mergeCell ref="F346:L347"/>
    <mergeCell ref="M346:S347"/>
    <mergeCell ref="F378:L379"/>
    <mergeCell ref="M378:S379"/>
    <mergeCell ref="F388:L389"/>
    <mergeCell ref="M388:S389"/>
    <mergeCell ref="F408:L410"/>
    <mergeCell ref="M408:Q410"/>
    <mergeCell ref="AG408:AK410"/>
    <mergeCell ref="BA408:BE410"/>
    <mergeCell ref="BU408:BY410"/>
    <mergeCell ref="CO408:CS410"/>
    <mergeCell ref="DI408:DM410"/>
    <mergeCell ref="EC408:EG410"/>
    <mergeCell ref="F425:L427"/>
    <mergeCell ref="M425:Q427"/>
    <mergeCell ref="AG425:AK427"/>
    <mergeCell ref="BA425:BE427"/>
    <mergeCell ref="BU425:BY427"/>
    <mergeCell ref="CO425:CS427"/>
    <mergeCell ref="DI425:DM427"/>
    <mergeCell ref="EC425:EG427"/>
    <mergeCell ref="F441:L443"/>
    <mergeCell ref="M441:Q443"/>
    <mergeCell ref="AG441:AK443"/>
    <mergeCell ref="BA441:BE443"/>
    <mergeCell ref="BU441:BY443"/>
    <mergeCell ref="CO441:CS443"/>
    <mergeCell ref="DI441:DM443"/>
    <mergeCell ref="EC441:EG443"/>
    <mergeCell ref="A445:E446"/>
    <mergeCell ref="U445:Y446"/>
    <mergeCell ref="AO445:AS446"/>
    <mergeCell ref="BI445:BM446"/>
    <mergeCell ref="CC445:CG446"/>
    <mergeCell ref="CW445:DA446"/>
    <mergeCell ref="DQ445:DU446"/>
    <mergeCell ref="A451:C452"/>
    <mergeCell ref="BI451:BK452"/>
    <mergeCell ref="DQ451:DS452"/>
    <mergeCell ref="D451:E452"/>
    <mergeCell ref="X451:Y452"/>
    <mergeCell ref="AR451:AS452"/>
    <mergeCell ref="BL451:BM452"/>
    <mergeCell ref="CF451:CG452"/>
    <mergeCell ref="CZ451:DA452"/>
    <mergeCell ref="DT451:DU452"/>
    <mergeCell ref="A453:C454"/>
    <mergeCell ref="BI453:BK454"/>
    <mergeCell ref="DQ453:DS454"/>
    <mergeCell ref="D453:E454"/>
    <mergeCell ref="X453:Y454"/>
    <mergeCell ref="AR453:AS454"/>
    <mergeCell ref="BL453:BM454"/>
    <mergeCell ref="CF453:CG454"/>
    <mergeCell ref="CZ453:DA454"/>
    <mergeCell ref="DT453:DU454"/>
    <mergeCell ref="F457:L458"/>
    <mergeCell ref="M457:S458"/>
    <mergeCell ref="F489:L490"/>
    <mergeCell ref="M489:S490"/>
    <mergeCell ref="F499:L500"/>
    <mergeCell ref="M499:S500"/>
    <mergeCell ref="F519:L521"/>
    <mergeCell ref="M519:Q521"/>
    <mergeCell ref="AG519:AK521"/>
    <mergeCell ref="BA519:BE521"/>
    <mergeCell ref="BU519:BY521"/>
    <mergeCell ref="CO519:CS521"/>
    <mergeCell ref="DI519:DM521"/>
    <mergeCell ref="EC519:EG521"/>
    <mergeCell ref="F536:L538"/>
    <mergeCell ref="M536:Q538"/>
    <mergeCell ref="AG536:AK538"/>
    <mergeCell ref="BA536:BE538"/>
    <mergeCell ref="BU536:BY538"/>
    <mergeCell ref="CO536:CS538"/>
    <mergeCell ref="DI536:DM538"/>
    <mergeCell ref="EC536:EG538"/>
    <mergeCell ref="F552:L554"/>
    <mergeCell ref="M552:Q554"/>
    <mergeCell ref="AG552:AK554"/>
    <mergeCell ref="BA552:BE554"/>
    <mergeCell ref="BU552:BY554"/>
    <mergeCell ref="CO552:CS554"/>
    <mergeCell ref="DI552:DM554"/>
    <mergeCell ref="EC552:EG554"/>
    <mergeCell ref="A556:E557"/>
    <mergeCell ref="U556:Y557"/>
    <mergeCell ref="AO556:AS557"/>
    <mergeCell ref="BI556:BM557"/>
    <mergeCell ref="CC556:CG557"/>
    <mergeCell ref="CW556:DA557"/>
    <mergeCell ref="DQ556:DU557"/>
    <mergeCell ref="A562:C563"/>
    <mergeCell ref="BI562:BK563"/>
    <mergeCell ref="DQ562:DS563"/>
    <mergeCell ref="D562:E563"/>
    <mergeCell ref="X562:Y563"/>
    <mergeCell ref="AR562:AS563"/>
    <mergeCell ref="BL562:BM563"/>
    <mergeCell ref="CF562:CG563"/>
    <mergeCell ref="CZ562:DA563"/>
    <mergeCell ref="DT562:DU563"/>
    <mergeCell ref="A564:C565"/>
    <mergeCell ref="BI564:BK565"/>
    <mergeCell ref="DQ564:DS565"/>
    <mergeCell ref="D564:E565"/>
    <mergeCell ref="X564:Y565"/>
    <mergeCell ref="AR564:AS565"/>
    <mergeCell ref="BL564:BM565"/>
    <mergeCell ref="CF564:CG565"/>
    <mergeCell ref="CZ564:DA565"/>
    <mergeCell ref="DT564:DU565"/>
    <mergeCell ref="F568:L569"/>
    <mergeCell ref="M568:S569"/>
    <mergeCell ref="F600:L601"/>
    <mergeCell ref="M600:S601"/>
    <mergeCell ref="F610:L611"/>
    <mergeCell ref="M610:S611"/>
    <mergeCell ref="F630:L632"/>
    <mergeCell ref="M630:Q632"/>
    <mergeCell ref="AG630:AK632"/>
    <mergeCell ref="BA630:BE632"/>
    <mergeCell ref="BU630:BY632"/>
    <mergeCell ref="CO630:CS632"/>
    <mergeCell ref="DI630:DM632"/>
    <mergeCell ref="EC630:EG632"/>
    <mergeCell ref="F647:L649"/>
    <mergeCell ref="M647:Q649"/>
    <mergeCell ref="AG647:AK649"/>
    <mergeCell ref="BA647:BE649"/>
    <mergeCell ref="BU647:BY649"/>
    <mergeCell ref="CO647:CS649"/>
    <mergeCell ref="DI647:DM649"/>
    <mergeCell ref="EC647:EG649"/>
    <mergeCell ref="F663:L665"/>
    <mergeCell ref="M663:Q665"/>
    <mergeCell ref="AG663:AK665"/>
    <mergeCell ref="BA663:BE665"/>
    <mergeCell ref="BU663:BY665"/>
    <mergeCell ref="CO663:CS665"/>
    <mergeCell ref="DI663:DM665"/>
    <mergeCell ref="EC663:EG665"/>
    <mergeCell ref="A667:E668"/>
    <mergeCell ref="U667:Y668"/>
    <mergeCell ref="AO667:AS668"/>
    <mergeCell ref="BI667:BM668"/>
    <mergeCell ref="CC667:CG668"/>
    <mergeCell ref="CW667:DA668"/>
    <mergeCell ref="DQ667:DU668"/>
    <mergeCell ref="A673:C674"/>
    <mergeCell ref="BI673:BK674"/>
    <mergeCell ref="DQ673:DS674"/>
    <mergeCell ref="D673:E674"/>
    <mergeCell ref="X673:Y674"/>
    <mergeCell ref="AR673:AS674"/>
    <mergeCell ref="BL673:BM674"/>
    <mergeCell ref="CF673:CG674"/>
    <mergeCell ref="CZ673:DA674"/>
    <mergeCell ref="DT673:DU674"/>
    <mergeCell ref="A675:C676"/>
    <mergeCell ref="BI675:BK676"/>
    <mergeCell ref="DQ675:DS676"/>
    <mergeCell ref="D675:E676"/>
    <mergeCell ref="X675:Y676"/>
    <mergeCell ref="AR675:AS676"/>
    <mergeCell ref="BL675:BM676"/>
    <mergeCell ref="CF675:CG676"/>
    <mergeCell ref="CZ675:DA676"/>
    <mergeCell ref="DT675:DU676"/>
    <mergeCell ref="F679:L680"/>
    <mergeCell ref="M679:S680"/>
    <mergeCell ref="F711:L712"/>
    <mergeCell ref="M711:S712"/>
    <mergeCell ref="F721:L722"/>
    <mergeCell ref="M721:S722"/>
    <mergeCell ref="F741:L743"/>
    <mergeCell ref="M741:Q743"/>
    <mergeCell ref="AG741:AK743"/>
    <mergeCell ref="BA741:BE743"/>
    <mergeCell ref="BU741:BY743"/>
    <mergeCell ref="CO741:CS743"/>
    <mergeCell ref="DI741:DM743"/>
    <mergeCell ref="EC741:EG743"/>
    <mergeCell ref="F758:L760"/>
    <mergeCell ref="M758:Q760"/>
    <mergeCell ref="AG758:AK760"/>
    <mergeCell ref="BA758:BE760"/>
    <mergeCell ref="BU758:BY760"/>
    <mergeCell ref="CO758:CS760"/>
    <mergeCell ref="DI758:DM760"/>
    <mergeCell ref="EC758:EG760"/>
    <mergeCell ref="F774:L776"/>
    <mergeCell ref="M774:Q776"/>
    <mergeCell ref="AG774:AK776"/>
    <mergeCell ref="BA774:BE776"/>
    <mergeCell ref="BU774:BY776"/>
    <mergeCell ref="CO774:CS776"/>
    <mergeCell ref="DI774:DM776"/>
    <mergeCell ref="EC774:EG776"/>
    <mergeCell ref="A778:E779"/>
    <mergeCell ref="U778:Y779"/>
    <mergeCell ref="AO778:AS779"/>
    <mergeCell ref="BI778:BM779"/>
    <mergeCell ref="CC778:CG779"/>
    <mergeCell ref="CW778:DA779"/>
    <mergeCell ref="DQ778:DU779"/>
    <mergeCell ref="A784:C785"/>
    <mergeCell ref="BI784:BK785"/>
    <mergeCell ref="DQ784:DS785"/>
    <mergeCell ref="D784:E785"/>
    <mergeCell ref="X784:Y785"/>
    <mergeCell ref="AR784:AS785"/>
    <mergeCell ref="BL784:BM785"/>
    <mergeCell ref="CF784:CG785"/>
    <mergeCell ref="CZ784:DA785"/>
    <mergeCell ref="DT784:DU785"/>
    <mergeCell ref="A786:C787"/>
    <mergeCell ref="BI786:BK787"/>
    <mergeCell ref="DQ786:DS787"/>
    <mergeCell ref="D786:E787"/>
    <mergeCell ref="X786:Y787"/>
    <mergeCell ref="AR786:AS787"/>
    <mergeCell ref="BL786:BM787"/>
    <mergeCell ref="CF786:CG787"/>
    <mergeCell ref="CZ786:DA787"/>
    <mergeCell ref="DT786:DU787"/>
    <mergeCell ref="F790:L791"/>
    <mergeCell ref="M790:S791"/>
    <mergeCell ref="F822:L823"/>
    <mergeCell ref="M822:S823"/>
    <mergeCell ref="F832:L833"/>
    <mergeCell ref="M832:S833"/>
    <mergeCell ref="F852:L854"/>
    <mergeCell ref="M852:Q854"/>
    <mergeCell ref="AG852:AK854"/>
    <mergeCell ref="BA852:BE854"/>
    <mergeCell ref="BU852:BY854"/>
    <mergeCell ref="CO852:CS854"/>
    <mergeCell ref="DI852:DM854"/>
    <mergeCell ref="EC852:EG854"/>
    <mergeCell ref="F869:L871"/>
    <mergeCell ref="M869:Q871"/>
    <mergeCell ref="AG869:AK871"/>
    <mergeCell ref="BA869:BE871"/>
    <mergeCell ref="BU869:BY871"/>
    <mergeCell ref="CO869:CS871"/>
    <mergeCell ref="DI869:DM871"/>
    <mergeCell ref="EC869:EG871"/>
    <mergeCell ref="F885:L887"/>
    <mergeCell ref="M885:Q887"/>
    <mergeCell ref="AG885:AK887"/>
    <mergeCell ref="BA885:BE887"/>
    <mergeCell ref="BU885:BY887"/>
    <mergeCell ref="CO885:CS887"/>
    <mergeCell ref="DI885:DM887"/>
    <mergeCell ref="EC885:EG887"/>
    <mergeCell ref="U7:W8"/>
    <mergeCell ref="CC7:CE8"/>
    <mergeCell ref="U9:W10"/>
    <mergeCell ref="CC9:CE10"/>
    <mergeCell ref="Z13:AF14"/>
    <mergeCell ref="AG13:AM14"/>
    <mergeCell ref="Z45:AF46"/>
    <mergeCell ref="AG45:AM46"/>
    <mergeCell ref="Z55:AF56"/>
    <mergeCell ref="AG55:AM56"/>
    <mergeCell ref="Z75:AF77"/>
    <mergeCell ref="Z92:AF94"/>
    <mergeCell ref="Z108:AF110"/>
    <mergeCell ref="U118:W119"/>
    <mergeCell ref="CC118:CE119"/>
    <mergeCell ref="U120:W121"/>
    <mergeCell ref="CC120:CE121"/>
    <mergeCell ref="Z124:AF125"/>
    <mergeCell ref="AG124:AM125"/>
    <mergeCell ref="Z156:AF157"/>
    <mergeCell ref="AG156:AM157"/>
    <mergeCell ref="Z166:AF167"/>
    <mergeCell ref="AG166:AM167"/>
    <mergeCell ref="Z186:AF188"/>
    <mergeCell ref="Z203:AF205"/>
    <mergeCell ref="Z219:AF221"/>
    <mergeCell ref="U229:W230"/>
    <mergeCell ref="CC229:CE230"/>
    <mergeCell ref="U231:W232"/>
    <mergeCell ref="CC231:CE232"/>
    <mergeCell ref="Z235:AF236"/>
    <mergeCell ref="AG235:AM236"/>
    <mergeCell ref="Z267:AF268"/>
    <mergeCell ref="AG267:AM268"/>
    <mergeCell ref="Z277:AF278"/>
    <mergeCell ref="AG277:AM278"/>
    <mergeCell ref="Z297:AF299"/>
    <mergeCell ref="Z314:AF316"/>
    <mergeCell ref="Z330:AF332"/>
    <mergeCell ref="U340:W341"/>
    <mergeCell ref="CC340:CE341"/>
    <mergeCell ref="U342:W343"/>
    <mergeCell ref="CC342:CE343"/>
    <mergeCell ref="Z346:AF347"/>
    <mergeCell ref="AG346:AM347"/>
    <mergeCell ref="Z378:AF379"/>
    <mergeCell ref="AG378:AM379"/>
    <mergeCell ref="Z388:AF389"/>
    <mergeCell ref="AG388:AM389"/>
    <mergeCell ref="Z408:AF410"/>
    <mergeCell ref="Z425:AF427"/>
    <mergeCell ref="Z441:AF443"/>
    <mergeCell ref="U451:W452"/>
    <mergeCell ref="CC451:CE452"/>
    <mergeCell ref="U453:W454"/>
    <mergeCell ref="CC453:CE454"/>
    <mergeCell ref="Z457:AF458"/>
    <mergeCell ref="AG457:AM458"/>
    <mergeCell ref="Z489:AF490"/>
    <mergeCell ref="AG489:AM490"/>
    <mergeCell ref="Z499:AF500"/>
    <mergeCell ref="AG499:AM500"/>
    <mergeCell ref="Z519:AF521"/>
    <mergeCell ref="Z536:AF538"/>
    <mergeCell ref="Z552:AF554"/>
    <mergeCell ref="U562:W563"/>
    <mergeCell ref="CC562:CE563"/>
    <mergeCell ref="U564:W565"/>
    <mergeCell ref="CC564:CE565"/>
    <mergeCell ref="Z568:AF569"/>
    <mergeCell ref="AG568:AM569"/>
    <mergeCell ref="Z600:AF601"/>
    <mergeCell ref="AG600:AM601"/>
    <mergeCell ref="Z610:AF611"/>
    <mergeCell ref="AG610:AM611"/>
    <mergeCell ref="Z630:AF632"/>
    <mergeCell ref="Z647:AF649"/>
    <mergeCell ref="Z663:AF665"/>
    <mergeCell ref="U673:W674"/>
    <mergeCell ref="CC673:CE674"/>
    <mergeCell ref="U675:W676"/>
    <mergeCell ref="CC675:CE676"/>
    <mergeCell ref="Z679:AF680"/>
    <mergeCell ref="AG679:AM680"/>
    <mergeCell ref="Z711:AF712"/>
    <mergeCell ref="AG711:AM712"/>
    <mergeCell ref="Z721:AF722"/>
    <mergeCell ref="AG721:AM722"/>
    <mergeCell ref="Z741:AF743"/>
    <mergeCell ref="Z758:AF760"/>
    <mergeCell ref="Z774:AF776"/>
    <mergeCell ref="U784:W785"/>
    <mergeCell ref="CC784:CE785"/>
    <mergeCell ref="U786:W787"/>
    <mergeCell ref="CC786:CE787"/>
    <mergeCell ref="Z790:AF791"/>
    <mergeCell ref="AG790:AM791"/>
    <mergeCell ref="Z822:AF823"/>
    <mergeCell ref="AG822:AM823"/>
    <mergeCell ref="Z832:AF833"/>
    <mergeCell ref="AG832:AM833"/>
    <mergeCell ref="Z852:AF854"/>
    <mergeCell ref="Z869:AF871"/>
    <mergeCell ref="Z885:AF887"/>
    <mergeCell ref="AO7:AQ8"/>
    <mergeCell ref="CW7:CY8"/>
    <mergeCell ref="AO9:AQ10"/>
    <mergeCell ref="CW9:CY10"/>
    <mergeCell ref="AT13:AZ14"/>
    <mergeCell ref="BA13:BG14"/>
    <mergeCell ref="AT45:AZ46"/>
    <mergeCell ref="BA45:BG46"/>
    <mergeCell ref="AT55:AZ56"/>
    <mergeCell ref="BA55:BG56"/>
    <mergeCell ref="AT75:AZ77"/>
    <mergeCell ref="AT92:AZ94"/>
    <mergeCell ref="AT108:AZ110"/>
    <mergeCell ref="AO118:AQ119"/>
    <mergeCell ref="CW118:CY119"/>
    <mergeCell ref="AO120:AQ121"/>
    <mergeCell ref="CW120:CY121"/>
    <mergeCell ref="AT124:AZ125"/>
    <mergeCell ref="BA124:BG125"/>
    <mergeCell ref="AT156:AZ157"/>
    <mergeCell ref="BA156:BG157"/>
    <mergeCell ref="AT166:AZ167"/>
    <mergeCell ref="BA166:BG167"/>
    <mergeCell ref="AT186:AZ188"/>
    <mergeCell ref="AT203:AZ205"/>
    <mergeCell ref="AT219:AZ221"/>
    <mergeCell ref="AO229:AQ230"/>
    <mergeCell ref="CW229:CY230"/>
    <mergeCell ref="AO231:AQ232"/>
    <mergeCell ref="CW231:CY232"/>
    <mergeCell ref="AT235:AZ236"/>
    <mergeCell ref="BA235:BG236"/>
    <mergeCell ref="AT267:AZ268"/>
    <mergeCell ref="BA267:BG268"/>
    <mergeCell ref="AT277:AZ278"/>
    <mergeCell ref="BA277:BG278"/>
    <mergeCell ref="AT297:AZ299"/>
    <mergeCell ref="AT314:AZ316"/>
    <mergeCell ref="AT330:AZ332"/>
    <mergeCell ref="AO340:AQ341"/>
    <mergeCell ref="CW340:CY341"/>
    <mergeCell ref="AO342:AQ343"/>
    <mergeCell ref="CW342:CY343"/>
    <mergeCell ref="AT346:AZ347"/>
    <mergeCell ref="BA346:BG347"/>
    <mergeCell ref="AT378:AZ379"/>
    <mergeCell ref="BA378:BG379"/>
    <mergeCell ref="AT388:AZ389"/>
    <mergeCell ref="BA388:BG389"/>
    <mergeCell ref="AT408:AZ410"/>
    <mergeCell ref="AT425:AZ427"/>
    <mergeCell ref="AT441:AZ443"/>
    <mergeCell ref="AO451:AQ452"/>
    <mergeCell ref="CW451:CY452"/>
    <mergeCell ref="AO453:AQ454"/>
    <mergeCell ref="CW453:CY454"/>
    <mergeCell ref="AT457:AZ458"/>
    <mergeCell ref="BA457:BG458"/>
    <mergeCell ref="AT489:AZ490"/>
    <mergeCell ref="BA489:BG490"/>
    <mergeCell ref="AT499:AZ500"/>
    <mergeCell ref="BA499:BG500"/>
    <mergeCell ref="AT519:AZ521"/>
    <mergeCell ref="AT536:AZ538"/>
    <mergeCell ref="AT552:AZ554"/>
    <mergeCell ref="AO562:AQ563"/>
    <mergeCell ref="CW562:CY563"/>
    <mergeCell ref="AO564:AQ565"/>
    <mergeCell ref="CW564:CY565"/>
    <mergeCell ref="AT568:AZ569"/>
    <mergeCell ref="BA568:BG569"/>
    <mergeCell ref="AT600:AZ601"/>
    <mergeCell ref="BA600:BG601"/>
    <mergeCell ref="AT610:AZ611"/>
    <mergeCell ref="BA610:BG611"/>
    <mergeCell ref="AT630:AZ632"/>
    <mergeCell ref="AT647:AZ649"/>
    <mergeCell ref="AT663:AZ665"/>
    <mergeCell ref="AO673:AQ674"/>
    <mergeCell ref="CW673:CY674"/>
    <mergeCell ref="AO675:AQ676"/>
    <mergeCell ref="CW675:CY676"/>
    <mergeCell ref="AT679:AZ680"/>
    <mergeCell ref="BA679:BG680"/>
    <mergeCell ref="AT711:AZ712"/>
    <mergeCell ref="BA711:BG712"/>
    <mergeCell ref="AT721:AZ722"/>
    <mergeCell ref="BA721:BG722"/>
    <mergeCell ref="AT741:AZ743"/>
    <mergeCell ref="AT758:AZ760"/>
    <mergeCell ref="AT774:AZ776"/>
    <mergeCell ref="AO784:AQ785"/>
    <mergeCell ref="CW784:CY785"/>
    <mergeCell ref="AO786:AQ787"/>
    <mergeCell ref="CW786:CY787"/>
    <mergeCell ref="AT790:AZ791"/>
    <mergeCell ref="BA790:BG791"/>
    <mergeCell ref="AT822:AZ823"/>
    <mergeCell ref="BA822:BG823"/>
    <mergeCell ref="AT832:AZ833"/>
    <mergeCell ref="BA832:BG833"/>
    <mergeCell ref="AT852:AZ854"/>
    <mergeCell ref="AT869:AZ871"/>
    <mergeCell ref="AT885:AZ887"/>
    <mergeCell ref="BN13:BT14"/>
    <mergeCell ref="BU13:CA14"/>
    <mergeCell ref="BN45:BT46"/>
    <mergeCell ref="BU45:CA46"/>
    <mergeCell ref="BN55:BT56"/>
    <mergeCell ref="BU55:CA56"/>
    <mergeCell ref="BN75:BT77"/>
    <mergeCell ref="BN92:BT94"/>
    <mergeCell ref="BN108:BT110"/>
    <mergeCell ref="BN124:BT125"/>
    <mergeCell ref="BU124:CA125"/>
    <mergeCell ref="BN156:BT157"/>
    <mergeCell ref="BU156:CA157"/>
    <mergeCell ref="BN166:BT167"/>
    <mergeCell ref="BU166:CA167"/>
    <mergeCell ref="BN186:BT188"/>
    <mergeCell ref="BN203:BT205"/>
    <mergeCell ref="BN219:BT221"/>
    <mergeCell ref="BN235:BT236"/>
    <mergeCell ref="BU235:CA236"/>
    <mergeCell ref="BN267:BT268"/>
    <mergeCell ref="BU267:CA268"/>
    <mergeCell ref="BN277:BT278"/>
    <mergeCell ref="BU277:CA278"/>
    <mergeCell ref="BN297:BT299"/>
    <mergeCell ref="BN314:BT316"/>
    <mergeCell ref="BN330:BT332"/>
    <mergeCell ref="BN346:BT347"/>
    <mergeCell ref="BU346:CA347"/>
    <mergeCell ref="BN378:BT379"/>
    <mergeCell ref="BU378:CA379"/>
    <mergeCell ref="BN388:BT389"/>
    <mergeCell ref="BU388:CA389"/>
    <mergeCell ref="BN408:BT410"/>
    <mergeCell ref="BN425:BT427"/>
    <mergeCell ref="BN441:BT443"/>
    <mergeCell ref="BN457:BT458"/>
    <mergeCell ref="BU457:CA458"/>
    <mergeCell ref="BN489:BT490"/>
    <mergeCell ref="BU489:CA490"/>
    <mergeCell ref="BN499:BT500"/>
    <mergeCell ref="BU499:CA500"/>
    <mergeCell ref="BN519:BT521"/>
    <mergeCell ref="BN536:BT538"/>
    <mergeCell ref="BN552:BT554"/>
    <mergeCell ref="BN568:BT569"/>
    <mergeCell ref="BU568:CA569"/>
    <mergeCell ref="BN600:BT601"/>
    <mergeCell ref="BU600:CA601"/>
    <mergeCell ref="BN610:BT611"/>
    <mergeCell ref="BU610:CA611"/>
    <mergeCell ref="BN630:BT632"/>
    <mergeCell ref="BN647:BT649"/>
    <mergeCell ref="BN663:BT665"/>
    <mergeCell ref="BN679:BT680"/>
    <mergeCell ref="BU679:CA680"/>
    <mergeCell ref="BN711:BT712"/>
    <mergeCell ref="BU711:CA712"/>
    <mergeCell ref="BN721:BT722"/>
    <mergeCell ref="BU721:CA722"/>
    <mergeCell ref="BN741:BT743"/>
    <mergeCell ref="BN758:BT760"/>
    <mergeCell ref="BN774:BT776"/>
    <mergeCell ref="BN790:BT791"/>
    <mergeCell ref="BU790:CA791"/>
    <mergeCell ref="BN822:BT823"/>
    <mergeCell ref="BU822:CA823"/>
    <mergeCell ref="BN832:BT833"/>
    <mergeCell ref="BU832:CA833"/>
    <mergeCell ref="BN852:BT854"/>
    <mergeCell ref="BN869:BT871"/>
    <mergeCell ref="BN885:BT887"/>
    <mergeCell ref="CH13:CN14"/>
    <mergeCell ref="CO13:CU14"/>
    <mergeCell ref="CH45:CN46"/>
    <mergeCell ref="CO45:CU46"/>
    <mergeCell ref="CH55:CN56"/>
    <mergeCell ref="CO55:CU56"/>
    <mergeCell ref="CH75:CN77"/>
    <mergeCell ref="CH92:CN94"/>
    <mergeCell ref="CH108:CN110"/>
    <mergeCell ref="CH124:CN125"/>
    <mergeCell ref="CO124:CU125"/>
    <mergeCell ref="CH156:CN157"/>
    <mergeCell ref="CO156:CU157"/>
    <mergeCell ref="CH166:CN167"/>
    <mergeCell ref="CO166:CU167"/>
    <mergeCell ref="CH186:CN188"/>
    <mergeCell ref="CH203:CN205"/>
    <mergeCell ref="CH219:CN221"/>
    <mergeCell ref="CH235:CN236"/>
    <mergeCell ref="CO235:CU236"/>
    <mergeCell ref="CH267:CN268"/>
    <mergeCell ref="CO267:CU268"/>
    <mergeCell ref="CH277:CN278"/>
    <mergeCell ref="CO277:CU278"/>
    <mergeCell ref="CH297:CN299"/>
    <mergeCell ref="CH314:CN316"/>
    <mergeCell ref="CH330:CN332"/>
    <mergeCell ref="CH346:CN347"/>
    <mergeCell ref="CO346:CU347"/>
    <mergeCell ref="CH378:CN379"/>
    <mergeCell ref="CO378:CU379"/>
    <mergeCell ref="CH388:CN389"/>
    <mergeCell ref="CO388:CU389"/>
    <mergeCell ref="CH408:CN410"/>
    <mergeCell ref="CH425:CN427"/>
    <mergeCell ref="CH441:CN443"/>
    <mergeCell ref="CH457:CN458"/>
    <mergeCell ref="CO457:CU458"/>
    <mergeCell ref="CH489:CN490"/>
    <mergeCell ref="CO489:CU490"/>
    <mergeCell ref="CH499:CN500"/>
    <mergeCell ref="CO499:CU500"/>
    <mergeCell ref="CH519:CN521"/>
    <mergeCell ref="CH536:CN538"/>
    <mergeCell ref="CH552:CN554"/>
    <mergeCell ref="CH568:CN569"/>
    <mergeCell ref="CO568:CU569"/>
    <mergeCell ref="CH600:CN601"/>
    <mergeCell ref="CO600:CU601"/>
    <mergeCell ref="CH610:CN611"/>
    <mergeCell ref="CO610:CU611"/>
    <mergeCell ref="CH630:CN632"/>
    <mergeCell ref="CH647:CN649"/>
    <mergeCell ref="CH663:CN665"/>
    <mergeCell ref="CH679:CN680"/>
    <mergeCell ref="CO679:CU680"/>
    <mergeCell ref="CH711:CN712"/>
    <mergeCell ref="CO711:CU712"/>
    <mergeCell ref="CH721:CN722"/>
    <mergeCell ref="CO721:CU722"/>
    <mergeCell ref="CH741:CN743"/>
    <mergeCell ref="CH758:CN760"/>
    <mergeCell ref="CH774:CN776"/>
    <mergeCell ref="CH790:CN791"/>
    <mergeCell ref="CO790:CU791"/>
    <mergeCell ref="CH822:CN823"/>
    <mergeCell ref="CO822:CU823"/>
    <mergeCell ref="CH832:CN833"/>
    <mergeCell ref="CO832:CU833"/>
    <mergeCell ref="CH852:CN854"/>
    <mergeCell ref="CH869:CN871"/>
    <mergeCell ref="CH885:CN887"/>
    <mergeCell ref="DB13:DH14"/>
    <mergeCell ref="DI13:DO14"/>
    <mergeCell ref="DB45:DH46"/>
    <mergeCell ref="DI45:DO46"/>
    <mergeCell ref="DB55:DH56"/>
    <mergeCell ref="DI55:DO56"/>
    <mergeCell ref="DB75:DH77"/>
    <mergeCell ref="DB92:DH94"/>
    <mergeCell ref="DB108:DH110"/>
    <mergeCell ref="DB124:DH125"/>
    <mergeCell ref="DI124:DO125"/>
    <mergeCell ref="DB156:DH157"/>
    <mergeCell ref="DI156:DO157"/>
    <mergeCell ref="DB166:DH167"/>
    <mergeCell ref="DI166:DO167"/>
    <mergeCell ref="DB186:DH188"/>
    <mergeCell ref="DB203:DH205"/>
    <mergeCell ref="DB219:DH221"/>
    <mergeCell ref="DB235:DH236"/>
    <mergeCell ref="DI235:DO236"/>
    <mergeCell ref="DB267:DH268"/>
    <mergeCell ref="DI267:DO268"/>
    <mergeCell ref="DB277:DH278"/>
    <mergeCell ref="DI277:DO278"/>
    <mergeCell ref="DB297:DH299"/>
    <mergeCell ref="DB314:DH316"/>
    <mergeCell ref="DB330:DH332"/>
    <mergeCell ref="DB346:DH347"/>
    <mergeCell ref="DI346:DO347"/>
    <mergeCell ref="DB378:DH379"/>
    <mergeCell ref="DI378:DO379"/>
    <mergeCell ref="DB388:DH389"/>
    <mergeCell ref="DI388:DO389"/>
    <mergeCell ref="DB408:DH410"/>
    <mergeCell ref="DB425:DH427"/>
    <mergeCell ref="DB441:DH443"/>
    <mergeCell ref="DB457:DH458"/>
    <mergeCell ref="DI457:DO458"/>
    <mergeCell ref="DB489:DH490"/>
    <mergeCell ref="DI489:DO490"/>
    <mergeCell ref="DB499:DH500"/>
    <mergeCell ref="DI499:DO500"/>
    <mergeCell ref="DB519:DH521"/>
    <mergeCell ref="DB536:DH538"/>
    <mergeCell ref="DB552:DH554"/>
    <mergeCell ref="DB568:DH569"/>
    <mergeCell ref="DI568:DO569"/>
    <mergeCell ref="DB600:DH601"/>
    <mergeCell ref="DI600:DO601"/>
    <mergeCell ref="DB610:DH611"/>
    <mergeCell ref="DI610:DO611"/>
    <mergeCell ref="DB630:DH632"/>
    <mergeCell ref="DB647:DH649"/>
    <mergeCell ref="DB663:DH665"/>
    <mergeCell ref="DB679:DH680"/>
    <mergeCell ref="DI679:DO680"/>
    <mergeCell ref="DB711:DH712"/>
    <mergeCell ref="DI711:DO712"/>
    <mergeCell ref="DB721:DH722"/>
    <mergeCell ref="DI721:DO722"/>
    <mergeCell ref="DB741:DH743"/>
    <mergeCell ref="DB758:DH760"/>
    <mergeCell ref="DB774:DH776"/>
    <mergeCell ref="DB790:DH791"/>
    <mergeCell ref="DI790:DO791"/>
    <mergeCell ref="DB822:DH823"/>
    <mergeCell ref="DI822:DO823"/>
    <mergeCell ref="DB832:DH833"/>
    <mergeCell ref="DI832:DO833"/>
    <mergeCell ref="DB852:DH854"/>
    <mergeCell ref="DB869:DH871"/>
    <mergeCell ref="DB885:DH887"/>
    <mergeCell ref="DV13:EB14"/>
    <mergeCell ref="EC13:EI14"/>
    <mergeCell ref="DV45:EB46"/>
    <mergeCell ref="EC45:EI46"/>
    <mergeCell ref="DV55:EB56"/>
    <mergeCell ref="EC55:EI56"/>
    <mergeCell ref="DV75:EB77"/>
    <mergeCell ref="DV92:EB94"/>
    <mergeCell ref="DV108:EB110"/>
    <mergeCell ref="DV124:EB125"/>
    <mergeCell ref="EC124:EI125"/>
    <mergeCell ref="DV156:EB157"/>
    <mergeCell ref="EC156:EI157"/>
    <mergeCell ref="DV166:EB167"/>
    <mergeCell ref="EC166:EI167"/>
    <mergeCell ref="DV186:EB188"/>
    <mergeCell ref="DV203:EB205"/>
    <mergeCell ref="DV219:EB221"/>
    <mergeCell ref="DV235:EB236"/>
    <mergeCell ref="EC235:EI236"/>
    <mergeCell ref="DV267:EB268"/>
    <mergeCell ref="EC267:EI268"/>
    <mergeCell ref="DV277:EB278"/>
    <mergeCell ref="EC277:EI278"/>
    <mergeCell ref="DV297:EB299"/>
    <mergeCell ref="DV314:EB316"/>
    <mergeCell ref="DV330:EB332"/>
    <mergeCell ref="DV346:EB347"/>
    <mergeCell ref="EC346:EI347"/>
    <mergeCell ref="DV378:EB379"/>
    <mergeCell ref="EC378:EI379"/>
    <mergeCell ref="DV388:EB389"/>
    <mergeCell ref="EC388:EI389"/>
    <mergeCell ref="DV408:EB410"/>
    <mergeCell ref="DV425:EB427"/>
    <mergeCell ref="DV441:EB443"/>
    <mergeCell ref="DV457:EB458"/>
    <mergeCell ref="EC457:EI458"/>
    <mergeCell ref="DV489:EB490"/>
    <mergeCell ref="EC489:EI490"/>
    <mergeCell ref="DV499:EB500"/>
    <mergeCell ref="EC499:EI500"/>
    <mergeCell ref="DV519:EB521"/>
    <mergeCell ref="DV536:EB538"/>
    <mergeCell ref="DV552:EB554"/>
    <mergeCell ref="DV568:EB569"/>
    <mergeCell ref="EC568:EI569"/>
    <mergeCell ref="DV600:EB601"/>
    <mergeCell ref="EC600:EI601"/>
    <mergeCell ref="DV610:EB611"/>
    <mergeCell ref="EC610:EI611"/>
    <mergeCell ref="DV630:EB632"/>
    <mergeCell ref="DV647:EB649"/>
    <mergeCell ref="DV663:EB665"/>
    <mergeCell ref="DV679:EB680"/>
    <mergeCell ref="EC679:EI680"/>
    <mergeCell ref="DV711:EB712"/>
    <mergeCell ref="EC711:EI712"/>
    <mergeCell ref="DV721:EB722"/>
    <mergeCell ref="EC721:EI722"/>
    <mergeCell ref="DV741:EB743"/>
    <mergeCell ref="DV758:EB760"/>
    <mergeCell ref="DV774:EB776"/>
    <mergeCell ref="DV790:EB791"/>
    <mergeCell ref="EC790:EI791"/>
    <mergeCell ref="DV822:EB823"/>
    <mergeCell ref="EC822:EI823"/>
    <mergeCell ref="DV832:EB833"/>
    <mergeCell ref="EC832:EI833"/>
    <mergeCell ref="DV852:EB854"/>
    <mergeCell ref="DV869:EB871"/>
    <mergeCell ref="DV885:EB887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J887"/>
  <sheetViews>
    <sheetView zoomScale="25" zoomScaleNormal="25" topLeftCell="BL754" workbookViewId="0">
      <selection activeCell="CE800" sqref="CE800"/>
    </sheetView>
  </sheetViews>
  <sheetFormatPr defaultColWidth="25.7777777777778" defaultRowHeight="50" customHeight="1"/>
  <cols>
    <col min="1" max="16384" width="25.7777777777778" style="1" customWidth="1"/>
  </cols>
  <sheetData>
    <row r="1" s="1" customFormat="1" customHeight="1" spans="1:140">
      <c r="A1" s="2" t="s">
        <v>110</v>
      </c>
      <c r="B1" s="2"/>
      <c r="C1" s="2"/>
      <c r="D1" s="2"/>
      <c r="E1" s="2"/>
      <c r="F1" s="3" t="s">
        <v>1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1"/>
      <c r="U1" s="2" t="s">
        <v>111</v>
      </c>
      <c r="V1" s="2"/>
      <c r="W1" s="2"/>
      <c r="X1" s="2"/>
      <c r="Y1" s="2"/>
      <c r="Z1" s="3" t="s">
        <v>1</v>
      </c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1"/>
      <c r="AO1" s="2" t="s">
        <v>3</v>
      </c>
      <c r="AP1" s="2"/>
      <c r="AQ1" s="2"/>
      <c r="AR1" s="2"/>
      <c r="AS1" s="2"/>
      <c r="AT1" s="3" t="s">
        <v>1</v>
      </c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1"/>
      <c r="BI1" s="2" t="s">
        <v>4</v>
      </c>
      <c r="BJ1" s="2"/>
      <c r="BK1" s="2"/>
      <c r="BL1" s="2"/>
      <c r="BM1" s="2"/>
      <c r="BN1" s="3" t="s">
        <v>1</v>
      </c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1"/>
      <c r="CC1" s="2" t="s">
        <v>5</v>
      </c>
      <c r="CD1" s="2"/>
      <c r="CE1" s="2"/>
      <c r="CF1" s="2"/>
      <c r="CG1" s="2"/>
      <c r="CH1" s="3" t="s">
        <v>1</v>
      </c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1"/>
      <c r="CW1" s="2" t="s">
        <v>6</v>
      </c>
      <c r="CX1" s="2"/>
      <c r="CY1" s="2"/>
      <c r="CZ1" s="2"/>
      <c r="DA1" s="2"/>
      <c r="DB1" s="3" t="s">
        <v>1</v>
      </c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1"/>
      <c r="DQ1" s="2" t="s">
        <v>7</v>
      </c>
      <c r="DR1" s="2"/>
      <c r="DS1" s="2"/>
      <c r="DT1" s="2"/>
      <c r="DU1" s="2"/>
      <c r="DV1" s="3" t="s">
        <v>1</v>
      </c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</row>
    <row r="2" s="1" customFormat="1" customHeight="1" spans="1:140">
      <c r="A2" s="2"/>
      <c r="B2" s="2"/>
      <c r="C2" s="2"/>
      <c r="D2" s="2"/>
      <c r="E2" s="2"/>
      <c r="F2" s="4" t="s">
        <v>8</v>
      </c>
      <c r="G2" s="5"/>
      <c r="H2" s="5"/>
      <c r="I2" s="6"/>
      <c r="J2" s="7" t="s">
        <v>9</v>
      </c>
      <c r="K2" s="7"/>
      <c r="L2" s="7"/>
      <c r="M2" s="7"/>
      <c r="N2" s="8" t="s">
        <v>10</v>
      </c>
      <c r="O2" s="8"/>
      <c r="P2" s="8"/>
      <c r="Q2" s="9" t="s">
        <v>11</v>
      </c>
      <c r="R2" s="10" t="s">
        <v>12</v>
      </c>
      <c r="S2" s="10" t="s">
        <v>13</v>
      </c>
      <c r="U2" s="2"/>
      <c r="V2" s="2"/>
      <c r="W2" s="2"/>
      <c r="X2" s="2"/>
      <c r="Y2" s="2"/>
      <c r="Z2" s="4" t="s">
        <v>8</v>
      </c>
      <c r="AA2" s="5"/>
      <c r="AB2" s="5"/>
      <c r="AC2" s="6"/>
      <c r="AD2" s="7" t="s">
        <v>9</v>
      </c>
      <c r="AE2" s="7"/>
      <c r="AF2" s="7"/>
      <c r="AG2" s="7"/>
      <c r="AH2" s="8" t="s">
        <v>10</v>
      </c>
      <c r="AI2" s="8"/>
      <c r="AJ2" s="8"/>
      <c r="AK2" s="9" t="s">
        <v>11</v>
      </c>
      <c r="AL2" s="10" t="s">
        <v>12</v>
      </c>
      <c r="AM2" s="10" t="s">
        <v>13</v>
      </c>
      <c r="AO2" s="2"/>
      <c r="AP2" s="2"/>
      <c r="AQ2" s="2"/>
      <c r="AR2" s="2"/>
      <c r="AS2" s="2"/>
      <c r="AT2" s="4" t="s">
        <v>8</v>
      </c>
      <c r="AU2" s="5"/>
      <c r="AV2" s="5"/>
      <c r="AW2" s="6"/>
      <c r="AX2" s="7" t="s">
        <v>9</v>
      </c>
      <c r="AY2" s="7"/>
      <c r="AZ2" s="7"/>
      <c r="BA2" s="7"/>
      <c r="BB2" s="8" t="s">
        <v>10</v>
      </c>
      <c r="BC2" s="8"/>
      <c r="BD2" s="8"/>
      <c r="BE2" s="9" t="s">
        <v>11</v>
      </c>
      <c r="BF2" s="10" t="s">
        <v>12</v>
      </c>
      <c r="BG2" s="10" t="s">
        <v>13</v>
      </c>
      <c r="BI2" s="2"/>
      <c r="BJ2" s="2"/>
      <c r="BK2" s="2"/>
      <c r="BL2" s="2"/>
      <c r="BM2" s="2"/>
      <c r="BN2" s="4" t="s">
        <v>8</v>
      </c>
      <c r="BO2" s="5"/>
      <c r="BP2" s="5"/>
      <c r="BQ2" s="6"/>
      <c r="BR2" s="7" t="s">
        <v>9</v>
      </c>
      <c r="BS2" s="7"/>
      <c r="BT2" s="7"/>
      <c r="BU2" s="7"/>
      <c r="BV2" s="8" t="s">
        <v>10</v>
      </c>
      <c r="BW2" s="8"/>
      <c r="BX2" s="8"/>
      <c r="BY2" s="9" t="s">
        <v>11</v>
      </c>
      <c r="BZ2" s="10" t="s">
        <v>12</v>
      </c>
      <c r="CA2" s="10" t="s">
        <v>13</v>
      </c>
      <c r="CC2" s="2"/>
      <c r="CD2" s="2"/>
      <c r="CE2" s="2"/>
      <c r="CF2" s="2"/>
      <c r="CG2" s="2"/>
      <c r="CH2" s="4" t="s">
        <v>8</v>
      </c>
      <c r="CI2" s="5"/>
      <c r="CJ2" s="5"/>
      <c r="CK2" s="6"/>
      <c r="CL2" s="7" t="s">
        <v>9</v>
      </c>
      <c r="CM2" s="7"/>
      <c r="CN2" s="7"/>
      <c r="CO2" s="7"/>
      <c r="CP2" s="8" t="s">
        <v>10</v>
      </c>
      <c r="CQ2" s="8"/>
      <c r="CR2" s="8"/>
      <c r="CS2" s="9" t="s">
        <v>11</v>
      </c>
      <c r="CT2" s="10" t="s">
        <v>12</v>
      </c>
      <c r="CU2" s="10" t="s">
        <v>13</v>
      </c>
      <c r="CW2" s="2"/>
      <c r="CX2" s="2"/>
      <c r="CY2" s="2"/>
      <c r="CZ2" s="2"/>
      <c r="DA2" s="2"/>
      <c r="DB2" s="4" t="s">
        <v>8</v>
      </c>
      <c r="DC2" s="5"/>
      <c r="DD2" s="5"/>
      <c r="DE2" s="6"/>
      <c r="DF2" s="7" t="s">
        <v>9</v>
      </c>
      <c r="DG2" s="7"/>
      <c r="DH2" s="7"/>
      <c r="DI2" s="7"/>
      <c r="DJ2" s="8" t="s">
        <v>10</v>
      </c>
      <c r="DK2" s="8"/>
      <c r="DL2" s="8"/>
      <c r="DM2" s="9" t="s">
        <v>11</v>
      </c>
      <c r="DN2" s="10" t="s">
        <v>12</v>
      </c>
      <c r="DO2" s="10" t="s">
        <v>13</v>
      </c>
      <c r="DQ2" s="2"/>
      <c r="DR2" s="2"/>
      <c r="DS2" s="2"/>
      <c r="DT2" s="2"/>
      <c r="DU2" s="2"/>
      <c r="DV2" s="4" t="s">
        <v>8</v>
      </c>
      <c r="DW2" s="5"/>
      <c r="DX2" s="5"/>
      <c r="DY2" s="6"/>
      <c r="DZ2" s="7" t="s">
        <v>9</v>
      </c>
      <c r="EA2" s="7"/>
      <c r="EB2" s="7"/>
      <c r="EC2" s="7"/>
      <c r="ED2" s="8" t="s">
        <v>10</v>
      </c>
      <c r="EE2" s="8"/>
      <c r="EF2" s="8"/>
      <c r="EG2" s="9" t="s">
        <v>11</v>
      </c>
      <c r="EH2" s="10" t="s">
        <v>12</v>
      </c>
      <c r="EI2" s="10" t="s">
        <v>13</v>
      </c>
    </row>
    <row r="3" s="1" customFormat="1" customHeight="1" spans="1:140">
      <c r="A3" s="1" t="s">
        <v>14</v>
      </c>
      <c r="B3" s="1" t="s">
        <v>15</v>
      </c>
      <c r="C3" s="1" t="s">
        <v>16</v>
      </c>
      <c r="D3" s="1" t="s">
        <v>17</v>
      </c>
      <c r="E3" s="1" t="s">
        <v>18</v>
      </c>
      <c r="F3" s="11" t="s">
        <v>19</v>
      </c>
      <c r="G3" s="11" t="s">
        <v>20</v>
      </c>
      <c r="H3" s="12" t="s">
        <v>21</v>
      </c>
      <c r="I3" s="13" t="s">
        <v>8</v>
      </c>
      <c r="J3" s="11" t="s">
        <v>22</v>
      </c>
      <c r="K3" s="11" t="s">
        <v>23</v>
      </c>
      <c r="L3" s="11" t="s">
        <v>24</v>
      </c>
      <c r="M3" s="7" t="s">
        <v>25</v>
      </c>
      <c r="N3" s="11" t="s">
        <v>26</v>
      </c>
      <c r="O3" s="11" t="s">
        <v>27</v>
      </c>
      <c r="P3" s="8" t="s">
        <v>28</v>
      </c>
      <c r="Q3" s="9" t="s">
        <v>29</v>
      </c>
      <c r="R3" s="14"/>
      <c r="S3" s="14"/>
      <c r="T3" s="1"/>
      <c r="U3" s="1" t="s">
        <v>14</v>
      </c>
      <c r="V3" s="1" t="s">
        <v>15</v>
      </c>
      <c r="W3" s="1" t="s">
        <v>16</v>
      </c>
      <c r="X3" s="1" t="s">
        <v>17</v>
      </c>
      <c r="Y3" s="1" t="s">
        <v>18</v>
      </c>
      <c r="Z3" s="11" t="s">
        <v>19</v>
      </c>
      <c r="AA3" s="11" t="s">
        <v>20</v>
      </c>
      <c r="AB3" s="12" t="s">
        <v>21</v>
      </c>
      <c r="AC3" s="13" t="s">
        <v>8</v>
      </c>
      <c r="AD3" s="11" t="s">
        <v>22</v>
      </c>
      <c r="AE3" s="11" t="s">
        <v>23</v>
      </c>
      <c r="AF3" s="11" t="s">
        <v>24</v>
      </c>
      <c r="AG3" s="7" t="s">
        <v>25</v>
      </c>
      <c r="AH3" s="11" t="s">
        <v>26</v>
      </c>
      <c r="AI3" s="11" t="s">
        <v>27</v>
      </c>
      <c r="AJ3" s="8" t="s">
        <v>28</v>
      </c>
      <c r="AK3" s="9" t="s">
        <v>29</v>
      </c>
      <c r="AL3" s="14"/>
      <c r="AM3" s="14"/>
      <c r="AN3" s="1"/>
      <c r="AO3" s="1" t="s">
        <v>14</v>
      </c>
      <c r="AP3" s="1" t="s">
        <v>15</v>
      </c>
      <c r="AQ3" s="1" t="s">
        <v>16</v>
      </c>
      <c r="AR3" s="1" t="s">
        <v>17</v>
      </c>
      <c r="AS3" s="1" t="s">
        <v>18</v>
      </c>
      <c r="AT3" s="11" t="s">
        <v>19</v>
      </c>
      <c r="AU3" s="11" t="s">
        <v>20</v>
      </c>
      <c r="AV3" s="12" t="s">
        <v>21</v>
      </c>
      <c r="AW3" s="13" t="s">
        <v>8</v>
      </c>
      <c r="AX3" s="11" t="s">
        <v>22</v>
      </c>
      <c r="AY3" s="11" t="s">
        <v>23</v>
      </c>
      <c r="AZ3" s="11" t="s">
        <v>24</v>
      </c>
      <c r="BA3" s="7" t="s">
        <v>25</v>
      </c>
      <c r="BB3" s="11" t="s">
        <v>26</v>
      </c>
      <c r="BC3" s="11" t="s">
        <v>27</v>
      </c>
      <c r="BD3" s="8" t="s">
        <v>28</v>
      </c>
      <c r="BE3" s="9" t="s">
        <v>29</v>
      </c>
      <c r="BF3" s="14"/>
      <c r="BG3" s="14"/>
      <c r="BH3" s="1"/>
      <c r="BI3" s="1" t="s">
        <v>14</v>
      </c>
      <c r="BJ3" s="1" t="s">
        <v>15</v>
      </c>
      <c r="BK3" s="1" t="s">
        <v>16</v>
      </c>
      <c r="BL3" s="1" t="s">
        <v>17</v>
      </c>
      <c r="BM3" s="1" t="s">
        <v>18</v>
      </c>
      <c r="BN3" s="11" t="s">
        <v>19</v>
      </c>
      <c r="BO3" s="11" t="s">
        <v>20</v>
      </c>
      <c r="BP3" s="12" t="s">
        <v>21</v>
      </c>
      <c r="BQ3" s="13" t="s">
        <v>8</v>
      </c>
      <c r="BR3" s="11" t="s">
        <v>22</v>
      </c>
      <c r="BS3" s="11" t="s">
        <v>23</v>
      </c>
      <c r="BT3" s="11" t="s">
        <v>24</v>
      </c>
      <c r="BU3" s="7" t="s">
        <v>25</v>
      </c>
      <c r="BV3" s="11" t="s">
        <v>26</v>
      </c>
      <c r="BW3" s="11" t="s">
        <v>27</v>
      </c>
      <c r="BX3" s="8" t="s">
        <v>28</v>
      </c>
      <c r="BY3" s="9" t="s">
        <v>29</v>
      </c>
      <c r="BZ3" s="14"/>
      <c r="CA3" s="14"/>
      <c r="CB3" s="1"/>
      <c r="CC3" s="1" t="s">
        <v>14</v>
      </c>
      <c r="CD3" s="1" t="s">
        <v>15</v>
      </c>
      <c r="CE3" s="1" t="s">
        <v>16</v>
      </c>
      <c r="CF3" s="1" t="s">
        <v>17</v>
      </c>
      <c r="CG3" s="1" t="s">
        <v>18</v>
      </c>
      <c r="CH3" s="11" t="s">
        <v>19</v>
      </c>
      <c r="CI3" s="11" t="s">
        <v>20</v>
      </c>
      <c r="CJ3" s="12" t="s">
        <v>21</v>
      </c>
      <c r="CK3" s="13" t="s">
        <v>8</v>
      </c>
      <c r="CL3" s="11" t="s">
        <v>22</v>
      </c>
      <c r="CM3" s="11" t="s">
        <v>23</v>
      </c>
      <c r="CN3" s="11" t="s">
        <v>24</v>
      </c>
      <c r="CO3" s="7" t="s">
        <v>25</v>
      </c>
      <c r="CP3" s="11" t="s">
        <v>26</v>
      </c>
      <c r="CQ3" s="11" t="s">
        <v>27</v>
      </c>
      <c r="CR3" s="8" t="s">
        <v>28</v>
      </c>
      <c r="CS3" s="9" t="s">
        <v>29</v>
      </c>
      <c r="CT3" s="14"/>
      <c r="CU3" s="14"/>
      <c r="CV3" s="1"/>
      <c r="CW3" s="1" t="s">
        <v>14</v>
      </c>
      <c r="CX3" s="1" t="s">
        <v>15</v>
      </c>
      <c r="CY3" s="1" t="s">
        <v>16</v>
      </c>
      <c r="CZ3" s="1" t="s">
        <v>17</v>
      </c>
      <c r="DA3" s="1" t="s">
        <v>18</v>
      </c>
      <c r="DB3" s="11" t="s">
        <v>19</v>
      </c>
      <c r="DC3" s="11" t="s">
        <v>20</v>
      </c>
      <c r="DD3" s="12" t="s">
        <v>21</v>
      </c>
      <c r="DE3" s="13" t="s">
        <v>8</v>
      </c>
      <c r="DF3" s="11" t="s">
        <v>22</v>
      </c>
      <c r="DG3" s="11" t="s">
        <v>23</v>
      </c>
      <c r="DH3" s="11" t="s">
        <v>24</v>
      </c>
      <c r="DI3" s="7" t="s">
        <v>25</v>
      </c>
      <c r="DJ3" s="11" t="s">
        <v>26</v>
      </c>
      <c r="DK3" s="11" t="s">
        <v>27</v>
      </c>
      <c r="DL3" s="8" t="s">
        <v>28</v>
      </c>
      <c r="DM3" s="9" t="s">
        <v>29</v>
      </c>
      <c r="DN3" s="14"/>
      <c r="DO3" s="14"/>
      <c r="DP3" s="1"/>
      <c r="DQ3" s="1" t="s">
        <v>14</v>
      </c>
      <c r="DR3" s="1" t="s">
        <v>15</v>
      </c>
      <c r="DS3" s="1" t="s">
        <v>16</v>
      </c>
      <c r="DT3" s="1" t="s">
        <v>17</v>
      </c>
      <c r="DU3" s="1" t="s">
        <v>18</v>
      </c>
      <c r="DV3" s="11" t="s">
        <v>19</v>
      </c>
      <c r="DW3" s="11" t="s">
        <v>20</v>
      </c>
      <c r="DX3" s="12" t="s">
        <v>21</v>
      </c>
      <c r="DY3" s="13" t="s">
        <v>8</v>
      </c>
      <c r="DZ3" s="11" t="s">
        <v>22</v>
      </c>
      <c r="EA3" s="11" t="s">
        <v>23</v>
      </c>
      <c r="EB3" s="11" t="s">
        <v>24</v>
      </c>
      <c r="EC3" s="7" t="s">
        <v>25</v>
      </c>
      <c r="ED3" s="11" t="s">
        <v>26</v>
      </c>
      <c r="EE3" s="11" t="s">
        <v>27</v>
      </c>
      <c r="EF3" s="8" t="s">
        <v>28</v>
      </c>
      <c r="EG3" s="9" t="s">
        <v>29</v>
      </c>
      <c r="EH3" s="14"/>
      <c r="EI3" s="14"/>
    </row>
    <row r="4" s="1" customFormat="1" customHeight="1" spans="1:140">
      <c r="A4" s="15">
        <f>M13</f>
        <v>955879.04362149</v>
      </c>
      <c r="B4" s="15">
        <f>T22+T31</f>
        <v>752235.084701149</v>
      </c>
      <c r="C4" s="15">
        <f>M45</f>
        <v>520295.278873998</v>
      </c>
      <c r="D4" s="15">
        <f>M55</f>
        <v>397987.447767248</v>
      </c>
      <c r="E4" s="15">
        <v>18</v>
      </c>
      <c r="F4" s="11">
        <v>2465</v>
      </c>
      <c r="G4" s="11">
        <v>1.286</v>
      </c>
      <c r="H4" s="12">
        <v>1.35</v>
      </c>
      <c r="I4" s="13">
        <f t="shared" ref="I4:I7" si="0">F4*G4*H4</f>
        <v>4279.4865</v>
      </c>
      <c r="J4" s="11">
        <v>3</v>
      </c>
      <c r="K4" s="11">
        <v>680</v>
      </c>
      <c r="L4" s="11">
        <v>1.53</v>
      </c>
      <c r="M4" s="16">
        <f t="shared" ref="M4:M7" si="1">1+6*K4/(K4+2000)+L4</f>
        <v>4.05238805970149</v>
      </c>
      <c r="N4" s="11">
        <v>0.98</v>
      </c>
      <c r="O4" s="11">
        <v>2.3</v>
      </c>
      <c r="P4" s="8">
        <f t="shared" ref="P4:P7" si="2">1+N4*O4</f>
        <v>3.254</v>
      </c>
      <c r="Q4" s="9">
        <v>1.15</v>
      </c>
      <c r="R4" s="17">
        <v>1</v>
      </c>
      <c r="S4" s="18">
        <f t="shared" ref="S4:S12" si="3">I4*J4*Q4*P4*M4*R4</f>
        <v>194688.066217491</v>
      </c>
      <c r="U4" s="15">
        <f>AG13</f>
        <v>955879.04362149</v>
      </c>
      <c r="V4" s="15">
        <f>AN22+AN31</f>
        <v>896367.739595129</v>
      </c>
      <c r="W4" s="15">
        <f>AG45</f>
        <v>520295.278873998</v>
      </c>
      <c r="X4" s="15">
        <f>AG55</f>
        <v>563895.816218381</v>
      </c>
      <c r="Y4" s="15">
        <v>18</v>
      </c>
      <c r="Z4" s="11">
        <v>2465</v>
      </c>
      <c r="AA4" s="11">
        <v>1.286</v>
      </c>
      <c r="AB4" s="12">
        <v>1.35</v>
      </c>
      <c r="AC4" s="13">
        <f t="shared" ref="AC4:AC7" si="4">Z4*AA4*AB4</f>
        <v>4279.4865</v>
      </c>
      <c r="AD4" s="11">
        <v>3</v>
      </c>
      <c r="AE4" s="11">
        <v>680</v>
      </c>
      <c r="AF4" s="11">
        <v>1.53</v>
      </c>
      <c r="AG4" s="16">
        <f t="shared" ref="AG4:AG7" si="5">1+6*AE4/(AE4+2000)+AF4</f>
        <v>4.05238805970149</v>
      </c>
      <c r="AH4" s="11">
        <v>0.98</v>
      </c>
      <c r="AI4" s="11">
        <v>2.3</v>
      </c>
      <c r="AJ4" s="8">
        <f t="shared" ref="AJ4:AJ7" si="6">1+AH4*AI4</f>
        <v>3.254</v>
      </c>
      <c r="AK4" s="9">
        <v>1.15</v>
      </c>
      <c r="AL4" s="17">
        <v>1</v>
      </c>
      <c r="AM4" s="18">
        <f t="shared" ref="AM4:AM12" si="7">AC4*AD4*AK4*AJ4*AG4*AL4</f>
        <v>194688.066217491</v>
      </c>
      <c r="AO4" s="15">
        <f>BA13</f>
        <v>970217.229275812</v>
      </c>
      <c r="AP4" s="15">
        <f>BH22+BH31</f>
        <v>779510.930175467</v>
      </c>
      <c r="AQ4" s="15">
        <f>BA45</f>
        <v>528099.708057108</v>
      </c>
      <c r="AR4" s="15">
        <f>BA55</f>
        <v>608139.702204208</v>
      </c>
      <c r="AS4" s="15">
        <v>18</v>
      </c>
      <c r="AT4" s="11">
        <v>2465</v>
      </c>
      <c r="AU4" s="11">
        <v>1.286</v>
      </c>
      <c r="AV4" s="12">
        <v>1.35</v>
      </c>
      <c r="AW4" s="13">
        <f t="shared" ref="AW4:AW7" si="8">AT4*AU4*AV4</f>
        <v>4279.4865</v>
      </c>
      <c r="AX4" s="11">
        <v>3</v>
      </c>
      <c r="AY4" s="11">
        <v>680</v>
      </c>
      <c r="AZ4" s="11">
        <v>1.53</v>
      </c>
      <c r="BA4" s="16">
        <f t="shared" ref="BA4:BA7" si="9">1+6*AY4/(AY4+2000)+AZ4</f>
        <v>4.05238805970149</v>
      </c>
      <c r="BB4" s="11">
        <v>0.98</v>
      </c>
      <c r="BC4" s="11">
        <v>2.3</v>
      </c>
      <c r="BD4" s="8">
        <f t="shared" ref="BD4:BD7" si="10">1+BB4*BC4</f>
        <v>3.254</v>
      </c>
      <c r="BE4" s="9">
        <v>1.15</v>
      </c>
      <c r="BF4" s="17">
        <v>1.015</v>
      </c>
      <c r="BG4" s="18">
        <f t="shared" ref="BG4:BG12" si="11">AW4*AX4*BE4*BD4*BA4*BF4</f>
        <v>197608.387210753</v>
      </c>
      <c r="BI4" s="15">
        <f>BU13</f>
        <v>970217.229275812</v>
      </c>
      <c r="BJ4" s="15">
        <f>CB22+CB31</f>
        <v>923990.790390839</v>
      </c>
      <c r="BK4" s="15">
        <f>BU45</f>
        <v>528099.708057108</v>
      </c>
      <c r="BL4" s="15">
        <f>BU55</f>
        <v>857738.468683091</v>
      </c>
      <c r="BM4" s="15">
        <v>18</v>
      </c>
      <c r="BN4" s="11">
        <v>2465</v>
      </c>
      <c r="BO4" s="11">
        <v>1.286</v>
      </c>
      <c r="BP4" s="12">
        <v>1.35</v>
      </c>
      <c r="BQ4" s="13">
        <f t="shared" ref="BQ4:BQ7" si="12">BN4*BO4*BP4</f>
        <v>4279.4865</v>
      </c>
      <c r="BR4" s="11">
        <v>3</v>
      </c>
      <c r="BS4" s="11">
        <v>680</v>
      </c>
      <c r="BT4" s="11">
        <v>1.53</v>
      </c>
      <c r="BU4" s="16">
        <f t="shared" ref="BU4:BU7" si="13">1+6*BS4/(BS4+2000)+BT4</f>
        <v>4.05238805970149</v>
      </c>
      <c r="BV4" s="11">
        <v>0.98</v>
      </c>
      <c r="BW4" s="11">
        <v>2.3</v>
      </c>
      <c r="BX4" s="8">
        <f t="shared" ref="BX4:BX7" si="14">1+BV4*BW4</f>
        <v>3.254</v>
      </c>
      <c r="BY4" s="9">
        <v>1.15</v>
      </c>
      <c r="BZ4" s="17">
        <v>1.015</v>
      </c>
      <c r="CA4" s="18">
        <f t="shared" ref="CA4:CA12" si="15">BQ4*BR4*BY4*BX4*BU4*BZ4</f>
        <v>197608.387210753</v>
      </c>
      <c r="CC4" s="15">
        <f>CO13</f>
        <v>1217206.29185343</v>
      </c>
      <c r="CD4" s="15">
        <f>CV22+CV31</f>
        <v>833270.304670326</v>
      </c>
      <c r="CE4" s="15">
        <f>CO45</f>
        <v>564520.377578287</v>
      </c>
      <c r="CF4" s="15">
        <f>CO55</f>
        <v>892918.703668888</v>
      </c>
      <c r="CG4" s="15">
        <v>18</v>
      </c>
      <c r="CH4" s="11">
        <f t="shared" ref="CH4:CH7" si="16">2465+428</f>
        <v>2893</v>
      </c>
      <c r="CI4" s="11">
        <v>1.286</v>
      </c>
      <c r="CJ4" s="12">
        <v>1.35</v>
      </c>
      <c r="CK4" s="13">
        <f t="shared" ref="CK4:CK7" si="17">CH4*CI4*CJ4</f>
        <v>5022.5373</v>
      </c>
      <c r="CL4" s="11">
        <v>3</v>
      </c>
      <c r="CM4" s="11">
        <v>680</v>
      </c>
      <c r="CN4" s="11">
        <v>1.53</v>
      </c>
      <c r="CO4" s="16">
        <f t="shared" ref="CO4:CO7" si="18">1+6*CM4/(CM4+2000)+CN4</f>
        <v>4.05238805970149</v>
      </c>
      <c r="CP4" s="11">
        <v>0.98</v>
      </c>
      <c r="CQ4" s="11">
        <v>2.3</v>
      </c>
      <c r="CR4" s="8">
        <f t="shared" ref="CR4:CR7" si="19">1+CP4*CQ4</f>
        <v>3.254</v>
      </c>
      <c r="CS4" s="9">
        <v>1.15</v>
      </c>
      <c r="CT4" s="17">
        <v>1.085</v>
      </c>
      <c r="CU4" s="18">
        <f t="shared" ref="CU4:CU12" si="20">CK4*CL4*CS4*CR4*CO4*CT4</f>
        <v>247913.730016395</v>
      </c>
      <c r="CW4" s="15">
        <f>DI13</f>
        <v>1222255.19455037</v>
      </c>
      <c r="CX4" s="15">
        <f>DP22+DP31</f>
        <v>987714.293176415</v>
      </c>
      <c r="CY4" s="15">
        <f>DI45</f>
        <v>564520.377578287</v>
      </c>
      <c r="CZ4" s="15">
        <f>DI55</f>
        <v>1253668.69642031</v>
      </c>
      <c r="DA4" s="15">
        <v>18</v>
      </c>
      <c r="DB4" s="11">
        <f t="shared" ref="DB4:DB7" si="21">2465+440</f>
        <v>2905</v>
      </c>
      <c r="DC4" s="11">
        <v>1.286</v>
      </c>
      <c r="DD4" s="12">
        <v>1.35</v>
      </c>
      <c r="DE4" s="13">
        <f t="shared" ref="DE4:DE7" si="22">DB4*DC4*DD4</f>
        <v>5043.3705</v>
      </c>
      <c r="DF4" s="11">
        <v>3</v>
      </c>
      <c r="DG4" s="11">
        <v>680</v>
      </c>
      <c r="DH4" s="11">
        <v>1.53</v>
      </c>
      <c r="DI4" s="16">
        <f t="shared" ref="DI4:DI7" si="23">1+6*DG4/(DG4+2000)+DH4</f>
        <v>4.05238805970149</v>
      </c>
      <c r="DJ4" s="11">
        <v>0.98</v>
      </c>
      <c r="DK4" s="11">
        <v>2.3</v>
      </c>
      <c r="DL4" s="8">
        <f t="shared" ref="DL4:DL7" si="24">1+DJ4*DK4</f>
        <v>3.254</v>
      </c>
      <c r="DM4" s="9">
        <v>1.15</v>
      </c>
      <c r="DN4" s="17">
        <v>1.085</v>
      </c>
      <c r="DO4" s="18">
        <f t="shared" ref="DO4:DO12" si="25">DE4*DF4*DM4*DL4*DI4*DN4</f>
        <v>248942.06211463</v>
      </c>
      <c r="DQ4" s="15">
        <f>EC13</f>
        <v>1749580.71240602</v>
      </c>
      <c r="DR4" s="15">
        <f>EJ22+EJ31</f>
        <v>1369562.75744652</v>
      </c>
      <c r="DS4" s="15">
        <f>EC45</f>
        <v>805439.94927197</v>
      </c>
      <c r="DT4" s="15">
        <f>EC55</f>
        <v>2345195.44074235</v>
      </c>
      <c r="DU4" s="15">
        <v>18</v>
      </c>
      <c r="DV4" s="11">
        <f t="shared" ref="DV4:DV7" si="26">2465+499</f>
        <v>2964</v>
      </c>
      <c r="DW4" s="11">
        <v>1.286</v>
      </c>
      <c r="DX4" s="12">
        <v>1.35</v>
      </c>
      <c r="DY4" s="13">
        <f t="shared" ref="DY4:DY7" si="27">DV4*DW4*DX4</f>
        <v>5145.8004</v>
      </c>
      <c r="DZ4" s="11">
        <v>3</v>
      </c>
      <c r="EA4" s="11">
        <v>680</v>
      </c>
      <c r="EB4" s="11">
        <v>1.62</v>
      </c>
      <c r="EC4" s="16">
        <f t="shared" ref="EC4:EC7" si="28">1+6*EA4/(EA4+2000)+EB4</f>
        <v>4.14238805970149</v>
      </c>
      <c r="ED4" s="11">
        <v>0.98</v>
      </c>
      <c r="EE4" s="11">
        <v>3.1</v>
      </c>
      <c r="EF4" s="8">
        <f t="shared" ref="EF4:EF7" si="29">1+ED4*EE4</f>
        <v>4.038</v>
      </c>
      <c r="EG4" s="9">
        <v>1.15</v>
      </c>
      <c r="EH4" s="17">
        <v>1.2</v>
      </c>
      <c r="EI4" s="18">
        <f t="shared" ref="EI4:EI12" si="30">DY4*DZ4*EG4*EF4*EC4*EH4</f>
        <v>356344.757072242</v>
      </c>
    </row>
    <row r="5" s="1" customFormat="1" customHeight="1" spans="1:140">
      <c r="A5" s="1" t="s">
        <v>30</v>
      </c>
      <c r="B5" s="1" t="s">
        <v>31</v>
      </c>
      <c r="C5" s="1" t="s">
        <v>32</v>
      </c>
      <c r="D5" s="1" t="s">
        <v>33</v>
      </c>
      <c r="E5" s="1"/>
      <c r="F5" s="11">
        <v>2465</v>
      </c>
      <c r="G5" s="11">
        <v>1.871</v>
      </c>
      <c r="H5" s="12">
        <v>1.35</v>
      </c>
      <c r="I5" s="13">
        <f t="shared" si="0"/>
        <v>6226.22025</v>
      </c>
      <c r="J5" s="11">
        <v>3</v>
      </c>
      <c r="K5" s="11">
        <v>680</v>
      </c>
      <c r="L5" s="11">
        <v>1.53</v>
      </c>
      <c r="M5" s="16">
        <f t="shared" si="1"/>
        <v>4.05238805970149</v>
      </c>
      <c r="N5" s="11">
        <v>0.98</v>
      </c>
      <c r="O5" s="11">
        <v>2.3</v>
      </c>
      <c r="P5" s="8">
        <f t="shared" si="2"/>
        <v>3.254</v>
      </c>
      <c r="Q5" s="9">
        <v>1.15</v>
      </c>
      <c r="R5" s="17">
        <v>1</v>
      </c>
      <c r="S5" s="18">
        <f t="shared" si="3"/>
        <v>283251.455593254</v>
      </c>
      <c r="U5" s="1" t="s">
        <v>30</v>
      </c>
      <c r="V5" s="1" t="s">
        <v>31</v>
      </c>
      <c r="W5" s="1" t="s">
        <v>32</v>
      </c>
      <c r="X5" s="1" t="s">
        <v>33</v>
      </c>
      <c r="Y5" s="1"/>
      <c r="Z5" s="11">
        <v>2465</v>
      </c>
      <c r="AA5" s="11">
        <v>1.871</v>
      </c>
      <c r="AB5" s="12">
        <v>1.35</v>
      </c>
      <c r="AC5" s="13">
        <f t="shared" si="4"/>
        <v>6226.22025</v>
      </c>
      <c r="AD5" s="11">
        <v>3</v>
      </c>
      <c r="AE5" s="11">
        <v>680</v>
      </c>
      <c r="AF5" s="11">
        <v>1.53</v>
      </c>
      <c r="AG5" s="16">
        <f t="shared" si="5"/>
        <v>4.05238805970149</v>
      </c>
      <c r="AH5" s="11">
        <v>0.98</v>
      </c>
      <c r="AI5" s="11">
        <v>2.3</v>
      </c>
      <c r="AJ5" s="8">
        <f t="shared" si="6"/>
        <v>3.254</v>
      </c>
      <c r="AK5" s="9">
        <v>1.15</v>
      </c>
      <c r="AL5" s="17">
        <v>1</v>
      </c>
      <c r="AM5" s="18">
        <f t="shared" si="7"/>
        <v>283251.455593254</v>
      </c>
      <c r="AO5" s="1" t="s">
        <v>30</v>
      </c>
      <c r="AP5" s="1" t="s">
        <v>31</v>
      </c>
      <c r="AQ5" s="1" t="s">
        <v>32</v>
      </c>
      <c r="AR5" s="1" t="s">
        <v>33</v>
      </c>
      <c r="AS5" s="1"/>
      <c r="AT5" s="11">
        <v>2465</v>
      </c>
      <c r="AU5" s="11">
        <v>1.871</v>
      </c>
      <c r="AV5" s="12">
        <v>1.35</v>
      </c>
      <c r="AW5" s="13">
        <f t="shared" si="8"/>
        <v>6226.22025</v>
      </c>
      <c r="AX5" s="11">
        <v>3</v>
      </c>
      <c r="AY5" s="11">
        <v>680</v>
      </c>
      <c r="AZ5" s="11">
        <v>1.53</v>
      </c>
      <c r="BA5" s="16">
        <f t="shared" si="9"/>
        <v>4.05238805970149</v>
      </c>
      <c r="BB5" s="11">
        <v>0.98</v>
      </c>
      <c r="BC5" s="11">
        <v>2.3</v>
      </c>
      <c r="BD5" s="8">
        <f t="shared" si="10"/>
        <v>3.254</v>
      </c>
      <c r="BE5" s="9">
        <v>1.15</v>
      </c>
      <c r="BF5" s="17">
        <v>1.015</v>
      </c>
      <c r="BG5" s="18">
        <f t="shared" si="11"/>
        <v>287500.227427153</v>
      </c>
      <c r="BI5" s="1" t="s">
        <v>30</v>
      </c>
      <c r="BJ5" s="1" t="s">
        <v>31</v>
      </c>
      <c r="BK5" s="1" t="s">
        <v>32</v>
      </c>
      <c r="BL5" s="1" t="s">
        <v>33</v>
      </c>
      <c r="BM5" s="1"/>
      <c r="BN5" s="11">
        <v>2465</v>
      </c>
      <c r="BO5" s="11">
        <v>1.871</v>
      </c>
      <c r="BP5" s="12">
        <v>1.35</v>
      </c>
      <c r="BQ5" s="13">
        <f t="shared" si="12"/>
        <v>6226.22025</v>
      </c>
      <c r="BR5" s="11">
        <v>3</v>
      </c>
      <c r="BS5" s="11">
        <v>680</v>
      </c>
      <c r="BT5" s="11">
        <v>1.53</v>
      </c>
      <c r="BU5" s="16">
        <f t="shared" si="13"/>
        <v>4.05238805970149</v>
      </c>
      <c r="BV5" s="11">
        <v>0.98</v>
      </c>
      <c r="BW5" s="11">
        <v>2.3</v>
      </c>
      <c r="BX5" s="8">
        <f t="shared" si="14"/>
        <v>3.254</v>
      </c>
      <c r="BY5" s="9">
        <v>1.15</v>
      </c>
      <c r="BZ5" s="17">
        <v>1.015</v>
      </c>
      <c r="CA5" s="18">
        <f t="shared" si="15"/>
        <v>287500.227427153</v>
      </c>
      <c r="CC5" s="1" t="s">
        <v>30</v>
      </c>
      <c r="CD5" s="1" t="s">
        <v>31</v>
      </c>
      <c r="CE5" s="1" t="s">
        <v>32</v>
      </c>
      <c r="CF5" s="1" t="s">
        <v>33</v>
      </c>
      <c r="CG5" s="1"/>
      <c r="CH5" s="11">
        <f t="shared" si="16"/>
        <v>2893</v>
      </c>
      <c r="CI5" s="11">
        <v>1.871</v>
      </c>
      <c r="CJ5" s="12">
        <v>1.35</v>
      </c>
      <c r="CK5" s="13">
        <f t="shared" si="17"/>
        <v>7307.28405</v>
      </c>
      <c r="CL5" s="11">
        <v>3</v>
      </c>
      <c r="CM5" s="11">
        <v>680</v>
      </c>
      <c r="CN5" s="11">
        <v>1.53</v>
      </c>
      <c r="CO5" s="16">
        <f t="shared" si="18"/>
        <v>4.05238805970149</v>
      </c>
      <c r="CP5" s="11">
        <v>0.98</v>
      </c>
      <c r="CQ5" s="11">
        <v>2.3</v>
      </c>
      <c r="CR5" s="8">
        <f t="shared" si="19"/>
        <v>3.254</v>
      </c>
      <c r="CS5" s="9">
        <v>1.15</v>
      </c>
      <c r="CT5" s="17">
        <v>1.085</v>
      </c>
      <c r="CU5" s="18">
        <f t="shared" si="20"/>
        <v>360689.415910322</v>
      </c>
      <c r="CW5" s="1" t="s">
        <v>30</v>
      </c>
      <c r="CX5" s="1" t="s">
        <v>31</v>
      </c>
      <c r="CY5" s="1" t="s">
        <v>32</v>
      </c>
      <c r="CZ5" s="1" t="s">
        <v>33</v>
      </c>
      <c r="DA5" s="1"/>
      <c r="DB5" s="11">
        <f t="shared" si="21"/>
        <v>2905</v>
      </c>
      <c r="DC5" s="11">
        <v>1.871</v>
      </c>
      <c r="DD5" s="12">
        <v>1.35</v>
      </c>
      <c r="DE5" s="13">
        <f t="shared" si="22"/>
        <v>7337.59425</v>
      </c>
      <c r="DF5" s="11">
        <v>3</v>
      </c>
      <c r="DG5" s="11">
        <v>680</v>
      </c>
      <c r="DH5" s="11">
        <v>1.53</v>
      </c>
      <c r="DI5" s="16">
        <f t="shared" si="23"/>
        <v>4.05238805970149</v>
      </c>
      <c r="DJ5" s="11">
        <v>0.98</v>
      </c>
      <c r="DK5" s="11">
        <v>2.3</v>
      </c>
      <c r="DL5" s="8">
        <f t="shared" si="24"/>
        <v>3.254</v>
      </c>
      <c r="DM5" s="9">
        <v>1.15</v>
      </c>
      <c r="DN5" s="17">
        <v>1.085</v>
      </c>
      <c r="DO5" s="18">
        <f t="shared" si="25"/>
        <v>362185.535160555</v>
      </c>
      <c r="DQ5" s="1" t="s">
        <v>30</v>
      </c>
      <c r="DR5" s="1" t="s">
        <v>31</v>
      </c>
      <c r="DS5" s="1" t="s">
        <v>32</v>
      </c>
      <c r="DT5" s="1" t="s">
        <v>33</v>
      </c>
      <c r="DU5" s="1"/>
      <c r="DV5" s="11">
        <f t="shared" si="26"/>
        <v>2964</v>
      </c>
      <c r="DW5" s="11">
        <v>1.871</v>
      </c>
      <c r="DX5" s="12">
        <v>1.35</v>
      </c>
      <c r="DY5" s="13">
        <f t="shared" si="27"/>
        <v>7486.6194</v>
      </c>
      <c r="DZ5" s="11">
        <v>3</v>
      </c>
      <c r="EA5" s="11">
        <v>680</v>
      </c>
      <c r="EB5" s="11">
        <v>1.62</v>
      </c>
      <c r="EC5" s="16">
        <f t="shared" si="28"/>
        <v>4.14238805970149</v>
      </c>
      <c r="ED5" s="11">
        <v>0.98</v>
      </c>
      <c r="EE5" s="11">
        <v>3.1</v>
      </c>
      <c r="EF5" s="8">
        <f t="shared" si="29"/>
        <v>4.038</v>
      </c>
      <c r="EG5" s="9">
        <v>1.15</v>
      </c>
      <c r="EH5" s="17">
        <v>1.2</v>
      </c>
      <c r="EI5" s="18">
        <f t="shared" si="30"/>
        <v>518445.599130766</v>
      </c>
    </row>
    <row r="6" s="1" customFormat="1" customHeight="1" spans="1:140">
      <c r="A6" s="15">
        <f>M75</f>
        <v>91597.065645</v>
      </c>
      <c r="B6" s="15">
        <f>M92</f>
        <v>94300.63548633</v>
      </c>
      <c r="C6" s="1">
        <f>M108</f>
        <v>91641.79763424</v>
      </c>
      <c r="D6" s="1">
        <v>1</v>
      </c>
      <c r="E6" s="1"/>
      <c r="F6" s="11">
        <v>2465</v>
      </c>
      <c r="G6" s="11">
        <v>1.286</v>
      </c>
      <c r="H6" s="12">
        <v>1.35</v>
      </c>
      <c r="I6" s="13">
        <f t="shared" si="0"/>
        <v>4279.4865</v>
      </c>
      <c r="J6" s="11">
        <v>3</v>
      </c>
      <c r="K6" s="11">
        <v>680</v>
      </c>
      <c r="L6" s="11">
        <v>1.53</v>
      </c>
      <c r="M6" s="16">
        <f t="shared" si="1"/>
        <v>4.05238805970149</v>
      </c>
      <c r="N6" s="11">
        <v>0.98</v>
      </c>
      <c r="O6" s="11">
        <v>2.3</v>
      </c>
      <c r="P6" s="8">
        <f t="shared" si="2"/>
        <v>3.254</v>
      </c>
      <c r="Q6" s="9">
        <v>1.15</v>
      </c>
      <c r="R6" s="17">
        <v>1</v>
      </c>
      <c r="S6" s="18">
        <f t="shared" si="3"/>
        <v>194688.066217491</v>
      </c>
      <c r="U6" s="15">
        <f>AG75</f>
        <v>91597.065645</v>
      </c>
      <c r="V6" s="15">
        <f>AG92</f>
        <v>94300.63548633</v>
      </c>
      <c r="W6" s="1">
        <f>AG108</f>
        <v>111202.971264</v>
      </c>
      <c r="X6" s="1">
        <v>1</v>
      </c>
      <c r="Y6" s="1"/>
      <c r="Z6" s="11">
        <v>2465</v>
      </c>
      <c r="AA6" s="11">
        <v>1.286</v>
      </c>
      <c r="AB6" s="12">
        <v>1.35</v>
      </c>
      <c r="AC6" s="13">
        <f t="shared" si="4"/>
        <v>4279.4865</v>
      </c>
      <c r="AD6" s="11">
        <v>3</v>
      </c>
      <c r="AE6" s="11">
        <v>680</v>
      </c>
      <c r="AF6" s="11">
        <v>1.53</v>
      </c>
      <c r="AG6" s="16">
        <f t="shared" si="5"/>
        <v>4.05238805970149</v>
      </c>
      <c r="AH6" s="11">
        <v>0.98</v>
      </c>
      <c r="AI6" s="11">
        <v>2.3</v>
      </c>
      <c r="AJ6" s="8">
        <f t="shared" si="6"/>
        <v>3.254</v>
      </c>
      <c r="AK6" s="9">
        <v>1.15</v>
      </c>
      <c r="AL6" s="17">
        <v>1</v>
      </c>
      <c r="AM6" s="18">
        <f t="shared" si="7"/>
        <v>194688.066217491</v>
      </c>
      <c r="AO6" s="15">
        <f>BA75</f>
        <v>91597.065645</v>
      </c>
      <c r="AP6" s="15">
        <f>BA92</f>
        <v>94300.63548633</v>
      </c>
      <c r="AQ6" s="1">
        <f>BA108</f>
        <v>100474.9271892</v>
      </c>
      <c r="AR6" s="1">
        <v>1</v>
      </c>
      <c r="AS6" s="1"/>
      <c r="AT6" s="11">
        <v>2465</v>
      </c>
      <c r="AU6" s="11">
        <v>1.286</v>
      </c>
      <c r="AV6" s="12">
        <v>1.35</v>
      </c>
      <c r="AW6" s="13">
        <f t="shared" si="8"/>
        <v>4279.4865</v>
      </c>
      <c r="AX6" s="11">
        <v>3</v>
      </c>
      <c r="AY6" s="11">
        <v>680</v>
      </c>
      <c r="AZ6" s="11">
        <v>1.53</v>
      </c>
      <c r="BA6" s="16">
        <f t="shared" si="9"/>
        <v>4.05238805970149</v>
      </c>
      <c r="BB6" s="11">
        <v>0.98</v>
      </c>
      <c r="BC6" s="11">
        <v>2.3</v>
      </c>
      <c r="BD6" s="8">
        <f t="shared" si="10"/>
        <v>3.254</v>
      </c>
      <c r="BE6" s="9">
        <v>1.15</v>
      </c>
      <c r="BF6" s="17">
        <v>1.015</v>
      </c>
      <c r="BG6" s="18">
        <f t="shared" si="11"/>
        <v>197608.387210753</v>
      </c>
      <c r="BI6" s="15">
        <f>BU75</f>
        <v>91597.065645</v>
      </c>
      <c r="BJ6" s="15">
        <f>BU92</f>
        <v>94300.63548633</v>
      </c>
      <c r="BK6" s="1">
        <f>BU108</f>
        <v>141712.849656</v>
      </c>
      <c r="BL6" s="1">
        <v>1</v>
      </c>
      <c r="BM6" s="1"/>
      <c r="BN6" s="11">
        <v>2465</v>
      </c>
      <c r="BO6" s="11">
        <v>1.286</v>
      </c>
      <c r="BP6" s="12">
        <v>1.35</v>
      </c>
      <c r="BQ6" s="13">
        <f t="shared" si="12"/>
        <v>4279.4865</v>
      </c>
      <c r="BR6" s="11">
        <v>3</v>
      </c>
      <c r="BS6" s="11">
        <v>680</v>
      </c>
      <c r="BT6" s="11">
        <v>1.53</v>
      </c>
      <c r="BU6" s="16">
        <f t="shared" si="13"/>
        <v>4.05238805970149</v>
      </c>
      <c r="BV6" s="11">
        <v>0.98</v>
      </c>
      <c r="BW6" s="11">
        <v>2.3</v>
      </c>
      <c r="BX6" s="8">
        <f t="shared" si="14"/>
        <v>3.254</v>
      </c>
      <c r="BY6" s="9">
        <v>1.15</v>
      </c>
      <c r="BZ6" s="17">
        <v>1.015</v>
      </c>
      <c r="CA6" s="18">
        <f t="shared" si="15"/>
        <v>197608.387210753</v>
      </c>
      <c r="CC6" s="15">
        <f>CO75</f>
        <v>107501.140329</v>
      </c>
      <c r="CD6" s="15">
        <f>CO92</f>
        <v>94300.63548633</v>
      </c>
      <c r="CE6" s="1">
        <f>CO108</f>
        <v>116478.8190684</v>
      </c>
      <c r="CF6" s="1">
        <v>1</v>
      </c>
      <c r="CG6" s="1"/>
      <c r="CH6" s="11">
        <f t="shared" si="16"/>
        <v>2893</v>
      </c>
      <c r="CI6" s="11">
        <v>1.286</v>
      </c>
      <c r="CJ6" s="12">
        <v>1.35</v>
      </c>
      <c r="CK6" s="13">
        <f t="shared" si="17"/>
        <v>5022.5373</v>
      </c>
      <c r="CL6" s="11">
        <v>3</v>
      </c>
      <c r="CM6" s="11">
        <v>680</v>
      </c>
      <c r="CN6" s="11">
        <v>1.53</v>
      </c>
      <c r="CO6" s="16">
        <f t="shared" si="18"/>
        <v>4.05238805970149</v>
      </c>
      <c r="CP6" s="11">
        <v>0.98</v>
      </c>
      <c r="CQ6" s="11">
        <v>2.3</v>
      </c>
      <c r="CR6" s="8">
        <f t="shared" si="19"/>
        <v>3.254</v>
      </c>
      <c r="CS6" s="9">
        <v>1.15</v>
      </c>
      <c r="CT6" s="17">
        <v>1.085</v>
      </c>
      <c r="CU6" s="18">
        <f t="shared" si="20"/>
        <v>247913.730016395</v>
      </c>
      <c r="CW6" s="15">
        <f>DI75</f>
        <v>107947.048965</v>
      </c>
      <c r="CX6" s="15">
        <f>DI92</f>
        <v>94300.63548633</v>
      </c>
      <c r="CY6" s="1">
        <f>DI108</f>
        <v>137089.53396</v>
      </c>
      <c r="CZ6" s="1">
        <v>1</v>
      </c>
      <c r="DA6" s="1"/>
      <c r="DB6" s="11">
        <f t="shared" si="21"/>
        <v>2905</v>
      </c>
      <c r="DC6" s="11">
        <v>1.286</v>
      </c>
      <c r="DD6" s="12">
        <v>1.35</v>
      </c>
      <c r="DE6" s="13">
        <f t="shared" si="22"/>
        <v>5043.3705</v>
      </c>
      <c r="DF6" s="11">
        <v>3</v>
      </c>
      <c r="DG6" s="11">
        <v>680</v>
      </c>
      <c r="DH6" s="11">
        <v>1.53</v>
      </c>
      <c r="DI6" s="16">
        <f t="shared" si="23"/>
        <v>4.05238805970149</v>
      </c>
      <c r="DJ6" s="11">
        <v>0.98</v>
      </c>
      <c r="DK6" s="11">
        <v>2.3</v>
      </c>
      <c r="DL6" s="8">
        <f t="shared" si="24"/>
        <v>3.254</v>
      </c>
      <c r="DM6" s="9">
        <v>1.15</v>
      </c>
      <c r="DN6" s="17">
        <v>1.085</v>
      </c>
      <c r="DO6" s="18">
        <f t="shared" si="25"/>
        <v>248942.06211463</v>
      </c>
      <c r="DQ6" s="15">
        <f>EC75</f>
        <v>136675.793124</v>
      </c>
      <c r="DR6" s="15">
        <f>EC92</f>
        <v>118319.17788873</v>
      </c>
      <c r="DS6" s="1">
        <f>EC108</f>
        <v>231632.8102845</v>
      </c>
      <c r="DT6" s="1">
        <v>1</v>
      </c>
      <c r="DU6" s="1"/>
      <c r="DV6" s="11">
        <f t="shared" si="26"/>
        <v>2964</v>
      </c>
      <c r="DW6" s="11">
        <v>1.286</v>
      </c>
      <c r="DX6" s="12">
        <v>1.35</v>
      </c>
      <c r="DY6" s="13">
        <f t="shared" si="27"/>
        <v>5145.8004</v>
      </c>
      <c r="DZ6" s="11">
        <v>3</v>
      </c>
      <c r="EA6" s="11">
        <v>680</v>
      </c>
      <c r="EB6" s="11">
        <v>1.62</v>
      </c>
      <c r="EC6" s="16">
        <f t="shared" si="28"/>
        <v>4.14238805970149</v>
      </c>
      <c r="ED6" s="11">
        <v>0.98</v>
      </c>
      <c r="EE6" s="11">
        <v>3.1</v>
      </c>
      <c r="EF6" s="8">
        <f t="shared" si="29"/>
        <v>4.038</v>
      </c>
      <c r="EG6" s="9">
        <v>1.15</v>
      </c>
      <c r="EH6" s="17">
        <v>1.2</v>
      </c>
      <c r="EI6" s="18">
        <f t="shared" si="30"/>
        <v>356344.757072242</v>
      </c>
    </row>
    <row r="7" s="1" customFormat="1" customHeight="1" spans="1:140">
      <c r="A7" s="19" t="s">
        <v>34</v>
      </c>
      <c r="B7" s="19"/>
      <c r="C7" s="19"/>
      <c r="D7" s="20" t="s">
        <v>35</v>
      </c>
      <c r="E7" s="20"/>
      <c r="F7" s="11">
        <v>2465</v>
      </c>
      <c r="G7" s="11">
        <v>1.871</v>
      </c>
      <c r="H7" s="12">
        <v>1.35</v>
      </c>
      <c r="I7" s="13">
        <f t="shared" si="0"/>
        <v>6226.22025</v>
      </c>
      <c r="J7" s="11">
        <v>3</v>
      </c>
      <c r="K7" s="11">
        <v>680</v>
      </c>
      <c r="L7" s="11">
        <v>1.53</v>
      </c>
      <c r="M7" s="16">
        <f t="shared" si="1"/>
        <v>4.05238805970149</v>
      </c>
      <c r="N7" s="11">
        <v>0.98</v>
      </c>
      <c r="O7" s="11">
        <v>2.3</v>
      </c>
      <c r="P7" s="8">
        <f t="shared" si="2"/>
        <v>3.254</v>
      </c>
      <c r="Q7" s="9">
        <v>1.15</v>
      </c>
      <c r="R7" s="17">
        <v>1</v>
      </c>
      <c r="S7" s="18">
        <f t="shared" si="3"/>
        <v>283251.455593254</v>
      </c>
      <c r="U7" s="19" t="s">
        <v>34</v>
      </c>
      <c r="V7" s="19"/>
      <c r="W7" s="19"/>
      <c r="X7" s="20" t="s">
        <v>35</v>
      </c>
      <c r="Y7" s="20"/>
      <c r="Z7" s="11">
        <v>2465</v>
      </c>
      <c r="AA7" s="11">
        <v>1.871</v>
      </c>
      <c r="AB7" s="12">
        <v>1.35</v>
      </c>
      <c r="AC7" s="13">
        <f t="shared" si="4"/>
        <v>6226.22025</v>
      </c>
      <c r="AD7" s="11">
        <v>3</v>
      </c>
      <c r="AE7" s="11">
        <v>680</v>
      </c>
      <c r="AF7" s="11">
        <v>1.53</v>
      </c>
      <c r="AG7" s="16">
        <f t="shared" si="5"/>
        <v>4.05238805970149</v>
      </c>
      <c r="AH7" s="11">
        <v>0.98</v>
      </c>
      <c r="AI7" s="11">
        <v>2.3</v>
      </c>
      <c r="AJ7" s="8">
        <f t="shared" si="6"/>
        <v>3.254</v>
      </c>
      <c r="AK7" s="9">
        <v>1.15</v>
      </c>
      <c r="AL7" s="17">
        <v>1</v>
      </c>
      <c r="AM7" s="18">
        <f t="shared" si="7"/>
        <v>283251.455593254</v>
      </c>
      <c r="AO7" s="19" t="s">
        <v>34</v>
      </c>
      <c r="AP7" s="19"/>
      <c r="AQ7" s="19"/>
      <c r="AR7" s="20" t="s">
        <v>35</v>
      </c>
      <c r="AS7" s="20"/>
      <c r="AT7" s="11">
        <v>2465</v>
      </c>
      <c r="AU7" s="11">
        <v>1.871</v>
      </c>
      <c r="AV7" s="12">
        <v>1.35</v>
      </c>
      <c r="AW7" s="13">
        <f t="shared" si="8"/>
        <v>6226.22025</v>
      </c>
      <c r="AX7" s="11">
        <v>3</v>
      </c>
      <c r="AY7" s="11">
        <v>680</v>
      </c>
      <c r="AZ7" s="11">
        <v>1.53</v>
      </c>
      <c r="BA7" s="16">
        <f t="shared" si="9"/>
        <v>4.05238805970149</v>
      </c>
      <c r="BB7" s="11">
        <v>0.98</v>
      </c>
      <c r="BC7" s="11">
        <v>2.3</v>
      </c>
      <c r="BD7" s="8">
        <f t="shared" si="10"/>
        <v>3.254</v>
      </c>
      <c r="BE7" s="9">
        <v>1.15</v>
      </c>
      <c r="BF7" s="17">
        <v>1.015</v>
      </c>
      <c r="BG7" s="18">
        <f t="shared" si="11"/>
        <v>287500.227427153</v>
      </c>
      <c r="BI7" s="19" t="s">
        <v>34</v>
      </c>
      <c r="BJ7" s="19"/>
      <c r="BK7" s="19"/>
      <c r="BL7" s="20" t="s">
        <v>35</v>
      </c>
      <c r="BM7" s="20"/>
      <c r="BN7" s="11">
        <v>2465</v>
      </c>
      <c r="BO7" s="11">
        <v>1.871</v>
      </c>
      <c r="BP7" s="12">
        <v>1.35</v>
      </c>
      <c r="BQ7" s="13">
        <f t="shared" si="12"/>
        <v>6226.22025</v>
      </c>
      <c r="BR7" s="11">
        <v>3</v>
      </c>
      <c r="BS7" s="11">
        <v>680</v>
      </c>
      <c r="BT7" s="11">
        <v>1.53</v>
      </c>
      <c r="BU7" s="16">
        <f t="shared" si="13"/>
        <v>4.05238805970149</v>
      </c>
      <c r="BV7" s="11">
        <v>0.98</v>
      </c>
      <c r="BW7" s="11">
        <v>2.3</v>
      </c>
      <c r="BX7" s="8">
        <f t="shared" si="14"/>
        <v>3.254</v>
      </c>
      <c r="BY7" s="9">
        <v>1.15</v>
      </c>
      <c r="BZ7" s="17">
        <v>1.015</v>
      </c>
      <c r="CA7" s="18">
        <f t="shared" si="15"/>
        <v>287500.227427153</v>
      </c>
      <c r="CC7" s="19" t="s">
        <v>34</v>
      </c>
      <c r="CD7" s="19"/>
      <c r="CE7" s="19"/>
      <c r="CF7" s="20" t="s">
        <v>35</v>
      </c>
      <c r="CG7" s="20"/>
      <c r="CH7" s="11">
        <f t="shared" si="16"/>
        <v>2893</v>
      </c>
      <c r="CI7" s="11">
        <v>1.871</v>
      </c>
      <c r="CJ7" s="12">
        <v>1.35</v>
      </c>
      <c r="CK7" s="13">
        <f t="shared" si="17"/>
        <v>7307.28405</v>
      </c>
      <c r="CL7" s="11">
        <v>3</v>
      </c>
      <c r="CM7" s="11">
        <v>680</v>
      </c>
      <c r="CN7" s="11">
        <v>1.53</v>
      </c>
      <c r="CO7" s="16">
        <f t="shared" si="18"/>
        <v>4.05238805970149</v>
      </c>
      <c r="CP7" s="11">
        <v>0.98</v>
      </c>
      <c r="CQ7" s="11">
        <v>2.3</v>
      </c>
      <c r="CR7" s="8">
        <f t="shared" si="19"/>
        <v>3.254</v>
      </c>
      <c r="CS7" s="9">
        <v>1.15</v>
      </c>
      <c r="CT7" s="17">
        <v>1.085</v>
      </c>
      <c r="CU7" s="18">
        <f t="shared" si="20"/>
        <v>360689.415910322</v>
      </c>
      <c r="CW7" s="19" t="s">
        <v>34</v>
      </c>
      <c r="CX7" s="19"/>
      <c r="CY7" s="19"/>
      <c r="CZ7" s="20" t="s">
        <v>35</v>
      </c>
      <c r="DA7" s="20"/>
      <c r="DB7" s="11">
        <f t="shared" si="21"/>
        <v>2905</v>
      </c>
      <c r="DC7" s="11">
        <v>1.871</v>
      </c>
      <c r="DD7" s="12">
        <v>1.35</v>
      </c>
      <c r="DE7" s="13">
        <f t="shared" si="22"/>
        <v>7337.59425</v>
      </c>
      <c r="DF7" s="11">
        <v>3</v>
      </c>
      <c r="DG7" s="11">
        <v>680</v>
      </c>
      <c r="DH7" s="11">
        <v>1.53</v>
      </c>
      <c r="DI7" s="16">
        <f t="shared" si="23"/>
        <v>4.05238805970149</v>
      </c>
      <c r="DJ7" s="11">
        <v>0.98</v>
      </c>
      <c r="DK7" s="11">
        <v>2.3</v>
      </c>
      <c r="DL7" s="8">
        <f t="shared" si="24"/>
        <v>3.254</v>
      </c>
      <c r="DM7" s="9">
        <v>1.15</v>
      </c>
      <c r="DN7" s="17">
        <v>1.085</v>
      </c>
      <c r="DO7" s="18">
        <f t="shared" si="25"/>
        <v>362185.535160555</v>
      </c>
      <c r="DQ7" s="19" t="s">
        <v>34</v>
      </c>
      <c r="DR7" s="19"/>
      <c r="DS7" s="19"/>
      <c r="DT7" s="20" t="s">
        <v>35</v>
      </c>
      <c r="DU7" s="20"/>
      <c r="DV7" s="11">
        <f t="shared" si="26"/>
        <v>2964</v>
      </c>
      <c r="DW7" s="11">
        <v>1.871</v>
      </c>
      <c r="DX7" s="12">
        <v>1.35</v>
      </c>
      <c r="DY7" s="13">
        <f t="shared" si="27"/>
        <v>7486.6194</v>
      </c>
      <c r="DZ7" s="11">
        <v>3</v>
      </c>
      <c r="EA7" s="11">
        <v>680</v>
      </c>
      <c r="EB7" s="11">
        <v>1.62</v>
      </c>
      <c r="EC7" s="16">
        <f t="shared" si="28"/>
        <v>4.14238805970149</v>
      </c>
      <c r="ED7" s="11">
        <v>0.98</v>
      </c>
      <c r="EE7" s="11">
        <v>3.1</v>
      </c>
      <c r="EF7" s="8">
        <f t="shared" si="29"/>
        <v>4.038</v>
      </c>
      <c r="EG7" s="9">
        <v>1.15</v>
      </c>
      <c r="EH7" s="17">
        <v>1.2</v>
      </c>
      <c r="EI7" s="18">
        <f t="shared" si="30"/>
        <v>518445.599130766</v>
      </c>
    </row>
    <row r="8" s="1" customFormat="1" customHeight="1" spans="1:140">
      <c r="A8" s="19"/>
      <c r="B8" s="19"/>
      <c r="C8" s="19"/>
      <c r="D8" s="20"/>
      <c r="E8" s="20"/>
      <c r="F8" s="11"/>
      <c r="G8" s="11"/>
      <c r="H8" s="12"/>
      <c r="I8" s="13"/>
      <c r="J8" s="11"/>
      <c r="K8" s="11"/>
      <c r="L8" s="11"/>
      <c r="M8" s="16"/>
      <c r="N8" s="11"/>
      <c r="O8" s="11"/>
      <c r="P8" s="8"/>
      <c r="Q8" s="9"/>
      <c r="R8" s="17">
        <v>1</v>
      </c>
      <c r="S8" s="18">
        <f t="shared" si="3"/>
        <v>0</v>
      </c>
      <c r="U8" s="19"/>
      <c r="V8" s="19"/>
      <c r="W8" s="19"/>
      <c r="X8" s="20"/>
      <c r="Y8" s="20"/>
      <c r="Z8" s="11"/>
      <c r="AA8" s="11"/>
      <c r="AB8" s="12"/>
      <c r="AC8" s="13"/>
      <c r="AD8" s="11"/>
      <c r="AE8" s="11"/>
      <c r="AF8" s="11"/>
      <c r="AG8" s="16"/>
      <c r="AH8" s="11"/>
      <c r="AI8" s="11"/>
      <c r="AJ8" s="8"/>
      <c r="AK8" s="9"/>
      <c r="AL8" s="17">
        <v>1</v>
      </c>
      <c r="AM8" s="18">
        <f t="shared" si="7"/>
        <v>0</v>
      </c>
      <c r="AO8" s="19"/>
      <c r="AP8" s="19"/>
      <c r="AQ8" s="19"/>
      <c r="AR8" s="20"/>
      <c r="AS8" s="20"/>
      <c r="AT8" s="11"/>
      <c r="AU8" s="11"/>
      <c r="AV8" s="12"/>
      <c r="AW8" s="13"/>
      <c r="AX8" s="11"/>
      <c r="AY8" s="11"/>
      <c r="AZ8" s="11"/>
      <c r="BA8" s="16"/>
      <c r="BB8" s="11"/>
      <c r="BC8" s="11"/>
      <c r="BD8" s="8"/>
      <c r="BE8" s="9"/>
      <c r="BF8" s="17">
        <v>1.015</v>
      </c>
      <c r="BG8" s="18">
        <f t="shared" si="11"/>
        <v>0</v>
      </c>
      <c r="BI8" s="19"/>
      <c r="BJ8" s="19"/>
      <c r="BK8" s="19"/>
      <c r="BL8" s="20"/>
      <c r="BM8" s="20"/>
      <c r="BN8" s="11"/>
      <c r="BO8" s="11"/>
      <c r="BP8" s="12"/>
      <c r="BQ8" s="13"/>
      <c r="BR8" s="11"/>
      <c r="BS8" s="11"/>
      <c r="BT8" s="11"/>
      <c r="BU8" s="16"/>
      <c r="BV8" s="11"/>
      <c r="BW8" s="11"/>
      <c r="BX8" s="8"/>
      <c r="BY8" s="9"/>
      <c r="BZ8" s="17">
        <v>1.015</v>
      </c>
      <c r="CA8" s="18">
        <f t="shared" si="15"/>
        <v>0</v>
      </c>
      <c r="CC8" s="19"/>
      <c r="CD8" s="19"/>
      <c r="CE8" s="19"/>
      <c r="CF8" s="20"/>
      <c r="CG8" s="20"/>
      <c r="CH8" s="11"/>
      <c r="CI8" s="11"/>
      <c r="CJ8" s="12"/>
      <c r="CK8" s="13"/>
      <c r="CL8" s="11"/>
      <c r="CM8" s="11"/>
      <c r="CN8" s="11"/>
      <c r="CO8" s="16"/>
      <c r="CP8" s="11"/>
      <c r="CQ8" s="11"/>
      <c r="CR8" s="8"/>
      <c r="CS8" s="9"/>
      <c r="CT8" s="17">
        <v>1.085</v>
      </c>
      <c r="CU8" s="18">
        <f t="shared" si="20"/>
        <v>0</v>
      </c>
      <c r="CW8" s="19"/>
      <c r="CX8" s="19"/>
      <c r="CY8" s="19"/>
      <c r="CZ8" s="20"/>
      <c r="DA8" s="20"/>
      <c r="DB8" s="11"/>
      <c r="DC8" s="11"/>
      <c r="DD8" s="12"/>
      <c r="DE8" s="13"/>
      <c r="DF8" s="11"/>
      <c r="DG8" s="11"/>
      <c r="DH8" s="11"/>
      <c r="DI8" s="16"/>
      <c r="DJ8" s="11"/>
      <c r="DK8" s="11"/>
      <c r="DL8" s="8"/>
      <c r="DM8" s="9"/>
      <c r="DN8" s="17">
        <v>1.085</v>
      </c>
      <c r="DO8" s="18">
        <f t="shared" si="25"/>
        <v>0</v>
      </c>
      <c r="DQ8" s="19"/>
      <c r="DR8" s="19"/>
      <c r="DS8" s="19"/>
      <c r="DT8" s="20"/>
      <c r="DU8" s="20"/>
      <c r="DV8" s="11"/>
      <c r="DW8" s="11"/>
      <c r="DX8" s="12"/>
      <c r="DY8" s="13"/>
      <c r="DZ8" s="11"/>
      <c r="EA8" s="11"/>
      <c r="EB8" s="11"/>
      <c r="EC8" s="16"/>
      <c r="ED8" s="11"/>
      <c r="EE8" s="11"/>
      <c r="EF8" s="8"/>
      <c r="EG8" s="9"/>
      <c r="EH8" s="17">
        <v>1.2</v>
      </c>
      <c r="EI8" s="18">
        <f t="shared" si="30"/>
        <v>0</v>
      </c>
    </row>
    <row r="9" s="1" customFormat="1" customHeight="1" spans="1:140">
      <c r="A9" s="21">
        <f>A4*D6+B4*D6+C4*D6+D4*D6+A6+B6+C6</f>
        <v>2903936.35372945</v>
      </c>
      <c r="B9" s="21"/>
      <c r="C9" s="21"/>
      <c r="D9" s="22">
        <f>A9/E4</f>
        <v>161329.797429414</v>
      </c>
      <c r="E9" s="22"/>
      <c r="F9" s="11"/>
      <c r="G9" s="11"/>
      <c r="H9" s="12"/>
      <c r="I9" s="13"/>
      <c r="J9" s="11"/>
      <c r="K9" s="11"/>
      <c r="L9" s="11"/>
      <c r="M9" s="16"/>
      <c r="N9" s="11"/>
      <c r="O9" s="11"/>
      <c r="P9" s="8"/>
      <c r="Q9" s="9"/>
      <c r="R9" s="17">
        <v>1</v>
      </c>
      <c r="S9" s="18">
        <f t="shared" si="3"/>
        <v>0</v>
      </c>
      <c r="U9" s="21">
        <f>U4*X6+V4*X6+W4*X6+X4*X6+U6+V6+W6</f>
        <v>3233538.55070433</v>
      </c>
      <c r="V9" s="21"/>
      <c r="W9" s="21"/>
      <c r="X9" s="22">
        <f>U9/Y4</f>
        <v>179641.030594685</v>
      </c>
      <c r="Y9" s="22"/>
      <c r="Z9" s="11"/>
      <c r="AA9" s="11"/>
      <c r="AB9" s="12"/>
      <c r="AC9" s="13"/>
      <c r="AD9" s="11"/>
      <c r="AE9" s="11"/>
      <c r="AF9" s="11"/>
      <c r="AG9" s="16"/>
      <c r="AH9" s="11"/>
      <c r="AI9" s="11"/>
      <c r="AJ9" s="8"/>
      <c r="AK9" s="9"/>
      <c r="AL9" s="17">
        <v>1</v>
      </c>
      <c r="AM9" s="18">
        <f t="shared" si="7"/>
        <v>0</v>
      </c>
      <c r="AO9" s="21">
        <f>AO4*AR6+AP4*AR6+AQ4*AR6+AR4*AR6+AO6+AP6+AQ6</f>
        <v>3172340.19803312</v>
      </c>
      <c r="AP9" s="21"/>
      <c r="AQ9" s="21"/>
      <c r="AR9" s="22">
        <f>AO9/AS4</f>
        <v>176241.122112951</v>
      </c>
      <c r="AS9" s="22"/>
      <c r="AT9" s="11"/>
      <c r="AU9" s="11"/>
      <c r="AV9" s="12"/>
      <c r="AW9" s="13"/>
      <c r="AX9" s="11"/>
      <c r="AY9" s="11"/>
      <c r="AZ9" s="11"/>
      <c r="BA9" s="16"/>
      <c r="BB9" s="11"/>
      <c r="BC9" s="11"/>
      <c r="BD9" s="8"/>
      <c r="BE9" s="9"/>
      <c r="BF9" s="17">
        <v>1.015</v>
      </c>
      <c r="BG9" s="18">
        <f t="shared" si="11"/>
        <v>0</v>
      </c>
      <c r="BI9" s="21">
        <f>BI4*BL6+BJ4*BL6+BK4*BL6+BL4*BL6+BI6+BJ6+BK6</f>
        <v>3607656.74719418</v>
      </c>
      <c r="BJ9" s="21"/>
      <c r="BK9" s="21"/>
      <c r="BL9" s="22">
        <f>BI9/BM4</f>
        <v>200425.374844121</v>
      </c>
      <c r="BM9" s="22"/>
      <c r="BN9" s="11"/>
      <c r="BO9" s="11"/>
      <c r="BP9" s="12"/>
      <c r="BQ9" s="13"/>
      <c r="BR9" s="11"/>
      <c r="BS9" s="11"/>
      <c r="BT9" s="11"/>
      <c r="BU9" s="16"/>
      <c r="BV9" s="11"/>
      <c r="BW9" s="11"/>
      <c r="BX9" s="8"/>
      <c r="BY9" s="9"/>
      <c r="BZ9" s="17">
        <v>1.015</v>
      </c>
      <c r="CA9" s="18">
        <f t="shared" si="15"/>
        <v>0</v>
      </c>
      <c r="CC9" s="21">
        <f>CC4*CF6+CD4*CF6+CE4*CF6+CF4*CF6+CC6+CD6+CE6</f>
        <v>3826196.27265466</v>
      </c>
      <c r="CD9" s="21"/>
      <c r="CE9" s="21"/>
      <c r="CF9" s="22">
        <f>CC9/CG4</f>
        <v>212566.459591926</v>
      </c>
      <c r="CG9" s="22"/>
      <c r="CH9" s="11"/>
      <c r="CI9" s="11"/>
      <c r="CJ9" s="12"/>
      <c r="CK9" s="13"/>
      <c r="CL9" s="11"/>
      <c r="CM9" s="11"/>
      <c r="CN9" s="11"/>
      <c r="CO9" s="16"/>
      <c r="CP9" s="11"/>
      <c r="CQ9" s="11"/>
      <c r="CR9" s="8"/>
      <c r="CS9" s="9"/>
      <c r="CT9" s="17">
        <v>1.085</v>
      </c>
      <c r="CU9" s="18">
        <f t="shared" si="20"/>
        <v>0</v>
      </c>
      <c r="CW9" s="21">
        <f>CW4*CZ6+CX4*CZ6+CY4*CZ6+CZ4*CZ6+CW6+CX6+CY6</f>
        <v>4367495.78013671</v>
      </c>
      <c r="CX9" s="21"/>
      <c r="CY9" s="21"/>
      <c r="CZ9" s="22">
        <f>CW9/DA4</f>
        <v>242638.65445204</v>
      </c>
      <c r="DA9" s="22"/>
      <c r="DB9" s="11"/>
      <c r="DC9" s="11"/>
      <c r="DD9" s="12"/>
      <c r="DE9" s="13"/>
      <c r="DF9" s="11"/>
      <c r="DG9" s="11"/>
      <c r="DH9" s="11"/>
      <c r="DI9" s="16"/>
      <c r="DJ9" s="11"/>
      <c r="DK9" s="11"/>
      <c r="DL9" s="8"/>
      <c r="DM9" s="9"/>
      <c r="DN9" s="17">
        <v>1.085</v>
      </c>
      <c r="DO9" s="18">
        <f t="shared" si="25"/>
        <v>0</v>
      </c>
      <c r="DQ9" s="21">
        <f>DQ4*DT6+DR4*DT6+DS4*DT6+DT4*DT6+DQ6+DR6+DS6</f>
        <v>6756406.64116408</v>
      </c>
      <c r="DR9" s="21"/>
      <c r="DS9" s="21"/>
      <c r="DT9" s="22">
        <f>DQ9/DU4</f>
        <v>375355.924509116</v>
      </c>
      <c r="DU9" s="22"/>
      <c r="DV9" s="11"/>
      <c r="DW9" s="11"/>
      <c r="DX9" s="12"/>
      <c r="DY9" s="13"/>
      <c r="DZ9" s="11"/>
      <c r="EA9" s="11"/>
      <c r="EB9" s="11"/>
      <c r="EC9" s="16"/>
      <c r="ED9" s="11"/>
      <c r="EE9" s="11"/>
      <c r="EF9" s="8"/>
      <c r="EG9" s="9"/>
      <c r="EH9" s="17">
        <v>1.2</v>
      </c>
      <c r="EI9" s="18">
        <f t="shared" si="30"/>
        <v>0</v>
      </c>
    </row>
    <row r="10" s="1" customFormat="1" customHeight="1" spans="1:140">
      <c r="A10" s="21"/>
      <c r="B10" s="21"/>
      <c r="C10" s="21"/>
      <c r="D10" s="22"/>
      <c r="E10" s="22"/>
      <c r="F10" s="11"/>
      <c r="G10" s="11"/>
      <c r="H10" s="12"/>
      <c r="I10" s="13"/>
      <c r="J10" s="11"/>
      <c r="K10" s="11"/>
      <c r="L10" s="11"/>
      <c r="M10" s="16"/>
      <c r="N10" s="11"/>
      <c r="O10" s="11"/>
      <c r="P10" s="8"/>
      <c r="Q10" s="9"/>
      <c r="R10" s="17">
        <v>1</v>
      </c>
      <c r="S10" s="18">
        <f t="shared" si="3"/>
        <v>0</v>
      </c>
      <c r="U10" s="21"/>
      <c r="V10" s="21"/>
      <c r="W10" s="21"/>
      <c r="X10" s="22"/>
      <c r="Y10" s="22"/>
      <c r="Z10" s="11"/>
      <c r="AA10" s="11"/>
      <c r="AB10" s="12"/>
      <c r="AC10" s="13"/>
      <c r="AD10" s="11"/>
      <c r="AE10" s="11"/>
      <c r="AF10" s="11"/>
      <c r="AG10" s="16"/>
      <c r="AH10" s="11"/>
      <c r="AI10" s="11"/>
      <c r="AJ10" s="8"/>
      <c r="AK10" s="9"/>
      <c r="AL10" s="17">
        <v>1</v>
      </c>
      <c r="AM10" s="18">
        <f t="shared" si="7"/>
        <v>0</v>
      </c>
      <c r="AO10" s="21"/>
      <c r="AP10" s="21"/>
      <c r="AQ10" s="21"/>
      <c r="AR10" s="22"/>
      <c r="AS10" s="22"/>
      <c r="AT10" s="11"/>
      <c r="AU10" s="11"/>
      <c r="AV10" s="12"/>
      <c r="AW10" s="13"/>
      <c r="AX10" s="11"/>
      <c r="AY10" s="11"/>
      <c r="AZ10" s="11"/>
      <c r="BA10" s="16"/>
      <c r="BB10" s="11"/>
      <c r="BC10" s="11"/>
      <c r="BD10" s="8"/>
      <c r="BE10" s="9"/>
      <c r="BF10" s="17">
        <v>1.015</v>
      </c>
      <c r="BG10" s="18">
        <f t="shared" si="11"/>
        <v>0</v>
      </c>
      <c r="BI10" s="21"/>
      <c r="BJ10" s="21"/>
      <c r="BK10" s="21"/>
      <c r="BL10" s="22"/>
      <c r="BM10" s="22"/>
      <c r="BN10" s="11"/>
      <c r="BO10" s="11"/>
      <c r="BP10" s="12"/>
      <c r="BQ10" s="13"/>
      <c r="BR10" s="11"/>
      <c r="BS10" s="11"/>
      <c r="BT10" s="11"/>
      <c r="BU10" s="16"/>
      <c r="BV10" s="11"/>
      <c r="BW10" s="11"/>
      <c r="BX10" s="8"/>
      <c r="BY10" s="9"/>
      <c r="BZ10" s="17">
        <v>1.015</v>
      </c>
      <c r="CA10" s="18">
        <f t="shared" si="15"/>
        <v>0</v>
      </c>
      <c r="CC10" s="21"/>
      <c r="CD10" s="21"/>
      <c r="CE10" s="21"/>
      <c r="CF10" s="22"/>
      <c r="CG10" s="22"/>
      <c r="CH10" s="11"/>
      <c r="CI10" s="11"/>
      <c r="CJ10" s="12"/>
      <c r="CK10" s="13"/>
      <c r="CL10" s="11"/>
      <c r="CM10" s="11"/>
      <c r="CN10" s="11"/>
      <c r="CO10" s="16"/>
      <c r="CP10" s="11"/>
      <c r="CQ10" s="11"/>
      <c r="CR10" s="8"/>
      <c r="CS10" s="9"/>
      <c r="CT10" s="17">
        <v>1.085</v>
      </c>
      <c r="CU10" s="18">
        <f t="shared" si="20"/>
        <v>0</v>
      </c>
      <c r="CW10" s="21"/>
      <c r="CX10" s="21"/>
      <c r="CY10" s="21"/>
      <c r="CZ10" s="22"/>
      <c r="DA10" s="22"/>
      <c r="DB10" s="11"/>
      <c r="DC10" s="11"/>
      <c r="DD10" s="12"/>
      <c r="DE10" s="13"/>
      <c r="DF10" s="11"/>
      <c r="DG10" s="11"/>
      <c r="DH10" s="11"/>
      <c r="DI10" s="16"/>
      <c r="DJ10" s="11"/>
      <c r="DK10" s="11"/>
      <c r="DL10" s="8"/>
      <c r="DM10" s="9"/>
      <c r="DN10" s="17">
        <v>1.085</v>
      </c>
      <c r="DO10" s="18">
        <f t="shared" si="25"/>
        <v>0</v>
      </c>
      <c r="DQ10" s="21"/>
      <c r="DR10" s="21"/>
      <c r="DS10" s="21"/>
      <c r="DT10" s="22"/>
      <c r="DU10" s="22"/>
      <c r="DV10" s="11"/>
      <c r="DW10" s="11"/>
      <c r="DX10" s="12"/>
      <c r="DY10" s="13"/>
      <c r="DZ10" s="11"/>
      <c r="EA10" s="11"/>
      <c r="EB10" s="11"/>
      <c r="EC10" s="16"/>
      <c r="ED10" s="11"/>
      <c r="EE10" s="11"/>
      <c r="EF10" s="8"/>
      <c r="EG10" s="9"/>
      <c r="EH10" s="17">
        <v>1.2</v>
      </c>
      <c r="EI10" s="18">
        <f t="shared" si="30"/>
        <v>0</v>
      </c>
    </row>
    <row r="11" s="1" customFormat="1" customHeight="1" spans="1:140">
      <c r="F11" s="11"/>
      <c r="G11" s="11"/>
      <c r="H11" s="12"/>
      <c r="I11" s="13"/>
      <c r="J11" s="11"/>
      <c r="K11" s="11"/>
      <c r="L11" s="11"/>
      <c r="M11" s="16"/>
      <c r="N11" s="11"/>
      <c r="O11" s="11"/>
      <c r="P11" s="8"/>
      <c r="Q11" s="9"/>
      <c r="R11" s="17">
        <v>1</v>
      </c>
      <c r="S11" s="18">
        <f t="shared" si="3"/>
        <v>0</v>
      </c>
      <c r="Z11" s="11"/>
      <c r="AA11" s="11"/>
      <c r="AB11" s="12"/>
      <c r="AC11" s="13"/>
      <c r="AD11" s="11"/>
      <c r="AE11" s="11"/>
      <c r="AF11" s="11"/>
      <c r="AG11" s="16"/>
      <c r="AH11" s="11"/>
      <c r="AI11" s="11"/>
      <c r="AJ11" s="8"/>
      <c r="AK11" s="9"/>
      <c r="AL11" s="17">
        <v>1</v>
      </c>
      <c r="AM11" s="18">
        <f t="shared" si="7"/>
        <v>0</v>
      </c>
      <c r="AT11" s="11"/>
      <c r="AU11" s="11"/>
      <c r="AV11" s="12"/>
      <c r="AW11" s="13"/>
      <c r="AX11" s="11"/>
      <c r="AY11" s="11"/>
      <c r="AZ11" s="11"/>
      <c r="BA11" s="16"/>
      <c r="BB11" s="11"/>
      <c r="BC11" s="11"/>
      <c r="BD11" s="8"/>
      <c r="BE11" s="9"/>
      <c r="BF11" s="17">
        <v>1.015</v>
      </c>
      <c r="BG11" s="18">
        <f t="shared" si="11"/>
        <v>0</v>
      </c>
      <c r="BN11" s="11"/>
      <c r="BO11" s="11"/>
      <c r="BP11" s="12"/>
      <c r="BQ11" s="13"/>
      <c r="BR11" s="11"/>
      <c r="BS11" s="11"/>
      <c r="BT11" s="11"/>
      <c r="BU11" s="16"/>
      <c r="BV11" s="11"/>
      <c r="BW11" s="11"/>
      <c r="BX11" s="8"/>
      <c r="BY11" s="9"/>
      <c r="BZ11" s="17">
        <v>1.015</v>
      </c>
      <c r="CA11" s="18">
        <f t="shared" si="15"/>
        <v>0</v>
      </c>
      <c r="CH11" s="11"/>
      <c r="CI11" s="11"/>
      <c r="CJ11" s="12"/>
      <c r="CK11" s="13"/>
      <c r="CL11" s="11"/>
      <c r="CM11" s="11"/>
      <c r="CN11" s="11"/>
      <c r="CO11" s="16"/>
      <c r="CP11" s="11"/>
      <c r="CQ11" s="11"/>
      <c r="CR11" s="8"/>
      <c r="CS11" s="9"/>
      <c r="CT11" s="17">
        <v>1.085</v>
      </c>
      <c r="CU11" s="18">
        <f t="shared" si="20"/>
        <v>0</v>
      </c>
      <c r="DB11" s="11"/>
      <c r="DC11" s="11"/>
      <c r="DD11" s="12"/>
      <c r="DE11" s="13"/>
      <c r="DF11" s="11"/>
      <c r="DG11" s="11"/>
      <c r="DH11" s="11"/>
      <c r="DI11" s="16"/>
      <c r="DJ11" s="11"/>
      <c r="DK11" s="11"/>
      <c r="DL11" s="8"/>
      <c r="DM11" s="9"/>
      <c r="DN11" s="17">
        <v>1.085</v>
      </c>
      <c r="DO11" s="18">
        <f t="shared" si="25"/>
        <v>0</v>
      </c>
      <c r="DV11" s="11"/>
      <c r="DW11" s="11"/>
      <c r="DX11" s="12"/>
      <c r="DY11" s="13"/>
      <c r="DZ11" s="11"/>
      <c r="EA11" s="11"/>
      <c r="EB11" s="11"/>
      <c r="EC11" s="16"/>
      <c r="ED11" s="11"/>
      <c r="EE11" s="11"/>
      <c r="EF11" s="8"/>
      <c r="EG11" s="9"/>
      <c r="EH11" s="17">
        <v>1.2</v>
      </c>
      <c r="EI11" s="18">
        <f t="shared" si="30"/>
        <v>0</v>
      </c>
    </row>
    <row r="12" s="1" customFormat="1" customHeight="1" spans="1:140">
      <c r="F12" s="11"/>
      <c r="G12" s="11"/>
      <c r="H12" s="12"/>
      <c r="I12" s="13"/>
      <c r="J12" s="11"/>
      <c r="K12" s="11"/>
      <c r="L12" s="11"/>
      <c r="M12" s="16"/>
      <c r="N12" s="11"/>
      <c r="O12" s="11"/>
      <c r="P12" s="8"/>
      <c r="Q12" s="9"/>
      <c r="R12" s="17">
        <v>1</v>
      </c>
      <c r="S12" s="18">
        <f t="shared" si="3"/>
        <v>0</v>
      </c>
      <c r="Z12" s="11"/>
      <c r="AA12" s="11"/>
      <c r="AB12" s="12"/>
      <c r="AC12" s="13"/>
      <c r="AD12" s="11"/>
      <c r="AE12" s="11"/>
      <c r="AF12" s="11"/>
      <c r="AG12" s="16"/>
      <c r="AH12" s="11"/>
      <c r="AI12" s="11"/>
      <c r="AJ12" s="8"/>
      <c r="AK12" s="9"/>
      <c r="AL12" s="17">
        <v>1</v>
      </c>
      <c r="AM12" s="18">
        <f t="shared" si="7"/>
        <v>0</v>
      </c>
      <c r="AT12" s="11"/>
      <c r="AU12" s="11"/>
      <c r="AV12" s="12"/>
      <c r="AW12" s="13"/>
      <c r="AX12" s="11"/>
      <c r="AY12" s="11"/>
      <c r="AZ12" s="11"/>
      <c r="BA12" s="16"/>
      <c r="BB12" s="11"/>
      <c r="BC12" s="11"/>
      <c r="BD12" s="8"/>
      <c r="BE12" s="9"/>
      <c r="BF12" s="17">
        <v>1.015</v>
      </c>
      <c r="BG12" s="18">
        <f t="shared" si="11"/>
        <v>0</v>
      </c>
      <c r="BN12" s="11"/>
      <c r="BO12" s="11"/>
      <c r="BP12" s="12"/>
      <c r="BQ12" s="13"/>
      <c r="BR12" s="11"/>
      <c r="BS12" s="11"/>
      <c r="BT12" s="11"/>
      <c r="BU12" s="16"/>
      <c r="BV12" s="11"/>
      <c r="BW12" s="11"/>
      <c r="BX12" s="8"/>
      <c r="BY12" s="9"/>
      <c r="BZ12" s="17">
        <v>1.015</v>
      </c>
      <c r="CA12" s="18">
        <f t="shared" si="15"/>
        <v>0</v>
      </c>
      <c r="CH12" s="11"/>
      <c r="CI12" s="11"/>
      <c r="CJ12" s="12"/>
      <c r="CK12" s="13"/>
      <c r="CL12" s="11"/>
      <c r="CM12" s="11"/>
      <c r="CN12" s="11"/>
      <c r="CO12" s="16"/>
      <c r="CP12" s="11"/>
      <c r="CQ12" s="11"/>
      <c r="CR12" s="8"/>
      <c r="CS12" s="9"/>
      <c r="CT12" s="17">
        <v>1.085</v>
      </c>
      <c r="CU12" s="18">
        <f t="shared" si="20"/>
        <v>0</v>
      </c>
      <c r="DB12" s="11"/>
      <c r="DC12" s="11"/>
      <c r="DD12" s="12"/>
      <c r="DE12" s="13"/>
      <c r="DF12" s="11"/>
      <c r="DG12" s="11"/>
      <c r="DH12" s="11"/>
      <c r="DI12" s="16"/>
      <c r="DJ12" s="11"/>
      <c r="DK12" s="11"/>
      <c r="DL12" s="8"/>
      <c r="DM12" s="9"/>
      <c r="DN12" s="17">
        <v>1.085</v>
      </c>
      <c r="DO12" s="18">
        <f t="shared" si="25"/>
        <v>0</v>
      </c>
      <c r="DV12" s="11"/>
      <c r="DW12" s="11"/>
      <c r="DX12" s="12"/>
      <c r="DY12" s="13"/>
      <c r="DZ12" s="11"/>
      <c r="EA12" s="11"/>
      <c r="EB12" s="11"/>
      <c r="EC12" s="16"/>
      <c r="ED12" s="11"/>
      <c r="EE12" s="11"/>
      <c r="EF12" s="8"/>
      <c r="EG12" s="9"/>
      <c r="EH12" s="17">
        <v>1.2</v>
      </c>
      <c r="EI12" s="18">
        <f t="shared" si="30"/>
        <v>0</v>
      </c>
    </row>
    <row r="13" s="1" customFormat="1" customHeight="1" spans="1:140">
      <c r="F13" s="23" t="s">
        <v>1</v>
      </c>
      <c r="G13" s="24"/>
      <c r="H13" s="24"/>
      <c r="I13" s="24"/>
      <c r="J13" s="24"/>
      <c r="K13" s="24"/>
      <c r="L13" s="24"/>
      <c r="M13" s="25">
        <f>SUM(S4:S12)</f>
        <v>955879.04362149</v>
      </c>
      <c r="N13" s="25"/>
      <c r="O13" s="25"/>
      <c r="P13" s="25"/>
      <c r="Q13" s="25"/>
      <c r="R13" s="25"/>
      <c r="S13" s="25"/>
      <c r="T13" s="1"/>
      <c r="Z13" s="23" t="s">
        <v>1</v>
      </c>
      <c r="AA13" s="24"/>
      <c r="AB13" s="24"/>
      <c r="AC13" s="24"/>
      <c r="AD13" s="24"/>
      <c r="AE13" s="24"/>
      <c r="AF13" s="24"/>
      <c r="AG13" s="25">
        <f>SUM(AM4:AM12)</f>
        <v>955879.04362149</v>
      </c>
      <c r="AH13" s="25"/>
      <c r="AI13" s="25"/>
      <c r="AJ13" s="25"/>
      <c r="AK13" s="25"/>
      <c r="AL13" s="25"/>
      <c r="AM13" s="25"/>
      <c r="AN13" s="1"/>
      <c r="AT13" s="23" t="s">
        <v>1</v>
      </c>
      <c r="AU13" s="24"/>
      <c r="AV13" s="24"/>
      <c r="AW13" s="24"/>
      <c r="AX13" s="24"/>
      <c r="AY13" s="24"/>
      <c r="AZ13" s="24"/>
      <c r="BA13" s="25">
        <f>SUM(BG4:BG12)</f>
        <v>970217.229275812</v>
      </c>
      <c r="BB13" s="25"/>
      <c r="BC13" s="25"/>
      <c r="BD13" s="25"/>
      <c r="BE13" s="25"/>
      <c r="BF13" s="25"/>
      <c r="BG13" s="25"/>
      <c r="BH13" s="1"/>
      <c r="BN13" s="23" t="s">
        <v>1</v>
      </c>
      <c r="BO13" s="24"/>
      <c r="BP13" s="24"/>
      <c r="BQ13" s="24"/>
      <c r="BR13" s="24"/>
      <c r="BS13" s="24"/>
      <c r="BT13" s="24"/>
      <c r="BU13" s="25">
        <f>SUM(CA4:CA12)</f>
        <v>970217.229275812</v>
      </c>
      <c r="BV13" s="25"/>
      <c r="BW13" s="25"/>
      <c r="BX13" s="25"/>
      <c r="BY13" s="25"/>
      <c r="BZ13" s="25"/>
      <c r="CA13" s="25"/>
      <c r="CB13" s="1"/>
      <c r="CH13" s="23" t="s">
        <v>1</v>
      </c>
      <c r="CI13" s="24"/>
      <c r="CJ13" s="24"/>
      <c r="CK13" s="24"/>
      <c r="CL13" s="24"/>
      <c r="CM13" s="24"/>
      <c r="CN13" s="24"/>
      <c r="CO13" s="25">
        <f>SUM(CU4:CU12)</f>
        <v>1217206.29185343</v>
      </c>
      <c r="CP13" s="25"/>
      <c r="CQ13" s="25"/>
      <c r="CR13" s="25"/>
      <c r="CS13" s="25"/>
      <c r="CT13" s="25"/>
      <c r="CU13" s="25"/>
      <c r="CV13" s="1"/>
      <c r="DB13" s="23" t="s">
        <v>1</v>
      </c>
      <c r="DC13" s="24"/>
      <c r="DD13" s="24"/>
      <c r="DE13" s="24"/>
      <c r="DF13" s="24"/>
      <c r="DG13" s="24"/>
      <c r="DH13" s="24"/>
      <c r="DI13" s="25">
        <f>SUM(DO4:DO12)</f>
        <v>1222255.19455037</v>
      </c>
      <c r="DJ13" s="25"/>
      <c r="DK13" s="25"/>
      <c r="DL13" s="25"/>
      <c r="DM13" s="25"/>
      <c r="DN13" s="25"/>
      <c r="DO13" s="25"/>
      <c r="DP13" s="1"/>
      <c r="DV13" s="23" t="s">
        <v>1</v>
      </c>
      <c r="DW13" s="24"/>
      <c r="DX13" s="24"/>
      <c r="DY13" s="24"/>
      <c r="DZ13" s="24"/>
      <c r="EA13" s="24"/>
      <c r="EB13" s="24"/>
      <c r="EC13" s="25">
        <f>SUM(EI4:EI12)</f>
        <v>1749580.71240602</v>
      </c>
      <c r="ED13" s="25"/>
      <c r="EE13" s="25"/>
      <c r="EF13" s="25"/>
      <c r="EG13" s="25"/>
      <c r="EH13" s="25"/>
      <c r="EI13" s="25"/>
    </row>
    <row r="14" s="1" customFormat="1" customHeight="1" spans="1:140">
      <c r="F14" s="24"/>
      <c r="G14" s="24"/>
      <c r="H14" s="24"/>
      <c r="I14" s="24"/>
      <c r="J14" s="24"/>
      <c r="K14" s="24"/>
      <c r="L14" s="24"/>
      <c r="M14" s="25"/>
      <c r="N14" s="25"/>
      <c r="O14" s="25"/>
      <c r="P14" s="25"/>
      <c r="Q14" s="25"/>
      <c r="R14" s="25"/>
      <c r="S14" s="25"/>
      <c r="T14" s="1"/>
      <c r="Z14" s="24"/>
      <c r="AA14" s="24"/>
      <c r="AB14" s="24"/>
      <c r="AC14" s="24"/>
      <c r="AD14" s="24"/>
      <c r="AE14" s="24"/>
      <c r="AF14" s="24"/>
      <c r="AG14" s="25"/>
      <c r="AH14" s="25"/>
      <c r="AI14" s="25"/>
      <c r="AJ14" s="25"/>
      <c r="AK14" s="25"/>
      <c r="AL14" s="25"/>
      <c r="AM14" s="25"/>
      <c r="AN14" s="1"/>
      <c r="AT14" s="24"/>
      <c r="AU14" s="24"/>
      <c r="AV14" s="24"/>
      <c r="AW14" s="24"/>
      <c r="AX14" s="24"/>
      <c r="AY14" s="24"/>
      <c r="AZ14" s="24"/>
      <c r="BA14" s="25"/>
      <c r="BB14" s="25"/>
      <c r="BC14" s="25"/>
      <c r="BD14" s="25"/>
      <c r="BE14" s="25"/>
      <c r="BF14" s="25"/>
      <c r="BG14" s="25"/>
      <c r="BH14" s="1"/>
      <c r="BN14" s="24"/>
      <c r="BO14" s="24"/>
      <c r="BP14" s="24"/>
      <c r="BQ14" s="24"/>
      <c r="BR14" s="24"/>
      <c r="BS14" s="24"/>
      <c r="BT14" s="24"/>
      <c r="BU14" s="25"/>
      <c r="BV14" s="25"/>
      <c r="BW14" s="25"/>
      <c r="BX14" s="25"/>
      <c r="BY14" s="25"/>
      <c r="BZ14" s="25"/>
      <c r="CA14" s="25"/>
      <c r="CB14" s="1"/>
      <c r="CH14" s="24"/>
      <c r="CI14" s="24"/>
      <c r="CJ14" s="24"/>
      <c r="CK14" s="24"/>
      <c r="CL14" s="24"/>
      <c r="CM14" s="24"/>
      <c r="CN14" s="24"/>
      <c r="CO14" s="25"/>
      <c r="CP14" s="25"/>
      <c r="CQ14" s="25"/>
      <c r="CR14" s="25"/>
      <c r="CS14" s="25"/>
      <c r="CT14" s="25"/>
      <c r="CU14" s="25"/>
      <c r="CV14" s="1"/>
      <c r="DB14" s="24"/>
      <c r="DC14" s="24"/>
      <c r="DD14" s="24"/>
      <c r="DE14" s="24"/>
      <c r="DF14" s="24"/>
      <c r="DG14" s="24"/>
      <c r="DH14" s="24"/>
      <c r="DI14" s="25"/>
      <c r="DJ14" s="25"/>
      <c r="DK14" s="25"/>
      <c r="DL14" s="25"/>
      <c r="DM14" s="25"/>
      <c r="DN14" s="25"/>
      <c r="DO14" s="25"/>
      <c r="DP14" s="1"/>
      <c r="DV14" s="24"/>
      <c r="DW14" s="24"/>
      <c r="DX14" s="24"/>
      <c r="DY14" s="24"/>
      <c r="DZ14" s="24"/>
      <c r="EA14" s="24"/>
      <c r="EB14" s="24"/>
      <c r="EC14" s="25"/>
      <c r="ED14" s="25"/>
      <c r="EE14" s="25"/>
      <c r="EF14" s="25"/>
      <c r="EG14" s="25"/>
      <c r="EH14" s="25"/>
      <c r="EI14" s="25"/>
    </row>
    <row r="15" s="1" customFormat="1" customHeight="1" spans="1:140">
      <c r="F15" s="3" t="s">
        <v>36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Z15" s="3" t="s">
        <v>36</v>
      </c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T15" s="3" t="s">
        <v>36</v>
      </c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N15" s="3" t="s">
        <v>36</v>
      </c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H15" s="3" t="s">
        <v>36</v>
      </c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DB15" s="3" t="s">
        <v>36</v>
      </c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V15" s="3" t="s">
        <v>36</v>
      </c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</row>
    <row r="16" s="1" customFormat="1" customHeight="1" spans="1:140">
      <c r="A16" s="26"/>
      <c r="B16" s="26"/>
      <c r="C16" s="27"/>
      <c r="D16" s="27"/>
      <c r="E16" s="27"/>
      <c r="F16" s="28" t="s">
        <v>37</v>
      </c>
      <c r="G16" s="13" t="s">
        <v>8</v>
      </c>
      <c r="H16" s="13"/>
      <c r="I16" s="13"/>
      <c r="J16" s="13"/>
      <c r="K16" s="7" t="s">
        <v>25</v>
      </c>
      <c r="L16" s="7"/>
      <c r="M16" s="7"/>
      <c r="N16" s="8" t="s">
        <v>10</v>
      </c>
      <c r="O16" s="8"/>
      <c r="P16" s="8"/>
      <c r="Q16" s="9" t="s">
        <v>38</v>
      </c>
      <c r="R16" s="10" t="s">
        <v>12</v>
      </c>
      <c r="S16" s="29" t="s">
        <v>13</v>
      </c>
      <c r="T16" s="11" t="s">
        <v>39</v>
      </c>
      <c r="U16" s="26"/>
      <c r="V16" s="26"/>
      <c r="W16" s="27"/>
      <c r="X16" s="27"/>
      <c r="Y16" s="27"/>
      <c r="Z16" s="28" t="s">
        <v>37</v>
      </c>
      <c r="AA16" s="13" t="s">
        <v>8</v>
      </c>
      <c r="AB16" s="13"/>
      <c r="AC16" s="13"/>
      <c r="AD16" s="13"/>
      <c r="AE16" s="7" t="s">
        <v>25</v>
      </c>
      <c r="AF16" s="7"/>
      <c r="AG16" s="7"/>
      <c r="AH16" s="8" t="s">
        <v>10</v>
      </c>
      <c r="AI16" s="8"/>
      <c r="AJ16" s="8"/>
      <c r="AK16" s="9" t="s">
        <v>38</v>
      </c>
      <c r="AL16" s="10" t="s">
        <v>12</v>
      </c>
      <c r="AM16" s="29" t="s">
        <v>13</v>
      </c>
      <c r="AN16" s="11" t="s">
        <v>39</v>
      </c>
      <c r="AO16" s="26"/>
      <c r="AP16" s="26"/>
      <c r="AQ16" s="27"/>
      <c r="AR16" s="27"/>
      <c r="AS16" s="27"/>
      <c r="AT16" s="28" t="s">
        <v>37</v>
      </c>
      <c r="AU16" s="13" t="s">
        <v>8</v>
      </c>
      <c r="AV16" s="13"/>
      <c r="AW16" s="13"/>
      <c r="AX16" s="13"/>
      <c r="AY16" s="7" t="s">
        <v>25</v>
      </c>
      <c r="AZ16" s="7"/>
      <c r="BA16" s="7"/>
      <c r="BB16" s="8" t="s">
        <v>10</v>
      </c>
      <c r="BC16" s="8"/>
      <c r="BD16" s="8"/>
      <c r="BE16" s="9" t="s">
        <v>38</v>
      </c>
      <c r="BF16" s="10" t="s">
        <v>12</v>
      </c>
      <c r="BG16" s="29" t="s">
        <v>13</v>
      </c>
      <c r="BH16" s="11" t="s">
        <v>39</v>
      </c>
      <c r="BI16" s="26"/>
      <c r="BJ16" s="26"/>
      <c r="BK16" s="27"/>
      <c r="BL16" s="27"/>
      <c r="BM16" s="27"/>
      <c r="BN16" s="28" t="s">
        <v>37</v>
      </c>
      <c r="BO16" s="13" t="s">
        <v>8</v>
      </c>
      <c r="BP16" s="13"/>
      <c r="BQ16" s="13"/>
      <c r="BR16" s="13"/>
      <c r="BS16" s="7" t="s">
        <v>25</v>
      </c>
      <c r="BT16" s="7"/>
      <c r="BU16" s="7"/>
      <c r="BV16" s="8" t="s">
        <v>10</v>
      </c>
      <c r="BW16" s="8"/>
      <c r="BX16" s="8"/>
      <c r="BY16" s="9" t="s">
        <v>38</v>
      </c>
      <c r="BZ16" s="10" t="s">
        <v>12</v>
      </c>
      <c r="CA16" s="29" t="s">
        <v>13</v>
      </c>
      <c r="CB16" s="11" t="s">
        <v>39</v>
      </c>
      <c r="CC16" s="26"/>
      <c r="CD16" s="26"/>
      <c r="CE16" s="27"/>
      <c r="CF16" s="27"/>
      <c r="CG16" s="27"/>
      <c r="CH16" s="28" t="s">
        <v>37</v>
      </c>
      <c r="CI16" s="13" t="s">
        <v>8</v>
      </c>
      <c r="CJ16" s="13"/>
      <c r="CK16" s="13"/>
      <c r="CL16" s="13"/>
      <c r="CM16" s="7" t="s">
        <v>25</v>
      </c>
      <c r="CN16" s="7"/>
      <c r="CO16" s="7"/>
      <c r="CP16" s="8" t="s">
        <v>10</v>
      </c>
      <c r="CQ16" s="8"/>
      <c r="CR16" s="8"/>
      <c r="CS16" s="9" t="s">
        <v>38</v>
      </c>
      <c r="CT16" s="10" t="s">
        <v>12</v>
      </c>
      <c r="CU16" s="29" t="s">
        <v>13</v>
      </c>
      <c r="CV16" s="11" t="s">
        <v>39</v>
      </c>
      <c r="CW16" s="26"/>
      <c r="CX16" s="26"/>
      <c r="CY16" s="27"/>
      <c r="CZ16" s="27"/>
      <c r="DA16" s="27"/>
      <c r="DB16" s="28" t="s">
        <v>37</v>
      </c>
      <c r="DC16" s="13" t="s">
        <v>8</v>
      </c>
      <c r="DD16" s="13"/>
      <c r="DE16" s="13"/>
      <c r="DF16" s="13"/>
      <c r="DG16" s="7" t="s">
        <v>25</v>
      </c>
      <c r="DH16" s="7"/>
      <c r="DI16" s="7"/>
      <c r="DJ16" s="8" t="s">
        <v>10</v>
      </c>
      <c r="DK16" s="8"/>
      <c r="DL16" s="8"/>
      <c r="DM16" s="9" t="s">
        <v>38</v>
      </c>
      <c r="DN16" s="10" t="s">
        <v>12</v>
      </c>
      <c r="DO16" s="29" t="s">
        <v>13</v>
      </c>
      <c r="DP16" s="11" t="s">
        <v>39</v>
      </c>
      <c r="DQ16" s="26"/>
      <c r="DR16" s="26"/>
      <c r="DS16" s="27"/>
      <c r="DT16" s="27"/>
      <c r="DU16" s="27"/>
      <c r="DV16" s="28" t="s">
        <v>37</v>
      </c>
      <c r="DW16" s="13" t="s">
        <v>8</v>
      </c>
      <c r="DX16" s="13"/>
      <c r="DY16" s="13"/>
      <c r="DZ16" s="13"/>
      <c r="EA16" s="7" t="s">
        <v>25</v>
      </c>
      <c r="EB16" s="7"/>
      <c r="EC16" s="7"/>
      <c r="ED16" s="8" t="s">
        <v>10</v>
      </c>
      <c r="EE16" s="8"/>
      <c r="EF16" s="8"/>
      <c r="EG16" s="9" t="s">
        <v>38</v>
      </c>
      <c r="EH16" s="10" t="s">
        <v>12</v>
      </c>
      <c r="EI16" s="29" t="s">
        <v>13</v>
      </c>
      <c r="EJ16" s="11" t="s">
        <v>39</v>
      </c>
    </row>
    <row r="17" s="1" customFormat="1" customHeight="1" spans="1:140">
      <c r="A17" s="26"/>
      <c r="B17" s="26"/>
      <c r="C17" s="27"/>
      <c r="D17" s="27"/>
      <c r="E17" s="27"/>
      <c r="F17" s="30"/>
      <c r="G17" s="11" t="s">
        <v>40</v>
      </c>
      <c r="H17" s="11" t="s">
        <v>41</v>
      </c>
      <c r="I17" s="11" t="s">
        <v>21</v>
      </c>
      <c r="J17" s="13" t="s">
        <v>8</v>
      </c>
      <c r="K17" s="11" t="s">
        <v>23</v>
      </c>
      <c r="L17" s="11" t="s">
        <v>24</v>
      </c>
      <c r="M17" s="7" t="s">
        <v>25</v>
      </c>
      <c r="N17" s="11" t="s">
        <v>26</v>
      </c>
      <c r="O17" s="11" t="s">
        <v>27</v>
      </c>
      <c r="P17" s="8" t="s">
        <v>28</v>
      </c>
      <c r="Q17" s="9" t="s">
        <v>29</v>
      </c>
      <c r="R17" s="14"/>
      <c r="S17" s="29"/>
      <c r="T17" s="11"/>
      <c r="U17" s="26"/>
      <c r="V17" s="26"/>
      <c r="W17" s="27"/>
      <c r="X17" s="27"/>
      <c r="Y17" s="27"/>
      <c r="Z17" s="30"/>
      <c r="AA17" s="11" t="s">
        <v>40</v>
      </c>
      <c r="AB17" s="11" t="s">
        <v>41</v>
      </c>
      <c r="AC17" s="11" t="s">
        <v>21</v>
      </c>
      <c r="AD17" s="13" t="s">
        <v>8</v>
      </c>
      <c r="AE17" s="11" t="s">
        <v>23</v>
      </c>
      <c r="AF17" s="11" t="s">
        <v>24</v>
      </c>
      <c r="AG17" s="7" t="s">
        <v>25</v>
      </c>
      <c r="AH17" s="11" t="s">
        <v>26</v>
      </c>
      <c r="AI17" s="11" t="s">
        <v>27</v>
      </c>
      <c r="AJ17" s="8" t="s">
        <v>28</v>
      </c>
      <c r="AK17" s="9" t="s">
        <v>29</v>
      </c>
      <c r="AL17" s="14"/>
      <c r="AM17" s="29"/>
      <c r="AN17" s="11"/>
      <c r="AO17" s="26"/>
      <c r="AP17" s="26"/>
      <c r="AQ17" s="27"/>
      <c r="AR17" s="27"/>
      <c r="AS17" s="27"/>
      <c r="AT17" s="30"/>
      <c r="AU17" s="11" t="s">
        <v>40</v>
      </c>
      <c r="AV17" s="11" t="s">
        <v>41</v>
      </c>
      <c r="AW17" s="11" t="s">
        <v>21</v>
      </c>
      <c r="AX17" s="13" t="s">
        <v>8</v>
      </c>
      <c r="AY17" s="11" t="s">
        <v>23</v>
      </c>
      <c r="AZ17" s="11" t="s">
        <v>24</v>
      </c>
      <c r="BA17" s="7" t="s">
        <v>25</v>
      </c>
      <c r="BB17" s="11" t="s">
        <v>26</v>
      </c>
      <c r="BC17" s="11" t="s">
        <v>27</v>
      </c>
      <c r="BD17" s="8" t="s">
        <v>28</v>
      </c>
      <c r="BE17" s="9" t="s">
        <v>29</v>
      </c>
      <c r="BF17" s="14"/>
      <c r="BG17" s="29"/>
      <c r="BH17" s="11"/>
      <c r="BI17" s="26"/>
      <c r="BJ17" s="26"/>
      <c r="BK17" s="27"/>
      <c r="BL17" s="27"/>
      <c r="BM17" s="27"/>
      <c r="BN17" s="30"/>
      <c r="BO17" s="11" t="s">
        <v>40</v>
      </c>
      <c r="BP17" s="11" t="s">
        <v>41</v>
      </c>
      <c r="BQ17" s="11" t="s">
        <v>21</v>
      </c>
      <c r="BR17" s="13" t="s">
        <v>8</v>
      </c>
      <c r="BS17" s="11" t="s">
        <v>23</v>
      </c>
      <c r="BT17" s="11" t="s">
        <v>24</v>
      </c>
      <c r="BU17" s="7" t="s">
        <v>25</v>
      </c>
      <c r="BV17" s="11" t="s">
        <v>26</v>
      </c>
      <c r="BW17" s="11" t="s">
        <v>27</v>
      </c>
      <c r="BX17" s="8" t="s">
        <v>28</v>
      </c>
      <c r="BY17" s="9" t="s">
        <v>29</v>
      </c>
      <c r="BZ17" s="14"/>
      <c r="CA17" s="29"/>
      <c r="CB17" s="11"/>
      <c r="CC17" s="26"/>
      <c r="CD17" s="26"/>
      <c r="CE17" s="27"/>
      <c r="CF17" s="27"/>
      <c r="CG17" s="27"/>
      <c r="CH17" s="30"/>
      <c r="CI17" s="11" t="s">
        <v>40</v>
      </c>
      <c r="CJ17" s="11" t="s">
        <v>41</v>
      </c>
      <c r="CK17" s="11" t="s">
        <v>21</v>
      </c>
      <c r="CL17" s="13" t="s">
        <v>8</v>
      </c>
      <c r="CM17" s="11" t="s">
        <v>23</v>
      </c>
      <c r="CN17" s="11" t="s">
        <v>24</v>
      </c>
      <c r="CO17" s="7" t="s">
        <v>25</v>
      </c>
      <c r="CP17" s="11" t="s">
        <v>26</v>
      </c>
      <c r="CQ17" s="11" t="s">
        <v>27</v>
      </c>
      <c r="CR17" s="8" t="s">
        <v>28</v>
      </c>
      <c r="CS17" s="9" t="s">
        <v>29</v>
      </c>
      <c r="CT17" s="14"/>
      <c r="CU17" s="29"/>
      <c r="CV17" s="11"/>
      <c r="CW17" s="26"/>
      <c r="CX17" s="26"/>
      <c r="CY17" s="27"/>
      <c r="CZ17" s="27"/>
      <c r="DA17" s="27"/>
      <c r="DB17" s="30"/>
      <c r="DC17" s="11" t="s">
        <v>40</v>
      </c>
      <c r="DD17" s="11" t="s">
        <v>41</v>
      </c>
      <c r="DE17" s="11" t="s">
        <v>21</v>
      </c>
      <c r="DF17" s="13" t="s">
        <v>8</v>
      </c>
      <c r="DG17" s="11" t="s">
        <v>23</v>
      </c>
      <c r="DH17" s="11" t="s">
        <v>24</v>
      </c>
      <c r="DI17" s="7" t="s">
        <v>25</v>
      </c>
      <c r="DJ17" s="11" t="s">
        <v>26</v>
      </c>
      <c r="DK17" s="11" t="s">
        <v>27</v>
      </c>
      <c r="DL17" s="8" t="s">
        <v>28</v>
      </c>
      <c r="DM17" s="9" t="s">
        <v>29</v>
      </c>
      <c r="DN17" s="14"/>
      <c r="DO17" s="29"/>
      <c r="DP17" s="11"/>
      <c r="DQ17" s="26"/>
      <c r="DR17" s="26"/>
      <c r="DS17" s="27"/>
      <c r="DT17" s="27"/>
      <c r="DU17" s="27"/>
      <c r="DV17" s="30"/>
      <c r="DW17" s="11" t="s">
        <v>40</v>
      </c>
      <c r="DX17" s="11" t="s">
        <v>41</v>
      </c>
      <c r="DY17" s="11" t="s">
        <v>21</v>
      </c>
      <c r="DZ17" s="13" t="s">
        <v>8</v>
      </c>
      <c r="EA17" s="11" t="s">
        <v>23</v>
      </c>
      <c r="EB17" s="11" t="s">
        <v>24</v>
      </c>
      <c r="EC17" s="7" t="s">
        <v>25</v>
      </c>
      <c r="ED17" s="11" t="s">
        <v>26</v>
      </c>
      <c r="EE17" s="11" t="s">
        <v>27</v>
      </c>
      <c r="EF17" s="8" t="s">
        <v>28</v>
      </c>
      <c r="EG17" s="9" t="s">
        <v>29</v>
      </c>
      <c r="EH17" s="14"/>
      <c r="EI17" s="29"/>
      <c r="EJ17" s="11"/>
    </row>
    <row r="18" s="1" customFormat="1" customHeight="1" spans="1:140">
      <c r="A18" s="26"/>
      <c r="B18" s="26"/>
      <c r="C18" s="27"/>
      <c r="D18" s="27"/>
      <c r="E18" s="27"/>
      <c r="F18" s="11">
        <f>_xlfn.RANK.EQ(S18,S18:S21,0)</f>
        <v>3</v>
      </c>
      <c r="G18" s="11">
        <v>0</v>
      </c>
      <c r="H18" s="11">
        <v>1.8</v>
      </c>
      <c r="I18" s="12">
        <v>1.35</v>
      </c>
      <c r="J18" s="13">
        <f t="shared" ref="J18:J21" si="31">G18*H18*I18</f>
        <v>0</v>
      </c>
      <c r="K18" s="11">
        <v>680</v>
      </c>
      <c r="L18" s="11">
        <v>0</v>
      </c>
      <c r="M18" s="31">
        <f t="shared" ref="M18:M21" si="32">1+6*K18/(K18+2000)+L18</f>
        <v>2.52238805970149</v>
      </c>
      <c r="N18" s="11">
        <v>0.98</v>
      </c>
      <c r="O18" s="11">
        <v>2.3</v>
      </c>
      <c r="P18" s="8">
        <f t="shared" ref="P18:P21" si="33">1+N18*O18</f>
        <v>3.254</v>
      </c>
      <c r="Q18" s="9">
        <v>0.9</v>
      </c>
      <c r="R18" s="17">
        <v>1</v>
      </c>
      <c r="S18" s="18">
        <f t="shared" ref="S18:S21" si="34">J18*M18*Q18*P18*R18</f>
        <v>0</v>
      </c>
      <c r="T18" s="11">
        <f t="shared" ref="T18:T21" si="35">IF(F18=1,1,(IF(F18=2,2,12)))</f>
        <v>12</v>
      </c>
      <c r="U18" s="26"/>
      <c r="V18" s="26"/>
      <c r="W18" s="27"/>
      <c r="X18" s="27"/>
      <c r="Y18" s="27"/>
      <c r="Z18" s="11">
        <f>_xlfn.RANK.EQ(AM18,AM18:AM21,0)</f>
        <v>3</v>
      </c>
      <c r="AA18" s="11">
        <v>0</v>
      </c>
      <c r="AB18" s="11">
        <v>1.8</v>
      </c>
      <c r="AC18" s="12">
        <v>1.35</v>
      </c>
      <c r="AD18" s="13">
        <f t="shared" ref="AD18:AD21" si="36">AA18*AB18*AC18</f>
        <v>0</v>
      </c>
      <c r="AE18" s="11">
        <v>680</v>
      </c>
      <c r="AF18" s="11">
        <v>0</v>
      </c>
      <c r="AG18" s="31">
        <f t="shared" ref="AG18:AG21" si="37">1+6*AE18/(AE18+2000)+AF18</f>
        <v>2.52238805970149</v>
      </c>
      <c r="AH18" s="11">
        <v>0.98</v>
      </c>
      <c r="AI18" s="11">
        <v>2.3</v>
      </c>
      <c r="AJ18" s="8">
        <f t="shared" ref="AJ18:AJ21" si="38">1+AH18*AI18</f>
        <v>3.254</v>
      </c>
      <c r="AK18" s="9">
        <v>0.9</v>
      </c>
      <c r="AL18" s="17">
        <v>1</v>
      </c>
      <c r="AM18" s="18">
        <f t="shared" ref="AM18:AM21" si="39">AD18*AG18*AK18*AJ18*AL18</f>
        <v>0</v>
      </c>
      <c r="AN18" s="11">
        <f t="shared" ref="AN18:AN21" si="40">IF(Z18=1,1,(IF(Z18=2,2,12)))</f>
        <v>12</v>
      </c>
      <c r="AO18" s="26"/>
      <c r="AP18" s="26"/>
      <c r="AQ18" s="27"/>
      <c r="AR18" s="27"/>
      <c r="AS18" s="27"/>
      <c r="AT18" s="11">
        <f>_xlfn.RANK.EQ(BG18,BG18:BG21,0)</f>
        <v>3</v>
      </c>
      <c r="AU18" s="11">
        <v>0</v>
      </c>
      <c r="AV18" s="11">
        <v>1.8</v>
      </c>
      <c r="AW18" s="12">
        <v>1.35</v>
      </c>
      <c r="AX18" s="13">
        <f t="shared" ref="AX18:AX21" si="41">AU18*AV18*AW18</f>
        <v>0</v>
      </c>
      <c r="AY18" s="11">
        <v>680</v>
      </c>
      <c r="AZ18" s="11">
        <v>0</v>
      </c>
      <c r="BA18" s="31">
        <f t="shared" ref="BA18:BA21" si="42">1+6*AY18/(AY18+2000)+AZ18</f>
        <v>2.52238805970149</v>
      </c>
      <c r="BB18" s="11">
        <v>0.98</v>
      </c>
      <c r="BC18" s="11">
        <v>2.3</v>
      </c>
      <c r="BD18" s="8">
        <f t="shared" ref="BD18:BD21" si="43">1+BB18*BC18</f>
        <v>3.254</v>
      </c>
      <c r="BE18" s="9">
        <v>0.9</v>
      </c>
      <c r="BF18" s="17">
        <v>1.015</v>
      </c>
      <c r="BG18" s="18">
        <f t="shared" ref="BG18:BG21" si="44">AX18*BA18*BE18*BD18*BF18</f>
        <v>0</v>
      </c>
      <c r="BH18" s="11">
        <f t="shared" ref="BH18:BH21" si="45">IF(AT18=1,1,(IF(AT18=2,2,12)))</f>
        <v>12</v>
      </c>
      <c r="BI18" s="26"/>
      <c r="BJ18" s="26"/>
      <c r="BK18" s="27"/>
      <c r="BL18" s="27"/>
      <c r="BM18" s="27"/>
      <c r="BN18" s="11">
        <f>_xlfn.RANK.EQ(CA18,CA18:CA21,0)</f>
        <v>3</v>
      </c>
      <c r="BO18" s="11">
        <v>0</v>
      </c>
      <c r="BP18" s="11">
        <v>1.8</v>
      </c>
      <c r="BQ18" s="12">
        <v>1.35</v>
      </c>
      <c r="BR18" s="13">
        <f t="shared" ref="BR18:BR21" si="46">BO18*BP18*BQ18</f>
        <v>0</v>
      </c>
      <c r="BS18" s="11">
        <v>680</v>
      </c>
      <c r="BT18" s="11">
        <v>0</v>
      </c>
      <c r="BU18" s="31">
        <f t="shared" ref="BU18:BU21" si="47">1+6*BS18/(BS18+2000)+BT18</f>
        <v>2.52238805970149</v>
      </c>
      <c r="BV18" s="11">
        <v>0.98</v>
      </c>
      <c r="BW18" s="11">
        <v>2.3</v>
      </c>
      <c r="BX18" s="8">
        <f t="shared" ref="BX18:BX21" si="48">1+BV18*BW18</f>
        <v>3.254</v>
      </c>
      <c r="BY18" s="9">
        <v>0.9</v>
      </c>
      <c r="BZ18" s="17">
        <v>1.015</v>
      </c>
      <c r="CA18" s="18">
        <f t="shared" ref="CA18:CA21" si="49">BR18*BU18*BY18*BX18*BZ18</f>
        <v>0</v>
      </c>
      <c r="CB18" s="11">
        <f t="shared" ref="CB18:CB21" si="50">IF(BN18=1,1,(IF(BN18=2,2,12)))</f>
        <v>12</v>
      </c>
      <c r="CC18" s="26"/>
      <c r="CD18" s="26"/>
      <c r="CE18" s="27"/>
      <c r="CF18" s="27"/>
      <c r="CG18" s="27"/>
      <c r="CH18" s="11">
        <f>_xlfn.RANK.EQ(CU18,CU18:CU21,0)</f>
        <v>3</v>
      </c>
      <c r="CI18" s="11">
        <v>0</v>
      </c>
      <c r="CJ18" s="11">
        <v>1.8</v>
      </c>
      <c r="CK18" s="12">
        <v>1.35</v>
      </c>
      <c r="CL18" s="13">
        <f t="shared" ref="CL18:CL21" si="51">CI18*CJ18*CK18</f>
        <v>0</v>
      </c>
      <c r="CM18" s="11">
        <v>680</v>
      </c>
      <c r="CN18" s="11">
        <v>0</v>
      </c>
      <c r="CO18" s="31">
        <f t="shared" ref="CO18:CO21" si="52">1+6*CM18/(CM18+2000)+CN18</f>
        <v>2.52238805970149</v>
      </c>
      <c r="CP18" s="11">
        <v>0.98</v>
      </c>
      <c r="CQ18" s="11">
        <v>2.3</v>
      </c>
      <c r="CR18" s="8">
        <f t="shared" ref="CR18:CR21" si="53">1+CP18*CQ18</f>
        <v>3.254</v>
      </c>
      <c r="CS18" s="9">
        <v>0.9</v>
      </c>
      <c r="CT18" s="17">
        <v>1.085</v>
      </c>
      <c r="CU18" s="18">
        <f t="shared" ref="CU18:CU21" si="54">CL18*CO18*CS18*CR18*CT18</f>
        <v>0</v>
      </c>
      <c r="CV18" s="11">
        <f t="shared" ref="CV18:CV21" si="55">IF(CH18=1,1,(IF(CH18=2,2,12)))</f>
        <v>12</v>
      </c>
      <c r="CW18" s="26"/>
      <c r="CX18" s="26"/>
      <c r="CY18" s="27"/>
      <c r="CZ18" s="27"/>
      <c r="DA18" s="27"/>
      <c r="DB18" s="11">
        <f>_xlfn.RANK.EQ(DO18,DO18:DO21,0)</f>
        <v>3</v>
      </c>
      <c r="DC18" s="11">
        <v>0</v>
      </c>
      <c r="DD18" s="11">
        <v>1.8</v>
      </c>
      <c r="DE18" s="12">
        <v>1.35</v>
      </c>
      <c r="DF18" s="13">
        <f t="shared" ref="DF18:DF21" si="56">DC18*DD18*DE18</f>
        <v>0</v>
      </c>
      <c r="DG18" s="11">
        <v>680</v>
      </c>
      <c r="DH18" s="11">
        <v>0</v>
      </c>
      <c r="DI18" s="31">
        <f t="shared" ref="DI18:DI21" si="57">1+6*DG18/(DG18+2000)+DH18</f>
        <v>2.52238805970149</v>
      </c>
      <c r="DJ18" s="11">
        <v>0.98</v>
      </c>
      <c r="DK18" s="11">
        <v>2.3</v>
      </c>
      <c r="DL18" s="8">
        <f t="shared" ref="DL18:DL21" si="58">1+DJ18*DK18</f>
        <v>3.254</v>
      </c>
      <c r="DM18" s="9">
        <v>0.9</v>
      </c>
      <c r="DN18" s="17">
        <v>1.085</v>
      </c>
      <c r="DO18" s="18">
        <f t="shared" ref="DO18:DO21" si="59">DF18*DI18*DM18*DL18*DN18</f>
        <v>0</v>
      </c>
      <c r="DP18" s="11">
        <f t="shared" ref="DP18:DP21" si="60">IF(DB18=1,1,(IF(DB18=2,2,12)))</f>
        <v>12</v>
      </c>
      <c r="DQ18" s="26"/>
      <c r="DR18" s="26"/>
      <c r="DS18" s="27"/>
      <c r="DT18" s="27"/>
      <c r="DU18" s="27"/>
      <c r="DV18" s="11">
        <f>_xlfn.RANK.EQ(EI18,EI18:EI21,0)</f>
        <v>3</v>
      </c>
      <c r="DW18" s="11">
        <v>0</v>
      </c>
      <c r="DX18" s="11">
        <v>1.8</v>
      </c>
      <c r="DY18" s="12">
        <v>1.35</v>
      </c>
      <c r="DZ18" s="13">
        <f t="shared" ref="DZ18:DZ21" si="61">DW18*DX18*DY18</f>
        <v>0</v>
      </c>
      <c r="EA18" s="11">
        <v>680</v>
      </c>
      <c r="EB18" s="11">
        <v>0</v>
      </c>
      <c r="EC18" s="31">
        <f t="shared" ref="EC18:EC21" si="62">1+6*EA18/(EA18+2000)+EB18</f>
        <v>2.52238805970149</v>
      </c>
      <c r="ED18" s="11">
        <v>0.98</v>
      </c>
      <c r="EE18" s="11">
        <v>3.1</v>
      </c>
      <c r="EF18" s="8">
        <f t="shared" ref="EF18:EF21" si="63">1+ED18*EE18</f>
        <v>4.038</v>
      </c>
      <c r="EG18" s="9">
        <v>0.9</v>
      </c>
      <c r="EH18" s="17">
        <v>1.2</v>
      </c>
      <c r="EI18" s="18">
        <f t="shared" ref="EI18:EI21" si="64">DZ18*EC18*EG18*EF18*EH18</f>
        <v>0</v>
      </c>
      <c r="EJ18" s="11">
        <f t="shared" ref="EJ18:EJ21" si="65">IF(DV18=1,1,(IF(DV18=2,2,12)))</f>
        <v>12</v>
      </c>
    </row>
    <row r="19" s="1" customFormat="1" customHeight="1" spans="1:140">
      <c r="F19" s="11">
        <f>_xlfn.RANK.EQ(S19,S18:S21,0)</f>
        <v>2</v>
      </c>
      <c r="G19" s="11">
        <v>1446.85</v>
      </c>
      <c r="H19" s="11">
        <v>1.8</v>
      </c>
      <c r="I19" s="12">
        <v>1.35</v>
      </c>
      <c r="J19" s="13">
        <f t="shared" si="31"/>
        <v>3515.8455</v>
      </c>
      <c r="K19" s="11">
        <v>190</v>
      </c>
      <c r="L19" s="11">
        <v>1.33</v>
      </c>
      <c r="M19" s="31">
        <f t="shared" si="32"/>
        <v>2.85054794520548</v>
      </c>
      <c r="N19" s="11">
        <v>0.97</v>
      </c>
      <c r="O19" s="11">
        <v>2.11</v>
      </c>
      <c r="P19" s="8">
        <f t="shared" si="33"/>
        <v>3.0467</v>
      </c>
      <c r="Q19" s="9">
        <v>0.9</v>
      </c>
      <c r="R19" s="17">
        <v>1</v>
      </c>
      <c r="S19" s="18">
        <f t="shared" si="34"/>
        <v>27480.8609288931</v>
      </c>
      <c r="T19" s="11">
        <f t="shared" si="35"/>
        <v>2</v>
      </c>
      <c r="Z19" s="11">
        <f>_xlfn.RANK.EQ(AM19,AM18:AM21,0)</f>
        <v>2</v>
      </c>
      <c r="AA19" s="11">
        <v>1446.85</v>
      </c>
      <c r="AB19" s="11">
        <v>1.8</v>
      </c>
      <c r="AC19" s="12">
        <v>1.35</v>
      </c>
      <c r="AD19" s="13">
        <f t="shared" si="36"/>
        <v>3515.8455</v>
      </c>
      <c r="AE19" s="11">
        <v>190</v>
      </c>
      <c r="AF19" s="11">
        <v>1.33</v>
      </c>
      <c r="AG19" s="31">
        <f t="shared" si="37"/>
        <v>2.85054794520548</v>
      </c>
      <c r="AH19" s="11">
        <v>0.97</v>
      </c>
      <c r="AI19" s="11">
        <v>2.11</v>
      </c>
      <c r="AJ19" s="8">
        <f t="shared" si="38"/>
        <v>3.0467</v>
      </c>
      <c r="AK19" s="9">
        <v>0.9</v>
      </c>
      <c r="AL19" s="17">
        <v>1</v>
      </c>
      <c r="AM19" s="18">
        <f t="shared" si="39"/>
        <v>27480.8609288931</v>
      </c>
      <c r="AN19" s="11">
        <f t="shared" si="40"/>
        <v>2</v>
      </c>
      <c r="AT19" s="11">
        <f>_xlfn.RANK.EQ(BG19,BG18:BG21,0)</f>
        <v>2</v>
      </c>
      <c r="AU19" s="11">
        <v>1446.85</v>
      </c>
      <c r="AV19" s="11">
        <v>1.8</v>
      </c>
      <c r="AW19" s="12">
        <v>1.35</v>
      </c>
      <c r="AX19" s="13">
        <f t="shared" si="41"/>
        <v>3515.8455</v>
      </c>
      <c r="AY19" s="11">
        <v>190</v>
      </c>
      <c r="AZ19" s="11">
        <v>1.33</v>
      </c>
      <c r="BA19" s="31">
        <f t="shared" si="42"/>
        <v>2.85054794520548</v>
      </c>
      <c r="BB19" s="11">
        <v>0.97</v>
      </c>
      <c r="BC19" s="11">
        <v>2.11</v>
      </c>
      <c r="BD19" s="8">
        <f t="shared" si="43"/>
        <v>3.0467</v>
      </c>
      <c r="BE19" s="9">
        <v>0.9</v>
      </c>
      <c r="BF19" s="17">
        <v>1.015</v>
      </c>
      <c r="BG19" s="18">
        <f t="shared" si="44"/>
        <v>27893.0738428264</v>
      </c>
      <c r="BH19" s="11">
        <f t="shared" si="45"/>
        <v>2</v>
      </c>
      <c r="BN19" s="11">
        <f>_xlfn.RANK.EQ(CA19,CA18:CA21,0)</f>
        <v>2</v>
      </c>
      <c r="BO19" s="11">
        <v>1446.85</v>
      </c>
      <c r="BP19" s="11">
        <v>1.8</v>
      </c>
      <c r="BQ19" s="12">
        <v>1.35</v>
      </c>
      <c r="BR19" s="13">
        <f t="shared" si="46"/>
        <v>3515.8455</v>
      </c>
      <c r="BS19" s="11">
        <v>190</v>
      </c>
      <c r="BT19" s="11">
        <v>1.33</v>
      </c>
      <c r="BU19" s="31">
        <f t="shared" si="47"/>
        <v>2.85054794520548</v>
      </c>
      <c r="BV19" s="11">
        <v>0.97</v>
      </c>
      <c r="BW19" s="11">
        <v>2.11</v>
      </c>
      <c r="BX19" s="8">
        <f t="shared" si="48"/>
        <v>3.0467</v>
      </c>
      <c r="BY19" s="9">
        <v>0.9</v>
      </c>
      <c r="BZ19" s="17">
        <v>1.015</v>
      </c>
      <c r="CA19" s="18">
        <f t="shared" si="49"/>
        <v>27893.0738428264</v>
      </c>
      <c r="CB19" s="11">
        <f t="shared" si="50"/>
        <v>2</v>
      </c>
      <c r="CH19" s="11">
        <f>_xlfn.RANK.EQ(CU19,CU18:CU21,0)</f>
        <v>2</v>
      </c>
      <c r="CI19" s="11">
        <v>1446.85</v>
      </c>
      <c r="CJ19" s="11">
        <v>1.8</v>
      </c>
      <c r="CK19" s="12">
        <v>1.35</v>
      </c>
      <c r="CL19" s="13">
        <f t="shared" si="51"/>
        <v>3515.8455</v>
      </c>
      <c r="CM19" s="11">
        <v>190</v>
      </c>
      <c r="CN19" s="11">
        <v>1.33</v>
      </c>
      <c r="CO19" s="31">
        <f t="shared" si="52"/>
        <v>2.85054794520548</v>
      </c>
      <c r="CP19" s="11">
        <v>0.97</v>
      </c>
      <c r="CQ19" s="11">
        <v>2.11</v>
      </c>
      <c r="CR19" s="8">
        <f t="shared" si="53"/>
        <v>3.0467</v>
      </c>
      <c r="CS19" s="9">
        <v>0.9</v>
      </c>
      <c r="CT19" s="17">
        <v>1.085</v>
      </c>
      <c r="CU19" s="18">
        <f t="shared" si="54"/>
        <v>29816.734107849</v>
      </c>
      <c r="CV19" s="11">
        <f t="shared" si="55"/>
        <v>2</v>
      </c>
      <c r="DB19" s="11">
        <f>_xlfn.RANK.EQ(DO19,DO18:DO21,0)</f>
        <v>2</v>
      </c>
      <c r="DC19" s="11">
        <v>1446.85</v>
      </c>
      <c r="DD19" s="11">
        <v>1.8</v>
      </c>
      <c r="DE19" s="12">
        <v>1.35</v>
      </c>
      <c r="DF19" s="13">
        <f t="shared" si="56"/>
        <v>3515.8455</v>
      </c>
      <c r="DG19" s="11">
        <v>190</v>
      </c>
      <c r="DH19" s="11">
        <v>1.33</v>
      </c>
      <c r="DI19" s="31">
        <f t="shared" si="57"/>
        <v>2.85054794520548</v>
      </c>
      <c r="DJ19" s="11">
        <v>0.97</v>
      </c>
      <c r="DK19" s="11">
        <v>2.11</v>
      </c>
      <c r="DL19" s="8">
        <f t="shared" si="58"/>
        <v>3.0467</v>
      </c>
      <c r="DM19" s="9">
        <v>0.9</v>
      </c>
      <c r="DN19" s="17">
        <v>1.085</v>
      </c>
      <c r="DO19" s="18">
        <f t="shared" si="59"/>
        <v>29816.734107849</v>
      </c>
      <c r="DP19" s="11">
        <f t="shared" si="60"/>
        <v>2</v>
      </c>
      <c r="DV19" s="11">
        <f>_xlfn.RANK.EQ(EI19,EI18:EI21,0)</f>
        <v>2</v>
      </c>
      <c r="DW19" s="11">
        <v>1446.85</v>
      </c>
      <c r="DX19" s="11">
        <v>1.8</v>
      </c>
      <c r="DY19" s="12">
        <v>1.35</v>
      </c>
      <c r="DZ19" s="13">
        <f t="shared" si="61"/>
        <v>3515.8455</v>
      </c>
      <c r="EA19" s="11">
        <v>190</v>
      </c>
      <c r="EB19" s="11">
        <v>1.42</v>
      </c>
      <c r="EC19" s="31">
        <f t="shared" si="62"/>
        <v>2.94054794520548</v>
      </c>
      <c r="ED19" s="11">
        <v>0.97</v>
      </c>
      <c r="EE19" s="11">
        <v>2.91</v>
      </c>
      <c r="EF19" s="8">
        <f t="shared" si="63"/>
        <v>3.8227</v>
      </c>
      <c r="EG19" s="9">
        <v>0.9</v>
      </c>
      <c r="EH19" s="17">
        <v>1.2</v>
      </c>
      <c r="EI19" s="18">
        <f t="shared" si="64"/>
        <v>42682.7132844339</v>
      </c>
      <c r="EJ19" s="11">
        <f t="shared" si="65"/>
        <v>2</v>
      </c>
    </row>
    <row r="20" s="1" customFormat="1" customHeight="1" spans="1:140">
      <c r="F20" s="11">
        <f>_xlfn.RANK.EQ(S20,S18:S21,0)</f>
        <v>1</v>
      </c>
      <c r="G20" s="11">
        <v>1446.85</v>
      </c>
      <c r="H20" s="11">
        <v>1.8</v>
      </c>
      <c r="I20" s="12">
        <v>1.35</v>
      </c>
      <c r="J20" s="13">
        <f t="shared" si="31"/>
        <v>3515.8455</v>
      </c>
      <c r="K20" s="11">
        <v>240</v>
      </c>
      <c r="L20" s="11">
        <v>1.93</v>
      </c>
      <c r="M20" s="31">
        <f t="shared" si="32"/>
        <v>3.57285714285714</v>
      </c>
      <c r="N20" s="11">
        <v>0.89</v>
      </c>
      <c r="O20" s="11">
        <v>1.78</v>
      </c>
      <c r="P20" s="8">
        <f t="shared" si="33"/>
        <v>2.5842</v>
      </c>
      <c r="Q20" s="9">
        <v>0.9</v>
      </c>
      <c r="R20" s="17">
        <v>1</v>
      </c>
      <c r="S20" s="18">
        <f t="shared" si="34"/>
        <v>29215.54992946</v>
      </c>
      <c r="T20" s="11">
        <f t="shared" si="35"/>
        <v>1</v>
      </c>
      <c r="Z20" s="11">
        <f>_xlfn.RANK.EQ(AM20,AM18:AM21,0)</f>
        <v>1</v>
      </c>
      <c r="AA20" s="11">
        <v>1446.85</v>
      </c>
      <c r="AB20" s="11">
        <v>1.8</v>
      </c>
      <c r="AC20" s="12">
        <v>1.35</v>
      </c>
      <c r="AD20" s="13">
        <f t="shared" si="36"/>
        <v>3515.8455</v>
      </c>
      <c r="AE20" s="11">
        <v>200</v>
      </c>
      <c r="AF20" s="11">
        <v>1.93</v>
      </c>
      <c r="AG20" s="31">
        <f t="shared" si="37"/>
        <v>3.47545454545455</v>
      </c>
      <c r="AH20" s="11">
        <v>1</v>
      </c>
      <c r="AI20" s="11">
        <v>2.71</v>
      </c>
      <c r="AJ20" s="8">
        <f t="shared" si="38"/>
        <v>3.71</v>
      </c>
      <c r="AK20" s="9">
        <v>0.9</v>
      </c>
      <c r="AL20" s="17">
        <v>1</v>
      </c>
      <c r="AM20" s="18">
        <f t="shared" si="39"/>
        <v>40799.7793272396</v>
      </c>
      <c r="AN20" s="11">
        <f t="shared" si="40"/>
        <v>1</v>
      </c>
      <c r="AT20" s="11">
        <f>_xlfn.RANK.EQ(BG20,BG18:BG21,0)</f>
        <v>1</v>
      </c>
      <c r="AU20" s="11">
        <v>1446.85</v>
      </c>
      <c r="AV20" s="11">
        <v>1.8</v>
      </c>
      <c r="AW20" s="12">
        <v>1.35</v>
      </c>
      <c r="AX20" s="13">
        <f t="shared" si="41"/>
        <v>3515.8455</v>
      </c>
      <c r="AY20" s="11">
        <v>240</v>
      </c>
      <c r="AZ20" s="11">
        <v>1.93</v>
      </c>
      <c r="BA20" s="31">
        <f t="shared" si="42"/>
        <v>3.57285714285714</v>
      </c>
      <c r="BB20" s="11">
        <v>0.93</v>
      </c>
      <c r="BC20" s="11">
        <v>1.85</v>
      </c>
      <c r="BD20" s="8">
        <f t="shared" si="43"/>
        <v>2.7205</v>
      </c>
      <c r="BE20" s="9">
        <v>0.9</v>
      </c>
      <c r="BF20" s="17">
        <v>1.015</v>
      </c>
      <c r="BG20" s="18">
        <f t="shared" si="44"/>
        <v>31217.8303292479</v>
      </c>
      <c r="BH20" s="11">
        <f t="shared" si="45"/>
        <v>1</v>
      </c>
      <c r="BN20" s="11">
        <f>_xlfn.RANK.EQ(CA20,CA18:CA21,0)</f>
        <v>1</v>
      </c>
      <c r="BO20" s="11">
        <v>1446.85</v>
      </c>
      <c r="BP20" s="11">
        <v>1.8</v>
      </c>
      <c r="BQ20" s="12">
        <v>1.35</v>
      </c>
      <c r="BR20" s="13">
        <f t="shared" si="46"/>
        <v>3515.8455</v>
      </c>
      <c r="BS20" s="11">
        <v>240</v>
      </c>
      <c r="BT20" s="11">
        <v>1.93</v>
      </c>
      <c r="BU20" s="31">
        <f t="shared" si="47"/>
        <v>3.57285714285714</v>
      </c>
      <c r="BV20" s="11">
        <v>1</v>
      </c>
      <c r="BW20" s="11">
        <v>2.71</v>
      </c>
      <c r="BX20" s="8">
        <f t="shared" si="48"/>
        <v>3.71</v>
      </c>
      <c r="BY20" s="9">
        <v>0.9</v>
      </c>
      <c r="BZ20" s="17">
        <v>1.015</v>
      </c>
      <c r="CA20" s="18">
        <f t="shared" si="49"/>
        <v>42572.376593093</v>
      </c>
      <c r="CB20" s="11">
        <f t="shared" si="50"/>
        <v>1</v>
      </c>
      <c r="CH20" s="11">
        <f>_xlfn.RANK.EQ(CU20,CU18:CU21,0)</f>
        <v>1</v>
      </c>
      <c r="CI20" s="11">
        <v>1446.85</v>
      </c>
      <c r="CJ20" s="11">
        <v>1.8</v>
      </c>
      <c r="CK20" s="12">
        <v>1.35</v>
      </c>
      <c r="CL20" s="13">
        <f t="shared" si="51"/>
        <v>3515.8455</v>
      </c>
      <c r="CM20" s="11">
        <v>240</v>
      </c>
      <c r="CN20" s="11">
        <v>1.93</v>
      </c>
      <c r="CO20" s="31">
        <f t="shared" si="52"/>
        <v>3.57285714285714</v>
      </c>
      <c r="CP20" s="11">
        <v>0.93</v>
      </c>
      <c r="CQ20" s="11">
        <v>1.85</v>
      </c>
      <c r="CR20" s="8">
        <f t="shared" si="53"/>
        <v>2.7205</v>
      </c>
      <c r="CS20" s="9">
        <v>0.9</v>
      </c>
      <c r="CT20" s="17">
        <v>1.085</v>
      </c>
      <c r="CU20" s="18">
        <f t="shared" si="54"/>
        <v>33370.7841450581</v>
      </c>
      <c r="CV20" s="11">
        <f t="shared" si="55"/>
        <v>1</v>
      </c>
      <c r="DB20" s="11">
        <f>_xlfn.RANK.EQ(DO20,DO18:DO21,0)</f>
        <v>1</v>
      </c>
      <c r="DC20" s="11">
        <v>1446.85</v>
      </c>
      <c r="DD20" s="11">
        <v>1.8</v>
      </c>
      <c r="DE20" s="12">
        <v>1.35</v>
      </c>
      <c r="DF20" s="13">
        <f t="shared" si="56"/>
        <v>3515.8455</v>
      </c>
      <c r="DG20" s="11">
        <v>240</v>
      </c>
      <c r="DH20" s="11">
        <v>1.93</v>
      </c>
      <c r="DI20" s="31">
        <f t="shared" si="57"/>
        <v>3.57285714285714</v>
      </c>
      <c r="DJ20" s="11">
        <v>1</v>
      </c>
      <c r="DK20" s="11">
        <v>2.71</v>
      </c>
      <c r="DL20" s="8">
        <f t="shared" si="58"/>
        <v>3.71</v>
      </c>
      <c r="DM20" s="9">
        <v>0.9</v>
      </c>
      <c r="DN20" s="17">
        <v>1.085</v>
      </c>
      <c r="DO20" s="18">
        <f t="shared" si="59"/>
        <v>45508.4025650305</v>
      </c>
      <c r="DP20" s="11">
        <f t="shared" si="60"/>
        <v>1</v>
      </c>
      <c r="DV20" s="11">
        <f>_xlfn.RANK.EQ(EI20,EI18:EI21,0)</f>
        <v>1</v>
      </c>
      <c r="DW20" s="11">
        <v>1446.85</v>
      </c>
      <c r="DX20" s="11">
        <v>1.8</v>
      </c>
      <c r="DY20" s="12">
        <v>1.35</v>
      </c>
      <c r="DZ20" s="13">
        <f t="shared" si="61"/>
        <v>3515.8455</v>
      </c>
      <c r="EA20" s="11">
        <v>240</v>
      </c>
      <c r="EB20" s="11">
        <v>2.02</v>
      </c>
      <c r="EC20" s="31">
        <f t="shared" si="62"/>
        <v>3.66285714285714</v>
      </c>
      <c r="ED20" s="11">
        <v>1</v>
      </c>
      <c r="EE20" s="11">
        <v>3.51</v>
      </c>
      <c r="EF20" s="8">
        <f t="shared" si="63"/>
        <v>4.51</v>
      </c>
      <c r="EG20" s="9">
        <v>0.9</v>
      </c>
      <c r="EH20" s="17">
        <v>1.2</v>
      </c>
      <c r="EI20" s="18">
        <f t="shared" si="64"/>
        <v>62726.3562717566</v>
      </c>
      <c r="EJ20" s="11">
        <f t="shared" si="65"/>
        <v>1</v>
      </c>
    </row>
    <row r="21" s="1" customFormat="1" customHeight="1" spans="1:140">
      <c r="F21" s="11">
        <f>_xlfn.RANK.EQ(S21,S18:S21,0)</f>
        <v>3</v>
      </c>
      <c r="G21" s="11">
        <v>0</v>
      </c>
      <c r="H21" s="11">
        <v>1.8</v>
      </c>
      <c r="I21" s="12">
        <v>1.35</v>
      </c>
      <c r="J21" s="13">
        <f t="shared" si="31"/>
        <v>0</v>
      </c>
      <c r="K21" s="11">
        <v>0</v>
      </c>
      <c r="L21" s="11">
        <v>0.2</v>
      </c>
      <c r="M21" s="31">
        <f t="shared" si="32"/>
        <v>1.2</v>
      </c>
      <c r="N21" s="28">
        <v>0.7</v>
      </c>
      <c r="O21" s="28">
        <v>1.5</v>
      </c>
      <c r="P21" s="8">
        <f t="shared" si="33"/>
        <v>2.05</v>
      </c>
      <c r="Q21" s="9">
        <v>0.9</v>
      </c>
      <c r="R21" s="17">
        <v>1</v>
      </c>
      <c r="S21" s="18">
        <f t="shared" si="34"/>
        <v>0</v>
      </c>
      <c r="T21" s="28">
        <f t="shared" si="35"/>
        <v>12</v>
      </c>
      <c r="Z21" s="11">
        <f>_xlfn.RANK.EQ(AM21,AM18:AM21,0)</f>
        <v>3</v>
      </c>
      <c r="AA21" s="11">
        <v>0</v>
      </c>
      <c r="AB21" s="11">
        <v>1.8</v>
      </c>
      <c r="AC21" s="12">
        <v>1.35</v>
      </c>
      <c r="AD21" s="13">
        <f t="shared" si="36"/>
        <v>0</v>
      </c>
      <c r="AE21" s="11">
        <v>0</v>
      </c>
      <c r="AF21" s="11">
        <v>0.2</v>
      </c>
      <c r="AG21" s="31">
        <f t="shared" si="37"/>
        <v>1.2</v>
      </c>
      <c r="AH21" s="28">
        <v>0.7</v>
      </c>
      <c r="AI21" s="28">
        <v>1.5</v>
      </c>
      <c r="AJ21" s="8">
        <f t="shared" si="38"/>
        <v>2.05</v>
      </c>
      <c r="AK21" s="9">
        <v>0.9</v>
      </c>
      <c r="AL21" s="17">
        <v>1</v>
      </c>
      <c r="AM21" s="18">
        <f t="shared" si="39"/>
        <v>0</v>
      </c>
      <c r="AN21" s="28">
        <f t="shared" si="40"/>
        <v>12</v>
      </c>
      <c r="AT21" s="11">
        <f>_xlfn.RANK.EQ(BG21,BG18:BG21,0)</f>
        <v>3</v>
      </c>
      <c r="AU21" s="11">
        <v>0</v>
      </c>
      <c r="AV21" s="11">
        <v>1.8</v>
      </c>
      <c r="AW21" s="12">
        <v>1.35</v>
      </c>
      <c r="AX21" s="13">
        <f t="shared" si="41"/>
        <v>0</v>
      </c>
      <c r="AY21" s="11">
        <v>0</v>
      </c>
      <c r="AZ21" s="11">
        <v>0.2</v>
      </c>
      <c r="BA21" s="31">
        <f t="shared" si="42"/>
        <v>1.2</v>
      </c>
      <c r="BB21" s="28">
        <v>0.7</v>
      </c>
      <c r="BC21" s="28">
        <v>1.5</v>
      </c>
      <c r="BD21" s="8">
        <f t="shared" si="43"/>
        <v>2.05</v>
      </c>
      <c r="BE21" s="9">
        <v>0.9</v>
      </c>
      <c r="BF21" s="17">
        <v>1.015</v>
      </c>
      <c r="BG21" s="18">
        <f t="shared" si="44"/>
        <v>0</v>
      </c>
      <c r="BH21" s="28">
        <f t="shared" si="45"/>
        <v>12</v>
      </c>
      <c r="BN21" s="11">
        <f>_xlfn.RANK.EQ(CA21,CA18:CA21,0)</f>
        <v>3</v>
      </c>
      <c r="BO21" s="11">
        <v>0</v>
      </c>
      <c r="BP21" s="11">
        <v>1.8</v>
      </c>
      <c r="BQ21" s="12">
        <v>1.35</v>
      </c>
      <c r="BR21" s="13">
        <f t="shared" si="46"/>
        <v>0</v>
      </c>
      <c r="BS21" s="11">
        <v>0</v>
      </c>
      <c r="BT21" s="11">
        <v>0.2</v>
      </c>
      <c r="BU21" s="31">
        <f t="shared" si="47"/>
        <v>1.2</v>
      </c>
      <c r="BV21" s="28">
        <v>0.7</v>
      </c>
      <c r="BW21" s="28">
        <v>1.5</v>
      </c>
      <c r="BX21" s="8">
        <f t="shared" si="48"/>
        <v>2.05</v>
      </c>
      <c r="BY21" s="9">
        <v>0.9</v>
      </c>
      <c r="BZ21" s="17">
        <v>1.015</v>
      </c>
      <c r="CA21" s="18">
        <f t="shared" si="49"/>
        <v>0</v>
      </c>
      <c r="CB21" s="28">
        <f t="shared" si="50"/>
        <v>12</v>
      </c>
      <c r="CH21" s="11">
        <f>_xlfn.RANK.EQ(CU21,CU18:CU21,0)</f>
        <v>3</v>
      </c>
      <c r="CI21" s="11">
        <v>0</v>
      </c>
      <c r="CJ21" s="11">
        <v>1.8</v>
      </c>
      <c r="CK21" s="12">
        <v>1.35</v>
      </c>
      <c r="CL21" s="13">
        <f t="shared" si="51"/>
        <v>0</v>
      </c>
      <c r="CM21" s="11">
        <v>0</v>
      </c>
      <c r="CN21" s="11">
        <v>0.2</v>
      </c>
      <c r="CO21" s="31">
        <f t="shared" si="52"/>
        <v>1.2</v>
      </c>
      <c r="CP21" s="28">
        <v>0.7</v>
      </c>
      <c r="CQ21" s="28">
        <v>1.5</v>
      </c>
      <c r="CR21" s="8">
        <f t="shared" si="53"/>
        <v>2.05</v>
      </c>
      <c r="CS21" s="9">
        <v>0.9</v>
      </c>
      <c r="CT21" s="17">
        <v>1.085</v>
      </c>
      <c r="CU21" s="18">
        <f t="shared" si="54"/>
        <v>0</v>
      </c>
      <c r="CV21" s="28">
        <f t="shared" si="55"/>
        <v>12</v>
      </c>
      <c r="DB21" s="11">
        <f>_xlfn.RANK.EQ(DO21,DO18:DO21,0)</f>
        <v>3</v>
      </c>
      <c r="DC21" s="11">
        <v>0</v>
      </c>
      <c r="DD21" s="11">
        <v>1.8</v>
      </c>
      <c r="DE21" s="12">
        <v>1.35</v>
      </c>
      <c r="DF21" s="13">
        <f t="shared" si="56"/>
        <v>0</v>
      </c>
      <c r="DG21" s="11">
        <v>0</v>
      </c>
      <c r="DH21" s="11">
        <v>0.2</v>
      </c>
      <c r="DI21" s="31">
        <f t="shared" si="57"/>
        <v>1.2</v>
      </c>
      <c r="DJ21" s="28">
        <v>0.7</v>
      </c>
      <c r="DK21" s="28">
        <v>1.5</v>
      </c>
      <c r="DL21" s="8">
        <f t="shared" si="58"/>
        <v>2.05</v>
      </c>
      <c r="DM21" s="9">
        <v>0.9</v>
      </c>
      <c r="DN21" s="17">
        <v>1.085</v>
      </c>
      <c r="DO21" s="18">
        <f t="shared" si="59"/>
        <v>0</v>
      </c>
      <c r="DP21" s="28">
        <f t="shared" si="60"/>
        <v>12</v>
      </c>
      <c r="DV21" s="11">
        <f>_xlfn.RANK.EQ(EI21,EI18:EI21,0)</f>
        <v>3</v>
      </c>
      <c r="DW21" s="11">
        <v>0</v>
      </c>
      <c r="DX21" s="11">
        <v>1.8</v>
      </c>
      <c r="DY21" s="12">
        <v>1.35</v>
      </c>
      <c r="DZ21" s="13">
        <f t="shared" si="61"/>
        <v>0</v>
      </c>
      <c r="EA21" s="11">
        <v>0</v>
      </c>
      <c r="EB21" s="11">
        <v>0.2</v>
      </c>
      <c r="EC21" s="31">
        <f t="shared" si="62"/>
        <v>1.2</v>
      </c>
      <c r="ED21" s="28">
        <v>0.7</v>
      </c>
      <c r="EE21" s="28">
        <v>1.5</v>
      </c>
      <c r="EF21" s="8">
        <f t="shared" si="63"/>
        <v>2.05</v>
      </c>
      <c r="EG21" s="9">
        <v>0.9</v>
      </c>
      <c r="EH21" s="17">
        <v>1.2</v>
      </c>
      <c r="EI21" s="18">
        <f t="shared" si="64"/>
        <v>0</v>
      </c>
      <c r="EJ21" s="28">
        <f t="shared" si="65"/>
        <v>12</v>
      </c>
    </row>
    <row r="22" s="1" customFormat="1" customHeight="1" spans="1:140">
      <c r="F22" s="32" t="s">
        <v>42</v>
      </c>
      <c r="G22" s="33">
        <f>LARGE(S18:S21,1)/1</f>
        <v>29215.54992946</v>
      </c>
      <c r="H22" s="32" t="s">
        <v>43</v>
      </c>
      <c r="I22" s="33">
        <f>LARGE(S18:S21,2)/2</f>
        <v>13740.4304644465</v>
      </c>
      <c r="J22" s="32" t="s">
        <v>44</v>
      </c>
      <c r="K22" s="33">
        <f>LARGE(S18:S21,3)/12</f>
        <v>0</v>
      </c>
      <c r="L22" s="32" t="s">
        <v>45</v>
      </c>
      <c r="M22" s="34">
        <f>LARGE(S18:S21,4)/12</f>
        <v>0</v>
      </c>
      <c r="N22" s="35" t="s">
        <v>46</v>
      </c>
      <c r="O22" s="36">
        <f>G22+I22+K22+M22</f>
        <v>42955.9803939065</v>
      </c>
      <c r="P22" s="35" t="s">
        <v>47</v>
      </c>
      <c r="Q22" s="35">
        <v>5.3</v>
      </c>
      <c r="R22" s="37"/>
      <c r="S22" s="35" t="s">
        <v>48</v>
      </c>
      <c r="T22" s="36">
        <f>O22*Q22</f>
        <v>227666.696087705</v>
      </c>
      <c r="Z22" s="32" t="s">
        <v>42</v>
      </c>
      <c r="AA22" s="33">
        <f>LARGE(AM18:AM21,1)/1</f>
        <v>40799.7793272396</v>
      </c>
      <c r="AB22" s="32" t="s">
        <v>43</v>
      </c>
      <c r="AC22" s="33">
        <f>LARGE(AM18:AM21,2)/2</f>
        <v>13740.4304644465</v>
      </c>
      <c r="AD22" s="32" t="s">
        <v>44</v>
      </c>
      <c r="AE22" s="33">
        <f>LARGE(AM18:AM21,3)/12</f>
        <v>0</v>
      </c>
      <c r="AF22" s="32" t="s">
        <v>45</v>
      </c>
      <c r="AG22" s="34">
        <f>LARGE(AM18:AM21,4)/12</f>
        <v>0</v>
      </c>
      <c r="AH22" s="35" t="s">
        <v>46</v>
      </c>
      <c r="AI22" s="36">
        <f>AA22+AC22+AE22+AG22</f>
        <v>54540.2097916861</v>
      </c>
      <c r="AJ22" s="35" t="s">
        <v>47</v>
      </c>
      <c r="AK22" s="35">
        <v>5.3</v>
      </c>
      <c r="AL22" s="37"/>
      <c r="AM22" s="35" t="s">
        <v>48</v>
      </c>
      <c r="AN22" s="36">
        <f>AI22*AK22</f>
        <v>289063.111895936</v>
      </c>
      <c r="AT22" s="32" t="s">
        <v>42</v>
      </c>
      <c r="AU22" s="33">
        <f>LARGE(BG18:BG21,1)/1</f>
        <v>31217.8303292479</v>
      </c>
      <c r="AV22" s="32" t="s">
        <v>43</v>
      </c>
      <c r="AW22" s="33">
        <f>LARGE(BG18:BG21,2)/2</f>
        <v>13946.5369214132</v>
      </c>
      <c r="AX22" s="32" t="s">
        <v>44</v>
      </c>
      <c r="AY22" s="33">
        <f>LARGE(BG18:BG21,3)/12</f>
        <v>0</v>
      </c>
      <c r="AZ22" s="32" t="s">
        <v>45</v>
      </c>
      <c r="BA22" s="34">
        <f>LARGE(BG18:BG21,4)/12</f>
        <v>0</v>
      </c>
      <c r="BB22" s="35" t="s">
        <v>46</v>
      </c>
      <c r="BC22" s="36">
        <f>AU22+AW22+AY22+BA22</f>
        <v>45164.3672506611</v>
      </c>
      <c r="BD22" s="35" t="s">
        <v>47</v>
      </c>
      <c r="BE22" s="35">
        <v>5.3</v>
      </c>
      <c r="BF22" s="37"/>
      <c r="BG22" s="35" t="s">
        <v>48</v>
      </c>
      <c r="BH22" s="36">
        <f>BC22*BE22</f>
        <v>239371.146428504</v>
      </c>
      <c r="BN22" s="32" t="s">
        <v>42</v>
      </c>
      <c r="BO22" s="33">
        <f>LARGE(CA18:CA21,1)/1</f>
        <v>42572.376593093</v>
      </c>
      <c r="BP22" s="32" t="s">
        <v>43</v>
      </c>
      <c r="BQ22" s="33">
        <f>LARGE(CA18:CA21,2)/2</f>
        <v>13946.5369214132</v>
      </c>
      <c r="BR22" s="32" t="s">
        <v>44</v>
      </c>
      <c r="BS22" s="33">
        <f>LARGE(CA18:CA21,3)/12</f>
        <v>0</v>
      </c>
      <c r="BT22" s="32" t="s">
        <v>45</v>
      </c>
      <c r="BU22" s="34">
        <f>LARGE(CA18:CA21,4)/12</f>
        <v>0</v>
      </c>
      <c r="BV22" s="35" t="s">
        <v>46</v>
      </c>
      <c r="BW22" s="36">
        <f>BO22+BQ22+BS22+BU22</f>
        <v>56518.9135145062</v>
      </c>
      <c r="BX22" s="35" t="s">
        <v>47</v>
      </c>
      <c r="BY22" s="35">
        <v>5.3</v>
      </c>
      <c r="BZ22" s="37"/>
      <c r="CA22" s="35" t="s">
        <v>48</v>
      </c>
      <c r="CB22" s="36">
        <f>BW22*BY22</f>
        <v>299550.241626883</v>
      </c>
      <c r="CH22" s="32" t="s">
        <v>42</v>
      </c>
      <c r="CI22" s="33">
        <f>LARGE(CU18:CU21,1)/1</f>
        <v>33370.7841450581</v>
      </c>
      <c r="CJ22" s="32" t="s">
        <v>43</v>
      </c>
      <c r="CK22" s="33">
        <f>LARGE(CU18:CU21,2)/2</f>
        <v>14908.3670539245</v>
      </c>
      <c r="CL22" s="32" t="s">
        <v>44</v>
      </c>
      <c r="CM22" s="33">
        <f>LARGE(CU18:CU21,3)/12</f>
        <v>0</v>
      </c>
      <c r="CN22" s="32" t="s">
        <v>45</v>
      </c>
      <c r="CO22" s="34">
        <f>LARGE(CU18:CU21,4)/12</f>
        <v>0</v>
      </c>
      <c r="CP22" s="35" t="s">
        <v>46</v>
      </c>
      <c r="CQ22" s="36">
        <f>CI22+CK22+CM22+CO22</f>
        <v>48279.1511989826</v>
      </c>
      <c r="CR22" s="35" t="s">
        <v>47</v>
      </c>
      <c r="CS22" s="35">
        <v>5.3</v>
      </c>
      <c r="CT22" s="37"/>
      <c r="CU22" s="35" t="s">
        <v>48</v>
      </c>
      <c r="CV22" s="36">
        <f>CQ22*CS22</f>
        <v>255879.501354608</v>
      </c>
      <c r="DB22" s="32" t="s">
        <v>42</v>
      </c>
      <c r="DC22" s="33">
        <f>LARGE(DO18:DO21,1)/1</f>
        <v>45508.4025650305</v>
      </c>
      <c r="DD22" s="32" t="s">
        <v>43</v>
      </c>
      <c r="DE22" s="33">
        <f>LARGE(DO18:DO21,2)/2</f>
        <v>14908.3670539245</v>
      </c>
      <c r="DF22" s="32" t="s">
        <v>44</v>
      </c>
      <c r="DG22" s="33">
        <f>LARGE(DO18:DO21,3)/12</f>
        <v>0</v>
      </c>
      <c r="DH22" s="32" t="s">
        <v>45</v>
      </c>
      <c r="DI22" s="34">
        <f>LARGE(DO18:DO21,4)/12</f>
        <v>0</v>
      </c>
      <c r="DJ22" s="35" t="s">
        <v>46</v>
      </c>
      <c r="DK22" s="36">
        <f>DC22+DE22+DG22+DI22</f>
        <v>60416.769618955</v>
      </c>
      <c r="DL22" s="35" t="s">
        <v>47</v>
      </c>
      <c r="DM22" s="35">
        <v>5.3</v>
      </c>
      <c r="DN22" s="37"/>
      <c r="DO22" s="35" t="s">
        <v>48</v>
      </c>
      <c r="DP22" s="36">
        <f>DK22*DM22</f>
        <v>320208.878980461</v>
      </c>
      <c r="DV22" s="32" t="s">
        <v>42</v>
      </c>
      <c r="DW22" s="33">
        <f>LARGE(EI18:EI21,1)/1</f>
        <v>62726.3562717566</v>
      </c>
      <c r="DX22" s="32" t="s">
        <v>43</v>
      </c>
      <c r="DY22" s="33">
        <f>LARGE(EI18:EI21,2)/2</f>
        <v>21341.356642217</v>
      </c>
      <c r="DZ22" s="32" t="s">
        <v>44</v>
      </c>
      <c r="EA22" s="33">
        <f>LARGE(EI18:EI21,3)/12</f>
        <v>0</v>
      </c>
      <c r="EB22" s="32" t="s">
        <v>45</v>
      </c>
      <c r="EC22" s="34">
        <f>LARGE(EI18:EI21,4)/12</f>
        <v>0</v>
      </c>
      <c r="ED22" s="35" t="s">
        <v>46</v>
      </c>
      <c r="EE22" s="36">
        <f>DW22+DY22+EA22+EC22</f>
        <v>84067.7129139735</v>
      </c>
      <c r="EF22" s="35" t="s">
        <v>47</v>
      </c>
      <c r="EG22" s="35">
        <v>5.3</v>
      </c>
      <c r="EH22" s="37"/>
      <c r="EI22" s="35" t="s">
        <v>48</v>
      </c>
      <c r="EJ22" s="36">
        <f>EE22*EG22</f>
        <v>445558.87844406</v>
      </c>
    </row>
    <row r="23" s="1" customFormat="1" customHeight="1" spans="1:140">
      <c r="F23" s="32"/>
      <c r="G23" s="33"/>
      <c r="H23" s="32"/>
      <c r="I23" s="33"/>
      <c r="J23" s="32"/>
      <c r="K23" s="33"/>
      <c r="L23" s="32"/>
      <c r="M23" s="34"/>
      <c r="N23" s="35"/>
      <c r="O23" s="36"/>
      <c r="P23" s="35"/>
      <c r="Q23" s="35"/>
      <c r="R23" s="38"/>
      <c r="S23" s="35"/>
      <c r="T23" s="36"/>
      <c r="Z23" s="32"/>
      <c r="AA23" s="33"/>
      <c r="AB23" s="32"/>
      <c r="AC23" s="33"/>
      <c r="AD23" s="32"/>
      <c r="AE23" s="33"/>
      <c r="AF23" s="32"/>
      <c r="AG23" s="34"/>
      <c r="AH23" s="35"/>
      <c r="AI23" s="36"/>
      <c r="AJ23" s="35"/>
      <c r="AK23" s="35"/>
      <c r="AL23" s="38"/>
      <c r="AM23" s="35"/>
      <c r="AN23" s="36"/>
      <c r="AT23" s="32"/>
      <c r="AU23" s="33"/>
      <c r="AV23" s="32"/>
      <c r="AW23" s="33"/>
      <c r="AX23" s="32"/>
      <c r="AY23" s="33"/>
      <c r="AZ23" s="32"/>
      <c r="BA23" s="34"/>
      <c r="BB23" s="35"/>
      <c r="BC23" s="36"/>
      <c r="BD23" s="35"/>
      <c r="BE23" s="35"/>
      <c r="BF23" s="38"/>
      <c r="BG23" s="35"/>
      <c r="BH23" s="36"/>
      <c r="BN23" s="32"/>
      <c r="BO23" s="33"/>
      <c r="BP23" s="32"/>
      <c r="BQ23" s="33"/>
      <c r="BR23" s="32"/>
      <c r="BS23" s="33"/>
      <c r="BT23" s="32"/>
      <c r="BU23" s="34"/>
      <c r="BV23" s="35"/>
      <c r="BW23" s="36"/>
      <c r="BX23" s="35"/>
      <c r="BY23" s="35"/>
      <c r="BZ23" s="38"/>
      <c r="CA23" s="35"/>
      <c r="CB23" s="36"/>
      <c r="CH23" s="32"/>
      <c r="CI23" s="33"/>
      <c r="CJ23" s="32"/>
      <c r="CK23" s="33"/>
      <c r="CL23" s="32"/>
      <c r="CM23" s="33"/>
      <c r="CN23" s="32"/>
      <c r="CO23" s="34"/>
      <c r="CP23" s="35"/>
      <c r="CQ23" s="36"/>
      <c r="CR23" s="35"/>
      <c r="CS23" s="35"/>
      <c r="CT23" s="38"/>
      <c r="CU23" s="35"/>
      <c r="CV23" s="36"/>
      <c r="DB23" s="32"/>
      <c r="DC23" s="33"/>
      <c r="DD23" s="32"/>
      <c r="DE23" s="33"/>
      <c r="DF23" s="32"/>
      <c r="DG23" s="33"/>
      <c r="DH23" s="32"/>
      <c r="DI23" s="34"/>
      <c r="DJ23" s="35"/>
      <c r="DK23" s="36"/>
      <c r="DL23" s="35"/>
      <c r="DM23" s="35"/>
      <c r="DN23" s="38"/>
      <c r="DO23" s="35"/>
      <c r="DP23" s="36"/>
      <c r="DV23" s="32"/>
      <c r="DW23" s="33"/>
      <c r="DX23" s="32"/>
      <c r="DY23" s="33"/>
      <c r="DZ23" s="32"/>
      <c r="EA23" s="33"/>
      <c r="EB23" s="32"/>
      <c r="EC23" s="34"/>
      <c r="ED23" s="35"/>
      <c r="EE23" s="36"/>
      <c r="EF23" s="35"/>
      <c r="EG23" s="35"/>
      <c r="EH23" s="38"/>
      <c r="EI23" s="35"/>
      <c r="EJ23" s="36"/>
    </row>
    <row r="24" s="1" customFormat="1" customHeight="1" spans="1:140">
      <c r="F24" s="3" t="s">
        <v>49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Z24" s="3" t="s">
        <v>49</v>
      </c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T24" s="3" t="s">
        <v>49</v>
      </c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N24" s="3" t="s">
        <v>49</v>
      </c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H24" s="3" t="s">
        <v>49</v>
      </c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DB24" s="3" t="s">
        <v>49</v>
      </c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V24" s="3" t="s">
        <v>49</v>
      </c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</row>
    <row r="25" s="1" customFormat="1" customHeight="1" spans="1:140">
      <c r="F25" s="28" t="s">
        <v>37</v>
      </c>
      <c r="G25" s="13" t="s">
        <v>8</v>
      </c>
      <c r="H25" s="13"/>
      <c r="I25" s="13"/>
      <c r="J25" s="13"/>
      <c r="K25" s="7" t="s">
        <v>25</v>
      </c>
      <c r="L25" s="7"/>
      <c r="M25" s="7"/>
      <c r="N25" s="8" t="s">
        <v>10</v>
      </c>
      <c r="O25" s="8"/>
      <c r="P25" s="8"/>
      <c r="Q25" s="9" t="s">
        <v>38</v>
      </c>
      <c r="R25" s="10" t="s">
        <v>12</v>
      </c>
      <c r="S25" s="29" t="s">
        <v>13</v>
      </c>
      <c r="T25" s="11" t="s">
        <v>39</v>
      </c>
      <c r="Z25" s="28" t="s">
        <v>37</v>
      </c>
      <c r="AA25" s="13" t="s">
        <v>8</v>
      </c>
      <c r="AB25" s="13"/>
      <c r="AC25" s="13"/>
      <c r="AD25" s="13"/>
      <c r="AE25" s="7" t="s">
        <v>25</v>
      </c>
      <c r="AF25" s="7"/>
      <c r="AG25" s="7"/>
      <c r="AH25" s="8" t="s">
        <v>10</v>
      </c>
      <c r="AI25" s="8"/>
      <c r="AJ25" s="8"/>
      <c r="AK25" s="9" t="s">
        <v>38</v>
      </c>
      <c r="AL25" s="10" t="s">
        <v>12</v>
      </c>
      <c r="AM25" s="29" t="s">
        <v>13</v>
      </c>
      <c r="AN25" s="11" t="s">
        <v>39</v>
      </c>
      <c r="AT25" s="28" t="s">
        <v>37</v>
      </c>
      <c r="AU25" s="13" t="s">
        <v>8</v>
      </c>
      <c r="AV25" s="13"/>
      <c r="AW25" s="13"/>
      <c r="AX25" s="13"/>
      <c r="AY25" s="7" t="s">
        <v>25</v>
      </c>
      <c r="AZ25" s="7"/>
      <c r="BA25" s="7"/>
      <c r="BB25" s="8" t="s">
        <v>10</v>
      </c>
      <c r="BC25" s="8"/>
      <c r="BD25" s="8"/>
      <c r="BE25" s="9" t="s">
        <v>38</v>
      </c>
      <c r="BF25" s="10" t="s">
        <v>12</v>
      </c>
      <c r="BG25" s="29" t="s">
        <v>13</v>
      </c>
      <c r="BH25" s="11" t="s">
        <v>39</v>
      </c>
      <c r="BN25" s="28" t="s">
        <v>37</v>
      </c>
      <c r="BO25" s="13" t="s">
        <v>8</v>
      </c>
      <c r="BP25" s="13"/>
      <c r="BQ25" s="13"/>
      <c r="BR25" s="13"/>
      <c r="BS25" s="7" t="s">
        <v>25</v>
      </c>
      <c r="BT25" s="7"/>
      <c r="BU25" s="7"/>
      <c r="BV25" s="8" t="s">
        <v>10</v>
      </c>
      <c r="BW25" s="8"/>
      <c r="BX25" s="8"/>
      <c r="BY25" s="9" t="s">
        <v>38</v>
      </c>
      <c r="BZ25" s="10" t="s">
        <v>12</v>
      </c>
      <c r="CA25" s="29" t="s">
        <v>13</v>
      </c>
      <c r="CB25" s="11" t="s">
        <v>39</v>
      </c>
      <c r="CH25" s="28" t="s">
        <v>37</v>
      </c>
      <c r="CI25" s="13" t="s">
        <v>8</v>
      </c>
      <c r="CJ25" s="13"/>
      <c r="CK25" s="13"/>
      <c r="CL25" s="13"/>
      <c r="CM25" s="7" t="s">
        <v>25</v>
      </c>
      <c r="CN25" s="7"/>
      <c r="CO25" s="7"/>
      <c r="CP25" s="8" t="s">
        <v>10</v>
      </c>
      <c r="CQ25" s="8"/>
      <c r="CR25" s="8"/>
      <c r="CS25" s="9" t="s">
        <v>38</v>
      </c>
      <c r="CT25" s="10" t="s">
        <v>12</v>
      </c>
      <c r="CU25" s="29" t="s">
        <v>13</v>
      </c>
      <c r="CV25" s="11" t="s">
        <v>39</v>
      </c>
      <c r="DB25" s="28" t="s">
        <v>37</v>
      </c>
      <c r="DC25" s="13" t="s">
        <v>8</v>
      </c>
      <c r="DD25" s="13"/>
      <c r="DE25" s="13"/>
      <c r="DF25" s="13"/>
      <c r="DG25" s="7" t="s">
        <v>25</v>
      </c>
      <c r="DH25" s="7"/>
      <c r="DI25" s="7"/>
      <c r="DJ25" s="8" t="s">
        <v>10</v>
      </c>
      <c r="DK25" s="8"/>
      <c r="DL25" s="8"/>
      <c r="DM25" s="9" t="s">
        <v>38</v>
      </c>
      <c r="DN25" s="10" t="s">
        <v>12</v>
      </c>
      <c r="DO25" s="29" t="s">
        <v>13</v>
      </c>
      <c r="DP25" s="11" t="s">
        <v>39</v>
      </c>
      <c r="DV25" s="28" t="s">
        <v>37</v>
      </c>
      <c r="DW25" s="13" t="s">
        <v>8</v>
      </c>
      <c r="DX25" s="13"/>
      <c r="DY25" s="13"/>
      <c r="DZ25" s="13"/>
      <c r="EA25" s="7" t="s">
        <v>25</v>
      </c>
      <c r="EB25" s="7"/>
      <c r="EC25" s="7"/>
      <c r="ED25" s="8" t="s">
        <v>10</v>
      </c>
      <c r="EE25" s="8"/>
      <c r="EF25" s="8"/>
      <c r="EG25" s="9" t="s">
        <v>38</v>
      </c>
      <c r="EH25" s="10" t="s">
        <v>12</v>
      </c>
      <c r="EI25" s="29" t="s">
        <v>13</v>
      </c>
      <c r="EJ25" s="11" t="s">
        <v>39</v>
      </c>
    </row>
    <row r="26" s="1" customFormat="1" customHeight="1" spans="1:140">
      <c r="F26" s="30"/>
      <c r="G26" s="11" t="s">
        <v>40</v>
      </c>
      <c r="H26" s="11" t="s">
        <v>41</v>
      </c>
      <c r="I26" s="11" t="s">
        <v>21</v>
      </c>
      <c r="J26" s="13" t="s">
        <v>8</v>
      </c>
      <c r="K26" s="11" t="s">
        <v>23</v>
      </c>
      <c r="L26" s="11" t="s">
        <v>24</v>
      </c>
      <c r="M26" s="7" t="s">
        <v>25</v>
      </c>
      <c r="N26" s="11" t="s">
        <v>26</v>
      </c>
      <c r="O26" s="11" t="s">
        <v>27</v>
      </c>
      <c r="P26" s="8" t="s">
        <v>28</v>
      </c>
      <c r="Q26" s="9" t="s">
        <v>29</v>
      </c>
      <c r="R26" s="14"/>
      <c r="S26" s="29"/>
      <c r="T26" s="11"/>
      <c r="U26" s="1"/>
      <c r="V26" s="1"/>
      <c r="W26" s="1"/>
      <c r="X26" s="1"/>
      <c r="Y26" s="1"/>
      <c r="Z26" s="30"/>
      <c r="AA26" s="11" t="s">
        <v>40</v>
      </c>
      <c r="AB26" s="11" t="s">
        <v>41</v>
      </c>
      <c r="AC26" s="11" t="s">
        <v>21</v>
      </c>
      <c r="AD26" s="13" t="s">
        <v>8</v>
      </c>
      <c r="AE26" s="11" t="s">
        <v>23</v>
      </c>
      <c r="AF26" s="11" t="s">
        <v>24</v>
      </c>
      <c r="AG26" s="7" t="s">
        <v>25</v>
      </c>
      <c r="AH26" s="11" t="s">
        <v>26</v>
      </c>
      <c r="AI26" s="11" t="s">
        <v>27</v>
      </c>
      <c r="AJ26" s="8" t="s">
        <v>28</v>
      </c>
      <c r="AK26" s="9" t="s">
        <v>29</v>
      </c>
      <c r="AL26" s="14"/>
      <c r="AM26" s="29"/>
      <c r="AN26" s="11"/>
      <c r="AO26" s="1"/>
      <c r="AP26" s="1"/>
      <c r="AQ26" s="1"/>
      <c r="AR26" s="1"/>
      <c r="AS26" s="1"/>
      <c r="AT26" s="30"/>
      <c r="AU26" s="11" t="s">
        <v>40</v>
      </c>
      <c r="AV26" s="11" t="s">
        <v>41</v>
      </c>
      <c r="AW26" s="11" t="s">
        <v>21</v>
      </c>
      <c r="AX26" s="13" t="s">
        <v>8</v>
      </c>
      <c r="AY26" s="11" t="s">
        <v>23</v>
      </c>
      <c r="AZ26" s="11" t="s">
        <v>24</v>
      </c>
      <c r="BA26" s="7" t="s">
        <v>25</v>
      </c>
      <c r="BB26" s="11" t="s">
        <v>26</v>
      </c>
      <c r="BC26" s="11" t="s">
        <v>27</v>
      </c>
      <c r="BD26" s="8" t="s">
        <v>28</v>
      </c>
      <c r="BE26" s="9" t="s">
        <v>29</v>
      </c>
      <c r="BF26" s="14"/>
      <c r="BG26" s="29"/>
      <c r="BH26" s="11"/>
      <c r="BI26" s="1"/>
      <c r="BJ26" s="1"/>
      <c r="BK26" s="1"/>
      <c r="BL26" s="1"/>
      <c r="BM26" s="1"/>
      <c r="BN26" s="30"/>
      <c r="BO26" s="11" t="s">
        <v>40</v>
      </c>
      <c r="BP26" s="11" t="s">
        <v>41</v>
      </c>
      <c r="BQ26" s="11" t="s">
        <v>21</v>
      </c>
      <c r="BR26" s="13" t="s">
        <v>8</v>
      </c>
      <c r="BS26" s="11" t="s">
        <v>23</v>
      </c>
      <c r="BT26" s="11" t="s">
        <v>24</v>
      </c>
      <c r="BU26" s="7" t="s">
        <v>25</v>
      </c>
      <c r="BV26" s="11" t="s">
        <v>26</v>
      </c>
      <c r="BW26" s="11" t="s">
        <v>27</v>
      </c>
      <c r="BX26" s="8" t="s">
        <v>28</v>
      </c>
      <c r="BY26" s="9" t="s">
        <v>29</v>
      </c>
      <c r="BZ26" s="14"/>
      <c r="CA26" s="29"/>
      <c r="CB26" s="11"/>
      <c r="CC26" s="1"/>
      <c r="CD26" s="1"/>
      <c r="CE26" s="1"/>
      <c r="CF26" s="1"/>
      <c r="CG26" s="1"/>
      <c r="CH26" s="30"/>
      <c r="CI26" s="11" t="s">
        <v>40</v>
      </c>
      <c r="CJ26" s="11" t="s">
        <v>41</v>
      </c>
      <c r="CK26" s="11" t="s">
        <v>21</v>
      </c>
      <c r="CL26" s="13" t="s">
        <v>8</v>
      </c>
      <c r="CM26" s="11" t="s">
        <v>23</v>
      </c>
      <c r="CN26" s="11" t="s">
        <v>24</v>
      </c>
      <c r="CO26" s="7" t="s">
        <v>25</v>
      </c>
      <c r="CP26" s="11" t="s">
        <v>26</v>
      </c>
      <c r="CQ26" s="11" t="s">
        <v>27</v>
      </c>
      <c r="CR26" s="8" t="s">
        <v>28</v>
      </c>
      <c r="CS26" s="9" t="s">
        <v>29</v>
      </c>
      <c r="CT26" s="14"/>
      <c r="CU26" s="29"/>
      <c r="CV26" s="11"/>
      <c r="CW26" s="1"/>
      <c r="CX26" s="1"/>
      <c r="CY26" s="1"/>
      <c r="CZ26" s="1"/>
      <c r="DA26" s="1"/>
      <c r="DB26" s="30"/>
      <c r="DC26" s="11" t="s">
        <v>40</v>
      </c>
      <c r="DD26" s="11" t="s">
        <v>41</v>
      </c>
      <c r="DE26" s="11" t="s">
        <v>21</v>
      </c>
      <c r="DF26" s="13" t="s">
        <v>8</v>
      </c>
      <c r="DG26" s="11" t="s">
        <v>23</v>
      </c>
      <c r="DH26" s="11" t="s">
        <v>24</v>
      </c>
      <c r="DI26" s="7" t="s">
        <v>25</v>
      </c>
      <c r="DJ26" s="11" t="s">
        <v>26</v>
      </c>
      <c r="DK26" s="11" t="s">
        <v>27</v>
      </c>
      <c r="DL26" s="8" t="s">
        <v>28</v>
      </c>
      <c r="DM26" s="9" t="s">
        <v>29</v>
      </c>
      <c r="DN26" s="14"/>
      <c r="DO26" s="29"/>
      <c r="DP26" s="11"/>
      <c r="DQ26" s="1"/>
      <c r="DR26" s="1"/>
      <c r="DS26" s="1"/>
      <c r="DT26" s="1"/>
      <c r="DU26" s="1"/>
      <c r="DV26" s="30"/>
      <c r="DW26" s="11" t="s">
        <v>40</v>
      </c>
      <c r="DX26" s="11" t="s">
        <v>41</v>
      </c>
      <c r="DY26" s="11" t="s">
        <v>21</v>
      </c>
      <c r="DZ26" s="13" t="s">
        <v>8</v>
      </c>
      <c r="EA26" s="11" t="s">
        <v>23</v>
      </c>
      <c r="EB26" s="11" t="s">
        <v>24</v>
      </c>
      <c r="EC26" s="7" t="s">
        <v>25</v>
      </c>
      <c r="ED26" s="11" t="s">
        <v>26</v>
      </c>
      <c r="EE26" s="11" t="s">
        <v>27</v>
      </c>
      <c r="EF26" s="8" t="s">
        <v>28</v>
      </c>
      <c r="EG26" s="9" t="s">
        <v>29</v>
      </c>
      <c r="EH26" s="14"/>
      <c r="EI26" s="29"/>
      <c r="EJ26" s="11"/>
    </row>
    <row r="27" s="1" customFormat="1" customHeight="1" spans="1:140">
      <c r="F27" s="11">
        <f>_xlfn.RANK.EQ(S27,S27:S30,0)</f>
        <v>1</v>
      </c>
      <c r="G27" s="11">
        <v>1446.85</v>
      </c>
      <c r="H27" s="11">
        <v>1.8</v>
      </c>
      <c r="I27" s="12">
        <v>1.35</v>
      </c>
      <c r="J27" s="13">
        <f t="shared" ref="J27:J30" si="66">G27*H27*I27</f>
        <v>3515.8455</v>
      </c>
      <c r="K27" s="11">
        <v>680</v>
      </c>
      <c r="L27" s="11">
        <v>1.53</v>
      </c>
      <c r="M27" s="31">
        <f t="shared" ref="M27:M30" si="67">1+6*K27/(K27+2000)+L27</f>
        <v>4.05238805970149</v>
      </c>
      <c r="N27" s="11">
        <v>0.98</v>
      </c>
      <c r="O27" s="11">
        <v>2.3</v>
      </c>
      <c r="P27" s="8">
        <f t="shared" ref="P27:P30" si="68">1+N27*O27</f>
        <v>3.254</v>
      </c>
      <c r="Q27" s="9">
        <v>1.15</v>
      </c>
      <c r="R27" s="17">
        <v>1</v>
      </c>
      <c r="S27" s="18">
        <f t="shared" ref="S27:S30" si="69">J27*M27*Q27*P27*R27</f>
        <v>53315.8329092728</v>
      </c>
      <c r="T27" s="11">
        <f t="shared" ref="T27:T30" si="70">IF(F27=1,1,(IF(F27=2,2,12)))</f>
        <v>1</v>
      </c>
      <c r="Z27" s="11">
        <f>_xlfn.RANK.EQ(AM27,AM27:AM30,0)</f>
        <v>2</v>
      </c>
      <c r="AA27" s="11">
        <v>1446.85</v>
      </c>
      <c r="AB27" s="11">
        <v>1.8</v>
      </c>
      <c r="AC27" s="12">
        <v>1.35</v>
      </c>
      <c r="AD27" s="13">
        <f t="shared" ref="AD27:AD30" si="71">AA27*AB27*AC27</f>
        <v>3515.8455</v>
      </c>
      <c r="AE27" s="11">
        <v>680</v>
      </c>
      <c r="AF27" s="11">
        <v>1.53</v>
      </c>
      <c r="AG27" s="31">
        <f t="shared" ref="AG27:AG30" si="72">1+6*AE27/(AE27+2000)+AF27</f>
        <v>4.05238805970149</v>
      </c>
      <c r="AH27" s="11">
        <v>0.98</v>
      </c>
      <c r="AI27" s="11">
        <v>2.3</v>
      </c>
      <c r="AJ27" s="8">
        <f t="shared" ref="AJ27:AJ30" si="73">1+AH27*AI27</f>
        <v>3.254</v>
      </c>
      <c r="AK27" s="9">
        <v>1.15</v>
      </c>
      <c r="AL27" s="17">
        <v>1</v>
      </c>
      <c r="AM27" s="18">
        <f t="shared" ref="AM27:AM30" si="74">AD27*AG27*AK27*AJ27*AL27</f>
        <v>53315.8329092728</v>
      </c>
      <c r="AN27" s="11">
        <f t="shared" ref="AN27:AN30" si="75">IF(Z27=1,1,(IF(Z27=2,2,12)))</f>
        <v>2</v>
      </c>
      <c r="AT27" s="11">
        <f>_xlfn.RANK.EQ(BG27,BG27:BG30,0)</f>
        <v>1</v>
      </c>
      <c r="AU27" s="11">
        <v>1446.85</v>
      </c>
      <c r="AV27" s="11">
        <v>1.8</v>
      </c>
      <c r="AW27" s="12">
        <v>1.35</v>
      </c>
      <c r="AX27" s="13">
        <f t="shared" ref="AX27:AX30" si="76">AU27*AV27*AW27</f>
        <v>3515.8455</v>
      </c>
      <c r="AY27" s="11">
        <v>680</v>
      </c>
      <c r="AZ27" s="11">
        <v>1.53</v>
      </c>
      <c r="BA27" s="31">
        <f t="shared" ref="BA27:BA30" si="77">1+6*AY27/(AY27+2000)+AZ27</f>
        <v>4.05238805970149</v>
      </c>
      <c r="BB27" s="11">
        <v>0.98</v>
      </c>
      <c r="BC27" s="11">
        <v>2.3</v>
      </c>
      <c r="BD27" s="8">
        <f t="shared" ref="BD27:BD30" si="78">1+BB27*BC27</f>
        <v>3.254</v>
      </c>
      <c r="BE27" s="9">
        <v>1.15</v>
      </c>
      <c r="BF27" s="17">
        <v>1.015</v>
      </c>
      <c r="BG27" s="18">
        <f t="shared" ref="BG27:BG30" si="79">AX27*BA27*BE27*BD27*BF27</f>
        <v>54115.5704029119</v>
      </c>
      <c r="BH27" s="11">
        <f t="shared" ref="BH27:BH30" si="80">IF(AT27=1,1,(IF(AT27=2,2,12)))</f>
        <v>1</v>
      </c>
      <c r="BN27" s="11">
        <f>_xlfn.RANK.EQ(CA27,CA27:CA30,0)</f>
        <v>2</v>
      </c>
      <c r="BO27" s="11">
        <v>1446.85</v>
      </c>
      <c r="BP27" s="11">
        <v>1.8</v>
      </c>
      <c r="BQ27" s="12">
        <v>1.35</v>
      </c>
      <c r="BR27" s="13">
        <f t="shared" ref="BR27:BR30" si="81">BO27*BP27*BQ27</f>
        <v>3515.8455</v>
      </c>
      <c r="BS27" s="11">
        <v>680</v>
      </c>
      <c r="BT27" s="11">
        <v>1.53</v>
      </c>
      <c r="BU27" s="31">
        <f t="shared" ref="BU27:BU30" si="82">1+6*BS27/(BS27+2000)+BT27</f>
        <v>4.05238805970149</v>
      </c>
      <c r="BV27" s="11">
        <v>0.98</v>
      </c>
      <c r="BW27" s="11">
        <v>2.3</v>
      </c>
      <c r="BX27" s="8">
        <f t="shared" ref="BX27:BX30" si="83">1+BV27*BW27</f>
        <v>3.254</v>
      </c>
      <c r="BY27" s="9">
        <v>1.15</v>
      </c>
      <c r="BZ27" s="17">
        <v>1.015</v>
      </c>
      <c r="CA27" s="18">
        <f t="shared" ref="CA27:CA30" si="84">BR27*BU27*BY27*BX27*BZ27</f>
        <v>54115.5704029119</v>
      </c>
      <c r="CB27" s="11">
        <f t="shared" ref="CB27:CB30" si="85">IF(BN27=1,1,(IF(BN27=2,2,12)))</f>
        <v>2</v>
      </c>
      <c r="CH27" s="11">
        <f>_xlfn.RANK.EQ(CU27,CU27:CU30,0)</f>
        <v>1</v>
      </c>
      <c r="CI27" s="11">
        <v>1446.85</v>
      </c>
      <c r="CJ27" s="11">
        <v>1.8</v>
      </c>
      <c r="CK27" s="12">
        <v>1.35</v>
      </c>
      <c r="CL27" s="13">
        <f t="shared" ref="CL27:CL30" si="86">CI27*CJ27*CK27</f>
        <v>3515.8455</v>
      </c>
      <c r="CM27" s="11">
        <v>680</v>
      </c>
      <c r="CN27" s="11">
        <v>1.53</v>
      </c>
      <c r="CO27" s="31">
        <f t="shared" ref="CO27:CO30" si="87">1+6*CM27/(CM27+2000)+CN27</f>
        <v>4.05238805970149</v>
      </c>
      <c r="CP27" s="11">
        <v>0.98</v>
      </c>
      <c r="CQ27" s="11">
        <v>2.3</v>
      </c>
      <c r="CR27" s="8">
        <f t="shared" ref="CR27:CR30" si="88">1+CP27*CQ27</f>
        <v>3.254</v>
      </c>
      <c r="CS27" s="9">
        <v>1.15</v>
      </c>
      <c r="CT27" s="17">
        <v>1.085</v>
      </c>
      <c r="CU27" s="18">
        <f t="shared" ref="CU27:CU30" si="89">CL27*CO27*CS27*CR27*CT27</f>
        <v>57847.678706561</v>
      </c>
      <c r="CV27" s="11">
        <f t="shared" ref="CV27:CV30" si="90">IF(CH27=1,1,(IF(CH27=2,2,12)))</f>
        <v>1</v>
      </c>
      <c r="DB27" s="11">
        <f>_xlfn.RANK.EQ(DO27,DO27:DO30,0)</f>
        <v>2</v>
      </c>
      <c r="DC27" s="11">
        <v>1446.85</v>
      </c>
      <c r="DD27" s="11">
        <v>1.8</v>
      </c>
      <c r="DE27" s="12">
        <v>1.35</v>
      </c>
      <c r="DF27" s="13">
        <f t="shared" ref="DF27:DF30" si="91">DC27*DD27*DE27</f>
        <v>3515.8455</v>
      </c>
      <c r="DG27" s="11">
        <v>680</v>
      </c>
      <c r="DH27" s="11">
        <v>1.53</v>
      </c>
      <c r="DI27" s="31">
        <f t="shared" ref="DI27:DI30" si="92">1+6*DG27/(DG27+2000)+DH27</f>
        <v>4.05238805970149</v>
      </c>
      <c r="DJ27" s="11">
        <v>0.98</v>
      </c>
      <c r="DK27" s="11">
        <v>2.3</v>
      </c>
      <c r="DL27" s="8">
        <f t="shared" ref="DL27:DL30" si="93">1+DJ27*DK27</f>
        <v>3.254</v>
      </c>
      <c r="DM27" s="9">
        <v>1.15</v>
      </c>
      <c r="DN27" s="17">
        <v>1.085</v>
      </c>
      <c r="DO27" s="18">
        <f t="shared" ref="DO27:DO30" si="94">DF27*DI27*DM27*DL27*DN27</f>
        <v>57847.678706561</v>
      </c>
      <c r="DP27" s="11">
        <f t="shared" ref="DP27:DP30" si="95">IF(DB27=1,1,(IF(DB27=2,2,12)))</f>
        <v>2</v>
      </c>
      <c r="DV27" s="11">
        <f>_xlfn.RANK.EQ(EI27,EI27:EI30,0)</f>
        <v>2</v>
      </c>
      <c r="DW27" s="11">
        <v>1446.85</v>
      </c>
      <c r="DX27" s="11">
        <v>1.8</v>
      </c>
      <c r="DY27" s="12">
        <v>1.35</v>
      </c>
      <c r="DZ27" s="13">
        <f t="shared" ref="DZ27:DZ30" si="96">DW27*DX27*DY27</f>
        <v>3515.8455</v>
      </c>
      <c r="EA27" s="11">
        <v>680</v>
      </c>
      <c r="EB27" s="11">
        <v>1.62</v>
      </c>
      <c r="EC27" s="31">
        <f t="shared" ref="EC27:EC30" si="97">1+6*EA27/(EA27+2000)+EB27</f>
        <v>4.14238805970149</v>
      </c>
      <c r="ED27" s="11">
        <v>0.98</v>
      </c>
      <c r="EE27" s="11">
        <v>3.1</v>
      </c>
      <c r="EF27" s="8">
        <f t="shared" ref="EF27:EF30" si="98">1+ED27*EE27</f>
        <v>4.038</v>
      </c>
      <c r="EG27" s="9">
        <v>1.15</v>
      </c>
      <c r="EH27" s="17">
        <v>1.2</v>
      </c>
      <c r="EI27" s="18">
        <f t="shared" ref="EI27:EI30" si="99">DZ27*EC27*EG27*EF27*EH27</f>
        <v>81156.9962048429</v>
      </c>
      <c r="EJ27" s="11">
        <f t="shared" ref="EJ27:EJ30" si="100">IF(DV27=1,1,(IF(DV27=2,2,12)))</f>
        <v>2</v>
      </c>
    </row>
    <row r="28" s="1" customFormat="1" customHeight="1" spans="1:140">
      <c r="F28" s="11">
        <f>_xlfn.RANK.EQ(S28,S27:S30,0)</f>
        <v>3</v>
      </c>
      <c r="G28" s="11">
        <v>1446.85</v>
      </c>
      <c r="H28" s="11">
        <v>1.8</v>
      </c>
      <c r="I28" s="12">
        <v>1.35</v>
      </c>
      <c r="J28" s="13">
        <f t="shared" si="66"/>
        <v>3515.8455</v>
      </c>
      <c r="K28" s="11">
        <v>440</v>
      </c>
      <c r="L28" s="11">
        <v>1.33</v>
      </c>
      <c r="M28" s="31">
        <f t="shared" si="67"/>
        <v>3.41196721311475</v>
      </c>
      <c r="N28" s="11">
        <v>0.97</v>
      </c>
      <c r="O28" s="11">
        <v>2.11</v>
      </c>
      <c r="P28" s="8">
        <f t="shared" si="68"/>
        <v>3.0467</v>
      </c>
      <c r="Q28" s="9">
        <v>1.15</v>
      </c>
      <c r="R28" s="17">
        <v>1</v>
      </c>
      <c r="S28" s="18">
        <f t="shared" si="69"/>
        <v>42030.2684964853</v>
      </c>
      <c r="T28" s="11">
        <f t="shared" si="70"/>
        <v>12</v>
      </c>
      <c r="Z28" s="11">
        <f>_xlfn.RANK.EQ(AM28,AM27:AM30,0)</f>
        <v>3</v>
      </c>
      <c r="AA28" s="11">
        <v>1446.85</v>
      </c>
      <c r="AB28" s="11">
        <v>1.8</v>
      </c>
      <c r="AC28" s="12">
        <v>1.35</v>
      </c>
      <c r="AD28" s="13">
        <f t="shared" si="71"/>
        <v>3515.8455</v>
      </c>
      <c r="AE28" s="11">
        <v>440</v>
      </c>
      <c r="AF28" s="11">
        <v>1.33</v>
      </c>
      <c r="AG28" s="31">
        <f t="shared" si="72"/>
        <v>3.41196721311475</v>
      </c>
      <c r="AH28" s="11">
        <v>0.97</v>
      </c>
      <c r="AI28" s="11">
        <v>2.11</v>
      </c>
      <c r="AJ28" s="8">
        <f t="shared" si="73"/>
        <v>3.0467</v>
      </c>
      <c r="AK28" s="9">
        <v>1.15</v>
      </c>
      <c r="AL28" s="17">
        <v>1</v>
      </c>
      <c r="AM28" s="18">
        <f t="shared" si="74"/>
        <v>42030.2684964853</v>
      </c>
      <c r="AN28" s="11">
        <f t="shared" si="75"/>
        <v>12</v>
      </c>
      <c r="AT28" s="11">
        <f>_xlfn.RANK.EQ(BG28,BG27:BG30,0)</f>
        <v>3</v>
      </c>
      <c r="AU28" s="11">
        <v>1446.85</v>
      </c>
      <c r="AV28" s="11">
        <v>1.8</v>
      </c>
      <c r="AW28" s="12">
        <v>1.35</v>
      </c>
      <c r="AX28" s="13">
        <f t="shared" si="76"/>
        <v>3515.8455</v>
      </c>
      <c r="AY28" s="11">
        <v>440</v>
      </c>
      <c r="AZ28" s="11">
        <v>1.33</v>
      </c>
      <c r="BA28" s="31">
        <f t="shared" si="77"/>
        <v>3.41196721311475</v>
      </c>
      <c r="BB28" s="11">
        <v>0.97</v>
      </c>
      <c r="BC28" s="11">
        <v>2.11</v>
      </c>
      <c r="BD28" s="8">
        <f t="shared" si="78"/>
        <v>3.0467</v>
      </c>
      <c r="BE28" s="9">
        <v>1.15</v>
      </c>
      <c r="BF28" s="17">
        <v>1.015</v>
      </c>
      <c r="BG28" s="18">
        <f t="shared" si="79"/>
        <v>42660.7225239326</v>
      </c>
      <c r="BH28" s="11">
        <f t="shared" si="80"/>
        <v>12</v>
      </c>
      <c r="BN28" s="11">
        <f>_xlfn.RANK.EQ(CA28,CA27:CA30,0)</f>
        <v>3</v>
      </c>
      <c r="BO28" s="11">
        <v>1446.85</v>
      </c>
      <c r="BP28" s="11">
        <v>1.8</v>
      </c>
      <c r="BQ28" s="12">
        <v>1.35</v>
      </c>
      <c r="BR28" s="13">
        <f t="shared" si="81"/>
        <v>3515.8455</v>
      </c>
      <c r="BS28" s="11">
        <v>440</v>
      </c>
      <c r="BT28" s="11">
        <v>1.33</v>
      </c>
      <c r="BU28" s="31">
        <f t="shared" si="82"/>
        <v>3.41196721311475</v>
      </c>
      <c r="BV28" s="11">
        <v>0.97</v>
      </c>
      <c r="BW28" s="11">
        <v>2.11</v>
      </c>
      <c r="BX28" s="8">
        <f t="shared" si="83"/>
        <v>3.0467</v>
      </c>
      <c r="BY28" s="9">
        <v>1.15</v>
      </c>
      <c r="BZ28" s="17">
        <v>1.015</v>
      </c>
      <c r="CA28" s="18">
        <f t="shared" si="84"/>
        <v>42660.7225239326</v>
      </c>
      <c r="CB28" s="11">
        <f t="shared" si="85"/>
        <v>12</v>
      </c>
      <c r="CH28" s="11">
        <f>_xlfn.RANK.EQ(CU28,CU27:CU30,0)</f>
        <v>3</v>
      </c>
      <c r="CI28" s="11">
        <v>1446.85</v>
      </c>
      <c r="CJ28" s="11">
        <v>1.8</v>
      </c>
      <c r="CK28" s="12">
        <v>1.35</v>
      </c>
      <c r="CL28" s="13">
        <f t="shared" si="86"/>
        <v>3515.8455</v>
      </c>
      <c r="CM28" s="11">
        <v>440</v>
      </c>
      <c r="CN28" s="11">
        <v>1.33</v>
      </c>
      <c r="CO28" s="31">
        <f t="shared" si="87"/>
        <v>3.41196721311475</v>
      </c>
      <c r="CP28" s="11">
        <v>0.97</v>
      </c>
      <c r="CQ28" s="11">
        <v>2.11</v>
      </c>
      <c r="CR28" s="8">
        <f t="shared" si="88"/>
        <v>3.0467</v>
      </c>
      <c r="CS28" s="9">
        <v>1.15</v>
      </c>
      <c r="CT28" s="17">
        <v>1.085</v>
      </c>
      <c r="CU28" s="18">
        <f t="shared" si="89"/>
        <v>45602.8413186866</v>
      </c>
      <c r="CV28" s="11">
        <f t="shared" si="90"/>
        <v>12</v>
      </c>
      <c r="DB28" s="11">
        <f>_xlfn.RANK.EQ(DO28,DO27:DO30,0)</f>
        <v>3</v>
      </c>
      <c r="DC28" s="11">
        <v>1446.85</v>
      </c>
      <c r="DD28" s="11">
        <v>1.8</v>
      </c>
      <c r="DE28" s="12">
        <v>1.35</v>
      </c>
      <c r="DF28" s="13">
        <f t="shared" si="91"/>
        <v>3515.8455</v>
      </c>
      <c r="DG28" s="11">
        <v>440</v>
      </c>
      <c r="DH28" s="11">
        <v>1.33</v>
      </c>
      <c r="DI28" s="31">
        <f t="shared" si="92"/>
        <v>3.41196721311475</v>
      </c>
      <c r="DJ28" s="11">
        <v>0.97</v>
      </c>
      <c r="DK28" s="11">
        <v>2.11</v>
      </c>
      <c r="DL28" s="8">
        <f t="shared" si="93"/>
        <v>3.0467</v>
      </c>
      <c r="DM28" s="9">
        <v>1.15</v>
      </c>
      <c r="DN28" s="17">
        <v>1.085</v>
      </c>
      <c r="DO28" s="18">
        <f t="shared" si="94"/>
        <v>45602.8413186866</v>
      </c>
      <c r="DP28" s="11">
        <f t="shared" si="95"/>
        <v>12</v>
      </c>
      <c r="DV28" s="11">
        <f>_xlfn.RANK.EQ(EI28,EI27:EI30,0)</f>
        <v>3</v>
      </c>
      <c r="DW28" s="11">
        <v>1446.85</v>
      </c>
      <c r="DX28" s="11">
        <v>1.8</v>
      </c>
      <c r="DY28" s="12">
        <v>1.35</v>
      </c>
      <c r="DZ28" s="13">
        <f t="shared" si="96"/>
        <v>3515.8455</v>
      </c>
      <c r="EA28" s="11">
        <v>440</v>
      </c>
      <c r="EB28" s="11">
        <v>1.42</v>
      </c>
      <c r="EC28" s="31">
        <f t="shared" si="97"/>
        <v>3.50196721311475</v>
      </c>
      <c r="ED28" s="11">
        <v>0.97</v>
      </c>
      <c r="EE28" s="11">
        <v>2.91</v>
      </c>
      <c r="EF28" s="8">
        <f t="shared" si="98"/>
        <v>3.8227</v>
      </c>
      <c r="EG28" s="9">
        <v>1.15</v>
      </c>
      <c r="EH28" s="17">
        <v>1.2</v>
      </c>
      <c r="EI28" s="18">
        <f t="shared" si="99"/>
        <v>64951.7954798815</v>
      </c>
      <c r="EJ28" s="11">
        <f t="shared" si="100"/>
        <v>12</v>
      </c>
    </row>
    <row r="29" s="1" customFormat="1" customHeight="1" spans="1:140">
      <c r="F29" s="11">
        <f>_xlfn.RANK.EQ(S29,S27:S30,0)</f>
        <v>2</v>
      </c>
      <c r="G29" s="11">
        <v>1446.85</v>
      </c>
      <c r="H29" s="11">
        <v>1.8</v>
      </c>
      <c r="I29" s="12">
        <v>1.35</v>
      </c>
      <c r="J29" s="13">
        <f t="shared" si="66"/>
        <v>3515.8455</v>
      </c>
      <c r="K29" s="11">
        <v>490</v>
      </c>
      <c r="L29" s="11">
        <v>1.93</v>
      </c>
      <c r="M29" s="31">
        <f t="shared" si="67"/>
        <v>4.11072289156627</v>
      </c>
      <c r="N29" s="11">
        <v>0.89</v>
      </c>
      <c r="O29" s="11">
        <v>1.78</v>
      </c>
      <c r="P29" s="8">
        <f t="shared" si="68"/>
        <v>2.5842</v>
      </c>
      <c r="Q29" s="9">
        <v>1.15</v>
      </c>
      <c r="R29" s="17">
        <v>1</v>
      </c>
      <c r="S29" s="18">
        <f t="shared" si="69"/>
        <v>42950.8681226204</v>
      </c>
      <c r="T29" s="11">
        <f t="shared" si="70"/>
        <v>2</v>
      </c>
      <c r="Z29" s="11">
        <f>_xlfn.RANK.EQ(AM29,AM27:AM30,0)</f>
        <v>1</v>
      </c>
      <c r="AA29" s="11">
        <v>1446.85</v>
      </c>
      <c r="AB29" s="11">
        <v>1.8</v>
      </c>
      <c r="AC29" s="12">
        <v>1.35</v>
      </c>
      <c r="AD29" s="13">
        <f t="shared" si="71"/>
        <v>3515.8455</v>
      </c>
      <c r="AE29" s="11">
        <v>450</v>
      </c>
      <c r="AF29" s="11">
        <v>1.93</v>
      </c>
      <c r="AG29" s="31">
        <f t="shared" si="72"/>
        <v>4.03204081632653</v>
      </c>
      <c r="AH29" s="11">
        <v>1</v>
      </c>
      <c r="AI29" s="11">
        <v>2.71</v>
      </c>
      <c r="AJ29" s="8">
        <f t="shared" si="73"/>
        <v>3.71</v>
      </c>
      <c r="AK29" s="9">
        <v>1.15</v>
      </c>
      <c r="AL29" s="17">
        <v>1</v>
      </c>
      <c r="AM29" s="18">
        <f t="shared" si="74"/>
        <v>60482.0429168046</v>
      </c>
      <c r="AN29" s="11">
        <f t="shared" si="75"/>
        <v>1</v>
      </c>
      <c r="AT29" s="11">
        <f>_xlfn.RANK.EQ(BG29,BG27:BG30,0)</f>
        <v>2</v>
      </c>
      <c r="AU29" s="11">
        <v>1446.85</v>
      </c>
      <c r="AV29" s="11">
        <v>1.8</v>
      </c>
      <c r="AW29" s="12">
        <v>1.35</v>
      </c>
      <c r="AX29" s="13">
        <f t="shared" si="76"/>
        <v>3515.8455</v>
      </c>
      <c r="AY29" s="11">
        <v>490</v>
      </c>
      <c r="AZ29" s="11">
        <v>1.93</v>
      </c>
      <c r="BA29" s="31">
        <f t="shared" si="77"/>
        <v>4.11072289156627</v>
      </c>
      <c r="BB29" s="11">
        <v>0.93</v>
      </c>
      <c r="BC29" s="11">
        <v>1.85</v>
      </c>
      <c r="BD29" s="8">
        <f t="shared" si="78"/>
        <v>2.7205</v>
      </c>
      <c r="BE29" s="9">
        <v>1.15</v>
      </c>
      <c r="BF29" s="17">
        <v>1.015</v>
      </c>
      <c r="BG29" s="18">
        <f t="shared" si="79"/>
        <v>45894.4951158976</v>
      </c>
      <c r="BH29" s="11">
        <f t="shared" si="80"/>
        <v>2</v>
      </c>
      <c r="BN29" s="11">
        <f>_xlfn.RANK.EQ(CA29,CA27:CA30,0)</f>
        <v>1</v>
      </c>
      <c r="BO29" s="11">
        <v>1446.85</v>
      </c>
      <c r="BP29" s="11">
        <v>1.8</v>
      </c>
      <c r="BQ29" s="12">
        <v>1.35</v>
      </c>
      <c r="BR29" s="13">
        <f t="shared" si="81"/>
        <v>3515.8455</v>
      </c>
      <c r="BS29" s="11">
        <v>490</v>
      </c>
      <c r="BT29" s="11">
        <v>1.93</v>
      </c>
      <c r="BU29" s="31">
        <f t="shared" si="82"/>
        <v>4.11072289156627</v>
      </c>
      <c r="BV29" s="11">
        <v>1</v>
      </c>
      <c r="BW29" s="11">
        <v>2.71</v>
      </c>
      <c r="BX29" s="8">
        <f t="shared" si="83"/>
        <v>3.71</v>
      </c>
      <c r="BY29" s="9">
        <v>1.15</v>
      </c>
      <c r="BZ29" s="17">
        <v>1.015</v>
      </c>
      <c r="CA29" s="18">
        <f t="shared" si="84"/>
        <v>62587.2364932844</v>
      </c>
      <c r="CB29" s="11">
        <f t="shared" si="85"/>
        <v>1</v>
      </c>
      <c r="CH29" s="11">
        <f>_xlfn.RANK.EQ(CU29,CU27:CU30,0)</f>
        <v>2</v>
      </c>
      <c r="CI29" s="11">
        <v>1446.85</v>
      </c>
      <c r="CJ29" s="11">
        <v>1.8</v>
      </c>
      <c r="CK29" s="12">
        <v>1.35</v>
      </c>
      <c r="CL29" s="13">
        <f t="shared" si="86"/>
        <v>3515.8455</v>
      </c>
      <c r="CM29" s="11">
        <v>490</v>
      </c>
      <c r="CN29" s="11">
        <v>1.93</v>
      </c>
      <c r="CO29" s="31">
        <f t="shared" si="87"/>
        <v>4.11072289156627</v>
      </c>
      <c r="CP29" s="11">
        <v>0.93</v>
      </c>
      <c r="CQ29" s="11">
        <v>1.85</v>
      </c>
      <c r="CR29" s="8">
        <f t="shared" si="88"/>
        <v>2.7205</v>
      </c>
      <c r="CS29" s="9">
        <v>1.15</v>
      </c>
      <c r="CT29" s="17">
        <v>1.085</v>
      </c>
      <c r="CU29" s="18">
        <f t="shared" si="89"/>
        <v>49059.6327100975</v>
      </c>
      <c r="CV29" s="11">
        <f t="shared" si="90"/>
        <v>2</v>
      </c>
      <c r="DB29" s="11">
        <f>_xlfn.RANK.EQ(DO29,DO27:DO30,0)</f>
        <v>1</v>
      </c>
      <c r="DC29" s="11">
        <v>1446.85</v>
      </c>
      <c r="DD29" s="11">
        <v>1.8</v>
      </c>
      <c r="DE29" s="12">
        <v>1.35</v>
      </c>
      <c r="DF29" s="13">
        <f t="shared" si="91"/>
        <v>3515.8455</v>
      </c>
      <c r="DG29" s="11">
        <v>490</v>
      </c>
      <c r="DH29" s="11">
        <v>1.93</v>
      </c>
      <c r="DI29" s="31">
        <f t="shared" si="92"/>
        <v>4.11072289156627</v>
      </c>
      <c r="DJ29" s="11">
        <v>1</v>
      </c>
      <c r="DK29" s="11">
        <v>2.71</v>
      </c>
      <c r="DL29" s="8">
        <f t="shared" si="93"/>
        <v>3.71</v>
      </c>
      <c r="DM29" s="9">
        <v>1.15</v>
      </c>
      <c r="DN29" s="17">
        <v>1.085</v>
      </c>
      <c r="DO29" s="18">
        <f t="shared" si="94"/>
        <v>66903.5976307523</v>
      </c>
      <c r="DP29" s="11">
        <f t="shared" si="95"/>
        <v>1</v>
      </c>
      <c r="DV29" s="11">
        <f>_xlfn.RANK.EQ(EI29,EI27:EI30,0)</f>
        <v>1</v>
      </c>
      <c r="DW29" s="11">
        <v>1446.85</v>
      </c>
      <c r="DX29" s="11">
        <v>1.8</v>
      </c>
      <c r="DY29" s="12">
        <v>1.35</v>
      </c>
      <c r="DZ29" s="13">
        <f t="shared" si="96"/>
        <v>3515.8455</v>
      </c>
      <c r="EA29" s="11">
        <v>490</v>
      </c>
      <c r="EB29" s="11">
        <v>2.02</v>
      </c>
      <c r="EC29" s="31">
        <f t="shared" si="97"/>
        <v>4.20072289156627</v>
      </c>
      <c r="ED29" s="11">
        <v>1</v>
      </c>
      <c r="EE29" s="11">
        <v>3.51</v>
      </c>
      <c r="EF29" s="8">
        <f t="shared" si="98"/>
        <v>4.51</v>
      </c>
      <c r="EG29" s="9">
        <v>1.15</v>
      </c>
      <c r="EH29" s="17">
        <v>1.2</v>
      </c>
      <c r="EI29" s="18">
        <f t="shared" si="99"/>
        <v>91919.8789910399</v>
      </c>
      <c r="EJ29" s="11">
        <f t="shared" si="100"/>
        <v>1</v>
      </c>
    </row>
    <row r="30" s="1" customFormat="1" customHeight="1" spans="1:140">
      <c r="F30" s="11">
        <f>_xlfn.RANK.EQ(S30,S27:S30,0)</f>
        <v>4</v>
      </c>
      <c r="G30" s="11">
        <v>0</v>
      </c>
      <c r="H30" s="11">
        <v>1.8</v>
      </c>
      <c r="I30" s="12">
        <v>1.35</v>
      </c>
      <c r="J30" s="13">
        <f t="shared" si="66"/>
        <v>0</v>
      </c>
      <c r="K30" s="11">
        <v>0</v>
      </c>
      <c r="L30" s="11">
        <v>0.2</v>
      </c>
      <c r="M30" s="31">
        <f t="shared" si="67"/>
        <v>1.2</v>
      </c>
      <c r="N30" s="28">
        <v>0.7</v>
      </c>
      <c r="O30" s="28">
        <v>1.5</v>
      </c>
      <c r="P30" s="8">
        <f t="shared" si="68"/>
        <v>2.05</v>
      </c>
      <c r="Q30" s="9">
        <v>1.15</v>
      </c>
      <c r="R30" s="17">
        <v>1</v>
      </c>
      <c r="S30" s="18">
        <f t="shared" si="69"/>
        <v>0</v>
      </c>
      <c r="T30" s="28">
        <f t="shared" si="70"/>
        <v>12</v>
      </c>
      <c r="Z30" s="11">
        <f>_xlfn.RANK.EQ(AM30,AM27:AM30,0)</f>
        <v>4</v>
      </c>
      <c r="AA30" s="11">
        <v>0</v>
      </c>
      <c r="AB30" s="11">
        <v>1.8</v>
      </c>
      <c r="AC30" s="12">
        <v>1.35</v>
      </c>
      <c r="AD30" s="13">
        <f t="shared" si="71"/>
        <v>0</v>
      </c>
      <c r="AE30" s="11">
        <v>0</v>
      </c>
      <c r="AF30" s="11">
        <v>0.2</v>
      </c>
      <c r="AG30" s="31">
        <f t="shared" si="72"/>
        <v>1.2</v>
      </c>
      <c r="AH30" s="28">
        <v>0.7</v>
      </c>
      <c r="AI30" s="28">
        <v>1.5</v>
      </c>
      <c r="AJ30" s="8">
        <f t="shared" si="73"/>
        <v>2.05</v>
      </c>
      <c r="AK30" s="9">
        <v>1.15</v>
      </c>
      <c r="AL30" s="17">
        <v>1</v>
      </c>
      <c r="AM30" s="18">
        <f t="shared" si="74"/>
        <v>0</v>
      </c>
      <c r="AN30" s="28">
        <f t="shared" si="75"/>
        <v>12</v>
      </c>
      <c r="AT30" s="11">
        <f>_xlfn.RANK.EQ(BG30,BG27:BG30,0)</f>
        <v>4</v>
      </c>
      <c r="AU30" s="11">
        <v>0</v>
      </c>
      <c r="AV30" s="11">
        <v>1.8</v>
      </c>
      <c r="AW30" s="12">
        <v>1.35</v>
      </c>
      <c r="AX30" s="13">
        <f t="shared" si="76"/>
        <v>0</v>
      </c>
      <c r="AY30" s="11">
        <v>0</v>
      </c>
      <c r="AZ30" s="11">
        <v>0.2</v>
      </c>
      <c r="BA30" s="31">
        <f t="shared" si="77"/>
        <v>1.2</v>
      </c>
      <c r="BB30" s="28">
        <v>0.7</v>
      </c>
      <c r="BC30" s="28">
        <v>1.5</v>
      </c>
      <c r="BD30" s="8">
        <f t="shared" si="78"/>
        <v>2.05</v>
      </c>
      <c r="BE30" s="9">
        <v>1.15</v>
      </c>
      <c r="BF30" s="17">
        <v>1.015</v>
      </c>
      <c r="BG30" s="18">
        <f t="shared" si="79"/>
        <v>0</v>
      </c>
      <c r="BH30" s="28">
        <f t="shared" si="80"/>
        <v>12</v>
      </c>
      <c r="BN30" s="11">
        <f>_xlfn.RANK.EQ(CA30,CA27:CA30,0)</f>
        <v>4</v>
      </c>
      <c r="BO30" s="11">
        <v>0</v>
      </c>
      <c r="BP30" s="11">
        <v>1.8</v>
      </c>
      <c r="BQ30" s="12">
        <v>1.35</v>
      </c>
      <c r="BR30" s="13">
        <f t="shared" si="81"/>
        <v>0</v>
      </c>
      <c r="BS30" s="11">
        <v>0</v>
      </c>
      <c r="BT30" s="11">
        <v>0.2</v>
      </c>
      <c r="BU30" s="31">
        <f t="shared" si="82"/>
        <v>1.2</v>
      </c>
      <c r="BV30" s="28">
        <v>0.7</v>
      </c>
      <c r="BW30" s="28">
        <v>1.5</v>
      </c>
      <c r="BX30" s="8">
        <f t="shared" si="83"/>
        <v>2.05</v>
      </c>
      <c r="BY30" s="9">
        <v>1.15</v>
      </c>
      <c r="BZ30" s="17">
        <v>1.015</v>
      </c>
      <c r="CA30" s="18">
        <f t="shared" si="84"/>
        <v>0</v>
      </c>
      <c r="CB30" s="28">
        <f t="shared" si="85"/>
        <v>12</v>
      </c>
      <c r="CH30" s="11">
        <f>_xlfn.RANK.EQ(CU30,CU27:CU30,0)</f>
        <v>4</v>
      </c>
      <c r="CI30" s="11">
        <v>0</v>
      </c>
      <c r="CJ30" s="11">
        <v>1.8</v>
      </c>
      <c r="CK30" s="12">
        <v>1.35</v>
      </c>
      <c r="CL30" s="13">
        <f t="shared" si="86"/>
        <v>0</v>
      </c>
      <c r="CM30" s="11">
        <v>0</v>
      </c>
      <c r="CN30" s="11">
        <v>0.2</v>
      </c>
      <c r="CO30" s="31">
        <f t="shared" si="87"/>
        <v>1.2</v>
      </c>
      <c r="CP30" s="28">
        <v>0.7</v>
      </c>
      <c r="CQ30" s="28">
        <v>1.5</v>
      </c>
      <c r="CR30" s="8">
        <f t="shared" si="88"/>
        <v>2.05</v>
      </c>
      <c r="CS30" s="9">
        <v>1.15</v>
      </c>
      <c r="CT30" s="17">
        <v>1.085</v>
      </c>
      <c r="CU30" s="18">
        <f t="shared" si="89"/>
        <v>0</v>
      </c>
      <c r="CV30" s="28">
        <f t="shared" si="90"/>
        <v>12</v>
      </c>
      <c r="DB30" s="11">
        <f>_xlfn.RANK.EQ(DO30,DO27:DO30,0)</f>
        <v>4</v>
      </c>
      <c r="DC30" s="11">
        <v>0</v>
      </c>
      <c r="DD30" s="11">
        <v>1.8</v>
      </c>
      <c r="DE30" s="12">
        <v>1.35</v>
      </c>
      <c r="DF30" s="13">
        <f t="shared" si="91"/>
        <v>0</v>
      </c>
      <c r="DG30" s="11">
        <v>0</v>
      </c>
      <c r="DH30" s="11">
        <v>0.2</v>
      </c>
      <c r="DI30" s="31">
        <f t="shared" si="92"/>
        <v>1.2</v>
      </c>
      <c r="DJ30" s="28">
        <v>0.7</v>
      </c>
      <c r="DK30" s="28">
        <v>1.5</v>
      </c>
      <c r="DL30" s="8">
        <f t="shared" si="93"/>
        <v>2.05</v>
      </c>
      <c r="DM30" s="9">
        <v>1.15</v>
      </c>
      <c r="DN30" s="17">
        <v>1.085</v>
      </c>
      <c r="DO30" s="18">
        <f t="shared" si="94"/>
        <v>0</v>
      </c>
      <c r="DP30" s="28">
        <f t="shared" si="95"/>
        <v>12</v>
      </c>
      <c r="DV30" s="11">
        <f>_xlfn.RANK.EQ(EI30,EI27:EI30,0)</f>
        <v>4</v>
      </c>
      <c r="DW30" s="11">
        <v>0</v>
      </c>
      <c r="DX30" s="11">
        <v>1.8</v>
      </c>
      <c r="DY30" s="12">
        <v>1.35</v>
      </c>
      <c r="DZ30" s="13">
        <f t="shared" si="96"/>
        <v>0</v>
      </c>
      <c r="EA30" s="11">
        <v>0</v>
      </c>
      <c r="EB30" s="11">
        <v>0.2</v>
      </c>
      <c r="EC30" s="31">
        <f t="shared" si="97"/>
        <v>1.2</v>
      </c>
      <c r="ED30" s="28">
        <v>0.7</v>
      </c>
      <c r="EE30" s="28">
        <v>1.5</v>
      </c>
      <c r="EF30" s="8">
        <f t="shared" si="98"/>
        <v>2.05</v>
      </c>
      <c r="EG30" s="9">
        <v>1.15</v>
      </c>
      <c r="EH30" s="17">
        <v>1.2</v>
      </c>
      <c r="EI30" s="18">
        <f t="shared" si="99"/>
        <v>0</v>
      </c>
      <c r="EJ30" s="28">
        <f t="shared" si="100"/>
        <v>12</v>
      </c>
    </row>
    <row r="31" s="1" customFormat="1" customHeight="1" spans="1:140">
      <c r="F31" s="32" t="s">
        <v>42</v>
      </c>
      <c r="G31" s="33">
        <f>LARGE(S27:S30,1)/1</f>
        <v>53315.8329092728</v>
      </c>
      <c r="H31" s="32" t="s">
        <v>43</v>
      </c>
      <c r="I31" s="33">
        <f>LARGE(S27:S30,2)/2</f>
        <v>21475.4340613102</v>
      </c>
      <c r="J31" s="32" t="s">
        <v>44</v>
      </c>
      <c r="K31" s="33">
        <f>LARGE(S27:S30,3)/12</f>
        <v>3502.52237470711</v>
      </c>
      <c r="L31" s="32" t="s">
        <v>45</v>
      </c>
      <c r="M31" s="34">
        <f>LARGE(S27:S30,4)/12</f>
        <v>0</v>
      </c>
      <c r="N31" s="35" t="s">
        <v>46</v>
      </c>
      <c r="O31" s="36">
        <f>G31+I31+K31+M31</f>
        <v>78293.7893452902</v>
      </c>
      <c r="P31" s="35" t="s">
        <v>47</v>
      </c>
      <c r="Q31" s="35">
        <v>6.7</v>
      </c>
      <c r="R31" s="35"/>
      <c r="S31" s="35" t="s">
        <v>48</v>
      </c>
      <c r="T31" s="36">
        <f>O31*Q31</f>
        <v>524568.388613444</v>
      </c>
      <c r="Z31" s="32" t="s">
        <v>42</v>
      </c>
      <c r="AA31" s="33">
        <f>LARGE(AM27:AM30,1)/1</f>
        <v>60482.0429168046</v>
      </c>
      <c r="AB31" s="32" t="s">
        <v>43</v>
      </c>
      <c r="AC31" s="33">
        <f>LARGE(AM27:AM30,2)/2</f>
        <v>26657.9164546364</v>
      </c>
      <c r="AD31" s="32" t="s">
        <v>44</v>
      </c>
      <c r="AE31" s="33">
        <f>LARGE(AM27:AM30,3)/12</f>
        <v>3502.52237470711</v>
      </c>
      <c r="AF31" s="32" t="s">
        <v>45</v>
      </c>
      <c r="AG31" s="34">
        <f>LARGE(AM27:AM30,4)/12</f>
        <v>0</v>
      </c>
      <c r="AH31" s="35" t="s">
        <v>46</v>
      </c>
      <c r="AI31" s="36">
        <f>AA31+AC31+AE31+AG31</f>
        <v>90642.4817461482</v>
      </c>
      <c r="AJ31" s="35" t="s">
        <v>47</v>
      </c>
      <c r="AK31" s="35">
        <v>6.7</v>
      </c>
      <c r="AL31" s="35"/>
      <c r="AM31" s="35" t="s">
        <v>48</v>
      </c>
      <c r="AN31" s="36">
        <f>AI31*AK31</f>
        <v>607304.627699193</v>
      </c>
      <c r="AT31" s="32" t="s">
        <v>42</v>
      </c>
      <c r="AU31" s="33">
        <f>LARGE(BG27:BG30,1)/1</f>
        <v>54115.5704029119</v>
      </c>
      <c r="AV31" s="32" t="s">
        <v>43</v>
      </c>
      <c r="AW31" s="33">
        <f>LARGE(BG27:BG30,2)/2</f>
        <v>22947.2475579488</v>
      </c>
      <c r="AX31" s="32" t="s">
        <v>44</v>
      </c>
      <c r="AY31" s="33">
        <f>LARGE(BG27:BG30,3)/12</f>
        <v>3555.06021032772</v>
      </c>
      <c r="AZ31" s="32" t="s">
        <v>45</v>
      </c>
      <c r="BA31" s="34">
        <f>LARGE(BG27:BG30,4)/12</f>
        <v>0</v>
      </c>
      <c r="BB31" s="35" t="s">
        <v>46</v>
      </c>
      <c r="BC31" s="36">
        <f>AU31+AW31+AY31+BA31</f>
        <v>80617.8781711885</v>
      </c>
      <c r="BD31" s="35" t="s">
        <v>47</v>
      </c>
      <c r="BE31" s="35">
        <v>6.7</v>
      </c>
      <c r="BF31" s="35"/>
      <c r="BG31" s="35" t="s">
        <v>48</v>
      </c>
      <c r="BH31" s="36">
        <f>BC31*BE31</f>
        <v>540139.783746963</v>
      </c>
      <c r="BN31" s="32" t="s">
        <v>42</v>
      </c>
      <c r="BO31" s="33">
        <f>LARGE(CA27:CA30,1)/1</f>
        <v>62587.2364932844</v>
      </c>
      <c r="BP31" s="32" t="s">
        <v>43</v>
      </c>
      <c r="BQ31" s="33">
        <f>LARGE(CA27:CA30,2)/2</f>
        <v>27057.785201456</v>
      </c>
      <c r="BR31" s="32" t="s">
        <v>44</v>
      </c>
      <c r="BS31" s="33">
        <f>LARGE(CA27:CA30,3)/12</f>
        <v>3555.06021032772</v>
      </c>
      <c r="BT31" s="32" t="s">
        <v>45</v>
      </c>
      <c r="BU31" s="34">
        <f>LARGE(CA27:CA30,4)/12</f>
        <v>0</v>
      </c>
      <c r="BV31" s="35" t="s">
        <v>46</v>
      </c>
      <c r="BW31" s="36">
        <f>BO31+BQ31+BS31+BU31</f>
        <v>93200.0819050681</v>
      </c>
      <c r="BX31" s="35" t="s">
        <v>47</v>
      </c>
      <c r="BY31" s="35">
        <v>6.7</v>
      </c>
      <c r="BZ31" s="35"/>
      <c r="CA31" s="35" t="s">
        <v>48</v>
      </c>
      <c r="CB31" s="36">
        <f>BW31*BY31</f>
        <v>624440.548763956</v>
      </c>
      <c r="CH31" s="32" t="s">
        <v>42</v>
      </c>
      <c r="CI31" s="33">
        <f>LARGE(CU27:CU30,1)/1</f>
        <v>57847.678706561</v>
      </c>
      <c r="CJ31" s="32" t="s">
        <v>43</v>
      </c>
      <c r="CK31" s="33">
        <f>LARGE(CU27:CU30,2)/2</f>
        <v>24529.8163550487</v>
      </c>
      <c r="CL31" s="32" t="s">
        <v>44</v>
      </c>
      <c r="CM31" s="33">
        <f>LARGE(CU27:CU30,3)/12</f>
        <v>3800.23677655722</v>
      </c>
      <c r="CN31" s="32" t="s">
        <v>45</v>
      </c>
      <c r="CO31" s="34">
        <f>LARGE(CU27:CU30,4)/12</f>
        <v>0</v>
      </c>
      <c r="CP31" s="35" t="s">
        <v>46</v>
      </c>
      <c r="CQ31" s="36">
        <f>CI31+CK31+CM31+CO31</f>
        <v>86177.731838167</v>
      </c>
      <c r="CR31" s="35" t="s">
        <v>47</v>
      </c>
      <c r="CS31" s="35">
        <v>6.7</v>
      </c>
      <c r="CT31" s="35"/>
      <c r="CU31" s="35" t="s">
        <v>48</v>
      </c>
      <c r="CV31" s="36">
        <f>CQ31*CS31</f>
        <v>577390.803315719</v>
      </c>
      <c r="DB31" s="32" t="s">
        <v>42</v>
      </c>
      <c r="DC31" s="33">
        <f>LARGE(DO27:DO30,1)/1</f>
        <v>66903.5976307523</v>
      </c>
      <c r="DD31" s="32" t="s">
        <v>43</v>
      </c>
      <c r="DE31" s="33">
        <f>LARGE(DO27:DO30,2)/2</f>
        <v>28923.8393532805</v>
      </c>
      <c r="DF31" s="32" t="s">
        <v>44</v>
      </c>
      <c r="DG31" s="33">
        <f>LARGE(DO27:DO30,3)/12</f>
        <v>3800.23677655722</v>
      </c>
      <c r="DH31" s="32" t="s">
        <v>45</v>
      </c>
      <c r="DI31" s="34">
        <f>LARGE(DO27:DO30,4)/12</f>
        <v>0</v>
      </c>
      <c r="DJ31" s="35" t="s">
        <v>46</v>
      </c>
      <c r="DK31" s="36">
        <f>DC31+DE31+DG31+DI31</f>
        <v>99627.67376059</v>
      </c>
      <c r="DL31" s="35" t="s">
        <v>47</v>
      </c>
      <c r="DM31" s="35">
        <v>6.7</v>
      </c>
      <c r="DN31" s="35"/>
      <c r="DO31" s="35" t="s">
        <v>48</v>
      </c>
      <c r="DP31" s="36">
        <f>DK31*DM31</f>
        <v>667505.414195953</v>
      </c>
      <c r="DV31" s="32" t="s">
        <v>42</v>
      </c>
      <c r="DW31" s="33">
        <f>LARGE(EI27:EI30,1)/1</f>
        <v>91919.8789910399</v>
      </c>
      <c r="DX31" s="32" t="s">
        <v>43</v>
      </c>
      <c r="DY31" s="33">
        <f>LARGE(EI27:EI30,2)/2</f>
        <v>40578.4981024214</v>
      </c>
      <c r="DZ31" s="32" t="s">
        <v>44</v>
      </c>
      <c r="EA31" s="33">
        <f>LARGE(EI27:EI30,3)/12</f>
        <v>5412.64962332346</v>
      </c>
      <c r="EB31" s="32" t="s">
        <v>45</v>
      </c>
      <c r="EC31" s="34">
        <f>LARGE(EI27:EI30,4)/12</f>
        <v>0</v>
      </c>
      <c r="ED31" s="35" t="s">
        <v>46</v>
      </c>
      <c r="EE31" s="36">
        <f>DW31+DY31+EA31+EC31</f>
        <v>137911.026716785</v>
      </c>
      <c r="EF31" s="35" t="s">
        <v>47</v>
      </c>
      <c r="EG31" s="35">
        <v>6.7</v>
      </c>
      <c r="EH31" s="35"/>
      <c r="EI31" s="35" t="s">
        <v>48</v>
      </c>
      <c r="EJ31" s="36">
        <f>EE31*EG31</f>
        <v>924003.879002458</v>
      </c>
    </row>
    <row r="32" s="1" customFormat="1" customHeight="1" spans="1:140">
      <c r="F32" s="32"/>
      <c r="G32" s="33"/>
      <c r="H32" s="32"/>
      <c r="I32" s="33"/>
      <c r="J32" s="32"/>
      <c r="K32" s="33"/>
      <c r="L32" s="32"/>
      <c r="M32" s="34"/>
      <c r="N32" s="35"/>
      <c r="O32" s="36"/>
      <c r="P32" s="35"/>
      <c r="Q32" s="35"/>
      <c r="R32" s="35"/>
      <c r="S32" s="35"/>
      <c r="T32" s="36"/>
      <c r="U32" s="1"/>
      <c r="V32" s="1"/>
      <c r="W32" s="1"/>
      <c r="X32" s="1"/>
      <c r="Y32" s="1"/>
      <c r="Z32" s="32"/>
      <c r="AA32" s="33"/>
      <c r="AB32" s="32"/>
      <c r="AC32" s="33"/>
      <c r="AD32" s="32"/>
      <c r="AE32" s="33"/>
      <c r="AF32" s="32"/>
      <c r="AG32" s="34"/>
      <c r="AH32" s="35"/>
      <c r="AI32" s="36"/>
      <c r="AJ32" s="35"/>
      <c r="AK32" s="35"/>
      <c r="AL32" s="35"/>
      <c r="AM32" s="35"/>
      <c r="AN32" s="36"/>
      <c r="AO32" s="1"/>
      <c r="AP32" s="1"/>
      <c r="AQ32" s="1"/>
      <c r="AR32" s="1"/>
      <c r="AS32" s="1"/>
      <c r="AT32" s="32"/>
      <c r="AU32" s="33"/>
      <c r="AV32" s="32"/>
      <c r="AW32" s="33"/>
      <c r="AX32" s="32"/>
      <c r="AY32" s="33"/>
      <c r="AZ32" s="32"/>
      <c r="BA32" s="34"/>
      <c r="BB32" s="35"/>
      <c r="BC32" s="36"/>
      <c r="BD32" s="35"/>
      <c r="BE32" s="35"/>
      <c r="BF32" s="35"/>
      <c r="BG32" s="35"/>
      <c r="BH32" s="36"/>
      <c r="BI32" s="1"/>
      <c r="BJ32" s="1"/>
      <c r="BK32" s="1"/>
      <c r="BL32" s="1"/>
      <c r="BM32" s="1"/>
      <c r="BN32" s="32"/>
      <c r="BO32" s="33"/>
      <c r="BP32" s="32"/>
      <c r="BQ32" s="33"/>
      <c r="BR32" s="32"/>
      <c r="BS32" s="33"/>
      <c r="BT32" s="32"/>
      <c r="BU32" s="34"/>
      <c r="BV32" s="35"/>
      <c r="BW32" s="36"/>
      <c r="BX32" s="35"/>
      <c r="BY32" s="35"/>
      <c r="BZ32" s="35"/>
      <c r="CA32" s="35"/>
      <c r="CB32" s="36"/>
      <c r="CC32" s="1"/>
      <c r="CD32" s="1"/>
      <c r="CE32" s="1"/>
      <c r="CF32" s="1"/>
      <c r="CG32" s="1"/>
      <c r="CH32" s="32"/>
      <c r="CI32" s="33"/>
      <c r="CJ32" s="32"/>
      <c r="CK32" s="33"/>
      <c r="CL32" s="32"/>
      <c r="CM32" s="33"/>
      <c r="CN32" s="32"/>
      <c r="CO32" s="34"/>
      <c r="CP32" s="35"/>
      <c r="CQ32" s="36"/>
      <c r="CR32" s="35"/>
      <c r="CS32" s="35"/>
      <c r="CT32" s="35"/>
      <c r="CU32" s="35"/>
      <c r="CV32" s="36"/>
      <c r="CW32" s="1"/>
      <c r="CX32" s="1"/>
      <c r="CY32" s="1"/>
      <c r="CZ32" s="1"/>
      <c r="DA32" s="1"/>
      <c r="DB32" s="32"/>
      <c r="DC32" s="33"/>
      <c r="DD32" s="32"/>
      <c r="DE32" s="33"/>
      <c r="DF32" s="32"/>
      <c r="DG32" s="33"/>
      <c r="DH32" s="32"/>
      <c r="DI32" s="34"/>
      <c r="DJ32" s="35"/>
      <c r="DK32" s="36"/>
      <c r="DL32" s="35"/>
      <c r="DM32" s="35"/>
      <c r="DN32" s="35"/>
      <c r="DO32" s="35"/>
      <c r="DP32" s="36"/>
      <c r="DQ32" s="1"/>
      <c r="DR32" s="1"/>
      <c r="DS32" s="1"/>
      <c r="DT32" s="1"/>
      <c r="DU32" s="1"/>
      <c r="DV32" s="32"/>
      <c r="DW32" s="33"/>
      <c r="DX32" s="32"/>
      <c r="DY32" s="33"/>
      <c r="DZ32" s="32"/>
      <c r="EA32" s="33"/>
      <c r="EB32" s="32"/>
      <c r="EC32" s="34"/>
      <c r="ED32" s="35"/>
      <c r="EE32" s="36"/>
      <c r="EF32" s="35"/>
      <c r="EG32" s="35"/>
      <c r="EH32" s="35"/>
      <c r="EI32" s="35"/>
      <c r="EJ32" s="36"/>
    </row>
    <row r="33" s="1" customFormat="1" customHeight="1" spans="6:139">
      <c r="F33" s="3" t="s">
        <v>50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1"/>
      <c r="U33" s="1"/>
      <c r="V33" s="1"/>
      <c r="W33" s="1"/>
      <c r="X33" s="1"/>
      <c r="Y33" s="1"/>
      <c r="Z33" s="3" t="s">
        <v>50</v>
      </c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1"/>
      <c r="AO33" s="1"/>
      <c r="AP33" s="1"/>
      <c r="AQ33" s="1"/>
      <c r="AR33" s="1"/>
      <c r="AS33" s="1"/>
      <c r="AT33" s="3" t="s">
        <v>50</v>
      </c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1"/>
      <c r="BI33" s="1"/>
      <c r="BJ33" s="1"/>
      <c r="BK33" s="1"/>
      <c r="BL33" s="1"/>
      <c r="BM33" s="1"/>
      <c r="BN33" s="3" t="s">
        <v>50</v>
      </c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1"/>
      <c r="CC33" s="1"/>
      <c r="CD33" s="1"/>
      <c r="CE33" s="1"/>
      <c r="CF33" s="1"/>
      <c r="CG33" s="1"/>
      <c r="CH33" s="3" t="s">
        <v>50</v>
      </c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1"/>
      <c r="CW33" s="1"/>
      <c r="CX33" s="1"/>
      <c r="CY33" s="1"/>
      <c r="CZ33" s="1"/>
      <c r="DA33" s="1"/>
      <c r="DB33" s="3" t="s">
        <v>50</v>
      </c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1"/>
      <c r="DQ33" s="1"/>
      <c r="DR33" s="1"/>
      <c r="DS33" s="1"/>
      <c r="DT33" s="1"/>
      <c r="DU33" s="1"/>
      <c r="DV33" s="3" t="s">
        <v>50</v>
      </c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</row>
    <row r="34" s="1" customFormat="1" customHeight="1" spans="6:139">
      <c r="F34" s="4" t="s">
        <v>8</v>
      </c>
      <c r="G34" s="5"/>
      <c r="H34" s="5"/>
      <c r="I34" s="6"/>
      <c r="J34" s="7" t="s">
        <v>9</v>
      </c>
      <c r="K34" s="7"/>
      <c r="L34" s="7"/>
      <c r="M34" s="7"/>
      <c r="N34" s="8" t="s">
        <v>10</v>
      </c>
      <c r="O34" s="8"/>
      <c r="P34" s="8"/>
      <c r="Q34" s="9" t="s">
        <v>11</v>
      </c>
      <c r="R34" s="10" t="s">
        <v>12</v>
      </c>
      <c r="S34" s="10" t="s">
        <v>13</v>
      </c>
      <c r="Z34" s="4" t="s">
        <v>8</v>
      </c>
      <c r="AA34" s="5"/>
      <c r="AB34" s="5"/>
      <c r="AC34" s="6"/>
      <c r="AD34" s="7" t="s">
        <v>9</v>
      </c>
      <c r="AE34" s="7"/>
      <c r="AF34" s="7"/>
      <c r="AG34" s="7"/>
      <c r="AH34" s="8" t="s">
        <v>10</v>
      </c>
      <c r="AI34" s="8"/>
      <c r="AJ34" s="8"/>
      <c r="AK34" s="9" t="s">
        <v>11</v>
      </c>
      <c r="AL34" s="10" t="s">
        <v>12</v>
      </c>
      <c r="AM34" s="10" t="s">
        <v>13</v>
      </c>
      <c r="AT34" s="4" t="s">
        <v>8</v>
      </c>
      <c r="AU34" s="5"/>
      <c r="AV34" s="5"/>
      <c r="AW34" s="6"/>
      <c r="AX34" s="7" t="s">
        <v>9</v>
      </c>
      <c r="AY34" s="7"/>
      <c r="AZ34" s="7"/>
      <c r="BA34" s="7"/>
      <c r="BB34" s="8" t="s">
        <v>10</v>
      </c>
      <c r="BC34" s="8"/>
      <c r="BD34" s="8"/>
      <c r="BE34" s="9" t="s">
        <v>11</v>
      </c>
      <c r="BF34" s="10" t="s">
        <v>12</v>
      </c>
      <c r="BG34" s="10" t="s">
        <v>13</v>
      </c>
      <c r="BN34" s="4" t="s">
        <v>8</v>
      </c>
      <c r="BO34" s="5"/>
      <c r="BP34" s="5"/>
      <c r="BQ34" s="6"/>
      <c r="BR34" s="7" t="s">
        <v>9</v>
      </c>
      <c r="BS34" s="7"/>
      <c r="BT34" s="7"/>
      <c r="BU34" s="7"/>
      <c r="BV34" s="8" t="s">
        <v>10</v>
      </c>
      <c r="BW34" s="8"/>
      <c r="BX34" s="8"/>
      <c r="BY34" s="9" t="s">
        <v>11</v>
      </c>
      <c r="BZ34" s="10" t="s">
        <v>12</v>
      </c>
      <c r="CA34" s="10" t="s">
        <v>13</v>
      </c>
      <c r="CH34" s="4" t="s">
        <v>8</v>
      </c>
      <c r="CI34" s="5"/>
      <c r="CJ34" s="5"/>
      <c r="CK34" s="6"/>
      <c r="CL34" s="7" t="s">
        <v>9</v>
      </c>
      <c r="CM34" s="7"/>
      <c r="CN34" s="7"/>
      <c r="CO34" s="7"/>
      <c r="CP34" s="8" t="s">
        <v>10</v>
      </c>
      <c r="CQ34" s="8"/>
      <c r="CR34" s="8"/>
      <c r="CS34" s="9" t="s">
        <v>11</v>
      </c>
      <c r="CT34" s="10" t="s">
        <v>12</v>
      </c>
      <c r="CU34" s="10" t="s">
        <v>13</v>
      </c>
      <c r="DB34" s="4" t="s">
        <v>8</v>
      </c>
      <c r="DC34" s="5"/>
      <c r="DD34" s="5"/>
      <c r="DE34" s="6"/>
      <c r="DF34" s="7" t="s">
        <v>9</v>
      </c>
      <c r="DG34" s="7"/>
      <c r="DH34" s="7"/>
      <c r="DI34" s="7"/>
      <c r="DJ34" s="8" t="s">
        <v>10</v>
      </c>
      <c r="DK34" s="8"/>
      <c r="DL34" s="8"/>
      <c r="DM34" s="9" t="s">
        <v>11</v>
      </c>
      <c r="DN34" s="10" t="s">
        <v>12</v>
      </c>
      <c r="DO34" s="10" t="s">
        <v>13</v>
      </c>
      <c r="DV34" s="4" t="s">
        <v>8</v>
      </c>
      <c r="DW34" s="5"/>
      <c r="DX34" s="5"/>
      <c r="DY34" s="6"/>
      <c r="DZ34" s="7" t="s">
        <v>9</v>
      </c>
      <c r="EA34" s="7"/>
      <c r="EB34" s="7"/>
      <c r="EC34" s="7"/>
      <c r="ED34" s="8" t="s">
        <v>10</v>
      </c>
      <c r="EE34" s="8"/>
      <c r="EF34" s="8"/>
      <c r="EG34" s="9" t="s">
        <v>11</v>
      </c>
      <c r="EH34" s="10" t="s">
        <v>12</v>
      </c>
      <c r="EI34" s="10" t="s">
        <v>13</v>
      </c>
    </row>
    <row r="35" s="1" customFormat="1" customHeight="1" spans="6:139">
      <c r="F35" s="11" t="s">
        <v>19</v>
      </c>
      <c r="G35" s="11" t="s">
        <v>20</v>
      </c>
      <c r="H35" s="12" t="s">
        <v>21</v>
      </c>
      <c r="I35" s="13" t="s">
        <v>8</v>
      </c>
      <c r="J35" s="11" t="s">
        <v>22</v>
      </c>
      <c r="K35" s="11" t="s">
        <v>23</v>
      </c>
      <c r="L35" s="11" t="s">
        <v>24</v>
      </c>
      <c r="M35" s="7" t="s">
        <v>25</v>
      </c>
      <c r="N35" s="11" t="s">
        <v>26</v>
      </c>
      <c r="O35" s="11" t="s">
        <v>27</v>
      </c>
      <c r="P35" s="8" t="s">
        <v>28</v>
      </c>
      <c r="Q35" s="9" t="s">
        <v>29</v>
      </c>
      <c r="R35" s="14"/>
      <c r="S35" s="14"/>
      <c r="T35" s="1"/>
      <c r="U35" s="1"/>
      <c r="V35" s="1"/>
      <c r="W35" s="1"/>
      <c r="X35" s="1"/>
      <c r="Y35" s="1"/>
      <c r="Z35" s="11" t="s">
        <v>19</v>
      </c>
      <c r="AA35" s="11" t="s">
        <v>20</v>
      </c>
      <c r="AB35" s="12" t="s">
        <v>21</v>
      </c>
      <c r="AC35" s="13" t="s">
        <v>8</v>
      </c>
      <c r="AD35" s="11" t="s">
        <v>22</v>
      </c>
      <c r="AE35" s="11" t="s">
        <v>23</v>
      </c>
      <c r="AF35" s="11" t="s">
        <v>24</v>
      </c>
      <c r="AG35" s="7" t="s">
        <v>25</v>
      </c>
      <c r="AH35" s="11" t="s">
        <v>26</v>
      </c>
      <c r="AI35" s="11" t="s">
        <v>27</v>
      </c>
      <c r="AJ35" s="8" t="s">
        <v>28</v>
      </c>
      <c r="AK35" s="9" t="s">
        <v>29</v>
      </c>
      <c r="AL35" s="14"/>
      <c r="AM35" s="14"/>
      <c r="AN35" s="1"/>
      <c r="AO35" s="1"/>
      <c r="AP35" s="1"/>
      <c r="AQ35" s="1"/>
      <c r="AR35" s="1"/>
      <c r="AS35" s="1"/>
      <c r="AT35" s="11" t="s">
        <v>19</v>
      </c>
      <c r="AU35" s="11" t="s">
        <v>20</v>
      </c>
      <c r="AV35" s="12" t="s">
        <v>21</v>
      </c>
      <c r="AW35" s="13" t="s">
        <v>8</v>
      </c>
      <c r="AX35" s="11" t="s">
        <v>22</v>
      </c>
      <c r="AY35" s="11" t="s">
        <v>23</v>
      </c>
      <c r="AZ35" s="11" t="s">
        <v>24</v>
      </c>
      <c r="BA35" s="7" t="s">
        <v>25</v>
      </c>
      <c r="BB35" s="11" t="s">
        <v>26</v>
      </c>
      <c r="BC35" s="11" t="s">
        <v>27</v>
      </c>
      <c r="BD35" s="8" t="s">
        <v>28</v>
      </c>
      <c r="BE35" s="9" t="s">
        <v>29</v>
      </c>
      <c r="BF35" s="14"/>
      <c r="BG35" s="14"/>
      <c r="BH35" s="1"/>
      <c r="BI35" s="1"/>
      <c r="BJ35" s="1"/>
      <c r="BK35" s="1"/>
      <c r="BL35" s="1"/>
      <c r="BM35" s="1"/>
      <c r="BN35" s="11" t="s">
        <v>19</v>
      </c>
      <c r="BO35" s="11" t="s">
        <v>20</v>
      </c>
      <c r="BP35" s="12" t="s">
        <v>21</v>
      </c>
      <c r="BQ35" s="13" t="s">
        <v>8</v>
      </c>
      <c r="BR35" s="11" t="s">
        <v>22</v>
      </c>
      <c r="BS35" s="11" t="s">
        <v>23</v>
      </c>
      <c r="BT35" s="11" t="s">
        <v>24</v>
      </c>
      <c r="BU35" s="7" t="s">
        <v>25</v>
      </c>
      <c r="BV35" s="11" t="s">
        <v>26</v>
      </c>
      <c r="BW35" s="11" t="s">
        <v>27</v>
      </c>
      <c r="BX35" s="8" t="s">
        <v>28</v>
      </c>
      <c r="BY35" s="9" t="s">
        <v>29</v>
      </c>
      <c r="BZ35" s="14"/>
      <c r="CA35" s="14"/>
      <c r="CB35" s="1"/>
      <c r="CC35" s="1"/>
      <c r="CD35" s="1"/>
      <c r="CE35" s="1"/>
      <c r="CF35" s="1"/>
      <c r="CG35" s="1"/>
      <c r="CH35" s="11" t="s">
        <v>19</v>
      </c>
      <c r="CI35" s="11" t="s">
        <v>20</v>
      </c>
      <c r="CJ35" s="12" t="s">
        <v>21</v>
      </c>
      <c r="CK35" s="13" t="s">
        <v>8</v>
      </c>
      <c r="CL35" s="11" t="s">
        <v>22</v>
      </c>
      <c r="CM35" s="11" t="s">
        <v>23</v>
      </c>
      <c r="CN35" s="11" t="s">
        <v>24</v>
      </c>
      <c r="CO35" s="7" t="s">
        <v>25</v>
      </c>
      <c r="CP35" s="11" t="s">
        <v>26</v>
      </c>
      <c r="CQ35" s="11" t="s">
        <v>27</v>
      </c>
      <c r="CR35" s="8" t="s">
        <v>28</v>
      </c>
      <c r="CS35" s="9" t="s">
        <v>29</v>
      </c>
      <c r="CT35" s="14"/>
      <c r="CU35" s="14"/>
      <c r="CV35" s="1"/>
      <c r="CW35" s="1"/>
      <c r="CX35" s="1"/>
      <c r="CY35" s="1"/>
      <c r="CZ35" s="1"/>
      <c r="DA35" s="1"/>
      <c r="DB35" s="11" t="s">
        <v>19</v>
      </c>
      <c r="DC35" s="11" t="s">
        <v>20</v>
      </c>
      <c r="DD35" s="12" t="s">
        <v>21</v>
      </c>
      <c r="DE35" s="13" t="s">
        <v>8</v>
      </c>
      <c r="DF35" s="11" t="s">
        <v>22</v>
      </c>
      <c r="DG35" s="11" t="s">
        <v>23</v>
      </c>
      <c r="DH35" s="11" t="s">
        <v>24</v>
      </c>
      <c r="DI35" s="7" t="s">
        <v>25</v>
      </c>
      <c r="DJ35" s="11" t="s">
        <v>26</v>
      </c>
      <c r="DK35" s="11" t="s">
        <v>27</v>
      </c>
      <c r="DL35" s="8" t="s">
        <v>28</v>
      </c>
      <c r="DM35" s="9" t="s">
        <v>29</v>
      </c>
      <c r="DN35" s="14"/>
      <c r="DO35" s="14"/>
      <c r="DP35" s="1"/>
      <c r="DQ35" s="1"/>
      <c r="DR35" s="1"/>
      <c r="DS35" s="1"/>
      <c r="DT35" s="1"/>
      <c r="DU35" s="1"/>
      <c r="DV35" s="11" t="s">
        <v>19</v>
      </c>
      <c r="DW35" s="11" t="s">
        <v>20</v>
      </c>
      <c r="DX35" s="12" t="s">
        <v>21</v>
      </c>
      <c r="DY35" s="13" t="s">
        <v>8</v>
      </c>
      <c r="DZ35" s="11" t="s">
        <v>22</v>
      </c>
      <c r="EA35" s="11" t="s">
        <v>23</v>
      </c>
      <c r="EB35" s="11" t="s">
        <v>24</v>
      </c>
      <c r="EC35" s="7" t="s">
        <v>25</v>
      </c>
      <c r="ED35" s="11" t="s">
        <v>26</v>
      </c>
      <c r="EE35" s="11" t="s">
        <v>27</v>
      </c>
      <c r="EF35" s="8" t="s">
        <v>28</v>
      </c>
      <c r="EG35" s="9" t="s">
        <v>29</v>
      </c>
      <c r="EH35" s="14"/>
      <c r="EI35" s="14"/>
    </row>
    <row r="36" s="1" customFormat="1" customHeight="1" spans="6:139">
      <c r="F36" s="11">
        <v>2171</v>
      </c>
      <c r="G36" s="11">
        <v>0.65</v>
      </c>
      <c r="H36" s="12">
        <v>1.35</v>
      </c>
      <c r="I36" s="13">
        <f t="shared" ref="I36:I44" si="101">F36*G36*H36</f>
        <v>1905.0525</v>
      </c>
      <c r="J36" s="11">
        <v>3</v>
      </c>
      <c r="K36" s="11">
        <v>440</v>
      </c>
      <c r="L36" s="11">
        <v>1.33</v>
      </c>
      <c r="M36" s="16">
        <f t="shared" ref="M36:M44" si="102">1+6*K36/(K36+2000)+L36</f>
        <v>3.41196721311475</v>
      </c>
      <c r="N36" s="11">
        <v>0.97</v>
      </c>
      <c r="O36" s="11">
        <v>2.11</v>
      </c>
      <c r="P36" s="8">
        <f t="shared" ref="P36:P44" si="103">1+N36*O36</f>
        <v>3.0467</v>
      </c>
      <c r="Q36" s="9">
        <v>1.15</v>
      </c>
      <c r="R36" s="17">
        <v>1</v>
      </c>
      <c r="S36" s="18">
        <f t="shared" ref="S36:S44" si="104">I36*J36*Q36*P36*M36*R36</f>
        <v>68322.002267933</v>
      </c>
      <c r="Z36" s="11">
        <v>2171</v>
      </c>
      <c r="AA36" s="11">
        <v>0.65</v>
      </c>
      <c r="AB36" s="12">
        <v>1.35</v>
      </c>
      <c r="AC36" s="13">
        <f t="shared" ref="AC36:AC44" si="105">Z36*AA36*AB36</f>
        <v>1905.0525</v>
      </c>
      <c r="AD36" s="11">
        <v>3</v>
      </c>
      <c r="AE36" s="11">
        <v>440</v>
      </c>
      <c r="AF36" s="11">
        <v>1.33</v>
      </c>
      <c r="AG36" s="16">
        <f t="shared" ref="AG36:AG44" si="106">1+6*AE36/(AE36+2000)+AF36</f>
        <v>3.41196721311475</v>
      </c>
      <c r="AH36" s="11">
        <v>0.97</v>
      </c>
      <c r="AI36" s="11">
        <v>2.11</v>
      </c>
      <c r="AJ36" s="8">
        <f t="shared" ref="AJ36:AJ44" si="107">1+AH36*AI36</f>
        <v>3.0467</v>
      </c>
      <c r="AK36" s="9">
        <v>1.15</v>
      </c>
      <c r="AL36" s="17">
        <v>1</v>
      </c>
      <c r="AM36" s="18">
        <f t="shared" ref="AM36:AM44" si="108">AC36*AD36*AK36*AJ36*AG36*AL36</f>
        <v>68322.002267933</v>
      </c>
      <c r="AT36" s="11">
        <v>2171</v>
      </c>
      <c r="AU36" s="11">
        <v>0.65</v>
      </c>
      <c r="AV36" s="12">
        <v>1.35</v>
      </c>
      <c r="AW36" s="13">
        <f t="shared" ref="AW36:AW44" si="109">AT36*AU36*AV36</f>
        <v>1905.0525</v>
      </c>
      <c r="AX36" s="11">
        <v>3</v>
      </c>
      <c r="AY36" s="11">
        <v>440</v>
      </c>
      <c r="AZ36" s="11">
        <v>1.33</v>
      </c>
      <c r="BA36" s="16">
        <f t="shared" ref="BA36:BA44" si="110">1+6*AY36/(AY36+2000)+AZ36</f>
        <v>3.41196721311475</v>
      </c>
      <c r="BB36" s="11">
        <v>0.97</v>
      </c>
      <c r="BC36" s="11">
        <v>2.11</v>
      </c>
      <c r="BD36" s="8">
        <f t="shared" ref="BD36:BD44" si="111">1+BB36*BC36</f>
        <v>3.0467</v>
      </c>
      <c r="BE36" s="9">
        <v>1.15</v>
      </c>
      <c r="BF36" s="17">
        <v>1.015</v>
      </c>
      <c r="BG36" s="18">
        <f t="shared" ref="BG36:BG44" si="112">AW36*AX36*BE36*BD36*BA36*BF36</f>
        <v>69346.8323019519</v>
      </c>
      <c r="BN36" s="11">
        <v>2171</v>
      </c>
      <c r="BO36" s="11">
        <v>0.65</v>
      </c>
      <c r="BP36" s="12">
        <v>1.35</v>
      </c>
      <c r="BQ36" s="13">
        <f t="shared" ref="BQ36:BQ44" si="113">BN36*BO36*BP36</f>
        <v>1905.0525</v>
      </c>
      <c r="BR36" s="11">
        <v>3</v>
      </c>
      <c r="BS36" s="11">
        <v>440</v>
      </c>
      <c r="BT36" s="11">
        <v>1.33</v>
      </c>
      <c r="BU36" s="16">
        <f t="shared" ref="BU36:BU44" si="114">1+6*BS36/(BS36+2000)+BT36</f>
        <v>3.41196721311475</v>
      </c>
      <c r="BV36" s="11">
        <v>0.97</v>
      </c>
      <c r="BW36" s="11">
        <v>2.11</v>
      </c>
      <c r="BX36" s="8">
        <f t="shared" ref="BX36:BX44" si="115">1+BV36*BW36</f>
        <v>3.0467</v>
      </c>
      <c r="BY36" s="9">
        <v>1.15</v>
      </c>
      <c r="BZ36" s="17">
        <v>1.015</v>
      </c>
      <c r="CA36" s="18">
        <f t="shared" ref="CA36:CA44" si="116">BQ36*BR36*BY36*BX36*BU36*BZ36</f>
        <v>69346.8323019519</v>
      </c>
      <c r="CH36" s="11">
        <v>2171</v>
      </c>
      <c r="CI36" s="11">
        <v>0.65</v>
      </c>
      <c r="CJ36" s="12">
        <v>1.35</v>
      </c>
      <c r="CK36" s="13">
        <f t="shared" ref="CK36:CK44" si="117">CH36*CI36*CJ36</f>
        <v>1905.0525</v>
      </c>
      <c r="CL36" s="11">
        <v>3</v>
      </c>
      <c r="CM36" s="11">
        <v>440</v>
      </c>
      <c r="CN36" s="11">
        <v>1.33</v>
      </c>
      <c r="CO36" s="16">
        <f t="shared" ref="CO36:CO44" si="118">1+6*CM36/(CM36+2000)+CN36</f>
        <v>3.41196721311475</v>
      </c>
      <c r="CP36" s="11">
        <v>0.97</v>
      </c>
      <c r="CQ36" s="11">
        <v>2.11</v>
      </c>
      <c r="CR36" s="8">
        <f t="shared" ref="CR36:CR44" si="119">1+CP36*CQ36</f>
        <v>3.0467</v>
      </c>
      <c r="CS36" s="9">
        <v>1.15</v>
      </c>
      <c r="CT36" s="17">
        <v>1.085</v>
      </c>
      <c r="CU36" s="18">
        <f t="shared" ref="CU36:CU44" si="120">CK36*CL36*CS36*CR36*CO36*CT36</f>
        <v>74129.3724607073</v>
      </c>
      <c r="DB36" s="11">
        <v>2171</v>
      </c>
      <c r="DC36" s="11">
        <v>0.65</v>
      </c>
      <c r="DD36" s="12">
        <v>1.35</v>
      </c>
      <c r="DE36" s="13">
        <f t="shared" ref="DE36:DE44" si="121">DB36*DC36*DD36</f>
        <v>1905.0525</v>
      </c>
      <c r="DF36" s="11">
        <v>3</v>
      </c>
      <c r="DG36" s="11">
        <v>440</v>
      </c>
      <c r="DH36" s="11">
        <v>1.33</v>
      </c>
      <c r="DI36" s="16">
        <f t="shared" ref="DI36:DI44" si="122">1+6*DG36/(DG36+2000)+DH36</f>
        <v>3.41196721311475</v>
      </c>
      <c r="DJ36" s="11">
        <v>0.97</v>
      </c>
      <c r="DK36" s="11">
        <v>2.11</v>
      </c>
      <c r="DL36" s="8">
        <f t="shared" ref="DL36:DL44" si="123">1+DJ36*DK36</f>
        <v>3.0467</v>
      </c>
      <c r="DM36" s="9">
        <v>1.15</v>
      </c>
      <c r="DN36" s="17">
        <v>1.085</v>
      </c>
      <c r="DO36" s="18">
        <f t="shared" ref="DO36:DO44" si="124">DE36*DF36*DM36*DL36*DI36*DN36</f>
        <v>74129.3724607073</v>
      </c>
      <c r="DV36" s="11">
        <v>2171</v>
      </c>
      <c r="DW36" s="11">
        <v>0.65</v>
      </c>
      <c r="DX36" s="12">
        <v>1.35</v>
      </c>
      <c r="DY36" s="13">
        <f t="shared" ref="DY36:DY44" si="125">DV36*DW36*DX36</f>
        <v>1905.0525</v>
      </c>
      <c r="DZ36" s="11">
        <v>3</v>
      </c>
      <c r="EA36" s="11">
        <v>440</v>
      </c>
      <c r="EB36" s="11">
        <v>1.42</v>
      </c>
      <c r="EC36" s="16">
        <f t="shared" ref="EC36:EC44" si="126">1+6*EA36/(EA36+2000)+EB36</f>
        <v>3.50196721311475</v>
      </c>
      <c r="ED36" s="11">
        <v>0.97</v>
      </c>
      <c r="EE36" s="11">
        <v>2.91</v>
      </c>
      <c r="EF36" s="8">
        <f t="shared" ref="EF36:EF44" si="127">1+ED36*EE36</f>
        <v>3.8227</v>
      </c>
      <c r="EG36" s="9">
        <v>1.15</v>
      </c>
      <c r="EH36" s="17">
        <v>1.2</v>
      </c>
      <c r="EI36" s="18">
        <f t="shared" ref="EI36:EI44" si="128">DY36*DZ36*EG36*EF36*EC36*EH36</f>
        <v>105581.926474104</v>
      </c>
    </row>
    <row r="37" s="1" customFormat="1" customHeight="1" spans="6:139">
      <c r="F37" s="11">
        <v>2171</v>
      </c>
      <c r="G37" s="11">
        <v>0.65</v>
      </c>
      <c r="H37" s="12">
        <v>1.35</v>
      </c>
      <c r="I37" s="13">
        <f t="shared" si="101"/>
        <v>1905.0525</v>
      </c>
      <c r="J37" s="11">
        <v>3</v>
      </c>
      <c r="K37" s="11">
        <v>440</v>
      </c>
      <c r="L37" s="11">
        <v>1.33</v>
      </c>
      <c r="M37" s="16">
        <f t="shared" si="102"/>
        <v>3.41196721311475</v>
      </c>
      <c r="N37" s="11">
        <v>0.97</v>
      </c>
      <c r="O37" s="11">
        <v>2.11</v>
      </c>
      <c r="P37" s="8">
        <f t="shared" si="103"/>
        <v>3.0467</v>
      </c>
      <c r="Q37" s="9">
        <v>1.15</v>
      </c>
      <c r="R37" s="17">
        <v>1</v>
      </c>
      <c r="S37" s="18">
        <f t="shared" si="104"/>
        <v>68322.002267933</v>
      </c>
      <c r="Z37" s="11">
        <v>2171</v>
      </c>
      <c r="AA37" s="11">
        <v>0.65</v>
      </c>
      <c r="AB37" s="12">
        <v>1.35</v>
      </c>
      <c r="AC37" s="13">
        <f t="shared" si="105"/>
        <v>1905.0525</v>
      </c>
      <c r="AD37" s="11">
        <v>3</v>
      </c>
      <c r="AE37" s="11">
        <v>440</v>
      </c>
      <c r="AF37" s="11">
        <v>1.33</v>
      </c>
      <c r="AG37" s="16">
        <f t="shared" si="106"/>
        <v>3.41196721311475</v>
      </c>
      <c r="AH37" s="11">
        <v>0.97</v>
      </c>
      <c r="AI37" s="11">
        <v>2.11</v>
      </c>
      <c r="AJ37" s="8">
        <f t="shared" si="107"/>
        <v>3.0467</v>
      </c>
      <c r="AK37" s="9">
        <v>1.15</v>
      </c>
      <c r="AL37" s="17">
        <v>1</v>
      </c>
      <c r="AM37" s="18">
        <f t="shared" si="108"/>
        <v>68322.002267933</v>
      </c>
      <c r="AT37" s="11">
        <v>2171</v>
      </c>
      <c r="AU37" s="11">
        <v>0.65</v>
      </c>
      <c r="AV37" s="12">
        <v>1.35</v>
      </c>
      <c r="AW37" s="13">
        <f t="shared" si="109"/>
        <v>1905.0525</v>
      </c>
      <c r="AX37" s="11">
        <v>3</v>
      </c>
      <c r="AY37" s="11">
        <v>440</v>
      </c>
      <c r="AZ37" s="11">
        <v>1.33</v>
      </c>
      <c r="BA37" s="16">
        <f t="shared" si="110"/>
        <v>3.41196721311475</v>
      </c>
      <c r="BB37" s="11">
        <v>0.97</v>
      </c>
      <c r="BC37" s="11">
        <v>2.11</v>
      </c>
      <c r="BD37" s="8">
        <f t="shared" si="111"/>
        <v>3.0467</v>
      </c>
      <c r="BE37" s="9">
        <v>1.15</v>
      </c>
      <c r="BF37" s="17">
        <v>1.015</v>
      </c>
      <c r="BG37" s="18">
        <f t="shared" si="112"/>
        <v>69346.8323019519</v>
      </c>
      <c r="BN37" s="11">
        <v>2171</v>
      </c>
      <c r="BO37" s="11">
        <v>0.65</v>
      </c>
      <c r="BP37" s="12">
        <v>1.35</v>
      </c>
      <c r="BQ37" s="13">
        <f t="shared" si="113"/>
        <v>1905.0525</v>
      </c>
      <c r="BR37" s="11">
        <v>3</v>
      </c>
      <c r="BS37" s="11">
        <v>440</v>
      </c>
      <c r="BT37" s="11">
        <v>1.33</v>
      </c>
      <c r="BU37" s="16">
        <f t="shared" si="114"/>
        <v>3.41196721311475</v>
      </c>
      <c r="BV37" s="11">
        <v>0.97</v>
      </c>
      <c r="BW37" s="11">
        <v>2.11</v>
      </c>
      <c r="BX37" s="8">
        <f t="shared" si="115"/>
        <v>3.0467</v>
      </c>
      <c r="BY37" s="9">
        <v>1.15</v>
      </c>
      <c r="BZ37" s="17">
        <v>1.015</v>
      </c>
      <c r="CA37" s="18">
        <f t="shared" si="116"/>
        <v>69346.8323019519</v>
      </c>
      <c r="CH37" s="11">
        <v>2171</v>
      </c>
      <c r="CI37" s="11">
        <v>0.65</v>
      </c>
      <c r="CJ37" s="12">
        <v>1.35</v>
      </c>
      <c r="CK37" s="13">
        <f t="shared" si="117"/>
        <v>1905.0525</v>
      </c>
      <c r="CL37" s="11">
        <v>3</v>
      </c>
      <c r="CM37" s="11">
        <v>440</v>
      </c>
      <c r="CN37" s="11">
        <v>1.33</v>
      </c>
      <c r="CO37" s="16">
        <f t="shared" si="118"/>
        <v>3.41196721311475</v>
      </c>
      <c r="CP37" s="11">
        <v>0.97</v>
      </c>
      <c r="CQ37" s="11">
        <v>2.11</v>
      </c>
      <c r="CR37" s="8">
        <f t="shared" si="119"/>
        <v>3.0467</v>
      </c>
      <c r="CS37" s="9">
        <v>1.15</v>
      </c>
      <c r="CT37" s="17">
        <v>1.085</v>
      </c>
      <c r="CU37" s="18">
        <f t="shared" si="120"/>
        <v>74129.3724607073</v>
      </c>
      <c r="DB37" s="11">
        <v>2171</v>
      </c>
      <c r="DC37" s="11">
        <v>0.65</v>
      </c>
      <c r="DD37" s="12">
        <v>1.35</v>
      </c>
      <c r="DE37" s="13">
        <f t="shared" si="121"/>
        <v>1905.0525</v>
      </c>
      <c r="DF37" s="11">
        <v>3</v>
      </c>
      <c r="DG37" s="11">
        <v>440</v>
      </c>
      <c r="DH37" s="11">
        <v>1.33</v>
      </c>
      <c r="DI37" s="16">
        <f t="shared" si="122"/>
        <v>3.41196721311475</v>
      </c>
      <c r="DJ37" s="11">
        <v>0.97</v>
      </c>
      <c r="DK37" s="11">
        <v>2.11</v>
      </c>
      <c r="DL37" s="8">
        <f t="shared" si="123"/>
        <v>3.0467</v>
      </c>
      <c r="DM37" s="9">
        <v>1.15</v>
      </c>
      <c r="DN37" s="17">
        <v>1.085</v>
      </c>
      <c r="DO37" s="18">
        <f t="shared" si="124"/>
        <v>74129.3724607073</v>
      </c>
      <c r="DV37" s="11">
        <v>2171</v>
      </c>
      <c r="DW37" s="11">
        <v>0.65</v>
      </c>
      <c r="DX37" s="12">
        <v>1.35</v>
      </c>
      <c r="DY37" s="13">
        <f t="shared" si="125"/>
        <v>1905.0525</v>
      </c>
      <c r="DZ37" s="11">
        <v>3</v>
      </c>
      <c r="EA37" s="11">
        <v>440</v>
      </c>
      <c r="EB37" s="11">
        <v>1.42</v>
      </c>
      <c r="EC37" s="16">
        <f t="shared" si="126"/>
        <v>3.50196721311475</v>
      </c>
      <c r="ED37" s="11">
        <v>0.97</v>
      </c>
      <c r="EE37" s="11">
        <v>2.91</v>
      </c>
      <c r="EF37" s="8">
        <f t="shared" si="127"/>
        <v>3.8227</v>
      </c>
      <c r="EG37" s="9">
        <v>1.15</v>
      </c>
      <c r="EH37" s="17">
        <v>1.2</v>
      </c>
      <c r="EI37" s="18">
        <f t="shared" si="128"/>
        <v>105581.926474104</v>
      </c>
    </row>
    <row r="38" s="1" customFormat="1" customHeight="1" spans="6:139">
      <c r="F38" s="11">
        <v>2171</v>
      </c>
      <c r="G38" s="11">
        <v>0.65</v>
      </c>
      <c r="H38" s="12">
        <v>1.35</v>
      </c>
      <c r="I38" s="13">
        <f t="shared" si="101"/>
        <v>1905.0525</v>
      </c>
      <c r="J38" s="11">
        <v>3</v>
      </c>
      <c r="K38" s="11">
        <v>440</v>
      </c>
      <c r="L38" s="11">
        <v>1.33</v>
      </c>
      <c r="M38" s="16">
        <f t="shared" si="102"/>
        <v>3.41196721311475</v>
      </c>
      <c r="N38" s="11">
        <v>0.97</v>
      </c>
      <c r="O38" s="11">
        <v>2.11</v>
      </c>
      <c r="P38" s="8">
        <f t="shared" si="103"/>
        <v>3.0467</v>
      </c>
      <c r="Q38" s="9">
        <v>1.15</v>
      </c>
      <c r="R38" s="17">
        <v>1</v>
      </c>
      <c r="S38" s="18">
        <f t="shared" si="104"/>
        <v>68322.002267933</v>
      </c>
      <c r="Z38" s="11">
        <v>2171</v>
      </c>
      <c r="AA38" s="11">
        <v>0.65</v>
      </c>
      <c r="AB38" s="12">
        <v>1.35</v>
      </c>
      <c r="AC38" s="13">
        <f t="shared" si="105"/>
        <v>1905.0525</v>
      </c>
      <c r="AD38" s="11">
        <v>3</v>
      </c>
      <c r="AE38" s="11">
        <v>440</v>
      </c>
      <c r="AF38" s="11">
        <v>1.33</v>
      </c>
      <c r="AG38" s="16">
        <f t="shared" si="106"/>
        <v>3.41196721311475</v>
      </c>
      <c r="AH38" s="11">
        <v>0.97</v>
      </c>
      <c r="AI38" s="11">
        <v>2.11</v>
      </c>
      <c r="AJ38" s="8">
        <f t="shared" si="107"/>
        <v>3.0467</v>
      </c>
      <c r="AK38" s="9">
        <v>1.15</v>
      </c>
      <c r="AL38" s="17">
        <v>1</v>
      </c>
      <c r="AM38" s="18">
        <f t="shared" si="108"/>
        <v>68322.002267933</v>
      </c>
      <c r="AT38" s="11">
        <v>2171</v>
      </c>
      <c r="AU38" s="11">
        <v>0.65</v>
      </c>
      <c r="AV38" s="12">
        <v>1.35</v>
      </c>
      <c r="AW38" s="13">
        <f t="shared" si="109"/>
        <v>1905.0525</v>
      </c>
      <c r="AX38" s="11">
        <v>3</v>
      </c>
      <c r="AY38" s="11">
        <v>440</v>
      </c>
      <c r="AZ38" s="11">
        <v>1.33</v>
      </c>
      <c r="BA38" s="16">
        <f t="shared" si="110"/>
        <v>3.41196721311475</v>
      </c>
      <c r="BB38" s="11">
        <v>0.97</v>
      </c>
      <c r="BC38" s="11">
        <v>2.11</v>
      </c>
      <c r="BD38" s="8">
        <f t="shared" si="111"/>
        <v>3.0467</v>
      </c>
      <c r="BE38" s="9">
        <v>1.15</v>
      </c>
      <c r="BF38" s="17">
        <v>1.015</v>
      </c>
      <c r="BG38" s="18">
        <f t="shared" si="112"/>
        <v>69346.8323019519</v>
      </c>
      <c r="BN38" s="11">
        <v>2171</v>
      </c>
      <c r="BO38" s="11">
        <v>0.65</v>
      </c>
      <c r="BP38" s="12">
        <v>1.35</v>
      </c>
      <c r="BQ38" s="13">
        <f t="shared" si="113"/>
        <v>1905.0525</v>
      </c>
      <c r="BR38" s="11">
        <v>3</v>
      </c>
      <c r="BS38" s="11">
        <v>440</v>
      </c>
      <c r="BT38" s="11">
        <v>1.33</v>
      </c>
      <c r="BU38" s="16">
        <f t="shared" si="114"/>
        <v>3.41196721311475</v>
      </c>
      <c r="BV38" s="11">
        <v>0.97</v>
      </c>
      <c r="BW38" s="11">
        <v>2.11</v>
      </c>
      <c r="BX38" s="8">
        <f t="shared" si="115"/>
        <v>3.0467</v>
      </c>
      <c r="BY38" s="9">
        <v>1.15</v>
      </c>
      <c r="BZ38" s="17">
        <v>1.015</v>
      </c>
      <c r="CA38" s="18">
        <f t="shared" si="116"/>
        <v>69346.8323019519</v>
      </c>
      <c r="CH38" s="11">
        <v>2171</v>
      </c>
      <c r="CI38" s="11">
        <v>0.65</v>
      </c>
      <c r="CJ38" s="12">
        <v>1.35</v>
      </c>
      <c r="CK38" s="13">
        <f t="shared" si="117"/>
        <v>1905.0525</v>
      </c>
      <c r="CL38" s="11">
        <v>3</v>
      </c>
      <c r="CM38" s="11">
        <v>440</v>
      </c>
      <c r="CN38" s="11">
        <v>1.33</v>
      </c>
      <c r="CO38" s="16">
        <f t="shared" si="118"/>
        <v>3.41196721311475</v>
      </c>
      <c r="CP38" s="11">
        <v>0.97</v>
      </c>
      <c r="CQ38" s="11">
        <v>2.11</v>
      </c>
      <c r="CR38" s="8">
        <f t="shared" si="119"/>
        <v>3.0467</v>
      </c>
      <c r="CS38" s="9">
        <v>1.15</v>
      </c>
      <c r="CT38" s="17">
        <v>1.085</v>
      </c>
      <c r="CU38" s="18">
        <f t="shared" si="120"/>
        <v>74129.3724607073</v>
      </c>
      <c r="DB38" s="11">
        <v>2171</v>
      </c>
      <c r="DC38" s="11">
        <v>0.65</v>
      </c>
      <c r="DD38" s="12">
        <v>1.35</v>
      </c>
      <c r="DE38" s="13">
        <f t="shared" si="121"/>
        <v>1905.0525</v>
      </c>
      <c r="DF38" s="11">
        <v>3</v>
      </c>
      <c r="DG38" s="11">
        <v>440</v>
      </c>
      <c r="DH38" s="11">
        <v>1.33</v>
      </c>
      <c r="DI38" s="16">
        <f t="shared" si="122"/>
        <v>3.41196721311475</v>
      </c>
      <c r="DJ38" s="11">
        <v>0.97</v>
      </c>
      <c r="DK38" s="11">
        <v>2.11</v>
      </c>
      <c r="DL38" s="8">
        <f t="shared" si="123"/>
        <v>3.0467</v>
      </c>
      <c r="DM38" s="9">
        <v>1.15</v>
      </c>
      <c r="DN38" s="17">
        <v>1.085</v>
      </c>
      <c r="DO38" s="18">
        <f t="shared" si="124"/>
        <v>74129.3724607073</v>
      </c>
      <c r="DV38" s="11">
        <v>2171</v>
      </c>
      <c r="DW38" s="11">
        <v>0.65</v>
      </c>
      <c r="DX38" s="12">
        <v>1.35</v>
      </c>
      <c r="DY38" s="13">
        <f t="shared" si="125"/>
        <v>1905.0525</v>
      </c>
      <c r="DZ38" s="11">
        <v>3</v>
      </c>
      <c r="EA38" s="11">
        <v>440</v>
      </c>
      <c r="EB38" s="11">
        <v>1.42</v>
      </c>
      <c r="EC38" s="16">
        <f t="shared" si="126"/>
        <v>3.50196721311475</v>
      </c>
      <c r="ED38" s="11">
        <v>0.97</v>
      </c>
      <c r="EE38" s="11">
        <v>2.91</v>
      </c>
      <c r="EF38" s="8">
        <f t="shared" si="127"/>
        <v>3.8227</v>
      </c>
      <c r="EG38" s="9">
        <v>1.15</v>
      </c>
      <c r="EH38" s="17">
        <v>1.2</v>
      </c>
      <c r="EI38" s="18">
        <f t="shared" si="128"/>
        <v>105581.926474104</v>
      </c>
    </row>
    <row r="39" s="1" customFormat="1" customHeight="1" spans="6:139">
      <c r="F39" s="11">
        <v>2171</v>
      </c>
      <c r="G39" s="11">
        <v>0.65</v>
      </c>
      <c r="H39" s="12">
        <v>1.35</v>
      </c>
      <c r="I39" s="13">
        <f t="shared" si="101"/>
        <v>1905.0525</v>
      </c>
      <c r="J39" s="11">
        <v>3</v>
      </c>
      <c r="K39" s="11">
        <v>440</v>
      </c>
      <c r="L39" s="11">
        <v>1.33</v>
      </c>
      <c r="M39" s="16">
        <f t="shared" si="102"/>
        <v>3.41196721311475</v>
      </c>
      <c r="N39" s="11">
        <v>0.97</v>
      </c>
      <c r="O39" s="11">
        <v>2.11</v>
      </c>
      <c r="P39" s="8">
        <f t="shared" si="103"/>
        <v>3.0467</v>
      </c>
      <c r="Q39" s="9">
        <v>1.15</v>
      </c>
      <c r="R39" s="17">
        <v>1</v>
      </c>
      <c r="S39" s="18">
        <f t="shared" si="104"/>
        <v>68322.002267933</v>
      </c>
      <c r="Z39" s="11">
        <v>2171</v>
      </c>
      <c r="AA39" s="11">
        <v>0.65</v>
      </c>
      <c r="AB39" s="12">
        <v>1.35</v>
      </c>
      <c r="AC39" s="13">
        <f t="shared" si="105"/>
        <v>1905.0525</v>
      </c>
      <c r="AD39" s="11">
        <v>3</v>
      </c>
      <c r="AE39" s="11">
        <v>440</v>
      </c>
      <c r="AF39" s="11">
        <v>1.33</v>
      </c>
      <c r="AG39" s="16">
        <f t="shared" si="106"/>
        <v>3.41196721311475</v>
      </c>
      <c r="AH39" s="11">
        <v>0.97</v>
      </c>
      <c r="AI39" s="11">
        <v>2.11</v>
      </c>
      <c r="AJ39" s="8">
        <f t="shared" si="107"/>
        <v>3.0467</v>
      </c>
      <c r="AK39" s="9">
        <v>1.15</v>
      </c>
      <c r="AL39" s="17">
        <v>1</v>
      </c>
      <c r="AM39" s="18">
        <f t="shared" si="108"/>
        <v>68322.002267933</v>
      </c>
      <c r="AT39" s="11">
        <v>2171</v>
      </c>
      <c r="AU39" s="11">
        <v>0.65</v>
      </c>
      <c r="AV39" s="12">
        <v>1.35</v>
      </c>
      <c r="AW39" s="13">
        <f t="shared" si="109"/>
        <v>1905.0525</v>
      </c>
      <c r="AX39" s="11">
        <v>3</v>
      </c>
      <c r="AY39" s="11">
        <v>440</v>
      </c>
      <c r="AZ39" s="11">
        <v>1.33</v>
      </c>
      <c r="BA39" s="16">
        <f t="shared" si="110"/>
        <v>3.41196721311475</v>
      </c>
      <c r="BB39" s="11">
        <v>0.97</v>
      </c>
      <c r="BC39" s="11">
        <v>2.11</v>
      </c>
      <c r="BD39" s="8">
        <f t="shared" si="111"/>
        <v>3.0467</v>
      </c>
      <c r="BE39" s="9">
        <v>1.15</v>
      </c>
      <c r="BF39" s="17">
        <v>1.015</v>
      </c>
      <c r="BG39" s="18">
        <f t="shared" si="112"/>
        <v>69346.8323019519</v>
      </c>
      <c r="BN39" s="11">
        <v>2171</v>
      </c>
      <c r="BO39" s="11">
        <v>0.65</v>
      </c>
      <c r="BP39" s="12">
        <v>1.35</v>
      </c>
      <c r="BQ39" s="13">
        <f t="shared" si="113"/>
        <v>1905.0525</v>
      </c>
      <c r="BR39" s="11">
        <v>3</v>
      </c>
      <c r="BS39" s="11">
        <v>440</v>
      </c>
      <c r="BT39" s="11">
        <v>1.33</v>
      </c>
      <c r="BU39" s="16">
        <f t="shared" si="114"/>
        <v>3.41196721311475</v>
      </c>
      <c r="BV39" s="11">
        <v>0.97</v>
      </c>
      <c r="BW39" s="11">
        <v>2.11</v>
      </c>
      <c r="BX39" s="8">
        <f t="shared" si="115"/>
        <v>3.0467</v>
      </c>
      <c r="BY39" s="9">
        <v>1.15</v>
      </c>
      <c r="BZ39" s="17">
        <v>1.015</v>
      </c>
      <c r="CA39" s="18">
        <f t="shared" si="116"/>
        <v>69346.8323019519</v>
      </c>
      <c r="CH39" s="11">
        <v>2171</v>
      </c>
      <c r="CI39" s="11">
        <v>0.65</v>
      </c>
      <c r="CJ39" s="12">
        <v>1.35</v>
      </c>
      <c r="CK39" s="13">
        <f t="shared" si="117"/>
        <v>1905.0525</v>
      </c>
      <c r="CL39" s="11">
        <v>3</v>
      </c>
      <c r="CM39" s="11">
        <v>440</v>
      </c>
      <c r="CN39" s="11">
        <v>1.33</v>
      </c>
      <c r="CO39" s="16">
        <f t="shared" si="118"/>
        <v>3.41196721311475</v>
      </c>
      <c r="CP39" s="11">
        <v>0.97</v>
      </c>
      <c r="CQ39" s="11">
        <v>2.11</v>
      </c>
      <c r="CR39" s="8">
        <f t="shared" si="119"/>
        <v>3.0467</v>
      </c>
      <c r="CS39" s="9">
        <v>1.15</v>
      </c>
      <c r="CT39" s="17">
        <v>1.085</v>
      </c>
      <c r="CU39" s="18">
        <f t="shared" si="120"/>
        <v>74129.3724607073</v>
      </c>
      <c r="DB39" s="11">
        <v>2171</v>
      </c>
      <c r="DC39" s="11">
        <v>0.65</v>
      </c>
      <c r="DD39" s="12">
        <v>1.35</v>
      </c>
      <c r="DE39" s="13">
        <f t="shared" si="121"/>
        <v>1905.0525</v>
      </c>
      <c r="DF39" s="11">
        <v>3</v>
      </c>
      <c r="DG39" s="11">
        <v>440</v>
      </c>
      <c r="DH39" s="11">
        <v>1.33</v>
      </c>
      <c r="DI39" s="16">
        <f t="shared" si="122"/>
        <v>3.41196721311475</v>
      </c>
      <c r="DJ39" s="11">
        <v>0.97</v>
      </c>
      <c r="DK39" s="11">
        <v>2.11</v>
      </c>
      <c r="DL39" s="8">
        <f t="shared" si="123"/>
        <v>3.0467</v>
      </c>
      <c r="DM39" s="9">
        <v>1.15</v>
      </c>
      <c r="DN39" s="17">
        <v>1.085</v>
      </c>
      <c r="DO39" s="18">
        <f t="shared" si="124"/>
        <v>74129.3724607073</v>
      </c>
      <c r="DV39" s="11">
        <v>2171</v>
      </c>
      <c r="DW39" s="11">
        <v>0.65</v>
      </c>
      <c r="DX39" s="12">
        <v>1.35</v>
      </c>
      <c r="DY39" s="13">
        <f t="shared" si="125"/>
        <v>1905.0525</v>
      </c>
      <c r="DZ39" s="11">
        <v>3</v>
      </c>
      <c r="EA39" s="11">
        <v>440</v>
      </c>
      <c r="EB39" s="11">
        <v>1.42</v>
      </c>
      <c r="EC39" s="16">
        <f t="shared" si="126"/>
        <v>3.50196721311475</v>
      </c>
      <c r="ED39" s="11">
        <v>0.97</v>
      </c>
      <c r="EE39" s="11">
        <v>2.91</v>
      </c>
      <c r="EF39" s="8">
        <f t="shared" si="127"/>
        <v>3.8227</v>
      </c>
      <c r="EG39" s="9">
        <v>1.15</v>
      </c>
      <c r="EH39" s="17">
        <v>1.2</v>
      </c>
      <c r="EI39" s="18">
        <f t="shared" si="128"/>
        <v>105581.926474104</v>
      </c>
    </row>
    <row r="40" s="1" customFormat="1" customHeight="1" spans="6:139">
      <c r="F40" s="11">
        <v>2171</v>
      </c>
      <c r="G40" s="11">
        <v>0.65</v>
      </c>
      <c r="H40" s="12">
        <v>1.35</v>
      </c>
      <c r="I40" s="13">
        <f t="shared" si="101"/>
        <v>1905.0525</v>
      </c>
      <c r="J40" s="11">
        <v>3</v>
      </c>
      <c r="K40" s="11">
        <v>440</v>
      </c>
      <c r="L40" s="11">
        <v>1.33</v>
      </c>
      <c r="M40" s="16">
        <f t="shared" si="102"/>
        <v>3.41196721311475</v>
      </c>
      <c r="N40" s="11">
        <v>0.97</v>
      </c>
      <c r="O40" s="11">
        <v>2.11</v>
      </c>
      <c r="P40" s="8">
        <f t="shared" si="103"/>
        <v>3.0467</v>
      </c>
      <c r="Q40" s="9">
        <v>1.15</v>
      </c>
      <c r="R40" s="17">
        <v>1</v>
      </c>
      <c r="S40" s="18">
        <f t="shared" si="104"/>
        <v>68322.002267933</v>
      </c>
      <c r="Z40" s="11">
        <v>2171</v>
      </c>
      <c r="AA40" s="11">
        <v>0.65</v>
      </c>
      <c r="AB40" s="12">
        <v>1.35</v>
      </c>
      <c r="AC40" s="13">
        <f t="shared" si="105"/>
        <v>1905.0525</v>
      </c>
      <c r="AD40" s="11">
        <v>3</v>
      </c>
      <c r="AE40" s="11">
        <v>440</v>
      </c>
      <c r="AF40" s="11">
        <v>1.33</v>
      </c>
      <c r="AG40" s="16">
        <f t="shared" si="106"/>
        <v>3.41196721311475</v>
      </c>
      <c r="AH40" s="11">
        <v>0.97</v>
      </c>
      <c r="AI40" s="11">
        <v>2.11</v>
      </c>
      <c r="AJ40" s="8">
        <f t="shared" si="107"/>
        <v>3.0467</v>
      </c>
      <c r="AK40" s="9">
        <v>1.15</v>
      </c>
      <c r="AL40" s="17">
        <v>1</v>
      </c>
      <c r="AM40" s="18">
        <f t="shared" si="108"/>
        <v>68322.002267933</v>
      </c>
      <c r="AT40" s="11">
        <v>2171</v>
      </c>
      <c r="AU40" s="11">
        <v>0.65</v>
      </c>
      <c r="AV40" s="12">
        <v>1.35</v>
      </c>
      <c r="AW40" s="13">
        <f t="shared" si="109"/>
        <v>1905.0525</v>
      </c>
      <c r="AX40" s="11">
        <v>3</v>
      </c>
      <c r="AY40" s="11">
        <v>440</v>
      </c>
      <c r="AZ40" s="11">
        <v>1.33</v>
      </c>
      <c r="BA40" s="16">
        <f t="shared" si="110"/>
        <v>3.41196721311475</v>
      </c>
      <c r="BB40" s="11">
        <v>0.97</v>
      </c>
      <c r="BC40" s="11">
        <v>2.11</v>
      </c>
      <c r="BD40" s="8">
        <f t="shared" si="111"/>
        <v>3.0467</v>
      </c>
      <c r="BE40" s="9">
        <v>1.15</v>
      </c>
      <c r="BF40" s="17">
        <v>1.015</v>
      </c>
      <c r="BG40" s="18">
        <f t="shared" si="112"/>
        <v>69346.8323019519</v>
      </c>
      <c r="BN40" s="11">
        <v>2171</v>
      </c>
      <c r="BO40" s="11">
        <v>0.65</v>
      </c>
      <c r="BP40" s="12">
        <v>1.35</v>
      </c>
      <c r="BQ40" s="13">
        <f t="shared" si="113"/>
        <v>1905.0525</v>
      </c>
      <c r="BR40" s="11">
        <v>3</v>
      </c>
      <c r="BS40" s="11">
        <v>440</v>
      </c>
      <c r="BT40" s="11">
        <v>1.33</v>
      </c>
      <c r="BU40" s="16">
        <f t="shared" si="114"/>
        <v>3.41196721311475</v>
      </c>
      <c r="BV40" s="11">
        <v>0.97</v>
      </c>
      <c r="BW40" s="11">
        <v>2.11</v>
      </c>
      <c r="BX40" s="8">
        <f t="shared" si="115"/>
        <v>3.0467</v>
      </c>
      <c r="BY40" s="9">
        <v>1.15</v>
      </c>
      <c r="BZ40" s="17">
        <v>1.015</v>
      </c>
      <c r="CA40" s="18">
        <f t="shared" si="116"/>
        <v>69346.8323019519</v>
      </c>
      <c r="CH40" s="11">
        <v>2171</v>
      </c>
      <c r="CI40" s="11">
        <v>0.65</v>
      </c>
      <c r="CJ40" s="12">
        <v>1.35</v>
      </c>
      <c r="CK40" s="13">
        <f t="shared" si="117"/>
        <v>1905.0525</v>
      </c>
      <c r="CL40" s="11">
        <v>3</v>
      </c>
      <c r="CM40" s="11">
        <v>440</v>
      </c>
      <c r="CN40" s="11">
        <v>1.33</v>
      </c>
      <c r="CO40" s="16">
        <f t="shared" si="118"/>
        <v>3.41196721311475</v>
      </c>
      <c r="CP40" s="11">
        <v>0.97</v>
      </c>
      <c r="CQ40" s="11">
        <v>2.11</v>
      </c>
      <c r="CR40" s="8">
        <f t="shared" si="119"/>
        <v>3.0467</v>
      </c>
      <c r="CS40" s="9">
        <v>1.15</v>
      </c>
      <c r="CT40" s="17">
        <v>1.085</v>
      </c>
      <c r="CU40" s="18">
        <f t="shared" si="120"/>
        <v>74129.3724607073</v>
      </c>
      <c r="DB40" s="11">
        <v>2171</v>
      </c>
      <c r="DC40" s="11">
        <v>0.65</v>
      </c>
      <c r="DD40" s="12">
        <v>1.35</v>
      </c>
      <c r="DE40" s="13">
        <f t="shared" si="121"/>
        <v>1905.0525</v>
      </c>
      <c r="DF40" s="11">
        <v>3</v>
      </c>
      <c r="DG40" s="11">
        <v>440</v>
      </c>
      <c r="DH40" s="11">
        <v>1.33</v>
      </c>
      <c r="DI40" s="16">
        <f t="shared" si="122"/>
        <v>3.41196721311475</v>
      </c>
      <c r="DJ40" s="11">
        <v>0.97</v>
      </c>
      <c r="DK40" s="11">
        <v>2.11</v>
      </c>
      <c r="DL40" s="8">
        <f t="shared" si="123"/>
        <v>3.0467</v>
      </c>
      <c r="DM40" s="9">
        <v>1.15</v>
      </c>
      <c r="DN40" s="17">
        <v>1.085</v>
      </c>
      <c r="DO40" s="18">
        <f t="shared" si="124"/>
        <v>74129.3724607073</v>
      </c>
      <c r="DV40" s="11">
        <v>2171</v>
      </c>
      <c r="DW40" s="11">
        <v>0.65</v>
      </c>
      <c r="DX40" s="12">
        <v>1.35</v>
      </c>
      <c r="DY40" s="13">
        <f t="shared" si="125"/>
        <v>1905.0525</v>
      </c>
      <c r="DZ40" s="11">
        <v>3</v>
      </c>
      <c r="EA40" s="11">
        <v>440</v>
      </c>
      <c r="EB40" s="11">
        <v>1.42</v>
      </c>
      <c r="EC40" s="16">
        <f t="shared" si="126"/>
        <v>3.50196721311475</v>
      </c>
      <c r="ED40" s="11">
        <v>0.97</v>
      </c>
      <c r="EE40" s="11">
        <v>2.91</v>
      </c>
      <c r="EF40" s="8">
        <f t="shared" si="127"/>
        <v>3.8227</v>
      </c>
      <c r="EG40" s="9">
        <v>1.15</v>
      </c>
      <c r="EH40" s="17">
        <v>1.2</v>
      </c>
      <c r="EI40" s="18">
        <f t="shared" si="128"/>
        <v>105581.926474104</v>
      </c>
    </row>
    <row r="41" s="1" customFormat="1" customHeight="1" spans="6:139">
      <c r="F41" s="11">
        <v>2171</v>
      </c>
      <c r="G41" s="11">
        <v>0.65</v>
      </c>
      <c r="H41" s="12">
        <v>1.35</v>
      </c>
      <c r="I41" s="13">
        <f t="shared" si="101"/>
        <v>1905.0525</v>
      </c>
      <c r="J41" s="11">
        <v>3</v>
      </c>
      <c r="K41" s="11">
        <v>190</v>
      </c>
      <c r="L41" s="11">
        <v>1.33</v>
      </c>
      <c r="M41" s="16">
        <f t="shared" si="102"/>
        <v>2.85054794520548</v>
      </c>
      <c r="N41" s="11">
        <v>0.97</v>
      </c>
      <c r="O41" s="11">
        <v>2.11</v>
      </c>
      <c r="P41" s="8">
        <f t="shared" si="103"/>
        <v>3.0467</v>
      </c>
      <c r="Q41" s="9">
        <v>0.9</v>
      </c>
      <c r="R41" s="17">
        <v>1</v>
      </c>
      <c r="S41" s="18">
        <f t="shared" si="104"/>
        <v>44671.3168835832</v>
      </c>
      <c r="Z41" s="11">
        <v>2171</v>
      </c>
      <c r="AA41" s="11">
        <v>0.65</v>
      </c>
      <c r="AB41" s="12">
        <v>1.35</v>
      </c>
      <c r="AC41" s="13">
        <f t="shared" si="105"/>
        <v>1905.0525</v>
      </c>
      <c r="AD41" s="11">
        <v>3</v>
      </c>
      <c r="AE41" s="11">
        <v>190</v>
      </c>
      <c r="AF41" s="11">
        <v>1.33</v>
      </c>
      <c r="AG41" s="16">
        <f t="shared" si="106"/>
        <v>2.85054794520548</v>
      </c>
      <c r="AH41" s="11">
        <v>0.97</v>
      </c>
      <c r="AI41" s="11">
        <v>2.11</v>
      </c>
      <c r="AJ41" s="8">
        <f t="shared" si="107"/>
        <v>3.0467</v>
      </c>
      <c r="AK41" s="9">
        <v>0.9</v>
      </c>
      <c r="AL41" s="17">
        <v>1</v>
      </c>
      <c r="AM41" s="18">
        <f t="shared" si="108"/>
        <v>44671.3168835832</v>
      </c>
      <c r="AT41" s="11">
        <v>2171</v>
      </c>
      <c r="AU41" s="11">
        <v>0.65</v>
      </c>
      <c r="AV41" s="12">
        <v>1.35</v>
      </c>
      <c r="AW41" s="13">
        <f t="shared" si="109"/>
        <v>1905.0525</v>
      </c>
      <c r="AX41" s="11">
        <v>3</v>
      </c>
      <c r="AY41" s="11">
        <v>190</v>
      </c>
      <c r="AZ41" s="11">
        <v>1.33</v>
      </c>
      <c r="BA41" s="16">
        <f t="shared" si="110"/>
        <v>2.85054794520548</v>
      </c>
      <c r="BB41" s="11">
        <v>0.97</v>
      </c>
      <c r="BC41" s="11">
        <v>2.11</v>
      </c>
      <c r="BD41" s="8">
        <f t="shared" si="111"/>
        <v>3.0467</v>
      </c>
      <c r="BE41" s="9">
        <v>0.9</v>
      </c>
      <c r="BF41" s="17">
        <v>1.015</v>
      </c>
      <c r="BG41" s="18">
        <f t="shared" si="112"/>
        <v>45341.386636837</v>
      </c>
      <c r="BN41" s="11">
        <v>2171</v>
      </c>
      <c r="BO41" s="11">
        <v>0.65</v>
      </c>
      <c r="BP41" s="12">
        <v>1.35</v>
      </c>
      <c r="BQ41" s="13">
        <f t="shared" si="113"/>
        <v>1905.0525</v>
      </c>
      <c r="BR41" s="11">
        <v>3</v>
      </c>
      <c r="BS41" s="11">
        <v>190</v>
      </c>
      <c r="BT41" s="11">
        <v>1.33</v>
      </c>
      <c r="BU41" s="16">
        <f t="shared" si="114"/>
        <v>2.85054794520548</v>
      </c>
      <c r="BV41" s="11">
        <v>0.97</v>
      </c>
      <c r="BW41" s="11">
        <v>2.11</v>
      </c>
      <c r="BX41" s="8">
        <f t="shared" si="115"/>
        <v>3.0467</v>
      </c>
      <c r="BY41" s="9">
        <v>0.9</v>
      </c>
      <c r="BZ41" s="17">
        <v>1.015</v>
      </c>
      <c r="CA41" s="18">
        <f t="shared" si="116"/>
        <v>45341.386636837</v>
      </c>
      <c r="CH41" s="11">
        <v>2171</v>
      </c>
      <c r="CI41" s="11">
        <v>0.65</v>
      </c>
      <c r="CJ41" s="12">
        <v>1.35</v>
      </c>
      <c r="CK41" s="13">
        <f t="shared" si="117"/>
        <v>1905.0525</v>
      </c>
      <c r="CL41" s="11">
        <v>3</v>
      </c>
      <c r="CM41" s="11">
        <v>190</v>
      </c>
      <c r="CN41" s="11">
        <v>1.33</v>
      </c>
      <c r="CO41" s="16">
        <f t="shared" si="118"/>
        <v>2.85054794520548</v>
      </c>
      <c r="CP41" s="11">
        <v>0.97</v>
      </c>
      <c r="CQ41" s="11">
        <v>2.11</v>
      </c>
      <c r="CR41" s="8">
        <f t="shared" si="119"/>
        <v>3.0467</v>
      </c>
      <c r="CS41" s="9">
        <v>0.9</v>
      </c>
      <c r="CT41" s="17">
        <v>1.085</v>
      </c>
      <c r="CU41" s="18">
        <f t="shared" si="120"/>
        <v>48468.3788186878</v>
      </c>
      <c r="DB41" s="11">
        <v>2171</v>
      </c>
      <c r="DC41" s="11">
        <v>0.65</v>
      </c>
      <c r="DD41" s="12">
        <v>1.35</v>
      </c>
      <c r="DE41" s="13">
        <f t="shared" si="121"/>
        <v>1905.0525</v>
      </c>
      <c r="DF41" s="11">
        <v>3</v>
      </c>
      <c r="DG41" s="11">
        <v>190</v>
      </c>
      <c r="DH41" s="11">
        <v>1.33</v>
      </c>
      <c r="DI41" s="16">
        <f t="shared" si="122"/>
        <v>2.85054794520548</v>
      </c>
      <c r="DJ41" s="11">
        <v>0.97</v>
      </c>
      <c r="DK41" s="11">
        <v>2.11</v>
      </c>
      <c r="DL41" s="8">
        <f t="shared" si="123"/>
        <v>3.0467</v>
      </c>
      <c r="DM41" s="9">
        <v>0.9</v>
      </c>
      <c r="DN41" s="17">
        <v>1.085</v>
      </c>
      <c r="DO41" s="18">
        <f t="shared" si="124"/>
        <v>48468.3788186878</v>
      </c>
      <c r="DV41" s="11">
        <v>2171</v>
      </c>
      <c r="DW41" s="11">
        <v>0.65</v>
      </c>
      <c r="DX41" s="12">
        <v>1.35</v>
      </c>
      <c r="DY41" s="13">
        <f t="shared" si="125"/>
        <v>1905.0525</v>
      </c>
      <c r="DZ41" s="11">
        <v>3</v>
      </c>
      <c r="EA41" s="11">
        <v>190</v>
      </c>
      <c r="EB41" s="11">
        <v>1.42</v>
      </c>
      <c r="EC41" s="16">
        <f t="shared" si="126"/>
        <v>2.94054794520548</v>
      </c>
      <c r="ED41" s="11">
        <v>0.97</v>
      </c>
      <c r="EE41" s="11">
        <v>2.91</v>
      </c>
      <c r="EF41" s="8">
        <f t="shared" si="127"/>
        <v>3.8227</v>
      </c>
      <c r="EG41" s="9">
        <v>0.9</v>
      </c>
      <c r="EH41" s="17">
        <v>1.2</v>
      </c>
      <c r="EI41" s="18">
        <f t="shared" si="128"/>
        <v>69382.5792253619</v>
      </c>
    </row>
    <row r="42" s="1" customFormat="1" customHeight="1" spans="6:139">
      <c r="F42" s="11">
        <v>2171</v>
      </c>
      <c r="G42" s="11">
        <v>0.65</v>
      </c>
      <c r="H42" s="12">
        <v>1.35</v>
      </c>
      <c r="I42" s="13">
        <f t="shared" si="101"/>
        <v>1905.0525</v>
      </c>
      <c r="J42" s="11">
        <v>3</v>
      </c>
      <c r="K42" s="11">
        <v>190</v>
      </c>
      <c r="L42" s="11">
        <v>1.33</v>
      </c>
      <c r="M42" s="16">
        <f t="shared" si="102"/>
        <v>2.85054794520548</v>
      </c>
      <c r="N42" s="11">
        <v>0.97</v>
      </c>
      <c r="O42" s="11">
        <v>2.11</v>
      </c>
      <c r="P42" s="8">
        <f t="shared" si="103"/>
        <v>3.0467</v>
      </c>
      <c r="Q42" s="9">
        <v>0.9</v>
      </c>
      <c r="R42" s="17">
        <v>1</v>
      </c>
      <c r="S42" s="18">
        <f t="shared" si="104"/>
        <v>44671.3168835832</v>
      </c>
      <c r="Z42" s="11">
        <v>2171</v>
      </c>
      <c r="AA42" s="11">
        <v>0.65</v>
      </c>
      <c r="AB42" s="12">
        <v>1.35</v>
      </c>
      <c r="AC42" s="13">
        <f t="shared" si="105"/>
        <v>1905.0525</v>
      </c>
      <c r="AD42" s="11">
        <v>3</v>
      </c>
      <c r="AE42" s="11">
        <v>190</v>
      </c>
      <c r="AF42" s="11">
        <v>1.33</v>
      </c>
      <c r="AG42" s="16">
        <f t="shared" si="106"/>
        <v>2.85054794520548</v>
      </c>
      <c r="AH42" s="11">
        <v>0.97</v>
      </c>
      <c r="AI42" s="11">
        <v>2.11</v>
      </c>
      <c r="AJ42" s="8">
        <f t="shared" si="107"/>
        <v>3.0467</v>
      </c>
      <c r="AK42" s="9">
        <v>0.9</v>
      </c>
      <c r="AL42" s="17">
        <v>1</v>
      </c>
      <c r="AM42" s="18">
        <f t="shared" si="108"/>
        <v>44671.3168835832</v>
      </c>
      <c r="AT42" s="11">
        <v>2171</v>
      </c>
      <c r="AU42" s="11">
        <v>0.65</v>
      </c>
      <c r="AV42" s="12">
        <v>1.35</v>
      </c>
      <c r="AW42" s="13">
        <f t="shared" si="109"/>
        <v>1905.0525</v>
      </c>
      <c r="AX42" s="11">
        <v>3</v>
      </c>
      <c r="AY42" s="11">
        <v>190</v>
      </c>
      <c r="AZ42" s="11">
        <v>1.33</v>
      </c>
      <c r="BA42" s="16">
        <f t="shared" si="110"/>
        <v>2.85054794520548</v>
      </c>
      <c r="BB42" s="11">
        <v>0.97</v>
      </c>
      <c r="BC42" s="11">
        <v>2.11</v>
      </c>
      <c r="BD42" s="8">
        <f t="shared" si="111"/>
        <v>3.0467</v>
      </c>
      <c r="BE42" s="9">
        <v>0.9</v>
      </c>
      <c r="BF42" s="17">
        <v>1.015</v>
      </c>
      <c r="BG42" s="18">
        <f t="shared" si="112"/>
        <v>45341.386636837</v>
      </c>
      <c r="BN42" s="11">
        <v>2171</v>
      </c>
      <c r="BO42" s="11">
        <v>0.65</v>
      </c>
      <c r="BP42" s="12">
        <v>1.35</v>
      </c>
      <c r="BQ42" s="13">
        <f t="shared" si="113"/>
        <v>1905.0525</v>
      </c>
      <c r="BR42" s="11">
        <v>3</v>
      </c>
      <c r="BS42" s="11">
        <v>190</v>
      </c>
      <c r="BT42" s="11">
        <v>1.33</v>
      </c>
      <c r="BU42" s="16">
        <f t="shared" si="114"/>
        <v>2.85054794520548</v>
      </c>
      <c r="BV42" s="11">
        <v>0.97</v>
      </c>
      <c r="BW42" s="11">
        <v>2.11</v>
      </c>
      <c r="BX42" s="8">
        <f t="shared" si="115"/>
        <v>3.0467</v>
      </c>
      <c r="BY42" s="9">
        <v>0.9</v>
      </c>
      <c r="BZ42" s="17">
        <v>1.015</v>
      </c>
      <c r="CA42" s="18">
        <f t="shared" si="116"/>
        <v>45341.386636837</v>
      </c>
      <c r="CH42" s="11">
        <v>2171</v>
      </c>
      <c r="CI42" s="11">
        <v>0.65</v>
      </c>
      <c r="CJ42" s="12">
        <v>1.35</v>
      </c>
      <c r="CK42" s="13">
        <f t="shared" si="117"/>
        <v>1905.0525</v>
      </c>
      <c r="CL42" s="11">
        <v>3</v>
      </c>
      <c r="CM42" s="11">
        <v>190</v>
      </c>
      <c r="CN42" s="11">
        <v>1.33</v>
      </c>
      <c r="CO42" s="16">
        <f t="shared" si="118"/>
        <v>2.85054794520548</v>
      </c>
      <c r="CP42" s="11">
        <v>0.97</v>
      </c>
      <c r="CQ42" s="11">
        <v>2.11</v>
      </c>
      <c r="CR42" s="8">
        <f t="shared" si="119"/>
        <v>3.0467</v>
      </c>
      <c r="CS42" s="9">
        <v>0.9</v>
      </c>
      <c r="CT42" s="17">
        <v>1.085</v>
      </c>
      <c r="CU42" s="18">
        <f t="shared" si="120"/>
        <v>48468.3788186878</v>
      </c>
      <c r="DB42" s="11">
        <v>2171</v>
      </c>
      <c r="DC42" s="11">
        <v>0.65</v>
      </c>
      <c r="DD42" s="12">
        <v>1.35</v>
      </c>
      <c r="DE42" s="13">
        <f t="shared" si="121"/>
        <v>1905.0525</v>
      </c>
      <c r="DF42" s="11">
        <v>3</v>
      </c>
      <c r="DG42" s="11">
        <v>190</v>
      </c>
      <c r="DH42" s="11">
        <v>1.33</v>
      </c>
      <c r="DI42" s="16">
        <f t="shared" si="122"/>
        <v>2.85054794520548</v>
      </c>
      <c r="DJ42" s="11">
        <v>0.97</v>
      </c>
      <c r="DK42" s="11">
        <v>2.11</v>
      </c>
      <c r="DL42" s="8">
        <f t="shared" si="123"/>
        <v>3.0467</v>
      </c>
      <c r="DM42" s="9">
        <v>0.9</v>
      </c>
      <c r="DN42" s="17">
        <v>1.085</v>
      </c>
      <c r="DO42" s="18">
        <f t="shared" si="124"/>
        <v>48468.3788186878</v>
      </c>
      <c r="DV42" s="11">
        <v>2171</v>
      </c>
      <c r="DW42" s="11">
        <v>0.65</v>
      </c>
      <c r="DX42" s="12">
        <v>1.35</v>
      </c>
      <c r="DY42" s="13">
        <f t="shared" si="125"/>
        <v>1905.0525</v>
      </c>
      <c r="DZ42" s="11">
        <v>3</v>
      </c>
      <c r="EA42" s="11">
        <v>190</v>
      </c>
      <c r="EB42" s="11">
        <v>1.42</v>
      </c>
      <c r="EC42" s="16">
        <f t="shared" si="126"/>
        <v>2.94054794520548</v>
      </c>
      <c r="ED42" s="11">
        <v>0.97</v>
      </c>
      <c r="EE42" s="11">
        <v>2.91</v>
      </c>
      <c r="EF42" s="8">
        <f t="shared" si="127"/>
        <v>3.8227</v>
      </c>
      <c r="EG42" s="9">
        <v>0.9</v>
      </c>
      <c r="EH42" s="17">
        <v>1.2</v>
      </c>
      <c r="EI42" s="18">
        <f t="shared" si="128"/>
        <v>69382.5792253619</v>
      </c>
    </row>
    <row r="43" s="1" customFormat="1" customHeight="1" spans="6:139">
      <c r="F43" s="11">
        <v>2171</v>
      </c>
      <c r="G43" s="11">
        <v>0.65</v>
      </c>
      <c r="H43" s="12">
        <v>1.35</v>
      </c>
      <c r="I43" s="13">
        <f t="shared" si="101"/>
        <v>1905.0525</v>
      </c>
      <c r="J43" s="11">
        <v>3</v>
      </c>
      <c r="K43" s="11">
        <v>190</v>
      </c>
      <c r="L43" s="11">
        <v>1.33</v>
      </c>
      <c r="M43" s="16">
        <f t="shared" si="102"/>
        <v>2.85054794520548</v>
      </c>
      <c r="N43" s="11">
        <v>0.97</v>
      </c>
      <c r="O43" s="11">
        <v>2.11</v>
      </c>
      <c r="P43" s="8">
        <f t="shared" si="103"/>
        <v>3.0467</v>
      </c>
      <c r="Q43" s="9">
        <v>0.9</v>
      </c>
      <c r="R43" s="17">
        <v>1</v>
      </c>
      <c r="S43" s="18">
        <f t="shared" si="104"/>
        <v>44671.3168835832</v>
      </c>
      <c r="Z43" s="11">
        <v>2171</v>
      </c>
      <c r="AA43" s="11">
        <v>0.65</v>
      </c>
      <c r="AB43" s="12">
        <v>1.35</v>
      </c>
      <c r="AC43" s="13">
        <f t="shared" si="105"/>
        <v>1905.0525</v>
      </c>
      <c r="AD43" s="11">
        <v>3</v>
      </c>
      <c r="AE43" s="11">
        <v>190</v>
      </c>
      <c r="AF43" s="11">
        <v>1.33</v>
      </c>
      <c r="AG43" s="16">
        <f t="shared" si="106"/>
        <v>2.85054794520548</v>
      </c>
      <c r="AH43" s="11">
        <v>0.97</v>
      </c>
      <c r="AI43" s="11">
        <v>2.11</v>
      </c>
      <c r="AJ43" s="8">
        <f t="shared" si="107"/>
        <v>3.0467</v>
      </c>
      <c r="AK43" s="9">
        <v>0.9</v>
      </c>
      <c r="AL43" s="17">
        <v>1</v>
      </c>
      <c r="AM43" s="18">
        <f t="shared" si="108"/>
        <v>44671.3168835832</v>
      </c>
      <c r="AT43" s="11">
        <v>2171</v>
      </c>
      <c r="AU43" s="11">
        <v>0.65</v>
      </c>
      <c r="AV43" s="12">
        <v>1.35</v>
      </c>
      <c r="AW43" s="13">
        <f t="shared" si="109"/>
        <v>1905.0525</v>
      </c>
      <c r="AX43" s="11">
        <v>3</v>
      </c>
      <c r="AY43" s="11">
        <v>190</v>
      </c>
      <c r="AZ43" s="11">
        <v>1.33</v>
      </c>
      <c r="BA43" s="16">
        <f t="shared" si="110"/>
        <v>2.85054794520548</v>
      </c>
      <c r="BB43" s="11">
        <v>0.97</v>
      </c>
      <c r="BC43" s="11">
        <v>2.11</v>
      </c>
      <c r="BD43" s="8">
        <f t="shared" si="111"/>
        <v>3.0467</v>
      </c>
      <c r="BE43" s="9">
        <v>0.9</v>
      </c>
      <c r="BF43" s="17">
        <v>1.015</v>
      </c>
      <c r="BG43" s="18">
        <f t="shared" si="112"/>
        <v>45341.386636837</v>
      </c>
      <c r="BN43" s="11">
        <v>2171</v>
      </c>
      <c r="BO43" s="11">
        <v>0.65</v>
      </c>
      <c r="BP43" s="12">
        <v>1.35</v>
      </c>
      <c r="BQ43" s="13">
        <f t="shared" si="113"/>
        <v>1905.0525</v>
      </c>
      <c r="BR43" s="11">
        <v>3</v>
      </c>
      <c r="BS43" s="11">
        <v>190</v>
      </c>
      <c r="BT43" s="11">
        <v>1.33</v>
      </c>
      <c r="BU43" s="16">
        <f t="shared" si="114"/>
        <v>2.85054794520548</v>
      </c>
      <c r="BV43" s="11">
        <v>0.97</v>
      </c>
      <c r="BW43" s="11">
        <v>2.11</v>
      </c>
      <c r="BX43" s="8">
        <f t="shared" si="115"/>
        <v>3.0467</v>
      </c>
      <c r="BY43" s="9">
        <v>0.9</v>
      </c>
      <c r="BZ43" s="17">
        <v>1.015</v>
      </c>
      <c r="CA43" s="18">
        <f t="shared" si="116"/>
        <v>45341.386636837</v>
      </c>
      <c r="CH43" s="11">
        <v>2171</v>
      </c>
      <c r="CI43" s="11">
        <v>0.65</v>
      </c>
      <c r="CJ43" s="12">
        <v>1.35</v>
      </c>
      <c r="CK43" s="13">
        <f t="shared" si="117"/>
        <v>1905.0525</v>
      </c>
      <c r="CL43" s="11">
        <v>3</v>
      </c>
      <c r="CM43" s="11">
        <v>190</v>
      </c>
      <c r="CN43" s="11">
        <v>1.33</v>
      </c>
      <c r="CO43" s="16">
        <f t="shared" si="118"/>
        <v>2.85054794520548</v>
      </c>
      <c r="CP43" s="11">
        <v>0.97</v>
      </c>
      <c r="CQ43" s="11">
        <v>2.11</v>
      </c>
      <c r="CR43" s="8">
        <f t="shared" si="119"/>
        <v>3.0467</v>
      </c>
      <c r="CS43" s="9">
        <v>0.9</v>
      </c>
      <c r="CT43" s="17">
        <v>1.085</v>
      </c>
      <c r="CU43" s="18">
        <f t="shared" si="120"/>
        <v>48468.3788186878</v>
      </c>
      <c r="DB43" s="11">
        <v>2171</v>
      </c>
      <c r="DC43" s="11">
        <v>0.65</v>
      </c>
      <c r="DD43" s="12">
        <v>1.35</v>
      </c>
      <c r="DE43" s="13">
        <f t="shared" si="121"/>
        <v>1905.0525</v>
      </c>
      <c r="DF43" s="11">
        <v>3</v>
      </c>
      <c r="DG43" s="11">
        <v>190</v>
      </c>
      <c r="DH43" s="11">
        <v>1.33</v>
      </c>
      <c r="DI43" s="16">
        <f t="shared" si="122"/>
        <v>2.85054794520548</v>
      </c>
      <c r="DJ43" s="11">
        <v>0.97</v>
      </c>
      <c r="DK43" s="11">
        <v>2.11</v>
      </c>
      <c r="DL43" s="8">
        <f t="shared" si="123"/>
        <v>3.0467</v>
      </c>
      <c r="DM43" s="9">
        <v>0.9</v>
      </c>
      <c r="DN43" s="17">
        <v>1.085</v>
      </c>
      <c r="DO43" s="18">
        <f t="shared" si="124"/>
        <v>48468.3788186878</v>
      </c>
      <c r="DV43" s="11">
        <v>2171</v>
      </c>
      <c r="DW43" s="11">
        <v>0.65</v>
      </c>
      <c r="DX43" s="12">
        <v>1.35</v>
      </c>
      <c r="DY43" s="13">
        <f t="shared" si="125"/>
        <v>1905.0525</v>
      </c>
      <c r="DZ43" s="11">
        <v>3</v>
      </c>
      <c r="EA43" s="11">
        <v>190</v>
      </c>
      <c r="EB43" s="11">
        <v>1.42</v>
      </c>
      <c r="EC43" s="16">
        <f t="shared" si="126"/>
        <v>2.94054794520548</v>
      </c>
      <c r="ED43" s="11">
        <v>0.97</v>
      </c>
      <c r="EE43" s="11">
        <v>2.91</v>
      </c>
      <c r="EF43" s="8">
        <f t="shared" si="127"/>
        <v>3.8227</v>
      </c>
      <c r="EG43" s="9">
        <v>0.9</v>
      </c>
      <c r="EH43" s="17">
        <v>1.2</v>
      </c>
      <c r="EI43" s="18">
        <f t="shared" si="128"/>
        <v>69382.5792253619</v>
      </c>
    </row>
    <row r="44" s="1" customFormat="1" customHeight="1" spans="6:139">
      <c r="F44" s="11">
        <v>2171</v>
      </c>
      <c r="G44" s="11">
        <v>0.65</v>
      </c>
      <c r="H44" s="12">
        <v>1.35</v>
      </c>
      <c r="I44" s="13">
        <f t="shared" si="101"/>
        <v>1905.0525</v>
      </c>
      <c r="J44" s="11">
        <v>3</v>
      </c>
      <c r="K44" s="11">
        <v>190</v>
      </c>
      <c r="L44" s="11">
        <v>1.33</v>
      </c>
      <c r="M44" s="16">
        <f t="shared" si="102"/>
        <v>2.85054794520548</v>
      </c>
      <c r="N44" s="11">
        <v>0.97</v>
      </c>
      <c r="O44" s="11">
        <v>2.11</v>
      </c>
      <c r="P44" s="8">
        <f t="shared" si="103"/>
        <v>3.0467</v>
      </c>
      <c r="Q44" s="9">
        <v>0.9</v>
      </c>
      <c r="R44" s="17">
        <v>1</v>
      </c>
      <c r="S44" s="18">
        <f t="shared" si="104"/>
        <v>44671.3168835832</v>
      </c>
      <c r="Z44" s="11">
        <v>2171</v>
      </c>
      <c r="AA44" s="11">
        <v>0.65</v>
      </c>
      <c r="AB44" s="12">
        <v>1.35</v>
      </c>
      <c r="AC44" s="13">
        <f t="shared" si="105"/>
        <v>1905.0525</v>
      </c>
      <c r="AD44" s="11">
        <v>3</v>
      </c>
      <c r="AE44" s="11">
        <v>190</v>
      </c>
      <c r="AF44" s="11">
        <v>1.33</v>
      </c>
      <c r="AG44" s="16">
        <f t="shared" si="106"/>
        <v>2.85054794520548</v>
      </c>
      <c r="AH44" s="11">
        <v>0.97</v>
      </c>
      <c r="AI44" s="11">
        <v>2.11</v>
      </c>
      <c r="AJ44" s="8">
        <f t="shared" si="107"/>
        <v>3.0467</v>
      </c>
      <c r="AK44" s="9">
        <v>0.9</v>
      </c>
      <c r="AL44" s="17">
        <v>1</v>
      </c>
      <c r="AM44" s="18">
        <f t="shared" si="108"/>
        <v>44671.3168835832</v>
      </c>
      <c r="AT44" s="11">
        <v>2171</v>
      </c>
      <c r="AU44" s="11">
        <v>0.65</v>
      </c>
      <c r="AV44" s="12">
        <v>1.35</v>
      </c>
      <c r="AW44" s="13">
        <f t="shared" si="109"/>
        <v>1905.0525</v>
      </c>
      <c r="AX44" s="11">
        <v>3</v>
      </c>
      <c r="AY44" s="11">
        <v>190</v>
      </c>
      <c r="AZ44" s="11">
        <v>1.33</v>
      </c>
      <c r="BA44" s="16">
        <f t="shared" si="110"/>
        <v>2.85054794520548</v>
      </c>
      <c r="BB44" s="11">
        <v>0.97</v>
      </c>
      <c r="BC44" s="11">
        <v>2.11</v>
      </c>
      <c r="BD44" s="8">
        <f t="shared" si="111"/>
        <v>3.0467</v>
      </c>
      <c r="BE44" s="9">
        <v>0.9</v>
      </c>
      <c r="BF44" s="17">
        <v>1.015</v>
      </c>
      <c r="BG44" s="18">
        <f t="shared" si="112"/>
        <v>45341.386636837</v>
      </c>
      <c r="BN44" s="11">
        <v>2171</v>
      </c>
      <c r="BO44" s="11">
        <v>0.65</v>
      </c>
      <c r="BP44" s="12">
        <v>1.35</v>
      </c>
      <c r="BQ44" s="13">
        <f t="shared" si="113"/>
        <v>1905.0525</v>
      </c>
      <c r="BR44" s="11">
        <v>3</v>
      </c>
      <c r="BS44" s="11">
        <v>190</v>
      </c>
      <c r="BT44" s="11">
        <v>1.33</v>
      </c>
      <c r="BU44" s="16">
        <f t="shared" si="114"/>
        <v>2.85054794520548</v>
      </c>
      <c r="BV44" s="11">
        <v>0.97</v>
      </c>
      <c r="BW44" s="11">
        <v>2.11</v>
      </c>
      <c r="BX44" s="8">
        <f t="shared" si="115"/>
        <v>3.0467</v>
      </c>
      <c r="BY44" s="9">
        <v>0.9</v>
      </c>
      <c r="BZ44" s="17">
        <v>1.015</v>
      </c>
      <c r="CA44" s="18">
        <f t="shared" si="116"/>
        <v>45341.386636837</v>
      </c>
      <c r="CH44" s="11">
        <v>2171</v>
      </c>
      <c r="CI44" s="11">
        <v>0.65</v>
      </c>
      <c r="CJ44" s="12">
        <v>1.35</v>
      </c>
      <c r="CK44" s="13">
        <f t="shared" si="117"/>
        <v>1905.0525</v>
      </c>
      <c r="CL44" s="11">
        <v>3</v>
      </c>
      <c r="CM44" s="11">
        <v>190</v>
      </c>
      <c r="CN44" s="11">
        <v>1.33</v>
      </c>
      <c r="CO44" s="16">
        <f t="shared" si="118"/>
        <v>2.85054794520548</v>
      </c>
      <c r="CP44" s="11">
        <v>0.97</v>
      </c>
      <c r="CQ44" s="11">
        <v>2.11</v>
      </c>
      <c r="CR44" s="8">
        <f t="shared" si="119"/>
        <v>3.0467</v>
      </c>
      <c r="CS44" s="9">
        <v>0.9</v>
      </c>
      <c r="CT44" s="17">
        <v>1.085</v>
      </c>
      <c r="CU44" s="18">
        <f t="shared" si="120"/>
        <v>48468.3788186878</v>
      </c>
      <c r="DB44" s="11">
        <v>2171</v>
      </c>
      <c r="DC44" s="11">
        <v>0.65</v>
      </c>
      <c r="DD44" s="12">
        <v>1.35</v>
      </c>
      <c r="DE44" s="13">
        <f t="shared" si="121"/>
        <v>1905.0525</v>
      </c>
      <c r="DF44" s="11">
        <v>3</v>
      </c>
      <c r="DG44" s="11">
        <v>190</v>
      </c>
      <c r="DH44" s="11">
        <v>1.33</v>
      </c>
      <c r="DI44" s="16">
        <f t="shared" si="122"/>
        <v>2.85054794520548</v>
      </c>
      <c r="DJ44" s="11">
        <v>0.97</v>
      </c>
      <c r="DK44" s="11">
        <v>2.11</v>
      </c>
      <c r="DL44" s="8">
        <f t="shared" si="123"/>
        <v>3.0467</v>
      </c>
      <c r="DM44" s="9">
        <v>0.9</v>
      </c>
      <c r="DN44" s="17">
        <v>1.085</v>
      </c>
      <c r="DO44" s="18">
        <f t="shared" si="124"/>
        <v>48468.3788186878</v>
      </c>
      <c r="DV44" s="11">
        <v>2171</v>
      </c>
      <c r="DW44" s="11">
        <v>0.65</v>
      </c>
      <c r="DX44" s="12">
        <v>1.35</v>
      </c>
      <c r="DY44" s="13">
        <f t="shared" si="125"/>
        <v>1905.0525</v>
      </c>
      <c r="DZ44" s="11">
        <v>3</v>
      </c>
      <c r="EA44" s="11">
        <v>190</v>
      </c>
      <c r="EB44" s="11">
        <v>1.42</v>
      </c>
      <c r="EC44" s="16">
        <f t="shared" si="126"/>
        <v>2.94054794520548</v>
      </c>
      <c r="ED44" s="11">
        <v>0.97</v>
      </c>
      <c r="EE44" s="11">
        <v>2.91</v>
      </c>
      <c r="EF44" s="8">
        <f t="shared" si="127"/>
        <v>3.8227</v>
      </c>
      <c r="EG44" s="9">
        <v>0.9</v>
      </c>
      <c r="EH44" s="17">
        <v>1.2</v>
      </c>
      <c r="EI44" s="18">
        <f t="shared" si="128"/>
        <v>69382.5792253619</v>
      </c>
    </row>
    <row r="45" s="1" customFormat="1" customHeight="1" spans="6:139">
      <c r="F45" s="23" t="s">
        <v>50</v>
      </c>
      <c r="G45" s="24"/>
      <c r="H45" s="24"/>
      <c r="I45" s="24"/>
      <c r="J45" s="24"/>
      <c r="K45" s="24"/>
      <c r="L45" s="24"/>
      <c r="M45" s="25">
        <f>SUM(S36:S44)</f>
        <v>520295.278873998</v>
      </c>
      <c r="N45" s="25"/>
      <c r="O45" s="25"/>
      <c r="P45" s="25"/>
      <c r="Q45" s="25"/>
      <c r="R45" s="25"/>
      <c r="S45" s="25"/>
      <c r="T45" s="1"/>
      <c r="U45" s="1"/>
      <c r="V45" s="1"/>
      <c r="W45" s="1"/>
      <c r="X45" s="1"/>
      <c r="Y45" s="1"/>
      <c r="Z45" s="23" t="s">
        <v>50</v>
      </c>
      <c r="AA45" s="24"/>
      <c r="AB45" s="24"/>
      <c r="AC45" s="24"/>
      <c r="AD45" s="24"/>
      <c r="AE45" s="24"/>
      <c r="AF45" s="24"/>
      <c r="AG45" s="25">
        <f>SUM(AM36:AM44)</f>
        <v>520295.278873998</v>
      </c>
      <c r="AH45" s="25"/>
      <c r="AI45" s="25"/>
      <c r="AJ45" s="25"/>
      <c r="AK45" s="25"/>
      <c r="AL45" s="25"/>
      <c r="AM45" s="25"/>
      <c r="AN45" s="1"/>
      <c r="AO45" s="1"/>
      <c r="AP45" s="1"/>
      <c r="AQ45" s="1"/>
      <c r="AR45" s="1"/>
      <c r="AS45" s="1"/>
      <c r="AT45" s="23" t="s">
        <v>50</v>
      </c>
      <c r="AU45" s="24"/>
      <c r="AV45" s="24"/>
      <c r="AW45" s="24"/>
      <c r="AX45" s="24"/>
      <c r="AY45" s="24"/>
      <c r="AZ45" s="24"/>
      <c r="BA45" s="25">
        <f>SUM(BG36:BG44)</f>
        <v>528099.708057108</v>
      </c>
      <c r="BB45" s="25"/>
      <c r="BC45" s="25"/>
      <c r="BD45" s="25"/>
      <c r="BE45" s="25"/>
      <c r="BF45" s="25"/>
      <c r="BG45" s="25"/>
      <c r="BH45" s="1"/>
      <c r="BI45" s="1"/>
      <c r="BJ45" s="1"/>
      <c r="BK45" s="1"/>
      <c r="BL45" s="1"/>
      <c r="BM45" s="1"/>
      <c r="BN45" s="23" t="s">
        <v>50</v>
      </c>
      <c r="BO45" s="24"/>
      <c r="BP45" s="24"/>
      <c r="BQ45" s="24"/>
      <c r="BR45" s="24"/>
      <c r="BS45" s="24"/>
      <c r="BT45" s="24"/>
      <c r="BU45" s="25">
        <f>SUM(CA36:CA44)</f>
        <v>528099.708057108</v>
      </c>
      <c r="BV45" s="25"/>
      <c r="BW45" s="25"/>
      <c r="BX45" s="25"/>
      <c r="BY45" s="25"/>
      <c r="BZ45" s="25"/>
      <c r="CA45" s="25"/>
      <c r="CB45" s="1"/>
      <c r="CC45" s="1"/>
      <c r="CD45" s="1"/>
      <c r="CE45" s="1"/>
      <c r="CF45" s="1"/>
      <c r="CG45" s="1"/>
      <c r="CH45" s="23" t="s">
        <v>50</v>
      </c>
      <c r="CI45" s="24"/>
      <c r="CJ45" s="24"/>
      <c r="CK45" s="24"/>
      <c r="CL45" s="24"/>
      <c r="CM45" s="24"/>
      <c r="CN45" s="24"/>
      <c r="CO45" s="25">
        <f>SUM(CU36:CU44)</f>
        <v>564520.377578287</v>
      </c>
      <c r="CP45" s="25"/>
      <c r="CQ45" s="25"/>
      <c r="CR45" s="25"/>
      <c r="CS45" s="25"/>
      <c r="CT45" s="25"/>
      <c r="CU45" s="25"/>
      <c r="CV45" s="1"/>
      <c r="CW45" s="1"/>
      <c r="CX45" s="1"/>
      <c r="CY45" s="1"/>
      <c r="CZ45" s="1"/>
      <c r="DA45" s="1"/>
      <c r="DB45" s="23" t="s">
        <v>50</v>
      </c>
      <c r="DC45" s="24"/>
      <c r="DD45" s="24"/>
      <c r="DE45" s="24"/>
      <c r="DF45" s="24"/>
      <c r="DG45" s="24"/>
      <c r="DH45" s="24"/>
      <c r="DI45" s="25">
        <f>SUM(DO36:DO44)</f>
        <v>564520.377578287</v>
      </c>
      <c r="DJ45" s="25"/>
      <c r="DK45" s="25"/>
      <c r="DL45" s="25"/>
      <c r="DM45" s="25"/>
      <c r="DN45" s="25"/>
      <c r="DO45" s="25"/>
      <c r="DP45" s="1"/>
      <c r="DQ45" s="1"/>
      <c r="DR45" s="1"/>
      <c r="DS45" s="1"/>
      <c r="DT45" s="1"/>
      <c r="DU45" s="1"/>
      <c r="DV45" s="23" t="s">
        <v>50</v>
      </c>
      <c r="DW45" s="24"/>
      <c r="DX45" s="24"/>
      <c r="DY45" s="24"/>
      <c r="DZ45" s="24"/>
      <c r="EA45" s="24"/>
      <c r="EB45" s="24"/>
      <c r="EC45" s="25">
        <f>SUM(EI36:EI44)</f>
        <v>805439.94927197</v>
      </c>
      <c r="ED45" s="25"/>
      <c r="EE45" s="25"/>
      <c r="EF45" s="25"/>
      <c r="EG45" s="25"/>
      <c r="EH45" s="25"/>
      <c r="EI45" s="25"/>
    </row>
    <row r="46" s="1" customFormat="1" customHeight="1" spans="6:139">
      <c r="F46" s="24"/>
      <c r="G46" s="24"/>
      <c r="H46" s="24"/>
      <c r="I46" s="24"/>
      <c r="J46" s="24"/>
      <c r="K46" s="24"/>
      <c r="L46" s="24"/>
      <c r="M46" s="25"/>
      <c r="N46" s="25"/>
      <c r="O46" s="25"/>
      <c r="P46" s="25"/>
      <c r="Q46" s="25"/>
      <c r="R46" s="25"/>
      <c r="S46" s="25"/>
      <c r="T46" s="1"/>
      <c r="U46" s="1"/>
      <c r="V46" s="1"/>
      <c r="W46" s="1"/>
      <c r="X46" s="1"/>
      <c r="Y46" s="1"/>
      <c r="Z46" s="24"/>
      <c r="AA46" s="24"/>
      <c r="AB46" s="24"/>
      <c r="AC46" s="24"/>
      <c r="AD46" s="24"/>
      <c r="AE46" s="24"/>
      <c r="AF46" s="24"/>
      <c r="AG46" s="25"/>
      <c r="AH46" s="25"/>
      <c r="AI46" s="25"/>
      <c r="AJ46" s="25"/>
      <c r="AK46" s="25"/>
      <c r="AL46" s="25"/>
      <c r="AM46" s="25"/>
      <c r="AN46" s="1"/>
      <c r="AO46" s="1"/>
      <c r="AP46" s="1"/>
      <c r="AQ46" s="1"/>
      <c r="AR46" s="1"/>
      <c r="AS46" s="1"/>
      <c r="AT46" s="24"/>
      <c r="AU46" s="24"/>
      <c r="AV46" s="24"/>
      <c r="AW46" s="24"/>
      <c r="AX46" s="24"/>
      <c r="AY46" s="24"/>
      <c r="AZ46" s="24"/>
      <c r="BA46" s="25"/>
      <c r="BB46" s="25"/>
      <c r="BC46" s="25"/>
      <c r="BD46" s="25"/>
      <c r="BE46" s="25"/>
      <c r="BF46" s="25"/>
      <c r="BG46" s="25"/>
      <c r="BH46" s="1"/>
      <c r="BI46" s="1"/>
      <c r="BJ46" s="1"/>
      <c r="BK46" s="1"/>
      <c r="BL46" s="1"/>
      <c r="BM46" s="1"/>
      <c r="BN46" s="24"/>
      <c r="BO46" s="24"/>
      <c r="BP46" s="24"/>
      <c r="BQ46" s="24"/>
      <c r="BR46" s="24"/>
      <c r="BS46" s="24"/>
      <c r="BT46" s="24"/>
      <c r="BU46" s="25"/>
      <c r="BV46" s="25"/>
      <c r="BW46" s="25"/>
      <c r="BX46" s="25"/>
      <c r="BY46" s="25"/>
      <c r="BZ46" s="25"/>
      <c r="CA46" s="25"/>
      <c r="CB46" s="1"/>
      <c r="CC46" s="1"/>
      <c r="CD46" s="1"/>
      <c r="CE46" s="1"/>
      <c r="CF46" s="1"/>
      <c r="CG46" s="1"/>
      <c r="CH46" s="24"/>
      <c r="CI46" s="24"/>
      <c r="CJ46" s="24"/>
      <c r="CK46" s="24"/>
      <c r="CL46" s="24"/>
      <c r="CM46" s="24"/>
      <c r="CN46" s="24"/>
      <c r="CO46" s="25"/>
      <c r="CP46" s="25"/>
      <c r="CQ46" s="25"/>
      <c r="CR46" s="25"/>
      <c r="CS46" s="25"/>
      <c r="CT46" s="25"/>
      <c r="CU46" s="25"/>
      <c r="CV46" s="1"/>
      <c r="CW46" s="1"/>
      <c r="CX46" s="1"/>
      <c r="CY46" s="1"/>
      <c r="CZ46" s="1"/>
      <c r="DA46" s="1"/>
      <c r="DB46" s="24"/>
      <c r="DC46" s="24"/>
      <c r="DD46" s="24"/>
      <c r="DE46" s="24"/>
      <c r="DF46" s="24"/>
      <c r="DG46" s="24"/>
      <c r="DH46" s="24"/>
      <c r="DI46" s="25"/>
      <c r="DJ46" s="25"/>
      <c r="DK46" s="25"/>
      <c r="DL46" s="25"/>
      <c r="DM46" s="25"/>
      <c r="DN46" s="25"/>
      <c r="DO46" s="25"/>
      <c r="DP46" s="1"/>
      <c r="DQ46" s="1"/>
      <c r="DR46" s="1"/>
      <c r="DS46" s="1"/>
      <c r="DT46" s="1"/>
      <c r="DU46" s="1"/>
      <c r="DV46" s="24"/>
      <c r="DW46" s="24"/>
      <c r="DX46" s="24"/>
      <c r="DY46" s="24"/>
      <c r="DZ46" s="24"/>
      <c r="EA46" s="24"/>
      <c r="EB46" s="24"/>
      <c r="EC46" s="25"/>
      <c r="ED46" s="25"/>
      <c r="EE46" s="25"/>
      <c r="EF46" s="25"/>
      <c r="EG46" s="25"/>
      <c r="EH46" s="25"/>
      <c r="EI46" s="25"/>
    </row>
    <row r="47" s="1" customFormat="1" customHeight="1" spans="6:139">
      <c r="F47" s="3" t="s">
        <v>51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1"/>
      <c r="U47" s="1"/>
      <c r="V47" s="1"/>
      <c r="W47" s="1"/>
      <c r="X47" s="1"/>
      <c r="Y47" s="1"/>
      <c r="Z47" s="3" t="s">
        <v>51</v>
      </c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1"/>
      <c r="AO47" s="1"/>
      <c r="AP47" s="1"/>
      <c r="AQ47" s="1"/>
      <c r="AR47" s="1"/>
      <c r="AS47" s="1"/>
      <c r="AT47" s="3" t="s">
        <v>51</v>
      </c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1"/>
      <c r="BI47" s="1"/>
      <c r="BJ47" s="1"/>
      <c r="BK47" s="1"/>
      <c r="BL47" s="1"/>
      <c r="BM47" s="1"/>
      <c r="BN47" s="3" t="s">
        <v>51</v>
      </c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1"/>
      <c r="CC47" s="1"/>
      <c r="CD47" s="1"/>
      <c r="CE47" s="1"/>
      <c r="CF47" s="1"/>
      <c r="CG47" s="1"/>
      <c r="CH47" s="3" t="s">
        <v>51</v>
      </c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1"/>
      <c r="CW47" s="1"/>
      <c r="CX47" s="1"/>
      <c r="CY47" s="1"/>
      <c r="CZ47" s="1"/>
      <c r="DA47" s="1"/>
      <c r="DB47" s="3" t="s">
        <v>51</v>
      </c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1"/>
      <c r="DQ47" s="1"/>
      <c r="DR47" s="1"/>
      <c r="DS47" s="1"/>
      <c r="DT47" s="1"/>
      <c r="DU47" s="1"/>
      <c r="DV47" s="3" t="s">
        <v>51</v>
      </c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</row>
    <row r="48" s="1" customFormat="1" customHeight="1" spans="6:139">
      <c r="F48" s="4" t="s">
        <v>8</v>
      </c>
      <c r="G48" s="5"/>
      <c r="H48" s="5"/>
      <c r="I48" s="6"/>
      <c r="J48" s="7" t="s">
        <v>9</v>
      </c>
      <c r="K48" s="7"/>
      <c r="L48" s="7"/>
      <c r="M48" s="7"/>
      <c r="N48" s="8" t="s">
        <v>10</v>
      </c>
      <c r="O48" s="8"/>
      <c r="P48" s="8"/>
      <c r="Q48" s="9" t="s">
        <v>11</v>
      </c>
      <c r="R48" s="10" t="s">
        <v>12</v>
      </c>
      <c r="S48" s="10" t="s">
        <v>13</v>
      </c>
      <c r="Z48" s="4" t="s">
        <v>8</v>
      </c>
      <c r="AA48" s="5"/>
      <c r="AB48" s="5"/>
      <c r="AC48" s="6"/>
      <c r="AD48" s="7" t="s">
        <v>9</v>
      </c>
      <c r="AE48" s="7"/>
      <c r="AF48" s="7"/>
      <c r="AG48" s="7"/>
      <c r="AH48" s="8" t="s">
        <v>10</v>
      </c>
      <c r="AI48" s="8"/>
      <c r="AJ48" s="8"/>
      <c r="AK48" s="9" t="s">
        <v>11</v>
      </c>
      <c r="AL48" s="10" t="s">
        <v>12</v>
      </c>
      <c r="AM48" s="10" t="s">
        <v>13</v>
      </c>
      <c r="AT48" s="4" t="s">
        <v>8</v>
      </c>
      <c r="AU48" s="5"/>
      <c r="AV48" s="5"/>
      <c r="AW48" s="6"/>
      <c r="AX48" s="7" t="s">
        <v>9</v>
      </c>
      <c r="AY48" s="7"/>
      <c r="AZ48" s="7"/>
      <c r="BA48" s="7"/>
      <c r="BB48" s="8" t="s">
        <v>10</v>
      </c>
      <c r="BC48" s="8"/>
      <c r="BD48" s="8"/>
      <c r="BE48" s="9" t="s">
        <v>11</v>
      </c>
      <c r="BF48" s="10" t="s">
        <v>12</v>
      </c>
      <c r="BG48" s="10" t="s">
        <v>13</v>
      </c>
      <c r="BN48" s="4" t="s">
        <v>8</v>
      </c>
      <c r="BO48" s="5"/>
      <c r="BP48" s="5"/>
      <c r="BQ48" s="6"/>
      <c r="BR48" s="7" t="s">
        <v>9</v>
      </c>
      <c r="BS48" s="7"/>
      <c r="BT48" s="7"/>
      <c r="BU48" s="7"/>
      <c r="BV48" s="8" t="s">
        <v>10</v>
      </c>
      <c r="BW48" s="8"/>
      <c r="BX48" s="8"/>
      <c r="BY48" s="9" t="s">
        <v>11</v>
      </c>
      <c r="BZ48" s="10" t="s">
        <v>12</v>
      </c>
      <c r="CA48" s="10" t="s">
        <v>13</v>
      </c>
      <c r="CH48" s="4" t="s">
        <v>8</v>
      </c>
      <c r="CI48" s="5"/>
      <c r="CJ48" s="5"/>
      <c r="CK48" s="6"/>
      <c r="CL48" s="7" t="s">
        <v>9</v>
      </c>
      <c r="CM48" s="7"/>
      <c r="CN48" s="7"/>
      <c r="CO48" s="7"/>
      <c r="CP48" s="8" t="s">
        <v>10</v>
      </c>
      <c r="CQ48" s="8"/>
      <c r="CR48" s="8"/>
      <c r="CS48" s="9" t="s">
        <v>11</v>
      </c>
      <c r="CT48" s="10" t="s">
        <v>12</v>
      </c>
      <c r="CU48" s="10" t="s">
        <v>13</v>
      </c>
      <c r="DB48" s="4" t="s">
        <v>8</v>
      </c>
      <c r="DC48" s="5"/>
      <c r="DD48" s="5"/>
      <c r="DE48" s="6"/>
      <c r="DF48" s="7" t="s">
        <v>9</v>
      </c>
      <c r="DG48" s="7"/>
      <c r="DH48" s="7"/>
      <c r="DI48" s="7"/>
      <c r="DJ48" s="8" t="s">
        <v>10</v>
      </c>
      <c r="DK48" s="8"/>
      <c r="DL48" s="8"/>
      <c r="DM48" s="9" t="s">
        <v>11</v>
      </c>
      <c r="DN48" s="10" t="s">
        <v>12</v>
      </c>
      <c r="DO48" s="10" t="s">
        <v>13</v>
      </c>
      <c r="DV48" s="4" t="s">
        <v>8</v>
      </c>
      <c r="DW48" s="5"/>
      <c r="DX48" s="5"/>
      <c r="DY48" s="6"/>
      <c r="DZ48" s="7" t="s">
        <v>9</v>
      </c>
      <c r="EA48" s="7"/>
      <c r="EB48" s="7"/>
      <c r="EC48" s="7"/>
      <c r="ED48" s="8" t="s">
        <v>10</v>
      </c>
      <c r="EE48" s="8"/>
      <c r="EF48" s="8"/>
      <c r="EG48" s="9" t="s">
        <v>11</v>
      </c>
      <c r="EH48" s="10" t="s">
        <v>12</v>
      </c>
      <c r="EI48" s="10" t="s">
        <v>13</v>
      </c>
    </row>
    <row r="49" s="1" customFormat="1" customHeight="1" spans="6:139">
      <c r="F49" s="11" t="s">
        <v>52</v>
      </c>
      <c r="G49" s="11" t="s">
        <v>20</v>
      </c>
      <c r="H49" s="12" t="s">
        <v>21</v>
      </c>
      <c r="I49" s="13" t="s">
        <v>8</v>
      </c>
      <c r="J49" s="11" t="s">
        <v>22</v>
      </c>
      <c r="K49" s="11" t="s">
        <v>23</v>
      </c>
      <c r="L49" s="11" t="s">
        <v>24</v>
      </c>
      <c r="M49" s="7" t="s">
        <v>25</v>
      </c>
      <c r="N49" s="11" t="s">
        <v>26</v>
      </c>
      <c r="O49" s="11" t="s">
        <v>27</v>
      </c>
      <c r="P49" s="8" t="s">
        <v>28</v>
      </c>
      <c r="Q49" s="9" t="s">
        <v>29</v>
      </c>
      <c r="R49" s="14"/>
      <c r="S49" s="14"/>
      <c r="T49" s="1"/>
      <c r="U49" s="1"/>
      <c r="V49" s="1"/>
      <c r="W49" s="1"/>
      <c r="X49" s="1"/>
      <c r="Y49" s="1"/>
      <c r="Z49" s="11" t="s">
        <v>52</v>
      </c>
      <c r="AA49" s="11" t="s">
        <v>20</v>
      </c>
      <c r="AB49" s="12" t="s">
        <v>21</v>
      </c>
      <c r="AC49" s="13" t="s">
        <v>8</v>
      </c>
      <c r="AD49" s="11" t="s">
        <v>22</v>
      </c>
      <c r="AE49" s="11" t="s">
        <v>23</v>
      </c>
      <c r="AF49" s="11" t="s">
        <v>24</v>
      </c>
      <c r="AG49" s="7" t="s">
        <v>25</v>
      </c>
      <c r="AH49" s="11" t="s">
        <v>26</v>
      </c>
      <c r="AI49" s="11" t="s">
        <v>27</v>
      </c>
      <c r="AJ49" s="8" t="s">
        <v>28</v>
      </c>
      <c r="AK49" s="9" t="s">
        <v>29</v>
      </c>
      <c r="AL49" s="14"/>
      <c r="AM49" s="14"/>
      <c r="AN49" s="1"/>
      <c r="AO49" s="1"/>
      <c r="AP49" s="1"/>
      <c r="AQ49" s="1"/>
      <c r="AR49" s="1"/>
      <c r="AS49" s="1"/>
      <c r="AT49" s="11" t="s">
        <v>52</v>
      </c>
      <c r="AU49" s="11" t="s">
        <v>20</v>
      </c>
      <c r="AV49" s="12" t="s">
        <v>21</v>
      </c>
      <c r="AW49" s="13" t="s">
        <v>8</v>
      </c>
      <c r="AX49" s="11" t="s">
        <v>22</v>
      </c>
      <c r="AY49" s="11" t="s">
        <v>23</v>
      </c>
      <c r="AZ49" s="11" t="s">
        <v>24</v>
      </c>
      <c r="BA49" s="7" t="s">
        <v>25</v>
      </c>
      <c r="BB49" s="11" t="s">
        <v>26</v>
      </c>
      <c r="BC49" s="11" t="s">
        <v>27</v>
      </c>
      <c r="BD49" s="8" t="s">
        <v>28</v>
      </c>
      <c r="BE49" s="9" t="s">
        <v>29</v>
      </c>
      <c r="BF49" s="14"/>
      <c r="BG49" s="14"/>
      <c r="BH49" s="1"/>
      <c r="BI49" s="1"/>
      <c r="BJ49" s="1"/>
      <c r="BK49" s="1"/>
      <c r="BL49" s="1"/>
      <c r="BM49" s="1"/>
      <c r="BN49" s="11" t="s">
        <v>52</v>
      </c>
      <c r="BO49" s="11" t="s">
        <v>20</v>
      </c>
      <c r="BP49" s="12" t="s">
        <v>21</v>
      </c>
      <c r="BQ49" s="13" t="s">
        <v>8</v>
      </c>
      <c r="BR49" s="11" t="s">
        <v>22</v>
      </c>
      <c r="BS49" s="11" t="s">
        <v>23</v>
      </c>
      <c r="BT49" s="11" t="s">
        <v>24</v>
      </c>
      <c r="BU49" s="7" t="s">
        <v>25</v>
      </c>
      <c r="BV49" s="11" t="s">
        <v>26</v>
      </c>
      <c r="BW49" s="11" t="s">
        <v>27</v>
      </c>
      <c r="BX49" s="8" t="s">
        <v>28</v>
      </c>
      <c r="BY49" s="9" t="s">
        <v>29</v>
      </c>
      <c r="BZ49" s="14"/>
      <c r="CA49" s="14"/>
      <c r="CB49" s="1"/>
      <c r="CC49" s="1"/>
      <c r="CD49" s="1"/>
      <c r="CE49" s="1"/>
      <c r="CF49" s="1"/>
      <c r="CG49" s="1"/>
      <c r="CH49" s="11" t="s">
        <v>52</v>
      </c>
      <c r="CI49" s="11" t="s">
        <v>20</v>
      </c>
      <c r="CJ49" s="12" t="s">
        <v>21</v>
      </c>
      <c r="CK49" s="13" t="s">
        <v>8</v>
      </c>
      <c r="CL49" s="11" t="s">
        <v>22</v>
      </c>
      <c r="CM49" s="11" t="s">
        <v>23</v>
      </c>
      <c r="CN49" s="11" t="s">
        <v>24</v>
      </c>
      <c r="CO49" s="7" t="s">
        <v>25</v>
      </c>
      <c r="CP49" s="11" t="s">
        <v>26</v>
      </c>
      <c r="CQ49" s="11" t="s">
        <v>27</v>
      </c>
      <c r="CR49" s="8" t="s">
        <v>28</v>
      </c>
      <c r="CS49" s="9" t="s">
        <v>29</v>
      </c>
      <c r="CT49" s="14"/>
      <c r="CU49" s="14"/>
      <c r="CV49" s="1"/>
      <c r="CW49" s="1"/>
      <c r="CX49" s="1"/>
      <c r="CY49" s="1"/>
      <c r="CZ49" s="1"/>
      <c r="DA49" s="1"/>
      <c r="DB49" s="11" t="s">
        <v>52</v>
      </c>
      <c r="DC49" s="11" t="s">
        <v>20</v>
      </c>
      <c r="DD49" s="12" t="s">
        <v>21</v>
      </c>
      <c r="DE49" s="13" t="s">
        <v>8</v>
      </c>
      <c r="DF49" s="11" t="s">
        <v>22</v>
      </c>
      <c r="DG49" s="11" t="s">
        <v>23</v>
      </c>
      <c r="DH49" s="11" t="s">
        <v>24</v>
      </c>
      <c r="DI49" s="7" t="s">
        <v>25</v>
      </c>
      <c r="DJ49" s="11" t="s">
        <v>26</v>
      </c>
      <c r="DK49" s="11" t="s">
        <v>27</v>
      </c>
      <c r="DL49" s="8" t="s">
        <v>28</v>
      </c>
      <c r="DM49" s="9" t="s">
        <v>29</v>
      </c>
      <c r="DN49" s="14"/>
      <c r="DO49" s="14"/>
      <c r="DP49" s="1"/>
      <c r="DQ49" s="1"/>
      <c r="DR49" s="1"/>
      <c r="DS49" s="1"/>
      <c r="DT49" s="1"/>
      <c r="DU49" s="1"/>
      <c r="DV49" s="11" t="s">
        <v>52</v>
      </c>
      <c r="DW49" s="11" t="s">
        <v>20</v>
      </c>
      <c r="DX49" s="12" t="s">
        <v>21</v>
      </c>
      <c r="DY49" s="13" t="s">
        <v>8</v>
      </c>
      <c r="DZ49" s="11" t="s">
        <v>22</v>
      </c>
      <c r="EA49" s="11" t="s">
        <v>23</v>
      </c>
      <c r="EB49" s="11" t="s">
        <v>24</v>
      </c>
      <c r="EC49" s="7" t="s">
        <v>25</v>
      </c>
      <c r="ED49" s="11" t="s">
        <v>26</v>
      </c>
      <c r="EE49" s="11" t="s">
        <v>27</v>
      </c>
      <c r="EF49" s="8" t="s">
        <v>28</v>
      </c>
      <c r="EG49" s="9" t="s">
        <v>29</v>
      </c>
      <c r="EH49" s="14"/>
      <c r="EI49" s="14"/>
    </row>
    <row r="50" s="1" customFormat="1" customHeight="1" spans="6:139">
      <c r="F50" s="11">
        <v>35434</v>
      </c>
      <c r="G50" s="11">
        <v>0.0847</v>
      </c>
      <c r="H50" s="12">
        <v>1.35</v>
      </c>
      <c r="I50" s="13">
        <f t="shared" ref="I50:I52" si="129">F50*G50*H50</f>
        <v>4051.70073</v>
      </c>
      <c r="J50" s="11">
        <v>3</v>
      </c>
      <c r="K50" s="11">
        <v>490</v>
      </c>
      <c r="L50" s="11">
        <v>1.93</v>
      </c>
      <c r="M50" s="16">
        <f t="shared" ref="M50:M52" si="130">1+6*K50/(K50+2000)+L50</f>
        <v>4.11072289156627</v>
      </c>
      <c r="N50" s="11">
        <v>0.89</v>
      </c>
      <c r="O50" s="11">
        <v>1.78</v>
      </c>
      <c r="P50" s="8">
        <f t="shared" ref="P50:P52" si="131">1+N50*O50</f>
        <v>2.5842</v>
      </c>
      <c r="Q50" s="9">
        <v>1.15</v>
      </c>
      <c r="R50" s="17">
        <v>1</v>
      </c>
      <c r="S50" s="18">
        <f t="shared" ref="S50:S54" si="132">I50*J50*Q50*P50*M50*R50</f>
        <v>148491.221010612</v>
      </c>
      <c r="Z50" s="11">
        <v>35728</v>
      </c>
      <c r="AA50" s="11">
        <v>0.0847</v>
      </c>
      <c r="AB50" s="12">
        <v>1.35</v>
      </c>
      <c r="AC50" s="13">
        <f t="shared" ref="AC50:AC52" si="133">Z50*AA50*AB50</f>
        <v>4085.31816</v>
      </c>
      <c r="AD50" s="11">
        <v>3</v>
      </c>
      <c r="AE50" s="11">
        <v>450</v>
      </c>
      <c r="AF50" s="11">
        <v>1.93</v>
      </c>
      <c r="AG50" s="16">
        <f t="shared" ref="AG50:AG52" si="134">1+6*AE50/(AE50+2000)+AF50</f>
        <v>4.03204081632653</v>
      </c>
      <c r="AH50" s="11">
        <v>1</v>
      </c>
      <c r="AI50" s="11">
        <v>2.71</v>
      </c>
      <c r="AJ50" s="8">
        <f t="shared" ref="AJ50:AJ52" si="135">1+AH50*AI50</f>
        <v>3.71</v>
      </c>
      <c r="AK50" s="9">
        <v>1.15</v>
      </c>
      <c r="AL50" s="17">
        <v>1</v>
      </c>
      <c r="AM50" s="18">
        <f t="shared" ref="AM50:AM54" si="136">AC50*AD50*AK50*AJ50*AG50*AL50</f>
        <v>210835.534395856</v>
      </c>
      <c r="AT50" s="11">
        <v>36903</v>
      </c>
      <c r="AU50" s="11">
        <v>0.0847</v>
      </c>
      <c r="AV50" s="12">
        <v>1.35</v>
      </c>
      <c r="AW50" s="13">
        <f t="shared" ref="AW50:AW53" si="137">AT50*AU50*AV50</f>
        <v>4219.673535</v>
      </c>
      <c r="AX50" s="11">
        <v>3</v>
      </c>
      <c r="AY50" s="11">
        <v>490</v>
      </c>
      <c r="AZ50" s="11">
        <v>1.93</v>
      </c>
      <c r="BA50" s="16">
        <f t="shared" ref="BA50:BA53" si="138">1+6*AY50/(AY50+2000)+AZ50</f>
        <v>4.11072289156627</v>
      </c>
      <c r="BB50" s="11">
        <v>0.93</v>
      </c>
      <c r="BC50" s="11">
        <v>1.85</v>
      </c>
      <c r="BD50" s="8">
        <f t="shared" ref="BD50:BD53" si="139">1+BB50*BC50</f>
        <v>2.7205</v>
      </c>
      <c r="BE50" s="9">
        <v>1.15</v>
      </c>
      <c r="BF50" s="17">
        <v>1.015</v>
      </c>
      <c r="BG50" s="18">
        <f t="shared" ref="BG50:BG54" si="140">AW50*AX50*BE50*BD50*BA50*BF50</f>
        <v>165245.986869508</v>
      </c>
      <c r="BN50" s="11">
        <v>38167</v>
      </c>
      <c r="BO50" s="11">
        <v>0.0847</v>
      </c>
      <c r="BP50" s="12">
        <v>1.35</v>
      </c>
      <c r="BQ50" s="13">
        <f t="shared" ref="BQ50:BQ53" si="141">BN50*BO50*BP50</f>
        <v>4364.205615</v>
      </c>
      <c r="BR50" s="11">
        <v>3</v>
      </c>
      <c r="BS50" s="11">
        <v>490</v>
      </c>
      <c r="BT50" s="11">
        <v>1.93</v>
      </c>
      <c r="BU50" s="16">
        <f t="shared" ref="BU50:BU53" si="142">1+6*BS50/(BS50+2000)+BT50</f>
        <v>4.11072289156627</v>
      </c>
      <c r="BV50" s="11">
        <v>1</v>
      </c>
      <c r="BW50" s="11">
        <v>2.71</v>
      </c>
      <c r="BX50" s="8">
        <f t="shared" ref="BX50:BX53" si="143">1+BV50*BW50</f>
        <v>3.71</v>
      </c>
      <c r="BY50" s="9">
        <v>1.15</v>
      </c>
      <c r="BZ50" s="17">
        <v>1.015</v>
      </c>
      <c r="CA50" s="18">
        <f t="shared" ref="CA50:CA54" si="144">BQ50*BR50*BY50*BX50*BU50*BZ50</f>
        <v>233067.89413641</v>
      </c>
      <c r="CH50" s="11">
        <v>42781</v>
      </c>
      <c r="CI50" s="11">
        <v>0.0847</v>
      </c>
      <c r="CJ50" s="12">
        <v>1.35</v>
      </c>
      <c r="CK50" s="13">
        <f t="shared" ref="CK50:CK54" si="145">CH50*CI50*CJ50</f>
        <v>4891.793445</v>
      </c>
      <c r="CL50" s="11">
        <v>3</v>
      </c>
      <c r="CM50" s="11">
        <v>490</v>
      </c>
      <c r="CN50" s="11">
        <v>1.93</v>
      </c>
      <c r="CO50" s="16">
        <f t="shared" ref="CO50:CO54" si="146">1+6*CM50/(CM50+2000)+CN50</f>
        <v>4.11072289156627</v>
      </c>
      <c r="CP50" s="11">
        <v>0.93</v>
      </c>
      <c r="CQ50" s="11">
        <v>1.85</v>
      </c>
      <c r="CR50" s="8">
        <f t="shared" ref="CR50:CR54" si="147">1+CP50*CQ50</f>
        <v>2.7205</v>
      </c>
      <c r="CS50" s="9">
        <v>1.15</v>
      </c>
      <c r="CT50" s="17">
        <v>1.085</v>
      </c>
      <c r="CU50" s="18">
        <f t="shared" ref="CU50:CU54" si="148">CK50*CL50*CS50*CR50*CO50*CT50</f>
        <v>204778.272855303</v>
      </c>
      <c r="DB50" s="11">
        <v>44045</v>
      </c>
      <c r="DC50" s="11">
        <v>0.0847</v>
      </c>
      <c r="DD50" s="12">
        <v>1.35</v>
      </c>
      <c r="DE50" s="13">
        <f t="shared" ref="DE50:DE54" si="149">DB50*DC50*DD50</f>
        <v>5036.325525</v>
      </c>
      <c r="DF50" s="11">
        <v>3</v>
      </c>
      <c r="DG50" s="11">
        <v>490</v>
      </c>
      <c r="DH50" s="11">
        <v>1.93</v>
      </c>
      <c r="DI50" s="16">
        <f t="shared" ref="DI50:DI54" si="150">1+6*DG50/(DG50+2000)+DH50</f>
        <v>4.11072289156627</v>
      </c>
      <c r="DJ50" s="11">
        <v>1</v>
      </c>
      <c r="DK50" s="11">
        <v>2.71</v>
      </c>
      <c r="DL50" s="8">
        <f t="shared" ref="DL50:DL54" si="151">1+DJ50*DK50</f>
        <v>3.71</v>
      </c>
      <c r="DM50" s="9">
        <v>1.15</v>
      </c>
      <c r="DN50" s="17">
        <v>1.085</v>
      </c>
      <c r="DO50" s="18">
        <f t="shared" ref="DO50:DO54" si="152">DE50*DF50*DM50*DL50*DI50*DN50</f>
        <v>287511.180279754</v>
      </c>
      <c r="DV50" s="11">
        <v>49923</v>
      </c>
      <c r="DW50" s="11">
        <v>0.09996</v>
      </c>
      <c r="DX50" s="12">
        <v>1.35</v>
      </c>
      <c r="DY50" s="13">
        <f t="shared" ref="DY50:DY54" si="153">DV50*DW50*DX50</f>
        <v>6736.909158</v>
      </c>
      <c r="DZ50" s="11">
        <v>3</v>
      </c>
      <c r="EA50" s="11">
        <v>490</v>
      </c>
      <c r="EB50" s="11">
        <v>2.02</v>
      </c>
      <c r="EC50" s="16">
        <f t="shared" ref="EC50:EC54" si="154">1+6*EA50/(EA50+2000)+EB50</f>
        <v>4.20072289156627</v>
      </c>
      <c r="ED50" s="11">
        <v>1</v>
      </c>
      <c r="EE50" s="11">
        <v>3.51</v>
      </c>
      <c r="EF50" s="8">
        <f t="shared" ref="EF50:EF54" si="155">1+ED50*EE50</f>
        <v>4.51</v>
      </c>
      <c r="EG50" s="9">
        <v>1.15</v>
      </c>
      <c r="EH50" s="17">
        <v>1.2</v>
      </c>
      <c r="EI50" s="18">
        <f>DY50*DZ50*EG50*EF50*EC50*EH50+DV50*0.125*EF50*EG50*EH50</f>
        <v>567237.384407697</v>
      </c>
    </row>
    <row r="51" s="1" customFormat="1" customHeight="1" spans="6:139">
      <c r="F51" s="11">
        <v>35434</v>
      </c>
      <c r="G51" s="11">
        <v>0.0847</v>
      </c>
      <c r="H51" s="12">
        <v>1.35</v>
      </c>
      <c r="I51" s="13">
        <f t="shared" si="129"/>
        <v>4051.70073</v>
      </c>
      <c r="J51" s="11">
        <v>3</v>
      </c>
      <c r="K51" s="11">
        <v>490</v>
      </c>
      <c r="L51" s="11">
        <v>1.93</v>
      </c>
      <c r="M51" s="16">
        <f t="shared" si="130"/>
        <v>4.11072289156627</v>
      </c>
      <c r="N51" s="11">
        <v>0.89</v>
      </c>
      <c r="O51" s="11">
        <v>1.78</v>
      </c>
      <c r="P51" s="8">
        <f t="shared" si="131"/>
        <v>2.5842</v>
      </c>
      <c r="Q51" s="9">
        <v>1.15</v>
      </c>
      <c r="R51" s="17">
        <v>1</v>
      </c>
      <c r="S51" s="18">
        <f t="shared" si="132"/>
        <v>148491.221010612</v>
      </c>
      <c r="Z51" s="11">
        <v>35728</v>
      </c>
      <c r="AA51" s="11">
        <v>0.0847</v>
      </c>
      <c r="AB51" s="12">
        <v>1.35</v>
      </c>
      <c r="AC51" s="13">
        <f t="shared" si="133"/>
        <v>4085.31816</v>
      </c>
      <c r="AD51" s="11">
        <v>3</v>
      </c>
      <c r="AE51" s="11">
        <v>450</v>
      </c>
      <c r="AF51" s="11">
        <v>1.93</v>
      </c>
      <c r="AG51" s="16">
        <f t="shared" si="134"/>
        <v>4.03204081632653</v>
      </c>
      <c r="AH51" s="11">
        <v>1</v>
      </c>
      <c r="AI51" s="11">
        <v>2.71</v>
      </c>
      <c r="AJ51" s="8">
        <f t="shared" si="135"/>
        <v>3.71</v>
      </c>
      <c r="AK51" s="9">
        <v>1.15</v>
      </c>
      <c r="AL51" s="17">
        <v>1</v>
      </c>
      <c r="AM51" s="18">
        <f t="shared" si="136"/>
        <v>210835.534395856</v>
      </c>
      <c r="AT51" s="11">
        <v>36903</v>
      </c>
      <c r="AU51" s="11">
        <v>0.0847</v>
      </c>
      <c r="AV51" s="12">
        <v>1.35</v>
      </c>
      <c r="AW51" s="13">
        <f t="shared" si="137"/>
        <v>4219.673535</v>
      </c>
      <c r="AX51" s="11">
        <v>3</v>
      </c>
      <c r="AY51" s="11">
        <v>490</v>
      </c>
      <c r="AZ51" s="11">
        <v>1.93</v>
      </c>
      <c r="BA51" s="16">
        <f t="shared" si="138"/>
        <v>4.11072289156627</v>
      </c>
      <c r="BB51" s="11">
        <v>0.93</v>
      </c>
      <c r="BC51" s="11">
        <v>1.85</v>
      </c>
      <c r="BD51" s="8">
        <f t="shared" si="139"/>
        <v>2.7205</v>
      </c>
      <c r="BE51" s="9">
        <v>1.15</v>
      </c>
      <c r="BF51" s="17">
        <v>1.015</v>
      </c>
      <c r="BG51" s="18">
        <f t="shared" si="140"/>
        <v>165245.986869508</v>
      </c>
      <c r="BN51" s="11">
        <v>38167</v>
      </c>
      <c r="BO51" s="11">
        <v>0.0847</v>
      </c>
      <c r="BP51" s="12">
        <v>1.35</v>
      </c>
      <c r="BQ51" s="13">
        <f t="shared" si="141"/>
        <v>4364.205615</v>
      </c>
      <c r="BR51" s="11">
        <v>3</v>
      </c>
      <c r="BS51" s="11">
        <v>490</v>
      </c>
      <c r="BT51" s="11">
        <v>1.93</v>
      </c>
      <c r="BU51" s="16">
        <f t="shared" si="142"/>
        <v>4.11072289156627</v>
      </c>
      <c r="BV51" s="11">
        <v>1</v>
      </c>
      <c r="BW51" s="11">
        <v>2.71</v>
      </c>
      <c r="BX51" s="8">
        <f t="shared" si="143"/>
        <v>3.71</v>
      </c>
      <c r="BY51" s="9">
        <v>1.15</v>
      </c>
      <c r="BZ51" s="17">
        <v>1.015</v>
      </c>
      <c r="CA51" s="18">
        <f t="shared" si="144"/>
        <v>233067.89413641</v>
      </c>
      <c r="CH51" s="11">
        <v>42781</v>
      </c>
      <c r="CI51" s="11">
        <v>0.0847</v>
      </c>
      <c r="CJ51" s="12">
        <v>1.35</v>
      </c>
      <c r="CK51" s="13">
        <f t="shared" si="145"/>
        <v>4891.793445</v>
      </c>
      <c r="CL51" s="11">
        <v>3</v>
      </c>
      <c r="CM51" s="11">
        <v>490</v>
      </c>
      <c r="CN51" s="11">
        <v>1.93</v>
      </c>
      <c r="CO51" s="16">
        <f t="shared" si="146"/>
        <v>4.11072289156627</v>
      </c>
      <c r="CP51" s="11">
        <v>0.93</v>
      </c>
      <c r="CQ51" s="11">
        <v>1.85</v>
      </c>
      <c r="CR51" s="8">
        <f t="shared" si="147"/>
        <v>2.7205</v>
      </c>
      <c r="CS51" s="9">
        <v>1.15</v>
      </c>
      <c r="CT51" s="17">
        <v>1.085</v>
      </c>
      <c r="CU51" s="18">
        <f t="shared" si="148"/>
        <v>204778.272855303</v>
      </c>
      <c r="DB51" s="11">
        <v>44045</v>
      </c>
      <c r="DC51" s="11">
        <v>0.0847</v>
      </c>
      <c r="DD51" s="12">
        <v>1.35</v>
      </c>
      <c r="DE51" s="13">
        <f t="shared" si="149"/>
        <v>5036.325525</v>
      </c>
      <c r="DF51" s="11">
        <v>3</v>
      </c>
      <c r="DG51" s="11">
        <v>490</v>
      </c>
      <c r="DH51" s="11">
        <v>1.93</v>
      </c>
      <c r="DI51" s="16">
        <f t="shared" si="150"/>
        <v>4.11072289156627</v>
      </c>
      <c r="DJ51" s="11">
        <v>1</v>
      </c>
      <c r="DK51" s="11">
        <v>2.71</v>
      </c>
      <c r="DL51" s="8">
        <f t="shared" si="151"/>
        <v>3.71</v>
      </c>
      <c r="DM51" s="9">
        <v>1.15</v>
      </c>
      <c r="DN51" s="17">
        <v>1.085</v>
      </c>
      <c r="DO51" s="18">
        <f t="shared" si="152"/>
        <v>287511.180279754</v>
      </c>
      <c r="DV51" s="11">
        <v>49923</v>
      </c>
      <c r="DW51" s="11">
        <v>0.09996</v>
      </c>
      <c r="DX51" s="12">
        <v>1.35</v>
      </c>
      <c r="DY51" s="13">
        <f t="shared" si="153"/>
        <v>6736.909158</v>
      </c>
      <c r="DZ51" s="11">
        <v>3</v>
      </c>
      <c r="EA51" s="11">
        <v>490</v>
      </c>
      <c r="EB51" s="11">
        <v>2.02</v>
      </c>
      <c r="EC51" s="16">
        <f t="shared" si="154"/>
        <v>4.20072289156627</v>
      </c>
      <c r="ED51" s="11">
        <v>1</v>
      </c>
      <c r="EE51" s="11">
        <v>3.51</v>
      </c>
      <c r="EF51" s="8">
        <f t="shared" si="155"/>
        <v>4.51</v>
      </c>
      <c r="EG51" s="9">
        <v>1.15</v>
      </c>
      <c r="EH51" s="17">
        <v>1.2</v>
      </c>
      <c r="EI51" s="18">
        <f t="shared" ref="EI51:EI54" si="156">DY51*DZ51*EG51*EF51*EC51*EH51</f>
        <v>528398.538482697</v>
      </c>
    </row>
    <row r="52" s="1" customFormat="1" customHeight="1" spans="6:139">
      <c r="F52" s="11">
        <v>35434</v>
      </c>
      <c r="G52" s="11">
        <v>0.0847</v>
      </c>
      <c r="H52" s="12">
        <v>1.35</v>
      </c>
      <c r="I52" s="13">
        <f t="shared" si="129"/>
        <v>4051.70073</v>
      </c>
      <c r="J52" s="11">
        <v>3</v>
      </c>
      <c r="K52" s="11">
        <v>240</v>
      </c>
      <c r="L52" s="11">
        <v>1.93</v>
      </c>
      <c r="M52" s="16">
        <f t="shared" si="130"/>
        <v>3.57285714285714</v>
      </c>
      <c r="N52" s="11">
        <v>0.89</v>
      </c>
      <c r="O52" s="11">
        <v>1.78</v>
      </c>
      <c r="P52" s="8">
        <f t="shared" si="131"/>
        <v>2.5842</v>
      </c>
      <c r="Q52" s="9">
        <v>0.9</v>
      </c>
      <c r="R52" s="17">
        <v>1</v>
      </c>
      <c r="S52" s="18">
        <f t="shared" si="132"/>
        <v>101005.005746024</v>
      </c>
      <c r="Z52" s="11">
        <v>35728</v>
      </c>
      <c r="AA52" s="11">
        <v>0.0847</v>
      </c>
      <c r="AB52" s="12">
        <v>1.35</v>
      </c>
      <c r="AC52" s="13">
        <f t="shared" si="133"/>
        <v>4085.31816</v>
      </c>
      <c r="AD52" s="11">
        <v>3</v>
      </c>
      <c r="AE52" s="11">
        <v>200</v>
      </c>
      <c r="AF52" s="11">
        <v>1.93</v>
      </c>
      <c r="AG52" s="16">
        <f t="shared" si="134"/>
        <v>3.47545454545455</v>
      </c>
      <c r="AH52" s="11">
        <v>1</v>
      </c>
      <c r="AI52" s="11">
        <v>2.71</v>
      </c>
      <c r="AJ52" s="8">
        <f t="shared" si="135"/>
        <v>3.71</v>
      </c>
      <c r="AK52" s="9">
        <v>0.9</v>
      </c>
      <c r="AL52" s="17">
        <v>1</v>
      </c>
      <c r="AM52" s="18">
        <f t="shared" si="136"/>
        <v>142224.74742667</v>
      </c>
      <c r="AT52" s="11">
        <v>36903</v>
      </c>
      <c r="AU52" s="11">
        <v>0.0847</v>
      </c>
      <c r="AV52" s="12">
        <v>1.35</v>
      </c>
      <c r="AW52" s="13">
        <f t="shared" si="137"/>
        <v>4219.673535</v>
      </c>
      <c r="AX52" s="11">
        <v>3</v>
      </c>
      <c r="AY52" s="11">
        <v>490</v>
      </c>
      <c r="AZ52" s="11">
        <v>1.93</v>
      </c>
      <c r="BA52" s="16">
        <f t="shared" si="138"/>
        <v>4.11072289156627</v>
      </c>
      <c r="BB52" s="11">
        <v>0.93</v>
      </c>
      <c r="BC52" s="11">
        <v>1.85</v>
      </c>
      <c r="BD52" s="8">
        <f t="shared" si="139"/>
        <v>2.7205</v>
      </c>
      <c r="BE52" s="9">
        <v>1.15</v>
      </c>
      <c r="BF52" s="17">
        <v>1.015</v>
      </c>
      <c r="BG52" s="18">
        <f t="shared" si="140"/>
        <v>165245.986869508</v>
      </c>
      <c r="BN52" s="11">
        <v>38167</v>
      </c>
      <c r="BO52" s="11">
        <v>0.0847</v>
      </c>
      <c r="BP52" s="12">
        <v>1.35</v>
      </c>
      <c r="BQ52" s="13">
        <f t="shared" si="141"/>
        <v>4364.205615</v>
      </c>
      <c r="BR52" s="11">
        <v>3</v>
      </c>
      <c r="BS52" s="11">
        <v>490</v>
      </c>
      <c r="BT52" s="11">
        <v>1.93</v>
      </c>
      <c r="BU52" s="16">
        <f t="shared" si="142"/>
        <v>4.11072289156627</v>
      </c>
      <c r="BV52" s="11">
        <v>1</v>
      </c>
      <c r="BW52" s="11">
        <v>2.71</v>
      </c>
      <c r="BX52" s="8">
        <f t="shared" si="143"/>
        <v>3.71</v>
      </c>
      <c r="BY52" s="9">
        <v>1.15</v>
      </c>
      <c r="BZ52" s="17">
        <v>1.015</v>
      </c>
      <c r="CA52" s="18">
        <f t="shared" si="144"/>
        <v>233067.89413641</v>
      </c>
      <c r="CH52" s="11">
        <v>42781</v>
      </c>
      <c r="CI52" s="11">
        <v>0.0847</v>
      </c>
      <c r="CJ52" s="12">
        <v>1.35</v>
      </c>
      <c r="CK52" s="13">
        <f t="shared" si="145"/>
        <v>4891.793445</v>
      </c>
      <c r="CL52" s="11">
        <v>3</v>
      </c>
      <c r="CM52" s="11">
        <v>490</v>
      </c>
      <c r="CN52" s="11">
        <v>1.93</v>
      </c>
      <c r="CO52" s="16">
        <f t="shared" si="146"/>
        <v>4.11072289156627</v>
      </c>
      <c r="CP52" s="11">
        <v>0.93</v>
      </c>
      <c r="CQ52" s="11">
        <v>1.85</v>
      </c>
      <c r="CR52" s="8">
        <f t="shared" si="147"/>
        <v>2.7205</v>
      </c>
      <c r="CS52" s="9">
        <v>1.15</v>
      </c>
      <c r="CT52" s="17">
        <v>1.085</v>
      </c>
      <c r="CU52" s="18">
        <f t="shared" si="148"/>
        <v>204778.272855303</v>
      </c>
      <c r="DB52" s="11">
        <v>44045</v>
      </c>
      <c r="DC52" s="11">
        <v>0.0847</v>
      </c>
      <c r="DD52" s="12">
        <v>1.35</v>
      </c>
      <c r="DE52" s="13">
        <f t="shared" si="149"/>
        <v>5036.325525</v>
      </c>
      <c r="DF52" s="11">
        <v>3</v>
      </c>
      <c r="DG52" s="11">
        <v>490</v>
      </c>
      <c r="DH52" s="11">
        <v>1.93</v>
      </c>
      <c r="DI52" s="16">
        <f t="shared" si="150"/>
        <v>4.11072289156627</v>
      </c>
      <c r="DJ52" s="11">
        <v>1</v>
      </c>
      <c r="DK52" s="11">
        <v>2.71</v>
      </c>
      <c r="DL52" s="8">
        <f t="shared" si="151"/>
        <v>3.71</v>
      </c>
      <c r="DM52" s="9">
        <v>1.15</v>
      </c>
      <c r="DN52" s="17">
        <v>1.085</v>
      </c>
      <c r="DO52" s="18">
        <f t="shared" si="152"/>
        <v>287511.180279754</v>
      </c>
      <c r="DV52" s="11">
        <v>49923</v>
      </c>
      <c r="DW52" s="11">
        <v>0.09996</v>
      </c>
      <c r="DX52" s="12">
        <v>1.35</v>
      </c>
      <c r="DY52" s="13">
        <f t="shared" si="153"/>
        <v>6736.909158</v>
      </c>
      <c r="DZ52" s="11">
        <v>3</v>
      </c>
      <c r="EA52" s="11">
        <v>490</v>
      </c>
      <c r="EB52" s="11">
        <v>2.02</v>
      </c>
      <c r="EC52" s="16">
        <f t="shared" si="154"/>
        <v>4.20072289156627</v>
      </c>
      <c r="ED52" s="11">
        <v>1</v>
      </c>
      <c r="EE52" s="11">
        <v>3.51</v>
      </c>
      <c r="EF52" s="8">
        <f t="shared" si="155"/>
        <v>4.51</v>
      </c>
      <c r="EG52" s="9">
        <v>1.15</v>
      </c>
      <c r="EH52" s="17">
        <v>1.2</v>
      </c>
      <c r="EI52" s="18">
        <f t="shared" si="156"/>
        <v>528398.538482697</v>
      </c>
    </row>
    <row r="53" s="1" customFormat="1" customHeight="1" spans="6:139">
      <c r="F53" s="11"/>
      <c r="G53" s="11"/>
      <c r="H53" s="12"/>
      <c r="I53" s="13"/>
      <c r="J53" s="11"/>
      <c r="K53" s="11"/>
      <c r="L53" s="11"/>
      <c r="M53" s="16"/>
      <c r="N53" s="11"/>
      <c r="O53" s="11"/>
      <c r="P53" s="8"/>
      <c r="Q53" s="9"/>
      <c r="R53" s="17">
        <v>1</v>
      </c>
      <c r="S53" s="18">
        <f t="shared" si="132"/>
        <v>0</v>
      </c>
      <c r="Z53" s="11"/>
      <c r="AA53" s="11"/>
      <c r="AB53" s="12"/>
      <c r="AC53" s="13"/>
      <c r="AD53" s="11"/>
      <c r="AE53" s="11"/>
      <c r="AF53" s="11"/>
      <c r="AG53" s="16"/>
      <c r="AH53" s="11"/>
      <c r="AI53" s="11"/>
      <c r="AJ53" s="8"/>
      <c r="AK53" s="9"/>
      <c r="AL53" s="17">
        <v>1</v>
      </c>
      <c r="AM53" s="18">
        <f t="shared" si="136"/>
        <v>0</v>
      </c>
      <c r="AT53" s="11">
        <v>36903</v>
      </c>
      <c r="AU53" s="11">
        <v>0.0847</v>
      </c>
      <c r="AV53" s="12">
        <v>1.35</v>
      </c>
      <c r="AW53" s="13">
        <f t="shared" si="137"/>
        <v>4219.673535</v>
      </c>
      <c r="AX53" s="11">
        <v>3</v>
      </c>
      <c r="AY53" s="11">
        <v>240</v>
      </c>
      <c r="AZ53" s="11">
        <v>1.93</v>
      </c>
      <c r="BA53" s="16">
        <f t="shared" si="138"/>
        <v>3.57285714285714</v>
      </c>
      <c r="BB53" s="11">
        <v>0.93</v>
      </c>
      <c r="BC53" s="11">
        <v>1.85</v>
      </c>
      <c r="BD53" s="8">
        <f t="shared" si="139"/>
        <v>2.7205</v>
      </c>
      <c r="BE53" s="9">
        <v>0.9</v>
      </c>
      <c r="BF53" s="17">
        <v>1.015</v>
      </c>
      <c r="BG53" s="18">
        <f t="shared" si="140"/>
        <v>112401.741595682</v>
      </c>
      <c r="BN53" s="11">
        <v>38167</v>
      </c>
      <c r="BO53" s="11">
        <v>0.0847</v>
      </c>
      <c r="BP53" s="12">
        <v>1.35</v>
      </c>
      <c r="BQ53" s="13">
        <f t="shared" si="141"/>
        <v>4364.205615</v>
      </c>
      <c r="BR53" s="11">
        <v>3</v>
      </c>
      <c r="BS53" s="11">
        <v>240</v>
      </c>
      <c r="BT53" s="11">
        <v>1.93</v>
      </c>
      <c r="BU53" s="16">
        <f t="shared" si="142"/>
        <v>3.57285714285714</v>
      </c>
      <c r="BV53" s="11">
        <v>1</v>
      </c>
      <c r="BW53" s="11">
        <v>2.71</v>
      </c>
      <c r="BX53" s="8">
        <f t="shared" si="143"/>
        <v>3.71</v>
      </c>
      <c r="BY53" s="9">
        <v>0.9</v>
      </c>
      <c r="BZ53" s="17">
        <v>1.015</v>
      </c>
      <c r="CA53" s="18">
        <f t="shared" si="144"/>
        <v>158534.78627386</v>
      </c>
      <c r="CH53" s="11">
        <v>42781</v>
      </c>
      <c r="CI53" s="11">
        <v>0.0847</v>
      </c>
      <c r="CJ53" s="12">
        <v>1.35</v>
      </c>
      <c r="CK53" s="13">
        <f t="shared" si="145"/>
        <v>4891.793445</v>
      </c>
      <c r="CL53" s="11">
        <v>3</v>
      </c>
      <c r="CM53" s="11">
        <v>240</v>
      </c>
      <c r="CN53" s="11">
        <v>1.93</v>
      </c>
      <c r="CO53" s="16">
        <f t="shared" si="146"/>
        <v>3.57285714285714</v>
      </c>
      <c r="CP53" s="11">
        <v>0.93</v>
      </c>
      <c r="CQ53" s="11">
        <v>1.85</v>
      </c>
      <c r="CR53" s="8">
        <f t="shared" si="147"/>
        <v>2.7205</v>
      </c>
      <c r="CS53" s="9">
        <v>0.9</v>
      </c>
      <c r="CT53" s="17">
        <v>1.085</v>
      </c>
      <c r="CU53" s="18">
        <f t="shared" si="148"/>
        <v>139291.94255149</v>
      </c>
      <c r="DB53" s="11">
        <v>44045</v>
      </c>
      <c r="DC53" s="11">
        <v>0.0847</v>
      </c>
      <c r="DD53" s="12">
        <v>1.35</v>
      </c>
      <c r="DE53" s="13">
        <f t="shared" si="149"/>
        <v>5036.325525</v>
      </c>
      <c r="DF53" s="11">
        <v>3</v>
      </c>
      <c r="DG53" s="11">
        <v>240</v>
      </c>
      <c r="DH53" s="11">
        <v>1.93</v>
      </c>
      <c r="DI53" s="16">
        <f t="shared" si="150"/>
        <v>3.57285714285714</v>
      </c>
      <c r="DJ53" s="11">
        <v>1</v>
      </c>
      <c r="DK53" s="11">
        <v>2.71</v>
      </c>
      <c r="DL53" s="8">
        <f t="shared" si="151"/>
        <v>3.71</v>
      </c>
      <c r="DM53" s="9">
        <v>0.9</v>
      </c>
      <c r="DN53" s="17">
        <v>1.085</v>
      </c>
      <c r="DO53" s="18">
        <f t="shared" si="152"/>
        <v>195567.577790524</v>
      </c>
      <c r="DV53" s="11">
        <v>49923</v>
      </c>
      <c r="DW53" s="11">
        <v>0.09996</v>
      </c>
      <c r="DX53" s="12">
        <v>1.35</v>
      </c>
      <c r="DY53" s="13">
        <f t="shared" si="153"/>
        <v>6736.909158</v>
      </c>
      <c r="DZ53" s="11">
        <v>3</v>
      </c>
      <c r="EA53" s="11">
        <v>240</v>
      </c>
      <c r="EB53" s="11">
        <v>2.02</v>
      </c>
      <c r="EC53" s="16">
        <f t="shared" si="154"/>
        <v>3.66285714285714</v>
      </c>
      <c r="ED53" s="11">
        <v>1</v>
      </c>
      <c r="EE53" s="11">
        <v>3.51</v>
      </c>
      <c r="EF53" s="8">
        <f t="shared" si="155"/>
        <v>4.51</v>
      </c>
      <c r="EG53" s="9">
        <v>0.9</v>
      </c>
      <c r="EH53" s="17">
        <v>1.2</v>
      </c>
      <c r="EI53" s="18">
        <f t="shared" si="156"/>
        <v>360580.48968463</v>
      </c>
    </row>
    <row r="54" s="1" customFormat="1" customHeight="1" spans="6:139">
      <c r="F54" s="11"/>
      <c r="G54" s="11"/>
      <c r="H54" s="12"/>
      <c r="I54" s="13"/>
      <c r="J54" s="11"/>
      <c r="K54" s="11"/>
      <c r="L54" s="11"/>
      <c r="M54" s="16"/>
      <c r="N54" s="11"/>
      <c r="O54" s="11"/>
      <c r="P54" s="8"/>
      <c r="Q54" s="9"/>
      <c r="R54" s="17">
        <v>1</v>
      </c>
      <c r="S54" s="18">
        <f t="shared" si="132"/>
        <v>0</v>
      </c>
      <c r="Z54" s="11"/>
      <c r="AA54" s="11"/>
      <c r="AB54" s="12"/>
      <c r="AC54" s="13"/>
      <c r="AD54" s="11"/>
      <c r="AE54" s="11"/>
      <c r="AF54" s="11"/>
      <c r="AG54" s="16"/>
      <c r="AH54" s="11"/>
      <c r="AI54" s="11"/>
      <c r="AJ54" s="8"/>
      <c r="AK54" s="9"/>
      <c r="AL54" s="17">
        <v>1</v>
      </c>
      <c r="AM54" s="18">
        <f t="shared" si="136"/>
        <v>0</v>
      </c>
      <c r="AT54" s="11"/>
      <c r="AU54" s="11"/>
      <c r="AV54" s="12"/>
      <c r="AW54" s="13"/>
      <c r="AX54" s="11"/>
      <c r="AY54" s="11"/>
      <c r="AZ54" s="11"/>
      <c r="BA54" s="16"/>
      <c r="BB54" s="11"/>
      <c r="BC54" s="11"/>
      <c r="BD54" s="8"/>
      <c r="BE54" s="9"/>
      <c r="BF54" s="17">
        <v>1.015</v>
      </c>
      <c r="BG54" s="18">
        <f t="shared" si="140"/>
        <v>0</v>
      </c>
      <c r="BN54" s="11"/>
      <c r="BO54" s="11"/>
      <c r="BP54" s="12"/>
      <c r="BQ54" s="13"/>
      <c r="BR54" s="11"/>
      <c r="BS54" s="11"/>
      <c r="BT54" s="11"/>
      <c r="BU54" s="16"/>
      <c r="BV54" s="11"/>
      <c r="BW54" s="11"/>
      <c r="BX54" s="8"/>
      <c r="BY54" s="9"/>
      <c r="BZ54" s="17">
        <v>1.015</v>
      </c>
      <c r="CA54" s="18">
        <f t="shared" si="144"/>
        <v>0</v>
      </c>
      <c r="CH54" s="11">
        <v>42781</v>
      </c>
      <c r="CI54" s="11">
        <v>0.0847</v>
      </c>
      <c r="CJ54" s="12">
        <v>1.35</v>
      </c>
      <c r="CK54" s="13">
        <f t="shared" si="145"/>
        <v>4891.793445</v>
      </c>
      <c r="CL54" s="11">
        <v>3</v>
      </c>
      <c r="CM54" s="11">
        <v>240</v>
      </c>
      <c r="CN54" s="11">
        <v>1.93</v>
      </c>
      <c r="CO54" s="16">
        <f t="shared" si="146"/>
        <v>3.57285714285714</v>
      </c>
      <c r="CP54" s="11">
        <v>0.93</v>
      </c>
      <c r="CQ54" s="11">
        <v>1.85</v>
      </c>
      <c r="CR54" s="8">
        <f t="shared" si="147"/>
        <v>2.7205</v>
      </c>
      <c r="CS54" s="9">
        <v>0.9</v>
      </c>
      <c r="CT54" s="17">
        <v>1.085</v>
      </c>
      <c r="CU54" s="18">
        <f t="shared" si="148"/>
        <v>139291.94255149</v>
      </c>
      <c r="DB54" s="11">
        <v>44045</v>
      </c>
      <c r="DC54" s="11">
        <v>0.0847</v>
      </c>
      <c r="DD54" s="12">
        <v>1.35</v>
      </c>
      <c r="DE54" s="13">
        <f t="shared" si="149"/>
        <v>5036.325525</v>
      </c>
      <c r="DF54" s="11">
        <v>3</v>
      </c>
      <c r="DG54" s="11">
        <v>240</v>
      </c>
      <c r="DH54" s="11">
        <v>1.93</v>
      </c>
      <c r="DI54" s="16">
        <f t="shared" si="150"/>
        <v>3.57285714285714</v>
      </c>
      <c r="DJ54" s="11">
        <v>1</v>
      </c>
      <c r="DK54" s="11">
        <v>2.71</v>
      </c>
      <c r="DL54" s="8">
        <f t="shared" si="151"/>
        <v>3.71</v>
      </c>
      <c r="DM54" s="9">
        <v>0.9</v>
      </c>
      <c r="DN54" s="17">
        <v>1.085</v>
      </c>
      <c r="DO54" s="18">
        <f t="shared" si="152"/>
        <v>195567.577790524</v>
      </c>
      <c r="DV54" s="11">
        <v>49923</v>
      </c>
      <c r="DW54" s="11">
        <v>0.09996</v>
      </c>
      <c r="DX54" s="12">
        <v>1.35</v>
      </c>
      <c r="DY54" s="13">
        <f t="shared" si="153"/>
        <v>6736.909158</v>
      </c>
      <c r="DZ54" s="11">
        <v>3</v>
      </c>
      <c r="EA54" s="11">
        <v>240</v>
      </c>
      <c r="EB54" s="11">
        <v>2.02</v>
      </c>
      <c r="EC54" s="16">
        <f t="shared" si="154"/>
        <v>3.66285714285714</v>
      </c>
      <c r="ED54" s="11">
        <v>1</v>
      </c>
      <c r="EE54" s="11">
        <v>3.51</v>
      </c>
      <c r="EF54" s="8">
        <f t="shared" si="155"/>
        <v>4.51</v>
      </c>
      <c r="EG54" s="9">
        <v>0.9</v>
      </c>
      <c r="EH54" s="17">
        <v>1.2</v>
      </c>
      <c r="EI54" s="18">
        <f t="shared" si="156"/>
        <v>360580.48968463</v>
      </c>
    </row>
    <row r="55" s="1" customFormat="1" customHeight="1" spans="6:139">
      <c r="F55" s="39" t="s">
        <v>51</v>
      </c>
      <c r="G55" s="40"/>
      <c r="H55" s="40"/>
      <c r="I55" s="40"/>
      <c r="J55" s="40"/>
      <c r="K55" s="40"/>
      <c r="L55" s="40"/>
      <c r="M55" s="25">
        <f>SUM(S50:S54)</f>
        <v>397987.447767248</v>
      </c>
      <c r="N55" s="25"/>
      <c r="O55" s="25"/>
      <c r="P55" s="25"/>
      <c r="Q55" s="25"/>
      <c r="R55" s="25"/>
      <c r="S55" s="25"/>
      <c r="T55" s="1"/>
      <c r="U55" s="1"/>
      <c r="V55" s="1"/>
      <c r="W55" s="1"/>
      <c r="X55" s="1"/>
      <c r="Y55" s="1"/>
      <c r="Z55" s="39" t="s">
        <v>51</v>
      </c>
      <c r="AA55" s="40"/>
      <c r="AB55" s="40"/>
      <c r="AC55" s="40"/>
      <c r="AD55" s="40"/>
      <c r="AE55" s="40"/>
      <c r="AF55" s="40"/>
      <c r="AG55" s="25">
        <f>SUM(AM50:AM54)</f>
        <v>563895.816218381</v>
      </c>
      <c r="AH55" s="25"/>
      <c r="AI55" s="25"/>
      <c r="AJ55" s="25"/>
      <c r="AK55" s="25"/>
      <c r="AL55" s="25"/>
      <c r="AM55" s="25"/>
      <c r="AN55" s="1"/>
      <c r="AO55" s="1"/>
      <c r="AP55" s="1"/>
      <c r="AQ55" s="1"/>
      <c r="AR55" s="1"/>
      <c r="AS55" s="1"/>
      <c r="AT55" s="39" t="s">
        <v>51</v>
      </c>
      <c r="AU55" s="40"/>
      <c r="AV55" s="40"/>
      <c r="AW55" s="40"/>
      <c r="AX55" s="40"/>
      <c r="AY55" s="40"/>
      <c r="AZ55" s="40"/>
      <c r="BA55" s="25">
        <f>SUM(BG50:BG54)</f>
        <v>608139.702204208</v>
      </c>
      <c r="BB55" s="25"/>
      <c r="BC55" s="25"/>
      <c r="BD55" s="25"/>
      <c r="BE55" s="25"/>
      <c r="BF55" s="25"/>
      <c r="BG55" s="25"/>
      <c r="BH55" s="1"/>
      <c r="BI55" s="1"/>
      <c r="BJ55" s="1"/>
      <c r="BK55" s="1"/>
      <c r="BL55" s="1"/>
      <c r="BM55" s="1"/>
      <c r="BN55" s="39" t="s">
        <v>51</v>
      </c>
      <c r="BO55" s="40"/>
      <c r="BP55" s="40"/>
      <c r="BQ55" s="40"/>
      <c r="BR55" s="40"/>
      <c r="BS55" s="40"/>
      <c r="BT55" s="40"/>
      <c r="BU55" s="25">
        <f>SUM(CA50:CA54)</f>
        <v>857738.468683091</v>
      </c>
      <c r="BV55" s="25"/>
      <c r="BW55" s="25"/>
      <c r="BX55" s="25"/>
      <c r="BY55" s="25"/>
      <c r="BZ55" s="25"/>
      <c r="CA55" s="25"/>
      <c r="CB55" s="1"/>
      <c r="CC55" s="1"/>
      <c r="CD55" s="1"/>
      <c r="CE55" s="1"/>
      <c r="CF55" s="1"/>
      <c r="CG55" s="1"/>
      <c r="CH55" s="39" t="s">
        <v>51</v>
      </c>
      <c r="CI55" s="40"/>
      <c r="CJ55" s="40"/>
      <c r="CK55" s="40"/>
      <c r="CL55" s="40"/>
      <c r="CM55" s="40"/>
      <c r="CN55" s="40"/>
      <c r="CO55" s="25">
        <f>SUM(CU50:CU54)</f>
        <v>892918.703668888</v>
      </c>
      <c r="CP55" s="25"/>
      <c r="CQ55" s="25"/>
      <c r="CR55" s="25"/>
      <c r="CS55" s="25"/>
      <c r="CT55" s="25"/>
      <c r="CU55" s="25"/>
      <c r="CV55" s="1"/>
      <c r="CW55" s="1"/>
      <c r="CX55" s="1"/>
      <c r="CY55" s="1"/>
      <c r="CZ55" s="1"/>
      <c r="DA55" s="1"/>
      <c r="DB55" s="39" t="s">
        <v>51</v>
      </c>
      <c r="DC55" s="40"/>
      <c r="DD55" s="40"/>
      <c r="DE55" s="40"/>
      <c r="DF55" s="40"/>
      <c r="DG55" s="40"/>
      <c r="DH55" s="40"/>
      <c r="DI55" s="25">
        <f>SUM(DO50:DO54)</f>
        <v>1253668.69642031</v>
      </c>
      <c r="DJ55" s="25"/>
      <c r="DK55" s="25"/>
      <c r="DL55" s="25"/>
      <c r="DM55" s="25"/>
      <c r="DN55" s="25"/>
      <c r="DO55" s="25"/>
      <c r="DP55" s="1"/>
      <c r="DQ55" s="1"/>
      <c r="DR55" s="1"/>
      <c r="DS55" s="1"/>
      <c r="DT55" s="1"/>
      <c r="DU55" s="1"/>
      <c r="DV55" s="39" t="s">
        <v>51</v>
      </c>
      <c r="DW55" s="40"/>
      <c r="DX55" s="40"/>
      <c r="DY55" s="40"/>
      <c r="DZ55" s="40"/>
      <c r="EA55" s="40"/>
      <c r="EB55" s="40"/>
      <c r="EC55" s="25">
        <f>SUM(EI50:EI54)</f>
        <v>2345195.44074235</v>
      </c>
      <c r="ED55" s="25"/>
      <c r="EE55" s="25"/>
      <c r="EF55" s="25"/>
      <c r="EG55" s="25"/>
      <c r="EH55" s="25"/>
      <c r="EI55" s="25"/>
    </row>
    <row r="56" s="1" customFormat="1" customHeight="1" spans="6:139">
      <c r="F56" s="40"/>
      <c r="G56" s="40"/>
      <c r="H56" s="40"/>
      <c r="I56" s="40"/>
      <c r="J56" s="40"/>
      <c r="K56" s="40"/>
      <c r="L56" s="40"/>
      <c r="M56" s="25"/>
      <c r="N56" s="25"/>
      <c r="O56" s="25"/>
      <c r="P56" s="25"/>
      <c r="Q56" s="25"/>
      <c r="R56" s="25"/>
      <c r="S56" s="25"/>
      <c r="T56" s="1"/>
      <c r="U56" s="1"/>
      <c r="V56" s="1"/>
      <c r="W56" s="1"/>
      <c r="X56" s="1"/>
      <c r="Y56" s="1"/>
      <c r="Z56" s="40"/>
      <c r="AA56" s="40"/>
      <c r="AB56" s="40"/>
      <c r="AC56" s="40"/>
      <c r="AD56" s="40"/>
      <c r="AE56" s="40"/>
      <c r="AF56" s="40"/>
      <c r="AG56" s="25"/>
      <c r="AH56" s="25"/>
      <c r="AI56" s="25"/>
      <c r="AJ56" s="25"/>
      <c r="AK56" s="25"/>
      <c r="AL56" s="25"/>
      <c r="AM56" s="25"/>
      <c r="AN56" s="1"/>
      <c r="AO56" s="1"/>
      <c r="AP56" s="1"/>
      <c r="AQ56" s="1"/>
      <c r="AR56" s="1"/>
      <c r="AS56" s="1"/>
      <c r="AT56" s="40"/>
      <c r="AU56" s="40"/>
      <c r="AV56" s="40"/>
      <c r="AW56" s="40"/>
      <c r="AX56" s="40"/>
      <c r="AY56" s="40"/>
      <c r="AZ56" s="40"/>
      <c r="BA56" s="25"/>
      <c r="BB56" s="25"/>
      <c r="BC56" s="25"/>
      <c r="BD56" s="25"/>
      <c r="BE56" s="25"/>
      <c r="BF56" s="25"/>
      <c r="BG56" s="25"/>
      <c r="BH56" s="1"/>
      <c r="BI56" s="1"/>
      <c r="BJ56" s="1"/>
      <c r="BK56" s="1"/>
      <c r="BL56" s="1"/>
      <c r="BM56" s="1"/>
      <c r="BN56" s="40"/>
      <c r="BO56" s="40"/>
      <c r="BP56" s="40"/>
      <c r="BQ56" s="40"/>
      <c r="BR56" s="40"/>
      <c r="BS56" s="40"/>
      <c r="BT56" s="40"/>
      <c r="BU56" s="25"/>
      <c r="BV56" s="25"/>
      <c r="BW56" s="25"/>
      <c r="BX56" s="25"/>
      <c r="BY56" s="25"/>
      <c r="BZ56" s="25"/>
      <c r="CA56" s="25"/>
      <c r="CB56" s="1"/>
      <c r="CC56" s="1"/>
      <c r="CD56" s="1"/>
      <c r="CE56" s="1"/>
      <c r="CF56" s="1"/>
      <c r="CG56" s="1"/>
      <c r="CH56" s="40"/>
      <c r="CI56" s="40"/>
      <c r="CJ56" s="40"/>
      <c r="CK56" s="40"/>
      <c r="CL56" s="40"/>
      <c r="CM56" s="40"/>
      <c r="CN56" s="40"/>
      <c r="CO56" s="25"/>
      <c r="CP56" s="25"/>
      <c r="CQ56" s="25"/>
      <c r="CR56" s="25"/>
      <c r="CS56" s="25"/>
      <c r="CT56" s="25"/>
      <c r="CU56" s="25"/>
      <c r="CV56" s="1"/>
      <c r="CW56" s="1"/>
      <c r="CX56" s="1"/>
      <c r="CY56" s="1"/>
      <c r="CZ56" s="1"/>
      <c r="DA56" s="1"/>
      <c r="DB56" s="40"/>
      <c r="DC56" s="40"/>
      <c r="DD56" s="40"/>
      <c r="DE56" s="40"/>
      <c r="DF56" s="40"/>
      <c r="DG56" s="40"/>
      <c r="DH56" s="40"/>
      <c r="DI56" s="25"/>
      <c r="DJ56" s="25"/>
      <c r="DK56" s="25"/>
      <c r="DL56" s="25"/>
      <c r="DM56" s="25"/>
      <c r="DN56" s="25"/>
      <c r="DO56" s="25"/>
      <c r="DP56" s="1"/>
      <c r="DQ56" s="1"/>
      <c r="DR56" s="1"/>
      <c r="DS56" s="1"/>
      <c r="DT56" s="1"/>
      <c r="DU56" s="1"/>
      <c r="DV56" s="40"/>
      <c r="DW56" s="40"/>
      <c r="DX56" s="40"/>
      <c r="DY56" s="40"/>
      <c r="DZ56" s="40"/>
      <c r="EA56" s="40"/>
      <c r="EB56" s="40"/>
      <c r="EC56" s="25"/>
      <c r="ED56" s="25"/>
      <c r="EE56" s="25"/>
      <c r="EF56" s="25"/>
      <c r="EG56" s="25"/>
      <c r="EH56" s="25"/>
      <c r="EI56" s="25"/>
    </row>
    <row r="57" s="1" customFormat="1" customHeight="1" spans="6:139">
      <c r="F57" s="35" t="s">
        <v>30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1"/>
      <c r="S57" s="1"/>
      <c r="T57" s="1"/>
      <c r="U57" s="1"/>
      <c r="V57" s="1"/>
      <c r="W57" s="1"/>
      <c r="X57" s="1"/>
      <c r="Y57" s="1"/>
      <c r="Z57" s="35" t="s">
        <v>30</v>
      </c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1"/>
      <c r="AM57" s="1"/>
      <c r="AN57" s="1"/>
      <c r="AO57" s="1"/>
      <c r="AP57" s="1"/>
      <c r="AQ57" s="1"/>
      <c r="AR57" s="1"/>
      <c r="AS57" s="1"/>
      <c r="AT57" s="35" t="s">
        <v>30</v>
      </c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1"/>
      <c r="BG57" s="1"/>
      <c r="BH57" s="1"/>
      <c r="BI57" s="1"/>
      <c r="BJ57" s="1"/>
      <c r="BK57" s="1"/>
      <c r="BL57" s="1"/>
      <c r="BM57" s="1"/>
      <c r="BN57" s="35" t="s">
        <v>30</v>
      </c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1"/>
      <c r="CA57" s="1"/>
      <c r="CB57" s="1"/>
      <c r="CC57" s="1"/>
      <c r="CD57" s="1"/>
      <c r="CE57" s="1"/>
      <c r="CF57" s="1"/>
      <c r="CG57" s="1"/>
      <c r="CH57" s="35" t="s">
        <v>30</v>
      </c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1"/>
      <c r="CU57" s="1"/>
      <c r="CV57" s="1"/>
      <c r="CW57" s="1"/>
      <c r="CX57" s="1"/>
      <c r="CY57" s="1"/>
      <c r="CZ57" s="1"/>
      <c r="DA57" s="1"/>
      <c r="DB57" s="35" t="s">
        <v>30</v>
      </c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1"/>
      <c r="DO57" s="1"/>
      <c r="DP57" s="1"/>
      <c r="DQ57" s="1"/>
      <c r="DR57" s="1"/>
      <c r="DS57" s="1"/>
      <c r="DT57" s="1"/>
      <c r="DU57" s="1"/>
      <c r="DV57" s="35" t="s">
        <v>30</v>
      </c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</row>
    <row r="58" s="1" customFormat="1" customHeight="1" spans="6:139">
      <c r="F58" s="13" t="s">
        <v>8</v>
      </c>
      <c r="G58" s="13"/>
      <c r="H58" s="13"/>
      <c r="I58" s="13"/>
      <c r="J58" s="13"/>
      <c r="K58" s="8" t="s">
        <v>53</v>
      </c>
      <c r="L58" s="8"/>
      <c r="M58" s="8"/>
      <c r="N58" s="8"/>
      <c r="O58" s="9" t="s">
        <v>38</v>
      </c>
      <c r="P58" s="9"/>
      <c r="Q58" s="41" t="s">
        <v>13</v>
      </c>
      <c r="Z58" s="13" t="s">
        <v>8</v>
      </c>
      <c r="AA58" s="13"/>
      <c r="AB58" s="13"/>
      <c r="AC58" s="13"/>
      <c r="AD58" s="13"/>
      <c r="AE58" s="8" t="s">
        <v>53</v>
      </c>
      <c r="AF58" s="8"/>
      <c r="AG58" s="8"/>
      <c r="AH58" s="8"/>
      <c r="AI58" s="9" t="s">
        <v>38</v>
      </c>
      <c r="AJ58" s="9"/>
      <c r="AK58" s="41" t="s">
        <v>13</v>
      </c>
      <c r="AT58" s="13" t="s">
        <v>8</v>
      </c>
      <c r="AU58" s="13"/>
      <c r="AV58" s="13"/>
      <c r="AW58" s="13"/>
      <c r="AX58" s="13"/>
      <c r="AY58" s="8" t="s">
        <v>53</v>
      </c>
      <c r="AZ58" s="8"/>
      <c r="BA58" s="8"/>
      <c r="BB58" s="8"/>
      <c r="BC58" s="9" t="s">
        <v>38</v>
      </c>
      <c r="BD58" s="9"/>
      <c r="BE58" s="41" t="s">
        <v>13</v>
      </c>
      <c r="BN58" s="13" t="s">
        <v>8</v>
      </c>
      <c r="BO58" s="13"/>
      <c r="BP58" s="13"/>
      <c r="BQ58" s="13"/>
      <c r="BR58" s="13"/>
      <c r="BS58" s="8" t="s">
        <v>53</v>
      </c>
      <c r="BT58" s="8"/>
      <c r="BU58" s="8"/>
      <c r="BV58" s="8"/>
      <c r="BW58" s="9" t="s">
        <v>38</v>
      </c>
      <c r="BX58" s="9"/>
      <c r="BY58" s="41" t="s">
        <v>13</v>
      </c>
      <c r="CH58" s="13" t="s">
        <v>8</v>
      </c>
      <c r="CI58" s="13"/>
      <c r="CJ58" s="13"/>
      <c r="CK58" s="13"/>
      <c r="CL58" s="13"/>
      <c r="CM58" s="8" t="s">
        <v>53</v>
      </c>
      <c r="CN58" s="8"/>
      <c r="CO58" s="8"/>
      <c r="CP58" s="8"/>
      <c r="CQ58" s="9" t="s">
        <v>38</v>
      </c>
      <c r="CR58" s="9"/>
      <c r="CS58" s="41" t="s">
        <v>13</v>
      </c>
      <c r="DB58" s="13" t="s">
        <v>8</v>
      </c>
      <c r="DC58" s="13"/>
      <c r="DD58" s="13"/>
      <c r="DE58" s="13"/>
      <c r="DF58" s="13"/>
      <c r="DG58" s="8" t="s">
        <v>53</v>
      </c>
      <c r="DH58" s="8"/>
      <c r="DI58" s="8"/>
      <c r="DJ58" s="8"/>
      <c r="DK58" s="9" t="s">
        <v>38</v>
      </c>
      <c r="DL58" s="9"/>
      <c r="DM58" s="41" t="s">
        <v>13</v>
      </c>
      <c r="DV58" s="13" t="s">
        <v>8</v>
      </c>
      <c r="DW58" s="13"/>
      <c r="DX58" s="13"/>
      <c r="DY58" s="13"/>
      <c r="DZ58" s="13"/>
      <c r="EA58" s="8" t="s">
        <v>53</v>
      </c>
      <c r="EB58" s="8"/>
      <c r="EC58" s="8"/>
      <c r="ED58" s="8"/>
      <c r="EE58" s="9" t="s">
        <v>38</v>
      </c>
      <c r="EF58" s="9"/>
      <c r="EG58" s="41" t="s">
        <v>13</v>
      </c>
    </row>
    <row r="59" s="1" customFormat="1" customHeight="1" spans="6:139">
      <c r="F59" s="13" t="s">
        <v>54</v>
      </c>
      <c r="G59" s="13" t="s">
        <v>55</v>
      </c>
      <c r="H59" s="13" t="s">
        <v>56</v>
      </c>
      <c r="I59" s="13" t="s">
        <v>57</v>
      </c>
      <c r="J59" s="13" t="s">
        <v>8</v>
      </c>
      <c r="K59" s="8" t="s">
        <v>58</v>
      </c>
      <c r="L59" s="8" t="s">
        <v>26</v>
      </c>
      <c r="M59" s="8" t="s">
        <v>27</v>
      </c>
      <c r="N59" s="42" t="s">
        <v>28</v>
      </c>
      <c r="O59" s="9" t="s">
        <v>59</v>
      </c>
      <c r="P59" s="9" t="s">
        <v>60</v>
      </c>
      <c r="Q59" s="41"/>
      <c r="R59" s="1"/>
      <c r="S59" s="1"/>
      <c r="T59" s="1"/>
      <c r="U59" s="1"/>
      <c r="V59" s="1"/>
      <c r="W59" s="1"/>
      <c r="X59" s="1"/>
      <c r="Y59" s="1"/>
      <c r="Z59" s="13" t="s">
        <v>54</v>
      </c>
      <c r="AA59" s="13" t="s">
        <v>55</v>
      </c>
      <c r="AB59" s="13" t="s">
        <v>56</v>
      </c>
      <c r="AC59" s="13" t="s">
        <v>57</v>
      </c>
      <c r="AD59" s="13" t="s">
        <v>8</v>
      </c>
      <c r="AE59" s="8" t="s">
        <v>58</v>
      </c>
      <c r="AF59" s="8" t="s">
        <v>26</v>
      </c>
      <c r="AG59" s="8" t="s">
        <v>27</v>
      </c>
      <c r="AH59" s="42" t="s">
        <v>28</v>
      </c>
      <c r="AI59" s="9" t="s">
        <v>59</v>
      </c>
      <c r="AJ59" s="9" t="s">
        <v>60</v>
      </c>
      <c r="AK59" s="41"/>
      <c r="AL59" s="1"/>
      <c r="AM59" s="1"/>
      <c r="AN59" s="1"/>
      <c r="AO59" s="1"/>
      <c r="AP59" s="1"/>
      <c r="AQ59" s="1"/>
      <c r="AR59" s="1"/>
      <c r="AS59" s="1"/>
      <c r="AT59" s="13" t="s">
        <v>54</v>
      </c>
      <c r="AU59" s="13" t="s">
        <v>55</v>
      </c>
      <c r="AV59" s="13" t="s">
        <v>56</v>
      </c>
      <c r="AW59" s="13" t="s">
        <v>57</v>
      </c>
      <c r="AX59" s="13" t="s">
        <v>8</v>
      </c>
      <c r="AY59" s="8" t="s">
        <v>58</v>
      </c>
      <c r="AZ59" s="8" t="s">
        <v>26</v>
      </c>
      <c r="BA59" s="8" t="s">
        <v>27</v>
      </c>
      <c r="BB59" s="42" t="s">
        <v>28</v>
      </c>
      <c r="BC59" s="9" t="s">
        <v>59</v>
      </c>
      <c r="BD59" s="9" t="s">
        <v>60</v>
      </c>
      <c r="BE59" s="41"/>
      <c r="BF59" s="1"/>
      <c r="BG59" s="1"/>
      <c r="BH59" s="1"/>
      <c r="BI59" s="1"/>
      <c r="BJ59" s="1"/>
      <c r="BK59" s="1"/>
      <c r="BL59" s="1"/>
      <c r="BM59" s="1"/>
      <c r="BN59" s="13" t="s">
        <v>54</v>
      </c>
      <c r="BO59" s="13" t="s">
        <v>55</v>
      </c>
      <c r="BP59" s="13" t="s">
        <v>56</v>
      </c>
      <c r="BQ59" s="13" t="s">
        <v>57</v>
      </c>
      <c r="BR59" s="13" t="s">
        <v>8</v>
      </c>
      <c r="BS59" s="8" t="s">
        <v>58</v>
      </c>
      <c r="BT59" s="8" t="s">
        <v>26</v>
      </c>
      <c r="BU59" s="8" t="s">
        <v>27</v>
      </c>
      <c r="BV59" s="42" t="s">
        <v>28</v>
      </c>
      <c r="BW59" s="9" t="s">
        <v>59</v>
      </c>
      <c r="BX59" s="9" t="s">
        <v>60</v>
      </c>
      <c r="BY59" s="41"/>
      <c r="BZ59" s="1"/>
      <c r="CA59" s="1"/>
      <c r="CB59" s="1"/>
      <c r="CC59" s="1"/>
      <c r="CD59" s="1"/>
      <c r="CE59" s="1"/>
      <c r="CF59" s="1"/>
      <c r="CG59" s="1"/>
      <c r="CH59" s="13" t="s">
        <v>54</v>
      </c>
      <c r="CI59" s="13" t="s">
        <v>55</v>
      </c>
      <c r="CJ59" s="13" t="s">
        <v>56</v>
      </c>
      <c r="CK59" s="13" t="s">
        <v>57</v>
      </c>
      <c r="CL59" s="13" t="s">
        <v>8</v>
      </c>
      <c r="CM59" s="8" t="s">
        <v>58</v>
      </c>
      <c r="CN59" s="8" t="s">
        <v>26</v>
      </c>
      <c r="CO59" s="8" t="s">
        <v>27</v>
      </c>
      <c r="CP59" s="42" t="s">
        <v>28</v>
      </c>
      <c r="CQ59" s="9" t="s">
        <v>59</v>
      </c>
      <c r="CR59" s="9" t="s">
        <v>60</v>
      </c>
      <c r="CS59" s="41"/>
      <c r="CT59" s="1"/>
      <c r="CU59" s="1"/>
      <c r="CV59" s="1"/>
      <c r="CW59" s="1"/>
      <c r="CX59" s="1"/>
      <c r="CY59" s="1"/>
      <c r="CZ59" s="1"/>
      <c r="DA59" s="1"/>
      <c r="DB59" s="13" t="s">
        <v>54</v>
      </c>
      <c r="DC59" s="13" t="s">
        <v>55</v>
      </c>
      <c r="DD59" s="13" t="s">
        <v>56</v>
      </c>
      <c r="DE59" s="13" t="s">
        <v>57</v>
      </c>
      <c r="DF59" s="13" t="s">
        <v>8</v>
      </c>
      <c r="DG59" s="8" t="s">
        <v>58</v>
      </c>
      <c r="DH59" s="8" t="s">
        <v>26</v>
      </c>
      <c r="DI59" s="8" t="s">
        <v>27</v>
      </c>
      <c r="DJ59" s="42" t="s">
        <v>28</v>
      </c>
      <c r="DK59" s="9" t="s">
        <v>59</v>
      </c>
      <c r="DL59" s="9" t="s">
        <v>60</v>
      </c>
      <c r="DM59" s="41"/>
      <c r="DN59" s="1"/>
      <c r="DO59" s="1"/>
      <c r="DP59" s="1"/>
      <c r="DQ59" s="1"/>
      <c r="DR59" s="1"/>
      <c r="DS59" s="1"/>
      <c r="DT59" s="1"/>
      <c r="DU59" s="1"/>
      <c r="DV59" s="13" t="s">
        <v>54</v>
      </c>
      <c r="DW59" s="13" t="s">
        <v>55</v>
      </c>
      <c r="DX59" s="13" t="s">
        <v>56</v>
      </c>
      <c r="DY59" s="13" t="s">
        <v>57</v>
      </c>
      <c r="DZ59" s="13" t="s">
        <v>8</v>
      </c>
      <c r="EA59" s="8" t="s">
        <v>58</v>
      </c>
      <c r="EB59" s="8" t="s">
        <v>26</v>
      </c>
      <c r="EC59" s="8" t="s">
        <v>27</v>
      </c>
      <c r="ED59" s="42" t="s">
        <v>28</v>
      </c>
      <c r="EE59" s="9" t="s">
        <v>59</v>
      </c>
      <c r="EF59" s="9" t="s">
        <v>60</v>
      </c>
      <c r="EG59" s="41"/>
    </row>
    <row r="60" s="1" customFormat="1" customHeight="1" spans="6:139">
      <c r="F60" s="11">
        <v>2465</v>
      </c>
      <c r="G60" s="12">
        <v>1.05</v>
      </c>
      <c r="H60" s="11">
        <v>1</v>
      </c>
      <c r="I60" s="11">
        <v>0</v>
      </c>
      <c r="J60" s="13">
        <f t="shared" ref="J60:J74" si="157">F60*G60*H60+I60</f>
        <v>2588.25</v>
      </c>
      <c r="K60" s="11">
        <v>1</v>
      </c>
      <c r="L60" s="11">
        <v>0.98</v>
      </c>
      <c r="M60" s="11">
        <v>2.3</v>
      </c>
      <c r="N60" s="42">
        <f t="shared" ref="N60:N74" si="158">L60*M60+1</f>
        <v>3.254</v>
      </c>
      <c r="O60" s="11">
        <v>1.15</v>
      </c>
      <c r="P60" s="9">
        <v>0.5</v>
      </c>
      <c r="Q60" s="43">
        <f t="shared" ref="Q60:Q74" si="159">J60*K60*N60*O60*P60</f>
        <v>4842.7451625</v>
      </c>
      <c r="Z60" s="11">
        <v>2465</v>
      </c>
      <c r="AA60" s="12">
        <v>1.05</v>
      </c>
      <c r="AB60" s="11">
        <v>1</v>
      </c>
      <c r="AC60" s="11">
        <v>0</v>
      </c>
      <c r="AD60" s="13">
        <f t="shared" ref="AD60:AD74" si="160">Z60*AA60*AB60+AC60</f>
        <v>2588.25</v>
      </c>
      <c r="AE60" s="11">
        <v>1</v>
      </c>
      <c r="AF60" s="11">
        <v>0.98</v>
      </c>
      <c r="AG60" s="11">
        <v>2.3</v>
      </c>
      <c r="AH60" s="42">
        <f t="shared" ref="AH60:AH74" si="161">AF60*AG60+1</f>
        <v>3.254</v>
      </c>
      <c r="AI60" s="11">
        <v>1.15</v>
      </c>
      <c r="AJ60" s="9">
        <v>0.5</v>
      </c>
      <c r="AK60" s="43">
        <f t="shared" ref="AK60:AK74" si="162">AD60*AE60*AH60*AI60*AJ60</f>
        <v>4842.7451625</v>
      </c>
      <c r="AT60" s="11">
        <v>2465</v>
      </c>
      <c r="AU60" s="12">
        <v>1.05</v>
      </c>
      <c r="AV60" s="11">
        <v>1</v>
      </c>
      <c r="AW60" s="11">
        <v>0</v>
      </c>
      <c r="AX60" s="13">
        <f t="shared" ref="AX60:AX74" si="163">AT60*AU60*AV60+AW60</f>
        <v>2588.25</v>
      </c>
      <c r="AY60" s="11">
        <v>1</v>
      </c>
      <c r="AZ60" s="11">
        <v>0.98</v>
      </c>
      <c r="BA60" s="11">
        <v>2.3</v>
      </c>
      <c r="BB60" s="42">
        <f t="shared" ref="BB60:BB74" si="164">AZ60*BA60+1</f>
        <v>3.254</v>
      </c>
      <c r="BC60" s="11">
        <v>1.15</v>
      </c>
      <c r="BD60" s="9">
        <v>0.5</v>
      </c>
      <c r="BE60" s="43">
        <f t="shared" ref="BE60:BE74" si="165">AX60*AY60*BB60*BC60*BD60</f>
        <v>4842.7451625</v>
      </c>
      <c r="BN60" s="11">
        <v>2465</v>
      </c>
      <c r="BO60" s="12">
        <v>1.05</v>
      </c>
      <c r="BP60" s="11">
        <v>1</v>
      </c>
      <c r="BQ60" s="11">
        <v>0</v>
      </c>
      <c r="BR60" s="13">
        <f t="shared" ref="BR60:BR74" si="166">BN60*BO60*BP60+BQ60</f>
        <v>2588.25</v>
      </c>
      <c r="BS60" s="11">
        <v>1</v>
      </c>
      <c r="BT60" s="11">
        <v>0.98</v>
      </c>
      <c r="BU60" s="11">
        <v>2.3</v>
      </c>
      <c r="BV60" s="42">
        <f t="shared" ref="BV60:BV74" si="167">BT60*BU60+1</f>
        <v>3.254</v>
      </c>
      <c r="BW60" s="11">
        <v>1.15</v>
      </c>
      <c r="BX60" s="9">
        <v>0.5</v>
      </c>
      <c r="BY60" s="43">
        <f t="shared" ref="BY60:BY74" si="168">BR60*BS60*BV60*BW60*BX60</f>
        <v>4842.7451625</v>
      </c>
      <c r="CH60" s="11">
        <f t="shared" ref="CH60:CH74" si="169">2465+428</f>
        <v>2893</v>
      </c>
      <c r="CI60" s="12">
        <v>1.05</v>
      </c>
      <c r="CJ60" s="11">
        <v>1</v>
      </c>
      <c r="CK60" s="11">
        <v>0</v>
      </c>
      <c r="CL60" s="13">
        <f t="shared" ref="CL60:CL74" si="170">CH60*CI60*CJ60+CK60</f>
        <v>3037.65</v>
      </c>
      <c r="CM60" s="11">
        <v>1</v>
      </c>
      <c r="CN60" s="11">
        <v>0.98</v>
      </c>
      <c r="CO60" s="11">
        <v>2.3</v>
      </c>
      <c r="CP60" s="42">
        <f t="shared" ref="CP60:CP74" si="171">CN60*CO60+1</f>
        <v>3.254</v>
      </c>
      <c r="CQ60" s="11">
        <v>1.15</v>
      </c>
      <c r="CR60" s="9">
        <v>0.5</v>
      </c>
      <c r="CS60" s="43">
        <f t="shared" ref="CS60:CS74" si="172">CL60*CM60*CP60*CQ60*CR60</f>
        <v>5683.5950325</v>
      </c>
      <c r="DB60" s="11">
        <f t="shared" ref="DB60:DB74" si="173">2465+440</f>
        <v>2905</v>
      </c>
      <c r="DC60" s="12">
        <v>1.05</v>
      </c>
      <c r="DD60" s="11">
        <v>1</v>
      </c>
      <c r="DE60" s="11">
        <v>0</v>
      </c>
      <c r="DF60" s="13">
        <f t="shared" ref="DF60:DF74" si="174">DB60*DC60*DD60+DE60</f>
        <v>3050.25</v>
      </c>
      <c r="DG60" s="11">
        <v>1</v>
      </c>
      <c r="DH60" s="11">
        <v>0.98</v>
      </c>
      <c r="DI60" s="11">
        <v>2.3</v>
      </c>
      <c r="DJ60" s="42">
        <f t="shared" ref="DJ60:DJ74" si="175">DH60*DI60+1</f>
        <v>3.254</v>
      </c>
      <c r="DK60" s="11">
        <v>1.15</v>
      </c>
      <c r="DL60" s="9">
        <v>0.5</v>
      </c>
      <c r="DM60" s="43">
        <f t="shared" ref="DM60:DM74" si="176">DF60*DG60*DJ60*DK60*DL60</f>
        <v>5707.1702625</v>
      </c>
      <c r="DV60" s="11">
        <f t="shared" ref="DV60:DV74" si="177">2465+499</f>
        <v>2964</v>
      </c>
      <c r="DW60" s="12">
        <v>1.05</v>
      </c>
      <c r="DX60" s="11">
        <v>1</v>
      </c>
      <c r="DY60" s="11">
        <v>0</v>
      </c>
      <c r="DZ60" s="13">
        <f t="shared" ref="DZ60:DZ74" si="178">DV60*DW60*DX60+DY60</f>
        <v>3112.2</v>
      </c>
      <c r="EA60" s="11">
        <v>1</v>
      </c>
      <c r="EB60" s="11">
        <v>0.98</v>
      </c>
      <c r="EC60" s="11">
        <v>3.1</v>
      </c>
      <c r="ED60" s="42">
        <f t="shared" ref="ED60:ED74" si="179">EB60*EC60+1</f>
        <v>4.038</v>
      </c>
      <c r="EE60" s="11">
        <v>1.15</v>
      </c>
      <c r="EF60" s="9">
        <v>0.5</v>
      </c>
      <c r="EG60" s="43">
        <f t="shared" ref="EG60:EG74" si="180">DZ60*EA60*ED60*EE60*EF60</f>
        <v>7226.06157</v>
      </c>
    </row>
    <row r="61" s="1" customFormat="1" customHeight="1" spans="6:139">
      <c r="F61" s="11">
        <v>2465</v>
      </c>
      <c r="G61" s="12">
        <v>1.06</v>
      </c>
      <c r="H61" s="11">
        <v>1</v>
      </c>
      <c r="I61" s="11">
        <v>0</v>
      </c>
      <c r="J61" s="13">
        <f t="shared" si="157"/>
        <v>2612.9</v>
      </c>
      <c r="K61" s="11">
        <v>1</v>
      </c>
      <c r="L61" s="11">
        <v>0.98</v>
      </c>
      <c r="M61" s="11">
        <v>2.3</v>
      </c>
      <c r="N61" s="42">
        <f t="shared" si="158"/>
        <v>3.254</v>
      </c>
      <c r="O61" s="11">
        <v>1.15</v>
      </c>
      <c r="P61" s="9">
        <v>0.5</v>
      </c>
      <c r="Q61" s="43">
        <f t="shared" si="159"/>
        <v>4888.866545</v>
      </c>
      <c r="Z61" s="11">
        <v>2465</v>
      </c>
      <c r="AA61" s="12">
        <v>1.06</v>
      </c>
      <c r="AB61" s="11">
        <v>1</v>
      </c>
      <c r="AC61" s="11">
        <v>0</v>
      </c>
      <c r="AD61" s="13">
        <f t="shared" si="160"/>
        <v>2612.9</v>
      </c>
      <c r="AE61" s="11">
        <v>1</v>
      </c>
      <c r="AF61" s="11">
        <v>0.98</v>
      </c>
      <c r="AG61" s="11">
        <v>2.3</v>
      </c>
      <c r="AH61" s="42">
        <f t="shared" si="161"/>
        <v>3.254</v>
      </c>
      <c r="AI61" s="11">
        <v>1.15</v>
      </c>
      <c r="AJ61" s="9">
        <v>0.5</v>
      </c>
      <c r="AK61" s="43">
        <f t="shared" si="162"/>
        <v>4888.866545</v>
      </c>
      <c r="AT61" s="11">
        <v>2465</v>
      </c>
      <c r="AU61" s="12">
        <v>1.06</v>
      </c>
      <c r="AV61" s="11">
        <v>1</v>
      </c>
      <c r="AW61" s="11">
        <v>0</v>
      </c>
      <c r="AX61" s="13">
        <f t="shared" si="163"/>
        <v>2612.9</v>
      </c>
      <c r="AY61" s="11">
        <v>1</v>
      </c>
      <c r="AZ61" s="11">
        <v>0.98</v>
      </c>
      <c r="BA61" s="11">
        <v>2.3</v>
      </c>
      <c r="BB61" s="42">
        <f t="shared" si="164"/>
        <v>3.254</v>
      </c>
      <c r="BC61" s="11">
        <v>1.15</v>
      </c>
      <c r="BD61" s="9">
        <v>0.5</v>
      </c>
      <c r="BE61" s="43">
        <f t="shared" si="165"/>
        <v>4888.866545</v>
      </c>
      <c r="BN61" s="11">
        <v>2465</v>
      </c>
      <c r="BO61" s="12">
        <v>1.06</v>
      </c>
      <c r="BP61" s="11">
        <v>1</v>
      </c>
      <c r="BQ61" s="11">
        <v>0</v>
      </c>
      <c r="BR61" s="13">
        <f t="shared" si="166"/>
        <v>2612.9</v>
      </c>
      <c r="BS61" s="11">
        <v>1</v>
      </c>
      <c r="BT61" s="11">
        <v>0.98</v>
      </c>
      <c r="BU61" s="11">
        <v>2.3</v>
      </c>
      <c r="BV61" s="42">
        <f t="shared" si="167"/>
        <v>3.254</v>
      </c>
      <c r="BW61" s="11">
        <v>1.15</v>
      </c>
      <c r="BX61" s="9">
        <v>0.5</v>
      </c>
      <c r="BY61" s="43">
        <f t="shared" si="168"/>
        <v>4888.866545</v>
      </c>
      <c r="CH61" s="11">
        <f t="shared" si="169"/>
        <v>2893</v>
      </c>
      <c r="CI61" s="12">
        <v>1.06</v>
      </c>
      <c r="CJ61" s="11">
        <v>1</v>
      </c>
      <c r="CK61" s="11">
        <v>0</v>
      </c>
      <c r="CL61" s="13">
        <f t="shared" si="170"/>
        <v>3066.58</v>
      </c>
      <c r="CM61" s="11">
        <v>1</v>
      </c>
      <c r="CN61" s="11">
        <v>0.98</v>
      </c>
      <c r="CO61" s="11">
        <v>2.3</v>
      </c>
      <c r="CP61" s="42">
        <f t="shared" si="171"/>
        <v>3.254</v>
      </c>
      <c r="CQ61" s="11">
        <v>1.15</v>
      </c>
      <c r="CR61" s="9">
        <v>0.5</v>
      </c>
      <c r="CS61" s="43">
        <f t="shared" si="172"/>
        <v>5737.724509</v>
      </c>
      <c r="DB61" s="11">
        <f t="shared" si="173"/>
        <v>2905</v>
      </c>
      <c r="DC61" s="12">
        <v>1.06</v>
      </c>
      <c r="DD61" s="11">
        <v>1</v>
      </c>
      <c r="DE61" s="11">
        <v>0</v>
      </c>
      <c r="DF61" s="13">
        <f t="shared" si="174"/>
        <v>3079.3</v>
      </c>
      <c r="DG61" s="11">
        <v>1</v>
      </c>
      <c r="DH61" s="11">
        <v>0.98</v>
      </c>
      <c r="DI61" s="11">
        <v>2.3</v>
      </c>
      <c r="DJ61" s="42">
        <f t="shared" si="175"/>
        <v>3.254</v>
      </c>
      <c r="DK61" s="11">
        <v>1.15</v>
      </c>
      <c r="DL61" s="9">
        <v>0.5</v>
      </c>
      <c r="DM61" s="43">
        <f t="shared" si="176"/>
        <v>5761.524265</v>
      </c>
      <c r="DV61" s="11">
        <f t="shared" si="177"/>
        <v>2964</v>
      </c>
      <c r="DW61" s="12">
        <v>1.06</v>
      </c>
      <c r="DX61" s="11">
        <v>1</v>
      </c>
      <c r="DY61" s="11">
        <v>0</v>
      </c>
      <c r="DZ61" s="13">
        <f t="shared" si="178"/>
        <v>3141.84</v>
      </c>
      <c r="EA61" s="11">
        <v>1</v>
      </c>
      <c r="EB61" s="11">
        <v>0.98</v>
      </c>
      <c r="EC61" s="11">
        <v>3.1</v>
      </c>
      <c r="ED61" s="42">
        <f t="shared" si="179"/>
        <v>4.038</v>
      </c>
      <c r="EE61" s="11">
        <v>1.15</v>
      </c>
      <c r="EF61" s="9">
        <v>0.5</v>
      </c>
      <c r="EG61" s="43">
        <f t="shared" si="180"/>
        <v>7294.881204</v>
      </c>
    </row>
    <row r="62" s="1" customFormat="1" customHeight="1" spans="6:139">
      <c r="F62" s="11">
        <v>2465</v>
      </c>
      <c r="G62" s="12">
        <v>1.31</v>
      </c>
      <c r="H62" s="11">
        <v>1</v>
      </c>
      <c r="I62" s="11">
        <v>0</v>
      </c>
      <c r="J62" s="13">
        <f t="shared" si="157"/>
        <v>3229.15</v>
      </c>
      <c r="K62" s="11">
        <v>1</v>
      </c>
      <c r="L62" s="11">
        <v>0.98</v>
      </c>
      <c r="M62" s="11">
        <v>2.3</v>
      </c>
      <c r="N62" s="42">
        <f t="shared" si="158"/>
        <v>3.254</v>
      </c>
      <c r="O62" s="11">
        <v>1.15</v>
      </c>
      <c r="P62" s="9">
        <v>0.5</v>
      </c>
      <c r="Q62" s="43">
        <f t="shared" si="159"/>
        <v>6041.9011075</v>
      </c>
      <c r="Z62" s="11">
        <v>2465</v>
      </c>
      <c r="AA62" s="12">
        <v>1.31</v>
      </c>
      <c r="AB62" s="11">
        <v>1</v>
      </c>
      <c r="AC62" s="11">
        <v>0</v>
      </c>
      <c r="AD62" s="13">
        <f t="shared" si="160"/>
        <v>3229.15</v>
      </c>
      <c r="AE62" s="11">
        <v>1</v>
      </c>
      <c r="AF62" s="11">
        <v>0.98</v>
      </c>
      <c r="AG62" s="11">
        <v>2.3</v>
      </c>
      <c r="AH62" s="42">
        <f t="shared" si="161"/>
        <v>3.254</v>
      </c>
      <c r="AI62" s="11">
        <v>1.15</v>
      </c>
      <c r="AJ62" s="9">
        <v>0.5</v>
      </c>
      <c r="AK62" s="43">
        <f t="shared" si="162"/>
        <v>6041.9011075</v>
      </c>
      <c r="AT62" s="11">
        <v>2465</v>
      </c>
      <c r="AU62" s="12">
        <v>1.31</v>
      </c>
      <c r="AV62" s="11">
        <v>1</v>
      </c>
      <c r="AW62" s="11">
        <v>0</v>
      </c>
      <c r="AX62" s="13">
        <f t="shared" si="163"/>
        <v>3229.15</v>
      </c>
      <c r="AY62" s="11">
        <v>1</v>
      </c>
      <c r="AZ62" s="11">
        <v>0.98</v>
      </c>
      <c r="BA62" s="11">
        <v>2.3</v>
      </c>
      <c r="BB62" s="42">
        <f t="shared" si="164"/>
        <v>3.254</v>
      </c>
      <c r="BC62" s="11">
        <v>1.15</v>
      </c>
      <c r="BD62" s="9">
        <v>0.5</v>
      </c>
      <c r="BE62" s="43">
        <f t="shared" si="165"/>
        <v>6041.9011075</v>
      </c>
      <c r="BN62" s="11">
        <v>2465</v>
      </c>
      <c r="BO62" s="12">
        <v>1.31</v>
      </c>
      <c r="BP62" s="11">
        <v>1</v>
      </c>
      <c r="BQ62" s="11">
        <v>0</v>
      </c>
      <c r="BR62" s="13">
        <f t="shared" si="166"/>
        <v>3229.15</v>
      </c>
      <c r="BS62" s="11">
        <v>1</v>
      </c>
      <c r="BT62" s="11">
        <v>0.98</v>
      </c>
      <c r="BU62" s="11">
        <v>2.3</v>
      </c>
      <c r="BV62" s="42">
        <f t="shared" si="167"/>
        <v>3.254</v>
      </c>
      <c r="BW62" s="11">
        <v>1.15</v>
      </c>
      <c r="BX62" s="9">
        <v>0.5</v>
      </c>
      <c r="BY62" s="43">
        <f t="shared" si="168"/>
        <v>6041.9011075</v>
      </c>
      <c r="CH62" s="11">
        <f t="shared" si="169"/>
        <v>2893</v>
      </c>
      <c r="CI62" s="12">
        <v>1.31</v>
      </c>
      <c r="CJ62" s="11">
        <v>1</v>
      </c>
      <c r="CK62" s="11">
        <v>0</v>
      </c>
      <c r="CL62" s="13">
        <f t="shared" si="170"/>
        <v>3789.83</v>
      </c>
      <c r="CM62" s="11">
        <v>1</v>
      </c>
      <c r="CN62" s="11">
        <v>0.98</v>
      </c>
      <c r="CO62" s="11">
        <v>2.3</v>
      </c>
      <c r="CP62" s="42">
        <f t="shared" si="171"/>
        <v>3.254</v>
      </c>
      <c r="CQ62" s="11">
        <v>1.15</v>
      </c>
      <c r="CR62" s="9">
        <v>0.5</v>
      </c>
      <c r="CS62" s="43">
        <f t="shared" si="172"/>
        <v>7090.9614215</v>
      </c>
      <c r="DB62" s="11">
        <f t="shared" si="173"/>
        <v>2905</v>
      </c>
      <c r="DC62" s="12">
        <v>1.31</v>
      </c>
      <c r="DD62" s="11">
        <v>1</v>
      </c>
      <c r="DE62" s="11">
        <v>0</v>
      </c>
      <c r="DF62" s="13">
        <f t="shared" si="174"/>
        <v>3805.55</v>
      </c>
      <c r="DG62" s="11">
        <v>1</v>
      </c>
      <c r="DH62" s="11">
        <v>0.98</v>
      </c>
      <c r="DI62" s="11">
        <v>2.3</v>
      </c>
      <c r="DJ62" s="42">
        <f t="shared" si="175"/>
        <v>3.254</v>
      </c>
      <c r="DK62" s="11">
        <v>1.15</v>
      </c>
      <c r="DL62" s="9">
        <v>0.5</v>
      </c>
      <c r="DM62" s="43">
        <f t="shared" si="176"/>
        <v>7120.3743275</v>
      </c>
      <c r="DV62" s="11">
        <f t="shared" si="177"/>
        <v>2964</v>
      </c>
      <c r="DW62" s="12">
        <v>1.31</v>
      </c>
      <c r="DX62" s="11">
        <v>1</v>
      </c>
      <c r="DY62" s="11">
        <v>0</v>
      </c>
      <c r="DZ62" s="13">
        <f t="shared" si="178"/>
        <v>3882.84</v>
      </c>
      <c r="EA62" s="11">
        <v>1</v>
      </c>
      <c r="EB62" s="11">
        <v>0.98</v>
      </c>
      <c r="EC62" s="11">
        <v>3.1</v>
      </c>
      <c r="ED62" s="42">
        <f t="shared" si="179"/>
        <v>4.038</v>
      </c>
      <c r="EE62" s="11">
        <v>1.15</v>
      </c>
      <c r="EF62" s="9">
        <v>0.5</v>
      </c>
      <c r="EG62" s="43">
        <f t="shared" si="180"/>
        <v>9015.372054</v>
      </c>
    </row>
    <row r="63" s="1" customFormat="1" customHeight="1" spans="6:139">
      <c r="F63" s="11">
        <v>2465</v>
      </c>
      <c r="G63" s="12">
        <v>0.75</v>
      </c>
      <c r="H63" s="11">
        <v>1</v>
      </c>
      <c r="I63" s="11">
        <v>0</v>
      </c>
      <c r="J63" s="13">
        <f t="shared" si="157"/>
        <v>1848.75</v>
      </c>
      <c r="K63" s="11">
        <v>1</v>
      </c>
      <c r="L63" s="11">
        <v>0.98</v>
      </c>
      <c r="M63" s="11">
        <v>2.3</v>
      </c>
      <c r="N63" s="42">
        <f t="shared" si="158"/>
        <v>3.254</v>
      </c>
      <c r="O63" s="11">
        <v>1.15</v>
      </c>
      <c r="P63" s="9">
        <v>0.5</v>
      </c>
      <c r="Q63" s="43">
        <f t="shared" si="159"/>
        <v>3459.1036875</v>
      </c>
      <c r="Z63" s="11">
        <v>2465</v>
      </c>
      <c r="AA63" s="12">
        <v>0.75</v>
      </c>
      <c r="AB63" s="11">
        <v>1</v>
      </c>
      <c r="AC63" s="11">
        <v>0</v>
      </c>
      <c r="AD63" s="13">
        <f t="shared" si="160"/>
        <v>1848.75</v>
      </c>
      <c r="AE63" s="11">
        <v>1</v>
      </c>
      <c r="AF63" s="11">
        <v>0.98</v>
      </c>
      <c r="AG63" s="11">
        <v>2.3</v>
      </c>
      <c r="AH63" s="42">
        <f t="shared" si="161"/>
        <v>3.254</v>
      </c>
      <c r="AI63" s="11">
        <v>1.15</v>
      </c>
      <c r="AJ63" s="9">
        <v>0.5</v>
      </c>
      <c r="AK63" s="43">
        <f t="shared" si="162"/>
        <v>3459.1036875</v>
      </c>
      <c r="AT63" s="11">
        <v>2465</v>
      </c>
      <c r="AU63" s="12">
        <v>0.75</v>
      </c>
      <c r="AV63" s="11">
        <v>1</v>
      </c>
      <c r="AW63" s="11">
        <v>0</v>
      </c>
      <c r="AX63" s="13">
        <f t="shared" si="163"/>
        <v>1848.75</v>
      </c>
      <c r="AY63" s="11">
        <v>1</v>
      </c>
      <c r="AZ63" s="11">
        <v>0.98</v>
      </c>
      <c r="BA63" s="11">
        <v>2.3</v>
      </c>
      <c r="BB63" s="42">
        <f t="shared" si="164"/>
        <v>3.254</v>
      </c>
      <c r="BC63" s="11">
        <v>1.15</v>
      </c>
      <c r="BD63" s="9">
        <v>0.5</v>
      </c>
      <c r="BE63" s="43">
        <f t="shared" si="165"/>
        <v>3459.1036875</v>
      </c>
      <c r="BN63" s="11">
        <v>2465</v>
      </c>
      <c r="BO63" s="12">
        <v>0.75</v>
      </c>
      <c r="BP63" s="11">
        <v>1</v>
      </c>
      <c r="BQ63" s="11">
        <v>0</v>
      </c>
      <c r="BR63" s="13">
        <f t="shared" si="166"/>
        <v>1848.75</v>
      </c>
      <c r="BS63" s="11">
        <v>1</v>
      </c>
      <c r="BT63" s="11">
        <v>0.98</v>
      </c>
      <c r="BU63" s="11">
        <v>2.3</v>
      </c>
      <c r="BV63" s="42">
        <f t="shared" si="167"/>
        <v>3.254</v>
      </c>
      <c r="BW63" s="11">
        <v>1.15</v>
      </c>
      <c r="BX63" s="9">
        <v>0.5</v>
      </c>
      <c r="BY63" s="43">
        <f t="shared" si="168"/>
        <v>3459.1036875</v>
      </c>
      <c r="CH63" s="11">
        <f t="shared" si="169"/>
        <v>2893</v>
      </c>
      <c r="CI63" s="12">
        <v>0.75</v>
      </c>
      <c r="CJ63" s="11">
        <v>1</v>
      </c>
      <c r="CK63" s="11">
        <v>0</v>
      </c>
      <c r="CL63" s="13">
        <f t="shared" si="170"/>
        <v>2169.75</v>
      </c>
      <c r="CM63" s="11">
        <v>1</v>
      </c>
      <c r="CN63" s="11">
        <v>0.98</v>
      </c>
      <c r="CO63" s="11">
        <v>2.3</v>
      </c>
      <c r="CP63" s="42">
        <f t="shared" si="171"/>
        <v>3.254</v>
      </c>
      <c r="CQ63" s="11">
        <v>1.15</v>
      </c>
      <c r="CR63" s="9">
        <v>0.5</v>
      </c>
      <c r="CS63" s="43">
        <f t="shared" si="172"/>
        <v>4059.7107375</v>
      </c>
      <c r="DB63" s="11">
        <f t="shared" si="173"/>
        <v>2905</v>
      </c>
      <c r="DC63" s="12">
        <v>0.75</v>
      </c>
      <c r="DD63" s="11">
        <v>1</v>
      </c>
      <c r="DE63" s="11">
        <v>0</v>
      </c>
      <c r="DF63" s="13">
        <f t="shared" si="174"/>
        <v>2178.75</v>
      </c>
      <c r="DG63" s="11">
        <v>1</v>
      </c>
      <c r="DH63" s="11">
        <v>0.98</v>
      </c>
      <c r="DI63" s="11">
        <v>2.3</v>
      </c>
      <c r="DJ63" s="42">
        <f t="shared" si="175"/>
        <v>3.254</v>
      </c>
      <c r="DK63" s="11">
        <v>1.15</v>
      </c>
      <c r="DL63" s="9">
        <v>0.5</v>
      </c>
      <c r="DM63" s="43">
        <f t="shared" si="176"/>
        <v>4076.5501875</v>
      </c>
      <c r="DV63" s="11">
        <f t="shared" si="177"/>
        <v>2964</v>
      </c>
      <c r="DW63" s="12">
        <v>0.75</v>
      </c>
      <c r="DX63" s="11">
        <v>1</v>
      </c>
      <c r="DY63" s="11">
        <v>0</v>
      </c>
      <c r="DZ63" s="13">
        <f t="shared" si="178"/>
        <v>2223</v>
      </c>
      <c r="EA63" s="11">
        <v>1</v>
      </c>
      <c r="EB63" s="11">
        <v>0.98</v>
      </c>
      <c r="EC63" s="11">
        <v>3.1</v>
      </c>
      <c r="ED63" s="42">
        <f t="shared" si="179"/>
        <v>4.038</v>
      </c>
      <c r="EE63" s="11">
        <v>1.15</v>
      </c>
      <c r="EF63" s="9">
        <v>0.5</v>
      </c>
      <c r="EG63" s="43">
        <f t="shared" si="180"/>
        <v>5161.47255</v>
      </c>
    </row>
    <row r="64" s="1" customFormat="1" customHeight="1" spans="6:139">
      <c r="F64" s="11">
        <v>2465</v>
      </c>
      <c r="G64" s="12">
        <v>0.75</v>
      </c>
      <c r="H64" s="11">
        <v>1</v>
      </c>
      <c r="I64" s="11">
        <v>0</v>
      </c>
      <c r="J64" s="13">
        <f t="shared" si="157"/>
        <v>1848.75</v>
      </c>
      <c r="K64" s="11">
        <v>1</v>
      </c>
      <c r="L64" s="11">
        <v>0.98</v>
      </c>
      <c r="M64" s="11">
        <v>2.3</v>
      </c>
      <c r="N64" s="42">
        <f t="shared" si="158"/>
        <v>3.254</v>
      </c>
      <c r="O64" s="11">
        <v>1.15</v>
      </c>
      <c r="P64" s="9">
        <v>0.5</v>
      </c>
      <c r="Q64" s="43">
        <f t="shared" si="159"/>
        <v>3459.1036875</v>
      </c>
      <c r="Z64" s="11">
        <v>2465</v>
      </c>
      <c r="AA64" s="12">
        <v>0.75</v>
      </c>
      <c r="AB64" s="11">
        <v>1</v>
      </c>
      <c r="AC64" s="11">
        <v>0</v>
      </c>
      <c r="AD64" s="13">
        <f t="shared" si="160"/>
        <v>1848.75</v>
      </c>
      <c r="AE64" s="11">
        <v>1</v>
      </c>
      <c r="AF64" s="11">
        <v>0.98</v>
      </c>
      <c r="AG64" s="11">
        <v>2.3</v>
      </c>
      <c r="AH64" s="42">
        <f t="shared" si="161"/>
        <v>3.254</v>
      </c>
      <c r="AI64" s="11">
        <v>1.15</v>
      </c>
      <c r="AJ64" s="9">
        <v>0.5</v>
      </c>
      <c r="AK64" s="43">
        <f t="shared" si="162"/>
        <v>3459.1036875</v>
      </c>
      <c r="AT64" s="11">
        <v>2465</v>
      </c>
      <c r="AU64" s="12">
        <v>0.75</v>
      </c>
      <c r="AV64" s="11">
        <v>1</v>
      </c>
      <c r="AW64" s="11">
        <v>0</v>
      </c>
      <c r="AX64" s="13">
        <f t="shared" si="163"/>
        <v>1848.75</v>
      </c>
      <c r="AY64" s="11">
        <v>1</v>
      </c>
      <c r="AZ64" s="11">
        <v>0.98</v>
      </c>
      <c r="BA64" s="11">
        <v>2.3</v>
      </c>
      <c r="BB64" s="42">
        <f t="shared" si="164"/>
        <v>3.254</v>
      </c>
      <c r="BC64" s="11">
        <v>1.15</v>
      </c>
      <c r="BD64" s="9">
        <v>0.5</v>
      </c>
      <c r="BE64" s="43">
        <f t="shared" si="165"/>
        <v>3459.1036875</v>
      </c>
      <c r="BN64" s="11">
        <v>2465</v>
      </c>
      <c r="BO64" s="12">
        <v>0.75</v>
      </c>
      <c r="BP64" s="11">
        <v>1</v>
      </c>
      <c r="BQ64" s="11">
        <v>0</v>
      </c>
      <c r="BR64" s="13">
        <f t="shared" si="166"/>
        <v>1848.75</v>
      </c>
      <c r="BS64" s="11">
        <v>1</v>
      </c>
      <c r="BT64" s="11">
        <v>0.98</v>
      </c>
      <c r="BU64" s="11">
        <v>2.3</v>
      </c>
      <c r="BV64" s="42">
        <f t="shared" si="167"/>
        <v>3.254</v>
      </c>
      <c r="BW64" s="11">
        <v>1.15</v>
      </c>
      <c r="BX64" s="9">
        <v>0.5</v>
      </c>
      <c r="BY64" s="43">
        <f t="shared" si="168"/>
        <v>3459.1036875</v>
      </c>
      <c r="CH64" s="11">
        <f t="shared" si="169"/>
        <v>2893</v>
      </c>
      <c r="CI64" s="12">
        <v>0.75</v>
      </c>
      <c r="CJ64" s="11">
        <v>1</v>
      </c>
      <c r="CK64" s="11">
        <v>0</v>
      </c>
      <c r="CL64" s="13">
        <f t="shared" si="170"/>
        <v>2169.75</v>
      </c>
      <c r="CM64" s="11">
        <v>1</v>
      </c>
      <c r="CN64" s="11">
        <v>0.98</v>
      </c>
      <c r="CO64" s="11">
        <v>2.3</v>
      </c>
      <c r="CP64" s="42">
        <f t="shared" si="171"/>
        <v>3.254</v>
      </c>
      <c r="CQ64" s="11">
        <v>1.15</v>
      </c>
      <c r="CR64" s="9">
        <v>0.5</v>
      </c>
      <c r="CS64" s="43">
        <f t="shared" si="172"/>
        <v>4059.7107375</v>
      </c>
      <c r="DB64" s="11">
        <f t="shared" si="173"/>
        <v>2905</v>
      </c>
      <c r="DC64" s="12">
        <v>0.75</v>
      </c>
      <c r="DD64" s="11">
        <v>1</v>
      </c>
      <c r="DE64" s="11">
        <v>0</v>
      </c>
      <c r="DF64" s="13">
        <f t="shared" si="174"/>
        <v>2178.75</v>
      </c>
      <c r="DG64" s="11">
        <v>1</v>
      </c>
      <c r="DH64" s="11">
        <v>0.98</v>
      </c>
      <c r="DI64" s="11">
        <v>2.3</v>
      </c>
      <c r="DJ64" s="42">
        <f t="shared" si="175"/>
        <v>3.254</v>
      </c>
      <c r="DK64" s="11">
        <v>1.15</v>
      </c>
      <c r="DL64" s="9">
        <v>0.5</v>
      </c>
      <c r="DM64" s="43">
        <f t="shared" si="176"/>
        <v>4076.5501875</v>
      </c>
      <c r="DV64" s="11">
        <f t="shared" si="177"/>
        <v>2964</v>
      </c>
      <c r="DW64" s="12">
        <v>0.75</v>
      </c>
      <c r="DX64" s="11">
        <v>1</v>
      </c>
      <c r="DY64" s="11">
        <v>0</v>
      </c>
      <c r="DZ64" s="13">
        <f t="shared" si="178"/>
        <v>2223</v>
      </c>
      <c r="EA64" s="11">
        <v>1</v>
      </c>
      <c r="EB64" s="11">
        <v>0.98</v>
      </c>
      <c r="EC64" s="11">
        <v>3.1</v>
      </c>
      <c r="ED64" s="42">
        <f t="shared" si="179"/>
        <v>4.038</v>
      </c>
      <c r="EE64" s="11">
        <v>1.15</v>
      </c>
      <c r="EF64" s="9">
        <v>0.5</v>
      </c>
      <c r="EG64" s="43">
        <f t="shared" si="180"/>
        <v>5161.47255</v>
      </c>
    </row>
    <row r="65" s="1" customFormat="1" customHeight="1" spans="6:137">
      <c r="F65" s="11">
        <v>2465</v>
      </c>
      <c r="G65" s="12">
        <v>1.8</v>
      </c>
      <c r="H65" s="11">
        <v>1</v>
      </c>
      <c r="I65" s="11">
        <v>0</v>
      </c>
      <c r="J65" s="13">
        <f t="shared" si="157"/>
        <v>4437</v>
      </c>
      <c r="K65" s="11">
        <v>1</v>
      </c>
      <c r="L65" s="11">
        <v>0.98</v>
      </c>
      <c r="M65" s="11">
        <v>2.3</v>
      </c>
      <c r="N65" s="42">
        <f t="shared" si="158"/>
        <v>3.254</v>
      </c>
      <c r="O65" s="11">
        <v>1.15</v>
      </c>
      <c r="P65" s="9">
        <v>0.5</v>
      </c>
      <c r="Q65" s="43">
        <f t="shared" si="159"/>
        <v>8301.84885</v>
      </c>
      <c r="Z65" s="11">
        <v>2465</v>
      </c>
      <c r="AA65" s="12">
        <v>1.8</v>
      </c>
      <c r="AB65" s="11">
        <v>1</v>
      </c>
      <c r="AC65" s="11">
        <v>0</v>
      </c>
      <c r="AD65" s="13">
        <f t="shared" si="160"/>
        <v>4437</v>
      </c>
      <c r="AE65" s="11">
        <v>1</v>
      </c>
      <c r="AF65" s="11">
        <v>0.98</v>
      </c>
      <c r="AG65" s="11">
        <v>2.3</v>
      </c>
      <c r="AH65" s="42">
        <f t="shared" si="161"/>
        <v>3.254</v>
      </c>
      <c r="AI65" s="11">
        <v>1.15</v>
      </c>
      <c r="AJ65" s="9">
        <v>0.5</v>
      </c>
      <c r="AK65" s="43">
        <f t="shared" si="162"/>
        <v>8301.84885</v>
      </c>
      <c r="AT65" s="11">
        <v>2465</v>
      </c>
      <c r="AU65" s="12">
        <v>1.8</v>
      </c>
      <c r="AV65" s="11">
        <v>1</v>
      </c>
      <c r="AW65" s="11">
        <v>0</v>
      </c>
      <c r="AX65" s="13">
        <f t="shared" si="163"/>
        <v>4437</v>
      </c>
      <c r="AY65" s="11">
        <v>1</v>
      </c>
      <c r="AZ65" s="11">
        <v>0.98</v>
      </c>
      <c r="BA65" s="11">
        <v>2.3</v>
      </c>
      <c r="BB65" s="42">
        <f t="shared" si="164"/>
        <v>3.254</v>
      </c>
      <c r="BC65" s="11">
        <v>1.15</v>
      </c>
      <c r="BD65" s="9">
        <v>0.5</v>
      </c>
      <c r="BE65" s="43">
        <f t="shared" si="165"/>
        <v>8301.84885</v>
      </c>
      <c r="BN65" s="11">
        <v>2465</v>
      </c>
      <c r="BO65" s="12">
        <v>1.8</v>
      </c>
      <c r="BP65" s="11">
        <v>1</v>
      </c>
      <c r="BQ65" s="11">
        <v>0</v>
      </c>
      <c r="BR65" s="13">
        <f t="shared" si="166"/>
        <v>4437</v>
      </c>
      <c r="BS65" s="11">
        <v>1</v>
      </c>
      <c r="BT65" s="11">
        <v>0.98</v>
      </c>
      <c r="BU65" s="11">
        <v>2.3</v>
      </c>
      <c r="BV65" s="42">
        <f t="shared" si="167"/>
        <v>3.254</v>
      </c>
      <c r="BW65" s="11">
        <v>1.15</v>
      </c>
      <c r="BX65" s="9">
        <v>0.5</v>
      </c>
      <c r="BY65" s="43">
        <f t="shared" si="168"/>
        <v>8301.84885</v>
      </c>
      <c r="CH65" s="11">
        <f t="shared" si="169"/>
        <v>2893</v>
      </c>
      <c r="CI65" s="12">
        <v>1.8</v>
      </c>
      <c r="CJ65" s="11">
        <v>1</v>
      </c>
      <c r="CK65" s="11">
        <v>0</v>
      </c>
      <c r="CL65" s="13">
        <f t="shared" si="170"/>
        <v>5207.4</v>
      </c>
      <c r="CM65" s="11">
        <v>1</v>
      </c>
      <c r="CN65" s="11">
        <v>0.98</v>
      </c>
      <c r="CO65" s="11">
        <v>2.3</v>
      </c>
      <c r="CP65" s="42">
        <f t="shared" si="171"/>
        <v>3.254</v>
      </c>
      <c r="CQ65" s="11">
        <v>1.15</v>
      </c>
      <c r="CR65" s="9">
        <v>0.5</v>
      </c>
      <c r="CS65" s="43">
        <f t="shared" si="172"/>
        <v>9743.30577</v>
      </c>
      <c r="DB65" s="11">
        <f t="shared" si="173"/>
        <v>2905</v>
      </c>
      <c r="DC65" s="12">
        <v>1.8</v>
      </c>
      <c r="DD65" s="11">
        <v>1</v>
      </c>
      <c r="DE65" s="11">
        <v>0</v>
      </c>
      <c r="DF65" s="13">
        <f t="shared" si="174"/>
        <v>5229</v>
      </c>
      <c r="DG65" s="11">
        <v>1</v>
      </c>
      <c r="DH65" s="11">
        <v>0.98</v>
      </c>
      <c r="DI65" s="11">
        <v>2.3</v>
      </c>
      <c r="DJ65" s="42">
        <f t="shared" si="175"/>
        <v>3.254</v>
      </c>
      <c r="DK65" s="11">
        <v>1.15</v>
      </c>
      <c r="DL65" s="9">
        <v>0.5</v>
      </c>
      <c r="DM65" s="43">
        <f t="shared" si="176"/>
        <v>9783.72045</v>
      </c>
      <c r="DV65" s="11">
        <f t="shared" si="177"/>
        <v>2964</v>
      </c>
      <c r="DW65" s="12">
        <v>1.8</v>
      </c>
      <c r="DX65" s="11">
        <v>1</v>
      </c>
      <c r="DY65" s="11">
        <v>0</v>
      </c>
      <c r="DZ65" s="13">
        <f t="shared" si="178"/>
        <v>5335.2</v>
      </c>
      <c r="EA65" s="11">
        <v>1</v>
      </c>
      <c r="EB65" s="11">
        <v>0.98</v>
      </c>
      <c r="EC65" s="11">
        <v>3.1</v>
      </c>
      <c r="ED65" s="42">
        <f t="shared" si="179"/>
        <v>4.038</v>
      </c>
      <c r="EE65" s="11">
        <v>1.15</v>
      </c>
      <c r="EF65" s="9">
        <v>0.5</v>
      </c>
      <c r="EG65" s="43">
        <f t="shared" si="180"/>
        <v>12387.53412</v>
      </c>
    </row>
    <row r="66" s="1" customFormat="1" customHeight="1" spans="6:137">
      <c r="F66" s="11">
        <v>2465</v>
      </c>
      <c r="G66" s="12">
        <v>1.05</v>
      </c>
      <c r="H66" s="11">
        <v>1</v>
      </c>
      <c r="I66" s="11">
        <v>0</v>
      </c>
      <c r="J66" s="13">
        <f t="shared" si="157"/>
        <v>2588.25</v>
      </c>
      <c r="K66" s="11">
        <v>1</v>
      </c>
      <c r="L66" s="11">
        <v>0.98</v>
      </c>
      <c r="M66" s="11">
        <v>2.3</v>
      </c>
      <c r="N66" s="42">
        <f t="shared" si="158"/>
        <v>3.254</v>
      </c>
      <c r="O66" s="11">
        <v>1.15</v>
      </c>
      <c r="P66" s="9">
        <v>0.5</v>
      </c>
      <c r="Q66" s="43">
        <f t="shared" si="159"/>
        <v>4842.7451625</v>
      </c>
      <c r="Z66" s="11">
        <v>2465</v>
      </c>
      <c r="AA66" s="12">
        <v>1.05</v>
      </c>
      <c r="AB66" s="11">
        <v>1</v>
      </c>
      <c r="AC66" s="11">
        <v>0</v>
      </c>
      <c r="AD66" s="13">
        <f t="shared" si="160"/>
        <v>2588.25</v>
      </c>
      <c r="AE66" s="11">
        <v>1</v>
      </c>
      <c r="AF66" s="11">
        <v>0.98</v>
      </c>
      <c r="AG66" s="11">
        <v>2.3</v>
      </c>
      <c r="AH66" s="42">
        <f t="shared" si="161"/>
        <v>3.254</v>
      </c>
      <c r="AI66" s="11">
        <v>1.15</v>
      </c>
      <c r="AJ66" s="9">
        <v>0.5</v>
      </c>
      <c r="AK66" s="43">
        <f t="shared" si="162"/>
        <v>4842.7451625</v>
      </c>
      <c r="AT66" s="11">
        <v>2465</v>
      </c>
      <c r="AU66" s="12">
        <v>1.05</v>
      </c>
      <c r="AV66" s="11">
        <v>1</v>
      </c>
      <c r="AW66" s="11">
        <v>0</v>
      </c>
      <c r="AX66" s="13">
        <f t="shared" si="163"/>
        <v>2588.25</v>
      </c>
      <c r="AY66" s="11">
        <v>1</v>
      </c>
      <c r="AZ66" s="11">
        <v>0.98</v>
      </c>
      <c r="BA66" s="11">
        <v>2.3</v>
      </c>
      <c r="BB66" s="42">
        <f t="shared" si="164"/>
        <v>3.254</v>
      </c>
      <c r="BC66" s="11">
        <v>1.15</v>
      </c>
      <c r="BD66" s="9">
        <v>0.5</v>
      </c>
      <c r="BE66" s="43">
        <f t="shared" si="165"/>
        <v>4842.7451625</v>
      </c>
      <c r="BN66" s="11">
        <v>2465</v>
      </c>
      <c r="BO66" s="12">
        <v>1.05</v>
      </c>
      <c r="BP66" s="11">
        <v>1</v>
      </c>
      <c r="BQ66" s="11">
        <v>0</v>
      </c>
      <c r="BR66" s="13">
        <f t="shared" si="166"/>
        <v>2588.25</v>
      </c>
      <c r="BS66" s="11">
        <v>1</v>
      </c>
      <c r="BT66" s="11">
        <v>0.98</v>
      </c>
      <c r="BU66" s="11">
        <v>2.3</v>
      </c>
      <c r="BV66" s="42">
        <f t="shared" si="167"/>
        <v>3.254</v>
      </c>
      <c r="BW66" s="11">
        <v>1.15</v>
      </c>
      <c r="BX66" s="9">
        <v>0.5</v>
      </c>
      <c r="BY66" s="43">
        <f t="shared" si="168"/>
        <v>4842.7451625</v>
      </c>
      <c r="CH66" s="11">
        <f t="shared" si="169"/>
        <v>2893</v>
      </c>
      <c r="CI66" s="12">
        <v>1.05</v>
      </c>
      <c r="CJ66" s="11">
        <v>1</v>
      </c>
      <c r="CK66" s="11">
        <v>0</v>
      </c>
      <c r="CL66" s="13">
        <f t="shared" si="170"/>
        <v>3037.65</v>
      </c>
      <c r="CM66" s="11">
        <v>1</v>
      </c>
      <c r="CN66" s="11">
        <v>0.98</v>
      </c>
      <c r="CO66" s="11">
        <v>2.3</v>
      </c>
      <c r="CP66" s="42">
        <f t="shared" si="171"/>
        <v>3.254</v>
      </c>
      <c r="CQ66" s="11">
        <v>1.15</v>
      </c>
      <c r="CR66" s="9">
        <v>0.5</v>
      </c>
      <c r="CS66" s="43">
        <f t="shared" si="172"/>
        <v>5683.5950325</v>
      </c>
      <c r="DB66" s="11">
        <f t="shared" si="173"/>
        <v>2905</v>
      </c>
      <c r="DC66" s="12">
        <v>1.05</v>
      </c>
      <c r="DD66" s="11">
        <v>1</v>
      </c>
      <c r="DE66" s="11">
        <v>0</v>
      </c>
      <c r="DF66" s="13">
        <f t="shared" si="174"/>
        <v>3050.25</v>
      </c>
      <c r="DG66" s="11">
        <v>1</v>
      </c>
      <c r="DH66" s="11">
        <v>0.98</v>
      </c>
      <c r="DI66" s="11">
        <v>2.3</v>
      </c>
      <c r="DJ66" s="42">
        <f t="shared" si="175"/>
        <v>3.254</v>
      </c>
      <c r="DK66" s="11">
        <v>1.15</v>
      </c>
      <c r="DL66" s="9">
        <v>0.5</v>
      </c>
      <c r="DM66" s="43">
        <f t="shared" si="176"/>
        <v>5707.1702625</v>
      </c>
      <c r="DV66" s="11">
        <f t="shared" si="177"/>
        <v>2964</v>
      </c>
      <c r="DW66" s="12">
        <v>1.05</v>
      </c>
      <c r="DX66" s="11">
        <v>1</v>
      </c>
      <c r="DY66" s="11">
        <v>0</v>
      </c>
      <c r="DZ66" s="13">
        <f t="shared" si="178"/>
        <v>3112.2</v>
      </c>
      <c r="EA66" s="11">
        <v>1</v>
      </c>
      <c r="EB66" s="11">
        <v>0.98</v>
      </c>
      <c r="EC66" s="11">
        <v>3.1</v>
      </c>
      <c r="ED66" s="42">
        <f t="shared" si="179"/>
        <v>4.038</v>
      </c>
      <c r="EE66" s="11">
        <v>1.15</v>
      </c>
      <c r="EF66" s="9">
        <v>0.5</v>
      </c>
      <c r="EG66" s="43">
        <f t="shared" si="180"/>
        <v>7226.06157</v>
      </c>
    </row>
    <row r="67" s="1" customFormat="1" customHeight="1" spans="6:137">
      <c r="F67" s="11">
        <v>2465</v>
      </c>
      <c r="G67" s="12">
        <v>1.06</v>
      </c>
      <c r="H67" s="11">
        <v>1</v>
      </c>
      <c r="I67" s="11">
        <v>0</v>
      </c>
      <c r="J67" s="13">
        <f t="shared" si="157"/>
        <v>2612.9</v>
      </c>
      <c r="K67" s="11">
        <v>1</v>
      </c>
      <c r="L67" s="11">
        <v>0.98</v>
      </c>
      <c r="M67" s="11">
        <v>2.3</v>
      </c>
      <c r="N67" s="42">
        <f t="shared" si="158"/>
        <v>3.254</v>
      </c>
      <c r="O67" s="11">
        <v>1.15</v>
      </c>
      <c r="P67" s="9">
        <v>0.5</v>
      </c>
      <c r="Q67" s="43">
        <f t="shared" si="159"/>
        <v>4888.866545</v>
      </c>
      <c r="Z67" s="11">
        <v>2465</v>
      </c>
      <c r="AA67" s="12">
        <v>1.06</v>
      </c>
      <c r="AB67" s="11">
        <v>1</v>
      </c>
      <c r="AC67" s="11">
        <v>0</v>
      </c>
      <c r="AD67" s="13">
        <f t="shared" si="160"/>
        <v>2612.9</v>
      </c>
      <c r="AE67" s="11">
        <v>1</v>
      </c>
      <c r="AF67" s="11">
        <v>0.98</v>
      </c>
      <c r="AG67" s="11">
        <v>2.3</v>
      </c>
      <c r="AH67" s="42">
        <f t="shared" si="161"/>
        <v>3.254</v>
      </c>
      <c r="AI67" s="11">
        <v>1.15</v>
      </c>
      <c r="AJ67" s="9">
        <v>0.5</v>
      </c>
      <c r="AK67" s="43">
        <f t="shared" si="162"/>
        <v>4888.866545</v>
      </c>
      <c r="AT67" s="11">
        <v>2465</v>
      </c>
      <c r="AU67" s="12">
        <v>1.06</v>
      </c>
      <c r="AV67" s="11">
        <v>1</v>
      </c>
      <c r="AW67" s="11">
        <v>0</v>
      </c>
      <c r="AX67" s="13">
        <f t="shared" si="163"/>
        <v>2612.9</v>
      </c>
      <c r="AY67" s="11">
        <v>1</v>
      </c>
      <c r="AZ67" s="11">
        <v>0.98</v>
      </c>
      <c r="BA67" s="11">
        <v>2.3</v>
      </c>
      <c r="BB67" s="42">
        <f t="shared" si="164"/>
        <v>3.254</v>
      </c>
      <c r="BC67" s="11">
        <v>1.15</v>
      </c>
      <c r="BD67" s="9">
        <v>0.5</v>
      </c>
      <c r="BE67" s="43">
        <f t="shared" si="165"/>
        <v>4888.866545</v>
      </c>
      <c r="BN67" s="11">
        <v>2465</v>
      </c>
      <c r="BO67" s="12">
        <v>1.06</v>
      </c>
      <c r="BP67" s="11">
        <v>1</v>
      </c>
      <c r="BQ67" s="11">
        <v>0</v>
      </c>
      <c r="BR67" s="13">
        <f t="shared" si="166"/>
        <v>2612.9</v>
      </c>
      <c r="BS67" s="11">
        <v>1</v>
      </c>
      <c r="BT67" s="11">
        <v>0.98</v>
      </c>
      <c r="BU67" s="11">
        <v>2.3</v>
      </c>
      <c r="BV67" s="42">
        <f t="shared" si="167"/>
        <v>3.254</v>
      </c>
      <c r="BW67" s="11">
        <v>1.15</v>
      </c>
      <c r="BX67" s="9">
        <v>0.5</v>
      </c>
      <c r="BY67" s="43">
        <f t="shared" si="168"/>
        <v>4888.866545</v>
      </c>
      <c r="CH67" s="11">
        <f t="shared" si="169"/>
        <v>2893</v>
      </c>
      <c r="CI67" s="12">
        <v>1.06</v>
      </c>
      <c r="CJ67" s="11">
        <v>1</v>
      </c>
      <c r="CK67" s="11">
        <v>0</v>
      </c>
      <c r="CL67" s="13">
        <f t="shared" si="170"/>
        <v>3066.58</v>
      </c>
      <c r="CM67" s="11">
        <v>1</v>
      </c>
      <c r="CN67" s="11">
        <v>0.98</v>
      </c>
      <c r="CO67" s="11">
        <v>2.3</v>
      </c>
      <c r="CP67" s="42">
        <f t="shared" si="171"/>
        <v>3.254</v>
      </c>
      <c r="CQ67" s="11">
        <v>1.15</v>
      </c>
      <c r="CR67" s="9">
        <v>0.5</v>
      </c>
      <c r="CS67" s="43">
        <f t="shared" si="172"/>
        <v>5737.724509</v>
      </c>
      <c r="DB67" s="11">
        <f t="shared" si="173"/>
        <v>2905</v>
      </c>
      <c r="DC67" s="12">
        <v>1.06</v>
      </c>
      <c r="DD67" s="11">
        <v>1</v>
      </c>
      <c r="DE67" s="11">
        <v>0</v>
      </c>
      <c r="DF67" s="13">
        <f t="shared" si="174"/>
        <v>3079.3</v>
      </c>
      <c r="DG67" s="11">
        <v>1</v>
      </c>
      <c r="DH67" s="11">
        <v>0.98</v>
      </c>
      <c r="DI67" s="11">
        <v>2.3</v>
      </c>
      <c r="DJ67" s="42">
        <f t="shared" si="175"/>
        <v>3.254</v>
      </c>
      <c r="DK67" s="11">
        <v>1.15</v>
      </c>
      <c r="DL67" s="9">
        <v>0.5</v>
      </c>
      <c r="DM67" s="43">
        <f t="shared" si="176"/>
        <v>5761.524265</v>
      </c>
      <c r="DV67" s="11">
        <f t="shared" si="177"/>
        <v>2964</v>
      </c>
      <c r="DW67" s="12">
        <v>1.06</v>
      </c>
      <c r="DX67" s="11">
        <v>1</v>
      </c>
      <c r="DY67" s="11">
        <v>0</v>
      </c>
      <c r="DZ67" s="13">
        <f t="shared" si="178"/>
        <v>3141.84</v>
      </c>
      <c r="EA67" s="11">
        <v>1</v>
      </c>
      <c r="EB67" s="11">
        <v>0.98</v>
      </c>
      <c r="EC67" s="11">
        <v>3.1</v>
      </c>
      <c r="ED67" s="42">
        <f t="shared" si="179"/>
        <v>4.038</v>
      </c>
      <c r="EE67" s="11">
        <v>1.15</v>
      </c>
      <c r="EF67" s="9">
        <v>0.5</v>
      </c>
      <c r="EG67" s="43">
        <f t="shared" si="180"/>
        <v>7294.881204</v>
      </c>
    </row>
    <row r="68" s="1" customFormat="1" customHeight="1" spans="6:137">
      <c r="F68" s="11">
        <v>2465</v>
      </c>
      <c r="G68" s="12">
        <v>1.31</v>
      </c>
      <c r="H68" s="11">
        <v>1</v>
      </c>
      <c r="I68" s="11">
        <v>0</v>
      </c>
      <c r="J68" s="13">
        <f t="shared" si="157"/>
        <v>3229.15</v>
      </c>
      <c r="K68" s="11">
        <v>1</v>
      </c>
      <c r="L68" s="11">
        <v>0.98</v>
      </c>
      <c r="M68" s="11">
        <v>2.3</v>
      </c>
      <c r="N68" s="42">
        <f t="shared" si="158"/>
        <v>3.254</v>
      </c>
      <c r="O68" s="11">
        <v>1.15</v>
      </c>
      <c r="P68" s="9">
        <v>0.5</v>
      </c>
      <c r="Q68" s="43">
        <f t="shared" si="159"/>
        <v>6041.9011075</v>
      </c>
      <c r="Z68" s="11">
        <v>2465</v>
      </c>
      <c r="AA68" s="12">
        <v>1.31</v>
      </c>
      <c r="AB68" s="11">
        <v>1</v>
      </c>
      <c r="AC68" s="11">
        <v>0</v>
      </c>
      <c r="AD68" s="13">
        <f t="shared" si="160"/>
        <v>3229.15</v>
      </c>
      <c r="AE68" s="11">
        <v>1</v>
      </c>
      <c r="AF68" s="11">
        <v>0.98</v>
      </c>
      <c r="AG68" s="11">
        <v>2.3</v>
      </c>
      <c r="AH68" s="42">
        <f t="shared" si="161"/>
        <v>3.254</v>
      </c>
      <c r="AI68" s="11">
        <v>1.15</v>
      </c>
      <c r="AJ68" s="9">
        <v>0.5</v>
      </c>
      <c r="AK68" s="43">
        <f t="shared" si="162"/>
        <v>6041.9011075</v>
      </c>
      <c r="AT68" s="11">
        <v>2465</v>
      </c>
      <c r="AU68" s="12">
        <v>1.31</v>
      </c>
      <c r="AV68" s="11">
        <v>1</v>
      </c>
      <c r="AW68" s="11">
        <v>0</v>
      </c>
      <c r="AX68" s="13">
        <f t="shared" si="163"/>
        <v>3229.15</v>
      </c>
      <c r="AY68" s="11">
        <v>1</v>
      </c>
      <c r="AZ68" s="11">
        <v>0.98</v>
      </c>
      <c r="BA68" s="11">
        <v>2.3</v>
      </c>
      <c r="BB68" s="42">
        <f t="shared" si="164"/>
        <v>3.254</v>
      </c>
      <c r="BC68" s="11">
        <v>1.15</v>
      </c>
      <c r="BD68" s="9">
        <v>0.5</v>
      </c>
      <c r="BE68" s="43">
        <f t="shared" si="165"/>
        <v>6041.9011075</v>
      </c>
      <c r="BN68" s="11">
        <v>2465</v>
      </c>
      <c r="BO68" s="12">
        <v>1.31</v>
      </c>
      <c r="BP68" s="11">
        <v>1</v>
      </c>
      <c r="BQ68" s="11">
        <v>0</v>
      </c>
      <c r="BR68" s="13">
        <f t="shared" si="166"/>
        <v>3229.15</v>
      </c>
      <c r="BS68" s="11">
        <v>1</v>
      </c>
      <c r="BT68" s="11">
        <v>0.98</v>
      </c>
      <c r="BU68" s="11">
        <v>2.3</v>
      </c>
      <c r="BV68" s="42">
        <f t="shared" si="167"/>
        <v>3.254</v>
      </c>
      <c r="BW68" s="11">
        <v>1.15</v>
      </c>
      <c r="BX68" s="9">
        <v>0.5</v>
      </c>
      <c r="BY68" s="43">
        <f t="shared" si="168"/>
        <v>6041.9011075</v>
      </c>
      <c r="CH68" s="11">
        <f t="shared" si="169"/>
        <v>2893</v>
      </c>
      <c r="CI68" s="12">
        <v>1.31</v>
      </c>
      <c r="CJ68" s="11">
        <v>1</v>
      </c>
      <c r="CK68" s="11">
        <v>0</v>
      </c>
      <c r="CL68" s="13">
        <f t="shared" si="170"/>
        <v>3789.83</v>
      </c>
      <c r="CM68" s="11">
        <v>1</v>
      </c>
      <c r="CN68" s="11">
        <v>0.98</v>
      </c>
      <c r="CO68" s="11">
        <v>2.3</v>
      </c>
      <c r="CP68" s="42">
        <f t="shared" si="171"/>
        <v>3.254</v>
      </c>
      <c r="CQ68" s="11">
        <v>1.15</v>
      </c>
      <c r="CR68" s="9">
        <v>0.5</v>
      </c>
      <c r="CS68" s="43">
        <f t="shared" si="172"/>
        <v>7090.9614215</v>
      </c>
      <c r="DB68" s="11">
        <f t="shared" si="173"/>
        <v>2905</v>
      </c>
      <c r="DC68" s="12">
        <v>1.31</v>
      </c>
      <c r="DD68" s="11">
        <v>1</v>
      </c>
      <c r="DE68" s="11">
        <v>0</v>
      </c>
      <c r="DF68" s="13">
        <f t="shared" si="174"/>
        <v>3805.55</v>
      </c>
      <c r="DG68" s="11">
        <v>1</v>
      </c>
      <c r="DH68" s="11">
        <v>0.98</v>
      </c>
      <c r="DI68" s="11">
        <v>2.3</v>
      </c>
      <c r="DJ68" s="42">
        <f t="shared" si="175"/>
        <v>3.254</v>
      </c>
      <c r="DK68" s="11">
        <v>1.15</v>
      </c>
      <c r="DL68" s="9">
        <v>0.5</v>
      </c>
      <c r="DM68" s="43">
        <f t="shared" si="176"/>
        <v>7120.3743275</v>
      </c>
      <c r="DV68" s="11">
        <f t="shared" si="177"/>
        <v>2964</v>
      </c>
      <c r="DW68" s="12">
        <v>1.31</v>
      </c>
      <c r="DX68" s="11">
        <v>1</v>
      </c>
      <c r="DY68" s="11">
        <v>0</v>
      </c>
      <c r="DZ68" s="13">
        <f t="shared" si="178"/>
        <v>3882.84</v>
      </c>
      <c r="EA68" s="11">
        <v>1</v>
      </c>
      <c r="EB68" s="11">
        <v>0.98</v>
      </c>
      <c r="EC68" s="11">
        <v>3.1</v>
      </c>
      <c r="ED68" s="42">
        <f t="shared" si="179"/>
        <v>4.038</v>
      </c>
      <c r="EE68" s="11">
        <v>1.15</v>
      </c>
      <c r="EF68" s="9">
        <v>0.5</v>
      </c>
      <c r="EG68" s="43">
        <f t="shared" si="180"/>
        <v>9015.372054</v>
      </c>
    </row>
    <row r="69" s="1" customFormat="1" customHeight="1" spans="6:137">
      <c r="F69" s="11">
        <v>2465</v>
      </c>
      <c r="G69" s="12">
        <v>0.75</v>
      </c>
      <c r="H69" s="11">
        <v>1</v>
      </c>
      <c r="I69" s="11">
        <v>0</v>
      </c>
      <c r="J69" s="13">
        <f t="shared" si="157"/>
        <v>1848.75</v>
      </c>
      <c r="K69" s="11">
        <v>1</v>
      </c>
      <c r="L69" s="11">
        <v>0.98</v>
      </c>
      <c r="M69" s="11">
        <v>2.3</v>
      </c>
      <c r="N69" s="42">
        <f t="shared" si="158"/>
        <v>3.254</v>
      </c>
      <c r="O69" s="11">
        <v>1.15</v>
      </c>
      <c r="P69" s="9">
        <v>0.5</v>
      </c>
      <c r="Q69" s="43">
        <f t="shared" si="159"/>
        <v>3459.1036875</v>
      </c>
      <c r="Z69" s="11">
        <v>2465</v>
      </c>
      <c r="AA69" s="12">
        <v>0.75</v>
      </c>
      <c r="AB69" s="11">
        <v>1</v>
      </c>
      <c r="AC69" s="11">
        <v>0</v>
      </c>
      <c r="AD69" s="13">
        <f t="shared" si="160"/>
        <v>1848.75</v>
      </c>
      <c r="AE69" s="11">
        <v>1</v>
      </c>
      <c r="AF69" s="11">
        <v>0.98</v>
      </c>
      <c r="AG69" s="11">
        <v>2.3</v>
      </c>
      <c r="AH69" s="42">
        <f t="shared" si="161"/>
        <v>3.254</v>
      </c>
      <c r="AI69" s="11">
        <v>1.15</v>
      </c>
      <c r="AJ69" s="9">
        <v>0.5</v>
      </c>
      <c r="AK69" s="43">
        <f t="shared" si="162"/>
        <v>3459.1036875</v>
      </c>
      <c r="AT69" s="11">
        <v>2465</v>
      </c>
      <c r="AU69" s="12">
        <v>0.75</v>
      </c>
      <c r="AV69" s="11">
        <v>1</v>
      </c>
      <c r="AW69" s="11">
        <v>0</v>
      </c>
      <c r="AX69" s="13">
        <f t="shared" si="163"/>
        <v>1848.75</v>
      </c>
      <c r="AY69" s="11">
        <v>1</v>
      </c>
      <c r="AZ69" s="11">
        <v>0.98</v>
      </c>
      <c r="BA69" s="11">
        <v>2.3</v>
      </c>
      <c r="BB69" s="42">
        <f t="shared" si="164"/>
        <v>3.254</v>
      </c>
      <c r="BC69" s="11">
        <v>1.15</v>
      </c>
      <c r="BD69" s="9">
        <v>0.5</v>
      </c>
      <c r="BE69" s="43">
        <f t="shared" si="165"/>
        <v>3459.1036875</v>
      </c>
      <c r="BN69" s="11">
        <v>2465</v>
      </c>
      <c r="BO69" s="12">
        <v>0.75</v>
      </c>
      <c r="BP69" s="11">
        <v>1</v>
      </c>
      <c r="BQ69" s="11">
        <v>0</v>
      </c>
      <c r="BR69" s="13">
        <f t="shared" si="166"/>
        <v>1848.75</v>
      </c>
      <c r="BS69" s="11">
        <v>1</v>
      </c>
      <c r="BT69" s="11">
        <v>0.98</v>
      </c>
      <c r="BU69" s="11">
        <v>2.3</v>
      </c>
      <c r="BV69" s="42">
        <f t="shared" si="167"/>
        <v>3.254</v>
      </c>
      <c r="BW69" s="11">
        <v>1.15</v>
      </c>
      <c r="BX69" s="9">
        <v>0.5</v>
      </c>
      <c r="BY69" s="43">
        <f t="shared" si="168"/>
        <v>3459.1036875</v>
      </c>
      <c r="CH69" s="11">
        <f t="shared" si="169"/>
        <v>2893</v>
      </c>
      <c r="CI69" s="12">
        <v>0.75</v>
      </c>
      <c r="CJ69" s="11">
        <v>1</v>
      </c>
      <c r="CK69" s="11">
        <v>0</v>
      </c>
      <c r="CL69" s="13">
        <f t="shared" si="170"/>
        <v>2169.75</v>
      </c>
      <c r="CM69" s="11">
        <v>1</v>
      </c>
      <c r="CN69" s="11">
        <v>0.98</v>
      </c>
      <c r="CO69" s="11">
        <v>2.3</v>
      </c>
      <c r="CP69" s="42">
        <f t="shared" si="171"/>
        <v>3.254</v>
      </c>
      <c r="CQ69" s="11">
        <v>1.15</v>
      </c>
      <c r="CR69" s="9">
        <v>0.5</v>
      </c>
      <c r="CS69" s="43">
        <f t="shared" si="172"/>
        <v>4059.7107375</v>
      </c>
      <c r="DB69" s="11">
        <f t="shared" si="173"/>
        <v>2905</v>
      </c>
      <c r="DC69" s="12">
        <v>0.75</v>
      </c>
      <c r="DD69" s="11">
        <v>1</v>
      </c>
      <c r="DE69" s="11">
        <v>0</v>
      </c>
      <c r="DF69" s="13">
        <f t="shared" si="174"/>
        <v>2178.75</v>
      </c>
      <c r="DG69" s="11">
        <v>1</v>
      </c>
      <c r="DH69" s="11">
        <v>0.98</v>
      </c>
      <c r="DI69" s="11">
        <v>2.3</v>
      </c>
      <c r="DJ69" s="42">
        <f t="shared" si="175"/>
        <v>3.254</v>
      </c>
      <c r="DK69" s="11">
        <v>1.15</v>
      </c>
      <c r="DL69" s="9">
        <v>0.5</v>
      </c>
      <c r="DM69" s="43">
        <f t="shared" si="176"/>
        <v>4076.5501875</v>
      </c>
      <c r="DV69" s="11">
        <f t="shared" si="177"/>
        <v>2964</v>
      </c>
      <c r="DW69" s="12">
        <v>0.75</v>
      </c>
      <c r="DX69" s="11">
        <v>1</v>
      </c>
      <c r="DY69" s="11">
        <v>0</v>
      </c>
      <c r="DZ69" s="13">
        <f t="shared" si="178"/>
        <v>2223</v>
      </c>
      <c r="EA69" s="11">
        <v>1</v>
      </c>
      <c r="EB69" s="11">
        <v>0.98</v>
      </c>
      <c r="EC69" s="11">
        <v>3.1</v>
      </c>
      <c r="ED69" s="42">
        <f t="shared" si="179"/>
        <v>4.038</v>
      </c>
      <c r="EE69" s="11">
        <v>1.15</v>
      </c>
      <c r="EF69" s="9">
        <v>0.5</v>
      </c>
      <c r="EG69" s="43">
        <f t="shared" si="180"/>
        <v>5161.47255</v>
      </c>
    </row>
    <row r="70" s="1" customFormat="1" customHeight="1" spans="6:137">
      <c r="F70" s="11">
        <v>2465</v>
      </c>
      <c r="G70" s="12">
        <v>0.75</v>
      </c>
      <c r="H70" s="11">
        <v>1</v>
      </c>
      <c r="I70" s="11">
        <v>0</v>
      </c>
      <c r="J70" s="13">
        <f t="shared" si="157"/>
        <v>1848.75</v>
      </c>
      <c r="K70" s="11">
        <v>1</v>
      </c>
      <c r="L70" s="11">
        <v>0.98</v>
      </c>
      <c r="M70" s="11">
        <v>2.3</v>
      </c>
      <c r="N70" s="42">
        <f t="shared" si="158"/>
        <v>3.254</v>
      </c>
      <c r="O70" s="11">
        <v>1.15</v>
      </c>
      <c r="P70" s="9">
        <v>0.5</v>
      </c>
      <c r="Q70" s="43">
        <f t="shared" si="159"/>
        <v>3459.1036875</v>
      </c>
      <c r="Z70" s="11">
        <v>2465</v>
      </c>
      <c r="AA70" s="12">
        <v>0.75</v>
      </c>
      <c r="AB70" s="11">
        <v>1</v>
      </c>
      <c r="AC70" s="11">
        <v>0</v>
      </c>
      <c r="AD70" s="13">
        <f t="shared" si="160"/>
        <v>1848.75</v>
      </c>
      <c r="AE70" s="11">
        <v>1</v>
      </c>
      <c r="AF70" s="11">
        <v>0.98</v>
      </c>
      <c r="AG70" s="11">
        <v>2.3</v>
      </c>
      <c r="AH70" s="42">
        <f t="shared" si="161"/>
        <v>3.254</v>
      </c>
      <c r="AI70" s="11">
        <v>1.15</v>
      </c>
      <c r="AJ70" s="9">
        <v>0.5</v>
      </c>
      <c r="AK70" s="43">
        <f t="shared" si="162"/>
        <v>3459.1036875</v>
      </c>
      <c r="AT70" s="11">
        <v>2465</v>
      </c>
      <c r="AU70" s="12">
        <v>0.75</v>
      </c>
      <c r="AV70" s="11">
        <v>1</v>
      </c>
      <c r="AW70" s="11">
        <v>0</v>
      </c>
      <c r="AX70" s="13">
        <f t="shared" si="163"/>
        <v>1848.75</v>
      </c>
      <c r="AY70" s="11">
        <v>1</v>
      </c>
      <c r="AZ70" s="11">
        <v>0.98</v>
      </c>
      <c r="BA70" s="11">
        <v>2.3</v>
      </c>
      <c r="BB70" s="42">
        <f t="shared" si="164"/>
        <v>3.254</v>
      </c>
      <c r="BC70" s="11">
        <v>1.15</v>
      </c>
      <c r="BD70" s="9">
        <v>0.5</v>
      </c>
      <c r="BE70" s="43">
        <f t="shared" si="165"/>
        <v>3459.1036875</v>
      </c>
      <c r="BN70" s="11">
        <v>2465</v>
      </c>
      <c r="BO70" s="12">
        <v>0.75</v>
      </c>
      <c r="BP70" s="11">
        <v>1</v>
      </c>
      <c r="BQ70" s="11">
        <v>0</v>
      </c>
      <c r="BR70" s="13">
        <f t="shared" si="166"/>
        <v>1848.75</v>
      </c>
      <c r="BS70" s="11">
        <v>1</v>
      </c>
      <c r="BT70" s="11">
        <v>0.98</v>
      </c>
      <c r="BU70" s="11">
        <v>2.3</v>
      </c>
      <c r="BV70" s="42">
        <f t="shared" si="167"/>
        <v>3.254</v>
      </c>
      <c r="BW70" s="11">
        <v>1.15</v>
      </c>
      <c r="BX70" s="9">
        <v>0.5</v>
      </c>
      <c r="BY70" s="43">
        <f t="shared" si="168"/>
        <v>3459.1036875</v>
      </c>
      <c r="CH70" s="11">
        <f t="shared" si="169"/>
        <v>2893</v>
      </c>
      <c r="CI70" s="12">
        <v>0.75</v>
      </c>
      <c r="CJ70" s="11">
        <v>1</v>
      </c>
      <c r="CK70" s="11">
        <v>0</v>
      </c>
      <c r="CL70" s="13">
        <f t="shared" si="170"/>
        <v>2169.75</v>
      </c>
      <c r="CM70" s="11">
        <v>1</v>
      </c>
      <c r="CN70" s="11">
        <v>0.98</v>
      </c>
      <c r="CO70" s="11">
        <v>2.3</v>
      </c>
      <c r="CP70" s="42">
        <f t="shared" si="171"/>
        <v>3.254</v>
      </c>
      <c r="CQ70" s="11">
        <v>1.15</v>
      </c>
      <c r="CR70" s="9">
        <v>0.5</v>
      </c>
      <c r="CS70" s="43">
        <f t="shared" si="172"/>
        <v>4059.7107375</v>
      </c>
      <c r="DB70" s="11">
        <f t="shared" si="173"/>
        <v>2905</v>
      </c>
      <c r="DC70" s="12">
        <v>0.75</v>
      </c>
      <c r="DD70" s="11">
        <v>1</v>
      </c>
      <c r="DE70" s="11">
        <v>0</v>
      </c>
      <c r="DF70" s="13">
        <f t="shared" si="174"/>
        <v>2178.75</v>
      </c>
      <c r="DG70" s="11">
        <v>1</v>
      </c>
      <c r="DH70" s="11">
        <v>0.98</v>
      </c>
      <c r="DI70" s="11">
        <v>2.3</v>
      </c>
      <c r="DJ70" s="42">
        <f t="shared" si="175"/>
        <v>3.254</v>
      </c>
      <c r="DK70" s="11">
        <v>1.15</v>
      </c>
      <c r="DL70" s="9">
        <v>0.5</v>
      </c>
      <c r="DM70" s="43">
        <f t="shared" si="176"/>
        <v>4076.5501875</v>
      </c>
      <c r="DV70" s="11">
        <f t="shared" si="177"/>
        <v>2964</v>
      </c>
      <c r="DW70" s="12">
        <v>0.75</v>
      </c>
      <c r="DX70" s="11">
        <v>1</v>
      </c>
      <c r="DY70" s="11">
        <v>0</v>
      </c>
      <c r="DZ70" s="13">
        <f t="shared" si="178"/>
        <v>2223</v>
      </c>
      <c r="EA70" s="11">
        <v>1</v>
      </c>
      <c r="EB70" s="11">
        <v>0.98</v>
      </c>
      <c r="EC70" s="11">
        <v>3.1</v>
      </c>
      <c r="ED70" s="42">
        <f t="shared" si="179"/>
        <v>4.038</v>
      </c>
      <c r="EE70" s="11">
        <v>1.15</v>
      </c>
      <c r="EF70" s="9">
        <v>0.5</v>
      </c>
      <c r="EG70" s="43">
        <f t="shared" si="180"/>
        <v>5161.47255</v>
      </c>
    </row>
    <row r="71" s="1" customFormat="1" customHeight="1" spans="6:137">
      <c r="F71" s="11">
        <v>2465</v>
      </c>
      <c r="G71" s="12">
        <v>1.8</v>
      </c>
      <c r="H71" s="11">
        <v>1</v>
      </c>
      <c r="I71" s="11">
        <v>0</v>
      </c>
      <c r="J71" s="13">
        <f t="shared" si="157"/>
        <v>4437</v>
      </c>
      <c r="K71" s="11">
        <v>1</v>
      </c>
      <c r="L71" s="11">
        <v>0.98</v>
      </c>
      <c r="M71" s="11">
        <v>2.3</v>
      </c>
      <c r="N71" s="42">
        <f t="shared" si="158"/>
        <v>3.254</v>
      </c>
      <c r="O71" s="11">
        <v>1.15</v>
      </c>
      <c r="P71" s="9">
        <v>0.5</v>
      </c>
      <c r="Q71" s="43">
        <f t="shared" si="159"/>
        <v>8301.84885</v>
      </c>
      <c r="Z71" s="11">
        <v>2465</v>
      </c>
      <c r="AA71" s="12">
        <v>1.8</v>
      </c>
      <c r="AB71" s="11">
        <v>1</v>
      </c>
      <c r="AC71" s="11">
        <v>0</v>
      </c>
      <c r="AD71" s="13">
        <f t="shared" si="160"/>
        <v>4437</v>
      </c>
      <c r="AE71" s="11">
        <v>1</v>
      </c>
      <c r="AF71" s="11">
        <v>0.98</v>
      </c>
      <c r="AG71" s="11">
        <v>2.3</v>
      </c>
      <c r="AH71" s="42">
        <f t="shared" si="161"/>
        <v>3.254</v>
      </c>
      <c r="AI71" s="11">
        <v>1.15</v>
      </c>
      <c r="AJ71" s="9">
        <v>0.5</v>
      </c>
      <c r="AK71" s="43">
        <f t="shared" si="162"/>
        <v>8301.84885</v>
      </c>
      <c r="AT71" s="11">
        <v>2465</v>
      </c>
      <c r="AU71" s="12">
        <v>1.8</v>
      </c>
      <c r="AV71" s="11">
        <v>1</v>
      </c>
      <c r="AW71" s="11">
        <v>0</v>
      </c>
      <c r="AX71" s="13">
        <f t="shared" si="163"/>
        <v>4437</v>
      </c>
      <c r="AY71" s="11">
        <v>1</v>
      </c>
      <c r="AZ71" s="11">
        <v>0.98</v>
      </c>
      <c r="BA71" s="11">
        <v>2.3</v>
      </c>
      <c r="BB71" s="42">
        <f t="shared" si="164"/>
        <v>3.254</v>
      </c>
      <c r="BC71" s="11">
        <v>1.15</v>
      </c>
      <c r="BD71" s="9">
        <v>0.5</v>
      </c>
      <c r="BE71" s="43">
        <f t="shared" si="165"/>
        <v>8301.84885</v>
      </c>
      <c r="BN71" s="11">
        <v>2465</v>
      </c>
      <c r="BO71" s="12">
        <v>1.8</v>
      </c>
      <c r="BP71" s="11">
        <v>1</v>
      </c>
      <c r="BQ71" s="11">
        <v>0</v>
      </c>
      <c r="BR71" s="13">
        <f t="shared" si="166"/>
        <v>4437</v>
      </c>
      <c r="BS71" s="11">
        <v>1</v>
      </c>
      <c r="BT71" s="11">
        <v>0.98</v>
      </c>
      <c r="BU71" s="11">
        <v>2.3</v>
      </c>
      <c r="BV71" s="42">
        <f t="shared" si="167"/>
        <v>3.254</v>
      </c>
      <c r="BW71" s="11">
        <v>1.15</v>
      </c>
      <c r="BX71" s="9">
        <v>0.5</v>
      </c>
      <c r="BY71" s="43">
        <f t="shared" si="168"/>
        <v>8301.84885</v>
      </c>
      <c r="CH71" s="11">
        <f t="shared" si="169"/>
        <v>2893</v>
      </c>
      <c r="CI71" s="12">
        <v>1.8</v>
      </c>
      <c r="CJ71" s="11">
        <v>1</v>
      </c>
      <c r="CK71" s="11">
        <v>0</v>
      </c>
      <c r="CL71" s="13">
        <f t="shared" si="170"/>
        <v>5207.4</v>
      </c>
      <c r="CM71" s="11">
        <v>1</v>
      </c>
      <c r="CN71" s="11">
        <v>0.98</v>
      </c>
      <c r="CO71" s="11">
        <v>2.3</v>
      </c>
      <c r="CP71" s="42">
        <f t="shared" si="171"/>
        <v>3.254</v>
      </c>
      <c r="CQ71" s="11">
        <v>1.15</v>
      </c>
      <c r="CR71" s="9">
        <v>0.5</v>
      </c>
      <c r="CS71" s="43">
        <f t="shared" si="172"/>
        <v>9743.30577</v>
      </c>
      <c r="DB71" s="11">
        <f t="shared" si="173"/>
        <v>2905</v>
      </c>
      <c r="DC71" s="12">
        <v>1.8</v>
      </c>
      <c r="DD71" s="11">
        <v>1</v>
      </c>
      <c r="DE71" s="11">
        <v>0</v>
      </c>
      <c r="DF71" s="13">
        <f t="shared" si="174"/>
        <v>5229</v>
      </c>
      <c r="DG71" s="11">
        <v>1</v>
      </c>
      <c r="DH71" s="11">
        <v>0.98</v>
      </c>
      <c r="DI71" s="11">
        <v>2.3</v>
      </c>
      <c r="DJ71" s="42">
        <f t="shared" si="175"/>
        <v>3.254</v>
      </c>
      <c r="DK71" s="11">
        <v>1.15</v>
      </c>
      <c r="DL71" s="9">
        <v>0.5</v>
      </c>
      <c r="DM71" s="43">
        <f t="shared" si="176"/>
        <v>9783.72045</v>
      </c>
      <c r="DV71" s="11">
        <f t="shared" si="177"/>
        <v>2964</v>
      </c>
      <c r="DW71" s="12">
        <v>1.8</v>
      </c>
      <c r="DX71" s="11">
        <v>1</v>
      </c>
      <c r="DY71" s="11">
        <v>0</v>
      </c>
      <c r="DZ71" s="13">
        <f t="shared" si="178"/>
        <v>5335.2</v>
      </c>
      <c r="EA71" s="11">
        <v>1</v>
      </c>
      <c r="EB71" s="11">
        <v>0.98</v>
      </c>
      <c r="EC71" s="11">
        <v>3.1</v>
      </c>
      <c r="ED71" s="42">
        <f t="shared" si="179"/>
        <v>4.038</v>
      </c>
      <c r="EE71" s="11">
        <v>1.15</v>
      </c>
      <c r="EF71" s="9">
        <v>0.5</v>
      </c>
      <c r="EG71" s="43">
        <f t="shared" si="180"/>
        <v>12387.53412</v>
      </c>
    </row>
    <row r="72" s="1" customFormat="1" customHeight="1" spans="6:137">
      <c r="F72" s="11">
        <v>2465</v>
      </c>
      <c r="G72" s="12">
        <v>3.21</v>
      </c>
      <c r="H72" s="11">
        <v>1</v>
      </c>
      <c r="I72" s="11">
        <v>0</v>
      </c>
      <c r="J72" s="13">
        <f t="shared" si="157"/>
        <v>7912.65</v>
      </c>
      <c r="K72" s="11">
        <v>1</v>
      </c>
      <c r="L72" s="11">
        <v>0.98</v>
      </c>
      <c r="M72" s="11">
        <v>2.3</v>
      </c>
      <c r="N72" s="42">
        <f t="shared" si="158"/>
        <v>3.254</v>
      </c>
      <c r="O72" s="11">
        <v>1.15</v>
      </c>
      <c r="P72" s="9">
        <v>0.5</v>
      </c>
      <c r="Q72" s="43">
        <f t="shared" si="159"/>
        <v>14804.9637825</v>
      </c>
      <c r="Z72" s="11">
        <v>2465</v>
      </c>
      <c r="AA72" s="12">
        <v>3.21</v>
      </c>
      <c r="AB72" s="11">
        <v>1</v>
      </c>
      <c r="AC72" s="11">
        <v>0</v>
      </c>
      <c r="AD72" s="13">
        <f t="shared" si="160"/>
        <v>7912.65</v>
      </c>
      <c r="AE72" s="11">
        <v>1</v>
      </c>
      <c r="AF72" s="11">
        <v>0.98</v>
      </c>
      <c r="AG72" s="11">
        <v>2.3</v>
      </c>
      <c r="AH72" s="42">
        <f t="shared" si="161"/>
        <v>3.254</v>
      </c>
      <c r="AI72" s="11">
        <v>1.15</v>
      </c>
      <c r="AJ72" s="9">
        <v>0.5</v>
      </c>
      <c r="AK72" s="43">
        <f t="shared" si="162"/>
        <v>14804.9637825</v>
      </c>
      <c r="AT72" s="11">
        <v>2465</v>
      </c>
      <c r="AU72" s="12">
        <v>3.21</v>
      </c>
      <c r="AV72" s="11">
        <v>1</v>
      </c>
      <c r="AW72" s="11">
        <v>0</v>
      </c>
      <c r="AX72" s="13">
        <f t="shared" si="163"/>
        <v>7912.65</v>
      </c>
      <c r="AY72" s="11">
        <v>1</v>
      </c>
      <c r="AZ72" s="11">
        <v>0.98</v>
      </c>
      <c r="BA72" s="11">
        <v>2.3</v>
      </c>
      <c r="BB72" s="42">
        <f t="shared" si="164"/>
        <v>3.254</v>
      </c>
      <c r="BC72" s="11">
        <v>1.15</v>
      </c>
      <c r="BD72" s="9">
        <v>0.5</v>
      </c>
      <c r="BE72" s="43">
        <f t="shared" si="165"/>
        <v>14804.9637825</v>
      </c>
      <c r="BN72" s="11">
        <v>2465</v>
      </c>
      <c r="BO72" s="12">
        <v>3.21</v>
      </c>
      <c r="BP72" s="11">
        <v>1</v>
      </c>
      <c r="BQ72" s="11">
        <v>0</v>
      </c>
      <c r="BR72" s="13">
        <f t="shared" si="166"/>
        <v>7912.65</v>
      </c>
      <c r="BS72" s="11">
        <v>1</v>
      </c>
      <c r="BT72" s="11">
        <v>0.98</v>
      </c>
      <c r="BU72" s="11">
        <v>2.3</v>
      </c>
      <c r="BV72" s="42">
        <f t="shared" si="167"/>
        <v>3.254</v>
      </c>
      <c r="BW72" s="11">
        <v>1.15</v>
      </c>
      <c r="BX72" s="9">
        <v>0.5</v>
      </c>
      <c r="BY72" s="43">
        <f t="shared" si="168"/>
        <v>14804.9637825</v>
      </c>
      <c r="CH72" s="11">
        <f t="shared" si="169"/>
        <v>2893</v>
      </c>
      <c r="CI72" s="12">
        <v>3.21</v>
      </c>
      <c r="CJ72" s="11">
        <v>1</v>
      </c>
      <c r="CK72" s="11">
        <v>0</v>
      </c>
      <c r="CL72" s="13">
        <f t="shared" si="170"/>
        <v>9286.53</v>
      </c>
      <c r="CM72" s="11">
        <v>1</v>
      </c>
      <c r="CN72" s="11">
        <v>0.98</v>
      </c>
      <c r="CO72" s="11">
        <v>2.3</v>
      </c>
      <c r="CP72" s="42">
        <f t="shared" si="171"/>
        <v>3.254</v>
      </c>
      <c r="CQ72" s="11">
        <v>1.15</v>
      </c>
      <c r="CR72" s="9">
        <v>0.5</v>
      </c>
      <c r="CS72" s="43">
        <f t="shared" si="172"/>
        <v>17375.5619565</v>
      </c>
      <c r="DB72" s="11">
        <f t="shared" si="173"/>
        <v>2905</v>
      </c>
      <c r="DC72" s="12">
        <v>3.21</v>
      </c>
      <c r="DD72" s="11">
        <v>1</v>
      </c>
      <c r="DE72" s="11">
        <v>0</v>
      </c>
      <c r="DF72" s="13">
        <f t="shared" si="174"/>
        <v>9325.05</v>
      </c>
      <c r="DG72" s="11">
        <v>1</v>
      </c>
      <c r="DH72" s="11">
        <v>0.98</v>
      </c>
      <c r="DI72" s="11">
        <v>2.3</v>
      </c>
      <c r="DJ72" s="42">
        <f t="shared" si="175"/>
        <v>3.254</v>
      </c>
      <c r="DK72" s="11">
        <v>1.15</v>
      </c>
      <c r="DL72" s="9">
        <v>0.5</v>
      </c>
      <c r="DM72" s="43">
        <f t="shared" si="176"/>
        <v>17447.6348025</v>
      </c>
      <c r="DV72" s="11">
        <f t="shared" si="177"/>
        <v>2964</v>
      </c>
      <c r="DW72" s="12">
        <v>3.21</v>
      </c>
      <c r="DX72" s="11">
        <v>1</v>
      </c>
      <c r="DY72" s="11">
        <v>0</v>
      </c>
      <c r="DZ72" s="13">
        <f t="shared" si="178"/>
        <v>9514.44</v>
      </c>
      <c r="EA72" s="11">
        <v>1</v>
      </c>
      <c r="EB72" s="11">
        <v>0.98</v>
      </c>
      <c r="EC72" s="11">
        <v>3.1</v>
      </c>
      <c r="ED72" s="42">
        <f t="shared" si="179"/>
        <v>4.038</v>
      </c>
      <c r="EE72" s="11">
        <v>1.15</v>
      </c>
      <c r="EF72" s="9">
        <v>0.5</v>
      </c>
      <c r="EG72" s="43">
        <f t="shared" si="180"/>
        <v>22091.102514</v>
      </c>
    </row>
    <row r="73" s="1" customFormat="1" customHeight="1" spans="6:137">
      <c r="F73" s="11">
        <v>2465</v>
      </c>
      <c r="G73" s="12">
        <v>3.21</v>
      </c>
      <c r="H73" s="11">
        <v>1</v>
      </c>
      <c r="I73" s="11">
        <v>0</v>
      </c>
      <c r="J73" s="13">
        <f t="shared" si="157"/>
        <v>7912.65</v>
      </c>
      <c r="K73" s="11">
        <v>1</v>
      </c>
      <c r="L73" s="11">
        <v>0.98</v>
      </c>
      <c r="M73" s="11">
        <v>2.3</v>
      </c>
      <c r="N73" s="42">
        <f t="shared" si="158"/>
        <v>3.254</v>
      </c>
      <c r="O73" s="11">
        <v>1.15</v>
      </c>
      <c r="P73" s="9">
        <v>0.5</v>
      </c>
      <c r="Q73" s="43">
        <f t="shared" si="159"/>
        <v>14804.9637825</v>
      </c>
      <c r="Z73" s="11">
        <v>2465</v>
      </c>
      <c r="AA73" s="12">
        <v>3.21</v>
      </c>
      <c r="AB73" s="11">
        <v>1</v>
      </c>
      <c r="AC73" s="11">
        <v>0</v>
      </c>
      <c r="AD73" s="13">
        <f t="shared" si="160"/>
        <v>7912.65</v>
      </c>
      <c r="AE73" s="11">
        <v>1</v>
      </c>
      <c r="AF73" s="11">
        <v>0.98</v>
      </c>
      <c r="AG73" s="11">
        <v>2.3</v>
      </c>
      <c r="AH73" s="42">
        <f t="shared" si="161"/>
        <v>3.254</v>
      </c>
      <c r="AI73" s="11">
        <v>1.15</v>
      </c>
      <c r="AJ73" s="9">
        <v>0.5</v>
      </c>
      <c r="AK73" s="43">
        <f t="shared" si="162"/>
        <v>14804.9637825</v>
      </c>
      <c r="AT73" s="11">
        <v>2465</v>
      </c>
      <c r="AU73" s="12">
        <v>3.21</v>
      </c>
      <c r="AV73" s="11">
        <v>1</v>
      </c>
      <c r="AW73" s="11">
        <v>0</v>
      </c>
      <c r="AX73" s="13">
        <f t="shared" si="163"/>
        <v>7912.65</v>
      </c>
      <c r="AY73" s="11">
        <v>1</v>
      </c>
      <c r="AZ73" s="11">
        <v>0.98</v>
      </c>
      <c r="BA73" s="11">
        <v>2.3</v>
      </c>
      <c r="BB73" s="42">
        <f t="shared" si="164"/>
        <v>3.254</v>
      </c>
      <c r="BC73" s="11">
        <v>1.15</v>
      </c>
      <c r="BD73" s="9">
        <v>0.5</v>
      </c>
      <c r="BE73" s="43">
        <f t="shared" si="165"/>
        <v>14804.9637825</v>
      </c>
      <c r="BN73" s="11">
        <v>2465</v>
      </c>
      <c r="BO73" s="12">
        <v>3.21</v>
      </c>
      <c r="BP73" s="11">
        <v>1</v>
      </c>
      <c r="BQ73" s="11">
        <v>0</v>
      </c>
      <c r="BR73" s="13">
        <f t="shared" si="166"/>
        <v>7912.65</v>
      </c>
      <c r="BS73" s="11">
        <v>1</v>
      </c>
      <c r="BT73" s="11">
        <v>0.98</v>
      </c>
      <c r="BU73" s="11">
        <v>2.3</v>
      </c>
      <c r="BV73" s="42">
        <f t="shared" si="167"/>
        <v>3.254</v>
      </c>
      <c r="BW73" s="11">
        <v>1.15</v>
      </c>
      <c r="BX73" s="9">
        <v>0.5</v>
      </c>
      <c r="BY73" s="43">
        <f t="shared" si="168"/>
        <v>14804.9637825</v>
      </c>
      <c r="CH73" s="11">
        <f t="shared" si="169"/>
        <v>2893</v>
      </c>
      <c r="CI73" s="12">
        <v>3.21</v>
      </c>
      <c r="CJ73" s="11">
        <v>1</v>
      </c>
      <c r="CK73" s="11">
        <v>0</v>
      </c>
      <c r="CL73" s="13">
        <f t="shared" si="170"/>
        <v>9286.53</v>
      </c>
      <c r="CM73" s="11">
        <v>1</v>
      </c>
      <c r="CN73" s="11">
        <v>0.98</v>
      </c>
      <c r="CO73" s="11">
        <v>2.3</v>
      </c>
      <c r="CP73" s="42">
        <f t="shared" si="171"/>
        <v>3.254</v>
      </c>
      <c r="CQ73" s="11">
        <v>1.15</v>
      </c>
      <c r="CR73" s="9">
        <v>0.5</v>
      </c>
      <c r="CS73" s="43">
        <f t="shared" si="172"/>
        <v>17375.5619565</v>
      </c>
      <c r="DB73" s="11">
        <f t="shared" si="173"/>
        <v>2905</v>
      </c>
      <c r="DC73" s="12">
        <v>3.21</v>
      </c>
      <c r="DD73" s="11">
        <v>1</v>
      </c>
      <c r="DE73" s="11">
        <v>0</v>
      </c>
      <c r="DF73" s="13">
        <f t="shared" si="174"/>
        <v>9325.05</v>
      </c>
      <c r="DG73" s="11">
        <v>1</v>
      </c>
      <c r="DH73" s="11">
        <v>0.98</v>
      </c>
      <c r="DI73" s="11">
        <v>2.3</v>
      </c>
      <c r="DJ73" s="42">
        <f t="shared" si="175"/>
        <v>3.254</v>
      </c>
      <c r="DK73" s="11">
        <v>1.15</v>
      </c>
      <c r="DL73" s="9">
        <v>0.5</v>
      </c>
      <c r="DM73" s="43">
        <f t="shared" si="176"/>
        <v>17447.6348025</v>
      </c>
      <c r="DV73" s="11">
        <f t="shared" si="177"/>
        <v>2964</v>
      </c>
      <c r="DW73" s="12">
        <v>3.21</v>
      </c>
      <c r="DX73" s="11">
        <v>1</v>
      </c>
      <c r="DY73" s="11">
        <v>0</v>
      </c>
      <c r="DZ73" s="13">
        <f t="shared" si="178"/>
        <v>9514.44</v>
      </c>
      <c r="EA73" s="11">
        <v>1</v>
      </c>
      <c r="EB73" s="11">
        <v>0.98</v>
      </c>
      <c r="EC73" s="11">
        <v>3.1</v>
      </c>
      <c r="ED73" s="42">
        <f t="shared" si="179"/>
        <v>4.038</v>
      </c>
      <c r="EE73" s="11">
        <v>1.15</v>
      </c>
      <c r="EF73" s="9">
        <v>0.5</v>
      </c>
      <c r="EG73" s="43">
        <f t="shared" si="180"/>
        <v>22091.102514</v>
      </c>
    </row>
    <row r="74" s="1" customFormat="1" customHeight="1" spans="6:137">
      <c r="F74" s="11">
        <v>2465</v>
      </c>
      <c r="G74" s="12">
        <v>0</v>
      </c>
      <c r="H74" s="11">
        <v>1</v>
      </c>
      <c r="I74" s="11">
        <v>0</v>
      </c>
      <c r="J74" s="13">
        <f t="shared" si="157"/>
        <v>0</v>
      </c>
      <c r="K74" s="11">
        <v>1</v>
      </c>
      <c r="L74" s="11">
        <v>0.98</v>
      </c>
      <c r="M74" s="11">
        <v>2.3</v>
      </c>
      <c r="N74" s="42">
        <f t="shared" si="158"/>
        <v>3.254</v>
      </c>
      <c r="O74" s="11">
        <v>1.15</v>
      </c>
      <c r="P74" s="9">
        <v>0.5</v>
      </c>
      <c r="Q74" s="43">
        <f t="shared" si="159"/>
        <v>0</v>
      </c>
      <c r="Z74" s="11">
        <v>2465</v>
      </c>
      <c r="AA74" s="12">
        <v>0</v>
      </c>
      <c r="AB74" s="11">
        <v>1</v>
      </c>
      <c r="AC74" s="11">
        <v>0</v>
      </c>
      <c r="AD74" s="13">
        <f t="shared" si="160"/>
        <v>0</v>
      </c>
      <c r="AE74" s="11">
        <v>1</v>
      </c>
      <c r="AF74" s="11">
        <v>0.98</v>
      </c>
      <c r="AG74" s="11">
        <v>2.3</v>
      </c>
      <c r="AH74" s="42">
        <f t="shared" si="161"/>
        <v>3.254</v>
      </c>
      <c r="AI74" s="11">
        <v>1.15</v>
      </c>
      <c r="AJ74" s="9">
        <v>0.5</v>
      </c>
      <c r="AK74" s="43">
        <f t="shared" si="162"/>
        <v>0</v>
      </c>
      <c r="AT74" s="11">
        <v>2465</v>
      </c>
      <c r="AU74" s="12">
        <v>0</v>
      </c>
      <c r="AV74" s="11">
        <v>1</v>
      </c>
      <c r="AW74" s="11">
        <v>0</v>
      </c>
      <c r="AX74" s="13">
        <f t="shared" si="163"/>
        <v>0</v>
      </c>
      <c r="AY74" s="11">
        <v>1</v>
      </c>
      <c r="AZ74" s="11">
        <v>0.98</v>
      </c>
      <c r="BA74" s="11">
        <v>2.3</v>
      </c>
      <c r="BB74" s="42">
        <f t="shared" si="164"/>
        <v>3.254</v>
      </c>
      <c r="BC74" s="11">
        <v>1.15</v>
      </c>
      <c r="BD74" s="9">
        <v>0.5</v>
      </c>
      <c r="BE74" s="43">
        <f t="shared" si="165"/>
        <v>0</v>
      </c>
      <c r="BN74" s="11">
        <v>2465</v>
      </c>
      <c r="BO74" s="12">
        <v>0</v>
      </c>
      <c r="BP74" s="11">
        <v>1</v>
      </c>
      <c r="BQ74" s="11">
        <v>0</v>
      </c>
      <c r="BR74" s="13">
        <f t="shared" si="166"/>
        <v>0</v>
      </c>
      <c r="BS74" s="11">
        <v>1</v>
      </c>
      <c r="BT74" s="11">
        <v>0.98</v>
      </c>
      <c r="BU74" s="11">
        <v>2.3</v>
      </c>
      <c r="BV74" s="42">
        <f t="shared" si="167"/>
        <v>3.254</v>
      </c>
      <c r="BW74" s="11">
        <v>1.15</v>
      </c>
      <c r="BX74" s="9">
        <v>0.5</v>
      </c>
      <c r="BY74" s="43">
        <f t="shared" si="168"/>
        <v>0</v>
      </c>
      <c r="CH74" s="11">
        <f t="shared" si="169"/>
        <v>2893</v>
      </c>
      <c r="CI74" s="12">
        <v>0</v>
      </c>
      <c r="CJ74" s="11">
        <v>1</v>
      </c>
      <c r="CK74" s="11">
        <v>0</v>
      </c>
      <c r="CL74" s="13">
        <f t="shared" si="170"/>
        <v>0</v>
      </c>
      <c r="CM74" s="11">
        <v>1</v>
      </c>
      <c r="CN74" s="11">
        <v>0.98</v>
      </c>
      <c r="CO74" s="11">
        <v>2.3</v>
      </c>
      <c r="CP74" s="42">
        <f t="shared" si="171"/>
        <v>3.254</v>
      </c>
      <c r="CQ74" s="11">
        <v>1.15</v>
      </c>
      <c r="CR74" s="9">
        <v>0.5</v>
      </c>
      <c r="CS74" s="43">
        <f t="shared" si="172"/>
        <v>0</v>
      </c>
      <c r="DB74" s="11">
        <f t="shared" si="173"/>
        <v>2905</v>
      </c>
      <c r="DC74" s="12">
        <v>0</v>
      </c>
      <c r="DD74" s="11">
        <v>1</v>
      </c>
      <c r="DE74" s="11">
        <v>0</v>
      </c>
      <c r="DF74" s="13">
        <f t="shared" si="174"/>
        <v>0</v>
      </c>
      <c r="DG74" s="11">
        <v>1</v>
      </c>
      <c r="DH74" s="11">
        <v>0.98</v>
      </c>
      <c r="DI74" s="11">
        <v>2.3</v>
      </c>
      <c r="DJ74" s="42">
        <f t="shared" si="175"/>
        <v>3.254</v>
      </c>
      <c r="DK74" s="11">
        <v>1.15</v>
      </c>
      <c r="DL74" s="9">
        <v>0.5</v>
      </c>
      <c r="DM74" s="43">
        <f t="shared" si="176"/>
        <v>0</v>
      </c>
      <c r="DV74" s="11">
        <f t="shared" si="177"/>
        <v>2964</v>
      </c>
      <c r="DW74" s="12">
        <v>0</v>
      </c>
      <c r="DX74" s="11">
        <v>1</v>
      </c>
      <c r="DY74" s="11">
        <v>0</v>
      </c>
      <c r="DZ74" s="13">
        <f t="shared" si="178"/>
        <v>0</v>
      </c>
      <c r="EA74" s="11">
        <v>1</v>
      </c>
      <c r="EB74" s="11">
        <v>0.98</v>
      </c>
      <c r="EC74" s="11">
        <v>3.1</v>
      </c>
      <c r="ED74" s="42">
        <f t="shared" si="179"/>
        <v>4.038</v>
      </c>
      <c r="EE74" s="11">
        <v>1.15</v>
      </c>
      <c r="EF74" s="9">
        <v>0.5</v>
      </c>
      <c r="EG74" s="43">
        <f t="shared" si="180"/>
        <v>0</v>
      </c>
    </row>
    <row r="75" s="1" customFormat="1" customHeight="1" spans="6:137">
      <c r="F75" s="44" t="s">
        <v>30</v>
      </c>
      <c r="G75" s="45"/>
      <c r="H75" s="45"/>
      <c r="I75" s="45"/>
      <c r="J75" s="45"/>
      <c r="K75" s="45"/>
      <c r="L75" s="45"/>
      <c r="M75" s="46">
        <f>SUM(Q60:Q74)</f>
        <v>91597.065645</v>
      </c>
      <c r="N75" s="46"/>
      <c r="O75" s="46"/>
      <c r="P75" s="46"/>
      <c r="Q75" s="46"/>
      <c r="R75" s="1"/>
      <c r="S75" s="1"/>
      <c r="T75" s="1"/>
      <c r="U75" s="1"/>
      <c r="V75" s="1"/>
      <c r="W75" s="1"/>
      <c r="X75" s="1"/>
      <c r="Y75" s="1"/>
      <c r="Z75" s="44" t="s">
        <v>30</v>
      </c>
      <c r="AA75" s="45"/>
      <c r="AB75" s="45"/>
      <c r="AC75" s="45"/>
      <c r="AD75" s="45"/>
      <c r="AE75" s="45"/>
      <c r="AF75" s="45"/>
      <c r="AG75" s="46">
        <f>SUM(AK60:AK74)</f>
        <v>91597.065645</v>
      </c>
      <c r="AH75" s="46"/>
      <c r="AI75" s="46"/>
      <c r="AJ75" s="46"/>
      <c r="AK75" s="46"/>
      <c r="AL75" s="1"/>
      <c r="AM75" s="1"/>
      <c r="AN75" s="1"/>
      <c r="AO75" s="1"/>
      <c r="AP75" s="1"/>
      <c r="AQ75" s="1"/>
      <c r="AR75" s="1"/>
      <c r="AS75" s="1"/>
      <c r="AT75" s="44" t="s">
        <v>30</v>
      </c>
      <c r="AU75" s="45"/>
      <c r="AV75" s="45"/>
      <c r="AW75" s="45"/>
      <c r="AX75" s="45"/>
      <c r="AY75" s="45"/>
      <c r="AZ75" s="45"/>
      <c r="BA75" s="46">
        <f>SUM(BE60:BE74)</f>
        <v>91597.065645</v>
      </c>
      <c r="BB75" s="46"/>
      <c r="BC75" s="46"/>
      <c r="BD75" s="46"/>
      <c r="BE75" s="46"/>
      <c r="BF75" s="1"/>
      <c r="BG75" s="1"/>
      <c r="BH75" s="1"/>
      <c r="BI75" s="1"/>
      <c r="BJ75" s="1"/>
      <c r="BK75" s="1"/>
      <c r="BL75" s="1"/>
      <c r="BM75" s="1"/>
      <c r="BN75" s="44" t="s">
        <v>30</v>
      </c>
      <c r="BO75" s="45"/>
      <c r="BP75" s="45"/>
      <c r="BQ75" s="45"/>
      <c r="BR75" s="45"/>
      <c r="BS75" s="45"/>
      <c r="BT75" s="45"/>
      <c r="BU75" s="46">
        <f>SUM(BY60:BY74)</f>
        <v>91597.065645</v>
      </c>
      <c r="BV75" s="46"/>
      <c r="BW75" s="46"/>
      <c r="BX75" s="46"/>
      <c r="BY75" s="46"/>
      <c r="BZ75" s="1"/>
      <c r="CA75" s="1"/>
      <c r="CB75" s="1"/>
      <c r="CC75" s="1"/>
      <c r="CD75" s="1"/>
      <c r="CE75" s="1"/>
      <c r="CF75" s="1"/>
      <c r="CG75" s="1"/>
      <c r="CH75" s="44" t="s">
        <v>30</v>
      </c>
      <c r="CI75" s="45"/>
      <c r="CJ75" s="45"/>
      <c r="CK75" s="45"/>
      <c r="CL75" s="45"/>
      <c r="CM75" s="45"/>
      <c r="CN75" s="45"/>
      <c r="CO75" s="46">
        <f>SUM(CS60:CS74)</f>
        <v>107501.140329</v>
      </c>
      <c r="CP75" s="46"/>
      <c r="CQ75" s="46"/>
      <c r="CR75" s="46"/>
      <c r="CS75" s="46"/>
      <c r="CT75" s="1"/>
      <c r="CU75" s="1"/>
      <c r="CV75" s="1"/>
      <c r="CW75" s="1"/>
      <c r="CX75" s="1"/>
      <c r="CY75" s="1"/>
      <c r="CZ75" s="1"/>
      <c r="DA75" s="1"/>
      <c r="DB75" s="44" t="s">
        <v>30</v>
      </c>
      <c r="DC75" s="45"/>
      <c r="DD75" s="45"/>
      <c r="DE75" s="45"/>
      <c r="DF75" s="45"/>
      <c r="DG75" s="45"/>
      <c r="DH75" s="45"/>
      <c r="DI75" s="46">
        <f>SUM(DM60:DM74)</f>
        <v>107947.048965</v>
      </c>
      <c r="DJ75" s="46"/>
      <c r="DK75" s="46"/>
      <c r="DL75" s="46"/>
      <c r="DM75" s="46"/>
      <c r="DN75" s="1"/>
      <c r="DO75" s="1"/>
      <c r="DP75" s="1"/>
      <c r="DQ75" s="1"/>
      <c r="DR75" s="1"/>
      <c r="DS75" s="1"/>
      <c r="DT75" s="1"/>
      <c r="DU75" s="1"/>
      <c r="DV75" s="44" t="s">
        <v>30</v>
      </c>
      <c r="DW75" s="45"/>
      <c r="DX75" s="45"/>
      <c r="DY75" s="45"/>
      <c r="DZ75" s="45"/>
      <c r="EA75" s="45"/>
      <c r="EB75" s="45"/>
      <c r="EC75" s="46">
        <f>SUM(EG60:EG74)</f>
        <v>136675.793124</v>
      </c>
      <c r="ED75" s="46"/>
      <c r="EE75" s="46"/>
      <c r="EF75" s="46"/>
      <c r="EG75" s="46"/>
    </row>
    <row r="76" s="1" customFormat="1" customHeight="1" spans="6:137">
      <c r="F76" s="45"/>
      <c r="G76" s="45"/>
      <c r="H76" s="45"/>
      <c r="I76" s="45"/>
      <c r="J76" s="45"/>
      <c r="K76" s="45"/>
      <c r="L76" s="45"/>
      <c r="M76" s="46"/>
      <c r="N76" s="46"/>
      <c r="O76" s="46"/>
      <c r="P76" s="46"/>
      <c r="Q76" s="46"/>
      <c r="R76" s="1"/>
      <c r="S76" s="1"/>
      <c r="T76" s="1"/>
      <c r="U76" s="1"/>
      <c r="V76" s="1"/>
      <c r="W76" s="1"/>
      <c r="X76" s="1"/>
      <c r="Y76" s="1"/>
      <c r="Z76" s="45"/>
      <c r="AA76" s="45"/>
      <c r="AB76" s="45"/>
      <c r="AC76" s="45"/>
      <c r="AD76" s="45"/>
      <c r="AE76" s="45"/>
      <c r="AF76" s="45"/>
      <c r="AG76" s="46"/>
      <c r="AH76" s="46"/>
      <c r="AI76" s="46"/>
      <c r="AJ76" s="46"/>
      <c r="AK76" s="46"/>
      <c r="AL76" s="1"/>
      <c r="AM76" s="1"/>
      <c r="AN76" s="1"/>
      <c r="AO76" s="1"/>
      <c r="AP76" s="1"/>
      <c r="AQ76" s="1"/>
      <c r="AR76" s="1"/>
      <c r="AS76" s="1"/>
      <c r="AT76" s="45"/>
      <c r="AU76" s="45"/>
      <c r="AV76" s="45"/>
      <c r="AW76" s="45"/>
      <c r="AX76" s="45"/>
      <c r="AY76" s="45"/>
      <c r="AZ76" s="45"/>
      <c r="BA76" s="46"/>
      <c r="BB76" s="46"/>
      <c r="BC76" s="46"/>
      <c r="BD76" s="46"/>
      <c r="BE76" s="46"/>
      <c r="BF76" s="1"/>
      <c r="BG76" s="1"/>
      <c r="BH76" s="1"/>
      <c r="BI76" s="1"/>
      <c r="BJ76" s="1"/>
      <c r="BK76" s="1"/>
      <c r="BL76" s="1"/>
      <c r="BM76" s="1"/>
      <c r="BN76" s="45"/>
      <c r="BO76" s="45"/>
      <c r="BP76" s="45"/>
      <c r="BQ76" s="45"/>
      <c r="BR76" s="45"/>
      <c r="BS76" s="45"/>
      <c r="BT76" s="45"/>
      <c r="BU76" s="46"/>
      <c r="BV76" s="46"/>
      <c r="BW76" s="46"/>
      <c r="BX76" s="46"/>
      <c r="BY76" s="46"/>
      <c r="BZ76" s="1"/>
      <c r="CA76" s="1"/>
      <c r="CB76" s="1"/>
      <c r="CC76" s="1"/>
      <c r="CD76" s="1"/>
      <c r="CE76" s="1"/>
      <c r="CF76" s="1"/>
      <c r="CG76" s="1"/>
      <c r="CH76" s="45"/>
      <c r="CI76" s="45"/>
      <c r="CJ76" s="45"/>
      <c r="CK76" s="45"/>
      <c r="CL76" s="45"/>
      <c r="CM76" s="45"/>
      <c r="CN76" s="45"/>
      <c r="CO76" s="46"/>
      <c r="CP76" s="46"/>
      <c r="CQ76" s="46"/>
      <c r="CR76" s="46"/>
      <c r="CS76" s="46"/>
      <c r="CT76" s="1"/>
      <c r="CU76" s="1"/>
      <c r="CV76" s="1"/>
      <c r="CW76" s="1"/>
      <c r="CX76" s="1"/>
      <c r="CY76" s="1"/>
      <c r="CZ76" s="1"/>
      <c r="DA76" s="1"/>
      <c r="DB76" s="45"/>
      <c r="DC76" s="45"/>
      <c r="DD76" s="45"/>
      <c r="DE76" s="45"/>
      <c r="DF76" s="45"/>
      <c r="DG76" s="45"/>
      <c r="DH76" s="45"/>
      <c r="DI76" s="46"/>
      <c r="DJ76" s="46"/>
      <c r="DK76" s="46"/>
      <c r="DL76" s="46"/>
      <c r="DM76" s="46"/>
      <c r="DN76" s="1"/>
      <c r="DO76" s="1"/>
      <c r="DP76" s="1"/>
      <c r="DQ76" s="1"/>
      <c r="DR76" s="1"/>
      <c r="DS76" s="1"/>
      <c r="DT76" s="1"/>
      <c r="DU76" s="1"/>
      <c r="DV76" s="45"/>
      <c r="DW76" s="45"/>
      <c r="DX76" s="45"/>
      <c r="DY76" s="45"/>
      <c r="DZ76" s="45"/>
      <c r="EA76" s="45"/>
      <c r="EB76" s="45"/>
      <c r="EC76" s="46"/>
      <c r="ED76" s="46"/>
      <c r="EE76" s="46"/>
      <c r="EF76" s="46"/>
      <c r="EG76" s="46"/>
    </row>
    <row r="77" s="1" customFormat="1" customHeight="1" spans="6:137">
      <c r="F77" s="45"/>
      <c r="G77" s="45"/>
      <c r="H77" s="45"/>
      <c r="I77" s="45"/>
      <c r="J77" s="45"/>
      <c r="K77" s="45"/>
      <c r="L77" s="45"/>
      <c r="M77" s="46"/>
      <c r="N77" s="46"/>
      <c r="O77" s="46"/>
      <c r="P77" s="46"/>
      <c r="Q77" s="46"/>
      <c r="R77" s="1"/>
      <c r="S77" s="1"/>
      <c r="T77" s="1"/>
      <c r="U77" s="1"/>
      <c r="V77" s="1"/>
      <c r="W77" s="1"/>
      <c r="X77" s="1"/>
      <c r="Y77" s="1"/>
      <c r="Z77" s="45"/>
      <c r="AA77" s="45"/>
      <c r="AB77" s="45"/>
      <c r="AC77" s="45"/>
      <c r="AD77" s="45"/>
      <c r="AE77" s="45"/>
      <c r="AF77" s="45"/>
      <c r="AG77" s="46"/>
      <c r="AH77" s="46"/>
      <c r="AI77" s="46"/>
      <c r="AJ77" s="46"/>
      <c r="AK77" s="46"/>
      <c r="AL77" s="1"/>
      <c r="AM77" s="1"/>
      <c r="AN77" s="1"/>
      <c r="AO77" s="1"/>
      <c r="AP77" s="1"/>
      <c r="AQ77" s="1"/>
      <c r="AR77" s="1"/>
      <c r="AS77" s="1"/>
      <c r="AT77" s="45"/>
      <c r="AU77" s="45"/>
      <c r="AV77" s="45"/>
      <c r="AW77" s="45"/>
      <c r="AX77" s="45"/>
      <c r="AY77" s="45"/>
      <c r="AZ77" s="45"/>
      <c r="BA77" s="46"/>
      <c r="BB77" s="46"/>
      <c r="BC77" s="46"/>
      <c r="BD77" s="46"/>
      <c r="BE77" s="46"/>
      <c r="BF77" s="1"/>
      <c r="BG77" s="1"/>
      <c r="BH77" s="1"/>
      <c r="BI77" s="1"/>
      <c r="BJ77" s="1"/>
      <c r="BK77" s="1"/>
      <c r="BL77" s="1"/>
      <c r="BM77" s="1"/>
      <c r="BN77" s="45"/>
      <c r="BO77" s="45"/>
      <c r="BP77" s="45"/>
      <c r="BQ77" s="45"/>
      <c r="BR77" s="45"/>
      <c r="BS77" s="45"/>
      <c r="BT77" s="45"/>
      <c r="BU77" s="46"/>
      <c r="BV77" s="46"/>
      <c r="BW77" s="46"/>
      <c r="BX77" s="46"/>
      <c r="BY77" s="46"/>
      <c r="BZ77" s="1"/>
      <c r="CA77" s="1"/>
      <c r="CB77" s="1"/>
      <c r="CC77" s="1"/>
      <c r="CD77" s="1"/>
      <c r="CE77" s="1"/>
      <c r="CF77" s="1"/>
      <c r="CG77" s="1"/>
      <c r="CH77" s="45"/>
      <c r="CI77" s="45"/>
      <c r="CJ77" s="45"/>
      <c r="CK77" s="45"/>
      <c r="CL77" s="45"/>
      <c r="CM77" s="45"/>
      <c r="CN77" s="45"/>
      <c r="CO77" s="46"/>
      <c r="CP77" s="46"/>
      <c r="CQ77" s="46"/>
      <c r="CR77" s="46"/>
      <c r="CS77" s="46"/>
      <c r="CT77" s="1"/>
      <c r="CU77" s="1"/>
      <c r="CV77" s="1"/>
      <c r="CW77" s="1"/>
      <c r="CX77" s="1"/>
      <c r="CY77" s="1"/>
      <c r="CZ77" s="1"/>
      <c r="DA77" s="1"/>
      <c r="DB77" s="45"/>
      <c r="DC77" s="45"/>
      <c r="DD77" s="45"/>
      <c r="DE77" s="45"/>
      <c r="DF77" s="45"/>
      <c r="DG77" s="45"/>
      <c r="DH77" s="45"/>
      <c r="DI77" s="46"/>
      <c r="DJ77" s="46"/>
      <c r="DK77" s="46"/>
      <c r="DL77" s="46"/>
      <c r="DM77" s="46"/>
      <c r="DN77" s="1"/>
      <c r="DO77" s="1"/>
      <c r="DP77" s="1"/>
      <c r="DQ77" s="1"/>
      <c r="DR77" s="1"/>
      <c r="DS77" s="1"/>
      <c r="DT77" s="1"/>
      <c r="DU77" s="1"/>
      <c r="DV77" s="45"/>
      <c r="DW77" s="45"/>
      <c r="DX77" s="45"/>
      <c r="DY77" s="45"/>
      <c r="DZ77" s="45"/>
      <c r="EA77" s="45"/>
      <c r="EB77" s="45"/>
      <c r="EC77" s="46"/>
      <c r="ED77" s="46"/>
      <c r="EE77" s="46"/>
      <c r="EF77" s="46"/>
      <c r="EG77" s="46"/>
    </row>
    <row r="78" s="1" customFormat="1" customHeight="1" spans="6:137">
      <c r="F78" s="35" t="s">
        <v>31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1"/>
      <c r="S78" s="1"/>
      <c r="T78" s="1"/>
      <c r="U78" s="1"/>
      <c r="V78" s="1"/>
      <c r="W78" s="1"/>
      <c r="X78" s="1"/>
      <c r="Y78" s="1"/>
      <c r="Z78" s="35" t="s">
        <v>31</v>
      </c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1"/>
      <c r="AM78" s="1"/>
      <c r="AN78" s="1"/>
      <c r="AO78" s="1"/>
      <c r="AP78" s="1"/>
      <c r="AQ78" s="1"/>
      <c r="AR78" s="1"/>
      <c r="AS78" s="1"/>
      <c r="AT78" s="35" t="s">
        <v>31</v>
      </c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1"/>
      <c r="BG78" s="1"/>
      <c r="BH78" s="1"/>
      <c r="BI78" s="1"/>
      <c r="BJ78" s="1"/>
      <c r="BK78" s="1"/>
      <c r="BL78" s="1"/>
      <c r="BM78" s="1"/>
      <c r="BN78" s="35" t="s">
        <v>31</v>
      </c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1"/>
      <c r="CA78" s="1"/>
      <c r="CB78" s="1"/>
      <c r="CC78" s="1"/>
      <c r="CD78" s="1"/>
      <c r="CE78" s="1"/>
      <c r="CF78" s="1"/>
      <c r="CG78" s="1"/>
      <c r="CH78" s="35" t="s">
        <v>31</v>
      </c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1"/>
      <c r="CU78" s="1"/>
      <c r="CV78" s="1"/>
      <c r="CW78" s="1"/>
      <c r="CX78" s="1"/>
      <c r="CY78" s="1"/>
      <c r="CZ78" s="1"/>
      <c r="DA78" s="1"/>
      <c r="DB78" s="35" t="s">
        <v>31</v>
      </c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1"/>
      <c r="DO78" s="1"/>
      <c r="DP78" s="1"/>
      <c r="DQ78" s="1"/>
      <c r="DR78" s="1"/>
      <c r="DS78" s="1"/>
      <c r="DT78" s="1"/>
      <c r="DU78" s="1"/>
      <c r="DV78" s="35" t="s">
        <v>31</v>
      </c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</row>
    <row r="79" s="1" customFormat="1" customHeight="1" spans="6:137">
      <c r="F79" s="13" t="s">
        <v>8</v>
      </c>
      <c r="G79" s="13"/>
      <c r="H79" s="13"/>
      <c r="I79" s="13"/>
      <c r="J79" s="13"/>
      <c r="K79" s="8" t="s">
        <v>53</v>
      </c>
      <c r="L79" s="8"/>
      <c r="M79" s="8"/>
      <c r="N79" s="8"/>
      <c r="O79" s="9" t="s">
        <v>38</v>
      </c>
      <c r="P79" s="9"/>
      <c r="Q79" s="41" t="s">
        <v>13</v>
      </c>
      <c r="Z79" s="13" t="s">
        <v>8</v>
      </c>
      <c r="AA79" s="13"/>
      <c r="AB79" s="13"/>
      <c r="AC79" s="13"/>
      <c r="AD79" s="13"/>
      <c r="AE79" s="8" t="s">
        <v>53</v>
      </c>
      <c r="AF79" s="8"/>
      <c r="AG79" s="8"/>
      <c r="AH79" s="8"/>
      <c r="AI79" s="9" t="s">
        <v>38</v>
      </c>
      <c r="AJ79" s="9"/>
      <c r="AK79" s="41" t="s">
        <v>13</v>
      </c>
      <c r="AT79" s="13" t="s">
        <v>8</v>
      </c>
      <c r="AU79" s="13"/>
      <c r="AV79" s="13"/>
      <c r="AW79" s="13"/>
      <c r="AX79" s="13"/>
      <c r="AY79" s="8" t="s">
        <v>53</v>
      </c>
      <c r="AZ79" s="8"/>
      <c r="BA79" s="8"/>
      <c r="BB79" s="8"/>
      <c r="BC79" s="9" t="s">
        <v>38</v>
      </c>
      <c r="BD79" s="9"/>
      <c r="BE79" s="41" t="s">
        <v>13</v>
      </c>
      <c r="BN79" s="13" t="s">
        <v>8</v>
      </c>
      <c r="BO79" s="13"/>
      <c r="BP79" s="13"/>
      <c r="BQ79" s="13"/>
      <c r="BR79" s="13"/>
      <c r="BS79" s="8" t="s">
        <v>53</v>
      </c>
      <c r="BT79" s="8"/>
      <c r="BU79" s="8"/>
      <c r="BV79" s="8"/>
      <c r="BW79" s="9" t="s">
        <v>38</v>
      </c>
      <c r="BX79" s="9"/>
      <c r="BY79" s="41" t="s">
        <v>13</v>
      </c>
      <c r="CH79" s="13" t="s">
        <v>8</v>
      </c>
      <c r="CI79" s="13"/>
      <c r="CJ79" s="13"/>
      <c r="CK79" s="13"/>
      <c r="CL79" s="13"/>
      <c r="CM79" s="8" t="s">
        <v>53</v>
      </c>
      <c r="CN79" s="8"/>
      <c r="CO79" s="8"/>
      <c r="CP79" s="8"/>
      <c r="CQ79" s="9" t="s">
        <v>38</v>
      </c>
      <c r="CR79" s="9"/>
      <c r="CS79" s="41" t="s">
        <v>13</v>
      </c>
      <c r="DB79" s="13" t="s">
        <v>8</v>
      </c>
      <c r="DC79" s="13"/>
      <c r="DD79" s="13"/>
      <c r="DE79" s="13"/>
      <c r="DF79" s="13"/>
      <c r="DG79" s="8" t="s">
        <v>53</v>
      </c>
      <c r="DH79" s="8"/>
      <c r="DI79" s="8"/>
      <c r="DJ79" s="8"/>
      <c r="DK79" s="9" t="s">
        <v>38</v>
      </c>
      <c r="DL79" s="9"/>
      <c r="DM79" s="41" t="s">
        <v>13</v>
      </c>
      <c r="DV79" s="13" t="s">
        <v>8</v>
      </c>
      <c r="DW79" s="13"/>
      <c r="DX79" s="13"/>
      <c r="DY79" s="13"/>
      <c r="DZ79" s="13"/>
      <c r="EA79" s="8" t="s">
        <v>53</v>
      </c>
      <c r="EB79" s="8"/>
      <c r="EC79" s="8"/>
      <c r="ED79" s="8"/>
      <c r="EE79" s="9" t="s">
        <v>38</v>
      </c>
      <c r="EF79" s="9"/>
      <c r="EG79" s="41" t="s">
        <v>13</v>
      </c>
    </row>
    <row r="80" s="1" customFormat="1" customHeight="1" spans="6:137">
      <c r="F80" s="13" t="s">
        <v>54</v>
      </c>
      <c r="G80" s="13" t="s">
        <v>55</v>
      </c>
      <c r="H80" s="13" t="s">
        <v>56</v>
      </c>
      <c r="I80" s="13" t="s">
        <v>57</v>
      </c>
      <c r="J80" s="13" t="s">
        <v>8</v>
      </c>
      <c r="K80" s="8" t="s">
        <v>58</v>
      </c>
      <c r="L80" s="8" t="s">
        <v>26</v>
      </c>
      <c r="M80" s="8" t="s">
        <v>27</v>
      </c>
      <c r="N80" s="42" t="s">
        <v>28</v>
      </c>
      <c r="O80" s="9" t="s">
        <v>59</v>
      </c>
      <c r="P80" s="9" t="s">
        <v>60</v>
      </c>
      <c r="Q80" s="41"/>
      <c r="R80" s="1"/>
      <c r="S80" s="1"/>
      <c r="T80" s="1"/>
      <c r="U80" s="1"/>
      <c r="V80" s="1"/>
      <c r="W80" s="1"/>
      <c r="X80" s="1"/>
      <c r="Y80" s="1"/>
      <c r="Z80" s="13" t="s">
        <v>54</v>
      </c>
      <c r="AA80" s="13" t="s">
        <v>55</v>
      </c>
      <c r="AB80" s="13" t="s">
        <v>56</v>
      </c>
      <c r="AC80" s="13" t="s">
        <v>57</v>
      </c>
      <c r="AD80" s="13" t="s">
        <v>8</v>
      </c>
      <c r="AE80" s="8" t="s">
        <v>58</v>
      </c>
      <c r="AF80" s="8" t="s">
        <v>26</v>
      </c>
      <c r="AG80" s="8" t="s">
        <v>27</v>
      </c>
      <c r="AH80" s="42" t="s">
        <v>28</v>
      </c>
      <c r="AI80" s="9" t="s">
        <v>59</v>
      </c>
      <c r="AJ80" s="9" t="s">
        <v>60</v>
      </c>
      <c r="AK80" s="41"/>
      <c r="AL80" s="1"/>
      <c r="AM80" s="1"/>
      <c r="AN80" s="1"/>
      <c r="AO80" s="1"/>
      <c r="AP80" s="1"/>
      <c r="AQ80" s="1"/>
      <c r="AR80" s="1"/>
      <c r="AS80" s="1"/>
      <c r="AT80" s="13" t="s">
        <v>54</v>
      </c>
      <c r="AU80" s="13" t="s">
        <v>55</v>
      </c>
      <c r="AV80" s="13" t="s">
        <v>56</v>
      </c>
      <c r="AW80" s="13" t="s">
        <v>57</v>
      </c>
      <c r="AX80" s="13" t="s">
        <v>8</v>
      </c>
      <c r="AY80" s="8" t="s">
        <v>58</v>
      </c>
      <c r="AZ80" s="8" t="s">
        <v>26</v>
      </c>
      <c r="BA80" s="8" t="s">
        <v>27</v>
      </c>
      <c r="BB80" s="42" t="s">
        <v>28</v>
      </c>
      <c r="BC80" s="9" t="s">
        <v>59</v>
      </c>
      <c r="BD80" s="9" t="s">
        <v>60</v>
      </c>
      <c r="BE80" s="41"/>
      <c r="BF80" s="1"/>
      <c r="BG80" s="1"/>
      <c r="BH80" s="1"/>
      <c r="BI80" s="1"/>
      <c r="BJ80" s="1"/>
      <c r="BK80" s="1"/>
      <c r="BL80" s="1"/>
      <c r="BM80" s="1"/>
      <c r="BN80" s="13" t="s">
        <v>54</v>
      </c>
      <c r="BO80" s="13" t="s">
        <v>55</v>
      </c>
      <c r="BP80" s="13" t="s">
        <v>56</v>
      </c>
      <c r="BQ80" s="13" t="s">
        <v>57</v>
      </c>
      <c r="BR80" s="13" t="s">
        <v>8</v>
      </c>
      <c r="BS80" s="8" t="s">
        <v>58</v>
      </c>
      <c r="BT80" s="8" t="s">
        <v>26</v>
      </c>
      <c r="BU80" s="8" t="s">
        <v>27</v>
      </c>
      <c r="BV80" s="42" t="s">
        <v>28</v>
      </c>
      <c r="BW80" s="9" t="s">
        <v>59</v>
      </c>
      <c r="BX80" s="9" t="s">
        <v>60</v>
      </c>
      <c r="BY80" s="41"/>
      <c r="BZ80" s="1"/>
      <c r="CA80" s="1"/>
      <c r="CB80" s="1"/>
      <c r="CC80" s="1"/>
      <c r="CD80" s="1"/>
      <c r="CE80" s="1"/>
      <c r="CF80" s="1"/>
      <c r="CG80" s="1"/>
      <c r="CH80" s="13" t="s">
        <v>54</v>
      </c>
      <c r="CI80" s="13" t="s">
        <v>55</v>
      </c>
      <c r="CJ80" s="13" t="s">
        <v>56</v>
      </c>
      <c r="CK80" s="13" t="s">
        <v>57</v>
      </c>
      <c r="CL80" s="13" t="s">
        <v>8</v>
      </c>
      <c r="CM80" s="8" t="s">
        <v>58</v>
      </c>
      <c r="CN80" s="8" t="s">
        <v>26</v>
      </c>
      <c r="CO80" s="8" t="s">
        <v>27</v>
      </c>
      <c r="CP80" s="42" t="s">
        <v>28</v>
      </c>
      <c r="CQ80" s="9" t="s">
        <v>59</v>
      </c>
      <c r="CR80" s="9" t="s">
        <v>60</v>
      </c>
      <c r="CS80" s="41"/>
      <c r="CT80" s="1"/>
      <c r="CU80" s="1"/>
      <c r="CV80" s="1"/>
      <c r="CW80" s="1"/>
      <c r="CX80" s="1"/>
      <c r="CY80" s="1"/>
      <c r="CZ80" s="1"/>
      <c r="DA80" s="1"/>
      <c r="DB80" s="13" t="s">
        <v>54</v>
      </c>
      <c r="DC80" s="13" t="s">
        <v>55</v>
      </c>
      <c r="DD80" s="13" t="s">
        <v>56</v>
      </c>
      <c r="DE80" s="13" t="s">
        <v>57</v>
      </c>
      <c r="DF80" s="13" t="s">
        <v>8</v>
      </c>
      <c r="DG80" s="8" t="s">
        <v>58</v>
      </c>
      <c r="DH80" s="8" t="s">
        <v>26</v>
      </c>
      <c r="DI80" s="8" t="s">
        <v>27</v>
      </c>
      <c r="DJ80" s="42" t="s">
        <v>28</v>
      </c>
      <c r="DK80" s="9" t="s">
        <v>59</v>
      </c>
      <c r="DL80" s="9" t="s">
        <v>60</v>
      </c>
      <c r="DM80" s="41"/>
      <c r="DN80" s="1"/>
      <c r="DO80" s="1"/>
      <c r="DP80" s="1"/>
      <c r="DQ80" s="1"/>
      <c r="DR80" s="1"/>
      <c r="DS80" s="1"/>
      <c r="DT80" s="1"/>
      <c r="DU80" s="1"/>
      <c r="DV80" s="13" t="s">
        <v>54</v>
      </c>
      <c r="DW80" s="13" t="s">
        <v>55</v>
      </c>
      <c r="DX80" s="13" t="s">
        <v>56</v>
      </c>
      <c r="DY80" s="13" t="s">
        <v>57</v>
      </c>
      <c r="DZ80" s="13" t="s">
        <v>8</v>
      </c>
      <c r="EA80" s="8" t="s">
        <v>58</v>
      </c>
      <c r="EB80" s="8" t="s">
        <v>26</v>
      </c>
      <c r="EC80" s="8" t="s">
        <v>27</v>
      </c>
      <c r="ED80" s="42" t="s">
        <v>28</v>
      </c>
      <c r="EE80" s="9" t="s">
        <v>59</v>
      </c>
      <c r="EF80" s="9" t="s">
        <v>60</v>
      </c>
      <c r="EG80" s="41"/>
    </row>
    <row r="81" s="1" customFormat="1" customHeight="1" spans="6:137">
      <c r="F81" s="11">
        <v>2171</v>
      </c>
      <c r="G81" s="12">
        <v>1.728</v>
      </c>
      <c r="H81" s="11">
        <v>1</v>
      </c>
      <c r="I81" s="11">
        <v>0</v>
      </c>
      <c r="J81" s="13">
        <f t="shared" ref="J81:J91" si="181">F81*G81*H81+I81</f>
        <v>3751.488</v>
      </c>
      <c r="K81" s="11">
        <v>1</v>
      </c>
      <c r="L81" s="11">
        <v>0.97</v>
      </c>
      <c r="M81" s="11">
        <v>2.11</v>
      </c>
      <c r="N81" s="42">
        <f t="shared" ref="N81:N91" si="182">L81*M81+1</f>
        <v>3.0467</v>
      </c>
      <c r="O81" s="11">
        <v>1.15</v>
      </c>
      <c r="P81" s="9">
        <v>0.5</v>
      </c>
      <c r="Q81" s="43">
        <f t="shared" ref="Q81:Q91" si="183">J81*K81*N81*O81*P81</f>
        <v>6572.05363152</v>
      </c>
      <c r="Z81" s="11">
        <v>2171</v>
      </c>
      <c r="AA81" s="12">
        <v>1.728</v>
      </c>
      <c r="AB81" s="11">
        <v>1</v>
      </c>
      <c r="AC81" s="11">
        <v>0</v>
      </c>
      <c r="AD81" s="13">
        <f t="shared" ref="AD81:AD91" si="184">Z81*AA81*AB81+AC81</f>
        <v>3751.488</v>
      </c>
      <c r="AE81" s="11">
        <v>1</v>
      </c>
      <c r="AF81" s="11">
        <v>0.97</v>
      </c>
      <c r="AG81" s="11">
        <v>2.11</v>
      </c>
      <c r="AH81" s="42">
        <f t="shared" ref="AH81:AH91" si="185">AF81*AG81+1</f>
        <v>3.0467</v>
      </c>
      <c r="AI81" s="11">
        <v>1.15</v>
      </c>
      <c r="AJ81" s="9">
        <v>0.5</v>
      </c>
      <c r="AK81" s="43">
        <f t="shared" ref="AK81:AK91" si="186">AD81*AE81*AH81*AI81*AJ81</f>
        <v>6572.05363152</v>
      </c>
      <c r="AT81" s="11">
        <v>2171</v>
      </c>
      <c r="AU81" s="12">
        <v>1.728</v>
      </c>
      <c r="AV81" s="11">
        <v>1</v>
      </c>
      <c r="AW81" s="11">
        <v>0</v>
      </c>
      <c r="AX81" s="13">
        <f t="shared" ref="AX81:AX91" si="187">AT81*AU81*AV81+AW81</f>
        <v>3751.488</v>
      </c>
      <c r="AY81" s="11">
        <v>1</v>
      </c>
      <c r="AZ81" s="11">
        <v>0.97</v>
      </c>
      <c r="BA81" s="11">
        <v>2.11</v>
      </c>
      <c r="BB81" s="42">
        <f t="shared" ref="BB81:BB91" si="188">AZ81*BA81+1</f>
        <v>3.0467</v>
      </c>
      <c r="BC81" s="11">
        <v>1.15</v>
      </c>
      <c r="BD81" s="9">
        <v>0.5</v>
      </c>
      <c r="BE81" s="43">
        <f t="shared" ref="BE81:BE91" si="189">AX81*AY81*BB81*BC81*BD81</f>
        <v>6572.05363152</v>
      </c>
      <c r="BN81" s="11">
        <v>2171</v>
      </c>
      <c r="BO81" s="12">
        <v>1.728</v>
      </c>
      <c r="BP81" s="11">
        <v>1</v>
      </c>
      <c r="BQ81" s="11">
        <v>0</v>
      </c>
      <c r="BR81" s="13">
        <f t="shared" ref="BR81:BR91" si="190">BN81*BO81*BP81+BQ81</f>
        <v>3751.488</v>
      </c>
      <c r="BS81" s="11">
        <v>1</v>
      </c>
      <c r="BT81" s="11">
        <v>0.97</v>
      </c>
      <c r="BU81" s="11">
        <v>2.11</v>
      </c>
      <c r="BV81" s="42">
        <f t="shared" ref="BV81:BV91" si="191">BT81*BU81+1</f>
        <v>3.0467</v>
      </c>
      <c r="BW81" s="11">
        <v>1.15</v>
      </c>
      <c r="BX81" s="9">
        <v>0.5</v>
      </c>
      <c r="BY81" s="43">
        <f t="shared" ref="BY81:BY91" si="192">BR81*BS81*BV81*BW81*BX81</f>
        <v>6572.05363152</v>
      </c>
      <c r="CH81" s="11">
        <v>2171</v>
      </c>
      <c r="CI81" s="12">
        <v>1.728</v>
      </c>
      <c r="CJ81" s="11">
        <v>1</v>
      </c>
      <c r="CK81" s="11">
        <v>0</v>
      </c>
      <c r="CL81" s="13">
        <f t="shared" ref="CL81:CL91" si="193">CH81*CI81*CJ81+CK81</f>
        <v>3751.488</v>
      </c>
      <c r="CM81" s="11">
        <v>1</v>
      </c>
      <c r="CN81" s="11">
        <v>0.97</v>
      </c>
      <c r="CO81" s="11">
        <v>2.11</v>
      </c>
      <c r="CP81" s="42">
        <f t="shared" ref="CP81:CP91" si="194">CN81*CO81+1</f>
        <v>3.0467</v>
      </c>
      <c r="CQ81" s="11">
        <v>1.15</v>
      </c>
      <c r="CR81" s="9">
        <v>0.5</v>
      </c>
      <c r="CS81" s="43">
        <f t="shared" ref="CS81:CS91" si="195">CL81*CM81*CP81*CQ81*CR81</f>
        <v>6572.05363152</v>
      </c>
      <c r="DB81" s="11">
        <v>2171</v>
      </c>
      <c r="DC81" s="12">
        <v>1.728</v>
      </c>
      <c r="DD81" s="11">
        <v>1</v>
      </c>
      <c r="DE81" s="11">
        <v>0</v>
      </c>
      <c r="DF81" s="13">
        <f t="shared" ref="DF81:DF91" si="196">DB81*DC81*DD81+DE81</f>
        <v>3751.488</v>
      </c>
      <c r="DG81" s="11">
        <v>1</v>
      </c>
      <c r="DH81" s="11">
        <v>0.97</v>
      </c>
      <c r="DI81" s="11">
        <v>2.11</v>
      </c>
      <c r="DJ81" s="42">
        <f t="shared" ref="DJ81:DJ91" si="197">DH81*DI81+1</f>
        <v>3.0467</v>
      </c>
      <c r="DK81" s="11">
        <v>1.15</v>
      </c>
      <c r="DL81" s="9">
        <v>0.5</v>
      </c>
      <c r="DM81" s="43">
        <f t="shared" ref="DM81:DM91" si="198">DF81*DG81*DJ81*DK81*DL81</f>
        <v>6572.05363152</v>
      </c>
      <c r="DV81" s="11">
        <v>2171</v>
      </c>
      <c r="DW81" s="12">
        <v>1.728</v>
      </c>
      <c r="DX81" s="11">
        <v>1</v>
      </c>
      <c r="DY81" s="11">
        <v>0</v>
      </c>
      <c r="DZ81" s="13">
        <f t="shared" ref="DZ81:DZ91" si="199">DV81*DW81*DX81+DY81</f>
        <v>3751.488</v>
      </c>
      <c r="EA81" s="11">
        <v>1</v>
      </c>
      <c r="EB81" s="11">
        <v>0.97</v>
      </c>
      <c r="EC81" s="11">
        <v>2.91</v>
      </c>
      <c r="ED81" s="42">
        <f t="shared" ref="ED81:ED91" si="200">EB81*EC81+1</f>
        <v>3.8227</v>
      </c>
      <c r="EE81" s="11">
        <v>1.15</v>
      </c>
      <c r="EF81" s="9">
        <v>0.5</v>
      </c>
      <c r="EG81" s="43">
        <f t="shared" ref="EG81:EG91" si="201">DZ81*EA81*ED81*EE81*EF81</f>
        <v>8245.96757712</v>
      </c>
    </row>
    <row r="82" s="1" customFormat="1" customHeight="1" spans="6:137">
      <c r="F82" s="11">
        <v>2171</v>
      </c>
      <c r="G82" s="12">
        <v>1.728</v>
      </c>
      <c r="H82" s="11">
        <v>1</v>
      </c>
      <c r="I82" s="11">
        <v>0</v>
      </c>
      <c r="J82" s="13">
        <f t="shared" si="181"/>
        <v>3751.488</v>
      </c>
      <c r="K82" s="11">
        <v>1</v>
      </c>
      <c r="L82" s="11">
        <v>0.97</v>
      </c>
      <c r="M82" s="11">
        <v>2.11</v>
      </c>
      <c r="N82" s="42">
        <f t="shared" si="182"/>
        <v>3.0467</v>
      </c>
      <c r="O82" s="11">
        <v>1.15</v>
      </c>
      <c r="P82" s="9">
        <v>0.5</v>
      </c>
      <c r="Q82" s="43">
        <f t="shared" si="183"/>
        <v>6572.05363152</v>
      </c>
      <c r="Z82" s="11">
        <v>2171</v>
      </c>
      <c r="AA82" s="12">
        <v>1.728</v>
      </c>
      <c r="AB82" s="11">
        <v>1</v>
      </c>
      <c r="AC82" s="11">
        <v>0</v>
      </c>
      <c r="AD82" s="13">
        <f t="shared" si="184"/>
        <v>3751.488</v>
      </c>
      <c r="AE82" s="11">
        <v>1</v>
      </c>
      <c r="AF82" s="11">
        <v>0.97</v>
      </c>
      <c r="AG82" s="11">
        <v>2.11</v>
      </c>
      <c r="AH82" s="42">
        <f t="shared" si="185"/>
        <v>3.0467</v>
      </c>
      <c r="AI82" s="11">
        <v>1.15</v>
      </c>
      <c r="AJ82" s="9">
        <v>0.5</v>
      </c>
      <c r="AK82" s="43">
        <f t="shared" si="186"/>
        <v>6572.05363152</v>
      </c>
      <c r="AT82" s="11">
        <v>2171</v>
      </c>
      <c r="AU82" s="12">
        <v>1.728</v>
      </c>
      <c r="AV82" s="11">
        <v>1</v>
      </c>
      <c r="AW82" s="11">
        <v>0</v>
      </c>
      <c r="AX82" s="13">
        <f t="shared" si="187"/>
        <v>3751.488</v>
      </c>
      <c r="AY82" s="11">
        <v>1</v>
      </c>
      <c r="AZ82" s="11">
        <v>0.97</v>
      </c>
      <c r="BA82" s="11">
        <v>2.11</v>
      </c>
      <c r="BB82" s="42">
        <f t="shared" si="188"/>
        <v>3.0467</v>
      </c>
      <c r="BC82" s="11">
        <v>1.15</v>
      </c>
      <c r="BD82" s="9">
        <v>0.5</v>
      </c>
      <c r="BE82" s="43">
        <f t="shared" si="189"/>
        <v>6572.05363152</v>
      </c>
      <c r="BN82" s="11">
        <v>2171</v>
      </c>
      <c r="BO82" s="12">
        <v>1.728</v>
      </c>
      <c r="BP82" s="11">
        <v>1</v>
      </c>
      <c r="BQ82" s="11">
        <v>0</v>
      </c>
      <c r="BR82" s="13">
        <f t="shared" si="190"/>
        <v>3751.488</v>
      </c>
      <c r="BS82" s="11">
        <v>1</v>
      </c>
      <c r="BT82" s="11">
        <v>0.97</v>
      </c>
      <c r="BU82" s="11">
        <v>2.11</v>
      </c>
      <c r="BV82" s="42">
        <f t="shared" si="191"/>
        <v>3.0467</v>
      </c>
      <c r="BW82" s="11">
        <v>1.15</v>
      </c>
      <c r="BX82" s="9">
        <v>0.5</v>
      </c>
      <c r="BY82" s="43">
        <f t="shared" si="192"/>
        <v>6572.05363152</v>
      </c>
      <c r="CH82" s="11">
        <v>2171</v>
      </c>
      <c r="CI82" s="12">
        <v>1.728</v>
      </c>
      <c r="CJ82" s="11">
        <v>1</v>
      </c>
      <c r="CK82" s="11">
        <v>0</v>
      </c>
      <c r="CL82" s="13">
        <f t="shared" si="193"/>
        <v>3751.488</v>
      </c>
      <c r="CM82" s="11">
        <v>1</v>
      </c>
      <c r="CN82" s="11">
        <v>0.97</v>
      </c>
      <c r="CO82" s="11">
        <v>2.11</v>
      </c>
      <c r="CP82" s="42">
        <f t="shared" si="194"/>
        <v>3.0467</v>
      </c>
      <c r="CQ82" s="11">
        <v>1.15</v>
      </c>
      <c r="CR82" s="9">
        <v>0.5</v>
      </c>
      <c r="CS82" s="43">
        <f t="shared" si="195"/>
        <v>6572.05363152</v>
      </c>
      <c r="DB82" s="11">
        <v>2171</v>
      </c>
      <c r="DC82" s="12">
        <v>1.728</v>
      </c>
      <c r="DD82" s="11">
        <v>1</v>
      </c>
      <c r="DE82" s="11">
        <v>0</v>
      </c>
      <c r="DF82" s="13">
        <f t="shared" si="196"/>
        <v>3751.488</v>
      </c>
      <c r="DG82" s="11">
        <v>1</v>
      </c>
      <c r="DH82" s="11">
        <v>0.97</v>
      </c>
      <c r="DI82" s="11">
        <v>2.11</v>
      </c>
      <c r="DJ82" s="42">
        <f t="shared" si="197"/>
        <v>3.0467</v>
      </c>
      <c r="DK82" s="11">
        <v>1.15</v>
      </c>
      <c r="DL82" s="9">
        <v>0.5</v>
      </c>
      <c r="DM82" s="43">
        <f t="shared" si="198"/>
        <v>6572.05363152</v>
      </c>
      <c r="DV82" s="11">
        <v>2171</v>
      </c>
      <c r="DW82" s="12">
        <v>1.728</v>
      </c>
      <c r="DX82" s="11">
        <v>1</v>
      </c>
      <c r="DY82" s="11">
        <v>0</v>
      </c>
      <c r="DZ82" s="13">
        <f t="shared" si="199"/>
        <v>3751.488</v>
      </c>
      <c r="EA82" s="11">
        <v>1</v>
      </c>
      <c r="EB82" s="11">
        <v>0.97</v>
      </c>
      <c r="EC82" s="11">
        <v>2.91</v>
      </c>
      <c r="ED82" s="42">
        <f t="shared" si="200"/>
        <v>3.8227</v>
      </c>
      <c r="EE82" s="11">
        <v>1.15</v>
      </c>
      <c r="EF82" s="9">
        <v>0.5</v>
      </c>
      <c r="EG82" s="43">
        <f t="shared" si="201"/>
        <v>8245.96757712</v>
      </c>
    </row>
    <row r="83" s="1" customFormat="1" customHeight="1" spans="6:137">
      <c r="F83" s="11">
        <v>2171</v>
      </c>
      <c r="G83" s="12">
        <v>1.728</v>
      </c>
      <c r="H83" s="11">
        <v>1</v>
      </c>
      <c r="I83" s="11">
        <v>0</v>
      </c>
      <c r="J83" s="13">
        <f t="shared" si="181"/>
        <v>3751.488</v>
      </c>
      <c r="K83" s="11">
        <v>1</v>
      </c>
      <c r="L83" s="11">
        <v>0.97</v>
      </c>
      <c r="M83" s="11">
        <v>2.11</v>
      </c>
      <c r="N83" s="42">
        <f t="shared" si="182"/>
        <v>3.0467</v>
      </c>
      <c r="O83" s="11">
        <v>1.15</v>
      </c>
      <c r="P83" s="9">
        <v>0.5</v>
      </c>
      <c r="Q83" s="43">
        <f t="shared" si="183"/>
        <v>6572.05363152</v>
      </c>
      <c r="Z83" s="11">
        <v>2171</v>
      </c>
      <c r="AA83" s="12">
        <v>1.728</v>
      </c>
      <c r="AB83" s="11">
        <v>1</v>
      </c>
      <c r="AC83" s="11">
        <v>0</v>
      </c>
      <c r="AD83" s="13">
        <f t="shared" si="184"/>
        <v>3751.488</v>
      </c>
      <c r="AE83" s="11">
        <v>1</v>
      </c>
      <c r="AF83" s="11">
        <v>0.97</v>
      </c>
      <c r="AG83" s="11">
        <v>2.11</v>
      </c>
      <c r="AH83" s="42">
        <f t="shared" si="185"/>
        <v>3.0467</v>
      </c>
      <c r="AI83" s="11">
        <v>1.15</v>
      </c>
      <c r="AJ83" s="9">
        <v>0.5</v>
      </c>
      <c r="AK83" s="43">
        <f t="shared" si="186"/>
        <v>6572.05363152</v>
      </c>
      <c r="AT83" s="11">
        <v>2171</v>
      </c>
      <c r="AU83" s="12">
        <v>1.728</v>
      </c>
      <c r="AV83" s="11">
        <v>1</v>
      </c>
      <c r="AW83" s="11">
        <v>0</v>
      </c>
      <c r="AX83" s="13">
        <f t="shared" si="187"/>
        <v>3751.488</v>
      </c>
      <c r="AY83" s="11">
        <v>1</v>
      </c>
      <c r="AZ83" s="11">
        <v>0.97</v>
      </c>
      <c r="BA83" s="11">
        <v>2.11</v>
      </c>
      <c r="BB83" s="42">
        <f t="shared" si="188"/>
        <v>3.0467</v>
      </c>
      <c r="BC83" s="11">
        <v>1.15</v>
      </c>
      <c r="BD83" s="9">
        <v>0.5</v>
      </c>
      <c r="BE83" s="43">
        <f t="shared" si="189"/>
        <v>6572.05363152</v>
      </c>
      <c r="BN83" s="11">
        <v>2171</v>
      </c>
      <c r="BO83" s="12">
        <v>1.728</v>
      </c>
      <c r="BP83" s="11">
        <v>1</v>
      </c>
      <c r="BQ83" s="11">
        <v>0</v>
      </c>
      <c r="BR83" s="13">
        <f t="shared" si="190"/>
        <v>3751.488</v>
      </c>
      <c r="BS83" s="11">
        <v>1</v>
      </c>
      <c r="BT83" s="11">
        <v>0.97</v>
      </c>
      <c r="BU83" s="11">
        <v>2.11</v>
      </c>
      <c r="BV83" s="42">
        <f t="shared" si="191"/>
        <v>3.0467</v>
      </c>
      <c r="BW83" s="11">
        <v>1.15</v>
      </c>
      <c r="BX83" s="9">
        <v>0.5</v>
      </c>
      <c r="BY83" s="43">
        <f t="shared" si="192"/>
        <v>6572.05363152</v>
      </c>
      <c r="CH83" s="11">
        <v>2171</v>
      </c>
      <c r="CI83" s="12">
        <v>1.728</v>
      </c>
      <c r="CJ83" s="11">
        <v>1</v>
      </c>
      <c r="CK83" s="11">
        <v>0</v>
      </c>
      <c r="CL83" s="13">
        <f t="shared" si="193"/>
        <v>3751.488</v>
      </c>
      <c r="CM83" s="11">
        <v>1</v>
      </c>
      <c r="CN83" s="11">
        <v>0.97</v>
      </c>
      <c r="CO83" s="11">
        <v>2.11</v>
      </c>
      <c r="CP83" s="42">
        <f t="shared" si="194"/>
        <v>3.0467</v>
      </c>
      <c r="CQ83" s="11">
        <v>1.15</v>
      </c>
      <c r="CR83" s="9">
        <v>0.5</v>
      </c>
      <c r="CS83" s="43">
        <f t="shared" si="195"/>
        <v>6572.05363152</v>
      </c>
      <c r="DB83" s="11">
        <v>2171</v>
      </c>
      <c r="DC83" s="12">
        <v>1.728</v>
      </c>
      <c r="DD83" s="11">
        <v>1</v>
      </c>
      <c r="DE83" s="11">
        <v>0</v>
      </c>
      <c r="DF83" s="13">
        <f t="shared" si="196"/>
        <v>3751.488</v>
      </c>
      <c r="DG83" s="11">
        <v>1</v>
      </c>
      <c r="DH83" s="11">
        <v>0.97</v>
      </c>
      <c r="DI83" s="11">
        <v>2.11</v>
      </c>
      <c r="DJ83" s="42">
        <f t="shared" si="197"/>
        <v>3.0467</v>
      </c>
      <c r="DK83" s="11">
        <v>1.15</v>
      </c>
      <c r="DL83" s="9">
        <v>0.5</v>
      </c>
      <c r="DM83" s="43">
        <f t="shared" si="198"/>
        <v>6572.05363152</v>
      </c>
      <c r="DV83" s="11">
        <v>2171</v>
      </c>
      <c r="DW83" s="12">
        <v>1.728</v>
      </c>
      <c r="DX83" s="11">
        <v>1</v>
      </c>
      <c r="DY83" s="11">
        <v>0</v>
      </c>
      <c r="DZ83" s="13">
        <f t="shared" si="199"/>
        <v>3751.488</v>
      </c>
      <c r="EA83" s="11">
        <v>1</v>
      </c>
      <c r="EB83" s="11">
        <v>0.97</v>
      </c>
      <c r="EC83" s="11">
        <v>2.91</v>
      </c>
      <c r="ED83" s="42">
        <f t="shared" si="200"/>
        <v>3.8227</v>
      </c>
      <c r="EE83" s="11">
        <v>1.15</v>
      </c>
      <c r="EF83" s="9">
        <v>0.5</v>
      </c>
      <c r="EG83" s="43">
        <f t="shared" si="201"/>
        <v>8245.96757712</v>
      </c>
    </row>
    <row r="84" s="1" customFormat="1" customHeight="1" spans="6:137">
      <c r="F84" s="11">
        <v>2171</v>
      </c>
      <c r="G84" s="12">
        <v>1.728</v>
      </c>
      <c r="H84" s="11">
        <v>1</v>
      </c>
      <c r="I84" s="11">
        <v>0</v>
      </c>
      <c r="J84" s="13">
        <f t="shared" si="181"/>
        <v>3751.488</v>
      </c>
      <c r="K84" s="11">
        <v>1</v>
      </c>
      <c r="L84" s="11">
        <v>0.97</v>
      </c>
      <c r="M84" s="11">
        <v>2.11</v>
      </c>
      <c r="N84" s="42">
        <f t="shared" si="182"/>
        <v>3.0467</v>
      </c>
      <c r="O84" s="11">
        <v>1.15</v>
      </c>
      <c r="P84" s="9">
        <v>0.5</v>
      </c>
      <c r="Q84" s="43">
        <f t="shared" si="183"/>
        <v>6572.05363152</v>
      </c>
      <c r="Z84" s="11">
        <v>2171</v>
      </c>
      <c r="AA84" s="12">
        <v>1.728</v>
      </c>
      <c r="AB84" s="11">
        <v>1</v>
      </c>
      <c r="AC84" s="11">
        <v>0</v>
      </c>
      <c r="AD84" s="13">
        <f t="shared" si="184"/>
        <v>3751.488</v>
      </c>
      <c r="AE84" s="11">
        <v>1</v>
      </c>
      <c r="AF84" s="11">
        <v>0.97</v>
      </c>
      <c r="AG84" s="11">
        <v>2.11</v>
      </c>
      <c r="AH84" s="42">
        <f t="shared" si="185"/>
        <v>3.0467</v>
      </c>
      <c r="AI84" s="11">
        <v>1.15</v>
      </c>
      <c r="AJ84" s="9">
        <v>0.5</v>
      </c>
      <c r="AK84" s="43">
        <f t="shared" si="186"/>
        <v>6572.05363152</v>
      </c>
      <c r="AT84" s="11">
        <v>2171</v>
      </c>
      <c r="AU84" s="12">
        <v>1.728</v>
      </c>
      <c r="AV84" s="11">
        <v>1</v>
      </c>
      <c r="AW84" s="11">
        <v>0</v>
      </c>
      <c r="AX84" s="13">
        <f t="shared" si="187"/>
        <v>3751.488</v>
      </c>
      <c r="AY84" s="11">
        <v>1</v>
      </c>
      <c r="AZ84" s="11">
        <v>0.97</v>
      </c>
      <c r="BA84" s="11">
        <v>2.11</v>
      </c>
      <c r="BB84" s="42">
        <f t="shared" si="188"/>
        <v>3.0467</v>
      </c>
      <c r="BC84" s="11">
        <v>1.15</v>
      </c>
      <c r="BD84" s="9">
        <v>0.5</v>
      </c>
      <c r="BE84" s="43">
        <f t="shared" si="189"/>
        <v>6572.05363152</v>
      </c>
      <c r="BN84" s="11">
        <v>2171</v>
      </c>
      <c r="BO84" s="12">
        <v>1.728</v>
      </c>
      <c r="BP84" s="11">
        <v>1</v>
      </c>
      <c r="BQ84" s="11">
        <v>0</v>
      </c>
      <c r="BR84" s="13">
        <f t="shared" si="190"/>
        <v>3751.488</v>
      </c>
      <c r="BS84" s="11">
        <v>1</v>
      </c>
      <c r="BT84" s="11">
        <v>0.97</v>
      </c>
      <c r="BU84" s="11">
        <v>2.11</v>
      </c>
      <c r="BV84" s="42">
        <f t="shared" si="191"/>
        <v>3.0467</v>
      </c>
      <c r="BW84" s="11">
        <v>1.15</v>
      </c>
      <c r="BX84" s="9">
        <v>0.5</v>
      </c>
      <c r="BY84" s="43">
        <f t="shared" si="192"/>
        <v>6572.05363152</v>
      </c>
      <c r="CH84" s="11">
        <v>2171</v>
      </c>
      <c r="CI84" s="12">
        <v>1.728</v>
      </c>
      <c r="CJ84" s="11">
        <v>1</v>
      </c>
      <c r="CK84" s="11">
        <v>0</v>
      </c>
      <c r="CL84" s="13">
        <f t="shared" si="193"/>
        <v>3751.488</v>
      </c>
      <c r="CM84" s="11">
        <v>1</v>
      </c>
      <c r="CN84" s="11">
        <v>0.97</v>
      </c>
      <c r="CO84" s="11">
        <v>2.11</v>
      </c>
      <c r="CP84" s="42">
        <f t="shared" si="194"/>
        <v>3.0467</v>
      </c>
      <c r="CQ84" s="11">
        <v>1.15</v>
      </c>
      <c r="CR84" s="9">
        <v>0.5</v>
      </c>
      <c r="CS84" s="43">
        <f t="shared" si="195"/>
        <v>6572.05363152</v>
      </c>
      <c r="DB84" s="11">
        <v>2171</v>
      </c>
      <c r="DC84" s="12">
        <v>1.728</v>
      </c>
      <c r="DD84" s="11">
        <v>1</v>
      </c>
      <c r="DE84" s="11">
        <v>0</v>
      </c>
      <c r="DF84" s="13">
        <f t="shared" si="196"/>
        <v>3751.488</v>
      </c>
      <c r="DG84" s="11">
        <v>1</v>
      </c>
      <c r="DH84" s="11">
        <v>0.97</v>
      </c>
      <c r="DI84" s="11">
        <v>2.11</v>
      </c>
      <c r="DJ84" s="42">
        <f t="shared" si="197"/>
        <v>3.0467</v>
      </c>
      <c r="DK84" s="11">
        <v>1.15</v>
      </c>
      <c r="DL84" s="9">
        <v>0.5</v>
      </c>
      <c r="DM84" s="43">
        <f t="shared" si="198"/>
        <v>6572.05363152</v>
      </c>
      <c r="DV84" s="11">
        <v>2171</v>
      </c>
      <c r="DW84" s="12">
        <v>1.728</v>
      </c>
      <c r="DX84" s="11">
        <v>1</v>
      </c>
      <c r="DY84" s="11">
        <v>0</v>
      </c>
      <c r="DZ84" s="13">
        <f t="shared" si="199"/>
        <v>3751.488</v>
      </c>
      <c r="EA84" s="11">
        <v>1</v>
      </c>
      <c r="EB84" s="11">
        <v>0.97</v>
      </c>
      <c r="EC84" s="11">
        <v>2.91</v>
      </c>
      <c r="ED84" s="42">
        <f t="shared" si="200"/>
        <v>3.8227</v>
      </c>
      <c r="EE84" s="11">
        <v>1.15</v>
      </c>
      <c r="EF84" s="9">
        <v>0.5</v>
      </c>
      <c r="EG84" s="43">
        <f t="shared" si="201"/>
        <v>8245.96757712</v>
      </c>
    </row>
    <row r="85" s="1" customFormat="1" customHeight="1" spans="6:137">
      <c r="F85" s="11">
        <v>2171</v>
      </c>
      <c r="G85" s="12">
        <v>1.728</v>
      </c>
      <c r="H85" s="11">
        <v>1</v>
      </c>
      <c r="I85" s="11">
        <v>0</v>
      </c>
      <c r="J85" s="13">
        <f t="shared" si="181"/>
        <v>3751.488</v>
      </c>
      <c r="K85" s="11">
        <v>1</v>
      </c>
      <c r="L85" s="11">
        <v>0.97</v>
      </c>
      <c r="M85" s="11">
        <v>2.11</v>
      </c>
      <c r="N85" s="42">
        <f t="shared" si="182"/>
        <v>3.0467</v>
      </c>
      <c r="O85" s="11">
        <v>1.15</v>
      </c>
      <c r="P85" s="9">
        <v>0.5</v>
      </c>
      <c r="Q85" s="43">
        <f t="shared" si="183"/>
        <v>6572.05363152</v>
      </c>
      <c r="Z85" s="11">
        <v>2171</v>
      </c>
      <c r="AA85" s="12">
        <v>1.728</v>
      </c>
      <c r="AB85" s="11">
        <v>1</v>
      </c>
      <c r="AC85" s="11">
        <v>0</v>
      </c>
      <c r="AD85" s="13">
        <f t="shared" si="184"/>
        <v>3751.488</v>
      </c>
      <c r="AE85" s="11">
        <v>1</v>
      </c>
      <c r="AF85" s="11">
        <v>0.97</v>
      </c>
      <c r="AG85" s="11">
        <v>2.11</v>
      </c>
      <c r="AH85" s="42">
        <f t="shared" si="185"/>
        <v>3.0467</v>
      </c>
      <c r="AI85" s="11">
        <v>1.15</v>
      </c>
      <c r="AJ85" s="9">
        <v>0.5</v>
      </c>
      <c r="AK85" s="43">
        <f t="shared" si="186"/>
        <v>6572.05363152</v>
      </c>
      <c r="AT85" s="11">
        <v>2171</v>
      </c>
      <c r="AU85" s="12">
        <v>1.728</v>
      </c>
      <c r="AV85" s="11">
        <v>1</v>
      </c>
      <c r="AW85" s="11">
        <v>0</v>
      </c>
      <c r="AX85" s="13">
        <f t="shared" si="187"/>
        <v>3751.488</v>
      </c>
      <c r="AY85" s="11">
        <v>1</v>
      </c>
      <c r="AZ85" s="11">
        <v>0.97</v>
      </c>
      <c r="BA85" s="11">
        <v>2.11</v>
      </c>
      <c r="BB85" s="42">
        <f t="shared" si="188"/>
        <v>3.0467</v>
      </c>
      <c r="BC85" s="11">
        <v>1.15</v>
      </c>
      <c r="BD85" s="9">
        <v>0.5</v>
      </c>
      <c r="BE85" s="43">
        <f t="shared" si="189"/>
        <v>6572.05363152</v>
      </c>
      <c r="BN85" s="11">
        <v>2171</v>
      </c>
      <c r="BO85" s="12">
        <v>1.728</v>
      </c>
      <c r="BP85" s="11">
        <v>1</v>
      </c>
      <c r="BQ85" s="11">
        <v>0</v>
      </c>
      <c r="BR85" s="13">
        <f t="shared" si="190"/>
        <v>3751.488</v>
      </c>
      <c r="BS85" s="11">
        <v>1</v>
      </c>
      <c r="BT85" s="11">
        <v>0.97</v>
      </c>
      <c r="BU85" s="11">
        <v>2.11</v>
      </c>
      <c r="BV85" s="42">
        <f t="shared" si="191"/>
        <v>3.0467</v>
      </c>
      <c r="BW85" s="11">
        <v>1.15</v>
      </c>
      <c r="BX85" s="9">
        <v>0.5</v>
      </c>
      <c r="BY85" s="43">
        <f t="shared" si="192"/>
        <v>6572.05363152</v>
      </c>
      <c r="CH85" s="11">
        <v>2171</v>
      </c>
      <c r="CI85" s="12">
        <v>1.728</v>
      </c>
      <c r="CJ85" s="11">
        <v>1</v>
      </c>
      <c r="CK85" s="11">
        <v>0</v>
      </c>
      <c r="CL85" s="13">
        <f t="shared" si="193"/>
        <v>3751.488</v>
      </c>
      <c r="CM85" s="11">
        <v>1</v>
      </c>
      <c r="CN85" s="11">
        <v>0.97</v>
      </c>
      <c r="CO85" s="11">
        <v>2.11</v>
      </c>
      <c r="CP85" s="42">
        <f t="shared" si="194"/>
        <v>3.0467</v>
      </c>
      <c r="CQ85" s="11">
        <v>1.15</v>
      </c>
      <c r="CR85" s="9">
        <v>0.5</v>
      </c>
      <c r="CS85" s="43">
        <f t="shared" si="195"/>
        <v>6572.05363152</v>
      </c>
      <c r="DB85" s="11">
        <v>2171</v>
      </c>
      <c r="DC85" s="12">
        <v>1.728</v>
      </c>
      <c r="DD85" s="11">
        <v>1</v>
      </c>
      <c r="DE85" s="11">
        <v>0</v>
      </c>
      <c r="DF85" s="13">
        <f t="shared" si="196"/>
        <v>3751.488</v>
      </c>
      <c r="DG85" s="11">
        <v>1</v>
      </c>
      <c r="DH85" s="11">
        <v>0.97</v>
      </c>
      <c r="DI85" s="11">
        <v>2.11</v>
      </c>
      <c r="DJ85" s="42">
        <f t="shared" si="197"/>
        <v>3.0467</v>
      </c>
      <c r="DK85" s="11">
        <v>1.15</v>
      </c>
      <c r="DL85" s="9">
        <v>0.5</v>
      </c>
      <c r="DM85" s="43">
        <f t="shared" si="198"/>
        <v>6572.05363152</v>
      </c>
      <c r="DV85" s="11">
        <v>2171</v>
      </c>
      <c r="DW85" s="12">
        <v>1.728</v>
      </c>
      <c r="DX85" s="11">
        <v>1</v>
      </c>
      <c r="DY85" s="11">
        <v>0</v>
      </c>
      <c r="DZ85" s="13">
        <f t="shared" si="199"/>
        <v>3751.488</v>
      </c>
      <c r="EA85" s="11">
        <v>1</v>
      </c>
      <c r="EB85" s="11">
        <v>0.97</v>
      </c>
      <c r="EC85" s="11">
        <v>2.91</v>
      </c>
      <c r="ED85" s="42">
        <f t="shared" si="200"/>
        <v>3.8227</v>
      </c>
      <c r="EE85" s="11">
        <v>1.15</v>
      </c>
      <c r="EF85" s="9">
        <v>0.5</v>
      </c>
      <c r="EG85" s="43">
        <f t="shared" si="201"/>
        <v>8245.96757712</v>
      </c>
    </row>
    <row r="86" s="1" customFormat="1" customHeight="1" spans="6:137">
      <c r="F86" s="11">
        <v>2171</v>
      </c>
      <c r="G86" s="12">
        <v>1.728</v>
      </c>
      <c r="H86" s="11">
        <v>1</v>
      </c>
      <c r="I86" s="11">
        <v>0</v>
      </c>
      <c r="J86" s="13">
        <f t="shared" si="181"/>
        <v>3751.488</v>
      </c>
      <c r="K86" s="11">
        <v>1</v>
      </c>
      <c r="L86" s="11">
        <v>0.97</v>
      </c>
      <c r="M86" s="11">
        <v>2.11</v>
      </c>
      <c r="N86" s="42">
        <f t="shared" si="182"/>
        <v>3.0467</v>
      </c>
      <c r="O86" s="11">
        <v>0.9</v>
      </c>
      <c r="P86" s="9">
        <v>0.5</v>
      </c>
      <c r="Q86" s="43">
        <f t="shared" si="183"/>
        <v>5143.34632032</v>
      </c>
      <c r="Z86" s="11">
        <v>2171</v>
      </c>
      <c r="AA86" s="12">
        <v>1.728</v>
      </c>
      <c r="AB86" s="11">
        <v>1</v>
      </c>
      <c r="AC86" s="11">
        <v>0</v>
      </c>
      <c r="AD86" s="13">
        <f t="shared" si="184"/>
        <v>3751.488</v>
      </c>
      <c r="AE86" s="11">
        <v>1</v>
      </c>
      <c r="AF86" s="11">
        <v>0.97</v>
      </c>
      <c r="AG86" s="11">
        <v>2.11</v>
      </c>
      <c r="AH86" s="42">
        <f t="shared" si="185"/>
        <v>3.0467</v>
      </c>
      <c r="AI86" s="11">
        <v>0.9</v>
      </c>
      <c r="AJ86" s="9">
        <v>0.5</v>
      </c>
      <c r="AK86" s="43">
        <f t="shared" si="186"/>
        <v>5143.34632032</v>
      </c>
      <c r="AT86" s="11">
        <v>2171</v>
      </c>
      <c r="AU86" s="12">
        <v>1.728</v>
      </c>
      <c r="AV86" s="11">
        <v>1</v>
      </c>
      <c r="AW86" s="11">
        <v>0</v>
      </c>
      <c r="AX86" s="13">
        <f t="shared" si="187"/>
        <v>3751.488</v>
      </c>
      <c r="AY86" s="11">
        <v>1</v>
      </c>
      <c r="AZ86" s="11">
        <v>0.97</v>
      </c>
      <c r="BA86" s="11">
        <v>2.11</v>
      </c>
      <c r="BB86" s="42">
        <f t="shared" si="188"/>
        <v>3.0467</v>
      </c>
      <c r="BC86" s="11">
        <v>0.9</v>
      </c>
      <c r="BD86" s="9">
        <v>0.5</v>
      </c>
      <c r="BE86" s="43">
        <f t="shared" si="189"/>
        <v>5143.34632032</v>
      </c>
      <c r="BN86" s="11">
        <v>2171</v>
      </c>
      <c r="BO86" s="12">
        <v>1.728</v>
      </c>
      <c r="BP86" s="11">
        <v>1</v>
      </c>
      <c r="BQ86" s="11">
        <v>0</v>
      </c>
      <c r="BR86" s="13">
        <f t="shared" si="190"/>
        <v>3751.488</v>
      </c>
      <c r="BS86" s="11">
        <v>1</v>
      </c>
      <c r="BT86" s="11">
        <v>0.97</v>
      </c>
      <c r="BU86" s="11">
        <v>2.11</v>
      </c>
      <c r="BV86" s="42">
        <f t="shared" si="191"/>
        <v>3.0467</v>
      </c>
      <c r="BW86" s="11">
        <v>0.9</v>
      </c>
      <c r="BX86" s="9">
        <v>0.5</v>
      </c>
      <c r="BY86" s="43">
        <f t="shared" si="192"/>
        <v>5143.34632032</v>
      </c>
      <c r="CH86" s="11">
        <v>2171</v>
      </c>
      <c r="CI86" s="12">
        <v>1.728</v>
      </c>
      <c r="CJ86" s="11">
        <v>1</v>
      </c>
      <c r="CK86" s="11">
        <v>0</v>
      </c>
      <c r="CL86" s="13">
        <f t="shared" si="193"/>
        <v>3751.488</v>
      </c>
      <c r="CM86" s="11">
        <v>1</v>
      </c>
      <c r="CN86" s="11">
        <v>0.97</v>
      </c>
      <c r="CO86" s="11">
        <v>2.11</v>
      </c>
      <c r="CP86" s="42">
        <f t="shared" si="194"/>
        <v>3.0467</v>
      </c>
      <c r="CQ86" s="11">
        <v>0.9</v>
      </c>
      <c r="CR86" s="9">
        <v>0.5</v>
      </c>
      <c r="CS86" s="43">
        <f t="shared" si="195"/>
        <v>5143.34632032</v>
      </c>
      <c r="DB86" s="11">
        <v>2171</v>
      </c>
      <c r="DC86" s="12">
        <v>1.728</v>
      </c>
      <c r="DD86" s="11">
        <v>1</v>
      </c>
      <c r="DE86" s="11">
        <v>0</v>
      </c>
      <c r="DF86" s="13">
        <f t="shared" si="196"/>
        <v>3751.488</v>
      </c>
      <c r="DG86" s="11">
        <v>1</v>
      </c>
      <c r="DH86" s="11">
        <v>0.97</v>
      </c>
      <c r="DI86" s="11">
        <v>2.11</v>
      </c>
      <c r="DJ86" s="42">
        <f t="shared" si="197"/>
        <v>3.0467</v>
      </c>
      <c r="DK86" s="11">
        <v>0.9</v>
      </c>
      <c r="DL86" s="9">
        <v>0.5</v>
      </c>
      <c r="DM86" s="43">
        <f t="shared" si="198"/>
        <v>5143.34632032</v>
      </c>
      <c r="DV86" s="11">
        <v>2171</v>
      </c>
      <c r="DW86" s="12">
        <v>1.728</v>
      </c>
      <c r="DX86" s="11">
        <v>1</v>
      </c>
      <c r="DY86" s="11">
        <v>0</v>
      </c>
      <c r="DZ86" s="13">
        <f t="shared" si="199"/>
        <v>3751.488</v>
      </c>
      <c r="EA86" s="11">
        <v>1</v>
      </c>
      <c r="EB86" s="11">
        <v>0.97</v>
      </c>
      <c r="EC86" s="11">
        <v>2.91</v>
      </c>
      <c r="ED86" s="42">
        <f t="shared" si="200"/>
        <v>3.8227</v>
      </c>
      <c r="EE86" s="11">
        <v>0.9</v>
      </c>
      <c r="EF86" s="9">
        <v>0.5</v>
      </c>
      <c r="EG86" s="43">
        <f t="shared" si="201"/>
        <v>6453.36592992</v>
      </c>
    </row>
    <row r="87" s="1" customFormat="1" customHeight="1" spans="6:137">
      <c r="F87" s="11">
        <v>2171</v>
      </c>
      <c r="G87" s="12">
        <v>1.728</v>
      </c>
      <c r="H87" s="11">
        <v>1</v>
      </c>
      <c r="I87" s="11">
        <v>0</v>
      </c>
      <c r="J87" s="13">
        <f t="shared" si="181"/>
        <v>3751.488</v>
      </c>
      <c r="K87" s="11">
        <v>1</v>
      </c>
      <c r="L87" s="11">
        <v>0.97</v>
      </c>
      <c r="M87" s="11">
        <v>2.11</v>
      </c>
      <c r="N87" s="42">
        <f t="shared" si="182"/>
        <v>3.0467</v>
      </c>
      <c r="O87" s="11">
        <v>0.9</v>
      </c>
      <c r="P87" s="9">
        <v>0.5</v>
      </c>
      <c r="Q87" s="43">
        <f t="shared" si="183"/>
        <v>5143.34632032</v>
      </c>
      <c r="Z87" s="11">
        <v>2171</v>
      </c>
      <c r="AA87" s="12">
        <v>1.728</v>
      </c>
      <c r="AB87" s="11">
        <v>1</v>
      </c>
      <c r="AC87" s="11">
        <v>0</v>
      </c>
      <c r="AD87" s="13">
        <f t="shared" si="184"/>
        <v>3751.488</v>
      </c>
      <c r="AE87" s="11">
        <v>1</v>
      </c>
      <c r="AF87" s="11">
        <v>0.97</v>
      </c>
      <c r="AG87" s="11">
        <v>2.11</v>
      </c>
      <c r="AH87" s="42">
        <f t="shared" si="185"/>
        <v>3.0467</v>
      </c>
      <c r="AI87" s="11">
        <v>0.9</v>
      </c>
      <c r="AJ87" s="9">
        <v>0.5</v>
      </c>
      <c r="AK87" s="43">
        <f t="shared" si="186"/>
        <v>5143.34632032</v>
      </c>
      <c r="AT87" s="11">
        <v>2171</v>
      </c>
      <c r="AU87" s="12">
        <v>1.728</v>
      </c>
      <c r="AV87" s="11">
        <v>1</v>
      </c>
      <c r="AW87" s="11">
        <v>0</v>
      </c>
      <c r="AX87" s="13">
        <f t="shared" si="187"/>
        <v>3751.488</v>
      </c>
      <c r="AY87" s="11">
        <v>1</v>
      </c>
      <c r="AZ87" s="11">
        <v>0.97</v>
      </c>
      <c r="BA87" s="11">
        <v>2.11</v>
      </c>
      <c r="BB87" s="42">
        <f t="shared" si="188"/>
        <v>3.0467</v>
      </c>
      <c r="BC87" s="11">
        <v>0.9</v>
      </c>
      <c r="BD87" s="9">
        <v>0.5</v>
      </c>
      <c r="BE87" s="43">
        <f t="shared" si="189"/>
        <v>5143.34632032</v>
      </c>
      <c r="BN87" s="11">
        <v>2171</v>
      </c>
      <c r="BO87" s="12">
        <v>1.728</v>
      </c>
      <c r="BP87" s="11">
        <v>1</v>
      </c>
      <c r="BQ87" s="11">
        <v>0</v>
      </c>
      <c r="BR87" s="13">
        <f t="shared" si="190"/>
        <v>3751.488</v>
      </c>
      <c r="BS87" s="11">
        <v>1</v>
      </c>
      <c r="BT87" s="11">
        <v>0.97</v>
      </c>
      <c r="BU87" s="11">
        <v>2.11</v>
      </c>
      <c r="BV87" s="42">
        <f t="shared" si="191"/>
        <v>3.0467</v>
      </c>
      <c r="BW87" s="11">
        <v>0.9</v>
      </c>
      <c r="BX87" s="9">
        <v>0.5</v>
      </c>
      <c r="BY87" s="43">
        <f t="shared" si="192"/>
        <v>5143.34632032</v>
      </c>
      <c r="CH87" s="11">
        <v>2171</v>
      </c>
      <c r="CI87" s="12">
        <v>1.728</v>
      </c>
      <c r="CJ87" s="11">
        <v>1</v>
      </c>
      <c r="CK87" s="11">
        <v>0</v>
      </c>
      <c r="CL87" s="13">
        <f t="shared" si="193"/>
        <v>3751.488</v>
      </c>
      <c r="CM87" s="11">
        <v>1</v>
      </c>
      <c r="CN87" s="11">
        <v>0.97</v>
      </c>
      <c r="CO87" s="11">
        <v>2.11</v>
      </c>
      <c r="CP87" s="42">
        <f t="shared" si="194"/>
        <v>3.0467</v>
      </c>
      <c r="CQ87" s="11">
        <v>0.9</v>
      </c>
      <c r="CR87" s="9">
        <v>0.5</v>
      </c>
      <c r="CS87" s="43">
        <f t="shared" si="195"/>
        <v>5143.34632032</v>
      </c>
      <c r="DB87" s="11">
        <v>2171</v>
      </c>
      <c r="DC87" s="12">
        <v>1.728</v>
      </c>
      <c r="DD87" s="11">
        <v>1</v>
      </c>
      <c r="DE87" s="11">
        <v>0</v>
      </c>
      <c r="DF87" s="13">
        <f t="shared" si="196"/>
        <v>3751.488</v>
      </c>
      <c r="DG87" s="11">
        <v>1</v>
      </c>
      <c r="DH87" s="11">
        <v>0.97</v>
      </c>
      <c r="DI87" s="11">
        <v>2.11</v>
      </c>
      <c r="DJ87" s="42">
        <f t="shared" si="197"/>
        <v>3.0467</v>
      </c>
      <c r="DK87" s="11">
        <v>0.9</v>
      </c>
      <c r="DL87" s="9">
        <v>0.5</v>
      </c>
      <c r="DM87" s="43">
        <f t="shared" si="198"/>
        <v>5143.34632032</v>
      </c>
      <c r="DV87" s="11">
        <v>2171</v>
      </c>
      <c r="DW87" s="12">
        <v>1.728</v>
      </c>
      <c r="DX87" s="11">
        <v>1</v>
      </c>
      <c r="DY87" s="11">
        <v>0</v>
      </c>
      <c r="DZ87" s="13">
        <f t="shared" si="199"/>
        <v>3751.488</v>
      </c>
      <c r="EA87" s="11">
        <v>1</v>
      </c>
      <c r="EB87" s="11">
        <v>0.97</v>
      </c>
      <c r="EC87" s="11">
        <v>2.91</v>
      </c>
      <c r="ED87" s="42">
        <f t="shared" si="200"/>
        <v>3.8227</v>
      </c>
      <c r="EE87" s="11">
        <v>0.9</v>
      </c>
      <c r="EF87" s="9">
        <v>0.5</v>
      </c>
      <c r="EG87" s="43">
        <f t="shared" si="201"/>
        <v>6453.36592992</v>
      </c>
    </row>
    <row r="88" s="1" customFormat="1" customHeight="1" spans="6:137">
      <c r="F88" s="11">
        <v>2171</v>
      </c>
      <c r="G88" s="12">
        <v>1.728</v>
      </c>
      <c r="H88" s="11">
        <v>1</v>
      </c>
      <c r="I88" s="11">
        <v>0</v>
      </c>
      <c r="J88" s="13">
        <f t="shared" si="181"/>
        <v>3751.488</v>
      </c>
      <c r="K88" s="11">
        <v>1</v>
      </c>
      <c r="L88" s="11">
        <v>0.97</v>
      </c>
      <c r="M88" s="11">
        <v>2.11</v>
      </c>
      <c r="N88" s="42">
        <f t="shared" si="182"/>
        <v>3.0467</v>
      </c>
      <c r="O88" s="11">
        <v>0.9</v>
      </c>
      <c r="P88" s="9">
        <v>0.5</v>
      </c>
      <c r="Q88" s="43">
        <f t="shared" si="183"/>
        <v>5143.34632032</v>
      </c>
      <c r="Z88" s="11">
        <v>2171</v>
      </c>
      <c r="AA88" s="12">
        <v>1.728</v>
      </c>
      <c r="AB88" s="11">
        <v>1</v>
      </c>
      <c r="AC88" s="11">
        <v>0</v>
      </c>
      <c r="AD88" s="13">
        <f t="shared" si="184"/>
        <v>3751.488</v>
      </c>
      <c r="AE88" s="11">
        <v>1</v>
      </c>
      <c r="AF88" s="11">
        <v>0.97</v>
      </c>
      <c r="AG88" s="11">
        <v>2.11</v>
      </c>
      <c r="AH88" s="42">
        <f t="shared" si="185"/>
        <v>3.0467</v>
      </c>
      <c r="AI88" s="11">
        <v>0.9</v>
      </c>
      <c r="AJ88" s="9">
        <v>0.5</v>
      </c>
      <c r="AK88" s="43">
        <f t="shared" si="186"/>
        <v>5143.34632032</v>
      </c>
      <c r="AT88" s="11">
        <v>2171</v>
      </c>
      <c r="AU88" s="12">
        <v>1.728</v>
      </c>
      <c r="AV88" s="11">
        <v>1</v>
      </c>
      <c r="AW88" s="11">
        <v>0</v>
      </c>
      <c r="AX88" s="13">
        <f t="shared" si="187"/>
        <v>3751.488</v>
      </c>
      <c r="AY88" s="11">
        <v>1</v>
      </c>
      <c r="AZ88" s="11">
        <v>0.97</v>
      </c>
      <c r="BA88" s="11">
        <v>2.11</v>
      </c>
      <c r="BB88" s="42">
        <f t="shared" si="188"/>
        <v>3.0467</v>
      </c>
      <c r="BC88" s="11">
        <v>0.9</v>
      </c>
      <c r="BD88" s="9">
        <v>0.5</v>
      </c>
      <c r="BE88" s="43">
        <f t="shared" si="189"/>
        <v>5143.34632032</v>
      </c>
      <c r="BN88" s="11">
        <v>2171</v>
      </c>
      <c r="BO88" s="12">
        <v>1.728</v>
      </c>
      <c r="BP88" s="11">
        <v>1</v>
      </c>
      <c r="BQ88" s="11">
        <v>0</v>
      </c>
      <c r="BR88" s="13">
        <f t="shared" si="190"/>
        <v>3751.488</v>
      </c>
      <c r="BS88" s="11">
        <v>1</v>
      </c>
      <c r="BT88" s="11">
        <v>0.97</v>
      </c>
      <c r="BU88" s="11">
        <v>2.11</v>
      </c>
      <c r="BV88" s="42">
        <f t="shared" si="191"/>
        <v>3.0467</v>
      </c>
      <c r="BW88" s="11">
        <v>0.9</v>
      </c>
      <c r="BX88" s="9">
        <v>0.5</v>
      </c>
      <c r="BY88" s="43">
        <f t="shared" si="192"/>
        <v>5143.34632032</v>
      </c>
      <c r="CH88" s="11">
        <v>2171</v>
      </c>
      <c r="CI88" s="12">
        <v>1.728</v>
      </c>
      <c r="CJ88" s="11">
        <v>1</v>
      </c>
      <c r="CK88" s="11">
        <v>0</v>
      </c>
      <c r="CL88" s="13">
        <f t="shared" si="193"/>
        <v>3751.488</v>
      </c>
      <c r="CM88" s="11">
        <v>1</v>
      </c>
      <c r="CN88" s="11">
        <v>0.97</v>
      </c>
      <c r="CO88" s="11">
        <v>2.11</v>
      </c>
      <c r="CP88" s="42">
        <f t="shared" si="194"/>
        <v>3.0467</v>
      </c>
      <c r="CQ88" s="11">
        <v>0.9</v>
      </c>
      <c r="CR88" s="9">
        <v>0.5</v>
      </c>
      <c r="CS88" s="43">
        <f t="shared" si="195"/>
        <v>5143.34632032</v>
      </c>
      <c r="DB88" s="11">
        <v>2171</v>
      </c>
      <c r="DC88" s="12">
        <v>1.728</v>
      </c>
      <c r="DD88" s="11">
        <v>1</v>
      </c>
      <c r="DE88" s="11">
        <v>0</v>
      </c>
      <c r="DF88" s="13">
        <f t="shared" si="196"/>
        <v>3751.488</v>
      </c>
      <c r="DG88" s="11">
        <v>1</v>
      </c>
      <c r="DH88" s="11">
        <v>0.97</v>
      </c>
      <c r="DI88" s="11">
        <v>2.11</v>
      </c>
      <c r="DJ88" s="42">
        <f t="shared" si="197"/>
        <v>3.0467</v>
      </c>
      <c r="DK88" s="11">
        <v>0.9</v>
      </c>
      <c r="DL88" s="9">
        <v>0.5</v>
      </c>
      <c r="DM88" s="43">
        <f t="shared" si="198"/>
        <v>5143.34632032</v>
      </c>
      <c r="DV88" s="11">
        <v>2171</v>
      </c>
      <c r="DW88" s="12">
        <v>1.728</v>
      </c>
      <c r="DX88" s="11">
        <v>1</v>
      </c>
      <c r="DY88" s="11">
        <v>0</v>
      </c>
      <c r="DZ88" s="13">
        <f t="shared" si="199"/>
        <v>3751.488</v>
      </c>
      <c r="EA88" s="11">
        <v>1</v>
      </c>
      <c r="EB88" s="11">
        <v>0.97</v>
      </c>
      <c r="EC88" s="11">
        <v>2.91</v>
      </c>
      <c r="ED88" s="42">
        <f t="shared" si="200"/>
        <v>3.8227</v>
      </c>
      <c r="EE88" s="11">
        <v>0.9</v>
      </c>
      <c r="EF88" s="9">
        <v>0.5</v>
      </c>
      <c r="EG88" s="43">
        <f t="shared" si="201"/>
        <v>6453.36592992</v>
      </c>
    </row>
    <row r="89" s="1" customFormat="1" customHeight="1" spans="6:137">
      <c r="F89" s="11">
        <v>2171</v>
      </c>
      <c r="G89" s="12">
        <v>1.728</v>
      </c>
      <c r="H89" s="11">
        <v>1</v>
      </c>
      <c r="I89" s="11">
        <v>0</v>
      </c>
      <c r="J89" s="13">
        <f t="shared" si="181"/>
        <v>3751.488</v>
      </c>
      <c r="K89" s="11">
        <v>1</v>
      </c>
      <c r="L89" s="11">
        <v>0.97</v>
      </c>
      <c r="M89" s="11">
        <v>2.11</v>
      </c>
      <c r="N89" s="42">
        <f t="shared" si="182"/>
        <v>3.0467</v>
      </c>
      <c r="O89" s="11">
        <v>0.9</v>
      </c>
      <c r="P89" s="9">
        <v>0.5</v>
      </c>
      <c r="Q89" s="43">
        <f t="shared" si="183"/>
        <v>5143.34632032</v>
      </c>
      <c r="Z89" s="11">
        <v>2171</v>
      </c>
      <c r="AA89" s="12">
        <v>1.728</v>
      </c>
      <c r="AB89" s="11">
        <v>1</v>
      </c>
      <c r="AC89" s="11">
        <v>0</v>
      </c>
      <c r="AD89" s="13">
        <f t="shared" si="184"/>
        <v>3751.488</v>
      </c>
      <c r="AE89" s="11">
        <v>1</v>
      </c>
      <c r="AF89" s="11">
        <v>0.97</v>
      </c>
      <c r="AG89" s="11">
        <v>2.11</v>
      </c>
      <c r="AH89" s="42">
        <f t="shared" si="185"/>
        <v>3.0467</v>
      </c>
      <c r="AI89" s="11">
        <v>0.9</v>
      </c>
      <c r="AJ89" s="9">
        <v>0.5</v>
      </c>
      <c r="AK89" s="43">
        <f t="shared" si="186"/>
        <v>5143.34632032</v>
      </c>
      <c r="AT89" s="11">
        <v>2171</v>
      </c>
      <c r="AU89" s="12">
        <v>1.728</v>
      </c>
      <c r="AV89" s="11">
        <v>1</v>
      </c>
      <c r="AW89" s="11">
        <v>0</v>
      </c>
      <c r="AX89" s="13">
        <f t="shared" si="187"/>
        <v>3751.488</v>
      </c>
      <c r="AY89" s="11">
        <v>1</v>
      </c>
      <c r="AZ89" s="11">
        <v>0.97</v>
      </c>
      <c r="BA89" s="11">
        <v>2.11</v>
      </c>
      <c r="BB89" s="42">
        <f t="shared" si="188"/>
        <v>3.0467</v>
      </c>
      <c r="BC89" s="11">
        <v>0.9</v>
      </c>
      <c r="BD89" s="9">
        <v>0.5</v>
      </c>
      <c r="BE89" s="43">
        <f t="shared" si="189"/>
        <v>5143.34632032</v>
      </c>
      <c r="BN89" s="11">
        <v>2171</v>
      </c>
      <c r="BO89" s="12">
        <v>1.728</v>
      </c>
      <c r="BP89" s="11">
        <v>1</v>
      </c>
      <c r="BQ89" s="11">
        <v>0</v>
      </c>
      <c r="BR89" s="13">
        <f t="shared" si="190"/>
        <v>3751.488</v>
      </c>
      <c r="BS89" s="11">
        <v>1</v>
      </c>
      <c r="BT89" s="11">
        <v>0.97</v>
      </c>
      <c r="BU89" s="11">
        <v>2.11</v>
      </c>
      <c r="BV89" s="42">
        <f t="shared" si="191"/>
        <v>3.0467</v>
      </c>
      <c r="BW89" s="11">
        <v>0.9</v>
      </c>
      <c r="BX89" s="9">
        <v>0.5</v>
      </c>
      <c r="BY89" s="43">
        <f t="shared" si="192"/>
        <v>5143.34632032</v>
      </c>
      <c r="CH89" s="11">
        <v>2171</v>
      </c>
      <c r="CI89" s="12">
        <v>1.728</v>
      </c>
      <c r="CJ89" s="11">
        <v>1</v>
      </c>
      <c r="CK89" s="11">
        <v>0</v>
      </c>
      <c r="CL89" s="13">
        <f t="shared" si="193"/>
        <v>3751.488</v>
      </c>
      <c r="CM89" s="11">
        <v>1</v>
      </c>
      <c r="CN89" s="11">
        <v>0.97</v>
      </c>
      <c r="CO89" s="11">
        <v>2.11</v>
      </c>
      <c r="CP89" s="42">
        <f t="shared" si="194"/>
        <v>3.0467</v>
      </c>
      <c r="CQ89" s="11">
        <v>0.9</v>
      </c>
      <c r="CR89" s="9">
        <v>0.5</v>
      </c>
      <c r="CS89" s="43">
        <f t="shared" si="195"/>
        <v>5143.34632032</v>
      </c>
      <c r="DB89" s="11">
        <v>2171</v>
      </c>
      <c r="DC89" s="12">
        <v>1.728</v>
      </c>
      <c r="DD89" s="11">
        <v>1</v>
      </c>
      <c r="DE89" s="11">
        <v>0</v>
      </c>
      <c r="DF89" s="13">
        <f t="shared" si="196"/>
        <v>3751.488</v>
      </c>
      <c r="DG89" s="11">
        <v>1</v>
      </c>
      <c r="DH89" s="11">
        <v>0.97</v>
      </c>
      <c r="DI89" s="11">
        <v>2.11</v>
      </c>
      <c r="DJ89" s="42">
        <f t="shared" si="197"/>
        <v>3.0467</v>
      </c>
      <c r="DK89" s="11">
        <v>0.9</v>
      </c>
      <c r="DL89" s="9">
        <v>0.5</v>
      </c>
      <c r="DM89" s="43">
        <f t="shared" si="198"/>
        <v>5143.34632032</v>
      </c>
      <c r="DV89" s="11">
        <v>2171</v>
      </c>
      <c r="DW89" s="12">
        <v>1.728</v>
      </c>
      <c r="DX89" s="11">
        <v>1</v>
      </c>
      <c r="DY89" s="11">
        <v>0</v>
      </c>
      <c r="DZ89" s="13">
        <f t="shared" si="199"/>
        <v>3751.488</v>
      </c>
      <c r="EA89" s="11">
        <v>1</v>
      </c>
      <c r="EB89" s="11">
        <v>0.97</v>
      </c>
      <c r="EC89" s="11">
        <v>2.91</v>
      </c>
      <c r="ED89" s="42">
        <f t="shared" si="200"/>
        <v>3.8227</v>
      </c>
      <c r="EE89" s="11">
        <v>0.9</v>
      </c>
      <c r="EF89" s="9">
        <v>0.5</v>
      </c>
      <c r="EG89" s="43">
        <f t="shared" si="201"/>
        <v>6453.36592992</v>
      </c>
    </row>
    <row r="90" s="1" customFormat="1" customHeight="1" spans="6:137">
      <c r="F90" s="11">
        <v>2171</v>
      </c>
      <c r="G90" s="12">
        <v>1.55</v>
      </c>
      <c r="H90" s="11">
        <v>1</v>
      </c>
      <c r="I90" s="11">
        <v>0</v>
      </c>
      <c r="J90" s="13">
        <f t="shared" si="181"/>
        <v>3365.05</v>
      </c>
      <c r="K90" s="11">
        <v>1</v>
      </c>
      <c r="L90" s="11">
        <v>0.97</v>
      </c>
      <c r="M90" s="11">
        <v>2.11</v>
      </c>
      <c r="N90" s="42">
        <f t="shared" si="182"/>
        <v>3.0467</v>
      </c>
      <c r="O90" s="11">
        <v>0.9</v>
      </c>
      <c r="P90" s="9">
        <v>0.5</v>
      </c>
      <c r="Q90" s="43">
        <f t="shared" si="183"/>
        <v>4613.53402575</v>
      </c>
      <c r="Z90" s="11">
        <v>2171</v>
      </c>
      <c r="AA90" s="12">
        <v>1.55</v>
      </c>
      <c r="AB90" s="11">
        <v>1</v>
      </c>
      <c r="AC90" s="11">
        <v>0</v>
      </c>
      <c r="AD90" s="13">
        <f t="shared" si="184"/>
        <v>3365.05</v>
      </c>
      <c r="AE90" s="11">
        <v>1</v>
      </c>
      <c r="AF90" s="11">
        <v>0.97</v>
      </c>
      <c r="AG90" s="11">
        <v>2.11</v>
      </c>
      <c r="AH90" s="42">
        <f t="shared" si="185"/>
        <v>3.0467</v>
      </c>
      <c r="AI90" s="11">
        <v>0.9</v>
      </c>
      <c r="AJ90" s="9">
        <v>0.5</v>
      </c>
      <c r="AK90" s="43">
        <f t="shared" si="186"/>
        <v>4613.53402575</v>
      </c>
      <c r="AT90" s="11">
        <v>2171</v>
      </c>
      <c r="AU90" s="12">
        <v>1.55</v>
      </c>
      <c r="AV90" s="11">
        <v>1</v>
      </c>
      <c r="AW90" s="11">
        <v>0</v>
      </c>
      <c r="AX90" s="13">
        <f t="shared" si="187"/>
        <v>3365.05</v>
      </c>
      <c r="AY90" s="11">
        <v>1</v>
      </c>
      <c r="AZ90" s="11">
        <v>0.97</v>
      </c>
      <c r="BA90" s="11">
        <v>2.11</v>
      </c>
      <c r="BB90" s="42">
        <f t="shared" si="188"/>
        <v>3.0467</v>
      </c>
      <c r="BC90" s="11">
        <v>0.9</v>
      </c>
      <c r="BD90" s="9">
        <v>0.5</v>
      </c>
      <c r="BE90" s="43">
        <f t="shared" si="189"/>
        <v>4613.53402575</v>
      </c>
      <c r="BN90" s="11">
        <v>2171</v>
      </c>
      <c r="BO90" s="12">
        <v>1.55</v>
      </c>
      <c r="BP90" s="11">
        <v>1</v>
      </c>
      <c r="BQ90" s="11">
        <v>0</v>
      </c>
      <c r="BR90" s="13">
        <f t="shared" si="190"/>
        <v>3365.05</v>
      </c>
      <c r="BS90" s="11">
        <v>1</v>
      </c>
      <c r="BT90" s="11">
        <v>0.97</v>
      </c>
      <c r="BU90" s="11">
        <v>2.11</v>
      </c>
      <c r="BV90" s="42">
        <f t="shared" si="191"/>
        <v>3.0467</v>
      </c>
      <c r="BW90" s="11">
        <v>0.9</v>
      </c>
      <c r="BX90" s="9">
        <v>0.5</v>
      </c>
      <c r="BY90" s="43">
        <f t="shared" si="192"/>
        <v>4613.53402575</v>
      </c>
      <c r="CH90" s="11">
        <v>2171</v>
      </c>
      <c r="CI90" s="12">
        <v>1.55</v>
      </c>
      <c r="CJ90" s="11">
        <v>1</v>
      </c>
      <c r="CK90" s="11">
        <v>0</v>
      </c>
      <c r="CL90" s="13">
        <f t="shared" si="193"/>
        <v>3365.05</v>
      </c>
      <c r="CM90" s="11">
        <v>1</v>
      </c>
      <c r="CN90" s="11">
        <v>0.97</v>
      </c>
      <c r="CO90" s="11">
        <v>2.11</v>
      </c>
      <c r="CP90" s="42">
        <f t="shared" si="194"/>
        <v>3.0467</v>
      </c>
      <c r="CQ90" s="11">
        <v>0.9</v>
      </c>
      <c r="CR90" s="9">
        <v>0.5</v>
      </c>
      <c r="CS90" s="43">
        <f t="shared" si="195"/>
        <v>4613.53402575</v>
      </c>
      <c r="DB90" s="11">
        <v>2171</v>
      </c>
      <c r="DC90" s="12">
        <v>1.55</v>
      </c>
      <c r="DD90" s="11">
        <v>1</v>
      </c>
      <c r="DE90" s="11">
        <v>0</v>
      </c>
      <c r="DF90" s="13">
        <f t="shared" si="196"/>
        <v>3365.05</v>
      </c>
      <c r="DG90" s="11">
        <v>1</v>
      </c>
      <c r="DH90" s="11">
        <v>0.97</v>
      </c>
      <c r="DI90" s="11">
        <v>2.11</v>
      </c>
      <c r="DJ90" s="42">
        <f t="shared" si="197"/>
        <v>3.0467</v>
      </c>
      <c r="DK90" s="11">
        <v>0.9</v>
      </c>
      <c r="DL90" s="9">
        <v>0.5</v>
      </c>
      <c r="DM90" s="43">
        <f t="shared" si="198"/>
        <v>4613.53402575</v>
      </c>
      <c r="DV90" s="11">
        <v>2171</v>
      </c>
      <c r="DW90" s="12">
        <v>1.55</v>
      </c>
      <c r="DX90" s="11">
        <v>1</v>
      </c>
      <c r="DY90" s="11">
        <v>0</v>
      </c>
      <c r="DZ90" s="13">
        <f t="shared" si="199"/>
        <v>3365.05</v>
      </c>
      <c r="EA90" s="11">
        <v>1</v>
      </c>
      <c r="EB90" s="11">
        <v>0.97</v>
      </c>
      <c r="EC90" s="11">
        <v>2.91</v>
      </c>
      <c r="ED90" s="42">
        <f t="shared" si="200"/>
        <v>3.8227</v>
      </c>
      <c r="EE90" s="11">
        <v>0.9</v>
      </c>
      <c r="EF90" s="9">
        <v>0.5</v>
      </c>
      <c r="EG90" s="43">
        <f t="shared" si="201"/>
        <v>5788.60948575</v>
      </c>
    </row>
    <row r="91" s="1" customFormat="1" customHeight="1" spans="6:137">
      <c r="F91" s="11">
        <v>2171</v>
      </c>
      <c r="G91" s="12">
        <v>12.18</v>
      </c>
      <c r="H91" s="11">
        <v>1</v>
      </c>
      <c r="I91" s="11">
        <v>0</v>
      </c>
      <c r="J91" s="13">
        <f t="shared" si="181"/>
        <v>26442.78</v>
      </c>
      <c r="K91" s="11">
        <v>1</v>
      </c>
      <c r="L91" s="11">
        <v>0.97</v>
      </c>
      <c r="M91" s="11">
        <v>2.11</v>
      </c>
      <c r="N91" s="42">
        <f t="shared" si="182"/>
        <v>3.0467</v>
      </c>
      <c r="O91" s="11">
        <v>0.9</v>
      </c>
      <c r="P91" s="9">
        <v>0.5</v>
      </c>
      <c r="Q91" s="43">
        <f t="shared" si="183"/>
        <v>36253.4480217</v>
      </c>
      <c r="Z91" s="11">
        <v>2171</v>
      </c>
      <c r="AA91" s="12">
        <v>12.18</v>
      </c>
      <c r="AB91" s="11">
        <v>1</v>
      </c>
      <c r="AC91" s="11">
        <v>0</v>
      </c>
      <c r="AD91" s="13">
        <f t="shared" si="184"/>
        <v>26442.78</v>
      </c>
      <c r="AE91" s="11">
        <v>1</v>
      </c>
      <c r="AF91" s="11">
        <v>0.97</v>
      </c>
      <c r="AG91" s="11">
        <v>2.11</v>
      </c>
      <c r="AH91" s="42">
        <f t="shared" si="185"/>
        <v>3.0467</v>
      </c>
      <c r="AI91" s="11">
        <v>0.9</v>
      </c>
      <c r="AJ91" s="9">
        <v>0.5</v>
      </c>
      <c r="AK91" s="43">
        <f t="shared" si="186"/>
        <v>36253.4480217</v>
      </c>
      <c r="AT91" s="11">
        <v>2171</v>
      </c>
      <c r="AU91" s="12">
        <v>12.18</v>
      </c>
      <c r="AV91" s="11">
        <v>1</v>
      </c>
      <c r="AW91" s="11">
        <v>0</v>
      </c>
      <c r="AX91" s="13">
        <f t="shared" si="187"/>
        <v>26442.78</v>
      </c>
      <c r="AY91" s="11">
        <v>1</v>
      </c>
      <c r="AZ91" s="11">
        <v>0.97</v>
      </c>
      <c r="BA91" s="11">
        <v>2.11</v>
      </c>
      <c r="BB91" s="42">
        <f t="shared" si="188"/>
        <v>3.0467</v>
      </c>
      <c r="BC91" s="11">
        <v>0.9</v>
      </c>
      <c r="BD91" s="9">
        <v>0.5</v>
      </c>
      <c r="BE91" s="43">
        <f t="shared" si="189"/>
        <v>36253.4480217</v>
      </c>
      <c r="BN91" s="11">
        <v>2171</v>
      </c>
      <c r="BO91" s="12">
        <v>12.18</v>
      </c>
      <c r="BP91" s="11">
        <v>1</v>
      </c>
      <c r="BQ91" s="11">
        <v>0</v>
      </c>
      <c r="BR91" s="13">
        <f t="shared" si="190"/>
        <v>26442.78</v>
      </c>
      <c r="BS91" s="11">
        <v>1</v>
      </c>
      <c r="BT91" s="11">
        <v>0.97</v>
      </c>
      <c r="BU91" s="11">
        <v>2.11</v>
      </c>
      <c r="BV91" s="42">
        <f t="shared" si="191"/>
        <v>3.0467</v>
      </c>
      <c r="BW91" s="11">
        <v>0.9</v>
      </c>
      <c r="BX91" s="9">
        <v>0.5</v>
      </c>
      <c r="BY91" s="43">
        <f t="shared" si="192"/>
        <v>36253.4480217</v>
      </c>
      <c r="CH91" s="11">
        <v>2171</v>
      </c>
      <c r="CI91" s="12">
        <v>12.18</v>
      </c>
      <c r="CJ91" s="11">
        <v>1</v>
      </c>
      <c r="CK91" s="11">
        <v>0</v>
      </c>
      <c r="CL91" s="13">
        <f t="shared" si="193"/>
        <v>26442.78</v>
      </c>
      <c r="CM91" s="11">
        <v>1</v>
      </c>
      <c r="CN91" s="11">
        <v>0.97</v>
      </c>
      <c r="CO91" s="11">
        <v>2.11</v>
      </c>
      <c r="CP91" s="42">
        <f t="shared" si="194"/>
        <v>3.0467</v>
      </c>
      <c r="CQ91" s="11">
        <v>0.9</v>
      </c>
      <c r="CR91" s="9">
        <v>0.5</v>
      </c>
      <c r="CS91" s="43">
        <f t="shared" si="195"/>
        <v>36253.4480217</v>
      </c>
      <c r="DB91" s="11">
        <v>2171</v>
      </c>
      <c r="DC91" s="12">
        <v>12.18</v>
      </c>
      <c r="DD91" s="11">
        <v>1</v>
      </c>
      <c r="DE91" s="11">
        <v>0</v>
      </c>
      <c r="DF91" s="13">
        <f t="shared" si="196"/>
        <v>26442.78</v>
      </c>
      <c r="DG91" s="11">
        <v>1</v>
      </c>
      <c r="DH91" s="11">
        <v>0.97</v>
      </c>
      <c r="DI91" s="11">
        <v>2.11</v>
      </c>
      <c r="DJ91" s="42">
        <f t="shared" si="197"/>
        <v>3.0467</v>
      </c>
      <c r="DK91" s="11">
        <v>0.9</v>
      </c>
      <c r="DL91" s="9">
        <v>0.5</v>
      </c>
      <c r="DM91" s="43">
        <f t="shared" si="198"/>
        <v>36253.4480217</v>
      </c>
      <c r="DV91" s="11">
        <v>2171</v>
      </c>
      <c r="DW91" s="12">
        <v>12.18</v>
      </c>
      <c r="DX91" s="11">
        <v>1</v>
      </c>
      <c r="DY91" s="11">
        <v>0</v>
      </c>
      <c r="DZ91" s="13">
        <f t="shared" si="199"/>
        <v>26442.78</v>
      </c>
      <c r="EA91" s="11">
        <v>1</v>
      </c>
      <c r="EB91" s="11">
        <v>0.97</v>
      </c>
      <c r="EC91" s="11">
        <v>2.91</v>
      </c>
      <c r="ED91" s="42">
        <f t="shared" si="200"/>
        <v>3.8227</v>
      </c>
      <c r="EE91" s="11">
        <v>0.9</v>
      </c>
      <c r="EF91" s="9">
        <v>0.5</v>
      </c>
      <c r="EG91" s="43">
        <f t="shared" si="201"/>
        <v>45487.2667977</v>
      </c>
    </row>
    <row r="92" s="1" customFormat="1" customHeight="1" spans="6:137">
      <c r="F92" s="44" t="s">
        <v>31</v>
      </c>
      <c r="G92" s="45"/>
      <c r="H92" s="45"/>
      <c r="I92" s="45"/>
      <c r="J92" s="45"/>
      <c r="K92" s="45"/>
      <c r="L92" s="45"/>
      <c r="M92" s="46">
        <f>SUM(Q81:Q91)</f>
        <v>94300.63548633</v>
      </c>
      <c r="N92" s="46"/>
      <c r="O92" s="46"/>
      <c r="P92" s="46"/>
      <c r="Q92" s="46"/>
      <c r="R92" s="1"/>
      <c r="S92" s="1"/>
      <c r="T92" s="1"/>
      <c r="U92" s="1"/>
      <c r="V92" s="1"/>
      <c r="W92" s="1"/>
      <c r="X92" s="1"/>
      <c r="Y92" s="1"/>
      <c r="Z92" s="44" t="s">
        <v>31</v>
      </c>
      <c r="AA92" s="45"/>
      <c r="AB92" s="45"/>
      <c r="AC92" s="45"/>
      <c r="AD92" s="45"/>
      <c r="AE92" s="45"/>
      <c r="AF92" s="45"/>
      <c r="AG92" s="46">
        <f>SUM(AK81:AK91)</f>
        <v>94300.63548633</v>
      </c>
      <c r="AH92" s="46"/>
      <c r="AI92" s="46"/>
      <c r="AJ92" s="46"/>
      <c r="AK92" s="46"/>
      <c r="AL92" s="1"/>
      <c r="AM92" s="1"/>
      <c r="AN92" s="1"/>
      <c r="AO92" s="1"/>
      <c r="AP92" s="1"/>
      <c r="AQ92" s="1"/>
      <c r="AR92" s="1"/>
      <c r="AS92" s="1"/>
      <c r="AT92" s="44" t="s">
        <v>31</v>
      </c>
      <c r="AU92" s="45"/>
      <c r="AV92" s="45"/>
      <c r="AW92" s="45"/>
      <c r="AX92" s="45"/>
      <c r="AY92" s="45"/>
      <c r="AZ92" s="45"/>
      <c r="BA92" s="46">
        <f>SUM(BE81:BE91)</f>
        <v>94300.63548633</v>
      </c>
      <c r="BB92" s="46"/>
      <c r="BC92" s="46"/>
      <c r="BD92" s="46"/>
      <c r="BE92" s="46"/>
      <c r="BF92" s="1"/>
      <c r="BG92" s="1"/>
      <c r="BH92" s="1"/>
      <c r="BI92" s="1"/>
      <c r="BJ92" s="1"/>
      <c r="BK92" s="1"/>
      <c r="BL92" s="1"/>
      <c r="BM92" s="1"/>
      <c r="BN92" s="44" t="s">
        <v>31</v>
      </c>
      <c r="BO92" s="45"/>
      <c r="BP92" s="45"/>
      <c r="BQ92" s="45"/>
      <c r="BR92" s="45"/>
      <c r="BS92" s="45"/>
      <c r="BT92" s="45"/>
      <c r="BU92" s="46">
        <f>SUM(BY81:BY91)</f>
        <v>94300.63548633</v>
      </c>
      <c r="BV92" s="46"/>
      <c r="BW92" s="46"/>
      <c r="BX92" s="46"/>
      <c r="BY92" s="46"/>
      <c r="BZ92" s="1"/>
      <c r="CA92" s="1"/>
      <c r="CB92" s="1"/>
      <c r="CC92" s="1"/>
      <c r="CD92" s="1"/>
      <c r="CE92" s="1"/>
      <c r="CF92" s="1"/>
      <c r="CG92" s="1"/>
      <c r="CH92" s="44" t="s">
        <v>31</v>
      </c>
      <c r="CI92" s="45"/>
      <c r="CJ92" s="45"/>
      <c r="CK92" s="45"/>
      <c r="CL92" s="45"/>
      <c r="CM92" s="45"/>
      <c r="CN92" s="45"/>
      <c r="CO92" s="46">
        <f>SUM(CS81:CS91)</f>
        <v>94300.63548633</v>
      </c>
      <c r="CP92" s="46"/>
      <c r="CQ92" s="46"/>
      <c r="CR92" s="46"/>
      <c r="CS92" s="46"/>
      <c r="CT92" s="1"/>
      <c r="CU92" s="1"/>
      <c r="CV92" s="1"/>
      <c r="CW92" s="1"/>
      <c r="CX92" s="1"/>
      <c r="CY92" s="1"/>
      <c r="CZ92" s="1"/>
      <c r="DA92" s="1"/>
      <c r="DB92" s="44" t="s">
        <v>31</v>
      </c>
      <c r="DC92" s="45"/>
      <c r="DD92" s="45"/>
      <c r="DE92" s="45"/>
      <c r="DF92" s="45"/>
      <c r="DG92" s="45"/>
      <c r="DH92" s="45"/>
      <c r="DI92" s="46">
        <f>SUM(DM81:DM91)</f>
        <v>94300.63548633</v>
      </c>
      <c r="DJ92" s="46"/>
      <c r="DK92" s="46"/>
      <c r="DL92" s="46"/>
      <c r="DM92" s="46"/>
      <c r="DN92" s="1"/>
      <c r="DO92" s="1"/>
      <c r="DP92" s="1"/>
      <c r="DQ92" s="1"/>
      <c r="DR92" s="1"/>
      <c r="DS92" s="1"/>
      <c r="DT92" s="1"/>
      <c r="DU92" s="1"/>
      <c r="DV92" s="44" t="s">
        <v>31</v>
      </c>
      <c r="DW92" s="45"/>
      <c r="DX92" s="45"/>
      <c r="DY92" s="45"/>
      <c r="DZ92" s="45"/>
      <c r="EA92" s="45"/>
      <c r="EB92" s="45"/>
      <c r="EC92" s="46">
        <f>SUM(EG81:EG91)</f>
        <v>118319.17788873</v>
      </c>
      <c r="ED92" s="46"/>
      <c r="EE92" s="46"/>
      <c r="EF92" s="46"/>
      <c r="EG92" s="46"/>
    </row>
    <row r="93" s="1" customFormat="1" customHeight="1" spans="6:137">
      <c r="F93" s="45"/>
      <c r="G93" s="45"/>
      <c r="H93" s="45"/>
      <c r="I93" s="45"/>
      <c r="J93" s="45"/>
      <c r="K93" s="45"/>
      <c r="L93" s="45"/>
      <c r="M93" s="46"/>
      <c r="N93" s="46"/>
      <c r="O93" s="46"/>
      <c r="P93" s="46"/>
      <c r="Q93" s="46"/>
      <c r="R93" s="1"/>
      <c r="S93" s="1"/>
      <c r="T93" s="1"/>
      <c r="U93" s="1"/>
      <c r="V93" s="1"/>
      <c r="W93" s="1"/>
      <c r="X93" s="1"/>
      <c r="Y93" s="1"/>
      <c r="Z93" s="45"/>
      <c r="AA93" s="45"/>
      <c r="AB93" s="45"/>
      <c r="AC93" s="45"/>
      <c r="AD93" s="45"/>
      <c r="AE93" s="45"/>
      <c r="AF93" s="45"/>
      <c r="AG93" s="46"/>
      <c r="AH93" s="46"/>
      <c r="AI93" s="46"/>
      <c r="AJ93" s="46"/>
      <c r="AK93" s="46"/>
      <c r="AL93" s="1"/>
      <c r="AM93" s="1"/>
      <c r="AN93" s="1"/>
      <c r="AO93" s="1"/>
      <c r="AP93" s="1"/>
      <c r="AQ93" s="1"/>
      <c r="AR93" s="1"/>
      <c r="AS93" s="1"/>
      <c r="AT93" s="45"/>
      <c r="AU93" s="45"/>
      <c r="AV93" s="45"/>
      <c r="AW93" s="45"/>
      <c r="AX93" s="45"/>
      <c r="AY93" s="45"/>
      <c r="AZ93" s="45"/>
      <c r="BA93" s="46"/>
      <c r="BB93" s="46"/>
      <c r="BC93" s="46"/>
      <c r="BD93" s="46"/>
      <c r="BE93" s="46"/>
      <c r="BF93" s="1"/>
      <c r="BG93" s="1"/>
      <c r="BH93" s="1"/>
      <c r="BI93" s="1"/>
      <c r="BJ93" s="1"/>
      <c r="BK93" s="1"/>
      <c r="BL93" s="1"/>
      <c r="BM93" s="1"/>
      <c r="BN93" s="45"/>
      <c r="BO93" s="45"/>
      <c r="BP93" s="45"/>
      <c r="BQ93" s="45"/>
      <c r="BR93" s="45"/>
      <c r="BS93" s="45"/>
      <c r="BT93" s="45"/>
      <c r="BU93" s="46"/>
      <c r="BV93" s="46"/>
      <c r="BW93" s="46"/>
      <c r="BX93" s="46"/>
      <c r="BY93" s="46"/>
      <c r="BZ93" s="1"/>
      <c r="CA93" s="1"/>
      <c r="CB93" s="1"/>
      <c r="CC93" s="1"/>
      <c r="CD93" s="1"/>
      <c r="CE93" s="1"/>
      <c r="CF93" s="1"/>
      <c r="CG93" s="1"/>
      <c r="CH93" s="45"/>
      <c r="CI93" s="45"/>
      <c r="CJ93" s="45"/>
      <c r="CK93" s="45"/>
      <c r="CL93" s="45"/>
      <c r="CM93" s="45"/>
      <c r="CN93" s="45"/>
      <c r="CO93" s="46"/>
      <c r="CP93" s="46"/>
      <c r="CQ93" s="46"/>
      <c r="CR93" s="46"/>
      <c r="CS93" s="46"/>
      <c r="CT93" s="1"/>
      <c r="CU93" s="1"/>
      <c r="CV93" s="1"/>
      <c r="CW93" s="1"/>
      <c r="CX93" s="1"/>
      <c r="CY93" s="1"/>
      <c r="CZ93" s="1"/>
      <c r="DA93" s="1"/>
      <c r="DB93" s="45"/>
      <c r="DC93" s="45"/>
      <c r="DD93" s="45"/>
      <c r="DE93" s="45"/>
      <c r="DF93" s="45"/>
      <c r="DG93" s="45"/>
      <c r="DH93" s="45"/>
      <c r="DI93" s="46"/>
      <c r="DJ93" s="46"/>
      <c r="DK93" s="46"/>
      <c r="DL93" s="46"/>
      <c r="DM93" s="46"/>
      <c r="DN93" s="1"/>
      <c r="DO93" s="1"/>
      <c r="DP93" s="1"/>
      <c r="DQ93" s="1"/>
      <c r="DR93" s="1"/>
      <c r="DS93" s="1"/>
      <c r="DT93" s="1"/>
      <c r="DU93" s="1"/>
      <c r="DV93" s="45"/>
      <c r="DW93" s="45"/>
      <c r="DX93" s="45"/>
      <c r="DY93" s="45"/>
      <c r="DZ93" s="45"/>
      <c r="EA93" s="45"/>
      <c r="EB93" s="45"/>
      <c r="EC93" s="46"/>
      <c r="ED93" s="46"/>
      <c r="EE93" s="46"/>
      <c r="EF93" s="46"/>
      <c r="EG93" s="46"/>
    </row>
    <row r="94" s="1" customFormat="1" customHeight="1" spans="6:137">
      <c r="F94" s="45"/>
      <c r="G94" s="45"/>
      <c r="H94" s="45"/>
      <c r="I94" s="45"/>
      <c r="J94" s="45"/>
      <c r="K94" s="45"/>
      <c r="L94" s="45"/>
      <c r="M94" s="46"/>
      <c r="N94" s="46"/>
      <c r="O94" s="46"/>
      <c r="P94" s="46"/>
      <c r="Q94" s="46"/>
      <c r="R94" s="1"/>
      <c r="S94" s="1"/>
      <c r="T94" s="1"/>
      <c r="U94" s="1"/>
      <c r="V94" s="1"/>
      <c r="W94" s="1"/>
      <c r="X94" s="1"/>
      <c r="Y94" s="1"/>
      <c r="Z94" s="45"/>
      <c r="AA94" s="45"/>
      <c r="AB94" s="45"/>
      <c r="AC94" s="45"/>
      <c r="AD94" s="45"/>
      <c r="AE94" s="45"/>
      <c r="AF94" s="45"/>
      <c r="AG94" s="46"/>
      <c r="AH94" s="46"/>
      <c r="AI94" s="46"/>
      <c r="AJ94" s="46"/>
      <c r="AK94" s="46"/>
      <c r="AL94" s="1"/>
      <c r="AM94" s="1"/>
      <c r="AN94" s="1"/>
      <c r="AO94" s="1"/>
      <c r="AP94" s="1"/>
      <c r="AQ94" s="1"/>
      <c r="AR94" s="1"/>
      <c r="AS94" s="1"/>
      <c r="AT94" s="45"/>
      <c r="AU94" s="45"/>
      <c r="AV94" s="45"/>
      <c r="AW94" s="45"/>
      <c r="AX94" s="45"/>
      <c r="AY94" s="45"/>
      <c r="AZ94" s="45"/>
      <c r="BA94" s="46"/>
      <c r="BB94" s="46"/>
      <c r="BC94" s="46"/>
      <c r="BD94" s="46"/>
      <c r="BE94" s="46"/>
      <c r="BF94" s="1"/>
      <c r="BG94" s="1"/>
      <c r="BH94" s="1"/>
      <c r="BI94" s="1"/>
      <c r="BJ94" s="1"/>
      <c r="BK94" s="1"/>
      <c r="BL94" s="1"/>
      <c r="BM94" s="1"/>
      <c r="BN94" s="45"/>
      <c r="BO94" s="45"/>
      <c r="BP94" s="45"/>
      <c r="BQ94" s="45"/>
      <c r="BR94" s="45"/>
      <c r="BS94" s="45"/>
      <c r="BT94" s="45"/>
      <c r="BU94" s="46"/>
      <c r="BV94" s="46"/>
      <c r="BW94" s="46"/>
      <c r="BX94" s="46"/>
      <c r="BY94" s="46"/>
      <c r="BZ94" s="1"/>
      <c r="CA94" s="1"/>
      <c r="CB94" s="1"/>
      <c r="CC94" s="1"/>
      <c r="CD94" s="1"/>
      <c r="CE94" s="1"/>
      <c r="CF94" s="1"/>
      <c r="CG94" s="1"/>
      <c r="CH94" s="45"/>
      <c r="CI94" s="45"/>
      <c r="CJ94" s="45"/>
      <c r="CK94" s="45"/>
      <c r="CL94" s="45"/>
      <c r="CM94" s="45"/>
      <c r="CN94" s="45"/>
      <c r="CO94" s="46"/>
      <c r="CP94" s="46"/>
      <c r="CQ94" s="46"/>
      <c r="CR94" s="46"/>
      <c r="CS94" s="46"/>
      <c r="CT94" s="1"/>
      <c r="CU94" s="1"/>
      <c r="CV94" s="1"/>
      <c r="CW94" s="1"/>
      <c r="CX94" s="1"/>
      <c r="CY94" s="1"/>
      <c r="CZ94" s="1"/>
      <c r="DA94" s="1"/>
      <c r="DB94" s="45"/>
      <c r="DC94" s="45"/>
      <c r="DD94" s="45"/>
      <c r="DE94" s="45"/>
      <c r="DF94" s="45"/>
      <c r="DG94" s="45"/>
      <c r="DH94" s="45"/>
      <c r="DI94" s="46"/>
      <c r="DJ94" s="46"/>
      <c r="DK94" s="46"/>
      <c r="DL94" s="46"/>
      <c r="DM94" s="46"/>
      <c r="DN94" s="1"/>
      <c r="DO94" s="1"/>
      <c r="DP94" s="1"/>
      <c r="DQ94" s="1"/>
      <c r="DR94" s="1"/>
      <c r="DS94" s="1"/>
      <c r="DT94" s="1"/>
      <c r="DU94" s="1"/>
      <c r="DV94" s="45"/>
      <c r="DW94" s="45"/>
      <c r="DX94" s="45"/>
      <c r="DY94" s="45"/>
      <c r="DZ94" s="45"/>
      <c r="EA94" s="45"/>
      <c r="EB94" s="45"/>
      <c r="EC94" s="46"/>
      <c r="ED94" s="46"/>
      <c r="EE94" s="46"/>
      <c r="EF94" s="46"/>
      <c r="EG94" s="46"/>
    </row>
    <row r="95" s="1" customFormat="1" customHeight="1" spans="6:137">
      <c r="F95" s="35" t="s">
        <v>32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1"/>
      <c r="S95" s="1"/>
      <c r="T95" s="1"/>
      <c r="U95" s="1"/>
      <c r="V95" s="1"/>
      <c r="W95" s="1"/>
      <c r="X95" s="1"/>
      <c r="Y95" s="1"/>
      <c r="Z95" s="35" t="s">
        <v>32</v>
      </c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1"/>
      <c r="AM95" s="1"/>
      <c r="AN95" s="1"/>
      <c r="AO95" s="1"/>
      <c r="AP95" s="1"/>
      <c r="AQ95" s="1"/>
      <c r="AR95" s="1"/>
      <c r="AS95" s="1"/>
      <c r="AT95" s="35" t="s">
        <v>32</v>
      </c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1"/>
      <c r="BG95" s="1"/>
      <c r="BH95" s="1"/>
      <c r="BI95" s="1"/>
      <c r="BJ95" s="1"/>
      <c r="BK95" s="1"/>
      <c r="BL95" s="1"/>
      <c r="BM95" s="1"/>
      <c r="BN95" s="35" t="s">
        <v>32</v>
      </c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1"/>
      <c r="CA95" s="1"/>
      <c r="CB95" s="1"/>
      <c r="CC95" s="1"/>
      <c r="CD95" s="1"/>
      <c r="CE95" s="1"/>
      <c r="CF95" s="1"/>
      <c r="CG95" s="1"/>
      <c r="CH95" s="35" t="s">
        <v>32</v>
      </c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1"/>
      <c r="CU95" s="1"/>
      <c r="CV95" s="1"/>
      <c r="CW95" s="1"/>
      <c r="CX95" s="1"/>
      <c r="CY95" s="1"/>
      <c r="CZ95" s="1"/>
      <c r="DA95" s="1"/>
      <c r="DB95" s="35" t="s">
        <v>32</v>
      </c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1"/>
      <c r="DO95" s="1"/>
      <c r="DP95" s="1"/>
      <c r="DQ95" s="1"/>
      <c r="DR95" s="1"/>
      <c r="DS95" s="1"/>
      <c r="DT95" s="1"/>
      <c r="DU95" s="1"/>
      <c r="DV95" s="35" t="s">
        <v>32</v>
      </c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</row>
    <row r="96" s="1" customFormat="1" customHeight="1" spans="6:137">
      <c r="F96" s="13" t="s">
        <v>8</v>
      </c>
      <c r="G96" s="13"/>
      <c r="H96" s="13"/>
      <c r="I96" s="13"/>
      <c r="J96" s="13"/>
      <c r="K96" s="8" t="s">
        <v>53</v>
      </c>
      <c r="L96" s="8"/>
      <c r="M96" s="8"/>
      <c r="N96" s="8"/>
      <c r="O96" s="9" t="s">
        <v>38</v>
      </c>
      <c r="P96" s="9"/>
      <c r="Q96" s="41" t="s">
        <v>13</v>
      </c>
      <c r="Z96" s="13" t="s">
        <v>8</v>
      </c>
      <c r="AA96" s="13"/>
      <c r="AB96" s="13"/>
      <c r="AC96" s="13"/>
      <c r="AD96" s="13"/>
      <c r="AE96" s="8" t="s">
        <v>53</v>
      </c>
      <c r="AF96" s="8"/>
      <c r="AG96" s="8"/>
      <c r="AH96" s="8"/>
      <c r="AI96" s="9" t="s">
        <v>38</v>
      </c>
      <c r="AJ96" s="9"/>
      <c r="AK96" s="41" t="s">
        <v>13</v>
      </c>
      <c r="AT96" s="13" t="s">
        <v>8</v>
      </c>
      <c r="AU96" s="13"/>
      <c r="AV96" s="13"/>
      <c r="AW96" s="13"/>
      <c r="AX96" s="13"/>
      <c r="AY96" s="8" t="s">
        <v>53</v>
      </c>
      <c r="AZ96" s="8"/>
      <c r="BA96" s="8"/>
      <c r="BB96" s="8"/>
      <c r="BC96" s="9" t="s">
        <v>38</v>
      </c>
      <c r="BD96" s="9"/>
      <c r="BE96" s="41" t="s">
        <v>13</v>
      </c>
      <c r="BN96" s="13" t="s">
        <v>8</v>
      </c>
      <c r="BO96" s="13"/>
      <c r="BP96" s="13"/>
      <c r="BQ96" s="13"/>
      <c r="BR96" s="13"/>
      <c r="BS96" s="8" t="s">
        <v>53</v>
      </c>
      <c r="BT96" s="8"/>
      <c r="BU96" s="8"/>
      <c r="BV96" s="8"/>
      <c r="BW96" s="9" t="s">
        <v>38</v>
      </c>
      <c r="BX96" s="9"/>
      <c r="BY96" s="41" t="s">
        <v>13</v>
      </c>
      <c r="CH96" s="13" t="s">
        <v>8</v>
      </c>
      <c r="CI96" s="13"/>
      <c r="CJ96" s="13"/>
      <c r="CK96" s="13"/>
      <c r="CL96" s="13"/>
      <c r="CM96" s="8" t="s">
        <v>53</v>
      </c>
      <c r="CN96" s="8"/>
      <c r="CO96" s="8"/>
      <c r="CP96" s="8"/>
      <c r="CQ96" s="9" t="s">
        <v>38</v>
      </c>
      <c r="CR96" s="9"/>
      <c r="CS96" s="41" t="s">
        <v>13</v>
      </c>
      <c r="DB96" s="13" t="s">
        <v>8</v>
      </c>
      <c r="DC96" s="13"/>
      <c r="DD96" s="13"/>
      <c r="DE96" s="13"/>
      <c r="DF96" s="13"/>
      <c r="DG96" s="8" t="s">
        <v>53</v>
      </c>
      <c r="DH96" s="8"/>
      <c r="DI96" s="8"/>
      <c r="DJ96" s="8"/>
      <c r="DK96" s="9" t="s">
        <v>38</v>
      </c>
      <c r="DL96" s="9"/>
      <c r="DM96" s="41" t="s">
        <v>13</v>
      </c>
      <c r="DV96" s="13" t="s">
        <v>8</v>
      </c>
      <c r="DW96" s="13"/>
      <c r="DX96" s="13"/>
      <c r="DY96" s="13"/>
      <c r="DZ96" s="13"/>
      <c r="EA96" s="8" t="s">
        <v>53</v>
      </c>
      <c r="EB96" s="8"/>
      <c r="EC96" s="8"/>
      <c r="ED96" s="8"/>
      <c r="EE96" s="9" t="s">
        <v>38</v>
      </c>
      <c r="EF96" s="9"/>
      <c r="EG96" s="41" t="s">
        <v>13</v>
      </c>
    </row>
    <row r="97" s="1" customFormat="1" customHeight="1" spans="1:139">
      <c r="F97" s="13" t="s">
        <v>54</v>
      </c>
      <c r="G97" s="13" t="s">
        <v>55</v>
      </c>
      <c r="H97" s="13" t="s">
        <v>56</v>
      </c>
      <c r="I97" s="13" t="s">
        <v>57</v>
      </c>
      <c r="J97" s="13" t="s">
        <v>8</v>
      </c>
      <c r="K97" s="8" t="s">
        <v>58</v>
      </c>
      <c r="L97" s="8" t="s">
        <v>26</v>
      </c>
      <c r="M97" s="8" t="s">
        <v>27</v>
      </c>
      <c r="N97" s="42" t="s">
        <v>28</v>
      </c>
      <c r="O97" s="9" t="s">
        <v>59</v>
      </c>
      <c r="P97" s="9" t="s">
        <v>60</v>
      </c>
      <c r="Q97" s="41"/>
      <c r="R97" s="1"/>
      <c r="S97" s="1"/>
      <c r="T97" s="1"/>
      <c r="U97" s="1"/>
      <c r="V97" s="1"/>
      <c r="W97" s="1"/>
      <c r="X97" s="1"/>
      <c r="Y97" s="1"/>
      <c r="Z97" s="13" t="s">
        <v>54</v>
      </c>
      <c r="AA97" s="13" t="s">
        <v>55</v>
      </c>
      <c r="AB97" s="13" t="s">
        <v>56</v>
      </c>
      <c r="AC97" s="13" t="s">
        <v>57</v>
      </c>
      <c r="AD97" s="13" t="s">
        <v>8</v>
      </c>
      <c r="AE97" s="8" t="s">
        <v>58</v>
      </c>
      <c r="AF97" s="8" t="s">
        <v>26</v>
      </c>
      <c r="AG97" s="8" t="s">
        <v>27</v>
      </c>
      <c r="AH97" s="42" t="s">
        <v>28</v>
      </c>
      <c r="AI97" s="9" t="s">
        <v>59</v>
      </c>
      <c r="AJ97" s="9" t="s">
        <v>60</v>
      </c>
      <c r="AK97" s="41"/>
      <c r="AL97" s="1"/>
      <c r="AM97" s="1"/>
      <c r="AN97" s="1"/>
      <c r="AO97" s="1"/>
      <c r="AP97" s="1"/>
      <c r="AQ97" s="1"/>
      <c r="AR97" s="1"/>
      <c r="AS97" s="1"/>
      <c r="AT97" s="13" t="s">
        <v>54</v>
      </c>
      <c r="AU97" s="13" t="s">
        <v>55</v>
      </c>
      <c r="AV97" s="13" t="s">
        <v>56</v>
      </c>
      <c r="AW97" s="13" t="s">
        <v>57</v>
      </c>
      <c r="AX97" s="13" t="s">
        <v>8</v>
      </c>
      <c r="AY97" s="8" t="s">
        <v>58</v>
      </c>
      <c r="AZ97" s="8" t="s">
        <v>26</v>
      </c>
      <c r="BA97" s="8" t="s">
        <v>27</v>
      </c>
      <c r="BB97" s="42" t="s">
        <v>28</v>
      </c>
      <c r="BC97" s="9" t="s">
        <v>59</v>
      </c>
      <c r="BD97" s="9" t="s">
        <v>60</v>
      </c>
      <c r="BE97" s="41"/>
      <c r="BF97" s="1"/>
      <c r="BG97" s="1"/>
      <c r="BH97" s="1"/>
      <c r="BI97" s="1"/>
      <c r="BJ97" s="1"/>
      <c r="BK97" s="1"/>
      <c r="BL97" s="1"/>
      <c r="BM97" s="1"/>
      <c r="BN97" s="13" t="s">
        <v>54</v>
      </c>
      <c r="BO97" s="13" t="s">
        <v>55</v>
      </c>
      <c r="BP97" s="13" t="s">
        <v>56</v>
      </c>
      <c r="BQ97" s="13" t="s">
        <v>57</v>
      </c>
      <c r="BR97" s="13" t="s">
        <v>8</v>
      </c>
      <c r="BS97" s="8" t="s">
        <v>58</v>
      </c>
      <c r="BT97" s="8" t="s">
        <v>26</v>
      </c>
      <c r="BU97" s="8" t="s">
        <v>27</v>
      </c>
      <c r="BV97" s="42" t="s">
        <v>28</v>
      </c>
      <c r="BW97" s="9" t="s">
        <v>59</v>
      </c>
      <c r="BX97" s="9" t="s">
        <v>60</v>
      </c>
      <c r="BY97" s="41"/>
      <c r="BZ97" s="1"/>
      <c r="CA97" s="1"/>
      <c r="CB97" s="1"/>
      <c r="CC97" s="1"/>
      <c r="CD97" s="1"/>
      <c r="CE97" s="1"/>
      <c r="CF97" s="1"/>
      <c r="CG97" s="1"/>
      <c r="CH97" s="13" t="s">
        <v>54</v>
      </c>
      <c r="CI97" s="13" t="s">
        <v>55</v>
      </c>
      <c r="CJ97" s="13" t="s">
        <v>56</v>
      </c>
      <c r="CK97" s="13" t="s">
        <v>57</v>
      </c>
      <c r="CL97" s="13" t="s">
        <v>8</v>
      </c>
      <c r="CM97" s="8" t="s">
        <v>58</v>
      </c>
      <c r="CN97" s="8" t="s">
        <v>26</v>
      </c>
      <c r="CO97" s="8" t="s">
        <v>27</v>
      </c>
      <c r="CP97" s="42" t="s">
        <v>28</v>
      </c>
      <c r="CQ97" s="9" t="s">
        <v>59</v>
      </c>
      <c r="CR97" s="9" t="s">
        <v>60</v>
      </c>
      <c r="CS97" s="41"/>
      <c r="CT97" s="1"/>
      <c r="CU97" s="1"/>
      <c r="CV97" s="1"/>
      <c r="CW97" s="1"/>
      <c r="CX97" s="1"/>
      <c r="CY97" s="1"/>
      <c r="CZ97" s="1"/>
      <c r="DA97" s="1"/>
      <c r="DB97" s="13" t="s">
        <v>54</v>
      </c>
      <c r="DC97" s="13" t="s">
        <v>55</v>
      </c>
      <c r="DD97" s="13" t="s">
        <v>56</v>
      </c>
      <c r="DE97" s="13" t="s">
        <v>57</v>
      </c>
      <c r="DF97" s="13" t="s">
        <v>8</v>
      </c>
      <c r="DG97" s="8" t="s">
        <v>58</v>
      </c>
      <c r="DH97" s="8" t="s">
        <v>26</v>
      </c>
      <c r="DI97" s="8" t="s">
        <v>27</v>
      </c>
      <c r="DJ97" s="42" t="s">
        <v>28</v>
      </c>
      <c r="DK97" s="9" t="s">
        <v>59</v>
      </c>
      <c r="DL97" s="9" t="s">
        <v>60</v>
      </c>
      <c r="DM97" s="41"/>
      <c r="DN97" s="1"/>
      <c r="DO97" s="1"/>
      <c r="DP97" s="1"/>
      <c r="DQ97" s="1"/>
      <c r="DR97" s="1"/>
      <c r="DS97" s="1"/>
      <c r="DT97" s="1"/>
      <c r="DU97" s="1"/>
      <c r="DV97" s="13" t="s">
        <v>54</v>
      </c>
      <c r="DW97" s="13" t="s">
        <v>55</v>
      </c>
      <c r="DX97" s="13" t="s">
        <v>56</v>
      </c>
      <c r="DY97" s="13" t="s">
        <v>57</v>
      </c>
      <c r="DZ97" s="13" t="s">
        <v>8</v>
      </c>
      <c r="EA97" s="8" t="s">
        <v>58</v>
      </c>
      <c r="EB97" s="8" t="s">
        <v>26</v>
      </c>
      <c r="EC97" s="8" t="s">
        <v>27</v>
      </c>
      <c r="ED97" s="42" t="s">
        <v>28</v>
      </c>
      <c r="EE97" s="9" t="s">
        <v>59</v>
      </c>
      <c r="EF97" s="9" t="s">
        <v>60</v>
      </c>
      <c r="EG97" s="41"/>
    </row>
    <row r="98" s="1" customFormat="1" customHeight="1" spans="1:139">
      <c r="F98" s="11">
        <v>35434</v>
      </c>
      <c r="G98" s="12">
        <v>0.168</v>
      </c>
      <c r="H98" s="11">
        <v>1</v>
      </c>
      <c r="I98" s="11">
        <v>0</v>
      </c>
      <c r="J98" s="13">
        <f t="shared" ref="J98:J107" si="202">F98*G98*H98+I98</f>
        <v>5952.912</v>
      </c>
      <c r="K98" s="11">
        <v>1</v>
      </c>
      <c r="L98" s="11">
        <v>0.89</v>
      </c>
      <c r="M98" s="11">
        <v>1.78</v>
      </c>
      <c r="N98" s="42">
        <f t="shared" ref="N98:N107" si="203">L98*M98+1</f>
        <v>2.5842</v>
      </c>
      <c r="O98" s="11">
        <v>0.9</v>
      </c>
      <c r="P98" s="9">
        <v>0.5</v>
      </c>
      <c r="Q98" s="43">
        <f t="shared" ref="Q98:Q107" si="204">J98*K98*N98*O98*P98</f>
        <v>6922.58183568</v>
      </c>
      <c r="Z98" s="11">
        <v>35728</v>
      </c>
      <c r="AA98" s="12">
        <v>0.168</v>
      </c>
      <c r="AB98" s="11">
        <v>1</v>
      </c>
      <c r="AC98" s="11">
        <v>0</v>
      </c>
      <c r="AD98" s="13">
        <f t="shared" ref="AD98:AD107" si="205">Z98*AA98*AB98+AC98</f>
        <v>6002.304</v>
      </c>
      <c r="AE98" s="11">
        <v>1</v>
      </c>
      <c r="AF98" s="11">
        <v>1</v>
      </c>
      <c r="AG98" s="11">
        <v>2.11</v>
      </c>
      <c r="AH98" s="42">
        <f t="shared" ref="AH98:AH107" si="206">AF98*AG98+1</f>
        <v>3.11</v>
      </c>
      <c r="AI98" s="11">
        <v>0.9</v>
      </c>
      <c r="AJ98" s="9">
        <v>0.5</v>
      </c>
      <c r="AK98" s="43">
        <f t="shared" ref="AK98:AK107" si="207">AD98*AE98*AH98*AI98*AJ98</f>
        <v>8400.224448</v>
      </c>
      <c r="AT98" s="11">
        <v>36903</v>
      </c>
      <c r="AU98" s="12">
        <v>0.168</v>
      </c>
      <c r="AV98" s="11">
        <v>1</v>
      </c>
      <c r="AW98" s="11">
        <v>0</v>
      </c>
      <c r="AX98" s="13">
        <f t="shared" ref="AX98:AX107" si="208">AT98*AU98*AV98+AW98</f>
        <v>6199.704</v>
      </c>
      <c r="AY98" s="11">
        <v>1</v>
      </c>
      <c r="AZ98" s="11">
        <v>0.93</v>
      </c>
      <c r="BA98" s="11">
        <v>1.85</v>
      </c>
      <c r="BB98" s="42">
        <f t="shared" ref="BB98:BB107" si="209">AZ98*BA98+1</f>
        <v>2.7205</v>
      </c>
      <c r="BC98" s="11">
        <v>0.9</v>
      </c>
      <c r="BD98" s="9">
        <v>0.5</v>
      </c>
      <c r="BE98" s="43">
        <f t="shared" ref="BE98:BE107" si="210">AX98*AY98*BB98*BC98*BD98</f>
        <v>7589.8326294</v>
      </c>
      <c r="BN98" s="11">
        <v>38167</v>
      </c>
      <c r="BO98" s="12">
        <v>0.168</v>
      </c>
      <c r="BP98" s="11">
        <v>1</v>
      </c>
      <c r="BQ98" s="11">
        <v>0</v>
      </c>
      <c r="BR98" s="13">
        <f t="shared" ref="BR98:BR107" si="211">BN98*BO98*BP98+BQ98</f>
        <v>6412.056</v>
      </c>
      <c r="BS98" s="11">
        <v>1</v>
      </c>
      <c r="BT98" s="11">
        <v>1</v>
      </c>
      <c r="BU98" s="11">
        <v>2.71</v>
      </c>
      <c r="BV98" s="42">
        <f t="shared" ref="BV98:BV107" si="212">BT98*BU98+1</f>
        <v>3.71</v>
      </c>
      <c r="BW98" s="11">
        <v>0.9</v>
      </c>
      <c r="BX98" s="9">
        <v>0.5</v>
      </c>
      <c r="BY98" s="43">
        <f t="shared" ref="BY98:BY107" si="213">BR98*BS98*BV98*BW98*BX98</f>
        <v>10704.927492</v>
      </c>
      <c r="CH98" s="11">
        <v>42781</v>
      </c>
      <c r="CI98" s="12">
        <v>0.168</v>
      </c>
      <c r="CJ98" s="11">
        <v>1</v>
      </c>
      <c r="CK98" s="11">
        <v>0</v>
      </c>
      <c r="CL98" s="13">
        <f t="shared" ref="CL98:CL107" si="214">CH98*CI98*CJ98+CK98</f>
        <v>7187.208</v>
      </c>
      <c r="CM98" s="11">
        <v>1</v>
      </c>
      <c r="CN98" s="11">
        <v>0.93</v>
      </c>
      <c r="CO98" s="11">
        <v>1.85</v>
      </c>
      <c r="CP98" s="42">
        <f t="shared" ref="CP98:CP107" si="215">CN98*CO98+1</f>
        <v>2.7205</v>
      </c>
      <c r="CQ98" s="11">
        <v>0.9</v>
      </c>
      <c r="CR98" s="9">
        <v>0.5</v>
      </c>
      <c r="CS98" s="43">
        <f t="shared" ref="CS98:CS107" si="216">CL98*CM98*CP98*CQ98*CR98</f>
        <v>8798.7597138</v>
      </c>
      <c r="DB98" s="11">
        <v>44045</v>
      </c>
      <c r="DC98" s="12">
        <v>0.168</v>
      </c>
      <c r="DD98" s="11">
        <v>1</v>
      </c>
      <c r="DE98" s="11">
        <v>0</v>
      </c>
      <c r="DF98" s="13">
        <f t="shared" ref="DF98:DF107" si="217">DB98*DC98*DD98+DE98</f>
        <v>7399.56</v>
      </c>
      <c r="DG98" s="11">
        <v>1</v>
      </c>
      <c r="DH98" s="11">
        <v>1</v>
      </c>
      <c r="DI98" s="11">
        <v>2.11</v>
      </c>
      <c r="DJ98" s="42">
        <f t="shared" ref="DJ98:DJ107" si="218">DH98*DI98+1</f>
        <v>3.11</v>
      </c>
      <c r="DK98" s="11">
        <v>0.9</v>
      </c>
      <c r="DL98" s="9">
        <v>0.5</v>
      </c>
      <c r="DM98" s="43">
        <f t="shared" ref="DM98:DM107" si="219">DF98*DG98*DJ98*DK98*DL98</f>
        <v>10355.68422</v>
      </c>
      <c r="DV98" s="11">
        <v>49923</v>
      </c>
      <c r="DW98" s="12">
        <v>0.199</v>
      </c>
      <c r="DX98" s="11">
        <v>1</v>
      </c>
      <c r="DY98" s="11">
        <v>0</v>
      </c>
      <c r="DZ98" s="13">
        <f t="shared" ref="DZ98:DZ107" si="220">DV98*DW98*DX98+DY98</f>
        <v>9934.677</v>
      </c>
      <c r="EA98" s="11">
        <v>1</v>
      </c>
      <c r="EB98" s="11">
        <v>1</v>
      </c>
      <c r="EC98" s="11">
        <v>2.91</v>
      </c>
      <c r="ED98" s="42">
        <f t="shared" ref="ED98:ED107" si="221">EB98*EC98+1</f>
        <v>3.91</v>
      </c>
      <c r="EE98" s="11">
        <v>0.9</v>
      </c>
      <c r="EF98" s="9">
        <v>0.5</v>
      </c>
      <c r="EG98" s="43">
        <f t="shared" ref="EG98:EG107" si="222">DZ98*EA98*ED98*EE98*EF98</f>
        <v>17480.0641815</v>
      </c>
    </row>
    <row r="99" s="1" customFormat="1" customHeight="1" spans="1:139">
      <c r="F99" s="11">
        <v>35434</v>
      </c>
      <c r="G99" s="12">
        <v>0.168</v>
      </c>
      <c r="H99" s="11">
        <v>1</v>
      </c>
      <c r="I99" s="11">
        <v>0</v>
      </c>
      <c r="J99" s="13">
        <f t="shared" si="202"/>
        <v>5952.912</v>
      </c>
      <c r="K99" s="11">
        <v>1</v>
      </c>
      <c r="L99" s="11">
        <v>0.89</v>
      </c>
      <c r="M99" s="11">
        <v>1.78</v>
      </c>
      <c r="N99" s="42">
        <f t="shared" si="203"/>
        <v>2.5842</v>
      </c>
      <c r="O99" s="11">
        <v>0.9</v>
      </c>
      <c r="P99" s="9">
        <v>0.5</v>
      </c>
      <c r="Q99" s="43">
        <f t="shared" si="204"/>
        <v>6922.58183568</v>
      </c>
      <c r="Z99" s="11">
        <v>35728</v>
      </c>
      <c r="AA99" s="12">
        <v>0.168</v>
      </c>
      <c r="AB99" s="11">
        <v>1</v>
      </c>
      <c r="AC99" s="11">
        <v>0</v>
      </c>
      <c r="AD99" s="13">
        <f t="shared" si="205"/>
        <v>6002.304</v>
      </c>
      <c r="AE99" s="11">
        <v>1</v>
      </c>
      <c r="AF99" s="11">
        <v>1</v>
      </c>
      <c r="AG99" s="11">
        <v>2.11</v>
      </c>
      <c r="AH99" s="42">
        <f t="shared" si="206"/>
        <v>3.11</v>
      </c>
      <c r="AI99" s="11">
        <v>0.9</v>
      </c>
      <c r="AJ99" s="9">
        <v>0.5</v>
      </c>
      <c r="AK99" s="43">
        <f t="shared" si="207"/>
        <v>8400.224448</v>
      </c>
      <c r="AT99" s="11">
        <v>36903</v>
      </c>
      <c r="AU99" s="12">
        <v>0.168</v>
      </c>
      <c r="AV99" s="11">
        <v>1</v>
      </c>
      <c r="AW99" s="11">
        <v>0</v>
      </c>
      <c r="AX99" s="13">
        <f t="shared" si="208"/>
        <v>6199.704</v>
      </c>
      <c r="AY99" s="11">
        <v>1</v>
      </c>
      <c r="AZ99" s="11">
        <v>0.93</v>
      </c>
      <c r="BA99" s="11">
        <v>1.85</v>
      </c>
      <c r="BB99" s="42">
        <f t="shared" si="209"/>
        <v>2.7205</v>
      </c>
      <c r="BC99" s="11">
        <v>0.9</v>
      </c>
      <c r="BD99" s="9">
        <v>0.5</v>
      </c>
      <c r="BE99" s="43">
        <f t="shared" si="210"/>
        <v>7589.8326294</v>
      </c>
      <c r="BN99" s="11">
        <v>38167</v>
      </c>
      <c r="BO99" s="12">
        <v>0.168</v>
      </c>
      <c r="BP99" s="11">
        <v>1</v>
      </c>
      <c r="BQ99" s="11">
        <v>0</v>
      </c>
      <c r="BR99" s="13">
        <f t="shared" si="211"/>
        <v>6412.056</v>
      </c>
      <c r="BS99" s="11">
        <v>1</v>
      </c>
      <c r="BT99" s="11">
        <v>1</v>
      </c>
      <c r="BU99" s="11">
        <v>2.71</v>
      </c>
      <c r="BV99" s="42">
        <f t="shared" si="212"/>
        <v>3.71</v>
      </c>
      <c r="BW99" s="11">
        <v>0.9</v>
      </c>
      <c r="BX99" s="9">
        <v>0.5</v>
      </c>
      <c r="BY99" s="43">
        <f t="shared" si="213"/>
        <v>10704.927492</v>
      </c>
      <c r="CH99" s="11">
        <v>42781</v>
      </c>
      <c r="CI99" s="12">
        <v>0.168</v>
      </c>
      <c r="CJ99" s="11">
        <v>1</v>
      </c>
      <c r="CK99" s="11">
        <v>0</v>
      </c>
      <c r="CL99" s="13">
        <f t="shared" si="214"/>
        <v>7187.208</v>
      </c>
      <c r="CM99" s="11">
        <v>1</v>
      </c>
      <c r="CN99" s="11">
        <v>0.93</v>
      </c>
      <c r="CO99" s="11">
        <v>1.85</v>
      </c>
      <c r="CP99" s="42">
        <f t="shared" si="215"/>
        <v>2.7205</v>
      </c>
      <c r="CQ99" s="11">
        <v>0.9</v>
      </c>
      <c r="CR99" s="9">
        <v>0.5</v>
      </c>
      <c r="CS99" s="43">
        <f t="shared" si="216"/>
        <v>8798.7597138</v>
      </c>
      <c r="DB99" s="11">
        <v>44045</v>
      </c>
      <c r="DC99" s="12">
        <v>0.168</v>
      </c>
      <c r="DD99" s="11">
        <v>1</v>
      </c>
      <c r="DE99" s="11">
        <v>0</v>
      </c>
      <c r="DF99" s="13">
        <f t="shared" si="217"/>
        <v>7399.56</v>
      </c>
      <c r="DG99" s="11">
        <v>1</v>
      </c>
      <c r="DH99" s="11">
        <v>1</v>
      </c>
      <c r="DI99" s="11">
        <v>2.11</v>
      </c>
      <c r="DJ99" s="42">
        <f t="shared" si="218"/>
        <v>3.11</v>
      </c>
      <c r="DK99" s="11">
        <v>0.9</v>
      </c>
      <c r="DL99" s="9">
        <v>0.5</v>
      </c>
      <c r="DM99" s="43">
        <f t="shared" si="219"/>
        <v>10355.68422</v>
      </c>
      <c r="DV99" s="11">
        <v>49923</v>
      </c>
      <c r="DW99" s="12">
        <v>0.199</v>
      </c>
      <c r="DX99" s="11">
        <v>1</v>
      </c>
      <c r="DY99" s="11">
        <v>0</v>
      </c>
      <c r="DZ99" s="13">
        <f t="shared" si="220"/>
        <v>9934.677</v>
      </c>
      <c r="EA99" s="11">
        <v>1</v>
      </c>
      <c r="EB99" s="11">
        <v>1</v>
      </c>
      <c r="EC99" s="11">
        <v>2.91</v>
      </c>
      <c r="ED99" s="42">
        <f t="shared" si="221"/>
        <v>3.91</v>
      </c>
      <c r="EE99" s="11">
        <v>0.9</v>
      </c>
      <c r="EF99" s="9">
        <v>0.5</v>
      </c>
      <c r="EG99" s="43">
        <f t="shared" si="222"/>
        <v>17480.0641815</v>
      </c>
    </row>
    <row r="100" s="1" customFormat="1" customHeight="1" spans="1:139">
      <c r="F100" s="11">
        <v>35434</v>
      </c>
      <c r="G100" s="12">
        <v>0.168</v>
      </c>
      <c r="H100" s="11">
        <v>1</v>
      </c>
      <c r="I100" s="11">
        <v>0</v>
      </c>
      <c r="J100" s="13">
        <f t="shared" si="202"/>
        <v>5952.912</v>
      </c>
      <c r="K100" s="11">
        <v>1</v>
      </c>
      <c r="L100" s="11">
        <v>0.89</v>
      </c>
      <c r="M100" s="11">
        <v>1.78</v>
      </c>
      <c r="N100" s="42">
        <f t="shared" si="203"/>
        <v>2.5842</v>
      </c>
      <c r="O100" s="11">
        <v>0.9</v>
      </c>
      <c r="P100" s="9">
        <v>0.5</v>
      </c>
      <c r="Q100" s="43">
        <f t="shared" si="204"/>
        <v>6922.58183568</v>
      </c>
      <c r="Z100" s="11">
        <v>35728</v>
      </c>
      <c r="AA100" s="12">
        <v>0.168</v>
      </c>
      <c r="AB100" s="11">
        <v>1</v>
      </c>
      <c r="AC100" s="11">
        <v>0</v>
      </c>
      <c r="AD100" s="13">
        <f t="shared" si="205"/>
        <v>6002.304</v>
      </c>
      <c r="AE100" s="11">
        <v>1</v>
      </c>
      <c r="AF100" s="11">
        <v>1</v>
      </c>
      <c r="AG100" s="11">
        <v>2.11</v>
      </c>
      <c r="AH100" s="42">
        <f t="shared" si="206"/>
        <v>3.11</v>
      </c>
      <c r="AI100" s="11">
        <v>0.9</v>
      </c>
      <c r="AJ100" s="9">
        <v>0.5</v>
      </c>
      <c r="AK100" s="43">
        <f t="shared" si="207"/>
        <v>8400.224448</v>
      </c>
      <c r="AT100" s="11">
        <v>36903</v>
      </c>
      <c r="AU100" s="12">
        <v>0.168</v>
      </c>
      <c r="AV100" s="11">
        <v>1</v>
      </c>
      <c r="AW100" s="11">
        <v>0</v>
      </c>
      <c r="AX100" s="13">
        <f t="shared" si="208"/>
        <v>6199.704</v>
      </c>
      <c r="AY100" s="11">
        <v>1</v>
      </c>
      <c r="AZ100" s="11">
        <v>0.93</v>
      </c>
      <c r="BA100" s="11">
        <v>1.85</v>
      </c>
      <c r="BB100" s="42">
        <f t="shared" si="209"/>
        <v>2.7205</v>
      </c>
      <c r="BC100" s="11">
        <v>0.9</v>
      </c>
      <c r="BD100" s="9">
        <v>0.5</v>
      </c>
      <c r="BE100" s="43">
        <f t="shared" si="210"/>
        <v>7589.8326294</v>
      </c>
      <c r="BN100" s="11">
        <v>38167</v>
      </c>
      <c r="BO100" s="12">
        <v>0.168</v>
      </c>
      <c r="BP100" s="11">
        <v>1</v>
      </c>
      <c r="BQ100" s="11">
        <v>0</v>
      </c>
      <c r="BR100" s="13">
        <f t="shared" si="211"/>
        <v>6412.056</v>
      </c>
      <c r="BS100" s="11">
        <v>1</v>
      </c>
      <c r="BT100" s="11">
        <v>1</v>
      </c>
      <c r="BU100" s="11">
        <v>2.71</v>
      </c>
      <c r="BV100" s="42">
        <f t="shared" si="212"/>
        <v>3.71</v>
      </c>
      <c r="BW100" s="11">
        <v>0.9</v>
      </c>
      <c r="BX100" s="9">
        <v>0.5</v>
      </c>
      <c r="BY100" s="43">
        <f t="shared" si="213"/>
        <v>10704.927492</v>
      </c>
      <c r="CH100" s="11">
        <v>42781</v>
      </c>
      <c r="CI100" s="12">
        <v>0.168</v>
      </c>
      <c r="CJ100" s="11">
        <v>1</v>
      </c>
      <c r="CK100" s="11">
        <v>0</v>
      </c>
      <c r="CL100" s="13">
        <f t="shared" si="214"/>
        <v>7187.208</v>
      </c>
      <c r="CM100" s="11">
        <v>1</v>
      </c>
      <c r="CN100" s="11">
        <v>0.93</v>
      </c>
      <c r="CO100" s="11">
        <v>1.85</v>
      </c>
      <c r="CP100" s="42">
        <f t="shared" si="215"/>
        <v>2.7205</v>
      </c>
      <c r="CQ100" s="11">
        <v>0.9</v>
      </c>
      <c r="CR100" s="9">
        <v>0.5</v>
      </c>
      <c r="CS100" s="43">
        <f t="shared" si="216"/>
        <v>8798.7597138</v>
      </c>
      <c r="DB100" s="11">
        <v>44045</v>
      </c>
      <c r="DC100" s="12">
        <v>0.168</v>
      </c>
      <c r="DD100" s="11">
        <v>1</v>
      </c>
      <c r="DE100" s="11">
        <v>0</v>
      </c>
      <c r="DF100" s="13">
        <f t="shared" si="217"/>
        <v>7399.56</v>
      </c>
      <c r="DG100" s="11">
        <v>1</v>
      </c>
      <c r="DH100" s="11">
        <v>1</v>
      </c>
      <c r="DI100" s="11">
        <v>2.11</v>
      </c>
      <c r="DJ100" s="42">
        <f t="shared" si="218"/>
        <v>3.11</v>
      </c>
      <c r="DK100" s="11">
        <v>0.9</v>
      </c>
      <c r="DL100" s="9">
        <v>0.5</v>
      </c>
      <c r="DM100" s="43">
        <f t="shared" si="219"/>
        <v>10355.68422</v>
      </c>
      <c r="DV100" s="11">
        <v>49923</v>
      </c>
      <c r="DW100" s="12">
        <v>0.199</v>
      </c>
      <c r="DX100" s="11">
        <v>1</v>
      </c>
      <c r="DY100" s="11">
        <v>0</v>
      </c>
      <c r="DZ100" s="13">
        <f t="shared" si="220"/>
        <v>9934.677</v>
      </c>
      <c r="EA100" s="11">
        <v>1</v>
      </c>
      <c r="EB100" s="11">
        <v>1</v>
      </c>
      <c r="EC100" s="11">
        <v>2.91</v>
      </c>
      <c r="ED100" s="42">
        <f t="shared" si="221"/>
        <v>3.91</v>
      </c>
      <c r="EE100" s="11">
        <v>0.9</v>
      </c>
      <c r="EF100" s="9">
        <v>0.5</v>
      </c>
      <c r="EG100" s="43">
        <f t="shared" si="222"/>
        <v>17480.0641815</v>
      </c>
    </row>
    <row r="101" s="1" customFormat="1" customHeight="1" spans="1:139">
      <c r="F101" s="11">
        <v>35434</v>
      </c>
      <c r="G101" s="12">
        <v>0.168</v>
      </c>
      <c r="H101" s="11">
        <v>1</v>
      </c>
      <c r="I101" s="11">
        <v>0</v>
      </c>
      <c r="J101" s="13">
        <f t="shared" si="202"/>
        <v>5952.912</v>
      </c>
      <c r="K101" s="11">
        <v>1</v>
      </c>
      <c r="L101" s="11">
        <v>0.89</v>
      </c>
      <c r="M101" s="11">
        <v>1.78</v>
      </c>
      <c r="N101" s="42">
        <f t="shared" si="203"/>
        <v>2.5842</v>
      </c>
      <c r="O101" s="11">
        <v>0.9</v>
      </c>
      <c r="P101" s="9">
        <v>0.5</v>
      </c>
      <c r="Q101" s="43">
        <f t="shared" si="204"/>
        <v>6922.58183568</v>
      </c>
      <c r="Z101" s="11">
        <v>35728</v>
      </c>
      <c r="AA101" s="12">
        <v>0.168</v>
      </c>
      <c r="AB101" s="11">
        <v>1</v>
      </c>
      <c r="AC101" s="11">
        <v>0</v>
      </c>
      <c r="AD101" s="13">
        <f t="shared" si="205"/>
        <v>6002.304</v>
      </c>
      <c r="AE101" s="11">
        <v>1</v>
      </c>
      <c r="AF101" s="11">
        <v>1</v>
      </c>
      <c r="AG101" s="11">
        <v>2.11</v>
      </c>
      <c r="AH101" s="42">
        <f t="shared" si="206"/>
        <v>3.11</v>
      </c>
      <c r="AI101" s="11">
        <v>0.9</v>
      </c>
      <c r="AJ101" s="9">
        <v>0.5</v>
      </c>
      <c r="AK101" s="43">
        <f t="shared" si="207"/>
        <v>8400.224448</v>
      </c>
      <c r="AT101" s="11">
        <v>36903</v>
      </c>
      <c r="AU101" s="12">
        <v>0.168</v>
      </c>
      <c r="AV101" s="11">
        <v>1</v>
      </c>
      <c r="AW101" s="11">
        <v>0</v>
      </c>
      <c r="AX101" s="13">
        <f t="shared" si="208"/>
        <v>6199.704</v>
      </c>
      <c r="AY101" s="11">
        <v>1</v>
      </c>
      <c r="AZ101" s="11">
        <v>0.93</v>
      </c>
      <c r="BA101" s="11">
        <v>1.85</v>
      </c>
      <c r="BB101" s="42">
        <f t="shared" si="209"/>
        <v>2.7205</v>
      </c>
      <c r="BC101" s="11">
        <v>0.9</v>
      </c>
      <c r="BD101" s="9">
        <v>0.5</v>
      </c>
      <c r="BE101" s="43">
        <f t="shared" si="210"/>
        <v>7589.8326294</v>
      </c>
      <c r="BN101" s="11">
        <v>38167</v>
      </c>
      <c r="BO101" s="12">
        <v>0.168</v>
      </c>
      <c r="BP101" s="11">
        <v>1</v>
      </c>
      <c r="BQ101" s="11">
        <v>0</v>
      </c>
      <c r="BR101" s="13">
        <f t="shared" si="211"/>
        <v>6412.056</v>
      </c>
      <c r="BS101" s="11">
        <v>1</v>
      </c>
      <c r="BT101" s="11">
        <v>1</v>
      </c>
      <c r="BU101" s="11">
        <v>2.71</v>
      </c>
      <c r="BV101" s="42">
        <f t="shared" si="212"/>
        <v>3.71</v>
      </c>
      <c r="BW101" s="11">
        <v>0.9</v>
      </c>
      <c r="BX101" s="9">
        <v>0.5</v>
      </c>
      <c r="BY101" s="43">
        <f t="shared" si="213"/>
        <v>10704.927492</v>
      </c>
      <c r="CH101" s="11">
        <v>42781</v>
      </c>
      <c r="CI101" s="12">
        <v>0.168</v>
      </c>
      <c r="CJ101" s="11">
        <v>1</v>
      </c>
      <c r="CK101" s="11">
        <v>0</v>
      </c>
      <c r="CL101" s="13">
        <f t="shared" si="214"/>
        <v>7187.208</v>
      </c>
      <c r="CM101" s="11">
        <v>1</v>
      </c>
      <c r="CN101" s="11">
        <v>0.93</v>
      </c>
      <c r="CO101" s="11">
        <v>1.85</v>
      </c>
      <c r="CP101" s="42">
        <f t="shared" si="215"/>
        <v>2.7205</v>
      </c>
      <c r="CQ101" s="11">
        <v>0.9</v>
      </c>
      <c r="CR101" s="9">
        <v>0.5</v>
      </c>
      <c r="CS101" s="43">
        <f t="shared" si="216"/>
        <v>8798.7597138</v>
      </c>
      <c r="DB101" s="11">
        <v>44045</v>
      </c>
      <c r="DC101" s="12">
        <v>0.168</v>
      </c>
      <c r="DD101" s="11">
        <v>1</v>
      </c>
      <c r="DE101" s="11">
        <v>0</v>
      </c>
      <c r="DF101" s="13">
        <f t="shared" si="217"/>
        <v>7399.56</v>
      </c>
      <c r="DG101" s="11">
        <v>1</v>
      </c>
      <c r="DH101" s="11">
        <v>1</v>
      </c>
      <c r="DI101" s="11">
        <v>2.11</v>
      </c>
      <c r="DJ101" s="42">
        <f t="shared" si="218"/>
        <v>3.11</v>
      </c>
      <c r="DK101" s="11">
        <v>0.9</v>
      </c>
      <c r="DL101" s="9">
        <v>0.5</v>
      </c>
      <c r="DM101" s="43">
        <f t="shared" si="219"/>
        <v>10355.68422</v>
      </c>
      <c r="DV101" s="11">
        <v>49923</v>
      </c>
      <c r="DW101" s="12">
        <v>0.199</v>
      </c>
      <c r="DX101" s="11">
        <v>1</v>
      </c>
      <c r="DY101" s="11">
        <v>0</v>
      </c>
      <c r="DZ101" s="13">
        <f t="shared" si="220"/>
        <v>9934.677</v>
      </c>
      <c r="EA101" s="11">
        <v>1</v>
      </c>
      <c r="EB101" s="11">
        <v>1</v>
      </c>
      <c r="EC101" s="11">
        <v>2.91</v>
      </c>
      <c r="ED101" s="42">
        <f t="shared" si="221"/>
        <v>3.91</v>
      </c>
      <c r="EE101" s="11">
        <v>0.9</v>
      </c>
      <c r="EF101" s="9">
        <v>0.5</v>
      </c>
      <c r="EG101" s="43">
        <f t="shared" si="222"/>
        <v>17480.0641815</v>
      </c>
    </row>
    <row r="102" s="1" customFormat="1" customHeight="1" spans="1:139">
      <c r="F102" s="11">
        <v>35434</v>
      </c>
      <c r="G102" s="12">
        <v>0.168</v>
      </c>
      <c r="H102" s="11">
        <v>1</v>
      </c>
      <c r="I102" s="11">
        <v>0</v>
      </c>
      <c r="J102" s="13">
        <f t="shared" si="202"/>
        <v>5952.912</v>
      </c>
      <c r="K102" s="11">
        <v>1</v>
      </c>
      <c r="L102" s="11">
        <v>0.89</v>
      </c>
      <c r="M102" s="11">
        <v>1.78</v>
      </c>
      <c r="N102" s="42">
        <f t="shared" si="203"/>
        <v>2.5842</v>
      </c>
      <c r="O102" s="11">
        <v>0.9</v>
      </c>
      <c r="P102" s="9">
        <v>0.5</v>
      </c>
      <c r="Q102" s="43">
        <f t="shared" si="204"/>
        <v>6922.58183568</v>
      </c>
      <c r="Z102" s="11">
        <v>35728</v>
      </c>
      <c r="AA102" s="12">
        <v>0.168</v>
      </c>
      <c r="AB102" s="11">
        <v>1</v>
      </c>
      <c r="AC102" s="11">
        <v>0</v>
      </c>
      <c r="AD102" s="13">
        <f t="shared" si="205"/>
        <v>6002.304</v>
      </c>
      <c r="AE102" s="11">
        <v>1</v>
      </c>
      <c r="AF102" s="11">
        <v>1</v>
      </c>
      <c r="AG102" s="11">
        <v>2.11</v>
      </c>
      <c r="AH102" s="42">
        <f t="shared" si="206"/>
        <v>3.11</v>
      </c>
      <c r="AI102" s="11">
        <v>0.9</v>
      </c>
      <c r="AJ102" s="9">
        <v>0.5</v>
      </c>
      <c r="AK102" s="43">
        <f t="shared" si="207"/>
        <v>8400.224448</v>
      </c>
      <c r="AT102" s="11">
        <v>36903</v>
      </c>
      <c r="AU102" s="12">
        <v>0.168</v>
      </c>
      <c r="AV102" s="11">
        <v>1</v>
      </c>
      <c r="AW102" s="11">
        <v>0</v>
      </c>
      <c r="AX102" s="13">
        <f t="shared" si="208"/>
        <v>6199.704</v>
      </c>
      <c r="AY102" s="11">
        <v>1</v>
      </c>
      <c r="AZ102" s="11">
        <v>0.93</v>
      </c>
      <c r="BA102" s="11">
        <v>1.85</v>
      </c>
      <c r="BB102" s="42">
        <f t="shared" si="209"/>
        <v>2.7205</v>
      </c>
      <c r="BC102" s="11">
        <v>0.9</v>
      </c>
      <c r="BD102" s="9">
        <v>0.5</v>
      </c>
      <c r="BE102" s="43">
        <f t="shared" si="210"/>
        <v>7589.8326294</v>
      </c>
      <c r="BN102" s="11">
        <v>38167</v>
      </c>
      <c r="BO102" s="12">
        <v>0.168</v>
      </c>
      <c r="BP102" s="11">
        <v>1</v>
      </c>
      <c r="BQ102" s="11">
        <v>0</v>
      </c>
      <c r="BR102" s="13">
        <f t="shared" si="211"/>
        <v>6412.056</v>
      </c>
      <c r="BS102" s="11">
        <v>1</v>
      </c>
      <c r="BT102" s="11">
        <v>1</v>
      </c>
      <c r="BU102" s="11">
        <v>2.71</v>
      </c>
      <c r="BV102" s="42">
        <f t="shared" si="212"/>
        <v>3.71</v>
      </c>
      <c r="BW102" s="11">
        <v>0.9</v>
      </c>
      <c r="BX102" s="9">
        <v>0.5</v>
      </c>
      <c r="BY102" s="43">
        <f t="shared" si="213"/>
        <v>10704.927492</v>
      </c>
      <c r="CH102" s="11">
        <v>42781</v>
      </c>
      <c r="CI102" s="12">
        <v>0.168</v>
      </c>
      <c r="CJ102" s="11">
        <v>1</v>
      </c>
      <c r="CK102" s="11">
        <v>0</v>
      </c>
      <c r="CL102" s="13">
        <f t="shared" si="214"/>
        <v>7187.208</v>
      </c>
      <c r="CM102" s="11">
        <v>1</v>
      </c>
      <c r="CN102" s="11">
        <v>0.93</v>
      </c>
      <c r="CO102" s="11">
        <v>1.85</v>
      </c>
      <c r="CP102" s="42">
        <f t="shared" si="215"/>
        <v>2.7205</v>
      </c>
      <c r="CQ102" s="11">
        <v>0.9</v>
      </c>
      <c r="CR102" s="9">
        <v>0.5</v>
      </c>
      <c r="CS102" s="43">
        <f t="shared" si="216"/>
        <v>8798.7597138</v>
      </c>
      <c r="DB102" s="11">
        <v>44045</v>
      </c>
      <c r="DC102" s="12">
        <v>0.168</v>
      </c>
      <c r="DD102" s="11">
        <v>1</v>
      </c>
      <c r="DE102" s="11">
        <v>0</v>
      </c>
      <c r="DF102" s="13">
        <f t="shared" si="217"/>
        <v>7399.56</v>
      </c>
      <c r="DG102" s="11">
        <v>1</v>
      </c>
      <c r="DH102" s="11">
        <v>1</v>
      </c>
      <c r="DI102" s="11">
        <v>2.11</v>
      </c>
      <c r="DJ102" s="42">
        <f t="shared" si="218"/>
        <v>3.11</v>
      </c>
      <c r="DK102" s="11">
        <v>0.9</v>
      </c>
      <c r="DL102" s="9">
        <v>0.5</v>
      </c>
      <c r="DM102" s="43">
        <f t="shared" si="219"/>
        <v>10355.68422</v>
      </c>
      <c r="DV102" s="11">
        <v>49923</v>
      </c>
      <c r="DW102" s="12">
        <v>0.199</v>
      </c>
      <c r="DX102" s="11">
        <v>1</v>
      </c>
      <c r="DY102" s="11">
        <v>0</v>
      </c>
      <c r="DZ102" s="13">
        <f t="shared" si="220"/>
        <v>9934.677</v>
      </c>
      <c r="EA102" s="11">
        <v>1</v>
      </c>
      <c r="EB102" s="11">
        <v>1</v>
      </c>
      <c r="EC102" s="11">
        <v>2.91</v>
      </c>
      <c r="ED102" s="42">
        <f t="shared" si="221"/>
        <v>3.91</v>
      </c>
      <c r="EE102" s="11">
        <v>0.9</v>
      </c>
      <c r="EF102" s="9">
        <v>0.5</v>
      </c>
      <c r="EG102" s="43">
        <f t="shared" si="222"/>
        <v>17480.0641815</v>
      </c>
    </row>
    <row r="103" s="1" customFormat="1" customHeight="1" spans="1:139">
      <c r="F103" s="11">
        <v>35434</v>
      </c>
      <c r="G103" s="12">
        <v>0.168</v>
      </c>
      <c r="H103" s="11">
        <v>1</v>
      </c>
      <c r="I103" s="11">
        <v>0</v>
      </c>
      <c r="J103" s="13">
        <f t="shared" si="202"/>
        <v>5952.912</v>
      </c>
      <c r="K103" s="11">
        <v>1</v>
      </c>
      <c r="L103" s="11">
        <v>0.89</v>
      </c>
      <c r="M103" s="11">
        <v>1.78</v>
      </c>
      <c r="N103" s="42">
        <f t="shared" si="203"/>
        <v>2.5842</v>
      </c>
      <c r="O103" s="11">
        <v>0.9</v>
      </c>
      <c r="P103" s="9">
        <v>0.5</v>
      </c>
      <c r="Q103" s="43">
        <f t="shared" si="204"/>
        <v>6922.58183568</v>
      </c>
      <c r="Z103" s="11">
        <v>35728</v>
      </c>
      <c r="AA103" s="12">
        <v>0.168</v>
      </c>
      <c r="AB103" s="11">
        <v>1</v>
      </c>
      <c r="AC103" s="11">
        <v>0</v>
      </c>
      <c r="AD103" s="13">
        <f t="shared" si="205"/>
        <v>6002.304</v>
      </c>
      <c r="AE103" s="11">
        <v>1</v>
      </c>
      <c r="AF103" s="11">
        <v>1</v>
      </c>
      <c r="AG103" s="11">
        <v>2.11</v>
      </c>
      <c r="AH103" s="42">
        <f t="shared" si="206"/>
        <v>3.11</v>
      </c>
      <c r="AI103" s="11">
        <v>0.9</v>
      </c>
      <c r="AJ103" s="9">
        <v>0.5</v>
      </c>
      <c r="AK103" s="43">
        <f t="shared" si="207"/>
        <v>8400.224448</v>
      </c>
      <c r="AT103" s="11">
        <v>36903</v>
      </c>
      <c r="AU103" s="12">
        <v>0.168</v>
      </c>
      <c r="AV103" s="11">
        <v>1</v>
      </c>
      <c r="AW103" s="11">
        <v>0</v>
      </c>
      <c r="AX103" s="13">
        <f t="shared" si="208"/>
        <v>6199.704</v>
      </c>
      <c r="AY103" s="11">
        <v>1</v>
      </c>
      <c r="AZ103" s="11">
        <v>0.93</v>
      </c>
      <c r="BA103" s="11">
        <v>1.85</v>
      </c>
      <c r="BB103" s="42">
        <f t="shared" si="209"/>
        <v>2.7205</v>
      </c>
      <c r="BC103" s="11">
        <v>0.9</v>
      </c>
      <c r="BD103" s="9">
        <v>0.5</v>
      </c>
      <c r="BE103" s="43">
        <f t="shared" si="210"/>
        <v>7589.8326294</v>
      </c>
      <c r="BN103" s="11">
        <v>38167</v>
      </c>
      <c r="BO103" s="12">
        <v>0.168</v>
      </c>
      <c r="BP103" s="11">
        <v>1</v>
      </c>
      <c r="BQ103" s="11">
        <v>0</v>
      </c>
      <c r="BR103" s="13">
        <f t="shared" si="211"/>
        <v>6412.056</v>
      </c>
      <c r="BS103" s="11">
        <v>1</v>
      </c>
      <c r="BT103" s="11">
        <v>1</v>
      </c>
      <c r="BU103" s="11">
        <v>2.71</v>
      </c>
      <c r="BV103" s="42">
        <f t="shared" si="212"/>
        <v>3.71</v>
      </c>
      <c r="BW103" s="11">
        <v>0.9</v>
      </c>
      <c r="BX103" s="9">
        <v>0.5</v>
      </c>
      <c r="BY103" s="43">
        <f t="shared" si="213"/>
        <v>10704.927492</v>
      </c>
      <c r="CH103" s="11">
        <v>42781</v>
      </c>
      <c r="CI103" s="12">
        <v>0.168</v>
      </c>
      <c r="CJ103" s="11">
        <v>1</v>
      </c>
      <c r="CK103" s="11">
        <v>0</v>
      </c>
      <c r="CL103" s="13">
        <f t="shared" si="214"/>
        <v>7187.208</v>
      </c>
      <c r="CM103" s="11">
        <v>1</v>
      </c>
      <c r="CN103" s="11">
        <v>0.93</v>
      </c>
      <c r="CO103" s="11">
        <v>1.85</v>
      </c>
      <c r="CP103" s="42">
        <f t="shared" si="215"/>
        <v>2.7205</v>
      </c>
      <c r="CQ103" s="11">
        <v>0.9</v>
      </c>
      <c r="CR103" s="9">
        <v>0.5</v>
      </c>
      <c r="CS103" s="43">
        <f t="shared" si="216"/>
        <v>8798.7597138</v>
      </c>
      <c r="DB103" s="11">
        <v>44045</v>
      </c>
      <c r="DC103" s="12">
        <v>0.168</v>
      </c>
      <c r="DD103" s="11">
        <v>1</v>
      </c>
      <c r="DE103" s="11">
        <v>0</v>
      </c>
      <c r="DF103" s="13">
        <f t="shared" si="217"/>
        <v>7399.56</v>
      </c>
      <c r="DG103" s="11">
        <v>1</v>
      </c>
      <c r="DH103" s="11">
        <v>1</v>
      </c>
      <c r="DI103" s="11">
        <v>2.11</v>
      </c>
      <c r="DJ103" s="42">
        <f t="shared" si="218"/>
        <v>3.11</v>
      </c>
      <c r="DK103" s="11">
        <v>0.9</v>
      </c>
      <c r="DL103" s="9">
        <v>0.5</v>
      </c>
      <c r="DM103" s="43">
        <f t="shared" si="219"/>
        <v>10355.68422</v>
      </c>
      <c r="DV103" s="11">
        <v>49923</v>
      </c>
      <c r="DW103" s="12">
        <v>0.199</v>
      </c>
      <c r="DX103" s="11">
        <v>1</v>
      </c>
      <c r="DY103" s="11">
        <v>0</v>
      </c>
      <c r="DZ103" s="13">
        <f t="shared" si="220"/>
        <v>9934.677</v>
      </c>
      <c r="EA103" s="11">
        <v>1</v>
      </c>
      <c r="EB103" s="11">
        <v>1</v>
      </c>
      <c r="EC103" s="11">
        <v>2.91</v>
      </c>
      <c r="ED103" s="42">
        <f t="shared" si="221"/>
        <v>3.91</v>
      </c>
      <c r="EE103" s="11">
        <v>0.9</v>
      </c>
      <c r="EF103" s="9">
        <v>0.5</v>
      </c>
      <c r="EG103" s="43">
        <f t="shared" si="222"/>
        <v>17480.0641815</v>
      </c>
    </row>
    <row r="104" s="1" customFormat="1" customHeight="1" spans="1:139">
      <c r="F104" s="11">
        <v>35434</v>
      </c>
      <c r="G104" s="12">
        <v>0.168</v>
      </c>
      <c r="H104" s="11">
        <v>1</v>
      </c>
      <c r="I104" s="11">
        <v>0</v>
      </c>
      <c r="J104" s="13">
        <f t="shared" si="202"/>
        <v>5952.912</v>
      </c>
      <c r="K104" s="11">
        <v>1</v>
      </c>
      <c r="L104" s="11">
        <v>0.89</v>
      </c>
      <c r="M104" s="11">
        <v>1.78</v>
      </c>
      <c r="N104" s="42">
        <f t="shared" si="203"/>
        <v>2.5842</v>
      </c>
      <c r="O104" s="11">
        <v>0.9</v>
      </c>
      <c r="P104" s="9">
        <v>0.5</v>
      </c>
      <c r="Q104" s="43">
        <f t="shared" si="204"/>
        <v>6922.58183568</v>
      </c>
      <c r="Z104" s="11">
        <v>35728</v>
      </c>
      <c r="AA104" s="12">
        <v>0.168</v>
      </c>
      <c r="AB104" s="11">
        <v>1</v>
      </c>
      <c r="AC104" s="11">
        <v>0</v>
      </c>
      <c r="AD104" s="13">
        <f t="shared" si="205"/>
        <v>6002.304</v>
      </c>
      <c r="AE104" s="11">
        <v>1</v>
      </c>
      <c r="AF104" s="11">
        <v>1</v>
      </c>
      <c r="AG104" s="11">
        <v>2.11</v>
      </c>
      <c r="AH104" s="42">
        <f t="shared" si="206"/>
        <v>3.11</v>
      </c>
      <c r="AI104" s="11">
        <v>0.9</v>
      </c>
      <c r="AJ104" s="9">
        <v>0.5</v>
      </c>
      <c r="AK104" s="43">
        <f t="shared" si="207"/>
        <v>8400.224448</v>
      </c>
      <c r="AT104" s="11">
        <v>36903</v>
      </c>
      <c r="AU104" s="12">
        <v>0.168</v>
      </c>
      <c r="AV104" s="11">
        <v>1</v>
      </c>
      <c r="AW104" s="11">
        <v>0</v>
      </c>
      <c r="AX104" s="13">
        <f t="shared" si="208"/>
        <v>6199.704</v>
      </c>
      <c r="AY104" s="11">
        <v>1</v>
      </c>
      <c r="AZ104" s="11">
        <v>0.93</v>
      </c>
      <c r="BA104" s="11">
        <v>1.85</v>
      </c>
      <c r="BB104" s="42">
        <f t="shared" si="209"/>
        <v>2.7205</v>
      </c>
      <c r="BC104" s="11">
        <v>0.9</v>
      </c>
      <c r="BD104" s="9">
        <v>0.5</v>
      </c>
      <c r="BE104" s="43">
        <f t="shared" si="210"/>
        <v>7589.8326294</v>
      </c>
      <c r="BN104" s="11">
        <v>38167</v>
      </c>
      <c r="BO104" s="12">
        <v>0.168</v>
      </c>
      <c r="BP104" s="11">
        <v>1</v>
      </c>
      <c r="BQ104" s="11">
        <v>0</v>
      </c>
      <c r="BR104" s="13">
        <f t="shared" si="211"/>
        <v>6412.056</v>
      </c>
      <c r="BS104" s="11">
        <v>1</v>
      </c>
      <c r="BT104" s="11">
        <v>1</v>
      </c>
      <c r="BU104" s="11">
        <v>2.71</v>
      </c>
      <c r="BV104" s="42">
        <f t="shared" si="212"/>
        <v>3.71</v>
      </c>
      <c r="BW104" s="11">
        <v>0.9</v>
      </c>
      <c r="BX104" s="9">
        <v>0.5</v>
      </c>
      <c r="BY104" s="43">
        <f t="shared" si="213"/>
        <v>10704.927492</v>
      </c>
      <c r="CH104" s="11">
        <v>42781</v>
      </c>
      <c r="CI104" s="12">
        <v>0.168</v>
      </c>
      <c r="CJ104" s="11">
        <v>1</v>
      </c>
      <c r="CK104" s="11">
        <v>0</v>
      </c>
      <c r="CL104" s="13">
        <f t="shared" si="214"/>
        <v>7187.208</v>
      </c>
      <c r="CM104" s="11">
        <v>1</v>
      </c>
      <c r="CN104" s="11">
        <v>0.93</v>
      </c>
      <c r="CO104" s="11">
        <v>1.85</v>
      </c>
      <c r="CP104" s="42">
        <f t="shared" si="215"/>
        <v>2.7205</v>
      </c>
      <c r="CQ104" s="11">
        <v>0.9</v>
      </c>
      <c r="CR104" s="9">
        <v>0.5</v>
      </c>
      <c r="CS104" s="43">
        <f t="shared" si="216"/>
        <v>8798.7597138</v>
      </c>
      <c r="DB104" s="11">
        <v>44045</v>
      </c>
      <c r="DC104" s="12">
        <v>0.168</v>
      </c>
      <c r="DD104" s="11">
        <v>1</v>
      </c>
      <c r="DE104" s="11">
        <v>0</v>
      </c>
      <c r="DF104" s="13">
        <f t="shared" si="217"/>
        <v>7399.56</v>
      </c>
      <c r="DG104" s="11">
        <v>1</v>
      </c>
      <c r="DH104" s="11">
        <v>1</v>
      </c>
      <c r="DI104" s="11">
        <v>2.11</v>
      </c>
      <c r="DJ104" s="42">
        <f t="shared" si="218"/>
        <v>3.11</v>
      </c>
      <c r="DK104" s="11">
        <v>0.9</v>
      </c>
      <c r="DL104" s="9">
        <v>0.5</v>
      </c>
      <c r="DM104" s="43">
        <f t="shared" si="219"/>
        <v>10355.68422</v>
      </c>
      <c r="DV104" s="11">
        <v>49923</v>
      </c>
      <c r="DW104" s="12">
        <v>0.199</v>
      </c>
      <c r="DX104" s="11">
        <v>1</v>
      </c>
      <c r="DY104" s="11">
        <v>0</v>
      </c>
      <c r="DZ104" s="13">
        <f t="shared" si="220"/>
        <v>9934.677</v>
      </c>
      <c r="EA104" s="11">
        <v>1</v>
      </c>
      <c r="EB104" s="11">
        <v>1</v>
      </c>
      <c r="EC104" s="11">
        <v>2.91</v>
      </c>
      <c r="ED104" s="42">
        <f t="shared" si="221"/>
        <v>3.91</v>
      </c>
      <c r="EE104" s="11">
        <v>0.9</v>
      </c>
      <c r="EF104" s="9">
        <v>0.5</v>
      </c>
      <c r="EG104" s="43">
        <f t="shared" si="222"/>
        <v>17480.0641815</v>
      </c>
    </row>
    <row r="105" s="1" customFormat="1" customHeight="1" spans="1:139">
      <c r="F105" s="11">
        <v>35434</v>
      </c>
      <c r="G105" s="12">
        <v>0.168</v>
      </c>
      <c r="H105" s="11">
        <v>1</v>
      </c>
      <c r="I105" s="11">
        <v>0</v>
      </c>
      <c r="J105" s="13">
        <f t="shared" si="202"/>
        <v>5952.912</v>
      </c>
      <c r="K105" s="11">
        <v>1</v>
      </c>
      <c r="L105" s="11">
        <v>0.89</v>
      </c>
      <c r="M105" s="11">
        <v>1.78</v>
      </c>
      <c r="N105" s="42">
        <f t="shared" si="203"/>
        <v>2.5842</v>
      </c>
      <c r="O105" s="11">
        <v>0.9</v>
      </c>
      <c r="P105" s="9">
        <v>0.5</v>
      </c>
      <c r="Q105" s="43">
        <f t="shared" si="204"/>
        <v>6922.58183568</v>
      </c>
      <c r="Z105" s="11">
        <v>35728</v>
      </c>
      <c r="AA105" s="12">
        <v>0.168</v>
      </c>
      <c r="AB105" s="11">
        <v>1</v>
      </c>
      <c r="AC105" s="11">
        <v>0</v>
      </c>
      <c r="AD105" s="13">
        <f t="shared" si="205"/>
        <v>6002.304</v>
      </c>
      <c r="AE105" s="11">
        <v>1</v>
      </c>
      <c r="AF105" s="11">
        <v>1</v>
      </c>
      <c r="AG105" s="11">
        <v>2.11</v>
      </c>
      <c r="AH105" s="42">
        <f t="shared" si="206"/>
        <v>3.11</v>
      </c>
      <c r="AI105" s="11">
        <v>0.9</v>
      </c>
      <c r="AJ105" s="9">
        <v>0.5</v>
      </c>
      <c r="AK105" s="43">
        <f t="shared" si="207"/>
        <v>8400.224448</v>
      </c>
      <c r="AT105" s="11">
        <v>36903</v>
      </c>
      <c r="AU105" s="12">
        <v>0.168</v>
      </c>
      <c r="AV105" s="11">
        <v>1</v>
      </c>
      <c r="AW105" s="11">
        <v>0</v>
      </c>
      <c r="AX105" s="13">
        <f t="shared" si="208"/>
        <v>6199.704</v>
      </c>
      <c r="AY105" s="11">
        <v>1</v>
      </c>
      <c r="AZ105" s="11">
        <v>0.93</v>
      </c>
      <c r="BA105" s="11">
        <v>1.85</v>
      </c>
      <c r="BB105" s="42">
        <f t="shared" si="209"/>
        <v>2.7205</v>
      </c>
      <c r="BC105" s="11">
        <v>0.9</v>
      </c>
      <c r="BD105" s="9">
        <v>0.5</v>
      </c>
      <c r="BE105" s="43">
        <f t="shared" si="210"/>
        <v>7589.8326294</v>
      </c>
      <c r="BN105" s="11">
        <v>38167</v>
      </c>
      <c r="BO105" s="12">
        <v>0.168</v>
      </c>
      <c r="BP105" s="11">
        <v>1</v>
      </c>
      <c r="BQ105" s="11">
        <v>0</v>
      </c>
      <c r="BR105" s="13">
        <f t="shared" si="211"/>
        <v>6412.056</v>
      </c>
      <c r="BS105" s="11">
        <v>1</v>
      </c>
      <c r="BT105" s="11">
        <v>1</v>
      </c>
      <c r="BU105" s="11">
        <v>2.71</v>
      </c>
      <c r="BV105" s="42">
        <f t="shared" si="212"/>
        <v>3.71</v>
      </c>
      <c r="BW105" s="11">
        <v>0.9</v>
      </c>
      <c r="BX105" s="9">
        <v>0.5</v>
      </c>
      <c r="BY105" s="43">
        <f t="shared" si="213"/>
        <v>10704.927492</v>
      </c>
      <c r="CH105" s="11">
        <v>42781</v>
      </c>
      <c r="CI105" s="12">
        <v>0.168</v>
      </c>
      <c r="CJ105" s="11">
        <v>1</v>
      </c>
      <c r="CK105" s="11">
        <v>0</v>
      </c>
      <c r="CL105" s="13">
        <f t="shared" si="214"/>
        <v>7187.208</v>
      </c>
      <c r="CM105" s="11">
        <v>1</v>
      </c>
      <c r="CN105" s="11">
        <v>0.93</v>
      </c>
      <c r="CO105" s="11">
        <v>1.85</v>
      </c>
      <c r="CP105" s="42">
        <f t="shared" si="215"/>
        <v>2.7205</v>
      </c>
      <c r="CQ105" s="11">
        <v>0.9</v>
      </c>
      <c r="CR105" s="9">
        <v>0.5</v>
      </c>
      <c r="CS105" s="43">
        <f t="shared" si="216"/>
        <v>8798.7597138</v>
      </c>
      <c r="DB105" s="11">
        <v>44045</v>
      </c>
      <c r="DC105" s="12">
        <v>0.168</v>
      </c>
      <c r="DD105" s="11">
        <v>1</v>
      </c>
      <c r="DE105" s="11">
        <v>0</v>
      </c>
      <c r="DF105" s="13">
        <f t="shared" si="217"/>
        <v>7399.56</v>
      </c>
      <c r="DG105" s="11">
        <v>1</v>
      </c>
      <c r="DH105" s="11">
        <v>1</v>
      </c>
      <c r="DI105" s="11">
        <v>2.11</v>
      </c>
      <c r="DJ105" s="42">
        <f t="shared" si="218"/>
        <v>3.11</v>
      </c>
      <c r="DK105" s="11">
        <v>0.9</v>
      </c>
      <c r="DL105" s="9">
        <v>0.5</v>
      </c>
      <c r="DM105" s="43">
        <f t="shared" si="219"/>
        <v>10355.68422</v>
      </c>
      <c r="DV105" s="11">
        <v>49923</v>
      </c>
      <c r="DW105" s="12">
        <v>0.199</v>
      </c>
      <c r="DX105" s="11">
        <v>1</v>
      </c>
      <c r="DY105" s="11">
        <v>0</v>
      </c>
      <c r="DZ105" s="13">
        <f t="shared" si="220"/>
        <v>9934.677</v>
      </c>
      <c r="EA105" s="11">
        <v>1</v>
      </c>
      <c r="EB105" s="11">
        <v>1</v>
      </c>
      <c r="EC105" s="11">
        <v>2.91</v>
      </c>
      <c r="ED105" s="42">
        <f t="shared" si="221"/>
        <v>3.91</v>
      </c>
      <c r="EE105" s="11">
        <v>0.9</v>
      </c>
      <c r="EF105" s="9">
        <v>0.5</v>
      </c>
      <c r="EG105" s="43">
        <f t="shared" si="222"/>
        <v>17480.0641815</v>
      </c>
    </row>
    <row r="106" s="1" customFormat="1" customHeight="1" spans="1:139">
      <c r="F106" s="11">
        <v>35434</v>
      </c>
      <c r="G106" s="12">
        <v>0.3</v>
      </c>
      <c r="H106" s="11">
        <v>1</v>
      </c>
      <c r="I106" s="11">
        <v>0</v>
      </c>
      <c r="J106" s="13">
        <f t="shared" si="202"/>
        <v>10630.2</v>
      </c>
      <c r="K106" s="11">
        <v>1</v>
      </c>
      <c r="L106" s="11">
        <v>0.89</v>
      </c>
      <c r="M106" s="11">
        <v>1.78</v>
      </c>
      <c r="N106" s="42">
        <f t="shared" si="203"/>
        <v>2.5842</v>
      </c>
      <c r="O106" s="11">
        <v>0.9</v>
      </c>
      <c r="P106" s="9">
        <v>0.5</v>
      </c>
      <c r="Q106" s="43">
        <f t="shared" si="204"/>
        <v>12361.753278</v>
      </c>
      <c r="Z106" s="11">
        <v>35728</v>
      </c>
      <c r="AA106" s="12">
        <v>0.3</v>
      </c>
      <c r="AB106" s="11">
        <v>1</v>
      </c>
      <c r="AC106" s="11">
        <v>0</v>
      </c>
      <c r="AD106" s="13">
        <f t="shared" si="205"/>
        <v>10718.4</v>
      </c>
      <c r="AE106" s="11">
        <v>1</v>
      </c>
      <c r="AF106" s="11">
        <v>1</v>
      </c>
      <c r="AG106" s="11">
        <v>2.11</v>
      </c>
      <c r="AH106" s="42">
        <f t="shared" si="206"/>
        <v>3.11</v>
      </c>
      <c r="AI106" s="11">
        <v>0.9</v>
      </c>
      <c r="AJ106" s="9">
        <v>0.5</v>
      </c>
      <c r="AK106" s="43">
        <f t="shared" si="207"/>
        <v>15000.4008</v>
      </c>
      <c r="AT106" s="11">
        <v>36903</v>
      </c>
      <c r="AU106" s="12">
        <v>0.3</v>
      </c>
      <c r="AV106" s="11">
        <v>1</v>
      </c>
      <c r="AW106" s="11">
        <v>0</v>
      </c>
      <c r="AX106" s="13">
        <f t="shared" si="208"/>
        <v>11070.9</v>
      </c>
      <c r="AY106" s="11">
        <v>1</v>
      </c>
      <c r="AZ106" s="11">
        <v>0.93</v>
      </c>
      <c r="BA106" s="11">
        <v>1.85</v>
      </c>
      <c r="BB106" s="42">
        <f t="shared" si="209"/>
        <v>2.7205</v>
      </c>
      <c r="BC106" s="11">
        <v>0.9</v>
      </c>
      <c r="BD106" s="9">
        <v>0.5</v>
      </c>
      <c r="BE106" s="43">
        <f t="shared" si="210"/>
        <v>13553.2725525</v>
      </c>
      <c r="BN106" s="11">
        <v>38167</v>
      </c>
      <c r="BO106" s="12">
        <v>0.3</v>
      </c>
      <c r="BP106" s="11">
        <v>1</v>
      </c>
      <c r="BQ106" s="11">
        <v>0</v>
      </c>
      <c r="BR106" s="13">
        <f t="shared" si="211"/>
        <v>11450.1</v>
      </c>
      <c r="BS106" s="11">
        <v>1</v>
      </c>
      <c r="BT106" s="11">
        <v>1</v>
      </c>
      <c r="BU106" s="11">
        <v>2.71</v>
      </c>
      <c r="BV106" s="42">
        <f t="shared" si="212"/>
        <v>3.71</v>
      </c>
      <c r="BW106" s="11">
        <v>0.9</v>
      </c>
      <c r="BX106" s="9">
        <v>0.5</v>
      </c>
      <c r="BY106" s="43">
        <f t="shared" si="213"/>
        <v>19115.94195</v>
      </c>
      <c r="CH106" s="11">
        <v>42781</v>
      </c>
      <c r="CI106" s="12">
        <v>0.3</v>
      </c>
      <c r="CJ106" s="11">
        <v>1</v>
      </c>
      <c r="CK106" s="11">
        <v>0</v>
      </c>
      <c r="CL106" s="13">
        <f t="shared" si="214"/>
        <v>12834.3</v>
      </c>
      <c r="CM106" s="11">
        <v>1</v>
      </c>
      <c r="CN106" s="11">
        <v>0.93</v>
      </c>
      <c r="CO106" s="11">
        <v>1.85</v>
      </c>
      <c r="CP106" s="42">
        <f t="shared" si="215"/>
        <v>2.7205</v>
      </c>
      <c r="CQ106" s="11">
        <v>0.9</v>
      </c>
      <c r="CR106" s="9">
        <v>0.5</v>
      </c>
      <c r="CS106" s="43">
        <f t="shared" si="216"/>
        <v>15712.0709175</v>
      </c>
      <c r="DB106" s="11">
        <v>44045</v>
      </c>
      <c r="DC106" s="12">
        <v>0.3</v>
      </c>
      <c r="DD106" s="11">
        <v>1</v>
      </c>
      <c r="DE106" s="11">
        <v>0</v>
      </c>
      <c r="DF106" s="13">
        <f t="shared" si="217"/>
        <v>13213.5</v>
      </c>
      <c r="DG106" s="11">
        <v>1</v>
      </c>
      <c r="DH106" s="11">
        <v>1</v>
      </c>
      <c r="DI106" s="11">
        <v>2.11</v>
      </c>
      <c r="DJ106" s="42">
        <f t="shared" si="218"/>
        <v>3.11</v>
      </c>
      <c r="DK106" s="11">
        <v>0.9</v>
      </c>
      <c r="DL106" s="9">
        <v>0.5</v>
      </c>
      <c r="DM106" s="43">
        <f t="shared" si="219"/>
        <v>18492.29325</v>
      </c>
      <c r="DV106" s="11">
        <v>49923</v>
      </c>
      <c r="DW106" s="12">
        <v>0.355</v>
      </c>
      <c r="DX106" s="11">
        <v>1</v>
      </c>
      <c r="DY106" s="11">
        <v>0</v>
      </c>
      <c r="DZ106" s="13">
        <f t="shared" si="220"/>
        <v>17722.665</v>
      </c>
      <c r="EA106" s="11">
        <v>1</v>
      </c>
      <c r="EB106" s="11">
        <v>1</v>
      </c>
      <c r="EC106" s="11">
        <v>2.91</v>
      </c>
      <c r="ED106" s="42">
        <f t="shared" si="221"/>
        <v>3.91</v>
      </c>
      <c r="EE106" s="11">
        <v>0.9</v>
      </c>
      <c r="EF106" s="9">
        <v>0.5</v>
      </c>
      <c r="EG106" s="43">
        <f t="shared" si="222"/>
        <v>31183.0290675</v>
      </c>
    </row>
    <row r="107" s="1" customFormat="1" customHeight="1" spans="1:139">
      <c r="F107" s="11">
        <v>35434</v>
      </c>
      <c r="G107" s="12">
        <v>0.58</v>
      </c>
      <c r="H107" s="11">
        <v>1</v>
      </c>
      <c r="I107" s="11">
        <v>0</v>
      </c>
      <c r="J107" s="13">
        <f t="shared" si="202"/>
        <v>20551.72</v>
      </c>
      <c r="K107" s="11">
        <v>1</v>
      </c>
      <c r="L107" s="11">
        <v>0.89</v>
      </c>
      <c r="M107" s="11">
        <v>1.78</v>
      </c>
      <c r="N107" s="42">
        <f t="shared" si="203"/>
        <v>2.5842</v>
      </c>
      <c r="O107" s="11">
        <v>0.9</v>
      </c>
      <c r="P107" s="9">
        <v>0.5</v>
      </c>
      <c r="Q107" s="43">
        <f t="shared" si="204"/>
        <v>23899.3896708</v>
      </c>
      <c r="Z107" s="11">
        <v>35728</v>
      </c>
      <c r="AA107" s="12">
        <v>0.58</v>
      </c>
      <c r="AB107" s="11">
        <v>1</v>
      </c>
      <c r="AC107" s="11">
        <v>0</v>
      </c>
      <c r="AD107" s="13">
        <f t="shared" si="205"/>
        <v>20722.24</v>
      </c>
      <c r="AE107" s="11">
        <v>1</v>
      </c>
      <c r="AF107" s="11">
        <v>1</v>
      </c>
      <c r="AG107" s="11">
        <v>2.11</v>
      </c>
      <c r="AH107" s="42">
        <f t="shared" si="206"/>
        <v>3.11</v>
      </c>
      <c r="AI107" s="11">
        <v>0.9</v>
      </c>
      <c r="AJ107" s="9">
        <v>0.5</v>
      </c>
      <c r="AK107" s="43">
        <f t="shared" si="207"/>
        <v>29000.77488</v>
      </c>
      <c r="AT107" s="11">
        <v>36903</v>
      </c>
      <c r="AU107" s="12">
        <v>0.58</v>
      </c>
      <c r="AV107" s="11">
        <v>1</v>
      </c>
      <c r="AW107" s="11">
        <v>0</v>
      </c>
      <c r="AX107" s="13">
        <f t="shared" si="208"/>
        <v>21403.74</v>
      </c>
      <c r="AY107" s="11">
        <v>1</v>
      </c>
      <c r="AZ107" s="11">
        <v>0.93</v>
      </c>
      <c r="BA107" s="11">
        <v>1.85</v>
      </c>
      <c r="BB107" s="42">
        <f t="shared" si="209"/>
        <v>2.7205</v>
      </c>
      <c r="BC107" s="11">
        <v>0.9</v>
      </c>
      <c r="BD107" s="9">
        <v>0.5</v>
      </c>
      <c r="BE107" s="43">
        <f t="shared" si="210"/>
        <v>26202.9936015</v>
      </c>
      <c r="BN107" s="11">
        <v>38167</v>
      </c>
      <c r="BO107" s="12">
        <v>0.58</v>
      </c>
      <c r="BP107" s="11">
        <v>1</v>
      </c>
      <c r="BQ107" s="11">
        <v>0</v>
      </c>
      <c r="BR107" s="13">
        <f t="shared" si="211"/>
        <v>22136.86</v>
      </c>
      <c r="BS107" s="11">
        <v>1</v>
      </c>
      <c r="BT107" s="11">
        <v>1</v>
      </c>
      <c r="BU107" s="11">
        <v>2.71</v>
      </c>
      <c r="BV107" s="42">
        <f t="shared" si="212"/>
        <v>3.71</v>
      </c>
      <c r="BW107" s="11">
        <v>0.9</v>
      </c>
      <c r="BX107" s="9">
        <v>0.5</v>
      </c>
      <c r="BY107" s="43">
        <f t="shared" si="213"/>
        <v>36957.48777</v>
      </c>
      <c r="CH107" s="11">
        <v>42781</v>
      </c>
      <c r="CI107" s="12">
        <v>0.58</v>
      </c>
      <c r="CJ107" s="11">
        <v>1</v>
      </c>
      <c r="CK107" s="11">
        <v>0</v>
      </c>
      <c r="CL107" s="13">
        <f t="shared" si="214"/>
        <v>24812.98</v>
      </c>
      <c r="CM107" s="11">
        <v>1</v>
      </c>
      <c r="CN107" s="11">
        <v>0.93</v>
      </c>
      <c r="CO107" s="11">
        <v>1.85</v>
      </c>
      <c r="CP107" s="42">
        <f t="shared" si="215"/>
        <v>2.7205</v>
      </c>
      <c r="CQ107" s="11">
        <v>0.9</v>
      </c>
      <c r="CR107" s="9">
        <v>0.5</v>
      </c>
      <c r="CS107" s="43">
        <f t="shared" si="216"/>
        <v>30376.6704405</v>
      </c>
      <c r="DB107" s="11">
        <v>44045</v>
      </c>
      <c r="DC107" s="12">
        <v>0.58</v>
      </c>
      <c r="DD107" s="11">
        <v>1</v>
      </c>
      <c r="DE107" s="11">
        <v>0</v>
      </c>
      <c r="DF107" s="13">
        <f t="shared" si="217"/>
        <v>25546.1</v>
      </c>
      <c r="DG107" s="11">
        <v>1</v>
      </c>
      <c r="DH107" s="11">
        <v>1</v>
      </c>
      <c r="DI107" s="11">
        <v>2.11</v>
      </c>
      <c r="DJ107" s="42">
        <f t="shared" si="218"/>
        <v>3.11</v>
      </c>
      <c r="DK107" s="11">
        <v>0.9</v>
      </c>
      <c r="DL107" s="9">
        <v>0.5</v>
      </c>
      <c r="DM107" s="43">
        <f t="shared" si="219"/>
        <v>35751.76695</v>
      </c>
      <c r="DV107" s="11">
        <v>49923</v>
      </c>
      <c r="DW107" s="12">
        <v>0.69</v>
      </c>
      <c r="DX107" s="11">
        <v>1</v>
      </c>
      <c r="DY107" s="11">
        <v>0</v>
      </c>
      <c r="DZ107" s="13">
        <f t="shared" si="220"/>
        <v>34446.87</v>
      </c>
      <c r="EA107" s="11">
        <v>1</v>
      </c>
      <c r="EB107" s="11">
        <v>1</v>
      </c>
      <c r="EC107" s="11">
        <v>2.91</v>
      </c>
      <c r="ED107" s="42">
        <f t="shared" si="221"/>
        <v>3.91</v>
      </c>
      <c r="EE107" s="11">
        <v>0.9</v>
      </c>
      <c r="EF107" s="9">
        <v>0.5</v>
      </c>
      <c r="EG107" s="43">
        <f t="shared" si="222"/>
        <v>60609.267765</v>
      </c>
    </row>
    <row r="108" s="1" customFormat="1" customHeight="1" spans="1:139">
      <c r="F108" s="47" t="s">
        <v>32</v>
      </c>
      <c r="G108" s="48"/>
      <c r="H108" s="48"/>
      <c r="I108" s="48"/>
      <c r="J108" s="48"/>
      <c r="K108" s="48"/>
      <c r="L108" s="48"/>
      <c r="M108" s="46">
        <f>SUM(Q98:Q107)</f>
        <v>91641.79763424</v>
      </c>
      <c r="N108" s="46"/>
      <c r="O108" s="46"/>
      <c r="P108" s="46"/>
      <c r="Q108" s="46"/>
      <c r="R108" s="1"/>
      <c r="S108" s="1"/>
      <c r="T108" s="1"/>
      <c r="U108" s="1"/>
      <c r="V108" s="1"/>
      <c r="W108" s="1"/>
      <c r="X108" s="1"/>
      <c r="Y108" s="1"/>
      <c r="Z108" s="47" t="s">
        <v>32</v>
      </c>
      <c r="AA108" s="48"/>
      <c r="AB108" s="48"/>
      <c r="AC108" s="48"/>
      <c r="AD108" s="48"/>
      <c r="AE108" s="48"/>
      <c r="AF108" s="48"/>
      <c r="AG108" s="46">
        <f>SUM(AK98:AK107)</f>
        <v>111202.971264</v>
      </c>
      <c r="AH108" s="46"/>
      <c r="AI108" s="46"/>
      <c r="AJ108" s="46"/>
      <c r="AK108" s="46"/>
      <c r="AL108" s="1"/>
      <c r="AM108" s="1"/>
      <c r="AN108" s="1"/>
      <c r="AO108" s="1"/>
      <c r="AP108" s="1"/>
      <c r="AQ108" s="1"/>
      <c r="AR108" s="1"/>
      <c r="AS108" s="1"/>
      <c r="AT108" s="47" t="s">
        <v>32</v>
      </c>
      <c r="AU108" s="48"/>
      <c r="AV108" s="48"/>
      <c r="AW108" s="48"/>
      <c r="AX108" s="48"/>
      <c r="AY108" s="48"/>
      <c r="AZ108" s="48"/>
      <c r="BA108" s="46">
        <f>SUM(BE98:BE107)</f>
        <v>100474.9271892</v>
      </c>
      <c r="BB108" s="46"/>
      <c r="BC108" s="46"/>
      <c r="BD108" s="46"/>
      <c r="BE108" s="46"/>
      <c r="BF108" s="1"/>
      <c r="BG108" s="1"/>
      <c r="BH108" s="1"/>
      <c r="BI108" s="1"/>
      <c r="BJ108" s="1"/>
      <c r="BK108" s="1"/>
      <c r="BL108" s="1"/>
      <c r="BM108" s="1"/>
      <c r="BN108" s="47" t="s">
        <v>32</v>
      </c>
      <c r="BO108" s="48"/>
      <c r="BP108" s="48"/>
      <c r="BQ108" s="48"/>
      <c r="BR108" s="48"/>
      <c r="BS108" s="48"/>
      <c r="BT108" s="48"/>
      <c r="BU108" s="46">
        <f>SUM(BY98:BY107)</f>
        <v>141712.849656</v>
      </c>
      <c r="BV108" s="46"/>
      <c r="BW108" s="46"/>
      <c r="BX108" s="46"/>
      <c r="BY108" s="46"/>
      <c r="BZ108" s="1"/>
      <c r="CA108" s="1"/>
      <c r="CB108" s="1"/>
      <c r="CC108" s="1"/>
      <c r="CD108" s="1"/>
      <c r="CE108" s="1"/>
      <c r="CF108" s="1"/>
      <c r="CG108" s="1"/>
      <c r="CH108" s="47" t="s">
        <v>32</v>
      </c>
      <c r="CI108" s="48"/>
      <c r="CJ108" s="48"/>
      <c r="CK108" s="48"/>
      <c r="CL108" s="48"/>
      <c r="CM108" s="48"/>
      <c r="CN108" s="48"/>
      <c r="CO108" s="46">
        <f>SUM(CS98:CS107)</f>
        <v>116478.8190684</v>
      </c>
      <c r="CP108" s="46"/>
      <c r="CQ108" s="46"/>
      <c r="CR108" s="46"/>
      <c r="CS108" s="46"/>
      <c r="CT108" s="1"/>
      <c r="CU108" s="1"/>
      <c r="CV108" s="1"/>
      <c r="CW108" s="1"/>
      <c r="CX108" s="1"/>
      <c r="CY108" s="1"/>
      <c r="CZ108" s="1"/>
      <c r="DA108" s="1"/>
      <c r="DB108" s="47" t="s">
        <v>32</v>
      </c>
      <c r="DC108" s="48"/>
      <c r="DD108" s="48"/>
      <c r="DE108" s="48"/>
      <c r="DF108" s="48"/>
      <c r="DG108" s="48"/>
      <c r="DH108" s="48"/>
      <c r="DI108" s="46">
        <f>SUM(DM98:DM107)</f>
        <v>137089.53396</v>
      </c>
      <c r="DJ108" s="46"/>
      <c r="DK108" s="46"/>
      <c r="DL108" s="46"/>
      <c r="DM108" s="46"/>
      <c r="DN108" s="1"/>
      <c r="DO108" s="1"/>
      <c r="DP108" s="1"/>
      <c r="DQ108" s="1"/>
      <c r="DR108" s="1"/>
      <c r="DS108" s="1"/>
      <c r="DT108" s="1"/>
      <c r="DU108" s="1"/>
      <c r="DV108" s="47" t="s">
        <v>32</v>
      </c>
      <c r="DW108" s="48"/>
      <c r="DX108" s="48"/>
      <c r="DY108" s="48"/>
      <c r="DZ108" s="48"/>
      <c r="EA108" s="48"/>
      <c r="EB108" s="48"/>
      <c r="EC108" s="46">
        <f>SUM(EG98:EG107)</f>
        <v>231632.8102845</v>
      </c>
      <c r="ED108" s="46"/>
      <c r="EE108" s="46"/>
      <c r="EF108" s="46"/>
      <c r="EG108" s="46"/>
    </row>
    <row r="109" s="1" customFormat="1" customHeight="1" spans="1:139">
      <c r="F109" s="48"/>
      <c r="G109" s="48"/>
      <c r="H109" s="48"/>
      <c r="I109" s="48"/>
      <c r="J109" s="48"/>
      <c r="K109" s="48"/>
      <c r="L109" s="48"/>
      <c r="M109" s="46"/>
      <c r="N109" s="46"/>
      <c r="O109" s="46"/>
      <c r="P109" s="46"/>
      <c r="Q109" s="46"/>
      <c r="R109" s="1"/>
      <c r="S109" s="1"/>
      <c r="T109" s="1"/>
      <c r="U109" s="1"/>
      <c r="V109" s="1"/>
      <c r="W109" s="1"/>
      <c r="X109" s="1"/>
      <c r="Y109" s="1"/>
      <c r="Z109" s="48"/>
      <c r="AA109" s="48"/>
      <c r="AB109" s="48"/>
      <c r="AC109" s="48"/>
      <c r="AD109" s="48"/>
      <c r="AE109" s="48"/>
      <c r="AF109" s="48"/>
      <c r="AG109" s="46"/>
      <c r="AH109" s="46"/>
      <c r="AI109" s="46"/>
      <c r="AJ109" s="46"/>
      <c r="AK109" s="46"/>
      <c r="AL109" s="1"/>
      <c r="AM109" s="1"/>
      <c r="AN109" s="1"/>
      <c r="AO109" s="1"/>
      <c r="AP109" s="1"/>
      <c r="AQ109" s="1"/>
      <c r="AR109" s="1"/>
      <c r="AS109" s="1"/>
      <c r="AT109" s="48"/>
      <c r="AU109" s="48"/>
      <c r="AV109" s="48"/>
      <c r="AW109" s="48"/>
      <c r="AX109" s="48"/>
      <c r="AY109" s="48"/>
      <c r="AZ109" s="48"/>
      <c r="BA109" s="46"/>
      <c r="BB109" s="46"/>
      <c r="BC109" s="46"/>
      <c r="BD109" s="46"/>
      <c r="BE109" s="46"/>
      <c r="BF109" s="1"/>
      <c r="BG109" s="1"/>
      <c r="BH109" s="1"/>
      <c r="BI109" s="1"/>
      <c r="BJ109" s="1"/>
      <c r="BK109" s="1"/>
      <c r="BL109" s="1"/>
      <c r="BM109" s="1"/>
      <c r="BN109" s="48"/>
      <c r="BO109" s="48"/>
      <c r="BP109" s="48"/>
      <c r="BQ109" s="48"/>
      <c r="BR109" s="48"/>
      <c r="BS109" s="48"/>
      <c r="BT109" s="48"/>
      <c r="BU109" s="46"/>
      <c r="BV109" s="46"/>
      <c r="BW109" s="46"/>
      <c r="BX109" s="46"/>
      <c r="BY109" s="46"/>
      <c r="BZ109" s="1"/>
      <c r="CA109" s="1"/>
      <c r="CB109" s="1"/>
      <c r="CC109" s="1"/>
      <c r="CD109" s="1"/>
      <c r="CE109" s="1"/>
      <c r="CF109" s="1"/>
      <c r="CG109" s="1"/>
      <c r="CH109" s="48"/>
      <c r="CI109" s="48"/>
      <c r="CJ109" s="48"/>
      <c r="CK109" s="48"/>
      <c r="CL109" s="48"/>
      <c r="CM109" s="48"/>
      <c r="CN109" s="48"/>
      <c r="CO109" s="46"/>
      <c r="CP109" s="46"/>
      <c r="CQ109" s="46"/>
      <c r="CR109" s="46"/>
      <c r="CS109" s="46"/>
      <c r="CT109" s="1"/>
      <c r="CU109" s="1"/>
      <c r="CV109" s="1"/>
      <c r="CW109" s="1"/>
      <c r="CX109" s="1"/>
      <c r="CY109" s="1"/>
      <c r="CZ109" s="1"/>
      <c r="DA109" s="1"/>
      <c r="DB109" s="48"/>
      <c r="DC109" s="48"/>
      <c r="DD109" s="48"/>
      <c r="DE109" s="48"/>
      <c r="DF109" s="48"/>
      <c r="DG109" s="48"/>
      <c r="DH109" s="48"/>
      <c r="DI109" s="46"/>
      <c r="DJ109" s="46"/>
      <c r="DK109" s="46"/>
      <c r="DL109" s="46"/>
      <c r="DM109" s="46"/>
      <c r="DN109" s="1"/>
      <c r="DO109" s="1"/>
      <c r="DP109" s="1"/>
      <c r="DQ109" s="1"/>
      <c r="DR109" s="1"/>
      <c r="DS109" s="1"/>
      <c r="DT109" s="1"/>
      <c r="DU109" s="1"/>
      <c r="DV109" s="48"/>
      <c r="DW109" s="48"/>
      <c r="DX109" s="48"/>
      <c r="DY109" s="48"/>
      <c r="DZ109" s="48"/>
      <c r="EA109" s="48"/>
      <c r="EB109" s="48"/>
      <c r="EC109" s="46"/>
      <c r="ED109" s="46"/>
      <c r="EE109" s="46"/>
      <c r="EF109" s="46"/>
      <c r="EG109" s="46"/>
    </row>
    <row r="110" s="1" customFormat="1" customHeight="1" spans="1:139">
      <c r="F110" s="48"/>
      <c r="G110" s="48"/>
      <c r="H110" s="48"/>
      <c r="I110" s="48"/>
      <c r="J110" s="48"/>
      <c r="K110" s="48"/>
      <c r="L110" s="48"/>
      <c r="M110" s="46"/>
      <c r="N110" s="46"/>
      <c r="O110" s="46"/>
      <c r="P110" s="46"/>
      <c r="Q110" s="46"/>
      <c r="R110" s="1"/>
      <c r="S110" s="1"/>
      <c r="T110" s="1"/>
      <c r="U110" s="1"/>
      <c r="V110" s="1"/>
      <c r="W110" s="1"/>
      <c r="X110" s="1"/>
      <c r="Y110" s="1"/>
      <c r="Z110" s="48"/>
      <c r="AA110" s="48"/>
      <c r="AB110" s="48"/>
      <c r="AC110" s="48"/>
      <c r="AD110" s="48"/>
      <c r="AE110" s="48"/>
      <c r="AF110" s="48"/>
      <c r="AG110" s="46"/>
      <c r="AH110" s="46"/>
      <c r="AI110" s="46"/>
      <c r="AJ110" s="46"/>
      <c r="AK110" s="46"/>
      <c r="AL110" s="1"/>
      <c r="AM110" s="1"/>
      <c r="AN110" s="1"/>
      <c r="AO110" s="1"/>
      <c r="AP110" s="1"/>
      <c r="AQ110" s="1"/>
      <c r="AR110" s="1"/>
      <c r="AS110" s="1"/>
      <c r="AT110" s="48"/>
      <c r="AU110" s="48"/>
      <c r="AV110" s="48"/>
      <c r="AW110" s="48"/>
      <c r="AX110" s="48"/>
      <c r="AY110" s="48"/>
      <c r="AZ110" s="48"/>
      <c r="BA110" s="46"/>
      <c r="BB110" s="46"/>
      <c r="BC110" s="46"/>
      <c r="BD110" s="46"/>
      <c r="BE110" s="46"/>
      <c r="BF110" s="1"/>
      <c r="BG110" s="1"/>
      <c r="BH110" s="1"/>
      <c r="BI110" s="1"/>
      <c r="BJ110" s="1"/>
      <c r="BK110" s="1"/>
      <c r="BL110" s="1"/>
      <c r="BM110" s="1"/>
      <c r="BN110" s="48"/>
      <c r="BO110" s="48"/>
      <c r="BP110" s="48"/>
      <c r="BQ110" s="48"/>
      <c r="BR110" s="48"/>
      <c r="BS110" s="48"/>
      <c r="BT110" s="48"/>
      <c r="BU110" s="46"/>
      <c r="BV110" s="46"/>
      <c r="BW110" s="46"/>
      <c r="BX110" s="46"/>
      <c r="BY110" s="46"/>
      <c r="BZ110" s="1"/>
      <c r="CA110" s="1"/>
      <c r="CB110" s="1"/>
      <c r="CC110" s="1"/>
      <c r="CD110" s="1"/>
      <c r="CE110" s="1"/>
      <c r="CF110" s="1"/>
      <c r="CG110" s="1"/>
      <c r="CH110" s="48"/>
      <c r="CI110" s="48"/>
      <c r="CJ110" s="48"/>
      <c r="CK110" s="48"/>
      <c r="CL110" s="48"/>
      <c r="CM110" s="48"/>
      <c r="CN110" s="48"/>
      <c r="CO110" s="46"/>
      <c r="CP110" s="46"/>
      <c r="CQ110" s="46"/>
      <c r="CR110" s="46"/>
      <c r="CS110" s="46"/>
      <c r="CT110" s="1"/>
      <c r="CU110" s="1"/>
      <c r="CV110" s="1"/>
      <c r="CW110" s="1"/>
      <c r="CX110" s="1"/>
      <c r="CY110" s="1"/>
      <c r="CZ110" s="1"/>
      <c r="DA110" s="1"/>
      <c r="DB110" s="48"/>
      <c r="DC110" s="48"/>
      <c r="DD110" s="48"/>
      <c r="DE110" s="48"/>
      <c r="DF110" s="48"/>
      <c r="DG110" s="48"/>
      <c r="DH110" s="48"/>
      <c r="DI110" s="46"/>
      <c r="DJ110" s="46"/>
      <c r="DK110" s="46"/>
      <c r="DL110" s="46"/>
      <c r="DM110" s="46"/>
      <c r="DN110" s="1"/>
      <c r="DO110" s="1"/>
      <c r="DP110" s="1"/>
      <c r="DQ110" s="1"/>
      <c r="DR110" s="1"/>
      <c r="DS110" s="1"/>
      <c r="DT110" s="1"/>
      <c r="DU110" s="1"/>
      <c r="DV110" s="48"/>
      <c r="DW110" s="48"/>
      <c r="DX110" s="48"/>
      <c r="DY110" s="48"/>
      <c r="DZ110" s="48"/>
      <c r="EA110" s="48"/>
      <c r="EB110" s="48"/>
      <c r="EC110" s="46"/>
      <c r="ED110" s="46"/>
      <c r="EE110" s="46"/>
      <c r="EF110" s="46"/>
      <c r="EG110" s="46"/>
    </row>
    <row r="112" s="1" customFormat="1" customHeight="1" spans="1:139">
      <c r="A112" s="2" t="s">
        <v>112</v>
      </c>
      <c r="B112" s="2"/>
      <c r="C112" s="2"/>
      <c r="D112" s="2"/>
      <c r="E112" s="2"/>
      <c r="F112" s="3" t="s">
        <v>1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1"/>
      <c r="U112" s="2" t="s">
        <v>62</v>
      </c>
      <c r="V112" s="2"/>
      <c r="W112" s="2"/>
      <c r="X112" s="2"/>
      <c r="Y112" s="2"/>
      <c r="Z112" s="3" t="s">
        <v>1</v>
      </c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1"/>
      <c r="AO112" s="2" t="s">
        <v>63</v>
      </c>
      <c r="AP112" s="2"/>
      <c r="AQ112" s="2"/>
      <c r="AR112" s="2"/>
      <c r="AS112" s="2"/>
      <c r="AT112" s="3" t="s">
        <v>1</v>
      </c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1"/>
      <c r="BI112" s="2" t="s">
        <v>64</v>
      </c>
      <c r="BJ112" s="2"/>
      <c r="BK112" s="2"/>
      <c r="BL112" s="2"/>
      <c r="BM112" s="2"/>
      <c r="BN112" s="3" t="s">
        <v>1</v>
      </c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1"/>
      <c r="CC112" s="2" t="s">
        <v>65</v>
      </c>
      <c r="CD112" s="2"/>
      <c r="CE112" s="2"/>
      <c r="CF112" s="2"/>
      <c r="CG112" s="2"/>
      <c r="CH112" s="3" t="s">
        <v>1</v>
      </c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1"/>
      <c r="CW112" s="2" t="s">
        <v>66</v>
      </c>
      <c r="CX112" s="2"/>
      <c r="CY112" s="2"/>
      <c r="CZ112" s="2"/>
      <c r="DA112" s="2"/>
      <c r="DB112" s="3" t="s">
        <v>1</v>
      </c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1"/>
      <c r="DQ112" s="2" t="s">
        <v>67</v>
      </c>
      <c r="DR112" s="2"/>
      <c r="DS112" s="2"/>
      <c r="DT112" s="2"/>
      <c r="DU112" s="2"/>
      <c r="DV112" s="3" t="s">
        <v>1</v>
      </c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</row>
    <row r="113" s="1" customFormat="1" customHeight="1" spans="1:140">
      <c r="A113" s="2"/>
      <c r="B113" s="2"/>
      <c r="C113" s="2"/>
      <c r="D113" s="2"/>
      <c r="E113" s="2"/>
      <c r="F113" s="4" t="s">
        <v>8</v>
      </c>
      <c r="G113" s="5"/>
      <c r="H113" s="5"/>
      <c r="I113" s="6"/>
      <c r="J113" s="7" t="s">
        <v>9</v>
      </c>
      <c r="K113" s="7"/>
      <c r="L113" s="7"/>
      <c r="M113" s="7"/>
      <c r="N113" s="8" t="s">
        <v>10</v>
      </c>
      <c r="O113" s="8"/>
      <c r="P113" s="8"/>
      <c r="Q113" s="9" t="s">
        <v>11</v>
      </c>
      <c r="R113" s="10" t="s">
        <v>12</v>
      </c>
      <c r="S113" s="10" t="s">
        <v>13</v>
      </c>
      <c r="U113" s="2"/>
      <c r="V113" s="2"/>
      <c r="W113" s="2"/>
      <c r="X113" s="2"/>
      <c r="Y113" s="2"/>
      <c r="Z113" s="4" t="s">
        <v>8</v>
      </c>
      <c r="AA113" s="5"/>
      <c r="AB113" s="5"/>
      <c r="AC113" s="6"/>
      <c r="AD113" s="7" t="s">
        <v>9</v>
      </c>
      <c r="AE113" s="7"/>
      <c r="AF113" s="7"/>
      <c r="AG113" s="7"/>
      <c r="AH113" s="8" t="s">
        <v>10</v>
      </c>
      <c r="AI113" s="8"/>
      <c r="AJ113" s="8"/>
      <c r="AK113" s="9" t="s">
        <v>11</v>
      </c>
      <c r="AL113" s="10" t="s">
        <v>12</v>
      </c>
      <c r="AM113" s="10" t="s">
        <v>13</v>
      </c>
      <c r="AO113" s="2"/>
      <c r="AP113" s="2"/>
      <c r="AQ113" s="2"/>
      <c r="AR113" s="2"/>
      <c r="AS113" s="2"/>
      <c r="AT113" s="4" t="s">
        <v>8</v>
      </c>
      <c r="AU113" s="5"/>
      <c r="AV113" s="5"/>
      <c r="AW113" s="6"/>
      <c r="AX113" s="7" t="s">
        <v>9</v>
      </c>
      <c r="AY113" s="7"/>
      <c r="AZ113" s="7"/>
      <c r="BA113" s="7"/>
      <c r="BB113" s="8" t="s">
        <v>10</v>
      </c>
      <c r="BC113" s="8"/>
      <c r="BD113" s="8"/>
      <c r="BE113" s="9" t="s">
        <v>11</v>
      </c>
      <c r="BF113" s="10" t="s">
        <v>12</v>
      </c>
      <c r="BG113" s="10" t="s">
        <v>13</v>
      </c>
      <c r="BI113" s="2"/>
      <c r="BJ113" s="2"/>
      <c r="BK113" s="2"/>
      <c r="BL113" s="2"/>
      <c r="BM113" s="2"/>
      <c r="BN113" s="4" t="s">
        <v>8</v>
      </c>
      <c r="BO113" s="5"/>
      <c r="BP113" s="5"/>
      <c r="BQ113" s="6"/>
      <c r="BR113" s="7" t="s">
        <v>9</v>
      </c>
      <c r="BS113" s="7"/>
      <c r="BT113" s="7"/>
      <c r="BU113" s="7"/>
      <c r="BV113" s="8" t="s">
        <v>10</v>
      </c>
      <c r="BW113" s="8"/>
      <c r="BX113" s="8"/>
      <c r="BY113" s="9" t="s">
        <v>11</v>
      </c>
      <c r="BZ113" s="10" t="s">
        <v>12</v>
      </c>
      <c r="CA113" s="10" t="s">
        <v>13</v>
      </c>
      <c r="CC113" s="2"/>
      <c r="CD113" s="2"/>
      <c r="CE113" s="2"/>
      <c r="CF113" s="2"/>
      <c r="CG113" s="2"/>
      <c r="CH113" s="4" t="s">
        <v>8</v>
      </c>
      <c r="CI113" s="5"/>
      <c r="CJ113" s="5"/>
      <c r="CK113" s="6"/>
      <c r="CL113" s="7" t="s">
        <v>9</v>
      </c>
      <c r="CM113" s="7"/>
      <c r="CN113" s="7"/>
      <c r="CO113" s="7"/>
      <c r="CP113" s="8" t="s">
        <v>10</v>
      </c>
      <c r="CQ113" s="8"/>
      <c r="CR113" s="8"/>
      <c r="CS113" s="9" t="s">
        <v>11</v>
      </c>
      <c r="CT113" s="10" t="s">
        <v>12</v>
      </c>
      <c r="CU113" s="10" t="s">
        <v>13</v>
      </c>
      <c r="CW113" s="2"/>
      <c r="CX113" s="2"/>
      <c r="CY113" s="2"/>
      <c r="CZ113" s="2"/>
      <c r="DA113" s="2"/>
      <c r="DB113" s="4" t="s">
        <v>8</v>
      </c>
      <c r="DC113" s="5"/>
      <c r="DD113" s="5"/>
      <c r="DE113" s="6"/>
      <c r="DF113" s="7" t="s">
        <v>9</v>
      </c>
      <c r="DG113" s="7"/>
      <c r="DH113" s="7"/>
      <c r="DI113" s="7"/>
      <c r="DJ113" s="8" t="s">
        <v>10</v>
      </c>
      <c r="DK113" s="8"/>
      <c r="DL113" s="8"/>
      <c r="DM113" s="9" t="s">
        <v>11</v>
      </c>
      <c r="DN113" s="10" t="s">
        <v>12</v>
      </c>
      <c r="DO113" s="10" t="s">
        <v>13</v>
      </c>
      <c r="DQ113" s="2"/>
      <c r="DR113" s="2"/>
      <c r="DS113" s="2"/>
      <c r="DT113" s="2"/>
      <c r="DU113" s="2"/>
      <c r="DV113" s="4" t="s">
        <v>8</v>
      </c>
      <c r="DW113" s="5"/>
      <c r="DX113" s="5"/>
      <c r="DY113" s="6"/>
      <c r="DZ113" s="7" t="s">
        <v>9</v>
      </c>
      <c r="EA113" s="7"/>
      <c r="EB113" s="7"/>
      <c r="EC113" s="7"/>
      <c r="ED113" s="8" t="s">
        <v>10</v>
      </c>
      <c r="EE113" s="8"/>
      <c r="EF113" s="8"/>
      <c r="EG113" s="9" t="s">
        <v>11</v>
      </c>
      <c r="EH113" s="10" t="s">
        <v>12</v>
      </c>
      <c r="EI113" s="10" t="s">
        <v>13</v>
      </c>
    </row>
    <row r="114" s="1" customFormat="1" customHeight="1" spans="1:140">
      <c r="A114" s="1" t="s">
        <v>14</v>
      </c>
      <c r="B114" s="1" t="s">
        <v>15</v>
      </c>
      <c r="C114" s="1" t="s">
        <v>16</v>
      </c>
      <c r="D114" s="1" t="s">
        <v>17</v>
      </c>
      <c r="E114" s="1" t="s">
        <v>18</v>
      </c>
      <c r="F114" s="11" t="s">
        <v>19</v>
      </c>
      <c r="G114" s="11" t="s">
        <v>20</v>
      </c>
      <c r="H114" s="12" t="s">
        <v>21</v>
      </c>
      <c r="I114" s="13" t="s">
        <v>8</v>
      </c>
      <c r="J114" s="11" t="s">
        <v>22</v>
      </c>
      <c r="K114" s="11" t="s">
        <v>23</v>
      </c>
      <c r="L114" s="11" t="s">
        <v>24</v>
      </c>
      <c r="M114" s="7" t="s">
        <v>25</v>
      </c>
      <c r="N114" s="11" t="s">
        <v>26</v>
      </c>
      <c r="O114" s="11" t="s">
        <v>27</v>
      </c>
      <c r="P114" s="8" t="s">
        <v>28</v>
      </c>
      <c r="Q114" s="9" t="s">
        <v>29</v>
      </c>
      <c r="R114" s="14"/>
      <c r="S114" s="14"/>
      <c r="T114" s="1"/>
      <c r="U114" s="1" t="s">
        <v>14</v>
      </c>
      <c r="V114" s="1" t="s">
        <v>15</v>
      </c>
      <c r="W114" s="1" t="s">
        <v>16</v>
      </c>
      <c r="X114" s="1" t="s">
        <v>17</v>
      </c>
      <c r="Y114" s="1" t="s">
        <v>18</v>
      </c>
      <c r="Z114" s="11" t="s">
        <v>19</v>
      </c>
      <c r="AA114" s="11" t="s">
        <v>20</v>
      </c>
      <c r="AB114" s="12" t="s">
        <v>21</v>
      </c>
      <c r="AC114" s="13" t="s">
        <v>8</v>
      </c>
      <c r="AD114" s="11" t="s">
        <v>22</v>
      </c>
      <c r="AE114" s="11" t="s">
        <v>23</v>
      </c>
      <c r="AF114" s="11" t="s">
        <v>24</v>
      </c>
      <c r="AG114" s="7" t="s">
        <v>25</v>
      </c>
      <c r="AH114" s="11" t="s">
        <v>26</v>
      </c>
      <c r="AI114" s="11" t="s">
        <v>27</v>
      </c>
      <c r="AJ114" s="8" t="s">
        <v>28</v>
      </c>
      <c r="AK114" s="9" t="s">
        <v>29</v>
      </c>
      <c r="AL114" s="14"/>
      <c r="AM114" s="14"/>
      <c r="AN114" s="1"/>
      <c r="AO114" s="1" t="s">
        <v>14</v>
      </c>
      <c r="AP114" s="1" t="s">
        <v>15</v>
      </c>
      <c r="AQ114" s="1" t="s">
        <v>16</v>
      </c>
      <c r="AR114" s="1" t="s">
        <v>17</v>
      </c>
      <c r="AS114" s="1" t="s">
        <v>18</v>
      </c>
      <c r="AT114" s="11" t="s">
        <v>19</v>
      </c>
      <c r="AU114" s="11" t="s">
        <v>20</v>
      </c>
      <c r="AV114" s="12" t="s">
        <v>21</v>
      </c>
      <c r="AW114" s="13" t="s">
        <v>8</v>
      </c>
      <c r="AX114" s="11" t="s">
        <v>22</v>
      </c>
      <c r="AY114" s="11" t="s">
        <v>23</v>
      </c>
      <c r="AZ114" s="11" t="s">
        <v>24</v>
      </c>
      <c r="BA114" s="7" t="s">
        <v>25</v>
      </c>
      <c r="BB114" s="11" t="s">
        <v>26</v>
      </c>
      <c r="BC114" s="11" t="s">
        <v>27</v>
      </c>
      <c r="BD114" s="8" t="s">
        <v>28</v>
      </c>
      <c r="BE114" s="9" t="s">
        <v>29</v>
      </c>
      <c r="BF114" s="14"/>
      <c r="BG114" s="14"/>
      <c r="BH114" s="1"/>
      <c r="BI114" s="1" t="s">
        <v>14</v>
      </c>
      <c r="BJ114" s="1" t="s">
        <v>15</v>
      </c>
      <c r="BK114" s="1" t="s">
        <v>16</v>
      </c>
      <c r="BL114" s="1" t="s">
        <v>17</v>
      </c>
      <c r="BM114" s="1" t="s">
        <v>18</v>
      </c>
      <c r="BN114" s="11" t="s">
        <v>19</v>
      </c>
      <c r="BO114" s="11" t="s">
        <v>20</v>
      </c>
      <c r="BP114" s="12" t="s">
        <v>21</v>
      </c>
      <c r="BQ114" s="13" t="s">
        <v>8</v>
      </c>
      <c r="BR114" s="11" t="s">
        <v>22</v>
      </c>
      <c r="BS114" s="11" t="s">
        <v>23</v>
      </c>
      <c r="BT114" s="11" t="s">
        <v>24</v>
      </c>
      <c r="BU114" s="7" t="s">
        <v>25</v>
      </c>
      <c r="BV114" s="11" t="s">
        <v>26</v>
      </c>
      <c r="BW114" s="11" t="s">
        <v>27</v>
      </c>
      <c r="BX114" s="8" t="s">
        <v>28</v>
      </c>
      <c r="BY114" s="9" t="s">
        <v>29</v>
      </c>
      <c r="BZ114" s="14"/>
      <c r="CA114" s="14"/>
      <c r="CB114" s="1"/>
      <c r="CC114" s="1" t="s">
        <v>14</v>
      </c>
      <c r="CD114" s="1" t="s">
        <v>15</v>
      </c>
      <c r="CE114" s="1" t="s">
        <v>16</v>
      </c>
      <c r="CF114" s="1" t="s">
        <v>17</v>
      </c>
      <c r="CG114" s="1" t="s">
        <v>18</v>
      </c>
      <c r="CH114" s="11" t="s">
        <v>19</v>
      </c>
      <c r="CI114" s="11" t="s">
        <v>20</v>
      </c>
      <c r="CJ114" s="12" t="s">
        <v>21</v>
      </c>
      <c r="CK114" s="13" t="s">
        <v>8</v>
      </c>
      <c r="CL114" s="11" t="s">
        <v>22</v>
      </c>
      <c r="CM114" s="11" t="s">
        <v>23</v>
      </c>
      <c r="CN114" s="11" t="s">
        <v>24</v>
      </c>
      <c r="CO114" s="7" t="s">
        <v>25</v>
      </c>
      <c r="CP114" s="11" t="s">
        <v>26</v>
      </c>
      <c r="CQ114" s="11" t="s">
        <v>27</v>
      </c>
      <c r="CR114" s="8" t="s">
        <v>28</v>
      </c>
      <c r="CS114" s="9" t="s">
        <v>29</v>
      </c>
      <c r="CT114" s="14"/>
      <c r="CU114" s="14"/>
      <c r="CV114" s="1"/>
      <c r="CW114" s="1" t="s">
        <v>14</v>
      </c>
      <c r="CX114" s="1" t="s">
        <v>15</v>
      </c>
      <c r="CY114" s="1" t="s">
        <v>16</v>
      </c>
      <c r="CZ114" s="1" t="s">
        <v>17</v>
      </c>
      <c r="DA114" s="1" t="s">
        <v>18</v>
      </c>
      <c r="DB114" s="11" t="s">
        <v>19</v>
      </c>
      <c r="DC114" s="11" t="s">
        <v>20</v>
      </c>
      <c r="DD114" s="12" t="s">
        <v>21</v>
      </c>
      <c r="DE114" s="13" t="s">
        <v>8</v>
      </c>
      <c r="DF114" s="11" t="s">
        <v>22</v>
      </c>
      <c r="DG114" s="11" t="s">
        <v>23</v>
      </c>
      <c r="DH114" s="11" t="s">
        <v>24</v>
      </c>
      <c r="DI114" s="7" t="s">
        <v>25</v>
      </c>
      <c r="DJ114" s="11" t="s">
        <v>26</v>
      </c>
      <c r="DK114" s="11" t="s">
        <v>27</v>
      </c>
      <c r="DL114" s="8" t="s">
        <v>28</v>
      </c>
      <c r="DM114" s="9" t="s">
        <v>29</v>
      </c>
      <c r="DN114" s="14"/>
      <c r="DO114" s="14"/>
      <c r="DP114" s="1"/>
      <c r="DQ114" s="1" t="s">
        <v>14</v>
      </c>
      <c r="DR114" s="1" t="s">
        <v>15</v>
      </c>
      <c r="DS114" s="1" t="s">
        <v>16</v>
      </c>
      <c r="DT114" s="1" t="s">
        <v>17</v>
      </c>
      <c r="DU114" s="1" t="s">
        <v>18</v>
      </c>
      <c r="DV114" s="11" t="s">
        <v>19</v>
      </c>
      <c r="DW114" s="11" t="s">
        <v>20</v>
      </c>
      <c r="DX114" s="12" t="s">
        <v>21</v>
      </c>
      <c r="DY114" s="13" t="s">
        <v>8</v>
      </c>
      <c r="DZ114" s="11" t="s">
        <v>22</v>
      </c>
      <c r="EA114" s="11" t="s">
        <v>23</v>
      </c>
      <c r="EB114" s="11" t="s">
        <v>24</v>
      </c>
      <c r="EC114" s="7" t="s">
        <v>25</v>
      </c>
      <c r="ED114" s="11" t="s">
        <v>26</v>
      </c>
      <c r="EE114" s="11" t="s">
        <v>27</v>
      </c>
      <c r="EF114" s="8" t="s">
        <v>28</v>
      </c>
      <c r="EG114" s="9" t="s">
        <v>29</v>
      </c>
      <c r="EH114" s="14"/>
      <c r="EI114" s="14"/>
    </row>
    <row r="115" s="1" customFormat="1" customHeight="1" spans="1:140">
      <c r="A115" s="15">
        <f>M124</f>
        <v>1379488.26522608</v>
      </c>
      <c r="B115" s="15">
        <f>T133+T142</f>
        <v>752235.084701149</v>
      </c>
      <c r="C115" s="15">
        <f>M156</f>
        <v>520295.278873998</v>
      </c>
      <c r="D115" s="15">
        <f>M166</f>
        <v>397987.447767248</v>
      </c>
      <c r="E115" s="15">
        <v>18</v>
      </c>
      <c r="F115" s="11">
        <v>2465</v>
      </c>
      <c r="G115" s="11">
        <v>1.286</v>
      </c>
      <c r="H115" s="12">
        <v>1.35</v>
      </c>
      <c r="I115" s="13">
        <f t="shared" ref="I115:I120" si="223">F115*G115*H115</f>
        <v>4279.4865</v>
      </c>
      <c r="J115" s="11">
        <v>3</v>
      </c>
      <c r="K115" s="11">
        <v>680</v>
      </c>
      <c r="L115" s="11">
        <v>1.53</v>
      </c>
      <c r="M115" s="16">
        <f t="shared" ref="M115:M120" si="224">1+6*K115/(K115+2000)+L115</f>
        <v>4.05238805970149</v>
      </c>
      <c r="N115" s="11">
        <v>0.98</v>
      </c>
      <c r="O115" s="11">
        <v>2.3</v>
      </c>
      <c r="P115" s="8">
        <f t="shared" ref="P115:P120" si="225">1+N115*O115</f>
        <v>3.254</v>
      </c>
      <c r="Q115" s="9">
        <v>1.15</v>
      </c>
      <c r="R115" s="17">
        <v>1</v>
      </c>
      <c r="S115" s="18">
        <f t="shared" ref="S115:S123" si="226">I115*J115*Q115*P115*M115*R115</f>
        <v>194688.066217491</v>
      </c>
      <c r="U115" s="15">
        <f>AG124</f>
        <v>1379488.26522608</v>
      </c>
      <c r="V115" s="15">
        <f>AN133+AN142</f>
        <v>896367.739595129</v>
      </c>
      <c r="W115" s="15">
        <f>AG156</f>
        <v>520295.278873998</v>
      </c>
      <c r="X115" s="15">
        <f>AG166</f>
        <v>563895.816218381</v>
      </c>
      <c r="Y115" s="15">
        <v>18</v>
      </c>
      <c r="Z115" s="11">
        <v>2465</v>
      </c>
      <c r="AA115" s="11">
        <v>1.286</v>
      </c>
      <c r="AB115" s="12">
        <v>1.35</v>
      </c>
      <c r="AC115" s="13">
        <f t="shared" ref="AC115:AC120" si="227">Z115*AA115*AB115</f>
        <v>4279.4865</v>
      </c>
      <c r="AD115" s="11">
        <v>3</v>
      </c>
      <c r="AE115" s="11">
        <v>680</v>
      </c>
      <c r="AF115" s="11">
        <v>1.53</v>
      </c>
      <c r="AG115" s="16">
        <f t="shared" ref="AG115:AG120" si="228">1+6*AE115/(AE115+2000)+AF115</f>
        <v>4.05238805970149</v>
      </c>
      <c r="AH115" s="11">
        <v>0.98</v>
      </c>
      <c r="AI115" s="11">
        <v>2.3</v>
      </c>
      <c r="AJ115" s="8">
        <f t="shared" ref="AJ115:AJ120" si="229">1+AH115*AI115</f>
        <v>3.254</v>
      </c>
      <c r="AK115" s="9">
        <v>1.15</v>
      </c>
      <c r="AL115" s="17">
        <v>1</v>
      </c>
      <c r="AM115" s="18">
        <f t="shared" ref="AM115:AM123" si="230">AC115*AD115*AK115*AJ115*AG115*AL115</f>
        <v>194688.066217491</v>
      </c>
      <c r="AO115" s="15">
        <f>BA124</f>
        <v>1400180.58920447</v>
      </c>
      <c r="AP115" s="15">
        <f>BH133+BH142</f>
        <v>779510.930175467</v>
      </c>
      <c r="AQ115" s="15">
        <f>BA156</f>
        <v>528099.708057108</v>
      </c>
      <c r="AR115" s="15">
        <f>BA166</f>
        <v>608139.702204208</v>
      </c>
      <c r="AS115" s="15">
        <v>18</v>
      </c>
      <c r="AT115" s="11">
        <v>2465</v>
      </c>
      <c r="AU115" s="11">
        <v>1.286</v>
      </c>
      <c r="AV115" s="12">
        <v>1.35</v>
      </c>
      <c r="AW115" s="13">
        <f t="shared" ref="AW115:AW120" si="231">AT115*AU115*AV115</f>
        <v>4279.4865</v>
      </c>
      <c r="AX115" s="11">
        <v>3</v>
      </c>
      <c r="AY115" s="11">
        <v>680</v>
      </c>
      <c r="AZ115" s="11">
        <v>1.53</v>
      </c>
      <c r="BA115" s="16">
        <f t="shared" ref="BA115:BA120" si="232">1+6*AY115/(AY115+2000)+AZ115</f>
        <v>4.05238805970149</v>
      </c>
      <c r="BB115" s="11">
        <v>0.98</v>
      </c>
      <c r="BC115" s="11">
        <v>2.3</v>
      </c>
      <c r="BD115" s="8">
        <f t="shared" ref="BD115:BD120" si="233">1+BB115*BC115</f>
        <v>3.254</v>
      </c>
      <c r="BE115" s="9">
        <v>1.15</v>
      </c>
      <c r="BF115" s="17">
        <v>1.015</v>
      </c>
      <c r="BG115" s="18">
        <f t="shared" ref="BG115:BG123" si="234">AW115*AX115*BE115*BD115*BA115*BF115</f>
        <v>197608.387210753</v>
      </c>
      <c r="BI115" s="15">
        <f>BU124</f>
        <v>1400180.58920447</v>
      </c>
      <c r="BJ115" s="15">
        <f>CB133+CB142</f>
        <v>923990.790390839</v>
      </c>
      <c r="BK115" s="15">
        <f>BU156</f>
        <v>528099.708057108</v>
      </c>
      <c r="BL115" s="15">
        <f>BU166</f>
        <v>857738.468683091</v>
      </c>
      <c r="BM115" s="15">
        <v>18</v>
      </c>
      <c r="BN115" s="11">
        <v>2465</v>
      </c>
      <c r="BO115" s="11">
        <v>1.286</v>
      </c>
      <c r="BP115" s="12">
        <v>1.35</v>
      </c>
      <c r="BQ115" s="13">
        <f t="shared" ref="BQ115:BQ120" si="235">BN115*BO115*BP115</f>
        <v>4279.4865</v>
      </c>
      <c r="BR115" s="11">
        <v>3</v>
      </c>
      <c r="BS115" s="11">
        <v>680</v>
      </c>
      <c r="BT115" s="11">
        <v>1.53</v>
      </c>
      <c r="BU115" s="16">
        <f t="shared" ref="BU115:BU120" si="236">1+6*BS115/(BS115+2000)+BT115</f>
        <v>4.05238805970149</v>
      </c>
      <c r="BV115" s="11">
        <v>0.98</v>
      </c>
      <c r="BW115" s="11">
        <v>2.3</v>
      </c>
      <c r="BX115" s="8">
        <f t="shared" ref="BX115:BX120" si="237">1+BV115*BW115</f>
        <v>3.254</v>
      </c>
      <c r="BY115" s="9">
        <v>1.15</v>
      </c>
      <c r="BZ115" s="17">
        <v>1.015</v>
      </c>
      <c r="CA115" s="18">
        <f t="shared" ref="CA115:CA123" si="238">BQ115*BR115*BY115*BX115*BU115*BZ115</f>
        <v>197608.387210753</v>
      </c>
      <c r="CC115" s="15">
        <f>CO124</f>
        <v>1756625.80655556</v>
      </c>
      <c r="CD115" s="15">
        <f>CV133+CV142</f>
        <v>833270.304670326</v>
      </c>
      <c r="CE115" s="15">
        <f>CO156</f>
        <v>564520.377578287</v>
      </c>
      <c r="CF115" s="15">
        <f>CO166</f>
        <v>892918.703668888</v>
      </c>
      <c r="CG115" s="15">
        <v>18</v>
      </c>
      <c r="CH115" s="11">
        <f t="shared" ref="CH115:CH120" si="239">2465+428</f>
        <v>2893</v>
      </c>
      <c r="CI115" s="11">
        <v>1.286</v>
      </c>
      <c r="CJ115" s="12">
        <v>1.35</v>
      </c>
      <c r="CK115" s="13">
        <f t="shared" ref="CK115:CK120" si="240">CH115*CI115*CJ115</f>
        <v>5022.5373</v>
      </c>
      <c r="CL115" s="11">
        <v>3</v>
      </c>
      <c r="CM115" s="11">
        <v>680</v>
      </c>
      <c r="CN115" s="11">
        <v>1.53</v>
      </c>
      <c r="CO115" s="16">
        <f t="shared" ref="CO115:CO120" si="241">1+6*CM115/(CM115+2000)+CN115</f>
        <v>4.05238805970149</v>
      </c>
      <c r="CP115" s="11">
        <v>0.98</v>
      </c>
      <c r="CQ115" s="11">
        <v>2.3</v>
      </c>
      <c r="CR115" s="8">
        <f t="shared" ref="CR115:CR120" si="242">1+CP115*CQ115</f>
        <v>3.254</v>
      </c>
      <c r="CS115" s="9">
        <v>1.15</v>
      </c>
      <c r="CT115" s="17">
        <v>1.085</v>
      </c>
      <c r="CU115" s="18">
        <f t="shared" ref="CU115:CU123" si="243">CK115*CL115*CS115*CR115*CO115*CT115</f>
        <v>247913.730016395</v>
      </c>
      <c r="CW115" s="15">
        <f>DI124</f>
        <v>1763912.19082057</v>
      </c>
      <c r="CX115" s="15">
        <f>DP133+DP142</f>
        <v>987714.293176415</v>
      </c>
      <c r="CY115" s="15">
        <f>DI156</f>
        <v>564520.377578287</v>
      </c>
      <c r="CZ115" s="15">
        <f>DI166</f>
        <v>1253668.69642031</v>
      </c>
      <c r="DA115" s="15">
        <v>18</v>
      </c>
      <c r="DB115" s="11">
        <f t="shared" ref="DB115:DB120" si="244">2465+440</f>
        <v>2905</v>
      </c>
      <c r="DC115" s="11">
        <v>1.286</v>
      </c>
      <c r="DD115" s="12">
        <v>1.35</v>
      </c>
      <c r="DE115" s="13">
        <f t="shared" ref="DE115:DE120" si="245">DB115*DC115*DD115</f>
        <v>5043.3705</v>
      </c>
      <c r="DF115" s="11">
        <v>3</v>
      </c>
      <c r="DG115" s="11">
        <v>680</v>
      </c>
      <c r="DH115" s="11">
        <v>1.53</v>
      </c>
      <c r="DI115" s="16">
        <f t="shared" ref="DI115:DI120" si="246">1+6*DG115/(DG115+2000)+DH115</f>
        <v>4.05238805970149</v>
      </c>
      <c r="DJ115" s="11">
        <v>0.98</v>
      </c>
      <c r="DK115" s="11">
        <v>2.3</v>
      </c>
      <c r="DL115" s="8">
        <f t="shared" ref="DL115:DL120" si="247">1+DJ115*DK115</f>
        <v>3.254</v>
      </c>
      <c r="DM115" s="9">
        <v>1.15</v>
      </c>
      <c r="DN115" s="17">
        <v>1.085</v>
      </c>
      <c r="DO115" s="18">
        <f t="shared" ref="DO115:DO123" si="248">DE115*DF115*DM115*DL115*DI115*DN115</f>
        <v>248942.06211463</v>
      </c>
      <c r="DQ115" s="15">
        <f>EC124</f>
        <v>2527088.86657709</v>
      </c>
      <c r="DR115" s="15">
        <f>EJ133+EJ142</f>
        <v>1369562.75744652</v>
      </c>
      <c r="DS115" s="15">
        <f>EC156</f>
        <v>805439.94927197</v>
      </c>
      <c r="DT115" s="15">
        <f>EC166</f>
        <v>2345195.44074235</v>
      </c>
      <c r="DU115" s="15">
        <v>18</v>
      </c>
      <c r="DV115" s="11">
        <f t="shared" ref="DV115:DV120" si="249">2465+499</f>
        <v>2964</v>
      </c>
      <c r="DW115" s="11">
        <v>1.286</v>
      </c>
      <c r="DX115" s="12">
        <v>1.35</v>
      </c>
      <c r="DY115" s="13">
        <f t="shared" ref="DY115:DY120" si="250">DV115*DW115*DX115</f>
        <v>5145.8004</v>
      </c>
      <c r="DZ115" s="11">
        <v>3</v>
      </c>
      <c r="EA115" s="11">
        <v>680</v>
      </c>
      <c r="EB115" s="11">
        <v>1.62</v>
      </c>
      <c r="EC115" s="16">
        <f t="shared" ref="EC115:EC120" si="251">1+6*EA115/(EA115+2000)+EB115</f>
        <v>4.14238805970149</v>
      </c>
      <c r="ED115" s="11">
        <v>0.98</v>
      </c>
      <c r="EE115" s="11">
        <v>3.1</v>
      </c>
      <c r="EF115" s="8">
        <f t="shared" ref="EF115:EF120" si="252">1+ED115*EE115</f>
        <v>4.038</v>
      </c>
      <c r="EG115" s="9">
        <v>1.15</v>
      </c>
      <c r="EH115" s="17">
        <v>1.2</v>
      </c>
      <c r="EI115" s="18">
        <f t="shared" ref="EI115:EI123" si="253">DY115*DZ115*EG115*EF115*EC115*EH115</f>
        <v>356344.757072242</v>
      </c>
    </row>
    <row r="116" s="1" customFormat="1" customHeight="1" spans="1:140">
      <c r="A116" s="1" t="s">
        <v>30</v>
      </c>
      <c r="B116" s="1" t="s">
        <v>31</v>
      </c>
      <c r="C116" s="1" t="s">
        <v>32</v>
      </c>
      <c r="D116" s="1" t="s">
        <v>12</v>
      </c>
      <c r="E116" s="1"/>
      <c r="F116" s="11">
        <v>2465</v>
      </c>
      <c r="G116" s="11">
        <v>1.871</v>
      </c>
      <c r="H116" s="12">
        <v>1.35</v>
      </c>
      <c r="I116" s="13">
        <f t="shared" si="223"/>
        <v>6226.22025</v>
      </c>
      <c r="J116" s="11">
        <v>3</v>
      </c>
      <c r="K116" s="11">
        <v>680</v>
      </c>
      <c r="L116" s="11">
        <v>1.53</v>
      </c>
      <c r="M116" s="16">
        <f t="shared" si="224"/>
        <v>4.05238805970149</v>
      </c>
      <c r="N116" s="11">
        <v>0.98</v>
      </c>
      <c r="O116" s="11">
        <v>2.3</v>
      </c>
      <c r="P116" s="8">
        <f t="shared" si="225"/>
        <v>3.254</v>
      </c>
      <c r="Q116" s="9">
        <v>1.15</v>
      </c>
      <c r="R116" s="17">
        <v>1</v>
      </c>
      <c r="S116" s="18">
        <f t="shared" si="226"/>
        <v>283251.455593254</v>
      </c>
      <c r="U116" s="1" t="s">
        <v>30</v>
      </c>
      <c r="V116" s="1" t="s">
        <v>31</v>
      </c>
      <c r="W116" s="1" t="s">
        <v>32</v>
      </c>
      <c r="X116" s="1" t="s">
        <v>12</v>
      </c>
      <c r="Y116" s="1"/>
      <c r="Z116" s="11">
        <v>2465</v>
      </c>
      <c r="AA116" s="11">
        <v>1.871</v>
      </c>
      <c r="AB116" s="12">
        <v>1.35</v>
      </c>
      <c r="AC116" s="13">
        <f t="shared" si="227"/>
        <v>6226.22025</v>
      </c>
      <c r="AD116" s="11">
        <v>3</v>
      </c>
      <c r="AE116" s="11">
        <v>680</v>
      </c>
      <c r="AF116" s="11">
        <v>1.53</v>
      </c>
      <c r="AG116" s="16">
        <f t="shared" si="228"/>
        <v>4.05238805970149</v>
      </c>
      <c r="AH116" s="11">
        <v>0.98</v>
      </c>
      <c r="AI116" s="11">
        <v>2.3</v>
      </c>
      <c r="AJ116" s="8">
        <f t="shared" si="229"/>
        <v>3.254</v>
      </c>
      <c r="AK116" s="9">
        <v>1.15</v>
      </c>
      <c r="AL116" s="17">
        <v>1</v>
      </c>
      <c r="AM116" s="18">
        <f t="shared" si="230"/>
        <v>283251.455593254</v>
      </c>
      <c r="AO116" s="1" t="s">
        <v>30</v>
      </c>
      <c r="AP116" s="1" t="s">
        <v>31</v>
      </c>
      <c r="AQ116" s="1" t="s">
        <v>32</v>
      </c>
      <c r="AR116" s="1" t="s">
        <v>12</v>
      </c>
      <c r="AS116" s="1"/>
      <c r="AT116" s="11">
        <v>2465</v>
      </c>
      <c r="AU116" s="11">
        <v>1.871</v>
      </c>
      <c r="AV116" s="12">
        <v>1.35</v>
      </c>
      <c r="AW116" s="13">
        <f t="shared" si="231"/>
        <v>6226.22025</v>
      </c>
      <c r="AX116" s="11">
        <v>3</v>
      </c>
      <c r="AY116" s="11">
        <v>680</v>
      </c>
      <c r="AZ116" s="11">
        <v>1.53</v>
      </c>
      <c r="BA116" s="16">
        <f t="shared" si="232"/>
        <v>4.05238805970149</v>
      </c>
      <c r="BB116" s="11">
        <v>0.98</v>
      </c>
      <c r="BC116" s="11">
        <v>2.3</v>
      </c>
      <c r="BD116" s="8">
        <f t="shared" si="233"/>
        <v>3.254</v>
      </c>
      <c r="BE116" s="9">
        <v>1.15</v>
      </c>
      <c r="BF116" s="17">
        <v>1.015</v>
      </c>
      <c r="BG116" s="18">
        <f t="shared" si="234"/>
        <v>287500.227427153</v>
      </c>
      <c r="BI116" s="1" t="s">
        <v>30</v>
      </c>
      <c r="BJ116" s="1" t="s">
        <v>31</v>
      </c>
      <c r="BK116" s="1" t="s">
        <v>32</v>
      </c>
      <c r="BL116" s="1" t="s">
        <v>12</v>
      </c>
      <c r="BM116" s="1"/>
      <c r="BN116" s="11">
        <v>2465</v>
      </c>
      <c r="BO116" s="11">
        <v>1.871</v>
      </c>
      <c r="BP116" s="12">
        <v>1.35</v>
      </c>
      <c r="BQ116" s="13">
        <f t="shared" si="235"/>
        <v>6226.22025</v>
      </c>
      <c r="BR116" s="11">
        <v>3</v>
      </c>
      <c r="BS116" s="11">
        <v>680</v>
      </c>
      <c r="BT116" s="11">
        <v>1.53</v>
      </c>
      <c r="BU116" s="16">
        <f t="shared" si="236"/>
        <v>4.05238805970149</v>
      </c>
      <c r="BV116" s="11">
        <v>0.98</v>
      </c>
      <c r="BW116" s="11">
        <v>2.3</v>
      </c>
      <c r="BX116" s="8">
        <f t="shared" si="237"/>
        <v>3.254</v>
      </c>
      <c r="BY116" s="9">
        <v>1.15</v>
      </c>
      <c r="BZ116" s="17">
        <v>1.015</v>
      </c>
      <c r="CA116" s="18">
        <f t="shared" si="238"/>
        <v>287500.227427153</v>
      </c>
      <c r="CC116" s="1" t="s">
        <v>30</v>
      </c>
      <c r="CD116" s="1" t="s">
        <v>31</v>
      </c>
      <c r="CE116" s="1" t="s">
        <v>32</v>
      </c>
      <c r="CF116" s="1" t="s">
        <v>12</v>
      </c>
      <c r="CG116" s="1"/>
      <c r="CH116" s="11">
        <f t="shared" si="239"/>
        <v>2893</v>
      </c>
      <c r="CI116" s="11">
        <v>1.871</v>
      </c>
      <c r="CJ116" s="12">
        <v>1.35</v>
      </c>
      <c r="CK116" s="13">
        <f t="shared" si="240"/>
        <v>7307.28405</v>
      </c>
      <c r="CL116" s="11">
        <v>3</v>
      </c>
      <c r="CM116" s="11">
        <v>680</v>
      </c>
      <c r="CN116" s="11">
        <v>1.53</v>
      </c>
      <c r="CO116" s="16">
        <f t="shared" si="241"/>
        <v>4.05238805970149</v>
      </c>
      <c r="CP116" s="11">
        <v>0.98</v>
      </c>
      <c r="CQ116" s="11">
        <v>2.3</v>
      </c>
      <c r="CR116" s="8">
        <f t="shared" si="242"/>
        <v>3.254</v>
      </c>
      <c r="CS116" s="9">
        <v>1.15</v>
      </c>
      <c r="CT116" s="17">
        <v>1.085</v>
      </c>
      <c r="CU116" s="18">
        <f t="shared" si="243"/>
        <v>360689.415910322</v>
      </c>
      <c r="CW116" s="1" t="s">
        <v>30</v>
      </c>
      <c r="CX116" s="1" t="s">
        <v>31</v>
      </c>
      <c r="CY116" s="1" t="s">
        <v>32</v>
      </c>
      <c r="CZ116" s="1" t="s">
        <v>12</v>
      </c>
      <c r="DA116" s="1"/>
      <c r="DB116" s="11">
        <f t="shared" si="244"/>
        <v>2905</v>
      </c>
      <c r="DC116" s="11">
        <v>1.871</v>
      </c>
      <c r="DD116" s="12">
        <v>1.35</v>
      </c>
      <c r="DE116" s="13">
        <f t="shared" si="245"/>
        <v>7337.59425</v>
      </c>
      <c r="DF116" s="11">
        <v>3</v>
      </c>
      <c r="DG116" s="11">
        <v>680</v>
      </c>
      <c r="DH116" s="11">
        <v>1.53</v>
      </c>
      <c r="DI116" s="16">
        <f t="shared" si="246"/>
        <v>4.05238805970149</v>
      </c>
      <c r="DJ116" s="11">
        <v>0.98</v>
      </c>
      <c r="DK116" s="11">
        <v>2.3</v>
      </c>
      <c r="DL116" s="8">
        <f t="shared" si="247"/>
        <v>3.254</v>
      </c>
      <c r="DM116" s="9">
        <v>1.15</v>
      </c>
      <c r="DN116" s="17">
        <v>1.085</v>
      </c>
      <c r="DO116" s="18">
        <f t="shared" si="248"/>
        <v>362185.535160555</v>
      </c>
      <c r="DQ116" s="1" t="s">
        <v>30</v>
      </c>
      <c r="DR116" s="1" t="s">
        <v>31</v>
      </c>
      <c r="DS116" s="1" t="s">
        <v>32</v>
      </c>
      <c r="DT116" s="1" t="s">
        <v>12</v>
      </c>
      <c r="DU116" s="1"/>
      <c r="DV116" s="11">
        <f t="shared" si="249"/>
        <v>2964</v>
      </c>
      <c r="DW116" s="11">
        <v>1.871</v>
      </c>
      <c r="DX116" s="12">
        <v>1.35</v>
      </c>
      <c r="DY116" s="13">
        <f t="shared" si="250"/>
        <v>7486.6194</v>
      </c>
      <c r="DZ116" s="11">
        <v>3</v>
      </c>
      <c r="EA116" s="11">
        <v>680</v>
      </c>
      <c r="EB116" s="11">
        <v>1.62</v>
      </c>
      <c r="EC116" s="16">
        <f t="shared" si="251"/>
        <v>4.14238805970149</v>
      </c>
      <c r="ED116" s="11">
        <v>0.98</v>
      </c>
      <c r="EE116" s="11">
        <v>3.1</v>
      </c>
      <c r="EF116" s="8">
        <f t="shared" si="252"/>
        <v>4.038</v>
      </c>
      <c r="EG116" s="9">
        <v>1.15</v>
      </c>
      <c r="EH116" s="17">
        <v>1.2</v>
      </c>
      <c r="EI116" s="18">
        <f t="shared" si="253"/>
        <v>518445.599130766</v>
      </c>
    </row>
    <row r="117" s="1" customFormat="1" customHeight="1" spans="1:140">
      <c r="A117" s="15">
        <f>M186</f>
        <v>91597.065645</v>
      </c>
      <c r="B117" s="15">
        <f>M203</f>
        <v>94300.63548633</v>
      </c>
      <c r="C117" s="1">
        <f>M219</f>
        <v>91641.79763424</v>
      </c>
      <c r="D117" s="1">
        <v>1</v>
      </c>
      <c r="E117" s="1"/>
      <c r="F117" s="11">
        <v>2465</v>
      </c>
      <c r="G117" s="11">
        <v>1.286</v>
      </c>
      <c r="H117" s="12">
        <v>1.35</v>
      </c>
      <c r="I117" s="13">
        <f t="shared" si="223"/>
        <v>4279.4865</v>
      </c>
      <c r="J117" s="11">
        <v>3</v>
      </c>
      <c r="K117" s="11">
        <v>680</v>
      </c>
      <c r="L117" s="11">
        <v>1.53</v>
      </c>
      <c r="M117" s="16">
        <f t="shared" si="224"/>
        <v>4.05238805970149</v>
      </c>
      <c r="N117" s="11">
        <v>0.98</v>
      </c>
      <c r="O117" s="11">
        <v>2.3</v>
      </c>
      <c r="P117" s="8">
        <f t="shared" si="225"/>
        <v>3.254</v>
      </c>
      <c r="Q117" s="9">
        <v>1.15</v>
      </c>
      <c r="R117" s="17">
        <v>1</v>
      </c>
      <c r="S117" s="18">
        <f t="shared" si="226"/>
        <v>194688.066217491</v>
      </c>
      <c r="U117" s="15">
        <f>AG186</f>
        <v>91597.065645</v>
      </c>
      <c r="V117" s="15">
        <f>AG203</f>
        <v>94300.63548633</v>
      </c>
      <c r="W117" s="1">
        <f>AG219</f>
        <v>111202.971264</v>
      </c>
      <c r="X117" s="1">
        <v>1</v>
      </c>
      <c r="Y117" s="1"/>
      <c r="Z117" s="11">
        <v>2465</v>
      </c>
      <c r="AA117" s="11">
        <v>1.286</v>
      </c>
      <c r="AB117" s="12">
        <v>1.35</v>
      </c>
      <c r="AC117" s="13">
        <f t="shared" si="227"/>
        <v>4279.4865</v>
      </c>
      <c r="AD117" s="11">
        <v>3</v>
      </c>
      <c r="AE117" s="11">
        <v>680</v>
      </c>
      <c r="AF117" s="11">
        <v>1.53</v>
      </c>
      <c r="AG117" s="16">
        <f t="shared" si="228"/>
        <v>4.05238805970149</v>
      </c>
      <c r="AH117" s="11">
        <v>0.98</v>
      </c>
      <c r="AI117" s="11">
        <v>2.3</v>
      </c>
      <c r="AJ117" s="8">
        <f t="shared" si="229"/>
        <v>3.254</v>
      </c>
      <c r="AK117" s="9">
        <v>1.15</v>
      </c>
      <c r="AL117" s="17">
        <v>1</v>
      </c>
      <c r="AM117" s="18">
        <f t="shared" si="230"/>
        <v>194688.066217491</v>
      </c>
      <c r="AO117" s="15">
        <f>BA186</f>
        <v>91597.065645</v>
      </c>
      <c r="AP117" s="15">
        <f>BA203</f>
        <v>94300.63548633</v>
      </c>
      <c r="AQ117" s="1">
        <f>BA219</f>
        <v>100474.9271892</v>
      </c>
      <c r="AR117" s="1">
        <v>1</v>
      </c>
      <c r="AS117" s="1"/>
      <c r="AT117" s="11">
        <v>2465</v>
      </c>
      <c r="AU117" s="11">
        <v>1.286</v>
      </c>
      <c r="AV117" s="12">
        <v>1.35</v>
      </c>
      <c r="AW117" s="13">
        <f t="shared" si="231"/>
        <v>4279.4865</v>
      </c>
      <c r="AX117" s="11">
        <v>3</v>
      </c>
      <c r="AY117" s="11">
        <v>680</v>
      </c>
      <c r="AZ117" s="11">
        <v>1.53</v>
      </c>
      <c r="BA117" s="16">
        <f t="shared" si="232"/>
        <v>4.05238805970149</v>
      </c>
      <c r="BB117" s="11">
        <v>0.98</v>
      </c>
      <c r="BC117" s="11">
        <v>2.3</v>
      </c>
      <c r="BD117" s="8">
        <f t="shared" si="233"/>
        <v>3.254</v>
      </c>
      <c r="BE117" s="9">
        <v>1.15</v>
      </c>
      <c r="BF117" s="17">
        <v>1.015</v>
      </c>
      <c r="BG117" s="18">
        <f t="shared" si="234"/>
        <v>197608.387210753</v>
      </c>
      <c r="BI117" s="15">
        <f>BU186</f>
        <v>91597.065645</v>
      </c>
      <c r="BJ117" s="15">
        <f>BU203</f>
        <v>94300.63548633</v>
      </c>
      <c r="BK117" s="1">
        <f>BU219</f>
        <v>141712.849656</v>
      </c>
      <c r="BL117" s="1">
        <v>1</v>
      </c>
      <c r="BM117" s="1"/>
      <c r="BN117" s="11">
        <v>2465</v>
      </c>
      <c r="BO117" s="11">
        <v>1.286</v>
      </c>
      <c r="BP117" s="12">
        <v>1.35</v>
      </c>
      <c r="BQ117" s="13">
        <f t="shared" si="235"/>
        <v>4279.4865</v>
      </c>
      <c r="BR117" s="11">
        <v>3</v>
      </c>
      <c r="BS117" s="11">
        <v>680</v>
      </c>
      <c r="BT117" s="11">
        <v>1.53</v>
      </c>
      <c r="BU117" s="16">
        <f t="shared" si="236"/>
        <v>4.05238805970149</v>
      </c>
      <c r="BV117" s="11">
        <v>0.98</v>
      </c>
      <c r="BW117" s="11">
        <v>2.3</v>
      </c>
      <c r="BX117" s="8">
        <f t="shared" si="237"/>
        <v>3.254</v>
      </c>
      <c r="BY117" s="9">
        <v>1.15</v>
      </c>
      <c r="BZ117" s="17">
        <v>1.015</v>
      </c>
      <c r="CA117" s="18">
        <f t="shared" si="238"/>
        <v>197608.387210753</v>
      </c>
      <c r="CC117" s="15">
        <f>CO186</f>
        <v>107501.140329</v>
      </c>
      <c r="CD117" s="15">
        <f>CO203</f>
        <v>94300.63548633</v>
      </c>
      <c r="CE117" s="1">
        <f>CO219</f>
        <v>116478.8190684</v>
      </c>
      <c r="CF117" s="1">
        <v>1</v>
      </c>
      <c r="CG117" s="1"/>
      <c r="CH117" s="11">
        <f t="shared" si="239"/>
        <v>2893</v>
      </c>
      <c r="CI117" s="11">
        <v>1.286</v>
      </c>
      <c r="CJ117" s="12">
        <v>1.35</v>
      </c>
      <c r="CK117" s="13">
        <f t="shared" si="240"/>
        <v>5022.5373</v>
      </c>
      <c r="CL117" s="11">
        <v>3</v>
      </c>
      <c r="CM117" s="11">
        <v>680</v>
      </c>
      <c r="CN117" s="11">
        <v>1.53</v>
      </c>
      <c r="CO117" s="16">
        <f t="shared" si="241"/>
        <v>4.05238805970149</v>
      </c>
      <c r="CP117" s="11">
        <v>0.98</v>
      </c>
      <c r="CQ117" s="11">
        <v>2.3</v>
      </c>
      <c r="CR117" s="8">
        <f t="shared" si="242"/>
        <v>3.254</v>
      </c>
      <c r="CS117" s="9">
        <v>1.15</v>
      </c>
      <c r="CT117" s="17">
        <v>1.085</v>
      </c>
      <c r="CU117" s="18">
        <f t="shared" si="243"/>
        <v>247913.730016395</v>
      </c>
      <c r="CW117" s="15">
        <f>DI186</f>
        <v>107947.048965</v>
      </c>
      <c r="CX117" s="15">
        <f>DI203</f>
        <v>94300.63548633</v>
      </c>
      <c r="CY117" s="1">
        <f>DI219</f>
        <v>137089.53396</v>
      </c>
      <c r="CZ117" s="1">
        <v>1</v>
      </c>
      <c r="DA117" s="1"/>
      <c r="DB117" s="11">
        <f t="shared" si="244"/>
        <v>2905</v>
      </c>
      <c r="DC117" s="11">
        <v>1.286</v>
      </c>
      <c r="DD117" s="12">
        <v>1.35</v>
      </c>
      <c r="DE117" s="13">
        <f t="shared" si="245"/>
        <v>5043.3705</v>
      </c>
      <c r="DF117" s="11">
        <v>3</v>
      </c>
      <c r="DG117" s="11">
        <v>680</v>
      </c>
      <c r="DH117" s="11">
        <v>1.53</v>
      </c>
      <c r="DI117" s="16">
        <f t="shared" si="246"/>
        <v>4.05238805970149</v>
      </c>
      <c r="DJ117" s="11">
        <v>0.98</v>
      </c>
      <c r="DK117" s="11">
        <v>2.3</v>
      </c>
      <c r="DL117" s="8">
        <f t="shared" si="247"/>
        <v>3.254</v>
      </c>
      <c r="DM117" s="9">
        <v>1.15</v>
      </c>
      <c r="DN117" s="17">
        <v>1.085</v>
      </c>
      <c r="DO117" s="18">
        <f t="shared" si="248"/>
        <v>248942.06211463</v>
      </c>
      <c r="DQ117" s="15">
        <f>EC186</f>
        <v>136675.793124</v>
      </c>
      <c r="DR117" s="15">
        <f>EC203</f>
        <v>94300.63548633</v>
      </c>
      <c r="DS117" s="1">
        <f>EC219</f>
        <v>231632.8102845</v>
      </c>
      <c r="DT117" s="1">
        <v>1</v>
      </c>
      <c r="DU117" s="1"/>
      <c r="DV117" s="11">
        <f t="shared" si="249"/>
        <v>2964</v>
      </c>
      <c r="DW117" s="11">
        <v>1.286</v>
      </c>
      <c r="DX117" s="12">
        <v>1.35</v>
      </c>
      <c r="DY117" s="13">
        <f t="shared" si="250"/>
        <v>5145.8004</v>
      </c>
      <c r="DZ117" s="11">
        <v>3</v>
      </c>
      <c r="EA117" s="11">
        <v>680</v>
      </c>
      <c r="EB117" s="11">
        <v>1.62</v>
      </c>
      <c r="EC117" s="16">
        <f t="shared" si="251"/>
        <v>4.14238805970149</v>
      </c>
      <c r="ED117" s="11">
        <v>0.98</v>
      </c>
      <c r="EE117" s="11">
        <v>3.1</v>
      </c>
      <c r="EF117" s="8">
        <f t="shared" si="252"/>
        <v>4.038</v>
      </c>
      <c r="EG117" s="9">
        <v>1.15</v>
      </c>
      <c r="EH117" s="17">
        <v>1.2</v>
      </c>
      <c r="EI117" s="18">
        <f t="shared" si="253"/>
        <v>356344.757072242</v>
      </c>
    </row>
    <row r="118" s="1" customFormat="1" customHeight="1" spans="1:140">
      <c r="A118" s="19" t="s">
        <v>34</v>
      </c>
      <c r="B118" s="19"/>
      <c r="C118" s="19"/>
      <c r="D118" s="20" t="s">
        <v>35</v>
      </c>
      <c r="E118" s="20"/>
      <c r="F118" s="11">
        <v>2465</v>
      </c>
      <c r="G118" s="11">
        <v>1.871</v>
      </c>
      <c r="H118" s="12">
        <v>1.35</v>
      </c>
      <c r="I118" s="13">
        <f t="shared" si="223"/>
        <v>6226.22025</v>
      </c>
      <c r="J118" s="11">
        <v>3</v>
      </c>
      <c r="K118" s="11">
        <v>680</v>
      </c>
      <c r="L118" s="11">
        <v>1.53</v>
      </c>
      <c r="M118" s="16">
        <f t="shared" si="224"/>
        <v>4.05238805970149</v>
      </c>
      <c r="N118" s="11">
        <v>0.98</v>
      </c>
      <c r="O118" s="11">
        <v>2.3</v>
      </c>
      <c r="P118" s="8">
        <f t="shared" si="225"/>
        <v>3.254</v>
      </c>
      <c r="Q118" s="9">
        <v>1.15</v>
      </c>
      <c r="R118" s="17">
        <v>1</v>
      </c>
      <c r="S118" s="18">
        <f t="shared" si="226"/>
        <v>283251.455593254</v>
      </c>
      <c r="U118" s="19" t="s">
        <v>34</v>
      </c>
      <c r="V118" s="19"/>
      <c r="W118" s="19"/>
      <c r="X118" s="20" t="s">
        <v>35</v>
      </c>
      <c r="Y118" s="20"/>
      <c r="Z118" s="11">
        <v>2465</v>
      </c>
      <c r="AA118" s="11">
        <v>1.871</v>
      </c>
      <c r="AB118" s="12">
        <v>1.35</v>
      </c>
      <c r="AC118" s="13">
        <f t="shared" si="227"/>
        <v>6226.22025</v>
      </c>
      <c r="AD118" s="11">
        <v>3</v>
      </c>
      <c r="AE118" s="11">
        <v>680</v>
      </c>
      <c r="AF118" s="11">
        <v>1.53</v>
      </c>
      <c r="AG118" s="16">
        <f t="shared" si="228"/>
        <v>4.05238805970149</v>
      </c>
      <c r="AH118" s="11">
        <v>0.98</v>
      </c>
      <c r="AI118" s="11">
        <v>2.3</v>
      </c>
      <c r="AJ118" s="8">
        <f t="shared" si="229"/>
        <v>3.254</v>
      </c>
      <c r="AK118" s="9">
        <v>1.15</v>
      </c>
      <c r="AL118" s="17">
        <v>1</v>
      </c>
      <c r="AM118" s="18">
        <f t="shared" si="230"/>
        <v>283251.455593254</v>
      </c>
      <c r="AO118" s="19" t="s">
        <v>34</v>
      </c>
      <c r="AP118" s="19"/>
      <c r="AQ118" s="19"/>
      <c r="AR118" s="20" t="s">
        <v>35</v>
      </c>
      <c r="AS118" s="20"/>
      <c r="AT118" s="11">
        <v>2465</v>
      </c>
      <c r="AU118" s="11">
        <v>1.871</v>
      </c>
      <c r="AV118" s="12">
        <v>1.35</v>
      </c>
      <c r="AW118" s="13">
        <f t="shared" si="231"/>
        <v>6226.22025</v>
      </c>
      <c r="AX118" s="11">
        <v>3</v>
      </c>
      <c r="AY118" s="11">
        <v>680</v>
      </c>
      <c r="AZ118" s="11">
        <v>1.53</v>
      </c>
      <c r="BA118" s="16">
        <f t="shared" si="232"/>
        <v>4.05238805970149</v>
      </c>
      <c r="BB118" s="11">
        <v>0.98</v>
      </c>
      <c r="BC118" s="11">
        <v>2.3</v>
      </c>
      <c r="BD118" s="8">
        <f t="shared" si="233"/>
        <v>3.254</v>
      </c>
      <c r="BE118" s="9">
        <v>1.15</v>
      </c>
      <c r="BF118" s="17">
        <v>1.015</v>
      </c>
      <c r="BG118" s="18">
        <f t="shared" si="234"/>
        <v>287500.227427153</v>
      </c>
      <c r="BI118" s="19" t="s">
        <v>34</v>
      </c>
      <c r="BJ118" s="19"/>
      <c r="BK118" s="19"/>
      <c r="BL118" s="20" t="s">
        <v>35</v>
      </c>
      <c r="BM118" s="20"/>
      <c r="BN118" s="11">
        <v>2465</v>
      </c>
      <c r="BO118" s="11">
        <v>1.871</v>
      </c>
      <c r="BP118" s="12">
        <v>1.35</v>
      </c>
      <c r="BQ118" s="13">
        <f t="shared" si="235"/>
        <v>6226.22025</v>
      </c>
      <c r="BR118" s="11">
        <v>3</v>
      </c>
      <c r="BS118" s="11">
        <v>680</v>
      </c>
      <c r="BT118" s="11">
        <v>1.53</v>
      </c>
      <c r="BU118" s="16">
        <f t="shared" si="236"/>
        <v>4.05238805970149</v>
      </c>
      <c r="BV118" s="11">
        <v>0.98</v>
      </c>
      <c r="BW118" s="11">
        <v>2.3</v>
      </c>
      <c r="BX118" s="8">
        <f t="shared" si="237"/>
        <v>3.254</v>
      </c>
      <c r="BY118" s="9">
        <v>1.15</v>
      </c>
      <c r="BZ118" s="17">
        <v>1.015</v>
      </c>
      <c r="CA118" s="18">
        <f t="shared" si="238"/>
        <v>287500.227427153</v>
      </c>
      <c r="CC118" s="19" t="s">
        <v>34</v>
      </c>
      <c r="CD118" s="19"/>
      <c r="CE118" s="19"/>
      <c r="CF118" s="20" t="s">
        <v>35</v>
      </c>
      <c r="CG118" s="20"/>
      <c r="CH118" s="11">
        <f t="shared" si="239"/>
        <v>2893</v>
      </c>
      <c r="CI118" s="11">
        <v>1.871</v>
      </c>
      <c r="CJ118" s="12">
        <v>1.35</v>
      </c>
      <c r="CK118" s="13">
        <f t="shared" si="240"/>
        <v>7307.28405</v>
      </c>
      <c r="CL118" s="11">
        <v>3</v>
      </c>
      <c r="CM118" s="11">
        <v>680</v>
      </c>
      <c r="CN118" s="11">
        <v>1.53</v>
      </c>
      <c r="CO118" s="16">
        <f t="shared" si="241"/>
        <v>4.05238805970149</v>
      </c>
      <c r="CP118" s="11">
        <v>0.98</v>
      </c>
      <c r="CQ118" s="11">
        <v>2.3</v>
      </c>
      <c r="CR118" s="8">
        <f t="shared" si="242"/>
        <v>3.254</v>
      </c>
      <c r="CS118" s="9">
        <v>1.15</v>
      </c>
      <c r="CT118" s="17">
        <v>1.085</v>
      </c>
      <c r="CU118" s="18">
        <f t="shared" si="243"/>
        <v>360689.415910322</v>
      </c>
      <c r="CW118" s="19" t="s">
        <v>34</v>
      </c>
      <c r="CX118" s="19"/>
      <c r="CY118" s="19"/>
      <c r="CZ118" s="20" t="s">
        <v>35</v>
      </c>
      <c r="DA118" s="20"/>
      <c r="DB118" s="11">
        <f t="shared" si="244"/>
        <v>2905</v>
      </c>
      <c r="DC118" s="11">
        <v>1.871</v>
      </c>
      <c r="DD118" s="12">
        <v>1.35</v>
      </c>
      <c r="DE118" s="13">
        <f t="shared" si="245"/>
        <v>7337.59425</v>
      </c>
      <c r="DF118" s="11">
        <v>3</v>
      </c>
      <c r="DG118" s="11">
        <v>680</v>
      </c>
      <c r="DH118" s="11">
        <v>1.53</v>
      </c>
      <c r="DI118" s="16">
        <f t="shared" si="246"/>
        <v>4.05238805970149</v>
      </c>
      <c r="DJ118" s="11">
        <v>0.98</v>
      </c>
      <c r="DK118" s="11">
        <v>2.3</v>
      </c>
      <c r="DL118" s="8">
        <f t="shared" si="247"/>
        <v>3.254</v>
      </c>
      <c r="DM118" s="9">
        <v>1.15</v>
      </c>
      <c r="DN118" s="17">
        <v>1.085</v>
      </c>
      <c r="DO118" s="18">
        <f t="shared" si="248"/>
        <v>362185.535160555</v>
      </c>
      <c r="DQ118" s="19" t="s">
        <v>34</v>
      </c>
      <c r="DR118" s="19"/>
      <c r="DS118" s="19"/>
      <c r="DT118" s="20" t="s">
        <v>35</v>
      </c>
      <c r="DU118" s="20"/>
      <c r="DV118" s="11">
        <f t="shared" si="249"/>
        <v>2964</v>
      </c>
      <c r="DW118" s="11">
        <v>1.871</v>
      </c>
      <c r="DX118" s="12">
        <v>1.35</v>
      </c>
      <c r="DY118" s="13">
        <f t="shared" si="250"/>
        <v>7486.6194</v>
      </c>
      <c r="DZ118" s="11">
        <v>3</v>
      </c>
      <c r="EA118" s="11">
        <v>680</v>
      </c>
      <c r="EB118" s="11">
        <v>1.62</v>
      </c>
      <c r="EC118" s="16">
        <f t="shared" si="251"/>
        <v>4.14238805970149</v>
      </c>
      <c r="ED118" s="11">
        <v>0.98</v>
      </c>
      <c r="EE118" s="11">
        <v>3.1</v>
      </c>
      <c r="EF118" s="8">
        <f t="shared" si="252"/>
        <v>4.038</v>
      </c>
      <c r="EG118" s="9">
        <v>1.15</v>
      </c>
      <c r="EH118" s="17">
        <v>1.2</v>
      </c>
      <c r="EI118" s="18">
        <f t="shared" si="253"/>
        <v>518445.599130766</v>
      </c>
    </row>
    <row r="119" s="1" customFormat="1" customHeight="1" spans="1:140">
      <c r="A119" s="19"/>
      <c r="B119" s="19"/>
      <c r="C119" s="19"/>
      <c r="D119" s="20"/>
      <c r="E119" s="20"/>
      <c r="F119" s="11">
        <v>2465</v>
      </c>
      <c r="G119" s="11">
        <v>1.286</v>
      </c>
      <c r="H119" s="12">
        <v>1.35</v>
      </c>
      <c r="I119" s="13">
        <f t="shared" si="223"/>
        <v>4279.4865</v>
      </c>
      <c r="J119" s="11">
        <v>3</v>
      </c>
      <c r="K119" s="11">
        <v>430</v>
      </c>
      <c r="L119" s="11">
        <v>1.53</v>
      </c>
      <c r="M119" s="16">
        <f t="shared" si="224"/>
        <v>3.59172839506173</v>
      </c>
      <c r="N119" s="11">
        <v>0.98</v>
      </c>
      <c r="O119" s="11">
        <v>2.3</v>
      </c>
      <c r="P119" s="8">
        <f t="shared" si="225"/>
        <v>3.254</v>
      </c>
      <c r="Q119" s="9">
        <v>1.15</v>
      </c>
      <c r="R119" s="17">
        <v>1</v>
      </c>
      <c r="S119" s="18">
        <f t="shared" si="226"/>
        <v>172556.686405924</v>
      </c>
      <c r="U119" s="19"/>
      <c r="V119" s="19"/>
      <c r="W119" s="19"/>
      <c r="X119" s="20"/>
      <c r="Y119" s="20"/>
      <c r="Z119" s="11">
        <v>2465</v>
      </c>
      <c r="AA119" s="11">
        <v>1.286</v>
      </c>
      <c r="AB119" s="12">
        <v>1.35</v>
      </c>
      <c r="AC119" s="13">
        <f t="shared" si="227"/>
        <v>4279.4865</v>
      </c>
      <c r="AD119" s="11">
        <v>3</v>
      </c>
      <c r="AE119" s="11">
        <v>430</v>
      </c>
      <c r="AF119" s="11">
        <v>1.53</v>
      </c>
      <c r="AG119" s="16">
        <f t="shared" si="228"/>
        <v>3.59172839506173</v>
      </c>
      <c r="AH119" s="11">
        <v>0.98</v>
      </c>
      <c r="AI119" s="11">
        <v>2.3</v>
      </c>
      <c r="AJ119" s="8">
        <f t="shared" si="229"/>
        <v>3.254</v>
      </c>
      <c r="AK119" s="9">
        <v>1.15</v>
      </c>
      <c r="AL119" s="17">
        <v>1</v>
      </c>
      <c r="AM119" s="18">
        <f t="shared" si="230"/>
        <v>172556.686405924</v>
      </c>
      <c r="AO119" s="19"/>
      <c r="AP119" s="19"/>
      <c r="AQ119" s="19"/>
      <c r="AR119" s="20"/>
      <c r="AS119" s="20"/>
      <c r="AT119" s="11">
        <v>2465</v>
      </c>
      <c r="AU119" s="11">
        <v>1.286</v>
      </c>
      <c r="AV119" s="12">
        <v>1.35</v>
      </c>
      <c r="AW119" s="13">
        <f t="shared" si="231"/>
        <v>4279.4865</v>
      </c>
      <c r="AX119" s="11">
        <v>3</v>
      </c>
      <c r="AY119" s="11">
        <v>430</v>
      </c>
      <c r="AZ119" s="11">
        <v>1.53</v>
      </c>
      <c r="BA119" s="16">
        <f t="shared" si="232"/>
        <v>3.59172839506173</v>
      </c>
      <c r="BB119" s="11">
        <v>0.98</v>
      </c>
      <c r="BC119" s="11">
        <v>2.3</v>
      </c>
      <c r="BD119" s="8">
        <f t="shared" si="233"/>
        <v>3.254</v>
      </c>
      <c r="BE119" s="9">
        <v>1.15</v>
      </c>
      <c r="BF119" s="17">
        <v>1.015</v>
      </c>
      <c r="BG119" s="18">
        <f t="shared" si="234"/>
        <v>175145.036702012</v>
      </c>
      <c r="BI119" s="19"/>
      <c r="BJ119" s="19"/>
      <c r="BK119" s="19"/>
      <c r="BL119" s="20"/>
      <c r="BM119" s="20"/>
      <c r="BN119" s="11">
        <v>2465</v>
      </c>
      <c r="BO119" s="11">
        <v>1.286</v>
      </c>
      <c r="BP119" s="12">
        <v>1.35</v>
      </c>
      <c r="BQ119" s="13">
        <f t="shared" si="235"/>
        <v>4279.4865</v>
      </c>
      <c r="BR119" s="11">
        <v>3</v>
      </c>
      <c r="BS119" s="11">
        <v>430</v>
      </c>
      <c r="BT119" s="11">
        <v>1.53</v>
      </c>
      <c r="BU119" s="16">
        <f t="shared" si="236"/>
        <v>3.59172839506173</v>
      </c>
      <c r="BV119" s="11">
        <v>0.98</v>
      </c>
      <c r="BW119" s="11">
        <v>2.3</v>
      </c>
      <c r="BX119" s="8">
        <f t="shared" si="237"/>
        <v>3.254</v>
      </c>
      <c r="BY119" s="9">
        <v>1.15</v>
      </c>
      <c r="BZ119" s="17">
        <v>1.015</v>
      </c>
      <c r="CA119" s="18">
        <f t="shared" si="238"/>
        <v>175145.036702012</v>
      </c>
      <c r="CC119" s="19"/>
      <c r="CD119" s="19"/>
      <c r="CE119" s="19"/>
      <c r="CF119" s="20"/>
      <c r="CG119" s="20"/>
      <c r="CH119" s="11">
        <f t="shared" si="239"/>
        <v>2893</v>
      </c>
      <c r="CI119" s="11">
        <v>1.286</v>
      </c>
      <c r="CJ119" s="12">
        <v>1.35</v>
      </c>
      <c r="CK119" s="13">
        <f t="shared" si="240"/>
        <v>5022.5373</v>
      </c>
      <c r="CL119" s="11">
        <v>3</v>
      </c>
      <c r="CM119" s="11">
        <v>430</v>
      </c>
      <c r="CN119" s="11">
        <v>1.53</v>
      </c>
      <c r="CO119" s="16">
        <f t="shared" si="241"/>
        <v>3.59172839506173</v>
      </c>
      <c r="CP119" s="11">
        <v>0.98</v>
      </c>
      <c r="CQ119" s="11">
        <v>2.3</v>
      </c>
      <c r="CR119" s="8">
        <f t="shared" si="242"/>
        <v>3.254</v>
      </c>
      <c r="CS119" s="9">
        <v>1.15</v>
      </c>
      <c r="CT119" s="17">
        <v>1.085</v>
      </c>
      <c r="CU119" s="18">
        <f t="shared" si="243"/>
        <v>219731.864398777</v>
      </c>
      <c r="CW119" s="19"/>
      <c r="CX119" s="19"/>
      <c r="CY119" s="19"/>
      <c r="CZ119" s="20"/>
      <c r="DA119" s="20"/>
      <c r="DB119" s="11">
        <f t="shared" si="244"/>
        <v>2905</v>
      </c>
      <c r="DC119" s="11">
        <v>1.286</v>
      </c>
      <c r="DD119" s="12">
        <v>1.35</v>
      </c>
      <c r="DE119" s="13">
        <f t="shared" si="245"/>
        <v>5043.3705</v>
      </c>
      <c r="DF119" s="11">
        <v>3</v>
      </c>
      <c r="DG119" s="11">
        <v>430</v>
      </c>
      <c r="DH119" s="11">
        <v>1.53</v>
      </c>
      <c r="DI119" s="16">
        <f t="shared" si="246"/>
        <v>3.59172839506173</v>
      </c>
      <c r="DJ119" s="11">
        <v>0.98</v>
      </c>
      <c r="DK119" s="11">
        <v>2.3</v>
      </c>
      <c r="DL119" s="8">
        <f t="shared" si="247"/>
        <v>3.254</v>
      </c>
      <c r="DM119" s="9">
        <v>1.15</v>
      </c>
      <c r="DN119" s="17">
        <v>1.085</v>
      </c>
      <c r="DO119" s="18">
        <f t="shared" si="248"/>
        <v>220643.29971602</v>
      </c>
      <c r="DQ119" s="19"/>
      <c r="DR119" s="19"/>
      <c r="DS119" s="19"/>
      <c r="DT119" s="20"/>
      <c r="DU119" s="20"/>
      <c r="DV119" s="11">
        <f t="shared" si="249"/>
        <v>2964</v>
      </c>
      <c r="DW119" s="11">
        <v>1.286</v>
      </c>
      <c r="DX119" s="12">
        <v>1.35</v>
      </c>
      <c r="DY119" s="13">
        <f t="shared" si="250"/>
        <v>5145.8004</v>
      </c>
      <c r="DZ119" s="11">
        <v>3</v>
      </c>
      <c r="EA119" s="11">
        <v>430</v>
      </c>
      <c r="EB119" s="11">
        <v>1.62</v>
      </c>
      <c r="EC119" s="16">
        <f t="shared" si="251"/>
        <v>3.68172839506173</v>
      </c>
      <c r="ED119" s="11">
        <v>0.98</v>
      </c>
      <c r="EE119" s="11">
        <v>3.1</v>
      </c>
      <c r="EF119" s="8">
        <f t="shared" si="252"/>
        <v>4.038</v>
      </c>
      <c r="EG119" s="9">
        <v>1.15</v>
      </c>
      <c r="EH119" s="17">
        <v>1.2</v>
      </c>
      <c r="EI119" s="18">
        <f t="shared" si="253"/>
        <v>316716.97379284</v>
      </c>
    </row>
    <row r="120" s="1" customFormat="1" customHeight="1" spans="1:140">
      <c r="A120" s="21">
        <f>A115+B115+C115+D115+A117+B117+C117</f>
        <v>3327545.57533404</v>
      </c>
      <c r="B120" s="21"/>
      <c r="C120" s="21"/>
      <c r="D120" s="22">
        <f>A120/E115</f>
        <v>184863.643074113</v>
      </c>
      <c r="E120" s="22"/>
      <c r="F120" s="11">
        <v>2465</v>
      </c>
      <c r="G120" s="11">
        <v>1.871</v>
      </c>
      <c r="H120" s="12">
        <v>1.35</v>
      </c>
      <c r="I120" s="13">
        <f t="shared" si="223"/>
        <v>6226.22025</v>
      </c>
      <c r="J120" s="11">
        <v>3</v>
      </c>
      <c r="K120" s="11">
        <v>430</v>
      </c>
      <c r="L120" s="11">
        <v>1.53</v>
      </c>
      <c r="M120" s="16">
        <f t="shared" si="224"/>
        <v>3.59172839506173</v>
      </c>
      <c r="N120" s="11">
        <v>0.98</v>
      </c>
      <c r="O120" s="11">
        <v>2.3</v>
      </c>
      <c r="P120" s="8">
        <f t="shared" si="225"/>
        <v>3.254</v>
      </c>
      <c r="Q120" s="9">
        <v>1.15</v>
      </c>
      <c r="R120" s="17">
        <v>1</v>
      </c>
      <c r="S120" s="18">
        <f t="shared" si="226"/>
        <v>251052.535198665</v>
      </c>
      <c r="U120" s="21">
        <f>U115+V115+W115+X115+U117+V117+W117</f>
        <v>3657147.77230892</v>
      </c>
      <c r="V120" s="21"/>
      <c r="W120" s="21"/>
      <c r="X120" s="22">
        <f>U120/Y115</f>
        <v>203174.876239384</v>
      </c>
      <c r="Y120" s="22"/>
      <c r="Z120" s="11">
        <v>2465</v>
      </c>
      <c r="AA120" s="11">
        <v>1.871</v>
      </c>
      <c r="AB120" s="12">
        <v>1.35</v>
      </c>
      <c r="AC120" s="13">
        <f t="shared" si="227"/>
        <v>6226.22025</v>
      </c>
      <c r="AD120" s="11">
        <v>3</v>
      </c>
      <c r="AE120" s="11">
        <v>430</v>
      </c>
      <c r="AF120" s="11">
        <v>1.53</v>
      </c>
      <c r="AG120" s="16">
        <f t="shared" si="228"/>
        <v>3.59172839506173</v>
      </c>
      <c r="AH120" s="11">
        <v>0.98</v>
      </c>
      <c r="AI120" s="11">
        <v>2.3</v>
      </c>
      <c r="AJ120" s="8">
        <f t="shared" si="229"/>
        <v>3.254</v>
      </c>
      <c r="AK120" s="9">
        <v>1.15</v>
      </c>
      <c r="AL120" s="17">
        <v>1</v>
      </c>
      <c r="AM120" s="18">
        <f t="shared" si="230"/>
        <v>251052.535198665</v>
      </c>
      <c r="AO120" s="21">
        <f>AO115+AP115+AQ115+AR115+AO117+AP117+AQ117</f>
        <v>3602303.55796178</v>
      </c>
      <c r="AP120" s="21"/>
      <c r="AQ120" s="21"/>
      <c r="AR120" s="22">
        <f>AO120/AS115</f>
        <v>200127.975442321</v>
      </c>
      <c r="AS120" s="22"/>
      <c r="AT120" s="11">
        <v>2465</v>
      </c>
      <c r="AU120" s="11">
        <v>1.871</v>
      </c>
      <c r="AV120" s="12">
        <v>1.35</v>
      </c>
      <c r="AW120" s="13">
        <f t="shared" si="231"/>
        <v>6226.22025</v>
      </c>
      <c r="AX120" s="11">
        <v>3</v>
      </c>
      <c r="AY120" s="11">
        <v>430</v>
      </c>
      <c r="AZ120" s="11">
        <v>1.53</v>
      </c>
      <c r="BA120" s="16">
        <f t="shared" si="232"/>
        <v>3.59172839506173</v>
      </c>
      <c r="BB120" s="11">
        <v>0.98</v>
      </c>
      <c r="BC120" s="11">
        <v>2.3</v>
      </c>
      <c r="BD120" s="8">
        <f t="shared" si="233"/>
        <v>3.254</v>
      </c>
      <c r="BE120" s="9">
        <v>1.15</v>
      </c>
      <c r="BF120" s="17">
        <v>1.015</v>
      </c>
      <c r="BG120" s="18">
        <f t="shared" si="234"/>
        <v>254818.323226645</v>
      </c>
      <c r="BI120" s="21">
        <f>BI115+BJ115+BK115+BL115+BI117+BJ117+BK117</f>
        <v>4037620.10712284</v>
      </c>
      <c r="BJ120" s="21"/>
      <c r="BK120" s="21"/>
      <c r="BL120" s="22">
        <f>BI120/BM115</f>
        <v>224312.228173491</v>
      </c>
      <c r="BM120" s="22"/>
      <c r="BN120" s="11">
        <v>2465</v>
      </c>
      <c r="BO120" s="11">
        <v>1.871</v>
      </c>
      <c r="BP120" s="12">
        <v>1.35</v>
      </c>
      <c r="BQ120" s="13">
        <f t="shared" si="235"/>
        <v>6226.22025</v>
      </c>
      <c r="BR120" s="11">
        <v>3</v>
      </c>
      <c r="BS120" s="11">
        <v>430</v>
      </c>
      <c r="BT120" s="11">
        <v>1.53</v>
      </c>
      <c r="BU120" s="16">
        <f t="shared" si="236"/>
        <v>3.59172839506173</v>
      </c>
      <c r="BV120" s="11">
        <v>0.98</v>
      </c>
      <c r="BW120" s="11">
        <v>2.3</v>
      </c>
      <c r="BX120" s="8">
        <f t="shared" si="237"/>
        <v>3.254</v>
      </c>
      <c r="BY120" s="9">
        <v>1.15</v>
      </c>
      <c r="BZ120" s="17">
        <v>1.015</v>
      </c>
      <c r="CA120" s="18">
        <f t="shared" si="238"/>
        <v>254818.323226645</v>
      </c>
      <c r="CC120" s="21">
        <f>CC115+CD115+CE115+CF115+CC117+CD117+CE117</f>
        <v>4365615.78735679</v>
      </c>
      <c r="CD120" s="21"/>
      <c r="CE120" s="21"/>
      <c r="CF120" s="22">
        <f>CC120/CG115</f>
        <v>242534.210408711</v>
      </c>
      <c r="CG120" s="22"/>
      <c r="CH120" s="11">
        <f t="shared" si="239"/>
        <v>2893</v>
      </c>
      <c r="CI120" s="11">
        <v>1.871</v>
      </c>
      <c r="CJ120" s="12">
        <v>1.35</v>
      </c>
      <c r="CK120" s="13">
        <f t="shared" si="240"/>
        <v>7307.28405</v>
      </c>
      <c r="CL120" s="11">
        <v>3</v>
      </c>
      <c r="CM120" s="11">
        <v>430</v>
      </c>
      <c r="CN120" s="11">
        <v>1.53</v>
      </c>
      <c r="CO120" s="16">
        <f t="shared" si="241"/>
        <v>3.59172839506173</v>
      </c>
      <c r="CP120" s="11">
        <v>0.98</v>
      </c>
      <c r="CQ120" s="11">
        <v>2.3</v>
      </c>
      <c r="CR120" s="8">
        <f t="shared" si="242"/>
        <v>3.254</v>
      </c>
      <c r="CS120" s="9">
        <v>1.15</v>
      </c>
      <c r="CT120" s="17">
        <v>1.085</v>
      </c>
      <c r="CU120" s="18">
        <f t="shared" si="243"/>
        <v>319687.650303353</v>
      </c>
      <c r="CW120" s="21">
        <f>CW115+CX115+CY115+CZ115+CW117+CX117+CY117</f>
        <v>4909152.77640691</v>
      </c>
      <c r="CX120" s="21"/>
      <c r="CY120" s="21"/>
      <c r="CZ120" s="22">
        <f>CW120/DA115</f>
        <v>272730.709800384</v>
      </c>
      <c r="DA120" s="22"/>
      <c r="DB120" s="11">
        <f t="shared" si="244"/>
        <v>2905</v>
      </c>
      <c r="DC120" s="11">
        <v>1.871</v>
      </c>
      <c r="DD120" s="12">
        <v>1.35</v>
      </c>
      <c r="DE120" s="13">
        <f t="shared" si="245"/>
        <v>7337.59425</v>
      </c>
      <c r="DF120" s="11">
        <v>3</v>
      </c>
      <c r="DG120" s="11">
        <v>430</v>
      </c>
      <c r="DH120" s="11">
        <v>1.53</v>
      </c>
      <c r="DI120" s="16">
        <f t="shared" si="246"/>
        <v>3.59172839506173</v>
      </c>
      <c r="DJ120" s="11">
        <v>0.98</v>
      </c>
      <c r="DK120" s="11">
        <v>2.3</v>
      </c>
      <c r="DL120" s="8">
        <f t="shared" si="247"/>
        <v>3.254</v>
      </c>
      <c r="DM120" s="9">
        <v>1.15</v>
      </c>
      <c r="DN120" s="17">
        <v>1.085</v>
      </c>
      <c r="DO120" s="18">
        <f t="shared" si="248"/>
        <v>321013.696554179</v>
      </c>
      <c r="DQ120" s="21">
        <f>DQ115+DR115+DS115+DT115+DQ117+DR117+DS117</f>
        <v>7509896.25293275</v>
      </c>
      <c r="DR120" s="21"/>
      <c r="DS120" s="21"/>
      <c r="DT120" s="22">
        <f>DQ120/DU115</f>
        <v>417216.458496264</v>
      </c>
      <c r="DU120" s="22"/>
      <c r="DV120" s="11">
        <f t="shared" si="249"/>
        <v>2964</v>
      </c>
      <c r="DW120" s="11">
        <v>1.871</v>
      </c>
      <c r="DX120" s="12">
        <v>1.35</v>
      </c>
      <c r="DY120" s="13">
        <f t="shared" si="250"/>
        <v>7486.6194</v>
      </c>
      <c r="DZ120" s="11">
        <v>3</v>
      </c>
      <c r="EA120" s="11">
        <v>430</v>
      </c>
      <c r="EB120" s="11">
        <v>1.62</v>
      </c>
      <c r="EC120" s="16">
        <f t="shared" si="251"/>
        <v>3.68172839506173</v>
      </c>
      <c r="ED120" s="11">
        <v>0.98</v>
      </c>
      <c r="EE120" s="11">
        <v>3.1</v>
      </c>
      <c r="EF120" s="8">
        <f t="shared" si="252"/>
        <v>4.038</v>
      </c>
      <c r="EG120" s="9">
        <v>1.15</v>
      </c>
      <c r="EH120" s="17">
        <v>1.2</v>
      </c>
      <c r="EI120" s="18">
        <f t="shared" si="253"/>
        <v>460791.180378229</v>
      </c>
    </row>
    <row r="121" s="1" customFormat="1" customHeight="1" spans="1:140">
      <c r="A121" s="21"/>
      <c r="B121" s="21"/>
      <c r="C121" s="21"/>
      <c r="D121" s="22"/>
      <c r="E121" s="22"/>
      <c r="F121" s="11"/>
      <c r="G121" s="11"/>
      <c r="H121" s="12"/>
      <c r="I121" s="13"/>
      <c r="J121" s="11"/>
      <c r="K121" s="11"/>
      <c r="L121" s="11"/>
      <c r="M121" s="16"/>
      <c r="N121" s="11"/>
      <c r="O121" s="11"/>
      <c r="P121" s="8"/>
      <c r="Q121" s="9"/>
      <c r="R121" s="17">
        <v>1</v>
      </c>
      <c r="S121" s="18">
        <f t="shared" si="226"/>
        <v>0</v>
      </c>
      <c r="U121" s="21"/>
      <c r="V121" s="21"/>
      <c r="W121" s="21"/>
      <c r="X121" s="22"/>
      <c r="Y121" s="22"/>
      <c r="Z121" s="11"/>
      <c r="AA121" s="11"/>
      <c r="AB121" s="12"/>
      <c r="AC121" s="13"/>
      <c r="AD121" s="11"/>
      <c r="AE121" s="11"/>
      <c r="AF121" s="11"/>
      <c r="AG121" s="16"/>
      <c r="AH121" s="11"/>
      <c r="AI121" s="11"/>
      <c r="AJ121" s="8"/>
      <c r="AK121" s="9"/>
      <c r="AL121" s="17">
        <v>1</v>
      </c>
      <c r="AM121" s="18">
        <f t="shared" si="230"/>
        <v>0</v>
      </c>
      <c r="AO121" s="21"/>
      <c r="AP121" s="21"/>
      <c r="AQ121" s="21"/>
      <c r="AR121" s="22"/>
      <c r="AS121" s="22"/>
      <c r="AT121" s="11"/>
      <c r="AU121" s="11"/>
      <c r="AV121" s="12"/>
      <c r="AW121" s="13"/>
      <c r="AX121" s="11"/>
      <c r="AY121" s="11"/>
      <c r="AZ121" s="11"/>
      <c r="BA121" s="16"/>
      <c r="BB121" s="11"/>
      <c r="BC121" s="11"/>
      <c r="BD121" s="8"/>
      <c r="BE121" s="9"/>
      <c r="BF121" s="17">
        <v>1.015</v>
      </c>
      <c r="BG121" s="18">
        <f t="shared" si="234"/>
        <v>0</v>
      </c>
      <c r="BI121" s="21"/>
      <c r="BJ121" s="21"/>
      <c r="BK121" s="21"/>
      <c r="BL121" s="22"/>
      <c r="BM121" s="22"/>
      <c r="BN121" s="11"/>
      <c r="BO121" s="11"/>
      <c r="BP121" s="12"/>
      <c r="BQ121" s="13"/>
      <c r="BR121" s="11"/>
      <c r="BS121" s="11"/>
      <c r="BT121" s="11"/>
      <c r="BU121" s="16"/>
      <c r="BV121" s="11"/>
      <c r="BW121" s="11"/>
      <c r="BX121" s="8"/>
      <c r="BY121" s="9"/>
      <c r="BZ121" s="17">
        <v>1.015</v>
      </c>
      <c r="CA121" s="18">
        <f t="shared" si="238"/>
        <v>0</v>
      </c>
      <c r="CC121" s="21"/>
      <c r="CD121" s="21"/>
      <c r="CE121" s="21"/>
      <c r="CF121" s="22"/>
      <c r="CG121" s="22"/>
      <c r="CH121" s="11"/>
      <c r="CI121" s="11"/>
      <c r="CJ121" s="12"/>
      <c r="CK121" s="13"/>
      <c r="CL121" s="11"/>
      <c r="CM121" s="11"/>
      <c r="CN121" s="11"/>
      <c r="CO121" s="16"/>
      <c r="CP121" s="11"/>
      <c r="CQ121" s="11"/>
      <c r="CR121" s="8"/>
      <c r="CS121" s="9"/>
      <c r="CT121" s="17">
        <v>1.085</v>
      </c>
      <c r="CU121" s="18">
        <f t="shared" si="243"/>
        <v>0</v>
      </c>
      <c r="CW121" s="21"/>
      <c r="CX121" s="21"/>
      <c r="CY121" s="21"/>
      <c r="CZ121" s="22"/>
      <c r="DA121" s="22"/>
      <c r="DB121" s="11"/>
      <c r="DC121" s="11"/>
      <c r="DD121" s="12"/>
      <c r="DE121" s="13"/>
      <c r="DF121" s="11"/>
      <c r="DG121" s="11"/>
      <c r="DH121" s="11"/>
      <c r="DI121" s="16"/>
      <c r="DJ121" s="11"/>
      <c r="DK121" s="11"/>
      <c r="DL121" s="8"/>
      <c r="DM121" s="9"/>
      <c r="DN121" s="17">
        <v>1.085</v>
      </c>
      <c r="DO121" s="18">
        <f t="shared" si="248"/>
        <v>0</v>
      </c>
      <c r="DQ121" s="21"/>
      <c r="DR121" s="21"/>
      <c r="DS121" s="21"/>
      <c r="DT121" s="22"/>
      <c r="DU121" s="22"/>
      <c r="DV121" s="11"/>
      <c r="DW121" s="11"/>
      <c r="DX121" s="12"/>
      <c r="DY121" s="13"/>
      <c r="DZ121" s="11"/>
      <c r="EA121" s="11"/>
      <c r="EB121" s="11"/>
      <c r="EC121" s="16"/>
      <c r="ED121" s="11"/>
      <c r="EE121" s="11"/>
      <c r="EF121" s="8"/>
      <c r="EG121" s="9"/>
      <c r="EH121" s="17">
        <v>1.2</v>
      </c>
      <c r="EI121" s="18">
        <f t="shared" si="253"/>
        <v>0</v>
      </c>
    </row>
    <row r="122" s="1" customFormat="1" customHeight="1" spans="1:140">
      <c r="F122" s="11"/>
      <c r="G122" s="11"/>
      <c r="H122" s="12"/>
      <c r="I122" s="13"/>
      <c r="J122" s="11"/>
      <c r="K122" s="11"/>
      <c r="L122" s="11"/>
      <c r="M122" s="16"/>
      <c r="N122" s="11"/>
      <c r="O122" s="11"/>
      <c r="P122" s="8"/>
      <c r="Q122" s="9"/>
      <c r="R122" s="17">
        <v>1</v>
      </c>
      <c r="S122" s="18">
        <f t="shared" si="226"/>
        <v>0</v>
      </c>
      <c r="Z122" s="11"/>
      <c r="AA122" s="11"/>
      <c r="AB122" s="12"/>
      <c r="AC122" s="13"/>
      <c r="AD122" s="11"/>
      <c r="AE122" s="11"/>
      <c r="AF122" s="11"/>
      <c r="AG122" s="16"/>
      <c r="AH122" s="11"/>
      <c r="AI122" s="11"/>
      <c r="AJ122" s="8"/>
      <c r="AK122" s="9"/>
      <c r="AL122" s="17">
        <v>1</v>
      </c>
      <c r="AM122" s="18">
        <f t="shared" si="230"/>
        <v>0</v>
      </c>
      <c r="AT122" s="11"/>
      <c r="AU122" s="11"/>
      <c r="AV122" s="12"/>
      <c r="AW122" s="13"/>
      <c r="AX122" s="11"/>
      <c r="AY122" s="11"/>
      <c r="AZ122" s="11"/>
      <c r="BA122" s="16"/>
      <c r="BB122" s="11"/>
      <c r="BC122" s="11"/>
      <c r="BD122" s="8"/>
      <c r="BE122" s="9"/>
      <c r="BF122" s="17">
        <v>1.015</v>
      </c>
      <c r="BG122" s="18">
        <f t="shared" si="234"/>
        <v>0</v>
      </c>
      <c r="BN122" s="11"/>
      <c r="BO122" s="11"/>
      <c r="BP122" s="12"/>
      <c r="BQ122" s="13"/>
      <c r="BR122" s="11"/>
      <c r="BS122" s="11"/>
      <c r="BT122" s="11"/>
      <c r="BU122" s="16"/>
      <c r="BV122" s="11"/>
      <c r="BW122" s="11"/>
      <c r="BX122" s="8"/>
      <c r="BY122" s="9"/>
      <c r="BZ122" s="17">
        <v>1.015</v>
      </c>
      <c r="CA122" s="18">
        <f t="shared" si="238"/>
        <v>0</v>
      </c>
      <c r="CH122" s="11"/>
      <c r="CI122" s="11"/>
      <c r="CJ122" s="12"/>
      <c r="CK122" s="13"/>
      <c r="CL122" s="11"/>
      <c r="CM122" s="11"/>
      <c r="CN122" s="11"/>
      <c r="CO122" s="16"/>
      <c r="CP122" s="11"/>
      <c r="CQ122" s="11"/>
      <c r="CR122" s="8"/>
      <c r="CS122" s="9"/>
      <c r="CT122" s="17">
        <v>1.085</v>
      </c>
      <c r="CU122" s="18">
        <f t="shared" si="243"/>
        <v>0</v>
      </c>
      <c r="DB122" s="11"/>
      <c r="DC122" s="11"/>
      <c r="DD122" s="12"/>
      <c r="DE122" s="13"/>
      <c r="DF122" s="11"/>
      <c r="DG122" s="11"/>
      <c r="DH122" s="11"/>
      <c r="DI122" s="16"/>
      <c r="DJ122" s="11"/>
      <c r="DK122" s="11"/>
      <c r="DL122" s="8"/>
      <c r="DM122" s="9"/>
      <c r="DN122" s="17">
        <v>1.085</v>
      </c>
      <c r="DO122" s="18">
        <f t="shared" si="248"/>
        <v>0</v>
      </c>
      <c r="DV122" s="11"/>
      <c r="DW122" s="11"/>
      <c r="DX122" s="12"/>
      <c r="DY122" s="13"/>
      <c r="DZ122" s="11"/>
      <c r="EA122" s="11"/>
      <c r="EB122" s="11"/>
      <c r="EC122" s="16"/>
      <c r="ED122" s="11"/>
      <c r="EE122" s="11"/>
      <c r="EF122" s="8"/>
      <c r="EG122" s="9"/>
      <c r="EH122" s="17">
        <v>1.2</v>
      </c>
      <c r="EI122" s="18">
        <f t="shared" si="253"/>
        <v>0</v>
      </c>
    </row>
    <row r="123" s="1" customFormat="1" customHeight="1" spans="1:140">
      <c r="F123" s="11"/>
      <c r="G123" s="11"/>
      <c r="H123" s="12"/>
      <c r="I123" s="13"/>
      <c r="J123" s="11"/>
      <c r="K123" s="11"/>
      <c r="L123" s="11"/>
      <c r="M123" s="16"/>
      <c r="N123" s="11"/>
      <c r="O123" s="11"/>
      <c r="P123" s="8"/>
      <c r="Q123" s="9"/>
      <c r="R123" s="17">
        <v>1</v>
      </c>
      <c r="S123" s="18">
        <f t="shared" si="226"/>
        <v>0</v>
      </c>
      <c r="Z123" s="11"/>
      <c r="AA123" s="11"/>
      <c r="AB123" s="12"/>
      <c r="AC123" s="13"/>
      <c r="AD123" s="11"/>
      <c r="AE123" s="11"/>
      <c r="AF123" s="11"/>
      <c r="AG123" s="16"/>
      <c r="AH123" s="11"/>
      <c r="AI123" s="11"/>
      <c r="AJ123" s="8"/>
      <c r="AK123" s="9"/>
      <c r="AL123" s="17">
        <v>1</v>
      </c>
      <c r="AM123" s="18">
        <f t="shared" si="230"/>
        <v>0</v>
      </c>
      <c r="AT123" s="11"/>
      <c r="AU123" s="11"/>
      <c r="AV123" s="12"/>
      <c r="AW123" s="13"/>
      <c r="AX123" s="11"/>
      <c r="AY123" s="11"/>
      <c r="AZ123" s="11"/>
      <c r="BA123" s="16"/>
      <c r="BB123" s="11"/>
      <c r="BC123" s="11"/>
      <c r="BD123" s="8"/>
      <c r="BE123" s="9"/>
      <c r="BF123" s="17">
        <v>1.015</v>
      </c>
      <c r="BG123" s="18">
        <f t="shared" si="234"/>
        <v>0</v>
      </c>
      <c r="BN123" s="11"/>
      <c r="BO123" s="11"/>
      <c r="BP123" s="12"/>
      <c r="BQ123" s="13"/>
      <c r="BR123" s="11"/>
      <c r="BS123" s="11"/>
      <c r="BT123" s="11"/>
      <c r="BU123" s="16"/>
      <c r="BV123" s="11"/>
      <c r="BW123" s="11"/>
      <c r="BX123" s="8"/>
      <c r="BY123" s="9"/>
      <c r="BZ123" s="17">
        <v>1.015</v>
      </c>
      <c r="CA123" s="18">
        <f t="shared" si="238"/>
        <v>0</v>
      </c>
      <c r="CH123" s="11"/>
      <c r="CI123" s="11"/>
      <c r="CJ123" s="12"/>
      <c r="CK123" s="13"/>
      <c r="CL123" s="11"/>
      <c r="CM123" s="11"/>
      <c r="CN123" s="11"/>
      <c r="CO123" s="16"/>
      <c r="CP123" s="11"/>
      <c r="CQ123" s="11"/>
      <c r="CR123" s="8"/>
      <c r="CS123" s="9"/>
      <c r="CT123" s="17">
        <v>1.085</v>
      </c>
      <c r="CU123" s="18">
        <f t="shared" si="243"/>
        <v>0</v>
      </c>
      <c r="DB123" s="11"/>
      <c r="DC123" s="11"/>
      <c r="DD123" s="12"/>
      <c r="DE123" s="13"/>
      <c r="DF123" s="11"/>
      <c r="DG123" s="11"/>
      <c r="DH123" s="11"/>
      <c r="DI123" s="16"/>
      <c r="DJ123" s="11"/>
      <c r="DK123" s="11"/>
      <c r="DL123" s="8"/>
      <c r="DM123" s="9"/>
      <c r="DN123" s="17">
        <v>1.085</v>
      </c>
      <c r="DO123" s="18">
        <f t="shared" si="248"/>
        <v>0</v>
      </c>
      <c r="DV123" s="11"/>
      <c r="DW123" s="11"/>
      <c r="DX123" s="12"/>
      <c r="DY123" s="13"/>
      <c r="DZ123" s="11"/>
      <c r="EA123" s="11"/>
      <c r="EB123" s="11"/>
      <c r="EC123" s="16"/>
      <c r="ED123" s="11"/>
      <c r="EE123" s="11"/>
      <c r="EF123" s="8"/>
      <c r="EG123" s="9"/>
      <c r="EH123" s="17">
        <v>1.2</v>
      </c>
      <c r="EI123" s="18">
        <f t="shared" si="253"/>
        <v>0</v>
      </c>
    </row>
    <row r="124" s="1" customFormat="1" customHeight="1" spans="1:140">
      <c r="F124" s="23" t="s">
        <v>1</v>
      </c>
      <c r="G124" s="24"/>
      <c r="H124" s="24"/>
      <c r="I124" s="24"/>
      <c r="J124" s="24"/>
      <c r="K124" s="24"/>
      <c r="L124" s="24"/>
      <c r="M124" s="25">
        <f>SUM(S115:S123)</f>
        <v>1379488.26522608</v>
      </c>
      <c r="N124" s="25"/>
      <c r="O124" s="25"/>
      <c r="P124" s="25"/>
      <c r="Q124" s="25"/>
      <c r="R124" s="25"/>
      <c r="S124" s="25"/>
      <c r="T124" s="1"/>
      <c r="Z124" s="23" t="s">
        <v>1</v>
      </c>
      <c r="AA124" s="24"/>
      <c r="AB124" s="24"/>
      <c r="AC124" s="24"/>
      <c r="AD124" s="24"/>
      <c r="AE124" s="24"/>
      <c r="AF124" s="24"/>
      <c r="AG124" s="25">
        <f>SUM(AM115:AM123)</f>
        <v>1379488.26522608</v>
      </c>
      <c r="AH124" s="25"/>
      <c r="AI124" s="25"/>
      <c r="AJ124" s="25"/>
      <c r="AK124" s="25"/>
      <c r="AL124" s="25"/>
      <c r="AM124" s="25"/>
      <c r="AN124" s="1"/>
      <c r="AT124" s="23" t="s">
        <v>1</v>
      </c>
      <c r="AU124" s="24"/>
      <c r="AV124" s="24"/>
      <c r="AW124" s="24"/>
      <c r="AX124" s="24"/>
      <c r="AY124" s="24"/>
      <c r="AZ124" s="24"/>
      <c r="BA124" s="25">
        <f>SUM(BG115:BG123)</f>
        <v>1400180.58920447</v>
      </c>
      <c r="BB124" s="25"/>
      <c r="BC124" s="25"/>
      <c r="BD124" s="25"/>
      <c r="BE124" s="25"/>
      <c r="BF124" s="25"/>
      <c r="BG124" s="25"/>
      <c r="BH124" s="1"/>
      <c r="BN124" s="23" t="s">
        <v>1</v>
      </c>
      <c r="BO124" s="24"/>
      <c r="BP124" s="24"/>
      <c r="BQ124" s="24"/>
      <c r="BR124" s="24"/>
      <c r="BS124" s="24"/>
      <c r="BT124" s="24"/>
      <c r="BU124" s="25">
        <f>SUM(CA115:CA123)</f>
        <v>1400180.58920447</v>
      </c>
      <c r="BV124" s="25"/>
      <c r="BW124" s="25"/>
      <c r="BX124" s="25"/>
      <c r="BY124" s="25"/>
      <c r="BZ124" s="25"/>
      <c r="CA124" s="25"/>
      <c r="CB124" s="1"/>
      <c r="CH124" s="23" t="s">
        <v>1</v>
      </c>
      <c r="CI124" s="24"/>
      <c r="CJ124" s="24"/>
      <c r="CK124" s="24"/>
      <c r="CL124" s="24"/>
      <c r="CM124" s="24"/>
      <c r="CN124" s="24"/>
      <c r="CO124" s="25">
        <f>SUM(CU115:CU123)</f>
        <v>1756625.80655556</v>
      </c>
      <c r="CP124" s="25"/>
      <c r="CQ124" s="25"/>
      <c r="CR124" s="25"/>
      <c r="CS124" s="25"/>
      <c r="CT124" s="25"/>
      <c r="CU124" s="25"/>
      <c r="CV124" s="1"/>
      <c r="DB124" s="23" t="s">
        <v>1</v>
      </c>
      <c r="DC124" s="24"/>
      <c r="DD124" s="24"/>
      <c r="DE124" s="24"/>
      <c r="DF124" s="24"/>
      <c r="DG124" s="24"/>
      <c r="DH124" s="24"/>
      <c r="DI124" s="25">
        <f>SUM(DO115:DO123)</f>
        <v>1763912.19082057</v>
      </c>
      <c r="DJ124" s="25"/>
      <c r="DK124" s="25"/>
      <c r="DL124" s="25"/>
      <c r="DM124" s="25"/>
      <c r="DN124" s="25"/>
      <c r="DO124" s="25"/>
      <c r="DP124" s="1"/>
      <c r="DV124" s="23" t="s">
        <v>1</v>
      </c>
      <c r="DW124" s="24"/>
      <c r="DX124" s="24"/>
      <c r="DY124" s="24"/>
      <c r="DZ124" s="24"/>
      <c r="EA124" s="24"/>
      <c r="EB124" s="24"/>
      <c r="EC124" s="25">
        <f>SUM(EI115:EI123)</f>
        <v>2527088.86657709</v>
      </c>
      <c r="ED124" s="25"/>
      <c r="EE124" s="25"/>
      <c r="EF124" s="25"/>
      <c r="EG124" s="25"/>
      <c r="EH124" s="25"/>
      <c r="EI124" s="25"/>
    </row>
    <row r="125" s="1" customFormat="1" customHeight="1" spans="1:140">
      <c r="F125" s="24"/>
      <c r="G125" s="24"/>
      <c r="H125" s="24"/>
      <c r="I125" s="24"/>
      <c r="J125" s="24"/>
      <c r="K125" s="24"/>
      <c r="L125" s="24"/>
      <c r="M125" s="25"/>
      <c r="N125" s="25"/>
      <c r="O125" s="25"/>
      <c r="P125" s="25"/>
      <c r="Q125" s="25"/>
      <c r="R125" s="25"/>
      <c r="S125" s="25"/>
      <c r="T125" s="1"/>
      <c r="Z125" s="24"/>
      <c r="AA125" s="24"/>
      <c r="AB125" s="24"/>
      <c r="AC125" s="24"/>
      <c r="AD125" s="24"/>
      <c r="AE125" s="24"/>
      <c r="AF125" s="24"/>
      <c r="AG125" s="25"/>
      <c r="AH125" s="25"/>
      <c r="AI125" s="25"/>
      <c r="AJ125" s="25"/>
      <c r="AK125" s="25"/>
      <c r="AL125" s="25"/>
      <c r="AM125" s="25"/>
      <c r="AN125" s="1"/>
      <c r="AT125" s="24"/>
      <c r="AU125" s="24"/>
      <c r="AV125" s="24"/>
      <c r="AW125" s="24"/>
      <c r="AX125" s="24"/>
      <c r="AY125" s="24"/>
      <c r="AZ125" s="24"/>
      <c r="BA125" s="25"/>
      <c r="BB125" s="25"/>
      <c r="BC125" s="25"/>
      <c r="BD125" s="25"/>
      <c r="BE125" s="25"/>
      <c r="BF125" s="25"/>
      <c r="BG125" s="25"/>
      <c r="BH125" s="1"/>
      <c r="BN125" s="24"/>
      <c r="BO125" s="24"/>
      <c r="BP125" s="24"/>
      <c r="BQ125" s="24"/>
      <c r="BR125" s="24"/>
      <c r="BS125" s="24"/>
      <c r="BT125" s="24"/>
      <c r="BU125" s="25"/>
      <c r="BV125" s="25"/>
      <c r="BW125" s="25"/>
      <c r="BX125" s="25"/>
      <c r="BY125" s="25"/>
      <c r="BZ125" s="25"/>
      <c r="CA125" s="25"/>
      <c r="CB125" s="1"/>
      <c r="CH125" s="24"/>
      <c r="CI125" s="24"/>
      <c r="CJ125" s="24"/>
      <c r="CK125" s="24"/>
      <c r="CL125" s="24"/>
      <c r="CM125" s="24"/>
      <c r="CN125" s="24"/>
      <c r="CO125" s="25"/>
      <c r="CP125" s="25"/>
      <c r="CQ125" s="25"/>
      <c r="CR125" s="25"/>
      <c r="CS125" s="25"/>
      <c r="CT125" s="25"/>
      <c r="CU125" s="25"/>
      <c r="CV125" s="1"/>
      <c r="DB125" s="24"/>
      <c r="DC125" s="24"/>
      <c r="DD125" s="24"/>
      <c r="DE125" s="24"/>
      <c r="DF125" s="24"/>
      <c r="DG125" s="24"/>
      <c r="DH125" s="24"/>
      <c r="DI125" s="25"/>
      <c r="DJ125" s="25"/>
      <c r="DK125" s="25"/>
      <c r="DL125" s="25"/>
      <c r="DM125" s="25"/>
      <c r="DN125" s="25"/>
      <c r="DO125" s="25"/>
      <c r="DP125" s="1"/>
      <c r="DV125" s="24"/>
      <c r="DW125" s="24"/>
      <c r="DX125" s="24"/>
      <c r="DY125" s="24"/>
      <c r="DZ125" s="24"/>
      <c r="EA125" s="24"/>
      <c r="EB125" s="24"/>
      <c r="EC125" s="25"/>
      <c r="ED125" s="25"/>
      <c r="EE125" s="25"/>
      <c r="EF125" s="25"/>
      <c r="EG125" s="25"/>
      <c r="EH125" s="25"/>
      <c r="EI125" s="25"/>
    </row>
    <row r="126" s="1" customFormat="1" customHeight="1" spans="1:140">
      <c r="F126" s="3" t="s">
        <v>36</v>
      </c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Z126" s="3" t="s">
        <v>36</v>
      </c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T126" s="3" t="s">
        <v>36</v>
      </c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N126" s="3" t="s">
        <v>36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H126" s="3" t="s">
        <v>36</v>
      </c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DB126" s="3" t="s">
        <v>36</v>
      </c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V126" s="3" t="s">
        <v>36</v>
      </c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="1" customFormat="1" customHeight="1" spans="1:140">
      <c r="A127" s="26"/>
      <c r="B127" s="26"/>
      <c r="C127" s="27"/>
      <c r="D127" s="27"/>
      <c r="E127" s="27"/>
      <c r="F127" s="28" t="s">
        <v>37</v>
      </c>
      <c r="G127" s="13" t="s">
        <v>8</v>
      </c>
      <c r="H127" s="13"/>
      <c r="I127" s="13"/>
      <c r="J127" s="13"/>
      <c r="K127" s="7" t="s">
        <v>25</v>
      </c>
      <c r="L127" s="7"/>
      <c r="M127" s="7"/>
      <c r="N127" s="8" t="s">
        <v>10</v>
      </c>
      <c r="O127" s="8"/>
      <c r="P127" s="8"/>
      <c r="Q127" s="9" t="s">
        <v>38</v>
      </c>
      <c r="R127" s="10" t="s">
        <v>12</v>
      </c>
      <c r="S127" s="29" t="s">
        <v>13</v>
      </c>
      <c r="T127" s="11" t="s">
        <v>39</v>
      </c>
      <c r="U127" s="26"/>
      <c r="V127" s="26"/>
      <c r="W127" s="27"/>
      <c r="X127" s="27"/>
      <c r="Y127" s="27"/>
      <c r="Z127" s="28" t="s">
        <v>37</v>
      </c>
      <c r="AA127" s="13" t="s">
        <v>8</v>
      </c>
      <c r="AB127" s="13"/>
      <c r="AC127" s="13"/>
      <c r="AD127" s="13"/>
      <c r="AE127" s="7" t="s">
        <v>25</v>
      </c>
      <c r="AF127" s="7"/>
      <c r="AG127" s="7"/>
      <c r="AH127" s="8" t="s">
        <v>10</v>
      </c>
      <c r="AI127" s="8"/>
      <c r="AJ127" s="8"/>
      <c r="AK127" s="9" t="s">
        <v>38</v>
      </c>
      <c r="AL127" s="10" t="s">
        <v>12</v>
      </c>
      <c r="AM127" s="29" t="s">
        <v>13</v>
      </c>
      <c r="AN127" s="11" t="s">
        <v>39</v>
      </c>
      <c r="AO127" s="26"/>
      <c r="AP127" s="26"/>
      <c r="AQ127" s="27"/>
      <c r="AR127" s="27"/>
      <c r="AS127" s="27"/>
      <c r="AT127" s="28" t="s">
        <v>37</v>
      </c>
      <c r="AU127" s="13" t="s">
        <v>8</v>
      </c>
      <c r="AV127" s="13"/>
      <c r="AW127" s="13"/>
      <c r="AX127" s="13"/>
      <c r="AY127" s="7" t="s">
        <v>25</v>
      </c>
      <c r="AZ127" s="7"/>
      <c r="BA127" s="7"/>
      <c r="BB127" s="8" t="s">
        <v>10</v>
      </c>
      <c r="BC127" s="8"/>
      <c r="BD127" s="8"/>
      <c r="BE127" s="9" t="s">
        <v>38</v>
      </c>
      <c r="BF127" s="10" t="s">
        <v>12</v>
      </c>
      <c r="BG127" s="29" t="s">
        <v>13</v>
      </c>
      <c r="BH127" s="11" t="s">
        <v>39</v>
      </c>
      <c r="BI127" s="26"/>
      <c r="BJ127" s="26"/>
      <c r="BK127" s="27"/>
      <c r="BL127" s="27"/>
      <c r="BM127" s="27"/>
      <c r="BN127" s="28" t="s">
        <v>37</v>
      </c>
      <c r="BO127" s="13" t="s">
        <v>8</v>
      </c>
      <c r="BP127" s="13"/>
      <c r="BQ127" s="13"/>
      <c r="BR127" s="13"/>
      <c r="BS127" s="7" t="s">
        <v>25</v>
      </c>
      <c r="BT127" s="7"/>
      <c r="BU127" s="7"/>
      <c r="BV127" s="8" t="s">
        <v>10</v>
      </c>
      <c r="BW127" s="8"/>
      <c r="BX127" s="8"/>
      <c r="BY127" s="9" t="s">
        <v>38</v>
      </c>
      <c r="BZ127" s="10" t="s">
        <v>12</v>
      </c>
      <c r="CA127" s="29" t="s">
        <v>13</v>
      </c>
      <c r="CB127" s="11" t="s">
        <v>39</v>
      </c>
      <c r="CC127" s="26"/>
      <c r="CD127" s="26"/>
      <c r="CE127" s="27"/>
      <c r="CF127" s="27"/>
      <c r="CG127" s="27"/>
      <c r="CH127" s="28" t="s">
        <v>37</v>
      </c>
      <c r="CI127" s="13" t="s">
        <v>8</v>
      </c>
      <c r="CJ127" s="13"/>
      <c r="CK127" s="13"/>
      <c r="CL127" s="13"/>
      <c r="CM127" s="7" t="s">
        <v>25</v>
      </c>
      <c r="CN127" s="7"/>
      <c r="CO127" s="7"/>
      <c r="CP127" s="8" t="s">
        <v>10</v>
      </c>
      <c r="CQ127" s="8"/>
      <c r="CR127" s="8"/>
      <c r="CS127" s="9" t="s">
        <v>38</v>
      </c>
      <c r="CT127" s="10" t="s">
        <v>12</v>
      </c>
      <c r="CU127" s="29" t="s">
        <v>13</v>
      </c>
      <c r="CV127" s="11" t="s">
        <v>39</v>
      </c>
      <c r="CW127" s="26"/>
      <c r="CX127" s="26"/>
      <c r="CY127" s="27"/>
      <c r="CZ127" s="27"/>
      <c r="DA127" s="27"/>
      <c r="DB127" s="28" t="s">
        <v>37</v>
      </c>
      <c r="DC127" s="13" t="s">
        <v>8</v>
      </c>
      <c r="DD127" s="13"/>
      <c r="DE127" s="13"/>
      <c r="DF127" s="13"/>
      <c r="DG127" s="7" t="s">
        <v>25</v>
      </c>
      <c r="DH127" s="7"/>
      <c r="DI127" s="7"/>
      <c r="DJ127" s="8" t="s">
        <v>10</v>
      </c>
      <c r="DK127" s="8"/>
      <c r="DL127" s="8"/>
      <c r="DM127" s="9" t="s">
        <v>38</v>
      </c>
      <c r="DN127" s="10" t="s">
        <v>12</v>
      </c>
      <c r="DO127" s="29" t="s">
        <v>13</v>
      </c>
      <c r="DP127" s="11" t="s">
        <v>39</v>
      </c>
      <c r="DQ127" s="26"/>
      <c r="DR127" s="26"/>
      <c r="DS127" s="27"/>
      <c r="DT127" s="27"/>
      <c r="DU127" s="27"/>
      <c r="DV127" s="28" t="s">
        <v>37</v>
      </c>
      <c r="DW127" s="13" t="s">
        <v>8</v>
      </c>
      <c r="DX127" s="13"/>
      <c r="DY127" s="13"/>
      <c r="DZ127" s="13"/>
      <c r="EA127" s="7" t="s">
        <v>25</v>
      </c>
      <c r="EB127" s="7"/>
      <c r="EC127" s="7"/>
      <c r="ED127" s="8" t="s">
        <v>10</v>
      </c>
      <c r="EE127" s="8"/>
      <c r="EF127" s="8"/>
      <c r="EG127" s="9" t="s">
        <v>38</v>
      </c>
      <c r="EH127" s="10" t="s">
        <v>12</v>
      </c>
      <c r="EI127" s="29" t="s">
        <v>13</v>
      </c>
      <c r="EJ127" s="11" t="s">
        <v>39</v>
      </c>
    </row>
    <row r="128" s="1" customFormat="1" customHeight="1" spans="1:140">
      <c r="A128" s="26"/>
      <c r="B128" s="26"/>
      <c r="C128" s="27"/>
      <c r="D128" s="27"/>
      <c r="E128" s="27"/>
      <c r="F128" s="30"/>
      <c r="G128" s="11" t="s">
        <v>40</v>
      </c>
      <c r="H128" s="11" t="s">
        <v>41</v>
      </c>
      <c r="I128" s="11" t="s">
        <v>21</v>
      </c>
      <c r="J128" s="13" t="s">
        <v>8</v>
      </c>
      <c r="K128" s="11" t="s">
        <v>23</v>
      </c>
      <c r="L128" s="11" t="s">
        <v>24</v>
      </c>
      <c r="M128" s="7" t="s">
        <v>25</v>
      </c>
      <c r="N128" s="11" t="s">
        <v>26</v>
      </c>
      <c r="O128" s="11" t="s">
        <v>27</v>
      </c>
      <c r="P128" s="8" t="s">
        <v>28</v>
      </c>
      <c r="Q128" s="9" t="s">
        <v>29</v>
      </c>
      <c r="R128" s="14"/>
      <c r="S128" s="29"/>
      <c r="T128" s="11"/>
      <c r="U128" s="26"/>
      <c r="V128" s="26"/>
      <c r="W128" s="27"/>
      <c r="X128" s="27"/>
      <c r="Y128" s="27"/>
      <c r="Z128" s="30"/>
      <c r="AA128" s="11" t="s">
        <v>40</v>
      </c>
      <c r="AB128" s="11" t="s">
        <v>41</v>
      </c>
      <c r="AC128" s="11" t="s">
        <v>21</v>
      </c>
      <c r="AD128" s="13" t="s">
        <v>8</v>
      </c>
      <c r="AE128" s="11" t="s">
        <v>23</v>
      </c>
      <c r="AF128" s="11" t="s">
        <v>24</v>
      </c>
      <c r="AG128" s="7" t="s">
        <v>25</v>
      </c>
      <c r="AH128" s="11" t="s">
        <v>26</v>
      </c>
      <c r="AI128" s="11" t="s">
        <v>27</v>
      </c>
      <c r="AJ128" s="8" t="s">
        <v>28</v>
      </c>
      <c r="AK128" s="9" t="s">
        <v>29</v>
      </c>
      <c r="AL128" s="14"/>
      <c r="AM128" s="29"/>
      <c r="AN128" s="11"/>
      <c r="AO128" s="26"/>
      <c r="AP128" s="26"/>
      <c r="AQ128" s="27"/>
      <c r="AR128" s="27"/>
      <c r="AS128" s="27"/>
      <c r="AT128" s="30"/>
      <c r="AU128" s="11" t="s">
        <v>40</v>
      </c>
      <c r="AV128" s="11" t="s">
        <v>41</v>
      </c>
      <c r="AW128" s="11" t="s">
        <v>21</v>
      </c>
      <c r="AX128" s="13" t="s">
        <v>8</v>
      </c>
      <c r="AY128" s="11" t="s">
        <v>23</v>
      </c>
      <c r="AZ128" s="11" t="s">
        <v>24</v>
      </c>
      <c r="BA128" s="7" t="s">
        <v>25</v>
      </c>
      <c r="BB128" s="11" t="s">
        <v>26</v>
      </c>
      <c r="BC128" s="11" t="s">
        <v>27</v>
      </c>
      <c r="BD128" s="8" t="s">
        <v>28</v>
      </c>
      <c r="BE128" s="9" t="s">
        <v>29</v>
      </c>
      <c r="BF128" s="14"/>
      <c r="BG128" s="29"/>
      <c r="BH128" s="11"/>
      <c r="BI128" s="26"/>
      <c r="BJ128" s="26"/>
      <c r="BK128" s="27"/>
      <c r="BL128" s="27"/>
      <c r="BM128" s="27"/>
      <c r="BN128" s="30"/>
      <c r="BO128" s="11" t="s">
        <v>40</v>
      </c>
      <c r="BP128" s="11" t="s">
        <v>41</v>
      </c>
      <c r="BQ128" s="11" t="s">
        <v>21</v>
      </c>
      <c r="BR128" s="13" t="s">
        <v>8</v>
      </c>
      <c r="BS128" s="11" t="s">
        <v>23</v>
      </c>
      <c r="BT128" s="11" t="s">
        <v>24</v>
      </c>
      <c r="BU128" s="7" t="s">
        <v>25</v>
      </c>
      <c r="BV128" s="11" t="s">
        <v>26</v>
      </c>
      <c r="BW128" s="11" t="s">
        <v>27</v>
      </c>
      <c r="BX128" s="8" t="s">
        <v>28</v>
      </c>
      <c r="BY128" s="9" t="s">
        <v>29</v>
      </c>
      <c r="BZ128" s="14"/>
      <c r="CA128" s="29"/>
      <c r="CB128" s="11"/>
      <c r="CC128" s="26"/>
      <c r="CD128" s="26"/>
      <c r="CE128" s="27"/>
      <c r="CF128" s="27"/>
      <c r="CG128" s="27"/>
      <c r="CH128" s="30"/>
      <c r="CI128" s="11" t="s">
        <v>40</v>
      </c>
      <c r="CJ128" s="11" t="s">
        <v>41</v>
      </c>
      <c r="CK128" s="11" t="s">
        <v>21</v>
      </c>
      <c r="CL128" s="13" t="s">
        <v>8</v>
      </c>
      <c r="CM128" s="11" t="s">
        <v>23</v>
      </c>
      <c r="CN128" s="11" t="s">
        <v>24</v>
      </c>
      <c r="CO128" s="7" t="s">
        <v>25</v>
      </c>
      <c r="CP128" s="11" t="s">
        <v>26</v>
      </c>
      <c r="CQ128" s="11" t="s">
        <v>27</v>
      </c>
      <c r="CR128" s="8" t="s">
        <v>28</v>
      </c>
      <c r="CS128" s="9" t="s">
        <v>29</v>
      </c>
      <c r="CT128" s="14"/>
      <c r="CU128" s="29"/>
      <c r="CV128" s="11"/>
      <c r="CW128" s="26"/>
      <c r="CX128" s="26"/>
      <c r="CY128" s="27"/>
      <c r="CZ128" s="27"/>
      <c r="DA128" s="27"/>
      <c r="DB128" s="30"/>
      <c r="DC128" s="11" t="s">
        <v>40</v>
      </c>
      <c r="DD128" s="11" t="s">
        <v>41</v>
      </c>
      <c r="DE128" s="11" t="s">
        <v>21</v>
      </c>
      <c r="DF128" s="13" t="s">
        <v>8</v>
      </c>
      <c r="DG128" s="11" t="s">
        <v>23</v>
      </c>
      <c r="DH128" s="11" t="s">
        <v>24</v>
      </c>
      <c r="DI128" s="7" t="s">
        <v>25</v>
      </c>
      <c r="DJ128" s="11" t="s">
        <v>26</v>
      </c>
      <c r="DK128" s="11" t="s">
        <v>27</v>
      </c>
      <c r="DL128" s="8" t="s">
        <v>28</v>
      </c>
      <c r="DM128" s="9" t="s">
        <v>29</v>
      </c>
      <c r="DN128" s="14"/>
      <c r="DO128" s="29"/>
      <c r="DP128" s="11"/>
      <c r="DQ128" s="26"/>
      <c r="DR128" s="26"/>
      <c r="DS128" s="27"/>
      <c r="DT128" s="27"/>
      <c r="DU128" s="27"/>
      <c r="DV128" s="30"/>
      <c r="DW128" s="11" t="s">
        <v>40</v>
      </c>
      <c r="DX128" s="11" t="s">
        <v>41</v>
      </c>
      <c r="DY128" s="11" t="s">
        <v>21</v>
      </c>
      <c r="DZ128" s="13" t="s">
        <v>8</v>
      </c>
      <c r="EA128" s="11" t="s">
        <v>23</v>
      </c>
      <c r="EB128" s="11" t="s">
        <v>24</v>
      </c>
      <c r="EC128" s="7" t="s">
        <v>25</v>
      </c>
      <c r="ED128" s="11" t="s">
        <v>26</v>
      </c>
      <c r="EE128" s="11" t="s">
        <v>27</v>
      </c>
      <c r="EF128" s="8" t="s">
        <v>28</v>
      </c>
      <c r="EG128" s="9" t="s">
        <v>29</v>
      </c>
      <c r="EH128" s="14"/>
      <c r="EI128" s="29"/>
      <c r="EJ128" s="11"/>
    </row>
    <row r="129" s="1" customFormat="1" customHeight="1" spans="1:140">
      <c r="A129" s="26"/>
      <c r="B129" s="26"/>
      <c r="C129" s="27"/>
      <c r="D129" s="27"/>
      <c r="E129" s="27"/>
      <c r="F129" s="11">
        <f>_xlfn.RANK.EQ(S129,S129:S132,0)</f>
        <v>3</v>
      </c>
      <c r="G129" s="11">
        <v>0</v>
      </c>
      <c r="H129" s="11">
        <v>1.8</v>
      </c>
      <c r="I129" s="12">
        <v>1.35</v>
      </c>
      <c r="J129" s="13">
        <f t="shared" ref="J129:J132" si="254">G129*H129*I129</f>
        <v>0</v>
      </c>
      <c r="K129" s="11">
        <v>680</v>
      </c>
      <c r="L129" s="11">
        <v>0</v>
      </c>
      <c r="M129" s="31">
        <f t="shared" ref="M129:M132" si="255">1+6*K129/(K129+2000)+L129</f>
        <v>2.52238805970149</v>
      </c>
      <c r="N129" s="11">
        <v>0.98</v>
      </c>
      <c r="O129" s="11">
        <v>2.3</v>
      </c>
      <c r="P129" s="8">
        <f t="shared" ref="P129:P132" si="256">1+N129*O129</f>
        <v>3.254</v>
      </c>
      <c r="Q129" s="9">
        <v>0.9</v>
      </c>
      <c r="R129" s="17">
        <v>1</v>
      </c>
      <c r="S129" s="18">
        <f t="shared" ref="S129:S132" si="257">J129*M129*Q129*P129*R129</f>
        <v>0</v>
      </c>
      <c r="T129" s="11">
        <f t="shared" ref="T129:T132" si="258">IF(F129=1,1,(IF(F129=2,2,12)))</f>
        <v>12</v>
      </c>
      <c r="U129" s="26"/>
      <c r="V129" s="26"/>
      <c r="W129" s="27"/>
      <c r="X129" s="27"/>
      <c r="Y129" s="27"/>
      <c r="Z129" s="11">
        <f>_xlfn.RANK.EQ(AM129,AM129:AM132,0)</f>
        <v>3</v>
      </c>
      <c r="AA129" s="11">
        <v>0</v>
      </c>
      <c r="AB129" s="11">
        <v>1.8</v>
      </c>
      <c r="AC129" s="12">
        <v>1.35</v>
      </c>
      <c r="AD129" s="13">
        <f t="shared" ref="AD129:AD132" si="259">AA129*AB129*AC129</f>
        <v>0</v>
      </c>
      <c r="AE129" s="11">
        <v>680</v>
      </c>
      <c r="AF129" s="11">
        <v>0</v>
      </c>
      <c r="AG129" s="31">
        <f t="shared" ref="AG129:AG132" si="260">1+6*AE129/(AE129+2000)+AF129</f>
        <v>2.52238805970149</v>
      </c>
      <c r="AH129" s="11">
        <v>0.98</v>
      </c>
      <c r="AI129" s="11">
        <v>2.3</v>
      </c>
      <c r="AJ129" s="8">
        <f t="shared" ref="AJ129:AJ132" si="261">1+AH129*AI129</f>
        <v>3.254</v>
      </c>
      <c r="AK129" s="9">
        <v>0.9</v>
      </c>
      <c r="AL129" s="17">
        <v>1</v>
      </c>
      <c r="AM129" s="18">
        <f t="shared" ref="AM129:AM132" si="262">AD129*AG129*AK129*AJ129*AL129</f>
        <v>0</v>
      </c>
      <c r="AN129" s="11">
        <f t="shared" ref="AN129:AN132" si="263">IF(Z129=1,1,(IF(Z129=2,2,12)))</f>
        <v>12</v>
      </c>
      <c r="AO129" s="26"/>
      <c r="AP129" s="26"/>
      <c r="AQ129" s="27"/>
      <c r="AR129" s="27"/>
      <c r="AS129" s="27"/>
      <c r="AT129" s="11">
        <f>_xlfn.RANK.EQ(BG129,BG129:BG132,0)</f>
        <v>3</v>
      </c>
      <c r="AU129" s="11">
        <v>0</v>
      </c>
      <c r="AV129" s="11">
        <v>1.8</v>
      </c>
      <c r="AW129" s="12">
        <v>1.35</v>
      </c>
      <c r="AX129" s="13">
        <f t="shared" ref="AX129:AX132" si="264">AU129*AV129*AW129</f>
        <v>0</v>
      </c>
      <c r="AY129" s="11">
        <v>680</v>
      </c>
      <c r="AZ129" s="11">
        <v>0</v>
      </c>
      <c r="BA129" s="31">
        <f t="shared" ref="BA129:BA132" si="265">1+6*AY129/(AY129+2000)+AZ129</f>
        <v>2.52238805970149</v>
      </c>
      <c r="BB129" s="11">
        <v>0.98</v>
      </c>
      <c r="BC129" s="11">
        <v>2.3</v>
      </c>
      <c r="BD129" s="8">
        <f t="shared" ref="BD129:BD132" si="266">1+BB129*BC129</f>
        <v>3.254</v>
      </c>
      <c r="BE129" s="9">
        <v>0.9</v>
      </c>
      <c r="BF129" s="17">
        <v>1.015</v>
      </c>
      <c r="BG129" s="18">
        <f t="shared" ref="BG129:BG132" si="267">AX129*BA129*BE129*BD129*BF129</f>
        <v>0</v>
      </c>
      <c r="BH129" s="11">
        <f t="shared" ref="BH129:BH132" si="268">IF(AT129=1,1,(IF(AT129=2,2,12)))</f>
        <v>12</v>
      </c>
      <c r="BI129" s="26"/>
      <c r="BJ129" s="26"/>
      <c r="BK129" s="27"/>
      <c r="BL129" s="27"/>
      <c r="BM129" s="27"/>
      <c r="BN129" s="11">
        <f>_xlfn.RANK.EQ(CA129,CA129:CA132,0)</f>
        <v>3</v>
      </c>
      <c r="BO129" s="11">
        <v>0</v>
      </c>
      <c r="BP129" s="11">
        <v>1.8</v>
      </c>
      <c r="BQ129" s="12">
        <v>1.35</v>
      </c>
      <c r="BR129" s="13">
        <f t="shared" ref="BR129:BR132" si="269">BO129*BP129*BQ129</f>
        <v>0</v>
      </c>
      <c r="BS129" s="11">
        <v>680</v>
      </c>
      <c r="BT129" s="11">
        <v>0</v>
      </c>
      <c r="BU129" s="31">
        <f t="shared" ref="BU129:BU132" si="270">1+6*BS129/(BS129+2000)+BT129</f>
        <v>2.52238805970149</v>
      </c>
      <c r="BV129" s="11">
        <v>0.98</v>
      </c>
      <c r="BW129" s="11">
        <v>2.3</v>
      </c>
      <c r="BX129" s="8">
        <f t="shared" ref="BX129:BX132" si="271">1+BV129*BW129</f>
        <v>3.254</v>
      </c>
      <c r="BY129" s="9">
        <v>0.9</v>
      </c>
      <c r="BZ129" s="17">
        <v>1.015</v>
      </c>
      <c r="CA129" s="18">
        <f t="shared" ref="CA129:CA132" si="272">BR129*BU129*BY129*BX129*BZ129</f>
        <v>0</v>
      </c>
      <c r="CB129" s="11">
        <f t="shared" ref="CB129:CB132" si="273">IF(BN129=1,1,(IF(BN129=2,2,12)))</f>
        <v>12</v>
      </c>
      <c r="CC129" s="26"/>
      <c r="CD129" s="26"/>
      <c r="CE129" s="27"/>
      <c r="CF129" s="27"/>
      <c r="CG129" s="27"/>
      <c r="CH129" s="11">
        <f>_xlfn.RANK.EQ(CU129,CU129:CU132,0)</f>
        <v>3</v>
      </c>
      <c r="CI129" s="11">
        <v>0</v>
      </c>
      <c r="CJ129" s="11">
        <v>1.8</v>
      </c>
      <c r="CK129" s="12">
        <v>1.35</v>
      </c>
      <c r="CL129" s="13">
        <f t="shared" ref="CL129:CL132" si="274">CI129*CJ129*CK129</f>
        <v>0</v>
      </c>
      <c r="CM129" s="11">
        <v>680</v>
      </c>
      <c r="CN129" s="11">
        <v>0</v>
      </c>
      <c r="CO129" s="31">
        <f t="shared" ref="CO129:CO132" si="275">1+6*CM129/(CM129+2000)+CN129</f>
        <v>2.52238805970149</v>
      </c>
      <c r="CP129" s="11">
        <v>0.98</v>
      </c>
      <c r="CQ129" s="11">
        <v>2.3</v>
      </c>
      <c r="CR129" s="8">
        <f t="shared" ref="CR129:CR132" si="276">1+CP129*CQ129</f>
        <v>3.254</v>
      </c>
      <c r="CS129" s="9">
        <v>0.9</v>
      </c>
      <c r="CT129" s="17">
        <v>1.085</v>
      </c>
      <c r="CU129" s="18">
        <f t="shared" ref="CU129:CU132" si="277">CL129*CO129*CS129*CR129*CT129</f>
        <v>0</v>
      </c>
      <c r="CV129" s="11">
        <f t="shared" ref="CV129:CV132" si="278">IF(CH129=1,1,(IF(CH129=2,2,12)))</f>
        <v>12</v>
      </c>
      <c r="CW129" s="26"/>
      <c r="CX129" s="26"/>
      <c r="CY129" s="27"/>
      <c r="CZ129" s="27"/>
      <c r="DA129" s="27"/>
      <c r="DB129" s="11">
        <f>_xlfn.RANK.EQ(DO129,DO129:DO132,0)</f>
        <v>3</v>
      </c>
      <c r="DC129" s="11">
        <v>0</v>
      </c>
      <c r="DD129" s="11">
        <v>1.8</v>
      </c>
      <c r="DE129" s="12">
        <v>1.35</v>
      </c>
      <c r="DF129" s="13">
        <f t="shared" ref="DF129:DF132" si="279">DC129*DD129*DE129</f>
        <v>0</v>
      </c>
      <c r="DG129" s="11">
        <v>680</v>
      </c>
      <c r="DH129" s="11">
        <v>0</v>
      </c>
      <c r="DI129" s="31">
        <f t="shared" ref="DI129:DI132" si="280">1+6*DG129/(DG129+2000)+DH129</f>
        <v>2.52238805970149</v>
      </c>
      <c r="DJ129" s="11">
        <v>0.98</v>
      </c>
      <c r="DK129" s="11">
        <v>2.3</v>
      </c>
      <c r="DL129" s="8">
        <f t="shared" ref="DL129:DL132" si="281">1+DJ129*DK129</f>
        <v>3.254</v>
      </c>
      <c r="DM129" s="9">
        <v>0.9</v>
      </c>
      <c r="DN129" s="17">
        <v>1.085</v>
      </c>
      <c r="DO129" s="18">
        <f t="shared" ref="DO129:DO132" si="282">DF129*DI129*DM129*DL129*DN129</f>
        <v>0</v>
      </c>
      <c r="DP129" s="11">
        <f t="shared" ref="DP129:DP132" si="283">IF(DB129=1,1,(IF(DB129=2,2,12)))</f>
        <v>12</v>
      </c>
      <c r="DQ129" s="26"/>
      <c r="DR129" s="26"/>
      <c r="DS129" s="27"/>
      <c r="DT129" s="27"/>
      <c r="DU129" s="27"/>
      <c r="DV129" s="11">
        <f>_xlfn.RANK.EQ(EI129,EI129:EI132,0)</f>
        <v>3</v>
      </c>
      <c r="DW129" s="11">
        <v>0</v>
      </c>
      <c r="DX129" s="11">
        <v>1.8</v>
      </c>
      <c r="DY129" s="12">
        <v>1.35</v>
      </c>
      <c r="DZ129" s="13">
        <f t="shared" ref="DZ129:DZ132" si="284">DW129*DX129*DY129</f>
        <v>0</v>
      </c>
      <c r="EA129" s="11">
        <v>680</v>
      </c>
      <c r="EB129" s="11">
        <v>0</v>
      </c>
      <c r="EC129" s="31">
        <f t="shared" ref="EC129:EC132" si="285">1+6*EA129/(EA129+2000)+EB129</f>
        <v>2.52238805970149</v>
      </c>
      <c r="ED129" s="11">
        <v>0.98</v>
      </c>
      <c r="EE129" s="11">
        <v>3.1</v>
      </c>
      <c r="EF129" s="8">
        <f t="shared" ref="EF129:EF132" si="286">1+ED129*EE129</f>
        <v>4.038</v>
      </c>
      <c r="EG129" s="9">
        <v>0.9</v>
      </c>
      <c r="EH129" s="17">
        <v>1.2</v>
      </c>
      <c r="EI129" s="18">
        <f t="shared" ref="EI129:EI132" si="287">DZ129*EC129*EG129*EF129*EH129</f>
        <v>0</v>
      </c>
      <c r="EJ129" s="11">
        <f t="shared" ref="EJ129:EJ132" si="288">IF(DV129=1,1,(IF(DV129=2,2,12)))</f>
        <v>12</v>
      </c>
    </row>
    <row r="130" s="1" customFormat="1" customHeight="1" spans="1:140">
      <c r="F130" s="11">
        <f>_xlfn.RANK.EQ(S130,S129:S132,0)</f>
        <v>2</v>
      </c>
      <c r="G130" s="11">
        <v>1446.85</v>
      </c>
      <c r="H130" s="11">
        <v>1.8</v>
      </c>
      <c r="I130" s="12">
        <v>1.35</v>
      </c>
      <c r="J130" s="13">
        <f t="shared" si="254"/>
        <v>3515.8455</v>
      </c>
      <c r="K130" s="11">
        <v>190</v>
      </c>
      <c r="L130" s="11">
        <v>1.33</v>
      </c>
      <c r="M130" s="31">
        <f t="shared" si="255"/>
        <v>2.85054794520548</v>
      </c>
      <c r="N130" s="11">
        <v>0.97</v>
      </c>
      <c r="O130" s="11">
        <v>2.11</v>
      </c>
      <c r="P130" s="8">
        <f t="shared" si="256"/>
        <v>3.0467</v>
      </c>
      <c r="Q130" s="9">
        <v>0.9</v>
      </c>
      <c r="R130" s="17">
        <v>1</v>
      </c>
      <c r="S130" s="18">
        <f t="shared" si="257"/>
        <v>27480.8609288931</v>
      </c>
      <c r="T130" s="11">
        <f t="shared" si="258"/>
        <v>2</v>
      </c>
      <c r="Z130" s="11">
        <f>_xlfn.RANK.EQ(AM130,AM129:AM132,0)</f>
        <v>2</v>
      </c>
      <c r="AA130" s="11">
        <v>1446.85</v>
      </c>
      <c r="AB130" s="11">
        <v>1.8</v>
      </c>
      <c r="AC130" s="12">
        <v>1.35</v>
      </c>
      <c r="AD130" s="13">
        <f t="shared" si="259"/>
        <v>3515.8455</v>
      </c>
      <c r="AE130" s="11">
        <v>190</v>
      </c>
      <c r="AF130" s="11">
        <v>1.33</v>
      </c>
      <c r="AG130" s="31">
        <f t="shared" si="260"/>
        <v>2.85054794520548</v>
      </c>
      <c r="AH130" s="11">
        <v>0.97</v>
      </c>
      <c r="AI130" s="11">
        <v>2.11</v>
      </c>
      <c r="AJ130" s="8">
        <f t="shared" si="261"/>
        <v>3.0467</v>
      </c>
      <c r="AK130" s="9">
        <v>0.9</v>
      </c>
      <c r="AL130" s="17">
        <v>1</v>
      </c>
      <c r="AM130" s="18">
        <f t="shared" si="262"/>
        <v>27480.8609288931</v>
      </c>
      <c r="AN130" s="11">
        <f t="shared" si="263"/>
        <v>2</v>
      </c>
      <c r="AT130" s="11">
        <f>_xlfn.RANK.EQ(BG130,BG129:BG132,0)</f>
        <v>2</v>
      </c>
      <c r="AU130" s="11">
        <v>1446.85</v>
      </c>
      <c r="AV130" s="11">
        <v>1.8</v>
      </c>
      <c r="AW130" s="12">
        <v>1.35</v>
      </c>
      <c r="AX130" s="13">
        <f t="shared" si="264"/>
        <v>3515.8455</v>
      </c>
      <c r="AY130" s="11">
        <v>190</v>
      </c>
      <c r="AZ130" s="11">
        <v>1.33</v>
      </c>
      <c r="BA130" s="31">
        <f t="shared" si="265"/>
        <v>2.85054794520548</v>
      </c>
      <c r="BB130" s="11">
        <v>0.97</v>
      </c>
      <c r="BC130" s="11">
        <v>2.11</v>
      </c>
      <c r="BD130" s="8">
        <f t="shared" si="266"/>
        <v>3.0467</v>
      </c>
      <c r="BE130" s="9">
        <v>0.9</v>
      </c>
      <c r="BF130" s="17">
        <v>1.015</v>
      </c>
      <c r="BG130" s="18">
        <f t="shared" si="267"/>
        <v>27893.0738428264</v>
      </c>
      <c r="BH130" s="11">
        <f t="shared" si="268"/>
        <v>2</v>
      </c>
      <c r="BN130" s="11">
        <f>_xlfn.RANK.EQ(CA130,CA129:CA132,0)</f>
        <v>2</v>
      </c>
      <c r="BO130" s="11">
        <v>1446.85</v>
      </c>
      <c r="BP130" s="11">
        <v>1.8</v>
      </c>
      <c r="BQ130" s="12">
        <v>1.35</v>
      </c>
      <c r="BR130" s="13">
        <f t="shared" si="269"/>
        <v>3515.8455</v>
      </c>
      <c r="BS130" s="11">
        <v>190</v>
      </c>
      <c r="BT130" s="11">
        <v>1.33</v>
      </c>
      <c r="BU130" s="31">
        <f t="shared" si="270"/>
        <v>2.85054794520548</v>
      </c>
      <c r="BV130" s="11">
        <v>0.97</v>
      </c>
      <c r="BW130" s="11">
        <v>2.11</v>
      </c>
      <c r="BX130" s="8">
        <f t="shared" si="271"/>
        <v>3.0467</v>
      </c>
      <c r="BY130" s="9">
        <v>0.9</v>
      </c>
      <c r="BZ130" s="17">
        <v>1.015</v>
      </c>
      <c r="CA130" s="18">
        <f t="shared" si="272"/>
        <v>27893.0738428264</v>
      </c>
      <c r="CB130" s="11">
        <f t="shared" si="273"/>
        <v>2</v>
      </c>
      <c r="CH130" s="11">
        <f>_xlfn.RANK.EQ(CU130,CU129:CU132,0)</f>
        <v>2</v>
      </c>
      <c r="CI130" s="11">
        <v>1446.85</v>
      </c>
      <c r="CJ130" s="11">
        <v>1.8</v>
      </c>
      <c r="CK130" s="12">
        <v>1.35</v>
      </c>
      <c r="CL130" s="13">
        <f t="shared" si="274"/>
        <v>3515.8455</v>
      </c>
      <c r="CM130" s="11">
        <v>190</v>
      </c>
      <c r="CN130" s="11">
        <v>1.33</v>
      </c>
      <c r="CO130" s="31">
        <f t="shared" si="275"/>
        <v>2.85054794520548</v>
      </c>
      <c r="CP130" s="11">
        <v>0.97</v>
      </c>
      <c r="CQ130" s="11">
        <v>2.11</v>
      </c>
      <c r="CR130" s="8">
        <f t="shared" si="276"/>
        <v>3.0467</v>
      </c>
      <c r="CS130" s="9">
        <v>0.9</v>
      </c>
      <c r="CT130" s="17">
        <v>1.085</v>
      </c>
      <c r="CU130" s="18">
        <f t="shared" si="277"/>
        <v>29816.734107849</v>
      </c>
      <c r="CV130" s="11">
        <f t="shared" si="278"/>
        <v>2</v>
      </c>
      <c r="DB130" s="11">
        <f>_xlfn.RANK.EQ(DO130,DO129:DO132,0)</f>
        <v>2</v>
      </c>
      <c r="DC130" s="11">
        <v>1446.85</v>
      </c>
      <c r="DD130" s="11">
        <v>1.8</v>
      </c>
      <c r="DE130" s="12">
        <v>1.35</v>
      </c>
      <c r="DF130" s="13">
        <f t="shared" si="279"/>
        <v>3515.8455</v>
      </c>
      <c r="DG130" s="11">
        <v>190</v>
      </c>
      <c r="DH130" s="11">
        <v>1.33</v>
      </c>
      <c r="DI130" s="31">
        <f t="shared" si="280"/>
        <v>2.85054794520548</v>
      </c>
      <c r="DJ130" s="11">
        <v>0.97</v>
      </c>
      <c r="DK130" s="11">
        <v>2.11</v>
      </c>
      <c r="DL130" s="8">
        <f t="shared" si="281"/>
        <v>3.0467</v>
      </c>
      <c r="DM130" s="9">
        <v>0.9</v>
      </c>
      <c r="DN130" s="17">
        <v>1.085</v>
      </c>
      <c r="DO130" s="18">
        <f t="shared" si="282"/>
        <v>29816.734107849</v>
      </c>
      <c r="DP130" s="11">
        <f t="shared" si="283"/>
        <v>2</v>
      </c>
      <c r="DV130" s="11">
        <f>_xlfn.RANK.EQ(EI130,EI129:EI132,0)</f>
        <v>2</v>
      </c>
      <c r="DW130" s="11">
        <v>1446.85</v>
      </c>
      <c r="DX130" s="11">
        <v>1.8</v>
      </c>
      <c r="DY130" s="12">
        <v>1.35</v>
      </c>
      <c r="DZ130" s="13">
        <f t="shared" si="284"/>
        <v>3515.8455</v>
      </c>
      <c r="EA130" s="11">
        <v>190</v>
      </c>
      <c r="EB130" s="11">
        <v>1.42</v>
      </c>
      <c r="EC130" s="31">
        <f t="shared" si="285"/>
        <v>2.94054794520548</v>
      </c>
      <c r="ED130" s="11">
        <v>0.97</v>
      </c>
      <c r="EE130" s="11">
        <v>2.91</v>
      </c>
      <c r="EF130" s="8">
        <f t="shared" si="286"/>
        <v>3.8227</v>
      </c>
      <c r="EG130" s="9">
        <v>0.9</v>
      </c>
      <c r="EH130" s="17">
        <v>1.2</v>
      </c>
      <c r="EI130" s="18">
        <f t="shared" si="287"/>
        <v>42682.7132844339</v>
      </c>
      <c r="EJ130" s="11">
        <f t="shared" si="288"/>
        <v>2</v>
      </c>
    </row>
    <row r="131" s="1" customFormat="1" customHeight="1" spans="1:140">
      <c r="F131" s="11">
        <f>_xlfn.RANK.EQ(S131,S129:S132,0)</f>
        <v>1</v>
      </c>
      <c r="G131" s="11">
        <v>1446.85</v>
      </c>
      <c r="H131" s="11">
        <v>1.8</v>
      </c>
      <c r="I131" s="12">
        <v>1.35</v>
      </c>
      <c r="J131" s="13">
        <f t="shared" si="254"/>
        <v>3515.8455</v>
      </c>
      <c r="K131" s="11">
        <v>240</v>
      </c>
      <c r="L131" s="11">
        <v>1.93</v>
      </c>
      <c r="M131" s="31">
        <f t="shared" si="255"/>
        <v>3.57285714285714</v>
      </c>
      <c r="N131" s="11">
        <v>0.89</v>
      </c>
      <c r="O131" s="11">
        <v>1.78</v>
      </c>
      <c r="P131" s="8">
        <f t="shared" si="256"/>
        <v>2.5842</v>
      </c>
      <c r="Q131" s="9">
        <v>0.9</v>
      </c>
      <c r="R131" s="17">
        <v>1</v>
      </c>
      <c r="S131" s="18">
        <f t="shared" si="257"/>
        <v>29215.54992946</v>
      </c>
      <c r="T131" s="11">
        <f t="shared" si="258"/>
        <v>1</v>
      </c>
      <c r="Z131" s="11">
        <f>_xlfn.RANK.EQ(AM131,AM129:AM132,0)</f>
        <v>1</v>
      </c>
      <c r="AA131" s="11">
        <v>1446.85</v>
      </c>
      <c r="AB131" s="11">
        <v>1.8</v>
      </c>
      <c r="AC131" s="12">
        <v>1.35</v>
      </c>
      <c r="AD131" s="13">
        <f t="shared" si="259"/>
        <v>3515.8455</v>
      </c>
      <c r="AE131" s="11">
        <v>200</v>
      </c>
      <c r="AF131" s="11">
        <v>1.93</v>
      </c>
      <c r="AG131" s="31">
        <f t="shared" si="260"/>
        <v>3.47545454545455</v>
      </c>
      <c r="AH131" s="11">
        <v>1</v>
      </c>
      <c r="AI131" s="11">
        <v>2.71</v>
      </c>
      <c r="AJ131" s="8">
        <f t="shared" si="261"/>
        <v>3.71</v>
      </c>
      <c r="AK131" s="9">
        <v>0.9</v>
      </c>
      <c r="AL131" s="17">
        <v>1</v>
      </c>
      <c r="AM131" s="18">
        <f t="shared" si="262"/>
        <v>40799.7793272396</v>
      </c>
      <c r="AN131" s="11">
        <f t="shared" si="263"/>
        <v>1</v>
      </c>
      <c r="AT131" s="11">
        <f>_xlfn.RANK.EQ(BG131,BG129:BG132,0)</f>
        <v>1</v>
      </c>
      <c r="AU131" s="11">
        <v>1446.85</v>
      </c>
      <c r="AV131" s="11">
        <v>1.8</v>
      </c>
      <c r="AW131" s="12">
        <v>1.35</v>
      </c>
      <c r="AX131" s="13">
        <f t="shared" si="264"/>
        <v>3515.8455</v>
      </c>
      <c r="AY131" s="11">
        <v>240</v>
      </c>
      <c r="AZ131" s="11">
        <v>1.93</v>
      </c>
      <c r="BA131" s="31">
        <f t="shared" si="265"/>
        <v>3.57285714285714</v>
      </c>
      <c r="BB131" s="11">
        <v>0.93</v>
      </c>
      <c r="BC131" s="11">
        <v>1.85</v>
      </c>
      <c r="BD131" s="8">
        <f t="shared" si="266"/>
        <v>2.7205</v>
      </c>
      <c r="BE131" s="9">
        <v>0.9</v>
      </c>
      <c r="BF131" s="17">
        <v>1.015</v>
      </c>
      <c r="BG131" s="18">
        <f t="shared" si="267"/>
        <v>31217.8303292479</v>
      </c>
      <c r="BH131" s="11">
        <f t="shared" si="268"/>
        <v>1</v>
      </c>
      <c r="BN131" s="11">
        <f>_xlfn.RANK.EQ(CA131,CA129:CA132,0)</f>
        <v>1</v>
      </c>
      <c r="BO131" s="11">
        <v>1446.85</v>
      </c>
      <c r="BP131" s="11">
        <v>1.8</v>
      </c>
      <c r="BQ131" s="12">
        <v>1.35</v>
      </c>
      <c r="BR131" s="13">
        <f t="shared" si="269"/>
        <v>3515.8455</v>
      </c>
      <c r="BS131" s="11">
        <v>240</v>
      </c>
      <c r="BT131" s="11">
        <v>1.93</v>
      </c>
      <c r="BU131" s="31">
        <f t="shared" si="270"/>
        <v>3.57285714285714</v>
      </c>
      <c r="BV131" s="11">
        <v>1</v>
      </c>
      <c r="BW131" s="11">
        <v>2.71</v>
      </c>
      <c r="BX131" s="8">
        <f t="shared" si="271"/>
        <v>3.71</v>
      </c>
      <c r="BY131" s="9">
        <v>0.9</v>
      </c>
      <c r="BZ131" s="17">
        <v>1.015</v>
      </c>
      <c r="CA131" s="18">
        <f t="shared" si="272"/>
        <v>42572.376593093</v>
      </c>
      <c r="CB131" s="11">
        <f t="shared" si="273"/>
        <v>1</v>
      </c>
      <c r="CH131" s="11">
        <f>_xlfn.RANK.EQ(CU131,CU129:CU132,0)</f>
        <v>1</v>
      </c>
      <c r="CI131" s="11">
        <v>1446.85</v>
      </c>
      <c r="CJ131" s="11">
        <v>1.8</v>
      </c>
      <c r="CK131" s="12">
        <v>1.35</v>
      </c>
      <c r="CL131" s="13">
        <f t="shared" si="274"/>
        <v>3515.8455</v>
      </c>
      <c r="CM131" s="11">
        <v>240</v>
      </c>
      <c r="CN131" s="11">
        <v>1.93</v>
      </c>
      <c r="CO131" s="31">
        <f t="shared" si="275"/>
        <v>3.57285714285714</v>
      </c>
      <c r="CP131" s="11">
        <v>0.93</v>
      </c>
      <c r="CQ131" s="11">
        <v>1.85</v>
      </c>
      <c r="CR131" s="8">
        <f t="shared" si="276"/>
        <v>2.7205</v>
      </c>
      <c r="CS131" s="9">
        <v>0.9</v>
      </c>
      <c r="CT131" s="17">
        <v>1.085</v>
      </c>
      <c r="CU131" s="18">
        <f t="shared" si="277"/>
        <v>33370.7841450581</v>
      </c>
      <c r="CV131" s="11">
        <f t="shared" si="278"/>
        <v>1</v>
      </c>
      <c r="DB131" s="11">
        <f>_xlfn.RANK.EQ(DO131,DO129:DO132,0)</f>
        <v>1</v>
      </c>
      <c r="DC131" s="11">
        <v>1446.85</v>
      </c>
      <c r="DD131" s="11">
        <v>1.8</v>
      </c>
      <c r="DE131" s="12">
        <v>1.35</v>
      </c>
      <c r="DF131" s="13">
        <f t="shared" si="279"/>
        <v>3515.8455</v>
      </c>
      <c r="DG131" s="11">
        <v>240</v>
      </c>
      <c r="DH131" s="11">
        <v>1.93</v>
      </c>
      <c r="DI131" s="31">
        <f t="shared" si="280"/>
        <v>3.57285714285714</v>
      </c>
      <c r="DJ131" s="11">
        <v>1</v>
      </c>
      <c r="DK131" s="11">
        <v>2.71</v>
      </c>
      <c r="DL131" s="8">
        <f t="shared" si="281"/>
        <v>3.71</v>
      </c>
      <c r="DM131" s="9">
        <v>0.9</v>
      </c>
      <c r="DN131" s="17">
        <v>1.085</v>
      </c>
      <c r="DO131" s="18">
        <f t="shared" si="282"/>
        <v>45508.4025650305</v>
      </c>
      <c r="DP131" s="11">
        <f t="shared" si="283"/>
        <v>1</v>
      </c>
      <c r="DV131" s="11">
        <f>_xlfn.RANK.EQ(EI131,EI129:EI132,0)</f>
        <v>1</v>
      </c>
      <c r="DW131" s="11">
        <v>1446.85</v>
      </c>
      <c r="DX131" s="11">
        <v>1.8</v>
      </c>
      <c r="DY131" s="12">
        <v>1.35</v>
      </c>
      <c r="DZ131" s="13">
        <f t="shared" si="284"/>
        <v>3515.8455</v>
      </c>
      <c r="EA131" s="11">
        <v>240</v>
      </c>
      <c r="EB131" s="11">
        <v>2.02</v>
      </c>
      <c r="EC131" s="31">
        <f t="shared" si="285"/>
        <v>3.66285714285714</v>
      </c>
      <c r="ED131" s="11">
        <v>1</v>
      </c>
      <c r="EE131" s="11">
        <v>3.51</v>
      </c>
      <c r="EF131" s="8">
        <f t="shared" si="286"/>
        <v>4.51</v>
      </c>
      <c r="EG131" s="9">
        <v>0.9</v>
      </c>
      <c r="EH131" s="17">
        <v>1.2</v>
      </c>
      <c r="EI131" s="18">
        <f t="shared" si="287"/>
        <v>62726.3562717566</v>
      </c>
      <c r="EJ131" s="11">
        <f t="shared" si="288"/>
        <v>1</v>
      </c>
    </row>
    <row r="132" s="1" customFormat="1" customHeight="1" spans="1:140">
      <c r="F132" s="11">
        <f>_xlfn.RANK.EQ(S132,S129:S132,0)</f>
        <v>3</v>
      </c>
      <c r="G132" s="11">
        <v>0</v>
      </c>
      <c r="H132" s="11">
        <v>1.8</v>
      </c>
      <c r="I132" s="12">
        <v>1.35</v>
      </c>
      <c r="J132" s="13">
        <f t="shared" si="254"/>
        <v>0</v>
      </c>
      <c r="K132" s="11">
        <v>0</v>
      </c>
      <c r="L132" s="11">
        <v>0.2</v>
      </c>
      <c r="M132" s="31">
        <f t="shared" si="255"/>
        <v>1.2</v>
      </c>
      <c r="N132" s="28">
        <v>0.7</v>
      </c>
      <c r="O132" s="28">
        <v>1.5</v>
      </c>
      <c r="P132" s="8">
        <f t="shared" si="256"/>
        <v>2.05</v>
      </c>
      <c r="Q132" s="9">
        <v>0.9</v>
      </c>
      <c r="R132" s="17">
        <v>1</v>
      </c>
      <c r="S132" s="18">
        <f t="shared" si="257"/>
        <v>0</v>
      </c>
      <c r="T132" s="28">
        <f t="shared" si="258"/>
        <v>12</v>
      </c>
      <c r="Z132" s="11">
        <f>_xlfn.RANK.EQ(AM132,AM129:AM132,0)</f>
        <v>3</v>
      </c>
      <c r="AA132" s="11">
        <v>0</v>
      </c>
      <c r="AB132" s="11">
        <v>1.8</v>
      </c>
      <c r="AC132" s="12">
        <v>1.35</v>
      </c>
      <c r="AD132" s="13">
        <f t="shared" si="259"/>
        <v>0</v>
      </c>
      <c r="AE132" s="11">
        <v>0</v>
      </c>
      <c r="AF132" s="11">
        <v>0.2</v>
      </c>
      <c r="AG132" s="31">
        <f t="shared" si="260"/>
        <v>1.2</v>
      </c>
      <c r="AH132" s="28">
        <v>0.7</v>
      </c>
      <c r="AI132" s="28">
        <v>1.5</v>
      </c>
      <c r="AJ132" s="8">
        <f t="shared" si="261"/>
        <v>2.05</v>
      </c>
      <c r="AK132" s="9">
        <v>0.9</v>
      </c>
      <c r="AL132" s="17">
        <v>1</v>
      </c>
      <c r="AM132" s="18">
        <f t="shared" si="262"/>
        <v>0</v>
      </c>
      <c r="AN132" s="28">
        <f t="shared" si="263"/>
        <v>12</v>
      </c>
      <c r="AT132" s="11">
        <f>_xlfn.RANK.EQ(BG132,BG129:BG132,0)</f>
        <v>3</v>
      </c>
      <c r="AU132" s="11">
        <v>0</v>
      </c>
      <c r="AV132" s="11">
        <v>1.8</v>
      </c>
      <c r="AW132" s="12">
        <v>1.35</v>
      </c>
      <c r="AX132" s="13">
        <f t="shared" si="264"/>
        <v>0</v>
      </c>
      <c r="AY132" s="11">
        <v>0</v>
      </c>
      <c r="AZ132" s="11">
        <v>0.2</v>
      </c>
      <c r="BA132" s="31">
        <f t="shared" si="265"/>
        <v>1.2</v>
      </c>
      <c r="BB132" s="28">
        <v>0.7</v>
      </c>
      <c r="BC132" s="28">
        <v>1.5</v>
      </c>
      <c r="BD132" s="8">
        <f t="shared" si="266"/>
        <v>2.05</v>
      </c>
      <c r="BE132" s="9">
        <v>0.9</v>
      </c>
      <c r="BF132" s="17">
        <v>1.015</v>
      </c>
      <c r="BG132" s="18">
        <f t="shared" si="267"/>
        <v>0</v>
      </c>
      <c r="BH132" s="28">
        <f t="shared" si="268"/>
        <v>12</v>
      </c>
      <c r="BN132" s="11">
        <f>_xlfn.RANK.EQ(CA132,CA129:CA132,0)</f>
        <v>3</v>
      </c>
      <c r="BO132" s="11">
        <v>0</v>
      </c>
      <c r="BP132" s="11">
        <v>1.8</v>
      </c>
      <c r="BQ132" s="12">
        <v>1.35</v>
      </c>
      <c r="BR132" s="13">
        <f t="shared" si="269"/>
        <v>0</v>
      </c>
      <c r="BS132" s="11">
        <v>0</v>
      </c>
      <c r="BT132" s="11">
        <v>0.2</v>
      </c>
      <c r="BU132" s="31">
        <f t="shared" si="270"/>
        <v>1.2</v>
      </c>
      <c r="BV132" s="28">
        <v>0.7</v>
      </c>
      <c r="BW132" s="28">
        <v>1.5</v>
      </c>
      <c r="BX132" s="8">
        <f t="shared" si="271"/>
        <v>2.05</v>
      </c>
      <c r="BY132" s="9">
        <v>0.9</v>
      </c>
      <c r="BZ132" s="17">
        <v>1.015</v>
      </c>
      <c r="CA132" s="18">
        <f t="shared" si="272"/>
        <v>0</v>
      </c>
      <c r="CB132" s="28">
        <f t="shared" si="273"/>
        <v>12</v>
      </c>
      <c r="CH132" s="11">
        <f>_xlfn.RANK.EQ(CU132,CU129:CU132,0)</f>
        <v>3</v>
      </c>
      <c r="CI132" s="11">
        <v>0</v>
      </c>
      <c r="CJ132" s="11">
        <v>1.8</v>
      </c>
      <c r="CK132" s="12">
        <v>1.35</v>
      </c>
      <c r="CL132" s="13">
        <f t="shared" si="274"/>
        <v>0</v>
      </c>
      <c r="CM132" s="11">
        <v>0</v>
      </c>
      <c r="CN132" s="11">
        <v>0.2</v>
      </c>
      <c r="CO132" s="31">
        <f t="shared" si="275"/>
        <v>1.2</v>
      </c>
      <c r="CP132" s="28">
        <v>0.7</v>
      </c>
      <c r="CQ132" s="28">
        <v>1.5</v>
      </c>
      <c r="CR132" s="8">
        <f t="shared" si="276"/>
        <v>2.05</v>
      </c>
      <c r="CS132" s="9">
        <v>0.9</v>
      </c>
      <c r="CT132" s="17">
        <v>1.085</v>
      </c>
      <c r="CU132" s="18">
        <f t="shared" si="277"/>
        <v>0</v>
      </c>
      <c r="CV132" s="28">
        <f t="shared" si="278"/>
        <v>12</v>
      </c>
      <c r="DB132" s="11">
        <f>_xlfn.RANK.EQ(DO132,DO129:DO132,0)</f>
        <v>3</v>
      </c>
      <c r="DC132" s="11">
        <v>0</v>
      </c>
      <c r="DD132" s="11">
        <v>1.8</v>
      </c>
      <c r="DE132" s="12">
        <v>1.35</v>
      </c>
      <c r="DF132" s="13">
        <f t="shared" si="279"/>
        <v>0</v>
      </c>
      <c r="DG132" s="11">
        <v>0</v>
      </c>
      <c r="DH132" s="11">
        <v>0.2</v>
      </c>
      <c r="DI132" s="31">
        <f t="shared" si="280"/>
        <v>1.2</v>
      </c>
      <c r="DJ132" s="28">
        <v>0.7</v>
      </c>
      <c r="DK132" s="28">
        <v>1.5</v>
      </c>
      <c r="DL132" s="8">
        <f t="shared" si="281"/>
        <v>2.05</v>
      </c>
      <c r="DM132" s="9">
        <v>0.9</v>
      </c>
      <c r="DN132" s="17">
        <v>1.085</v>
      </c>
      <c r="DO132" s="18">
        <f t="shared" si="282"/>
        <v>0</v>
      </c>
      <c r="DP132" s="28">
        <f t="shared" si="283"/>
        <v>12</v>
      </c>
      <c r="DV132" s="11">
        <f>_xlfn.RANK.EQ(EI132,EI129:EI132,0)</f>
        <v>3</v>
      </c>
      <c r="DW132" s="11">
        <v>0</v>
      </c>
      <c r="DX132" s="11">
        <v>1.8</v>
      </c>
      <c r="DY132" s="12">
        <v>1.35</v>
      </c>
      <c r="DZ132" s="13">
        <f t="shared" si="284"/>
        <v>0</v>
      </c>
      <c r="EA132" s="11">
        <v>0</v>
      </c>
      <c r="EB132" s="11">
        <v>0.2</v>
      </c>
      <c r="EC132" s="31">
        <f t="shared" si="285"/>
        <v>1.2</v>
      </c>
      <c r="ED132" s="28">
        <v>0.7</v>
      </c>
      <c r="EE132" s="28">
        <v>1.5</v>
      </c>
      <c r="EF132" s="8">
        <f t="shared" si="286"/>
        <v>2.05</v>
      </c>
      <c r="EG132" s="9">
        <v>0.9</v>
      </c>
      <c r="EH132" s="17">
        <v>1.2</v>
      </c>
      <c r="EI132" s="18">
        <f t="shared" si="287"/>
        <v>0</v>
      </c>
      <c r="EJ132" s="28">
        <f t="shared" si="288"/>
        <v>12</v>
      </c>
    </row>
    <row r="133" s="1" customFormat="1" customHeight="1" spans="1:140">
      <c r="F133" s="32" t="s">
        <v>42</v>
      </c>
      <c r="G133" s="33">
        <f>LARGE(S129:S132,1)/1</f>
        <v>29215.54992946</v>
      </c>
      <c r="H133" s="32" t="s">
        <v>43</v>
      </c>
      <c r="I133" s="33">
        <f>LARGE(S129:S132,2)/2</f>
        <v>13740.4304644465</v>
      </c>
      <c r="J133" s="32" t="s">
        <v>44</v>
      </c>
      <c r="K133" s="33">
        <f>LARGE(S129:S132,3)/12</f>
        <v>0</v>
      </c>
      <c r="L133" s="32" t="s">
        <v>45</v>
      </c>
      <c r="M133" s="34">
        <f>LARGE(S129:S132,4)/12</f>
        <v>0</v>
      </c>
      <c r="N133" s="35" t="s">
        <v>46</v>
      </c>
      <c r="O133" s="36">
        <f>G133+I133+K133+M133</f>
        <v>42955.9803939065</v>
      </c>
      <c r="P133" s="35" t="s">
        <v>47</v>
      </c>
      <c r="Q133" s="35">
        <v>5.3</v>
      </c>
      <c r="R133" s="35"/>
      <c r="S133" s="35" t="s">
        <v>48</v>
      </c>
      <c r="T133" s="36">
        <f>O133*Q133</f>
        <v>227666.696087705</v>
      </c>
      <c r="Z133" s="32" t="s">
        <v>42</v>
      </c>
      <c r="AA133" s="33">
        <f>LARGE(AM129:AM132,1)/1</f>
        <v>40799.7793272396</v>
      </c>
      <c r="AB133" s="32" t="s">
        <v>43</v>
      </c>
      <c r="AC133" s="33">
        <f>LARGE(AM129:AM132,2)/2</f>
        <v>13740.4304644465</v>
      </c>
      <c r="AD133" s="32" t="s">
        <v>44</v>
      </c>
      <c r="AE133" s="33">
        <f>LARGE(AM129:AM132,3)/12</f>
        <v>0</v>
      </c>
      <c r="AF133" s="32" t="s">
        <v>45</v>
      </c>
      <c r="AG133" s="34">
        <f>LARGE(AM129:AM132,4)/12</f>
        <v>0</v>
      </c>
      <c r="AH133" s="35" t="s">
        <v>46</v>
      </c>
      <c r="AI133" s="36">
        <f>AA133+AC133+AE133+AG133</f>
        <v>54540.2097916861</v>
      </c>
      <c r="AJ133" s="35" t="s">
        <v>47</v>
      </c>
      <c r="AK133" s="35">
        <v>5.3</v>
      </c>
      <c r="AL133" s="35"/>
      <c r="AM133" s="35" t="s">
        <v>48</v>
      </c>
      <c r="AN133" s="36">
        <f>AI133*AK133</f>
        <v>289063.111895936</v>
      </c>
      <c r="AT133" s="32" t="s">
        <v>42</v>
      </c>
      <c r="AU133" s="33">
        <f>LARGE(BG129:BG132,1)/1</f>
        <v>31217.8303292479</v>
      </c>
      <c r="AV133" s="32" t="s">
        <v>43</v>
      </c>
      <c r="AW133" s="33">
        <f>LARGE(BG129:BG132,2)/2</f>
        <v>13946.5369214132</v>
      </c>
      <c r="AX133" s="32" t="s">
        <v>44</v>
      </c>
      <c r="AY133" s="33">
        <f>LARGE(BG129:BG132,3)/12</f>
        <v>0</v>
      </c>
      <c r="AZ133" s="32" t="s">
        <v>45</v>
      </c>
      <c r="BA133" s="34">
        <f>LARGE(BG129:BG132,4)/12</f>
        <v>0</v>
      </c>
      <c r="BB133" s="35" t="s">
        <v>46</v>
      </c>
      <c r="BC133" s="36">
        <f>AU133+AW133+AY133+BA133</f>
        <v>45164.3672506611</v>
      </c>
      <c r="BD133" s="35" t="s">
        <v>47</v>
      </c>
      <c r="BE133" s="35">
        <v>5.3</v>
      </c>
      <c r="BF133" s="35"/>
      <c r="BG133" s="35" t="s">
        <v>48</v>
      </c>
      <c r="BH133" s="36">
        <f>BC133*BE133</f>
        <v>239371.146428504</v>
      </c>
      <c r="BN133" s="32" t="s">
        <v>42</v>
      </c>
      <c r="BO133" s="33">
        <f>LARGE(CA129:CA132,1)/1</f>
        <v>42572.376593093</v>
      </c>
      <c r="BP133" s="32" t="s">
        <v>43</v>
      </c>
      <c r="BQ133" s="33">
        <f>LARGE(CA129:CA132,2)/2</f>
        <v>13946.5369214132</v>
      </c>
      <c r="BR133" s="32" t="s">
        <v>44</v>
      </c>
      <c r="BS133" s="33">
        <f>LARGE(CA129:CA132,3)/12</f>
        <v>0</v>
      </c>
      <c r="BT133" s="32" t="s">
        <v>45</v>
      </c>
      <c r="BU133" s="34">
        <f>LARGE(CA129:CA132,4)/12</f>
        <v>0</v>
      </c>
      <c r="BV133" s="35" t="s">
        <v>46</v>
      </c>
      <c r="BW133" s="36">
        <f>BO133+BQ133+BS133+BU133</f>
        <v>56518.9135145062</v>
      </c>
      <c r="BX133" s="35" t="s">
        <v>47</v>
      </c>
      <c r="BY133" s="35">
        <v>5.3</v>
      </c>
      <c r="BZ133" s="35"/>
      <c r="CA133" s="35" t="s">
        <v>48</v>
      </c>
      <c r="CB133" s="36">
        <f>BW133*BY133</f>
        <v>299550.241626883</v>
      </c>
      <c r="CH133" s="32" t="s">
        <v>42</v>
      </c>
      <c r="CI133" s="33">
        <f>LARGE(CU129:CU132,1)/1</f>
        <v>33370.7841450581</v>
      </c>
      <c r="CJ133" s="32" t="s">
        <v>43</v>
      </c>
      <c r="CK133" s="33">
        <f>LARGE(CU129:CU132,2)/2</f>
        <v>14908.3670539245</v>
      </c>
      <c r="CL133" s="32" t="s">
        <v>44</v>
      </c>
      <c r="CM133" s="33">
        <f>LARGE(CU129:CU132,3)/12</f>
        <v>0</v>
      </c>
      <c r="CN133" s="32" t="s">
        <v>45</v>
      </c>
      <c r="CO133" s="34">
        <f>LARGE(CU129:CU132,4)/12</f>
        <v>0</v>
      </c>
      <c r="CP133" s="35" t="s">
        <v>46</v>
      </c>
      <c r="CQ133" s="36">
        <f>CI133+CK133+CM133+CO133</f>
        <v>48279.1511989826</v>
      </c>
      <c r="CR133" s="35" t="s">
        <v>47</v>
      </c>
      <c r="CS133" s="35">
        <v>5.3</v>
      </c>
      <c r="CT133" s="35"/>
      <c r="CU133" s="35" t="s">
        <v>48</v>
      </c>
      <c r="CV133" s="36">
        <f>CQ133*CS133</f>
        <v>255879.501354608</v>
      </c>
      <c r="DB133" s="32" t="s">
        <v>42</v>
      </c>
      <c r="DC133" s="33">
        <f>LARGE(DO129:DO132,1)/1</f>
        <v>45508.4025650305</v>
      </c>
      <c r="DD133" s="32" t="s">
        <v>43</v>
      </c>
      <c r="DE133" s="33">
        <f>LARGE(DO129:DO132,2)/2</f>
        <v>14908.3670539245</v>
      </c>
      <c r="DF133" s="32" t="s">
        <v>44</v>
      </c>
      <c r="DG133" s="33">
        <f>LARGE(DO129:DO132,3)/12</f>
        <v>0</v>
      </c>
      <c r="DH133" s="32" t="s">
        <v>45</v>
      </c>
      <c r="DI133" s="34">
        <f>LARGE(DO129:DO132,4)/12</f>
        <v>0</v>
      </c>
      <c r="DJ133" s="35" t="s">
        <v>46</v>
      </c>
      <c r="DK133" s="36">
        <f>DC133+DE133+DG133+DI133</f>
        <v>60416.769618955</v>
      </c>
      <c r="DL133" s="35" t="s">
        <v>47</v>
      </c>
      <c r="DM133" s="35">
        <v>5.3</v>
      </c>
      <c r="DN133" s="35"/>
      <c r="DO133" s="35" t="s">
        <v>48</v>
      </c>
      <c r="DP133" s="36">
        <f>DK133*DM133</f>
        <v>320208.878980461</v>
      </c>
      <c r="DV133" s="32" t="s">
        <v>42</v>
      </c>
      <c r="DW133" s="33">
        <f>LARGE(EI129:EI132,1)/1</f>
        <v>62726.3562717566</v>
      </c>
      <c r="DX133" s="32" t="s">
        <v>43</v>
      </c>
      <c r="DY133" s="33">
        <f>LARGE(EI129:EI132,2)/2</f>
        <v>21341.356642217</v>
      </c>
      <c r="DZ133" s="32" t="s">
        <v>44</v>
      </c>
      <c r="EA133" s="33">
        <f>LARGE(EI129:EI132,3)/12</f>
        <v>0</v>
      </c>
      <c r="EB133" s="32" t="s">
        <v>45</v>
      </c>
      <c r="EC133" s="34">
        <f>LARGE(EI129:EI132,4)/12</f>
        <v>0</v>
      </c>
      <c r="ED133" s="35" t="s">
        <v>46</v>
      </c>
      <c r="EE133" s="36">
        <f>DW133+DY133+EA133+EC133</f>
        <v>84067.7129139735</v>
      </c>
      <c r="EF133" s="35" t="s">
        <v>47</v>
      </c>
      <c r="EG133" s="35">
        <v>5.3</v>
      </c>
      <c r="EH133" s="35"/>
      <c r="EI133" s="35" t="s">
        <v>48</v>
      </c>
      <c r="EJ133" s="36">
        <f>EE133*EG133</f>
        <v>445558.87844406</v>
      </c>
    </row>
    <row r="134" s="1" customFormat="1" customHeight="1" spans="1:140">
      <c r="F134" s="32"/>
      <c r="G134" s="33"/>
      <c r="H134" s="32"/>
      <c r="I134" s="33"/>
      <c r="J134" s="32"/>
      <c r="K134" s="33"/>
      <c r="L134" s="32"/>
      <c r="M134" s="34"/>
      <c r="N134" s="35"/>
      <c r="O134" s="36"/>
      <c r="P134" s="35"/>
      <c r="Q134" s="35"/>
      <c r="R134" s="35"/>
      <c r="S134" s="35"/>
      <c r="T134" s="36"/>
      <c r="Z134" s="32"/>
      <c r="AA134" s="33"/>
      <c r="AB134" s="32"/>
      <c r="AC134" s="33"/>
      <c r="AD134" s="32"/>
      <c r="AE134" s="33"/>
      <c r="AF134" s="32"/>
      <c r="AG134" s="34"/>
      <c r="AH134" s="35"/>
      <c r="AI134" s="36"/>
      <c r="AJ134" s="35"/>
      <c r="AK134" s="35"/>
      <c r="AL134" s="35"/>
      <c r="AM134" s="35"/>
      <c r="AN134" s="36"/>
      <c r="AT134" s="32"/>
      <c r="AU134" s="33"/>
      <c r="AV134" s="32"/>
      <c r="AW134" s="33"/>
      <c r="AX134" s="32"/>
      <c r="AY134" s="33"/>
      <c r="AZ134" s="32"/>
      <c r="BA134" s="34"/>
      <c r="BB134" s="35"/>
      <c r="BC134" s="36"/>
      <c r="BD134" s="35"/>
      <c r="BE134" s="35"/>
      <c r="BF134" s="35"/>
      <c r="BG134" s="35"/>
      <c r="BH134" s="36"/>
      <c r="BN134" s="32"/>
      <c r="BO134" s="33"/>
      <c r="BP134" s="32"/>
      <c r="BQ134" s="33"/>
      <c r="BR134" s="32"/>
      <c r="BS134" s="33"/>
      <c r="BT134" s="32"/>
      <c r="BU134" s="34"/>
      <c r="BV134" s="35"/>
      <c r="BW134" s="36"/>
      <c r="BX134" s="35"/>
      <c r="BY134" s="35"/>
      <c r="BZ134" s="35"/>
      <c r="CA134" s="35"/>
      <c r="CB134" s="36"/>
      <c r="CH134" s="32"/>
      <c r="CI134" s="33"/>
      <c r="CJ134" s="32"/>
      <c r="CK134" s="33"/>
      <c r="CL134" s="32"/>
      <c r="CM134" s="33"/>
      <c r="CN134" s="32"/>
      <c r="CO134" s="34"/>
      <c r="CP134" s="35"/>
      <c r="CQ134" s="36"/>
      <c r="CR134" s="35"/>
      <c r="CS134" s="35"/>
      <c r="CT134" s="35"/>
      <c r="CU134" s="35"/>
      <c r="CV134" s="36"/>
      <c r="DB134" s="32"/>
      <c r="DC134" s="33"/>
      <c r="DD134" s="32"/>
      <c r="DE134" s="33"/>
      <c r="DF134" s="32"/>
      <c r="DG134" s="33"/>
      <c r="DH134" s="32"/>
      <c r="DI134" s="34"/>
      <c r="DJ134" s="35"/>
      <c r="DK134" s="36"/>
      <c r="DL134" s="35"/>
      <c r="DM134" s="35"/>
      <c r="DN134" s="35"/>
      <c r="DO134" s="35"/>
      <c r="DP134" s="36"/>
      <c r="DV134" s="32"/>
      <c r="DW134" s="33"/>
      <c r="DX134" s="32"/>
      <c r="DY134" s="33"/>
      <c r="DZ134" s="32"/>
      <c r="EA134" s="33"/>
      <c r="EB134" s="32"/>
      <c r="EC134" s="34"/>
      <c r="ED134" s="35"/>
      <c r="EE134" s="36"/>
      <c r="EF134" s="35"/>
      <c r="EG134" s="35"/>
      <c r="EH134" s="35"/>
      <c r="EI134" s="35"/>
      <c r="EJ134" s="36"/>
    </row>
    <row r="135" s="1" customFormat="1" customHeight="1" spans="1:140">
      <c r="F135" s="3" t="s">
        <v>49</v>
      </c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Z135" s="3" t="s">
        <v>49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T135" s="3" t="s">
        <v>49</v>
      </c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N135" s="3" t="s">
        <v>49</v>
      </c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H135" s="3" t="s">
        <v>49</v>
      </c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DB135" s="3" t="s">
        <v>49</v>
      </c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V135" s="3" t="s">
        <v>49</v>
      </c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</row>
    <row r="136" s="1" customFormat="1" customHeight="1" spans="1:140">
      <c r="F136" s="28" t="s">
        <v>37</v>
      </c>
      <c r="G136" s="13" t="s">
        <v>8</v>
      </c>
      <c r="H136" s="13"/>
      <c r="I136" s="13"/>
      <c r="J136" s="13"/>
      <c r="K136" s="7" t="s">
        <v>25</v>
      </c>
      <c r="L136" s="7"/>
      <c r="M136" s="7"/>
      <c r="N136" s="8" t="s">
        <v>10</v>
      </c>
      <c r="O136" s="8"/>
      <c r="P136" s="8"/>
      <c r="Q136" s="9" t="s">
        <v>38</v>
      </c>
      <c r="R136" s="10" t="s">
        <v>12</v>
      </c>
      <c r="S136" s="29" t="s">
        <v>13</v>
      </c>
      <c r="T136" s="11" t="s">
        <v>39</v>
      </c>
      <c r="Z136" s="28" t="s">
        <v>37</v>
      </c>
      <c r="AA136" s="13" t="s">
        <v>8</v>
      </c>
      <c r="AB136" s="13"/>
      <c r="AC136" s="13"/>
      <c r="AD136" s="13"/>
      <c r="AE136" s="7" t="s">
        <v>25</v>
      </c>
      <c r="AF136" s="7"/>
      <c r="AG136" s="7"/>
      <c r="AH136" s="8" t="s">
        <v>10</v>
      </c>
      <c r="AI136" s="8"/>
      <c r="AJ136" s="8"/>
      <c r="AK136" s="9" t="s">
        <v>38</v>
      </c>
      <c r="AL136" s="10" t="s">
        <v>12</v>
      </c>
      <c r="AM136" s="29" t="s">
        <v>13</v>
      </c>
      <c r="AN136" s="11" t="s">
        <v>39</v>
      </c>
      <c r="AT136" s="28" t="s">
        <v>37</v>
      </c>
      <c r="AU136" s="13" t="s">
        <v>8</v>
      </c>
      <c r="AV136" s="13"/>
      <c r="AW136" s="13"/>
      <c r="AX136" s="13"/>
      <c r="AY136" s="7" t="s">
        <v>25</v>
      </c>
      <c r="AZ136" s="7"/>
      <c r="BA136" s="7"/>
      <c r="BB136" s="8" t="s">
        <v>10</v>
      </c>
      <c r="BC136" s="8"/>
      <c r="BD136" s="8"/>
      <c r="BE136" s="9" t="s">
        <v>38</v>
      </c>
      <c r="BF136" s="10" t="s">
        <v>12</v>
      </c>
      <c r="BG136" s="29" t="s">
        <v>13</v>
      </c>
      <c r="BH136" s="11" t="s">
        <v>39</v>
      </c>
      <c r="BN136" s="28" t="s">
        <v>37</v>
      </c>
      <c r="BO136" s="13" t="s">
        <v>8</v>
      </c>
      <c r="BP136" s="13"/>
      <c r="BQ136" s="13"/>
      <c r="BR136" s="13"/>
      <c r="BS136" s="7" t="s">
        <v>25</v>
      </c>
      <c r="BT136" s="7"/>
      <c r="BU136" s="7"/>
      <c r="BV136" s="8" t="s">
        <v>10</v>
      </c>
      <c r="BW136" s="8"/>
      <c r="BX136" s="8"/>
      <c r="BY136" s="9" t="s">
        <v>38</v>
      </c>
      <c r="BZ136" s="10" t="s">
        <v>12</v>
      </c>
      <c r="CA136" s="29" t="s">
        <v>13</v>
      </c>
      <c r="CB136" s="11" t="s">
        <v>39</v>
      </c>
      <c r="CH136" s="28" t="s">
        <v>37</v>
      </c>
      <c r="CI136" s="13" t="s">
        <v>8</v>
      </c>
      <c r="CJ136" s="13"/>
      <c r="CK136" s="13"/>
      <c r="CL136" s="13"/>
      <c r="CM136" s="7" t="s">
        <v>25</v>
      </c>
      <c r="CN136" s="7"/>
      <c r="CO136" s="7"/>
      <c r="CP136" s="8" t="s">
        <v>10</v>
      </c>
      <c r="CQ136" s="8"/>
      <c r="CR136" s="8"/>
      <c r="CS136" s="9" t="s">
        <v>38</v>
      </c>
      <c r="CT136" s="10" t="s">
        <v>12</v>
      </c>
      <c r="CU136" s="29" t="s">
        <v>13</v>
      </c>
      <c r="CV136" s="11" t="s">
        <v>39</v>
      </c>
      <c r="DB136" s="28" t="s">
        <v>37</v>
      </c>
      <c r="DC136" s="13" t="s">
        <v>8</v>
      </c>
      <c r="DD136" s="13"/>
      <c r="DE136" s="13"/>
      <c r="DF136" s="13"/>
      <c r="DG136" s="7" t="s">
        <v>25</v>
      </c>
      <c r="DH136" s="7"/>
      <c r="DI136" s="7"/>
      <c r="DJ136" s="8" t="s">
        <v>10</v>
      </c>
      <c r="DK136" s="8"/>
      <c r="DL136" s="8"/>
      <c r="DM136" s="9" t="s">
        <v>38</v>
      </c>
      <c r="DN136" s="10" t="s">
        <v>12</v>
      </c>
      <c r="DO136" s="29" t="s">
        <v>13</v>
      </c>
      <c r="DP136" s="11" t="s">
        <v>39</v>
      </c>
      <c r="DV136" s="28" t="s">
        <v>37</v>
      </c>
      <c r="DW136" s="13" t="s">
        <v>8</v>
      </c>
      <c r="DX136" s="13"/>
      <c r="DY136" s="13"/>
      <c r="DZ136" s="13"/>
      <c r="EA136" s="7" t="s">
        <v>25</v>
      </c>
      <c r="EB136" s="7"/>
      <c r="EC136" s="7"/>
      <c r="ED136" s="8" t="s">
        <v>10</v>
      </c>
      <c r="EE136" s="8"/>
      <c r="EF136" s="8"/>
      <c r="EG136" s="9" t="s">
        <v>38</v>
      </c>
      <c r="EH136" s="10" t="s">
        <v>12</v>
      </c>
      <c r="EI136" s="29" t="s">
        <v>13</v>
      </c>
      <c r="EJ136" s="11" t="s">
        <v>39</v>
      </c>
    </row>
    <row r="137" s="1" customFormat="1" customHeight="1" spans="1:140">
      <c r="F137" s="30"/>
      <c r="G137" s="11" t="s">
        <v>40</v>
      </c>
      <c r="H137" s="11" t="s">
        <v>41</v>
      </c>
      <c r="I137" s="11" t="s">
        <v>21</v>
      </c>
      <c r="J137" s="13" t="s">
        <v>8</v>
      </c>
      <c r="K137" s="11" t="s">
        <v>23</v>
      </c>
      <c r="L137" s="11" t="s">
        <v>24</v>
      </c>
      <c r="M137" s="7" t="s">
        <v>25</v>
      </c>
      <c r="N137" s="11" t="s">
        <v>26</v>
      </c>
      <c r="O137" s="11" t="s">
        <v>27</v>
      </c>
      <c r="P137" s="8" t="s">
        <v>28</v>
      </c>
      <c r="Q137" s="9" t="s">
        <v>29</v>
      </c>
      <c r="R137" s="14"/>
      <c r="S137" s="29"/>
      <c r="T137" s="11"/>
      <c r="U137" s="1"/>
      <c r="V137" s="1"/>
      <c r="W137" s="1"/>
      <c r="X137" s="1"/>
      <c r="Y137" s="1"/>
      <c r="Z137" s="30"/>
      <c r="AA137" s="11" t="s">
        <v>40</v>
      </c>
      <c r="AB137" s="11" t="s">
        <v>41</v>
      </c>
      <c r="AC137" s="11" t="s">
        <v>21</v>
      </c>
      <c r="AD137" s="13" t="s">
        <v>8</v>
      </c>
      <c r="AE137" s="11" t="s">
        <v>23</v>
      </c>
      <c r="AF137" s="11" t="s">
        <v>24</v>
      </c>
      <c r="AG137" s="7" t="s">
        <v>25</v>
      </c>
      <c r="AH137" s="11" t="s">
        <v>26</v>
      </c>
      <c r="AI137" s="11" t="s">
        <v>27</v>
      </c>
      <c r="AJ137" s="8" t="s">
        <v>28</v>
      </c>
      <c r="AK137" s="9" t="s">
        <v>29</v>
      </c>
      <c r="AL137" s="14"/>
      <c r="AM137" s="29"/>
      <c r="AN137" s="11"/>
      <c r="AO137" s="1"/>
      <c r="AP137" s="1"/>
      <c r="AQ137" s="1"/>
      <c r="AR137" s="1"/>
      <c r="AS137" s="1"/>
      <c r="AT137" s="30"/>
      <c r="AU137" s="11" t="s">
        <v>40</v>
      </c>
      <c r="AV137" s="11" t="s">
        <v>41</v>
      </c>
      <c r="AW137" s="11" t="s">
        <v>21</v>
      </c>
      <c r="AX137" s="13" t="s">
        <v>8</v>
      </c>
      <c r="AY137" s="11" t="s">
        <v>23</v>
      </c>
      <c r="AZ137" s="11" t="s">
        <v>24</v>
      </c>
      <c r="BA137" s="7" t="s">
        <v>25</v>
      </c>
      <c r="BB137" s="11" t="s">
        <v>26</v>
      </c>
      <c r="BC137" s="11" t="s">
        <v>27</v>
      </c>
      <c r="BD137" s="8" t="s">
        <v>28</v>
      </c>
      <c r="BE137" s="9" t="s">
        <v>29</v>
      </c>
      <c r="BF137" s="14"/>
      <c r="BG137" s="29"/>
      <c r="BH137" s="11"/>
      <c r="BI137" s="1"/>
      <c r="BJ137" s="1"/>
      <c r="BK137" s="1"/>
      <c r="BL137" s="1"/>
      <c r="BM137" s="1"/>
      <c r="BN137" s="30"/>
      <c r="BO137" s="11" t="s">
        <v>40</v>
      </c>
      <c r="BP137" s="11" t="s">
        <v>41</v>
      </c>
      <c r="BQ137" s="11" t="s">
        <v>21</v>
      </c>
      <c r="BR137" s="13" t="s">
        <v>8</v>
      </c>
      <c r="BS137" s="11" t="s">
        <v>23</v>
      </c>
      <c r="BT137" s="11" t="s">
        <v>24</v>
      </c>
      <c r="BU137" s="7" t="s">
        <v>25</v>
      </c>
      <c r="BV137" s="11" t="s">
        <v>26</v>
      </c>
      <c r="BW137" s="11" t="s">
        <v>27</v>
      </c>
      <c r="BX137" s="8" t="s">
        <v>28</v>
      </c>
      <c r="BY137" s="9" t="s">
        <v>29</v>
      </c>
      <c r="BZ137" s="14"/>
      <c r="CA137" s="29"/>
      <c r="CB137" s="11"/>
      <c r="CC137" s="1"/>
      <c r="CD137" s="1"/>
      <c r="CE137" s="1"/>
      <c r="CF137" s="1"/>
      <c r="CG137" s="1"/>
      <c r="CH137" s="30"/>
      <c r="CI137" s="11" t="s">
        <v>40</v>
      </c>
      <c r="CJ137" s="11" t="s">
        <v>41</v>
      </c>
      <c r="CK137" s="11" t="s">
        <v>21</v>
      </c>
      <c r="CL137" s="13" t="s">
        <v>8</v>
      </c>
      <c r="CM137" s="11" t="s">
        <v>23</v>
      </c>
      <c r="CN137" s="11" t="s">
        <v>24</v>
      </c>
      <c r="CO137" s="7" t="s">
        <v>25</v>
      </c>
      <c r="CP137" s="11" t="s">
        <v>26</v>
      </c>
      <c r="CQ137" s="11" t="s">
        <v>27</v>
      </c>
      <c r="CR137" s="8" t="s">
        <v>28</v>
      </c>
      <c r="CS137" s="9" t="s">
        <v>29</v>
      </c>
      <c r="CT137" s="14"/>
      <c r="CU137" s="29"/>
      <c r="CV137" s="11"/>
      <c r="CW137" s="1"/>
      <c r="CX137" s="1"/>
      <c r="CY137" s="1"/>
      <c r="CZ137" s="1"/>
      <c r="DA137" s="1"/>
      <c r="DB137" s="30"/>
      <c r="DC137" s="11" t="s">
        <v>40</v>
      </c>
      <c r="DD137" s="11" t="s">
        <v>41</v>
      </c>
      <c r="DE137" s="11" t="s">
        <v>21</v>
      </c>
      <c r="DF137" s="13" t="s">
        <v>8</v>
      </c>
      <c r="DG137" s="11" t="s">
        <v>23</v>
      </c>
      <c r="DH137" s="11" t="s">
        <v>24</v>
      </c>
      <c r="DI137" s="7" t="s">
        <v>25</v>
      </c>
      <c r="DJ137" s="11" t="s">
        <v>26</v>
      </c>
      <c r="DK137" s="11" t="s">
        <v>27</v>
      </c>
      <c r="DL137" s="8" t="s">
        <v>28</v>
      </c>
      <c r="DM137" s="9" t="s">
        <v>29</v>
      </c>
      <c r="DN137" s="14"/>
      <c r="DO137" s="29"/>
      <c r="DP137" s="11"/>
      <c r="DQ137" s="1"/>
      <c r="DR137" s="1"/>
      <c r="DS137" s="1"/>
      <c r="DT137" s="1"/>
      <c r="DU137" s="1"/>
      <c r="DV137" s="30"/>
      <c r="DW137" s="11" t="s">
        <v>40</v>
      </c>
      <c r="DX137" s="11" t="s">
        <v>41</v>
      </c>
      <c r="DY137" s="11" t="s">
        <v>21</v>
      </c>
      <c r="DZ137" s="13" t="s">
        <v>8</v>
      </c>
      <c r="EA137" s="11" t="s">
        <v>23</v>
      </c>
      <c r="EB137" s="11" t="s">
        <v>24</v>
      </c>
      <c r="EC137" s="7" t="s">
        <v>25</v>
      </c>
      <c r="ED137" s="11" t="s">
        <v>26</v>
      </c>
      <c r="EE137" s="11" t="s">
        <v>27</v>
      </c>
      <c r="EF137" s="8" t="s">
        <v>28</v>
      </c>
      <c r="EG137" s="9" t="s">
        <v>29</v>
      </c>
      <c r="EH137" s="14"/>
      <c r="EI137" s="29"/>
      <c r="EJ137" s="11"/>
    </row>
    <row r="138" s="1" customFormat="1" customHeight="1" spans="1:140">
      <c r="F138" s="11">
        <f>_xlfn.RANK.EQ(S138,S138:S141,0)</f>
        <v>1</v>
      </c>
      <c r="G138" s="11">
        <v>1446.85</v>
      </c>
      <c r="H138" s="11">
        <v>1.8</v>
      </c>
      <c r="I138" s="12">
        <v>1.35</v>
      </c>
      <c r="J138" s="13">
        <f t="shared" ref="J138:J141" si="289">G138*H138*I138</f>
        <v>3515.8455</v>
      </c>
      <c r="K138" s="11">
        <v>680</v>
      </c>
      <c r="L138" s="11">
        <v>1.53</v>
      </c>
      <c r="M138" s="31">
        <f t="shared" ref="M138:M141" si="290">1+6*K138/(K138+2000)+L138</f>
        <v>4.05238805970149</v>
      </c>
      <c r="N138" s="11">
        <v>0.98</v>
      </c>
      <c r="O138" s="11">
        <v>2.3</v>
      </c>
      <c r="P138" s="8">
        <f t="shared" ref="P138:P141" si="291">1+N138*O138</f>
        <v>3.254</v>
      </c>
      <c r="Q138" s="9">
        <v>1.15</v>
      </c>
      <c r="R138" s="17">
        <v>1</v>
      </c>
      <c r="S138" s="18">
        <f t="shared" ref="S138:S141" si="292">J138*M138*Q138*P138*R138</f>
        <v>53315.8329092728</v>
      </c>
      <c r="T138" s="11">
        <f t="shared" ref="T138:T141" si="293">IF(F138=1,1,(IF(F138=2,2,12)))</f>
        <v>1</v>
      </c>
      <c r="Z138" s="11">
        <f>_xlfn.RANK.EQ(AM138,AM138:AM141,0)</f>
        <v>2</v>
      </c>
      <c r="AA138" s="11">
        <v>1446.85</v>
      </c>
      <c r="AB138" s="11">
        <v>1.8</v>
      </c>
      <c r="AC138" s="12">
        <v>1.35</v>
      </c>
      <c r="AD138" s="13">
        <f t="shared" ref="AD138:AD141" si="294">AA138*AB138*AC138</f>
        <v>3515.8455</v>
      </c>
      <c r="AE138" s="11">
        <v>680</v>
      </c>
      <c r="AF138" s="11">
        <v>1.53</v>
      </c>
      <c r="AG138" s="31">
        <f t="shared" ref="AG138:AG141" si="295">1+6*AE138/(AE138+2000)+AF138</f>
        <v>4.05238805970149</v>
      </c>
      <c r="AH138" s="11">
        <v>0.98</v>
      </c>
      <c r="AI138" s="11">
        <v>2.3</v>
      </c>
      <c r="AJ138" s="8">
        <f t="shared" ref="AJ138:AJ141" si="296">1+AH138*AI138</f>
        <v>3.254</v>
      </c>
      <c r="AK138" s="9">
        <v>1.15</v>
      </c>
      <c r="AL138" s="17">
        <v>1</v>
      </c>
      <c r="AM138" s="18">
        <f t="shared" ref="AM138:AM141" si="297">AD138*AG138*AK138*AJ138*AL138</f>
        <v>53315.8329092728</v>
      </c>
      <c r="AN138" s="11">
        <f t="shared" ref="AN138:AN141" si="298">IF(Z138=1,1,(IF(Z138=2,2,12)))</f>
        <v>2</v>
      </c>
      <c r="AT138" s="11">
        <f>_xlfn.RANK.EQ(BG138,BG138:BG141,0)</f>
        <v>1</v>
      </c>
      <c r="AU138" s="11">
        <v>1446.85</v>
      </c>
      <c r="AV138" s="11">
        <v>1.8</v>
      </c>
      <c r="AW138" s="12">
        <v>1.35</v>
      </c>
      <c r="AX138" s="13">
        <f t="shared" ref="AX138:AX141" si="299">AU138*AV138*AW138</f>
        <v>3515.8455</v>
      </c>
      <c r="AY138" s="11">
        <v>680</v>
      </c>
      <c r="AZ138" s="11">
        <v>1.53</v>
      </c>
      <c r="BA138" s="31">
        <f t="shared" ref="BA138:BA141" si="300">1+6*AY138/(AY138+2000)+AZ138</f>
        <v>4.05238805970149</v>
      </c>
      <c r="BB138" s="11">
        <v>0.98</v>
      </c>
      <c r="BC138" s="11">
        <v>2.3</v>
      </c>
      <c r="BD138" s="8">
        <f t="shared" ref="BD138:BD141" si="301">1+BB138*BC138</f>
        <v>3.254</v>
      </c>
      <c r="BE138" s="9">
        <v>1.15</v>
      </c>
      <c r="BF138" s="17">
        <v>1.015</v>
      </c>
      <c r="BG138" s="18">
        <f t="shared" ref="BG138:BG141" si="302">AX138*BA138*BE138*BD138*BF138</f>
        <v>54115.5704029119</v>
      </c>
      <c r="BH138" s="11">
        <f t="shared" ref="BH138:BH141" si="303">IF(AT138=1,1,(IF(AT138=2,2,12)))</f>
        <v>1</v>
      </c>
      <c r="BN138" s="11">
        <f>_xlfn.RANK.EQ(CA138,CA138:CA141,0)</f>
        <v>2</v>
      </c>
      <c r="BO138" s="11">
        <v>1446.85</v>
      </c>
      <c r="BP138" s="11">
        <v>1.8</v>
      </c>
      <c r="BQ138" s="12">
        <v>1.35</v>
      </c>
      <c r="BR138" s="13">
        <f t="shared" ref="BR138:BR141" si="304">BO138*BP138*BQ138</f>
        <v>3515.8455</v>
      </c>
      <c r="BS138" s="11">
        <v>680</v>
      </c>
      <c r="BT138" s="11">
        <v>1.53</v>
      </c>
      <c r="BU138" s="31">
        <f t="shared" ref="BU138:BU141" si="305">1+6*BS138/(BS138+2000)+BT138</f>
        <v>4.05238805970149</v>
      </c>
      <c r="BV138" s="11">
        <v>0.98</v>
      </c>
      <c r="BW138" s="11">
        <v>2.3</v>
      </c>
      <c r="BX138" s="8">
        <f t="shared" ref="BX138:BX141" si="306">1+BV138*BW138</f>
        <v>3.254</v>
      </c>
      <c r="BY138" s="9">
        <v>1.15</v>
      </c>
      <c r="BZ138" s="17">
        <v>1.015</v>
      </c>
      <c r="CA138" s="18">
        <f t="shared" ref="CA138:CA141" si="307">BR138*BU138*BY138*BX138*BZ138</f>
        <v>54115.5704029119</v>
      </c>
      <c r="CB138" s="11">
        <f t="shared" ref="CB138:CB141" si="308">IF(BN138=1,1,(IF(BN138=2,2,12)))</f>
        <v>2</v>
      </c>
      <c r="CH138" s="11">
        <f>_xlfn.RANK.EQ(CU138,CU138:CU141,0)</f>
        <v>1</v>
      </c>
      <c r="CI138" s="11">
        <v>1446.85</v>
      </c>
      <c r="CJ138" s="11">
        <v>1.8</v>
      </c>
      <c r="CK138" s="12">
        <v>1.35</v>
      </c>
      <c r="CL138" s="13">
        <f t="shared" ref="CL138:CL141" si="309">CI138*CJ138*CK138</f>
        <v>3515.8455</v>
      </c>
      <c r="CM138" s="11">
        <v>680</v>
      </c>
      <c r="CN138" s="11">
        <v>1.53</v>
      </c>
      <c r="CO138" s="31">
        <f t="shared" ref="CO138:CO141" si="310">1+6*CM138/(CM138+2000)+CN138</f>
        <v>4.05238805970149</v>
      </c>
      <c r="CP138" s="11">
        <v>0.98</v>
      </c>
      <c r="CQ138" s="11">
        <v>2.3</v>
      </c>
      <c r="CR138" s="8">
        <f t="shared" ref="CR138:CR141" si="311">1+CP138*CQ138</f>
        <v>3.254</v>
      </c>
      <c r="CS138" s="9">
        <v>1.15</v>
      </c>
      <c r="CT138" s="17">
        <v>1.085</v>
      </c>
      <c r="CU138" s="18">
        <f t="shared" ref="CU138:CU141" si="312">CL138*CO138*CS138*CR138*CT138</f>
        <v>57847.678706561</v>
      </c>
      <c r="CV138" s="11">
        <f t="shared" ref="CV138:CV141" si="313">IF(CH138=1,1,(IF(CH138=2,2,12)))</f>
        <v>1</v>
      </c>
      <c r="DB138" s="11">
        <f>_xlfn.RANK.EQ(DO138,DO138:DO141,0)</f>
        <v>2</v>
      </c>
      <c r="DC138" s="11">
        <v>1446.85</v>
      </c>
      <c r="DD138" s="11">
        <v>1.8</v>
      </c>
      <c r="DE138" s="12">
        <v>1.35</v>
      </c>
      <c r="DF138" s="13">
        <f t="shared" ref="DF138:DF141" si="314">DC138*DD138*DE138</f>
        <v>3515.8455</v>
      </c>
      <c r="DG138" s="11">
        <v>680</v>
      </c>
      <c r="DH138" s="11">
        <v>1.53</v>
      </c>
      <c r="DI138" s="31">
        <f t="shared" ref="DI138:DI141" si="315">1+6*DG138/(DG138+2000)+DH138</f>
        <v>4.05238805970149</v>
      </c>
      <c r="DJ138" s="11">
        <v>0.98</v>
      </c>
      <c r="DK138" s="11">
        <v>2.3</v>
      </c>
      <c r="DL138" s="8">
        <f t="shared" ref="DL138:DL141" si="316">1+DJ138*DK138</f>
        <v>3.254</v>
      </c>
      <c r="DM138" s="9">
        <v>1.15</v>
      </c>
      <c r="DN138" s="17">
        <v>1.085</v>
      </c>
      <c r="DO138" s="18">
        <f t="shared" ref="DO138:DO141" si="317">DF138*DI138*DM138*DL138*DN138</f>
        <v>57847.678706561</v>
      </c>
      <c r="DP138" s="11">
        <f t="shared" ref="DP138:DP141" si="318">IF(DB138=1,1,(IF(DB138=2,2,12)))</f>
        <v>2</v>
      </c>
      <c r="DV138" s="11">
        <f>_xlfn.RANK.EQ(EI138,EI138:EI141,0)</f>
        <v>2</v>
      </c>
      <c r="DW138" s="11">
        <v>1446.85</v>
      </c>
      <c r="DX138" s="11">
        <v>1.8</v>
      </c>
      <c r="DY138" s="12">
        <v>1.35</v>
      </c>
      <c r="DZ138" s="13">
        <f t="shared" ref="DZ138:DZ141" si="319">DW138*DX138*DY138</f>
        <v>3515.8455</v>
      </c>
      <c r="EA138" s="11">
        <v>680</v>
      </c>
      <c r="EB138" s="11">
        <v>1.62</v>
      </c>
      <c r="EC138" s="31">
        <f t="shared" ref="EC138:EC141" si="320">1+6*EA138/(EA138+2000)+EB138</f>
        <v>4.14238805970149</v>
      </c>
      <c r="ED138" s="11">
        <v>0.98</v>
      </c>
      <c r="EE138" s="11">
        <v>3.1</v>
      </c>
      <c r="EF138" s="8">
        <f t="shared" ref="EF138:EF141" si="321">1+ED138*EE138</f>
        <v>4.038</v>
      </c>
      <c r="EG138" s="9">
        <v>1.15</v>
      </c>
      <c r="EH138" s="17">
        <v>1.2</v>
      </c>
      <c r="EI138" s="18">
        <f t="shared" ref="EI138:EI141" si="322">DZ138*EC138*EG138*EF138*EH138</f>
        <v>81156.9962048429</v>
      </c>
      <c r="EJ138" s="11">
        <f t="shared" ref="EJ138:EJ141" si="323">IF(DV138=1,1,(IF(DV138=2,2,12)))</f>
        <v>2</v>
      </c>
    </row>
    <row r="139" s="1" customFormat="1" customHeight="1" spans="1:140">
      <c r="F139" s="11">
        <f>_xlfn.RANK.EQ(S139,S138:S141,0)</f>
        <v>3</v>
      </c>
      <c r="G139" s="11">
        <v>1446.85</v>
      </c>
      <c r="H139" s="11">
        <v>1.8</v>
      </c>
      <c r="I139" s="12">
        <v>1.35</v>
      </c>
      <c r="J139" s="13">
        <f t="shared" si="289"/>
        <v>3515.8455</v>
      </c>
      <c r="K139" s="11">
        <v>440</v>
      </c>
      <c r="L139" s="11">
        <v>1.33</v>
      </c>
      <c r="M139" s="31">
        <f t="shared" si="290"/>
        <v>3.41196721311475</v>
      </c>
      <c r="N139" s="11">
        <v>0.97</v>
      </c>
      <c r="O139" s="11">
        <v>2.11</v>
      </c>
      <c r="P139" s="8">
        <f t="shared" si="291"/>
        <v>3.0467</v>
      </c>
      <c r="Q139" s="9">
        <v>1.15</v>
      </c>
      <c r="R139" s="17">
        <v>1</v>
      </c>
      <c r="S139" s="18">
        <f t="shared" si="292"/>
        <v>42030.2684964853</v>
      </c>
      <c r="T139" s="11">
        <f t="shared" si="293"/>
        <v>12</v>
      </c>
      <c r="Z139" s="11">
        <f>_xlfn.RANK.EQ(AM139,AM138:AM141,0)</f>
        <v>3</v>
      </c>
      <c r="AA139" s="11">
        <v>1446.85</v>
      </c>
      <c r="AB139" s="11">
        <v>1.8</v>
      </c>
      <c r="AC139" s="12">
        <v>1.35</v>
      </c>
      <c r="AD139" s="13">
        <f t="shared" si="294"/>
        <v>3515.8455</v>
      </c>
      <c r="AE139" s="11">
        <v>440</v>
      </c>
      <c r="AF139" s="11">
        <v>1.33</v>
      </c>
      <c r="AG139" s="31">
        <f t="shared" si="295"/>
        <v>3.41196721311475</v>
      </c>
      <c r="AH139" s="11">
        <v>0.97</v>
      </c>
      <c r="AI139" s="11">
        <v>2.11</v>
      </c>
      <c r="AJ139" s="8">
        <f t="shared" si="296"/>
        <v>3.0467</v>
      </c>
      <c r="AK139" s="9">
        <v>1.15</v>
      </c>
      <c r="AL139" s="17">
        <v>1</v>
      </c>
      <c r="AM139" s="18">
        <f t="shared" si="297"/>
        <v>42030.2684964853</v>
      </c>
      <c r="AN139" s="11">
        <f t="shared" si="298"/>
        <v>12</v>
      </c>
      <c r="AT139" s="11">
        <f>_xlfn.RANK.EQ(BG139,BG138:BG141,0)</f>
        <v>3</v>
      </c>
      <c r="AU139" s="11">
        <v>1446.85</v>
      </c>
      <c r="AV139" s="11">
        <v>1.8</v>
      </c>
      <c r="AW139" s="12">
        <v>1.35</v>
      </c>
      <c r="AX139" s="13">
        <f t="shared" si="299"/>
        <v>3515.8455</v>
      </c>
      <c r="AY139" s="11">
        <v>440</v>
      </c>
      <c r="AZ139" s="11">
        <v>1.33</v>
      </c>
      <c r="BA139" s="31">
        <f t="shared" si="300"/>
        <v>3.41196721311475</v>
      </c>
      <c r="BB139" s="11">
        <v>0.97</v>
      </c>
      <c r="BC139" s="11">
        <v>2.11</v>
      </c>
      <c r="BD139" s="8">
        <f t="shared" si="301"/>
        <v>3.0467</v>
      </c>
      <c r="BE139" s="9">
        <v>1.15</v>
      </c>
      <c r="BF139" s="17">
        <v>1.015</v>
      </c>
      <c r="BG139" s="18">
        <f t="shared" si="302"/>
        <v>42660.7225239326</v>
      </c>
      <c r="BH139" s="11">
        <f t="shared" si="303"/>
        <v>12</v>
      </c>
      <c r="BN139" s="11">
        <f>_xlfn.RANK.EQ(CA139,CA138:CA141,0)</f>
        <v>3</v>
      </c>
      <c r="BO139" s="11">
        <v>1446.85</v>
      </c>
      <c r="BP139" s="11">
        <v>1.8</v>
      </c>
      <c r="BQ139" s="12">
        <v>1.35</v>
      </c>
      <c r="BR139" s="13">
        <f t="shared" si="304"/>
        <v>3515.8455</v>
      </c>
      <c r="BS139" s="11">
        <v>440</v>
      </c>
      <c r="BT139" s="11">
        <v>1.33</v>
      </c>
      <c r="BU139" s="31">
        <f t="shared" si="305"/>
        <v>3.41196721311475</v>
      </c>
      <c r="BV139" s="11">
        <v>0.97</v>
      </c>
      <c r="BW139" s="11">
        <v>2.11</v>
      </c>
      <c r="BX139" s="8">
        <f t="shared" si="306"/>
        <v>3.0467</v>
      </c>
      <c r="BY139" s="9">
        <v>1.15</v>
      </c>
      <c r="BZ139" s="17">
        <v>1.015</v>
      </c>
      <c r="CA139" s="18">
        <f t="shared" si="307"/>
        <v>42660.7225239326</v>
      </c>
      <c r="CB139" s="11">
        <f t="shared" si="308"/>
        <v>12</v>
      </c>
      <c r="CH139" s="11">
        <f>_xlfn.RANK.EQ(CU139,CU138:CU141,0)</f>
        <v>3</v>
      </c>
      <c r="CI139" s="11">
        <v>1446.85</v>
      </c>
      <c r="CJ139" s="11">
        <v>1.8</v>
      </c>
      <c r="CK139" s="12">
        <v>1.35</v>
      </c>
      <c r="CL139" s="13">
        <f t="shared" si="309"/>
        <v>3515.8455</v>
      </c>
      <c r="CM139" s="11">
        <v>440</v>
      </c>
      <c r="CN139" s="11">
        <v>1.33</v>
      </c>
      <c r="CO139" s="31">
        <f t="shared" si="310"/>
        <v>3.41196721311475</v>
      </c>
      <c r="CP139" s="11">
        <v>0.97</v>
      </c>
      <c r="CQ139" s="11">
        <v>2.11</v>
      </c>
      <c r="CR139" s="8">
        <f t="shared" si="311"/>
        <v>3.0467</v>
      </c>
      <c r="CS139" s="9">
        <v>1.15</v>
      </c>
      <c r="CT139" s="17">
        <v>1.085</v>
      </c>
      <c r="CU139" s="18">
        <f t="shared" si="312"/>
        <v>45602.8413186866</v>
      </c>
      <c r="CV139" s="11">
        <f t="shared" si="313"/>
        <v>12</v>
      </c>
      <c r="DB139" s="11">
        <f>_xlfn.RANK.EQ(DO139,DO138:DO141,0)</f>
        <v>3</v>
      </c>
      <c r="DC139" s="11">
        <v>1446.85</v>
      </c>
      <c r="DD139" s="11">
        <v>1.8</v>
      </c>
      <c r="DE139" s="12">
        <v>1.35</v>
      </c>
      <c r="DF139" s="13">
        <f t="shared" si="314"/>
        <v>3515.8455</v>
      </c>
      <c r="DG139" s="11">
        <v>440</v>
      </c>
      <c r="DH139" s="11">
        <v>1.33</v>
      </c>
      <c r="DI139" s="31">
        <f t="shared" si="315"/>
        <v>3.41196721311475</v>
      </c>
      <c r="DJ139" s="11">
        <v>0.97</v>
      </c>
      <c r="DK139" s="11">
        <v>2.11</v>
      </c>
      <c r="DL139" s="8">
        <f t="shared" si="316"/>
        <v>3.0467</v>
      </c>
      <c r="DM139" s="9">
        <v>1.15</v>
      </c>
      <c r="DN139" s="17">
        <v>1.085</v>
      </c>
      <c r="DO139" s="18">
        <f t="shared" si="317"/>
        <v>45602.8413186866</v>
      </c>
      <c r="DP139" s="11">
        <f t="shared" si="318"/>
        <v>12</v>
      </c>
      <c r="DV139" s="11">
        <f>_xlfn.RANK.EQ(EI139,EI138:EI141,0)</f>
        <v>3</v>
      </c>
      <c r="DW139" s="11">
        <v>1446.85</v>
      </c>
      <c r="DX139" s="11">
        <v>1.8</v>
      </c>
      <c r="DY139" s="12">
        <v>1.35</v>
      </c>
      <c r="DZ139" s="13">
        <f t="shared" si="319"/>
        <v>3515.8455</v>
      </c>
      <c r="EA139" s="11">
        <v>440</v>
      </c>
      <c r="EB139" s="11">
        <v>1.42</v>
      </c>
      <c r="EC139" s="31">
        <f t="shared" si="320"/>
        <v>3.50196721311475</v>
      </c>
      <c r="ED139" s="11">
        <v>0.97</v>
      </c>
      <c r="EE139" s="11">
        <v>2.91</v>
      </c>
      <c r="EF139" s="8">
        <f t="shared" si="321"/>
        <v>3.8227</v>
      </c>
      <c r="EG139" s="9">
        <v>1.15</v>
      </c>
      <c r="EH139" s="17">
        <v>1.2</v>
      </c>
      <c r="EI139" s="18">
        <f t="shared" si="322"/>
        <v>64951.7954798815</v>
      </c>
      <c r="EJ139" s="11">
        <f t="shared" si="323"/>
        <v>12</v>
      </c>
    </row>
    <row r="140" s="1" customFormat="1" customHeight="1" spans="1:140">
      <c r="F140" s="11">
        <f>_xlfn.RANK.EQ(S140,S138:S141,0)</f>
        <v>2</v>
      </c>
      <c r="G140" s="11">
        <v>1446.85</v>
      </c>
      <c r="H140" s="11">
        <v>1.8</v>
      </c>
      <c r="I140" s="12">
        <v>1.35</v>
      </c>
      <c r="J140" s="13">
        <f t="shared" si="289"/>
        <v>3515.8455</v>
      </c>
      <c r="K140" s="11">
        <v>490</v>
      </c>
      <c r="L140" s="11">
        <v>1.93</v>
      </c>
      <c r="M140" s="31">
        <f t="shared" si="290"/>
        <v>4.11072289156627</v>
      </c>
      <c r="N140" s="11">
        <v>0.89</v>
      </c>
      <c r="O140" s="11">
        <v>1.78</v>
      </c>
      <c r="P140" s="8">
        <f t="shared" si="291"/>
        <v>2.5842</v>
      </c>
      <c r="Q140" s="9">
        <v>1.15</v>
      </c>
      <c r="R140" s="17">
        <v>1</v>
      </c>
      <c r="S140" s="18">
        <f t="shared" si="292"/>
        <v>42950.8681226204</v>
      </c>
      <c r="T140" s="11">
        <f t="shared" si="293"/>
        <v>2</v>
      </c>
      <c r="Z140" s="11">
        <f>_xlfn.RANK.EQ(AM140,AM138:AM141,0)</f>
        <v>1</v>
      </c>
      <c r="AA140" s="11">
        <v>1446.85</v>
      </c>
      <c r="AB140" s="11">
        <v>1.8</v>
      </c>
      <c r="AC140" s="12">
        <v>1.35</v>
      </c>
      <c r="AD140" s="13">
        <f t="shared" si="294"/>
        <v>3515.8455</v>
      </c>
      <c r="AE140" s="11">
        <v>450</v>
      </c>
      <c r="AF140" s="11">
        <v>1.93</v>
      </c>
      <c r="AG140" s="31">
        <f t="shared" si="295"/>
        <v>4.03204081632653</v>
      </c>
      <c r="AH140" s="11">
        <v>1</v>
      </c>
      <c r="AI140" s="11">
        <v>2.71</v>
      </c>
      <c r="AJ140" s="8">
        <f t="shared" si="296"/>
        <v>3.71</v>
      </c>
      <c r="AK140" s="9">
        <v>1.15</v>
      </c>
      <c r="AL140" s="17">
        <v>1</v>
      </c>
      <c r="AM140" s="18">
        <f t="shared" si="297"/>
        <v>60482.0429168046</v>
      </c>
      <c r="AN140" s="11">
        <f t="shared" si="298"/>
        <v>1</v>
      </c>
      <c r="AT140" s="11">
        <f>_xlfn.RANK.EQ(BG140,BG138:BG141,0)</f>
        <v>2</v>
      </c>
      <c r="AU140" s="11">
        <v>1446.85</v>
      </c>
      <c r="AV140" s="11">
        <v>1.8</v>
      </c>
      <c r="AW140" s="12">
        <v>1.35</v>
      </c>
      <c r="AX140" s="13">
        <f t="shared" si="299"/>
        <v>3515.8455</v>
      </c>
      <c r="AY140" s="11">
        <v>490</v>
      </c>
      <c r="AZ140" s="11">
        <v>1.93</v>
      </c>
      <c r="BA140" s="31">
        <f t="shared" si="300"/>
        <v>4.11072289156627</v>
      </c>
      <c r="BB140" s="11">
        <v>0.93</v>
      </c>
      <c r="BC140" s="11">
        <v>1.85</v>
      </c>
      <c r="BD140" s="8">
        <f t="shared" si="301"/>
        <v>2.7205</v>
      </c>
      <c r="BE140" s="9">
        <v>1.15</v>
      </c>
      <c r="BF140" s="17">
        <v>1.015</v>
      </c>
      <c r="BG140" s="18">
        <f t="shared" si="302"/>
        <v>45894.4951158976</v>
      </c>
      <c r="BH140" s="11">
        <f t="shared" si="303"/>
        <v>2</v>
      </c>
      <c r="BN140" s="11">
        <f>_xlfn.RANK.EQ(CA140,CA138:CA141,0)</f>
        <v>1</v>
      </c>
      <c r="BO140" s="11">
        <v>1446.85</v>
      </c>
      <c r="BP140" s="11">
        <v>1.8</v>
      </c>
      <c r="BQ140" s="12">
        <v>1.35</v>
      </c>
      <c r="BR140" s="13">
        <f t="shared" si="304"/>
        <v>3515.8455</v>
      </c>
      <c r="BS140" s="11">
        <v>490</v>
      </c>
      <c r="BT140" s="11">
        <v>1.93</v>
      </c>
      <c r="BU140" s="31">
        <f t="shared" si="305"/>
        <v>4.11072289156627</v>
      </c>
      <c r="BV140" s="11">
        <v>1</v>
      </c>
      <c r="BW140" s="11">
        <v>2.71</v>
      </c>
      <c r="BX140" s="8">
        <f t="shared" si="306"/>
        <v>3.71</v>
      </c>
      <c r="BY140" s="9">
        <v>1.15</v>
      </c>
      <c r="BZ140" s="17">
        <v>1.015</v>
      </c>
      <c r="CA140" s="18">
        <f t="shared" si="307"/>
        <v>62587.2364932844</v>
      </c>
      <c r="CB140" s="11">
        <f t="shared" si="308"/>
        <v>1</v>
      </c>
      <c r="CH140" s="11">
        <f>_xlfn.RANK.EQ(CU140,CU138:CU141,0)</f>
        <v>2</v>
      </c>
      <c r="CI140" s="11">
        <v>1446.85</v>
      </c>
      <c r="CJ140" s="11">
        <v>1.8</v>
      </c>
      <c r="CK140" s="12">
        <v>1.35</v>
      </c>
      <c r="CL140" s="13">
        <f t="shared" si="309"/>
        <v>3515.8455</v>
      </c>
      <c r="CM140" s="11">
        <v>490</v>
      </c>
      <c r="CN140" s="11">
        <v>1.93</v>
      </c>
      <c r="CO140" s="31">
        <f t="shared" si="310"/>
        <v>4.11072289156627</v>
      </c>
      <c r="CP140" s="11">
        <v>0.93</v>
      </c>
      <c r="CQ140" s="11">
        <v>1.85</v>
      </c>
      <c r="CR140" s="8">
        <f t="shared" si="311"/>
        <v>2.7205</v>
      </c>
      <c r="CS140" s="9">
        <v>1.15</v>
      </c>
      <c r="CT140" s="17">
        <v>1.085</v>
      </c>
      <c r="CU140" s="18">
        <f t="shared" si="312"/>
        <v>49059.6327100975</v>
      </c>
      <c r="CV140" s="11">
        <f t="shared" si="313"/>
        <v>2</v>
      </c>
      <c r="DB140" s="11">
        <f>_xlfn.RANK.EQ(DO140,DO138:DO141,0)</f>
        <v>1</v>
      </c>
      <c r="DC140" s="11">
        <v>1446.85</v>
      </c>
      <c r="DD140" s="11">
        <v>1.8</v>
      </c>
      <c r="DE140" s="12">
        <v>1.35</v>
      </c>
      <c r="DF140" s="13">
        <f t="shared" si="314"/>
        <v>3515.8455</v>
      </c>
      <c r="DG140" s="11">
        <v>490</v>
      </c>
      <c r="DH140" s="11">
        <v>1.93</v>
      </c>
      <c r="DI140" s="31">
        <f t="shared" si="315"/>
        <v>4.11072289156627</v>
      </c>
      <c r="DJ140" s="11">
        <v>1</v>
      </c>
      <c r="DK140" s="11">
        <v>2.71</v>
      </c>
      <c r="DL140" s="8">
        <f t="shared" si="316"/>
        <v>3.71</v>
      </c>
      <c r="DM140" s="9">
        <v>1.15</v>
      </c>
      <c r="DN140" s="17">
        <v>1.085</v>
      </c>
      <c r="DO140" s="18">
        <f t="shared" si="317"/>
        <v>66903.5976307523</v>
      </c>
      <c r="DP140" s="11">
        <f t="shared" si="318"/>
        <v>1</v>
      </c>
      <c r="DV140" s="11">
        <f>_xlfn.RANK.EQ(EI140,EI138:EI141,0)</f>
        <v>1</v>
      </c>
      <c r="DW140" s="11">
        <v>1446.85</v>
      </c>
      <c r="DX140" s="11">
        <v>1.8</v>
      </c>
      <c r="DY140" s="12">
        <v>1.35</v>
      </c>
      <c r="DZ140" s="13">
        <f t="shared" si="319"/>
        <v>3515.8455</v>
      </c>
      <c r="EA140" s="11">
        <v>490</v>
      </c>
      <c r="EB140" s="11">
        <v>2.02</v>
      </c>
      <c r="EC140" s="31">
        <f t="shared" si="320"/>
        <v>4.20072289156627</v>
      </c>
      <c r="ED140" s="11">
        <v>1</v>
      </c>
      <c r="EE140" s="11">
        <v>3.51</v>
      </c>
      <c r="EF140" s="8">
        <f t="shared" si="321"/>
        <v>4.51</v>
      </c>
      <c r="EG140" s="9">
        <v>1.15</v>
      </c>
      <c r="EH140" s="17">
        <v>1.2</v>
      </c>
      <c r="EI140" s="18">
        <f t="shared" si="322"/>
        <v>91919.8789910399</v>
      </c>
      <c r="EJ140" s="11">
        <f t="shared" si="323"/>
        <v>1</v>
      </c>
    </row>
    <row r="141" s="1" customFormat="1" customHeight="1" spans="1:140">
      <c r="F141" s="11">
        <f>_xlfn.RANK.EQ(S141,S138:S141,0)</f>
        <v>4</v>
      </c>
      <c r="G141" s="11">
        <v>0</v>
      </c>
      <c r="H141" s="11">
        <v>1.8</v>
      </c>
      <c r="I141" s="12">
        <v>1.35</v>
      </c>
      <c r="J141" s="13">
        <f t="shared" si="289"/>
        <v>0</v>
      </c>
      <c r="K141" s="11">
        <v>0</v>
      </c>
      <c r="L141" s="11">
        <v>0.2</v>
      </c>
      <c r="M141" s="31">
        <f t="shared" si="290"/>
        <v>1.2</v>
      </c>
      <c r="N141" s="28">
        <v>0.7</v>
      </c>
      <c r="O141" s="28">
        <v>1.5</v>
      </c>
      <c r="P141" s="8">
        <f t="shared" si="291"/>
        <v>2.05</v>
      </c>
      <c r="Q141" s="9">
        <v>1.15</v>
      </c>
      <c r="R141" s="17">
        <v>1</v>
      </c>
      <c r="S141" s="18">
        <f t="shared" si="292"/>
        <v>0</v>
      </c>
      <c r="T141" s="28">
        <f t="shared" si="293"/>
        <v>12</v>
      </c>
      <c r="Z141" s="11">
        <f>_xlfn.RANK.EQ(AM141,AM138:AM141,0)</f>
        <v>4</v>
      </c>
      <c r="AA141" s="11">
        <v>0</v>
      </c>
      <c r="AB141" s="11">
        <v>1.8</v>
      </c>
      <c r="AC141" s="12">
        <v>1.35</v>
      </c>
      <c r="AD141" s="13">
        <f t="shared" si="294"/>
        <v>0</v>
      </c>
      <c r="AE141" s="11">
        <v>0</v>
      </c>
      <c r="AF141" s="11">
        <v>0.2</v>
      </c>
      <c r="AG141" s="31">
        <f t="shared" si="295"/>
        <v>1.2</v>
      </c>
      <c r="AH141" s="28">
        <v>0.7</v>
      </c>
      <c r="AI141" s="28">
        <v>1.5</v>
      </c>
      <c r="AJ141" s="8">
        <f t="shared" si="296"/>
        <v>2.05</v>
      </c>
      <c r="AK141" s="9">
        <v>1.15</v>
      </c>
      <c r="AL141" s="17">
        <v>1</v>
      </c>
      <c r="AM141" s="18">
        <f t="shared" si="297"/>
        <v>0</v>
      </c>
      <c r="AN141" s="28">
        <f t="shared" si="298"/>
        <v>12</v>
      </c>
      <c r="AT141" s="11">
        <f>_xlfn.RANK.EQ(BG141,BG138:BG141,0)</f>
        <v>4</v>
      </c>
      <c r="AU141" s="11">
        <v>0</v>
      </c>
      <c r="AV141" s="11">
        <v>1.8</v>
      </c>
      <c r="AW141" s="12">
        <v>1.35</v>
      </c>
      <c r="AX141" s="13">
        <f t="shared" si="299"/>
        <v>0</v>
      </c>
      <c r="AY141" s="11">
        <v>0</v>
      </c>
      <c r="AZ141" s="11">
        <v>0.2</v>
      </c>
      <c r="BA141" s="31">
        <f t="shared" si="300"/>
        <v>1.2</v>
      </c>
      <c r="BB141" s="28">
        <v>0.7</v>
      </c>
      <c r="BC141" s="28">
        <v>1.5</v>
      </c>
      <c r="BD141" s="8">
        <f t="shared" si="301"/>
        <v>2.05</v>
      </c>
      <c r="BE141" s="9">
        <v>1.15</v>
      </c>
      <c r="BF141" s="17">
        <v>1.015</v>
      </c>
      <c r="BG141" s="18">
        <f t="shared" si="302"/>
        <v>0</v>
      </c>
      <c r="BH141" s="28">
        <f t="shared" si="303"/>
        <v>12</v>
      </c>
      <c r="BN141" s="11">
        <f>_xlfn.RANK.EQ(CA141,CA138:CA141,0)</f>
        <v>4</v>
      </c>
      <c r="BO141" s="11">
        <v>0</v>
      </c>
      <c r="BP141" s="11">
        <v>1.8</v>
      </c>
      <c r="BQ141" s="12">
        <v>1.35</v>
      </c>
      <c r="BR141" s="13">
        <f t="shared" si="304"/>
        <v>0</v>
      </c>
      <c r="BS141" s="11">
        <v>0</v>
      </c>
      <c r="BT141" s="11">
        <v>0.2</v>
      </c>
      <c r="BU141" s="31">
        <f t="shared" si="305"/>
        <v>1.2</v>
      </c>
      <c r="BV141" s="28">
        <v>0.7</v>
      </c>
      <c r="BW141" s="28">
        <v>1.5</v>
      </c>
      <c r="BX141" s="8">
        <f t="shared" si="306"/>
        <v>2.05</v>
      </c>
      <c r="BY141" s="9">
        <v>1.15</v>
      </c>
      <c r="BZ141" s="17">
        <v>1.015</v>
      </c>
      <c r="CA141" s="18">
        <f t="shared" si="307"/>
        <v>0</v>
      </c>
      <c r="CB141" s="28">
        <f t="shared" si="308"/>
        <v>12</v>
      </c>
      <c r="CH141" s="11">
        <f>_xlfn.RANK.EQ(CU141,CU138:CU141,0)</f>
        <v>4</v>
      </c>
      <c r="CI141" s="11">
        <v>0</v>
      </c>
      <c r="CJ141" s="11">
        <v>1.8</v>
      </c>
      <c r="CK141" s="12">
        <v>1.35</v>
      </c>
      <c r="CL141" s="13">
        <f t="shared" si="309"/>
        <v>0</v>
      </c>
      <c r="CM141" s="11">
        <v>0</v>
      </c>
      <c r="CN141" s="11">
        <v>0.2</v>
      </c>
      <c r="CO141" s="31">
        <f t="shared" si="310"/>
        <v>1.2</v>
      </c>
      <c r="CP141" s="28">
        <v>0.7</v>
      </c>
      <c r="CQ141" s="28">
        <v>1.5</v>
      </c>
      <c r="CR141" s="8">
        <f t="shared" si="311"/>
        <v>2.05</v>
      </c>
      <c r="CS141" s="9">
        <v>1.15</v>
      </c>
      <c r="CT141" s="17">
        <v>1.085</v>
      </c>
      <c r="CU141" s="18">
        <f t="shared" si="312"/>
        <v>0</v>
      </c>
      <c r="CV141" s="28">
        <f t="shared" si="313"/>
        <v>12</v>
      </c>
      <c r="DB141" s="11">
        <f>_xlfn.RANK.EQ(DO141,DO138:DO141,0)</f>
        <v>4</v>
      </c>
      <c r="DC141" s="11">
        <v>0</v>
      </c>
      <c r="DD141" s="11">
        <v>1.8</v>
      </c>
      <c r="DE141" s="12">
        <v>1.35</v>
      </c>
      <c r="DF141" s="13">
        <f t="shared" si="314"/>
        <v>0</v>
      </c>
      <c r="DG141" s="11">
        <v>0</v>
      </c>
      <c r="DH141" s="11">
        <v>0.2</v>
      </c>
      <c r="DI141" s="31">
        <f t="shared" si="315"/>
        <v>1.2</v>
      </c>
      <c r="DJ141" s="28">
        <v>0.7</v>
      </c>
      <c r="DK141" s="28">
        <v>1.5</v>
      </c>
      <c r="DL141" s="8">
        <f t="shared" si="316"/>
        <v>2.05</v>
      </c>
      <c r="DM141" s="9">
        <v>1.15</v>
      </c>
      <c r="DN141" s="17">
        <v>1.085</v>
      </c>
      <c r="DO141" s="18">
        <f t="shared" si="317"/>
        <v>0</v>
      </c>
      <c r="DP141" s="28">
        <f t="shared" si="318"/>
        <v>12</v>
      </c>
      <c r="DV141" s="11">
        <f>_xlfn.RANK.EQ(EI141,EI138:EI141,0)</f>
        <v>4</v>
      </c>
      <c r="DW141" s="11">
        <v>0</v>
      </c>
      <c r="DX141" s="11">
        <v>1.8</v>
      </c>
      <c r="DY141" s="12">
        <v>1.35</v>
      </c>
      <c r="DZ141" s="13">
        <f t="shared" si="319"/>
        <v>0</v>
      </c>
      <c r="EA141" s="11">
        <v>0</v>
      </c>
      <c r="EB141" s="11">
        <v>0.2</v>
      </c>
      <c r="EC141" s="31">
        <f t="shared" si="320"/>
        <v>1.2</v>
      </c>
      <c r="ED141" s="28">
        <v>0.7</v>
      </c>
      <c r="EE141" s="28">
        <v>1.5</v>
      </c>
      <c r="EF141" s="8">
        <f t="shared" si="321"/>
        <v>2.05</v>
      </c>
      <c r="EG141" s="9">
        <v>1.15</v>
      </c>
      <c r="EH141" s="17">
        <v>1.2</v>
      </c>
      <c r="EI141" s="18">
        <f t="shared" si="322"/>
        <v>0</v>
      </c>
      <c r="EJ141" s="28">
        <f t="shared" si="323"/>
        <v>12</v>
      </c>
    </row>
    <row r="142" s="1" customFormat="1" customHeight="1" spans="1:140">
      <c r="F142" s="32" t="s">
        <v>42</v>
      </c>
      <c r="G142" s="33">
        <f>LARGE(S138:S141,1)/1</f>
        <v>53315.8329092728</v>
      </c>
      <c r="H142" s="32" t="s">
        <v>43</v>
      </c>
      <c r="I142" s="33">
        <f>LARGE(S138:S141,2)/2</f>
        <v>21475.4340613102</v>
      </c>
      <c r="J142" s="32" t="s">
        <v>44</v>
      </c>
      <c r="K142" s="33">
        <f>LARGE(S138:S141,3)/12</f>
        <v>3502.52237470711</v>
      </c>
      <c r="L142" s="32" t="s">
        <v>45</v>
      </c>
      <c r="M142" s="34">
        <f>LARGE(S138:S141,4)/12</f>
        <v>0</v>
      </c>
      <c r="N142" s="35" t="s">
        <v>46</v>
      </c>
      <c r="O142" s="36">
        <f>G142+I142+K142+M142</f>
        <v>78293.7893452902</v>
      </c>
      <c r="P142" s="35" t="s">
        <v>47</v>
      </c>
      <c r="Q142" s="35">
        <v>6.7</v>
      </c>
      <c r="R142" s="35"/>
      <c r="S142" s="35" t="s">
        <v>48</v>
      </c>
      <c r="T142" s="36">
        <f>O142*Q142</f>
        <v>524568.388613444</v>
      </c>
      <c r="Z142" s="32" t="s">
        <v>42</v>
      </c>
      <c r="AA142" s="33">
        <f>LARGE(AM138:AM141,1)/1</f>
        <v>60482.0429168046</v>
      </c>
      <c r="AB142" s="32" t="s">
        <v>43</v>
      </c>
      <c r="AC142" s="33">
        <f>LARGE(AM138:AM141,2)/2</f>
        <v>26657.9164546364</v>
      </c>
      <c r="AD142" s="32" t="s">
        <v>44</v>
      </c>
      <c r="AE142" s="33">
        <f>LARGE(AM138:AM141,3)/12</f>
        <v>3502.52237470711</v>
      </c>
      <c r="AF142" s="32" t="s">
        <v>45</v>
      </c>
      <c r="AG142" s="34">
        <f>LARGE(AM138:AM141,4)/12</f>
        <v>0</v>
      </c>
      <c r="AH142" s="35" t="s">
        <v>46</v>
      </c>
      <c r="AI142" s="36">
        <f>AA142+AC142+AE142+AG142</f>
        <v>90642.4817461482</v>
      </c>
      <c r="AJ142" s="35" t="s">
        <v>47</v>
      </c>
      <c r="AK142" s="35">
        <v>6.7</v>
      </c>
      <c r="AL142" s="35"/>
      <c r="AM142" s="35" t="s">
        <v>48</v>
      </c>
      <c r="AN142" s="36">
        <f>AI142*AK142</f>
        <v>607304.627699193</v>
      </c>
      <c r="AT142" s="32" t="s">
        <v>42</v>
      </c>
      <c r="AU142" s="33">
        <f>LARGE(BG138:BG141,1)/1</f>
        <v>54115.5704029119</v>
      </c>
      <c r="AV142" s="32" t="s">
        <v>43</v>
      </c>
      <c r="AW142" s="33">
        <f>LARGE(BG138:BG141,2)/2</f>
        <v>22947.2475579488</v>
      </c>
      <c r="AX142" s="32" t="s">
        <v>44</v>
      </c>
      <c r="AY142" s="33">
        <f>LARGE(BG138:BG141,3)/12</f>
        <v>3555.06021032772</v>
      </c>
      <c r="AZ142" s="32" t="s">
        <v>45</v>
      </c>
      <c r="BA142" s="34">
        <f>LARGE(BG138:BG141,4)/12</f>
        <v>0</v>
      </c>
      <c r="BB142" s="35" t="s">
        <v>46</v>
      </c>
      <c r="BC142" s="36">
        <f>AU142+AW142+AY142+BA142</f>
        <v>80617.8781711885</v>
      </c>
      <c r="BD142" s="35" t="s">
        <v>47</v>
      </c>
      <c r="BE142" s="35">
        <v>6.7</v>
      </c>
      <c r="BF142" s="35"/>
      <c r="BG142" s="35" t="s">
        <v>48</v>
      </c>
      <c r="BH142" s="36">
        <f>BC142*BE142</f>
        <v>540139.783746963</v>
      </c>
      <c r="BN142" s="32" t="s">
        <v>42</v>
      </c>
      <c r="BO142" s="33">
        <f>LARGE(CA138:CA141,1)/1</f>
        <v>62587.2364932844</v>
      </c>
      <c r="BP142" s="32" t="s">
        <v>43</v>
      </c>
      <c r="BQ142" s="33">
        <f>LARGE(CA138:CA141,2)/2</f>
        <v>27057.785201456</v>
      </c>
      <c r="BR142" s="32" t="s">
        <v>44</v>
      </c>
      <c r="BS142" s="33">
        <f>LARGE(CA138:CA141,3)/12</f>
        <v>3555.06021032772</v>
      </c>
      <c r="BT142" s="32" t="s">
        <v>45</v>
      </c>
      <c r="BU142" s="34">
        <f>LARGE(CA138:CA141,4)/12</f>
        <v>0</v>
      </c>
      <c r="BV142" s="35" t="s">
        <v>46</v>
      </c>
      <c r="BW142" s="36">
        <f>BO142+BQ142+BS142+BU142</f>
        <v>93200.0819050681</v>
      </c>
      <c r="BX142" s="35" t="s">
        <v>47</v>
      </c>
      <c r="BY142" s="35">
        <v>6.7</v>
      </c>
      <c r="BZ142" s="35"/>
      <c r="CA142" s="35" t="s">
        <v>48</v>
      </c>
      <c r="CB142" s="36">
        <f>BW142*BY142</f>
        <v>624440.548763956</v>
      </c>
      <c r="CH142" s="32" t="s">
        <v>42</v>
      </c>
      <c r="CI142" s="33">
        <f>LARGE(CU138:CU141,1)/1</f>
        <v>57847.678706561</v>
      </c>
      <c r="CJ142" s="32" t="s">
        <v>43</v>
      </c>
      <c r="CK142" s="33">
        <f>LARGE(CU138:CU141,2)/2</f>
        <v>24529.8163550487</v>
      </c>
      <c r="CL142" s="32" t="s">
        <v>44</v>
      </c>
      <c r="CM142" s="33">
        <f>LARGE(CU138:CU141,3)/12</f>
        <v>3800.23677655722</v>
      </c>
      <c r="CN142" s="32" t="s">
        <v>45</v>
      </c>
      <c r="CO142" s="34">
        <f>LARGE(CU138:CU141,4)/12</f>
        <v>0</v>
      </c>
      <c r="CP142" s="35" t="s">
        <v>46</v>
      </c>
      <c r="CQ142" s="36">
        <f>CI142+CK142+CM142+CO142</f>
        <v>86177.731838167</v>
      </c>
      <c r="CR142" s="35" t="s">
        <v>47</v>
      </c>
      <c r="CS142" s="35">
        <v>6.7</v>
      </c>
      <c r="CT142" s="35"/>
      <c r="CU142" s="35" t="s">
        <v>48</v>
      </c>
      <c r="CV142" s="36">
        <f>CQ142*CS142</f>
        <v>577390.803315719</v>
      </c>
      <c r="DB142" s="32" t="s">
        <v>42</v>
      </c>
      <c r="DC142" s="33">
        <f>LARGE(DO138:DO141,1)/1</f>
        <v>66903.5976307523</v>
      </c>
      <c r="DD142" s="32" t="s">
        <v>43</v>
      </c>
      <c r="DE142" s="33">
        <f>LARGE(DO138:DO141,2)/2</f>
        <v>28923.8393532805</v>
      </c>
      <c r="DF142" s="32" t="s">
        <v>44</v>
      </c>
      <c r="DG142" s="33">
        <f>LARGE(DO138:DO141,3)/12</f>
        <v>3800.23677655722</v>
      </c>
      <c r="DH142" s="32" t="s">
        <v>45</v>
      </c>
      <c r="DI142" s="34">
        <f>LARGE(DO138:DO141,4)/12</f>
        <v>0</v>
      </c>
      <c r="DJ142" s="35" t="s">
        <v>46</v>
      </c>
      <c r="DK142" s="36">
        <f>DC142+DE142+DG142+DI142</f>
        <v>99627.67376059</v>
      </c>
      <c r="DL142" s="35" t="s">
        <v>47</v>
      </c>
      <c r="DM142" s="35">
        <v>6.7</v>
      </c>
      <c r="DN142" s="35"/>
      <c r="DO142" s="35" t="s">
        <v>48</v>
      </c>
      <c r="DP142" s="36">
        <f>DK142*DM142</f>
        <v>667505.414195953</v>
      </c>
      <c r="DV142" s="32" t="s">
        <v>42</v>
      </c>
      <c r="DW142" s="33">
        <f>LARGE(EI138:EI141,1)/1</f>
        <v>91919.8789910399</v>
      </c>
      <c r="DX142" s="32" t="s">
        <v>43</v>
      </c>
      <c r="DY142" s="33">
        <f>LARGE(EI138:EI141,2)/2</f>
        <v>40578.4981024214</v>
      </c>
      <c r="DZ142" s="32" t="s">
        <v>44</v>
      </c>
      <c r="EA142" s="33">
        <f>LARGE(EI138:EI141,3)/12</f>
        <v>5412.64962332346</v>
      </c>
      <c r="EB142" s="32" t="s">
        <v>45</v>
      </c>
      <c r="EC142" s="34">
        <f>LARGE(EI138:EI141,4)/12</f>
        <v>0</v>
      </c>
      <c r="ED142" s="35" t="s">
        <v>46</v>
      </c>
      <c r="EE142" s="36">
        <f>DW142+DY142+EA142+EC142</f>
        <v>137911.026716785</v>
      </c>
      <c r="EF142" s="35" t="s">
        <v>47</v>
      </c>
      <c r="EG142" s="35">
        <v>6.7</v>
      </c>
      <c r="EH142" s="35"/>
      <c r="EI142" s="35" t="s">
        <v>48</v>
      </c>
      <c r="EJ142" s="36">
        <f>EE142*EG142</f>
        <v>924003.879002458</v>
      </c>
    </row>
    <row r="143" s="1" customFormat="1" customHeight="1" spans="1:140">
      <c r="F143" s="32"/>
      <c r="G143" s="33"/>
      <c r="H143" s="32"/>
      <c r="I143" s="33"/>
      <c r="J143" s="32"/>
      <c r="K143" s="33"/>
      <c r="L143" s="32"/>
      <c r="M143" s="34"/>
      <c r="N143" s="35"/>
      <c r="O143" s="36"/>
      <c r="P143" s="35"/>
      <c r="Q143" s="35"/>
      <c r="R143" s="35"/>
      <c r="S143" s="35"/>
      <c r="T143" s="36"/>
      <c r="U143" s="1"/>
      <c r="V143" s="1"/>
      <c r="W143" s="1"/>
      <c r="X143" s="1"/>
      <c r="Y143" s="1"/>
      <c r="Z143" s="32"/>
      <c r="AA143" s="33"/>
      <c r="AB143" s="32"/>
      <c r="AC143" s="33"/>
      <c r="AD143" s="32"/>
      <c r="AE143" s="33"/>
      <c r="AF143" s="32"/>
      <c r="AG143" s="34"/>
      <c r="AH143" s="35"/>
      <c r="AI143" s="36"/>
      <c r="AJ143" s="35"/>
      <c r="AK143" s="35"/>
      <c r="AL143" s="35"/>
      <c r="AM143" s="35"/>
      <c r="AN143" s="36"/>
      <c r="AO143" s="1"/>
      <c r="AP143" s="1"/>
      <c r="AQ143" s="1"/>
      <c r="AR143" s="1"/>
      <c r="AS143" s="1"/>
      <c r="AT143" s="32"/>
      <c r="AU143" s="33"/>
      <c r="AV143" s="32"/>
      <c r="AW143" s="33"/>
      <c r="AX143" s="32"/>
      <c r="AY143" s="33"/>
      <c r="AZ143" s="32"/>
      <c r="BA143" s="34"/>
      <c r="BB143" s="35"/>
      <c r="BC143" s="36"/>
      <c r="BD143" s="35"/>
      <c r="BE143" s="35"/>
      <c r="BF143" s="35"/>
      <c r="BG143" s="35"/>
      <c r="BH143" s="36"/>
      <c r="BI143" s="1"/>
      <c r="BJ143" s="1"/>
      <c r="BK143" s="1"/>
      <c r="BL143" s="1"/>
      <c r="BM143" s="1"/>
      <c r="BN143" s="32"/>
      <c r="BO143" s="33"/>
      <c r="BP143" s="32"/>
      <c r="BQ143" s="33"/>
      <c r="BR143" s="32"/>
      <c r="BS143" s="33"/>
      <c r="BT143" s="32"/>
      <c r="BU143" s="34"/>
      <c r="BV143" s="35"/>
      <c r="BW143" s="36"/>
      <c r="BX143" s="35"/>
      <c r="BY143" s="35"/>
      <c r="BZ143" s="35"/>
      <c r="CA143" s="35"/>
      <c r="CB143" s="36"/>
      <c r="CC143" s="1"/>
      <c r="CD143" s="1"/>
      <c r="CE143" s="1"/>
      <c r="CF143" s="1"/>
      <c r="CG143" s="1"/>
      <c r="CH143" s="32"/>
      <c r="CI143" s="33"/>
      <c r="CJ143" s="32"/>
      <c r="CK143" s="33"/>
      <c r="CL143" s="32"/>
      <c r="CM143" s="33"/>
      <c r="CN143" s="32"/>
      <c r="CO143" s="34"/>
      <c r="CP143" s="35"/>
      <c r="CQ143" s="36"/>
      <c r="CR143" s="35"/>
      <c r="CS143" s="35"/>
      <c r="CT143" s="35"/>
      <c r="CU143" s="35"/>
      <c r="CV143" s="36"/>
      <c r="CW143" s="1"/>
      <c r="CX143" s="1"/>
      <c r="CY143" s="1"/>
      <c r="CZ143" s="1"/>
      <c r="DA143" s="1"/>
      <c r="DB143" s="32"/>
      <c r="DC143" s="33"/>
      <c r="DD143" s="32"/>
      <c r="DE143" s="33"/>
      <c r="DF143" s="32"/>
      <c r="DG143" s="33"/>
      <c r="DH143" s="32"/>
      <c r="DI143" s="34"/>
      <c r="DJ143" s="35"/>
      <c r="DK143" s="36"/>
      <c r="DL143" s="35"/>
      <c r="DM143" s="35"/>
      <c r="DN143" s="35"/>
      <c r="DO143" s="35"/>
      <c r="DP143" s="36"/>
      <c r="DQ143" s="1"/>
      <c r="DR143" s="1"/>
      <c r="DS143" s="1"/>
      <c r="DT143" s="1"/>
      <c r="DU143" s="1"/>
      <c r="DV143" s="32"/>
      <c r="DW143" s="33"/>
      <c r="DX143" s="32"/>
      <c r="DY143" s="33"/>
      <c r="DZ143" s="32"/>
      <c r="EA143" s="33"/>
      <c r="EB143" s="32"/>
      <c r="EC143" s="34"/>
      <c r="ED143" s="35"/>
      <c r="EE143" s="36"/>
      <c r="EF143" s="35"/>
      <c r="EG143" s="35"/>
      <c r="EH143" s="35"/>
      <c r="EI143" s="35"/>
      <c r="EJ143" s="36"/>
    </row>
    <row r="144" s="1" customFormat="1" customHeight="1" spans="1:140">
      <c r="F144" s="3" t="s">
        <v>50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1"/>
      <c r="U144" s="1"/>
      <c r="V144" s="1"/>
      <c r="W144" s="1"/>
      <c r="X144" s="1"/>
      <c r="Y144" s="1"/>
      <c r="Z144" s="3" t="s">
        <v>50</v>
      </c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1"/>
      <c r="AO144" s="1"/>
      <c r="AP144" s="1"/>
      <c r="AQ144" s="1"/>
      <c r="AR144" s="1"/>
      <c r="AS144" s="1"/>
      <c r="AT144" s="3" t="s">
        <v>50</v>
      </c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1"/>
      <c r="BI144" s="1"/>
      <c r="BJ144" s="1"/>
      <c r="BK144" s="1"/>
      <c r="BL144" s="1"/>
      <c r="BM144" s="1"/>
      <c r="BN144" s="3" t="s">
        <v>50</v>
      </c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1"/>
      <c r="CC144" s="1"/>
      <c r="CD144" s="1"/>
      <c r="CE144" s="1"/>
      <c r="CF144" s="1"/>
      <c r="CG144" s="1"/>
      <c r="CH144" s="3" t="s">
        <v>50</v>
      </c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1"/>
      <c r="CW144" s="1"/>
      <c r="CX144" s="1"/>
      <c r="CY144" s="1"/>
      <c r="CZ144" s="1"/>
      <c r="DA144" s="1"/>
      <c r="DB144" s="3" t="s">
        <v>50</v>
      </c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1"/>
      <c r="DQ144" s="1"/>
      <c r="DR144" s="1"/>
      <c r="DS144" s="1"/>
      <c r="DT144" s="1"/>
      <c r="DU144" s="1"/>
      <c r="DV144" s="3" t="s">
        <v>50</v>
      </c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</row>
    <row r="145" s="1" customFormat="1" customHeight="1" spans="6:139">
      <c r="F145" s="4" t="s">
        <v>8</v>
      </c>
      <c r="G145" s="5"/>
      <c r="H145" s="5"/>
      <c r="I145" s="6"/>
      <c r="J145" s="7" t="s">
        <v>9</v>
      </c>
      <c r="K145" s="7"/>
      <c r="L145" s="7"/>
      <c r="M145" s="7"/>
      <c r="N145" s="8" t="s">
        <v>10</v>
      </c>
      <c r="O145" s="8"/>
      <c r="P145" s="8"/>
      <c r="Q145" s="9" t="s">
        <v>11</v>
      </c>
      <c r="R145" s="10" t="s">
        <v>12</v>
      </c>
      <c r="S145" s="10" t="s">
        <v>13</v>
      </c>
      <c r="Z145" s="4" t="s">
        <v>8</v>
      </c>
      <c r="AA145" s="5"/>
      <c r="AB145" s="5"/>
      <c r="AC145" s="6"/>
      <c r="AD145" s="7" t="s">
        <v>9</v>
      </c>
      <c r="AE145" s="7"/>
      <c r="AF145" s="7"/>
      <c r="AG145" s="7"/>
      <c r="AH145" s="8" t="s">
        <v>10</v>
      </c>
      <c r="AI145" s="8"/>
      <c r="AJ145" s="8"/>
      <c r="AK145" s="9" t="s">
        <v>11</v>
      </c>
      <c r="AL145" s="10" t="s">
        <v>12</v>
      </c>
      <c r="AM145" s="10" t="s">
        <v>13</v>
      </c>
      <c r="AT145" s="4" t="s">
        <v>8</v>
      </c>
      <c r="AU145" s="5"/>
      <c r="AV145" s="5"/>
      <c r="AW145" s="6"/>
      <c r="AX145" s="7" t="s">
        <v>9</v>
      </c>
      <c r="AY145" s="7"/>
      <c r="AZ145" s="7"/>
      <c r="BA145" s="7"/>
      <c r="BB145" s="8" t="s">
        <v>10</v>
      </c>
      <c r="BC145" s="8"/>
      <c r="BD145" s="8"/>
      <c r="BE145" s="9" t="s">
        <v>11</v>
      </c>
      <c r="BF145" s="10" t="s">
        <v>12</v>
      </c>
      <c r="BG145" s="10" t="s">
        <v>13</v>
      </c>
      <c r="BN145" s="4" t="s">
        <v>8</v>
      </c>
      <c r="BO145" s="5"/>
      <c r="BP145" s="5"/>
      <c r="BQ145" s="6"/>
      <c r="BR145" s="7" t="s">
        <v>9</v>
      </c>
      <c r="BS145" s="7"/>
      <c r="BT145" s="7"/>
      <c r="BU145" s="7"/>
      <c r="BV145" s="8" t="s">
        <v>10</v>
      </c>
      <c r="BW145" s="8"/>
      <c r="BX145" s="8"/>
      <c r="BY145" s="9" t="s">
        <v>11</v>
      </c>
      <c r="BZ145" s="10" t="s">
        <v>12</v>
      </c>
      <c r="CA145" s="10" t="s">
        <v>13</v>
      </c>
      <c r="CH145" s="4" t="s">
        <v>8</v>
      </c>
      <c r="CI145" s="5"/>
      <c r="CJ145" s="5"/>
      <c r="CK145" s="6"/>
      <c r="CL145" s="7" t="s">
        <v>9</v>
      </c>
      <c r="CM145" s="7"/>
      <c r="CN145" s="7"/>
      <c r="CO145" s="7"/>
      <c r="CP145" s="8" t="s">
        <v>10</v>
      </c>
      <c r="CQ145" s="8"/>
      <c r="CR145" s="8"/>
      <c r="CS145" s="9" t="s">
        <v>11</v>
      </c>
      <c r="CT145" s="10" t="s">
        <v>12</v>
      </c>
      <c r="CU145" s="10" t="s">
        <v>13</v>
      </c>
      <c r="DB145" s="4" t="s">
        <v>8</v>
      </c>
      <c r="DC145" s="5"/>
      <c r="DD145" s="5"/>
      <c r="DE145" s="6"/>
      <c r="DF145" s="7" t="s">
        <v>9</v>
      </c>
      <c r="DG145" s="7"/>
      <c r="DH145" s="7"/>
      <c r="DI145" s="7"/>
      <c r="DJ145" s="8" t="s">
        <v>10</v>
      </c>
      <c r="DK145" s="8"/>
      <c r="DL145" s="8"/>
      <c r="DM145" s="9" t="s">
        <v>11</v>
      </c>
      <c r="DN145" s="10" t="s">
        <v>12</v>
      </c>
      <c r="DO145" s="10" t="s">
        <v>13</v>
      </c>
      <c r="DV145" s="4" t="s">
        <v>8</v>
      </c>
      <c r="DW145" s="5"/>
      <c r="DX145" s="5"/>
      <c r="DY145" s="6"/>
      <c r="DZ145" s="7" t="s">
        <v>9</v>
      </c>
      <c r="EA145" s="7"/>
      <c r="EB145" s="7"/>
      <c r="EC145" s="7"/>
      <c r="ED145" s="8" t="s">
        <v>10</v>
      </c>
      <c r="EE145" s="8"/>
      <c r="EF145" s="8"/>
      <c r="EG145" s="9" t="s">
        <v>11</v>
      </c>
      <c r="EH145" s="10" t="s">
        <v>12</v>
      </c>
      <c r="EI145" s="10" t="s">
        <v>13</v>
      </c>
    </row>
    <row r="146" s="1" customFormat="1" customHeight="1" spans="6:139">
      <c r="F146" s="11" t="s">
        <v>19</v>
      </c>
      <c r="G146" s="11" t="s">
        <v>20</v>
      </c>
      <c r="H146" s="12" t="s">
        <v>21</v>
      </c>
      <c r="I146" s="13" t="s">
        <v>8</v>
      </c>
      <c r="J146" s="11" t="s">
        <v>22</v>
      </c>
      <c r="K146" s="11" t="s">
        <v>23</v>
      </c>
      <c r="L146" s="11" t="s">
        <v>24</v>
      </c>
      <c r="M146" s="7" t="s">
        <v>25</v>
      </c>
      <c r="N146" s="11" t="s">
        <v>26</v>
      </c>
      <c r="O146" s="11" t="s">
        <v>27</v>
      </c>
      <c r="P146" s="8" t="s">
        <v>28</v>
      </c>
      <c r="Q146" s="9" t="s">
        <v>29</v>
      </c>
      <c r="R146" s="14"/>
      <c r="S146" s="14"/>
      <c r="T146" s="1"/>
      <c r="U146" s="1"/>
      <c r="V146" s="1"/>
      <c r="W146" s="1"/>
      <c r="X146" s="1"/>
      <c r="Y146" s="1"/>
      <c r="Z146" s="11" t="s">
        <v>19</v>
      </c>
      <c r="AA146" s="11" t="s">
        <v>20</v>
      </c>
      <c r="AB146" s="12" t="s">
        <v>21</v>
      </c>
      <c r="AC146" s="13" t="s">
        <v>8</v>
      </c>
      <c r="AD146" s="11" t="s">
        <v>22</v>
      </c>
      <c r="AE146" s="11" t="s">
        <v>23</v>
      </c>
      <c r="AF146" s="11" t="s">
        <v>24</v>
      </c>
      <c r="AG146" s="7" t="s">
        <v>25</v>
      </c>
      <c r="AH146" s="11" t="s">
        <v>26</v>
      </c>
      <c r="AI146" s="11" t="s">
        <v>27</v>
      </c>
      <c r="AJ146" s="8" t="s">
        <v>28</v>
      </c>
      <c r="AK146" s="9" t="s">
        <v>29</v>
      </c>
      <c r="AL146" s="14"/>
      <c r="AM146" s="14"/>
      <c r="AN146" s="1"/>
      <c r="AO146" s="1"/>
      <c r="AP146" s="1"/>
      <c r="AQ146" s="1"/>
      <c r="AR146" s="1"/>
      <c r="AS146" s="1"/>
      <c r="AT146" s="11" t="s">
        <v>19</v>
      </c>
      <c r="AU146" s="11" t="s">
        <v>20</v>
      </c>
      <c r="AV146" s="12" t="s">
        <v>21</v>
      </c>
      <c r="AW146" s="13" t="s">
        <v>8</v>
      </c>
      <c r="AX146" s="11" t="s">
        <v>22</v>
      </c>
      <c r="AY146" s="11" t="s">
        <v>23</v>
      </c>
      <c r="AZ146" s="11" t="s">
        <v>24</v>
      </c>
      <c r="BA146" s="7" t="s">
        <v>25</v>
      </c>
      <c r="BB146" s="11" t="s">
        <v>26</v>
      </c>
      <c r="BC146" s="11" t="s">
        <v>27</v>
      </c>
      <c r="BD146" s="8" t="s">
        <v>28</v>
      </c>
      <c r="BE146" s="9" t="s">
        <v>29</v>
      </c>
      <c r="BF146" s="14"/>
      <c r="BG146" s="14"/>
      <c r="BH146" s="1"/>
      <c r="BI146" s="1"/>
      <c r="BJ146" s="1"/>
      <c r="BK146" s="1"/>
      <c r="BL146" s="1"/>
      <c r="BM146" s="1"/>
      <c r="BN146" s="11" t="s">
        <v>19</v>
      </c>
      <c r="BO146" s="11" t="s">
        <v>20</v>
      </c>
      <c r="BP146" s="12" t="s">
        <v>21</v>
      </c>
      <c r="BQ146" s="13" t="s">
        <v>8</v>
      </c>
      <c r="BR146" s="11" t="s">
        <v>22</v>
      </c>
      <c r="BS146" s="11" t="s">
        <v>23</v>
      </c>
      <c r="BT146" s="11" t="s">
        <v>24</v>
      </c>
      <c r="BU146" s="7" t="s">
        <v>25</v>
      </c>
      <c r="BV146" s="11" t="s">
        <v>26</v>
      </c>
      <c r="BW146" s="11" t="s">
        <v>27</v>
      </c>
      <c r="BX146" s="8" t="s">
        <v>28</v>
      </c>
      <c r="BY146" s="9" t="s">
        <v>29</v>
      </c>
      <c r="BZ146" s="14"/>
      <c r="CA146" s="14"/>
      <c r="CB146" s="1"/>
      <c r="CC146" s="1"/>
      <c r="CD146" s="1"/>
      <c r="CE146" s="1"/>
      <c r="CF146" s="1"/>
      <c r="CG146" s="1"/>
      <c r="CH146" s="11" t="s">
        <v>19</v>
      </c>
      <c r="CI146" s="11" t="s">
        <v>20</v>
      </c>
      <c r="CJ146" s="12" t="s">
        <v>21</v>
      </c>
      <c r="CK146" s="13" t="s">
        <v>8</v>
      </c>
      <c r="CL146" s="11" t="s">
        <v>22</v>
      </c>
      <c r="CM146" s="11" t="s">
        <v>23</v>
      </c>
      <c r="CN146" s="11" t="s">
        <v>24</v>
      </c>
      <c r="CO146" s="7" t="s">
        <v>25</v>
      </c>
      <c r="CP146" s="11" t="s">
        <v>26</v>
      </c>
      <c r="CQ146" s="11" t="s">
        <v>27</v>
      </c>
      <c r="CR146" s="8" t="s">
        <v>28</v>
      </c>
      <c r="CS146" s="9" t="s">
        <v>29</v>
      </c>
      <c r="CT146" s="14"/>
      <c r="CU146" s="14"/>
      <c r="CV146" s="1"/>
      <c r="CW146" s="1"/>
      <c r="CX146" s="1"/>
      <c r="CY146" s="1"/>
      <c r="CZ146" s="1"/>
      <c r="DA146" s="1"/>
      <c r="DB146" s="11" t="s">
        <v>19</v>
      </c>
      <c r="DC146" s="11" t="s">
        <v>20</v>
      </c>
      <c r="DD146" s="12" t="s">
        <v>21</v>
      </c>
      <c r="DE146" s="13" t="s">
        <v>8</v>
      </c>
      <c r="DF146" s="11" t="s">
        <v>22</v>
      </c>
      <c r="DG146" s="11" t="s">
        <v>23</v>
      </c>
      <c r="DH146" s="11" t="s">
        <v>24</v>
      </c>
      <c r="DI146" s="7" t="s">
        <v>25</v>
      </c>
      <c r="DJ146" s="11" t="s">
        <v>26</v>
      </c>
      <c r="DK146" s="11" t="s">
        <v>27</v>
      </c>
      <c r="DL146" s="8" t="s">
        <v>28</v>
      </c>
      <c r="DM146" s="9" t="s">
        <v>29</v>
      </c>
      <c r="DN146" s="14"/>
      <c r="DO146" s="14"/>
      <c r="DP146" s="1"/>
      <c r="DQ146" s="1"/>
      <c r="DR146" s="1"/>
      <c r="DS146" s="1"/>
      <c r="DT146" s="1"/>
      <c r="DU146" s="1"/>
      <c r="DV146" s="11" t="s">
        <v>19</v>
      </c>
      <c r="DW146" s="11" t="s">
        <v>20</v>
      </c>
      <c r="DX146" s="12" t="s">
        <v>21</v>
      </c>
      <c r="DY146" s="13" t="s">
        <v>8</v>
      </c>
      <c r="DZ146" s="11" t="s">
        <v>22</v>
      </c>
      <c r="EA146" s="11" t="s">
        <v>23</v>
      </c>
      <c r="EB146" s="11" t="s">
        <v>24</v>
      </c>
      <c r="EC146" s="7" t="s">
        <v>25</v>
      </c>
      <c r="ED146" s="11" t="s">
        <v>26</v>
      </c>
      <c r="EE146" s="11" t="s">
        <v>27</v>
      </c>
      <c r="EF146" s="8" t="s">
        <v>28</v>
      </c>
      <c r="EG146" s="9" t="s">
        <v>29</v>
      </c>
      <c r="EH146" s="14"/>
      <c r="EI146" s="14"/>
    </row>
    <row r="147" s="1" customFormat="1" customHeight="1" spans="6:139">
      <c r="F147" s="11">
        <v>2171</v>
      </c>
      <c r="G147" s="11">
        <v>0.65</v>
      </c>
      <c r="H147" s="12">
        <v>1.35</v>
      </c>
      <c r="I147" s="13">
        <f t="shared" ref="I147:I155" si="324">F147*G147*H147</f>
        <v>1905.0525</v>
      </c>
      <c r="J147" s="11">
        <v>3</v>
      </c>
      <c r="K147" s="11">
        <v>440</v>
      </c>
      <c r="L147" s="11">
        <v>1.33</v>
      </c>
      <c r="M147" s="16">
        <f t="shared" ref="M147:M155" si="325">1+6*K147/(K147+2000)+L147</f>
        <v>3.41196721311475</v>
      </c>
      <c r="N147" s="11">
        <v>0.97</v>
      </c>
      <c r="O147" s="11">
        <v>2.11</v>
      </c>
      <c r="P147" s="8">
        <f t="shared" ref="P147:P155" si="326">1+N147*O147</f>
        <v>3.0467</v>
      </c>
      <c r="Q147" s="9">
        <v>1.15</v>
      </c>
      <c r="R147" s="17">
        <v>1</v>
      </c>
      <c r="S147" s="18">
        <f t="shared" ref="S147:S155" si="327">I147*J147*Q147*P147*M147*R147</f>
        <v>68322.002267933</v>
      </c>
      <c r="Z147" s="11">
        <v>2171</v>
      </c>
      <c r="AA147" s="11">
        <v>0.65</v>
      </c>
      <c r="AB147" s="12">
        <v>1.35</v>
      </c>
      <c r="AC147" s="13">
        <f t="shared" ref="AC147:AC155" si="328">Z147*AA147*AB147</f>
        <v>1905.0525</v>
      </c>
      <c r="AD147" s="11">
        <v>3</v>
      </c>
      <c r="AE147" s="11">
        <v>440</v>
      </c>
      <c r="AF147" s="11">
        <v>1.33</v>
      </c>
      <c r="AG147" s="16">
        <f t="shared" ref="AG147:AG155" si="329">1+6*AE147/(AE147+2000)+AF147</f>
        <v>3.41196721311475</v>
      </c>
      <c r="AH147" s="11">
        <v>0.97</v>
      </c>
      <c r="AI147" s="11">
        <v>2.11</v>
      </c>
      <c r="AJ147" s="8">
        <f t="shared" ref="AJ147:AJ155" si="330">1+AH147*AI147</f>
        <v>3.0467</v>
      </c>
      <c r="AK147" s="9">
        <v>1.15</v>
      </c>
      <c r="AL147" s="17">
        <v>1</v>
      </c>
      <c r="AM147" s="18">
        <f t="shared" ref="AM147:AM155" si="331">AC147*AD147*AK147*AJ147*AG147*AL147</f>
        <v>68322.002267933</v>
      </c>
      <c r="AT147" s="11">
        <v>2171</v>
      </c>
      <c r="AU147" s="11">
        <v>0.65</v>
      </c>
      <c r="AV147" s="12">
        <v>1.35</v>
      </c>
      <c r="AW147" s="13">
        <f t="shared" ref="AW147:AW155" si="332">AT147*AU147*AV147</f>
        <v>1905.0525</v>
      </c>
      <c r="AX147" s="11">
        <v>3</v>
      </c>
      <c r="AY147" s="11">
        <v>440</v>
      </c>
      <c r="AZ147" s="11">
        <v>1.33</v>
      </c>
      <c r="BA147" s="16">
        <f t="shared" ref="BA147:BA155" si="333">1+6*AY147/(AY147+2000)+AZ147</f>
        <v>3.41196721311475</v>
      </c>
      <c r="BB147" s="11">
        <v>0.97</v>
      </c>
      <c r="BC147" s="11">
        <v>2.11</v>
      </c>
      <c r="BD147" s="8">
        <f t="shared" ref="BD147:BD155" si="334">1+BB147*BC147</f>
        <v>3.0467</v>
      </c>
      <c r="BE147" s="9">
        <v>1.15</v>
      </c>
      <c r="BF147" s="17">
        <v>1.015</v>
      </c>
      <c r="BG147" s="18">
        <f t="shared" ref="BG147:BG155" si="335">AW147*AX147*BE147*BD147*BA147*BF147</f>
        <v>69346.8323019519</v>
      </c>
      <c r="BN147" s="11">
        <v>2171</v>
      </c>
      <c r="BO147" s="11">
        <v>0.65</v>
      </c>
      <c r="BP147" s="12">
        <v>1.35</v>
      </c>
      <c r="BQ147" s="13">
        <f t="shared" ref="BQ147:BQ155" si="336">BN147*BO147*BP147</f>
        <v>1905.0525</v>
      </c>
      <c r="BR147" s="11">
        <v>3</v>
      </c>
      <c r="BS147" s="11">
        <v>440</v>
      </c>
      <c r="BT147" s="11">
        <v>1.33</v>
      </c>
      <c r="BU147" s="16">
        <f t="shared" ref="BU147:BU155" si="337">1+6*BS147/(BS147+2000)+BT147</f>
        <v>3.41196721311475</v>
      </c>
      <c r="BV147" s="11">
        <v>0.97</v>
      </c>
      <c r="BW147" s="11">
        <v>2.11</v>
      </c>
      <c r="BX147" s="8">
        <f t="shared" ref="BX147:BX155" si="338">1+BV147*BW147</f>
        <v>3.0467</v>
      </c>
      <c r="BY147" s="9">
        <v>1.15</v>
      </c>
      <c r="BZ147" s="17">
        <v>1.015</v>
      </c>
      <c r="CA147" s="18">
        <f t="shared" ref="CA147:CA155" si="339">BQ147*BR147*BY147*BX147*BU147*BZ147</f>
        <v>69346.8323019519</v>
      </c>
      <c r="CH147" s="11">
        <v>2171</v>
      </c>
      <c r="CI147" s="11">
        <v>0.65</v>
      </c>
      <c r="CJ147" s="12">
        <v>1.35</v>
      </c>
      <c r="CK147" s="13">
        <f t="shared" ref="CK147:CK155" si="340">CH147*CI147*CJ147</f>
        <v>1905.0525</v>
      </c>
      <c r="CL147" s="11">
        <v>3</v>
      </c>
      <c r="CM147" s="11">
        <v>440</v>
      </c>
      <c r="CN147" s="11">
        <v>1.33</v>
      </c>
      <c r="CO147" s="16">
        <f t="shared" ref="CO147:CO155" si="341">1+6*CM147/(CM147+2000)+CN147</f>
        <v>3.41196721311475</v>
      </c>
      <c r="CP147" s="11">
        <v>0.97</v>
      </c>
      <c r="CQ147" s="11">
        <v>2.11</v>
      </c>
      <c r="CR147" s="8">
        <f t="shared" ref="CR147:CR155" si="342">1+CP147*CQ147</f>
        <v>3.0467</v>
      </c>
      <c r="CS147" s="9">
        <v>1.15</v>
      </c>
      <c r="CT147" s="17">
        <v>1.085</v>
      </c>
      <c r="CU147" s="18">
        <f t="shared" ref="CU147:CU155" si="343">CK147*CL147*CS147*CR147*CO147*CT147</f>
        <v>74129.3724607073</v>
      </c>
      <c r="DB147" s="11">
        <v>2171</v>
      </c>
      <c r="DC147" s="11">
        <v>0.65</v>
      </c>
      <c r="DD147" s="12">
        <v>1.35</v>
      </c>
      <c r="DE147" s="13">
        <f t="shared" ref="DE147:DE155" si="344">DB147*DC147*DD147</f>
        <v>1905.0525</v>
      </c>
      <c r="DF147" s="11">
        <v>3</v>
      </c>
      <c r="DG147" s="11">
        <v>440</v>
      </c>
      <c r="DH147" s="11">
        <v>1.33</v>
      </c>
      <c r="DI147" s="16">
        <f t="shared" ref="DI147:DI155" si="345">1+6*DG147/(DG147+2000)+DH147</f>
        <v>3.41196721311475</v>
      </c>
      <c r="DJ147" s="11">
        <v>0.97</v>
      </c>
      <c r="DK147" s="11">
        <v>2.11</v>
      </c>
      <c r="DL147" s="8">
        <f t="shared" ref="DL147:DL155" si="346">1+DJ147*DK147</f>
        <v>3.0467</v>
      </c>
      <c r="DM147" s="9">
        <v>1.15</v>
      </c>
      <c r="DN147" s="17">
        <v>1.085</v>
      </c>
      <c r="DO147" s="18">
        <f t="shared" ref="DO147:DO155" si="347">DE147*DF147*DM147*DL147*DI147*DN147</f>
        <v>74129.3724607073</v>
      </c>
      <c r="DV147" s="11">
        <v>2171</v>
      </c>
      <c r="DW147" s="11">
        <v>0.65</v>
      </c>
      <c r="DX147" s="12">
        <v>1.35</v>
      </c>
      <c r="DY147" s="13">
        <f t="shared" ref="DY147:DY155" si="348">DV147*DW147*DX147</f>
        <v>1905.0525</v>
      </c>
      <c r="DZ147" s="11">
        <v>3</v>
      </c>
      <c r="EA147" s="11">
        <v>440</v>
      </c>
      <c r="EB147" s="11">
        <v>1.42</v>
      </c>
      <c r="EC147" s="16">
        <f t="shared" ref="EC147:EC155" si="349">1+6*EA147/(EA147+2000)+EB147</f>
        <v>3.50196721311475</v>
      </c>
      <c r="ED147" s="11">
        <v>0.97</v>
      </c>
      <c r="EE147" s="11">
        <v>2.91</v>
      </c>
      <c r="EF147" s="8">
        <f t="shared" ref="EF147:EF155" si="350">1+ED147*EE147</f>
        <v>3.8227</v>
      </c>
      <c r="EG147" s="9">
        <v>1.15</v>
      </c>
      <c r="EH147" s="17">
        <v>1.2</v>
      </c>
      <c r="EI147" s="18">
        <f t="shared" ref="EI147:EI155" si="351">DY147*DZ147*EG147*EF147*EC147*EH147</f>
        <v>105581.926474104</v>
      </c>
    </row>
    <row r="148" s="1" customFormat="1" customHeight="1" spans="6:139">
      <c r="F148" s="11">
        <v>2171</v>
      </c>
      <c r="G148" s="11">
        <v>0.65</v>
      </c>
      <c r="H148" s="12">
        <v>1.35</v>
      </c>
      <c r="I148" s="13">
        <f t="shared" si="324"/>
        <v>1905.0525</v>
      </c>
      <c r="J148" s="11">
        <v>3</v>
      </c>
      <c r="K148" s="11">
        <v>440</v>
      </c>
      <c r="L148" s="11">
        <v>1.33</v>
      </c>
      <c r="M148" s="16">
        <f t="shared" si="325"/>
        <v>3.41196721311475</v>
      </c>
      <c r="N148" s="11">
        <v>0.97</v>
      </c>
      <c r="O148" s="11">
        <v>2.11</v>
      </c>
      <c r="P148" s="8">
        <f t="shared" si="326"/>
        <v>3.0467</v>
      </c>
      <c r="Q148" s="9">
        <v>1.15</v>
      </c>
      <c r="R148" s="17">
        <v>1</v>
      </c>
      <c r="S148" s="18">
        <f t="shared" si="327"/>
        <v>68322.002267933</v>
      </c>
      <c r="Z148" s="11">
        <v>2171</v>
      </c>
      <c r="AA148" s="11">
        <v>0.65</v>
      </c>
      <c r="AB148" s="12">
        <v>1.35</v>
      </c>
      <c r="AC148" s="13">
        <f t="shared" si="328"/>
        <v>1905.0525</v>
      </c>
      <c r="AD148" s="11">
        <v>3</v>
      </c>
      <c r="AE148" s="11">
        <v>440</v>
      </c>
      <c r="AF148" s="11">
        <v>1.33</v>
      </c>
      <c r="AG148" s="16">
        <f t="shared" si="329"/>
        <v>3.41196721311475</v>
      </c>
      <c r="AH148" s="11">
        <v>0.97</v>
      </c>
      <c r="AI148" s="11">
        <v>2.11</v>
      </c>
      <c r="AJ148" s="8">
        <f t="shared" si="330"/>
        <v>3.0467</v>
      </c>
      <c r="AK148" s="9">
        <v>1.15</v>
      </c>
      <c r="AL148" s="17">
        <v>1</v>
      </c>
      <c r="AM148" s="18">
        <f t="shared" si="331"/>
        <v>68322.002267933</v>
      </c>
      <c r="AT148" s="11">
        <v>2171</v>
      </c>
      <c r="AU148" s="11">
        <v>0.65</v>
      </c>
      <c r="AV148" s="12">
        <v>1.35</v>
      </c>
      <c r="AW148" s="13">
        <f t="shared" si="332"/>
        <v>1905.0525</v>
      </c>
      <c r="AX148" s="11">
        <v>3</v>
      </c>
      <c r="AY148" s="11">
        <v>440</v>
      </c>
      <c r="AZ148" s="11">
        <v>1.33</v>
      </c>
      <c r="BA148" s="16">
        <f t="shared" si="333"/>
        <v>3.41196721311475</v>
      </c>
      <c r="BB148" s="11">
        <v>0.97</v>
      </c>
      <c r="BC148" s="11">
        <v>2.11</v>
      </c>
      <c r="BD148" s="8">
        <f t="shared" si="334"/>
        <v>3.0467</v>
      </c>
      <c r="BE148" s="9">
        <v>1.15</v>
      </c>
      <c r="BF148" s="17">
        <v>1.015</v>
      </c>
      <c r="BG148" s="18">
        <f t="shared" si="335"/>
        <v>69346.8323019519</v>
      </c>
      <c r="BN148" s="11">
        <v>2171</v>
      </c>
      <c r="BO148" s="11">
        <v>0.65</v>
      </c>
      <c r="BP148" s="12">
        <v>1.35</v>
      </c>
      <c r="BQ148" s="13">
        <f t="shared" si="336"/>
        <v>1905.0525</v>
      </c>
      <c r="BR148" s="11">
        <v>3</v>
      </c>
      <c r="BS148" s="11">
        <v>440</v>
      </c>
      <c r="BT148" s="11">
        <v>1.33</v>
      </c>
      <c r="BU148" s="16">
        <f t="shared" si="337"/>
        <v>3.41196721311475</v>
      </c>
      <c r="BV148" s="11">
        <v>0.97</v>
      </c>
      <c r="BW148" s="11">
        <v>2.11</v>
      </c>
      <c r="BX148" s="8">
        <f t="shared" si="338"/>
        <v>3.0467</v>
      </c>
      <c r="BY148" s="9">
        <v>1.15</v>
      </c>
      <c r="BZ148" s="17">
        <v>1.015</v>
      </c>
      <c r="CA148" s="18">
        <f t="shared" si="339"/>
        <v>69346.8323019519</v>
      </c>
      <c r="CH148" s="11">
        <v>2171</v>
      </c>
      <c r="CI148" s="11">
        <v>0.65</v>
      </c>
      <c r="CJ148" s="12">
        <v>1.35</v>
      </c>
      <c r="CK148" s="13">
        <f t="shared" si="340"/>
        <v>1905.0525</v>
      </c>
      <c r="CL148" s="11">
        <v>3</v>
      </c>
      <c r="CM148" s="11">
        <v>440</v>
      </c>
      <c r="CN148" s="11">
        <v>1.33</v>
      </c>
      <c r="CO148" s="16">
        <f t="shared" si="341"/>
        <v>3.41196721311475</v>
      </c>
      <c r="CP148" s="11">
        <v>0.97</v>
      </c>
      <c r="CQ148" s="11">
        <v>2.11</v>
      </c>
      <c r="CR148" s="8">
        <f t="shared" si="342"/>
        <v>3.0467</v>
      </c>
      <c r="CS148" s="9">
        <v>1.15</v>
      </c>
      <c r="CT148" s="17">
        <v>1.085</v>
      </c>
      <c r="CU148" s="18">
        <f t="shared" si="343"/>
        <v>74129.3724607073</v>
      </c>
      <c r="DB148" s="11">
        <v>2171</v>
      </c>
      <c r="DC148" s="11">
        <v>0.65</v>
      </c>
      <c r="DD148" s="12">
        <v>1.35</v>
      </c>
      <c r="DE148" s="13">
        <f t="shared" si="344"/>
        <v>1905.0525</v>
      </c>
      <c r="DF148" s="11">
        <v>3</v>
      </c>
      <c r="DG148" s="11">
        <v>440</v>
      </c>
      <c r="DH148" s="11">
        <v>1.33</v>
      </c>
      <c r="DI148" s="16">
        <f t="shared" si="345"/>
        <v>3.41196721311475</v>
      </c>
      <c r="DJ148" s="11">
        <v>0.97</v>
      </c>
      <c r="DK148" s="11">
        <v>2.11</v>
      </c>
      <c r="DL148" s="8">
        <f t="shared" si="346"/>
        <v>3.0467</v>
      </c>
      <c r="DM148" s="9">
        <v>1.15</v>
      </c>
      <c r="DN148" s="17">
        <v>1.085</v>
      </c>
      <c r="DO148" s="18">
        <f t="shared" si="347"/>
        <v>74129.3724607073</v>
      </c>
      <c r="DV148" s="11">
        <v>2171</v>
      </c>
      <c r="DW148" s="11">
        <v>0.65</v>
      </c>
      <c r="DX148" s="12">
        <v>1.35</v>
      </c>
      <c r="DY148" s="13">
        <f t="shared" si="348"/>
        <v>1905.0525</v>
      </c>
      <c r="DZ148" s="11">
        <v>3</v>
      </c>
      <c r="EA148" s="11">
        <v>440</v>
      </c>
      <c r="EB148" s="11">
        <v>1.42</v>
      </c>
      <c r="EC148" s="16">
        <f t="shared" si="349"/>
        <v>3.50196721311475</v>
      </c>
      <c r="ED148" s="11">
        <v>0.97</v>
      </c>
      <c r="EE148" s="11">
        <v>2.91</v>
      </c>
      <c r="EF148" s="8">
        <f t="shared" si="350"/>
        <v>3.8227</v>
      </c>
      <c r="EG148" s="9">
        <v>1.15</v>
      </c>
      <c r="EH148" s="17">
        <v>1.2</v>
      </c>
      <c r="EI148" s="18">
        <f t="shared" si="351"/>
        <v>105581.926474104</v>
      </c>
    </row>
    <row r="149" s="1" customFormat="1" customHeight="1" spans="6:139">
      <c r="F149" s="11">
        <v>2171</v>
      </c>
      <c r="G149" s="11">
        <v>0.65</v>
      </c>
      <c r="H149" s="12">
        <v>1.35</v>
      </c>
      <c r="I149" s="13">
        <f t="shared" si="324"/>
        <v>1905.0525</v>
      </c>
      <c r="J149" s="11">
        <v>3</v>
      </c>
      <c r="K149" s="11">
        <v>440</v>
      </c>
      <c r="L149" s="11">
        <v>1.33</v>
      </c>
      <c r="M149" s="16">
        <f t="shared" si="325"/>
        <v>3.41196721311475</v>
      </c>
      <c r="N149" s="11">
        <v>0.97</v>
      </c>
      <c r="O149" s="11">
        <v>2.11</v>
      </c>
      <c r="P149" s="8">
        <f t="shared" si="326"/>
        <v>3.0467</v>
      </c>
      <c r="Q149" s="9">
        <v>1.15</v>
      </c>
      <c r="R149" s="17">
        <v>1</v>
      </c>
      <c r="S149" s="18">
        <f t="shared" si="327"/>
        <v>68322.002267933</v>
      </c>
      <c r="Z149" s="11">
        <v>2171</v>
      </c>
      <c r="AA149" s="11">
        <v>0.65</v>
      </c>
      <c r="AB149" s="12">
        <v>1.35</v>
      </c>
      <c r="AC149" s="13">
        <f t="shared" si="328"/>
        <v>1905.0525</v>
      </c>
      <c r="AD149" s="11">
        <v>3</v>
      </c>
      <c r="AE149" s="11">
        <v>440</v>
      </c>
      <c r="AF149" s="11">
        <v>1.33</v>
      </c>
      <c r="AG149" s="16">
        <f t="shared" si="329"/>
        <v>3.41196721311475</v>
      </c>
      <c r="AH149" s="11">
        <v>0.97</v>
      </c>
      <c r="AI149" s="11">
        <v>2.11</v>
      </c>
      <c r="AJ149" s="8">
        <f t="shared" si="330"/>
        <v>3.0467</v>
      </c>
      <c r="AK149" s="9">
        <v>1.15</v>
      </c>
      <c r="AL149" s="17">
        <v>1</v>
      </c>
      <c r="AM149" s="18">
        <f t="shared" si="331"/>
        <v>68322.002267933</v>
      </c>
      <c r="AT149" s="11">
        <v>2171</v>
      </c>
      <c r="AU149" s="11">
        <v>0.65</v>
      </c>
      <c r="AV149" s="12">
        <v>1.35</v>
      </c>
      <c r="AW149" s="13">
        <f t="shared" si="332"/>
        <v>1905.0525</v>
      </c>
      <c r="AX149" s="11">
        <v>3</v>
      </c>
      <c r="AY149" s="11">
        <v>440</v>
      </c>
      <c r="AZ149" s="11">
        <v>1.33</v>
      </c>
      <c r="BA149" s="16">
        <f t="shared" si="333"/>
        <v>3.41196721311475</v>
      </c>
      <c r="BB149" s="11">
        <v>0.97</v>
      </c>
      <c r="BC149" s="11">
        <v>2.11</v>
      </c>
      <c r="BD149" s="8">
        <f t="shared" si="334"/>
        <v>3.0467</v>
      </c>
      <c r="BE149" s="9">
        <v>1.15</v>
      </c>
      <c r="BF149" s="17">
        <v>1.015</v>
      </c>
      <c r="BG149" s="18">
        <f t="shared" si="335"/>
        <v>69346.8323019519</v>
      </c>
      <c r="BN149" s="11">
        <v>2171</v>
      </c>
      <c r="BO149" s="11">
        <v>0.65</v>
      </c>
      <c r="BP149" s="12">
        <v>1.35</v>
      </c>
      <c r="BQ149" s="13">
        <f t="shared" si="336"/>
        <v>1905.0525</v>
      </c>
      <c r="BR149" s="11">
        <v>3</v>
      </c>
      <c r="BS149" s="11">
        <v>440</v>
      </c>
      <c r="BT149" s="11">
        <v>1.33</v>
      </c>
      <c r="BU149" s="16">
        <f t="shared" si="337"/>
        <v>3.41196721311475</v>
      </c>
      <c r="BV149" s="11">
        <v>0.97</v>
      </c>
      <c r="BW149" s="11">
        <v>2.11</v>
      </c>
      <c r="BX149" s="8">
        <f t="shared" si="338"/>
        <v>3.0467</v>
      </c>
      <c r="BY149" s="9">
        <v>1.15</v>
      </c>
      <c r="BZ149" s="17">
        <v>1.015</v>
      </c>
      <c r="CA149" s="18">
        <f t="shared" si="339"/>
        <v>69346.8323019519</v>
      </c>
      <c r="CH149" s="11">
        <v>2171</v>
      </c>
      <c r="CI149" s="11">
        <v>0.65</v>
      </c>
      <c r="CJ149" s="12">
        <v>1.35</v>
      </c>
      <c r="CK149" s="13">
        <f t="shared" si="340"/>
        <v>1905.0525</v>
      </c>
      <c r="CL149" s="11">
        <v>3</v>
      </c>
      <c r="CM149" s="11">
        <v>440</v>
      </c>
      <c r="CN149" s="11">
        <v>1.33</v>
      </c>
      <c r="CO149" s="16">
        <f t="shared" si="341"/>
        <v>3.41196721311475</v>
      </c>
      <c r="CP149" s="11">
        <v>0.97</v>
      </c>
      <c r="CQ149" s="11">
        <v>2.11</v>
      </c>
      <c r="CR149" s="8">
        <f t="shared" si="342"/>
        <v>3.0467</v>
      </c>
      <c r="CS149" s="9">
        <v>1.15</v>
      </c>
      <c r="CT149" s="17">
        <v>1.085</v>
      </c>
      <c r="CU149" s="18">
        <f t="shared" si="343"/>
        <v>74129.3724607073</v>
      </c>
      <c r="DB149" s="11">
        <v>2171</v>
      </c>
      <c r="DC149" s="11">
        <v>0.65</v>
      </c>
      <c r="DD149" s="12">
        <v>1.35</v>
      </c>
      <c r="DE149" s="13">
        <f t="shared" si="344"/>
        <v>1905.0525</v>
      </c>
      <c r="DF149" s="11">
        <v>3</v>
      </c>
      <c r="DG149" s="11">
        <v>440</v>
      </c>
      <c r="DH149" s="11">
        <v>1.33</v>
      </c>
      <c r="DI149" s="16">
        <f t="shared" si="345"/>
        <v>3.41196721311475</v>
      </c>
      <c r="DJ149" s="11">
        <v>0.97</v>
      </c>
      <c r="DK149" s="11">
        <v>2.11</v>
      </c>
      <c r="DL149" s="8">
        <f t="shared" si="346"/>
        <v>3.0467</v>
      </c>
      <c r="DM149" s="9">
        <v>1.15</v>
      </c>
      <c r="DN149" s="17">
        <v>1.085</v>
      </c>
      <c r="DO149" s="18">
        <f t="shared" si="347"/>
        <v>74129.3724607073</v>
      </c>
      <c r="DV149" s="11">
        <v>2171</v>
      </c>
      <c r="DW149" s="11">
        <v>0.65</v>
      </c>
      <c r="DX149" s="12">
        <v>1.35</v>
      </c>
      <c r="DY149" s="13">
        <f t="shared" si="348"/>
        <v>1905.0525</v>
      </c>
      <c r="DZ149" s="11">
        <v>3</v>
      </c>
      <c r="EA149" s="11">
        <v>440</v>
      </c>
      <c r="EB149" s="11">
        <v>1.42</v>
      </c>
      <c r="EC149" s="16">
        <f t="shared" si="349"/>
        <v>3.50196721311475</v>
      </c>
      <c r="ED149" s="11">
        <v>0.97</v>
      </c>
      <c r="EE149" s="11">
        <v>2.91</v>
      </c>
      <c r="EF149" s="8">
        <f t="shared" si="350"/>
        <v>3.8227</v>
      </c>
      <c r="EG149" s="9">
        <v>1.15</v>
      </c>
      <c r="EH149" s="17">
        <v>1.2</v>
      </c>
      <c r="EI149" s="18">
        <f t="shared" si="351"/>
        <v>105581.926474104</v>
      </c>
    </row>
    <row r="150" s="1" customFormat="1" customHeight="1" spans="6:139">
      <c r="F150" s="11">
        <v>2171</v>
      </c>
      <c r="G150" s="11">
        <v>0.65</v>
      </c>
      <c r="H150" s="12">
        <v>1.35</v>
      </c>
      <c r="I150" s="13">
        <f t="shared" si="324"/>
        <v>1905.0525</v>
      </c>
      <c r="J150" s="11">
        <v>3</v>
      </c>
      <c r="K150" s="11">
        <v>440</v>
      </c>
      <c r="L150" s="11">
        <v>1.33</v>
      </c>
      <c r="M150" s="16">
        <f t="shared" si="325"/>
        <v>3.41196721311475</v>
      </c>
      <c r="N150" s="11">
        <v>0.97</v>
      </c>
      <c r="O150" s="11">
        <v>2.11</v>
      </c>
      <c r="P150" s="8">
        <f t="shared" si="326"/>
        <v>3.0467</v>
      </c>
      <c r="Q150" s="9">
        <v>1.15</v>
      </c>
      <c r="R150" s="17">
        <v>1</v>
      </c>
      <c r="S150" s="18">
        <f t="shared" si="327"/>
        <v>68322.002267933</v>
      </c>
      <c r="Z150" s="11">
        <v>2171</v>
      </c>
      <c r="AA150" s="11">
        <v>0.65</v>
      </c>
      <c r="AB150" s="12">
        <v>1.35</v>
      </c>
      <c r="AC150" s="13">
        <f t="shared" si="328"/>
        <v>1905.0525</v>
      </c>
      <c r="AD150" s="11">
        <v>3</v>
      </c>
      <c r="AE150" s="11">
        <v>440</v>
      </c>
      <c r="AF150" s="11">
        <v>1.33</v>
      </c>
      <c r="AG150" s="16">
        <f t="shared" si="329"/>
        <v>3.41196721311475</v>
      </c>
      <c r="AH150" s="11">
        <v>0.97</v>
      </c>
      <c r="AI150" s="11">
        <v>2.11</v>
      </c>
      <c r="AJ150" s="8">
        <f t="shared" si="330"/>
        <v>3.0467</v>
      </c>
      <c r="AK150" s="9">
        <v>1.15</v>
      </c>
      <c r="AL150" s="17">
        <v>1</v>
      </c>
      <c r="AM150" s="18">
        <f t="shared" si="331"/>
        <v>68322.002267933</v>
      </c>
      <c r="AT150" s="11">
        <v>2171</v>
      </c>
      <c r="AU150" s="11">
        <v>0.65</v>
      </c>
      <c r="AV150" s="12">
        <v>1.35</v>
      </c>
      <c r="AW150" s="13">
        <f t="shared" si="332"/>
        <v>1905.0525</v>
      </c>
      <c r="AX150" s="11">
        <v>3</v>
      </c>
      <c r="AY150" s="11">
        <v>440</v>
      </c>
      <c r="AZ150" s="11">
        <v>1.33</v>
      </c>
      <c r="BA150" s="16">
        <f t="shared" si="333"/>
        <v>3.41196721311475</v>
      </c>
      <c r="BB150" s="11">
        <v>0.97</v>
      </c>
      <c r="BC150" s="11">
        <v>2.11</v>
      </c>
      <c r="BD150" s="8">
        <f t="shared" si="334"/>
        <v>3.0467</v>
      </c>
      <c r="BE150" s="9">
        <v>1.15</v>
      </c>
      <c r="BF150" s="17">
        <v>1.015</v>
      </c>
      <c r="BG150" s="18">
        <f t="shared" si="335"/>
        <v>69346.8323019519</v>
      </c>
      <c r="BN150" s="11">
        <v>2171</v>
      </c>
      <c r="BO150" s="11">
        <v>0.65</v>
      </c>
      <c r="BP150" s="12">
        <v>1.35</v>
      </c>
      <c r="BQ150" s="13">
        <f t="shared" si="336"/>
        <v>1905.0525</v>
      </c>
      <c r="BR150" s="11">
        <v>3</v>
      </c>
      <c r="BS150" s="11">
        <v>440</v>
      </c>
      <c r="BT150" s="11">
        <v>1.33</v>
      </c>
      <c r="BU150" s="16">
        <f t="shared" si="337"/>
        <v>3.41196721311475</v>
      </c>
      <c r="BV150" s="11">
        <v>0.97</v>
      </c>
      <c r="BW150" s="11">
        <v>2.11</v>
      </c>
      <c r="BX150" s="8">
        <f t="shared" si="338"/>
        <v>3.0467</v>
      </c>
      <c r="BY150" s="9">
        <v>1.15</v>
      </c>
      <c r="BZ150" s="17">
        <v>1.015</v>
      </c>
      <c r="CA150" s="18">
        <f t="shared" si="339"/>
        <v>69346.8323019519</v>
      </c>
      <c r="CH150" s="11">
        <v>2171</v>
      </c>
      <c r="CI150" s="11">
        <v>0.65</v>
      </c>
      <c r="CJ150" s="12">
        <v>1.35</v>
      </c>
      <c r="CK150" s="13">
        <f t="shared" si="340"/>
        <v>1905.0525</v>
      </c>
      <c r="CL150" s="11">
        <v>3</v>
      </c>
      <c r="CM150" s="11">
        <v>440</v>
      </c>
      <c r="CN150" s="11">
        <v>1.33</v>
      </c>
      <c r="CO150" s="16">
        <f t="shared" si="341"/>
        <v>3.41196721311475</v>
      </c>
      <c r="CP150" s="11">
        <v>0.97</v>
      </c>
      <c r="CQ150" s="11">
        <v>2.11</v>
      </c>
      <c r="CR150" s="8">
        <f t="shared" si="342"/>
        <v>3.0467</v>
      </c>
      <c r="CS150" s="9">
        <v>1.15</v>
      </c>
      <c r="CT150" s="17">
        <v>1.085</v>
      </c>
      <c r="CU150" s="18">
        <f t="shared" si="343"/>
        <v>74129.3724607073</v>
      </c>
      <c r="DB150" s="11">
        <v>2171</v>
      </c>
      <c r="DC150" s="11">
        <v>0.65</v>
      </c>
      <c r="DD150" s="12">
        <v>1.35</v>
      </c>
      <c r="DE150" s="13">
        <f t="shared" si="344"/>
        <v>1905.0525</v>
      </c>
      <c r="DF150" s="11">
        <v>3</v>
      </c>
      <c r="DG150" s="11">
        <v>440</v>
      </c>
      <c r="DH150" s="11">
        <v>1.33</v>
      </c>
      <c r="DI150" s="16">
        <f t="shared" si="345"/>
        <v>3.41196721311475</v>
      </c>
      <c r="DJ150" s="11">
        <v>0.97</v>
      </c>
      <c r="DK150" s="11">
        <v>2.11</v>
      </c>
      <c r="DL150" s="8">
        <f t="shared" si="346"/>
        <v>3.0467</v>
      </c>
      <c r="DM150" s="9">
        <v>1.15</v>
      </c>
      <c r="DN150" s="17">
        <v>1.085</v>
      </c>
      <c r="DO150" s="18">
        <f t="shared" si="347"/>
        <v>74129.3724607073</v>
      </c>
      <c r="DV150" s="11">
        <v>2171</v>
      </c>
      <c r="DW150" s="11">
        <v>0.65</v>
      </c>
      <c r="DX150" s="12">
        <v>1.35</v>
      </c>
      <c r="DY150" s="13">
        <f t="shared" si="348"/>
        <v>1905.0525</v>
      </c>
      <c r="DZ150" s="11">
        <v>3</v>
      </c>
      <c r="EA150" s="11">
        <v>440</v>
      </c>
      <c r="EB150" s="11">
        <v>1.42</v>
      </c>
      <c r="EC150" s="16">
        <f t="shared" si="349"/>
        <v>3.50196721311475</v>
      </c>
      <c r="ED150" s="11">
        <v>0.97</v>
      </c>
      <c r="EE150" s="11">
        <v>2.91</v>
      </c>
      <c r="EF150" s="8">
        <f t="shared" si="350"/>
        <v>3.8227</v>
      </c>
      <c r="EG150" s="9">
        <v>1.15</v>
      </c>
      <c r="EH150" s="17">
        <v>1.2</v>
      </c>
      <c r="EI150" s="18">
        <f t="shared" si="351"/>
        <v>105581.926474104</v>
      </c>
    </row>
    <row r="151" s="1" customFormat="1" customHeight="1" spans="6:139">
      <c r="F151" s="11">
        <v>2171</v>
      </c>
      <c r="G151" s="11">
        <v>0.65</v>
      </c>
      <c r="H151" s="12">
        <v>1.35</v>
      </c>
      <c r="I151" s="13">
        <f t="shared" si="324"/>
        <v>1905.0525</v>
      </c>
      <c r="J151" s="11">
        <v>3</v>
      </c>
      <c r="K151" s="11">
        <v>440</v>
      </c>
      <c r="L151" s="11">
        <v>1.33</v>
      </c>
      <c r="M151" s="16">
        <f t="shared" si="325"/>
        <v>3.41196721311475</v>
      </c>
      <c r="N151" s="11">
        <v>0.97</v>
      </c>
      <c r="O151" s="11">
        <v>2.11</v>
      </c>
      <c r="P151" s="8">
        <f t="shared" si="326"/>
        <v>3.0467</v>
      </c>
      <c r="Q151" s="9">
        <v>1.15</v>
      </c>
      <c r="R151" s="17">
        <v>1</v>
      </c>
      <c r="S151" s="18">
        <f t="shared" si="327"/>
        <v>68322.002267933</v>
      </c>
      <c r="Z151" s="11">
        <v>2171</v>
      </c>
      <c r="AA151" s="11">
        <v>0.65</v>
      </c>
      <c r="AB151" s="12">
        <v>1.35</v>
      </c>
      <c r="AC151" s="13">
        <f t="shared" si="328"/>
        <v>1905.0525</v>
      </c>
      <c r="AD151" s="11">
        <v>3</v>
      </c>
      <c r="AE151" s="11">
        <v>440</v>
      </c>
      <c r="AF151" s="11">
        <v>1.33</v>
      </c>
      <c r="AG151" s="16">
        <f t="shared" si="329"/>
        <v>3.41196721311475</v>
      </c>
      <c r="AH151" s="11">
        <v>0.97</v>
      </c>
      <c r="AI151" s="11">
        <v>2.11</v>
      </c>
      <c r="AJ151" s="8">
        <f t="shared" si="330"/>
        <v>3.0467</v>
      </c>
      <c r="AK151" s="9">
        <v>1.15</v>
      </c>
      <c r="AL151" s="17">
        <v>1</v>
      </c>
      <c r="AM151" s="18">
        <f t="shared" si="331"/>
        <v>68322.002267933</v>
      </c>
      <c r="AT151" s="11">
        <v>2171</v>
      </c>
      <c r="AU151" s="11">
        <v>0.65</v>
      </c>
      <c r="AV151" s="12">
        <v>1.35</v>
      </c>
      <c r="AW151" s="13">
        <f t="shared" si="332"/>
        <v>1905.0525</v>
      </c>
      <c r="AX151" s="11">
        <v>3</v>
      </c>
      <c r="AY151" s="11">
        <v>440</v>
      </c>
      <c r="AZ151" s="11">
        <v>1.33</v>
      </c>
      <c r="BA151" s="16">
        <f t="shared" si="333"/>
        <v>3.41196721311475</v>
      </c>
      <c r="BB151" s="11">
        <v>0.97</v>
      </c>
      <c r="BC151" s="11">
        <v>2.11</v>
      </c>
      <c r="BD151" s="8">
        <f t="shared" si="334"/>
        <v>3.0467</v>
      </c>
      <c r="BE151" s="9">
        <v>1.15</v>
      </c>
      <c r="BF151" s="17">
        <v>1.015</v>
      </c>
      <c r="BG151" s="18">
        <f t="shared" si="335"/>
        <v>69346.8323019519</v>
      </c>
      <c r="BN151" s="11">
        <v>2171</v>
      </c>
      <c r="BO151" s="11">
        <v>0.65</v>
      </c>
      <c r="BP151" s="12">
        <v>1.35</v>
      </c>
      <c r="BQ151" s="13">
        <f t="shared" si="336"/>
        <v>1905.0525</v>
      </c>
      <c r="BR151" s="11">
        <v>3</v>
      </c>
      <c r="BS151" s="11">
        <v>440</v>
      </c>
      <c r="BT151" s="11">
        <v>1.33</v>
      </c>
      <c r="BU151" s="16">
        <f t="shared" si="337"/>
        <v>3.41196721311475</v>
      </c>
      <c r="BV151" s="11">
        <v>0.97</v>
      </c>
      <c r="BW151" s="11">
        <v>2.11</v>
      </c>
      <c r="BX151" s="8">
        <f t="shared" si="338"/>
        <v>3.0467</v>
      </c>
      <c r="BY151" s="9">
        <v>1.15</v>
      </c>
      <c r="BZ151" s="17">
        <v>1.015</v>
      </c>
      <c r="CA151" s="18">
        <f t="shared" si="339"/>
        <v>69346.8323019519</v>
      </c>
      <c r="CH151" s="11">
        <v>2171</v>
      </c>
      <c r="CI151" s="11">
        <v>0.65</v>
      </c>
      <c r="CJ151" s="12">
        <v>1.35</v>
      </c>
      <c r="CK151" s="13">
        <f t="shared" si="340"/>
        <v>1905.0525</v>
      </c>
      <c r="CL151" s="11">
        <v>3</v>
      </c>
      <c r="CM151" s="11">
        <v>440</v>
      </c>
      <c r="CN151" s="11">
        <v>1.33</v>
      </c>
      <c r="CO151" s="16">
        <f t="shared" si="341"/>
        <v>3.41196721311475</v>
      </c>
      <c r="CP151" s="11">
        <v>0.97</v>
      </c>
      <c r="CQ151" s="11">
        <v>2.11</v>
      </c>
      <c r="CR151" s="8">
        <f t="shared" si="342"/>
        <v>3.0467</v>
      </c>
      <c r="CS151" s="9">
        <v>1.15</v>
      </c>
      <c r="CT151" s="17">
        <v>1.085</v>
      </c>
      <c r="CU151" s="18">
        <f t="shared" si="343"/>
        <v>74129.3724607073</v>
      </c>
      <c r="DB151" s="11">
        <v>2171</v>
      </c>
      <c r="DC151" s="11">
        <v>0.65</v>
      </c>
      <c r="DD151" s="12">
        <v>1.35</v>
      </c>
      <c r="DE151" s="13">
        <f t="shared" si="344"/>
        <v>1905.0525</v>
      </c>
      <c r="DF151" s="11">
        <v>3</v>
      </c>
      <c r="DG151" s="11">
        <v>440</v>
      </c>
      <c r="DH151" s="11">
        <v>1.33</v>
      </c>
      <c r="DI151" s="16">
        <f t="shared" si="345"/>
        <v>3.41196721311475</v>
      </c>
      <c r="DJ151" s="11">
        <v>0.97</v>
      </c>
      <c r="DK151" s="11">
        <v>2.11</v>
      </c>
      <c r="DL151" s="8">
        <f t="shared" si="346"/>
        <v>3.0467</v>
      </c>
      <c r="DM151" s="9">
        <v>1.15</v>
      </c>
      <c r="DN151" s="17">
        <v>1.085</v>
      </c>
      <c r="DO151" s="18">
        <f t="shared" si="347"/>
        <v>74129.3724607073</v>
      </c>
      <c r="DV151" s="11">
        <v>2171</v>
      </c>
      <c r="DW151" s="11">
        <v>0.65</v>
      </c>
      <c r="DX151" s="12">
        <v>1.35</v>
      </c>
      <c r="DY151" s="13">
        <f t="shared" si="348"/>
        <v>1905.0525</v>
      </c>
      <c r="DZ151" s="11">
        <v>3</v>
      </c>
      <c r="EA151" s="11">
        <v>440</v>
      </c>
      <c r="EB151" s="11">
        <v>1.42</v>
      </c>
      <c r="EC151" s="16">
        <f t="shared" si="349"/>
        <v>3.50196721311475</v>
      </c>
      <c r="ED151" s="11">
        <v>0.97</v>
      </c>
      <c r="EE151" s="11">
        <v>2.91</v>
      </c>
      <c r="EF151" s="8">
        <f t="shared" si="350"/>
        <v>3.8227</v>
      </c>
      <c r="EG151" s="9">
        <v>1.15</v>
      </c>
      <c r="EH151" s="17">
        <v>1.2</v>
      </c>
      <c r="EI151" s="18">
        <f t="shared" si="351"/>
        <v>105581.926474104</v>
      </c>
    </row>
    <row r="152" s="1" customFormat="1" customHeight="1" spans="6:139">
      <c r="F152" s="11">
        <v>2171</v>
      </c>
      <c r="G152" s="11">
        <v>0.65</v>
      </c>
      <c r="H152" s="12">
        <v>1.35</v>
      </c>
      <c r="I152" s="13">
        <f t="shared" si="324"/>
        <v>1905.0525</v>
      </c>
      <c r="J152" s="11">
        <v>3</v>
      </c>
      <c r="K152" s="11">
        <v>190</v>
      </c>
      <c r="L152" s="11">
        <v>1.33</v>
      </c>
      <c r="M152" s="16">
        <f t="shared" si="325"/>
        <v>2.85054794520548</v>
      </c>
      <c r="N152" s="11">
        <v>0.97</v>
      </c>
      <c r="O152" s="11">
        <v>2.11</v>
      </c>
      <c r="P152" s="8">
        <f t="shared" si="326"/>
        <v>3.0467</v>
      </c>
      <c r="Q152" s="9">
        <v>0.9</v>
      </c>
      <c r="R152" s="17">
        <v>1</v>
      </c>
      <c r="S152" s="18">
        <f t="shared" si="327"/>
        <v>44671.3168835832</v>
      </c>
      <c r="Z152" s="11">
        <v>2171</v>
      </c>
      <c r="AA152" s="11">
        <v>0.65</v>
      </c>
      <c r="AB152" s="12">
        <v>1.35</v>
      </c>
      <c r="AC152" s="13">
        <f t="shared" si="328"/>
        <v>1905.0525</v>
      </c>
      <c r="AD152" s="11">
        <v>3</v>
      </c>
      <c r="AE152" s="11">
        <v>190</v>
      </c>
      <c r="AF152" s="11">
        <v>1.33</v>
      </c>
      <c r="AG152" s="16">
        <f t="shared" si="329"/>
        <v>2.85054794520548</v>
      </c>
      <c r="AH152" s="11">
        <v>0.97</v>
      </c>
      <c r="AI152" s="11">
        <v>2.11</v>
      </c>
      <c r="AJ152" s="8">
        <f t="shared" si="330"/>
        <v>3.0467</v>
      </c>
      <c r="AK152" s="9">
        <v>0.9</v>
      </c>
      <c r="AL152" s="17">
        <v>1</v>
      </c>
      <c r="AM152" s="18">
        <f t="shared" si="331"/>
        <v>44671.3168835832</v>
      </c>
      <c r="AT152" s="11">
        <v>2171</v>
      </c>
      <c r="AU152" s="11">
        <v>0.65</v>
      </c>
      <c r="AV152" s="12">
        <v>1.35</v>
      </c>
      <c r="AW152" s="13">
        <f t="shared" si="332"/>
        <v>1905.0525</v>
      </c>
      <c r="AX152" s="11">
        <v>3</v>
      </c>
      <c r="AY152" s="11">
        <v>190</v>
      </c>
      <c r="AZ152" s="11">
        <v>1.33</v>
      </c>
      <c r="BA152" s="16">
        <f t="shared" si="333"/>
        <v>2.85054794520548</v>
      </c>
      <c r="BB152" s="11">
        <v>0.97</v>
      </c>
      <c r="BC152" s="11">
        <v>2.11</v>
      </c>
      <c r="BD152" s="8">
        <f t="shared" si="334"/>
        <v>3.0467</v>
      </c>
      <c r="BE152" s="9">
        <v>0.9</v>
      </c>
      <c r="BF152" s="17">
        <v>1.015</v>
      </c>
      <c r="BG152" s="18">
        <f t="shared" si="335"/>
        <v>45341.386636837</v>
      </c>
      <c r="BN152" s="11">
        <v>2171</v>
      </c>
      <c r="BO152" s="11">
        <v>0.65</v>
      </c>
      <c r="BP152" s="12">
        <v>1.35</v>
      </c>
      <c r="BQ152" s="13">
        <f t="shared" si="336"/>
        <v>1905.0525</v>
      </c>
      <c r="BR152" s="11">
        <v>3</v>
      </c>
      <c r="BS152" s="11">
        <v>190</v>
      </c>
      <c r="BT152" s="11">
        <v>1.33</v>
      </c>
      <c r="BU152" s="16">
        <f t="shared" si="337"/>
        <v>2.85054794520548</v>
      </c>
      <c r="BV152" s="11">
        <v>0.97</v>
      </c>
      <c r="BW152" s="11">
        <v>2.11</v>
      </c>
      <c r="BX152" s="8">
        <f t="shared" si="338"/>
        <v>3.0467</v>
      </c>
      <c r="BY152" s="9">
        <v>0.9</v>
      </c>
      <c r="BZ152" s="17">
        <v>1.015</v>
      </c>
      <c r="CA152" s="18">
        <f t="shared" si="339"/>
        <v>45341.386636837</v>
      </c>
      <c r="CH152" s="11">
        <v>2171</v>
      </c>
      <c r="CI152" s="11">
        <v>0.65</v>
      </c>
      <c r="CJ152" s="12">
        <v>1.35</v>
      </c>
      <c r="CK152" s="13">
        <f t="shared" si="340"/>
        <v>1905.0525</v>
      </c>
      <c r="CL152" s="11">
        <v>3</v>
      </c>
      <c r="CM152" s="11">
        <v>190</v>
      </c>
      <c r="CN152" s="11">
        <v>1.33</v>
      </c>
      <c r="CO152" s="16">
        <f t="shared" si="341"/>
        <v>2.85054794520548</v>
      </c>
      <c r="CP152" s="11">
        <v>0.97</v>
      </c>
      <c r="CQ152" s="11">
        <v>2.11</v>
      </c>
      <c r="CR152" s="8">
        <f t="shared" si="342"/>
        <v>3.0467</v>
      </c>
      <c r="CS152" s="9">
        <v>0.9</v>
      </c>
      <c r="CT152" s="17">
        <v>1.085</v>
      </c>
      <c r="CU152" s="18">
        <f t="shared" si="343"/>
        <v>48468.3788186878</v>
      </c>
      <c r="DB152" s="11">
        <v>2171</v>
      </c>
      <c r="DC152" s="11">
        <v>0.65</v>
      </c>
      <c r="DD152" s="12">
        <v>1.35</v>
      </c>
      <c r="DE152" s="13">
        <f t="shared" si="344"/>
        <v>1905.0525</v>
      </c>
      <c r="DF152" s="11">
        <v>3</v>
      </c>
      <c r="DG152" s="11">
        <v>190</v>
      </c>
      <c r="DH152" s="11">
        <v>1.33</v>
      </c>
      <c r="DI152" s="16">
        <f t="shared" si="345"/>
        <v>2.85054794520548</v>
      </c>
      <c r="DJ152" s="11">
        <v>0.97</v>
      </c>
      <c r="DK152" s="11">
        <v>2.11</v>
      </c>
      <c r="DL152" s="8">
        <f t="shared" si="346"/>
        <v>3.0467</v>
      </c>
      <c r="DM152" s="9">
        <v>0.9</v>
      </c>
      <c r="DN152" s="17">
        <v>1.085</v>
      </c>
      <c r="DO152" s="18">
        <f t="shared" si="347"/>
        <v>48468.3788186878</v>
      </c>
      <c r="DV152" s="11">
        <v>2171</v>
      </c>
      <c r="DW152" s="11">
        <v>0.65</v>
      </c>
      <c r="DX152" s="12">
        <v>1.35</v>
      </c>
      <c r="DY152" s="13">
        <f t="shared" si="348"/>
        <v>1905.0525</v>
      </c>
      <c r="DZ152" s="11">
        <v>3</v>
      </c>
      <c r="EA152" s="11">
        <v>190</v>
      </c>
      <c r="EB152" s="11">
        <v>1.42</v>
      </c>
      <c r="EC152" s="16">
        <f t="shared" si="349"/>
        <v>2.94054794520548</v>
      </c>
      <c r="ED152" s="11">
        <v>0.97</v>
      </c>
      <c r="EE152" s="11">
        <v>2.91</v>
      </c>
      <c r="EF152" s="8">
        <f t="shared" si="350"/>
        <v>3.8227</v>
      </c>
      <c r="EG152" s="9">
        <v>0.9</v>
      </c>
      <c r="EH152" s="17">
        <v>1.2</v>
      </c>
      <c r="EI152" s="18">
        <f t="shared" si="351"/>
        <v>69382.5792253619</v>
      </c>
    </row>
    <row r="153" s="1" customFormat="1" customHeight="1" spans="6:139">
      <c r="F153" s="11">
        <v>2171</v>
      </c>
      <c r="G153" s="11">
        <v>0.65</v>
      </c>
      <c r="H153" s="12">
        <v>1.35</v>
      </c>
      <c r="I153" s="13">
        <f t="shared" si="324"/>
        <v>1905.0525</v>
      </c>
      <c r="J153" s="11">
        <v>3</v>
      </c>
      <c r="K153" s="11">
        <v>190</v>
      </c>
      <c r="L153" s="11">
        <v>1.33</v>
      </c>
      <c r="M153" s="16">
        <f t="shared" si="325"/>
        <v>2.85054794520548</v>
      </c>
      <c r="N153" s="11">
        <v>0.97</v>
      </c>
      <c r="O153" s="11">
        <v>2.11</v>
      </c>
      <c r="P153" s="8">
        <f t="shared" si="326"/>
        <v>3.0467</v>
      </c>
      <c r="Q153" s="9">
        <v>0.9</v>
      </c>
      <c r="R153" s="17">
        <v>1</v>
      </c>
      <c r="S153" s="18">
        <f t="shared" si="327"/>
        <v>44671.3168835832</v>
      </c>
      <c r="Z153" s="11">
        <v>2171</v>
      </c>
      <c r="AA153" s="11">
        <v>0.65</v>
      </c>
      <c r="AB153" s="12">
        <v>1.35</v>
      </c>
      <c r="AC153" s="13">
        <f t="shared" si="328"/>
        <v>1905.0525</v>
      </c>
      <c r="AD153" s="11">
        <v>3</v>
      </c>
      <c r="AE153" s="11">
        <v>190</v>
      </c>
      <c r="AF153" s="11">
        <v>1.33</v>
      </c>
      <c r="AG153" s="16">
        <f t="shared" si="329"/>
        <v>2.85054794520548</v>
      </c>
      <c r="AH153" s="11">
        <v>0.97</v>
      </c>
      <c r="AI153" s="11">
        <v>2.11</v>
      </c>
      <c r="AJ153" s="8">
        <f t="shared" si="330"/>
        <v>3.0467</v>
      </c>
      <c r="AK153" s="9">
        <v>0.9</v>
      </c>
      <c r="AL153" s="17">
        <v>1</v>
      </c>
      <c r="AM153" s="18">
        <f t="shared" si="331"/>
        <v>44671.3168835832</v>
      </c>
      <c r="AT153" s="11">
        <v>2171</v>
      </c>
      <c r="AU153" s="11">
        <v>0.65</v>
      </c>
      <c r="AV153" s="12">
        <v>1.35</v>
      </c>
      <c r="AW153" s="13">
        <f t="shared" si="332"/>
        <v>1905.0525</v>
      </c>
      <c r="AX153" s="11">
        <v>3</v>
      </c>
      <c r="AY153" s="11">
        <v>190</v>
      </c>
      <c r="AZ153" s="11">
        <v>1.33</v>
      </c>
      <c r="BA153" s="16">
        <f t="shared" si="333"/>
        <v>2.85054794520548</v>
      </c>
      <c r="BB153" s="11">
        <v>0.97</v>
      </c>
      <c r="BC153" s="11">
        <v>2.11</v>
      </c>
      <c r="BD153" s="8">
        <f t="shared" si="334"/>
        <v>3.0467</v>
      </c>
      <c r="BE153" s="9">
        <v>0.9</v>
      </c>
      <c r="BF153" s="17">
        <v>1.015</v>
      </c>
      <c r="BG153" s="18">
        <f t="shared" si="335"/>
        <v>45341.386636837</v>
      </c>
      <c r="BN153" s="11">
        <v>2171</v>
      </c>
      <c r="BO153" s="11">
        <v>0.65</v>
      </c>
      <c r="BP153" s="12">
        <v>1.35</v>
      </c>
      <c r="BQ153" s="13">
        <f t="shared" si="336"/>
        <v>1905.0525</v>
      </c>
      <c r="BR153" s="11">
        <v>3</v>
      </c>
      <c r="BS153" s="11">
        <v>190</v>
      </c>
      <c r="BT153" s="11">
        <v>1.33</v>
      </c>
      <c r="BU153" s="16">
        <f t="shared" si="337"/>
        <v>2.85054794520548</v>
      </c>
      <c r="BV153" s="11">
        <v>0.97</v>
      </c>
      <c r="BW153" s="11">
        <v>2.11</v>
      </c>
      <c r="BX153" s="8">
        <f t="shared" si="338"/>
        <v>3.0467</v>
      </c>
      <c r="BY153" s="9">
        <v>0.9</v>
      </c>
      <c r="BZ153" s="17">
        <v>1.015</v>
      </c>
      <c r="CA153" s="18">
        <f t="shared" si="339"/>
        <v>45341.386636837</v>
      </c>
      <c r="CH153" s="11">
        <v>2171</v>
      </c>
      <c r="CI153" s="11">
        <v>0.65</v>
      </c>
      <c r="CJ153" s="12">
        <v>1.35</v>
      </c>
      <c r="CK153" s="13">
        <f t="shared" si="340"/>
        <v>1905.0525</v>
      </c>
      <c r="CL153" s="11">
        <v>3</v>
      </c>
      <c r="CM153" s="11">
        <v>190</v>
      </c>
      <c r="CN153" s="11">
        <v>1.33</v>
      </c>
      <c r="CO153" s="16">
        <f t="shared" si="341"/>
        <v>2.85054794520548</v>
      </c>
      <c r="CP153" s="11">
        <v>0.97</v>
      </c>
      <c r="CQ153" s="11">
        <v>2.11</v>
      </c>
      <c r="CR153" s="8">
        <f t="shared" si="342"/>
        <v>3.0467</v>
      </c>
      <c r="CS153" s="9">
        <v>0.9</v>
      </c>
      <c r="CT153" s="17">
        <v>1.085</v>
      </c>
      <c r="CU153" s="18">
        <f t="shared" si="343"/>
        <v>48468.3788186878</v>
      </c>
      <c r="DB153" s="11">
        <v>2171</v>
      </c>
      <c r="DC153" s="11">
        <v>0.65</v>
      </c>
      <c r="DD153" s="12">
        <v>1.35</v>
      </c>
      <c r="DE153" s="13">
        <f t="shared" si="344"/>
        <v>1905.0525</v>
      </c>
      <c r="DF153" s="11">
        <v>3</v>
      </c>
      <c r="DG153" s="11">
        <v>190</v>
      </c>
      <c r="DH153" s="11">
        <v>1.33</v>
      </c>
      <c r="DI153" s="16">
        <f t="shared" si="345"/>
        <v>2.85054794520548</v>
      </c>
      <c r="DJ153" s="11">
        <v>0.97</v>
      </c>
      <c r="DK153" s="11">
        <v>2.11</v>
      </c>
      <c r="DL153" s="8">
        <f t="shared" si="346"/>
        <v>3.0467</v>
      </c>
      <c r="DM153" s="9">
        <v>0.9</v>
      </c>
      <c r="DN153" s="17">
        <v>1.085</v>
      </c>
      <c r="DO153" s="18">
        <f t="shared" si="347"/>
        <v>48468.3788186878</v>
      </c>
      <c r="DV153" s="11">
        <v>2171</v>
      </c>
      <c r="DW153" s="11">
        <v>0.65</v>
      </c>
      <c r="DX153" s="12">
        <v>1.35</v>
      </c>
      <c r="DY153" s="13">
        <f t="shared" si="348"/>
        <v>1905.0525</v>
      </c>
      <c r="DZ153" s="11">
        <v>3</v>
      </c>
      <c r="EA153" s="11">
        <v>190</v>
      </c>
      <c r="EB153" s="11">
        <v>1.42</v>
      </c>
      <c r="EC153" s="16">
        <f t="shared" si="349"/>
        <v>2.94054794520548</v>
      </c>
      <c r="ED153" s="11">
        <v>0.97</v>
      </c>
      <c r="EE153" s="11">
        <v>2.91</v>
      </c>
      <c r="EF153" s="8">
        <f t="shared" si="350"/>
        <v>3.8227</v>
      </c>
      <c r="EG153" s="9">
        <v>0.9</v>
      </c>
      <c r="EH153" s="17">
        <v>1.2</v>
      </c>
      <c r="EI153" s="18">
        <f t="shared" si="351"/>
        <v>69382.5792253619</v>
      </c>
    </row>
    <row r="154" s="1" customFormat="1" customHeight="1" spans="6:139">
      <c r="F154" s="11">
        <v>2171</v>
      </c>
      <c r="G154" s="11">
        <v>0.65</v>
      </c>
      <c r="H154" s="12">
        <v>1.35</v>
      </c>
      <c r="I154" s="13">
        <f t="shared" si="324"/>
        <v>1905.0525</v>
      </c>
      <c r="J154" s="11">
        <v>3</v>
      </c>
      <c r="K154" s="11">
        <v>190</v>
      </c>
      <c r="L154" s="11">
        <v>1.33</v>
      </c>
      <c r="M154" s="16">
        <f t="shared" si="325"/>
        <v>2.85054794520548</v>
      </c>
      <c r="N154" s="11">
        <v>0.97</v>
      </c>
      <c r="O154" s="11">
        <v>2.11</v>
      </c>
      <c r="P154" s="8">
        <f t="shared" si="326"/>
        <v>3.0467</v>
      </c>
      <c r="Q154" s="9">
        <v>0.9</v>
      </c>
      <c r="R154" s="17">
        <v>1</v>
      </c>
      <c r="S154" s="18">
        <f t="shared" si="327"/>
        <v>44671.3168835832</v>
      </c>
      <c r="Z154" s="11">
        <v>2171</v>
      </c>
      <c r="AA154" s="11">
        <v>0.65</v>
      </c>
      <c r="AB154" s="12">
        <v>1.35</v>
      </c>
      <c r="AC154" s="13">
        <f t="shared" si="328"/>
        <v>1905.0525</v>
      </c>
      <c r="AD154" s="11">
        <v>3</v>
      </c>
      <c r="AE154" s="11">
        <v>190</v>
      </c>
      <c r="AF154" s="11">
        <v>1.33</v>
      </c>
      <c r="AG154" s="16">
        <f t="shared" si="329"/>
        <v>2.85054794520548</v>
      </c>
      <c r="AH154" s="11">
        <v>0.97</v>
      </c>
      <c r="AI154" s="11">
        <v>2.11</v>
      </c>
      <c r="AJ154" s="8">
        <f t="shared" si="330"/>
        <v>3.0467</v>
      </c>
      <c r="AK154" s="9">
        <v>0.9</v>
      </c>
      <c r="AL154" s="17">
        <v>1</v>
      </c>
      <c r="AM154" s="18">
        <f t="shared" si="331"/>
        <v>44671.3168835832</v>
      </c>
      <c r="AT154" s="11">
        <v>2171</v>
      </c>
      <c r="AU154" s="11">
        <v>0.65</v>
      </c>
      <c r="AV154" s="12">
        <v>1.35</v>
      </c>
      <c r="AW154" s="13">
        <f t="shared" si="332"/>
        <v>1905.0525</v>
      </c>
      <c r="AX154" s="11">
        <v>3</v>
      </c>
      <c r="AY154" s="11">
        <v>190</v>
      </c>
      <c r="AZ154" s="11">
        <v>1.33</v>
      </c>
      <c r="BA154" s="16">
        <f t="shared" si="333"/>
        <v>2.85054794520548</v>
      </c>
      <c r="BB154" s="11">
        <v>0.97</v>
      </c>
      <c r="BC154" s="11">
        <v>2.11</v>
      </c>
      <c r="BD154" s="8">
        <f t="shared" si="334"/>
        <v>3.0467</v>
      </c>
      <c r="BE154" s="9">
        <v>0.9</v>
      </c>
      <c r="BF154" s="17">
        <v>1.015</v>
      </c>
      <c r="BG154" s="18">
        <f t="shared" si="335"/>
        <v>45341.386636837</v>
      </c>
      <c r="BN154" s="11">
        <v>2171</v>
      </c>
      <c r="BO154" s="11">
        <v>0.65</v>
      </c>
      <c r="BP154" s="12">
        <v>1.35</v>
      </c>
      <c r="BQ154" s="13">
        <f t="shared" si="336"/>
        <v>1905.0525</v>
      </c>
      <c r="BR154" s="11">
        <v>3</v>
      </c>
      <c r="BS154" s="11">
        <v>190</v>
      </c>
      <c r="BT154" s="11">
        <v>1.33</v>
      </c>
      <c r="BU154" s="16">
        <f t="shared" si="337"/>
        <v>2.85054794520548</v>
      </c>
      <c r="BV154" s="11">
        <v>0.97</v>
      </c>
      <c r="BW154" s="11">
        <v>2.11</v>
      </c>
      <c r="BX154" s="8">
        <f t="shared" si="338"/>
        <v>3.0467</v>
      </c>
      <c r="BY154" s="9">
        <v>0.9</v>
      </c>
      <c r="BZ154" s="17">
        <v>1.015</v>
      </c>
      <c r="CA154" s="18">
        <f t="shared" si="339"/>
        <v>45341.386636837</v>
      </c>
      <c r="CH154" s="11">
        <v>2171</v>
      </c>
      <c r="CI154" s="11">
        <v>0.65</v>
      </c>
      <c r="CJ154" s="12">
        <v>1.35</v>
      </c>
      <c r="CK154" s="13">
        <f t="shared" si="340"/>
        <v>1905.0525</v>
      </c>
      <c r="CL154" s="11">
        <v>3</v>
      </c>
      <c r="CM154" s="11">
        <v>190</v>
      </c>
      <c r="CN154" s="11">
        <v>1.33</v>
      </c>
      <c r="CO154" s="16">
        <f t="shared" si="341"/>
        <v>2.85054794520548</v>
      </c>
      <c r="CP154" s="11">
        <v>0.97</v>
      </c>
      <c r="CQ154" s="11">
        <v>2.11</v>
      </c>
      <c r="CR154" s="8">
        <f t="shared" si="342"/>
        <v>3.0467</v>
      </c>
      <c r="CS154" s="9">
        <v>0.9</v>
      </c>
      <c r="CT154" s="17">
        <v>1.085</v>
      </c>
      <c r="CU154" s="18">
        <f t="shared" si="343"/>
        <v>48468.3788186878</v>
      </c>
      <c r="DB154" s="11">
        <v>2171</v>
      </c>
      <c r="DC154" s="11">
        <v>0.65</v>
      </c>
      <c r="DD154" s="12">
        <v>1.35</v>
      </c>
      <c r="DE154" s="13">
        <f t="shared" si="344"/>
        <v>1905.0525</v>
      </c>
      <c r="DF154" s="11">
        <v>3</v>
      </c>
      <c r="DG154" s="11">
        <v>190</v>
      </c>
      <c r="DH154" s="11">
        <v>1.33</v>
      </c>
      <c r="DI154" s="16">
        <f t="shared" si="345"/>
        <v>2.85054794520548</v>
      </c>
      <c r="DJ154" s="11">
        <v>0.97</v>
      </c>
      <c r="DK154" s="11">
        <v>2.11</v>
      </c>
      <c r="DL154" s="8">
        <f t="shared" si="346"/>
        <v>3.0467</v>
      </c>
      <c r="DM154" s="9">
        <v>0.9</v>
      </c>
      <c r="DN154" s="17">
        <v>1.085</v>
      </c>
      <c r="DO154" s="18">
        <f t="shared" si="347"/>
        <v>48468.3788186878</v>
      </c>
      <c r="DV154" s="11">
        <v>2171</v>
      </c>
      <c r="DW154" s="11">
        <v>0.65</v>
      </c>
      <c r="DX154" s="12">
        <v>1.35</v>
      </c>
      <c r="DY154" s="13">
        <f t="shared" si="348"/>
        <v>1905.0525</v>
      </c>
      <c r="DZ154" s="11">
        <v>3</v>
      </c>
      <c r="EA154" s="11">
        <v>190</v>
      </c>
      <c r="EB154" s="11">
        <v>1.42</v>
      </c>
      <c r="EC154" s="16">
        <f t="shared" si="349"/>
        <v>2.94054794520548</v>
      </c>
      <c r="ED154" s="11">
        <v>0.97</v>
      </c>
      <c r="EE154" s="11">
        <v>2.91</v>
      </c>
      <c r="EF154" s="8">
        <f t="shared" si="350"/>
        <v>3.8227</v>
      </c>
      <c r="EG154" s="9">
        <v>0.9</v>
      </c>
      <c r="EH154" s="17">
        <v>1.2</v>
      </c>
      <c r="EI154" s="18">
        <f t="shared" si="351"/>
        <v>69382.5792253619</v>
      </c>
    </row>
    <row r="155" s="1" customFormat="1" customHeight="1" spans="6:139">
      <c r="F155" s="11">
        <v>2171</v>
      </c>
      <c r="G155" s="11">
        <v>0.65</v>
      </c>
      <c r="H155" s="12">
        <v>1.35</v>
      </c>
      <c r="I155" s="13">
        <f t="shared" si="324"/>
        <v>1905.0525</v>
      </c>
      <c r="J155" s="11">
        <v>3</v>
      </c>
      <c r="K155" s="11">
        <v>190</v>
      </c>
      <c r="L155" s="11">
        <v>1.33</v>
      </c>
      <c r="M155" s="16">
        <f t="shared" si="325"/>
        <v>2.85054794520548</v>
      </c>
      <c r="N155" s="11">
        <v>0.97</v>
      </c>
      <c r="O155" s="11">
        <v>2.11</v>
      </c>
      <c r="P155" s="8">
        <f t="shared" si="326"/>
        <v>3.0467</v>
      </c>
      <c r="Q155" s="9">
        <v>0.9</v>
      </c>
      <c r="R155" s="17">
        <v>1</v>
      </c>
      <c r="S155" s="18">
        <f t="shared" si="327"/>
        <v>44671.3168835832</v>
      </c>
      <c r="Z155" s="11">
        <v>2171</v>
      </c>
      <c r="AA155" s="11">
        <v>0.65</v>
      </c>
      <c r="AB155" s="12">
        <v>1.35</v>
      </c>
      <c r="AC155" s="13">
        <f t="shared" si="328"/>
        <v>1905.0525</v>
      </c>
      <c r="AD155" s="11">
        <v>3</v>
      </c>
      <c r="AE155" s="11">
        <v>190</v>
      </c>
      <c r="AF155" s="11">
        <v>1.33</v>
      </c>
      <c r="AG155" s="16">
        <f t="shared" si="329"/>
        <v>2.85054794520548</v>
      </c>
      <c r="AH155" s="11">
        <v>0.97</v>
      </c>
      <c r="AI155" s="11">
        <v>2.11</v>
      </c>
      <c r="AJ155" s="8">
        <f t="shared" si="330"/>
        <v>3.0467</v>
      </c>
      <c r="AK155" s="9">
        <v>0.9</v>
      </c>
      <c r="AL155" s="17">
        <v>1</v>
      </c>
      <c r="AM155" s="18">
        <f t="shared" si="331"/>
        <v>44671.3168835832</v>
      </c>
      <c r="AT155" s="11">
        <v>2171</v>
      </c>
      <c r="AU155" s="11">
        <v>0.65</v>
      </c>
      <c r="AV155" s="12">
        <v>1.35</v>
      </c>
      <c r="AW155" s="13">
        <f t="shared" si="332"/>
        <v>1905.0525</v>
      </c>
      <c r="AX155" s="11">
        <v>3</v>
      </c>
      <c r="AY155" s="11">
        <v>190</v>
      </c>
      <c r="AZ155" s="11">
        <v>1.33</v>
      </c>
      <c r="BA155" s="16">
        <f t="shared" si="333"/>
        <v>2.85054794520548</v>
      </c>
      <c r="BB155" s="11">
        <v>0.97</v>
      </c>
      <c r="BC155" s="11">
        <v>2.11</v>
      </c>
      <c r="BD155" s="8">
        <f t="shared" si="334"/>
        <v>3.0467</v>
      </c>
      <c r="BE155" s="9">
        <v>0.9</v>
      </c>
      <c r="BF155" s="17">
        <v>1.015</v>
      </c>
      <c r="BG155" s="18">
        <f t="shared" si="335"/>
        <v>45341.386636837</v>
      </c>
      <c r="BN155" s="11">
        <v>2171</v>
      </c>
      <c r="BO155" s="11">
        <v>0.65</v>
      </c>
      <c r="BP155" s="12">
        <v>1.35</v>
      </c>
      <c r="BQ155" s="13">
        <f t="shared" si="336"/>
        <v>1905.0525</v>
      </c>
      <c r="BR155" s="11">
        <v>3</v>
      </c>
      <c r="BS155" s="11">
        <v>190</v>
      </c>
      <c r="BT155" s="11">
        <v>1.33</v>
      </c>
      <c r="BU155" s="16">
        <f t="shared" si="337"/>
        <v>2.85054794520548</v>
      </c>
      <c r="BV155" s="11">
        <v>0.97</v>
      </c>
      <c r="BW155" s="11">
        <v>2.11</v>
      </c>
      <c r="BX155" s="8">
        <f t="shared" si="338"/>
        <v>3.0467</v>
      </c>
      <c r="BY155" s="9">
        <v>0.9</v>
      </c>
      <c r="BZ155" s="17">
        <v>1.015</v>
      </c>
      <c r="CA155" s="18">
        <f t="shared" si="339"/>
        <v>45341.386636837</v>
      </c>
      <c r="CH155" s="11">
        <v>2171</v>
      </c>
      <c r="CI155" s="11">
        <v>0.65</v>
      </c>
      <c r="CJ155" s="12">
        <v>1.35</v>
      </c>
      <c r="CK155" s="13">
        <f t="shared" si="340"/>
        <v>1905.0525</v>
      </c>
      <c r="CL155" s="11">
        <v>3</v>
      </c>
      <c r="CM155" s="11">
        <v>190</v>
      </c>
      <c r="CN155" s="11">
        <v>1.33</v>
      </c>
      <c r="CO155" s="16">
        <f t="shared" si="341"/>
        <v>2.85054794520548</v>
      </c>
      <c r="CP155" s="11">
        <v>0.97</v>
      </c>
      <c r="CQ155" s="11">
        <v>2.11</v>
      </c>
      <c r="CR155" s="8">
        <f t="shared" si="342"/>
        <v>3.0467</v>
      </c>
      <c r="CS155" s="9">
        <v>0.9</v>
      </c>
      <c r="CT155" s="17">
        <v>1.085</v>
      </c>
      <c r="CU155" s="18">
        <f t="shared" si="343"/>
        <v>48468.3788186878</v>
      </c>
      <c r="DB155" s="11">
        <v>2171</v>
      </c>
      <c r="DC155" s="11">
        <v>0.65</v>
      </c>
      <c r="DD155" s="12">
        <v>1.35</v>
      </c>
      <c r="DE155" s="13">
        <f t="shared" si="344"/>
        <v>1905.0525</v>
      </c>
      <c r="DF155" s="11">
        <v>3</v>
      </c>
      <c r="DG155" s="11">
        <v>190</v>
      </c>
      <c r="DH155" s="11">
        <v>1.33</v>
      </c>
      <c r="DI155" s="16">
        <f t="shared" si="345"/>
        <v>2.85054794520548</v>
      </c>
      <c r="DJ155" s="11">
        <v>0.97</v>
      </c>
      <c r="DK155" s="11">
        <v>2.11</v>
      </c>
      <c r="DL155" s="8">
        <f t="shared" si="346"/>
        <v>3.0467</v>
      </c>
      <c r="DM155" s="9">
        <v>0.9</v>
      </c>
      <c r="DN155" s="17">
        <v>1.085</v>
      </c>
      <c r="DO155" s="18">
        <f t="shared" si="347"/>
        <v>48468.3788186878</v>
      </c>
      <c r="DV155" s="11">
        <v>2171</v>
      </c>
      <c r="DW155" s="11">
        <v>0.65</v>
      </c>
      <c r="DX155" s="12">
        <v>1.35</v>
      </c>
      <c r="DY155" s="13">
        <f t="shared" si="348"/>
        <v>1905.0525</v>
      </c>
      <c r="DZ155" s="11">
        <v>3</v>
      </c>
      <c r="EA155" s="11">
        <v>190</v>
      </c>
      <c r="EB155" s="11">
        <v>1.42</v>
      </c>
      <c r="EC155" s="16">
        <f t="shared" si="349"/>
        <v>2.94054794520548</v>
      </c>
      <c r="ED155" s="11">
        <v>0.97</v>
      </c>
      <c r="EE155" s="11">
        <v>2.91</v>
      </c>
      <c r="EF155" s="8">
        <f t="shared" si="350"/>
        <v>3.8227</v>
      </c>
      <c r="EG155" s="9">
        <v>0.9</v>
      </c>
      <c r="EH155" s="17">
        <v>1.2</v>
      </c>
      <c r="EI155" s="18">
        <f t="shared" si="351"/>
        <v>69382.5792253619</v>
      </c>
    </row>
    <row r="156" s="1" customFormat="1" customHeight="1" spans="6:139">
      <c r="F156" s="23" t="s">
        <v>50</v>
      </c>
      <c r="G156" s="24"/>
      <c r="H156" s="24"/>
      <c r="I156" s="24"/>
      <c r="J156" s="24"/>
      <c r="K156" s="24"/>
      <c r="L156" s="24"/>
      <c r="M156" s="25">
        <f>SUM(S147:S155)</f>
        <v>520295.278873998</v>
      </c>
      <c r="N156" s="25"/>
      <c r="O156" s="25"/>
      <c r="P156" s="25"/>
      <c r="Q156" s="25"/>
      <c r="R156" s="25"/>
      <c r="S156" s="25"/>
      <c r="T156" s="1"/>
      <c r="U156" s="1"/>
      <c r="V156" s="1"/>
      <c r="W156" s="1"/>
      <c r="X156" s="1"/>
      <c r="Y156" s="1"/>
      <c r="Z156" s="23" t="s">
        <v>50</v>
      </c>
      <c r="AA156" s="24"/>
      <c r="AB156" s="24"/>
      <c r="AC156" s="24"/>
      <c r="AD156" s="24"/>
      <c r="AE156" s="24"/>
      <c r="AF156" s="24"/>
      <c r="AG156" s="25">
        <f>SUM(AM147:AM155)</f>
        <v>520295.278873998</v>
      </c>
      <c r="AH156" s="25"/>
      <c r="AI156" s="25"/>
      <c r="AJ156" s="25"/>
      <c r="AK156" s="25"/>
      <c r="AL156" s="25"/>
      <c r="AM156" s="25"/>
      <c r="AN156" s="1"/>
      <c r="AO156" s="1"/>
      <c r="AP156" s="1"/>
      <c r="AQ156" s="1"/>
      <c r="AR156" s="1"/>
      <c r="AS156" s="1"/>
      <c r="AT156" s="23" t="s">
        <v>50</v>
      </c>
      <c r="AU156" s="24"/>
      <c r="AV156" s="24"/>
      <c r="AW156" s="24"/>
      <c r="AX156" s="24"/>
      <c r="AY156" s="24"/>
      <c r="AZ156" s="24"/>
      <c r="BA156" s="25">
        <f>SUM(BG147:BG155)</f>
        <v>528099.708057108</v>
      </c>
      <c r="BB156" s="25"/>
      <c r="BC156" s="25"/>
      <c r="BD156" s="25"/>
      <c r="BE156" s="25"/>
      <c r="BF156" s="25"/>
      <c r="BG156" s="25"/>
      <c r="BH156" s="1"/>
      <c r="BI156" s="1"/>
      <c r="BJ156" s="1"/>
      <c r="BK156" s="1"/>
      <c r="BL156" s="1"/>
      <c r="BM156" s="1"/>
      <c r="BN156" s="23" t="s">
        <v>50</v>
      </c>
      <c r="BO156" s="24"/>
      <c r="BP156" s="24"/>
      <c r="BQ156" s="24"/>
      <c r="BR156" s="24"/>
      <c r="BS156" s="24"/>
      <c r="BT156" s="24"/>
      <c r="BU156" s="25">
        <f>SUM(CA147:CA155)</f>
        <v>528099.708057108</v>
      </c>
      <c r="BV156" s="25"/>
      <c r="BW156" s="25"/>
      <c r="BX156" s="25"/>
      <c r="BY156" s="25"/>
      <c r="BZ156" s="25"/>
      <c r="CA156" s="25"/>
      <c r="CB156" s="1"/>
      <c r="CC156" s="1"/>
      <c r="CD156" s="1"/>
      <c r="CE156" s="1"/>
      <c r="CF156" s="1"/>
      <c r="CG156" s="1"/>
      <c r="CH156" s="23" t="s">
        <v>50</v>
      </c>
      <c r="CI156" s="24"/>
      <c r="CJ156" s="24"/>
      <c r="CK156" s="24"/>
      <c r="CL156" s="24"/>
      <c r="CM156" s="24"/>
      <c r="CN156" s="24"/>
      <c r="CO156" s="25">
        <f>SUM(CU147:CU155)</f>
        <v>564520.377578287</v>
      </c>
      <c r="CP156" s="25"/>
      <c r="CQ156" s="25"/>
      <c r="CR156" s="25"/>
      <c r="CS156" s="25"/>
      <c r="CT156" s="25"/>
      <c r="CU156" s="25"/>
      <c r="CV156" s="1"/>
      <c r="CW156" s="1"/>
      <c r="CX156" s="1"/>
      <c r="CY156" s="1"/>
      <c r="CZ156" s="1"/>
      <c r="DA156" s="1"/>
      <c r="DB156" s="23" t="s">
        <v>50</v>
      </c>
      <c r="DC156" s="24"/>
      <c r="DD156" s="24"/>
      <c r="DE156" s="24"/>
      <c r="DF156" s="24"/>
      <c r="DG156" s="24"/>
      <c r="DH156" s="24"/>
      <c r="DI156" s="25">
        <f>SUM(DO147:DO155)</f>
        <v>564520.377578287</v>
      </c>
      <c r="DJ156" s="25"/>
      <c r="DK156" s="25"/>
      <c r="DL156" s="25"/>
      <c r="DM156" s="25"/>
      <c r="DN156" s="25"/>
      <c r="DO156" s="25"/>
      <c r="DP156" s="1"/>
      <c r="DQ156" s="1"/>
      <c r="DR156" s="1"/>
      <c r="DS156" s="1"/>
      <c r="DT156" s="1"/>
      <c r="DU156" s="1"/>
      <c r="DV156" s="23" t="s">
        <v>50</v>
      </c>
      <c r="DW156" s="24"/>
      <c r="DX156" s="24"/>
      <c r="DY156" s="24"/>
      <c r="DZ156" s="24"/>
      <c r="EA156" s="24"/>
      <c r="EB156" s="24"/>
      <c r="EC156" s="25">
        <f>SUM(EI147:EI155)</f>
        <v>805439.94927197</v>
      </c>
      <c r="ED156" s="25"/>
      <c r="EE156" s="25"/>
      <c r="EF156" s="25"/>
      <c r="EG156" s="25"/>
      <c r="EH156" s="25"/>
      <c r="EI156" s="25"/>
    </row>
    <row r="157" s="1" customFormat="1" customHeight="1" spans="6:139">
      <c r="F157" s="24"/>
      <c r="G157" s="24"/>
      <c r="H157" s="24"/>
      <c r="I157" s="24"/>
      <c r="J157" s="24"/>
      <c r="K157" s="24"/>
      <c r="L157" s="24"/>
      <c r="M157" s="25"/>
      <c r="N157" s="25"/>
      <c r="O157" s="25"/>
      <c r="P157" s="25"/>
      <c r="Q157" s="25"/>
      <c r="R157" s="25"/>
      <c r="S157" s="25"/>
      <c r="T157" s="1"/>
      <c r="U157" s="1"/>
      <c r="V157" s="1"/>
      <c r="W157" s="1"/>
      <c r="X157" s="1"/>
      <c r="Y157" s="1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  <c r="AM157" s="25"/>
      <c r="AN157" s="1"/>
      <c r="AO157" s="1"/>
      <c r="AP157" s="1"/>
      <c r="AQ157" s="1"/>
      <c r="AR157" s="1"/>
      <c r="AS157" s="1"/>
      <c r="AT157" s="24"/>
      <c r="AU157" s="24"/>
      <c r="AV157" s="24"/>
      <c r="AW157" s="24"/>
      <c r="AX157" s="24"/>
      <c r="AY157" s="24"/>
      <c r="AZ157" s="24"/>
      <c r="BA157" s="25"/>
      <c r="BB157" s="25"/>
      <c r="BC157" s="25"/>
      <c r="BD157" s="25"/>
      <c r="BE157" s="25"/>
      <c r="BF157" s="25"/>
      <c r="BG157" s="25"/>
      <c r="BH157" s="1"/>
      <c r="BI157" s="1"/>
      <c r="BJ157" s="1"/>
      <c r="BK157" s="1"/>
      <c r="BL157" s="1"/>
      <c r="BM157" s="1"/>
      <c r="BN157" s="24"/>
      <c r="BO157" s="24"/>
      <c r="BP157" s="24"/>
      <c r="BQ157" s="24"/>
      <c r="BR157" s="24"/>
      <c r="BS157" s="24"/>
      <c r="BT157" s="24"/>
      <c r="BU157" s="25"/>
      <c r="BV157" s="25"/>
      <c r="BW157" s="25"/>
      <c r="BX157" s="25"/>
      <c r="BY157" s="25"/>
      <c r="BZ157" s="25"/>
      <c r="CA157" s="25"/>
      <c r="CB157" s="1"/>
      <c r="CC157" s="1"/>
      <c r="CD157" s="1"/>
      <c r="CE157" s="1"/>
      <c r="CF157" s="1"/>
      <c r="CG157" s="1"/>
      <c r="CH157" s="24"/>
      <c r="CI157" s="24"/>
      <c r="CJ157" s="24"/>
      <c r="CK157" s="24"/>
      <c r="CL157" s="24"/>
      <c r="CM157" s="24"/>
      <c r="CN157" s="24"/>
      <c r="CO157" s="25"/>
      <c r="CP157" s="25"/>
      <c r="CQ157" s="25"/>
      <c r="CR157" s="25"/>
      <c r="CS157" s="25"/>
      <c r="CT157" s="25"/>
      <c r="CU157" s="25"/>
      <c r="CV157" s="1"/>
      <c r="CW157" s="1"/>
      <c r="CX157" s="1"/>
      <c r="CY157" s="1"/>
      <c r="CZ157" s="1"/>
      <c r="DA157" s="1"/>
      <c r="DB157" s="24"/>
      <c r="DC157" s="24"/>
      <c r="DD157" s="24"/>
      <c r="DE157" s="24"/>
      <c r="DF157" s="24"/>
      <c r="DG157" s="24"/>
      <c r="DH157" s="24"/>
      <c r="DI157" s="25"/>
      <c r="DJ157" s="25"/>
      <c r="DK157" s="25"/>
      <c r="DL157" s="25"/>
      <c r="DM157" s="25"/>
      <c r="DN157" s="25"/>
      <c r="DO157" s="25"/>
      <c r="DP157" s="1"/>
      <c r="DQ157" s="1"/>
      <c r="DR157" s="1"/>
      <c r="DS157" s="1"/>
      <c r="DT157" s="1"/>
      <c r="DU157" s="1"/>
      <c r="DV157" s="24"/>
      <c r="DW157" s="24"/>
      <c r="DX157" s="24"/>
      <c r="DY157" s="24"/>
      <c r="DZ157" s="24"/>
      <c r="EA157" s="24"/>
      <c r="EB157" s="24"/>
      <c r="EC157" s="25"/>
      <c r="ED157" s="25"/>
      <c r="EE157" s="25"/>
      <c r="EF157" s="25"/>
      <c r="EG157" s="25"/>
      <c r="EH157" s="25"/>
      <c r="EI157" s="25"/>
    </row>
    <row r="158" s="1" customFormat="1" customHeight="1" spans="6:139">
      <c r="F158" s="3" t="s">
        <v>51</v>
      </c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1"/>
      <c r="U158" s="1"/>
      <c r="V158" s="1"/>
      <c r="W158" s="1"/>
      <c r="X158" s="1"/>
      <c r="Y158" s="1"/>
      <c r="Z158" s="3" t="s">
        <v>51</v>
      </c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1"/>
      <c r="AO158" s="1"/>
      <c r="AP158" s="1"/>
      <c r="AQ158" s="1"/>
      <c r="AR158" s="1"/>
      <c r="AS158" s="1"/>
      <c r="AT158" s="3" t="s">
        <v>51</v>
      </c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1"/>
      <c r="BI158" s="1"/>
      <c r="BJ158" s="1"/>
      <c r="BK158" s="1"/>
      <c r="BL158" s="1"/>
      <c r="BM158" s="1"/>
      <c r="BN158" s="3" t="s">
        <v>51</v>
      </c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1"/>
      <c r="CC158" s="1"/>
      <c r="CD158" s="1"/>
      <c r="CE158" s="1"/>
      <c r="CF158" s="1"/>
      <c r="CG158" s="1"/>
      <c r="CH158" s="3" t="s">
        <v>51</v>
      </c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1"/>
      <c r="CW158" s="1"/>
      <c r="CX158" s="1"/>
      <c r="CY158" s="1"/>
      <c r="CZ158" s="1"/>
      <c r="DA158" s="1"/>
      <c r="DB158" s="3" t="s">
        <v>51</v>
      </c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1"/>
      <c r="DQ158" s="1"/>
      <c r="DR158" s="1"/>
      <c r="DS158" s="1"/>
      <c r="DT158" s="1"/>
      <c r="DU158" s="1"/>
      <c r="DV158" s="3" t="s">
        <v>51</v>
      </c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</row>
    <row r="159" s="1" customFormat="1" customHeight="1" spans="6:139">
      <c r="F159" s="4" t="s">
        <v>8</v>
      </c>
      <c r="G159" s="5"/>
      <c r="H159" s="5"/>
      <c r="I159" s="6"/>
      <c r="J159" s="7" t="s">
        <v>9</v>
      </c>
      <c r="K159" s="7"/>
      <c r="L159" s="7"/>
      <c r="M159" s="7"/>
      <c r="N159" s="8" t="s">
        <v>10</v>
      </c>
      <c r="O159" s="8"/>
      <c r="P159" s="8"/>
      <c r="Q159" s="9" t="s">
        <v>11</v>
      </c>
      <c r="R159" s="10" t="s">
        <v>12</v>
      </c>
      <c r="S159" s="10" t="s">
        <v>13</v>
      </c>
      <c r="Z159" s="4" t="s">
        <v>8</v>
      </c>
      <c r="AA159" s="5"/>
      <c r="AB159" s="5"/>
      <c r="AC159" s="6"/>
      <c r="AD159" s="7" t="s">
        <v>9</v>
      </c>
      <c r="AE159" s="7"/>
      <c r="AF159" s="7"/>
      <c r="AG159" s="7"/>
      <c r="AH159" s="8" t="s">
        <v>10</v>
      </c>
      <c r="AI159" s="8"/>
      <c r="AJ159" s="8"/>
      <c r="AK159" s="9" t="s">
        <v>11</v>
      </c>
      <c r="AL159" s="10" t="s">
        <v>12</v>
      </c>
      <c r="AM159" s="10" t="s">
        <v>13</v>
      </c>
      <c r="AT159" s="4" t="s">
        <v>8</v>
      </c>
      <c r="AU159" s="5"/>
      <c r="AV159" s="5"/>
      <c r="AW159" s="6"/>
      <c r="AX159" s="7" t="s">
        <v>9</v>
      </c>
      <c r="AY159" s="7"/>
      <c r="AZ159" s="7"/>
      <c r="BA159" s="7"/>
      <c r="BB159" s="8" t="s">
        <v>10</v>
      </c>
      <c r="BC159" s="8"/>
      <c r="BD159" s="8"/>
      <c r="BE159" s="9" t="s">
        <v>11</v>
      </c>
      <c r="BF159" s="10" t="s">
        <v>12</v>
      </c>
      <c r="BG159" s="10" t="s">
        <v>13</v>
      </c>
      <c r="BN159" s="4" t="s">
        <v>8</v>
      </c>
      <c r="BO159" s="5"/>
      <c r="BP159" s="5"/>
      <c r="BQ159" s="6"/>
      <c r="BR159" s="7" t="s">
        <v>9</v>
      </c>
      <c r="BS159" s="7"/>
      <c r="BT159" s="7"/>
      <c r="BU159" s="7"/>
      <c r="BV159" s="8" t="s">
        <v>10</v>
      </c>
      <c r="BW159" s="8"/>
      <c r="BX159" s="8"/>
      <c r="BY159" s="9" t="s">
        <v>11</v>
      </c>
      <c r="BZ159" s="10" t="s">
        <v>12</v>
      </c>
      <c r="CA159" s="10" t="s">
        <v>13</v>
      </c>
      <c r="CH159" s="4" t="s">
        <v>8</v>
      </c>
      <c r="CI159" s="5"/>
      <c r="CJ159" s="5"/>
      <c r="CK159" s="6"/>
      <c r="CL159" s="7" t="s">
        <v>9</v>
      </c>
      <c r="CM159" s="7"/>
      <c r="CN159" s="7"/>
      <c r="CO159" s="7"/>
      <c r="CP159" s="8" t="s">
        <v>10</v>
      </c>
      <c r="CQ159" s="8"/>
      <c r="CR159" s="8"/>
      <c r="CS159" s="9" t="s">
        <v>11</v>
      </c>
      <c r="CT159" s="10" t="s">
        <v>12</v>
      </c>
      <c r="CU159" s="10" t="s">
        <v>13</v>
      </c>
      <c r="DB159" s="4" t="s">
        <v>8</v>
      </c>
      <c r="DC159" s="5"/>
      <c r="DD159" s="5"/>
      <c r="DE159" s="6"/>
      <c r="DF159" s="7" t="s">
        <v>9</v>
      </c>
      <c r="DG159" s="7"/>
      <c r="DH159" s="7"/>
      <c r="DI159" s="7"/>
      <c r="DJ159" s="8" t="s">
        <v>10</v>
      </c>
      <c r="DK159" s="8"/>
      <c r="DL159" s="8"/>
      <c r="DM159" s="9" t="s">
        <v>11</v>
      </c>
      <c r="DN159" s="10" t="s">
        <v>12</v>
      </c>
      <c r="DO159" s="10" t="s">
        <v>13</v>
      </c>
      <c r="DV159" s="4" t="s">
        <v>8</v>
      </c>
      <c r="DW159" s="5"/>
      <c r="DX159" s="5"/>
      <c r="DY159" s="6"/>
      <c r="DZ159" s="7" t="s">
        <v>9</v>
      </c>
      <c r="EA159" s="7"/>
      <c r="EB159" s="7"/>
      <c r="EC159" s="7"/>
      <c r="ED159" s="8" t="s">
        <v>10</v>
      </c>
      <c r="EE159" s="8"/>
      <c r="EF159" s="8"/>
      <c r="EG159" s="9" t="s">
        <v>11</v>
      </c>
      <c r="EH159" s="10" t="s">
        <v>12</v>
      </c>
      <c r="EI159" s="10" t="s">
        <v>13</v>
      </c>
    </row>
    <row r="160" s="1" customFormat="1" customHeight="1" spans="6:139">
      <c r="F160" s="11" t="s">
        <v>52</v>
      </c>
      <c r="G160" s="11" t="s">
        <v>20</v>
      </c>
      <c r="H160" s="12" t="s">
        <v>21</v>
      </c>
      <c r="I160" s="13" t="s">
        <v>8</v>
      </c>
      <c r="J160" s="11" t="s">
        <v>22</v>
      </c>
      <c r="K160" s="11" t="s">
        <v>23</v>
      </c>
      <c r="L160" s="11" t="s">
        <v>24</v>
      </c>
      <c r="M160" s="7" t="s">
        <v>25</v>
      </c>
      <c r="N160" s="11" t="s">
        <v>26</v>
      </c>
      <c r="O160" s="11" t="s">
        <v>27</v>
      </c>
      <c r="P160" s="8" t="s">
        <v>28</v>
      </c>
      <c r="Q160" s="9" t="s">
        <v>29</v>
      </c>
      <c r="R160" s="14"/>
      <c r="S160" s="14"/>
      <c r="T160" s="1"/>
      <c r="U160" s="1"/>
      <c r="V160" s="1"/>
      <c r="W160" s="1"/>
      <c r="X160" s="1"/>
      <c r="Y160" s="1"/>
      <c r="Z160" s="11" t="s">
        <v>52</v>
      </c>
      <c r="AA160" s="11" t="s">
        <v>20</v>
      </c>
      <c r="AB160" s="12" t="s">
        <v>21</v>
      </c>
      <c r="AC160" s="13" t="s">
        <v>8</v>
      </c>
      <c r="AD160" s="11" t="s">
        <v>22</v>
      </c>
      <c r="AE160" s="11" t="s">
        <v>23</v>
      </c>
      <c r="AF160" s="11" t="s">
        <v>24</v>
      </c>
      <c r="AG160" s="7" t="s">
        <v>25</v>
      </c>
      <c r="AH160" s="11" t="s">
        <v>26</v>
      </c>
      <c r="AI160" s="11" t="s">
        <v>27</v>
      </c>
      <c r="AJ160" s="8" t="s">
        <v>28</v>
      </c>
      <c r="AK160" s="9" t="s">
        <v>29</v>
      </c>
      <c r="AL160" s="14"/>
      <c r="AM160" s="14"/>
      <c r="AN160" s="1"/>
      <c r="AO160" s="1"/>
      <c r="AP160" s="1"/>
      <c r="AQ160" s="1"/>
      <c r="AR160" s="1"/>
      <c r="AS160" s="1"/>
      <c r="AT160" s="11" t="s">
        <v>52</v>
      </c>
      <c r="AU160" s="11" t="s">
        <v>20</v>
      </c>
      <c r="AV160" s="12" t="s">
        <v>21</v>
      </c>
      <c r="AW160" s="13" t="s">
        <v>8</v>
      </c>
      <c r="AX160" s="11" t="s">
        <v>22</v>
      </c>
      <c r="AY160" s="11" t="s">
        <v>23</v>
      </c>
      <c r="AZ160" s="11" t="s">
        <v>24</v>
      </c>
      <c r="BA160" s="7" t="s">
        <v>25</v>
      </c>
      <c r="BB160" s="11" t="s">
        <v>26</v>
      </c>
      <c r="BC160" s="11" t="s">
        <v>27</v>
      </c>
      <c r="BD160" s="8" t="s">
        <v>28</v>
      </c>
      <c r="BE160" s="9" t="s">
        <v>29</v>
      </c>
      <c r="BF160" s="14"/>
      <c r="BG160" s="14"/>
      <c r="BH160" s="1"/>
      <c r="BI160" s="1"/>
      <c r="BJ160" s="1"/>
      <c r="BK160" s="1"/>
      <c r="BL160" s="1"/>
      <c r="BM160" s="1"/>
      <c r="BN160" s="11" t="s">
        <v>52</v>
      </c>
      <c r="BO160" s="11" t="s">
        <v>20</v>
      </c>
      <c r="BP160" s="12" t="s">
        <v>21</v>
      </c>
      <c r="BQ160" s="13" t="s">
        <v>8</v>
      </c>
      <c r="BR160" s="11" t="s">
        <v>22</v>
      </c>
      <c r="BS160" s="11" t="s">
        <v>23</v>
      </c>
      <c r="BT160" s="11" t="s">
        <v>24</v>
      </c>
      <c r="BU160" s="7" t="s">
        <v>25</v>
      </c>
      <c r="BV160" s="11" t="s">
        <v>26</v>
      </c>
      <c r="BW160" s="11" t="s">
        <v>27</v>
      </c>
      <c r="BX160" s="8" t="s">
        <v>28</v>
      </c>
      <c r="BY160" s="9" t="s">
        <v>29</v>
      </c>
      <c r="BZ160" s="14"/>
      <c r="CA160" s="14"/>
      <c r="CB160" s="1"/>
      <c r="CC160" s="1"/>
      <c r="CD160" s="1"/>
      <c r="CE160" s="1"/>
      <c r="CF160" s="1"/>
      <c r="CG160" s="1"/>
      <c r="CH160" s="11" t="s">
        <v>52</v>
      </c>
      <c r="CI160" s="11" t="s">
        <v>20</v>
      </c>
      <c r="CJ160" s="12" t="s">
        <v>21</v>
      </c>
      <c r="CK160" s="13" t="s">
        <v>8</v>
      </c>
      <c r="CL160" s="11" t="s">
        <v>22</v>
      </c>
      <c r="CM160" s="11" t="s">
        <v>23</v>
      </c>
      <c r="CN160" s="11" t="s">
        <v>24</v>
      </c>
      <c r="CO160" s="7" t="s">
        <v>25</v>
      </c>
      <c r="CP160" s="11" t="s">
        <v>26</v>
      </c>
      <c r="CQ160" s="11" t="s">
        <v>27</v>
      </c>
      <c r="CR160" s="8" t="s">
        <v>28</v>
      </c>
      <c r="CS160" s="9" t="s">
        <v>29</v>
      </c>
      <c r="CT160" s="14"/>
      <c r="CU160" s="14"/>
      <c r="CV160" s="1"/>
      <c r="CW160" s="1"/>
      <c r="CX160" s="1"/>
      <c r="CY160" s="1"/>
      <c r="CZ160" s="1"/>
      <c r="DA160" s="1"/>
      <c r="DB160" s="11" t="s">
        <v>52</v>
      </c>
      <c r="DC160" s="11" t="s">
        <v>20</v>
      </c>
      <c r="DD160" s="12" t="s">
        <v>21</v>
      </c>
      <c r="DE160" s="13" t="s">
        <v>8</v>
      </c>
      <c r="DF160" s="11" t="s">
        <v>22</v>
      </c>
      <c r="DG160" s="11" t="s">
        <v>23</v>
      </c>
      <c r="DH160" s="11" t="s">
        <v>24</v>
      </c>
      <c r="DI160" s="7" t="s">
        <v>25</v>
      </c>
      <c r="DJ160" s="11" t="s">
        <v>26</v>
      </c>
      <c r="DK160" s="11" t="s">
        <v>27</v>
      </c>
      <c r="DL160" s="8" t="s">
        <v>28</v>
      </c>
      <c r="DM160" s="9" t="s">
        <v>29</v>
      </c>
      <c r="DN160" s="14"/>
      <c r="DO160" s="14"/>
      <c r="DP160" s="1"/>
      <c r="DQ160" s="1"/>
      <c r="DR160" s="1"/>
      <c r="DS160" s="1"/>
      <c r="DT160" s="1"/>
      <c r="DU160" s="1"/>
      <c r="DV160" s="11" t="s">
        <v>52</v>
      </c>
      <c r="DW160" s="11" t="s">
        <v>20</v>
      </c>
      <c r="DX160" s="12" t="s">
        <v>21</v>
      </c>
      <c r="DY160" s="13" t="s">
        <v>8</v>
      </c>
      <c r="DZ160" s="11" t="s">
        <v>22</v>
      </c>
      <c r="EA160" s="11" t="s">
        <v>23</v>
      </c>
      <c r="EB160" s="11" t="s">
        <v>24</v>
      </c>
      <c r="EC160" s="7" t="s">
        <v>25</v>
      </c>
      <c r="ED160" s="11" t="s">
        <v>26</v>
      </c>
      <c r="EE160" s="11" t="s">
        <v>27</v>
      </c>
      <c r="EF160" s="8" t="s">
        <v>28</v>
      </c>
      <c r="EG160" s="9" t="s">
        <v>29</v>
      </c>
      <c r="EH160" s="14"/>
      <c r="EI160" s="14"/>
    </row>
    <row r="161" s="1" customFormat="1" customHeight="1" spans="6:139">
      <c r="F161" s="11">
        <v>35434</v>
      </c>
      <c r="G161" s="11">
        <v>0.0847</v>
      </c>
      <c r="H161" s="12">
        <v>1.35</v>
      </c>
      <c r="I161" s="13">
        <f t="shared" ref="I161:I163" si="352">F161*G161*H161</f>
        <v>4051.70073</v>
      </c>
      <c r="J161" s="11">
        <v>3</v>
      </c>
      <c r="K161" s="11">
        <v>490</v>
      </c>
      <c r="L161" s="11">
        <v>1.93</v>
      </c>
      <c r="M161" s="16">
        <f t="shared" ref="M161:M163" si="353">1+6*K161/(K161+2000)+L161</f>
        <v>4.11072289156627</v>
      </c>
      <c r="N161" s="11">
        <v>0.89</v>
      </c>
      <c r="O161" s="11">
        <v>1.78</v>
      </c>
      <c r="P161" s="8">
        <f t="shared" ref="P161:P163" si="354">1+N161*O161</f>
        <v>2.5842</v>
      </c>
      <c r="Q161" s="9">
        <v>1.15</v>
      </c>
      <c r="R161" s="17">
        <v>1</v>
      </c>
      <c r="S161" s="18">
        <f t="shared" ref="S161:S165" si="355">I161*J161*Q161*P161*M161*R161</f>
        <v>148491.221010612</v>
      </c>
      <c r="Z161" s="11">
        <v>35728</v>
      </c>
      <c r="AA161" s="11">
        <v>0.0847</v>
      </c>
      <c r="AB161" s="12">
        <v>1.35</v>
      </c>
      <c r="AC161" s="13">
        <f t="shared" ref="AC161:AC163" si="356">Z161*AA161*AB161</f>
        <v>4085.31816</v>
      </c>
      <c r="AD161" s="11">
        <v>3</v>
      </c>
      <c r="AE161" s="11">
        <v>450</v>
      </c>
      <c r="AF161" s="11">
        <v>1.93</v>
      </c>
      <c r="AG161" s="16">
        <f t="shared" ref="AG161:AG163" si="357">1+6*AE161/(AE161+2000)+AF161</f>
        <v>4.03204081632653</v>
      </c>
      <c r="AH161" s="11">
        <v>1</v>
      </c>
      <c r="AI161" s="11">
        <v>2.71</v>
      </c>
      <c r="AJ161" s="8">
        <f t="shared" ref="AJ161:AJ163" si="358">1+AH161*AI161</f>
        <v>3.71</v>
      </c>
      <c r="AK161" s="9">
        <v>1.15</v>
      </c>
      <c r="AL161" s="17">
        <v>1</v>
      </c>
      <c r="AM161" s="18">
        <f t="shared" ref="AM161:AM165" si="359">AC161*AD161*AK161*AJ161*AG161*AL161</f>
        <v>210835.534395856</v>
      </c>
      <c r="AT161" s="11">
        <v>36903</v>
      </c>
      <c r="AU161" s="11">
        <v>0.0847</v>
      </c>
      <c r="AV161" s="12">
        <v>1.35</v>
      </c>
      <c r="AW161" s="13">
        <f t="shared" ref="AW161:AW164" si="360">AT161*AU161*AV161</f>
        <v>4219.673535</v>
      </c>
      <c r="AX161" s="11">
        <v>3</v>
      </c>
      <c r="AY161" s="11">
        <v>490</v>
      </c>
      <c r="AZ161" s="11">
        <v>1.93</v>
      </c>
      <c r="BA161" s="16">
        <f t="shared" ref="BA161:BA164" si="361">1+6*AY161/(AY161+2000)+AZ161</f>
        <v>4.11072289156627</v>
      </c>
      <c r="BB161" s="11">
        <v>0.93</v>
      </c>
      <c r="BC161" s="11">
        <v>1.85</v>
      </c>
      <c r="BD161" s="8">
        <f t="shared" ref="BD161:BD164" si="362">1+BB161*BC161</f>
        <v>2.7205</v>
      </c>
      <c r="BE161" s="9">
        <v>1.15</v>
      </c>
      <c r="BF161" s="17">
        <v>1.015</v>
      </c>
      <c r="BG161" s="18">
        <f t="shared" ref="BG161:BG165" si="363">AW161*AX161*BE161*BD161*BA161*BF161</f>
        <v>165245.986869508</v>
      </c>
      <c r="BN161" s="11">
        <v>38167</v>
      </c>
      <c r="BO161" s="11">
        <v>0.0847</v>
      </c>
      <c r="BP161" s="12">
        <v>1.35</v>
      </c>
      <c r="BQ161" s="13">
        <f t="shared" ref="BQ161:BQ164" si="364">BN161*BO161*BP161</f>
        <v>4364.205615</v>
      </c>
      <c r="BR161" s="11">
        <v>3</v>
      </c>
      <c r="BS161" s="11">
        <v>490</v>
      </c>
      <c r="BT161" s="11">
        <v>1.93</v>
      </c>
      <c r="BU161" s="16">
        <f t="shared" ref="BU161:BU164" si="365">1+6*BS161/(BS161+2000)+BT161</f>
        <v>4.11072289156627</v>
      </c>
      <c r="BV161" s="11">
        <v>1</v>
      </c>
      <c r="BW161" s="11">
        <v>2.71</v>
      </c>
      <c r="BX161" s="8">
        <f t="shared" ref="BX161:BX164" si="366">1+BV161*BW161</f>
        <v>3.71</v>
      </c>
      <c r="BY161" s="9">
        <v>1.15</v>
      </c>
      <c r="BZ161" s="17">
        <v>1.015</v>
      </c>
      <c r="CA161" s="18">
        <f t="shared" ref="CA161:CA165" si="367">BQ161*BR161*BY161*BX161*BU161*BZ161</f>
        <v>233067.89413641</v>
      </c>
      <c r="CH161" s="11">
        <v>42781</v>
      </c>
      <c r="CI161" s="11">
        <v>0.0847</v>
      </c>
      <c r="CJ161" s="12">
        <v>1.35</v>
      </c>
      <c r="CK161" s="13">
        <f t="shared" ref="CK161:CK165" si="368">CH161*CI161*CJ161</f>
        <v>4891.793445</v>
      </c>
      <c r="CL161" s="11">
        <v>3</v>
      </c>
      <c r="CM161" s="11">
        <v>490</v>
      </c>
      <c r="CN161" s="11">
        <v>1.93</v>
      </c>
      <c r="CO161" s="16">
        <f t="shared" ref="CO161:CO165" si="369">1+6*CM161/(CM161+2000)+CN161</f>
        <v>4.11072289156627</v>
      </c>
      <c r="CP161" s="11">
        <v>0.93</v>
      </c>
      <c r="CQ161" s="11">
        <v>1.85</v>
      </c>
      <c r="CR161" s="8">
        <f t="shared" ref="CR161:CR165" si="370">1+CP161*CQ161</f>
        <v>2.7205</v>
      </c>
      <c r="CS161" s="9">
        <v>1.15</v>
      </c>
      <c r="CT161" s="17">
        <v>1.085</v>
      </c>
      <c r="CU161" s="18">
        <f t="shared" ref="CU161:CU165" si="371">CK161*CL161*CS161*CR161*CO161*CT161</f>
        <v>204778.272855303</v>
      </c>
      <c r="DB161" s="11">
        <v>44045</v>
      </c>
      <c r="DC161" s="11">
        <v>0.0847</v>
      </c>
      <c r="DD161" s="12">
        <v>1.35</v>
      </c>
      <c r="DE161" s="13">
        <f t="shared" ref="DE161:DE165" si="372">DB161*DC161*DD161</f>
        <v>5036.325525</v>
      </c>
      <c r="DF161" s="11">
        <v>3</v>
      </c>
      <c r="DG161" s="11">
        <v>490</v>
      </c>
      <c r="DH161" s="11">
        <v>1.93</v>
      </c>
      <c r="DI161" s="16">
        <f t="shared" ref="DI161:DI165" si="373">1+6*DG161/(DG161+2000)+DH161</f>
        <v>4.11072289156627</v>
      </c>
      <c r="DJ161" s="11">
        <v>1</v>
      </c>
      <c r="DK161" s="11">
        <v>2.71</v>
      </c>
      <c r="DL161" s="8">
        <f t="shared" ref="DL161:DL165" si="374">1+DJ161*DK161</f>
        <v>3.71</v>
      </c>
      <c r="DM161" s="9">
        <v>1.15</v>
      </c>
      <c r="DN161" s="17">
        <v>1.085</v>
      </c>
      <c r="DO161" s="18">
        <f t="shared" ref="DO161:DO165" si="375">DE161*DF161*DM161*DL161*DI161*DN161</f>
        <v>287511.180279754</v>
      </c>
      <c r="DV161" s="11">
        <v>49923</v>
      </c>
      <c r="DW161" s="11">
        <v>0.09996</v>
      </c>
      <c r="DX161" s="12">
        <v>1.35</v>
      </c>
      <c r="DY161" s="13">
        <f t="shared" ref="DY161:DY165" si="376">DV161*DW161*DX161</f>
        <v>6736.909158</v>
      </c>
      <c r="DZ161" s="11">
        <v>3</v>
      </c>
      <c r="EA161" s="11">
        <v>490</v>
      </c>
      <c r="EB161" s="11">
        <v>2.02</v>
      </c>
      <c r="EC161" s="16">
        <f t="shared" ref="EC161:EC165" si="377">1+6*EA161/(EA161+2000)+EB161</f>
        <v>4.20072289156627</v>
      </c>
      <c r="ED161" s="11">
        <v>1</v>
      </c>
      <c r="EE161" s="11">
        <v>3.51</v>
      </c>
      <c r="EF161" s="8">
        <f t="shared" ref="EF161:EF165" si="378">1+ED161*EE161</f>
        <v>4.51</v>
      </c>
      <c r="EG161" s="9">
        <v>1.15</v>
      </c>
      <c r="EH161" s="17">
        <v>1.2</v>
      </c>
      <c r="EI161" s="18">
        <f>DY161*DZ161*EG161*EF161*EC161*EH161+DV161*0.125*EF161*EG161*EH161</f>
        <v>567237.384407697</v>
      </c>
    </row>
    <row r="162" s="1" customFormat="1" customHeight="1" spans="6:139">
      <c r="F162" s="11">
        <v>35434</v>
      </c>
      <c r="G162" s="11">
        <v>0.0847</v>
      </c>
      <c r="H162" s="12">
        <v>1.35</v>
      </c>
      <c r="I162" s="13">
        <f t="shared" si="352"/>
        <v>4051.70073</v>
      </c>
      <c r="J162" s="11">
        <v>3</v>
      </c>
      <c r="K162" s="11">
        <v>490</v>
      </c>
      <c r="L162" s="11">
        <v>1.93</v>
      </c>
      <c r="M162" s="16">
        <f t="shared" si="353"/>
        <v>4.11072289156627</v>
      </c>
      <c r="N162" s="11">
        <v>0.89</v>
      </c>
      <c r="O162" s="11">
        <v>1.78</v>
      </c>
      <c r="P162" s="8">
        <f t="shared" si="354"/>
        <v>2.5842</v>
      </c>
      <c r="Q162" s="9">
        <v>1.15</v>
      </c>
      <c r="R162" s="17">
        <v>1</v>
      </c>
      <c r="S162" s="18">
        <f t="shared" si="355"/>
        <v>148491.221010612</v>
      </c>
      <c r="Z162" s="11">
        <v>35728</v>
      </c>
      <c r="AA162" s="11">
        <v>0.0847</v>
      </c>
      <c r="AB162" s="12">
        <v>1.35</v>
      </c>
      <c r="AC162" s="13">
        <f t="shared" si="356"/>
        <v>4085.31816</v>
      </c>
      <c r="AD162" s="11">
        <v>3</v>
      </c>
      <c r="AE162" s="11">
        <v>450</v>
      </c>
      <c r="AF162" s="11">
        <v>1.93</v>
      </c>
      <c r="AG162" s="16">
        <f t="shared" si="357"/>
        <v>4.03204081632653</v>
      </c>
      <c r="AH162" s="11">
        <v>1</v>
      </c>
      <c r="AI162" s="11">
        <v>2.71</v>
      </c>
      <c r="AJ162" s="8">
        <f t="shared" si="358"/>
        <v>3.71</v>
      </c>
      <c r="AK162" s="9">
        <v>1.15</v>
      </c>
      <c r="AL162" s="17">
        <v>1</v>
      </c>
      <c r="AM162" s="18">
        <f t="shared" si="359"/>
        <v>210835.534395856</v>
      </c>
      <c r="AT162" s="11">
        <v>36903</v>
      </c>
      <c r="AU162" s="11">
        <v>0.0847</v>
      </c>
      <c r="AV162" s="12">
        <v>1.35</v>
      </c>
      <c r="AW162" s="13">
        <f t="shared" si="360"/>
        <v>4219.673535</v>
      </c>
      <c r="AX162" s="11">
        <v>3</v>
      </c>
      <c r="AY162" s="11">
        <v>490</v>
      </c>
      <c r="AZ162" s="11">
        <v>1.93</v>
      </c>
      <c r="BA162" s="16">
        <f t="shared" si="361"/>
        <v>4.11072289156627</v>
      </c>
      <c r="BB162" s="11">
        <v>0.93</v>
      </c>
      <c r="BC162" s="11">
        <v>1.85</v>
      </c>
      <c r="BD162" s="8">
        <f t="shared" si="362"/>
        <v>2.7205</v>
      </c>
      <c r="BE162" s="9">
        <v>1.15</v>
      </c>
      <c r="BF162" s="17">
        <v>1.015</v>
      </c>
      <c r="BG162" s="18">
        <f t="shared" si="363"/>
        <v>165245.986869508</v>
      </c>
      <c r="BN162" s="11">
        <v>38167</v>
      </c>
      <c r="BO162" s="11">
        <v>0.0847</v>
      </c>
      <c r="BP162" s="12">
        <v>1.35</v>
      </c>
      <c r="BQ162" s="13">
        <f t="shared" si="364"/>
        <v>4364.205615</v>
      </c>
      <c r="BR162" s="11">
        <v>3</v>
      </c>
      <c r="BS162" s="11">
        <v>490</v>
      </c>
      <c r="BT162" s="11">
        <v>1.93</v>
      </c>
      <c r="BU162" s="16">
        <f t="shared" si="365"/>
        <v>4.11072289156627</v>
      </c>
      <c r="BV162" s="11">
        <v>1</v>
      </c>
      <c r="BW162" s="11">
        <v>2.71</v>
      </c>
      <c r="BX162" s="8">
        <f t="shared" si="366"/>
        <v>3.71</v>
      </c>
      <c r="BY162" s="9">
        <v>1.15</v>
      </c>
      <c r="BZ162" s="17">
        <v>1.015</v>
      </c>
      <c r="CA162" s="18">
        <f t="shared" si="367"/>
        <v>233067.89413641</v>
      </c>
      <c r="CH162" s="11">
        <v>42781</v>
      </c>
      <c r="CI162" s="11">
        <v>0.0847</v>
      </c>
      <c r="CJ162" s="12">
        <v>1.35</v>
      </c>
      <c r="CK162" s="13">
        <f t="shared" si="368"/>
        <v>4891.793445</v>
      </c>
      <c r="CL162" s="11">
        <v>3</v>
      </c>
      <c r="CM162" s="11">
        <v>490</v>
      </c>
      <c r="CN162" s="11">
        <v>1.93</v>
      </c>
      <c r="CO162" s="16">
        <f t="shared" si="369"/>
        <v>4.11072289156627</v>
      </c>
      <c r="CP162" s="11">
        <v>0.93</v>
      </c>
      <c r="CQ162" s="11">
        <v>1.85</v>
      </c>
      <c r="CR162" s="8">
        <f t="shared" si="370"/>
        <v>2.7205</v>
      </c>
      <c r="CS162" s="9">
        <v>1.15</v>
      </c>
      <c r="CT162" s="17">
        <v>1.085</v>
      </c>
      <c r="CU162" s="18">
        <f t="shared" si="371"/>
        <v>204778.272855303</v>
      </c>
      <c r="DB162" s="11">
        <v>44045</v>
      </c>
      <c r="DC162" s="11">
        <v>0.0847</v>
      </c>
      <c r="DD162" s="12">
        <v>1.35</v>
      </c>
      <c r="DE162" s="13">
        <f t="shared" si="372"/>
        <v>5036.325525</v>
      </c>
      <c r="DF162" s="11">
        <v>3</v>
      </c>
      <c r="DG162" s="11">
        <v>490</v>
      </c>
      <c r="DH162" s="11">
        <v>1.93</v>
      </c>
      <c r="DI162" s="16">
        <f t="shared" si="373"/>
        <v>4.11072289156627</v>
      </c>
      <c r="DJ162" s="11">
        <v>1</v>
      </c>
      <c r="DK162" s="11">
        <v>2.71</v>
      </c>
      <c r="DL162" s="8">
        <f t="shared" si="374"/>
        <v>3.71</v>
      </c>
      <c r="DM162" s="9">
        <v>1.15</v>
      </c>
      <c r="DN162" s="17">
        <v>1.085</v>
      </c>
      <c r="DO162" s="18">
        <f t="shared" si="375"/>
        <v>287511.180279754</v>
      </c>
      <c r="DV162" s="11">
        <v>49923</v>
      </c>
      <c r="DW162" s="11">
        <v>0.09996</v>
      </c>
      <c r="DX162" s="12">
        <v>1.35</v>
      </c>
      <c r="DY162" s="13">
        <f t="shared" si="376"/>
        <v>6736.909158</v>
      </c>
      <c r="DZ162" s="11">
        <v>3</v>
      </c>
      <c r="EA162" s="11">
        <v>490</v>
      </c>
      <c r="EB162" s="11">
        <v>2.02</v>
      </c>
      <c r="EC162" s="16">
        <f t="shared" si="377"/>
        <v>4.20072289156627</v>
      </c>
      <c r="ED162" s="11">
        <v>1</v>
      </c>
      <c r="EE162" s="11">
        <v>3.51</v>
      </c>
      <c r="EF162" s="8">
        <f t="shared" si="378"/>
        <v>4.51</v>
      </c>
      <c r="EG162" s="9">
        <v>1.15</v>
      </c>
      <c r="EH162" s="17">
        <v>1.2</v>
      </c>
      <c r="EI162" s="18">
        <f t="shared" ref="EI162:EI165" si="379">DY162*DZ162*EG162*EF162*EC162*EH162</f>
        <v>528398.538482697</v>
      </c>
    </row>
    <row r="163" s="1" customFormat="1" customHeight="1" spans="6:139">
      <c r="F163" s="11">
        <v>35434</v>
      </c>
      <c r="G163" s="11">
        <v>0.0847</v>
      </c>
      <c r="H163" s="12">
        <v>1.35</v>
      </c>
      <c r="I163" s="13">
        <f t="shared" si="352"/>
        <v>4051.70073</v>
      </c>
      <c r="J163" s="11">
        <v>3</v>
      </c>
      <c r="K163" s="11">
        <v>240</v>
      </c>
      <c r="L163" s="11">
        <v>1.93</v>
      </c>
      <c r="M163" s="16">
        <f t="shared" si="353"/>
        <v>3.57285714285714</v>
      </c>
      <c r="N163" s="11">
        <v>0.89</v>
      </c>
      <c r="O163" s="11">
        <v>1.78</v>
      </c>
      <c r="P163" s="8">
        <f t="shared" si="354"/>
        <v>2.5842</v>
      </c>
      <c r="Q163" s="9">
        <v>0.9</v>
      </c>
      <c r="R163" s="17">
        <v>1</v>
      </c>
      <c r="S163" s="18">
        <f t="shared" si="355"/>
        <v>101005.005746024</v>
      </c>
      <c r="Z163" s="11">
        <v>35728</v>
      </c>
      <c r="AA163" s="11">
        <v>0.0847</v>
      </c>
      <c r="AB163" s="12">
        <v>1.35</v>
      </c>
      <c r="AC163" s="13">
        <f t="shared" si="356"/>
        <v>4085.31816</v>
      </c>
      <c r="AD163" s="11">
        <v>3</v>
      </c>
      <c r="AE163" s="11">
        <v>200</v>
      </c>
      <c r="AF163" s="11">
        <v>1.93</v>
      </c>
      <c r="AG163" s="16">
        <f t="shared" si="357"/>
        <v>3.47545454545455</v>
      </c>
      <c r="AH163" s="11">
        <v>1</v>
      </c>
      <c r="AI163" s="11">
        <v>2.71</v>
      </c>
      <c r="AJ163" s="8">
        <f t="shared" si="358"/>
        <v>3.71</v>
      </c>
      <c r="AK163" s="9">
        <v>0.9</v>
      </c>
      <c r="AL163" s="17">
        <v>1</v>
      </c>
      <c r="AM163" s="18">
        <f t="shared" si="359"/>
        <v>142224.74742667</v>
      </c>
      <c r="AT163" s="11">
        <v>36903</v>
      </c>
      <c r="AU163" s="11">
        <v>0.0847</v>
      </c>
      <c r="AV163" s="12">
        <v>1.35</v>
      </c>
      <c r="AW163" s="13">
        <f t="shared" si="360"/>
        <v>4219.673535</v>
      </c>
      <c r="AX163" s="11">
        <v>3</v>
      </c>
      <c r="AY163" s="11">
        <v>490</v>
      </c>
      <c r="AZ163" s="11">
        <v>1.93</v>
      </c>
      <c r="BA163" s="16">
        <f t="shared" si="361"/>
        <v>4.11072289156627</v>
      </c>
      <c r="BB163" s="11">
        <v>0.93</v>
      </c>
      <c r="BC163" s="11">
        <v>1.85</v>
      </c>
      <c r="BD163" s="8">
        <f t="shared" si="362"/>
        <v>2.7205</v>
      </c>
      <c r="BE163" s="9">
        <v>1.15</v>
      </c>
      <c r="BF163" s="17">
        <v>1.015</v>
      </c>
      <c r="BG163" s="18">
        <f t="shared" si="363"/>
        <v>165245.986869508</v>
      </c>
      <c r="BN163" s="11">
        <v>38167</v>
      </c>
      <c r="BO163" s="11">
        <v>0.0847</v>
      </c>
      <c r="BP163" s="12">
        <v>1.35</v>
      </c>
      <c r="BQ163" s="13">
        <f t="shared" si="364"/>
        <v>4364.205615</v>
      </c>
      <c r="BR163" s="11">
        <v>3</v>
      </c>
      <c r="BS163" s="11">
        <v>490</v>
      </c>
      <c r="BT163" s="11">
        <v>1.93</v>
      </c>
      <c r="BU163" s="16">
        <f t="shared" si="365"/>
        <v>4.11072289156627</v>
      </c>
      <c r="BV163" s="11">
        <v>1</v>
      </c>
      <c r="BW163" s="11">
        <v>2.71</v>
      </c>
      <c r="BX163" s="8">
        <f t="shared" si="366"/>
        <v>3.71</v>
      </c>
      <c r="BY163" s="9">
        <v>1.15</v>
      </c>
      <c r="BZ163" s="17">
        <v>1.015</v>
      </c>
      <c r="CA163" s="18">
        <f t="shared" si="367"/>
        <v>233067.89413641</v>
      </c>
      <c r="CH163" s="11">
        <v>42781</v>
      </c>
      <c r="CI163" s="11">
        <v>0.0847</v>
      </c>
      <c r="CJ163" s="12">
        <v>1.35</v>
      </c>
      <c r="CK163" s="13">
        <f t="shared" si="368"/>
        <v>4891.793445</v>
      </c>
      <c r="CL163" s="11">
        <v>3</v>
      </c>
      <c r="CM163" s="11">
        <v>490</v>
      </c>
      <c r="CN163" s="11">
        <v>1.93</v>
      </c>
      <c r="CO163" s="16">
        <f t="shared" si="369"/>
        <v>4.11072289156627</v>
      </c>
      <c r="CP163" s="11">
        <v>0.93</v>
      </c>
      <c r="CQ163" s="11">
        <v>1.85</v>
      </c>
      <c r="CR163" s="8">
        <f t="shared" si="370"/>
        <v>2.7205</v>
      </c>
      <c r="CS163" s="9">
        <v>1.15</v>
      </c>
      <c r="CT163" s="17">
        <v>1.085</v>
      </c>
      <c r="CU163" s="18">
        <f t="shared" si="371"/>
        <v>204778.272855303</v>
      </c>
      <c r="DB163" s="11">
        <v>44045</v>
      </c>
      <c r="DC163" s="11">
        <v>0.0847</v>
      </c>
      <c r="DD163" s="12">
        <v>1.35</v>
      </c>
      <c r="DE163" s="13">
        <f t="shared" si="372"/>
        <v>5036.325525</v>
      </c>
      <c r="DF163" s="11">
        <v>3</v>
      </c>
      <c r="DG163" s="11">
        <v>490</v>
      </c>
      <c r="DH163" s="11">
        <v>1.93</v>
      </c>
      <c r="DI163" s="16">
        <f t="shared" si="373"/>
        <v>4.11072289156627</v>
      </c>
      <c r="DJ163" s="11">
        <v>1</v>
      </c>
      <c r="DK163" s="11">
        <v>2.71</v>
      </c>
      <c r="DL163" s="8">
        <f t="shared" si="374"/>
        <v>3.71</v>
      </c>
      <c r="DM163" s="9">
        <v>1.15</v>
      </c>
      <c r="DN163" s="17">
        <v>1.085</v>
      </c>
      <c r="DO163" s="18">
        <f t="shared" si="375"/>
        <v>287511.180279754</v>
      </c>
      <c r="DV163" s="11">
        <v>49923</v>
      </c>
      <c r="DW163" s="11">
        <v>0.09996</v>
      </c>
      <c r="DX163" s="12">
        <v>1.35</v>
      </c>
      <c r="DY163" s="13">
        <f t="shared" si="376"/>
        <v>6736.909158</v>
      </c>
      <c r="DZ163" s="11">
        <v>3</v>
      </c>
      <c r="EA163" s="11">
        <v>490</v>
      </c>
      <c r="EB163" s="11">
        <v>2.02</v>
      </c>
      <c r="EC163" s="16">
        <f t="shared" si="377"/>
        <v>4.20072289156627</v>
      </c>
      <c r="ED163" s="11">
        <v>1</v>
      </c>
      <c r="EE163" s="11">
        <v>3.51</v>
      </c>
      <c r="EF163" s="8">
        <f t="shared" si="378"/>
        <v>4.51</v>
      </c>
      <c r="EG163" s="9">
        <v>1.15</v>
      </c>
      <c r="EH163" s="17">
        <v>1.2</v>
      </c>
      <c r="EI163" s="18">
        <f t="shared" si="379"/>
        <v>528398.538482697</v>
      </c>
    </row>
    <row r="164" s="1" customFormat="1" customHeight="1" spans="6:139">
      <c r="F164" s="11"/>
      <c r="G164" s="11"/>
      <c r="H164" s="12"/>
      <c r="I164" s="13"/>
      <c r="J164" s="11"/>
      <c r="K164" s="11"/>
      <c r="L164" s="11"/>
      <c r="M164" s="16"/>
      <c r="N164" s="11"/>
      <c r="O164" s="11"/>
      <c r="P164" s="8"/>
      <c r="Q164" s="9"/>
      <c r="R164" s="17">
        <v>1</v>
      </c>
      <c r="S164" s="18">
        <f t="shared" si="355"/>
        <v>0</v>
      </c>
      <c r="Z164" s="11"/>
      <c r="AA164" s="11"/>
      <c r="AB164" s="12"/>
      <c r="AC164" s="13"/>
      <c r="AD164" s="11"/>
      <c r="AE164" s="11"/>
      <c r="AF164" s="11"/>
      <c r="AG164" s="16"/>
      <c r="AH164" s="11"/>
      <c r="AI164" s="11"/>
      <c r="AJ164" s="8"/>
      <c r="AK164" s="9"/>
      <c r="AL164" s="17">
        <v>1</v>
      </c>
      <c r="AM164" s="18">
        <f t="shared" si="359"/>
        <v>0</v>
      </c>
      <c r="AT164" s="11">
        <v>36903</v>
      </c>
      <c r="AU164" s="11">
        <v>0.0847</v>
      </c>
      <c r="AV164" s="12">
        <v>1.35</v>
      </c>
      <c r="AW164" s="13">
        <f t="shared" si="360"/>
        <v>4219.673535</v>
      </c>
      <c r="AX164" s="11">
        <v>3</v>
      </c>
      <c r="AY164" s="11">
        <v>240</v>
      </c>
      <c r="AZ164" s="11">
        <v>1.93</v>
      </c>
      <c r="BA164" s="16">
        <f t="shared" si="361"/>
        <v>3.57285714285714</v>
      </c>
      <c r="BB164" s="11">
        <v>0.93</v>
      </c>
      <c r="BC164" s="11">
        <v>1.85</v>
      </c>
      <c r="BD164" s="8">
        <f t="shared" si="362"/>
        <v>2.7205</v>
      </c>
      <c r="BE164" s="9">
        <v>0.9</v>
      </c>
      <c r="BF164" s="17">
        <v>1.015</v>
      </c>
      <c r="BG164" s="18">
        <f t="shared" si="363"/>
        <v>112401.741595682</v>
      </c>
      <c r="BN164" s="11">
        <v>38167</v>
      </c>
      <c r="BO164" s="11">
        <v>0.0847</v>
      </c>
      <c r="BP164" s="12">
        <v>1.35</v>
      </c>
      <c r="BQ164" s="13">
        <f t="shared" si="364"/>
        <v>4364.205615</v>
      </c>
      <c r="BR164" s="11">
        <v>3</v>
      </c>
      <c r="BS164" s="11">
        <v>240</v>
      </c>
      <c r="BT164" s="11">
        <v>1.93</v>
      </c>
      <c r="BU164" s="16">
        <f t="shared" si="365"/>
        <v>3.57285714285714</v>
      </c>
      <c r="BV164" s="11">
        <v>1</v>
      </c>
      <c r="BW164" s="11">
        <v>2.71</v>
      </c>
      <c r="BX164" s="8">
        <f t="shared" si="366"/>
        <v>3.71</v>
      </c>
      <c r="BY164" s="9">
        <v>0.9</v>
      </c>
      <c r="BZ164" s="17">
        <v>1.015</v>
      </c>
      <c r="CA164" s="18">
        <f t="shared" si="367"/>
        <v>158534.78627386</v>
      </c>
      <c r="CH164" s="11">
        <v>42781</v>
      </c>
      <c r="CI164" s="11">
        <v>0.0847</v>
      </c>
      <c r="CJ164" s="12">
        <v>1.35</v>
      </c>
      <c r="CK164" s="13">
        <f t="shared" si="368"/>
        <v>4891.793445</v>
      </c>
      <c r="CL164" s="11">
        <v>3</v>
      </c>
      <c r="CM164" s="11">
        <v>240</v>
      </c>
      <c r="CN164" s="11">
        <v>1.93</v>
      </c>
      <c r="CO164" s="16">
        <f t="shared" si="369"/>
        <v>3.57285714285714</v>
      </c>
      <c r="CP164" s="11">
        <v>0.93</v>
      </c>
      <c r="CQ164" s="11">
        <v>1.85</v>
      </c>
      <c r="CR164" s="8">
        <f t="shared" si="370"/>
        <v>2.7205</v>
      </c>
      <c r="CS164" s="9">
        <v>0.9</v>
      </c>
      <c r="CT164" s="17">
        <v>1.085</v>
      </c>
      <c r="CU164" s="18">
        <f t="shared" si="371"/>
        <v>139291.94255149</v>
      </c>
      <c r="DB164" s="11">
        <v>44045</v>
      </c>
      <c r="DC164" s="11">
        <v>0.0847</v>
      </c>
      <c r="DD164" s="12">
        <v>1.35</v>
      </c>
      <c r="DE164" s="13">
        <f t="shared" si="372"/>
        <v>5036.325525</v>
      </c>
      <c r="DF164" s="11">
        <v>3</v>
      </c>
      <c r="DG164" s="11">
        <v>240</v>
      </c>
      <c r="DH164" s="11">
        <v>1.93</v>
      </c>
      <c r="DI164" s="16">
        <f t="shared" si="373"/>
        <v>3.57285714285714</v>
      </c>
      <c r="DJ164" s="11">
        <v>1</v>
      </c>
      <c r="DK164" s="11">
        <v>2.71</v>
      </c>
      <c r="DL164" s="8">
        <f t="shared" si="374"/>
        <v>3.71</v>
      </c>
      <c r="DM164" s="9">
        <v>0.9</v>
      </c>
      <c r="DN164" s="17">
        <v>1.085</v>
      </c>
      <c r="DO164" s="18">
        <f t="shared" si="375"/>
        <v>195567.577790524</v>
      </c>
      <c r="DV164" s="11">
        <v>49923</v>
      </c>
      <c r="DW164" s="11">
        <v>0.09996</v>
      </c>
      <c r="DX164" s="12">
        <v>1.35</v>
      </c>
      <c r="DY164" s="13">
        <f t="shared" si="376"/>
        <v>6736.909158</v>
      </c>
      <c r="DZ164" s="11">
        <v>3</v>
      </c>
      <c r="EA164" s="11">
        <v>240</v>
      </c>
      <c r="EB164" s="11">
        <v>2.02</v>
      </c>
      <c r="EC164" s="16">
        <f t="shared" si="377"/>
        <v>3.66285714285714</v>
      </c>
      <c r="ED164" s="11">
        <v>1</v>
      </c>
      <c r="EE164" s="11">
        <v>3.51</v>
      </c>
      <c r="EF164" s="8">
        <f t="shared" si="378"/>
        <v>4.51</v>
      </c>
      <c r="EG164" s="9">
        <v>0.9</v>
      </c>
      <c r="EH164" s="17">
        <v>1.2</v>
      </c>
      <c r="EI164" s="18">
        <f t="shared" si="379"/>
        <v>360580.48968463</v>
      </c>
    </row>
    <row r="165" s="1" customFormat="1" customHeight="1" spans="6:139">
      <c r="F165" s="11"/>
      <c r="G165" s="11"/>
      <c r="H165" s="12"/>
      <c r="I165" s="13"/>
      <c r="J165" s="11"/>
      <c r="K165" s="11"/>
      <c r="L165" s="11"/>
      <c r="M165" s="16"/>
      <c r="N165" s="11"/>
      <c r="O165" s="11"/>
      <c r="P165" s="8"/>
      <c r="Q165" s="9"/>
      <c r="R165" s="17">
        <v>1</v>
      </c>
      <c r="S165" s="18">
        <f t="shared" si="355"/>
        <v>0</v>
      </c>
      <c r="Z165" s="11"/>
      <c r="AA165" s="11"/>
      <c r="AB165" s="12"/>
      <c r="AC165" s="13"/>
      <c r="AD165" s="11"/>
      <c r="AE165" s="11"/>
      <c r="AF165" s="11"/>
      <c r="AG165" s="16"/>
      <c r="AH165" s="11"/>
      <c r="AI165" s="11"/>
      <c r="AJ165" s="8"/>
      <c r="AK165" s="9"/>
      <c r="AL165" s="17">
        <v>1</v>
      </c>
      <c r="AM165" s="18">
        <f t="shared" si="359"/>
        <v>0</v>
      </c>
      <c r="AT165" s="11"/>
      <c r="AU165" s="11"/>
      <c r="AV165" s="12"/>
      <c r="AW165" s="13"/>
      <c r="AX165" s="11"/>
      <c r="AY165" s="11"/>
      <c r="AZ165" s="11"/>
      <c r="BA165" s="16"/>
      <c r="BB165" s="11"/>
      <c r="BC165" s="11"/>
      <c r="BD165" s="8"/>
      <c r="BE165" s="9"/>
      <c r="BF165" s="17">
        <v>1</v>
      </c>
      <c r="BG165" s="18">
        <f t="shared" si="363"/>
        <v>0</v>
      </c>
      <c r="BN165" s="11"/>
      <c r="BO165" s="11"/>
      <c r="BP165" s="12"/>
      <c r="BQ165" s="13"/>
      <c r="BR165" s="11"/>
      <c r="BS165" s="11"/>
      <c r="BT165" s="11"/>
      <c r="BU165" s="16"/>
      <c r="BV165" s="11"/>
      <c r="BW165" s="11"/>
      <c r="BX165" s="8"/>
      <c r="BY165" s="9"/>
      <c r="BZ165" s="17">
        <v>1</v>
      </c>
      <c r="CA165" s="18">
        <f t="shared" si="367"/>
        <v>0</v>
      </c>
      <c r="CH165" s="11">
        <v>42781</v>
      </c>
      <c r="CI165" s="11">
        <v>0.0847</v>
      </c>
      <c r="CJ165" s="12">
        <v>1.35</v>
      </c>
      <c r="CK165" s="13">
        <f t="shared" si="368"/>
        <v>4891.793445</v>
      </c>
      <c r="CL165" s="11">
        <v>3</v>
      </c>
      <c r="CM165" s="11">
        <v>240</v>
      </c>
      <c r="CN165" s="11">
        <v>1.93</v>
      </c>
      <c r="CO165" s="16">
        <f t="shared" si="369"/>
        <v>3.57285714285714</v>
      </c>
      <c r="CP165" s="11">
        <v>0.93</v>
      </c>
      <c r="CQ165" s="11">
        <v>1.85</v>
      </c>
      <c r="CR165" s="8">
        <f t="shared" si="370"/>
        <v>2.7205</v>
      </c>
      <c r="CS165" s="9">
        <v>0.9</v>
      </c>
      <c r="CT165" s="17">
        <v>1.085</v>
      </c>
      <c r="CU165" s="18">
        <f t="shared" si="371"/>
        <v>139291.94255149</v>
      </c>
      <c r="DB165" s="11">
        <v>44045</v>
      </c>
      <c r="DC165" s="11">
        <v>0.0847</v>
      </c>
      <c r="DD165" s="12">
        <v>1.35</v>
      </c>
      <c r="DE165" s="13">
        <f t="shared" si="372"/>
        <v>5036.325525</v>
      </c>
      <c r="DF165" s="11">
        <v>3</v>
      </c>
      <c r="DG165" s="11">
        <v>240</v>
      </c>
      <c r="DH165" s="11">
        <v>1.93</v>
      </c>
      <c r="DI165" s="16">
        <f t="shared" si="373"/>
        <v>3.57285714285714</v>
      </c>
      <c r="DJ165" s="11">
        <v>1</v>
      </c>
      <c r="DK165" s="11">
        <v>2.71</v>
      </c>
      <c r="DL165" s="8">
        <f t="shared" si="374"/>
        <v>3.71</v>
      </c>
      <c r="DM165" s="9">
        <v>0.9</v>
      </c>
      <c r="DN165" s="17">
        <v>1.085</v>
      </c>
      <c r="DO165" s="18">
        <f t="shared" si="375"/>
        <v>195567.577790524</v>
      </c>
      <c r="DV165" s="11">
        <v>49923</v>
      </c>
      <c r="DW165" s="11">
        <v>0.09996</v>
      </c>
      <c r="DX165" s="12">
        <v>1.35</v>
      </c>
      <c r="DY165" s="13">
        <f t="shared" si="376"/>
        <v>6736.909158</v>
      </c>
      <c r="DZ165" s="11">
        <v>3</v>
      </c>
      <c r="EA165" s="11">
        <v>240</v>
      </c>
      <c r="EB165" s="11">
        <v>2.02</v>
      </c>
      <c r="EC165" s="16">
        <f t="shared" si="377"/>
        <v>3.66285714285714</v>
      </c>
      <c r="ED165" s="11">
        <v>1</v>
      </c>
      <c r="EE165" s="11">
        <v>3.51</v>
      </c>
      <c r="EF165" s="8">
        <f t="shared" si="378"/>
        <v>4.51</v>
      </c>
      <c r="EG165" s="9">
        <v>0.9</v>
      </c>
      <c r="EH165" s="17">
        <v>1.2</v>
      </c>
      <c r="EI165" s="18">
        <f t="shared" si="379"/>
        <v>360580.48968463</v>
      </c>
    </row>
    <row r="166" s="1" customFormat="1" customHeight="1" spans="6:139">
      <c r="F166" s="39" t="s">
        <v>51</v>
      </c>
      <c r="G166" s="40"/>
      <c r="H166" s="40"/>
      <c r="I166" s="40"/>
      <c r="J166" s="40"/>
      <c r="K166" s="40"/>
      <c r="L166" s="40"/>
      <c r="M166" s="25">
        <f>SUM(S161:S165)</f>
        <v>397987.447767248</v>
      </c>
      <c r="N166" s="25"/>
      <c r="O166" s="25"/>
      <c r="P166" s="25"/>
      <c r="Q166" s="25"/>
      <c r="R166" s="25"/>
      <c r="S166" s="25"/>
      <c r="T166" s="1"/>
      <c r="U166" s="1"/>
      <c r="V166" s="1"/>
      <c r="W166" s="1"/>
      <c r="X166" s="1"/>
      <c r="Y166" s="1"/>
      <c r="Z166" s="39" t="s">
        <v>51</v>
      </c>
      <c r="AA166" s="40"/>
      <c r="AB166" s="40"/>
      <c r="AC166" s="40"/>
      <c r="AD166" s="40"/>
      <c r="AE166" s="40"/>
      <c r="AF166" s="40"/>
      <c r="AG166" s="25">
        <f>SUM(AM161:AM165)</f>
        <v>563895.816218381</v>
      </c>
      <c r="AH166" s="25"/>
      <c r="AI166" s="25"/>
      <c r="AJ166" s="25"/>
      <c r="AK166" s="25"/>
      <c r="AL166" s="25"/>
      <c r="AM166" s="25"/>
      <c r="AN166" s="1"/>
      <c r="AO166" s="1"/>
      <c r="AP166" s="1"/>
      <c r="AQ166" s="1"/>
      <c r="AR166" s="1"/>
      <c r="AS166" s="1"/>
      <c r="AT166" s="39" t="s">
        <v>51</v>
      </c>
      <c r="AU166" s="40"/>
      <c r="AV166" s="40"/>
      <c r="AW166" s="40"/>
      <c r="AX166" s="40"/>
      <c r="AY166" s="40"/>
      <c r="AZ166" s="40"/>
      <c r="BA166" s="25">
        <f>SUM(BG161:BG165)</f>
        <v>608139.702204208</v>
      </c>
      <c r="BB166" s="25"/>
      <c r="BC166" s="25"/>
      <c r="BD166" s="25"/>
      <c r="BE166" s="25"/>
      <c r="BF166" s="25"/>
      <c r="BG166" s="25"/>
      <c r="BH166" s="1"/>
      <c r="BI166" s="1"/>
      <c r="BJ166" s="1"/>
      <c r="BK166" s="1"/>
      <c r="BL166" s="1"/>
      <c r="BM166" s="1"/>
      <c r="BN166" s="39" t="s">
        <v>51</v>
      </c>
      <c r="BO166" s="40"/>
      <c r="BP166" s="40"/>
      <c r="BQ166" s="40"/>
      <c r="BR166" s="40"/>
      <c r="BS166" s="40"/>
      <c r="BT166" s="40"/>
      <c r="BU166" s="25">
        <f>SUM(CA161:CA165)</f>
        <v>857738.468683091</v>
      </c>
      <c r="BV166" s="25"/>
      <c r="BW166" s="25"/>
      <c r="BX166" s="25"/>
      <c r="BY166" s="25"/>
      <c r="BZ166" s="25"/>
      <c r="CA166" s="25"/>
      <c r="CB166" s="1"/>
      <c r="CC166" s="1"/>
      <c r="CD166" s="1"/>
      <c r="CE166" s="1"/>
      <c r="CF166" s="1"/>
      <c r="CG166" s="1"/>
      <c r="CH166" s="39" t="s">
        <v>51</v>
      </c>
      <c r="CI166" s="40"/>
      <c r="CJ166" s="40"/>
      <c r="CK166" s="40"/>
      <c r="CL166" s="40"/>
      <c r="CM166" s="40"/>
      <c r="CN166" s="40"/>
      <c r="CO166" s="25">
        <f>SUM(CU161:CU165)</f>
        <v>892918.703668888</v>
      </c>
      <c r="CP166" s="25"/>
      <c r="CQ166" s="25"/>
      <c r="CR166" s="25"/>
      <c r="CS166" s="25"/>
      <c r="CT166" s="25"/>
      <c r="CU166" s="25"/>
      <c r="CV166" s="1"/>
      <c r="CW166" s="1"/>
      <c r="CX166" s="1"/>
      <c r="CY166" s="1"/>
      <c r="CZ166" s="1"/>
      <c r="DA166" s="1"/>
      <c r="DB166" s="39" t="s">
        <v>51</v>
      </c>
      <c r="DC166" s="40"/>
      <c r="DD166" s="40"/>
      <c r="DE166" s="40"/>
      <c r="DF166" s="40"/>
      <c r="DG166" s="40"/>
      <c r="DH166" s="40"/>
      <c r="DI166" s="25">
        <f>SUM(DO161:DO165)</f>
        <v>1253668.69642031</v>
      </c>
      <c r="DJ166" s="25"/>
      <c r="DK166" s="25"/>
      <c r="DL166" s="25"/>
      <c r="DM166" s="25"/>
      <c r="DN166" s="25"/>
      <c r="DO166" s="25"/>
      <c r="DP166" s="1"/>
      <c r="DQ166" s="1"/>
      <c r="DR166" s="1"/>
      <c r="DS166" s="1"/>
      <c r="DT166" s="1"/>
      <c r="DU166" s="1"/>
      <c r="DV166" s="39" t="s">
        <v>51</v>
      </c>
      <c r="DW166" s="40"/>
      <c r="DX166" s="40"/>
      <c r="DY166" s="40"/>
      <c r="DZ166" s="40"/>
      <c r="EA166" s="40"/>
      <c r="EB166" s="40"/>
      <c r="EC166" s="25">
        <f>SUM(EI161:EI165)</f>
        <v>2345195.44074235</v>
      </c>
      <c r="ED166" s="25"/>
      <c r="EE166" s="25"/>
      <c r="EF166" s="25"/>
      <c r="EG166" s="25"/>
      <c r="EH166" s="25"/>
      <c r="EI166" s="25"/>
    </row>
    <row r="167" s="1" customFormat="1" customHeight="1" spans="6:139">
      <c r="F167" s="40"/>
      <c r="G167" s="40"/>
      <c r="H167" s="40"/>
      <c r="I167" s="40"/>
      <c r="J167" s="40"/>
      <c r="K167" s="40"/>
      <c r="L167" s="40"/>
      <c r="M167" s="25"/>
      <c r="N167" s="25"/>
      <c r="O167" s="25"/>
      <c r="P167" s="25"/>
      <c r="Q167" s="25"/>
      <c r="R167" s="25"/>
      <c r="S167" s="25"/>
      <c r="T167" s="1"/>
      <c r="U167" s="1"/>
      <c r="V167" s="1"/>
      <c r="W167" s="1"/>
      <c r="X167" s="1"/>
      <c r="Y167" s="1"/>
      <c r="Z167" s="40"/>
      <c r="AA167" s="40"/>
      <c r="AB167" s="40"/>
      <c r="AC167" s="40"/>
      <c r="AD167" s="40"/>
      <c r="AE167" s="40"/>
      <c r="AF167" s="40"/>
      <c r="AG167" s="25"/>
      <c r="AH167" s="25"/>
      <c r="AI167" s="25"/>
      <c r="AJ167" s="25"/>
      <c r="AK167" s="25"/>
      <c r="AL167" s="25"/>
      <c r="AM167" s="25"/>
      <c r="AN167" s="1"/>
      <c r="AO167" s="1"/>
      <c r="AP167" s="1"/>
      <c r="AQ167" s="1"/>
      <c r="AR167" s="1"/>
      <c r="AS167" s="1"/>
      <c r="AT167" s="40"/>
      <c r="AU167" s="40"/>
      <c r="AV167" s="40"/>
      <c r="AW167" s="40"/>
      <c r="AX167" s="40"/>
      <c r="AY167" s="40"/>
      <c r="AZ167" s="40"/>
      <c r="BA167" s="25"/>
      <c r="BB167" s="25"/>
      <c r="BC167" s="25"/>
      <c r="BD167" s="25"/>
      <c r="BE167" s="25"/>
      <c r="BF167" s="25"/>
      <c r="BG167" s="25"/>
      <c r="BH167" s="1"/>
      <c r="BI167" s="1"/>
      <c r="BJ167" s="1"/>
      <c r="BK167" s="1"/>
      <c r="BL167" s="1"/>
      <c r="BM167" s="1"/>
      <c r="BN167" s="40"/>
      <c r="BO167" s="40"/>
      <c r="BP167" s="40"/>
      <c r="BQ167" s="40"/>
      <c r="BR167" s="40"/>
      <c r="BS167" s="40"/>
      <c r="BT167" s="40"/>
      <c r="BU167" s="25"/>
      <c r="BV167" s="25"/>
      <c r="BW167" s="25"/>
      <c r="BX167" s="25"/>
      <c r="BY167" s="25"/>
      <c r="BZ167" s="25"/>
      <c r="CA167" s="25"/>
      <c r="CB167" s="1"/>
      <c r="CC167" s="1"/>
      <c r="CD167" s="1"/>
      <c r="CE167" s="1"/>
      <c r="CF167" s="1"/>
      <c r="CG167" s="1"/>
      <c r="CH167" s="40"/>
      <c r="CI167" s="40"/>
      <c r="CJ167" s="40"/>
      <c r="CK167" s="40"/>
      <c r="CL167" s="40"/>
      <c r="CM167" s="40"/>
      <c r="CN167" s="40"/>
      <c r="CO167" s="25"/>
      <c r="CP167" s="25"/>
      <c r="CQ167" s="25"/>
      <c r="CR167" s="25"/>
      <c r="CS167" s="25"/>
      <c r="CT167" s="25"/>
      <c r="CU167" s="25"/>
      <c r="CV167" s="1"/>
      <c r="CW167" s="1"/>
      <c r="CX167" s="1"/>
      <c r="CY167" s="1"/>
      <c r="CZ167" s="1"/>
      <c r="DA167" s="1"/>
      <c r="DB167" s="40"/>
      <c r="DC167" s="40"/>
      <c r="DD167" s="40"/>
      <c r="DE167" s="40"/>
      <c r="DF167" s="40"/>
      <c r="DG167" s="40"/>
      <c r="DH167" s="40"/>
      <c r="DI167" s="25"/>
      <c r="DJ167" s="25"/>
      <c r="DK167" s="25"/>
      <c r="DL167" s="25"/>
      <c r="DM167" s="25"/>
      <c r="DN167" s="25"/>
      <c r="DO167" s="25"/>
      <c r="DP167" s="1"/>
      <c r="DQ167" s="1"/>
      <c r="DR167" s="1"/>
      <c r="DS167" s="1"/>
      <c r="DT167" s="1"/>
      <c r="DU167" s="1"/>
      <c r="DV167" s="40"/>
      <c r="DW167" s="40"/>
      <c r="DX167" s="40"/>
      <c r="DY167" s="40"/>
      <c r="DZ167" s="40"/>
      <c r="EA167" s="40"/>
      <c r="EB167" s="40"/>
      <c r="EC167" s="25"/>
      <c r="ED167" s="25"/>
      <c r="EE167" s="25"/>
      <c r="EF167" s="25"/>
      <c r="EG167" s="25"/>
      <c r="EH167" s="25"/>
      <c r="EI167" s="25"/>
    </row>
    <row r="168" s="1" customFormat="1" customHeight="1" spans="6:139">
      <c r="F168" s="35" t="s">
        <v>30</v>
      </c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1"/>
      <c r="S168" s="1"/>
      <c r="T168" s="1"/>
      <c r="U168" s="1"/>
      <c r="V168" s="1"/>
      <c r="W168" s="1"/>
      <c r="X168" s="1"/>
      <c r="Y168" s="1"/>
      <c r="Z168" s="35" t="s">
        <v>30</v>
      </c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1"/>
      <c r="AM168" s="1"/>
      <c r="AN168" s="1"/>
      <c r="AO168" s="1"/>
      <c r="AP168" s="1"/>
      <c r="AQ168" s="1"/>
      <c r="AR168" s="1"/>
      <c r="AS168" s="1"/>
      <c r="AT168" s="35" t="s">
        <v>30</v>
      </c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1"/>
      <c r="BG168" s="1"/>
      <c r="BH168" s="1"/>
      <c r="BI168" s="1"/>
      <c r="BJ168" s="1"/>
      <c r="BK168" s="1"/>
      <c r="BL168" s="1"/>
      <c r="BM168" s="1"/>
      <c r="BN168" s="35" t="s">
        <v>30</v>
      </c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1"/>
      <c r="CA168" s="1"/>
      <c r="CB168" s="1"/>
      <c r="CC168" s="1"/>
      <c r="CD168" s="1"/>
      <c r="CE168" s="1"/>
      <c r="CF168" s="1"/>
      <c r="CG168" s="1"/>
      <c r="CH168" s="35" t="s">
        <v>30</v>
      </c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1"/>
      <c r="CU168" s="1"/>
      <c r="CV168" s="1"/>
      <c r="CW168" s="1"/>
      <c r="CX168" s="1"/>
      <c r="CY168" s="1"/>
      <c r="CZ168" s="1"/>
      <c r="DA168" s="1"/>
      <c r="DB168" s="35" t="s">
        <v>30</v>
      </c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1"/>
      <c r="DO168" s="1"/>
      <c r="DP168" s="1"/>
      <c r="DQ168" s="1"/>
      <c r="DR168" s="1"/>
      <c r="DS168" s="1"/>
      <c r="DT168" s="1"/>
      <c r="DU168" s="1"/>
      <c r="DV168" s="35" t="s">
        <v>30</v>
      </c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</row>
    <row r="169" s="1" customFormat="1" customHeight="1" spans="6:139">
      <c r="F169" s="13" t="s">
        <v>8</v>
      </c>
      <c r="G169" s="13"/>
      <c r="H169" s="13"/>
      <c r="I169" s="13"/>
      <c r="J169" s="13"/>
      <c r="K169" s="8" t="s">
        <v>53</v>
      </c>
      <c r="L169" s="8"/>
      <c r="M169" s="8"/>
      <c r="N169" s="8"/>
      <c r="O169" s="9" t="s">
        <v>38</v>
      </c>
      <c r="P169" s="9"/>
      <c r="Q169" s="41" t="s">
        <v>13</v>
      </c>
      <c r="Z169" s="13" t="s">
        <v>8</v>
      </c>
      <c r="AA169" s="13"/>
      <c r="AB169" s="13"/>
      <c r="AC169" s="13"/>
      <c r="AD169" s="13"/>
      <c r="AE169" s="8" t="s">
        <v>53</v>
      </c>
      <c r="AF169" s="8"/>
      <c r="AG169" s="8"/>
      <c r="AH169" s="8"/>
      <c r="AI169" s="9" t="s">
        <v>38</v>
      </c>
      <c r="AJ169" s="9"/>
      <c r="AK169" s="41" t="s">
        <v>13</v>
      </c>
      <c r="AT169" s="13" t="s">
        <v>8</v>
      </c>
      <c r="AU169" s="13"/>
      <c r="AV169" s="13"/>
      <c r="AW169" s="13"/>
      <c r="AX169" s="13"/>
      <c r="AY169" s="8" t="s">
        <v>53</v>
      </c>
      <c r="AZ169" s="8"/>
      <c r="BA169" s="8"/>
      <c r="BB169" s="8"/>
      <c r="BC169" s="9" t="s">
        <v>38</v>
      </c>
      <c r="BD169" s="9"/>
      <c r="BE169" s="41" t="s">
        <v>13</v>
      </c>
      <c r="BN169" s="13" t="s">
        <v>8</v>
      </c>
      <c r="BO169" s="13"/>
      <c r="BP169" s="13"/>
      <c r="BQ169" s="13"/>
      <c r="BR169" s="13"/>
      <c r="BS169" s="8" t="s">
        <v>53</v>
      </c>
      <c r="BT169" s="8"/>
      <c r="BU169" s="8"/>
      <c r="BV169" s="8"/>
      <c r="BW169" s="9" t="s">
        <v>38</v>
      </c>
      <c r="BX169" s="9"/>
      <c r="BY169" s="41" t="s">
        <v>13</v>
      </c>
      <c r="CH169" s="13" t="s">
        <v>8</v>
      </c>
      <c r="CI169" s="13"/>
      <c r="CJ169" s="13"/>
      <c r="CK169" s="13"/>
      <c r="CL169" s="13"/>
      <c r="CM169" s="8" t="s">
        <v>53</v>
      </c>
      <c r="CN169" s="8"/>
      <c r="CO169" s="8"/>
      <c r="CP169" s="8"/>
      <c r="CQ169" s="9" t="s">
        <v>38</v>
      </c>
      <c r="CR169" s="9"/>
      <c r="CS169" s="41" t="s">
        <v>13</v>
      </c>
      <c r="DB169" s="13" t="s">
        <v>8</v>
      </c>
      <c r="DC169" s="13"/>
      <c r="DD169" s="13"/>
      <c r="DE169" s="13"/>
      <c r="DF169" s="13"/>
      <c r="DG169" s="8" t="s">
        <v>53</v>
      </c>
      <c r="DH169" s="8"/>
      <c r="DI169" s="8"/>
      <c r="DJ169" s="8"/>
      <c r="DK169" s="9" t="s">
        <v>38</v>
      </c>
      <c r="DL169" s="9"/>
      <c r="DM169" s="41" t="s">
        <v>13</v>
      </c>
      <c r="DV169" s="13" t="s">
        <v>8</v>
      </c>
      <c r="DW169" s="13"/>
      <c r="DX169" s="13"/>
      <c r="DY169" s="13"/>
      <c r="DZ169" s="13"/>
      <c r="EA169" s="8" t="s">
        <v>53</v>
      </c>
      <c r="EB169" s="8"/>
      <c r="EC169" s="8"/>
      <c r="ED169" s="8"/>
      <c r="EE169" s="9" t="s">
        <v>38</v>
      </c>
      <c r="EF169" s="9"/>
      <c r="EG169" s="41" t="s">
        <v>13</v>
      </c>
    </row>
    <row r="170" s="1" customFormat="1" customHeight="1" spans="6:139">
      <c r="F170" s="13" t="s">
        <v>54</v>
      </c>
      <c r="G170" s="13" t="s">
        <v>55</v>
      </c>
      <c r="H170" s="13" t="s">
        <v>56</v>
      </c>
      <c r="I170" s="13" t="s">
        <v>57</v>
      </c>
      <c r="J170" s="13" t="s">
        <v>8</v>
      </c>
      <c r="K170" s="8" t="s">
        <v>58</v>
      </c>
      <c r="L170" s="8" t="s">
        <v>26</v>
      </c>
      <c r="M170" s="8" t="s">
        <v>27</v>
      </c>
      <c r="N170" s="42" t="s">
        <v>28</v>
      </c>
      <c r="O170" s="9" t="s">
        <v>59</v>
      </c>
      <c r="P170" s="9" t="s">
        <v>60</v>
      </c>
      <c r="Q170" s="41"/>
      <c r="R170" s="1"/>
      <c r="S170" s="1"/>
      <c r="T170" s="1"/>
      <c r="U170" s="1"/>
      <c r="V170" s="1"/>
      <c r="W170" s="1"/>
      <c r="X170" s="1"/>
      <c r="Y170" s="1"/>
      <c r="Z170" s="13" t="s">
        <v>54</v>
      </c>
      <c r="AA170" s="13" t="s">
        <v>55</v>
      </c>
      <c r="AB170" s="13" t="s">
        <v>56</v>
      </c>
      <c r="AC170" s="13" t="s">
        <v>57</v>
      </c>
      <c r="AD170" s="13" t="s">
        <v>8</v>
      </c>
      <c r="AE170" s="8" t="s">
        <v>58</v>
      </c>
      <c r="AF170" s="8" t="s">
        <v>26</v>
      </c>
      <c r="AG170" s="8" t="s">
        <v>27</v>
      </c>
      <c r="AH170" s="42" t="s">
        <v>28</v>
      </c>
      <c r="AI170" s="9" t="s">
        <v>59</v>
      </c>
      <c r="AJ170" s="9" t="s">
        <v>60</v>
      </c>
      <c r="AK170" s="41"/>
      <c r="AL170" s="1"/>
      <c r="AM170" s="1"/>
      <c r="AN170" s="1"/>
      <c r="AO170" s="1"/>
      <c r="AP170" s="1"/>
      <c r="AQ170" s="1"/>
      <c r="AR170" s="1"/>
      <c r="AS170" s="1"/>
      <c r="AT170" s="13" t="s">
        <v>54</v>
      </c>
      <c r="AU170" s="13" t="s">
        <v>55</v>
      </c>
      <c r="AV170" s="13" t="s">
        <v>56</v>
      </c>
      <c r="AW170" s="13" t="s">
        <v>57</v>
      </c>
      <c r="AX170" s="13" t="s">
        <v>8</v>
      </c>
      <c r="AY170" s="8" t="s">
        <v>58</v>
      </c>
      <c r="AZ170" s="8" t="s">
        <v>26</v>
      </c>
      <c r="BA170" s="8" t="s">
        <v>27</v>
      </c>
      <c r="BB170" s="42" t="s">
        <v>28</v>
      </c>
      <c r="BC170" s="9" t="s">
        <v>59</v>
      </c>
      <c r="BD170" s="9" t="s">
        <v>60</v>
      </c>
      <c r="BE170" s="41"/>
      <c r="BF170" s="1"/>
      <c r="BG170" s="1"/>
      <c r="BH170" s="1"/>
      <c r="BI170" s="1"/>
      <c r="BJ170" s="1"/>
      <c r="BK170" s="1"/>
      <c r="BL170" s="1"/>
      <c r="BM170" s="1"/>
      <c r="BN170" s="13" t="s">
        <v>54</v>
      </c>
      <c r="BO170" s="13" t="s">
        <v>55</v>
      </c>
      <c r="BP170" s="13" t="s">
        <v>56</v>
      </c>
      <c r="BQ170" s="13" t="s">
        <v>57</v>
      </c>
      <c r="BR170" s="13" t="s">
        <v>8</v>
      </c>
      <c r="BS170" s="8" t="s">
        <v>58</v>
      </c>
      <c r="BT170" s="8" t="s">
        <v>26</v>
      </c>
      <c r="BU170" s="8" t="s">
        <v>27</v>
      </c>
      <c r="BV170" s="42" t="s">
        <v>28</v>
      </c>
      <c r="BW170" s="9" t="s">
        <v>59</v>
      </c>
      <c r="BX170" s="9" t="s">
        <v>60</v>
      </c>
      <c r="BY170" s="41"/>
      <c r="BZ170" s="1"/>
      <c r="CA170" s="1"/>
      <c r="CB170" s="1"/>
      <c r="CC170" s="1"/>
      <c r="CD170" s="1"/>
      <c r="CE170" s="1"/>
      <c r="CF170" s="1"/>
      <c r="CG170" s="1"/>
      <c r="CH170" s="13" t="s">
        <v>54</v>
      </c>
      <c r="CI170" s="13" t="s">
        <v>55</v>
      </c>
      <c r="CJ170" s="13" t="s">
        <v>56</v>
      </c>
      <c r="CK170" s="13" t="s">
        <v>57</v>
      </c>
      <c r="CL170" s="13" t="s">
        <v>8</v>
      </c>
      <c r="CM170" s="8" t="s">
        <v>58</v>
      </c>
      <c r="CN170" s="8" t="s">
        <v>26</v>
      </c>
      <c r="CO170" s="8" t="s">
        <v>27</v>
      </c>
      <c r="CP170" s="42" t="s">
        <v>28</v>
      </c>
      <c r="CQ170" s="9" t="s">
        <v>59</v>
      </c>
      <c r="CR170" s="9" t="s">
        <v>60</v>
      </c>
      <c r="CS170" s="41"/>
      <c r="CT170" s="1"/>
      <c r="CU170" s="1"/>
      <c r="CV170" s="1"/>
      <c r="CW170" s="1"/>
      <c r="CX170" s="1"/>
      <c r="CY170" s="1"/>
      <c r="CZ170" s="1"/>
      <c r="DA170" s="1"/>
      <c r="DB170" s="13" t="s">
        <v>54</v>
      </c>
      <c r="DC170" s="13" t="s">
        <v>55</v>
      </c>
      <c r="DD170" s="13" t="s">
        <v>56</v>
      </c>
      <c r="DE170" s="13" t="s">
        <v>57</v>
      </c>
      <c r="DF170" s="13" t="s">
        <v>8</v>
      </c>
      <c r="DG170" s="8" t="s">
        <v>58</v>
      </c>
      <c r="DH170" s="8" t="s">
        <v>26</v>
      </c>
      <c r="DI170" s="8" t="s">
        <v>27</v>
      </c>
      <c r="DJ170" s="42" t="s">
        <v>28</v>
      </c>
      <c r="DK170" s="9" t="s">
        <v>59</v>
      </c>
      <c r="DL170" s="9" t="s">
        <v>60</v>
      </c>
      <c r="DM170" s="41"/>
      <c r="DN170" s="1"/>
      <c r="DO170" s="1"/>
      <c r="DP170" s="1"/>
      <c r="DQ170" s="1"/>
      <c r="DR170" s="1"/>
      <c r="DS170" s="1"/>
      <c r="DT170" s="1"/>
      <c r="DU170" s="1"/>
      <c r="DV170" s="13" t="s">
        <v>54</v>
      </c>
      <c r="DW170" s="13" t="s">
        <v>55</v>
      </c>
      <c r="DX170" s="13" t="s">
        <v>56</v>
      </c>
      <c r="DY170" s="13" t="s">
        <v>57</v>
      </c>
      <c r="DZ170" s="13" t="s">
        <v>8</v>
      </c>
      <c r="EA170" s="8" t="s">
        <v>58</v>
      </c>
      <c r="EB170" s="8" t="s">
        <v>26</v>
      </c>
      <c r="EC170" s="8" t="s">
        <v>27</v>
      </c>
      <c r="ED170" s="42" t="s">
        <v>28</v>
      </c>
      <c r="EE170" s="9" t="s">
        <v>59</v>
      </c>
      <c r="EF170" s="9" t="s">
        <v>60</v>
      </c>
      <c r="EG170" s="41"/>
    </row>
    <row r="171" s="1" customFormat="1" customHeight="1" spans="6:139">
      <c r="F171" s="11">
        <v>2465</v>
      </c>
      <c r="G171" s="12">
        <v>1.05</v>
      </c>
      <c r="H171" s="11">
        <v>1</v>
      </c>
      <c r="I171" s="11">
        <v>0</v>
      </c>
      <c r="J171" s="13">
        <f t="shared" ref="J171:J185" si="380">F171*G171*H171+I171</f>
        <v>2588.25</v>
      </c>
      <c r="K171" s="11">
        <v>1</v>
      </c>
      <c r="L171" s="11">
        <v>0.98</v>
      </c>
      <c r="M171" s="11">
        <v>2.3</v>
      </c>
      <c r="N171" s="42">
        <f t="shared" ref="N171:N185" si="381">L171*M171+1</f>
        <v>3.254</v>
      </c>
      <c r="O171" s="11">
        <v>1.15</v>
      </c>
      <c r="P171" s="9">
        <v>0.5</v>
      </c>
      <c r="Q171" s="43">
        <f t="shared" ref="Q171:Q185" si="382">J171*K171*N171*O171*P171</f>
        <v>4842.7451625</v>
      </c>
      <c r="Z171" s="11">
        <v>2465</v>
      </c>
      <c r="AA171" s="12">
        <v>1.05</v>
      </c>
      <c r="AB171" s="11">
        <v>1</v>
      </c>
      <c r="AC171" s="11">
        <v>0</v>
      </c>
      <c r="AD171" s="13">
        <f t="shared" ref="AD171:AD185" si="383">Z171*AA171*AB171+AC171</f>
        <v>2588.25</v>
      </c>
      <c r="AE171" s="11">
        <v>1</v>
      </c>
      <c r="AF171" s="11">
        <v>0.98</v>
      </c>
      <c r="AG171" s="11">
        <v>2.3</v>
      </c>
      <c r="AH171" s="42">
        <f t="shared" ref="AH171:AH185" si="384">AF171*AG171+1</f>
        <v>3.254</v>
      </c>
      <c r="AI171" s="11">
        <v>1.15</v>
      </c>
      <c r="AJ171" s="9">
        <v>0.5</v>
      </c>
      <c r="AK171" s="43">
        <f t="shared" ref="AK171:AK185" si="385">AD171*AE171*AH171*AI171*AJ171</f>
        <v>4842.7451625</v>
      </c>
      <c r="AT171" s="11">
        <v>2465</v>
      </c>
      <c r="AU171" s="12">
        <v>1.05</v>
      </c>
      <c r="AV171" s="11">
        <v>1</v>
      </c>
      <c r="AW171" s="11">
        <v>0</v>
      </c>
      <c r="AX171" s="13">
        <f t="shared" ref="AX171:AX185" si="386">AT171*AU171*AV171+AW171</f>
        <v>2588.25</v>
      </c>
      <c r="AY171" s="11">
        <v>1</v>
      </c>
      <c r="AZ171" s="11">
        <v>0.98</v>
      </c>
      <c r="BA171" s="11">
        <v>2.3</v>
      </c>
      <c r="BB171" s="42">
        <f t="shared" ref="BB171:BB185" si="387">AZ171*BA171+1</f>
        <v>3.254</v>
      </c>
      <c r="BC171" s="11">
        <v>1.15</v>
      </c>
      <c r="BD171" s="9">
        <v>0.5</v>
      </c>
      <c r="BE171" s="43">
        <f t="shared" ref="BE171:BE185" si="388">AX171*AY171*BB171*BC171*BD171</f>
        <v>4842.7451625</v>
      </c>
      <c r="BN171" s="11">
        <v>2465</v>
      </c>
      <c r="BO171" s="12">
        <v>1.05</v>
      </c>
      <c r="BP171" s="11">
        <v>1</v>
      </c>
      <c r="BQ171" s="11">
        <v>0</v>
      </c>
      <c r="BR171" s="13">
        <f t="shared" ref="BR171:BR185" si="389">BN171*BO171*BP171+BQ171</f>
        <v>2588.25</v>
      </c>
      <c r="BS171" s="11">
        <v>1</v>
      </c>
      <c r="BT171" s="11">
        <v>0.98</v>
      </c>
      <c r="BU171" s="11">
        <v>2.3</v>
      </c>
      <c r="BV171" s="42">
        <f t="shared" ref="BV171:BV185" si="390">BT171*BU171+1</f>
        <v>3.254</v>
      </c>
      <c r="BW171" s="11">
        <v>1.15</v>
      </c>
      <c r="BX171" s="9">
        <v>0.5</v>
      </c>
      <c r="BY171" s="43">
        <f t="shared" ref="BY171:BY185" si="391">BR171*BS171*BV171*BW171*BX171</f>
        <v>4842.7451625</v>
      </c>
      <c r="CH171" s="11">
        <f t="shared" ref="CH171:CH185" si="392">2465+428</f>
        <v>2893</v>
      </c>
      <c r="CI171" s="12">
        <v>1.05</v>
      </c>
      <c r="CJ171" s="11">
        <v>1</v>
      </c>
      <c r="CK171" s="11">
        <v>0</v>
      </c>
      <c r="CL171" s="13">
        <f t="shared" ref="CL171:CL185" si="393">CH171*CI171*CJ171+CK171</f>
        <v>3037.65</v>
      </c>
      <c r="CM171" s="11">
        <v>1</v>
      </c>
      <c r="CN171" s="11">
        <v>0.98</v>
      </c>
      <c r="CO171" s="11">
        <v>2.3</v>
      </c>
      <c r="CP171" s="42">
        <f t="shared" ref="CP171:CP185" si="394">CN171*CO171+1</f>
        <v>3.254</v>
      </c>
      <c r="CQ171" s="11">
        <v>1.15</v>
      </c>
      <c r="CR171" s="9">
        <v>0.5</v>
      </c>
      <c r="CS171" s="43">
        <f t="shared" ref="CS171:CS185" si="395">CL171*CM171*CP171*CQ171*CR171</f>
        <v>5683.5950325</v>
      </c>
      <c r="DB171" s="11">
        <f t="shared" ref="DB171:DB185" si="396">2465+440</f>
        <v>2905</v>
      </c>
      <c r="DC171" s="12">
        <v>1.05</v>
      </c>
      <c r="DD171" s="11">
        <v>1</v>
      </c>
      <c r="DE171" s="11">
        <v>0</v>
      </c>
      <c r="DF171" s="13">
        <f t="shared" ref="DF171:DF185" si="397">DB171*DC171*DD171+DE171</f>
        <v>3050.25</v>
      </c>
      <c r="DG171" s="11">
        <v>1</v>
      </c>
      <c r="DH171" s="11">
        <v>0.98</v>
      </c>
      <c r="DI171" s="11">
        <v>2.3</v>
      </c>
      <c r="DJ171" s="42">
        <f t="shared" ref="DJ171:DJ185" si="398">DH171*DI171+1</f>
        <v>3.254</v>
      </c>
      <c r="DK171" s="11">
        <v>1.15</v>
      </c>
      <c r="DL171" s="9">
        <v>0.5</v>
      </c>
      <c r="DM171" s="43">
        <f t="shared" ref="DM171:DM185" si="399">DF171*DG171*DJ171*DK171*DL171</f>
        <v>5707.1702625</v>
      </c>
      <c r="DV171" s="11">
        <f t="shared" ref="DV171:DV185" si="400">2465+499</f>
        <v>2964</v>
      </c>
      <c r="DW171" s="12">
        <v>1.05</v>
      </c>
      <c r="DX171" s="11">
        <v>1</v>
      </c>
      <c r="DY171" s="11">
        <v>0</v>
      </c>
      <c r="DZ171" s="13">
        <f t="shared" ref="DZ171:DZ185" si="401">DV171*DW171*DX171+DY171</f>
        <v>3112.2</v>
      </c>
      <c r="EA171" s="11">
        <v>1</v>
      </c>
      <c r="EB171" s="11">
        <v>0.98</v>
      </c>
      <c r="EC171" s="11">
        <v>3.1</v>
      </c>
      <c r="ED171" s="42">
        <f t="shared" ref="ED171:ED185" si="402">EB171*EC171+1</f>
        <v>4.038</v>
      </c>
      <c r="EE171" s="11">
        <v>1.15</v>
      </c>
      <c r="EF171" s="9">
        <v>0.5</v>
      </c>
      <c r="EG171" s="43">
        <f t="shared" ref="EG171:EG185" si="403">DZ171*EA171*ED171*EE171*EF171</f>
        <v>7226.06157</v>
      </c>
    </row>
    <row r="172" s="1" customFormat="1" customHeight="1" spans="6:139">
      <c r="F172" s="11">
        <v>2465</v>
      </c>
      <c r="G172" s="12">
        <v>1.06</v>
      </c>
      <c r="H172" s="11">
        <v>1</v>
      </c>
      <c r="I172" s="11">
        <v>0</v>
      </c>
      <c r="J172" s="13">
        <f t="shared" si="380"/>
        <v>2612.9</v>
      </c>
      <c r="K172" s="11">
        <v>1</v>
      </c>
      <c r="L172" s="11">
        <v>0.98</v>
      </c>
      <c r="M172" s="11">
        <v>2.3</v>
      </c>
      <c r="N172" s="42">
        <f t="shared" si="381"/>
        <v>3.254</v>
      </c>
      <c r="O172" s="11">
        <v>1.15</v>
      </c>
      <c r="P172" s="9">
        <v>0.5</v>
      </c>
      <c r="Q172" s="43">
        <f t="shared" si="382"/>
        <v>4888.866545</v>
      </c>
      <c r="Z172" s="11">
        <v>2465</v>
      </c>
      <c r="AA172" s="12">
        <v>1.06</v>
      </c>
      <c r="AB172" s="11">
        <v>1</v>
      </c>
      <c r="AC172" s="11">
        <v>0</v>
      </c>
      <c r="AD172" s="13">
        <f t="shared" si="383"/>
        <v>2612.9</v>
      </c>
      <c r="AE172" s="11">
        <v>1</v>
      </c>
      <c r="AF172" s="11">
        <v>0.98</v>
      </c>
      <c r="AG172" s="11">
        <v>2.3</v>
      </c>
      <c r="AH172" s="42">
        <f t="shared" si="384"/>
        <v>3.254</v>
      </c>
      <c r="AI172" s="11">
        <v>1.15</v>
      </c>
      <c r="AJ172" s="9">
        <v>0.5</v>
      </c>
      <c r="AK172" s="43">
        <f t="shared" si="385"/>
        <v>4888.866545</v>
      </c>
      <c r="AT172" s="11">
        <v>2465</v>
      </c>
      <c r="AU172" s="12">
        <v>1.06</v>
      </c>
      <c r="AV172" s="11">
        <v>1</v>
      </c>
      <c r="AW172" s="11">
        <v>0</v>
      </c>
      <c r="AX172" s="13">
        <f t="shared" si="386"/>
        <v>2612.9</v>
      </c>
      <c r="AY172" s="11">
        <v>1</v>
      </c>
      <c r="AZ172" s="11">
        <v>0.98</v>
      </c>
      <c r="BA172" s="11">
        <v>2.3</v>
      </c>
      <c r="BB172" s="42">
        <f t="shared" si="387"/>
        <v>3.254</v>
      </c>
      <c r="BC172" s="11">
        <v>1.15</v>
      </c>
      <c r="BD172" s="9">
        <v>0.5</v>
      </c>
      <c r="BE172" s="43">
        <f t="shared" si="388"/>
        <v>4888.866545</v>
      </c>
      <c r="BN172" s="11">
        <v>2465</v>
      </c>
      <c r="BO172" s="12">
        <v>1.06</v>
      </c>
      <c r="BP172" s="11">
        <v>1</v>
      </c>
      <c r="BQ172" s="11">
        <v>0</v>
      </c>
      <c r="BR172" s="13">
        <f t="shared" si="389"/>
        <v>2612.9</v>
      </c>
      <c r="BS172" s="11">
        <v>1</v>
      </c>
      <c r="BT172" s="11">
        <v>0.98</v>
      </c>
      <c r="BU172" s="11">
        <v>2.3</v>
      </c>
      <c r="BV172" s="42">
        <f t="shared" si="390"/>
        <v>3.254</v>
      </c>
      <c r="BW172" s="11">
        <v>1.15</v>
      </c>
      <c r="BX172" s="9">
        <v>0.5</v>
      </c>
      <c r="BY172" s="43">
        <f t="shared" si="391"/>
        <v>4888.866545</v>
      </c>
      <c r="CH172" s="11">
        <f t="shared" si="392"/>
        <v>2893</v>
      </c>
      <c r="CI172" s="12">
        <v>1.06</v>
      </c>
      <c r="CJ172" s="11">
        <v>1</v>
      </c>
      <c r="CK172" s="11">
        <v>0</v>
      </c>
      <c r="CL172" s="13">
        <f t="shared" si="393"/>
        <v>3066.58</v>
      </c>
      <c r="CM172" s="11">
        <v>1</v>
      </c>
      <c r="CN172" s="11">
        <v>0.98</v>
      </c>
      <c r="CO172" s="11">
        <v>2.3</v>
      </c>
      <c r="CP172" s="42">
        <f t="shared" si="394"/>
        <v>3.254</v>
      </c>
      <c r="CQ172" s="11">
        <v>1.15</v>
      </c>
      <c r="CR172" s="9">
        <v>0.5</v>
      </c>
      <c r="CS172" s="43">
        <f t="shared" si="395"/>
        <v>5737.724509</v>
      </c>
      <c r="DB172" s="11">
        <f t="shared" si="396"/>
        <v>2905</v>
      </c>
      <c r="DC172" s="12">
        <v>1.06</v>
      </c>
      <c r="DD172" s="11">
        <v>1</v>
      </c>
      <c r="DE172" s="11">
        <v>0</v>
      </c>
      <c r="DF172" s="13">
        <f t="shared" si="397"/>
        <v>3079.3</v>
      </c>
      <c r="DG172" s="11">
        <v>1</v>
      </c>
      <c r="DH172" s="11">
        <v>0.98</v>
      </c>
      <c r="DI172" s="11">
        <v>2.3</v>
      </c>
      <c r="DJ172" s="42">
        <f t="shared" si="398"/>
        <v>3.254</v>
      </c>
      <c r="DK172" s="11">
        <v>1.15</v>
      </c>
      <c r="DL172" s="9">
        <v>0.5</v>
      </c>
      <c r="DM172" s="43">
        <f t="shared" si="399"/>
        <v>5761.524265</v>
      </c>
      <c r="DV172" s="11">
        <f t="shared" si="400"/>
        <v>2964</v>
      </c>
      <c r="DW172" s="12">
        <v>1.06</v>
      </c>
      <c r="DX172" s="11">
        <v>1</v>
      </c>
      <c r="DY172" s="11">
        <v>0</v>
      </c>
      <c r="DZ172" s="13">
        <f t="shared" si="401"/>
        <v>3141.84</v>
      </c>
      <c r="EA172" s="11">
        <v>1</v>
      </c>
      <c r="EB172" s="11">
        <v>0.98</v>
      </c>
      <c r="EC172" s="11">
        <v>3.1</v>
      </c>
      <c r="ED172" s="42">
        <f t="shared" si="402"/>
        <v>4.038</v>
      </c>
      <c r="EE172" s="11">
        <v>1.15</v>
      </c>
      <c r="EF172" s="9">
        <v>0.5</v>
      </c>
      <c r="EG172" s="43">
        <f t="shared" si="403"/>
        <v>7294.881204</v>
      </c>
    </row>
    <row r="173" s="1" customFormat="1" customHeight="1" spans="6:139">
      <c r="F173" s="11">
        <v>2465</v>
      </c>
      <c r="G173" s="12">
        <v>1.31</v>
      </c>
      <c r="H173" s="11">
        <v>1</v>
      </c>
      <c r="I173" s="11">
        <v>0</v>
      </c>
      <c r="J173" s="13">
        <f t="shared" si="380"/>
        <v>3229.15</v>
      </c>
      <c r="K173" s="11">
        <v>1</v>
      </c>
      <c r="L173" s="11">
        <v>0.98</v>
      </c>
      <c r="M173" s="11">
        <v>2.3</v>
      </c>
      <c r="N173" s="42">
        <f t="shared" si="381"/>
        <v>3.254</v>
      </c>
      <c r="O173" s="11">
        <v>1.15</v>
      </c>
      <c r="P173" s="9">
        <v>0.5</v>
      </c>
      <c r="Q173" s="43">
        <f t="shared" si="382"/>
        <v>6041.9011075</v>
      </c>
      <c r="Z173" s="11">
        <v>2465</v>
      </c>
      <c r="AA173" s="12">
        <v>1.31</v>
      </c>
      <c r="AB173" s="11">
        <v>1</v>
      </c>
      <c r="AC173" s="11">
        <v>0</v>
      </c>
      <c r="AD173" s="13">
        <f t="shared" si="383"/>
        <v>3229.15</v>
      </c>
      <c r="AE173" s="11">
        <v>1</v>
      </c>
      <c r="AF173" s="11">
        <v>0.98</v>
      </c>
      <c r="AG173" s="11">
        <v>2.3</v>
      </c>
      <c r="AH173" s="42">
        <f t="shared" si="384"/>
        <v>3.254</v>
      </c>
      <c r="AI173" s="11">
        <v>1.15</v>
      </c>
      <c r="AJ173" s="9">
        <v>0.5</v>
      </c>
      <c r="AK173" s="43">
        <f t="shared" si="385"/>
        <v>6041.9011075</v>
      </c>
      <c r="AT173" s="11">
        <v>2465</v>
      </c>
      <c r="AU173" s="12">
        <v>1.31</v>
      </c>
      <c r="AV173" s="11">
        <v>1</v>
      </c>
      <c r="AW173" s="11">
        <v>0</v>
      </c>
      <c r="AX173" s="13">
        <f t="shared" si="386"/>
        <v>3229.15</v>
      </c>
      <c r="AY173" s="11">
        <v>1</v>
      </c>
      <c r="AZ173" s="11">
        <v>0.98</v>
      </c>
      <c r="BA173" s="11">
        <v>2.3</v>
      </c>
      <c r="BB173" s="42">
        <f t="shared" si="387"/>
        <v>3.254</v>
      </c>
      <c r="BC173" s="11">
        <v>1.15</v>
      </c>
      <c r="BD173" s="9">
        <v>0.5</v>
      </c>
      <c r="BE173" s="43">
        <f t="shared" si="388"/>
        <v>6041.9011075</v>
      </c>
      <c r="BN173" s="11">
        <v>2465</v>
      </c>
      <c r="BO173" s="12">
        <v>1.31</v>
      </c>
      <c r="BP173" s="11">
        <v>1</v>
      </c>
      <c r="BQ173" s="11">
        <v>0</v>
      </c>
      <c r="BR173" s="13">
        <f t="shared" si="389"/>
        <v>3229.15</v>
      </c>
      <c r="BS173" s="11">
        <v>1</v>
      </c>
      <c r="BT173" s="11">
        <v>0.98</v>
      </c>
      <c r="BU173" s="11">
        <v>2.3</v>
      </c>
      <c r="BV173" s="42">
        <f t="shared" si="390"/>
        <v>3.254</v>
      </c>
      <c r="BW173" s="11">
        <v>1.15</v>
      </c>
      <c r="BX173" s="9">
        <v>0.5</v>
      </c>
      <c r="BY173" s="43">
        <f t="shared" si="391"/>
        <v>6041.9011075</v>
      </c>
      <c r="CH173" s="11">
        <f t="shared" si="392"/>
        <v>2893</v>
      </c>
      <c r="CI173" s="12">
        <v>1.31</v>
      </c>
      <c r="CJ173" s="11">
        <v>1</v>
      </c>
      <c r="CK173" s="11">
        <v>0</v>
      </c>
      <c r="CL173" s="13">
        <f t="shared" si="393"/>
        <v>3789.83</v>
      </c>
      <c r="CM173" s="11">
        <v>1</v>
      </c>
      <c r="CN173" s="11">
        <v>0.98</v>
      </c>
      <c r="CO173" s="11">
        <v>2.3</v>
      </c>
      <c r="CP173" s="42">
        <f t="shared" si="394"/>
        <v>3.254</v>
      </c>
      <c r="CQ173" s="11">
        <v>1.15</v>
      </c>
      <c r="CR173" s="9">
        <v>0.5</v>
      </c>
      <c r="CS173" s="43">
        <f t="shared" si="395"/>
        <v>7090.9614215</v>
      </c>
      <c r="DB173" s="11">
        <f t="shared" si="396"/>
        <v>2905</v>
      </c>
      <c r="DC173" s="12">
        <v>1.31</v>
      </c>
      <c r="DD173" s="11">
        <v>1</v>
      </c>
      <c r="DE173" s="11">
        <v>0</v>
      </c>
      <c r="DF173" s="13">
        <f t="shared" si="397"/>
        <v>3805.55</v>
      </c>
      <c r="DG173" s="11">
        <v>1</v>
      </c>
      <c r="DH173" s="11">
        <v>0.98</v>
      </c>
      <c r="DI173" s="11">
        <v>2.3</v>
      </c>
      <c r="DJ173" s="42">
        <f t="shared" si="398"/>
        <v>3.254</v>
      </c>
      <c r="DK173" s="11">
        <v>1.15</v>
      </c>
      <c r="DL173" s="9">
        <v>0.5</v>
      </c>
      <c r="DM173" s="43">
        <f t="shared" si="399"/>
        <v>7120.3743275</v>
      </c>
      <c r="DV173" s="11">
        <f t="shared" si="400"/>
        <v>2964</v>
      </c>
      <c r="DW173" s="12">
        <v>1.31</v>
      </c>
      <c r="DX173" s="11">
        <v>1</v>
      </c>
      <c r="DY173" s="11">
        <v>0</v>
      </c>
      <c r="DZ173" s="13">
        <f t="shared" si="401"/>
        <v>3882.84</v>
      </c>
      <c r="EA173" s="11">
        <v>1</v>
      </c>
      <c r="EB173" s="11">
        <v>0.98</v>
      </c>
      <c r="EC173" s="11">
        <v>3.1</v>
      </c>
      <c r="ED173" s="42">
        <f t="shared" si="402"/>
        <v>4.038</v>
      </c>
      <c r="EE173" s="11">
        <v>1.15</v>
      </c>
      <c r="EF173" s="9">
        <v>0.5</v>
      </c>
      <c r="EG173" s="43">
        <f t="shared" si="403"/>
        <v>9015.372054</v>
      </c>
    </row>
    <row r="174" s="1" customFormat="1" customHeight="1" spans="6:139">
      <c r="F174" s="11">
        <v>2465</v>
      </c>
      <c r="G174" s="12">
        <v>0.75</v>
      </c>
      <c r="H174" s="11">
        <v>1</v>
      </c>
      <c r="I174" s="11">
        <v>0</v>
      </c>
      <c r="J174" s="13">
        <f t="shared" si="380"/>
        <v>1848.75</v>
      </c>
      <c r="K174" s="11">
        <v>1</v>
      </c>
      <c r="L174" s="11">
        <v>0.98</v>
      </c>
      <c r="M174" s="11">
        <v>2.3</v>
      </c>
      <c r="N174" s="42">
        <f t="shared" si="381"/>
        <v>3.254</v>
      </c>
      <c r="O174" s="11">
        <v>1.15</v>
      </c>
      <c r="P174" s="9">
        <v>0.5</v>
      </c>
      <c r="Q174" s="43">
        <f t="shared" si="382"/>
        <v>3459.1036875</v>
      </c>
      <c r="Z174" s="11">
        <v>2465</v>
      </c>
      <c r="AA174" s="12">
        <v>0.75</v>
      </c>
      <c r="AB174" s="11">
        <v>1</v>
      </c>
      <c r="AC174" s="11">
        <v>0</v>
      </c>
      <c r="AD174" s="13">
        <f t="shared" si="383"/>
        <v>1848.75</v>
      </c>
      <c r="AE174" s="11">
        <v>1</v>
      </c>
      <c r="AF174" s="11">
        <v>0.98</v>
      </c>
      <c r="AG174" s="11">
        <v>2.3</v>
      </c>
      <c r="AH174" s="42">
        <f t="shared" si="384"/>
        <v>3.254</v>
      </c>
      <c r="AI174" s="11">
        <v>1.15</v>
      </c>
      <c r="AJ174" s="9">
        <v>0.5</v>
      </c>
      <c r="AK174" s="43">
        <f t="shared" si="385"/>
        <v>3459.1036875</v>
      </c>
      <c r="AT174" s="11">
        <v>2465</v>
      </c>
      <c r="AU174" s="12">
        <v>0.75</v>
      </c>
      <c r="AV174" s="11">
        <v>1</v>
      </c>
      <c r="AW174" s="11">
        <v>0</v>
      </c>
      <c r="AX174" s="13">
        <f t="shared" si="386"/>
        <v>1848.75</v>
      </c>
      <c r="AY174" s="11">
        <v>1</v>
      </c>
      <c r="AZ174" s="11">
        <v>0.98</v>
      </c>
      <c r="BA174" s="11">
        <v>2.3</v>
      </c>
      <c r="BB174" s="42">
        <f t="shared" si="387"/>
        <v>3.254</v>
      </c>
      <c r="BC174" s="11">
        <v>1.15</v>
      </c>
      <c r="BD174" s="9">
        <v>0.5</v>
      </c>
      <c r="BE174" s="43">
        <f t="shared" si="388"/>
        <v>3459.1036875</v>
      </c>
      <c r="BN174" s="11">
        <v>2465</v>
      </c>
      <c r="BO174" s="12">
        <v>0.75</v>
      </c>
      <c r="BP174" s="11">
        <v>1</v>
      </c>
      <c r="BQ174" s="11">
        <v>0</v>
      </c>
      <c r="BR174" s="13">
        <f t="shared" si="389"/>
        <v>1848.75</v>
      </c>
      <c r="BS174" s="11">
        <v>1</v>
      </c>
      <c r="BT174" s="11">
        <v>0.98</v>
      </c>
      <c r="BU174" s="11">
        <v>2.3</v>
      </c>
      <c r="BV174" s="42">
        <f t="shared" si="390"/>
        <v>3.254</v>
      </c>
      <c r="BW174" s="11">
        <v>1.15</v>
      </c>
      <c r="BX174" s="9">
        <v>0.5</v>
      </c>
      <c r="BY174" s="43">
        <f t="shared" si="391"/>
        <v>3459.1036875</v>
      </c>
      <c r="CH174" s="11">
        <f t="shared" si="392"/>
        <v>2893</v>
      </c>
      <c r="CI174" s="12">
        <v>0.75</v>
      </c>
      <c r="CJ174" s="11">
        <v>1</v>
      </c>
      <c r="CK174" s="11">
        <v>0</v>
      </c>
      <c r="CL174" s="13">
        <f t="shared" si="393"/>
        <v>2169.75</v>
      </c>
      <c r="CM174" s="11">
        <v>1</v>
      </c>
      <c r="CN174" s="11">
        <v>0.98</v>
      </c>
      <c r="CO174" s="11">
        <v>2.3</v>
      </c>
      <c r="CP174" s="42">
        <f t="shared" si="394"/>
        <v>3.254</v>
      </c>
      <c r="CQ174" s="11">
        <v>1.15</v>
      </c>
      <c r="CR174" s="9">
        <v>0.5</v>
      </c>
      <c r="CS174" s="43">
        <f t="shared" si="395"/>
        <v>4059.7107375</v>
      </c>
      <c r="DB174" s="11">
        <f t="shared" si="396"/>
        <v>2905</v>
      </c>
      <c r="DC174" s="12">
        <v>0.75</v>
      </c>
      <c r="DD174" s="11">
        <v>1</v>
      </c>
      <c r="DE174" s="11">
        <v>0</v>
      </c>
      <c r="DF174" s="13">
        <f t="shared" si="397"/>
        <v>2178.75</v>
      </c>
      <c r="DG174" s="11">
        <v>1</v>
      </c>
      <c r="DH174" s="11">
        <v>0.98</v>
      </c>
      <c r="DI174" s="11">
        <v>2.3</v>
      </c>
      <c r="DJ174" s="42">
        <f t="shared" si="398"/>
        <v>3.254</v>
      </c>
      <c r="DK174" s="11">
        <v>1.15</v>
      </c>
      <c r="DL174" s="9">
        <v>0.5</v>
      </c>
      <c r="DM174" s="43">
        <f t="shared" si="399"/>
        <v>4076.5501875</v>
      </c>
      <c r="DV174" s="11">
        <f t="shared" si="400"/>
        <v>2964</v>
      </c>
      <c r="DW174" s="12">
        <v>0.75</v>
      </c>
      <c r="DX174" s="11">
        <v>1</v>
      </c>
      <c r="DY174" s="11">
        <v>0</v>
      </c>
      <c r="DZ174" s="13">
        <f t="shared" si="401"/>
        <v>2223</v>
      </c>
      <c r="EA174" s="11">
        <v>1</v>
      </c>
      <c r="EB174" s="11">
        <v>0.98</v>
      </c>
      <c r="EC174" s="11">
        <v>3.1</v>
      </c>
      <c r="ED174" s="42">
        <f t="shared" si="402"/>
        <v>4.038</v>
      </c>
      <c r="EE174" s="11">
        <v>1.15</v>
      </c>
      <c r="EF174" s="9">
        <v>0.5</v>
      </c>
      <c r="EG174" s="43">
        <f t="shared" si="403"/>
        <v>5161.47255</v>
      </c>
    </row>
    <row r="175" s="1" customFormat="1" customHeight="1" spans="6:139">
      <c r="F175" s="11">
        <v>2465</v>
      </c>
      <c r="G175" s="12">
        <v>0.75</v>
      </c>
      <c r="H175" s="11">
        <v>1</v>
      </c>
      <c r="I175" s="11">
        <v>0</v>
      </c>
      <c r="J175" s="13">
        <f t="shared" si="380"/>
        <v>1848.75</v>
      </c>
      <c r="K175" s="11">
        <v>1</v>
      </c>
      <c r="L175" s="11">
        <v>0.98</v>
      </c>
      <c r="M175" s="11">
        <v>2.3</v>
      </c>
      <c r="N175" s="42">
        <f t="shared" si="381"/>
        <v>3.254</v>
      </c>
      <c r="O175" s="11">
        <v>1.15</v>
      </c>
      <c r="P175" s="9">
        <v>0.5</v>
      </c>
      <c r="Q175" s="43">
        <f t="shared" si="382"/>
        <v>3459.1036875</v>
      </c>
      <c r="Z175" s="11">
        <v>2465</v>
      </c>
      <c r="AA175" s="12">
        <v>0.75</v>
      </c>
      <c r="AB175" s="11">
        <v>1</v>
      </c>
      <c r="AC175" s="11">
        <v>0</v>
      </c>
      <c r="AD175" s="13">
        <f t="shared" si="383"/>
        <v>1848.75</v>
      </c>
      <c r="AE175" s="11">
        <v>1</v>
      </c>
      <c r="AF175" s="11">
        <v>0.98</v>
      </c>
      <c r="AG175" s="11">
        <v>2.3</v>
      </c>
      <c r="AH175" s="42">
        <f t="shared" si="384"/>
        <v>3.254</v>
      </c>
      <c r="AI175" s="11">
        <v>1.15</v>
      </c>
      <c r="AJ175" s="9">
        <v>0.5</v>
      </c>
      <c r="AK175" s="43">
        <f t="shared" si="385"/>
        <v>3459.1036875</v>
      </c>
      <c r="AT175" s="11">
        <v>2465</v>
      </c>
      <c r="AU175" s="12">
        <v>0.75</v>
      </c>
      <c r="AV175" s="11">
        <v>1</v>
      </c>
      <c r="AW175" s="11">
        <v>0</v>
      </c>
      <c r="AX175" s="13">
        <f t="shared" si="386"/>
        <v>1848.75</v>
      </c>
      <c r="AY175" s="11">
        <v>1</v>
      </c>
      <c r="AZ175" s="11">
        <v>0.98</v>
      </c>
      <c r="BA175" s="11">
        <v>2.3</v>
      </c>
      <c r="BB175" s="42">
        <f t="shared" si="387"/>
        <v>3.254</v>
      </c>
      <c r="BC175" s="11">
        <v>1.15</v>
      </c>
      <c r="BD175" s="9">
        <v>0.5</v>
      </c>
      <c r="BE175" s="43">
        <f t="shared" si="388"/>
        <v>3459.1036875</v>
      </c>
      <c r="BN175" s="11">
        <v>2465</v>
      </c>
      <c r="BO175" s="12">
        <v>0.75</v>
      </c>
      <c r="BP175" s="11">
        <v>1</v>
      </c>
      <c r="BQ175" s="11">
        <v>0</v>
      </c>
      <c r="BR175" s="13">
        <f t="shared" si="389"/>
        <v>1848.75</v>
      </c>
      <c r="BS175" s="11">
        <v>1</v>
      </c>
      <c r="BT175" s="11">
        <v>0.98</v>
      </c>
      <c r="BU175" s="11">
        <v>2.3</v>
      </c>
      <c r="BV175" s="42">
        <f t="shared" si="390"/>
        <v>3.254</v>
      </c>
      <c r="BW175" s="11">
        <v>1.15</v>
      </c>
      <c r="BX175" s="9">
        <v>0.5</v>
      </c>
      <c r="BY175" s="43">
        <f t="shared" si="391"/>
        <v>3459.1036875</v>
      </c>
      <c r="CH175" s="11">
        <f t="shared" si="392"/>
        <v>2893</v>
      </c>
      <c r="CI175" s="12">
        <v>0.75</v>
      </c>
      <c r="CJ175" s="11">
        <v>1</v>
      </c>
      <c r="CK175" s="11">
        <v>0</v>
      </c>
      <c r="CL175" s="13">
        <f t="shared" si="393"/>
        <v>2169.75</v>
      </c>
      <c r="CM175" s="11">
        <v>1</v>
      </c>
      <c r="CN175" s="11">
        <v>0.98</v>
      </c>
      <c r="CO175" s="11">
        <v>2.3</v>
      </c>
      <c r="CP175" s="42">
        <f t="shared" si="394"/>
        <v>3.254</v>
      </c>
      <c r="CQ175" s="11">
        <v>1.15</v>
      </c>
      <c r="CR175" s="9">
        <v>0.5</v>
      </c>
      <c r="CS175" s="43">
        <f t="shared" si="395"/>
        <v>4059.7107375</v>
      </c>
      <c r="DB175" s="11">
        <f t="shared" si="396"/>
        <v>2905</v>
      </c>
      <c r="DC175" s="12">
        <v>0.75</v>
      </c>
      <c r="DD175" s="11">
        <v>1</v>
      </c>
      <c r="DE175" s="11">
        <v>0</v>
      </c>
      <c r="DF175" s="13">
        <f t="shared" si="397"/>
        <v>2178.75</v>
      </c>
      <c r="DG175" s="11">
        <v>1</v>
      </c>
      <c r="DH175" s="11">
        <v>0.98</v>
      </c>
      <c r="DI175" s="11">
        <v>2.3</v>
      </c>
      <c r="DJ175" s="42">
        <f t="shared" si="398"/>
        <v>3.254</v>
      </c>
      <c r="DK175" s="11">
        <v>1.15</v>
      </c>
      <c r="DL175" s="9">
        <v>0.5</v>
      </c>
      <c r="DM175" s="43">
        <f t="shared" si="399"/>
        <v>4076.5501875</v>
      </c>
      <c r="DV175" s="11">
        <f t="shared" si="400"/>
        <v>2964</v>
      </c>
      <c r="DW175" s="12">
        <v>0.75</v>
      </c>
      <c r="DX175" s="11">
        <v>1</v>
      </c>
      <c r="DY175" s="11">
        <v>0</v>
      </c>
      <c r="DZ175" s="13">
        <f t="shared" si="401"/>
        <v>2223</v>
      </c>
      <c r="EA175" s="11">
        <v>1</v>
      </c>
      <c r="EB175" s="11">
        <v>0.98</v>
      </c>
      <c r="EC175" s="11">
        <v>3.1</v>
      </c>
      <c r="ED175" s="42">
        <f t="shared" si="402"/>
        <v>4.038</v>
      </c>
      <c r="EE175" s="11">
        <v>1.15</v>
      </c>
      <c r="EF175" s="9">
        <v>0.5</v>
      </c>
      <c r="EG175" s="43">
        <f t="shared" si="403"/>
        <v>5161.47255</v>
      </c>
    </row>
    <row r="176" s="1" customFormat="1" customHeight="1" spans="6:139">
      <c r="F176" s="11">
        <v>2465</v>
      </c>
      <c r="G176" s="12">
        <v>1.8</v>
      </c>
      <c r="H176" s="11">
        <v>1</v>
      </c>
      <c r="I176" s="11">
        <v>0</v>
      </c>
      <c r="J176" s="13">
        <f t="shared" si="380"/>
        <v>4437</v>
      </c>
      <c r="K176" s="11">
        <v>1</v>
      </c>
      <c r="L176" s="11">
        <v>0.98</v>
      </c>
      <c r="M176" s="11">
        <v>2.3</v>
      </c>
      <c r="N176" s="42">
        <f t="shared" si="381"/>
        <v>3.254</v>
      </c>
      <c r="O176" s="11">
        <v>1.15</v>
      </c>
      <c r="P176" s="9">
        <v>0.5</v>
      </c>
      <c r="Q176" s="43">
        <f t="shared" si="382"/>
        <v>8301.84885</v>
      </c>
      <c r="Z176" s="11">
        <v>2465</v>
      </c>
      <c r="AA176" s="12">
        <v>1.8</v>
      </c>
      <c r="AB176" s="11">
        <v>1</v>
      </c>
      <c r="AC176" s="11">
        <v>0</v>
      </c>
      <c r="AD176" s="13">
        <f t="shared" si="383"/>
        <v>4437</v>
      </c>
      <c r="AE176" s="11">
        <v>1</v>
      </c>
      <c r="AF176" s="11">
        <v>0.98</v>
      </c>
      <c r="AG176" s="11">
        <v>2.3</v>
      </c>
      <c r="AH176" s="42">
        <f t="shared" si="384"/>
        <v>3.254</v>
      </c>
      <c r="AI176" s="11">
        <v>1.15</v>
      </c>
      <c r="AJ176" s="9">
        <v>0.5</v>
      </c>
      <c r="AK176" s="43">
        <f t="shared" si="385"/>
        <v>8301.84885</v>
      </c>
      <c r="AT176" s="11">
        <v>2465</v>
      </c>
      <c r="AU176" s="12">
        <v>1.8</v>
      </c>
      <c r="AV176" s="11">
        <v>1</v>
      </c>
      <c r="AW176" s="11">
        <v>0</v>
      </c>
      <c r="AX176" s="13">
        <f t="shared" si="386"/>
        <v>4437</v>
      </c>
      <c r="AY176" s="11">
        <v>1</v>
      </c>
      <c r="AZ176" s="11">
        <v>0.98</v>
      </c>
      <c r="BA176" s="11">
        <v>2.3</v>
      </c>
      <c r="BB176" s="42">
        <f t="shared" si="387"/>
        <v>3.254</v>
      </c>
      <c r="BC176" s="11">
        <v>1.15</v>
      </c>
      <c r="BD176" s="9">
        <v>0.5</v>
      </c>
      <c r="BE176" s="43">
        <f t="shared" si="388"/>
        <v>8301.84885</v>
      </c>
      <c r="BN176" s="11">
        <v>2465</v>
      </c>
      <c r="BO176" s="12">
        <v>1.8</v>
      </c>
      <c r="BP176" s="11">
        <v>1</v>
      </c>
      <c r="BQ176" s="11">
        <v>0</v>
      </c>
      <c r="BR176" s="13">
        <f t="shared" si="389"/>
        <v>4437</v>
      </c>
      <c r="BS176" s="11">
        <v>1</v>
      </c>
      <c r="BT176" s="11">
        <v>0.98</v>
      </c>
      <c r="BU176" s="11">
        <v>2.3</v>
      </c>
      <c r="BV176" s="42">
        <f t="shared" si="390"/>
        <v>3.254</v>
      </c>
      <c r="BW176" s="11">
        <v>1.15</v>
      </c>
      <c r="BX176" s="9">
        <v>0.5</v>
      </c>
      <c r="BY176" s="43">
        <f t="shared" si="391"/>
        <v>8301.84885</v>
      </c>
      <c r="CH176" s="11">
        <f t="shared" si="392"/>
        <v>2893</v>
      </c>
      <c r="CI176" s="12">
        <v>1.8</v>
      </c>
      <c r="CJ176" s="11">
        <v>1</v>
      </c>
      <c r="CK176" s="11">
        <v>0</v>
      </c>
      <c r="CL176" s="13">
        <f t="shared" si="393"/>
        <v>5207.4</v>
      </c>
      <c r="CM176" s="11">
        <v>1</v>
      </c>
      <c r="CN176" s="11">
        <v>0.98</v>
      </c>
      <c r="CO176" s="11">
        <v>2.3</v>
      </c>
      <c r="CP176" s="42">
        <f t="shared" si="394"/>
        <v>3.254</v>
      </c>
      <c r="CQ176" s="11">
        <v>1.15</v>
      </c>
      <c r="CR176" s="9">
        <v>0.5</v>
      </c>
      <c r="CS176" s="43">
        <f t="shared" si="395"/>
        <v>9743.30577</v>
      </c>
      <c r="DB176" s="11">
        <f t="shared" si="396"/>
        <v>2905</v>
      </c>
      <c r="DC176" s="12">
        <v>1.8</v>
      </c>
      <c r="DD176" s="11">
        <v>1</v>
      </c>
      <c r="DE176" s="11">
        <v>0</v>
      </c>
      <c r="DF176" s="13">
        <f t="shared" si="397"/>
        <v>5229</v>
      </c>
      <c r="DG176" s="11">
        <v>1</v>
      </c>
      <c r="DH176" s="11">
        <v>0.98</v>
      </c>
      <c r="DI176" s="11">
        <v>2.3</v>
      </c>
      <c r="DJ176" s="42">
        <f t="shared" si="398"/>
        <v>3.254</v>
      </c>
      <c r="DK176" s="11">
        <v>1.15</v>
      </c>
      <c r="DL176" s="9">
        <v>0.5</v>
      </c>
      <c r="DM176" s="43">
        <f t="shared" si="399"/>
        <v>9783.72045</v>
      </c>
      <c r="DV176" s="11">
        <f t="shared" si="400"/>
        <v>2964</v>
      </c>
      <c r="DW176" s="12">
        <v>1.8</v>
      </c>
      <c r="DX176" s="11">
        <v>1</v>
      </c>
      <c r="DY176" s="11">
        <v>0</v>
      </c>
      <c r="DZ176" s="13">
        <f t="shared" si="401"/>
        <v>5335.2</v>
      </c>
      <c r="EA176" s="11">
        <v>1</v>
      </c>
      <c r="EB176" s="11">
        <v>0.98</v>
      </c>
      <c r="EC176" s="11">
        <v>3.1</v>
      </c>
      <c r="ED176" s="42">
        <f t="shared" si="402"/>
        <v>4.038</v>
      </c>
      <c r="EE176" s="11">
        <v>1.15</v>
      </c>
      <c r="EF176" s="9">
        <v>0.5</v>
      </c>
      <c r="EG176" s="43">
        <f t="shared" si="403"/>
        <v>12387.53412</v>
      </c>
    </row>
    <row r="177" s="1" customFormat="1" customHeight="1" spans="6:137">
      <c r="F177" s="11">
        <v>2465</v>
      </c>
      <c r="G177" s="12">
        <v>1.05</v>
      </c>
      <c r="H177" s="11">
        <v>1</v>
      </c>
      <c r="I177" s="11">
        <v>0</v>
      </c>
      <c r="J177" s="13">
        <f t="shared" si="380"/>
        <v>2588.25</v>
      </c>
      <c r="K177" s="11">
        <v>1</v>
      </c>
      <c r="L177" s="11">
        <v>0.98</v>
      </c>
      <c r="M177" s="11">
        <v>2.3</v>
      </c>
      <c r="N177" s="42">
        <f t="shared" si="381"/>
        <v>3.254</v>
      </c>
      <c r="O177" s="11">
        <v>1.15</v>
      </c>
      <c r="P177" s="9">
        <v>0.5</v>
      </c>
      <c r="Q177" s="43">
        <f t="shared" si="382"/>
        <v>4842.7451625</v>
      </c>
      <c r="Z177" s="11">
        <v>2465</v>
      </c>
      <c r="AA177" s="12">
        <v>1.05</v>
      </c>
      <c r="AB177" s="11">
        <v>1</v>
      </c>
      <c r="AC177" s="11">
        <v>0</v>
      </c>
      <c r="AD177" s="13">
        <f t="shared" si="383"/>
        <v>2588.25</v>
      </c>
      <c r="AE177" s="11">
        <v>1</v>
      </c>
      <c r="AF177" s="11">
        <v>0.98</v>
      </c>
      <c r="AG177" s="11">
        <v>2.3</v>
      </c>
      <c r="AH177" s="42">
        <f t="shared" si="384"/>
        <v>3.254</v>
      </c>
      <c r="AI177" s="11">
        <v>1.15</v>
      </c>
      <c r="AJ177" s="9">
        <v>0.5</v>
      </c>
      <c r="AK177" s="43">
        <f t="shared" si="385"/>
        <v>4842.7451625</v>
      </c>
      <c r="AT177" s="11">
        <v>2465</v>
      </c>
      <c r="AU177" s="12">
        <v>1.05</v>
      </c>
      <c r="AV177" s="11">
        <v>1</v>
      </c>
      <c r="AW177" s="11">
        <v>0</v>
      </c>
      <c r="AX177" s="13">
        <f t="shared" si="386"/>
        <v>2588.25</v>
      </c>
      <c r="AY177" s="11">
        <v>1</v>
      </c>
      <c r="AZ177" s="11">
        <v>0.98</v>
      </c>
      <c r="BA177" s="11">
        <v>2.3</v>
      </c>
      <c r="BB177" s="42">
        <f t="shared" si="387"/>
        <v>3.254</v>
      </c>
      <c r="BC177" s="11">
        <v>1.15</v>
      </c>
      <c r="BD177" s="9">
        <v>0.5</v>
      </c>
      <c r="BE177" s="43">
        <f t="shared" si="388"/>
        <v>4842.7451625</v>
      </c>
      <c r="BN177" s="11">
        <v>2465</v>
      </c>
      <c r="BO177" s="12">
        <v>1.05</v>
      </c>
      <c r="BP177" s="11">
        <v>1</v>
      </c>
      <c r="BQ177" s="11">
        <v>0</v>
      </c>
      <c r="BR177" s="13">
        <f t="shared" si="389"/>
        <v>2588.25</v>
      </c>
      <c r="BS177" s="11">
        <v>1</v>
      </c>
      <c r="BT177" s="11">
        <v>0.98</v>
      </c>
      <c r="BU177" s="11">
        <v>2.3</v>
      </c>
      <c r="BV177" s="42">
        <f t="shared" si="390"/>
        <v>3.254</v>
      </c>
      <c r="BW177" s="11">
        <v>1.15</v>
      </c>
      <c r="BX177" s="9">
        <v>0.5</v>
      </c>
      <c r="BY177" s="43">
        <f t="shared" si="391"/>
        <v>4842.7451625</v>
      </c>
      <c r="CH177" s="11">
        <f t="shared" si="392"/>
        <v>2893</v>
      </c>
      <c r="CI177" s="12">
        <v>1.05</v>
      </c>
      <c r="CJ177" s="11">
        <v>1</v>
      </c>
      <c r="CK177" s="11">
        <v>0</v>
      </c>
      <c r="CL177" s="13">
        <f t="shared" si="393"/>
        <v>3037.65</v>
      </c>
      <c r="CM177" s="11">
        <v>1</v>
      </c>
      <c r="CN177" s="11">
        <v>0.98</v>
      </c>
      <c r="CO177" s="11">
        <v>2.3</v>
      </c>
      <c r="CP177" s="42">
        <f t="shared" si="394"/>
        <v>3.254</v>
      </c>
      <c r="CQ177" s="11">
        <v>1.15</v>
      </c>
      <c r="CR177" s="9">
        <v>0.5</v>
      </c>
      <c r="CS177" s="43">
        <f t="shared" si="395"/>
        <v>5683.5950325</v>
      </c>
      <c r="DB177" s="11">
        <f t="shared" si="396"/>
        <v>2905</v>
      </c>
      <c r="DC177" s="12">
        <v>1.05</v>
      </c>
      <c r="DD177" s="11">
        <v>1</v>
      </c>
      <c r="DE177" s="11">
        <v>0</v>
      </c>
      <c r="DF177" s="13">
        <f t="shared" si="397"/>
        <v>3050.25</v>
      </c>
      <c r="DG177" s="11">
        <v>1</v>
      </c>
      <c r="DH177" s="11">
        <v>0.98</v>
      </c>
      <c r="DI177" s="11">
        <v>2.3</v>
      </c>
      <c r="DJ177" s="42">
        <f t="shared" si="398"/>
        <v>3.254</v>
      </c>
      <c r="DK177" s="11">
        <v>1.15</v>
      </c>
      <c r="DL177" s="9">
        <v>0.5</v>
      </c>
      <c r="DM177" s="43">
        <f t="shared" si="399"/>
        <v>5707.1702625</v>
      </c>
      <c r="DV177" s="11">
        <f t="shared" si="400"/>
        <v>2964</v>
      </c>
      <c r="DW177" s="12">
        <v>1.05</v>
      </c>
      <c r="DX177" s="11">
        <v>1</v>
      </c>
      <c r="DY177" s="11">
        <v>0</v>
      </c>
      <c r="DZ177" s="13">
        <f t="shared" si="401"/>
        <v>3112.2</v>
      </c>
      <c r="EA177" s="11">
        <v>1</v>
      </c>
      <c r="EB177" s="11">
        <v>0.98</v>
      </c>
      <c r="EC177" s="11">
        <v>3.1</v>
      </c>
      <c r="ED177" s="42">
        <f t="shared" si="402"/>
        <v>4.038</v>
      </c>
      <c r="EE177" s="11">
        <v>1.15</v>
      </c>
      <c r="EF177" s="9">
        <v>0.5</v>
      </c>
      <c r="EG177" s="43">
        <f t="shared" si="403"/>
        <v>7226.06157</v>
      </c>
    </row>
    <row r="178" s="1" customFormat="1" customHeight="1" spans="6:137">
      <c r="F178" s="11">
        <v>2465</v>
      </c>
      <c r="G178" s="12">
        <v>1.06</v>
      </c>
      <c r="H178" s="11">
        <v>1</v>
      </c>
      <c r="I178" s="11">
        <v>0</v>
      </c>
      <c r="J178" s="13">
        <f t="shared" si="380"/>
        <v>2612.9</v>
      </c>
      <c r="K178" s="11">
        <v>1</v>
      </c>
      <c r="L178" s="11">
        <v>0.98</v>
      </c>
      <c r="M178" s="11">
        <v>2.3</v>
      </c>
      <c r="N178" s="42">
        <f t="shared" si="381"/>
        <v>3.254</v>
      </c>
      <c r="O178" s="11">
        <v>1.15</v>
      </c>
      <c r="P178" s="9">
        <v>0.5</v>
      </c>
      <c r="Q178" s="43">
        <f t="shared" si="382"/>
        <v>4888.866545</v>
      </c>
      <c r="Z178" s="11">
        <v>2465</v>
      </c>
      <c r="AA178" s="12">
        <v>1.06</v>
      </c>
      <c r="AB178" s="11">
        <v>1</v>
      </c>
      <c r="AC178" s="11">
        <v>0</v>
      </c>
      <c r="AD178" s="13">
        <f t="shared" si="383"/>
        <v>2612.9</v>
      </c>
      <c r="AE178" s="11">
        <v>1</v>
      </c>
      <c r="AF178" s="11">
        <v>0.98</v>
      </c>
      <c r="AG178" s="11">
        <v>2.3</v>
      </c>
      <c r="AH178" s="42">
        <f t="shared" si="384"/>
        <v>3.254</v>
      </c>
      <c r="AI178" s="11">
        <v>1.15</v>
      </c>
      <c r="AJ178" s="9">
        <v>0.5</v>
      </c>
      <c r="AK178" s="43">
        <f t="shared" si="385"/>
        <v>4888.866545</v>
      </c>
      <c r="AT178" s="11">
        <v>2465</v>
      </c>
      <c r="AU178" s="12">
        <v>1.06</v>
      </c>
      <c r="AV178" s="11">
        <v>1</v>
      </c>
      <c r="AW178" s="11">
        <v>0</v>
      </c>
      <c r="AX178" s="13">
        <f t="shared" si="386"/>
        <v>2612.9</v>
      </c>
      <c r="AY178" s="11">
        <v>1</v>
      </c>
      <c r="AZ178" s="11">
        <v>0.98</v>
      </c>
      <c r="BA178" s="11">
        <v>2.3</v>
      </c>
      <c r="BB178" s="42">
        <f t="shared" si="387"/>
        <v>3.254</v>
      </c>
      <c r="BC178" s="11">
        <v>1.15</v>
      </c>
      <c r="BD178" s="9">
        <v>0.5</v>
      </c>
      <c r="BE178" s="43">
        <f t="shared" si="388"/>
        <v>4888.866545</v>
      </c>
      <c r="BN178" s="11">
        <v>2465</v>
      </c>
      <c r="BO178" s="12">
        <v>1.06</v>
      </c>
      <c r="BP178" s="11">
        <v>1</v>
      </c>
      <c r="BQ178" s="11">
        <v>0</v>
      </c>
      <c r="BR178" s="13">
        <f t="shared" si="389"/>
        <v>2612.9</v>
      </c>
      <c r="BS178" s="11">
        <v>1</v>
      </c>
      <c r="BT178" s="11">
        <v>0.98</v>
      </c>
      <c r="BU178" s="11">
        <v>2.3</v>
      </c>
      <c r="BV178" s="42">
        <f t="shared" si="390"/>
        <v>3.254</v>
      </c>
      <c r="BW178" s="11">
        <v>1.15</v>
      </c>
      <c r="BX178" s="9">
        <v>0.5</v>
      </c>
      <c r="BY178" s="43">
        <f t="shared" si="391"/>
        <v>4888.866545</v>
      </c>
      <c r="CH178" s="11">
        <f t="shared" si="392"/>
        <v>2893</v>
      </c>
      <c r="CI178" s="12">
        <v>1.06</v>
      </c>
      <c r="CJ178" s="11">
        <v>1</v>
      </c>
      <c r="CK178" s="11">
        <v>0</v>
      </c>
      <c r="CL178" s="13">
        <f t="shared" si="393"/>
        <v>3066.58</v>
      </c>
      <c r="CM178" s="11">
        <v>1</v>
      </c>
      <c r="CN178" s="11">
        <v>0.98</v>
      </c>
      <c r="CO178" s="11">
        <v>2.3</v>
      </c>
      <c r="CP178" s="42">
        <f t="shared" si="394"/>
        <v>3.254</v>
      </c>
      <c r="CQ178" s="11">
        <v>1.15</v>
      </c>
      <c r="CR178" s="9">
        <v>0.5</v>
      </c>
      <c r="CS178" s="43">
        <f t="shared" si="395"/>
        <v>5737.724509</v>
      </c>
      <c r="DB178" s="11">
        <f t="shared" si="396"/>
        <v>2905</v>
      </c>
      <c r="DC178" s="12">
        <v>1.06</v>
      </c>
      <c r="DD178" s="11">
        <v>1</v>
      </c>
      <c r="DE178" s="11">
        <v>0</v>
      </c>
      <c r="DF178" s="13">
        <f t="shared" si="397"/>
        <v>3079.3</v>
      </c>
      <c r="DG178" s="11">
        <v>1</v>
      </c>
      <c r="DH178" s="11">
        <v>0.98</v>
      </c>
      <c r="DI178" s="11">
        <v>2.3</v>
      </c>
      <c r="DJ178" s="42">
        <f t="shared" si="398"/>
        <v>3.254</v>
      </c>
      <c r="DK178" s="11">
        <v>1.15</v>
      </c>
      <c r="DL178" s="9">
        <v>0.5</v>
      </c>
      <c r="DM178" s="43">
        <f t="shared" si="399"/>
        <v>5761.524265</v>
      </c>
      <c r="DV178" s="11">
        <f t="shared" si="400"/>
        <v>2964</v>
      </c>
      <c r="DW178" s="12">
        <v>1.06</v>
      </c>
      <c r="DX178" s="11">
        <v>1</v>
      </c>
      <c r="DY178" s="11">
        <v>0</v>
      </c>
      <c r="DZ178" s="13">
        <f t="shared" si="401"/>
        <v>3141.84</v>
      </c>
      <c r="EA178" s="11">
        <v>1</v>
      </c>
      <c r="EB178" s="11">
        <v>0.98</v>
      </c>
      <c r="EC178" s="11">
        <v>3.1</v>
      </c>
      <c r="ED178" s="42">
        <f t="shared" si="402"/>
        <v>4.038</v>
      </c>
      <c r="EE178" s="11">
        <v>1.15</v>
      </c>
      <c r="EF178" s="9">
        <v>0.5</v>
      </c>
      <c r="EG178" s="43">
        <f t="shared" si="403"/>
        <v>7294.881204</v>
      </c>
    </row>
    <row r="179" s="1" customFormat="1" customHeight="1" spans="6:137">
      <c r="F179" s="11">
        <v>2465</v>
      </c>
      <c r="G179" s="12">
        <v>1.31</v>
      </c>
      <c r="H179" s="11">
        <v>1</v>
      </c>
      <c r="I179" s="11">
        <v>0</v>
      </c>
      <c r="J179" s="13">
        <f t="shared" si="380"/>
        <v>3229.15</v>
      </c>
      <c r="K179" s="11">
        <v>1</v>
      </c>
      <c r="L179" s="11">
        <v>0.98</v>
      </c>
      <c r="M179" s="11">
        <v>2.3</v>
      </c>
      <c r="N179" s="42">
        <f t="shared" si="381"/>
        <v>3.254</v>
      </c>
      <c r="O179" s="11">
        <v>1.15</v>
      </c>
      <c r="P179" s="9">
        <v>0.5</v>
      </c>
      <c r="Q179" s="43">
        <f t="shared" si="382"/>
        <v>6041.9011075</v>
      </c>
      <c r="Z179" s="11">
        <v>2465</v>
      </c>
      <c r="AA179" s="12">
        <v>1.31</v>
      </c>
      <c r="AB179" s="11">
        <v>1</v>
      </c>
      <c r="AC179" s="11">
        <v>0</v>
      </c>
      <c r="AD179" s="13">
        <f t="shared" si="383"/>
        <v>3229.15</v>
      </c>
      <c r="AE179" s="11">
        <v>1</v>
      </c>
      <c r="AF179" s="11">
        <v>0.98</v>
      </c>
      <c r="AG179" s="11">
        <v>2.3</v>
      </c>
      <c r="AH179" s="42">
        <f t="shared" si="384"/>
        <v>3.254</v>
      </c>
      <c r="AI179" s="11">
        <v>1.15</v>
      </c>
      <c r="AJ179" s="9">
        <v>0.5</v>
      </c>
      <c r="AK179" s="43">
        <f t="shared" si="385"/>
        <v>6041.9011075</v>
      </c>
      <c r="AT179" s="11">
        <v>2465</v>
      </c>
      <c r="AU179" s="12">
        <v>1.31</v>
      </c>
      <c r="AV179" s="11">
        <v>1</v>
      </c>
      <c r="AW179" s="11">
        <v>0</v>
      </c>
      <c r="AX179" s="13">
        <f t="shared" si="386"/>
        <v>3229.15</v>
      </c>
      <c r="AY179" s="11">
        <v>1</v>
      </c>
      <c r="AZ179" s="11">
        <v>0.98</v>
      </c>
      <c r="BA179" s="11">
        <v>2.3</v>
      </c>
      <c r="BB179" s="42">
        <f t="shared" si="387"/>
        <v>3.254</v>
      </c>
      <c r="BC179" s="11">
        <v>1.15</v>
      </c>
      <c r="BD179" s="9">
        <v>0.5</v>
      </c>
      <c r="BE179" s="43">
        <f t="shared" si="388"/>
        <v>6041.9011075</v>
      </c>
      <c r="BN179" s="11">
        <v>2465</v>
      </c>
      <c r="BO179" s="12">
        <v>1.31</v>
      </c>
      <c r="BP179" s="11">
        <v>1</v>
      </c>
      <c r="BQ179" s="11">
        <v>0</v>
      </c>
      <c r="BR179" s="13">
        <f t="shared" si="389"/>
        <v>3229.15</v>
      </c>
      <c r="BS179" s="11">
        <v>1</v>
      </c>
      <c r="BT179" s="11">
        <v>0.98</v>
      </c>
      <c r="BU179" s="11">
        <v>2.3</v>
      </c>
      <c r="BV179" s="42">
        <f t="shared" si="390"/>
        <v>3.254</v>
      </c>
      <c r="BW179" s="11">
        <v>1.15</v>
      </c>
      <c r="BX179" s="9">
        <v>0.5</v>
      </c>
      <c r="BY179" s="43">
        <f t="shared" si="391"/>
        <v>6041.9011075</v>
      </c>
      <c r="CH179" s="11">
        <f t="shared" si="392"/>
        <v>2893</v>
      </c>
      <c r="CI179" s="12">
        <v>1.31</v>
      </c>
      <c r="CJ179" s="11">
        <v>1</v>
      </c>
      <c r="CK179" s="11">
        <v>0</v>
      </c>
      <c r="CL179" s="13">
        <f t="shared" si="393"/>
        <v>3789.83</v>
      </c>
      <c r="CM179" s="11">
        <v>1</v>
      </c>
      <c r="CN179" s="11">
        <v>0.98</v>
      </c>
      <c r="CO179" s="11">
        <v>2.3</v>
      </c>
      <c r="CP179" s="42">
        <f t="shared" si="394"/>
        <v>3.254</v>
      </c>
      <c r="CQ179" s="11">
        <v>1.15</v>
      </c>
      <c r="CR179" s="9">
        <v>0.5</v>
      </c>
      <c r="CS179" s="43">
        <f t="shared" si="395"/>
        <v>7090.9614215</v>
      </c>
      <c r="DB179" s="11">
        <f t="shared" si="396"/>
        <v>2905</v>
      </c>
      <c r="DC179" s="12">
        <v>1.31</v>
      </c>
      <c r="DD179" s="11">
        <v>1</v>
      </c>
      <c r="DE179" s="11">
        <v>0</v>
      </c>
      <c r="DF179" s="13">
        <f t="shared" si="397"/>
        <v>3805.55</v>
      </c>
      <c r="DG179" s="11">
        <v>1</v>
      </c>
      <c r="DH179" s="11">
        <v>0.98</v>
      </c>
      <c r="DI179" s="11">
        <v>2.3</v>
      </c>
      <c r="DJ179" s="42">
        <f t="shared" si="398"/>
        <v>3.254</v>
      </c>
      <c r="DK179" s="11">
        <v>1.15</v>
      </c>
      <c r="DL179" s="9">
        <v>0.5</v>
      </c>
      <c r="DM179" s="43">
        <f t="shared" si="399"/>
        <v>7120.3743275</v>
      </c>
      <c r="DV179" s="11">
        <f t="shared" si="400"/>
        <v>2964</v>
      </c>
      <c r="DW179" s="12">
        <v>1.31</v>
      </c>
      <c r="DX179" s="11">
        <v>1</v>
      </c>
      <c r="DY179" s="11">
        <v>0</v>
      </c>
      <c r="DZ179" s="13">
        <f t="shared" si="401"/>
        <v>3882.84</v>
      </c>
      <c r="EA179" s="11">
        <v>1</v>
      </c>
      <c r="EB179" s="11">
        <v>0.98</v>
      </c>
      <c r="EC179" s="11">
        <v>3.1</v>
      </c>
      <c r="ED179" s="42">
        <f t="shared" si="402"/>
        <v>4.038</v>
      </c>
      <c r="EE179" s="11">
        <v>1.15</v>
      </c>
      <c r="EF179" s="9">
        <v>0.5</v>
      </c>
      <c r="EG179" s="43">
        <f t="shared" si="403"/>
        <v>9015.372054</v>
      </c>
    </row>
    <row r="180" s="1" customFormat="1" customHeight="1" spans="6:137">
      <c r="F180" s="11">
        <v>2465</v>
      </c>
      <c r="G180" s="12">
        <v>0.75</v>
      </c>
      <c r="H180" s="11">
        <v>1</v>
      </c>
      <c r="I180" s="11">
        <v>0</v>
      </c>
      <c r="J180" s="13">
        <f t="shared" si="380"/>
        <v>1848.75</v>
      </c>
      <c r="K180" s="11">
        <v>1</v>
      </c>
      <c r="L180" s="11">
        <v>0.98</v>
      </c>
      <c r="M180" s="11">
        <v>2.3</v>
      </c>
      <c r="N180" s="42">
        <f t="shared" si="381"/>
        <v>3.254</v>
      </c>
      <c r="O180" s="11">
        <v>1.15</v>
      </c>
      <c r="P180" s="9">
        <v>0.5</v>
      </c>
      <c r="Q180" s="43">
        <f t="shared" si="382"/>
        <v>3459.1036875</v>
      </c>
      <c r="Z180" s="11">
        <v>2465</v>
      </c>
      <c r="AA180" s="12">
        <v>0.75</v>
      </c>
      <c r="AB180" s="11">
        <v>1</v>
      </c>
      <c r="AC180" s="11">
        <v>0</v>
      </c>
      <c r="AD180" s="13">
        <f t="shared" si="383"/>
        <v>1848.75</v>
      </c>
      <c r="AE180" s="11">
        <v>1</v>
      </c>
      <c r="AF180" s="11">
        <v>0.98</v>
      </c>
      <c r="AG180" s="11">
        <v>2.3</v>
      </c>
      <c r="AH180" s="42">
        <f t="shared" si="384"/>
        <v>3.254</v>
      </c>
      <c r="AI180" s="11">
        <v>1.15</v>
      </c>
      <c r="AJ180" s="9">
        <v>0.5</v>
      </c>
      <c r="AK180" s="43">
        <f t="shared" si="385"/>
        <v>3459.1036875</v>
      </c>
      <c r="AT180" s="11">
        <v>2465</v>
      </c>
      <c r="AU180" s="12">
        <v>0.75</v>
      </c>
      <c r="AV180" s="11">
        <v>1</v>
      </c>
      <c r="AW180" s="11">
        <v>0</v>
      </c>
      <c r="AX180" s="13">
        <f t="shared" si="386"/>
        <v>1848.75</v>
      </c>
      <c r="AY180" s="11">
        <v>1</v>
      </c>
      <c r="AZ180" s="11">
        <v>0.98</v>
      </c>
      <c r="BA180" s="11">
        <v>2.3</v>
      </c>
      <c r="BB180" s="42">
        <f t="shared" si="387"/>
        <v>3.254</v>
      </c>
      <c r="BC180" s="11">
        <v>1.15</v>
      </c>
      <c r="BD180" s="9">
        <v>0.5</v>
      </c>
      <c r="BE180" s="43">
        <f t="shared" si="388"/>
        <v>3459.1036875</v>
      </c>
      <c r="BN180" s="11">
        <v>2465</v>
      </c>
      <c r="BO180" s="12">
        <v>0.75</v>
      </c>
      <c r="BP180" s="11">
        <v>1</v>
      </c>
      <c r="BQ180" s="11">
        <v>0</v>
      </c>
      <c r="BR180" s="13">
        <f t="shared" si="389"/>
        <v>1848.75</v>
      </c>
      <c r="BS180" s="11">
        <v>1</v>
      </c>
      <c r="BT180" s="11">
        <v>0.98</v>
      </c>
      <c r="BU180" s="11">
        <v>2.3</v>
      </c>
      <c r="BV180" s="42">
        <f t="shared" si="390"/>
        <v>3.254</v>
      </c>
      <c r="BW180" s="11">
        <v>1.15</v>
      </c>
      <c r="BX180" s="9">
        <v>0.5</v>
      </c>
      <c r="BY180" s="43">
        <f t="shared" si="391"/>
        <v>3459.1036875</v>
      </c>
      <c r="CH180" s="11">
        <f t="shared" si="392"/>
        <v>2893</v>
      </c>
      <c r="CI180" s="12">
        <v>0.75</v>
      </c>
      <c r="CJ180" s="11">
        <v>1</v>
      </c>
      <c r="CK180" s="11">
        <v>0</v>
      </c>
      <c r="CL180" s="13">
        <f t="shared" si="393"/>
        <v>2169.75</v>
      </c>
      <c r="CM180" s="11">
        <v>1</v>
      </c>
      <c r="CN180" s="11">
        <v>0.98</v>
      </c>
      <c r="CO180" s="11">
        <v>2.3</v>
      </c>
      <c r="CP180" s="42">
        <f t="shared" si="394"/>
        <v>3.254</v>
      </c>
      <c r="CQ180" s="11">
        <v>1.15</v>
      </c>
      <c r="CR180" s="9">
        <v>0.5</v>
      </c>
      <c r="CS180" s="43">
        <f t="shared" si="395"/>
        <v>4059.7107375</v>
      </c>
      <c r="DB180" s="11">
        <f t="shared" si="396"/>
        <v>2905</v>
      </c>
      <c r="DC180" s="12">
        <v>0.75</v>
      </c>
      <c r="DD180" s="11">
        <v>1</v>
      </c>
      <c r="DE180" s="11">
        <v>0</v>
      </c>
      <c r="DF180" s="13">
        <f t="shared" si="397"/>
        <v>2178.75</v>
      </c>
      <c r="DG180" s="11">
        <v>1</v>
      </c>
      <c r="DH180" s="11">
        <v>0.98</v>
      </c>
      <c r="DI180" s="11">
        <v>2.3</v>
      </c>
      <c r="DJ180" s="42">
        <f t="shared" si="398"/>
        <v>3.254</v>
      </c>
      <c r="DK180" s="11">
        <v>1.15</v>
      </c>
      <c r="DL180" s="9">
        <v>0.5</v>
      </c>
      <c r="DM180" s="43">
        <f t="shared" si="399"/>
        <v>4076.5501875</v>
      </c>
      <c r="DV180" s="11">
        <f t="shared" si="400"/>
        <v>2964</v>
      </c>
      <c r="DW180" s="12">
        <v>0.75</v>
      </c>
      <c r="DX180" s="11">
        <v>1</v>
      </c>
      <c r="DY180" s="11">
        <v>0</v>
      </c>
      <c r="DZ180" s="13">
        <f t="shared" si="401"/>
        <v>2223</v>
      </c>
      <c r="EA180" s="11">
        <v>1</v>
      </c>
      <c r="EB180" s="11">
        <v>0.98</v>
      </c>
      <c r="EC180" s="11">
        <v>3.1</v>
      </c>
      <c r="ED180" s="42">
        <f t="shared" si="402"/>
        <v>4.038</v>
      </c>
      <c r="EE180" s="11">
        <v>1.15</v>
      </c>
      <c r="EF180" s="9">
        <v>0.5</v>
      </c>
      <c r="EG180" s="43">
        <f t="shared" si="403"/>
        <v>5161.47255</v>
      </c>
    </row>
    <row r="181" s="1" customFormat="1" customHeight="1" spans="6:137">
      <c r="F181" s="11">
        <v>2465</v>
      </c>
      <c r="G181" s="12">
        <v>0.75</v>
      </c>
      <c r="H181" s="11">
        <v>1</v>
      </c>
      <c r="I181" s="11">
        <v>0</v>
      </c>
      <c r="J181" s="13">
        <f t="shared" si="380"/>
        <v>1848.75</v>
      </c>
      <c r="K181" s="11">
        <v>1</v>
      </c>
      <c r="L181" s="11">
        <v>0.98</v>
      </c>
      <c r="M181" s="11">
        <v>2.3</v>
      </c>
      <c r="N181" s="42">
        <f t="shared" si="381"/>
        <v>3.254</v>
      </c>
      <c r="O181" s="11">
        <v>1.15</v>
      </c>
      <c r="P181" s="9">
        <v>0.5</v>
      </c>
      <c r="Q181" s="43">
        <f t="shared" si="382"/>
        <v>3459.1036875</v>
      </c>
      <c r="Z181" s="11">
        <v>2465</v>
      </c>
      <c r="AA181" s="12">
        <v>0.75</v>
      </c>
      <c r="AB181" s="11">
        <v>1</v>
      </c>
      <c r="AC181" s="11">
        <v>0</v>
      </c>
      <c r="AD181" s="13">
        <f t="shared" si="383"/>
        <v>1848.75</v>
      </c>
      <c r="AE181" s="11">
        <v>1</v>
      </c>
      <c r="AF181" s="11">
        <v>0.98</v>
      </c>
      <c r="AG181" s="11">
        <v>2.3</v>
      </c>
      <c r="AH181" s="42">
        <f t="shared" si="384"/>
        <v>3.254</v>
      </c>
      <c r="AI181" s="11">
        <v>1.15</v>
      </c>
      <c r="AJ181" s="9">
        <v>0.5</v>
      </c>
      <c r="AK181" s="43">
        <f t="shared" si="385"/>
        <v>3459.1036875</v>
      </c>
      <c r="AT181" s="11">
        <v>2465</v>
      </c>
      <c r="AU181" s="12">
        <v>0.75</v>
      </c>
      <c r="AV181" s="11">
        <v>1</v>
      </c>
      <c r="AW181" s="11">
        <v>0</v>
      </c>
      <c r="AX181" s="13">
        <f t="shared" si="386"/>
        <v>1848.75</v>
      </c>
      <c r="AY181" s="11">
        <v>1</v>
      </c>
      <c r="AZ181" s="11">
        <v>0.98</v>
      </c>
      <c r="BA181" s="11">
        <v>2.3</v>
      </c>
      <c r="BB181" s="42">
        <f t="shared" si="387"/>
        <v>3.254</v>
      </c>
      <c r="BC181" s="11">
        <v>1.15</v>
      </c>
      <c r="BD181" s="9">
        <v>0.5</v>
      </c>
      <c r="BE181" s="43">
        <f t="shared" si="388"/>
        <v>3459.1036875</v>
      </c>
      <c r="BN181" s="11">
        <v>2465</v>
      </c>
      <c r="BO181" s="12">
        <v>0.75</v>
      </c>
      <c r="BP181" s="11">
        <v>1</v>
      </c>
      <c r="BQ181" s="11">
        <v>0</v>
      </c>
      <c r="BR181" s="13">
        <f t="shared" si="389"/>
        <v>1848.75</v>
      </c>
      <c r="BS181" s="11">
        <v>1</v>
      </c>
      <c r="BT181" s="11">
        <v>0.98</v>
      </c>
      <c r="BU181" s="11">
        <v>2.3</v>
      </c>
      <c r="BV181" s="42">
        <f t="shared" si="390"/>
        <v>3.254</v>
      </c>
      <c r="BW181" s="11">
        <v>1.15</v>
      </c>
      <c r="BX181" s="9">
        <v>0.5</v>
      </c>
      <c r="BY181" s="43">
        <f t="shared" si="391"/>
        <v>3459.1036875</v>
      </c>
      <c r="CH181" s="11">
        <f t="shared" si="392"/>
        <v>2893</v>
      </c>
      <c r="CI181" s="12">
        <v>0.75</v>
      </c>
      <c r="CJ181" s="11">
        <v>1</v>
      </c>
      <c r="CK181" s="11">
        <v>0</v>
      </c>
      <c r="CL181" s="13">
        <f t="shared" si="393"/>
        <v>2169.75</v>
      </c>
      <c r="CM181" s="11">
        <v>1</v>
      </c>
      <c r="CN181" s="11">
        <v>0.98</v>
      </c>
      <c r="CO181" s="11">
        <v>2.3</v>
      </c>
      <c r="CP181" s="42">
        <f t="shared" si="394"/>
        <v>3.254</v>
      </c>
      <c r="CQ181" s="11">
        <v>1.15</v>
      </c>
      <c r="CR181" s="9">
        <v>0.5</v>
      </c>
      <c r="CS181" s="43">
        <f t="shared" si="395"/>
        <v>4059.7107375</v>
      </c>
      <c r="DB181" s="11">
        <f t="shared" si="396"/>
        <v>2905</v>
      </c>
      <c r="DC181" s="12">
        <v>0.75</v>
      </c>
      <c r="DD181" s="11">
        <v>1</v>
      </c>
      <c r="DE181" s="11">
        <v>0</v>
      </c>
      <c r="DF181" s="13">
        <f t="shared" si="397"/>
        <v>2178.75</v>
      </c>
      <c r="DG181" s="11">
        <v>1</v>
      </c>
      <c r="DH181" s="11">
        <v>0.98</v>
      </c>
      <c r="DI181" s="11">
        <v>2.3</v>
      </c>
      <c r="DJ181" s="42">
        <f t="shared" si="398"/>
        <v>3.254</v>
      </c>
      <c r="DK181" s="11">
        <v>1.15</v>
      </c>
      <c r="DL181" s="9">
        <v>0.5</v>
      </c>
      <c r="DM181" s="43">
        <f t="shared" si="399"/>
        <v>4076.5501875</v>
      </c>
      <c r="DV181" s="11">
        <f t="shared" si="400"/>
        <v>2964</v>
      </c>
      <c r="DW181" s="12">
        <v>0.75</v>
      </c>
      <c r="DX181" s="11">
        <v>1</v>
      </c>
      <c r="DY181" s="11">
        <v>0</v>
      </c>
      <c r="DZ181" s="13">
        <f t="shared" si="401"/>
        <v>2223</v>
      </c>
      <c r="EA181" s="11">
        <v>1</v>
      </c>
      <c r="EB181" s="11">
        <v>0.98</v>
      </c>
      <c r="EC181" s="11">
        <v>3.1</v>
      </c>
      <c r="ED181" s="42">
        <f t="shared" si="402"/>
        <v>4.038</v>
      </c>
      <c r="EE181" s="11">
        <v>1.15</v>
      </c>
      <c r="EF181" s="9">
        <v>0.5</v>
      </c>
      <c r="EG181" s="43">
        <f t="shared" si="403"/>
        <v>5161.47255</v>
      </c>
    </row>
    <row r="182" s="1" customFormat="1" customHeight="1" spans="6:137">
      <c r="F182" s="11">
        <v>2465</v>
      </c>
      <c r="G182" s="12">
        <v>1.8</v>
      </c>
      <c r="H182" s="11">
        <v>1</v>
      </c>
      <c r="I182" s="11">
        <v>0</v>
      </c>
      <c r="J182" s="13">
        <f t="shared" si="380"/>
        <v>4437</v>
      </c>
      <c r="K182" s="11">
        <v>1</v>
      </c>
      <c r="L182" s="11">
        <v>0.98</v>
      </c>
      <c r="M182" s="11">
        <v>2.3</v>
      </c>
      <c r="N182" s="42">
        <f t="shared" si="381"/>
        <v>3.254</v>
      </c>
      <c r="O182" s="11">
        <v>1.15</v>
      </c>
      <c r="P182" s="9">
        <v>0.5</v>
      </c>
      <c r="Q182" s="43">
        <f t="shared" si="382"/>
        <v>8301.84885</v>
      </c>
      <c r="Z182" s="11">
        <v>2465</v>
      </c>
      <c r="AA182" s="12">
        <v>1.8</v>
      </c>
      <c r="AB182" s="11">
        <v>1</v>
      </c>
      <c r="AC182" s="11">
        <v>0</v>
      </c>
      <c r="AD182" s="13">
        <f t="shared" si="383"/>
        <v>4437</v>
      </c>
      <c r="AE182" s="11">
        <v>1</v>
      </c>
      <c r="AF182" s="11">
        <v>0.98</v>
      </c>
      <c r="AG182" s="11">
        <v>2.3</v>
      </c>
      <c r="AH182" s="42">
        <f t="shared" si="384"/>
        <v>3.254</v>
      </c>
      <c r="AI182" s="11">
        <v>1.15</v>
      </c>
      <c r="AJ182" s="9">
        <v>0.5</v>
      </c>
      <c r="AK182" s="43">
        <f t="shared" si="385"/>
        <v>8301.84885</v>
      </c>
      <c r="AT182" s="11">
        <v>2465</v>
      </c>
      <c r="AU182" s="12">
        <v>1.8</v>
      </c>
      <c r="AV182" s="11">
        <v>1</v>
      </c>
      <c r="AW182" s="11">
        <v>0</v>
      </c>
      <c r="AX182" s="13">
        <f t="shared" si="386"/>
        <v>4437</v>
      </c>
      <c r="AY182" s="11">
        <v>1</v>
      </c>
      <c r="AZ182" s="11">
        <v>0.98</v>
      </c>
      <c r="BA182" s="11">
        <v>2.3</v>
      </c>
      <c r="BB182" s="42">
        <f t="shared" si="387"/>
        <v>3.254</v>
      </c>
      <c r="BC182" s="11">
        <v>1.15</v>
      </c>
      <c r="BD182" s="9">
        <v>0.5</v>
      </c>
      <c r="BE182" s="43">
        <f t="shared" si="388"/>
        <v>8301.84885</v>
      </c>
      <c r="BN182" s="11">
        <v>2465</v>
      </c>
      <c r="BO182" s="12">
        <v>1.8</v>
      </c>
      <c r="BP182" s="11">
        <v>1</v>
      </c>
      <c r="BQ182" s="11">
        <v>0</v>
      </c>
      <c r="BR182" s="13">
        <f t="shared" si="389"/>
        <v>4437</v>
      </c>
      <c r="BS182" s="11">
        <v>1</v>
      </c>
      <c r="BT182" s="11">
        <v>0.98</v>
      </c>
      <c r="BU182" s="11">
        <v>2.3</v>
      </c>
      <c r="BV182" s="42">
        <f t="shared" si="390"/>
        <v>3.254</v>
      </c>
      <c r="BW182" s="11">
        <v>1.15</v>
      </c>
      <c r="BX182" s="9">
        <v>0.5</v>
      </c>
      <c r="BY182" s="43">
        <f t="shared" si="391"/>
        <v>8301.84885</v>
      </c>
      <c r="CH182" s="11">
        <f t="shared" si="392"/>
        <v>2893</v>
      </c>
      <c r="CI182" s="12">
        <v>1.8</v>
      </c>
      <c r="CJ182" s="11">
        <v>1</v>
      </c>
      <c r="CK182" s="11">
        <v>0</v>
      </c>
      <c r="CL182" s="13">
        <f t="shared" si="393"/>
        <v>5207.4</v>
      </c>
      <c r="CM182" s="11">
        <v>1</v>
      </c>
      <c r="CN182" s="11">
        <v>0.98</v>
      </c>
      <c r="CO182" s="11">
        <v>2.3</v>
      </c>
      <c r="CP182" s="42">
        <f t="shared" si="394"/>
        <v>3.254</v>
      </c>
      <c r="CQ182" s="11">
        <v>1.15</v>
      </c>
      <c r="CR182" s="9">
        <v>0.5</v>
      </c>
      <c r="CS182" s="43">
        <f t="shared" si="395"/>
        <v>9743.30577</v>
      </c>
      <c r="DB182" s="11">
        <f t="shared" si="396"/>
        <v>2905</v>
      </c>
      <c r="DC182" s="12">
        <v>1.8</v>
      </c>
      <c r="DD182" s="11">
        <v>1</v>
      </c>
      <c r="DE182" s="11">
        <v>0</v>
      </c>
      <c r="DF182" s="13">
        <f t="shared" si="397"/>
        <v>5229</v>
      </c>
      <c r="DG182" s="11">
        <v>1</v>
      </c>
      <c r="DH182" s="11">
        <v>0.98</v>
      </c>
      <c r="DI182" s="11">
        <v>2.3</v>
      </c>
      <c r="DJ182" s="42">
        <f t="shared" si="398"/>
        <v>3.254</v>
      </c>
      <c r="DK182" s="11">
        <v>1.15</v>
      </c>
      <c r="DL182" s="9">
        <v>0.5</v>
      </c>
      <c r="DM182" s="43">
        <f t="shared" si="399"/>
        <v>9783.72045</v>
      </c>
      <c r="DV182" s="11">
        <f t="shared" si="400"/>
        <v>2964</v>
      </c>
      <c r="DW182" s="12">
        <v>1.8</v>
      </c>
      <c r="DX182" s="11">
        <v>1</v>
      </c>
      <c r="DY182" s="11">
        <v>0</v>
      </c>
      <c r="DZ182" s="13">
        <f t="shared" si="401"/>
        <v>5335.2</v>
      </c>
      <c r="EA182" s="11">
        <v>1</v>
      </c>
      <c r="EB182" s="11">
        <v>0.98</v>
      </c>
      <c r="EC182" s="11">
        <v>3.1</v>
      </c>
      <c r="ED182" s="42">
        <f t="shared" si="402"/>
        <v>4.038</v>
      </c>
      <c r="EE182" s="11">
        <v>1.15</v>
      </c>
      <c r="EF182" s="9">
        <v>0.5</v>
      </c>
      <c r="EG182" s="43">
        <f t="shared" si="403"/>
        <v>12387.53412</v>
      </c>
    </row>
    <row r="183" s="1" customFormat="1" customHeight="1" spans="6:137">
      <c r="F183" s="11">
        <v>2465</v>
      </c>
      <c r="G183" s="12">
        <v>3.21</v>
      </c>
      <c r="H183" s="11">
        <v>1</v>
      </c>
      <c r="I183" s="11">
        <v>0</v>
      </c>
      <c r="J183" s="13">
        <f t="shared" si="380"/>
        <v>7912.65</v>
      </c>
      <c r="K183" s="11">
        <v>1</v>
      </c>
      <c r="L183" s="11">
        <v>0.98</v>
      </c>
      <c r="M183" s="11">
        <v>2.3</v>
      </c>
      <c r="N183" s="42">
        <f t="shared" si="381"/>
        <v>3.254</v>
      </c>
      <c r="O183" s="11">
        <v>1.15</v>
      </c>
      <c r="P183" s="9">
        <v>0.5</v>
      </c>
      <c r="Q183" s="43">
        <f t="shared" si="382"/>
        <v>14804.9637825</v>
      </c>
      <c r="Z183" s="11">
        <v>2465</v>
      </c>
      <c r="AA183" s="12">
        <v>3.21</v>
      </c>
      <c r="AB183" s="11">
        <v>1</v>
      </c>
      <c r="AC183" s="11">
        <v>0</v>
      </c>
      <c r="AD183" s="13">
        <f t="shared" si="383"/>
        <v>7912.65</v>
      </c>
      <c r="AE183" s="11">
        <v>1</v>
      </c>
      <c r="AF183" s="11">
        <v>0.98</v>
      </c>
      <c r="AG183" s="11">
        <v>2.3</v>
      </c>
      <c r="AH183" s="42">
        <f t="shared" si="384"/>
        <v>3.254</v>
      </c>
      <c r="AI183" s="11">
        <v>1.15</v>
      </c>
      <c r="AJ183" s="9">
        <v>0.5</v>
      </c>
      <c r="AK183" s="43">
        <f t="shared" si="385"/>
        <v>14804.9637825</v>
      </c>
      <c r="AT183" s="11">
        <v>2465</v>
      </c>
      <c r="AU183" s="12">
        <v>3.21</v>
      </c>
      <c r="AV183" s="11">
        <v>1</v>
      </c>
      <c r="AW183" s="11">
        <v>0</v>
      </c>
      <c r="AX183" s="13">
        <f t="shared" si="386"/>
        <v>7912.65</v>
      </c>
      <c r="AY183" s="11">
        <v>1</v>
      </c>
      <c r="AZ183" s="11">
        <v>0.98</v>
      </c>
      <c r="BA183" s="11">
        <v>2.3</v>
      </c>
      <c r="BB183" s="42">
        <f t="shared" si="387"/>
        <v>3.254</v>
      </c>
      <c r="BC183" s="11">
        <v>1.15</v>
      </c>
      <c r="BD183" s="9">
        <v>0.5</v>
      </c>
      <c r="BE183" s="43">
        <f t="shared" si="388"/>
        <v>14804.9637825</v>
      </c>
      <c r="BN183" s="11">
        <v>2465</v>
      </c>
      <c r="BO183" s="12">
        <v>3.21</v>
      </c>
      <c r="BP183" s="11">
        <v>1</v>
      </c>
      <c r="BQ183" s="11">
        <v>0</v>
      </c>
      <c r="BR183" s="13">
        <f t="shared" si="389"/>
        <v>7912.65</v>
      </c>
      <c r="BS183" s="11">
        <v>1</v>
      </c>
      <c r="BT183" s="11">
        <v>0.98</v>
      </c>
      <c r="BU183" s="11">
        <v>2.3</v>
      </c>
      <c r="BV183" s="42">
        <f t="shared" si="390"/>
        <v>3.254</v>
      </c>
      <c r="BW183" s="11">
        <v>1.15</v>
      </c>
      <c r="BX183" s="9">
        <v>0.5</v>
      </c>
      <c r="BY183" s="43">
        <f t="shared" si="391"/>
        <v>14804.9637825</v>
      </c>
      <c r="CH183" s="11">
        <f t="shared" si="392"/>
        <v>2893</v>
      </c>
      <c r="CI183" s="12">
        <v>3.21</v>
      </c>
      <c r="CJ183" s="11">
        <v>1</v>
      </c>
      <c r="CK183" s="11">
        <v>0</v>
      </c>
      <c r="CL183" s="13">
        <f t="shared" si="393"/>
        <v>9286.53</v>
      </c>
      <c r="CM183" s="11">
        <v>1</v>
      </c>
      <c r="CN183" s="11">
        <v>0.98</v>
      </c>
      <c r="CO183" s="11">
        <v>2.3</v>
      </c>
      <c r="CP183" s="42">
        <f t="shared" si="394"/>
        <v>3.254</v>
      </c>
      <c r="CQ183" s="11">
        <v>1.15</v>
      </c>
      <c r="CR183" s="9">
        <v>0.5</v>
      </c>
      <c r="CS183" s="43">
        <f t="shared" si="395"/>
        <v>17375.5619565</v>
      </c>
      <c r="DB183" s="11">
        <f t="shared" si="396"/>
        <v>2905</v>
      </c>
      <c r="DC183" s="12">
        <v>3.21</v>
      </c>
      <c r="DD183" s="11">
        <v>1</v>
      </c>
      <c r="DE183" s="11">
        <v>0</v>
      </c>
      <c r="DF183" s="13">
        <f t="shared" si="397"/>
        <v>9325.05</v>
      </c>
      <c r="DG183" s="11">
        <v>1</v>
      </c>
      <c r="DH183" s="11">
        <v>0.98</v>
      </c>
      <c r="DI183" s="11">
        <v>2.3</v>
      </c>
      <c r="DJ183" s="42">
        <f t="shared" si="398"/>
        <v>3.254</v>
      </c>
      <c r="DK183" s="11">
        <v>1.15</v>
      </c>
      <c r="DL183" s="9">
        <v>0.5</v>
      </c>
      <c r="DM183" s="43">
        <f t="shared" si="399"/>
        <v>17447.6348025</v>
      </c>
      <c r="DV183" s="11">
        <f t="shared" si="400"/>
        <v>2964</v>
      </c>
      <c r="DW183" s="12">
        <v>3.21</v>
      </c>
      <c r="DX183" s="11">
        <v>1</v>
      </c>
      <c r="DY183" s="11">
        <v>0</v>
      </c>
      <c r="DZ183" s="13">
        <f t="shared" si="401"/>
        <v>9514.44</v>
      </c>
      <c r="EA183" s="11">
        <v>1</v>
      </c>
      <c r="EB183" s="11">
        <v>0.98</v>
      </c>
      <c r="EC183" s="11">
        <v>3.1</v>
      </c>
      <c r="ED183" s="42">
        <f t="shared" si="402"/>
        <v>4.038</v>
      </c>
      <c r="EE183" s="11">
        <v>1.15</v>
      </c>
      <c r="EF183" s="9">
        <v>0.5</v>
      </c>
      <c r="EG183" s="43">
        <f t="shared" si="403"/>
        <v>22091.102514</v>
      </c>
    </row>
    <row r="184" s="1" customFormat="1" customHeight="1" spans="6:137">
      <c r="F184" s="11">
        <v>2465</v>
      </c>
      <c r="G184" s="12">
        <v>3.21</v>
      </c>
      <c r="H184" s="11">
        <v>1</v>
      </c>
      <c r="I184" s="11">
        <v>0</v>
      </c>
      <c r="J184" s="13">
        <f t="shared" si="380"/>
        <v>7912.65</v>
      </c>
      <c r="K184" s="11">
        <v>1</v>
      </c>
      <c r="L184" s="11">
        <v>0.98</v>
      </c>
      <c r="M184" s="11">
        <v>2.3</v>
      </c>
      <c r="N184" s="42">
        <f t="shared" si="381"/>
        <v>3.254</v>
      </c>
      <c r="O184" s="11">
        <v>1.15</v>
      </c>
      <c r="P184" s="9">
        <v>0.5</v>
      </c>
      <c r="Q184" s="43">
        <f t="shared" si="382"/>
        <v>14804.9637825</v>
      </c>
      <c r="Z184" s="11">
        <v>2465</v>
      </c>
      <c r="AA184" s="12">
        <v>3.21</v>
      </c>
      <c r="AB184" s="11">
        <v>1</v>
      </c>
      <c r="AC184" s="11">
        <v>0</v>
      </c>
      <c r="AD184" s="13">
        <f t="shared" si="383"/>
        <v>7912.65</v>
      </c>
      <c r="AE184" s="11">
        <v>1</v>
      </c>
      <c r="AF184" s="11">
        <v>0.98</v>
      </c>
      <c r="AG184" s="11">
        <v>2.3</v>
      </c>
      <c r="AH184" s="42">
        <f t="shared" si="384"/>
        <v>3.254</v>
      </c>
      <c r="AI184" s="11">
        <v>1.15</v>
      </c>
      <c r="AJ184" s="9">
        <v>0.5</v>
      </c>
      <c r="AK184" s="43">
        <f t="shared" si="385"/>
        <v>14804.9637825</v>
      </c>
      <c r="AT184" s="11">
        <v>2465</v>
      </c>
      <c r="AU184" s="12">
        <v>3.21</v>
      </c>
      <c r="AV184" s="11">
        <v>1</v>
      </c>
      <c r="AW184" s="11">
        <v>0</v>
      </c>
      <c r="AX184" s="13">
        <f t="shared" si="386"/>
        <v>7912.65</v>
      </c>
      <c r="AY184" s="11">
        <v>1</v>
      </c>
      <c r="AZ184" s="11">
        <v>0.98</v>
      </c>
      <c r="BA184" s="11">
        <v>2.3</v>
      </c>
      <c r="BB184" s="42">
        <f t="shared" si="387"/>
        <v>3.254</v>
      </c>
      <c r="BC184" s="11">
        <v>1.15</v>
      </c>
      <c r="BD184" s="9">
        <v>0.5</v>
      </c>
      <c r="BE184" s="43">
        <f t="shared" si="388"/>
        <v>14804.9637825</v>
      </c>
      <c r="BN184" s="11">
        <v>2465</v>
      </c>
      <c r="BO184" s="12">
        <v>3.21</v>
      </c>
      <c r="BP184" s="11">
        <v>1</v>
      </c>
      <c r="BQ184" s="11">
        <v>0</v>
      </c>
      <c r="BR184" s="13">
        <f t="shared" si="389"/>
        <v>7912.65</v>
      </c>
      <c r="BS184" s="11">
        <v>1</v>
      </c>
      <c r="BT184" s="11">
        <v>0.98</v>
      </c>
      <c r="BU184" s="11">
        <v>2.3</v>
      </c>
      <c r="BV184" s="42">
        <f t="shared" si="390"/>
        <v>3.254</v>
      </c>
      <c r="BW184" s="11">
        <v>1.15</v>
      </c>
      <c r="BX184" s="9">
        <v>0.5</v>
      </c>
      <c r="BY184" s="43">
        <f t="shared" si="391"/>
        <v>14804.9637825</v>
      </c>
      <c r="CH184" s="11">
        <f t="shared" si="392"/>
        <v>2893</v>
      </c>
      <c r="CI184" s="12">
        <v>3.21</v>
      </c>
      <c r="CJ184" s="11">
        <v>1</v>
      </c>
      <c r="CK184" s="11">
        <v>0</v>
      </c>
      <c r="CL184" s="13">
        <f t="shared" si="393"/>
        <v>9286.53</v>
      </c>
      <c r="CM184" s="11">
        <v>1</v>
      </c>
      <c r="CN184" s="11">
        <v>0.98</v>
      </c>
      <c r="CO184" s="11">
        <v>2.3</v>
      </c>
      <c r="CP184" s="42">
        <f t="shared" si="394"/>
        <v>3.254</v>
      </c>
      <c r="CQ184" s="11">
        <v>1.15</v>
      </c>
      <c r="CR184" s="9">
        <v>0.5</v>
      </c>
      <c r="CS184" s="43">
        <f t="shared" si="395"/>
        <v>17375.5619565</v>
      </c>
      <c r="DB184" s="11">
        <f t="shared" si="396"/>
        <v>2905</v>
      </c>
      <c r="DC184" s="12">
        <v>3.21</v>
      </c>
      <c r="DD184" s="11">
        <v>1</v>
      </c>
      <c r="DE184" s="11">
        <v>0</v>
      </c>
      <c r="DF184" s="13">
        <f t="shared" si="397"/>
        <v>9325.05</v>
      </c>
      <c r="DG184" s="11">
        <v>1</v>
      </c>
      <c r="DH184" s="11">
        <v>0.98</v>
      </c>
      <c r="DI184" s="11">
        <v>2.3</v>
      </c>
      <c r="DJ184" s="42">
        <f t="shared" si="398"/>
        <v>3.254</v>
      </c>
      <c r="DK184" s="11">
        <v>1.15</v>
      </c>
      <c r="DL184" s="9">
        <v>0.5</v>
      </c>
      <c r="DM184" s="43">
        <f t="shared" si="399"/>
        <v>17447.6348025</v>
      </c>
      <c r="DV184" s="11">
        <f t="shared" si="400"/>
        <v>2964</v>
      </c>
      <c r="DW184" s="12">
        <v>3.21</v>
      </c>
      <c r="DX184" s="11">
        <v>1</v>
      </c>
      <c r="DY184" s="11">
        <v>0</v>
      </c>
      <c r="DZ184" s="13">
        <f t="shared" si="401"/>
        <v>9514.44</v>
      </c>
      <c r="EA184" s="11">
        <v>1</v>
      </c>
      <c r="EB184" s="11">
        <v>0.98</v>
      </c>
      <c r="EC184" s="11">
        <v>3.1</v>
      </c>
      <c r="ED184" s="42">
        <f t="shared" si="402"/>
        <v>4.038</v>
      </c>
      <c r="EE184" s="11">
        <v>1.15</v>
      </c>
      <c r="EF184" s="9">
        <v>0.5</v>
      </c>
      <c r="EG184" s="43">
        <f t="shared" si="403"/>
        <v>22091.102514</v>
      </c>
    </row>
    <row r="185" s="1" customFormat="1" customHeight="1" spans="6:137">
      <c r="F185" s="11">
        <v>2465</v>
      </c>
      <c r="G185" s="12">
        <v>0</v>
      </c>
      <c r="H185" s="11">
        <v>1</v>
      </c>
      <c r="I185" s="11">
        <v>0</v>
      </c>
      <c r="J185" s="13">
        <f t="shared" si="380"/>
        <v>0</v>
      </c>
      <c r="K185" s="11">
        <v>1</v>
      </c>
      <c r="L185" s="11">
        <v>0.98</v>
      </c>
      <c r="M185" s="11">
        <v>2.3</v>
      </c>
      <c r="N185" s="42">
        <f t="shared" si="381"/>
        <v>3.254</v>
      </c>
      <c r="O185" s="11">
        <v>1.15</v>
      </c>
      <c r="P185" s="9">
        <v>0.5</v>
      </c>
      <c r="Q185" s="43">
        <f t="shared" si="382"/>
        <v>0</v>
      </c>
      <c r="Z185" s="11">
        <v>2465</v>
      </c>
      <c r="AA185" s="12">
        <v>0</v>
      </c>
      <c r="AB185" s="11">
        <v>1</v>
      </c>
      <c r="AC185" s="11">
        <v>0</v>
      </c>
      <c r="AD185" s="13">
        <f t="shared" si="383"/>
        <v>0</v>
      </c>
      <c r="AE185" s="11">
        <v>1</v>
      </c>
      <c r="AF185" s="11">
        <v>0.98</v>
      </c>
      <c r="AG185" s="11">
        <v>2.3</v>
      </c>
      <c r="AH185" s="42">
        <f t="shared" si="384"/>
        <v>3.254</v>
      </c>
      <c r="AI185" s="11">
        <v>1.15</v>
      </c>
      <c r="AJ185" s="9">
        <v>0.5</v>
      </c>
      <c r="AK185" s="43">
        <f t="shared" si="385"/>
        <v>0</v>
      </c>
      <c r="AT185" s="11">
        <v>2465</v>
      </c>
      <c r="AU185" s="12">
        <v>0</v>
      </c>
      <c r="AV185" s="11">
        <v>1</v>
      </c>
      <c r="AW185" s="11">
        <v>0</v>
      </c>
      <c r="AX185" s="13">
        <f t="shared" si="386"/>
        <v>0</v>
      </c>
      <c r="AY185" s="11">
        <v>1</v>
      </c>
      <c r="AZ185" s="11">
        <v>0.98</v>
      </c>
      <c r="BA185" s="11">
        <v>2.3</v>
      </c>
      <c r="BB185" s="42">
        <f t="shared" si="387"/>
        <v>3.254</v>
      </c>
      <c r="BC185" s="11">
        <v>1.15</v>
      </c>
      <c r="BD185" s="9">
        <v>0.5</v>
      </c>
      <c r="BE185" s="43">
        <f t="shared" si="388"/>
        <v>0</v>
      </c>
      <c r="BN185" s="11">
        <v>2465</v>
      </c>
      <c r="BO185" s="12">
        <v>0</v>
      </c>
      <c r="BP185" s="11">
        <v>1</v>
      </c>
      <c r="BQ185" s="11">
        <v>0</v>
      </c>
      <c r="BR185" s="13">
        <f t="shared" si="389"/>
        <v>0</v>
      </c>
      <c r="BS185" s="11">
        <v>1</v>
      </c>
      <c r="BT185" s="11">
        <v>0.98</v>
      </c>
      <c r="BU185" s="11">
        <v>2.3</v>
      </c>
      <c r="BV185" s="42">
        <f t="shared" si="390"/>
        <v>3.254</v>
      </c>
      <c r="BW185" s="11">
        <v>1.15</v>
      </c>
      <c r="BX185" s="9">
        <v>0.5</v>
      </c>
      <c r="BY185" s="43">
        <f t="shared" si="391"/>
        <v>0</v>
      </c>
      <c r="CH185" s="11">
        <f t="shared" si="392"/>
        <v>2893</v>
      </c>
      <c r="CI185" s="12">
        <v>0</v>
      </c>
      <c r="CJ185" s="11">
        <v>1</v>
      </c>
      <c r="CK185" s="11">
        <v>0</v>
      </c>
      <c r="CL185" s="13">
        <f t="shared" si="393"/>
        <v>0</v>
      </c>
      <c r="CM185" s="11">
        <v>1</v>
      </c>
      <c r="CN185" s="11">
        <v>0.98</v>
      </c>
      <c r="CO185" s="11">
        <v>2.3</v>
      </c>
      <c r="CP185" s="42">
        <f t="shared" si="394"/>
        <v>3.254</v>
      </c>
      <c r="CQ185" s="11">
        <v>1.15</v>
      </c>
      <c r="CR185" s="9">
        <v>0.5</v>
      </c>
      <c r="CS185" s="43">
        <f t="shared" si="395"/>
        <v>0</v>
      </c>
      <c r="DB185" s="11">
        <f t="shared" si="396"/>
        <v>2905</v>
      </c>
      <c r="DC185" s="12">
        <v>0</v>
      </c>
      <c r="DD185" s="11">
        <v>1</v>
      </c>
      <c r="DE185" s="11">
        <v>0</v>
      </c>
      <c r="DF185" s="13">
        <f t="shared" si="397"/>
        <v>0</v>
      </c>
      <c r="DG185" s="11">
        <v>1</v>
      </c>
      <c r="DH185" s="11">
        <v>0.98</v>
      </c>
      <c r="DI185" s="11">
        <v>2.3</v>
      </c>
      <c r="DJ185" s="42">
        <f t="shared" si="398"/>
        <v>3.254</v>
      </c>
      <c r="DK185" s="11">
        <v>1.15</v>
      </c>
      <c r="DL185" s="9">
        <v>0.5</v>
      </c>
      <c r="DM185" s="43">
        <f t="shared" si="399"/>
        <v>0</v>
      </c>
      <c r="DV185" s="11">
        <f t="shared" si="400"/>
        <v>2964</v>
      </c>
      <c r="DW185" s="12">
        <v>0</v>
      </c>
      <c r="DX185" s="11">
        <v>1</v>
      </c>
      <c r="DY185" s="11">
        <v>0</v>
      </c>
      <c r="DZ185" s="13">
        <f t="shared" si="401"/>
        <v>0</v>
      </c>
      <c r="EA185" s="11">
        <v>1</v>
      </c>
      <c r="EB185" s="11">
        <v>0.98</v>
      </c>
      <c r="EC185" s="11">
        <v>3.1</v>
      </c>
      <c r="ED185" s="42">
        <f t="shared" si="402"/>
        <v>4.038</v>
      </c>
      <c r="EE185" s="11">
        <v>1.15</v>
      </c>
      <c r="EF185" s="9">
        <v>0.5</v>
      </c>
      <c r="EG185" s="43">
        <f t="shared" si="403"/>
        <v>0</v>
      </c>
    </row>
    <row r="186" s="1" customFormat="1" customHeight="1" spans="6:137">
      <c r="F186" s="44" t="s">
        <v>30</v>
      </c>
      <c r="G186" s="45"/>
      <c r="H186" s="45"/>
      <c r="I186" s="45"/>
      <c r="J186" s="45"/>
      <c r="K186" s="45"/>
      <c r="L186" s="45"/>
      <c r="M186" s="46">
        <f>SUM(Q171:Q185)</f>
        <v>91597.065645</v>
      </c>
      <c r="N186" s="46"/>
      <c r="O186" s="46"/>
      <c r="P186" s="46"/>
      <c r="Q186" s="46"/>
      <c r="R186" s="1"/>
      <c r="S186" s="1"/>
      <c r="T186" s="1"/>
      <c r="U186" s="1"/>
      <c r="V186" s="1"/>
      <c r="W186" s="1"/>
      <c r="X186" s="1"/>
      <c r="Y186" s="1"/>
      <c r="Z186" s="44" t="s">
        <v>30</v>
      </c>
      <c r="AA186" s="45"/>
      <c r="AB186" s="45"/>
      <c r="AC186" s="45"/>
      <c r="AD186" s="45"/>
      <c r="AE186" s="45"/>
      <c r="AF186" s="45"/>
      <c r="AG186" s="46">
        <f>SUM(AK171:AK185)</f>
        <v>91597.065645</v>
      </c>
      <c r="AH186" s="46"/>
      <c r="AI186" s="46"/>
      <c r="AJ186" s="46"/>
      <c r="AK186" s="46"/>
      <c r="AL186" s="1"/>
      <c r="AM186" s="1"/>
      <c r="AN186" s="1"/>
      <c r="AO186" s="1"/>
      <c r="AP186" s="1"/>
      <c r="AQ186" s="1"/>
      <c r="AR186" s="1"/>
      <c r="AS186" s="1"/>
      <c r="AT186" s="44" t="s">
        <v>30</v>
      </c>
      <c r="AU186" s="45"/>
      <c r="AV186" s="45"/>
      <c r="AW186" s="45"/>
      <c r="AX186" s="45"/>
      <c r="AY186" s="45"/>
      <c r="AZ186" s="45"/>
      <c r="BA186" s="46">
        <f>SUM(BE171:BE185)</f>
        <v>91597.065645</v>
      </c>
      <c r="BB186" s="46"/>
      <c r="BC186" s="46"/>
      <c r="BD186" s="46"/>
      <c r="BE186" s="46"/>
      <c r="BF186" s="1"/>
      <c r="BG186" s="1"/>
      <c r="BH186" s="1"/>
      <c r="BI186" s="1"/>
      <c r="BJ186" s="1"/>
      <c r="BK186" s="1"/>
      <c r="BL186" s="1"/>
      <c r="BM186" s="1"/>
      <c r="BN186" s="44" t="s">
        <v>30</v>
      </c>
      <c r="BO186" s="45"/>
      <c r="BP186" s="45"/>
      <c r="BQ186" s="45"/>
      <c r="BR186" s="45"/>
      <c r="BS186" s="45"/>
      <c r="BT186" s="45"/>
      <c r="BU186" s="46">
        <f>SUM(BY171:BY185)</f>
        <v>91597.065645</v>
      </c>
      <c r="BV186" s="46"/>
      <c r="BW186" s="46"/>
      <c r="BX186" s="46"/>
      <c r="BY186" s="46"/>
      <c r="BZ186" s="1"/>
      <c r="CA186" s="1"/>
      <c r="CB186" s="1"/>
      <c r="CC186" s="1"/>
      <c r="CD186" s="1"/>
      <c r="CE186" s="1"/>
      <c r="CF186" s="1"/>
      <c r="CG186" s="1"/>
      <c r="CH186" s="44" t="s">
        <v>30</v>
      </c>
      <c r="CI186" s="45"/>
      <c r="CJ186" s="45"/>
      <c r="CK186" s="45"/>
      <c r="CL186" s="45"/>
      <c r="CM186" s="45"/>
      <c r="CN186" s="45"/>
      <c r="CO186" s="46">
        <f>SUM(CS171:CS185)</f>
        <v>107501.140329</v>
      </c>
      <c r="CP186" s="46"/>
      <c r="CQ186" s="46"/>
      <c r="CR186" s="46"/>
      <c r="CS186" s="46"/>
      <c r="CT186" s="1"/>
      <c r="CU186" s="1"/>
      <c r="CV186" s="1"/>
      <c r="CW186" s="1"/>
      <c r="CX186" s="1"/>
      <c r="CY186" s="1"/>
      <c r="CZ186" s="1"/>
      <c r="DA186" s="1"/>
      <c r="DB186" s="44" t="s">
        <v>30</v>
      </c>
      <c r="DC186" s="45"/>
      <c r="DD186" s="45"/>
      <c r="DE186" s="45"/>
      <c r="DF186" s="45"/>
      <c r="DG186" s="45"/>
      <c r="DH186" s="45"/>
      <c r="DI186" s="46">
        <f>SUM(DM171:DM185)</f>
        <v>107947.048965</v>
      </c>
      <c r="DJ186" s="46"/>
      <c r="DK186" s="46"/>
      <c r="DL186" s="46"/>
      <c r="DM186" s="46"/>
      <c r="DN186" s="1"/>
      <c r="DO186" s="1"/>
      <c r="DP186" s="1"/>
      <c r="DQ186" s="1"/>
      <c r="DR186" s="1"/>
      <c r="DS186" s="1"/>
      <c r="DT186" s="1"/>
      <c r="DU186" s="1"/>
      <c r="DV186" s="44" t="s">
        <v>30</v>
      </c>
      <c r="DW186" s="45"/>
      <c r="DX186" s="45"/>
      <c r="DY186" s="45"/>
      <c r="DZ186" s="45"/>
      <c r="EA186" s="45"/>
      <c r="EB186" s="45"/>
      <c r="EC186" s="46">
        <f>SUM(EG171:EG185)</f>
        <v>136675.793124</v>
      </c>
      <c r="ED186" s="46"/>
      <c r="EE186" s="46"/>
      <c r="EF186" s="46"/>
      <c r="EG186" s="46"/>
    </row>
    <row r="187" s="1" customFormat="1" customHeight="1" spans="6:137">
      <c r="F187" s="45"/>
      <c r="G187" s="45"/>
      <c r="H187" s="45"/>
      <c r="I187" s="45"/>
      <c r="J187" s="45"/>
      <c r="K187" s="45"/>
      <c r="L187" s="45"/>
      <c r="M187" s="46"/>
      <c r="N187" s="46"/>
      <c r="O187" s="46"/>
      <c r="P187" s="46"/>
      <c r="Q187" s="46"/>
      <c r="R187" s="1"/>
      <c r="S187" s="1"/>
      <c r="T187" s="1"/>
      <c r="U187" s="1"/>
      <c r="V187" s="1"/>
      <c r="W187" s="1"/>
      <c r="X187" s="1"/>
      <c r="Y187" s="1"/>
      <c r="Z187" s="45"/>
      <c r="AA187" s="45"/>
      <c r="AB187" s="45"/>
      <c r="AC187" s="45"/>
      <c r="AD187" s="45"/>
      <c r="AE187" s="45"/>
      <c r="AF187" s="45"/>
      <c r="AG187" s="46"/>
      <c r="AH187" s="46"/>
      <c r="AI187" s="46"/>
      <c r="AJ187" s="46"/>
      <c r="AK187" s="46"/>
      <c r="AL187" s="1"/>
      <c r="AM187" s="1"/>
      <c r="AN187" s="1"/>
      <c r="AO187" s="1"/>
      <c r="AP187" s="1"/>
      <c r="AQ187" s="1"/>
      <c r="AR187" s="1"/>
      <c r="AS187" s="1"/>
      <c r="AT187" s="45"/>
      <c r="AU187" s="45"/>
      <c r="AV187" s="45"/>
      <c r="AW187" s="45"/>
      <c r="AX187" s="45"/>
      <c r="AY187" s="45"/>
      <c r="AZ187" s="45"/>
      <c r="BA187" s="46"/>
      <c r="BB187" s="46"/>
      <c r="BC187" s="46"/>
      <c r="BD187" s="46"/>
      <c r="BE187" s="46"/>
      <c r="BF187" s="1"/>
      <c r="BG187" s="1"/>
      <c r="BH187" s="1"/>
      <c r="BI187" s="1"/>
      <c r="BJ187" s="1"/>
      <c r="BK187" s="1"/>
      <c r="BL187" s="1"/>
      <c r="BM187" s="1"/>
      <c r="BN187" s="45"/>
      <c r="BO187" s="45"/>
      <c r="BP187" s="45"/>
      <c r="BQ187" s="45"/>
      <c r="BR187" s="45"/>
      <c r="BS187" s="45"/>
      <c r="BT187" s="45"/>
      <c r="BU187" s="46"/>
      <c r="BV187" s="46"/>
      <c r="BW187" s="46"/>
      <c r="BX187" s="46"/>
      <c r="BY187" s="46"/>
      <c r="BZ187" s="1"/>
      <c r="CA187" s="1"/>
      <c r="CB187" s="1"/>
      <c r="CC187" s="1"/>
      <c r="CD187" s="1"/>
      <c r="CE187" s="1"/>
      <c r="CF187" s="1"/>
      <c r="CG187" s="1"/>
      <c r="CH187" s="45"/>
      <c r="CI187" s="45"/>
      <c r="CJ187" s="45"/>
      <c r="CK187" s="45"/>
      <c r="CL187" s="45"/>
      <c r="CM187" s="45"/>
      <c r="CN187" s="45"/>
      <c r="CO187" s="46"/>
      <c r="CP187" s="46"/>
      <c r="CQ187" s="46"/>
      <c r="CR187" s="46"/>
      <c r="CS187" s="46"/>
      <c r="CT187" s="1"/>
      <c r="CU187" s="1"/>
      <c r="CV187" s="1"/>
      <c r="CW187" s="1"/>
      <c r="CX187" s="1"/>
      <c r="CY187" s="1"/>
      <c r="CZ187" s="1"/>
      <c r="DA187" s="1"/>
      <c r="DB187" s="45"/>
      <c r="DC187" s="45"/>
      <c r="DD187" s="45"/>
      <c r="DE187" s="45"/>
      <c r="DF187" s="45"/>
      <c r="DG187" s="45"/>
      <c r="DH187" s="45"/>
      <c r="DI187" s="46"/>
      <c r="DJ187" s="46"/>
      <c r="DK187" s="46"/>
      <c r="DL187" s="46"/>
      <c r="DM187" s="46"/>
      <c r="DN187" s="1"/>
      <c r="DO187" s="1"/>
      <c r="DP187" s="1"/>
      <c r="DQ187" s="1"/>
      <c r="DR187" s="1"/>
      <c r="DS187" s="1"/>
      <c r="DT187" s="1"/>
      <c r="DU187" s="1"/>
      <c r="DV187" s="45"/>
      <c r="DW187" s="45"/>
      <c r="DX187" s="45"/>
      <c r="DY187" s="45"/>
      <c r="DZ187" s="45"/>
      <c r="EA187" s="45"/>
      <c r="EB187" s="45"/>
      <c r="EC187" s="46"/>
      <c r="ED187" s="46"/>
      <c r="EE187" s="46"/>
      <c r="EF187" s="46"/>
      <c r="EG187" s="46"/>
    </row>
    <row r="188" s="1" customFormat="1" customHeight="1" spans="6:137">
      <c r="F188" s="45"/>
      <c r="G188" s="45"/>
      <c r="H188" s="45"/>
      <c r="I188" s="45"/>
      <c r="J188" s="45"/>
      <c r="K188" s="45"/>
      <c r="L188" s="45"/>
      <c r="M188" s="46"/>
      <c r="N188" s="46"/>
      <c r="O188" s="46"/>
      <c r="P188" s="46"/>
      <c r="Q188" s="46"/>
      <c r="R188" s="1"/>
      <c r="S188" s="1"/>
      <c r="T188" s="1"/>
      <c r="U188" s="1"/>
      <c r="V188" s="1"/>
      <c r="W188" s="1"/>
      <c r="X188" s="1"/>
      <c r="Y188" s="1"/>
      <c r="Z188" s="45"/>
      <c r="AA188" s="45"/>
      <c r="AB188" s="45"/>
      <c r="AC188" s="45"/>
      <c r="AD188" s="45"/>
      <c r="AE188" s="45"/>
      <c r="AF188" s="45"/>
      <c r="AG188" s="46"/>
      <c r="AH188" s="46"/>
      <c r="AI188" s="46"/>
      <c r="AJ188" s="46"/>
      <c r="AK188" s="46"/>
      <c r="AL188" s="1"/>
      <c r="AM188" s="1"/>
      <c r="AN188" s="1"/>
      <c r="AO188" s="1"/>
      <c r="AP188" s="1"/>
      <c r="AQ188" s="1"/>
      <c r="AR188" s="1"/>
      <c r="AS188" s="1"/>
      <c r="AT188" s="45"/>
      <c r="AU188" s="45"/>
      <c r="AV188" s="45"/>
      <c r="AW188" s="45"/>
      <c r="AX188" s="45"/>
      <c r="AY188" s="45"/>
      <c r="AZ188" s="45"/>
      <c r="BA188" s="46"/>
      <c r="BB188" s="46"/>
      <c r="BC188" s="46"/>
      <c r="BD188" s="46"/>
      <c r="BE188" s="46"/>
      <c r="BF188" s="1"/>
      <c r="BG188" s="1"/>
      <c r="BH188" s="1"/>
      <c r="BI188" s="1"/>
      <c r="BJ188" s="1"/>
      <c r="BK188" s="1"/>
      <c r="BL188" s="1"/>
      <c r="BM188" s="1"/>
      <c r="BN188" s="45"/>
      <c r="BO188" s="45"/>
      <c r="BP188" s="45"/>
      <c r="BQ188" s="45"/>
      <c r="BR188" s="45"/>
      <c r="BS188" s="45"/>
      <c r="BT188" s="45"/>
      <c r="BU188" s="46"/>
      <c r="BV188" s="46"/>
      <c r="BW188" s="46"/>
      <c r="BX188" s="46"/>
      <c r="BY188" s="46"/>
      <c r="BZ188" s="1"/>
      <c r="CA188" s="1"/>
      <c r="CB188" s="1"/>
      <c r="CC188" s="1"/>
      <c r="CD188" s="1"/>
      <c r="CE188" s="1"/>
      <c r="CF188" s="1"/>
      <c r="CG188" s="1"/>
      <c r="CH188" s="45"/>
      <c r="CI188" s="45"/>
      <c r="CJ188" s="45"/>
      <c r="CK188" s="45"/>
      <c r="CL188" s="45"/>
      <c r="CM188" s="45"/>
      <c r="CN188" s="45"/>
      <c r="CO188" s="46"/>
      <c r="CP188" s="46"/>
      <c r="CQ188" s="46"/>
      <c r="CR188" s="46"/>
      <c r="CS188" s="46"/>
      <c r="CT188" s="1"/>
      <c r="CU188" s="1"/>
      <c r="CV188" s="1"/>
      <c r="CW188" s="1"/>
      <c r="CX188" s="1"/>
      <c r="CY188" s="1"/>
      <c r="CZ188" s="1"/>
      <c r="DA188" s="1"/>
      <c r="DB188" s="45"/>
      <c r="DC188" s="45"/>
      <c r="DD188" s="45"/>
      <c r="DE188" s="45"/>
      <c r="DF188" s="45"/>
      <c r="DG188" s="45"/>
      <c r="DH188" s="45"/>
      <c r="DI188" s="46"/>
      <c r="DJ188" s="46"/>
      <c r="DK188" s="46"/>
      <c r="DL188" s="46"/>
      <c r="DM188" s="46"/>
      <c r="DN188" s="1"/>
      <c r="DO188" s="1"/>
      <c r="DP188" s="1"/>
      <c r="DQ188" s="1"/>
      <c r="DR188" s="1"/>
      <c r="DS188" s="1"/>
      <c r="DT188" s="1"/>
      <c r="DU188" s="1"/>
      <c r="DV188" s="45"/>
      <c r="DW188" s="45"/>
      <c r="DX188" s="45"/>
      <c r="DY188" s="45"/>
      <c r="DZ188" s="45"/>
      <c r="EA188" s="45"/>
      <c r="EB188" s="45"/>
      <c r="EC188" s="46"/>
      <c r="ED188" s="46"/>
      <c r="EE188" s="46"/>
      <c r="EF188" s="46"/>
      <c r="EG188" s="46"/>
    </row>
    <row r="189" s="1" customFormat="1" customHeight="1" spans="6:137">
      <c r="F189" s="35" t="s">
        <v>31</v>
      </c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1"/>
      <c r="S189" s="1"/>
      <c r="T189" s="1"/>
      <c r="U189" s="1"/>
      <c r="V189" s="1"/>
      <c r="W189" s="1"/>
      <c r="X189" s="1"/>
      <c r="Y189" s="1"/>
      <c r="Z189" s="35" t="s">
        <v>31</v>
      </c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1"/>
      <c r="AM189" s="1"/>
      <c r="AN189" s="1"/>
      <c r="AO189" s="1"/>
      <c r="AP189" s="1"/>
      <c r="AQ189" s="1"/>
      <c r="AR189" s="1"/>
      <c r="AS189" s="1"/>
      <c r="AT189" s="35" t="s">
        <v>31</v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1"/>
      <c r="BG189" s="1"/>
      <c r="BH189" s="1"/>
      <c r="BI189" s="1"/>
      <c r="BJ189" s="1"/>
      <c r="BK189" s="1"/>
      <c r="BL189" s="1"/>
      <c r="BM189" s="1"/>
      <c r="BN189" s="35" t="s">
        <v>31</v>
      </c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1"/>
      <c r="CA189" s="1"/>
      <c r="CB189" s="1"/>
      <c r="CC189" s="1"/>
      <c r="CD189" s="1"/>
      <c r="CE189" s="1"/>
      <c r="CF189" s="1"/>
      <c r="CG189" s="1"/>
      <c r="CH189" s="35" t="s">
        <v>31</v>
      </c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1"/>
      <c r="CU189" s="1"/>
      <c r="CV189" s="1"/>
      <c r="CW189" s="1"/>
      <c r="CX189" s="1"/>
      <c r="CY189" s="1"/>
      <c r="CZ189" s="1"/>
      <c r="DA189" s="1"/>
      <c r="DB189" s="35" t="s">
        <v>31</v>
      </c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1"/>
      <c r="DO189" s="1"/>
      <c r="DP189" s="1"/>
      <c r="DQ189" s="1"/>
      <c r="DR189" s="1"/>
      <c r="DS189" s="1"/>
      <c r="DT189" s="1"/>
      <c r="DU189" s="1"/>
      <c r="DV189" s="35" t="s">
        <v>31</v>
      </c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</row>
    <row r="190" s="1" customFormat="1" customHeight="1" spans="6:137">
      <c r="F190" s="13" t="s">
        <v>8</v>
      </c>
      <c r="G190" s="13"/>
      <c r="H190" s="13"/>
      <c r="I190" s="13"/>
      <c r="J190" s="13"/>
      <c r="K190" s="8" t="s">
        <v>53</v>
      </c>
      <c r="L190" s="8"/>
      <c r="M190" s="8"/>
      <c r="N190" s="8"/>
      <c r="O190" s="9" t="s">
        <v>38</v>
      </c>
      <c r="P190" s="9"/>
      <c r="Q190" s="41" t="s">
        <v>13</v>
      </c>
      <c r="Z190" s="13" t="s">
        <v>8</v>
      </c>
      <c r="AA190" s="13"/>
      <c r="AB190" s="13"/>
      <c r="AC190" s="13"/>
      <c r="AD190" s="13"/>
      <c r="AE190" s="8" t="s">
        <v>53</v>
      </c>
      <c r="AF190" s="8"/>
      <c r="AG190" s="8"/>
      <c r="AH190" s="8"/>
      <c r="AI190" s="9" t="s">
        <v>38</v>
      </c>
      <c r="AJ190" s="9"/>
      <c r="AK190" s="41" t="s">
        <v>13</v>
      </c>
      <c r="AT190" s="13" t="s">
        <v>8</v>
      </c>
      <c r="AU190" s="13"/>
      <c r="AV190" s="13"/>
      <c r="AW190" s="13"/>
      <c r="AX190" s="13"/>
      <c r="AY190" s="8" t="s">
        <v>53</v>
      </c>
      <c r="AZ190" s="8"/>
      <c r="BA190" s="8"/>
      <c r="BB190" s="8"/>
      <c r="BC190" s="9" t="s">
        <v>38</v>
      </c>
      <c r="BD190" s="9"/>
      <c r="BE190" s="41" t="s">
        <v>13</v>
      </c>
      <c r="BN190" s="13" t="s">
        <v>8</v>
      </c>
      <c r="BO190" s="13"/>
      <c r="BP190" s="13"/>
      <c r="BQ190" s="13"/>
      <c r="BR190" s="13"/>
      <c r="BS190" s="8" t="s">
        <v>53</v>
      </c>
      <c r="BT190" s="8"/>
      <c r="BU190" s="8"/>
      <c r="BV190" s="8"/>
      <c r="BW190" s="9" t="s">
        <v>38</v>
      </c>
      <c r="BX190" s="9"/>
      <c r="BY190" s="41" t="s">
        <v>13</v>
      </c>
      <c r="CH190" s="13" t="s">
        <v>8</v>
      </c>
      <c r="CI190" s="13"/>
      <c r="CJ190" s="13"/>
      <c r="CK190" s="13"/>
      <c r="CL190" s="13"/>
      <c r="CM190" s="8" t="s">
        <v>53</v>
      </c>
      <c r="CN190" s="8"/>
      <c r="CO190" s="8"/>
      <c r="CP190" s="8"/>
      <c r="CQ190" s="9" t="s">
        <v>38</v>
      </c>
      <c r="CR190" s="9"/>
      <c r="CS190" s="41" t="s">
        <v>13</v>
      </c>
      <c r="DB190" s="13" t="s">
        <v>8</v>
      </c>
      <c r="DC190" s="13"/>
      <c r="DD190" s="13"/>
      <c r="DE190" s="13"/>
      <c r="DF190" s="13"/>
      <c r="DG190" s="8" t="s">
        <v>53</v>
      </c>
      <c r="DH190" s="8"/>
      <c r="DI190" s="8"/>
      <c r="DJ190" s="8"/>
      <c r="DK190" s="9" t="s">
        <v>38</v>
      </c>
      <c r="DL190" s="9"/>
      <c r="DM190" s="41" t="s">
        <v>13</v>
      </c>
      <c r="DV190" s="13" t="s">
        <v>8</v>
      </c>
      <c r="DW190" s="13"/>
      <c r="DX190" s="13"/>
      <c r="DY190" s="13"/>
      <c r="DZ190" s="13"/>
      <c r="EA190" s="8" t="s">
        <v>53</v>
      </c>
      <c r="EB190" s="8"/>
      <c r="EC190" s="8"/>
      <c r="ED190" s="8"/>
      <c r="EE190" s="9" t="s">
        <v>38</v>
      </c>
      <c r="EF190" s="9"/>
      <c r="EG190" s="41" t="s">
        <v>13</v>
      </c>
    </row>
    <row r="191" s="1" customFormat="1" customHeight="1" spans="6:137">
      <c r="F191" s="13" t="s">
        <v>54</v>
      </c>
      <c r="G191" s="13" t="s">
        <v>55</v>
      </c>
      <c r="H191" s="13" t="s">
        <v>56</v>
      </c>
      <c r="I191" s="13" t="s">
        <v>57</v>
      </c>
      <c r="J191" s="13" t="s">
        <v>8</v>
      </c>
      <c r="K191" s="8" t="s">
        <v>58</v>
      </c>
      <c r="L191" s="8" t="s">
        <v>26</v>
      </c>
      <c r="M191" s="8" t="s">
        <v>27</v>
      </c>
      <c r="N191" s="42" t="s">
        <v>28</v>
      </c>
      <c r="O191" s="9" t="s">
        <v>59</v>
      </c>
      <c r="P191" s="9" t="s">
        <v>60</v>
      </c>
      <c r="Q191" s="41"/>
      <c r="R191" s="1"/>
      <c r="S191" s="1"/>
      <c r="T191" s="1"/>
      <c r="U191" s="1"/>
      <c r="V191" s="1"/>
      <c r="W191" s="1"/>
      <c r="X191" s="1"/>
      <c r="Y191" s="1"/>
      <c r="Z191" s="13" t="s">
        <v>54</v>
      </c>
      <c r="AA191" s="13" t="s">
        <v>55</v>
      </c>
      <c r="AB191" s="13" t="s">
        <v>56</v>
      </c>
      <c r="AC191" s="13" t="s">
        <v>57</v>
      </c>
      <c r="AD191" s="13" t="s">
        <v>8</v>
      </c>
      <c r="AE191" s="8" t="s">
        <v>58</v>
      </c>
      <c r="AF191" s="8" t="s">
        <v>26</v>
      </c>
      <c r="AG191" s="8" t="s">
        <v>27</v>
      </c>
      <c r="AH191" s="42" t="s">
        <v>28</v>
      </c>
      <c r="AI191" s="9" t="s">
        <v>59</v>
      </c>
      <c r="AJ191" s="9" t="s">
        <v>60</v>
      </c>
      <c r="AK191" s="41"/>
      <c r="AL191" s="1"/>
      <c r="AM191" s="1"/>
      <c r="AN191" s="1"/>
      <c r="AO191" s="1"/>
      <c r="AP191" s="1"/>
      <c r="AQ191" s="1"/>
      <c r="AR191" s="1"/>
      <c r="AS191" s="1"/>
      <c r="AT191" s="13" t="s">
        <v>54</v>
      </c>
      <c r="AU191" s="13" t="s">
        <v>55</v>
      </c>
      <c r="AV191" s="13" t="s">
        <v>56</v>
      </c>
      <c r="AW191" s="13" t="s">
        <v>57</v>
      </c>
      <c r="AX191" s="13" t="s">
        <v>8</v>
      </c>
      <c r="AY191" s="8" t="s">
        <v>58</v>
      </c>
      <c r="AZ191" s="8" t="s">
        <v>26</v>
      </c>
      <c r="BA191" s="8" t="s">
        <v>27</v>
      </c>
      <c r="BB191" s="42" t="s">
        <v>28</v>
      </c>
      <c r="BC191" s="9" t="s">
        <v>59</v>
      </c>
      <c r="BD191" s="9" t="s">
        <v>60</v>
      </c>
      <c r="BE191" s="41"/>
      <c r="BF191" s="1"/>
      <c r="BG191" s="1"/>
      <c r="BH191" s="1"/>
      <c r="BI191" s="1"/>
      <c r="BJ191" s="1"/>
      <c r="BK191" s="1"/>
      <c r="BL191" s="1"/>
      <c r="BM191" s="1"/>
      <c r="BN191" s="13" t="s">
        <v>54</v>
      </c>
      <c r="BO191" s="13" t="s">
        <v>55</v>
      </c>
      <c r="BP191" s="13" t="s">
        <v>56</v>
      </c>
      <c r="BQ191" s="13" t="s">
        <v>57</v>
      </c>
      <c r="BR191" s="13" t="s">
        <v>8</v>
      </c>
      <c r="BS191" s="8" t="s">
        <v>58</v>
      </c>
      <c r="BT191" s="8" t="s">
        <v>26</v>
      </c>
      <c r="BU191" s="8" t="s">
        <v>27</v>
      </c>
      <c r="BV191" s="42" t="s">
        <v>28</v>
      </c>
      <c r="BW191" s="9" t="s">
        <v>59</v>
      </c>
      <c r="BX191" s="9" t="s">
        <v>60</v>
      </c>
      <c r="BY191" s="41"/>
      <c r="BZ191" s="1"/>
      <c r="CA191" s="1"/>
      <c r="CB191" s="1"/>
      <c r="CC191" s="1"/>
      <c r="CD191" s="1"/>
      <c r="CE191" s="1"/>
      <c r="CF191" s="1"/>
      <c r="CG191" s="1"/>
      <c r="CH191" s="13" t="s">
        <v>54</v>
      </c>
      <c r="CI191" s="13" t="s">
        <v>55</v>
      </c>
      <c r="CJ191" s="13" t="s">
        <v>56</v>
      </c>
      <c r="CK191" s="13" t="s">
        <v>57</v>
      </c>
      <c r="CL191" s="13" t="s">
        <v>8</v>
      </c>
      <c r="CM191" s="8" t="s">
        <v>58</v>
      </c>
      <c r="CN191" s="8" t="s">
        <v>26</v>
      </c>
      <c r="CO191" s="8" t="s">
        <v>27</v>
      </c>
      <c r="CP191" s="42" t="s">
        <v>28</v>
      </c>
      <c r="CQ191" s="9" t="s">
        <v>59</v>
      </c>
      <c r="CR191" s="9" t="s">
        <v>60</v>
      </c>
      <c r="CS191" s="41"/>
      <c r="CT191" s="1"/>
      <c r="CU191" s="1"/>
      <c r="CV191" s="1"/>
      <c r="CW191" s="1"/>
      <c r="CX191" s="1"/>
      <c r="CY191" s="1"/>
      <c r="CZ191" s="1"/>
      <c r="DA191" s="1"/>
      <c r="DB191" s="13" t="s">
        <v>54</v>
      </c>
      <c r="DC191" s="13" t="s">
        <v>55</v>
      </c>
      <c r="DD191" s="13" t="s">
        <v>56</v>
      </c>
      <c r="DE191" s="13" t="s">
        <v>57</v>
      </c>
      <c r="DF191" s="13" t="s">
        <v>8</v>
      </c>
      <c r="DG191" s="8" t="s">
        <v>58</v>
      </c>
      <c r="DH191" s="8" t="s">
        <v>26</v>
      </c>
      <c r="DI191" s="8" t="s">
        <v>27</v>
      </c>
      <c r="DJ191" s="42" t="s">
        <v>28</v>
      </c>
      <c r="DK191" s="9" t="s">
        <v>59</v>
      </c>
      <c r="DL191" s="9" t="s">
        <v>60</v>
      </c>
      <c r="DM191" s="41"/>
      <c r="DN191" s="1"/>
      <c r="DO191" s="1"/>
      <c r="DP191" s="1"/>
      <c r="DQ191" s="1"/>
      <c r="DR191" s="1"/>
      <c r="DS191" s="1"/>
      <c r="DT191" s="1"/>
      <c r="DU191" s="1"/>
      <c r="DV191" s="13" t="s">
        <v>54</v>
      </c>
      <c r="DW191" s="13" t="s">
        <v>55</v>
      </c>
      <c r="DX191" s="13" t="s">
        <v>56</v>
      </c>
      <c r="DY191" s="13" t="s">
        <v>57</v>
      </c>
      <c r="DZ191" s="13" t="s">
        <v>8</v>
      </c>
      <c r="EA191" s="8" t="s">
        <v>58</v>
      </c>
      <c r="EB191" s="8" t="s">
        <v>26</v>
      </c>
      <c r="EC191" s="8" t="s">
        <v>27</v>
      </c>
      <c r="ED191" s="42" t="s">
        <v>28</v>
      </c>
      <c r="EE191" s="9" t="s">
        <v>59</v>
      </c>
      <c r="EF191" s="9" t="s">
        <v>60</v>
      </c>
      <c r="EG191" s="41"/>
    </row>
    <row r="192" s="1" customFormat="1" customHeight="1" spans="6:137">
      <c r="F192" s="11">
        <v>2171</v>
      </c>
      <c r="G192" s="12">
        <v>1.728</v>
      </c>
      <c r="H192" s="11">
        <v>1</v>
      </c>
      <c r="I192" s="11">
        <v>0</v>
      </c>
      <c r="J192" s="13">
        <f t="shared" ref="J192:J202" si="404">F192*G192*H192+I192</f>
        <v>3751.488</v>
      </c>
      <c r="K192" s="11">
        <v>1</v>
      </c>
      <c r="L192" s="11">
        <v>0.97</v>
      </c>
      <c r="M192" s="11">
        <v>2.11</v>
      </c>
      <c r="N192" s="42">
        <f t="shared" ref="N192:N202" si="405">L192*M192+1</f>
        <v>3.0467</v>
      </c>
      <c r="O192" s="11">
        <v>1.15</v>
      </c>
      <c r="P192" s="9">
        <v>0.5</v>
      </c>
      <c r="Q192" s="43">
        <f t="shared" ref="Q192:Q202" si="406">J192*K192*N192*O192*P192</f>
        <v>6572.05363152</v>
      </c>
      <c r="Z192" s="11">
        <v>2171</v>
      </c>
      <c r="AA192" s="12">
        <v>1.728</v>
      </c>
      <c r="AB192" s="11">
        <v>1</v>
      </c>
      <c r="AC192" s="11">
        <v>0</v>
      </c>
      <c r="AD192" s="13">
        <f t="shared" ref="AD192:AD202" si="407">Z192*AA192*AB192+AC192</f>
        <v>3751.488</v>
      </c>
      <c r="AE192" s="11">
        <v>1</v>
      </c>
      <c r="AF192" s="11">
        <v>0.97</v>
      </c>
      <c r="AG192" s="11">
        <v>2.11</v>
      </c>
      <c r="AH192" s="42">
        <f t="shared" ref="AH192:AH202" si="408">AF192*AG192+1</f>
        <v>3.0467</v>
      </c>
      <c r="AI192" s="11">
        <v>1.15</v>
      </c>
      <c r="AJ192" s="9">
        <v>0.5</v>
      </c>
      <c r="AK192" s="43">
        <f t="shared" ref="AK192:AK202" si="409">AD192*AE192*AH192*AI192*AJ192</f>
        <v>6572.05363152</v>
      </c>
      <c r="AT192" s="11">
        <v>2171</v>
      </c>
      <c r="AU192" s="12">
        <v>1.728</v>
      </c>
      <c r="AV192" s="11">
        <v>1</v>
      </c>
      <c r="AW192" s="11">
        <v>0</v>
      </c>
      <c r="AX192" s="13">
        <f t="shared" ref="AX192:AX202" si="410">AT192*AU192*AV192+AW192</f>
        <v>3751.488</v>
      </c>
      <c r="AY192" s="11">
        <v>1</v>
      </c>
      <c r="AZ192" s="11">
        <v>0.97</v>
      </c>
      <c r="BA192" s="11">
        <v>2.11</v>
      </c>
      <c r="BB192" s="42">
        <f t="shared" ref="BB192:BB202" si="411">AZ192*BA192+1</f>
        <v>3.0467</v>
      </c>
      <c r="BC192" s="11">
        <v>1.15</v>
      </c>
      <c r="BD192" s="9">
        <v>0.5</v>
      </c>
      <c r="BE192" s="43">
        <f t="shared" ref="BE192:BE202" si="412">AX192*AY192*BB192*BC192*BD192</f>
        <v>6572.05363152</v>
      </c>
      <c r="BN192" s="11">
        <v>2171</v>
      </c>
      <c r="BO192" s="12">
        <v>1.728</v>
      </c>
      <c r="BP192" s="11">
        <v>1</v>
      </c>
      <c r="BQ192" s="11">
        <v>0</v>
      </c>
      <c r="BR192" s="13">
        <f t="shared" ref="BR192:BR202" si="413">BN192*BO192*BP192+BQ192</f>
        <v>3751.488</v>
      </c>
      <c r="BS192" s="11">
        <v>1</v>
      </c>
      <c r="BT192" s="11">
        <v>0.97</v>
      </c>
      <c r="BU192" s="11">
        <v>2.11</v>
      </c>
      <c r="BV192" s="42">
        <f t="shared" ref="BV192:BV202" si="414">BT192*BU192+1</f>
        <v>3.0467</v>
      </c>
      <c r="BW192" s="11">
        <v>1.15</v>
      </c>
      <c r="BX192" s="9">
        <v>0.5</v>
      </c>
      <c r="BY192" s="43">
        <f t="shared" ref="BY192:BY202" si="415">BR192*BS192*BV192*BW192*BX192</f>
        <v>6572.05363152</v>
      </c>
      <c r="CH192" s="11">
        <v>2171</v>
      </c>
      <c r="CI192" s="12">
        <v>1.728</v>
      </c>
      <c r="CJ192" s="11">
        <v>1</v>
      </c>
      <c r="CK192" s="11">
        <v>0</v>
      </c>
      <c r="CL192" s="13">
        <f t="shared" ref="CL192:CL202" si="416">CH192*CI192*CJ192+CK192</f>
        <v>3751.488</v>
      </c>
      <c r="CM192" s="11">
        <v>1</v>
      </c>
      <c r="CN192" s="11">
        <v>0.97</v>
      </c>
      <c r="CO192" s="11">
        <v>2.11</v>
      </c>
      <c r="CP192" s="42">
        <f t="shared" ref="CP192:CP202" si="417">CN192*CO192+1</f>
        <v>3.0467</v>
      </c>
      <c r="CQ192" s="11">
        <v>1.15</v>
      </c>
      <c r="CR192" s="9">
        <v>0.5</v>
      </c>
      <c r="CS192" s="43">
        <f t="shared" ref="CS192:CS202" si="418">CL192*CM192*CP192*CQ192*CR192</f>
        <v>6572.05363152</v>
      </c>
      <c r="DB192" s="11">
        <v>2171</v>
      </c>
      <c r="DC192" s="12">
        <v>1.728</v>
      </c>
      <c r="DD192" s="11">
        <v>1</v>
      </c>
      <c r="DE192" s="11">
        <v>0</v>
      </c>
      <c r="DF192" s="13">
        <f t="shared" ref="DF192:DF202" si="419">DB192*DC192*DD192+DE192</f>
        <v>3751.488</v>
      </c>
      <c r="DG192" s="11">
        <v>1</v>
      </c>
      <c r="DH192" s="11">
        <v>0.97</v>
      </c>
      <c r="DI192" s="11">
        <v>2.11</v>
      </c>
      <c r="DJ192" s="42">
        <f t="shared" ref="DJ192:DJ202" si="420">DH192*DI192+1</f>
        <v>3.0467</v>
      </c>
      <c r="DK192" s="11">
        <v>1.15</v>
      </c>
      <c r="DL192" s="9">
        <v>0.5</v>
      </c>
      <c r="DM192" s="43">
        <f t="shared" ref="DM192:DM202" si="421">DF192*DG192*DJ192*DK192*DL192</f>
        <v>6572.05363152</v>
      </c>
      <c r="DV192" s="11">
        <v>2171</v>
      </c>
      <c r="DW192" s="12">
        <v>1.728</v>
      </c>
      <c r="DX192" s="11">
        <v>1</v>
      </c>
      <c r="DY192" s="11">
        <v>0</v>
      </c>
      <c r="DZ192" s="13">
        <f t="shared" ref="DZ192:DZ202" si="422">DV192*DW192*DX192+DY192</f>
        <v>3751.488</v>
      </c>
      <c r="EA192" s="11">
        <v>1</v>
      </c>
      <c r="EB192" s="11">
        <v>0.97</v>
      </c>
      <c r="EC192" s="11">
        <v>2.11</v>
      </c>
      <c r="ED192" s="42">
        <f t="shared" ref="ED192:ED202" si="423">EB192*EC192+1</f>
        <v>3.0467</v>
      </c>
      <c r="EE192" s="11">
        <v>1.15</v>
      </c>
      <c r="EF192" s="9">
        <v>0.5</v>
      </c>
      <c r="EG192" s="43">
        <f t="shared" ref="EG192:EG202" si="424">DZ192*EA192*ED192*EE192*EF192</f>
        <v>6572.05363152</v>
      </c>
    </row>
    <row r="193" s="1" customFormat="1" customHeight="1" spans="6:137">
      <c r="F193" s="11">
        <v>2171</v>
      </c>
      <c r="G193" s="12">
        <v>1.728</v>
      </c>
      <c r="H193" s="11">
        <v>1</v>
      </c>
      <c r="I193" s="11">
        <v>0</v>
      </c>
      <c r="J193" s="13">
        <f t="shared" si="404"/>
        <v>3751.488</v>
      </c>
      <c r="K193" s="11">
        <v>1</v>
      </c>
      <c r="L193" s="11">
        <v>0.97</v>
      </c>
      <c r="M193" s="11">
        <v>2.11</v>
      </c>
      <c r="N193" s="42">
        <f t="shared" si="405"/>
        <v>3.0467</v>
      </c>
      <c r="O193" s="11">
        <v>1.15</v>
      </c>
      <c r="P193" s="9">
        <v>0.5</v>
      </c>
      <c r="Q193" s="43">
        <f t="shared" si="406"/>
        <v>6572.05363152</v>
      </c>
      <c r="Z193" s="11">
        <v>2171</v>
      </c>
      <c r="AA193" s="12">
        <v>1.728</v>
      </c>
      <c r="AB193" s="11">
        <v>1</v>
      </c>
      <c r="AC193" s="11">
        <v>0</v>
      </c>
      <c r="AD193" s="13">
        <f t="shared" si="407"/>
        <v>3751.488</v>
      </c>
      <c r="AE193" s="11">
        <v>1</v>
      </c>
      <c r="AF193" s="11">
        <v>0.97</v>
      </c>
      <c r="AG193" s="11">
        <v>2.11</v>
      </c>
      <c r="AH193" s="42">
        <f t="shared" si="408"/>
        <v>3.0467</v>
      </c>
      <c r="AI193" s="11">
        <v>1.15</v>
      </c>
      <c r="AJ193" s="9">
        <v>0.5</v>
      </c>
      <c r="AK193" s="43">
        <f t="shared" si="409"/>
        <v>6572.05363152</v>
      </c>
      <c r="AT193" s="11">
        <v>2171</v>
      </c>
      <c r="AU193" s="12">
        <v>1.728</v>
      </c>
      <c r="AV193" s="11">
        <v>1</v>
      </c>
      <c r="AW193" s="11">
        <v>0</v>
      </c>
      <c r="AX193" s="13">
        <f t="shared" si="410"/>
        <v>3751.488</v>
      </c>
      <c r="AY193" s="11">
        <v>1</v>
      </c>
      <c r="AZ193" s="11">
        <v>0.97</v>
      </c>
      <c r="BA193" s="11">
        <v>2.11</v>
      </c>
      <c r="BB193" s="42">
        <f t="shared" si="411"/>
        <v>3.0467</v>
      </c>
      <c r="BC193" s="11">
        <v>1.15</v>
      </c>
      <c r="BD193" s="9">
        <v>0.5</v>
      </c>
      <c r="BE193" s="43">
        <f t="shared" si="412"/>
        <v>6572.05363152</v>
      </c>
      <c r="BN193" s="11">
        <v>2171</v>
      </c>
      <c r="BO193" s="12">
        <v>1.728</v>
      </c>
      <c r="BP193" s="11">
        <v>1</v>
      </c>
      <c r="BQ193" s="11">
        <v>0</v>
      </c>
      <c r="BR193" s="13">
        <f t="shared" si="413"/>
        <v>3751.488</v>
      </c>
      <c r="BS193" s="11">
        <v>1</v>
      </c>
      <c r="BT193" s="11">
        <v>0.97</v>
      </c>
      <c r="BU193" s="11">
        <v>2.11</v>
      </c>
      <c r="BV193" s="42">
        <f t="shared" si="414"/>
        <v>3.0467</v>
      </c>
      <c r="BW193" s="11">
        <v>1.15</v>
      </c>
      <c r="BX193" s="9">
        <v>0.5</v>
      </c>
      <c r="BY193" s="43">
        <f t="shared" si="415"/>
        <v>6572.05363152</v>
      </c>
      <c r="CH193" s="11">
        <v>2171</v>
      </c>
      <c r="CI193" s="12">
        <v>1.728</v>
      </c>
      <c r="CJ193" s="11">
        <v>1</v>
      </c>
      <c r="CK193" s="11">
        <v>0</v>
      </c>
      <c r="CL193" s="13">
        <f t="shared" si="416"/>
        <v>3751.488</v>
      </c>
      <c r="CM193" s="11">
        <v>1</v>
      </c>
      <c r="CN193" s="11">
        <v>0.97</v>
      </c>
      <c r="CO193" s="11">
        <v>2.11</v>
      </c>
      <c r="CP193" s="42">
        <f t="shared" si="417"/>
        <v>3.0467</v>
      </c>
      <c r="CQ193" s="11">
        <v>1.15</v>
      </c>
      <c r="CR193" s="9">
        <v>0.5</v>
      </c>
      <c r="CS193" s="43">
        <f t="shared" si="418"/>
        <v>6572.05363152</v>
      </c>
      <c r="DB193" s="11">
        <v>2171</v>
      </c>
      <c r="DC193" s="12">
        <v>1.728</v>
      </c>
      <c r="DD193" s="11">
        <v>1</v>
      </c>
      <c r="DE193" s="11">
        <v>0</v>
      </c>
      <c r="DF193" s="13">
        <f t="shared" si="419"/>
        <v>3751.488</v>
      </c>
      <c r="DG193" s="11">
        <v>1</v>
      </c>
      <c r="DH193" s="11">
        <v>0.97</v>
      </c>
      <c r="DI193" s="11">
        <v>2.11</v>
      </c>
      <c r="DJ193" s="42">
        <f t="shared" si="420"/>
        <v>3.0467</v>
      </c>
      <c r="DK193" s="11">
        <v>1.15</v>
      </c>
      <c r="DL193" s="9">
        <v>0.5</v>
      </c>
      <c r="DM193" s="43">
        <f t="shared" si="421"/>
        <v>6572.05363152</v>
      </c>
      <c r="DV193" s="11">
        <v>2171</v>
      </c>
      <c r="DW193" s="12">
        <v>1.728</v>
      </c>
      <c r="DX193" s="11">
        <v>1</v>
      </c>
      <c r="DY193" s="11">
        <v>0</v>
      </c>
      <c r="DZ193" s="13">
        <f t="shared" si="422"/>
        <v>3751.488</v>
      </c>
      <c r="EA193" s="11">
        <v>1</v>
      </c>
      <c r="EB193" s="11">
        <v>0.97</v>
      </c>
      <c r="EC193" s="11">
        <v>2.11</v>
      </c>
      <c r="ED193" s="42">
        <f t="shared" si="423"/>
        <v>3.0467</v>
      </c>
      <c r="EE193" s="11">
        <v>1.15</v>
      </c>
      <c r="EF193" s="9">
        <v>0.5</v>
      </c>
      <c r="EG193" s="43">
        <f t="shared" si="424"/>
        <v>6572.05363152</v>
      </c>
    </row>
    <row r="194" s="1" customFormat="1" customHeight="1" spans="6:137">
      <c r="F194" s="11">
        <v>2171</v>
      </c>
      <c r="G194" s="12">
        <v>1.728</v>
      </c>
      <c r="H194" s="11">
        <v>1</v>
      </c>
      <c r="I194" s="11">
        <v>0</v>
      </c>
      <c r="J194" s="13">
        <f t="shared" si="404"/>
        <v>3751.488</v>
      </c>
      <c r="K194" s="11">
        <v>1</v>
      </c>
      <c r="L194" s="11">
        <v>0.97</v>
      </c>
      <c r="M194" s="11">
        <v>2.11</v>
      </c>
      <c r="N194" s="42">
        <f t="shared" si="405"/>
        <v>3.0467</v>
      </c>
      <c r="O194" s="11">
        <v>1.15</v>
      </c>
      <c r="P194" s="9">
        <v>0.5</v>
      </c>
      <c r="Q194" s="43">
        <f t="shared" si="406"/>
        <v>6572.05363152</v>
      </c>
      <c r="Z194" s="11">
        <v>2171</v>
      </c>
      <c r="AA194" s="12">
        <v>1.728</v>
      </c>
      <c r="AB194" s="11">
        <v>1</v>
      </c>
      <c r="AC194" s="11">
        <v>0</v>
      </c>
      <c r="AD194" s="13">
        <f t="shared" si="407"/>
        <v>3751.488</v>
      </c>
      <c r="AE194" s="11">
        <v>1</v>
      </c>
      <c r="AF194" s="11">
        <v>0.97</v>
      </c>
      <c r="AG194" s="11">
        <v>2.11</v>
      </c>
      <c r="AH194" s="42">
        <f t="shared" si="408"/>
        <v>3.0467</v>
      </c>
      <c r="AI194" s="11">
        <v>1.15</v>
      </c>
      <c r="AJ194" s="9">
        <v>0.5</v>
      </c>
      <c r="AK194" s="43">
        <f t="shared" si="409"/>
        <v>6572.05363152</v>
      </c>
      <c r="AT194" s="11">
        <v>2171</v>
      </c>
      <c r="AU194" s="12">
        <v>1.728</v>
      </c>
      <c r="AV194" s="11">
        <v>1</v>
      </c>
      <c r="AW194" s="11">
        <v>0</v>
      </c>
      <c r="AX194" s="13">
        <f t="shared" si="410"/>
        <v>3751.488</v>
      </c>
      <c r="AY194" s="11">
        <v>1</v>
      </c>
      <c r="AZ194" s="11">
        <v>0.97</v>
      </c>
      <c r="BA194" s="11">
        <v>2.11</v>
      </c>
      <c r="BB194" s="42">
        <f t="shared" si="411"/>
        <v>3.0467</v>
      </c>
      <c r="BC194" s="11">
        <v>1.15</v>
      </c>
      <c r="BD194" s="9">
        <v>0.5</v>
      </c>
      <c r="BE194" s="43">
        <f t="shared" si="412"/>
        <v>6572.05363152</v>
      </c>
      <c r="BN194" s="11">
        <v>2171</v>
      </c>
      <c r="BO194" s="12">
        <v>1.728</v>
      </c>
      <c r="BP194" s="11">
        <v>1</v>
      </c>
      <c r="BQ194" s="11">
        <v>0</v>
      </c>
      <c r="BR194" s="13">
        <f t="shared" si="413"/>
        <v>3751.488</v>
      </c>
      <c r="BS194" s="11">
        <v>1</v>
      </c>
      <c r="BT194" s="11">
        <v>0.97</v>
      </c>
      <c r="BU194" s="11">
        <v>2.11</v>
      </c>
      <c r="BV194" s="42">
        <f t="shared" si="414"/>
        <v>3.0467</v>
      </c>
      <c r="BW194" s="11">
        <v>1.15</v>
      </c>
      <c r="BX194" s="9">
        <v>0.5</v>
      </c>
      <c r="BY194" s="43">
        <f t="shared" si="415"/>
        <v>6572.05363152</v>
      </c>
      <c r="CH194" s="11">
        <v>2171</v>
      </c>
      <c r="CI194" s="12">
        <v>1.728</v>
      </c>
      <c r="CJ194" s="11">
        <v>1</v>
      </c>
      <c r="CK194" s="11">
        <v>0</v>
      </c>
      <c r="CL194" s="13">
        <f t="shared" si="416"/>
        <v>3751.488</v>
      </c>
      <c r="CM194" s="11">
        <v>1</v>
      </c>
      <c r="CN194" s="11">
        <v>0.97</v>
      </c>
      <c r="CO194" s="11">
        <v>2.11</v>
      </c>
      <c r="CP194" s="42">
        <f t="shared" si="417"/>
        <v>3.0467</v>
      </c>
      <c r="CQ194" s="11">
        <v>1.15</v>
      </c>
      <c r="CR194" s="9">
        <v>0.5</v>
      </c>
      <c r="CS194" s="43">
        <f t="shared" si="418"/>
        <v>6572.05363152</v>
      </c>
      <c r="DB194" s="11">
        <v>2171</v>
      </c>
      <c r="DC194" s="12">
        <v>1.728</v>
      </c>
      <c r="DD194" s="11">
        <v>1</v>
      </c>
      <c r="DE194" s="11">
        <v>0</v>
      </c>
      <c r="DF194" s="13">
        <f t="shared" si="419"/>
        <v>3751.488</v>
      </c>
      <c r="DG194" s="11">
        <v>1</v>
      </c>
      <c r="DH194" s="11">
        <v>0.97</v>
      </c>
      <c r="DI194" s="11">
        <v>2.11</v>
      </c>
      <c r="DJ194" s="42">
        <f t="shared" si="420"/>
        <v>3.0467</v>
      </c>
      <c r="DK194" s="11">
        <v>1.15</v>
      </c>
      <c r="DL194" s="9">
        <v>0.5</v>
      </c>
      <c r="DM194" s="43">
        <f t="shared" si="421"/>
        <v>6572.05363152</v>
      </c>
      <c r="DV194" s="11">
        <v>2171</v>
      </c>
      <c r="DW194" s="12">
        <v>1.728</v>
      </c>
      <c r="DX194" s="11">
        <v>1</v>
      </c>
      <c r="DY194" s="11">
        <v>0</v>
      </c>
      <c r="DZ194" s="13">
        <f t="shared" si="422"/>
        <v>3751.488</v>
      </c>
      <c r="EA194" s="11">
        <v>1</v>
      </c>
      <c r="EB194" s="11">
        <v>0.97</v>
      </c>
      <c r="EC194" s="11">
        <v>2.11</v>
      </c>
      <c r="ED194" s="42">
        <f t="shared" si="423"/>
        <v>3.0467</v>
      </c>
      <c r="EE194" s="11">
        <v>1.15</v>
      </c>
      <c r="EF194" s="9">
        <v>0.5</v>
      </c>
      <c r="EG194" s="43">
        <f t="shared" si="424"/>
        <v>6572.05363152</v>
      </c>
    </row>
    <row r="195" s="1" customFormat="1" customHeight="1" spans="6:137">
      <c r="F195" s="11">
        <v>2171</v>
      </c>
      <c r="G195" s="12">
        <v>1.728</v>
      </c>
      <c r="H195" s="11">
        <v>1</v>
      </c>
      <c r="I195" s="11">
        <v>0</v>
      </c>
      <c r="J195" s="13">
        <f t="shared" si="404"/>
        <v>3751.488</v>
      </c>
      <c r="K195" s="11">
        <v>1</v>
      </c>
      <c r="L195" s="11">
        <v>0.97</v>
      </c>
      <c r="M195" s="11">
        <v>2.11</v>
      </c>
      <c r="N195" s="42">
        <f t="shared" si="405"/>
        <v>3.0467</v>
      </c>
      <c r="O195" s="11">
        <v>1.15</v>
      </c>
      <c r="P195" s="9">
        <v>0.5</v>
      </c>
      <c r="Q195" s="43">
        <f t="shared" si="406"/>
        <v>6572.05363152</v>
      </c>
      <c r="Z195" s="11">
        <v>2171</v>
      </c>
      <c r="AA195" s="12">
        <v>1.728</v>
      </c>
      <c r="AB195" s="11">
        <v>1</v>
      </c>
      <c r="AC195" s="11">
        <v>0</v>
      </c>
      <c r="AD195" s="13">
        <f t="shared" si="407"/>
        <v>3751.488</v>
      </c>
      <c r="AE195" s="11">
        <v>1</v>
      </c>
      <c r="AF195" s="11">
        <v>0.97</v>
      </c>
      <c r="AG195" s="11">
        <v>2.11</v>
      </c>
      <c r="AH195" s="42">
        <f t="shared" si="408"/>
        <v>3.0467</v>
      </c>
      <c r="AI195" s="11">
        <v>1.15</v>
      </c>
      <c r="AJ195" s="9">
        <v>0.5</v>
      </c>
      <c r="AK195" s="43">
        <f t="shared" si="409"/>
        <v>6572.05363152</v>
      </c>
      <c r="AT195" s="11">
        <v>2171</v>
      </c>
      <c r="AU195" s="12">
        <v>1.728</v>
      </c>
      <c r="AV195" s="11">
        <v>1</v>
      </c>
      <c r="AW195" s="11">
        <v>0</v>
      </c>
      <c r="AX195" s="13">
        <f t="shared" si="410"/>
        <v>3751.488</v>
      </c>
      <c r="AY195" s="11">
        <v>1</v>
      </c>
      <c r="AZ195" s="11">
        <v>0.97</v>
      </c>
      <c r="BA195" s="11">
        <v>2.11</v>
      </c>
      <c r="BB195" s="42">
        <f t="shared" si="411"/>
        <v>3.0467</v>
      </c>
      <c r="BC195" s="11">
        <v>1.15</v>
      </c>
      <c r="BD195" s="9">
        <v>0.5</v>
      </c>
      <c r="BE195" s="43">
        <f t="shared" si="412"/>
        <v>6572.05363152</v>
      </c>
      <c r="BN195" s="11">
        <v>2171</v>
      </c>
      <c r="BO195" s="12">
        <v>1.728</v>
      </c>
      <c r="BP195" s="11">
        <v>1</v>
      </c>
      <c r="BQ195" s="11">
        <v>0</v>
      </c>
      <c r="BR195" s="13">
        <f t="shared" si="413"/>
        <v>3751.488</v>
      </c>
      <c r="BS195" s="11">
        <v>1</v>
      </c>
      <c r="BT195" s="11">
        <v>0.97</v>
      </c>
      <c r="BU195" s="11">
        <v>2.11</v>
      </c>
      <c r="BV195" s="42">
        <f t="shared" si="414"/>
        <v>3.0467</v>
      </c>
      <c r="BW195" s="11">
        <v>1.15</v>
      </c>
      <c r="BX195" s="9">
        <v>0.5</v>
      </c>
      <c r="BY195" s="43">
        <f t="shared" si="415"/>
        <v>6572.05363152</v>
      </c>
      <c r="CH195" s="11">
        <v>2171</v>
      </c>
      <c r="CI195" s="12">
        <v>1.728</v>
      </c>
      <c r="CJ195" s="11">
        <v>1</v>
      </c>
      <c r="CK195" s="11">
        <v>0</v>
      </c>
      <c r="CL195" s="13">
        <f t="shared" si="416"/>
        <v>3751.488</v>
      </c>
      <c r="CM195" s="11">
        <v>1</v>
      </c>
      <c r="CN195" s="11">
        <v>0.97</v>
      </c>
      <c r="CO195" s="11">
        <v>2.11</v>
      </c>
      <c r="CP195" s="42">
        <f t="shared" si="417"/>
        <v>3.0467</v>
      </c>
      <c r="CQ195" s="11">
        <v>1.15</v>
      </c>
      <c r="CR195" s="9">
        <v>0.5</v>
      </c>
      <c r="CS195" s="43">
        <f t="shared" si="418"/>
        <v>6572.05363152</v>
      </c>
      <c r="DB195" s="11">
        <v>2171</v>
      </c>
      <c r="DC195" s="12">
        <v>1.728</v>
      </c>
      <c r="DD195" s="11">
        <v>1</v>
      </c>
      <c r="DE195" s="11">
        <v>0</v>
      </c>
      <c r="DF195" s="13">
        <f t="shared" si="419"/>
        <v>3751.488</v>
      </c>
      <c r="DG195" s="11">
        <v>1</v>
      </c>
      <c r="DH195" s="11">
        <v>0.97</v>
      </c>
      <c r="DI195" s="11">
        <v>2.11</v>
      </c>
      <c r="DJ195" s="42">
        <f t="shared" si="420"/>
        <v>3.0467</v>
      </c>
      <c r="DK195" s="11">
        <v>1.15</v>
      </c>
      <c r="DL195" s="9">
        <v>0.5</v>
      </c>
      <c r="DM195" s="43">
        <f t="shared" si="421"/>
        <v>6572.05363152</v>
      </c>
      <c r="DV195" s="11">
        <v>2171</v>
      </c>
      <c r="DW195" s="12">
        <v>1.728</v>
      </c>
      <c r="DX195" s="11">
        <v>1</v>
      </c>
      <c r="DY195" s="11">
        <v>0</v>
      </c>
      <c r="DZ195" s="13">
        <f t="shared" si="422"/>
        <v>3751.488</v>
      </c>
      <c r="EA195" s="11">
        <v>1</v>
      </c>
      <c r="EB195" s="11">
        <v>0.97</v>
      </c>
      <c r="EC195" s="11">
        <v>2.11</v>
      </c>
      <c r="ED195" s="42">
        <f t="shared" si="423"/>
        <v>3.0467</v>
      </c>
      <c r="EE195" s="11">
        <v>1.15</v>
      </c>
      <c r="EF195" s="9">
        <v>0.5</v>
      </c>
      <c r="EG195" s="43">
        <f t="shared" si="424"/>
        <v>6572.05363152</v>
      </c>
    </row>
    <row r="196" s="1" customFormat="1" customHeight="1" spans="6:137">
      <c r="F196" s="11">
        <v>2171</v>
      </c>
      <c r="G196" s="12">
        <v>1.728</v>
      </c>
      <c r="H196" s="11">
        <v>1</v>
      </c>
      <c r="I196" s="11">
        <v>0</v>
      </c>
      <c r="J196" s="13">
        <f t="shared" si="404"/>
        <v>3751.488</v>
      </c>
      <c r="K196" s="11">
        <v>1</v>
      </c>
      <c r="L196" s="11">
        <v>0.97</v>
      </c>
      <c r="M196" s="11">
        <v>2.11</v>
      </c>
      <c r="N196" s="42">
        <f t="shared" si="405"/>
        <v>3.0467</v>
      </c>
      <c r="O196" s="11">
        <v>1.15</v>
      </c>
      <c r="P196" s="9">
        <v>0.5</v>
      </c>
      <c r="Q196" s="43">
        <f t="shared" si="406"/>
        <v>6572.05363152</v>
      </c>
      <c r="Z196" s="11">
        <v>2171</v>
      </c>
      <c r="AA196" s="12">
        <v>1.728</v>
      </c>
      <c r="AB196" s="11">
        <v>1</v>
      </c>
      <c r="AC196" s="11">
        <v>0</v>
      </c>
      <c r="AD196" s="13">
        <f t="shared" si="407"/>
        <v>3751.488</v>
      </c>
      <c r="AE196" s="11">
        <v>1</v>
      </c>
      <c r="AF196" s="11">
        <v>0.97</v>
      </c>
      <c r="AG196" s="11">
        <v>2.11</v>
      </c>
      <c r="AH196" s="42">
        <f t="shared" si="408"/>
        <v>3.0467</v>
      </c>
      <c r="AI196" s="11">
        <v>1.15</v>
      </c>
      <c r="AJ196" s="9">
        <v>0.5</v>
      </c>
      <c r="AK196" s="43">
        <f t="shared" si="409"/>
        <v>6572.05363152</v>
      </c>
      <c r="AT196" s="11">
        <v>2171</v>
      </c>
      <c r="AU196" s="12">
        <v>1.728</v>
      </c>
      <c r="AV196" s="11">
        <v>1</v>
      </c>
      <c r="AW196" s="11">
        <v>0</v>
      </c>
      <c r="AX196" s="13">
        <f t="shared" si="410"/>
        <v>3751.488</v>
      </c>
      <c r="AY196" s="11">
        <v>1</v>
      </c>
      <c r="AZ196" s="11">
        <v>0.97</v>
      </c>
      <c r="BA196" s="11">
        <v>2.11</v>
      </c>
      <c r="BB196" s="42">
        <f t="shared" si="411"/>
        <v>3.0467</v>
      </c>
      <c r="BC196" s="11">
        <v>1.15</v>
      </c>
      <c r="BD196" s="9">
        <v>0.5</v>
      </c>
      <c r="BE196" s="43">
        <f t="shared" si="412"/>
        <v>6572.05363152</v>
      </c>
      <c r="BN196" s="11">
        <v>2171</v>
      </c>
      <c r="BO196" s="12">
        <v>1.728</v>
      </c>
      <c r="BP196" s="11">
        <v>1</v>
      </c>
      <c r="BQ196" s="11">
        <v>0</v>
      </c>
      <c r="BR196" s="13">
        <f t="shared" si="413"/>
        <v>3751.488</v>
      </c>
      <c r="BS196" s="11">
        <v>1</v>
      </c>
      <c r="BT196" s="11">
        <v>0.97</v>
      </c>
      <c r="BU196" s="11">
        <v>2.11</v>
      </c>
      <c r="BV196" s="42">
        <f t="shared" si="414"/>
        <v>3.0467</v>
      </c>
      <c r="BW196" s="11">
        <v>1.15</v>
      </c>
      <c r="BX196" s="9">
        <v>0.5</v>
      </c>
      <c r="BY196" s="43">
        <f t="shared" si="415"/>
        <v>6572.05363152</v>
      </c>
      <c r="CH196" s="11">
        <v>2171</v>
      </c>
      <c r="CI196" s="12">
        <v>1.728</v>
      </c>
      <c r="CJ196" s="11">
        <v>1</v>
      </c>
      <c r="CK196" s="11">
        <v>0</v>
      </c>
      <c r="CL196" s="13">
        <f t="shared" si="416"/>
        <v>3751.488</v>
      </c>
      <c r="CM196" s="11">
        <v>1</v>
      </c>
      <c r="CN196" s="11">
        <v>0.97</v>
      </c>
      <c r="CO196" s="11">
        <v>2.11</v>
      </c>
      <c r="CP196" s="42">
        <f t="shared" si="417"/>
        <v>3.0467</v>
      </c>
      <c r="CQ196" s="11">
        <v>1.15</v>
      </c>
      <c r="CR196" s="9">
        <v>0.5</v>
      </c>
      <c r="CS196" s="43">
        <f t="shared" si="418"/>
        <v>6572.05363152</v>
      </c>
      <c r="DB196" s="11">
        <v>2171</v>
      </c>
      <c r="DC196" s="12">
        <v>1.728</v>
      </c>
      <c r="DD196" s="11">
        <v>1</v>
      </c>
      <c r="DE196" s="11">
        <v>0</v>
      </c>
      <c r="DF196" s="13">
        <f t="shared" si="419"/>
        <v>3751.488</v>
      </c>
      <c r="DG196" s="11">
        <v>1</v>
      </c>
      <c r="DH196" s="11">
        <v>0.97</v>
      </c>
      <c r="DI196" s="11">
        <v>2.11</v>
      </c>
      <c r="DJ196" s="42">
        <f t="shared" si="420"/>
        <v>3.0467</v>
      </c>
      <c r="DK196" s="11">
        <v>1.15</v>
      </c>
      <c r="DL196" s="9">
        <v>0.5</v>
      </c>
      <c r="DM196" s="43">
        <f t="shared" si="421"/>
        <v>6572.05363152</v>
      </c>
      <c r="DV196" s="11">
        <v>2171</v>
      </c>
      <c r="DW196" s="12">
        <v>1.728</v>
      </c>
      <c r="DX196" s="11">
        <v>1</v>
      </c>
      <c r="DY196" s="11">
        <v>0</v>
      </c>
      <c r="DZ196" s="13">
        <f t="shared" si="422"/>
        <v>3751.488</v>
      </c>
      <c r="EA196" s="11">
        <v>1</v>
      </c>
      <c r="EB196" s="11">
        <v>0.97</v>
      </c>
      <c r="EC196" s="11">
        <v>2.11</v>
      </c>
      <c r="ED196" s="42">
        <f t="shared" si="423"/>
        <v>3.0467</v>
      </c>
      <c r="EE196" s="11">
        <v>1.15</v>
      </c>
      <c r="EF196" s="9">
        <v>0.5</v>
      </c>
      <c r="EG196" s="43">
        <f t="shared" si="424"/>
        <v>6572.05363152</v>
      </c>
    </row>
    <row r="197" s="1" customFormat="1" customHeight="1" spans="6:137">
      <c r="F197" s="11">
        <v>2171</v>
      </c>
      <c r="G197" s="12">
        <v>1.728</v>
      </c>
      <c r="H197" s="11">
        <v>1</v>
      </c>
      <c r="I197" s="11">
        <v>0</v>
      </c>
      <c r="J197" s="13">
        <f t="shared" si="404"/>
        <v>3751.488</v>
      </c>
      <c r="K197" s="11">
        <v>1</v>
      </c>
      <c r="L197" s="11">
        <v>0.97</v>
      </c>
      <c r="M197" s="11">
        <v>2.11</v>
      </c>
      <c r="N197" s="42">
        <f t="shared" si="405"/>
        <v>3.0467</v>
      </c>
      <c r="O197" s="11">
        <v>0.9</v>
      </c>
      <c r="P197" s="9">
        <v>0.5</v>
      </c>
      <c r="Q197" s="43">
        <f t="shared" si="406"/>
        <v>5143.34632032</v>
      </c>
      <c r="Z197" s="11">
        <v>2171</v>
      </c>
      <c r="AA197" s="12">
        <v>1.728</v>
      </c>
      <c r="AB197" s="11">
        <v>1</v>
      </c>
      <c r="AC197" s="11">
        <v>0</v>
      </c>
      <c r="AD197" s="13">
        <f t="shared" si="407"/>
        <v>3751.488</v>
      </c>
      <c r="AE197" s="11">
        <v>1</v>
      </c>
      <c r="AF197" s="11">
        <v>0.97</v>
      </c>
      <c r="AG197" s="11">
        <v>2.11</v>
      </c>
      <c r="AH197" s="42">
        <f t="shared" si="408"/>
        <v>3.0467</v>
      </c>
      <c r="AI197" s="11">
        <v>0.9</v>
      </c>
      <c r="AJ197" s="9">
        <v>0.5</v>
      </c>
      <c r="AK197" s="43">
        <f t="shared" si="409"/>
        <v>5143.34632032</v>
      </c>
      <c r="AT197" s="11">
        <v>2171</v>
      </c>
      <c r="AU197" s="12">
        <v>1.728</v>
      </c>
      <c r="AV197" s="11">
        <v>1</v>
      </c>
      <c r="AW197" s="11">
        <v>0</v>
      </c>
      <c r="AX197" s="13">
        <f t="shared" si="410"/>
        <v>3751.488</v>
      </c>
      <c r="AY197" s="11">
        <v>1</v>
      </c>
      <c r="AZ197" s="11">
        <v>0.97</v>
      </c>
      <c r="BA197" s="11">
        <v>2.11</v>
      </c>
      <c r="BB197" s="42">
        <f t="shared" si="411"/>
        <v>3.0467</v>
      </c>
      <c r="BC197" s="11">
        <v>0.9</v>
      </c>
      <c r="BD197" s="9">
        <v>0.5</v>
      </c>
      <c r="BE197" s="43">
        <f t="shared" si="412"/>
        <v>5143.34632032</v>
      </c>
      <c r="BN197" s="11">
        <v>2171</v>
      </c>
      <c r="BO197" s="12">
        <v>1.728</v>
      </c>
      <c r="BP197" s="11">
        <v>1</v>
      </c>
      <c r="BQ197" s="11">
        <v>0</v>
      </c>
      <c r="BR197" s="13">
        <f t="shared" si="413"/>
        <v>3751.488</v>
      </c>
      <c r="BS197" s="11">
        <v>1</v>
      </c>
      <c r="BT197" s="11">
        <v>0.97</v>
      </c>
      <c r="BU197" s="11">
        <v>2.11</v>
      </c>
      <c r="BV197" s="42">
        <f t="shared" si="414"/>
        <v>3.0467</v>
      </c>
      <c r="BW197" s="11">
        <v>0.9</v>
      </c>
      <c r="BX197" s="9">
        <v>0.5</v>
      </c>
      <c r="BY197" s="43">
        <f t="shared" si="415"/>
        <v>5143.34632032</v>
      </c>
      <c r="CH197" s="11">
        <v>2171</v>
      </c>
      <c r="CI197" s="12">
        <v>1.728</v>
      </c>
      <c r="CJ197" s="11">
        <v>1</v>
      </c>
      <c r="CK197" s="11">
        <v>0</v>
      </c>
      <c r="CL197" s="13">
        <f t="shared" si="416"/>
        <v>3751.488</v>
      </c>
      <c r="CM197" s="11">
        <v>1</v>
      </c>
      <c r="CN197" s="11">
        <v>0.97</v>
      </c>
      <c r="CO197" s="11">
        <v>2.11</v>
      </c>
      <c r="CP197" s="42">
        <f t="shared" si="417"/>
        <v>3.0467</v>
      </c>
      <c r="CQ197" s="11">
        <v>0.9</v>
      </c>
      <c r="CR197" s="9">
        <v>0.5</v>
      </c>
      <c r="CS197" s="43">
        <f t="shared" si="418"/>
        <v>5143.34632032</v>
      </c>
      <c r="DB197" s="11">
        <v>2171</v>
      </c>
      <c r="DC197" s="12">
        <v>1.728</v>
      </c>
      <c r="DD197" s="11">
        <v>1</v>
      </c>
      <c r="DE197" s="11">
        <v>0</v>
      </c>
      <c r="DF197" s="13">
        <f t="shared" si="419"/>
        <v>3751.488</v>
      </c>
      <c r="DG197" s="11">
        <v>1</v>
      </c>
      <c r="DH197" s="11">
        <v>0.97</v>
      </c>
      <c r="DI197" s="11">
        <v>2.11</v>
      </c>
      <c r="DJ197" s="42">
        <f t="shared" si="420"/>
        <v>3.0467</v>
      </c>
      <c r="DK197" s="11">
        <v>0.9</v>
      </c>
      <c r="DL197" s="9">
        <v>0.5</v>
      </c>
      <c r="DM197" s="43">
        <f t="shared" si="421"/>
        <v>5143.34632032</v>
      </c>
      <c r="DV197" s="11">
        <v>2171</v>
      </c>
      <c r="DW197" s="12">
        <v>1.728</v>
      </c>
      <c r="DX197" s="11">
        <v>1</v>
      </c>
      <c r="DY197" s="11">
        <v>0</v>
      </c>
      <c r="DZ197" s="13">
        <f t="shared" si="422"/>
        <v>3751.488</v>
      </c>
      <c r="EA197" s="11">
        <v>1</v>
      </c>
      <c r="EB197" s="11">
        <v>0.97</v>
      </c>
      <c r="EC197" s="11">
        <v>2.11</v>
      </c>
      <c r="ED197" s="42">
        <f t="shared" si="423"/>
        <v>3.0467</v>
      </c>
      <c r="EE197" s="11">
        <v>0.9</v>
      </c>
      <c r="EF197" s="9">
        <v>0.5</v>
      </c>
      <c r="EG197" s="43">
        <f t="shared" si="424"/>
        <v>5143.34632032</v>
      </c>
    </row>
    <row r="198" s="1" customFormat="1" customHeight="1" spans="6:137">
      <c r="F198" s="11">
        <v>2171</v>
      </c>
      <c r="G198" s="12">
        <v>1.728</v>
      </c>
      <c r="H198" s="11">
        <v>1</v>
      </c>
      <c r="I198" s="11">
        <v>0</v>
      </c>
      <c r="J198" s="13">
        <f t="shared" si="404"/>
        <v>3751.488</v>
      </c>
      <c r="K198" s="11">
        <v>1</v>
      </c>
      <c r="L198" s="11">
        <v>0.97</v>
      </c>
      <c r="M198" s="11">
        <v>2.11</v>
      </c>
      <c r="N198" s="42">
        <f t="shared" si="405"/>
        <v>3.0467</v>
      </c>
      <c r="O198" s="11">
        <v>0.9</v>
      </c>
      <c r="P198" s="9">
        <v>0.5</v>
      </c>
      <c r="Q198" s="43">
        <f t="shared" si="406"/>
        <v>5143.34632032</v>
      </c>
      <c r="Z198" s="11">
        <v>2171</v>
      </c>
      <c r="AA198" s="12">
        <v>1.728</v>
      </c>
      <c r="AB198" s="11">
        <v>1</v>
      </c>
      <c r="AC198" s="11">
        <v>0</v>
      </c>
      <c r="AD198" s="13">
        <f t="shared" si="407"/>
        <v>3751.488</v>
      </c>
      <c r="AE198" s="11">
        <v>1</v>
      </c>
      <c r="AF198" s="11">
        <v>0.97</v>
      </c>
      <c r="AG198" s="11">
        <v>2.11</v>
      </c>
      <c r="AH198" s="42">
        <f t="shared" si="408"/>
        <v>3.0467</v>
      </c>
      <c r="AI198" s="11">
        <v>0.9</v>
      </c>
      <c r="AJ198" s="9">
        <v>0.5</v>
      </c>
      <c r="AK198" s="43">
        <f t="shared" si="409"/>
        <v>5143.34632032</v>
      </c>
      <c r="AT198" s="11">
        <v>2171</v>
      </c>
      <c r="AU198" s="12">
        <v>1.728</v>
      </c>
      <c r="AV198" s="11">
        <v>1</v>
      </c>
      <c r="AW198" s="11">
        <v>0</v>
      </c>
      <c r="AX198" s="13">
        <f t="shared" si="410"/>
        <v>3751.488</v>
      </c>
      <c r="AY198" s="11">
        <v>1</v>
      </c>
      <c r="AZ198" s="11">
        <v>0.97</v>
      </c>
      <c r="BA198" s="11">
        <v>2.11</v>
      </c>
      <c r="BB198" s="42">
        <f t="shared" si="411"/>
        <v>3.0467</v>
      </c>
      <c r="BC198" s="11">
        <v>0.9</v>
      </c>
      <c r="BD198" s="9">
        <v>0.5</v>
      </c>
      <c r="BE198" s="43">
        <f t="shared" si="412"/>
        <v>5143.34632032</v>
      </c>
      <c r="BN198" s="11">
        <v>2171</v>
      </c>
      <c r="BO198" s="12">
        <v>1.728</v>
      </c>
      <c r="BP198" s="11">
        <v>1</v>
      </c>
      <c r="BQ198" s="11">
        <v>0</v>
      </c>
      <c r="BR198" s="13">
        <f t="shared" si="413"/>
        <v>3751.488</v>
      </c>
      <c r="BS198" s="11">
        <v>1</v>
      </c>
      <c r="BT198" s="11">
        <v>0.97</v>
      </c>
      <c r="BU198" s="11">
        <v>2.11</v>
      </c>
      <c r="BV198" s="42">
        <f t="shared" si="414"/>
        <v>3.0467</v>
      </c>
      <c r="BW198" s="11">
        <v>0.9</v>
      </c>
      <c r="BX198" s="9">
        <v>0.5</v>
      </c>
      <c r="BY198" s="43">
        <f t="shared" si="415"/>
        <v>5143.34632032</v>
      </c>
      <c r="CH198" s="11">
        <v>2171</v>
      </c>
      <c r="CI198" s="12">
        <v>1.728</v>
      </c>
      <c r="CJ198" s="11">
        <v>1</v>
      </c>
      <c r="CK198" s="11">
        <v>0</v>
      </c>
      <c r="CL198" s="13">
        <f t="shared" si="416"/>
        <v>3751.488</v>
      </c>
      <c r="CM198" s="11">
        <v>1</v>
      </c>
      <c r="CN198" s="11">
        <v>0.97</v>
      </c>
      <c r="CO198" s="11">
        <v>2.11</v>
      </c>
      <c r="CP198" s="42">
        <f t="shared" si="417"/>
        <v>3.0467</v>
      </c>
      <c r="CQ198" s="11">
        <v>0.9</v>
      </c>
      <c r="CR198" s="9">
        <v>0.5</v>
      </c>
      <c r="CS198" s="43">
        <f t="shared" si="418"/>
        <v>5143.34632032</v>
      </c>
      <c r="DB198" s="11">
        <v>2171</v>
      </c>
      <c r="DC198" s="12">
        <v>1.728</v>
      </c>
      <c r="DD198" s="11">
        <v>1</v>
      </c>
      <c r="DE198" s="11">
        <v>0</v>
      </c>
      <c r="DF198" s="13">
        <f t="shared" si="419"/>
        <v>3751.488</v>
      </c>
      <c r="DG198" s="11">
        <v>1</v>
      </c>
      <c r="DH198" s="11">
        <v>0.97</v>
      </c>
      <c r="DI198" s="11">
        <v>2.11</v>
      </c>
      <c r="DJ198" s="42">
        <f t="shared" si="420"/>
        <v>3.0467</v>
      </c>
      <c r="DK198" s="11">
        <v>0.9</v>
      </c>
      <c r="DL198" s="9">
        <v>0.5</v>
      </c>
      <c r="DM198" s="43">
        <f t="shared" si="421"/>
        <v>5143.34632032</v>
      </c>
      <c r="DV198" s="11">
        <v>2171</v>
      </c>
      <c r="DW198" s="12">
        <v>1.728</v>
      </c>
      <c r="DX198" s="11">
        <v>1</v>
      </c>
      <c r="DY198" s="11">
        <v>0</v>
      </c>
      <c r="DZ198" s="13">
        <f t="shared" si="422"/>
        <v>3751.488</v>
      </c>
      <c r="EA198" s="11">
        <v>1</v>
      </c>
      <c r="EB198" s="11">
        <v>0.97</v>
      </c>
      <c r="EC198" s="11">
        <v>2.11</v>
      </c>
      <c r="ED198" s="42">
        <f t="shared" si="423"/>
        <v>3.0467</v>
      </c>
      <c r="EE198" s="11">
        <v>0.9</v>
      </c>
      <c r="EF198" s="9">
        <v>0.5</v>
      </c>
      <c r="EG198" s="43">
        <f t="shared" si="424"/>
        <v>5143.34632032</v>
      </c>
    </row>
    <row r="199" s="1" customFormat="1" customHeight="1" spans="6:137">
      <c r="F199" s="11">
        <v>2171</v>
      </c>
      <c r="G199" s="12">
        <v>1.728</v>
      </c>
      <c r="H199" s="11">
        <v>1</v>
      </c>
      <c r="I199" s="11">
        <v>0</v>
      </c>
      <c r="J199" s="13">
        <f t="shared" si="404"/>
        <v>3751.488</v>
      </c>
      <c r="K199" s="11">
        <v>1</v>
      </c>
      <c r="L199" s="11">
        <v>0.97</v>
      </c>
      <c r="M199" s="11">
        <v>2.11</v>
      </c>
      <c r="N199" s="42">
        <f t="shared" si="405"/>
        <v>3.0467</v>
      </c>
      <c r="O199" s="11">
        <v>0.9</v>
      </c>
      <c r="P199" s="9">
        <v>0.5</v>
      </c>
      <c r="Q199" s="43">
        <f t="shared" si="406"/>
        <v>5143.34632032</v>
      </c>
      <c r="Z199" s="11">
        <v>2171</v>
      </c>
      <c r="AA199" s="12">
        <v>1.728</v>
      </c>
      <c r="AB199" s="11">
        <v>1</v>
      </c>
      <c r="AC199" s="11">
        <v>0</v>
      </c>
      <c r="AD199" s="13">
        <f t="shared" si="407"/>
        <v>3751.488</v>
      </c>
      <c r="AE199" s="11">
        <v>1</v>
      </c>
      <c r="AF199" s="11">
        <v>0.97</v>
      </c>
      <c r="AG199" s="11">
        <v>2.11</v>
      </c>
      <c r="AH199" s="42">
        <f t="shared" si="408"/>
        <v>3.0467</v>
      </c>
      <c r="AI199" s="11">
        <v>0.9</v>
      </c>
      <c r="AJ199" s="9">
        <v>0.5</v>
      </c>
      <c r="AK199" s="43">
        <f t="shared" si="409"/>
        <v>5143.34632032</v>
      </c>
      <c r="AT199" s="11">
        <v>2171</v>
      </c>
      <c r="AU199" s="12">
        <v>1.728</v>
      </c>
      <c r="AV199" s="11">
        <v>1</v>
      </c>
      <c r="AW199" s="11">
        <v>0</v>
      </c>
      <c r="AX199" s="13">
        <f t="shared" si="410"/>
        <v>3751.488</v>
      </c>
      <c r="AY199" s="11">
        <v>1</v>
      </c>
      <c r="AZ199" s="11">
        <v>0.97</v>
      </c>
      <c r="BA199" s="11">
        <v>2.11</v>
      </c>
      <c r="BB199" s="42">
        <f t="shared" si="411"/>
        <v>3.0467</v>
      </c>
      <c r="BC199" s="11">
        <v>0.9</v>
      </c>
      <c r="BD199" s="9">
        <v>0.5</v>
      </c>
      <c r="BE199" s="43">
        <f t="shared" si="412"/>
        <v>5143.34632032</v>
      </c>
      <c r="BN199" s="11">
        <v>2171</v>
      </c>
      <c r="BO199" s="12">
        <v>1.728</v>
      </c>
      <c r="BP199" s="11">
        <v>1</v>
      </c>
      <c r="BQ199" s="11">
        <v>0</v>
      </c>
      <c r="BR199" s="13">
        <f t="shared" si="413"/>
        <v>3751.488</v>
      </c>
      <c r="BS199" s="11">
        <v>1</v>
      </c>
      <c r="BT199" s="11">
        <v>0.97</v>
      </c>
      <c r="BU199" s="11">
        <v>2.11</v>
      </c>
      <c r="BV199" s="42">
        <f t="shared" si="414"/>
        <v>3.0467</v>
      </c>
      <c r="BW199" s="11">
        <v>0.9</v>
      </c>
      <c r="BX199" s="9">
        <v>0.5</v>
      </c>
      <c r="BY199" s="43">
        <f t="shared" si="415"/>
        <v>5143.34632032</v>
      </c>
      <c r="CH199" s="11">
        <v>2171</v>
      </c>
      <c r="CI199" s="12">
        <v>1.728</v>
      </c>
      <c r="CJ199" s="11">
        <v>1</v>
      </c>
      <c r="CK199" s="11">
        <v>0</v>
      </c>
      <c r="CL199" s="13">
        <f t="shared" si="416"/>
        <v>3751.488</v>
      </c>
      <c r="CM199" s="11">
        <v>1</v>
      </c>
      <c r="CN199" s="11">
        <v>0.97</v>
      </c>
      <c r="CO199" s="11">
        <v>2.11</v>
      </c>
      <c r="CP199" s="42">
        <f t="shared" si="417"/>
        <v>3.0467</v>
      </c>
      <c r="CQ199" s="11">
        <v>0.9</v>
      </c>
      <c r="CR199" s="9">
        <v>0.5</v>
      </c>
      <c r="CS199" s="43">
        <f t="shared" si="418"/>
        <v>5143.34632032</v>
      </c>
      <c r="DB199" s="11">
        <v>2171</v>
      </c>
      <c r="DC199" s="12">
        <v>1.728</v>
      </c>
      <c r="DD199" s="11">
        <v>1</v>
      </c>
      <c r="DE199" s="11">
        <v>0</v>
      </c>
      <c r="DF199" s="13">
        <f t="shared" si="419"/>
        <v>3751.488</v>
      </c>
      <c r="DG199" s="11">
        <v>1</v>
      </c>
      <c r="DH199" s="11">
        <v>0.97</v>
      </c>
      <c r="DI199" s="11">
        <v>2.11</v>
      </c>
      <c r="DJ199" s="42">
        <f t="shared" si="420"/>
        <v>3.0467</v>
      </c>
      <c r="DK199" s="11">
        <v>0.9</v>
      </c>
      <c r="DL199" s="9">
        <v>0.5</v>
      </c>
      <c r="DM199" s="43">
        <f t="shared" si="421"/>
        <v>5143.34632032</v>
      </c>
      <c r="DV199" s="11">
        <v>2171</v>
      </c>
      <c r="DW199" s="12">
        <v>1.728</v>
      </c>
      <c r="DX199" s="11">
        <v>1</v>
      </c>
      <c r="DY199" s="11">
        <v>0</v>
      </c>
      <c r="DZ199" s="13">
        <f t="shared" si="422"/>
        <v>3751.488</v>
      </c>
      <c r="EA199" s="11">
        <v>1</v>
      </c>
      <c r="EB199" s="11">
        <v>0.97</v>
      </c>
      <c r="EC199" s="11">
        <v>2.11</v>
      </c>
      <c r="ED199" s="42">
        <f t="shared" si="423"/>
        <v>3.0467</v>
      </c>
      <c r="EE199" s="11">
        <v>0.9</v>
      </c>
      <c r="EF199" s="9">
        <v>0.5</v>
      </c>
      <c r="EG199" s="43">
        <f t="shared" si="424"/>
        <v>5143.34632032</v>
      </c>
    </row>
    <row r="200" s="1" customFormat="1" customHeight="1" spans="6:137">
      <c r="F200" s="11">
        <v>2171</v>
      </c>
      <c r="G200" s="12">
        <v>1.728</v>
      </c>
      <c r="H200" s="11">
        <v>1</v>
      </c>
      <c r="I200" s="11">
        <v>0</v>
      </c>
      <c r="J200" s="13">
        <f t="shared" si="404"/>
        <v>3751.488</v>
      </c>
      <c r="K200" s="11">
        <v>1</v>
      </c>
      <c r="L200" s="11">
        <v>0.97</v>
      </c>
      <c r="M200" s="11">
        <v>2.11</v>
      </c>
      <c r="N200" s="42">
        <f t="shared" si="405"/>
        <v>3.0467</v>
      </c>
      <c r="O200" s="11">
        <v>0.9</v>
      </c>
      <c r="P200" s="9">
        <v>0.5</v>
      </c>
      <c r="Q200" s="43">
        <f t="shared" si="406"/>
        <v>5143.34632032</v>
      </c>
      <c r="Z200" s="11">
        <v>2171</v>
      </c>
      <c r="AA200" s="12">
        <v>1.728</v>
      </c>
      <c r="AB200" s="11">
        <v>1</v>
      </c>
      <c r="AC200" s="11">
        <v>0</v>
      </c>
      <c r="AD200" s="13">
        <f t="shared" si="407"/>
        <v>3751.488</v>
      </c>
      <c r="AE200" s="11">
        <v>1</v>
      </c>
      <c r="AF200" s="11">
        <v>0.97</v>
      </c>
      <c r="AG200" s="11">
        <v>2.11</v>
      </c>
      <c r="AH200" s="42">
        <f t="shared" si="408"/>
        <v>3.0467</v>
      </c>
      <c r="AI200" s="11">
        <v>0.9</v>
      </c>
      <c r="AJ200" s="9">
        <v>0.5</v>
      </c>
      <c r="AK200" s="43">
        <f t="shared" si="409"/>
        <v>5143.34632032</v>
      </c>
      <c r="AT200" s="11">
        <v>2171</v>
      </c>
      <c r="AU200" s="12">
        <v>1.728</v>
      </c>
      <c r="AV200" s="11">
        <v>1</v>
      </c>
      <c r="AW200" s="11">
        <v>0</v>
      </c>
      <c r="AX200" s="13">
        <f t="shared" si="410"/>
        <v>3751.488</v>
      </c>
      <c r="AY200" s="11">
        <v>1</v>
      </c>
      <c r="AZ200" s="11">
        <v>0.97</v>
      </c>
      <c r="BA200" s="11">
        <v>2.11</v>
      </c>
      <c r="BB200" s="42">
        <f t="shared" si="411"/>
        <v>3.0467</v>
      </c>
      <c r="BC200" s="11">
        <v>0.9</v>
      </c>
      <c r="BD200" s="9">
        <v>0.5</v>
      </c>
      <c r="BE200" s="43">
        <f t="shared" si="412"/>
        <v>5143.34632032</v>
      </c>
      <c r="BN200" s="11">
        <v>2171</v>
      </c>
      <c r="BO200" s="12">
        <v>1.728</v>
      </c>
      <c r="BP200" s="11">
        <v>1</v>
      </c>
      <c r="BQ200" s="11">
        <v>0</v>
      </c>
      <c r="BR200" s="13">
        <f t="shared" si="413"/>
        <v>3751.488</v>
      </c>
      <c r="BS200" s="11">
        <v>1</v>
      </c>
      <c r="BT200" s="11">
        <v>0.97</v>
      </c>
      <c r="BU200" s="11">
        <v>2.11</v>
      </c>
      <c r="BV200" s="42">
        <f t="shared" si="414"/>
        <v>3.0467</v>
      </c>
      <c r="BW200" s="11">
        <v>0.9</v>
      </c>
      <c r="BX200" s="9">
        <v>0.5</v>
      </c>
      <c r="BY200" s="43">
        <f t="shared" si="415"/>
        <v>5143.34632032</v>
      </c>
      <c r="CH200" s="11">
        <v>2171</v>
      </c>
      <c r="CI200" s="12">
        <v>1.728</v>
      </c>
      <c r="CJ200" s="11">
        <v>1</v>
      </c>
      <c r="CK200" s="11">
        <v>0</v>
      </c>
      <c r="CL200" s="13">
        <f t="shared" si="416"/>
        <v>3751.488</v>
      </c>
      <c r="CM200" s="11">
        <v>1</v>
      </c>
      <c r="CN200" s="11">
        <v>0.97</v>
      </c>
      <c r="CO200" s="11">
        <v>2.11</v>
      </c>
      <c r="CP200" s="42">
        <f t="shared" si="417"/>
        <v>3.0467</v>
      </c>
      <c r="CQ200" s="11">
        <v>0.9</v>
      </c>
      <c r="CR200" s="9">
        <v>0.5</v>
      </c>
      <c r="CS200" s="43">
        <f t="shared" si="418"/>
        <v>5143.34632032</v>
      </c>
      <c r="DB200" s="11">
        <v>2171</v>
      </c>
      <c r="DC200" s="12">
        <v>1.728</v>
      </c>
      <c r="DD200" s="11">
        <v>1</v>
      </c>
      <c r="DE200" s="11">
        <v>0</v>
      </c>
      <c r="DF200" s="13">
        <f t="shared" si="419"/>
        <v>3751.488</v>
      </c>
      <c r="DG200" s="11">
        <v>1</v>
      </c>
      <c r="DH200" s="11">
        <v>0.97</v>
      </c>
      <c r="DI200" s="11">
        <v>2.11</v>
      </c>
      <c r="DJ200" s="42">
        <f t="shared" si="420"/>
        <v>3.0467</v>
      </c>
      <c r="DK200" s="11">
        <v>0.9</v>
      </c>
      <c r="DL200" s="9">
        <v>0.5</v>
      </c>
      <c r="DM200" s="43">
        <f t="shared" si="421"/>
        <v>5143.34632032</v>
      </c>
      <c r="DV200" s="11">
        <v>2171</v>
      </c>
      <c r="DW200" s="12">
        <v>1.728</v>
      </c>
      <c r="DX200" s="11">
        <v>1</v>
      </c>
      <c r="DY200" s="11">
        <v>0</v>
      </c>
      <c r="DZ200" s="13">
        <f t="shared" si="422"/>
        <v>3751.488</v>
      </c>
      <c r="EA200" s="11">
        <v>1</v>
      </c>
      <c r="EB200" s="11">
        <v>0.97</v>
      </c>
      <c r="EC200" s="11">
        <v>2.11</v>
      </c>
      <c r="ED200" s="42">
        <f t="shared" si="423"/>
        <v>3.0467</v>
      </c>
      <c r="EE200" s="11">
        <v>0.9</v>
      </c>
      <c r="EF200" s="9">
        <v>0.5</v>
      </c>
      <c r="EG200" s="43">
        <f t="shared" si="424"/>
        <v>5143.34632032</v>
      </c>
    </row>
    <row r="201" s="1" customFormat="1" customHeight="1" spans="6:137">
      <c r="F201" s="11">
        <v>2171</v>
      </c>
      <c r="G201" s="12">
        <v>1.55</v>
      </c>
      <c r="H201" s="11">
        <v>1</v>
      </c>
      <c r="I201" s="11">
        <v>0</v>
      </c>
      <c r="J201" s="13">
        <f t="shared" si="404"/>
        <v>3365.05</v>
      </c>
      <c r="K201" s="11">
        <v>1</v>
      </c>
      <c r="L201" s="11">
        <v>0.97</v>
      </c>
      <c r="M201" s="11">
        <v>2.11</v>
      </c>
      <c r="N201" s="42">
        <f t="shared" si="405"/>
        <v>3.0467</v>
      </c>
      <c r="O201" s="11">
        <v>0.9</v>
      </c>
      <c r="P201" s="9">
        <v>0.5</v>
      </c>
      <c r="Q201" s="43">
        <f t="shared" si="406"/>
        <v>4613.53402575</v>
      </c>
      <c r="Z201" s="11">
        <v>2171</v>
      </c>
      <c r="AA201" s="12">
        <v>1.55</v>
      </c>
      <c r="AB201" s="11">
        <v>1</v>
      </c>
      <c r="AC201" s="11">
        <v>0</v>
      </c>
      <c r="AD201" s="13">
        <f t="shared" si="407"/>
        <v>3365.05</v>
      </c>
      <c r="AE201" s="11">
        <v>1</v>
      </c>
      <c r="AF201" s="11">
        <v>0.97</v>
      </c>
      <c r="AG201" s="11">
        <v>2.11</v>
      </c>
      <c r="AH201" s="42">
        <f t="shared" si="408"/>
        <v>3.0467</v>
      </c>
      <c r="AI201" s="11">
        <v>0.9</v>
      </c>
      <c r="AJ201" s="9">
        <v>0.5</v>
      </c>
      <c r="AK201" s="43">
        <f t="shared" si="409"/>
        <v>4613.53402575</v>
      </c>
      <c r="AT201" s="11">
        <v>2171</v>
      </c>
      <c r="AU201" s="12">
        <v>1.55</v>
      </c>
      <c r="AV201" s="11">
        <v>1</v>
      </c>
      <c r="AW201" s="11">
        <v>0</v>
      </c>
      <c r="AX201" s="13">
        <f t="shared" si="410"/>
        <v>3365.05</v>
      </c>
      <c r="AY201" s="11">
        <v>1</v>
      </c>
      <c r="AZ201" s="11">
        <v>0.97</v>
      </c>
      <c r="BA201" s="11">
        <v>2.11</v>
      </c>
      <c r="BB201" s="42">
        <f t="shared" si="411"/>
        <v>3.0467</v>
      </c>
      <c r="BC201" s="11">
        <v>0.9</v>
      </c>
      <c r="BD201" s="9">
        <v>0.5</v>
      </c>
      <c r="BE201" s="43">
        <f t="shared" si="412"/>
        <v>4613.53402575</v>
      </c>
      <c r="BN201" s="11">
        <v>2171</v>
      </c>
      <c r="BO201" s="12">
        <v>1.55</v>
      </c>
      <c r="BP201" s="11">
        <v>1</v>
      </c>
      <c r="BQ201" s="11">
        <v>0</v>
      </c>
      <c r="BR201" s="13">
        <f t="shared" si="413"/>
        <v>3365.05</v>
      </c>
      <c r="BS201" s="11">
        <v>1</v>
      </c>
      <c r="BT201" s="11">
        <v>0.97</v>
      </c>
      <c r="BU201" s="11">
        <v>2.11</v>
      </c>
      <c r="BV201" s="42">
        <f t="shared" si="414"/>
        <v>3.0467</v>
      </c>
      <c r="BW201" s="11">
        <v>0.9</v>
      </c>
      <c r="BX201" s="9">
        <v>0.5</v>
      </c>
      <c r="BY201" s="43">
        <f t="shared" si="415"/>
        <v>4613.53402575</v>
      </c>
      <c r="CH201" s="11">
        <v>2171</v>
      </c>
      <c r="CI201" s="12">
        <v>1.55</v>
      </c>
      <c r="CJ201" s="11">
        <v>1</v>
      </c>
      <c r="CK201" s="11">
        <v>0</v>
      </c>
      <c r="CL201" s="13">
        <f t="shared" si="416"/>
        <v>3365.05</v>
      </c>
      <c r="CM201" s="11">
        <v>1</v>
      </c>
      <c r="CN201" s="11">
        <v>0.97</v>
      </c>
      <c r="CO201" s="11">
        <v>2.11</v>
      </c>
      <c r="CP201" s="42">
        <f t="shared" si="417"/>
        <v>3.0467</v>
      </c>
      <c r="CQ201" s="11">
        <v>0.9</v>
      </c>
      <c r="CR201" s="9">
        <v>0.5</v>
      </c>
      <c r="CS201" s="43">
        <f t="shared" si="418"/>
        <v>4613.53402575</v>
      </c>
      <c r="DB201" s="11">
        <v>2171</v>
      </c>
      <c r="DC201" s="12">
        <v>1.55</v>
      </c>
      <c r="DD201" s="11">
        <v>1</v>
      </c>
      <c r="DE201" s="11">
        <v>0</v>
      </c>
      <c r="DF201" s="13">
        <f t="shared" si="419"/>
        <v>3365.05</v>
      </c>
      <c r="DG201" s="11">
        <v>1</v>
      </c>
      <c r="DH201" s="11">
        <v>0.97</v>
      </c>
      <c r="DI201" s="11">
        <v>2.11</v>
      </c>
      <c r="DJ201" s="42">
        <f t="shared" si="420"/>
        <v>3.0467</v>
      </c>
      <c r="DK201" s="11">
        <v>0.9</v>
      </c>
      <c r="DL201" s="9">
        <v>0.5</v>
      </c>
      <c r="DM201" s="43">
        <f t="shared" si="421"/>
        <v>4613.53402575</v>
      </c>
      <c r="DV201" s="11">
        <v>2171</v>
      </c>
      <c r="DW201" s="12">
        <v>1.55</v>
      </c>
      <c r="DX201" s="11">
        <v>1</v>
      </c>
      <c r="DY201" s="11">
        <v>0</v>
      </c>
      <c r="DZ201" s="13">
        <f t="shared" si="422"/>
        <v>3365.05</v>
      </c>
      <c r="EA201" s="11">
        <v>1</v>
      </c>
      <c r="EB201" s="11">
        <v>0.97</v>
      </c>
      <c r="EC201" s="11">
        <v>2.11</v>
      </c>
      <c r="ED201" s="42">
        <f t="shared" si="423"/>
        <v>3.0467</v>
      </c>
      <c r="EE201" s="11">
        <v>0.9</v>
      </c>
      <c r="EF201" s="9">
        <v>0.5</v>
      </c>
      <c r="EG201" s="43">
        <f t="shared" si="424"/>
        <v>4613.53402575</v>
      </c>
    </row>
    <row r="202" s="1" customFormat="1" customHeight="1" spans="6:137">
      <c r="F202" s="11">
        <v>2171</v>
      </c>
      <c r="G202" s="12">
        <v>12.18</v>
      </c>
      <c r="H202" s="11">
        <v>1</v>
      </c>
      <c r="I202" s="11">
        <v>0</v>
      </c>
      <c r="J202" s="13">
        <f t="shared" si="404"/>
        <v>26442.78</v>
      </c>
      <c r="K202" s="11">
        <v>1</v>
      </c>
      <c r="L202" s="11">
        <v>0.97</v>
      </c>
      <c r="M202" s="11">
        <v>2.11</v>
      </c>
      <c r="N202" s="42">
        <f t="shared" si="405"/>
        <v>3.0467</v>
      </c>
      <c r="O202" s="11">
        <v>0.9</v>
      </c>
      <c r="P202" s="9">
        <v>0.5</v>
      </c>
      <c r="Q202" s="43">
        <f t="shared" si="406"/>
        <v>36253.4480217</v>
      </c>
      <c r="Z202" s="11">
        <v>2171</v>
      </c>
      <c r="AA202" s="12">
        <v>12.18</v>
      </c>
      <c r="AB202" s="11">
        <v>1</v>
      </c>
      <c r="AC202" s="11">
        <v>0</v>
      </c>
      <c r="AD202" s="13">
        <f t="shared" si="407"/>
        <v>26442.78</v>
      </c>
      <c r="AE202" s="11">
        <v>1</v>
      </c>
      <c r="AF202" s="11">
        <v>0.97</v>
      </c>
      <c r="AG202" s="11">
        <v>2.11</v>
      </c>
      <c r="AH202" s="42">
        <f t="shared" si="408"/>
        <v>3.0467</v>
      </c>
      <c r="AI202" s="11">
        <v>0.9</v>
      </c>
      <c r="AJ202" s="9">
        <v>0.5</v>
      </c>
      <c r="AK202" s="43">
        <f t="shared" si="409"/>
        <v>36253.4480217</v>
      </c>
      <c r="AT202" s="11">
        <v>2171</v>
      </c>
      <c r="AU202" s="12">
        <v>12.18</v>
      </c>
      <c r="AV202" s="11">
        <v>1</v>
      </c>
      <c r="AW202" s="11">
        <v>0</v>
      </c>
      <c r="AX202" s="13">
        <f t="shared" si="410"/>
        <v>26442.78</v>
      </c>
      <c r="AY202" s="11">
        <v>1</v>
      </c>
      <c r="AZ202" s="11">
        <v>0.97</v>
      </c>
      <c r="BA202" s="11">
        <v>2.11</v>
      </c>
      <c r="BB202" s="42">
        <f t="shared" si="411"/>
        <v>3.0467</v>
      </c>
      <c r="BC202" s="11">
        <v>0.9</v>
      </c>
      <c r="BD202" s="9">
        <v>0.5</v>
      </c>
      <c r="BE202" s="43">
        <f t="shared" si="412"/>
        <v>36253.4480217</v>
      </c>
      <c r="BN202" s="11">
        <v>2171</v>
      </c>
      <c r="BO202" s="12">
        <v>12.18</v>
      </c>
      <c r="BP202" s="11">
        <v>1</v>
      </c>
      <c r="BQ202" s="11">
        <v>0</v>
      </c>
      <c r="BR202" s="13">
        <f t="shared" si="413"/>
        <v>26442.78</v>
      </c>
      <c r="BS202" s="11">
        <v>1</v>
      </c>
      <c r="BT202" s="11">
        <v>0.97</v>
      </c>
      <c r="BU202" s="11">
        <v>2.11</v>
      </c>
      <c r="BV202" s="42">
        <f t="shared" si="414"/>
        <v>3.0467</v>
      </c>
      <c r="BW202" s="11">
        <v>0.9</v>
      </c>
      <c r="BX202" s="9">
        <v>0.5</v>
      </c>
      <c r="BY202" s="43">
        <f t="shared" si="415"/>
        <v>36253.4480217</v>
      </c>
      <c r="CH202" s="11">
        <v>2171</v>
      </c>
      <c r="CI202" s="12">
        <v>12.18</v>
      </c>
      <c r="CJ202" s="11">
        <v>1</v>
      </c>
      <c r="CK202" s="11">
        <v>0</v>
      </c>
      <c r="CL202" s="13">
        <f t="shared" si="416"/>
        <v>26442.78</v>
      </c>
      <c r="CM202" s="11">
        <v>1</v>
      </c>
      <c r="CN202" s="11">
        <v>0.97</v>
      </c>
      <c r="CO202" s="11">
        <v>2.11</v>
      </c>
      <c r="CP202" s="42">
        <f t="shared" si="417"/>
        <v>3.0467</v>
      </c>
      <c r="CQ202" s="11">
        <v>0.9</v>
      </c>
      <c r="CR202" s="9">
        <v>0.5</v>
      </c>
      <c r="CS202" s="43">
        <f t="shared" si="418"/>
        <v>36253.4480217</v>
      </c>
      <c r="DB202" s="11">
        <v>2171</v>
      </c>
      <c r="DC202" s="12">
        <v>12.18</v>
      </c>
      <c r="DD202" s="11">
        <v>1</v>
      </c>
      <c r="DE202" s="11">
        <v>0</v>
      </c>
      <c r="DF202" s="13">
        <f t="shared" si="419"/>
        <v>26442.78</v>
      </c>
      <c r="DG202" s="11">
        <v>1</v>
      </c>
      <c r="DH202" s="11">
        <v>0.97</v>
      </c>
      <c r="DI202" s="11">
        <v>2.11</v>
      </c>
      <c r="DJ202" s="42">
        <f t="shared" si="420"/>
        <v>3.0467</v>
      </c>
      <c r="DK202" s="11">
        <v>0.9</v>
      </c>
      <c r="DL202" s="9">
        <v>0.5</v>
      </c>
      <c r="DM202" s="43">
        <f t="shared" si="421"/>
        <v>36253.4480217</v>
      </c>
      <c r="DV202" s="11">
        <v>2171</v>
      </c>
      <c r="DW202" s="12">
        <v>12.18</v>
      </c>
      <c r="DX202" s="11">
        <v>1</v>
      </c>
      <c r="DY202" s="11">
        <v>0</v>
      </c>
      <c r="DZ202" s="13">
        <f t="shared" si="422"/>
        <v>26442.78</v>
      </c>
      <c r="EA202" s="11">
        <v>1</v>
      </c>
      <c r="EB202" s="11">
        <v>0.97</v>
      </c>
      <c r="EC202" s="11">
        <v>2.11</v>
      </c>
      <c r="ED202" s="42">
        <f t="shared" si="423"/>
        <v>3.0467</v>
      </c>
      <c r="EE202" s="11">
        <v>0.9</v>
      </c>
      <c r="EF202" s="9">
        <v>0.5</v>
      </c>
      <c r="EG202" s="43">
        <f t="shared" si="424"/>
        <v>36253.4480217</v>
      </c>
    </row>
    <row r="203" s="1" customFormat="1" customHeight="1" spans="6:137">
      <c r="F203" s="44" t="s">
        <v>31</v>
      </c>
      <c r="G203" s="45"/>
      <c r="H203" s="45"/>
      <c r="I203" s="45"/>
      <c r="J203" s="45"/>
      <c r="K203" s="45"/>
      <c r="L203" s="45"/>
      <c r="M203" s="46">
        <f>SUM(Q192:Q202)</f>
        <v>94300.63548633</v>
      </c>
      <c r="N203" s="46"/>
      <c r="O203" s="46"/>
      <c r="P203" s="46"/>
      <c r="Q203" s="46"/>
      <c r="R203" s="1"/>
      <c r="S203" s="1"/>
      <c r="T203" s="1"/>
      <c r="U203" s="1"/>
      <c r="V203" s="1"/>
      <c r="W203" s="1"/>
      <c r="X203" s="1"/>
      <c r="Y203" s="1"/>
      <c r="Z203" s="44" t="s">
        <v>31</v>
      </c>
      <c r="AA203" s="45"/>
      <c r="AB203" s="45"/>
      <c r="AC203" s="45"/>
      <c r="AD203" s="45"/>
      <c r="AE203" s="45"/>
      <c r="AF203" s="45"/>
      <c r="AG203" s="46">
        <f>SUM(AK192:AK202)</f>
        <v>94300.63548633</v>
      </c>
      <c r="AH203" s="46"/>
      <c r="AI203" s="46"/>
      <c r="AJ203" s="46"/>
      <c r="AK203" s="46"/>
      <c r="AL203" s="1"/>
      <c r="AM203" s="1"/>
      <c r="AN203" s="1"/>
      <c r="AO203" s="1"/>
      <c r="AP203" s="1"/>
      <c r="AQ203" s="1"/>
      <c r="AR203" s="1"/>
      <c r="AS203" s="1"/>
      <c r="AT203" s="44" t="s">
        <v>31</v>
      </c>
      <c r="AU203" s="45"/>
      <c r="AV203" s="45"/>
      <c r="AW203" s="45"/>
      <c r="AX203" s="45"/>
      <c r="AY203" s="45"/>
      <c r="AZ203" s="45"/>
      <c r="BA203" s="46">
        <f>SUM(BE192:BE202)</f>
        <v>94300.63548633</v>
      </c>
      <c r="BB203" s="46"/>
      <c r="BC203" s="46"/>
      <c r="BD203" s="46"/>
      <c r="BE203" s="46"/>
      <c r="BF203" s="1"/>
      <c r="BG203" s="1"/>
      <c r="BH203" s="1"/>
      <c r="BI203" s="1"/>
      <c r="BJ203" s="1"/>
      <c r="BK203" s="1"/>
      <c r="BL203" s="1"/>
      <c r="BM203" s="1"/>
      <c r="BN203" s="44" t="s">
        <v>31</v>
      </c>
      <c r="BO203" s="45"/>
      <c r="BP203" s="45"/>
      <c r="BQ203" s="45"/>
      <c r="BR203" s="45"/>
      <c r="BS203" s="45"/>
      <c r="BT203" s="45"/>
      <c r="BU203" s="46">
        <f>SUM(BY192:BY202)</f>
        <v>94300.63548633</v>
      </c>
      <c r="BV203" s="46"/>
      <c r="BW203" s="46"/>
      <c r="BX203" s="46"/>
      <c r="BY203" s="46"/>
      <c r="BZ203" s="1"/>
      <c r="CA203" s="1"/>
      <c r="CB203" s="1"/>
      <c r="CC203" s="1"/>
      <c r="CD203" s="1"/>
      <c r="CE203" s="1"/>
      <c r="CF203" s="1"/>
      <c r="CG203" s="1"/>
      <c r="CH203" s="44" t="s">
        <v>31</v>
      </c>
      <c r="CI203" s="45"/>
      <c r="CJ203" s="45"/>
      <c r="CK203" s="45"/>
      <c r="CL203" s="45"/>
      <c r="CM203" s="45"/>
      <c r="CN203" s="45"/>
      <c r="CO203" s="46">
        <f>SUM(CS192:CS202)</f>
        <v>94300.63548633</v>
      </c>
      <c r="CP203" s="46"/>
      <c r="CQ203" s="46"/>
      <c r="CR203" s="46"/>
      <c r="CS203" s="46"/>
      <c r="CT203" s="1"/>
      <c r="CU203" s="1"/>
      <c r="CV203" s="1"/>
      <c r="CW203" s="1"/>
      <c r="CX203" s="1"/>
      <c r="CY203" s="1"/>
      <c r="CZ203" s="1"/>
      <c r="DA203" s="1"/>
      <c r="DB203" s="44" t="s">
        <v>31</v>
      </c>
      <c r="DC203" s="45"/>
      <c r="DD203" s="45"/>
      <c r="DE203" s="45"/>
      <c r="DF203" s="45"/>
      <c r="DG203" s="45"/>
      <c r="DH203" s="45"/>
      <c r="DI203" s="46">
        <f>SUM(DM192:DM202)</f>
        <v>94300.63548633</v>
      </c>
      <c r="DJ203" s="46"/>
      <c r="DK203" s="46"/>
      <c r="DL203" s="46"/>
      <c r="DM203" s="46"/>
      <c r="DN203" s="1"/>
      <c r="DO203" s="1"/>
      <c r="DP203" s="1"/>
      <c r="DQ203" s="1"/>
      <c r="DR203" s="1"/>
      <c r="DS203" s="1"/>
      <c r="DT203" s="1"/>
      <c r="DU203" s="1"/>
      <c r="DV203" s="44" t="s">
        <v>31</v>
      </c>
      <c r="DW203" s="45"/>
      <c r="DX203" s="45"/>
      <c r="DY203" s="45"/>
      <c r="DZ203" s="45"/>
      <c r="EA203" s="45"/>
      <c r="EB203" s="45"/>
      <c r="EC203" s="46">
        <f>SUM(EG192:EG202)</f>
        <v>94300.63548633</v>
      </c>
      <c r="ED203" s="46"/>
      <c r="EE203" s="46"/>
      <c r="EF203" s="46"/>
      <c r="EG203" s="46"/>
    </row>
    <row r="204" s="1" customFormat="1" customHeight="1" spans="6:137">
      <c r="F204" s="45"/>
      <c r="G204" s="45"/>
      <c r="H204" s="45"/>
      <c r="I204" s="45"/>
      <c r="J204" s="45"/>
      <c r="K204" s="45"/>
      <c r="L204" s="45"/>
      <c r="M204" s="46"/>
      <c r="N204" s="46"/>
      <c r="O204" s="46"/>
      <c r="P204" s="46"/>
      <c r="Q204" s="46"/>
      <c r="R204" s="1"/>
      <c r="S204" s="1"/>
      <c r="T204" s="1"/>
      <c r="U204" s="1"/>
      <c r="V204" s="1"/>
      <c r="W204" s="1"/>
      <c r="X204" s="1"/>
      <c r="Y204" s="1"/>
      <c r="Z204" s="45"/>
      <c r="AA204" s="45"/>
      <c r="AB204" s="45"/>
      <c r="AC204" s="45"/>
      <c r="AD204" s="45"/>
      <c r="AE204" s="45"/>
      <c r="AF204" s="45"/>
      <c r="AG204" s="46"/>
      <c r="AH204" s="46"/>
      <c r="AI204" s="46"/>
      <c r="AJ204" s="46"/>
      <c r="AK204" s="46"/>
      <c r="AL204" s="1"/>
      <c r="AM204" s="1"/>
      <c r="AN204" s="1"/>
      <c r="AO204" s="1"/>
      <c r="AP204" s="1"/>
      <c r="AQ204" s="1"/>
      <c r="AR204" s="1"/>
      <c r="AS204" s="1"/>
      <c r="AT204" s="45"/>
      <c r="AU204" s="45"/>
      <c r="AV204" s="45"/>
      <c r="AW204" s="45"/>
      <c r="AX204" s="45"/>
      <c r="AY204" s="45"/>
      <c r="AZ204" s="45"/>
      <c r="BA204" s="46"/>
      <c r="BB204" s="46"/>
      <c r="BC204" s="46"/>
      <c r="BD204" s="46"/>
      <c r="BE204" s="46"/>
      <c r="BF204" s="1"/>
      <c r="BG204" s="1"/>
      <c r="BH204" s="1"/>
      <c r="BI204" s="1"/>
      <c r="BJ204" s="1"/>
      <c r="BK204" s="1"/>
      <c r="BL204" s="1"/>
      <c r="BM204" s="1"/>
      <c r="BN204" s="45"/>
      <c r="BO204" s="45"/>
      <c r="BP204" s="45"/>
      <c r="BQ204" s="45"/>
      <c r="BR204" s="45"/>
      <c r="BS204" s="45"/>
      <c r="BT204" s="45"/>
      <c r="BU204" s="46"/>
      <c r="BV204" s="46"/>
      <c r="BW204" s="46"/>
      <c r="BX204" s="46"/>
      <c r="BY204" s="46"/>
      <c r="BZ204" s="1"/>
      <c r="CA204" s="1"/>
      <c r="CB204" s="1"/>
      <c r="CC204" s="1"/>
      <c r="CD204" s="1"/>
      <c r="CE204" s="1"/>
      <c r="CF204" s="1"/>
      <c r="CG204" s="1"/>
      <c r="CH204" s="45"/>
      <c r="CI204" s="45"/>
      <c r="CJ204" s="45"/>
      <c r="CK204" s="45"/>
      <c r="CL204" s="45"/>
      <c r="CM204" s="45"/>
      <c r="CN204" s="45"/>
      <c r="CO204" s="46"/>
      <c r="CP204" s="46"/>
      <c r="CQ204" s="46"/>
      <c r="CR204" s="46"/>
      <c r="CS204" s="46"/>
      <c r="CT204" s="1"/>
      <c r="CU204" s="1"/>
      <c r="CV204" s="1"/>
      <c r="CW204" s="1"/>
      <c r="CX204" s="1"/>
      <c r="CY204" s="1"/>
      <c r="CZ204" s="1"/>
      <c r="DA204" s="1"/>
      <c r="DB204" s="45"/>
      <c r="DC204" s="45"/>
      <c r="DD204" s="45"/>
      <c r="DE204" s="45"/>
      <c r="DF204" s="45"/>
      <c r="DG204" s="45"/>
      <c r="DH204" s="45"/>
      <c r="DI204" s="46"/>
      <c r="DJ204" s="46"/>
      <c r="DK204" s="46"/>
      <c r="DL204" s="46"/>
      <c r="DM204" s="46"/>
      <c r="DN204" s="1"/>
      <c r="DO204" s="1"/>
      <c r="DP204" s="1"/>
      <c r="DQ204" s="1"/>
      <c r="DR204" s="1"/>
      <c r="DS204" s="1"/>
      <c r="DT204" s="1"/>
      <c r="DU204" s="1"/>
      <c r="DV204" s="45"/>
      <c r="DW204" s="45"/>
      <c r="DX204" s="45"/>
      <c r="DY204" s="45"/>
      <c r="DZ204" s="45"/>
      <c r="EA204" s="45"/>
      <c r="EB204" s="45"/>
      <c r="EC204" s="46"/>
      <c r="ED204" s="46"/>
      <c r="EE204" s="46"/>
      <c r="EF204" s="46"/>
      <c r="EG204" s="46"/>
    </row>
    <row r="205" s="1" customFormat="1" customHeight="1" spans="6:137">
      <c r="F205" s="45"/>
      <c r="G205" s="45"/>
      <c r="H205" s="45"/>
      <c r="I205" s="45"/>
      <c r="J205" s="45"/>
      <c r="K205" s="45"/>
      <c r="L205" s="45"/>
      <c r="M205" s="46"/>
      <c r="N205" s="46"/>
      <c r="O205" s="46"/>
      <c r="P205" s="46"/>
      <c r="Q205" s="46"/>
      <c r="R205" s="1"/>
      <c r="S205" s="1"/>
      <c r="T205" s="1"/>
      <c r="U205" s="1"/>
      <c r="V205" s="1"/>
      <c r="W205" s="1"/>
      <c r="X205" s="1"/>
      <c r="Y205" s="1"/>
      <c r="Z205" s="45"/>
      <c r="AA205" s="45"/>
      <c r="AB205" s="45"/>
      <c r="AC205" s="45"/>
      <c r="AD205" s="45"/>
      <c r="AE205" s="45"/>
      <c r="AF205" s="45"/>
      <c r="AG205" s="46"/>
      <c r="AH205" s="46"/>
      <c r="AI205" s="46"/>
      <c r="AJ205" s="46"/>
      <c r="AK205" s="46"/>
      <c r="AL205" s="1"/>
      <c r="AM205" s="1"/>
      <c r="AN205" s="1"/>
      <c r="AO205" s="1"/>
      <c r="AP205" s="1"/>
      <c r="AQ205" s="1"/>
      <c r="AR205" s="1"/>
      <c r="AS205" s="1"/>
      <c r="AT205" s="45"/>
      <c r="AU205" s="45"/>
      <c r="AV205" s="45"/>
      <c r="AW205" s="45"/>
      <c r="AX205" s="45"/>
      <c r="AY205" s="45"/>
      <c r="AZ205" s="45"/>
      <c r="BA205" s="46"/>
      <c r="BB205" s="46"/>
      <c r="BC205" s="46"/>
      <c r="BD205" s="46"/>
      <c r="BE205" s="46"/>
      <c r="BF205" s="1"/>
      <c r="BG205" s="1"/>
      <c r="BH205" s="1"/>
      <c r="BI205" s="1"/>
      <c r="BJ205" s="1"/>
      <c r="BK205" s="1"/>
      <c r="BL205" s="1"/>
      <c r="BM205" s="1"/>
      <c r="BN205" s="45"/>
      <c r="BO205" s="45"/>
      <c r="BP205" s="45"/>
      <c r="BQ205" s="45"/>
      <c r="BR205" s="45"/>
      <c r="BS205" s="45"/>
      <c r="BT205" s="45"/>
      <c r="BU205" s="46"/>
      <c r="BV205" s="46"/>
      <c r="BW205" s="46"/>
      <c r="BX205" s="46"/>
      <c r="BY205" s="46"/>
      <c r="BZ205" s="1"/>
      <c r="CA205" s="1"/>
      <c r="CB205" s="1"/>
      <c r="CC205" s="1"/>
      <c r="CD205" s="1"/>
      <c r="CE205" s="1"/>
      <c r="CF205" s="1"/>
      <c r="CG205" s="1"/>
      <c r="CH205" s="45"/>
      <c r="CI205" s="45"/>
      <c r="CJ205" s="45"/>
      <c r="CK205" s="45"/>
      <c r="CL205" s="45"/>
      <c r="CM205" s="45"/>
      <c r="CN205" s="45"/>
      <c r="CO205" s="46"/>
      <c r="CP205" s="46"/>
      <c r="CQ205" s="46"/>
      <c r="CR205" s="46"/>
      <c r="CS205" s="46"/>
      <c r="CT205" s="1"/>
      <c r="CU205" s="1"/>
      <c r="CV205" s="1"/>
      <c r="CW205" s="1"/>
      <c r="CX205" s="1"/>
      <c r="CY205" s="1"/>
      <c r="CZ205" s="1"/>
      <c r="DA205" s="1"/>
      <c r="DB205" s="45"/>
      <c r="DC205" s="45"/>
      <c r="DD205" s="45"/>
      <c r="DE205" s="45"/>
      <c r="DF205" s="45"/>
      <c r="DG205" s="45"/>
      <c r="DH205" s="45"/>
      <c r="DI205" s="46"/>
      <c r="DJ205" s="46"/>
      <c r="DK205" s="46"/>
      <c r="DL205" s="46"/>
      <c r="DM205" s="46"/>
      <c r="DN205" s="1"/>
      <c r="DO205" s="1"/>
      <c r="DP205" s="1"/>
      <c r="DQ205" s="1"/>
      <c r="DR205" s="1"/>
      <c r="DS205" s="1"/>
      <c r="DT205" s="1"/>
      <c r="DU205" s="1"/>
      <c r="DV205" s="45"/>
      <c r="DW205" s="45"/>
      <c r="DX205" s="45"/>
      <c r="DY205" s="45"/>
      <c r="DZ205" s="45"/>
      <c r="EA205" s="45"/>
      <c r="EB205" s="45"/>
      <c r="EC205" s="46"/>
      <c r="ED205" s="46"/>
      <c r="EE205" s="46"/>
      <c r="EF205" s="46"/>
      <c r="EG205" s="46"/>
    </row>
    <row r="206" s="1" customFormat="1" customHeight="1" spans="6:137">
      <c r="F206" s="35" t="s">
        <v>32</v>
      </c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1"/>
      <c r="S206" s="1"/>
      <c r="T206" s="1"/>
      <c r="U206" s="1"/>
      <c r="V206" s="1"/>
      <c r="W206" s="1"/>
      <c r="X206" s="1"/>
      <c r="Y206" s="1"/>
      <c r="Z206" s="35" t="s">
        <v>32</v>
      </c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1"/>
      <c r="AM206" s="1"/>
      <c r="AN206" s="1"/>
      <c r="AO206" s="1"/>
      <c r="AP206" s="1"/>
      <c r="AQ206" s="1"/>
      <c r="AR206" s="1"/>
      <c r="AS206" s="1"/>
      <c r="AT206" s="35" t="s">
        <v>32</v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1"/>
      <c r="BG206" s="1"/>
      <c r="BH206" s="1"/>
      <c r="BI206" s="1"/>
      <c r="BJ206" s="1"/>
      <c r="BK206" s="1"/>
      <c r="BL206" s="1"/>
      <c r="BM206" s="1"/>
      <c r="BN206" s="35" t="s">
        <v>32</v>
      </c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1"/>
      <c r="CA206" s="1"/>
      <c r="CB206" s="1"/>
      <c r="CC206" s="1"/>
      <c r="CD206" s="1"/>
      <c r="CE206" s="1"/>
      <c r="CF206" s="1"/>
      <c r="CG206" s="1"/>
      <c r="CH206" s="35" t="s">
        <v>32</v>
      </c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1"/>
      <c r="CU206" s="1"/>
      <c r="CV206" s="1"/>
      <c r="CW206" s="1"/>
      <c r="CX206" s="1"/>
      <c r="CY206" s="1"/>
      <c r="CZ206" s="1"/>
      <c r="DA206" s="1"/>
      <c r="DB206" s="35" t="s">
        <v>32</v>
      </c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1"/>
      <c r="DO206" s="1"/>
      <c r="DP206" s="1"/>
      <c r="DQ206" s="1"/>
      <c r="DR206" s="1"/>
      <c r="DS206" s="1"/>
      <c r="DT206" s="1"/>
      <c r="DU206" s="1"/>
      <c r="DV206" s="35" t="s">
        <v>32</v>
      </c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</row>
    <row r="207" s="1" customFormat="1" customHeight="1" spans="6:137">
      <c r="F207" s="13" t="s">
        <v>8</v>
      </c>
      <c r="G207" s="13"/>
      <c r="H207" s="13"/>
      <c r="I207" s="13"/>
      <c r="J207" s="13"/>
      <c r="K207" s="8" t="s">
        <v>53</v>
      </c>
      <c r="L207" s="8"/>
      <c r="M207" s="8"/>
      <c r="N207" s="8"/>
      <c r="O207" s="9" t="s">
        <v>38</v>
      </c>
      <c r="P207" s="9"/>
      <c r="Q207" s="41" t="s">
        <v>13</v>
      </c>
      <c r="Z207" s="13" t="s">
        <v>8</v>
      </c>
      <c r="AA207" s="13"/>
      <c r="AB207" s="13"/>
      <c r="AC207" s="13"/>
      <c r="AD207" s="13"/>
      <c r="AE207" s="8" t="s">
        <v>53</v>
      </c>
      <c r="AF207" s="8"/>
      <c r="AG207" s="8"/>
      <c r="AH207" s="8"/>
      <c r="AI207" s="9" t="s">
        <v>38</v>
      </c>
      <c r="AJ207" s="9"/>
      <c r="AK207" s="41" t="s">
        <v>13</v>
      </c>
      <c r="AT207" s="13" t="s">
        <v>8</v>
      </c>
      <c r="AU207" s="13"/>
      <c r="AV207" s="13"/>
      <c r="AW207" s="13"/>
      <c r="AX207" s="13"/>
      <c r="AY207" s="8" t="s">
        <v>53</v>
      </c>
      <c r="AZ207" s="8"/>
      <c r="BA207" s="8"/>
      <c r="BB207" s="8"/>
      <c r="BC207" s="9" t="s">
        <v>38</v>
      </c>
      <c r="BD207" s="9"/>
      <c r="BE207" s="41" t="s">
        <v>13</v>
      </c>
      <c r="BN207" s="13" t="s">
        <v>8</v>
      </c>
      <c r="BO207" s="13"/>
      <c r="BP207" s="13"/>
      <c r="BQ207" s="13"/>
      <c r="BR207" s="13"/>
      <c r="BS207" s="8" t="s">
        <v>53</v>
      </c>
      <c r="BT207" s="8"/>
      <c r="BU207" s="8"/>
      <c r="BV207" s="8"/>
      <c r="BW207" s="9" t="s">
        <v>38</v>
      </c>
      <c r="BX207" s="9"/>
      <c r="BY207" s="41" t="s">
        <v>13</v>
      </c>
      <c r="CH207" s="13" t="s">
        <v>8</v>
      </c>
      <c r="CI207" s="13"/>
      <c r="CJ207" s="13"/>
      <c r="CK207" s="13"/>
      <c r="CL207" s="13"/>
      <c r="CM207" s="8" t="s">
        <v>53</v>
      </c>
      <c r="CN207" s="8"/>
      <c r="CO207" s="8"/>
      <c r="CP207" s="8"/>
      <c r="CQ207" s="9" t="s">
        <v>38</v>
      </c>
      <c r="CR207" s="9"/>
      <c r="CS207" s="41" t="s">
        <v>13</v>
      </c>
      <c r="DB207" s="13" t="s">
        <v>8</v>
      </c>
      <c r="DC207" s="13"/>
      <c r="DD207" s="13"/>
      <c r="DE207" s="13"/>
      <c r="DF207" s="13"/>
      <c r="DG207" s="8" t="s">
        <v>53</v>
      </c>
      <c r="DH207" s="8"/>
      <c r="DI207" s="8"/>
      <c r="DJ207" s="8"/>
      <c r="DK207" s="9" t="s">
        <v>38</v>
      </c>
      <c r="DL207" s="9"/>
      <c r="DM207" s="41" t="s">
        <v>13</v>
      </c>
      <c r="DV207" s="13" t="s">
        <v>8</v>
      </c>
      <c r="DW207" s="13"/>
      <c r="DX207" s="13"/>
      <c r="DY207" s="13"/>
      <c r="DZ207" s="13"/>
      <c r="EA207" s="8" t="s">
        <v>53</v>
      </c>
      <c r="EB207" s="8"/>
      <c r="EC207" s="8"/>
      <c r="ED207" s="8"/>
      <c r="EE207" s="9" t="s">
        <v>38</v>
      </c>
      <c r="EF207" s="9"/>
      <c r="EG207" s="41" t="s">
        <v>13</v>
      </c>
    </row>
    <row r="208" s="1" customFormat="1" customHeight="1" spans="6:137">
      <c r="F208" s="13" t="s">
        <v>54</v>
      </c>
      <c r="G208" s="13" t="s">
        <v>55</v>
      </c>
      <c r="H208" s="13" t="s">
        <v>56</v>
      </c>
      <c r="I208" s="13" t="s">
        <v>57</v>
      </c>
      <c r="J208" s="13" t="s">
        <v>8</v>
      </c>
      <c r="K208" s="8" t="s">
        <v>58</v>
      </c>
      <c r="L208" s="8" t="s">
        <v>26</v>
      </c>
      <c r="M208" s="8" t="s">
        <v>27</v>
      </c>
      <c r="N208" s="42" t="s">
        <v>28</v>
      </c>
      <c r="O208" s="9" t="s">
        <v>59</v>
      </c>
      <c r="P208" s="9" t="s">
        <v>60</v>
      </c>
      <c r="Q208" s="41"/>
      <c r="R208" s="1"/>
      <c r="S208" s="1"/>
      <c r="T208" s="1"/>
      <c r="U208" s="1"/>
      <c r="V208" s="1"/>
      <c r="W208" s="1"/>
      <c r="X208" s="1"/>
      <c r="Y208" s="1"/>
      <c r="Z208" s="13" t="s">
        <v>54</v>
      </c>
      <c r="AA208" s="13" t="s">
        <v>55</v>
      </c>
      <c r="AB208" s="13" t="s">
        <v>56</v>
      </c>
      <c r="AC208" s="13" t="s">
        <v>57</v>
      </c>
      <c r="AD208" s="13" t="s">
        <v>8</v>
      </c>
      <c r="AE208" s="8" t="s">
        <v>58</v>
      </c>
      <c r="AF208" s="8" t="s">
        <v>26</v>
      </c>
      <c r="AG208" s="8" t="s">
        <v>27</v>
      </c>
      <c r="AH208" s="42" t="s">
        <v>28</v>
      </c>
      <c r="AI208" s="9" t="s">
        <v>59</v>
      </c>
      <c r="AJ208" s="9" t="s">
        <v>60</v>
      </c>
      <c r="AK208" s="41"/>
      <c r="AL208" s="1"/>
      <c r="AM208" s="1"/>
      <c r="AN208" s="1"/>
      <c r="AO208" s="1"/>
      <c r="AP208" s="1"/>
      <c r="AQ208" s="1"/>
      <c r="AR208" s="1"/>
      <c r="AS208" s="1"/>
      <c r="AT208" s="13" t="s">
        <v>54</v>
      </c>
      <c r="AU208" s="13" t="s">
        <v>55</v>
      </c>
      <c r="AV208" s="13" t="s">
        <v>56</v>
      </c>
      <c r="AW208" s="13" t="s">
        <v>57</v>
      </c>
      <c r="AX208" s="13" t="s">
        <v>8</v>
      </c>
      <c r="AY208" s="8" t="s">
        <v>58</v>
      </c>
      <c r="AZ208" s="8" t="s">
        <v>26</v>
      </c>
      <c r="BA208" s="8" t="s">
        <v>27</v>
      </c>
      <c r="BB208" s="42" t="s">
        <v>28</v>
      </c>
      <c r="BC208" s="9" t="s">
        <v>59</v>
      </c>
      <c r="BD208" s="9" t="s">
        <v>60</v>
      </c>
      <c r="BE208" s="41"/>
      <c r="BF208" s="1"/>
      <c r="BG208" s="1"/>
      <c r="BH208" s="1"/>
      <c r="BI208" s="1"/>
      <c r="BJ208" s="1"/>
      <c r="BK208" s="1"/>
      <c r="BL208" s="1"/>
      <c r="BM208" s="1"/>
      <c r="BN208" s="13" t="s">
        <v>54</v>
      </c>
      <c r="BO208" s="13" t="s">
        <v>55</v>
      </c>
      <c r="BP208" s="13" t="s">
        <v>56</v>
      </c>
      <c r="BQ208" s="13" t="s">
        <v>57</v>
      </c>
      <c r="BR208" s="13" t="s">
        <v>8</v>
      </c>
      <c r="BS208" s="8" t="s">
        <v>58</v>
      </c>
      <c r="BT208" s="8" t="s">
        <v>26</v>
      </c>
      <c r="BU208" s="8" t="s">
        <v>27</v>
      </c>
      <c r="BV208" s="42" t="s">
        <v>28</v>
      </c>
      <c r="BW208" s="9" t="s">
        <v>59</v>
      </c>
      <c r="BX208" s="9" t="s">
        <v>60</v>
      </c>
      <c r="BY208" s="41"/>
      <c r="BZ208" s="1"/>
      <c r="CA208" s="1"/>
      <c r="CB208" s="1"/>
      <c r="CC208" s="1"/>
      <c r="CD208" s="1"/>
      <c r="CE208" s="1"/>
      <c r="CF208" s="1"/>
      <c r="CG208" s="1"/>
      <c r="CH208" s="13" t="s">
        <v>54</v>
      </c>
      <c r="CI208" s="13" t="s">
        <v>55</v>
      </c>
      <c r="CJ208" s="13" t="s">
        <v>56</v>
      </c>
      <c r="CK208" s="13" t="s">
        <v>57</v>
      </c>
      <c r="CL208" s="13" t="s">
        <v>8</v>
      </c>
      <c r="CM208" s="8" t="s">
        <v>58</v>
      </c>
      <c r="CN208" s="8" t="s">
        <v>26</v>
      </c>
      <c r="CO208" s="8" t="s">
        <v>27</v>
      </c>
      <c r="CP208" s="42" t="s">
        <v>28</v>
      </c>
      <c r="CQ208" s="9" t="s">
        <v>59</v>
      </c>
      <c r="CR208" s="9" t="s">
        <v>60</v>
      </c>
      <c r="CS208" s="41"/>
      <c r="CT208" s="1"/>
      <c r="CU208" s="1"/>
      <c r="CV208" s="1"/>
      <c r="CW208" s="1"/>
      <c r="CX208" s="1"/>
      <c r="CY208" s="1"/>
      <c r="CZ208" s="1"/>
      <c r="DA208" s="1"/>
      <c r="DB208" s="13" t="s">
        <v>54</v>
      </c>
      <c r="DC208" s="13" t="s">
        <v>55</v>
      </c>
      <c r="DD208" s="13" t="s">
        <v>56</v>
      </c>
      <c r="DE208" s="13" t="s">
        <v>57</v>
      </c>
      <c r="DF208" s="13" t="s">
        <v>8</v>
      </c>
      <c r="DG208" s="8" t="s">
        <v>58</v>
      </c>
      <c r="DH208" s="8" t="s">
        <v>26</v>
      </c>
      <c r="DI208" s="8" t="s">
        <v>27</v>
      </c>
      <c r="DJ208" s="42" t="s">
        <v>28</v>
      </c>
      <c r="DK208" s="9" t="s">
        <v>59</v>
      </c>
      <c r="DL208" s="9" t="s">
        <v>60</v>
      </c>
      <c r="DM208" s="41"/>
      <c r="DN208" s="1"/>
      <c r="DO208" s="1"/>
      <c r="DP208" s="1"/>
      <c r="DQ208" s="1"/>
      <c r="DR208" s="1"/>
      <c r="DS208" s="1"/>
      <c r="DT208" s="1"/>
      <c r="DU208" s="1"/>
      <c r="DV208" s="13" t="s">
        <v>54</v>
      </c>
      <c r="DW208" s="13" t="s">
        <v>55</v>
      </c>
      <c r="DX208" s="13" t="s">
        <v>56</v>
      </c>
      <c r="DY208" s="13" t="s">
        <v>57</v>
      </c>
      <c r="DZ208" s="13" t="s">
        <v>8</v>
      </c>
      <c r="EA208" s="8" t="s">
        <v>58</v>
      </c>
      <c r="EB208" s="8" t="s">
        <v>26</v>
      </c>
      <c r="EC208" s="8" t="s">
        <v>27</v>
      </c>
      <c r="ED208" s="42" t="s">
        <v>28</v>
      </c>
      <c r="EE208" s="9" t="s">
        <v>59</v>
      </c>
      <c r="EF208" s="9" t="s">
        <v>60</v>
      </c>
      <c r="EG208" s="41"/>
    </row>
    <row r="209" s="1" customFormat="1" customHeight="1" spans="1:139">
      <c r="F209" s="11">
        <v>35434</v>
      </c>
      <c r="G209" s="12">
        <v>0.168</v>
      </c>
      <c r="H209" s="11">
        <v>1</v>
      </c>
      <c r="I209" s="11">
        <v>0</v>
      </c>
      <c r="J209" s="13">
        <f t="shared" ref="J209:J218" si="425">F209*G209*H209+I209</f>
        <v>5952.912</v>
      </c>
      <c r="K209" s="11">
        <v>1</v>
      </c>
      <c r="L209" s="11">
        <v>0.89</v>
      </c>
      <c r="M209" s="11">
        <v>1.78</v>
      </c>
      <c r="N209" s="42">
        <f t="shared" ref="N209:N218" si="426">L209*M209+1</f>
        <v>2.5842</v>
      </c>
      <c r="O209" s="11">
        <v>0.9</v>
      </c>
      <c r="P209" s="9">
        <v>0.5</v>
      </c>
      <c r="Q209" s="43">
        <f t="shared" ref="Q209:Q218" si="427">J209*K209*N209*O209*P209</f>
        <v>6922.58183568</v>
      </c>
      <c r="Z209" s="11">
        <v>35728</v>
      </c>
      <c r="AA209" s="12">
        <v>0.168</v>
      </c>
      <c r="AB209" s="11">
        <v>1</v>
      </c>
      <c r="AC209" s="11">
        <v>0</v>
      </c>
      <c r="AD209" s="13">
        <f t="shared" ref="AD209:AD218" si="428">Z209*AA209*AB209+AC209</f>
        <v>6002.304</v>
      </c>
      <c r="AE209" s="11">
        <v>1</v>
      </c>
      <c r="AF209" s="11">
        <v>1</v>
      </c>
      <c r="AG209" s="11">
        <v>2.11</v>
      </c>
      <c r="AH209" s="42">
        <f t="shared" ref="AH209:AH218" si="429">AF209*AG209+1</f>
        <v>3.11</v>
      </c>
      <c r="AI209" s="11">
        <v>0.9</v>
      </c>
      <c r="AJ209" s="9">
        <v>0.5</v>
      </c>
      <c r="AK209" s="43">
        <f t="shared" ref="AK209:AK218" si="430">AD209*AE209*AH209*AI209*AJ209</f>
        <v>8400.224448</v>
      </c>
      <c r="AT209" s="11">
        <v>36903</v>
      </c>
      <c r="AU209" s="12">
        <v>0.168</v>
      </c>
      <c r="AV209" s="11">
        <v>1</v>
      </c>
      <c r="AW209" s="11">
        <v>0</v>
      </c>
      <c r="AX209" s="13">
        <f t="shared" ref="AX209:AX218" si="431">AT209*AU209*AV209+AW209</f>
        <v>6199.704</v>
      </c>
      <c r="AY209" s="11">
        <v>1</v>
      </c>
      <c r="AZ209" s="11">
        <v>0.93</v>
      </c>
      <c r="BA209" s="11">
        <v>1.85</v>
      </c>
      <c r="BB209" s="42">
        <f t="shared" ref="BB209:BB218" si="432">AZ209*BA209+1</f>
        <v>2.7205</v>
      </c>
      <c r="BC209" s="11">
        <v>0.9</v>
      </c>
      <c r="BD209" s="9">
        <v>0.5</v>
      </c>
      <c r="BE209" s="43">
        <f t="shared" ref="BE209:BE218" si="433">AX209*AY209*BB209*BC209*BD209</f>
        <v>7589.8326294</v>
      </c>
      <c r="BN209" s="11">
        <v>38167</v>
      </c>
      <c r="BO209" s="12">
        <v>0.168</v>
      </c>
      <c r="BP209" s="11">
        <v>1</v>
      </c>
      <c r="BQ209" s="11">
        <v>0</v>
      </c>
      <c r="BR209" s="13">
        <f t="shared" ref="BR209:BR218" si="434">BN209*BO209*BP209+BQ209</f>
        <v>6412.056</v>
      </c>
      <c r="BS209" s="11">
        <v>1</v>
      </c>
      <c r="BT209" s="11">
        <v>1</v>
      </c>
      <c r="BU209" s="11">
        <v>2.71</v>
      </c>
      <c r="BV209" s="42">
        <f t="shared" ref="BV209:BV218" si="435">BT209*BU209+1</f>
        <v>3.71</v>
      </c>
      <c r="BW209" s="11">
        <v>0.9</v>
      </c>
      <c r="BX209" s="9">
        <v>0.5</v>
      </c>
      <c r="BY209" s="43">
        <f t="shared" ref="BY209:BY218" si="436">BR209*BS209*BV209*BW209*BX209</f>
        <v>10704.927492</v>
      </c>
      <c r="CH209" s="11">
        <v>42781</v>
      </c>
      <c r="CI209" s="12">
        <v>0.168</v>
      </c>
      <c r="CJ209" s="11">
        <v>1</v>
      </c>
      <c r="CK209" s="11">
        <v>0</v>
      </c>
      <c r="CL209" s="13">
        <f t="shared" ref="CL209:CL218" si="437">CH209*CI209*CJ209+CK209</f>
        <v>7187.208</v>
      </c>
      <c r="CM209" s="11">
        <v>1</v>
      </c>
      <c r="CN209" s="11">
        <v>0.93</v>
      </c>
      <c r="CO209" s="11">
        <v>1.85</v>
      </c>
      <c r="CP209" s="42">
        <f t="shared" ref="CP209:CP218" si="438">CN209*CO209+1</f>
        <v>2.7205</v>
      </c>
      <c r="CQ209" s="11">
        <v>0.9</v>
      </c>
      <c r="CR209" s="9">
        <v>0.5</v>
      </c>
      <c r="CS209" s="43">
        <f t="shared" ref="CS209:CS218" si="439">CL209*CM209*CP209*CQ209*CR209</f>
        <v>8798.7597138</v>
      </c>
      <c r="DB209" s="11">
        <v>44045</v>
      </c>
      <c r="DC209" s="12">
        <v>0.168</v>
      </c>
      <c r="DD209" s="11">
        <v>1</v>
      </c>
      <c r="DE209" s="11">
        <v>0</v>
      </c>
      <c r="DF209" s="13">
        <f t="shared" ref="DF209:DF218" si="440">DB209*DC209*DD209+DE209</f>
        <v>7399.56</v>
      </c>
      <c r="DG209" s="11">
        <v>1</v>
      </c>
      <c r="DH209" s="11">
        <v>1</v>
      </c>
      <c r="DI209" s="11">
        <v>2.11</v>
      </c>
      <c r="DJ209" s="42">
        <f t="shared" ref="DJ209:DJ218" si="441">DH209*DI209+1</f>
        <v>3.11</v>
      </c>
      <c r="DK209" s="11">
        <v>0.9</v>
      </c>
      <c r="DL209" s="9">
        <v>0.5</v>
      </c>
      <c r="DM209" s="43">
        <f t="shared" ref="DM209:DM218" si="442">DF209*DG209*DJ209*DK209*DL209</f>
        <v>10355.68422</v>
      </c>
      <c r="DV209" s="11">
        <v>49923</v>
      </c>
      <c r="DW209" s="12">
        <v>0.199</v>
      </c>
      <c r="DX209" s="11">
        <v>1</v>
      </c>
      <c r="DY209" s="11">
        <v>0</v>
      </c>
      <c r="DZ209" s="13">
        <f t="shared" ref="DZ209:DZ218" si="443">DV209*DW209*DX209+DY209</f>
        <v>9934.677</v>
      </c>
      <c r="EA209" s="11">
        <v>1</v>
      </c>
      <c r="EB209" s="11">
        <v>1</v>
      </c>
      <c r="EC209" s="11">
        <v>2.91</v>
      </c>
      <c r="ED209" s="42">
        <f t="shared" ref="ED209:ED218" si="444">EB209*EC209+1</f>
        <v>3.91</v>
      </c>
      <c r="EE209" s="11">
        <v>0.9</v>
      </c>
      <c r="EF209" s="9">
        <v>0.5</v>
      </c>
      <c r="EG209" s="43">
        <f t="shared" ref="EG209:EG218" si="445">DZ209*EA209*ED209*EE209*EF209</f>
        <v>17480.0641815</v>
      </c>
    </row>
    <row r="210" s="1" customFormat="1" customHeight="1" spans="1:139">
      <c r="F210" s="11">
        <v>35434</v>
      </c>
      <c r="G210" s="12">
        <v>0.168</v>
      </c>
      <c r="H210" s="11">
        <v>1</v>
      </c>
      <c r="I210" s="11">
        <v>0</v>
      </c>
      <c r="J210" s="13">
        <f t="shared" si="425"/>
        <v>5952.912</v>
      </c>
      <c r="K210" s="11">
        <v>1</v>
      </c>
      <c r="L210" s="11">
        <v>0.89</v>
      </c>
      <c r="M210" s="11">
        <v>1.78</v>
      </c>
      <c r="N210" s="42">
        <f t="shared" si="426"/>
        <v>2.5842</v>
      </c>
      <c r="O210" s="11">
        <v>0.9</v>
      </c>
      <c r="P210" s="9">
        <v>0.5</v>
      </c>
      <c r="Q210" s="43">
        <f t="shared" si="427"/>
        <v>6922.58183568</v>
      </c>
      <c r="Z210" s="11">
        <v>35728</v>
      </c>
      <c r="AA210" s="12">
        <v>0.168</v>
      </c>
      <c r="AB210" s="11">
        <v>1</v>
      </c>
      <c r="AC210" s="11">
        <v>0</v>
      </c>
      <c r="AD210" s="13">
        <f t="shared" si="428"/>
        <v>6002.304</v>
      </c>
      <c r="AE210" s="11">
        <v>1</v>
      </c>
      <c r="AF210" s="11">
        <v>1</v>
      </c>
      <c r="AG210" s="11">
        <v>2.11</v>
      </c>
      <c r="AH210" s="42">
        <f t="shared" si="429"/>
        <v>3.11</v>
      </c>
      <c r="AI210" s="11">
        <v>0.9</v>
      </c>
      <c r="AJ210" s="9">
        <v>0.5</v>
      </c>
      <c r="AK210" s="43">
        <f t="shared" si="430"/>
        <v>8400.224448</v>
      </c>
      <c r="AT210" s="11">
        <v>36903</v>
      </c>
      <c r="AU210" s="12">
        <v>0.168</v>
      </c>
      <c r="AV210" s="11">
        <v>1</v>
      </c>
      <c r="AW210" s="11">
        <v>0</v>
      </c>
      <c r="AX210" s="13">
        <f t="shared" si="431"/>
        <v>6199.704</v>
      </c>
      <c r="AY210" s="11">
        <v>1</v>
      </c>
      <c r="AZ210" s="11">
        <v>0.93</v>
      </c>
      <c r="BA210" s="11">
        <v>1.85</v>
      </c>
      <c r="BB210" s="42">
        <f t="shared" si="432"/>
        <v>2.7205</v>
      </c>
      <c r="BC210" s="11">
        <v>0.9</v>
      </c>
      <c r="BD210" s="9">
        <v>0.5</v>
      </c>
      <c r="BE210" s="43">
        <f t="shared" si="433"/>
        <v>7589.8326294</v>
      </c>
      <c r="BN210" s="11">
        <v>38167</v>
      </c>
      <c r="BO210" s="12">
        <v>0.168</v>
      </c>
      <c r="BP210" s="11">
        <v>1</v>
      </c>
      <c r="BQ210" s="11">
        <v>0</v>
      </c>
      <c r="BR210" s="13">
        <f t="shared" si="434"/>
        <v>6412.056</v>
      </c>
      <c r="BS210" s="11">
        <v>1</v>
      </c>
      <c r="BT210" s="11">
        <v>1</v>
      </c>
      <c r="BU210" s="11">
        <v>2.71</v>
      </c>
      <c r="BV210" s="42">
        <f t="shared" si="435"/>
        <v>3.71</v>
      </c>
      <c r="BW210" s="11">
        <v>0.9</v>
      </c>
      <c r="BX210" s="9">
        <v>0.5</v>
      </c>
      <c r="BY210" s="43">
        <f t="shared" si="436"/>
        <v>10704.927492</v>
      </c>
      <c r="CH210" s="11">
        <v>42781</v>
      </c>
      <c r="CI210" s="12">
        <v>0.168</v>
      </c>
      <c r="CJ210" s="11">
        <v>1</v>
      </c>
      <c r="CK210" s="11">
        <v>0</v>
      </c>
      <c r="CL210" s="13">
        <f t="shared" si="437"/>
        <v>7187.208</v>
      </c>
      <c r="CM210" s="11">
        <v>1</v>
      </c>
      <c r="CN210" s="11">
        <v>0.93</v>
      </c>
      <c r="CO210" s="11">
        <v>1.85</v>
      </c>
      <c r="CP210" s="42">
        <f t="shared" si="438"/>
        <v>2.7205</v>
      </c>
      <c r="CQ210" s="11">
        <v>0.9</v>
      </c>
      <c r="CR210" s="9">
        <v>0.5</v>
      </c>
      <c r="CS210" s="43">
        <f t="shared" si="439"/>
        <v>8798.7597138</v>
      </c>
      <c r="DB210" s="11">
        <v>44045</v>
      </c>
      <c r="DC210" s="12">
        <v>0.168</v>
      </c>
      <c r="DD210" s="11">
        <v>1</v>
      </c>
      <c r="DE210" s="11">
        <v>0</v>
      </c>
      <c r="DF210" s="13">
        <f t="shared" si="440"/>
        <v>7399.56</v>
      </c>
      <c r="DG210" s="11">
        <v>1</v>
      </c>
      <c r="DH210" s="11">
        <v>1</v>
      </c>
      <c r="DI210" s="11">
        <v>2.11</v>
      </c>
      <c r="DJ210" s="42">
        <f t="shared" si="441"/>
        <v>3.11</v>
      </c>
      <c r="DK210" s="11">
        <v>0.9</v>
      </c>
      <c r="DL210" s="9">
        <v>0.5</v>
      </c>
      <c r="DM210" s="43">
        <f t="shared" si="442"/>
        <v>10355.68422</v>
      </c>
      <c r="DV210" s="11">
        <v>49923</v>
      </c>
      <c r="DW210" s="12">
        <v>0.199</v>
      </c>
      <c r="DX210" s="11">
        <v>1</v>
      </c>
      <c r="DY210" s="11">
        <v>0</v>
      </c>
      <c r="DZ210" s="13">
        <f t="shared" si="443"/>
        <v>9934.677</v>
      </c>
      <c r="EA210" s="11">
        <v>1</v>
      </c>
      <c r="EB210" s="11">
        <v>1</v>
      </c>
      <c r="EC210" s="11">
        <v>2.91</v>
      </c>
      <c r="ED210" s="42">
        <f t="shared" si="444"/>
        <v>3.91</v>
      </c>
      <c r="EE210" s="11">
        <v>0.9</v>
      </c>
      <c r="EF210" s="9">
        <v>0.5</v>
      </c>
      <c r="EG210" s="43">
        <f t="shared" si="445"/>
        <v>17480.0641815</v>
      </c>
    </row>
    <row r="211" s="1" customFormat="1" customHeight="1" spans="1:139">
      <c r="F211" s="11">
        <v>35434</v>
      </c>
      <c r="G211" s="12">
        <v>0.168</v>
      </c>
      <c r="H211" s="11">
        <v>1</v>
      </c>
      <c r="I211" s="11">
        <v>0</v>
      </c>
      <c r="J211" s="13">
        <f t="shared" si="425"/>
        <v>5952.912</v>
      </c>
      <c r="K211" s="11">
        <v>1</v>
      </c>
      <c r="L211" s="11">
        <v>0.89</v>
      </c>
      <c r="M211" s="11">
        <v>1.78</v>
      </c>
      <c r="N211" s="42">
        <f t="shared" si="426"/>
        <v>2.5842</v>
      </c>
      <c r="O211" s="11">
        <v>0.9</v>
      </c>
      <c r="P211" s="9">
        <v>0.5</v>
      </c>
      <c r="Q211" s="43">
        <f t="shared" si="427"/>
        <v>6922.58183568</v>
      </c>
      <c r="Z211" s="11">
        <v>35728</v>
      </c>
      <c r="AA211" s="12">
        <v>0.168</v>
      </c>
      <c r="AB211" s="11">
        <v>1</v>
      </c>
      <c r="AC211" s="11">
        <v>0</v>
      </c>
      <c r="AD211" s="13">
        <f t="shared" si="428"/>
        <v>6002.304</v>
      </c>
      <c r="AE211" s="11">
        <v>1</v>
      </c>
      <c r="AF211" s="11">
        <v>1</v>
      </c>
      <c r="AG211" s="11">
        <v>2.11</v>
      </c>
      <c r="AH211" s="42">
        <f t="shared" si="429"/>
        <v>3.11</v>
      </c>
      <c r="AI211" s="11">
        <v>0.9</v>
      </c>
      <c r="AJ211" s="9">
        <v>0.5</v>
      </c>
      <c r="AK211" s="43">
        <f t="shared" si="430"/>
        <v>8400.224448</v>
      </c>
      <c r="AT211" s="11">
        <v>36903</v>
      </c>
      <c r="AU211" s="12">
        <v>0.168</v>
      </c>
      <c r="AV211" s="11">
        <v>1</v>
      </c>
      <c r="AW211" s="11">
        <v>0</v>
      </c>
      <c r="AX211" s="13">
        <f t="shared" si="431"/>
        <v>6199.704</v>
      </c>
      <c r="AY211" s="11">
        <v>1</v>
      </c>
      <c r="AZ211" s="11">
        <v>0.93</v>
      </c>
      <c r="BA211" s="11">
        <v>1.85</v>
      </c>
      <c r="BB211" s="42">
        <f t="shared" si="432"/>
        <v>2.7205</v>
      </c>
      <c r="BC211" s="11">
        <v>0.9</v>
      </c>
      <c r="BD211" s="9">
        <v>0.5</v>
      </c>
      <c r="BE211" s="43">
        <f t="shared" si="433"/>
        <v>7589.8326294</v>
      </c>
      <c r="BN211" s="11">
        <v>38167</v>
      </c>
      <c r="BO211" s="12">
        <v>0.168</v>
      </c>
      <c r="BP211" s="11">
        <v>1</v>
      </c>
      <c r="BQ211" s="11">
        <v>0</v>
      </c>
      <c r="BR211" s="13">
        <f t="shared" si="434"/>
        <v>6412.056</v>
      </c>
      <c r="BS211" s="11">
        <v>1</v>
      </c>
      <c r="BT211" s="11">
        <v>1</v>
      </c>
      <c r="BU211" s="11">
        <v>2.71</v>
      </c>
      <c r="BV211" s="42">
        <f t="shared" si="435"/>
        <v>3.71</v>
      </c>
      <c r="BW211" s="11">
        <v>0.9</v>
      </c>
      <c r="BX211" s="9">
        <v>0.5</v>
      </c>
      <c r="BY211" s="43">
        <f t="shared" si="436"/>
        <v>10704.927492</v>
      </c>
      <c r="CH211" s="11">
        <v>42781</v>
      </c>
      <c r="CI211" s="12">
        <v>0.168</v>
      </c>
      <c r="CJ211" s="11">
        <v>1</v>
      </c>
      <c r="CK211" s="11">
        <v>0</v>
      </c>
      <c r="CL211" s="13">
        <f t="shared" si="437"/>
        <v>7187.208</v>
      </c>
      <c r="CM211" s="11">
        <v>1</v>
      </c>
      <c r="CN211" s="11">
        <v>0.93</v>
      </c>
      <c r="CO211" s="11">
        <v>1.85</v>
      </c>
      <c r="CP211" s="42">
        <f t="shared" si="438"/>
        <v>2.7205</v>
      </c>
      <c r="CQ211" s="11">
        <v>0.9</v>
      </c>
      <c r="CR211" s="9">
        <v>0.5</v>
      </c>
      <c r="CS211" s="43">
        <f t="shared" si="439"/>
        <v>8798.7597138</v>
      </c>
      <c r="DB211" s="11">
        <v>44045</v>
      </c>
      <c r="DC211" s="12">
        <v>0.168</v>
      </c>
      <c r="DD211" s="11">
        <v>1</v>
      </c>
      <c r="DE211" s="11">
        <v>0</v>
      </c>
      <c r="DF211" s="13">
        <f t="shared" si="440"/>
        <v>7399.56</v>
      </c>
      <c r="DG211" s="11">
        <v>1</v>
      </c>
      <c r="DH211" s="11">
        <v>1</v>
      </c>
      <c r="DI211" s="11">
        <v>2.11</v>
      </c>
      <c r="DJ211" s="42">
        <f t="shared" si="441"/>
        <v>3.11</v>
      </c>
      <c r="DK211" s="11">
        <v>0.9</v>
      </c>
      <c r="DL211" s="9">
        <v>0.5</v>
      </c>
      <c r="DM211" s="43">
        <f t="shared" si="442"/>
        <v>10355.68422</v>
      </c>
      <c r="DV211" s="11">
        <v>49923</v>
      </c>
      <c r="DW211" s="12">
        <v>0.199</v>
      </c>
      <c r="DX211" s="11">
        <v>1</v>
      </c>
      <c r="DY211" s="11">
        <v>0</v>
      </c>
      <c r="DZ211" s="13">
        <f t="shared" si="443"/>
        <v>9934.677</v>
      </c>
      <c r="EA211" s="11">
        <v>1</v>
      </c>
      <c r="EB211" s="11">
        <v>1</v>
      </c>
      <c r="EC211" s="11">
        <v>2.91</v>
      </c>
      <c r="ED211" s="42">
        <f t="shared" si="444"/>
        <v>3.91</v>
      </c>
      <c r="EE211" s="11">
        <v>0.9</v>
      </c>
      <c r="EF211" s="9">
        <v>0.5</v>
      </c>
      <c r="EG211" s="43">
        <f t="shared" si="445"/>
        <v>17480.0641815</v>
      </c>
    </row>
    <row r="212" s="1" customFormat="1" customHeight="1" spans="1:139">
      <c r="F212" s="11">
        <v>35434</v>
      </c>
      <c r="G212" s="12">
        <v>0.168</v>
      </c>
      <c r="H212" s="11">
        <v>1</v>
      </c>
      <c r="I212" s="11">
        <v>0</v>
      </c>
      <c r="J212" s="13">
        <f t="shared" si="425"/>
        <v>5952.912</v>
      </c>
      <c r="K212" s="11">
        <v>1</v>
      </c>
      <c r="L212" s="11">
        <v>0.89</v>
      </c>
      <c r="M212" s="11">
        <v>1.78</v>
      </c>
      <c r="N212" s="42">
        <f t="shared" si="426"/>
        <v>2.5842</v>
      </c>
      <c r="O212" s="11">
        <v>0.9</v>
      </c>
      <c r="P212" s="9">
        <v>0.5</v>
      </c>
      <c r="Q212" s="43">
        <f t="shared" si="427"/>
        <v>6922.58183568</v>
      </c>
      <c r="Z212" s="11">
        <v>35728</v>
      </c>
      <c r="AA212" s="12">
        <v>0.168</v>
      </c>
      <c r="AB212" s="11">
        <v>1</v>
      </c>
      <c r="AC212" s="11">
        <v>0</v>
      </c>
      <c r="AD212" s="13">
        <f t="shared" si="428"/>
        <v>6002.304</v>
      </c>
      <c r="AE212" s="11">
        <v>1</v>
      </c>
      <c r="AF212" s="11">
        <v>1</v>
      </c>
      <c r="AG212" s="11">
        <v>2.11</v>
      </c>
      <c r="AH212" s="42">
        <f t="shared" si="429"/>
        <v>3.11</v>
      </c>
      <c r="AI212" s="11">
        <v>0.9</v>
      </c>
      <c r="AJ212" s="9">
        <v>0.5</v>
      </c>
      <c r="AK212" s="43">
        <f t="shared" si="430"/>
        <v>8400.224448</v>
      </c>
      <c r="AT212" s="11">
        <v>36903</v>
      </c>
      <c r="AU212" s="12">
        <v>0.168</v>
      </c>
      <c r="AV212" s="11">
        <v>1</v>
      </c>
      <c r="AW212" s="11">
        <v>0</v>
      </c>
      <c r="AX212" s="13">
        <f t="shared" si="431"/>
        <v>6199.704</v>
      </c>
      <c r="AY212" s="11">
        <v>1</v>
      </c>
      <c r="AZ212" s="11">
        <v>0.93</v>
      </c>
      <c r="BA212" s="11">
        <v>1.85</v>
      </c>
      <c r="BB212" s="42">
        <f t="shared" si="432"/>
        <v>2.7205</v>
      </c>
      <c r="BC212" s="11">
        <v>0.9</v>
      </c>
      <c r="BD212" s="9">
        <v>0.5</v>
      </c>
      <c r="BE212" s="43">
        <f t="shared" si="433"/>
        <v>7589.8326294</v>
      </c>
      <c r="BN212" s="11">
        <v>38167</v>
      </c>
      <c r="BO212" s="12">
        <v>0.168</v>
      </c>
      <c r="BP212" s="11">
        <v>1</v>
      </c>
      <c r="BQ212" s="11">
        <v>0</v>
      </c>
      <c r="BR212" s="13">
        <f t="shared" si="434"/>
        <v>6412.056</v>
      </c>
      <c r="BS212" s="11">
        <v>1</v>
      </c>
      <c r="BT212" s="11">
        <v>1</v>
      </c>
      <c r="BU212" s="11">
        <v>2.71</v>
      </c>
      <c r="BV212" s="42">
        <f t="shared" si="435"/>
        <v>3.71</v>
      </c>
      <c r="BW212" s="11">
        <v>0.9</v>
      </c>
      <c r="BX212" s="9">
        <v>0.5</v>
      </c>
      <c r="BY212" s="43">
        <f t="shared" si="436"/>
        <v>10704.927492</v>
      </c>
      <c r="CH212" s="11">
        <v>42781</v>
      </c>
      <c r="CI212" s="12">
        <v>0.168</v>
      </c>
      <c r="CJ212" s="11">
        <v>1</v>
      </c>
      <c r="CK212" s="11">
        <v>0</v>
      </c>
      <c r="CL212" s="13">
        <f t="shared" si="437"/>
        <v>7187.208</v>
      </c>
      <c r="CM212" s="11">
        <v>1</v>
      </c>
      <c r="CN212" s="11">
        <v>0.93</v>
      </c>
      <c r="CO212" s="11">
        <v>1.85</v>
      </c>
      <c r="CP212" s="42">
        <f t="shared" si="438"/>
        <v>2.7205</v>
      </c>
      <c r="CQ212" s="11">
        <v>0.9</v>
      </c>
      <c r="CR212" s="9">
        <v>0.5</v>
      </c>
      <c r="CS212" s="43">
        <f t="shared" si="439"/>
        <v>8798.7597138</v>
      </c>
      <c r="DB212" s="11">
        <v>44045</v>
      </c>
      <c r="DC212" s="12">
        <v>0.168</v>
      </c>
      <c r="DD212" s="11">
        <v>1</v>
      </c>
      <c r="DE212" s="11">
        <v>0</v>
      </c>
      <c r="DF212" s="13">
        <f t="shared" si="440"/>
        <v>7399.56</v>
      </c>
      <c r="DG212" s="11">
        <v>1</v>
      </c>
      <c r="DH212" s="11">
        <v>1</v>
      </c>
      <c r="DI212" s="11">
        <v>2.11</v>
      </c>
      <c r="DJ212" s="42">
        <f t="shared" si="441"/>
        <v>3.11</v>
      </c>
      <c r="DK212" s="11">
        <v>0.9</v>
      </c>
      <c r="DL212" s="9">
        <v>0.5</v>
      </c>
      <c r="DM212" s="43">
        <f t="shared" si="442"/>
        <v>10355.68422</v>
      </c>
      <c r="DV212" s="11">
        <v>49923</v>
      </c>
      <c r="DW212" s="12">
        <v>0.199</v>
      </c>
      <c r="DX212" s="11">
        <v>1</v>
      </c>
      <c r="DY212" s="11">
        <v>0</v>
      </c>
      <c r="DZ212" s="13">
        <f t="shared" si="443"/>
        <v>9934.677</v>
      </c>
      <c r="EA212" s="11">
        <v>1</v>
      </c>
      <c r="EB212" s="11">
        <v>1</v>
      </c>
      <c r="EC212" s="11">
        <v>2.91</v>
      </c>
      <c r="ED212" s="42">
        <f t="shared" si="444"/>
        <v>3.91</v>
      </c>
      <c r="EE212" s="11">
        <v>0.9</v>
      </c>
      <c r="EF212" s="9">
        <v>0.5</v>
      </c>
      <c r="EG212" s="43">
        <f t="shared" si="445"/>
        <v>17480.0641815</v>
      </c>
    </row>
    <row r="213" s="1" customFormat="1" customHeight="1" spans="1:139">
      <c r="F213" s="11">
        <v>35434</v>
      </c>
      <c r="G213" s="12">
        <v>0.168</v>
      </c>
      <c r="H213" s="11">
        <v>1</v>
      </c>
      <c r="I213" s="11">
        <v>0</v>
      </c>
      <c r="J213" s="13">
        <f t="shared" si="425"/>
        <v>5952.912</v>
      </c>
      <c r="K213" s="11">
        <v>1</v>
      </c>
      <c r="L213" s="11">
        <v>0.89</v>
      </c>
      <c r="M213" s="11">
        <v>1.78</v>
      </c>
      <c r="N213" s="42">
        <f t="shared" si="426"/>
        <v>2.5842</v>
      </c>
      <c r="O213" s="11">
        <v>0.9</v>
      </c>
      <c r="P213" s="9">
        <v>0.5</v>
      </c>
      <c r="Q213" s="43">
        <f t="shared" si="427"/>
        <v>6922.58183568</v>
      </c>
      <c r="Z213" s="11">
        <v>35728</v>
      </c>
      <c r="AA213" s="12">
        <v>0.168</v>
      </c>
      <c r="AB213" s="11">
        <v>1</v>
      </c>
      <c r="AC213" s="11">
        <v>0</v>
      </c>
      <c r="AD213" s="13">
        <f t="shared" si="428"/>
        <v>6002.304</v>
      </c>
      <c r="AE213" s="11">
        <v>1</v>
      </c>
      <c r="AF213" s="11">
        <v>1</v>
      </c>
      <c r="AG213" s="11">
        <v>2.11</v>
      </c>
      <c r="AH213" s="42">
        <f t="shared" si="429"/>
        <v>3.11</v>
      </c>
      <c r="AI213" s="11">
        <v>0.9</v>
      </c>
      <c r="AJ213" s="9">
        <v>0.5</v>
      </c>
      <c r="AK213" s="43">
        <f t="shared" si="430"/>
        <v>8400.224448</v>
      </c>
      <c r="AT213" s="11">
        <v>36903</v>
      </c>
      <c r="AU213" s="12">
        <v>0.168</v>
      </c>
      <c r="AV213" s="11">
        <v>1</v>
      </c>
      <c r="AW213" s="11">
        <v>0</v>
      </c>
      <c r="AX213" s="13">
        <f t="shared" si="431"/>
        <v>6199.704</v>
      </c>
      <c r="AY213" s="11">
        <v>1</v>
      </c>
      <c r="AZ213" s="11">
        <v>0.93</v>
      </c>
      <c r="BA213" s="11">
        <v>1.85</v>
      </c>
      <c r="BB213" s="42">
        <f t="shared" si="432"/>
        <v>2.7205</v>
      </c>
      <c r="BC213" s="11">
        <v>0.9</v>
      </c>
      <c r="BD213" s="9">
        <v>0.5</v>
      </c>
      <c r="BE213" s="43">
        <f t="shared" si="433"/>
        <v>7589.8326294</v>
      </c>
      <c r="BN213" s="11">
        <v>38167</v>
      </c>
      <c r="BO213" s="12">
        <v>0.168</v>
      </c>
      <c r="BP213" s="11">
        <v>1</v>
      </c>
      <c r="BQ213" s="11">
        <v>0</v>
      </c>
      <c r="BR213" s="13">
        <f t="shared" si="434"/>
        <v>6412.056</v>
      </c>
      <c r="BS213" s="11">
        <v>1</v>
      </c>
      <c r="BT213" s="11">
        <v>1</v>
      </c>
      <c r="BU213" s="11">
        <v>2.71</v>
      </c>
      <c r="BV213" s="42">
        <f t="shared" si="435"/>
        <v>3.71</v>
      </c>
      <c r="BW213" s="11">
        <v>0.9</v>
      </c>
      <c r="BX213" s="9">
        <v>0.5</v>
      </c>
      <c r="BY213" s="43">
        <f t="shared" si="436"/>
        <v>10704.927492</v>
      </c>
      <c r="CH213" s="11">
        <v>42781</v>
      </c>
      <c r="CI213" s="12">
        <v>0.168</v>
      </c>
      <c r="CJ213" s="11">
        <v>1</v>
      </c>
      <c r="CK213" s="11">
        <v>0</v>
      </c>
      <c r="CL213" s="13">
        <f t="shared" si="437"/>
        <v>7187.208</v>
      </c>
      <c r="CM213" s="11">
        <v>1</v>
      </c>
      <c r="CN213" s="11">
        <v>0.93</v>
      </c>
      <c r="CO213" s="11">
        <v>1.85</v>
      </c>
      <c r="CP213" s="42">
        <f t="shared" si="438"/>
        <v>2.7205</v>
      </c>
      <c r="CQ213" s="11">
        <v>0.9</v>
      </c>
      <c r="CR213" s="9">
        <v>0.5</v>
      </c>
      <c r="CS213" s="43">
        <f t="shared" si="439"/>
        <v>8798.7597138</v>
      </c>
      <c r="DB213" s="11">
        <v>44045</v>
      </c>
      <c r="DC213" s="12">
        <v>0.168</v>
      </c>
      <c r="DD213" s="11">
        <v>1</v>
      </c>
      <c r="DE213" s="11">
        <v>0</v>
      </c>
      <c r="DF213" s="13">
        <f t="shared" si="440"/>
        <v>7399.56</v>
      </c>
      <c r="DG213" s="11">
        <v>1</v>
      </c>
      <c r="DH213" s="11">
        <v>1</v>
      </c>
      <c r="DI213" s="11">
        <v>2.11</v>
      </c>
      <c r="DJ213" s="42">
        <f t="shared" si="441"/>
        <v>3.11</v>
      </c>
      <c r="DK213" s="11">
        <v>0.9</v>
      </c>
      <c r="DL213" s="9">
        <v>0.5</v>
      </c>
      <c r="DM213" s="43">
        <f t="shared" si="442"/>
        <v>10355.68422</v>
      </c>
      <c r="DV213" s="11">
        <v>49923</v>
      </c>
      <c r="DW213" s="12">
        <v>0.199</v>
      </c>
      <c r="DX213" s="11">
        <v>1</v>
      </c>
      <c r="DY213" s="11">
        <v>0</v>
      </c>
      <c r="DZ213" s="13">
        <f t="shared" si="443"/>
        <v>9934.677</v>
      </c>
      <c r="EA213" s="11">
        <v>1</v>
      </c>
      <c r="EB213" s="11">
        <v>1</v>
      </c>
      <c r="EC213" s="11">
        <v>2.91</v>
      </c>
      <c r="ED213" s="42">
        <f t="shared" si="444"/>
        <v>3.91</v>
      </c>
      <c r="EE213" s="11">
        <v>0.9</v>
      </c>
      <c r="EF213" s="9">
        <v>0.5</v>
      </c>
      <c r="EG213" s="43">
        <f t="shared" si="445"/>
        <v>17480.0641815</v>
      </c>
    </row>
    <row r="214" s="1" customFormat="1" customHeight="1" spans="1:139">
      <c r="F214" s="11">
        <v>35434</v>
      </c>
      <c r="G214" s="12">
        <v>0.168</v>
      </c>
      <c r="H214" s="11">
        <v>1</v>
      </c>
      <c r="I214" s="11">
        <v>0</v>
      </c>
      <c r="J214" s="13">
        <f t="shared" si="425"/>
        <v>5952.912</v>
      </c>
      <c r="K214" s="11">
        <v>1</v>
      </c>
      <c r="L214" s="11">
        <v>0.89</v>
      </c>
      <c r="M214" s="11">
        <v>1.78</v>
      </c>
      <c r="N214" s="42">
        <f t="shared" si="426"/>
        <v>2.5842</v>
      </c>
      <c r="O214" s="11">
        <v>0.9</v>
      </c>
      <c r="P214" s="9">
        <v>0.5</v>
      </c>
      <c r="Q214" s="43">
        <f t="shared" si="427"/>
        <v>6922.58183568</v>
      </c>
      <c r="Z214" s="11">
        <v>35728</v>
      </c>
      <c r="AA214" s="12">
        <v>0.168</v>
      </c>
      <c r="AB214" s="11">
        <v>1</v>
      </c>
      <c r="AC214" s="11">
        <v>0</v>
      </c>
      <c r="AD214" s="13">
        <f t="shared" si="428"/>
        <v>6002.304</v>
      </c>
      <c r="AE214" s="11">
        <v>1</v>
      </c>
      <c r="AF214" s="11">
        <v>1</v>
      </c>
      <c r="AG214" s="11">
        <v>2.11</v>
      </c>
      <c r="AH214" s="42">
        <f t="shared" si="429"/>
        <v>3.11</v>
      </c>
      <c r="AI214" s="11">
        <v>0.9</v>
      </c>
      <c r="AJ214" s="9">
        <v>0.5</v>
      </c>
      <c r="AK214" s="43">
        <f t="shared" si="430"/>
        <v>8400.224448</v>
      </c>
      <c r="AT214" s="11">
        <v>36903</v>
      </c>
      <c r="AU214" s="12">
        <v>0.168</v>
      </c>
      <c r="AV214" s="11">
        <v>1</v>
      </c>
      <c r="AW214" s="11">
        <v>0</v>
      </c>
      <c r="AX214" s="13">
        <f t="shared" si="431"/>
        <v>6199.704</v>
      </c>
      <c r="AY214" s="11">
        <v>1</v>
      </c>
      <c r="AZ214" s="11">
        <v>0.93</v>
      </c>
      <c r="BA214" s="11">
        <v>1.85</v>
      </c>
      <c r="BB214" s="42">
        <f t="shared" si="432"/>
        <v>2.7205</v>
      </c>
      <c r="BC214" s="11">
        <v>0.9</v>
      </c>
      <c r="BD214" s="9">
        <v>0.5</v>
      </c>
      <c r="BE214" s="43">
        <f t="shared" si="433"/>
        <v>7589.8326294</v>
      </c>
      <c r="BN214" s="11">
        <v>38167</v>
      </c>
      <c r="BO214" s="12">
        <v>0.168</v>
      </c>
      <c r="BP214" s="11">
        <v>1</v>
      </c>
      <c r="BQ214" s="11">
        <v>0</v>
      </c>
      <c r="BR214" s="13">
        <f t="shared" si="434"/>
        <v>6412.056</v>
      </c>
      <c r="BS214" s="11">
        <v>1</v>
      </c>
      <c r="BT214" s="11">
        <v>1</v>
      </c>
      <c r="BU214" s="11">
        <v>2.71</v>
      </c>
      <c r="BV214" s="42">
        <f t="shared" si="435"/>
        <v>3.71</v>
      </c>
      <c r="BW214" s="11">
        <v>0.9</v>
      </c>
      <c r="BX214" s="9">
        <v>0.5</v>
      </c>
      <c r="BY214" s="43">
        <f t="shared" si="436"/>
        <v>10704.927492</v>
      </c>
      <c r="CH214" s="11">
        <v>42781</v>
      </c>
      <c r="CI214" s="12">
        <v>0.168</v>
      </c>
      <c r="CJ214" s="11">
        <v>1</v>
      </c>
      <c r="CK214" s="11">
        <v>0</v>
      </c>
      <c r="CL214" s="13">
        <f t="shared" si="437"/>
        <v>7187.208</v>
      </c>
      <c r="CM214" s="11">
        <v>1</v>
      </c>
      <c r="CN214" s="11">
        <v>0.93</v>
      </c>
      <c r="CO214" s="11">
        <v>1.85</v>
      </c>
      <c r="CP214" s="42">
        <f t="shared" si="438"/>
        <v>2.7205</v>
      </c>
      <c r="CQ214" s="11">
        <v>0.9</v>
      </c>
      <c r="CR214" s="9">
        <v>0.5</v>
      </c>
      <c r="CS214" s="43">
        <f t="shared" si="439"/>
        <v>8798.7597138</v>
      </c>
      <c r="DB214" s="11">
        <v>44045</v>
      </c>
      <c r="DC214" s="12">
        <v>0.168</v>
      </c>
      <c r="DD214" s="11">
        <v>1</v>
      </c>
      <c r="DE214" s="11">
        <v>0</v>
      </c>
      <c r="DF214" s="13">
        <f t="shared" si="440"/>
        <v>7399.56</v>
      </c>
      <c r="DG214" s="11">
        <v>1</v>
      </c>
      <c r="DH214" s="11">
        <v>1</v>
      </c>
      <c r="DI214" s="11">
        <v>2.11</v>
      </c>
      <c r="DJ214" s="42">
        <f t="shared" si="441"/>
        <v>3.11</v>
      </c>
      <c r="DK214" s="11">
        <v>0.9</v>
      </c>
      <c r="DL214" s="9">
        <v>0.5</v>
      </c>
      <c r="DM214" s="43">
        <f t="shared" si="442"/>
        <v>10355.68422</v>
      </c>
      <c r="DV214" s="11">
        <v>49923</v>
      </c>
      <c r="DW214" s="12">
        <v>0.199</v>
      </c>
      <c r="DX214" s="11">
        <v>1</v>
      </c>
      <c r="DY214" s="11">
        <v>0</v>
      </c>
      <c r="DZ214" s="13">
        <f t="shared" si="443"/>
        <v>9934.677</v>
      </c>
      <c r="EA214" s="11">
        <v>1</v>
      </c>
      <c r="EB214" s="11">
        <v>1</v>
      </c>
      <c r="EC214" s="11">
        <v>2.91</v>
      </c>
      <c r="ED214" s="42">
        <f t="shared" si="444"/>
        <v>3.91</v>
      </c>
      <c r="EE214" s="11">
        <v>0.9</v>
      </c>
      <c r="EF214" s="9">
        <v>0.5</v>
      </c>
      <c r="EG214" s="43">
        <f t="shared" si="445"/>
        <v>17480.0641815</v>
      </c>
    </row>
    <row r="215" s="1" customFormat="1" customHeight="1" spans="1:139">
      <c r="F215" s="11">
        <v>35434</v>
      </c>
      <c r="G215" s="12">
        <v>0.168</v>
      </c>
      <c r="H215" s="11">
        <v>1</v>
      </c>
      <c r="I215" s="11">
        <v>0</v>
      </c>
      <c r="J215" s="13">
        <f t="shared" si="425"/>
        <v>5952.912</v>
      </c>
      <c r="K215" s="11">
        <v>1</v>
      </c>
      <c r="L215" s="11">
        <v>0.89</v>
      </c>
      <c r="M215" s="11">
        <v>1.78</v>
      </c>
      <c r="N215" s="42">
        <f t="shared" si="426"/>
        <v>2.5842</v>
      </c>
      <c r="O215" s="11">
        <v>0.9</v>
      </c>
      <c r="P215" s="9">
        <v>0.5</v>
      </c>
      <c r="Q215" s="43">
        <f t="shared" si="427"/>
        <v>6922.58183568</v>
      </c>
      <c r="Z215" s="11">
        <v>35728</v>
      </c>
      <c r="AA215" s="12">
        <v>0.168</v>
      </c>
      <c r="AB215" s="11">
        <v>1</v>
      </c>
      <c r="AC215" s="11">
        <v>0</v>
      </c>
      <c r="AD215" s="13">
        <f t="shared" si="428"/>
        <v>6002.304</v>
      </c>
      <c r="AE215" s="11">
        <v>1</v>
      </c>
      <c r="AF215" s="11">
        <v>1</v>
      </c>
      <c r="AG215" s="11">
        <v>2.11</v>
      </c>
      <c r="AH215" s="42">
        <f t="shared" si="429"/>
        <v>3.11</v>
      </c>
      <c r="AI215" s="11">
        <v>0.9</v>
      </c>
      <c r="AJ215" s="9">
        <v>0.5</v>
      </c>
      <c r="AK215" s="43">
        <f t="shared" si="430"/>
        <v>8400.224448</v>
      </c>
      <c r="AT215" s="11">
        <v>36903</v>
      </c>
      <c r="AU215" s="12">
        <v>0.168</v>
      </c>
      <c r="AV215" s="11">
        <v>1</v>
      </c>
      <c r="AW215" s="11">
        <v>0</v>
      </c>
      <c r="AX215" s="13">
        <f t="shared" si="431"/>
        <v>6199.704</v>
      </c>
      <c r="AY215" s="11">
        <v>1</v>
      </c>
      <c r="AZ215" s="11">
        <v>0.93</v>
      </c>
      <c r="BA215" s="11">
        <v>1.85</v>
      </c>
      <c r="BB215" s="42">
        <f t="shared" si="432"/>
        <v>2.7205</v>
      </c>
      <c r="BC215" s="11">
        <v>0.9</v>
      </c>
      <c r="BD215" s="9">
        <v>0.5</v>
      </c>
      <c r="BE215" s="43">
        <f t="shared" si="433"/>
        <v>7589.8326294</v>
      </c>
      <c r="BN215" s="11">
        <v>38167</v>
      </c>
      <c r="BO215" s="12">
        <v>0.168</v>
      </c>
      <c r="BP215" s="11">
        <v>1</v>
      </c>
      <c r="BQ215" s="11">
        <v>0</v>
      </c>
      <c r="BR215" s="13">
        <f t="shared" si="434"/>
        <v>6412.056</v>
      </c>
      <c r="BS215" s="11">
        <v>1</v>
      </c>
      <c r="BT215" s="11">
        <v>1</v>
      </c>
      <c r="BU215" s="11">
        <v>2.71</v>
      </c>
      <c r="BV215" s="42">
        <f t="shared" si="435"/>
        <v>3.71</v>
      </c>
      <c r="BW215" s="11">
        <v>0.9</v>
      </c>
      <c r="BX215" s="9">
        <v>0.5</v>
      </c>
      <c r="BY215" s="43">
        <f t="shared" si="436"/>
        <v>10704.927492</v>
      </c>
      <c r="CH215" s="11">
        <v>42781</v>
      </c>
      <c r="CI215" s="12">
        <v>0.168</v>
      </c>
      <c r="CJ215" s="11">
        <v>1</v>
      </c>
      <c r="CK215" s="11">
        <v>0</v>
      </c>
      <c r="CL215" s="13">
        <f t="shared" si="437"/>
        <v>7187.208</v>
      </c>
      <c r="CM215" s="11">
        <v>1</v>
      </c>
      <c r="CN215" s="11">
        <v>0.93</v>
      </c>
      <c r="CO215" s="11">
        <v>1.85</v>
      </c>
      <c r="CP215" s="42">
        <f t="shared" si="438"/>
        <v>2.7205</v>
      </c>
      <c r="CQ215" s="11">
        <v>0.9</v>
      </c>
      <c r="CR215" s="9">
        <v>0.5</v>
      </c>
      <c r="CS215" s="43">
        <f t="shared" si="439"/>
        <v>8798.7597138</v>
      </c>
      <c r="DB215" s="11">
        <v>44045</v>
      </c>
      <c r="DC215" s="12">
        <v>0.168</v>
      </c>
      <c r="DD215" s="11">
        <v>1</v>
      </c>
      <c r="DE215" s="11">
        <v>0</v>
      </c>
      <c r="DF215" s="13">
        <f t="shared" si="440"/>
        <v>7399.56</v>
      </c>
      <c r="DG215" s="11">
        <v>1</v>
      </c>
      <c r="DH215" s="11">
        <v>1</v>
      </c>
      <c r="DI215" s="11">
        <v>2.11</v>
      </c>
      <c r="DJ215" s="42">
        <f t="shared" si="441"/>
        <v>3.11</v>
      </c>
      <c r="DK215" s="11">
        <v>0.9</v>
      </c>
      <c r="DL215" s="9">
        <v>0.5</v>
      </c>
      <c r="DM215" s="43">
        <f t="shared" si="442"/>
        <v>10355.68422</v>
      </c>
      <c r="DV215" s="11">
        <v>49923</v>
      </c>
      <c r="DW215" s="12">
        <v>0.199</v>
      </c>
      <c r="DX215" s="11">
        <v>1</v>
      </c>
      <c r="DY215" s="11">
        <v>0</v>
      </c>
      <c r="DZ215" s="13">
        <f t="shared" si="443"/>
        <v>9934.677</v>
      </c>
      <c r="EA215" s="11">
        <v>1</v>
      </c>
      <c r="EB215" s="11">
        <v>1</v>
      </c>
      <c r="EC215" s="11">
        <v>2.91</v>
      </c>
      <c r="ED215" s="42">
        <f t="shared" si="444"/>
        <v>3.91</v>
      </c>
      <c r="EE215" s="11">
        <v>0.9</v>
      </c>
      <c r="EF215" s="9">
        <v>0.5</v>
      </c>
      <c r="EG215" s="43">
        <f t="shared" si="445"/>
        <v>17480.0641815</v>
      </c>
    </row>
    <row r="216" s="1" customFormat="1" customHeight="1" spans="1:139">
      <c r="F216" s="11">
        <v>35434</v>
      </c>
      <c r="G216" s="12">
        <v>0.168</v>
      </c>
      <c r="H216" s="11">
        <v>1</v>
      </c>
      <c r="I216" s="11">
        <v>0</v>
      </c>
      <c r="J216" s="13">
        <f t="shared" si="425"/>
        <v>5952.912</v>
      </c>
      <c r="K216" s="11">
        <v>1</v>
      </c>
      <c r="L216" s="11">
        <v>0.89</v>
      </c>
      <c r="M216" s="11">
        <v>1.78</v>
      </c>
      <c r="N216" s="42">
        <f t="shared" si="426"/>
        <v>2.5842</v>
      </c>
      <c r="O216" s="11">
        <v>0.9</v>
      </c>
      <c r="P216" s="9">
        <v>0.5</v>
      </c>
      <c r="Q216" s="43">
        <f t="shared" si="427"/>
        <v>6922.58183568</v>
      </c>
      <c r="Z216" s="11">
        <v>35728</v>
      </c>
      <c r="AA216" s="12">
        <v>0.168</v>
      </c>
      <c r="AB216" s="11">
        <v>1</v>
      </c>
      <c r="AC216" s="11">
        <v>0</v>
      </c>
      <c r="AD216" s="13">
        <f t="shared" si="428"/>
        <v>6002.304</v>
      </c>
      <c r="AE216" s="11">
        <v>1</v>
      </c>
      <c r="AF216" s="11">
        <v>1</v>
      </c>
      <c r="AG216" s="11">
        <v>2.11</v>
      </c>
      <c r="AH216" s="42">
        <f t="shared" si="429"/>
        <v>3.11</v>
      </c>
      <c r="AI216" s="11">
        <v>0.9</v>
      </c>
      <c r="AJ216" s="9">
        <v>0.5</v>
      </c>
      <c r="AK216" s="43">
        <f t="shared" si="430"/>
        <v>8400.224448</v>
      </c>
      <c r="AT216" s="11">
        <v>36903</v>
      </c>
      <c r="AU216" s="12">
        <v>0.168</v>
      </c>
      <c r="AV216" s="11">
        <v>1</v>
      </c>
      <c r="AW216" s="11">
        <v>0</v>
      </c>
      <c r="AX216" s="13">
        <f t="shared" si="431"/>
        <v>6199.704</v>
      </c>
      <c r="AY216" s="11">
        <v>1</v>
      </c>
      <c r="AZ216" s="11">
        <v>0.93</v>
      </c>
      <c r="BA216" s="11">
        <v>1.85</v>
      </c>
      <c r="BB216" s="42">
        <f t="shared" si="432"/>
        <v>2.7205</v>
      </c>
      <c r="BC216" s="11">
        <v>0.9</v>
      </c>
      <c r="BD216" s="9">
        <v>0.5</v>
      </c>
      <c r="BE216" s="43">
        <f t="shared" si="433"/>
        <v>7589.8326294</v>
      </c>
      <c r="BN216" s="11">
        <v>38167</v>
      </c>
      <c r="BO216" s="12">
        <v>0.168</v>
      </c>
      <c r="BP216" s="11">
        <v>1</v>
      </c>
      <c r="BQ216" s="11">
        <v>0</v>
      </c>
      <c r="BR216" s="13">
        <f t="shared" si="434"/>
        <v>6412.056</v>
      </c>
      <c r="BS216" s="11">
        <v>1</v>
      </c>
      <c r="BT216" s="11">
        <v>1</v>
      </c>
      <c r="BU216" s="11">
        <v>2.71</v>
      </c>
      <c r="BV216" s="42">
        <f t="shared" si="435"/>
        <v>3.71</v>
      </c>
      <c r="BW216" s="11">
        <v>0.9</v>
      </c>
      <c r="BX216" s="9">
        <v>0.5</v>
      </c>
      <c r="BY216" s="43">
        <f t="shared" si="436"/>
        <v>10704.927492</v>
      </c>
      <c r="CH216" s="11">
        <v>42781</v>
      </c>
      <c r="CI216" s="12">
        <v>0.168</v>
      </c>
      <c r="CJ216" s="11">
        <v>1</v>
      </c>
      <c r="CK216" s="11">
        <v>0</v>
      </c>
      <c r="CL216" s="13">
        <f t="shared" si="437"/>
        <v>7187.208</v>
      </c>
      <c r="CM216" s="11">
        <v>1</v>
      </c>
      <c r="CN216" s="11">
        <v>0.93</v>
      </c>
      <c r="CO216" s="11">
        <v>1.85</v>
      </c>
      <c r="CP216" s="42">
        <f t="shared" si="438"/>
        <v>2.7205</v>
      </c>
      <c r="CQ216" s="11">
        <v>0.9</v>
      </c>
      <c r="CR216" s="9">
        <v>0.5</v>
      </c>
      <c r="CS216" s="43">
        <f t="shared" si="439"/>
        <v>8798.7597138</v>
      </c>
      <c r="DB216" s="11">
        <v>44045</v>
      </c>
      <c r="DC216" s="12">
        <v>0.168</v>
      </c>
      <c r="DD216" s="11">
        <v>1</v>
      </c>
      <c r="DE216" s="11">
        <v>0</v>
      </c>
      <c r="DF216" s="13">
        <f t="shared" si="440"/>
        <v>7399.56</v>
      </c>
      <c r="DG216" s="11">
        <v>1</v>
      </c>
      <c r="DH216" s="11">
        <v>1</v>
      </c>
      <c r="DI216" s="11">
        <v>2.11</v>
      </c>
      <c r="DJ216" s="42">
        <f t="shared" si="441"/>
        <v>3.11</v>
      </c>
      <c r="DK216" s="11">
        <v>0.9</v>
      </c>
      <c r="DL216" s="9">
        <v>0.5</v>
      </c>
      <c r="DM216" s="43">
        <f t="shared" si="442"/>
        <v>10355.68422</v>
      </c>
      <c r="DV216" s="11">
        <v>49923</v>
      </c>
      <c r="DW216" s="12">
        <v>0.199</v>
      </c>
      <c r="DX216" s="11">
        <v>1</v>
      </c>
      <c r="DY216" s="11">
        <v>0</v>
      </c>
      <c r="DZ216" s="13">
        <f t="shared" si="443"/>
        <v>9934.677</v>
      </c>
      <c r="EA216" s="11">
        <v>1</v>
      </c>
      <c r="EB216" s="11">
        <v>1</v>
      </c>
      <c r="EC216" s="11">
        <v>2.91</v>
      </c>
      <c r="ED216" s="42">
        <f t="shared" si="444"/>
        <v>3.91</v>
      </c>
      <c r="EE216" s="11">
        <v>0.9</v>
      </c>
      <c r="EF216" s="9">
        <v>0.5</v>
      </c>
      <c r="EG216" s="43">
        <f t="shared" si="445"/>
        <v>17480.0641815</v>
      </c>
    </row>
    <row r="217" s="1" customFormat="1" customHeight="1" spans="1:139">
      <c r="F217" s="11">
        <v>35434</v>
      </c>
      <c r="G217" s="12">
        <v>0.3</v>
      </c>
      <c r="H217" s="11">
        <v>1</v>
      </c>
      <c r="I217" s="11">
        <v>0</v>
      </c>
      <c r="J217" s="13">
        <f t="shared" si="425"/>
        <v>10630.2</v>
      </c>
      <c r="K217" s="11">
        <v>1</v>
      </c>
      <c r="L217" s="11">
        <v>0.89</v>
      </c>
      <c r="M217" s="11">
        <v>1.78</v>
      </c>
      <c r="N217" s="42">
        <f t="shared" si="426"/>
        <v>2.5842</v>
      </c>
      <c r="O217" s="11">
        <v>0.9</v>
      </c>
      <c r="P217" s="9">
        <v>0.5</v>
      </c>
      <c r="Q217" s="43">
        <f t="shared" si="427"/>
        <v>12361.753278</v>
      </c>
      <c r="Z217" s="11">
        <v>35728</v>
      </c>
      <c r="AA217" s="12">
        <v>0.3</v>
      </c>
      <c r="AB217" s="11">
        <v>1</v>
      </c>
      <c r="AC217" s="11">
        <v>0</v>
      </c>
      <c r="AD217" s="13">
        <f t="shared" si="428"/>
        <v>10718.4</v>
      </c>
      <c r="AE217" s="11">
        <v>1</v>
      </c>
      <c r="AF217" s="11">
        <v>1</v>
      </c>
      <c r="AG217" s="11">
        <v>2.11</v>
      </c>
      <c r="AH217" s="42">
        <f t="shared" si="429"/>
        <v>3.11</v>
      </c>
      <c r="AI217" s="11">
        <v>0.9</v>
      </c>
      <c r="AJ217" s="9">
        <v>0.5</v>
      </c>
      <c r="AK217" s="43">
        <f t="shared" si="430"/>
        <v>15000.4008</v>
      </c>
      <c r="AT217" s="11">
        <v>36903</v>
      </c>
      <c r="AU217" s="12">
        <v>0.3</v>
      </c>
      <c r="AV217" s="11">
        <v>1</v>
      </c>
      <c r="AW217" s="11">
        <v>0</v>
      </c>
      <c r="AX217" s="13">
        <f t="shared" si="431"/>
        <v>11070.9</v>
      </c>
      <c r="AY217" s="11">
        <v>1</v>
      </c>
      <c r="AZ217" s="11">
        <v>0.93</v>
      </c>
      <c r="BA217" s="11">
        <v>1.85</v>
      </c>
      <c r="BB217" s="42">
        <f t="shared" si="432"/>
        <v>2.7205</v>
      </c>
      <c r="BC217" s="11">
        <v>0.9</v>
      </c>
      <c r="BD217" s="9">
        <v>0.5</v>
      </c>
      <c r="BE217" s="43">
        <f t="shared" si="433"/>
        <v>13553.2725525</v>
      </c>
      <c r="BN217" s="11">
        <v>38167</v>
      </c>
      <c r="BO217" s="12">
        <v>0.3</v>
      </c>
      <c r="BP217" s="11">
        <v>1</v>
      </c>
      <c r="BQ217" s="11">
        <v>0</v>
      </c>
      <c r="BR217" s="13">
        <f t="shared" si="434"/>
        <v>11450.1</v>
      </c>
      <c r="BS217" s="11">
        <v>1</v>
      </c>
      <c r="BT217" s="11">
        <v>1</v>
      </c>
      <c r="BU217" s="11">
        <v>2.71</v>
      </c>
      <c r="BV217" s="42">
        <f t="shared" si="435"/>
        <v>3.71</v>
      </c>
      <c r="BW217" s="11">
        <v>0.9</v>
      </c>
      <c r="BX217" s="9">
        <v>0.5</v>
      </c>
      <c r="BY217" s="43">
        <f t="shared" si="436"/>
        <v>19115.94195</v>
      </c>
      <c r="CH217" s="11">
        <v>42781</v>
      </c>
      <c r="CI217" s="12">
        <v>0.3</v>
      </c>
      <c r="CJ217" s="11">
        <v>1</v>
      </c>
      <c r="CK217" s="11">
        <v>0</v>
      </c>
      <c r="CL217" s="13">
        <f t="shared" si="437"/>
        <v>12834.3</v>
      </c>
      <c r="CM217" s="11">
        <v>1</v>
      </c>
      <c r="CN217" s="11">
        <v>0.93</v>
      </c>
      <c r="CO217" s="11">
        <v>1.85</v>
      </c>
      <c r="CP217" s="42">
        <f t="shared" si="438"/>
        <v>2.7205</v>
      </c>
      <c r="CQ217" s="11">
        <v>0.9</v>
      </c>
      <c r="CR217" s="9">
        <v>0.5</v>
      </c>
      <c r="CS217" s="43">
        <f t="shared" si="439"/>
        <v>15712.0709175</v>
      </c>
      <c r="DB217" s="11">
        <v>44045</v>
      </c>
      <c r="DC217" s="12">
        <v>0.3</v>
      </c>
      <c r="DD217" s="11">
        <v>1</v>
      </c>
      <c r="DE217" s="11">
        <v>0</v>
      </c>
      <c r="DF217" s="13">
        <f t="shared" si="440"/>
        <v>13213.5</v>
      </c>
      <c r="DG217" s="11">
        <v>1</v>
      </c>
      <c r="DH217" s="11">
        <v>1</v>
      </c>
      <c r="DI217" s="11">
        <v>2.11</v>
      </c>
      <c r="DJ217" s="42">
        <f t="shared" si="441"/>
        <v>3.11</v>
      </c>
      <c r="DK217" s="11">
        <v>0.9</v>
      </c>
      <c r="DL217" s="9">
        <v>0.5</v>
      </c>
      <c r="DM217" s="43">
        <f t="shared" si="442"/>
        <v>18492.29325</v>
      </c>
      <c r="DV217" s="11">
        <v>49923</v>
      </c>
      <c r="DW217" s="12">
        <v>0.355</v>
      </c>
      <c r="DX217" s="11">
        <v>1</v>
      </c>
      <c r="DY217" s="11">
        <v>0</v>
      </c>
      <c r="DZ217" s="13">
        <f t="shared" si="443"/>
        <v>17722.665</v>
      </c>
      <c r="EA217" s="11">
        <v>1</v>
      </c>
      <c r="EB217" s="11">
        <v>1</v>
      </c>
      <c r="EC217" s="11">
        <v>2.91</v>
      </c>
      <c r="ED217" s="42">
        <f t="shared" si="444"/>
        <v>3.91</v>
      </c>
      <c r="EE217" s="11">
        <v>0.9</v>
      </c>
      <c r="EF217" s="9">
        <v>0.5</v>
      </c>
      <c r="EG217" s="43">
        <f t="shared" si="445"/>
        <v>31183.0290675</v>
      </c>
    </row>
    <row r="218" s="1" customFormat="1" customHeight="1" spans="1:139">
      <c r="F218" s="11">
        <v>35434</v>
      </c>
      <c r="G218" s="12">
        <v>0.58</v>
      </c>
      <c r="H218" s="11">
        <v>1</v>
      </c>
      <c r="I218" s="11">
        <v>0</v>
      </c>
      <c r="J218" s="13">
        <f t="shared" si="425"/>
        <v>20551.72</v>
      </c>
      <c r="K218" s="11">
        <v>1</v>
      </c>
      <c r="L218" s="11">
        <v>0.89</v>
      </c>
      <c r="M218" s="11">
        <v>1.78</v>
      </c>
      <c r="N218" s="42">
        <f t="shared" si="426"/>
        <v>2.5842</v>
      </c>
      <c r="O218" s="11">
        <v>0.9</v>
      </c>
      <c r="P218" s="9">
        <v>0.5</v>
      </c>
      <c r="Q218" s="43">
        <f t="shared" si="427"/>
        <v>23899.3896708</v>
      </c>
      <c r="Z218" s="11">
        <v>35728</v>
      </c>
      <c r="AA218" s="12">
        <v>0.58</v>
      </c>
      <c r="AB218" s="11">
        <v>1</v>
      </c>
      <c r="AC218" s="11">
        <v>0</v>
      </c>
      <c r="AD218" s="13">
        <f t="shared" si="428"/>
        <v>20722.24</v>
      </c>
      <c r="AE218" s="11">
        <v>1</v>
      </c>
      <c r="AF218" s="11">
        <v>1</v>
      </c>
      <c r="AG218" s="11">
        <v>2.11</v>
      </c>
      <c r="AH218" s="42">
        <f t="shared" si="429"/>
        <v>3.11</v>
      </c>
      <c r="AI218" s="11">
        <v>0.9</v>
      </c>
      <c r="AJ218" s="9">
        <v>0.5</v>
      </c>
      <c r="AK218" s="43">
        <f t="shared" si="430"/>
        <v>29000.77488</v>
      </c>
      <c r="AT218" s="11">
        <v>36903</v>
      </c>
      <c r="AU218" s="12">
        <v>0.58</v>
      </c>
      <c r="AV218" s="11">
        <v>1</v>
      </c>
      <c r="AW218" s="11">
        <v>0</v>
      </c>
      <c r="AX218" s="13">
        <f t="shared" si="431"/>
        <v>21403.74</v>
      </c>
      <c r="AY218" s="11">
        <v>1</v>
      </c>
      <c r="AZ218" s="11">
        <v>0.93</v>
      </c>
      <c r="BA218" s="11">
        <v>1.85</v>
      </c>
      <c r="BB218" s="42">
        <f t="shared" si="432"/>
        <v>2.7205</v>
      </c>
      <c r="BC218" s="11">
        <v>0.9</v>
      </c>
      <c r="BD218" s="9">
        <v>0.5</v>
      </c>
      <c r="BE218" s="43">
        <f t="shared" si="433"/>
        <v>26202.9936015</v>
      </c>
      <c r="BN218" s="11">
        <v>38167</v>
      </c>
      <c r="BO218" s="12">
        <v>0.58</v>
      </c>
      <c r="BP218" s="11">
        <v>1</v>
      </c>
      <c r="BQ218" s="11">
        <v>0</v>
      </c>
      <c r="BR218" s="13">
        <f t="shared" si="434"/>
        <v>22136.86</v>
      </c>
      <c r="BS218" s="11">
        <v>1</v>
      </c>
      <c r="BT218" s="11">
        <v>1</v>
      </c>
      <c r="BU218" s="11">
        <v>2.71</v>
      </c>
      <c r="BV218" s="42">
        <f t="shared" si="435"/>
        <v>3.71</v>
      </c>
      <c r="BW218" s="11">
        <v>0.9</v>
      </c>
      <c r="BX218" s="9">
        <v>0.5</v>
      </c>
      <c r="BY218" s="43">
        <f t="shared" si="436"/>
        <v>36957.48777</v>
      </c>
      <c r="CH218" s="11">
        <v>42781</v>
      </c>
      <c r="CI218" s="12">
        <v>0.58</v>
      </c>
      <c r="CJ218" s="11">
        <v>1</v>
      </c>
      <c r="CK218" s="11">
        <v>0</v>
      </c>
      <c r="CL218" s="13">
        <f t="shared" si="437"/>
        <v>24812.98</v>
      </c>
      <c r="CM218" s="11">
        <v>1</v>
      </c>
      <c r="CN218" s="11">
        <v>0.93</v>
      </c>
      <c r="CO218" s="11">
        <v>1.85</v>
      </c>
      <c r="CP218" s="42">
        <f t="shared" si="438"/>
        <v>2.7205</v>
      </c>
      <c r="CQ218" s="11">
        <v>0.9</v>
      </c>
      <c r="CR218" s="9">
        <v>0.5</v>
      </c>
      <c r="CS218" s="43">
        <f t="shared" si="439"/>
        <v>30376.6704405</v>
      </c>
      <c r="DB218" s="11">
        <v>44045</v>
      </c>
      <c r="DC218" s="12">
        <v>0.58</v>
      </c>
      <c r="DD218" s="11">
        <v>1</v>
      </c>
      <c r="DE218" s="11">
        <v>0</v>
      </c>
      <c r="DF218" s="13">
        <f t="shared" si="440"/>
        <v>25546.1</v>
      </c>
      <c r="DG218" s="11">
        <v>1</v>
      </c>
      <c r="DH218" s="11">
        <v>1</v>
      </c>
      <c r="DI218" s="11">
        <v>2.11</v>
      </c>
      <c r="DJ218" s="42">
        <f t="shared" si="441"/>
        <v>3.11</v>
      </c>
      <c r="DK218" s="11">
        <v>0.9</v>
      </c>
      <c r="DL218" s="9">
        <v>0.5</v>
      </c>
      <c r="DM218" s="43">
        <f t="shared" si="442"/>
        <v>35751.76695</v>
      </c>
      <c r="DV218" s="11">
        <v>49923</v>
      </c>
      <c r="DW218" s="12">
        <v>0.69</v>
      </c>
      <c r="DX218" s="11">
        <v>1</v>
      </c>
      <c r="DY218" s="11">
        <v>0</v>
      </c>
      <c r="DZ218" s="13">
        <f t="shared" si="443"/>
        <v>34446.87</v>
      </c>
      <c r="EA218" s="11">
        <v>1</v>
      </c>
      <c r="EB218" s="11">
        <v>1</v>
      </c>
      <c r="EC218" s="11">
        <v>2.91</v>
      </c>
      <c r="ED218" s="42">
        <f t="shared" si="444"/>
        <v>3.91</v>
      </c>
      <c r="EE218" s="11">
        <v>0.9</v>
      </c>
      <c r="EF218" s="9">
        <v>0.5</v>
      </c>
      <c r="EG218" s="43">
        <f t="shared" si="445"/>
        <v>60609.267765</v>
      </c>
    </row>
    <row r="219" s="1" customFormat="1" customHeight="1" spans="1:139">
      <c r="F219" s="47" t="s">
        <v>32</v>
      </c>
      <c r="G219" s="48"/>
      <c r="H219" s="48"/>
      <c r="I219" s="48"/>
      <c r="J219" s="48"/>
      <c r="K219" s="48"/>
      <c r="L219" s="48"/>
      <c r="M219" s="46">
        <f>SUM(Q209:Q218)</f>
        <v>91641.79763424</v>
      </c>
      <c r="N219" s="46"/>
      <c r="O219" s="46"/>
      <c r="P219" s="46"/>
      <c r="Q219" s="46"/>
      <c r="R219" s="1"/>
      <c r="S219" s="1"/>
      <c r="T219" s="1"/>
      <c r="U219" s="1"/>
      <c r="V219" s="1"/>
      <c r="W219" s="1"/>
      <c r="X219" s="1"/>
      <c r="Y219" s="1"/>
      <c r="Z219" s="47" t="s">
        <v>32</v>
      </c>
      <c r="AA219" s="48"/>
      <c r="AB219" s="48"/>
      <c r="AC219" s="48"/>
      <c r="AD219" s="48"/>
      <c r="AE219" s="48"/>
      <c r="AF219" s="48"/>
      <c r="AG219" s="46">
        <f>SUM(AK209:AK218)</f>
        <v>111202.971264</v>
      </c>
      <c r="AH219" s="46"/>
      <c r="AI219" s="46"/>
      <c r="AJ219" s="46"/>
      <c r="AK219" s="46"/>
      <c r="AL219" s="1"/>
      <c r="AM219" s="1"/>
      <c r="AN219" s="1"/>
      <c r="AO219" s="1"/>
      <c r="AP219" s="1"/>
      <c r="AQ219" s="1"/>
      <c r="AR219" s="1"/>
      <c r="AS219" s="1"/>
      <c r="AT219" s="47" t="s">
        <v>32</v>
      </c>
      <c r="AU219" s="48"/>
      <c r="AV219" s="48"/>
      <c r="AW219" s="48"/>
      <c r="AX219" s="48"/>
      <c r="AY219" s="48"/>
      <c r="AZ219" s="48"/>
      <c r="BA219" s="46">
        <f>SUM(BE209:BE218)</f>
        <v>100474.9271892</v>
      </c>
      <c r="BB219" s="46"/>
      <c r="BC219" s="46"/>
      <c r="BD219" s="46"/>
      <c r="BE219" s="46"/>
      <c r="BF219" s="1"/>
      <c r="BG219" s="1"/>
      <c r="BH219" s="1"/>
      <c r="BI219" s="1"/>
      <c r="BJ219" s="1"/>
      <c r="BK219" s="1"/>
      <c r="BL219" s="1"/>
      <c r="BM219" s="1"/>
      <c r="BN219" s="47" t="s">
        <v>32</v>
      </c>
      <c r="BO219" s="48"/>
      <c r="BP219" s="48"/>
      <c r="BQ219" s="48"/>
      <c r="BR219" s="48"/>
      <c r="BS219" s="48"/>
      <c r="BT219" s="48"/>
      <c r="BU219" s="46">
        <f>SUM(BY209:BY218)</f>
        <v>141712.849656</v>
      </c>
      <c r="BV219" s="46"/>
      <c r="BW219" s="46"/>
      <c r="BX219" s="46"/>
      <c r="BY219" s="46"/>
      <c r="BZ219" s="1"/>
      <c r="CA219" s="1"/>
      <c r="CB219" s="1"/>
      <c r="CC219" s="1"/>
      <c r="CD219" s="1"/>
      <c r="CE219" s="1"/>
      <c r="CF219" s="1"/>
      <c r="CG219" s="1"/>
      <c r="CH219" s="47" t="s">
        <v>32</v>
      </c>
      <c r="CI219" s="48"/>
      <c r="CJ219" s="48"/>
      <c r="CK219" s="48"/>
      <c r="CL219" s="48"/>
      <c r="CM219" s="48"/>
      <c r="CN219" s="48"/>
      <c r="CO219" s="46">
        <f>SUM(CS209:CS218)</f>
        <v>116478.8190684</v>
      </c>
      <c r="CP219" s="46"/>
      <c r="CQ219" s="46"/>
      <c r="CR219" s="46"/>
      <c r="CS219" s="46"/>
      <c r="CT219" s="1"/>
      <c r="CU219" s="1"/>
      <c r="CV219" s="1"/>
      <c r="CW219" s="1"/>
      <c r="CX219" s="1"/>
      <c r="CY219" s="1"/>
      <c r="CZ219" s="1"/>
      <c r="DA219" s="1"/>
      <c r="DB219" s="47" t="s">
        <v>32</v>
      </c>
      <c r="DC219" s="48"/>
      <c r="DD219" s="48"/>
      <c r="DE219" s="48"/>
      <c r="DF219" s="48"/>
      <c r="DG219" s="48"/>
      <c r="DH219" s="48"/>
      <c r="DI219" s="46">
        <f>SUM(DM209:DM218)</f>
        <v>137089.53396</v>
      </c>
      <c r="DJ219" s="46"/>
      <c r="DK219" s="46"/>
      <c r="DL219" s="46"/>
      <c r="DM219" s="46"/>
      <c r="DN219" s="1"/>
      <c r="DO219" s="1"/>
      <c r="DP219" s="1"/>
      <c r="DQ219" s="1"/>
      <c r="DR219" s="1"/>
      <c r="DS219" s="1"/>
      <c r="DT219" s="1"/>
      <c r="DU219" s="1"/>
      <c r="DV219" s="47" t="s">
        <v>32</v>
      </c>
      <c r="DW219" s="48"/>
      <c r="DX219" s="48"/>
      <c r="DY219" s="48"/>
      <c r="DZ219" s="48"/>
      <c r="EA219" s="48"/>
      <c r="EB219" s="48"/>
      <c r="EC219" s="46">
        <f>SUM(EG209:EG218)</f>
        <v>231632.8102845</v>
      </c>
      <c r="ED219" s="46"/>
      <c r="EE219" s="46"/>
      <c r="EF219" s="46"/>
      <c r="EG219" s="46"/>
    </row>
    <row r="220" s="1" customFormat="1" customHeight="1" spans="1:139">
      <c r="F220" s="48"/>
      <c r="G220" s="48"/>
      <c r="H220" s="48"/>
      <c r="I220" s="48"/>
      <c r="J220" s="48"/>
      <c r="K220" s="48"/>
      <c r="L220" s="48"/>
      <c r="M220" s="46"/>
      <c r="N220" s="46"/>
      <c r="O220" s="46"/>
      <c r="P220" s="46"/>
      <c r="Q220" s="46"/>
      <c r="R220" s="1"/>
      <c r="S220" s="1"/>
      <c r="T220" s="1"/>
      <c r="U220" s="1"/>
      <c r="V220" s="1"/>
      <c r="W220" s="1"/>
      <c r="X220" s="1"/>
      <c r="Y220" s="1"/>
      <c r="Z220" s="48"/>
      <c r="AA220" s="48"/>
      <c r="AB220" s="48"/>
      <c r="AC220" s="48"/>
      <c r="AD220" s="48"/>
      <c r="AE220" s="48"/>
      <c r="AF220" s="48"/>
      <c r="AG220" s="46"/>
      <c r="AH220" s="46"/>
      <c r="AI220" s="46"/>
      <c r="AJ220" s="46"/>
      <c r="AK220" s="46"/>
      <c r="AL220" s="1"/>
      <c r="AM220" s="1"/>
      <c r="AN220" s="1"/>
      <c r="AO220" s="1"/>
      <c r="AP220" s="1"/>
      <c r="AQ220" s="1"/>
      <c r="AR220" s="1"/>
      <c r="AS220" s="1"/>
      <c r="AT220" s="48"/>
      <c r="AU220" s="48"/>
      <c r="AV220" s="48"/>
      <c r="AW220" s="48"/>
      <c r="AX220" s="48"/>
      <c r="AY220" s="48"/>
      <c r="AZ220" s="48"/>
      <c r="BA220" s="46"/>
      <c r="BB220" s="46"/>
      <c r="BC220" s="46"/>
      <c r="BD220" s="46"/>
      <c r="BE220" s="46"/>
      <c r="BF220" s="1"/>
      <c r="BG220" s="1"/>
      <c r="BH220" s="1"/>
      <c r="BI220" s="1"/>
      <c r="BJ220" s="1"/>
      <c r="BK220" s="1"/>
      <c r="BL220" s="1"/>
      <c r="BM220" s="1"/>
      <c r="BN220" s="48"/>
      <c r="BO220" s="48"/>
      <c r="BP220" s="48"/>
      <c r="BQ220" s="48"/>
      <c r="BR220" s="48"/>
      <c r="BS220" s="48"/>
      <c r="BT220" s="48"/>
      <c r="BU220" s="46"/>
      <c r="BV220" s="46"/>
      <c r="BW220" s="46"/>
      <c r="BX220" s="46"/>
      <c r="BY220" s="46"/>
      <c r="BZ220" s="1"/>
      <c r="CA220" s="1"/>
      <c r="CB220" s="1"/>
      <c r="CC220" s="1"/>
      <c r="CD220" s="1"/>
      <c r="CE220" s="1"/>
      <c r="CF220" s="1"/>
      <c r="CG220" s="1"/>
      <c r="CH220" s="48"/>
      <c r="CI220" s="48"/>
      <c r="CJ220" s="48"/>
      <c r="CK220" s="48"/>
      <c r="CL220" s="48"/>
      <c r="CM220" s="48"/>
      <c r="CN220" s="48"/>
      <c r="CO220" s="46"/>
      <c r="CP220" s="46"/>
      <c r="CQ220" s="46"/>
      <c r="CR220" s="46"/>
      <c r="CS220" s="46"/>
      <c r="CT220" s="1"/>
      <c r="CU220" s="1"/>
      <c r="CV220" s="1"/>
      <c r="CW220" s="1"/>
      <c r="CX220" s="1"/>
      <c r="CY220" s="1"/>
      <c r="CZ220" s="1"/>
      <c r="DA220" s="1"/>
      <c r="DB220" s="48"/>
      <c r="DC220" s="48"/>
      <c r="DD220" s="48"/>
      <c r="DE220" s="48"/>
      <c r="DF220" s="48"/>
      <c r="DG220" s="48"/>
      <c r="DH220" s="48"/>
      <c r="DI220" s="46"/>
      <c r="DJ220" s="46"/>
      <c r="DK220" s="46"/>
      <c r="DL220" s="46"/>
      <c r="DM220" s="46"/>
      <c r="DN220" s="1"/>
      <c r="DO220" s="1"/>
      <c r="DP220" s="1"/>
      <c r="DQ220" s="1"/>
      <c r="DR220" s="1"/>
      <c r="DS220" s="1"/>
      <c r="DT220" s="1"/>
      <c r="DU220" s="1"/>
      <c r="DV220" s="48"/>
      <c r="DW220" s="48"/>
      <c r="DX220" s="48"/>
      <c r="DY220" s="48"/>
      <c r="DZ220" s="48"/>
      <c r="EA220" s="48"/>
      <c r="EB220" s="48"/>
      <c r="EC220" s="46"/>
      <c r="ED220" s="46"/>
      <c r="EE220" s="46"/>
      <c r="EF220" s="46"/>
      <c r="EG220" s="46"/>
    </row>
    <row r="221" s="1" customFormat="1" customHeight="1" spans="1:139">
      <c r="F221" s="48"/>
      <c r="G221" s="48"/>
      <c r="H221" s="48"/>
      <c r="I221" s="48"/>
      <c r="J221" s="48"/>
      <c r="K221" s="48"/>
      <c r="L221" s="48"/>
      <c r="M221" s="46"/>
      <c r="N221" s="46"/>
      <c r="O221" s="46"/>
      <c r="P221" s="46"/>
      <c r="Q221" s="46"/>
      <c r="R221" s="1"/>
      <c r="S221" s="1"/>
      <c r="T221" s="1"/>
      <c r="U221" s="1"/>
      <c r="V221" s="1"/>
      <c r="W221" s="1"/>
      <c r="X221" s="1"/>
      <c r="Y221" s="1"/>
      <c r="Z221" s="48"/>
      <c r="AA221" s="48"/>
      <c r="AB221" s="48"/>
      <c r="AC221" s="48"/>
      <c r="AD221" s="48"/>
      <c r="AE221" s="48"/>
      <c r="AF221" s="48"/>
      <c r="AG221" s="46"/>
      <c r="AH221" s="46"/>
      <c r="AI221" s="46"/>
      <c r="AJ221" s="46"/>
      <c r="AK221" s="46"/>
      <c r="AL221" s="1"/>
      <c r="AM221" s="1"/>
      <c r="AN221" s="1"/>
      <c r="AO221" s="1"/>
      <c r="AP221" s="1"/>
      <c r="AQ221" s="1"/>
      <c r="AR221" s="1"/>
      <c r="AS221" s="1"/>
      <c r="AT221" s="48"/>
      <c r="AU221" s="48"/>
      <c r="AV221" s="48"/>
      <c r="AW221" s="48"/>
      <c r="AX221" s="48"/>
      <c r="AY221" s="48"/>
      <c r="AZ221" s="48"/>
      <c r="BA221" s="46"/>
      <c r="BB221" s="46"/>
      <c r="BC221" s="46"/>
      <c r="BD221" s="46"/>
      <c r="BE221" s="46"/>
      <c r="BF221" s="1"/>
      <c r="BG221" s="1"/>
      <c r="BH221" s="1"/>
      <c r="BI221" s="1"/>
      <c r="BJ221" s="1"/>
      <c r="BK221" s="1"/>
      <c r="BL221" s="1"/>
      <c r="BM221" s="1"/>
      <c r="BN221" s="48"/>
      <c r="BO221" s="48"/>
      <c r="BP221" s="48"/>
      <c r="BQ221" s="48"/>
      <c r="BR221" s="48"/>
      <c r="BS221" s="48"/>
      <c r="BT221" s="48"/>
      <c r="BU221" s="46"/>
      <c r="BV221" s="46"/>
      <c r="BW221" s="46"/>
      <c r="BX221" s="46"/>
      <c r="BY221" s="46"/>
      <c r="BZ221" s="1"/>
      <c r="CA221" s="1"/>
      <c r="CB221" s="1"/>
      <c r="CC221" s="1"/>
      <c r="CD221" s="1"/>
      <c r="CE221" s="1"/>
      <c r="CF221" s="1"/>
      <c r="CG221" s="1"/>
      <c r="CH221" s="48"/>
      <c r="CI221" s="48"/>
      <c r="CJ221" s="48"/>
      <c r="CK221" s="48"/>
      <c r="CL221" s="48"/>
      <c r="CM221" s="48"/>
      <c r="CN221" s="48"/>
      <c r="CO221" s="46"/>
      <c r="CP221" s="46"/>
      <c r="CQ221" s="46"/>
      <c r="CR221" s="46"/>
      <c r="CS221" s="46"/>
      <c r="CT221" s="1"/>
      <c r="CU221" s="1"/>
      <c r="CV221" s="1"/>
      <c r="CW221" s="1"/>
      <c r="CX221" s="1"/>
      <c r="CY221" s="1"/>
      <c r="CZ221" s="1"/>
      <c r="DA221" s="1"/>
      <c r="DB221" s="48"/>
      <c r="DC221" s="48"/>
      <c r="DD221" s="48"/>
      <c r="DE221" s="48"/>
      <c r="DF221" s="48"/>
      <c r="DG221" s="48"/>
      <c r="DH221" s="48"/>
      <c r="DI221" s="46"/>
      <c r="DJ221" s="46"/>
      <c r="DK221" s="46"/>
      <c r="DL221" s="46"/>
      <c r="DM221" s="46"/>
      <c r="DN221" s="1"/>
      <c r="DO221" s="1"/>
      <c r="DP221" s="1"/>
      <c r="DQ221" s="1"/>
      <c r="DR221" s="1"/>
      <c r="DS221" s="1"/>
      <c r="DT221" s="1"/>
      <c r="DU221" s="1"/>
      <c r="DV221" s="48"/>
      <c r="DW221" s="48"/>
      <c r="DX221" s="48"/>
      <c r="DY221" s="48"/>
      <c r="DZ221" s="48"/>
      <c r="EA221" s="48"/>
      <c r="EB221" s="48"/>
      <c r="EC221" s="46"/>
      <c r="ED221" s="46"/>
      <c r="EE221" s="46"/>
      <c r="EF221" s="46"/>
      <c r="EG221" s="46"/>
    </row>
    <row r="223" s="1" customFormat="1" customHeight="1" spans="1:139">
      <c r="A223" s="2" t="s">
        <v>68</v>
      </c>
      <c r="B223" s="2"/>
      <c r="C223" s="2"/>
      <c r="D223" s="2"/>
      <c r="E223" s="2"/>
      <c r="F223" s="3" t="s">
        <v>1</v>
      </c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1"/>
      <c r="U223" s="2" t="s">
        <v>69</v>
      </c>
      <c r="V223" s="2"/>
      <c r="W223" s="2"/>
      <c r="X223" s="2"/>
      <c r="Y223" s="2"/>
      <c r="Z223" s="3" t="s">
        <v>1</v>
      </c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1"/>
      <c r="AO223" s="2" t="s">
        <v>70</v>
      </c>
      <c r="AP223" s="2"/>
      <c r="AQ223" s="2"/>
      <c r="AR223" s="2"/>
      <c r="AS223" s="2"/>
      <c r="AT223" s="3" t="s">
        <v>1</v>
      </c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1"/>
      <c r="BI223" s="2" t="s">
        <v>71</v>
      </c>
      <c r="BJ223" s="2"/>
      <c r="BK223" s="2"/>
      <c r="BL223" s="2"/>
      <c r="BM223" s="2"/>
      <c r="BN223" s="3" t="s">
        <v>1</v>
      </c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1"/>
      <c r="CC223" s="2" t="s">
        <v>72</v>
      </c>
      <c r="CD223" s="2"/>
      <c r="CE223" s="2"/>
      <c r="CF223" s="2"/>
      <c r="CG223" s="2"/>
      <c r="CH223" s="3" t="s">
        <v>1</v>
      </c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1"/>
      <c r="CW223" s="2" t="s">
        <v>73</v>
      </c>
      <c r="CX223" s="2"/>
      <c r="CY223" s="2"/>
      <c r="CZ223" s="2"/>
      <c r="DA223" s="2"/>
      <c r="DB223" s="3" t="s">
        <v>1</v>
      </c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1"/>
      <c r="DQ223" s="2" t="s">
        <v>74</v>
      </c>
      <c r="DR223" s="2"/>
      <c r="DS223" s="2"/>
      <c r="DT223" s="2"/>
      <c r="DU223" s="2"/>
      <c r="DV223" s="3" t="s">
        <v>1</v>
      </c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</row>
    <row r="224" s="1" customFormat="1" customHeight="1" spans="1:139">
      <c r="A224" s="2"/>
      <c r="B224" s="2"/>
      <c r="C224" s="2"/>
      <c r="D224" s="2"/>
      <c r="E224" s="2"/>
      <c r="F224" s="4" t="s">
        <v>8</v>
      </c>
      <c r="G224" s="5"/>
      <c r="H224" s="5"/>
      <c r="I224" s="6"/>
      <c r="J224" s="7" t="s">
        <v>9</v>
      </c>
      <c r="K224" s="7"/>
      <c r="L224" s="7"/>
      <c r="M224" s="7"/>
      <c r="N224" s="8" t="s">
        <v>10</v>
      </c>
      <c r="O224" s="8"/>
      <c r="P224" s="8"/>
      <c r="Q224" s="9" t="s">
        <v>11</v>
      </c>
      <c r="R224" s="10" t="s">
        <v>12</v>
      </c>
      <c r="S224" s="10" t="s">
        <v>13</v>
      </c>
      <c r="U224" s="2"/>
      <c r="V224" s="2"/>
      <c r="W224" s="2"/>
      <c r="X224" s="2"/>
      <c r="Y224" s="2"/>
      <c r="Z224" s="4" t="s">
        <v>8</v>
      </c>
      <c r="AA224" s="5"/>
      <c r="AB224" s="5"/>
      <c r="AC224" s="6"/>
      <c r="AD224" s="7" t="s">
        <v>9</v>
      </c>
      <c r="AE224" s="7"/>
      <c r="AF224" s="7"/>
      <c r="AG224" s="7"/>
      <c r="AH224" s="8" t="s">
        <v>10</v>
      </c>
      <c r="AI224" s="8"/>
      <c r="AJ224" s="8"/>
      <c r="AK224" s="9" t="s">
        <v>11</v>
      </c>
      <c r="AL224" s="10" t="s">
        <v>12</v>
      </c>
      <c r="AM224" s="10" t="s">
        <v>13</v>
      </c>
      <c r="AO224" s="2"/>
      <c r="AP224" s="2"/>
      <c r="AQ224" s="2"/>
      <c r="AR224" s="2"/>
      <c r="AS224" s="2"/>
      <c r="AT224" s="4" t="s">
        <v>8</v>
      </c>
      <c r="AU224" s="5"/>
      <c r="AV224" s="5"/>
      <c r="AW224" s="6"/>
      <c r="AX224" s="7" t="s">
        <v>9</v>
      </c>
      <c r="AY224" s="7"/>
      <c r="AZ224" s="7"/>
      <c r="BA224" s="7"/>
      <c r="BB224" s="8" t="s">
        <v>10</v>
      </c>
      <c r="BC224" s="8"/>
      <c r="BD224" s="8"/>
      <c r="BE224" s="9" t="s">
        <v>11</v>
      </c>
      <c r="BF224" s="10" t="s">
        <v>12</v>
      </c>
      <c r="BG224" s="10" t="s">
        <v>13</v>
      </c>
      <c r="BI224" s="2"/>
      <c r="BJ224" s="2"/>
      <c r="BK224" s="2"/>
      <c r="BL224" s="2"/>
      <c r="BM224" s="2"/>
      <c r="BN224" s="4" t="s">
        <v>8</v>
      </c>
      <c r="BO224" s="5"/>
      <c r="BP224" s="5"/>
      <c r="BQ224" s="6"/>
      <c r="BR224" s="7" t="s">
        <v>9</v>
      </c>
      <c r="BS224" s="7"/>
      <c r="BT224" s="7"/>
      <c r="BU224" s="7"/>
      <c r="BV224" s="8" t="s">
        <v>10</v>
      </c>
      <c r="BW224" s="8"/>
      <c r="BX224" s="8"/>
      <c r="BY224" s="9" t="s">
        <v>11</v>
      </c>
      <c r="BZ224" s="10" t="s">
        <v>12</v>
      </c>
      <c r="CA224" s="10" t="s">
        <v>13</v>
      </c>
      <c r="CC224" s="2"/>
      <c r="CD224" s="2"/>
      <c r="CE224" s="2"/>
      <c r="CF224" s="2"/>
      <c r="CG224" s="2"/>
      <c r="CH224" s="4" t="s">
        <v>8</v>
      </c>
      <c r="CI224" s="5"/>
      <c r="CJ224" s="5"/>
      <c r="CK224" s="6"/>
      <c r="CL224" s="7" t="s">
        <v>9</v>
      </c>
      <c r="CM224" s="7"/>
      <c r="CN224" s="7"/>
      <c r="CO224" s="7"/>
      <c r="CP224" s="8" t="s">
        <v>10</v>
      </c>
      <c r="CQ224" s="8"/>
      <c r="CR224" s="8"/>
      <c r="CS224" s="9" t="s">
        <v>11</v>
      </c>
      <c r="CT224" s="10" t="s">
        <v>12</v>
      </c>
      <c r="CU224" s="10" t="s">
        <v>13</v>
      </c>
      <c r="CW224" s="2"/>
      <c r="CX224" s="2"/>
      <c r="CY224" s="2"/>
      <c r="CZ224" s="2"/>
      <c r="DA224" s="2"/>
      <c r="DB224" s="4" t="s">
        <v>8</v>
      </c>
      <c r="DC224" s="5"/>
      <c r="DD224" s="5"/>
      <c r="DE224" s="6"/>
      <c r="DF224" s="7" t="s">
        <v>9</v>
      </c>
      <c r="DG224" s="7"/>
      <c r="DH224" s="7"/>
      <c r="DI224" s="7"/>
      <c r="DJ224" s="8" t="s">
        <v>10</v>
      </c>
      <c r="DK224" s="8"/>
      <c r="DL224" s="8"/>
      <c r="DM224" s="9" t="s">
        <v>11</v>
      </c>
      <c r="DN224" s="10" t="s">
        <v>12</v>
      </c>
      <c r="DO224" s="10" t="s">
        <v>13</v>
      </c>
      <c r="DQ224" s="2"/>
      <c r="DR224" s="2"/>
      <c r="DS224" s="2"/>
      <c r="DT224" s="2"/>
      <c r="DU224" s="2"/>
      <c r="DV224" s="4" t="s">
        <v>8</v>
      </c>
      <c r="DW224" s="5"/>
      <c r="DX224" s="5"/>
      <c r="DY224" s="6"/>
      <c r="DZ224" s="7" t="s">
        <v>9</v>
      </c>
      <c r="EA224" s="7"/>
      <c r="EB224" s="7"/>
      <c r="EC224" s="7"/>
      <c r="ED224" s="8" t="s">
        <v>10</v>
      </c>
      <c r="EE224" s="8"/>
      <c r="EF224" s="8"/>
      <c r="EG224" s="9" t="s">
        <v>11</v>
      </c>
      <c r="EH224" s="10" t="s">
        <v>12</v>
      </c>
      <c r="EI224" s="10" t="s">
        <v>13</v>
      </c>
    </row>
    <row r="225" s="1" customFormat="1" customHeight="1" spans="1:140">
      <c r="A225" s="1" t="s">
        <v>14</v>
      </c>
      <c r="B225" s="1" t="s">
        <v>15</v>
      </c>
      <c r="C225" s="1" t="s">
        <v>16</v>
      </c>
      <c r="D225" s="1" t="s">
        <v>17</v>
      </c>
      <c r="E225" s="1" t="s">
        <v>18</v>
      </c>
      <c r="F225" s="11" t="s">
        <v>19</v>
      </c>
      <c r="G225" s="11" t="s">
        <v>20</v>
      </c>
      <c r="H225" s="12" t="s">
        <v>21</v>
      </c>
      <c r="I225" s="13" t="s">
        <v>8</v>
      </c>
      <c r="J225" s="11" t="s">
        <v>22</v>
      </c>
      <c r="K225" s="11" t="s">
        <v>23</v>
      </c>
      <c r="L225" s="11" t="s">
        <v>24</v>
      </c>
      <c r="M225" s="7" t="s">
        <v>25</v>
      </c>
      <c r="N225" s="11" t="s">
        <v>26</v>
      </c>
      <c r="O225" s="11" t="s">
        <v>27</v>
      </c>
      <c r="P225" s="8" t="s">
        <v>28</v>
      </c>
      <c r="Q225" s="9" t="s">
        <v>29</v>
      </c>
      <c r="R225" s="14"/>
      <c r="S225" s="14"/>
      <c r="T225" s="1"/>
      <c r="U225" s="1" t="s">
        <v>14</v>
      </c>
      <c r="V225" s="1" t="s">
        <v>15</v>
      </c>
      <c r="W225" s="1" t="s">
        <v>16</v>
      </c>
      <c r="X225" s="1" t="s">
        <v>17</v>
      </c>
      <c r="Y225" s="1" t="s">
        <v>18</v>
      </c>
      <c r="Z225" s="11" t="s">
        <v>19</v>
      </c>
      <c r="AA225" s="11" t="s">
        <v>20</v>
      </c>
      <c r="AB225" s="12" t="s">
        <v>21</v>
      </c>
      <c r="AC225" s="13" t="s">
        <v>8</v>
      </c>
      <c r="AD225" s="11" t="s">
        <v>22</v>
      </c>
      <c r="AE225" s="11" t="s">
        <v>23</v>
      </c>
      <c r="AF225" s="11" t="s">
        <v>24</v>
      </c>
      <c r="AG225" s="7" t="s">
        <v>25</v>
      </c>
      <c r="AH225" s="11" t="s">
        <v>26</v>
      </c>
      <c r="AI225" s="11" t="s">
        <v>27</v>
      </c>
      <c r="AJ225" s="8" t="s">
        <v>28</v>
      </c>
      <c r="AK225" s="9" t="s">
        <v>29</v>
      </c>
      <c r="AL225" s="14"/>
      <c r="AM225" s="14"/>
      <c r="AN225" s="1"/>
      <c r="AO225" s="1" t="s">
        <v>14</v>
      </c>
      <c r="AP225" s="1" t="s">
        <v>15</v>
      </c>
      <c r="AQ225" s="1" t="s">
        <v>16</v>
      </c>
      <c r="AR225" s="1" t="s">
        <v>17</v>
      </c>
      <c r="AS225" s="1" t="s">
        <v>18</v>
      </c>
      <c r="AT225" s="11" t="s">
        <v>19</v>
      </c>
      <c r="AU225" s="11" t="s">
        <v>20</v>
      </c>
      <c r="AV225" s="12" t="s">
        <v>21</v>
      </c>
      <c r="AW225" s="13" t="s">
        <v>8</v>
      </c>
      <c r="AX225" s="11" t="s">
        <v>22</v>
      </c>
      <c r="AY225" s="11" t="s">
        <v>23</v>
      </c>
      <c r="AZ225" s="11" t="s">
        <v>24</v>
      </c>
      <c r="BA225" s="7" t="s">
        <v>25</v>
      </c>
      <c r="BB225" s="11" t="s">
        <v>26</v>
      </c>
      <c r="BC225" s="11" t="s">
        <v>27</v>
      </c>
      <c r="BD225" s="8" t="s">
        <v>28</v>
      </c>
      <c r="BE225" s="9" t="s">
        <v>29</v>
      </c>
      <c r="BF225" s="14"/>
      <c r="BG225" s="14"/>
      <c r="BH225" s="1"/>
      <c r="BI225" s="1" t="s">
        <v>14</v>
      </c>
      <c r="BJ225" s="1" t="s">
        <v>15</v>
      </c>
      <c r="BK225" s="1" t="s">
        <v>16</v>
      </c>
      <c r="BL225" s="1" t="s">
        <v>17</v>
      </c>
      <c r="BM225" s="1" t="s">
        <v>18</v>
      </c>
      <c r="BN225" s="11" t="s">
        <v>19</v>
      </c>
      <c r="BO225" s="11" t="s">
        <v>20</v>
      </c>
      <c r="BP225" s="12" t="s">
        <v>21</v>
      </c>
      <c r="BQ225" s="13" t="s">
        <v>8</v>
      </c>
      <c r="BR225" s="11" t="s">
        <v>22</v>
      </c>
      <c r="BS225" s="11" t="s">
        <v>23</v>
      </c>
      <c r="BT225" s="11" t="s">
        <v>24</v>
      </c>
      <c r="BU225" s="7" t="s">
        <v>25</v>
      </c>
      <c r="BV225" s="11" t="s">
        <v>26</v>
      </c>
      <c r="BW225" s="11" t="s">
        <v>27</v>
      </c>
      <c r="BX225" s="8" t="s">
        <v>28</v>
      </c>
      <c r="BY225" s="9" t="s">
        <v>29</v>
      </c>
      <c r="BZ225" s="14"/>
      <c r="CA225" s="14"/>
      <c r="CB225" s="1"/>
      <c r="CC225" s="1" t="s">
        <v>14</v>
      </c>
      <c r="CD225" s="1" t="s">
        <v>15</v>
      </c>
      <c r="CE225" s="1" t="s">
        <v>16</v>
      </c>
      <c r="CF225" s="1" t="s">
        <v>17</v>
      </c>
      <c r="CG225" s="1" t="s">
        <v>18</v>
      </c>
      <c r="CH225" s="11" t="s">
        <v>19</v>
      </c>
      <c r="CI225" s="11" t="s">
        <v>20</v>
      </c>
      <c r="CJ225" s="12" t="s">
        <v>21</v>
      </c>
      <c r="CK225" s="13" t="s">
        <v>8</v>
      </c>
      <c r="CL225" s="11" t="s">
        <v>22</v>
      </c>
      <c r="CM225" s="11" t="s">
        <v>23</v>
      </c>
      <c r="CN225" s="11" t="s">
        <v>24</v>
      </c>
      <c r="CO225" s="7" t="s">
        <v>25</v>
      </c>
      <c r="CP225" s="11" t="s">
        <v>26</v>
      </c>
      <c r="CQ225" s="11" t="s">
        <v>27</v>
      </c>
      <c r="CR225" s="8" t="s">
        <v>28</v>
      </c>
      <c r="CS225" s="9" t="s">
        <v>29</v>
      </c>
      <c r="CT225" s="14"/>
      <c r="CU225" s="14"/>
      <c r="CV225" s="1"/>
      <c r="CW225" s="1" t="s">
        <v>14</v>
      </c>
      <c r="CX225" s="1" t="s">
        <v>15</v>
      </c>
      <c r="CY225" s="1" t="s">
        <v>16</v>
      </c>
      <c r="CZ225" s="1" t="s">
        <v>17</v>
      </c>
      <c r="DA225" s="1" t="s">
        <v>18</v>
      </c>
      <c r="DB225" s="11" t="s">
        <v>19</v>
      </c>
      <c r="DC225" s="11" t="s">
        <v>20</v>
      </c>
      <c r="DD225" s="12" t="s">
        <v>21</v>
      </c>
      <c r="DE225" s="13" t="s">
        <v>8</v>
      </c>
      <c r="DF225" s="11" t="s">
        <v>22</v>
      </c>
      <c r="DG225" s="11" t="s">
        <v>23</v>
      </c>
      <c r="DH225" s="11" t="s">
        <v>24</v>
      </c>
      <c r="DI225" s="7" t="s">
        <v>25</v>
      </c>
      <c r="DJ225" s="11" t="s">
        <v>26</v>
      </c>
      <c r="DK225" s="11" t="s">
        <v>27</v>
      </c>
      <c r="DL225" s="8" t="s">
        <v>28</v>
      </c>
      <c r="DM225" s="9" t="s">
        <v>29</v>
      </c>
      <c r="DN225" s="14"/>
      <c r="DO225" s="14"/>
      <c r="DP225" s="1"/>
      <c r="DQ225" s="1" t="s">
        <v>14</v>
      </c>
      <c r="DR225" s="1" t="s">
        <v>15</v>
      </c>
      <c r="DS225" s="1" t="s">
        <v>16</v>
      </c>
      <c r="DT225" s="1" t="s">
        <v>17</v>
      </c>
      <c r="DU225" s="1" t="s">
        <v>18</v>
      </c>
      <c r="DV225" s="11" t="s">
        <v>19</v>
      </c>
      <c r="DW225" s="11" t="s">
        <v>20</v>
      </c>
      <c r="DX225" s="12" t="s">
        <v>21</v>
      </c>
      <c r="DY225" s="13" t="s">
        <v>8</v>
      </c>
      <c r="DZ225" s="11" t="s">
        <v>22</v>
      </c>
      <c r="EA225" s="11" t="s">
        <v>23</v>
      </c>
      <c r="EB225" s="11" t="s">
        <v>24</v>
      </c>
      <c r="EC225" s="7" t="s">
        <v>25</v>
      </c>
      <c r="ED225" s="11" t="s">
        <v>26</v>
      </c>
      <c r="EE225" s="11" t="s">
        <v>27</v>
      </c>
      <c r="EF225" s="8" t="s">
        <v>28</v>
      </c>
      <c r="EG225" s="9" t="s">
        <v>29</v>
      </c>
      <c r="EH225" s="14"/>
      <c r="EI225" s="14"/>
    </row>
    <row r="226" s="1" customFormat="1" customHeight="1" spans="1:140">
      <c r="A226" s="15">
        <f>M235</f>
        <v>1185917.64082744</v>
      </c>
      <c r="B226" s="15">
        <f>T244+T253</f>
        <v>799029.665996656</v>
      </c>
      <c r="C226" s="15">
        <f>M267</f>
        <v>520295.278873998</v>
      </c>
      <c r="D226" s="15">
        <f>M277</f>
        <v>397987.447767248</v>
      </c>
      <c r="E226" s="15">
        <v>18</v>
      </c>
      <c r="F226" s="11">
        <v>2704</v>
      </c>
      <c r="G226" s="11">
        <v>1.286</v>
      </c>
      <c r="H226" s="12">
        <v>1.35</v>
      </c>
      <c r="I226" s="13">
        <f t="shared" ref="I226:I229" si="446">F226*G226*H226</f>
        <v>4694.4144</v>
      </c>
      <c r="J226" s="11">
        <v>3</v>
      </c>
      <c r="K226" s="11">
        <v>680</v>
      </c>
      <c r="L226" s="11">
        <v>1.89</v>
      </c>
      <c r="M226" s="16">
        <f t="shared" ref="M226:M229" si="447">1+6*K226/(K226+2000)+L226</f>
        <v>4.41238805970149</v>
      </c>
      <c r="N226" s="11">
        <v>1</v>
      </c>
      <c r="O226" s="11">
        <v>2.38</v>
      </c>
      <c r="P226" s="8">
        <f t="shared" ref="P226:P229" si="448">1+N226*O226</f>
        <v>3.38</v>
      </c>
      <c r="Q226" s="9">
        <v>1.15</v>
      </c>
      <c r="R226" s="17">
        <v>1</v>
      </c>
      <c r="S226" s="18">
        <f t="shared" ref="S226:S234" si="449">I226*J226*Q226*P226*M226*R226</f>
        <v>241541.033592666</v>
      </c>
      <c r="U226" s="15">
        <f>AG235</f>
        <v>1185917.64082744</v>
      </c>
      <c r="V226" s="15">
        <f>AN244+AN253</f>
        <v>919765.030242883</v>
      </c>
      <c r="W226" s="15">
        <f>AG267</f>
        <v>520295.278873998</v>
      </c>
      <c r="X226" s="15">
        <f>AG277</f>
        <v>563895.816218381</v>
      </c>
      <c r="Y226" s="15">
        <v>18</v>
      </c>
      <c r="Z226" s="11">
        <v>2704</v>
      </c>
      <c r="AA226" s="11">
        <v>1.286</v>
      </c>
      <c r="AB226" s="12">
        <v>1.35</v>
      </c>
      <c r="AC226" s="13">
        <f t="shared" ref="AC226:AC229" si="450">Z226*AA226*AB226</f>
        <v>4694.4144</v>
      </c>
      <c r="AD226" s="11">
        <v>3</v>
      </c>
      <c r="AE226" s="11">
        <v>680</v>
      </c>
      <c r="AF226" s="11">
        <v>1.89</v>
      </c>
      <c r="AG226" s="16">
        <f t="shared" ref="AG226:AG229" si="451">1+6*AE226/(AE226+2000)+AF226</f>
        <v>4.41238805970149</v>
      </c>
      <c r="AH226" s="11">
        <v>1</v>
      </c>
      <c r="AI226" s="11">
        <v>2.38</v>
      </c>
      <c r="AJ226" s="8">
        <f t="shared" ref="AJ226:AJ229" si="452">1+AH226*AI226</f>
        <v>3.38</v>
      </c>
      <c r="AK226" s="9">
        <v>1.15</v>
      </c>
      <c r="AL226" s="17">
        <v>1</v>
      </c>
      <c r="AM226" s="18">
        <f t="shared" ref="AM226:AM234" si="453">AC226*AD226*AK226*AJ226*AG226*AL226</f>
        <v>241541.033592666</v>
      </c>
      <c r="AO226" s="15">
        <f>BA235</f>
        <v>1203706.40543985</v>
      </c>
      <c r="AP226" s="15">
        <f>BH244+BH253</f>
        <v>827007.430190407</v>
      </c>
      <c r="AQ226" s="15">
        <f>BA267</f>
        <v>528099.708057108</v>
      </c>
      <c r="AR226" s="15">
        <f>BA277</f>
        <v>608139.702204208</v>
      </c>
      <c r="AS226" s="15">
        <v>18</v>
      </c>
      <c r="AT226" s="11">
        <v>2704</v>
      </c>
      <c r="AU226" s="11">
        <v>1.286</v>
      </c>
      <c r="AV226" s="12">
        <v>1.35</v>
      </c>
      <c r="AW226" s="13">
        <f t="shared" ref="AW226:AW229" si="454">AT226*AU226*AV226</f>
        <v>4694.4144</v>
      </c>
      <c r="AX226" s="11">
        <v>3</v>
      </c>
      <c r="AY226" s="11">
        <v>680</v>
      </c>
      <c r="AZ226" s="11">
        <v>1.89</v>
      </c>
      <c r="BA226" s="16">
        <f t="shared" ref="BA226:BA229" si="455">1+6*AY226/(AY226+2000)+AZ226</f>
        <v>4.41238805970149</v>
      </c>
      <c r="BB226" s="11">
        <v>1</v>
      </c>
      <c r="BC226" s="11">
        <v>2.38</v>
      </c>
      <c r="BD226" s="8">
        <f t="shared" ref="BD226:BD229" si="456">1+BB226*BC226</f>
        <v>3.38</v>
      </c>
      <c r="BE226" s="9">
        <v>1.15</v>
      </c>
      <c r="BF226" s="17">
        <v>1.015</v>
      </c>
      <c r="BG226" s="18">
        <f t="shared" ref="BG226:BG234" si="457">AW226*AX226*BE226*BD226*BA226*BF226</f>
        <v>245164.149096556</v>
      </c>
      <c r="BI226" s="15">
        <f>BU235</f>
        <v>1203706.40543985</v>
      </c>
      <c r="BJ226" s="15">
        <f>CB244+CB253</f>
        <v>947739.040398309</v>
      </c>
      <c r="BK226" s="15">
        <f>BU267</f>
        <v>528099.708057108</v>
      </c>
      <c r="BL226" s="15">
        <f>BU277</f>
        <v>857738.468683091</v>
      </c>
      <c r="BM226" s="15">
        <v>18</v>
      </c>
      <c r="BN226" s="11">
        <v>2704</v>
      </c>
      <c r="BO226" s="11">
        <v>1.286</v>
      </c>
      <c r="BP226" s="12">
        <v>1.35</v>
      </c>
      <c r="BQ226" s="13">
        <f t="shared" ref="BQ226:BQ229" si="458">BN226*BO226*BP226</f>
        <v>4694.4144</v>
      </c>
      <c r="BR226" s="11">
        <v>3</v>
      </c>
      <c r="BS226" s="11">
        <v>680</v>
      </c>
      <c r="BT226" s="11">
        <v>1.89</v>
      </c>
      <c r="BU226" s="16">
        <f t="shared" ref="BU226:BU229" si="459">1+6*BS226/(BS226+2000)+BT226</f>
        <v>4.41238805970149</v>
      </c>
      <c r="BV226" s="11">
        <v>1</v>
      </c>
      <c r="BW226" s="11">
        <v>2.38</v>
      </c>
      <c r="BX226" s="8">
        <f t="shared" ref="BX226:BX229" si="460">1+BV226*BW226</f>
        <v>3.38</v>
      </c>
      <c r="BY226" s="9">
        <v>1.15</v>
      </c>
      <c r="BZ226" s="17">
        <v>1.015</v>
      </c>
      <c r="CA226" s="18">
        <f t="shared" ref="CA226:CA234" si="461">BQ226*BR226*BY226*BX226*BU226*BZ226</f>
        <v>245164.149096556</v>
      </c>
      <c r="CC226" s="15">
        <f>CO235</f>
        <v>1490387.96058159</v>
      </c>
      <c r="CD226" s="15">
        <f>CV244+CV253</f>
        <v>884042.425375952</v>
      </c>
      <c r="CE226" s="15">
        <f>CO267</f>
        <v>564520.377578287</v>
      </c>
      <c r="CF226" s="15">
        <f>CO277</f>
        <v>892918.703668888</v>
      </c>
      <c r="CG226" s="15">
        <v>18</v>
      </c>
      <c r="CH226" s="11">
        <f t="shared" ref="CH226:CH229" si="462">2704+428</f>
        <v>3132</v>
      </c>
      <c r="CI226" s="11">
        <v>1.286</v>
      </c>
      <c r="CJ226" s="12">
        <v>1.35</v>
      </c>
      <c r="CK226" s="13">
        <f t="shared" ref="CK226:CK229" si="463">CH226*CI226*CJ226</f>
        <v>5437.4652</v>
      </c>
      <c r="CL226" s="11">
        <v>3</v>
      </c>
      <c r="CM226" s="11">
        <v>680</v>
      </c>
      <c r="CN226" s="11">
        <v>1.89</v>
      </c>
      <c r="CO226" s="16">
        <f t="shared" ref="CO226:CO229" si="464">1+6*CM226/(CM226+2000)+CN226</f>
        <v>4.41238805970149</v>
      </c>
      <c r="CP226" s="11">
        <v>1</v>
      </c>
      <c r="CQ226" s="11">
        <v>2.38</v>
      </c>
      <c r="CR226" s="8">
        <f t="shared" ref="CR226:CR229" si="465">1+CP226*CQ226</f>
        <v>3.38</v>
      </c>
      <c r="CS226" s="9">
        <v>1.15</v>
      </c>
      <c r="CT226" s="17">
        <v>1.085</v>
      </c>
      <c r="CU226" s="18">
        <f t="shared" ref="CU226:CU234" si="466">CK226*CL226*CS226*CR226*CO226*CT226</f>
        <v>303553.835493812</v>
      </c>
      <c r="CW226" s="15">
        <f>DI235</f>
        <v>1496098.25928114</v>
      </c>
      <c r="CX226" s="15">
        <f>DP244+DP253</f>
        <v>1013100.35352923</v>
      </c>
      <c r="CY226" s="15">
        <f>DI267</f>
        <v>564520.377578287</v>
      </c>
      <c r="CZ226" s="15">
        <f>DI277</f>
        <v>1253668.69642031</v>
      </c>
      <c r="DA226" s="15">
        <v>18</v>
      </c>
      <c r="DB226" s="11">
        <f t="shared" ref="DB226:DB229" si="467">2704+440</f>
        <v>3144</v>
      </c>
      <c r="DC226" s="11">
        <v>1.286</v>
      </c>
      <c r="DD226" s="12">
        <v>1.35</v>
      </c>
      <c r="DE226" s="13">
        <f t="shared" ref="DE226:DE229" si="468">DB226*DC226*DD226</f>
        <v>5458.2984</v>
      </c>
      <c r="DF226" s="11">
        <v>3</v>
      </c>
      <c r="DG226" s="11">
        <v>680</v>
      </c>
      <c r="DH226" s="11">
        <v>1.89</v>
      </c>
      <c r="DI226" s="16">
        <f t="shared" ref="DI226:DI229" si="469">1+6*DG226/(DG226+2000)+DH226</f>
        <v>4.41238805970149</v>
      </c>
      <c r="DJ226" s="11">
        <v>1</v>
      </c>
      <c r="DK226" s="11">
        <v>2.38</v>
      </c>
      <c r="DL226" s="8">
        <f t="shared" ref="DL226:DL229" si="470">1+DJ226*DK226</f>
        <v>3.38</v>
      </c>
      <c r="DM226" s="9">
        <v>1.15</v>
      </c>
      <c r="DN226" s="17">
        <v>1.085</v>
      </c>
      <c r="DO226" s="18">
        <f t="shared" ref="DO226:DO234" si="471">DE226*DF226*DM226*DL226*DI226*DN226</f>
        <v>304716.877009114</v>
      </c>
      <c r="DQ226" s="15">
        <f>EC235</f>
        <v>2127231.8733684</v>
      </c>
      <c r="DR226" s="15">
        <f>EJ244+EJ253</f>
        <v>1403582.17455742</v>
      </c>
      <c r="DS226" s="15">
        <f>EC267</f>
        <v>805439.94927197</v>
      </c>
      <c r="DT226" s="15">
        <f>EC277</f>
        <v>2345195.44074235</v>
      </c>
      <c r="DU226" s="15">
        <v>18</v>
      </c>
      <c r="DV226" s="11">
        <f t="shared" ref="DV226:DV229" si="472">2704+499</f>
        <v>3203</v>
      </c>
      <c r="DW226" s="11">
        <v>1.286</v>
      </c>
      <c r="DX226" s="12">
        <v>1.35</v>
      </c>
      <c r="DY226" s="13">
        <f t="shared" ref="DY226:DY229" si="473">DV226*DW226*DX226</f>
        <v>5560.7283</v>
      </c>
      <c r="DZ226" s="11">
        <v>3</v>
      </c>
      <c r="EA226" s="11">
        <v>680</v>
      </c>
      <c r="EB226" s="11">
        <v>1.98</v>
      </c>
      <c r="EC226" s="16">
        <f t="shared" ref="EC226:EC229" si="474">1+6*EA226/(EA226+2000)+EB226</f>
        <v>4.50238805970149</v>
      </c>
      <c r="ED226" s="11">
        <v>1</v>
      </c>
      <c r="EE226" s="11">
        <v>3.18</v>
      </c>
      <c r="EF226" s="8">
        <f t="shared" ref="EF226:EF229" si="475">1+ED226*EE226</f>
        <v>4.18</v>
      </c>
      <c r="EG226" s="9">
        <v>1.15</v>
      </c>
      <c r="EH226" s="17">
        <v>1.2</v>
      </c>
      <c r="EI226" s="18">
        <f t="shared" ref="EI226:EI234" si="476">DY226*DZ226*EG226*EF226*EC226*EH226</f>
        <v>433262.621024986</v>
      </c>
    </row>
    <row r="227" s="1" customFormat="1" customHeight="1" spans="1:140">
      <c r="A227" s="1" t="s">
        <v>30</v>
      </c>
      <c r="B227" s="1" t="s">
        <v>31</v>
      </c>
      <c r="C227" s="1" t="s">
        <v>32</v>
      </c>
      <c r="D227" s="1" t="s">
        <v>12</v>
      </c>
      <c r="E227" s="1"/>
      <c r="F227" s="11">
        <v>2704</v>
      </c>
      <c r="G227" s="11">
        <v>1.871</v>
      </c>
      <c r="H227" s="12">
        <v>1.35</v>
      </c>
      <c r="I227" s="13">
        <f t="shared" si="446"/>
        <v>6829.8984</v>
      </c>
      <c r="J227" s="11">
        <v>3</v>
      </c>
      <c r="K227" s="11">
        <v>680</v>
      </c>
      <c r="L227" s="11">
        <v>1.89</v>
      </c>
      <c r="M227" s="16">
        <f t="shared" si="447"/>
        <v>4.41238805970149</v>
      </c>
      <c r="N227" s="11">
        <v>1</v>
      </c>
      <c r="O227" s="11">
        <v>2.38</v>
      </c>
      <c r="P227" s="8">
        <f t="shared" si="448"/>
        <v>3.38</v>
      </c>
      <c r="Q227" s="9">
        <v>1.15</v>
      </c>
      <c r="R227" s="17">
        <v>1</v>
      </c>
      <c r="S227" s="18">
        <f t="shared" si="449"/>
        <v>351417.786821055</v>
      </c>
      <c r="U227" s="1" t="s">
        <v>30</v>
      </c>
      <c r="V227" s="1" t="s">
        <v>31</v>
      </c>
      <c r="W227" s="1" t="s">
        <v>32</v>
      </c>
      <c r="X227" s="1" t="s">
        <v>12</v>
      </c>
      <c r="Y227" s="1"/>
      <c r="Z227" s="11">
        <v>2704</v>
      </c>
      <c r="AA227" s="11">
        <v>1.871</v>
      </c>
      <c r="AB227" s="12">
        <v>1.35</v>
      </c>
      <c r="AC227" s="13">
        <f t="shared" si="450"/>
        <v>6829.8984</v>
      </c>
      <c r="AD227" s="11">
        <v>3</v>
      </c>
      <c r="AE227" s="11">
        <v>680</v>
      </c>
      <c r="AF227" s="11">
        <v>1.89</v>
      </c>
      <c r="AG227" s="16">
        <f t="shared" si="451"/>
        <v>4.41238805970149</v>
      </c>
      <c r="AH227" s="11">
        <v>1</v>
      </c>
      <c r="AI227" s="11">
        <v>2.38</v>
      </c>
      <c r="AJ227" s="8">
        <f t="shared" si="452"/>
        <v>3.38</v>
      </c>
      <c r="AK227" s="9">
        <v>1.15</v>
      </c>
      <c r="AL227" s="17">
        <v>1</v>
      </c>
      <c r="AM227" s="18">
        <f t="shared" si="453"/>
        <v>351417.786821055</v>
      </c>
      <c r="AO227" s="1" t="s">
        <v>30</v>
      </c>
      <c r="AP227" s="1" t="s">
        <v>31</v>
      </c>
      <c r="AQ227" s="1" t="s">
        <v>32</v>
      </c>
      <c r="AR227" s="1" t="s">
        <v>12</v>
      </c>
      <c r="AS227" s="1"/>
      <c r="AT227" s="11">
        <v>2704</v>
      </c>
      <c r="AU227" s="11">
        <v>1.871</v>
      </c>
      <c r="AV227" s="12">
        <v>1.35</v>
      </c>
      <c r="AW227" s="13">
        <f t="shared" si="454"/>
        <v>6829.8984</v>
      </c>
      <c r="AX227" s="11">
        <v>3</v>
      </c>
      <c r="AY227" s="11">
        <v>680</v>
      </c>
      <c r="AZ227" s="11">
        <v>1.89</v>
      </c>
      <c r="BA227" s="16">
        <f t="shared" si="455"/>
        <v>4.41238805970149</v>
      </c>
      <c r="BB227" s="11">
        <v>1</v>
      </c>
      <c r="BC227" s="11">
        <v>2.38</v>
      </c>
      <c r="BD227" s="8">
        <f t="shared" si="456"/>
        <v>3.38</v>
      </c>
      <c r="BE227" s="9">
        <v>1.15</v>
      </c>
      <c r="BF227" s="17">
        <v>1.015</v>
      </c>
      <c r="BG227" s="18">
        <f t="shared" si="457"/>
        <v>356689.053623371</v>
      </c>
      <c r="BI227" s="1" t="s">
        <v>30</v>
      </c>
      <c r="BJ227" s="1" t="s">
        <v>31</v>
      </c>
      <c r="BK227" s="1" t="s">
        <v>32</v>
      </c>
      <c r="BL227" s="1" t="s">
        <v>12</v>
      </c>
      <c r="BM227" s="1"/>
      <c r="BN227" s="11">
        <v>2704</v>
      </c>
      <c r="BO227" s="11">
        <v>1.871</v>
      </c>
      <c r="BP227" s="12">
        <v>1.35</v>
      </c>
      <c r="BQ227" s="13">
        <f t="shared" si="458"/>
        <v>6829.8984</v>
      </c>
      <c r="BR227" s="11">
        <v>3</v>
      </c>
      <c r="BS227" s="11">
        <v>680</v>
      </c>
      <c r="BT227" s="11">
        <v>1.89</v>
      </c>
      <c r="BU227" s="16">
        <f t="shared" si="459"/>
        <v>4.41238805970149</v>
      </c>
      <c r="BV227" s="11">
        <v>1</v>
      </c>
      <c r="BW227" s="11">
        <v>2.38</v>
      </c>
      <c r="BX227" s="8">
        <f t="shared" si="460"/>
        <v>3.38</v>
      </c>
      <c r="BY227" s="9">
        <v>1.15</v>
      </c>
      <c r="BZ227" s="17">
        <v>1.015</v>
      </c>
      <c r="CA227" s="18">
        <f t="shared" si="461"/>
        <v>356689.053623371</v>
      </c>
      <c r="CC227" s="1" t="s">
        <v>30</v>
      </c>
      <c r="CD227" s="1" t="s">
        <v>31</v>
      </c>
      <c r="CE227" s="1" t="s">
        <v>32</v>
      </c>
      <c r="CF227" s="1" t="s">
        <v>12</v>
      </c>
      <c r="CG227" s="1"/>
      <c r="CH227" s="11">
        <f t="shared" si="462"/>
        <v>3132</v>
      </c>
      <c r="CI227" s="11">
        <v>1.871</v>
      </c>
      <c r="CJ227" s="12">
        <v>1.35</v>
      </c>
      <c r="CK227" s="13">
        <f t="shared" si="463"/>
        <v>7910.9622</v>
      </c>
      <c r="CL227" s="11">
        <v>3</v>
      </c>
      <c r="CM227" s="11">
        <v>680</v>
      </c>
      <c r="CN227" s="11">
        <v>1.89</v>
      </c>
      <c r="CO227" s="16">
        <f t="shared" si="464"/>
        <v>4.41238805970149</v>
      </c>
      <c r="CP227" s="11">
        <v>1</v>
      </c>
      <c r="CQ227" s="11">
        <v>2.38</v>
      </c>
      <c r="CR227" s="8">
        <f t="shared" si="465"/>
        <v>3.38</v>
      </c>
      <c r="CS227" s="9">
        <v>1.15</v>
      </c>
      <c r="CT227" s="17">
        <v>1.085</v>
      </c>
      <c r="CU227" s="18">
        <f t="shared" si="466"/>
        <v>441640.144796985</v>
      </c>
      <c r="CW227" s="1" t="s">
        <v>30</v>
      </c>
      <c r="CX227" s="1" t="s">
        <v>31</v>
      </c>
      <c r="CY227" s="1" t="s">
        <v>32</v>
      </c>
      <c r="CZ227" s="1" t="s">
        <v>12</v>
      </c>
      <c r="DA227" s="1"/>
      <c r="DB227" s="11">
        <f t="shared" si="467"/>
        <v>3144</v>
      </c>
      <c r="DC227" s="11">
        <v>1.871</v>
      </c>
      <c r="DD227" s="12">
        <v>1.35</v>
      </c>
      <c r="DE227" s="13">
        <f t="shared" si="468"/>
        <v>7941.2724</v>
      </c>
      <c r="DF227" s="11">
        <v>3</v>
      </c>
      <c r="DG227" s="11">
        <v>680</v>
      </c>
      <c r="DH227" s="11">
        <v>1.89</v>
      </c>
      <c r="DI227" s="16">
        <f t="shared" si="469"/>
        <v>4.41238805970149</v>
      </c>
      <c r="DJ227" s="11">
        <v>1</v>
      </c>
      <c r="DK227" s="11">
        <v>2.38</v>
      </c>
      <c r="DL227" s="8">
        <f t="shared" si="470"/>
        <v>3.38</v>
      </c>
      <c r="DM227" s="9">
        <v>1.15</v>
      </c>
      <c r="DN227" s="17">
        <v>1.085</v>
      </c>
      <c r="DO227" s="18">
        <f t="shared" si="471"/>
        <v>443332.252631456</v>
      </c>
      <c r="DQ227" s="1" t="s">
        <v>30</v>
      </c>
      <c r="DR227" s="1" t="s">
        <v>31</v>
      </c>
      <c r="DS227" s="1" t="s">
        <v>32</v>
      </c>
      <c r="DT227" s="1" t="s">
        <v>12</v>
      </c>
      <c r="DU227" s="1"/>
      <c r="DV227" s="11">
        <f t="shared" si="472"/>
        <v>3203</v>
      </c>
      <c r="DW227" s="11">
        <v>1.871</v>
      </c>
      <c r="DX227" s="12">
        <v>1.35</v>
      </c>
      <c r="DY227" s="13">
        <f t="shared" si="473"/>
        <v>8090.29755</v>
      </c>
      <c r="DZ227" s="11">
        <v>3</v>
      </c>
      <c r="EA227" s="11">
        <v>680</v>
      </c>
      <c r="EB227" s="11">
        <v>1.98</v>
      </c>
      <c r="EC227" s="16">
        <f t="shared" si="474"/>
        <v>4.50238805970149</v>
      </c>
      <c r="ED227" s="11">
        <v>1</v>
      </c>
      <c r="EE227" s="11">
        <v>3.18</v>
      </c>
      <c r="EF227" s="8">
        <f t="shared" si="475"/>
        <v>4.18</v>
      </c>
      <c r="EG227" s="9">
        <v>1.15</v>
      </c>
      <c r="EH227" s="17">
        <v>1.2</v>
      </c>
      <c r="EI227" s="18">
        <f t="shared" si="476"/>
        <v>630353.315659214</v>
      </c>
    </row>
    <row r="228" s="1" customFormat="1" customHeight="1" spans="1:140">
      <c r="A228" s="15">
        <f>M297</f>
        <v>104368.74864</v>
      </c>
      <c r="B228" s="15">
        <f>M314</f>
        <v>94300.63548633</v>
      </c>
      <c r="C228" s="1">
        <f>M330</f>
        <v>91641.79763424</v>
      </c>
      <c r="D228" s="1">
        <v>1</v>
      </c>
      <c r="E228" s="1"/>
      <c r="F228" s="11">
        <v>2704</v>
      </c>
      <c r="G228" s="11">
        <v>1.286</v>
      </c>
      <c r="H228" s="12">
        <v>1.35</v>
      </c>
      <c r="I228" s="13">
        <f t="shared" si="446"/>
        <v>4694.4144</v>
      </c>
      <c r="J228" s="11">
        <v>3</v>
      </c>
      <c r="K228" s="11">
        <v>680</v>
      </c>
      <c r="L228" s="11">
        <v>1.89</v>
      </c>
      <c r="M228" s="16">
        <f t="shared" si="447"/>
        <v>4.41238805970149</v>
      </c>
      <c r="N228" s="11">
        <v>1</v>
      </c>
      <c r="O228" s="11">
        <v>2.38</v>
      </c>
      <c r="P228" s="8">
        <f t="shared" si="448"/>
        <v>3.38</v>
      </c>
      <c r="Q228" s="9">
        <v>1.15</v>
      </c>
      <c r="R228" s="17">
        <v>1</v>
      </c>
      <c r="S228" s="18">
        <f t="shared" si="449"/>
        <v>241541.033592666</v>
      </c>
      <c r="U228" s="15">
        <f>AG297</f>
        <v>104368.74864</v>
      </c>
      <c r="V228" s="15">
        <f>AG314</f>
        <v>94300.63548633</v>
      </c>
      <c r="W228" s="1">
        <f>AG330</f>
        <v>111202.971264</v>
      </c>
      <c r="X228" s="1">
        <v>1</v>
      </c>
      <c r="Y228" s="1"/>
      <c r="Z228" s="11">
        <v>2704</v>
      </c>
      <c r="AA228" s="11">
        <v>1.286</v>
      </c>
      <c r="AB228" s="12">
        <v>1.35</v>
      </c>
      <c r="AC228" s="13">
        <f t="shared" si="450"/>
        <v>4694.4144</v>
      </c>
      <c r="AD228" s="11">
        <v>3</v>
      </c>
      <c r="AE228" s="11">
        <v>680</v>
      </c>
      <c r="AF228" s="11">
        <v>1.89</v>
      </c>
      <c r="AG228" s="16">
        <f t="shared" si="451"/>
        <v>4.41238805970149</v>
      </c>
      <c r="AH228" s="11">
        <v>1</v>
      </c>
      <c r="AI228" s="11">
        <v>2.38</v>
      </c>
      <c r="AJ228" s="8">
        <f t="shared" si="452"/>
        <v>3.38</v>
      </c>
      <c r="AK228" s="9">
        <v>1.15</v>
      </c>
      <c r="AL228" s="17">
        <v>1</v>
      </c>
      <c r="AM228" s="18">
        <f t="shared" si="453"/>
        <v>241541.033592666</v>
      </c>
      <c r="AO228" s="15">
        <f>BA297</f>
        <v>104368.74864</v>
      </c>
      <c r="AP228" s="15">
        <f>BA314</f>
        <v>94300.63548633</v>
      </c>
      <c r="AQ228" s="1">
        <f>BA330</f>
        <v>100474.9271892</v>
      </c>
      <c r="AR228" s="1">
        <v>1</v>
      </c>
      <c r="AS228" s="1"/>
      <c r="AT228" s="11">
        <v>2704</v>
      </c>
      <c r="AU228" s="11">
        <v>1.286</v>
      </c>
      <c r="AV228" s="12">
        <v>1.35</v>
      </c>
      <c r="AW228" s="13">
        <f t="shared" si="454"/>
        <v>4694.4144</v>
      </c>
      <c r="AX228" s="11">
        <v>3</v>
      </c>
      <c r="AY228" s="11">
        <v>680</v>
      </c>
      <c r="AZ228" s="11">
        <v>1.89</v>
      </c>
      <c r="BA228" s="16">
        <f t="shared" si="455"/>
        <v>4.41238805970149</v>
      </c>
      <c r="BB228" s="11">
        <v>1</v>
      </c>
      <c r="BC228" s="11">
        <v>2.38</v>
      </c>
      <c r="BD228" s="8">
        <f t="shared" si="456"/>
        <v>3.38</v>
      </c>
      <c r="BE228" s="9">
        <v>1.15</v>
      </c>
      <c r="BF228" s="17">
        <v>1.015</v>
      </c>
      <c r="BG228" s="18">
        <f t="shared" si="457"/>
        <v>245164.149096556</v>
      </c>
      <c r="BI228" s="15">
        <f>BU297</f>
        <v>104368.74864</v>
      </c>
      <c r="BJ228" s="15">
        <f>BU314</f>
        <v>94300.63548633</v>
      </c>
      <c r="BK228" s="1">
        <f>BU330</f>
        <v>141712.849656</v>
      </c>
      <c r="BL228" s="1">
        <v>1</v>
      </c>
      <c r="BM228" s="1"/>
      <c r="BN228" s="11">
        <v>2704</v>
      </c>
      <c r="BO228" s="11">
        <v>1.286</v>
      </c>
      <c r="BP228" s="12">
        <v>1.35</v>
      </c>
      <c r="BQ228" s="13">
        <f t="shared" si="458"/>
        <v>4694.4144</v>
      </c>
      <c r="BR228" s="11">
        <v>3</v>
      </c>
      <c r="BS228" s="11">
        <v>680</v>
      </c>
      <c r="BT228" s="11">
        <v>1.89</v>
      </c>
      <c r="BU228" s="16">
        <f t="shared" si="459"/>
        <v>4.41238805970149</v>
      </c>
      <c r="BV228" s="11">
        <v>1</v>
      </c>
      <c r="BW228" s="11">
        <v>2.38</v>
      </c>
      <c r="BX228" s="8">
        <f t="shared" si="460"/>
        <v>3.38</v>
      </c>
      <c r="BY228" s="9">
        <v>1.15</v>
      </c>
      <c r="BZ228" s="17">
        <v>1.015</v>
      </c>
      <c r="CA228" s="18">
        <f t="shared" si="461"/>
        <v>245164.149096556</v>
      </c>
      <c r="CC228" s="15">
        <f>CO297</f>
        <v>120888.65412</v>
      </c>
      <c r="CD228" s="15">
        <f>CO314</f>
        <v>94300.63548633</v>
      </c>
      <c r="CE228" s="1">
        <f>CO330</f>
        <v>116478.8190684</v>
      </c>
      <c r="CF228" s="1">
        <v>1</v>
      </c>
      <c r="CG228" s="1"/>
      <c r="CH228" s="11">
        <f t="shared" si="462"/>
        <v>3132</v>
      </c>
      <c r="CI228" s="11">
        <v>1.286</v>
      </c>
      <c r="CJ228" s="12">
        <v>1.35</v>
      </c>
      <c r="CK228" s="13">
        <f t="shared" si="463"/>
        <v>5437.4652</v>
      </c>
      <c r="CL228" s="11">
        <v>3</v>
      </c>
      <c r="CM228" s="11">
        <v>680</v>
      </c>
      <c r="CN228" s="11">
        <v>1.89</v>
      </c>
      <c r="CO228" s="16">
        <f t="shared" si="464"/>
        <v>4.41238805970149</v>
      </c>
      <c r="CP228" s="11">
        <v>1</v>
      </c>
      <c r="CQ228" s="11">
        <v>2.38</v>
      </c>
      <c r="CR228" s="8">
        <f t="shared" si="465"/>
        <v>3.38</v>
      </c>
      <c r="CS228" s="9">
        <v>1.15</v>
      </c>
      <c r="CT228" s="17">
        <v>1.085</v>
      </c>
      <c r="CU228" s="18">
        <f t="shared" si="466"/>
        <v>303553.835493812</v>
      </c>
      <c r="CW228" s="15">
        <f>DI297</f>
        <v>121351.82904</v>
      </c>
      <c r="CX228" s="15">
        <f>DI314</f>
        <v>94300.63548633</v>
      </c>
      <c r="CY228" s="1">
        <f>DI330</f>
        <v>137089.53396</v>
      </c>
      <c r="CZ228" s="1">
        <v>1</v>
      </c>
      <c r="DA228" s="1"/>
      <c r="DB228" s="11">
        <f t="shared" si="467"/>
        <v>3144</v>
      </c>
      <c r="DC228" s="11">
        <v>1.286</v>
      </c>
      <c r="DD228" s="12">
        <v>1.35</v>
      </c>
      <c r="DE228" s="13">
        <f t="shared" si="468"/>
        <v>5458.2984</v>
      </c>
      <c r="DF228" s="11">
        <v>3</v>
      </c>
      <c r="DG228" s="11">
        <v>680</v>
      </c>
      <c r="DH228" s="11">
        <v>1.89</v>
      </c>
      <c r="DI228" s="16">
        <f t="shared" si="469"/>
        <v>4.41238805970149</v>
      </c>
      <c r="DJ228" s="11">
        <v>1</v>
      </c>
      <c r="DK228" s="11">
        <v>2.38</v>
      </c>
      <c r="DL228" s="8">
        <f t="shared" si="470"/>
        <v>3.38</v>
      </c>
      <c r="DM228" s="9">
        <v>1.15</v>
      </c>
      <c r="DN228" s="17">
        <v>1.085</v>
      </c>
      <c r="DO228" s="18">
        <f t="shared" si="471"/>
        <v>304716.877009114</v>
      </c>
      <c r="DQ228" s="15">
        <f>EC297</f>
        <v>152890.43253</v>
      </c>
      <c r="DR228" s="15">
        <f>EC314</f>
        <v>118319.17788873</v>
      </c>
      <c r="DS228" s="1">
        <f>EC330</f>
        <v>231632.8102845</v>
      </c>
      <c r="DT228" s="1">
        <v>1</v>
      </c>
      <c r="DU228" s="1"/>
      <c r="DV228" s="11">
        <f t="shared" si="472"/>
        <v>3203</v>
      </c>
      <c r="DW228" s="11">
        <v>1.286</v>
      </c>
      <c r="DX228" s="12">
        <v>1.35</v>
      </c>
      <c r="DY228" s="13">
        <f t="shared" si="473"/>
        <v>5560.7283</v>
      </c>
      <c r="DZ228" s="11">
        <v>3</v>
      </c>
      <c r="EA228" s="11">
        <v>680</v>
      </c>
      <c r="EB228" s="11">
        <v>1.98</v>
      </c>
      <c r="EC228" s="16">
        <f t="shared" si="474"/>
        <v>4.50238805970149</v>
      </c>
      <c r="ED228" s="11">
        <v>1</v>
      </c>
      <c r="EE228" s="11">
        <v>3.18</v>
      </c>
      <c r="EF228" s="8">
        <f t="shared" si="475"/>
        <v>4.18</v>
      </c>
      <c r="EG228" s="9">
        <v>1.15</v>
      </c>
      <c r="EH228" s="17">
        <v>1.2</v>
      </c>
      <c r="EI228" s="18">
        <f t="shared" si="476"/>
        <v>433262.621024986</v>
      </c>
    </row>
    <row r="229" s="1" customFormat="1" customHeight="1" spans="1:140">
      <c r="A229" s="19" t="s">
        <v>34</v>
      </c>
      <c r="B229" s="19"/>
      <c r="C229" s="19"/>
      <c r="D229" s="20" t="s">
        <v>35</v>
      </c>
      <c r="E229" s="20"/>
      <c r="F229" s="11">
        <v>2704</v>
      </c>
      <c r="G229" s="11">
        <v>1.871</v>
      </c>
      <c r="H229" s="12">
        <v>1.35</v>
      </c>
      <c r="I229" s="13">
        <f t="shared" si="446"/>
        <v>6829.8984</v>
      </c>
      <c r="J229" s="11">
        <v>3</v>
      </c>
      <c r="K229" s="11">
        <v>680</v>
      </c>
      <c r="L229" s="11">
        <v>1.89</v>
      </c>
      <c r="M229" s="16">
        <f t="shared" si="447"/>
        <v>4.41238805970149</v>
      </c>
      <c r="N229" s="11">
        <v>1</v>
      </c>
      <c r="O229" s="11">
        <v>2.38</v>
      </c>
      <c r="P229" s="8">
        <f t="shared" si="448"/>
        <v>3.38</v>
      </c>
      <c r="Q229" s="9">
        <v>1.15</v>
      </c>
      <c r="R229" s="17">
        <v>1</v>
      </c>
      <c r="S229" s="18">
        <f t="shared" si="449"/>
        <v>351417.786821055</v>
      </c>
      <c r="U229" s="19" t="s">
        <v>34</v>
      </c>
      <c r="V229" s="19"/>
      <c r="W229" s="19"/>
      <c r="X229" s="20" t="s">
        <v>35</v>
      </c>
      <c r="Y229" s="20"/>
      <c r="Z229" s="11">
        <v>2704</v>
      </c>
      <c r="AA229" s="11">
        <v>1.871</v>
      </c>
      <c r="AB229" s="12">
        <v>1.35</v>
      </c>
      <c r="AC229" s="13">
        <f t="shared" si="450"/>
        <v>6829.8984</v>
      </c>
      <c r="AD229" s="11">
        <v>3</v>
      </c>
      <c r="AE229" s="11">
        <v>680</v>
      </c>
      <c r="AF229" s="11">
        <v>1.89</v>
      </c>
      <c r="AG229" s="16">
        <f t="shared" si="451"/>
        <v>4.41238805970149</v>
      </c>
      <c r="AH229" s="11">
        <v>1</v>
      </c>
      <c r="AI229" s="11">
        <v>2.38</v>
      </c>
      <c r="AJ229" s="8">
        <f t="shared" si="452"/>
        <v>3.38</v>
      </c>
      <c r="AK229" s="9">
        <v>1.15</v>
      </c>
      <c r="AL229" s="17">
        <v>1</v>
      </c>
      <c r="AM229" s="18">
        <f t="shared" si="453"/>
        <v>351417.786821055</v>
      </c>
      <c r="AO229" s="19" t="s">
        <v>34</v>
      </c>
      <c r="AP229" s="19"/>
      <c r="AQ229" s="19"/>
      <c r="AR229" s="20" t="s">
        <v>35</v>
      </c>
      <c r="AS229" s="20"/>
      <c r="AT229" s="11">
        <v>2704</v>
      </c>
      <c r="AU229" s="11">
        <v>1.871</v>
      </c>
      <c r="AV229" s="12">
        <v>1.35</v>
      </c>
      <c r="AW229" s="13">
        <f t="shared" si="454"/>
        <v>6829.8984</v>
      </c>
      <c r="AX229" s="11">
        <v>3</v>
      </c>
      <c r="AY229" s="11">
        <v>680</v>
      </c>
      <c r="AZ229" s="11">
        <v>1.89</v>
      </c>
      <c r="BA229" s="16">
        <f t="shared" si="455"/>
        <v>4.41238805970149</v>
      </c>
      <c r="BB229" s="11">
        <v>1</v>
      </c>
      <c r="BC229" s="11">
        <v>2.38</v>
      </c>
      <c r="BD229" s="8">
        <f t="shared" si="456"/>
        <v>3.38</v>
      </c>
      <c r="BE229" s="9">
        <v>1.15</v>
      </c>
      <c r="BF229" s="17">
        <v>1.015</v>
      </c>
      <c r="BG229" s="18">
        <f t="shared" si="457"/>
        <v>356689.053623371</v>
      </c>
      <c r="BI229" s="19" t="s">
        <v>34</v>
      </c>
      <c r="BJ229" s="19"/>
      <c r="BK229" s="19"/>
      <c r="BL229" s="20" t="s">
        <v>35</v>
      </c>
      <c r="BM229" s="20"/>
      <c r="BN229" s="11">
        <v>2704</v>
      </c>
      <c r="BO229" s="11">
        <v>1.871</v>
      </c>
      <c r="BP229" s="12">
        <v>1.35</v>
      </c>
      <c r="BQ229" s="13">
        <f t="shared" si="458"/>
        <v>6829.8984</v>
      </c>
      <c r="BR229" s="11">
        <v>3</v>
      </c>
      <c r="BS229" s="11">
        <v>680</v>
      </c>
      <c r="BT229" s="11">
        <v>1.89</v>
      </c>
      <c r="BU229" s="16">
        <f t="shared" si="459"/>
        <v>4.41238805970149</v>
      </c>
      <c r="BV229" s="11">
        <v>1</v>
      </c>
      <c r="BW229" s="11">
        <v>2.38</v>
      </c>
      <c r="BX229" s="8">
        <f t="shared" si="460"/>
        <v>3.38</v>
      </c>
      <c r="BY229" s="9">
        <v>1.15</v>
      </c>
      <c r="BZ229" s="17">
        <v>1.015</v>
      </c>
      <c r="CA229" s="18">
        <f t="shared" si="461"/>
        <v>356689.053623371</v>
      </c>
      <c r="CC229" s="19" t="s">
        <v>34</v>
      </c>
      <c r="CD229" s="19"/>
      <c r="CE229" s="19"/>
      <c r="CF229" s="20" t="s">
        <v>35</v>
      </c>
      <c r="CG229" s="20"/>
      <c r="CH229" s="11">
        <f t="shared" si="462"/>
        <v>3132</v>
      </c>
      <c r="CI229" s="11">
        <v>1.871</v>
      </c>
      <c r="CJ229" s="12">
        <v>1.35</v>
      </c>
      <c r="CK229" s="13">
        <f t="shared" si="463"/>
        <v>7910.9622</v>
      </c>
      <c r="CL229" s="11">
        <v>3</v>
      </c>
      <c r="CM229" s="11">
        <v>680</v>
      </c>
      <c r="CN229" s="11">
        <v>1.89</v>
      </c>
      <c r="CO229" s="16">
        <f t="shared" si="464"/>
        <v>4.41238805970149</v>
      </c>
      <c r="CP229" s="11">
        <v>1</v>
      </c>
      <c r="CQ229" s="11">
        <v>2.38</v>
      </c>
      <c r="CR229" s="8">
        <f t="shared" si="465"/>
        <v>3.38</v>
      </c>
      <c r="CS229" s="9">
        <v>1.15</v>
      </c>
      <c r="CT229" s="17">
        <v>1.085</v>
      </c>
      <c r="CU229" s="18">
        <f t="shared" si="466"/>
        <v>441640.144796985</v>
      </c>
      <c r="CW229" s="19" t="s">
        <v>34</v>
      </c>
      <c r="CX229" s="19"/>
      <c r="CY229" s="19"/>
      <c r="CZ229" s="20" t="s">
        <v>35</v>
      </c>
      <c r="DA229" s="20"/>
      <c r="DB229" s="11">
        <f t="shared" si="467"/>
        <v>3144</v>
      </c>
      <c r="DC229" s="11">
        <v>1.871</v>
      </c>
      <c r="DD229" s="12">
        <v>1.35</v>
      </c>
      <c r="DE229" s="13">
        <f t="shared" si="468"/>
        <v>7941.2724</v>
      </c>
      <c r="DF229" s="11">
        <v>3</v>
      </c>
      <c r="DG229" s="11">
        <v>680</v>
      </c>
      <c r="DH229" s="11">
        <v>1.89</v>
      </c>
      <c r="DI229" s="16">
        <f t="shared" si="469"/>
        <v>4.41238805970149</v>
      </c>
      <c r="DJ229" s="11">
        <v>1</v>
      </c>
      <c r="DK229" s="11">
        <v>2.38</v>
      </c>
      <c r="DL229" s="8">
        <f t="shared" si="470"/>
        <v>3.38</v>
      </c>
      <c r="DM229" s="9">
        <v>1.15</v>
      </c>
      <c r="DN229" s="17">
        <v>1.085</v>
      </c>
      <c r="DO229" s="18">
        <f t="shared" si="471"/>
        <v>443332.252631456</v>
      </c>
      <c r="DQ229" s="19" t="s">
        <v>34</v>
      </c>
      <c r="DR229" s="19"/>
      <c r="DS229" s="19"/>
      <c r="DT229" s="20" t="s">
        <v>35</v>
      </c>
      <c r="DU229" s="20"/>
      <c r="DV229" s="11">
        <f t="shared" si="472"/>
        <v>3203</v>
      </c>
      <c r="DW229" s="11">
        <v>1.871</v>
      </c>
      <c r="DX229" s="12">
        <v>1.35</v>
      </c>
      <c r="DY229" s="13">
        <f t="shared" si="473"/>
        <v>8090.29755</v>
      </c>
      <c r="DZ229" s="11">
        <v>3</v>
      </c>
      <c r="EA229" s="11">
        <v>680</v>
      </c>
      <c r="EB229" s="11">
        <v>1.98</v>
      </c>
      <c r="EC229" s="16">
        <f t="shared" si="474"/>
        <v>4.50238805970149</v>
      </c>
      <c r="ED229" s="11">
        <v>1</v>
      </c>
      <c r="EE229" s="11">
        <v>3.18</v>
      </c>
      <c r="EF229" s="8">
        <f t="shared" si="475"/>
        <v>4.18</v>
      </c>
      <c r="EG229" s="9">
        <v>1.15</v>
      </c>
      <c r="EH229" s="17">
        <v>1.2</v>
      </c>
      <c r="EI229" s="18">
        <f t="shared" si="476"/>
        <v>630353.315659214</v>
      </c>
    </row>
    <row r="230" s="1" customFormat="1" customHeight="1" spans="1:140">
      <c r="A230" s="19"/>
      <c r="B230" s="19"/>
      <c r="C230" s="19"/>
      <c r="D230" s="20"/>
      <c r="E230" s="20"/>
      <c r="F230" s="11"/>
      <c r="G230" s="11"/>
      <c r="H230" s="12"/>
      <c r="I230" s="13"/>
      <c r="J230" s="11"/>
      <c r="K230" s="11"/>
      <c r="L230" s="11"/>
      <c r="M230" s="16"/>
      <c r="N230" s="11"/>
      <c r="O230" s="11"/>
      <c r="P230" s="8"/>
      <c r="Q230" s="9"/>
      <c r="R230" s="17">
        <v>1</v>
      </c>
      <c r="S230" s="18">
        <f t="shared" si="449"/>
        <v>0</v>
      </c>
      <c r="U230" s="19"/>
      <c r="V230" s="19"/>
      <c r="W230" s="19"/>
      <c r="X230" s="20"/>
      <c r="Y230" s="20"/>
      <c r="Z230" s="11"/>
      <c r="AA230" s="11"/>
      <c r="AB230" s="12"/>
      <c r="AC230" s="13"/>
      <c r="AD230" s="11"/>
      <c r="AE230" s="11"/>
      <c r="AF230" s="11"/>
      <c r="AG230" s="16"/>
      <c r="AH230" s="11"/>
      <c r="AI230" s="11"/>
      <c r="AJ230" s="8"/>
      <c r="AK230" s="9"/>
      <c r="AL230" s="17">
        <v>1</v>
      </c>
      <c r="AM230" s="18">
        <f t="shared" si="453"/>
        <v>0</v>
      </c>
      <c r="AO230" s="19"/>
      <c r="AP230" s="19"/>
      <c r="AQ230" s="19"/>
      <c r="AR230" s="20"/>
      <c r="AS230" s="20"/>
      <c r="AT230" s="11"/>
      <c r="AU230" s="11"/>
      <c r="AV230" s="12"/>
      <c r="AW230" s="13"/>
      <c r="AX230" s="11"/>
      <c r="AY230" s="11"/>
      <c r="AZ230" s="11"/>
      <c r="BA230" s="16"/>
      <c r="BB230" s="11"/>
      <c r="BC230" s="11"/>
      <c r="BD230" s="8"/>
      <c r="BE230" s="9"/>
      <c r="BF230" s="17">
        <v>1.015</v>
      </c>
      <c r="BG230" s="18">
        <f t="shared" si="457"/>
        <v>0</v>
      </c>
      <c r="BI230" s="19"/>
      <c r="BJ230" s="19"/>
      <c r="BK230" s="19"/>
      <c r="BL230" s="20"/>
      <c r="BM230" s="20"/>
      <c r="BN230" s="11"/>
      <c r="BO230" s="11"/>
      <c r="BP230" s="12"/>
      <c r="BQ230" s="13"/>
      <c r="BR230" s="11"/>
      <c r="BS230" s="11"/>
      <c r="BT230" s="11"/>
      <c r="BU230" s="16"/>
      <c r="BV230" s="11"/>
      <c r="BW230" s="11"/>
      <c r="BX230" s="8"/>
      <c r="BY230" s="9"/>
      <c r="BZ230" s="17">
        <v>1.015</v>
      </c>
      <c r="CA230" s="18">
        <f t="shared" si="461"/>
        <v>0</v>
      </c>
      <c r="CC230" s="19"/>
      <c r="CD230" s="19"/>
      <c r="CE230" s="19"/>
      <c r="CF230" s="20"/>
      <c r="CG230" s="20"/>
      <c r="CH230" s="11"/>
      <c r="CI230" s="11"/>
      <c r="CJ230" s="12"/>
      <c r="CK230" s="13"/>
      <c r="CL230" s="11"/>
      <c r="CM230" s="11"/>
      <c r="CN230" s="11"/>
      <c r="CO230" s="16"/>
      <c r="CP230" s="11"/>
      <c r="CQ230" s="11"/>
      <c r="CR230" s="8"/>
      <c r="CS230" s="9"/>
      <c r="CT230" s="17">
        <v>1.085</v>
      </c>
      <c r="CU230" s="18">
        <f t="shared" si="466"/>
        <v>0</v>
      </c>
      <c r="CW230" s="19"/>
      <c r="CX230" s="19"/>
      <c r="CY230" s="19"/>
      <c r="CZ230" s="20"/>
      <c r="DA230" s="20"/>
      <c r="DB230" s="11"/>
      <c r="DC230" s="11"/>
      <c r="DD230" s="12"/>
      <c r="DE230" s="13"/>
      <c r="DF230" s="11"/>
      <c r="DG230" s="11"/>
      <c r="DH230" s="11"/>
      <c r="DI230" s="16"/>
      <c r="DJ230" s="11"/>
      <c r="DK230" s="11"/>
      <c r="DL230" s="8"/>
      <c r="DM230" s="9"/>
      <c r="DN230" s="17">
        <v>1.085</v>
      </c>
      <c r="DO230" s="18">
        <f t="shared" si="471"/>
        <v>0</v>
      </c>
      <c r="DQ230" s="19"/>
      <c r="DR230" s="19"/>
      <c r="DS230" s="19"/>
      <c r="DT230" s="20"/>
      <c r="DU230" s="20"/>
      <c r="DV230" s="11"/>
      <c r="DW230" s="11"/>
      <c r="DX230" s="12"/>
      <c r="DY230" s="13"/>
      <c r="DZ230" s="11"/>
      <c r="EA230" s="11"/>
      <c r="EB230" s="11"/>
      <c r="EC230" s="16"/>
      <c r="ED230" s="11"/>
      <c r="EE230" s="11"/>
      <c r="EF230" s="8"/>
      <c r="EG230" s="9"/>
      <c r="EH230" s="17">
        <v>1.2</v>
      </c>
      <c r="EI230" s="18">
        <f t="shared" si="476"/>
        <v>0</v>
      </c>
    </row>
    <row r="231" s="1" customFormat="1" customHeight="1" spans="1:140">
      <c r="A231" s="21">
        <f>A226+B226+C226+D226+A228+B228+C228</f>
        <v>3193541.21522591</v>
      </c>
      <c r="B231" s="21"/>
      <c r="C231" s="21"/>
      <c r="D231" s="22">
        <f>A231/E226</f>
        <v>177418.95640144</v>
      </c>
      <c r="E231" s="22"/>
      <c r="F231" s="11"/>
      <c r="G231" s="11"/>
      <c r="H231" s="12"/>
      <c r="I231" s="13"/>
      <c r="J231" s="11"/>
      <c r="K231" s="11"/>
      <c r="L231" s="11"/>
      <c r="M231" s="16"/>
      <c r="N231" s="11"/>
      <c r="O231" s="11"/>
      <c r="P231" s="8"/>
      <c r="Q231" s="9"/>
      <c r="R231" s="17">
        <v>1</v>
      </c>
      <c r="S231" s="18">
        <f t="shared" si="449"/>
        <v>0</v>
      </c>
      <c r="U231" s="21">
        <f>U226+V226+W226+X226+U228+V228+W228</f>
        <v>3499746.12155303</v>
      </c>
      <c r="V231" s="21"/>
      <c r="W231" s="21"/>
      <c r="X231" s="22">
        <f>U231/Y226</f>
        <v>194430.34008628</v>
      </c>
      <c r="Y231" s="22"/>
      <c r="Z231" s="11"/>
      <c r="AA231" s="11"/>
      <c r="AB231" s="12"/>
      <c r="AC231" s="13"/>
      <c r="AD231" s="11"/>
      <c r="AE231" s="11"/>
      <c r="AF231" s="11"/>
      <c r="AG231" s="16"/>
      <c r="AH231" s="11"/>
      <c r="AI231" s="11"/>
      <c r="AJ231" s="8"/>
      <c r="AK231" s="9"/>
      <c r="AL231" s="17">
        <v>1</v>
      </c>
      <c r="AM231" s="18">
        <f t="shared" si="453"/>
        <v>0</v>
      </c>
      <c r="AO231" s="21">
        <f>AO226+AP226+AQ226+AR226+AO228+AP228+AQ228</f>
        <v>3466097.55720711</v>
      </c>
      <c r="AP231" s="21"/>
      <c r="AQ231" s="21"/>
      <c r="AR231" s="22">
        <f>AO231/AS226</f>
        <v>192560.975400395</v>
      </c>
      <c r="AS231" s="22"/>
      <c r="AT231" s="11"/>
      <c r="AU231" s="11"/>
      <c r="AV231" s="12"/>
      <c r="AW231" s="13"/>
      <c r="AX231" s="11"/>
      <c r="AY231" s="11"/>
      <c r="AZ231" s="11"/>
      <c r="BA231" s="16"/>
      <c r="BB231" s="11"/>
      <c r="BC231" s="11"/>
      <c r="BD231" s="8"/>
      <c r="BE231" s="9"/>
      <c r="BF231" s="17">
        <v>1.015</v>
      </c>
      <c r="BG231" s="18">
        <f t="shared" si="457"/>
        <v>0</v>
      </c>
      <c r="BI231" s="21">
        <f>BI226+BJ226+BK226+BL226+BI228+BJ228+BK228</f>
        <v>3877665.85636069</v>
      </c>
      <c r="BJ231" s="21"/>
      <c r="BK231" s="21"/>
      <c r="BL231" s="22">
        <f>BI231/BM226</f>
        <v>215425.880908927</v>
      </c>
      <c r="BM231" s="22"/>
      <c r="BN231" s="11"/>
      <c r="BO231" s="11"/>
      <c r="BP231" s="12"/>
      <c r="BQ231" s="13"/>
      <c r="BR231" s="11"/>
      <c r="BS231" s="11"/>
      <c r="BT231" s="11"/>
      <c r="BU231" s="16"/>
      <c r="BV231" s="11"/>
      <c r="BW231" s="11"/>
      <c r="BX231" s="8"/>
      <c r="BY231" s="9"/>
      <c r="BZ231" s="17">
        <v>1.015</v>
      </c>
      <c r="CA231" s="18">
        <f t="shared" si="461"/>
        <v>0</v>
      </c>
      <c r="CC231" s="21">
        <f>CC226+CD226+CE226+CF226+CC228+CD228+CE228</f>
        <v>4163537.57587945</v>
      </c>
      <c r="CD231" s="21"/>
      <c r="CE231" s="21"/>
      <c r="CF231" s="22">
        <f>CC231/CG226</f>
        <v>231307.643104414</v>
      </c>
      <c r="CG231" s="22"/>
      <c r="CH231" s="11"/>
      <c r="CI231" s="11"/>
      <c r="CJ231" s="12"/>
      <c r="CK231" s="13"/>
      <c r="CL231" s="11"/>
      <c r="CM231" s="11"/>
      <c r="CN231" s="11"/>
      <c r="CO231" s="16"/>
      <c r="CP231" s="11"/>
      <c r="CQ231" s="11"/>
      <c r="CR231" s="8"/>
      <c r="CS231" s="9"/>
      <c r="CT231" s="17">
        <v>1.085</v>
      </c>
      <c r="CU231" s="18">
        <f t="shared" si="466"/>
        <v>0</v>
      </c>
      <c r="CW231" s="21">
        <f>CW226+CX226+CY226+CZ226+CW228+CX228+CY228</f>
        <v>4680129.6852953</v>
      </c>
      <c r="CX231" s="21"/>
      <c r="CY231" s="21"/>
      <c r="CZ231" s="22">
        <f>CW231/DA226</f>
        <v>260007.204738628</v>
      </c>
      <c r="DA231" s="22"/>
      <c r="DB231" s="11"/>
      <c r="DC231" s="11"/>
      <c r="DD231" s="12"/>
      <c r="DE231" s="13"/>
      <c r="DF231" s="11"/>
      <c r="DG231" s="11"/>
      <c r="DH231" s="11"/>
      <c r="DI231" s="16"/>
      <c r="DJ231" s="11"/>
      <c r="DK231" s="11"/>
      <c r="DL231" s="8"/>
      <c r="DM231" s="9"/>
      <c r="DN231" s="17">
        <v>1.085</v>
      </c>
      <c r="DO231" s="18">
        <f t="shared" si="471"/>
        <v>0</v>
      </c>
      <c r="DQ231" s="21">
        <f>DQ226+DR226+DS226+DT226+DQ228+DR228+DS228</f>
        <v>7184291.85864337</v>
      </c>
      <c r="DR231" s="21"/>
      <c r="DS231" s="21"/>
      <c r="DT231" s="22">
        <f>DQ231/DU226</f>
        <v>399127.325480187</v>
      </c>
      <c r="DU231" s="22"/>
      <c r="DV231" s="11"/>
      <c r="DW231" s="11"/>
      <c r="DX231" s="12"/>
      <c r="DY231" s="13"/>
      <c r="DZ231" s="11"/>
      <c r="EA231" s="11"/>
      <c r="EB231" s="11"/>
      <c r="EC231" s="16"/>
      <c r="ED231" s="11"/>
      <c r="EE231" s="11"/>
      <c r="EF231" s="8"/>
      <c r="EG231" s="9"/>
      <c r="EH231" s="17">
        <v>1.2</v>
      </c>
      <c r="EI231" s="18">
        <f t="shared" si="476"/>
        <v>0</v>
      </c>
    </row>
    <row r="232" s="1" customFormat="1" customHeight="1" spans="1:140">
      <c r="A232" s="21"/>
      <c r="B232" s="21"/>
      <c r="C232" s="21"/>
      <c r="D232" s="22"/>
      <c r="E232" s="22"/>
      <c r="F232" s="11"/>
      <c r="G232" s="11"/>
      <c r="H232" s="12"/>
      <c r="I232" s="13"/>
      <c r="J232" s="11"/>
      <c r="K232" s="11"/>
      <c r="L232" s="11"/>
      <c r="M232" s="16"/>
      <c r="N232" s="11"/>
      <c r="O232" s="11"/>
      <c r="P232" s="8"/>
      <c r="Q232" s="9"/>
      <c r="R232" s="17">
        <v>1</v>
      </c>
      <c r="S232" s="18">
        <f t="shared" si="449"/>
        <v>0</v>
      </c>
      <c r="U232" s="21"/>
      <c r="V232" s="21"/>
      <c r="W232" s="21"/>
      <c r="X232" s="22"/>
      <c r="Y232" s="22"/>
      <c r="Z232" s="11"/>
      <c r="AA232" s="11"/>
      <c r="AB232" s="12"/>
      <c r="AC232" s="13"/>
      <c r="AD232" s="11"/>
      <c r="AE232" s="11"/>
      <c r="AF232" s="11"/>
      <c r="AG232" s="16"/>
      <c r="AH232" s="11"/>
      <c r="AI232" s="11"/>
      <c r="AJ232" s="8"/>
      <c r="AK232" s="9"/>
      <c r="AL232" s="17">
        <v>1</v>
      </c>
      <c r="AM232" s="18">
        <f t="shared" si="453"/>
        <v>0</v>
      </c>
      <c r="AO232" s="21"/>
      <c r="AP232" s="21"/>
      <c r="AQ232" s="21"/>
      <c r="AR232" s="22"/>
      <c r="AS232" s="22"/>
      <c r="AT232" s="11"/>
      <c r="AU232" s="11"/>
      <c r="AV232" s="12"/>
      <c r="AW232" s="13"/>
      <c r="AX232" s="11"/>
      <c r="AY232" s="11"/>
      <c r="AZ232" s="11"/>
      <c r="BA232" s="16"/>
      <c r="BB232" s="11"/>
      <c r="BC232" s="11"/>
      <c r="BD232" s="8"/>
      <c r="BE232" s="9"/>
      <c r="BF232" s="17">
        <v>1.015</v>
      </c>
      <c r="BG232" s="18">
        <f t="shared" si="457"/>
        <v>0</v>
      </c>
      <c r="BI232" s="21"/>
      <c r="BJ232" s="21"/>
      <c r="BK232" s="21"/>
      <c r="BL232" s="22"/>
      <c r="BM232" s="22"/>
      <c r="BN232" s="11"/>
      <c r="BO232" s="11"/>
      <c r="BP232" s="12"/>
      <c r="BQ232" s="13"/>
      <c r="BR232" s="11"/>
      <c r="BS232" s="11"/>
      <c r="BT232" s="11"/>
      <c r="BU232" s="16"/>
      <c r="BV232" s="11"/>
      <c r="BW232" s="11"/>
      <c r="BX232" s="8"/>
      <c r="BY232" s="9"/>
      <c r="BZ232" s="17">
        <v>1.015</v>
      </c>
      <c r="CA232" s="18">
        <f t="shared" si="461"/>
        <v>0</v>
      </c>
      <c r="CC232" s="21"/>
      <c r="CD232" s="21"/>
      <c r="CE232" s="21"/>
      <c r="CF232" s="22"/>
      <c r="CG232" s="22"/>
      <c r="CH232" s="11"/>
      <c r="CI232" s="11"/>
      <c r="CJ232" s="12"/>
      <c r="CK232" s="13"/>
      <c r="CL232" s="11"/>
      <c r="CM232" s="11"/>
      <c r="CN232" s="11"/>
      <c r="CO232" s="16"/>
      <c r="CP232" s="11"/>
      <c r="CQ232" s="11"/>
      <c r="CR232" s="8"/>
      <c r="CS232" s="9"/>
      <c r="CT232" s="17">
        <v>1.085</v>
      </c>
      <c r="CU232" s="18">
        <f t="shared" si="466"/>
        <v>0</v>
      </c>
      <c r="CW232" s="21"/>
      <c r="CX232" s="21"/>
      <c r="CY232" s="21"/>
      <c r="CZ232" s="22"/>
      <c r="DA232" s="22"/>
      <c r="DB232" s="11"/>
      <c r="DC232" s="11"/>
      <c r="DD232" s="12"/>
      <c r="DE232" s="13"/>
      <c r="DF232" s="11"/>
      <c r="DG232" s="11"/>
      <c r="DH232" s="11"/>
      <c r="DI232" s="16"/>
      <c r="DJ232" s="11"/>
      <c r="DK232" s="11"/>
      <c r="DL232" s="8"/>
      <c r="DM232" s="9"/>
      <c r="DN232" s="17">
        <v>1.085</v>
      </c>
      <c r="DO232" s="18">
        <f t="shared" si="471"/>
        <v>0</v>
      </c>
      <c r="DQ232" s="21"/>
      <c r="DR232" s="21"/>
      <c r="DS232" s="21"/>
      <c r="DT232" s="22"/>
      <c r="DU232" s="22"/>
      <c r="DV232" s="11"/>
      <c r="DW232" s="11"/>
      <c r="DX232" s="12"/>
      <c r="DY232" s="13"/>
      <c r="DZ232" s="11"/>
      <c r="EA232" s="11"/>
      <c r="EB232" s="11"/>
      <c r="EC232" s="16"/>
      <c r="ED232" s="11"/>
      <c r="EE232" s="11"/>
      <c r="EF232" s="8"/>
      <c r="EG232" s="9"/>
      <c r="EH232" s="17">
        <v>1.2</v>
      </c>
      <c r="EI232" s="18">
        <f t="shared" si="476"/>
        <v>0</v>
      </c>
    </row>
    <row r="233" s="1" customFormat="1" customHeight="1" spans="1:140">
      <c r="F233" s="11"/>
      <c r="G233" s="11"/>
      <c r="H233" s="12"/>
      <c r="I233" s="13"/>
      <c r="J233" s="11"/>
      <c r="K233" s="11"/>
      <c r="L233" s="11"/>
      <c r="M233" s="16"/>
      <c r="N233" s="11"/>
      <c r="O233" s="11"/>
      <c r="P233" s="8"/>
      <c r="Q233" s="9"/>
      <c r="R233" s="17">
        <v>1</v>
      </c>
      <c r="S233" s="18">
        <f t="shared" si="449"/>
        <v>0</v>
      </c>
      <c r="Z233" s="11"/>
      <c r="AA233" s="11"/>
      <c r="AB233" s="12"/>
      <c r="AC233" s="13"/>
      <c r="AD233" s="11"/>
      <c r="AE233" s="11"/>
      <c r="AF233" s="11"/>
      <c r="AG233" s="16"/>
      <c r="AH233" s="11"/>
      <c r="AI233" s="11"/>
      <c r="AJ233" s="8"/>
      <c r="AK233" s="9"/>
      <c r="AL233" s="17">
        <v>1</v>
      </c>
      <c r="AM233" s="18">
        <f t="shared" si="453"/>
        <v>0</v>
      </c>
      <c r="AT233" s="11"/>
      <c r="AU233" s="11"/>
      <c r="AV233" s="12"/>
      <c r="AW233" s="13"/>
      <c r="AX233" s="11"/>
      <c r="AY233" s="11"/>
      <c r="AZ233" s="11"/>
      <c r="BA233" s="16"/>
      <c r="BB233" s="11"/>
      <c r="BC233" s="11"/>
      <c r="BD233" s="8"/>
      <c r="BE233" s="9"/>
      <c r="BF233" s="17">
        <v>1.015</v>
      </c>
      <c r="BG233" s="18">
        <f t="shared" si="457"/>
        <v>0</v>
      </c>
      <c r="BN233" s="11"/>
      <c r="BO233" s="11"/>
      <c r="BP233" s="12"/>
      <c r="BQ233" s="13"/>
      <c r="BR233" s="11"/>
      <c r="BS233" s="11"/>
      <c r="BT233" s="11"/>
      <c r="BU233" s="16"/>
      <c r="BV233" s="11"/>
      <c r="BW233" s="11"/>
      <c r="BX233" s="8"/>
      <c r="BY233" s="9"/>
      <c r="BZ233" s="17">
        <v>1.015</v>
      </c>
      <c r="CA233" s="18">
        <f t="shared" si="461"/>
        <v>0</v>
      </c>
      <c r="CH233" s="11"/>
      <c r="CI233" s="11"/>
      <c r="CJ233" s="12"/>
      <c r="CK233" s="13"/>
      <c r="CL233" s="11"/>
      <c r="CM233" s="11"/>
      <c r="CN233" s="11"/>
      <c r="CO233" s="16"/>
      <c r="CP233" s="11"/>
      <c r="CQ233" s="11"/>
      <c r="CR233" s="8"/>
      <c r="CS233" s="9"/>
      <c r="CT233" s="17">
        <v>1.085</v>
      </c>
      <c r="CU233" s="18">
        <f t="shared" si="466"/>
        <v>0</v>
      </c>
      <c r="DB233" s="11"/>
      <c r="DC233" s="11"/>
      <c r="DD233" s="12"/>
      <c r="DE233" s="13"/>
      <c r="DF233" s="11"/>
      <c r="DG233" s="11"/>
      <c r="DH233" s="11"/>
      <c r="DI233" s="16"/>
      <c r="DJ233" s="11"/>
      <c r="DK233" s="11"/>
      <c r="DL233" s="8"/>
      <c r="DM233" s="9"/>
      <c r="DN233" s="17">
        <v>1.085</v>
      </c>
      <c r="DO233" s="18">
        <f t="shared" si="471"/>
        <v>0</v>
      </c>
      <c r="DV233" s="11"/>
      <c r="DW233" s="11"/>
      <c r="DX233" s="12"/>
      <c r="DY233" s="13"/>
      <c r="DZ233" s="11"/>
      <c r="EA233" s="11"/>
      <c r="EB233" s="11"/>
      <c r="EC233" s="16"/>
      <c r="ED233" s="11"/>
      <c r="EE233" s="11"/>
      <c r="EF233" s="8"/>
      <c r="EG233" s="9"/>
      <c r="EH233" s="17">
        <v>1.2</v>
      </c>
      <c r="EI233" s="18">
        <f t="shared" si="476"/>
        <v>0</v>
      </c>
    </row>
    <row r="234" s="1" customFormat="1" customHeight="1" spans="1:140">
      <c r="F234" s="11"/>
      <c r="G234" s="11"/>
      <c r="H234" s="12"/>
      <c r="I234" s="13"/>
      <c r="J234" s="11"/>
      <c r="K234" s="11"/>
      <c r="L234" s="11"/>
      <c r="M234" s="16"/>
      <c r="N234" s="11"/>
      <c r="O234" s="11"/>
      <c r="P234" s="8"/>
      <c r="Q234" s="9"/>
      <c r="R234" s="17">
        <v>1</v>
      </c>
      <c r="S234" s="18">
        <f t="shared" si="449"/>
        <v>0</v>
      </c>
      <c r="Z234" s="11"/>
      <c r="AA234" s="11"/>
      <c r="AB234" s="12"/>
      <c r="AC234" s="13"/>
      <c r="AD234" s="11"/>
      <c r="AE234" s="11"/>
      <c r="AF234" s="11"/>
      <c r="AG234" s="16"/>
      <c r="AH234" s="11"/>
      <c r="AI234" s="11"/>
      <c r="AJ234" s="8"/>
      <c r="AK234" s="9"/>
      <c r="AL234" s="17">
        <v>1</v>
      </c>
      <c r="AM234" s="18">
        <f t="shared" si="453"/>
        <v>0</v>
      </c>
      <c r="AT234" s="11"/>
      <c r="AU234" s="11"/>
      <c r="AV234" s="12"/>
      <c r="AW234" s="13"/>
      <c r="AX234" s="11"/>
      <c r="AY234" s="11"/>
      <c r="AZ234" s="11"/>
      <c r="BA234" s="16"/>
      <c r="BB234" s="11"/>
      <c r="BC234" s="11"/>
      <c r="BD234" s="8"/>
      <c r="BE234" s="9"/>
      <c r="BF234" s="17">
        <v>1.015</v>
      </c>
      <c r="BG234" s="18">
        <f t="shared" si="457"/>
        <v>0</v>
      </c>
      <c r="BN234" s="11"/>
      <c r="BO234" s="11"/>
      <c r="BP234" s="12"/>
      <c r="BQ234" s="13"/>
      <c r="BR234" s="11"/>
      <c r="BS234" s="11"/>
      <c r="BT234" s="11"/>
      <c r="BU234" s="16"/>
      <c r="BV234" s="11"/>
      <c r="BW234" s="11"/>
      <c r="BX234" s="8"/>
      <c r="BY234" s="9"/>
      <c r="BZ234" s="17">
        <v>1.015</v>
      </c>
      <c r="CA234" s="18">
        <f t="shared" si="461"/>
        <v>0</v>
      </c>
      <c r="CH234" s="11"/>
      <c r="CI234" s="11"/>
      <c r="CJ234" s="12"/>
      <c r="CK234" s="13"/>
      <c r="CL234" s="11"/>
      <c r="CM234" s="11"/>
      <c r="CN234" s="11"/>
      <c r="CO234" s="16"/>
      <c r="CP234" s="11"/>
      <c r="CQ234" s="11"/>
      <c r="CR234" s="8"/>
      <c r="CS234" s="9"/>
      <c r="CT234" s="17">
        <v>1.085</v>
      </c>
      <c r="CU234" s="18">
        <f t="shared" si="466"/>
        <v>0</v>
      </c>
      <c r="DB234" s="11"/>
      <c r="DC234" s="11"/>
      <c r="DD234" s="12"/>
      <c r="DE234" s="13"/>
      <c r="DF234" s="11"/>
      <c r="DG234" s="11"/>
      <c r="DH234" s="11"/>
      <c r="DI234" s="16"/>
      <c r="DJ234" s="11"/>
      <c r="DK234" s="11"/>
      <c r="DL234" s="8"/>
      <c r="DM234" s="9"/>
      <c r="DN234" s="17">
        <v>1.085</v>
      </c>
      <c r="DO234" s="18">
        <f t="shared" si="471"/>
        <v>0</v>
      </c>
      <c r="DV234" s="11"/>
      <c r="DW234" s="11"/>
      <c r="DX234" s="12"/>
      <c r="DY234" s="13"/>
      <c r="DZ234" s="11"/>
      <c r="EA234" s="11"/>
      <c r="EB234" s="11"/>
      <c r="EC234" s="16"/>
      <c r="ED234" s="11"/>
      <c r="EE234" s="11"/>
      <c r="EF234" s="8"/>
      <c r="EG234" s="9"/>
      <c r="EH234" s="17">
        <v>1.2</v>
      </c>
      <c r="EI234" s="18">
        <f t="shared" si="476"/>
        <v>0</v>
      </c>
    </row>
    <row r="235" s="1" customFormat="1" customHeight="1" spans="1:140">
      <c r="F235" s="23" t="s">
        <v>1</v>
      </c>
      <c r="G235" s="24"/>
      <c r="H235" s="24"/>
      <c r="I235" s="24"/>
      <c r="J235" s="24"/>
      <c r="K235" s="24"/>
      <c r="L235" s="24"/>
      <c r="M235" s="25">
        <f>SUM(S226:S234)</f>
        <v>1185917.64082744</v>
      </c>
      <c r="N235" s="25"/>
      <c r="O235" s="25"/>
      <c r="P235" s="25"/>
      <c r="Q235" s="25"/>
      <c r="R235" s="25"/>
      <c r="S235" s="25"/>
      <c r="T235" s="1"/>
      <c r="Z235" s="23" t="s">
        <v>1</v>
      </c>
      <c r="AA235" s="24"/>
      <c r="AB235" s="24"/>
      <c r="AC235" s="24"/>
      <c r="AD235" s="24"/>
      <c r="AE235" s="24"/>
      <c r="AF235" s="24"/>
      <c r="AG235" s="25">
        <f>SUM(AM226:AM234)</f>
        <v>1185917.64082744</v>
      </c>
      <c r="AH235" s="25"/>
      <c r="AI235" s="25"/>
      <c r="AJ235" s="25"/>
      <c r="AK235" s="25"/>
      <c r="AL235" s="25"/>
      <c r="AM235" s="25"/>
      <c r="AN235" s="1"/>
      <c r="AT235" s="23" t="s">
        <v>1</v>
      </c>
      <c r="AU235" s="24"/>
      <c r="AV235" s="24"/>
      <c r="AW235" s="24"/>
      <c r="AX235" s="24"/>
      <c r="AY235" s="24"/>
      <c r="AZ235" s="24"/>
      <c r="BA235" s="25">
        <f>SUM(BG226:BG234)</f>
        <v>1203706.40543985</v>
      </c>
      <c r="BB235" s="25"/>
      <c r="BC235" s="25"/>
      <c r="BD235" s="25"/>
      <c r="BE235" s="25"/>
      <c r="BF235" s="25"/>
      <c r="BG235" s="25"/>
      <c r="BH235" s="1"/>
      <c r="BN235" s="23" t="s">
        <v>1</v>
      </c>
      <c r="BO235" s="24"/>
      <c r="BP235" s="24"/>
      <c r="BQ235" s="24"/>
      <c r="BR235" s="24"/>
      <c r="BS235" s="24"/>
      <c r="BT235" s="24"/>
      <c r="BU235" s="25">
        <f>SUM(CA226:CA234)</f>
        <v>1203706.40543985</v>
      </c>
      <c r="BV235" s="25"/>
      <c r="BW235" s="25"/>
      <c r="BX235" s="25"/>
      <c r="BY235" s="25"/>
      <c r="BZ235" s="25"/>
      <c r="CA235" s="25"/>
      <c r="CB235" s="1"/>
      <c r="CH235" s="23" t="s">
        <v>1</v>
      </c>
      <c r="CI235" s="24"/>
      <c r="CJ235" s="24"/>
      <c r="CK235" s="24"/>
      <c r="CL235" s="24"/>
      <c r="CM235" s="24"/>
      <c r="CN235" s="24"/>
      <c r="CO235" s="25">
        <f>SUM(CU226:CU234)</f>
        <v>1490387.96058159</v>
      </c>
      <c r="CP235" s="25"/>
      <c r="CQ235" s="25"/>
      <c r="CR235" s="25"/>
      <c r="CS235" s="25"/>
      <c r="CT235" s="25"/>
      <c r="CU235" s="25"/>
      <c r="CV235" s="1"/>
      <c r="DB235" s="23" t="s">
        <v>1</v>
      </c>
      <c r="DC235" s="24"/>
      <c r="DD235" s="24"/>
      <c r="DE235" s="24"/>
      <c r="DF235" s="24"/>
      <c r="DG235" s="24"/>
      <c r="DH235" s="24"/>
      <c r="DI235" s="25">
        <f>SUM(DO226:DO234)</f>
        <v>1496098.25928114</v>
      </c>
      <c r="DJ235" s="25"/>
      <c r="DK235" s="25"/>
      <c r="DL235" s="25"/>
      <c r="DM235" s="25"/>
      <c r="DN235" s="25"/>
      <c r="DO235" s="25"/>
      <c r="DP235" s="1"/>
      <c r="DV235" s="23" t="s">
        <v>1</v>
      </c>
      <c r="DW235" s="24"/>
      <c r="DX235" s="24"/>
      <c r="DY235" s="24"/>
      <c r="DZ235" s="24"/>
      <c r="EA235" s="24"/>
      <c r="EB235" s="24"/>
      <c r="EC235" s="25">
        <f>SUM(EI226:EI234)</f>
        <v>2127231.8733684</v>
      </c>
      <c r="ED235" s="25"/>
      <c r="EE235" s="25"/>
      <c r="EF235" s="25"/>
      <c r="EG235" s="25"/>
      <c r="EH235" s="25"/>
      <c r="EI235" s="25"/>
    </row>
    <row r="236" s="1" customFormat="1" customHeight="1" spans="1:140">
      <c r="F236" s="24"/>
      <c r="G236" s="24"/>
      <c r="H236" s="24"/>
      <c r="I236" s="24"/>
      <c r="J236" s="24"/>
      <c r="K236" s="24"/>
      <c r="L236" s="24"/>
      <c r="M236" s="25"/>
      <c r="N236" s="25"/>
      <c r="O236" s="25"/>
      <c r="P236" s="25"/>
      <c r="Q236" s="25"/>
      <c r="R236" s="25"/>
      <c r="S236" s="25"/>
      <c r="T236" s="1"/>
      <c r="Z236" s="24"/>
      <c r="AA236" s="24"/>
      <c r="AB236" s="24"/>
      <c r="AC236" s="24"/>
      <c r="AD236" s="24"/>
      <c r="AE236" s="24"/>
      <c r="AF236" s="24"/>
      <c r="AG236" s="25"/>
      <c r="AH236" s="25"/>
      <c r="AI236" s="25"/>
      <c r="AJ236" s="25"/>
      <c r="AK236" s="25"/>
      <c r="AL236" s="25"/>
      <c r="AM236" s="25"/>
      <c r="AN236" s="1"/>
      <c r="AT236" s="24"/>
      <c r="AU236" s="24"/>
      <c r="AV236" s="24"/>
      <c r="AW236" s="24"/>
      <c r="AX236" s="24"/>
      <c r="AY236" s="24"/>
      <c r="AZ236" s="24"/>
      <c r="BA236" s="25"/>
      <c r="BB236" s="25"/>
      <c r="BC236" s="25"/>
      <c r="BD236" s="25"/>
      <c r="BE236" s="25"/>
      <c r="BF236" s="25"/>
      <c r="BG236" s="25"/>
      <c r="BH236" s="1"/>
      <c r="BN236" s="24"/>
      <c r="BO236" s="24"/>
      <c r="BP236" s="24"/>
      <c r="BQ236" s="24"/>
      <c r="BR236" s="24"/>
      <c r="BS236" s="24"/>
      <c r="BT236" s="24"/>
      <c r="BU236" s="25"/>
      <c r="BV236" s="25"/>
      <c r="BW236" s="25"/>
      <c r="BX236" s="25"/>
      <c r="BY236" s="25"/>
      <c r="BZ236" s="25"/>
      <c r="CA236" s="25"/>
      <c r="CB236" s="1"/>
      <c r="CH236" s="24"/>
      <c r="CI236" s="24"/>
      <c r="CJ236" s="24"/>
      <c r="CK236" s="24"/>
      <c r="CL236" s="24"/>
      <c r="CM236" s="24"/>
      <c r="CN236" s="24"/>
      <c r="CO236" s="25"/>
      <c r="CP236" s="25"/>
      <c r="CQ236" s="25"/>
      <c r="CR236" s="25"/>
      <c r="CS236" s="25"/>
      <c r="CT236" s="25"/>
      <c r="CU236" s="25"/>
      <c r="CV236" s="1"/>
      <c r="DB236" s="24"/>
      <c r="DC236" s="24"/>
      <c r="DD236" s="24"/>
      <c r="DE236" s="24"/>
      <c r="DF236" s="24"/>
      <c r="DG236" s="24"/>
      <c r="DH236" s="24"/>
      <c r="DI236" s="25"/>
      <c r="DJ236" s="25"/>
      <c r="DK236" s="25"/>
      <c r="DL236" s="25"/>
      <c r="DM236" s="25"/>
      <c r="DN236" s="25"/>
      <c r="DO236" s="25"/>
      <c r="DP236" s="1"/>
      <c r="DV236" s="24"/>
      <c r="DW236" s="24"/>
      <c r="DX236" s="24"/>
      <c r="DY236" s="24"/>
      <c r="DZ236" s="24"/>
      <c r="EA236" s="24"/>
      <c r="EB236" s="24"/>
      <c r="EC236" s="25"/>
      <c r="ED236" s="25"/>
      <c r="EE236" s="25"/>
      <c r="EF236" s="25"/>
      <c r="EG236" s="25"/>
      <c r="EH236" s="25"/>
      <c r="EI236" s="25"/>
    </row>
    <row r="237" s="1" customFormat="1" customHeight="1" spans="1:140">
      <c r="F237" s="3" t="s">
        <v>36</v>
      </c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Z237" s="3" t="s">
        <v>36</v>
      </c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T237" s="3" t="s">
        <v>36</v>
      </c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N237" s="3" t="s">
        <v>36</v>
      </c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H237" s="3" t="s">
        <v>36</v>
      </c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DB237" s="3" t="s">
        <v>36</v>
      </c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V237" s="3" t="s">
        <v>36</v>
      </c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</row>
    <row r="238" s="1" customFormat="1" customHeight="1" spans="1:140">
      <c r="A238" s="26"/>
      <c r="B238" s="26"/>
      <c r="C238" s="27"/>
      <c r="D238" s="27"/>
      <c r="E238" s="27"/>
      <c r="F238" s="28" t="s">
        <v>37</v>
      </c>
      <c r="G238" s="13" t="s">
        <v>8</v>
      </c>
      <c r="H238" s="13"/>
      <c r="I238" s="13"/>
      <c r="J238" s="13"/>
      <c r="K238" s="7" t="s">
        <v>25</v>
      </c>
      <c r="L238" s="7"/>
      <c r="M238" s="7"/>
      <c r="N238" s="8" t="s">
        <v>10</v>
      </c>
      <c r="O238" s="8"/>
      <c r="P238" s="8"/>
      <c r="Q238" s="9" t="s">
        <v>38</v>
      </c>
      <c r="R238" s="10" t="s">
        <v>12</v>
      </c>
      <c r="S238" s="29" t="s">
        <v>13</v>
      </c>
      <c r="T238" s="11" t="s">
        <v>39</v>
      </c>
      <c r="U238" s="26"/>
      <c r="V238" s="26"/>
      <c r="W238" s="27"/>
      <c r="X238" s="27"/>
      <c r="Y238" s="27"/>
      <c r="Z238" s="28" t="s">
        <v>37</v>
      </c>
      <c r="AA238" s="13" t="s">
        <v>8</v>
      </c>
      <c r="AB238" s="13"/>
      <c r="AC238" s="13"/>
      <c r="AD238" s="13"/>
      <c r="AE238" s="7" t="s">
        <v>25</v>
      </c>
      <c r="AF238" s="7"/>
      <c r="AG238" s="7"/>
      <c r="AH238" s="8" t="s">
        <v>10</v>
      </c>
      <c r="AI238" s="8"/>
      <c r="AJ238" s="8"/>
      <c r="AK238" s="9" t="s">
        <v>38</v>
      </c>
      <c r="AL238" s="10" t="s">
        <v>12</v>
      </c>
      <c r="AM238" s="29" t="s">
        <v>13</v>
      </c>
      <c r="AN238" s="11" t="s">
        <v>39</v>
      </c>
      <c r="AO238" s="26"/>
      <c r="AP238" s="26"/>
      <c r="AQ238" s="27"/>
      <c r="AR238" s="27"/>
      <c r="AS238" s="27"/>
      <c r="AT238" s="28" t="s">
        <v>37</v>
      </c>
      <c r="AU238" s="13" t="s">
        <v>8</v>
      </c>
      <c r="AV238" s="13"/>
      <c r="AW238" s="13"/>
      <c r="AX238" s="13"/>
      <c r="AY238" s="7" t="s">
        <v>25</v>
      </c>
      <c r="AZ238" s="7"/>
      <c r="BA238" s="7"/>
      <c r="BB238" s="8" t="s">
        <v>10</v>
      </c>
      <c r="BC238" s="8"/>
      <c r="BD238" s="8"/>
      <c r="BE238" s="9" t="s">
        <v>38</v>
      </c>
      <c r="BF238" s="10" t="s">
        <v>12</v>
      </c>
      <c r="BG238" s="29" t="s">
        <v>13</v>
      </c>
      <c r="BH238" s="11" t="s">
        <v>39</v>
      </c>
      <c r="BI238" s="26"/>
      <c r="BJ238" s="26"/>
      <c r="BK238" s="27"/>
      <c r="BL238" s="27"/>
      <c r="BM238" s="27"/>
      <c r="BN238" s="28" t="s">
        <v>37</v>
      </c>
      <c r="BO238" s="13" t="s">
        <v>8</v>
      </c>
      <c r="BP238" s="13"/>
      <c r="BQ238" s="13"/>
      <c r="BR238" s="13"/>
      <c r="BS238" s="7" t="s">
        <v>25</v>
      </c>
      <c r="BT238" s="7"/>
      <c r="BU238" s="7"/>
      <c r="BV238" s="8" t="s">
        <v>10</v>
      </c>
      <c r="BW238" s="8"/>
      <c r="BX238" s="8"/>
      <c r="BY238" s="9" t="s">
        <v>38</v>
      </c>
      <c r="BZ238" s="10" t="s">
        <v>12</v>
      </c>
      <c r="CA238" s="29" t="s">
        <v>13</v>
      </c>
      <c r="CB238" s="11" t="s">
        <v>39</v>
      </c>
      <c r="CC238" s="26"/>
      <c r="CD238" s="26"/>
      <c r="CE238" s="27"/>
      <c r="CF238" s="27"/>
      <c r="CG238" s="27"/>
      <c r="CH238" s="28" t="s">
        <v>37</v>
      </c>
      <c r="CI238" s="13" t="s">
        <v>8</v>
      </c>
      <c r="CJ238" s="13"/>
      <c r="CK238" s="13"/>
      <c r="CL238" s="13"/>
      <c r="CM238" s="7" t="s">
        <v>25</v>
      </c>
      <c r="CN238" s="7"/>
      <c r="CO238" s="7"/>
      <c r="CP238" s="8" t="s">
        <v>10</v>
      </c>
      <c r="CQ238" s="8"/>
      <c r="CR238" s="8"/>
      <c r="CS238" s="9" t="s">
        <v>38</v>
      </c>
      <c r="CT238" s="10" t="s">
        <v>12</v>
      </c>
      <c r="CU238" s="29" t="s">
        <v>13</v>
      </c>
      <c r="CV238" s="11" t="s">
        <v>39</v>
      </c>
      <c r="CW238" s="26"/>
      <c r="CX238" s="26"/>
      <c r="CY238" s="27"/>
      <c r="CZ238" s="27"/>
      <c r="DA238" s="27"/>
      <c r="DB238" s="28" t="s">
        <v>37</v>
      </c>
      <c r="DC238" s="13" t="s">
        <v>8</v>
      </c>
      <c r="DD238" s="13"/>
      <c r="DE238" s="13"/>
      <c r="DF238" s="13"/>
      <c r="DG238" s="7" t="s">
        <v>25</v>
      </c>
      <c r="DH238" s="7"/>
      <c r="DI238" s="7"/>
      <c r="DJ238" s="8" t="s">
        <v>10</v>
      </c>
      <c r="DK238" s="8"/>
      <c r="DL238" s="8"/>
      <c r="DM238" s="9" t="s">
        <v>38</v>
      </c>
      <c r="DN238" s="10" t="s">
        <v>12</v>
      </c>
      <c r="DO238" s="29" t="s">
        <v>13</v>
      </c>
      <c r="DP238" s="11" t="s">
        <v>39</v>
      </c>
      <c r="DQ238" s="26"/>
      <c r="DR238" s="26"/>
      <c r="DS238" s="27"/>
      <c r="DT238" s="27"/>
      <c r="DU238" s="27"/>
      <c r="DV238" s="28" t="s">
        <v>37</v>
      </c>
      <c r="DW238" s="13" t="s">
        <v>8</v>
      </c>
      <c r="DX238" s="13"/>
      <c r="DY238" s="13"/>
      <c r="DZ238" s="13"/>
      <c r="EA238" s="7" t="s">
        <v>25</v>
      </c>
      <c r="EB238" s="7"/>
      <c r="EC238" s="7"/>
      <c r="ED238" s="8" t="s">
        <v>10</v>
      </c>
      <c r="EE238" s="8"/>
      <c r="EF238" s="8"/>
      <c r="EG238" s="9" t="s">
        <v>38</v>
      </c>
      <c r="EH238" s="10" t="s">
        <v>12</v>
      </c>
      <c r="EI238" s="29" t="s">
        <v>13</v>
      </c>
      <c r="EJ238" s="11" t="s">
        <v>39</v>
      </c>
    </row>
    <row r="239" s="1" customFormat="1" customHeight="1" spans="1:140">
      <c r="A239" s="26"/>
      <c r="B239" s="26"/>
      <c r="C239" s="27"/>
      <c r="D239" s="27"/>
      <c r="E239" s="27"/>
      <c r="F239" s="30"/>
      <c r="G239" s="11" t="s">
        <v>40</v>
      </c>
      <c r="H239" s="11" t="s">
        <v>41</v>
      </c>
      <c r="I239" s="11" t="s">
        <v>21</v>
      </c>
      <c r="J239" s="13" t="s">
        <v>8</v>
      </c>
      <c r="K239" s="11" t="s">
        <v>23</v>
      </c>
      <c r="L239" s="11" t="s">
        <v>24</v>
      </c>
      <c r="M239" s="7" t="s">
        <v>25</v>
      </c>
      <c r="N239" s="11" t="s">
        <v>26</v>
      </c>
      <c r="O239" s="11" t="s">
        <v>27</v>
      </c>
      <c r="P239" s="8" t="s">
        <v>28</v>
      </c>
      <c r="Q239" s="9" t="s">
        <v>29</v>
      </c>
      <c r="R239" s="14"/>
      <c r="S239" s="29"/>
      <c r="T239" s="11"/>
      <c r="U239" s="26"/>
      <c r="V239" s="26"/>
      <c r="W239" s="27"/>
      <c r="X239" s="27"/>
      <c r="Y239" s="27"/>
      <c r="Z239" s="30"/>
      <c r="AA239" s="11" t="s">
        <v>40</v>
      </c>
      <c r="AB239" s="11" t="s">
        <v>41</v>
      </c>
      <c r="AC239" s="11" t="s">
        <v>21</v>
      </c>
      <c r="AD239" s="13" t="s">
        <v>8</v>
      </c>
      <c r="AE239" s="11" t="s">
        <v>23</v>
      </c>
      <c r="AF239" s="11" t="s">
        <v>24</v>
      </c>
      <c r="AG239" s="7" t="s">
        <v>25</v>
      </c>
      <c r="AH239" s="11" t="s">
        <v>26</v>
      </c>
      <c r="AI239" s="11" t="s">
        <v>27</v>
      </c>
      <c r="AJ239" s="8" t="s">
        <v>28</v>
      </c>
      <c r="AK239" s="9" t="s">
        <v>29</v>
      </c>
      <c r="AL239" s="14"/>
      <c r="AM239" s="29"/>
      <c r="AN239" s="11"/>
      <c r="AO239" s="26"/>
      <c r="AP239" s="26"/>
      <c r="AQ239" s="27"/>
      <c r="AR239" s="27"/>
      <c r="AS239" s="27"/>
      <c r="AT239" s="30"/>
      <c r="AU239" s="11" t="s">
        <v>40</v>
      </c>
      <c r="AV239" s="11" t="s">
        <v>41</v>
      </c>
      <c r="AW239" s="11" t="s">
        <v>21</v>
      </c>
      <c r="AX239" s="13" t="s">
        <v>8</v>
      </c>
      <c r="AY239" s="11" t="s">
        <v>23</v>
      </c>
      <c r="AZ239" s="11" t="s">
        <v>24</v>
      </c>
      <c r="BA239" s="7" t="s">
        <v>25</v>
      </c>
      <c r="BB239" s="11" t="s">
        <v>26</v>
      </c>
      <c r="BC239" s="11" t="s">
        <v>27</v>
      </c>
      <c r="BD239" s="8" t="s">
        <v>28</v>
      </c>
      <c r="BE239" s="9" t="s">
        <v>29</v>
      </c>
      <c r="BF239" s="14"/>
      <c r="BG239" s="29"/>
      <c r="BH239" s="11"/>
      <c r="BI239" s="26"/>
      <c r="BJ239" s="26"/>
      <c r="BK239" s="27"/>
      <c r="BL239" s="27"/>
      <c r="BM239" s="27"/>
      <c r="BN239" s="30"/>
      <c r="BO239" s="11" t="s">
        <v>40</v>
      </c>
      <c r="BP239" s="11" t="s">
        <v>41</v>
      </c>
      <c r="BQ239" s="11" t="s">
        <v>21</v>
      </c>
      <c r="BR239" s="13" t="s">
        <v>8</v>
      </c>
      <c r="BS239" s="11" t="s">
        <v>23</v>
      </c>
      <c r="BT239" s="11" t="s">
        <v>24</v>
      </c>
      <c r="BU239" s="7" t="s">
        <v>25</v>
      </c>
      <c r="BV239" s="11" t="s">
        <v>26</v>
      </c>
      <c r="BW239" s="11" t="s">
        <v>27</v>
      </c>
      <c r="BX239" s="8" t="s">
        <v>28</v>
      </c>
      <c r="BY239" s="9" t="s">
        <v>29</v>
      </c>
      <c r="BZ239" s="14"/>
      <c r="CA239" s="29"/>
      <c r="CB239" s="11"/>
      <c r="CC239" s="26"/>
      <c r="CD239" s="26"/>
      <c r="CE239" s="27"/>
      <c r="CF239" s="27"/>
      <c r="CG239" s="27"/>
      <c r="CH239" s="30"/>
      <c r="CI239" s="11" t="s">
        <v>40</v>
      </c>
      <c r="CJ239" s="11" t="s">
        <v>41</v>
      </c>
      <c r="CK239" s="11" t="s">
        <v>21</v>
      </c>
      <c r="CL239" s="13" t="s">
        <v>8</v>
      </c>
      <c r="CM239" s="11" t="s">
        <v>23</v>
      </c>
      <c r="CN239" s="11" t="s">
        <v>24</v>
      </c>
      <c r="CO239" s="7" t="s">
        <v>25</v>
      </c>
      <c r="CP239" s="11" t="s">
        <v>26</v>
      </c>
      <c r="CQ239" s="11" t="s">
        <v>27</v>
      </c>
      <c r="CR239" s="8" t="s">
        <v>28</v>
      </c>
      <c r="CS239" s="9" t="s">
        <v>29</v>
      </c>
      <c r="CT239" s="14"/>
      <c r="CU239" s="29"/>
      <c r="CV239" s="11"/>
      <c r="CW239" s="26"/>
      <c r="CX239" s="26"/>
      <c r="CY239" s="27"/>
      <c r="CZ239" s="27"/>
      <c r="DA239" s="27"/>
      <c r="DB239" s="30"/>
      <c r="DC239" s="11" t="s">
        <v>40</v>
      </c>
      <c r="DD239" s="11" t="s">
        <v>41</v>
      </c>
      <c r="DE239" s="11" t="s">
        <v>21</v>
      </c>
      <c r="DF239" s="13" t="s">
        <v>8</v>
      </c>
      <c r="DG239" s="11" t="s">
        <v>23</v>
      </c>
      <c r="DH239" s="11" t="s">
        <v>24</v>
      </c>
      <c r="DI239" s="7" t="s">
        <v>25</v>
      </c>
      <c r="DJ239" s="11" t="s">
        <v>26</v>
      </c>
      <c r="DK239" s="11" t="s">
        <v>27</v>
      </c>
      <c r="DL239" s="8" t="s">
        <v>28</v>
      </c>
      <c r="DM239" s="9" t="s">
        <v>29</v>
      </c>
      <c r="DN239" s="14"/>
      <c r="DO239" s="29"/>
      <c r="DP239" s="11"/>
      <c r="DQ239" s="26"/>
      <c r="DR239" s="26"/>
      <c r="DS239" s="27"/>
      <c r="DT239" s="27"/>
      <c r="DU239" s="27"/>
      <c r="DV239" s="30"/>
      <c r="DW239" s="11" t="s">
        <v>40</v>
      </c>
      <c r="DX239" s="11" t="s">
        <v>41</v>
      </c>
      <c r="DY239" s="11" t="s">
        <v>21</v>
      </c>
      <c r="DZ239" s="13" t="s">
        <v>8</v>
      </c>
      <c r="EA239" s="11" t="s">
        <v>23</v>
      </c>
      <c r="EB239" s="11" t="s">
        <v>24</v>
      </c>
      <c r="EC239" s="7" t="s">
        <v>25</v>
      </c>
      <c r="ED239" s="11" t="s">
        <v>26</v>
      </c>
      <c r="EE239" s="11" t="s">
        <v>27</v>
      </c>
      <c r="EF239" s="8" t="s">
        <v>28</v>
      </c>
      <c r="EG239" s="9" t="s">
        <v>29</v>
      </c>
      <c r="EH239" s="14"/>
      <c r="EI239" s="29"/>
      <c r="EJ239" s="11"/>
    </row>
    <row r="240" s="1" customFormat="1" customHeight="1" spans="1:140">
      <c r="A240" s="26"/>
      <c r="B240" s="26"/>
      <c r="C240" s="27"/>
      <c r="D240" s="27"/>
      <c r="E240" s="27"/>
      <c r="F240" s="11">
        <f>_xlfn.RANK.EQ(S240,S240:S243,0)</f>
        <v>3</v>
      </c>
      <c r="G240" s="11">
        <v>0</v>
      </c>
      <c r="H240" s="11">
        <v>1.8</v>
      </c>
      <c r="I240" s="12">
        <v>1.35</v>
      </c>
      <c r="J240" s="13">
        <f t="shared" ref="J240:J243" si="477">G240*H240*I240</f>
        <v>0</v>
      </c>
      <c r="K240" s="11">
        <v>680</v>
      </c>
      <c r="L240" s="11">
        <v>0</v>
      </c>
      <c r="M240" s="31">
        <f t="shared" ref="M240:M243" si="478">1+6*K240/(K240+2000)+L240</f>
        <v>2.52238805970149</v>
      </c>
      <c r="N240" s="11">
        <v>1</v>
      </c>
      <c r="O240" s="11">
        <v>2.38</v>
      </c>
      <c r="P240" s="8">
        <f t="shared" ref="P240:P243" si="479">1+N240*O240</f>
        <v>3.38</v>
      </c>
      <c r="Q240" s="9">
        <v>0.9</v>
      </c>
      <c r="R240" s="17">
        <v>1</v>
      </c>
      <c r="S240" s="18">
        <f t="shared" ref="S240:S243" si="480">J240*M240*Q240*P240*R240</f>
        <v>0</v>
      </c>
      <c r="T240" s="11">
        <f t="shared" ref="T240:T243" si="481">IF(F240=1,1,(IF(F240=2,2,12)))</f>
        <v>12</v>
      </c>
      <c r="U240" s="26"/>
      <c r="V240" s="26"/>
      <c r="W240" s="27"/>
      <c r="X240" s="27"/>
      <c r="Y240" s="27"/>
      <c r="Z240" s="11">
        <f>_xlfn.RANK.EQ(AM240,AM240:AM243,0)</f>
        <v>3</v>
      </c>
      <c r="AA240" s="11">
        <v>0</v>
      </c>
      <c r="AB240" s="11">
        <v>1.8</v>
      </c>
      <c r="AC240" s="12">
        <v>1.35</v>
      </c>
      <c r="AD240" s="13">
        <f t="shared" ref="AD240:AD243" si="482">AA240*AB240*AC240</f>
        <v>0</v>
      </c>
      <c r="AE240" s="11">
        <v>680</v>
      </c>
      <c r="AF240" s="11">
        <v>0</v>
      </c>
      <c r="AG240" s="31">
        <f t="shared" ref="AG240:AG243" si="483">1+6*AE240/(AE240+2000)+AF240</f>
        <v>2.52238805970149</v>
      </c>
      <c r="AH240" s="11">
        <v>1</v>
      </c>
      <c r="AI240" s="11">
        <v>2.38</v>
      </c>
      <c r="AJ240" s="8">
        <f t="shared" ref="AJ240:AJ243" si="484">1+AH240*AI240</f>
        <v>3.38</v>
      </c>
      <c r="AK240" s="9">
        <v>0.9</v>
      </c>
      <c r="AL240" s="17">
        <v>1</v>
      </c>
      <c r="AM240" s="18">
        <f t="shared" ref="AM240:AM243" si="485">AD240*AG240*AK240*AJ240*AL240</f>
        <v>0</v>
      </c>
      <c r="AN240" s="11">
        <f t="shared" ref="AN240:AN243" si="486">IF(Z240=1,1,(IF(Z240=2,2,12)))</f>
        <v>12</v>
      </c>
      <c r="AO240" s="26"/>
      <c r="AP240" s="26"/>
      <c r="AQ240" s="27"/>
      <c r="AR240" s="27"/>
      <c r="AS240" s="27"/>
      <c r="AT240" s="11">
        <f>_xlfn.RANK.EQ(BG240,BG240:BG243,0)</f>
        <v>3</v>
      </c>
      <c r="AU240" s="11">
        <v>0</v>
      </c>
      <c r="AV240" s="11">
        <v>1.8</v>
      </c>
      <c r="AW240" s="12">
        <v>1.35</v>
      </c>
      <c r="AX240" s="13">
        <f t="shared" ref="AX240:AX243" si="487">AU240*AV240*AW240</f>
        <v>0</v>
      </c>
      <c r="AY240" s="11">
        <v>680</v>
      </c>
      <c r="AZ240" s="11">
        <v>0</v>
      </c>
      <c r="BA240" s="31">
        <f t="shared" ref="BA240:BA243" si="488">1+6*AY240/(AY240+2000)+AZ240</f>
        <v>2.52238805970149</v>
      </c>
      <c r="BB240" s="11">
        <v>1</v>
      </c>
      <c r="BC240" s="11">
        <v>2.38</v>
      </c>
      <c r="BD240" s="8">
        <f t="shared" ref="BD240:BD243" si="489">1+BB240*BC240</f>
        <v>3.38</v>
      </c>
      <c r="BE240" s="9">
        <v>0.9</v>
      </c>
      <c r="BF240" s="17">
        <v>1.015</v>
      </c>
      <c r="BG240" s="18">
        <f t="shared" ref="BG240:BG243" si="490">AX240*BA240*BE240*BD240*BF240</f>
        <v>0</v>
      </c>
      <c r="BH240" s="11">
        <f t="shared" ref="BH240:BH243" si="491">IF(AT240=1,1,(IF(AT240=2,2,12)))</f>
        <v>12</v>
      </c>
      <c r="BI240" s="26"/>
      <c r="BJ240" s="26"/>
      <c r="BK240" s="27"/>
      <c r="BL240" s="27"/>
      <c r="BM240" s="27"/>
      <c r="BN240" s="11">
        <f>_xlfn.RANK.EQ(CA240,CA240:CA243,0)</f>
        <v>3</v>
      </c>
      <c r="BO240" s="11">
        <v>0</v>
      </c>
      <c r="BP240" s="11">
        <v>1.8</v>
      </c>
      <c r="BQ240" s="12">
        <v>1.35</v>
      </c>
      <c r="BR240" s="13">
        <f t="shared" ref="BR240:BR243" si="492">BO240*BP240*BQ240</f>
        <v>0</v>
      </c>
      <c r="BS240" s="11">
        <v>680</v>
      </c>
      <c r="BT240" s="11">
        <v>0</v>
      </c>
      <c r="BU240" s="31">
        <f t="shared" ref="BU240:BU243" si="493">1+6*BS240/(BS240+2000)+BT240</f>
        <v>2.52238805970149</v>
      </c>
      <c r="BV240" s="11">
        <v>1</v>
      </c>
      <c r="BW240" s="11">
        <v>2.38</v>
      </c>
      <c r="BX240" s="8">
        <f t="shared" ref="BX240:BX243" si="494">1+BV240*BW240</f>
        <v>3.38</v>
      </c>
      <c r="BY240" s="9">
        <v>0.9</v>
      </c>
      <c r="BZ240" s="17">
        <v>1.015</v>
      </c>
      <c r="CA240" s="18">
        <f t="shared" ref="CA240:CA243" si="495">BR240*BU240*BY240*BX240*BZ240</f>
        <v>0</v>
      </c>
      <c r="CB240" s="11">
        <f t="shared" ref="CB240:CB243" si="496">IF(BN240=1,1,(IF(BN240=2,2,12)))</f>
        <v>12</v>
      </c>
      <c r="CC240" s="26"/>
      <c r="CD240" s="26"/>
      <c r="CE240" s="27"/>
      <c r="CF240" s="27"/>
      <c r="CG240" s="27"/>
      <c r="CH240" s="11">
        <f>_xlfn.RANK.EQ(CU240,CU240:CU243,0)</f>
        <v>3</v>
      </c>
      <c r="CI240" s="11">
        <v>0</v>
      </c>
      <c r="CJ240" s="11">
        <v>1.8</v>
      </c>
      <c r="CK240" s="12">
        <v>1.35</v>
      </c>
      <c r="CL240" s="13">
        <f t="shared" ref="CL240:CL243" si="497">CI240*CJ240*CK240</f>
        <v>0</v>
      </c>
      <c r="CM240" s="11">
        <v>680</v>
      </c>
      <c r="CN240" s="11">
        <v>0</v>
      </c>
      <c r="CO240" s="31">
        <f t="shared" ref="CO240:CO243" si="498">1+6*CM240/(CM240+2000)+CN240</f>
        <v>2.52238805970149</v>
      </c>
      <c r="CP240" s="11">
        <v>1</v>
      </c>
      <c r="CQ240" s="11">
        <v>2.38</v>
      </c>
      <c r="CR240" s="8">
        <f t="shared" ref="CR240:CR243" si="499">1+CP240*CQ240</f>
        <v>3.38</v>
      </c>
      <c r="CS240" s="9">
        <v>0.9</v>
      </c>
      <c r="CT240" s="17">
        <v>1.085</v>
      </c>
      <c r="CU240" s="18">
        <f t="shared" ref="CU240:CU243" si="500">CL240*CO240*CS240*CR240*CT240</f>
        <v>0</v>
      </c>
      <c r="CV240" s="11">
        <f t="shared" ref="CV240:CV243" si="501">IF(CH240=1,1,(IF(CH240=2,2,12)))</f>
        <v>12</v>
      </c>
      <c r="CW240" s="26"/>
      <c r="CX240" s="26"/>
      <c r="CY240" s="27"/>
      <c r="CZ240" s="27"/>
      <c r="DA240" s="27"/>
      <c r="DB240" s="11">
        <f>_xlfn.RANK.EQ(DO240,DO240:DO243,0)</f>
        <v>3</v>
      </c>
      <c r="DC240" s="11">
        <v>0</v>
      </c>
      <c r="DD240" s="11">
        <v>1.8</v>
      </c>
      <c r="DE240" s="12">
        <v>1.35</v>
      </c>
      <c r="DF240" s="13">
        <f t="shared" ref="DF240:DF243" si="502">DC240*DD240*DE240</f>
        <v>0</v>
      </c>
      <c r="DG240" s="11">
        <v>680</v>
      </c>
      <c r="DH240" s="11">
        <v>0</v>
      </c>
      <c r="DI240" s="31">
        <f t="shared" ref="DI240:DI243" si="503">1+6*DG240/(DG240+2000)+DH240</f>
        <v>2.52238805970149</v>
      </c>
      <c r="DJ240" s="11">
        <v>1</v>
      </c>
      <c r="DK240" s="11">
        <v>2.38</v>
      </c>
      <c r="DL240" s="8">
        <f t="shared" ref="DL240:DL243" si="504">1+DJ240*DK240</f>
        <v>3.38</v>
      </c>
      <c r="DM240" s="9">
        <v>0.9</v>
      </c>
      <c r="DN240" s="17">
        <v>1.085</v>
      </c>
      <c r="DO240" s="18">
        <f t="shared" ref="DO240:DO243" si="505">DF240*DI240*DM240*DL240*DN240</f>
        <v>0</v>
      </c>
      <c r="DP240" s="11">
        <f t="shared" ref="DP240:DP243" si="506">IF(DB240=1,1,(IF(DB240=2,2,12)))</f>
        <v>12</v>
      </c>
      <c r="DQ240" s="26"/>
      <c r="DR240" s="26"/>
      <c r="DS240" s="27"/>
      <c r="DT240" s="27"/>
      <c r="DU240" s="27"/>
      <c r="DV240" s="11">
        <f>_xlfn.RANK.EQ(EI240,EI240:EI243,0)</f>
        <v>3</v>
      </c>
      <c r="DW240" s="11">
        <v>0</v>
      </c>
      <c r="DX240" s="11">
        <v>1.8</v>
      </c>
      <c r="DY240" s="12">
        <v>1.35</v>
      </c>
      <c r="DZ240" s="13">
        <f t="shared" ref="DZ240:DZ243" si="507">DW240*DX240*DY240</f>
        <v>0</v>
      </c>
      <c r="EA240" s="11">
        <v>680</v>
      </c>
      <c r="EB240" s="11">
        <v>0</v>
      </c>
      <c r="EC240" s="31">
        <f t="shared" ref="EC240:EC243" si="508">1+6*EA240/(EA240+2000)+EB240</f>
        <v>2.52238805970149</v>
      </c>
      <c r="ED240" s="11">
        <v>1</v>
      </c>
      <c r="EE240" s="11">
        <v>3.18</v>
      </c>
      <c r="EF240" s="8">
        <f t="shared" ref="EF240:EF243" si="509">1+ED240*EE240</f>
        <v>4.18</v>
      </c>
      <c r="EG240" s="9">
        <v>0.9</v>
      </c>
      <c r="EH240" s="17">
        <v>1.2</v>
      </c>
      <c r="EI240" s="18">
        <f t="shared" ref="EI240:EI243" si="510">DZ240*EC240*EG240*EF240*EH240</f>
        <v>0</v>
      </c>
      <c r="EJ240" s="11">
        <f t="shared" ref="EJ240:EJ243" si="511">IF(DV240=1,1,(IF(DV240=2,2,12)))</f>
        <v>12</v>
      </c>
    </row>
    <row r="241" s="1" customFormat="1" customHeight="1" spans="6:140">
      <c r="F241" s="11">
        <f>_xlfn.RANK.EQ(S241,S240:S243,0)</f>
        <v>2</v>
      </c>
      <c r="G241" s="11">
        <v>1446.85</v>
      </c>
      <c r="H241" s="11">
        <v>1.8</v>
      </c>
      <c r="I241" s="12">
        <v>1.35</v>
      </c>
      <c r="J241" s="13">
        <f t="shared" si="477"/>
        <v>3515.8455</v>
      </c>
      <c r="K241" s="11">
        <v>190</v>
      </c>
      <c r="L241" s="11">
        <v>1.33</v>
      </c>
      <c r="M241" s="31">
        <f t="shared" si="478"/>
        <v>2.85054794520548</v>
      </c>
      <c r="N241" s="11">
        <v>0.97</v>
      </c>
      <c r="O241" s="11">
        <v>2.11</v>
      </c>
      <c r="P241" s="8">
        <f t="shared" si="479"/>
        <v>3.0467</v>
      </c>
      <c r="Q241" s="9">
        <v>0.9</v>
      </c>
      <c r="R241" s="17">
        <v>1</v>
      </c>
      <c r="S241" s="18">
        <f t="shared" si="480"/>
        <v>27480.8609288931</v>
      </c>
      <c r="T241" s="11">
        <f t="shared" si="481"/>
        <v>2</v>
      </c>
      <c r="Z241" s="11">
        <f>_xlfn.RANK.EQ(AM241,AM240:AM243,0)</f>
        <v>2</v>
      </c>
      <c r="AA241" s="11">
        <v>1446.85</v>
      </c>
      <c r="AB241" s="11">
        <v>1.8</v>
      </c>
      <c r="AC241" s="12">
        <v>1.35</v>
      </c>
      <c r="AD241" s="13">
        <f t="shared" si="482"/>
        <v>3515.8455</v>
      </c>
      <c r="AE241" s="11">
        <v>190</v>
      </c>
      <c r="AF241" s="11">
        <v>1.33</v>
      </c>
      <c r="AG241" s="31">
        <f t="shared" si="483"/>
        <v>2.85054794520548</v>
      </c>
      <c r="AH241" s="11">
        <v>0.97</v>
      </c>
      <c r="AI241" s="11">
        <v>2.11</v>
      </c>
      <c r="AJ241" s="8">
        <f t="shared" si="484"/>
        <v>3.0467</v>
      </c>
      <c r="AK241" s="9">
        <v>0.9</v>
      </c>
      <c r="AL241" s="17">
        <v>1</v>
      </c>
      <c r="AM241" s="18">
        <f t="shared" si="485"/>
        <v>27480.8609288931</v>
      </c>
      <c r="AN241" s="11">
        <f t="shared" si="486"/>
        <v>2</v>
      </c>
      <c r="AT241" s="11">
        <f>_xlfn.RANK.EQ(BG241,BG240:BG243,0)</f>
        <v>2</v>
      </c>
      <c r="AU241" s="11">
        <v>1446.85</v>
      </c>
      <c r="AV241" s="11">
        <v>1.8</v>
      </c>
      <c r="AW241" s="12">
        <v>1.35</v>
      </c>
      <c r="AX241" s="13">
        <f t="shared" si="487"/>
        <v>3515.8455</v>
      </c>
      <c r="AY241" s="11">
        <v>190</v>
      </c>
      <c r="AZ241" s="11">
        <v>1.33</v>
      </c>
      <c r="BA241" s="31">
        <f t="shared" si="488"/>
        <v>2.85054794520548</v>
      </c>
      <c r="BB241" s="11">
        <v>0.97</v>
      </c>
      <c r="BC241" s="11">
        <v>2.11</v>
      </c>
      <c r="BD241" s="8">
        <f t="shared" si="489"/>
        <v>3.0467</v>
      </c>
      <c r="BE241" s="9">
        <v>0.9</v>
      </c>
      <c r="BF241" s="17">
        <v>1.015</v>
      </c>
      <c r="BG241" s="18">
        <f t="shared" si="490"/>
        <v>27893.0738428264</v>
      </c>
      <c r="BH241" s="11">
        <f t="shared" si="491"/>
        <v>2</v>
      </c>
      <c r="BN241" s="11">
        <f>_xlfn.RANK.EQ(CA241,CA240:CA243,0)</f>
        <v>2</v>
      </c>
      <c r="BO241" s="11">
        <v>1446.85</v>
      </c>
      <c r="BP241" s="11">
        <v>1.8</v>
      </c>
      <c r="BQ241" s="12">
        <v>1.35</v>
      </c>
      <c r="BR241" s="13">
        <f t="shared" si="492"/>
        <v>3515.8455</v>
      </c>
      <c r="BS241" s="11">
        <v>190</v>
      </c>
      <c r="BT241" s="11">
        <v>1.33</v>
      </c>
      <c r="BU241" s="31">
        <f t="shared" si="493"/>
        <v>2.85054794520548</v>
      </c>
      <c r="BV241" s="11">
        <v>0.97</v>
      </c>
      <c r="BW241" s="11">
        <v>2.11</v>
      </c>
      <c r="BX241" s="8">
        <f t="shared" si="494"/>
        <v>3.0467</v>
      </c>
      <c r="BY241" s="9">
        <v>0.9</v>
      </c>
      <c r="BZ241" s="17">
        <v>1.015</v>
      </c>
      <c r="CA241" s="18">
        <f t="shared" si="495"/>
        <v>27893.0738428264</v>
      </c>
      <c r="CB241" s="11">
        <f t="shared" si="496"/>
        <v>2</v>
      </c>
      <c r="CH241" s="11">
        <f>_xlfn.RANK.EQ(CU241,CU240:CU243,0)</f>
        <v>2</v>
      </c>
      <c r="CI241" s="11">
        <v>1446.85</v>
      </c>
      <c r="CJ241" s="11">
        <v>1.8</v>
      </c>
      <c r="CK241" s="12">
        <v>1.35</v>
      </c>
      <c r="CL241" s="13">
        <f t="shared" si="497"/>
        <v>3515.8455</v>
      </c>
      <c r="CM241" s="11">
        <v>190</v>
      </c>
      <c r="CN241" s="11">
        <v>1.33</v>
      </c>
      <c r="CO241" s="31">
        <f t="shared" si="498"/>
        <v>2.85054794520548</v>
      </c>
      <c r="CP241" s="11">
        <v>0.97</v>
      </c>
      <c r="CQ241" s="11">
        <v>2.11</v>
      </c>
      <c r="CR241" s="8">
        <f t="shared" si="499"/>
        <v>3.0467</v>
      </c>
      <c r="CS241" s="9">
        <v>0.9</v>
      </c>
      <c r="CT241" s="17">
        <v>1.085</v>
      </c>
      <c r="CU241" s="18">
        <f t="shared" si="500"/>
        <v>29816.734107849</v>
      </c>
      <c r="CV241" s="11">
        <f t="shared" si="501"/>
        <v>2</v>
      </c>
      <c r="DB241" s="11">
        <f>_xlfn.RANK.EQ(DO241,DO240:DO243,0)</f>
        <v>2</v>
      </c>
      <c r="DC241" s="11">
        <v>1446.85</v>
      </c>
      <c r="DD241" s="11">
        <v>1.8</v>
      </c>
      <c r="DE241" s="12">
        <v>1.35</v>
      </c>
      <c r="DF241" s="13">
        <f t="shared" si="502"/>
        <v>3515.8455</v>
      </c>
      <c r="DG241" s="11">
        <v>190</v>
      </c>
      <c r="DH241" s="11">
        <v>1.33</v>
      </c>
      <c r="DI241" s="31">
        <f t="shared" si="503"/>
        <v>2.85054794520548</v>
      </c>
      <c r="DJ241" s="11">
        <v>0.97</v>
      </c>
      <c r="DK241" s="11">
        <v>2.11</v>
      </c>
      <c r="DL241" s="8">
        <f t="shared" si="504"/>
        <v>3.0467</v>
      </c>
      <c r="DM241" s="9">
        <v>0.9</v>
      </c>
      <c r="DN241" s="17">
        <v>1.085</v>
      </c>
      <c r="DO241" s="18">
        <f t="shared" si="505"/>
        <v>29816.734107849</v>
      </c>
      <c r="DP241" s="11">
        <f t="shared" si="506"/>
        <v>2</v>
      </c>
      <c r="DV241" s="11">
        <f>_xlfn.RANK.EQ(EI241,EI240:EI243,0)</f>
        <v>2</v>
      </c>
      <c r="DW241" s="11">
        <v>1446.85</v>
      </c>
      <c r="DX241" s="11">
        <v>1.8</v>
      </c>
      <c r="DY241" s="12">
        <v>1.35</v>
      </c>
      <c r="DZ241" s="13">
        <f t="shared" si="507"/>
        <v>3515.8455</v>
      </c>
      <c r="EA241" s="11">
        <v>190</v>
      </c>
      <c r="EB241" s="11">
        <v>1.42</v>
      </c>
      <c r="EC241" s="31">
        <f t="shared" si="508"/>
        <v>2.94054794520548</v>
      </c>
      <c r="ED241" s="11">
        <v>0.97</v>
      </c>
      <c r="EE241" s="11">
        <v>2.91</v>
      </c>
      <c r="EF241" s="8">
        <f t="shared" si="509"/>
        <v>3.8227</v>
      </c>
      <c r="EG241" s="9">
        <v>0.9</v>
      </c>
      <c r="EH241" s="17">
        <v>1.2</v>
      </c>
      <c r="EI241" s="18">
        <f t="shared" si="510"/>
        <v>42682.7132844339</v>
      </c>
      <c r="EJ241" s="11">
        <f t="shared" si="511"/>
        <v>2</v>
      </c>
    </row>
    <row r="242" s="1" customFormat="1" customHeight="1" spans="6:140">
      <c r="F242" s="11">
        <f>_xlfn.RANK.EQ(S242,S240:S243,0)</f>
        <v>1</v>
      </c>
      <c r="G242" s="11">
        <v>1446.85</v>
      </c>
      <c r="H242" s="11">
        <v>1.8</v>
      </c>
      <c r="I242" s="12">
        <v>1.35</v>
      </c>
      <c r="J242" s="13">
        <f t="shared" si="477"/>
        <v>3515.8455</v>
      </c>
      <c r="K242" s="11">
        <v>240</v>
      </c>
      <c r="L242" s="11">
        <v>1.93</v>
      </c>
      <c r="M242" s="31">
        <f t="shared" si="478"/>
        <v>3.57285714285714</v>
      </c>
      <c r="N242" s="11">
        <v>0.89</v>
      </c>
      <c r="O242" s="11">
        <v>1.78</v>
      </c>
      <c r="P242" s="8">
        <f t="shared" si="479"/>
        <v>2.5842</v>
      </c>
      <c r="Q242" s="9">
        <v>0.9</v>
      </c>
      <c r="R242" s="17">
        <v>1</v>
      </c>
      <c r="S242" s="18">
        <f t="shared" si="480"/>
        <v>29215.54992946</v>
      </c>
      <c r="T242" s="11">
        <f t="shared" si="481"/>
        <v>1</v>
      </c>
      <c r="Z242" s="11">
        <f>_xlfn.RANK.EQ(AM242,AM240:AM243,0)</f>
        <v>1</v>
      </c>
      <c r="AA242" s="11">
        <v>1446.85</v>
      </c>
      <c r="AB242" s="11">
        <v>1.8</v>
      </c>
      <c r="AC242" s="12">
        <v>1.35</v>
      </c>
      <c r="AD242" s="13">
        <f t="shared" si="482"/>
        <v>3515.8455</v>
      </c>
      <c r="AE242" s="11">
        <v>200</v>
      </c>
      <c r="AF242" s="11">
        <v>1.93</v>
      </c>
      <c r="AG242" s="31">
        <f t="shared" si="483"/>
        <v>3.47545454545455</v>
      </c>
      <c r="AH242" s="11">
        <v>1</v>
      </c>
      <c r="AI242" s="11">
        <v>2.71</v>
      </c>
      <c r="AJ242" s="8">
        <f t="shared" si="484"/>
        <v>3.71</v>
      </c>
      <c r="AK242" s="9">
        <v>0.9</v>
      </c>
      <c r="AL242" s="17">
        <v>1</v>
      </c>
      <c r="AM242" s="18">
        <f t="shared" si="485"/>
        <v>40799.7793272396</v>
      </c>
      <c r="AN242" s="11">
        <f t="shared" si="486"/>
        <v>1</v>
      </c>
      <c r="AT242" s="11">
        <f>_xlfn.RANK.EQ(BG242,BG240:BG243,0)</f>
        <v>1</v>
      </c>
      <c r="AU242" s="11">
        <v>1446.85</v>
      </c>
      <c r="AV242" s="11">
        <v>1.8</v>
      </c>
      <c r="AW242" s="12">
        <v>1.35</v>
      </c>
      <c r="AX242" s="13">
        <f t="shared" si="487"/>
        <v>3515.8455</v>
      </c>
      <c r="AY242" s="11">
        <v>240</v>
      </c>
      <c r="AZ242" s="11">
        <v>1.93</v>
      </c>
      <c r="BA242" s="31">
        <f t="shared" si="488"/>
        <v>3.57285714285714</v>
      </c>
      <c r="BB242" s="11">
        <v>0.93</v>
      </c>
      <c r="BC242" s="11">
        <v>1.85</v>
      </c>
      <c r="BD242" s="8">
        <f t="shared" si="489"/>
        <v>2.7205</v>
      </c>
      <c r="BE242" s="9">
        <v>0.9</v>
      </c>
      <c r="BF242" s="17">
        <v>1.015</v>
      </c>
      <c r="BG242" s="18">
        <f t="shared" si="490"/>
        <v>31217.8303292479</v>
      </c>
      <c r="BH242" s="11">
        <f t="shared" si="491"/>
        <v>1</v>
      </c>
      <c r="BN242" s="11">
        <f>_xlfn.RANK.EQ(CA242,CA240:CA243,0)</f>
        <v>1</v>
      </c>
      <c r="BO242" s="11">
        <v>1446.85</v>
      </c>
      <c r="BP242" s="11">
        <v>1.8</v>
      </c>
      <c r="BQ242" s="12">
        <v>1.35</v>
      </c>
      <c r="BR242" s="13">
        <f t="shared" si="492"/>
        <v>3515.8455</v>
      </c>
      <c r="BS242" s="11">
        <v>240</v>
      </c>
      <c r="BT242" s="11">
        <v>1.93</v>
      </c>
      <c r="BU242" s="31">
        <f t="shared" si="493"/>
        <v>3.57285714285714</v>
      </c>
      <c r="BV242" s="11">
        <v>1</v>
      </c>
      <c r="BW242" s="11">
        <v>2.71</v>
      </c>
      <c r="BX242" s="8">
        <f t="shared" si="494"/>
        <v>3.71</v>
      </c>
      <c r="BY242" s="9">
        <v>0.9</v>
      </c>
      <c r="BZ242" s="17">
        <v>1.015</v>
      </c>
      <c r="CA242" s="18">
        <f t="shared" si="495"/>
        <v>42572.376593093</v>
      </c>
      <c r="CB242" s="11">
        <f t="shared" si="496"/>
        <v>1</v>
      </c>
      <c r="CH242" s="11">
        <f>_xlfn.RANK.EQ(CU242,CU240:CU243,0)</f>
        <v>1</v>
      </c>
      <c r="CI242" s="11">
        <v>1446.85</v>
      </c>
      <c r="CJ242" s="11">
        <v>1.8</v>
      </c>
      <c r="CK242" s="12">
        <v>1.35</v>
      </c>
      <c r="CL242" s="13">
        <f t="shared" si="497"/>
        <v>3515.8455</v>
      </c>
      <c r="CM242" s="11">
        <v>240</v>
      </c>
      <c r="CN242" s="11">
        <v>1.93</v>
      </c>
      <c r="CO242" s="31">
        <f t="shared" si="498"/>
        <v>3.57285714285714</v>
      </c>
      <c r="CP242" s="11">
        <v>0.93</v>
      </c>
      <c r="CQ242" s="11">
        <v>1.85</v>
      </c>
      <c r="CR242" s="8">
        <f t="shared" si="499"/>
        <v>2.7205</v>
      </c>
      <c r="CS242" s="9">
        <v>0.9</v>
      </c>
      <c r="CT242" s="17">
        <v>1.085</v>
      </c>
      <c r="CU242" s="18">
        <f t="shared" si="500"/>
        <v>33370.7841450581</v>
      </c>
      <c r="CV242" s="11">
        <f t="shared" si="501"/>
        <v>1</v>
      </c>
      <c r="DB242" s="11">
        <f>_xlfn.RANK.EQ(DO242,DO240:DO243,0)</f>
        <v>1</v>
      </c>
      <c r="DC242" s="11">
        <v>1446.85</v>
      </c>
      <c r="DD242" s="11">
        <v>1.8</v>
      </c>
      <c r="DE242" s="12">
        <v>1.35</v>
      </c>
      <c r="DF242" s="13">
        <f t="shared" si="502"/>
        <v>3515.8455</v>
      </c>
      <c r="DG242" s="11">
        <v>240</v>
      </c>
      <c r="DH242" s="11">
        <v>1.93</v>
      </c>
      <c r="DI242" s="31">
        <f t="shared" si="503"/>
        <v>3.57285714285714</v>
      </c>
      <c r="DJ242" s="11">
        <v>1</v>
      </c>
      <c r="DK242" s="11">
        <v>2.71</v>
      </c>
      <c r="DL242" s="8">
        <f t="shared" si="504"/>
        <v>3.71</v>
      </c>
      <c r="DM242" s="9">
        <v>0.9</v>
      </c>
      <c r="DN242" s="17">
        <v>1.085</v>
      </c>
      <c r="DO242" s="18">
        <f t="shared" si="505"/>
        <v>45508.4025650305</v>
      </c>
      <c r="DP242" s="11">
        <f t="shared" si="506"/>
        <v>1</v>
      </c>
      <c r="DV242" s="11">
        <f>_xlfn.RANK.EQ(EI242,EI240:EI243,0)</f>
        <v>1</v>
      </c>
      <c r="DW242" s="11">
        <v>1446.85</v>
      </c>
      <c r="DX242" s="11">
        <v>1.8</v>
      </c>
      <c r="DY242" s="12">
        <v>1.35</v>
      </c>
      <c r="DZ242" s="13">
        <f t="shared" si="507"/>
        <v>3515.8455</v>
      </c>
      <c r="EA242" s="11">
        <v>240</v>
      </c>
      <c r="EB242" s="11">
        <v>2.02</v>
      </c>
      <c r="EC242" s="31">
        <f t="shared" si="508"/>
        <v>3.66285714285714</v>
      </c>
      <c r="ED242" s="11">
        <v>1</v>
      </c>
      <c r="EE242" s="11">
        <v>3.51</v>
      </c>
      <c r="EF242" s="8">
        <f t="shared" si="509"/>
        <v>4.51</v>
      </c>
      <c r="EG242" s="9">
        <v>0.9</v>
      </c>
      <c r="EH242" s="17">
        <v>1.2</v>
      </c>
      <c r="EI242" s="18">
        <f t="shared" si="510"/>
        <v>62726.3562717566</v>
      </c>
      <c r="EJ242" s="11">
        <f t="shared" si="511"/>
        <v>1</v>
      </c>
    </row>
    <row r="243" s="1" customFormat="1" customHeight="1" spans="6:140">
      <c r="F243" s="11">
        <f>_xlfn.RANK.EQ(S243,S240:S243,0)</f>
        <v>3</v>
      </c>
      <c r="G243" s="11">
        <v>0</v>
      </c>
      <c r="H243" s="11">
        <v>1.8</v>
      </c>
      <c r="I243" s="12">
        <v>1.35</v>
      </c>
      <c r="J243" s="13">
        <f t="shared" si="477"/>
        <v>0</v>
      </c>
      <c r="K243" s="11">
        <v>0</v>
      </c>
      <c r="L243" s="11">
        <v>0.2</v>
      </c>
      <c r="M243" s="31">
        <f t="shared" si="478"/>
        <v>1.2</v>
      </c>
      <c r="N243" s="28">
        <v>0.7</v>
      </c>
      <c r="O243" s="28">
        <v>1.5</v>
      </c>
      <c r="P243" s="8">
        <f t="shared" si="479"/>
        <v>2.05</v>
      </c>
      <c r="Q243" s="9">
        <v>0.9</v>
      </c>
      <c r="R243" s="17">
        <v>1</v>
      </c>
      <c r="S243" s="18">
        <f t="shared" si="480"/>
        <v>0</v>
      </c>
      <c r="T243" s="28">
        <f t="shared" si="481"/>
        <v>12</v>
      </c>
      <c r="Z243" s="11">
        <f>_xlfn.RANK.EQ(AM243,AM240:AM243,0)</f>
        <v>3</v>
      </c>
      <c r="AA243" s="11">
        <v>0</v>
      </c>
      <c r="AB243" s="11">
        <v>1.8</v>
      </c>
      <c r="AC243" s="12">
        <v>1.35</v>
      </c>
      <c r="AD243" s="13">
        <f t="shared" si="482"/>
        <v>0</v>
      </c>
      <c r="AE243" s="11">
        <v>0</v>
      </c>
      <c r="AF243" s="11">
        <v>0.2</v>
      </c>
      <c r="AG243" s="31">
        <f t="shared" si="483"/>
        <v>1.2</v>
      </c>
      <c r="AH243" s="28">
        <v>0.7</v>
      </c>
      <c r="AI243" s="28">
        <v>1.5</v>
      </c>
      <c r="AJ243" s="8">
        <f t="shared" si="484"/>
        <v>2.05</v>
      </c>
      <c r="AK243" s="9">
        <v>0.9</v>
      </c>
      <c r="AL243" s="17">
        <v>1</v>
      </c>
      <c r="AM243" s="18">
        <f t="shared" si="485"/>
        <v>0</v>
      </c>
      <c r="AN243" s="28">
        <f t="shared" si="486"/>
        <v>12</v>
      </c>
      <c r="AT243" s="11">
        <f>_xlfn.RANK.EQ(BG243,BG240:BG243,0)</f>
        <v>3</v>
      </c>
      <c r="AU243" s="11">
        <v>0</v>
      </c>
      <c r="AV243" s="11">
        <v>1.8</v>
      </c>
      <c r="AW243" s="12">
        <v>1.35</v>
      </c>
      <c r="AX243" s="13">
        <f t="shared" si="487"/>
        <v>0</v>
      </c>
      <c r="AY243" s="11">
        <v>0</v>
      </c>
      <c r="AZ243" s="11">
        <v>0.2</v>
      </c>
      <c r="BA243" s="31">
        <f t="shared" si="488"/>
        <v>1.2</v>
      </c>
      <c r="BB243" s="28">
        <v>0.7</v>
      </c>
      <c r="BC243" s="28">
        <v>1.5</v>
      </c>
      <c r="BD243" s="8">
        <f t="shared" si="489"/>
        <v>2.05</v>
      </c>
      <c r="BE243" s="9">
        <v>0.9</v>
      </c>
      <c r="BF243" s="17">
        <v>1.015</v>
      </c>
      <c r="BG243" s="18">
        <f t="shared" si="490"/>
        <v>0</v>
      </c>
      <c r="BH243" s="28">
        <f t="shared" si="491"/>
        <v>12</v>
      </c>
      <c r="BN243" s="11">
        <f>_xlfn.RANK.EQ(CA243,CA240:CA243,0)</f>
        <v>3</v>
      </c>
      <c r="BO243" s="11">
        <v>0</v>
      </c>
      <c r="BP243" s="11">
        <v>1.8</v>
      </c>
      <c r="BQ243" s="12">
        <v>1.35</v>
      </c>
      <c r="BR243" s="13">
        <f t="shared" si="492"/>
        <v>0</v>
      </c>
      <c r="BS243" s="11">
        <v>0</v>
      </c>
      <c r="BT243" s="11">
        <v>0.2</v>
      </c>
      <c r="BU243" s="31">
        <f t="shared" si="493"/>
        <v>1.2</v>
      </c>
      <c r="BV243" s="28">
        <v>0.7</v>
      </c>
      <c r="BW243" s="28">
        <v>1.5</v>
      </c>
      <c r="BX243" s="8">
        <f t="shared" si="494"/>
        <v>2.05</v>
      </c>
      <c r="BY243" s="9">
        <v>0.9</v>
      </c>
      <c r="BZ243" s="17">
        <v>1.015</v>
      </c>
      <c r="CA243" s="18">
        <f t="shared" si="495"/>
        <v>0</v>
      </c>
      <c r="CB243" s="28">
        <f t="shared" si="496"/>
        <v>12</v>
      </c>
      <c r="CH243" s="11">
        <f>_xlfn.RANK.EQ(CU243,CU240:CU243,0)</f>
        <v>3</v>
      </c>
      <c r="CI243" s="11">
        <v>0</v>
      </c>
      <c r="CJ243" s="11">
        <v>1.8</v>
      </c>
      <c r="CK243" s="12">
        <v>1.35</v>
      </c>
      <c r="CL243" s="13">
        <f t="shared" si="497"/>
        <v>0</v>
      </c>
      <c r="CM243" s="11">
        <v>0</v>
      </c>
      <c r="CN243" s="11">
        <v>0.2</v>
      </c>
      <c r="CO243" s="31">
        <f t="shared" si="498"/>
        <v>1.2</v>
      </c>
      <c r="CP243" s="28">
        <v>0.7</v>
      </c>
      <c r="CQ243" s="28">
        <v>1.5</v>
      </c>
      <c r="CR243" s="8">
        <f t="shared" si="499"/>
        <v>2.05</v>
      </c>
      <c r="CS243" s="9">
        <v>0.9</v>
      </c>
      <c r="CT243" s="17">
        <v>1.085</v>
      </c>
      <c r="CU243" s="18">
        <f t="shared" si="500"/>
        <v>0</v>
      </c>
      <c r="CV243" s="28">
        <f t="shared" si="501"/>
        <v>12</v>
      </c>
      <c r="DB243" s="11">
        <f>_xlfn.RANK.EQ(DO243,DO240:DO243,0)</f>
        <v>3</v>
      </c>
      <c r="DC243" s="11">
        <v>0</v>
      </c>
      <c r="DD243" s="11">
        <v>1.8</v>
      </c>
      <c r="DE243" s="12">
        <v>1.35</v>
      </c>
      <c r="DF243" s="13">
        <f t="shared" si="502"/>
        <v>0</v>
      </c>
      <c r="DG243" s="11">
        <v>0</v>
      </c>
      <c r="DH243" s="11">
        <v>0.2</v>
      </c>
      <c r="DI243" s="31">
        <f t="shared" si="503"/>
        <v>1.2</v>
      </c>
      <c r="DJ243" s="28">
        <v>0.7</v>
      </c>
      <c r="DK243" s="28">
        <v>1.5</v>
      </c>
      <c r="DL243" s="8">
        <f t="shared" si="504"/>
        <v>2.05</v>
      </c>
      <c r="DM243" s="9">
        <v>0.9</v>
      </c>
      <c r="DN243" s="17">
        <v>1.085</v>
      </c>
      <c r="DO243" s="18">
        <f t="shared" si="505"/>
        <v>0</v>
      </c>
      <c r="DP243" s="28">
        <f t="shared" si="506"/>
        <v>12</v>
      </c>
      <c r="DV243" s="11">
        <f>_xlfn.RANK.EQ(EI243,EI240:EI243,0)</f>
        <v>3</v>
      </c>
      <c r="DW243" s="11">
        <v>0</v>
      </c>
      <c r="DX243" s="11">
        <v>1.8</v>
      </c>
      <c r="DY243" s="12">
        <v>1.35</v>
      </c>
      <c r="DZ243" s="13">
        <f t="shared" si="507"/>
        <v>0</v>
      </c>
      <c r="EA243" s="11">
        <v>0</v>
      </c>
      <c r="EB243" s="11">
        <v>0.2</v>
      </c>
      <c r="EC243" s="31">
        <f t="shared" si="508"/>
        <v>1.2</v>
      </c>
      <c r="ED243" s="28">
        <v>0.7</v>
      </c>
      <c r="EE243" s="28">
        <v>1.5</v>
      </c>
      <c r="EF243" s="8">
        <f t="shared" si="509"/>
        <v>2.05</v>
      </c>
      <c r="EG243" s="9">
        <v>0.9</v>
      </c>
      <c r="EH243" s="17">
        <v>1.2</v>
      </c>
      <c r="EI243" s="18">
        <f t="shared" si="510"/>
        <v>0</v>
      </c>
      <c r="EJ243" s="28">
        <f t="shared" si="511"/>
        <v>12</v>
      </c>
    </row>
    <row r="244" s="1" customFormat="1" customHeight="1" spans="6:140">
      <c r="F244" s="32" t="s">
        <v>42</v>
      </c>
      <c r="G244" s="33">
        <f>LARGE(S240:S243,1)/1</f>
        <v>29215.54992946</v>
      </c>
      <c r="H244" s="32" t="s">
        <v>43</v>
      </c>
      <c r="I244" s="33">
        <f>LARGE(S240:S243,2)/2</f>
        <v>13740.4304644465</v>
      </c>
      <c r="J244" s="32" t="s">
        <v>44</v>
      </c>
      <c r="K244" s="33">
        <f>LARGE(S240:S243,3)/12</f>
        <v>0</v>
      </c>
      <c r="L244" s="32" t="s">
        <v>45</v>
      </c>
      <c r="M244" s="34">
        <f>LARGE(S240:S243,4)/12</f>
        <v>0</v>
      </c>
      <c r="N244" s="35" t="s">
        <v>46</v>
      </c>
      <c r="O244" s="36">
        <f>G244+I244+K244+M244</f>
        <v>42955.9803939065</v>
      </c>
      <c r="P244" s="35" t="s">
        <v>47</v>
      </c>
      <c r="Q244" s="35">
        <v>5.3</v>
      </c>
      <c r="R244" s="35"/>
      <c r="S244" s="35" t="s">
        <v>48</v>
      </c>
      <c r="T244" s="36">
        <f>O244*Q244</f>
        <v>227666.696087705</v>
      </c>
      <c r="Z244" s="32" t="s">
        <v>42</v>
      </c>
      <c r="AA244" s="33">
        <f>LARGE(AM240:AM243,1)/1</f>
        <v>40799.7793272396</v>
      </c>
      <c r="AB244" s="32" t="s">
        <v>43</v>
      </c>
      <c r="AC244" s="33">
        <f>LARGE(AM240:AM243,2)/2</f>
        <v>13740.4304644465</v>
      </c>
      <c r="AD244" s="32" t="s">
        <v>44</v>
      </c>
      <c r="AE244" s="33">
        <f>LARGE(AM240:AM243,3)/12</f>
        <v>0</v>
      </c>
      <c r="AF244" s="32" t="s">
        <v>45</v>
      </c>
      <c r="AG244" s="34">
        <f>LARGE(AM240:AM243,4)/12</f>
        <v>0</v>
      </c>
      <c r="AH244" s="35" t="s">
        <v>46</v>
      </c>
      <c r="AI244" s="36">
        <f>AA244+AC244+AE244+AG244</f>
        <v>54540.2097916861</v>
      </c>
      <c r="AJ244" s="35" t="s">
        <v>47</v>
      </c>
      <c r="AK244" s="35">
        <v>5.3</v>
      </c>
      <c r="AL244" s="35"/>
      <c r="AM244" s="35" t="s">
        <v>48</v>
      </c>
      <c r="AN244" s="36">
        <f>AI244*AK244</f>
        <v>289063.111895936</v>
      </c>
      <c r="AT244" s="32" t="s">
        <v>42</v>
      </c>
      <c r="AU244" s="33">
        <f>LARGE(BG240:BG243,1)/1</f>
        <v>31217.8303292479</v>
      </c>
      <c r="AV244" s="32" t="s">
        <v>43</v>
      </c>
      <c r="AW244" s="33">
        <f>LARGE(BG240:BG243,2)/2</f>
        <v>13946.5369214132</v>
      </c>
      <c r="AX244" s="32" t="s">
        <v>44</v>
      </c>
      <c r="AY244" s="33">
        <f>LARGE(BG240:BG243,3)/12</f>
        <v>0</v>
      </c>
      <c r="AZ244" s="32" t="s">
        <v>45</v>
      </c>
      <c r="BA244" s="34">
        <f>LARGE(BG240:BG243,4)/12</f>
        <v>0</v>
      </c>
      <c r="BB244" s="35" t="s">
        <v>46</v>
      </c>
      <c r="BC244" s="36">
        <f>AU244+AW244+AY244+BA244</f>
        <v>45164.3672506611</v>
      </c>
      <c r="BD244" s="35" t="s">
        <v>47</v>
      </c>
      <c r="BE244" s="35">
        <v>5.3</v>
      </c>
      <c r="BF244" s="35"/>
      <c r="BG244" s="35" t="s">
        <v>48</v>
      </c>
      <c r="BH244" s="36">
        <f>BC244*BE244</f>
        <v>239371.146428504</v>
      </c>
      <c r="BN244" s="32" t="s">
        <v>42</v>
      </c>
      <c r="BO244" s="33">
        <f>LARGE(CA240:CA243,1)/1</f>
        <v>42572.376593093</v>
      </c>
      <c r="BP244" s="32" t="s">
        <v>43</v>
      </c>
      <c r="BQ244" s="33">
        <f>LARGE(CA240:CA243,2)/2</f>
        <v>13946.5369214132</v>
      </c>
      <c r="BR244" s="32" t="s">
        <v>44</v>
      </c>
      <c r="BS244" s="33">
        <f>LARGE(CA240:CA243,3)/12</f>
        <v>0</v>
      </c>
      <c r="BT244" s="32" t="s">
        <v>45</v>
      </c>
      <c r="BU244" s="34">
        <f>LARGE(CA240:CA243,4)/12</f>
        <v>0</v>
      </c>
      <c r="BV244" s="35" t="s">
        <v>46</v>
      </c>
      <c r="BW244" s="36">
        <f>BO244+BQ244+BS244+BU244</f>
        <v>56518.9135145062</v>
      </c>
      <c r="BX244" s="35" t="s">
        <v>47</v>
      </c>
      <c r="BY244" s="35">
        <v>5.3</v>
      </c>
      <c r="BZ244" s="35"/>
      <c r="CA244" s="35" t="s">
        <v>48</v>
      </c>
      <c r="CB244" s="36">
        <f>BW244*BY244</f>
        <v>299550.241626883</v>
      </c>
      <c r="CH244" s="32" t="s">
        <v>42</v>
      </c>
      <c r="CI244" s="33">
        <f>LARGE(CU240:CU243,1)/1</f>
        <v>33370.7841450581</v>
      </c>
      <c r="CJ244" s="32" t="s">
        <v>43</v>
      </c>
      <c r="CK244" s="33">
        <f>LARGE(CU240:CU243,2)/2</f>
        <v>14908.3670539245</v>
      </c>
      <c r="CL244" s="32" t="s">
        <v>44</v>
      </c>
      <c r="CM244" s="33">
        <f>LARGE(CU240:CU243,3)/12</f>
        <v>0</v>
      </c>
      <c r="CN244" s="32" t="s">
        <v>45</v>
      </c>
      <c r="CO244" s="34">
        <f>LARGE(CU240:CU243,4)/12</f>
        <v>0</v>
      </c>
      <c r="CP244" s="35" t="s">
        <v>46</v>
      </c>
      <c r="CQ244" s="36">
        <f>CI244+CK244+CM244+CO244</f>
        <v>48279.1511989826</v>
      </c>
      <c r="CR244" s="35" t="s">
        <v>47</v>
      </c>
      <c r="CS244" s="35">
        <v>5.3</v>
      </c>
      <c r="CT244" s="35"/>
      <c r="CU244" s="35" t="s">
        <v>48</v>
      </c>
      <c r="CV244" s="36">
        <f>CQ244*CS244</f>
        <v>255879.501354608</v>
      </c>
      <c r="DB244" s="32" t="s">
        <v>42</v>
      </c>
      <c r="DC244" s="33">
        <f>LARGE(DO240:DO243,1)/1</f>
        <v>45508.4025650305</v>
      </c>
      <c r="DD244" s="32" t="s">
        <v>43</v>
      </c>
      <c r="DE244" s="33">
        <f>LARGE(DO240:DO243,2)/2</f>
        <v>14908.3670539245</v>
      </c>
      <c r="DF244" s="32" t="s">
        <v>44</v>
      </c>
      <c r="DG244" s="33">
        <f>LARGE(DO240:DO243,3)/12</f>
        <v>0</v>
      </c>
      <c r="DH244" s="32" t="s">
        <v>45</v>
      </c>
      <c r="DI244" s="34">
        <f>LARGE(DO240:DO243,4)/12</f>
        <v>0</v>
      </c>
      <c r="DJ244" s="35" t="s">
        <v>46</v>
      </c>
      <c r="DK244" s="36">
        <f>DC244+DE244+DG244+DI244</f>
        <v>60416.769618955</v>
      </c>
      <c r="DL244" s="35" t="s">
        <v>47</v>
      </c>
      <c r="DM244" s="35">
        <v>5.3</v>
      </c>
      <c r="DN244" s="35"/>
      <c r="DO244" s="35" t="s">
        <v>48</v>
      </c>
      <c r="DP244" s="36">
        <f>DK244*DM244</f>
        <v>320208.878980461</v>
      </c>
      <c r="DV244" s="32" t="s">
        <v>42</v>
      </c>
      <c r="DW244" s="33">
        <f>LARGE(EI240:EI243,1)/1</f>
        <v>62726.3562717566</v>
      </c>
      <c r="DX244" s="32" t="s">
        <v>43</v>
      </c>
      <c r="DY244" s="33">
        <f>LARGE(EI240:EI243,2)/2</f>
        <v>21341.356642217</v>
      </c>
      <c r="DZ244" s="32" t="s">
        <v>44</v>
      </c>
      <c r="EA244" s="33">
        <f>LARGE(EI240:EI243,3)/12</f>
        <v>0</v>
      </c>
      <c r="EB244" s="32" t="s">
        <v>45</v>
      </c>
      <c r="EC244" s="34">
        <f>LARGE(EI240:EI243,4)/12</f>
        <v>0</v>
      </c>
      <c r="ED244" s="35" t="s">
        <v>46</v>
      </c>
      <c r="EE244" s="36">
        <f>DW244+DY244+EA244+EC244</f>
        <v>84067.7129139735</v>
      </c>
      <c r="EF244" s="35" t="s">
        <v>47</v>
      </c>
      <c r="EG244" s="35">
        <v>5.3</v>
      </c>
      <c r="EH244" s="35"/>
      <c r="EI244" s="35" t="s">
        <v>48</v>
      </c>
      <c r="EJ244" s="36">
        <f>EE244*EG244</f>
        <v>445558.87844406</v>
      </c>
    </row>
    <row r="245" s="1" customFormat="1" customHeight="1" spans="6:140">
      <c r="F245" s="32"/>
      <c r="G245" s="33"/>
      <c r="H245" s="32"/>
      <c r="I245" s="33"/>
      <c r="J245" s="32"/>
      <c r="K245" s="33"/>
      <c r="L245" s="32"/>
      <c r="M245" s="34"/>
      <c r="N245" s="35"/>
      <c r="O245" s="36"/>
      <c r="P245" s="35"/>
      <c r="Q245" s="35"/>
      <c r="R245" s="35"/>
      <c r="S245" s="35"/>
      <c r="T245" s="36"/>
      <c r="Z245" s="32"/>
      <c r="AA245" s="33"/>
      <c r="AB245" s="32"/>
      <c r="AC245" s="33"/>
      <c r="AD245" s="32"/>
      <c r="AE245" s="33"/>
      <c r="AF245" s="32"/>
      <c r="AG245" s="34"/>
      <c r="AH245" s="35"/>
      <c r="AI245" s="36"/>
      <c r="AJ245" s="35"/>
      <c r="AK245" s="35"/>
      <c r="AL245" s="35"/>
      <c r="AM245" s="35"/>
      <c r="AN245" s="36"/>
      <c r="AT245" s="32"/>
      <c r="AU245" s="33"/>
      <c r="AV245" s="32"/>
      <c r="AW245" s="33"/>
      <c r="AX245" s="32"/>
      <c r="AY245" s="33"/>
      <c r="AZ245" s="32"/>
      <c r="BA245" s="34"/>
      <c r="BB245" s="35"/>
      <c r="BC245" s="36"/>
      <c r="BD245" s="35"/>
      <c r="BE245" s="35"/>
      <c r="BF245" s="35"/>
      <c r="BG245" s="35"/>
      <c r="BH245" s="36"/>
      <c r="BN245" s="32"/>
      <c r="BO245" s="33"/>
      <c r="BP245" s="32"/>
      <c r="BQ245" s="33"/>
      <c r="BR245" s="32"/>
      <c r="BS245" s="33"/>
      <c r="BT245" s="32"/>
      <c r="BU245" s="34"/>
      <c r="BV245" s="35"/>
      <c r="BW245" s="36"/>
      <c r="BX245" s="35"/>
      <c r="BY245" s="35"/>
      <c r="BZ245" s="35"/>
      <c r="CA245" s="35"/>
      <c r="CB245" s="36"/>
      <c r="CH245" s="32"/>
      <c r="CI245" s="33"/>
      <c r="CJ245" s="32"/>
      <c r="CK245" s="33"/>
      <c r="CL245" s="32"/>
      <c r="CM245" s="33"/>
      <c r="CN245" s="32"/>
      <c r="CO245" s="34"/>
      <c r="CP245" s="35"/>
      <c r="CQ245" s="36"/>
      <c r="CR245" s="35"/>
      <c r="CS245" s="35"/>
      <c r="CT245" s="35"/>
      <c r="CU245" s="35"/>
      <c r="CV245" s="36"/>
      <c r="DB245" s="32"/>
      <c r="DC245" s="33"/>
      <c r="DD245" s="32"/>
      <c r="DE245" s="33"/>
      <c r="DF245" s="32"/>
      <c r="DG245" s="33"/>
      <c r="DH245" s="32"/>
      <c r="DI245" s="34"/>
      <c r="DJ245" s="35"/>
      <c r="DK245" s="36"/>
      <c r="DL245" s="35"/>
      <c r="DM245" s="35"/>
      <c r="DN245" s="35"/>
      <c r="DO245" s="35"/>
      <c r="DP245" s="36"/>
      <c r="DV245" s="32"/>
      <c r="DW245" s="33"/>
      <c r="DX245" s="32"/>
      <c r="DY245" s="33"/>
      <c r="DZ245" s="32"/>
      <c r="EA245" s="33"/>
      <c r="EB245" s="32"/>
      <c r="EC245" s="34"/>
      <c r="ED245" s="35"/>
      <c r="EE245" s="36"/>
      <c r="EF245" s="35"/>
      <c r="EG245" s="35"/>
      <c r="EH245" s="35"/>
      <c r="EI245" s="35"/>
      <c r="EJ245" s="36"/>
    </row>
    <row r="246" s="1" customFormat="1" customHeight="1" spans="6:140">
      <c r="F246" s="3" t="s">
        <v>49</v>
      </c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Z246" s="3" t="s">
        <v>49</v>
      </c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T246" s="3" t="s">
        <v>49</v>
      </c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N246" s="3" t="s">
        <v>49</v>
      </c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H246" s="3" t="s">
        <v>49</v>
      </c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DB246" s="3" t="s">
        <v>49</v>
      </c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V246" s="3" t="s">
        <v>49</v>
      </c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</row>
    <row r="247" s="1" customFormat="1" customHeight="1" spans="6:140">
      <c r="F247" s="28" t="s">
        <v>37</v>
      </c>
      <c r="G247" s="13" t="s">
        <v>8</v>
      </c>
      <c r="H247" s="13"/>
      <c r="I247" s="13"/>
      <c r="J247" s="13"/>
      <c r="K247" s="7" t="s">
        <v>25</v>
      </c>
      <c r="L247" s="7"/>
      <c r="M247" s="7"/>
      <c r="N247" s="8" t="s">
        <v>10</v>
      </c>
      <c r="O247" s="8"/>
      <c r="P247" s="8"/>
      <c r="Q247" s="9" t="s">
        <v>38</v>
      </c>
      <c r="R247" s="10" t="s">
        <v>12</v>
      </c>
      <c r="S247" s="29" t="s">
        <v>13</v>
      </c>
      <c r="T247" s="11" t="s">
        <v>39</v>
      </c>
      <c r="Z247" s="28" t="s">
        <v>37</v>
      </c>
      <c r="AA247" s="13" t="s">
        <v>8</v>
      </c>
      <c r="AB247" s="13"/>
      <c r="AC247" s="13"/>
      <c r="AD247" s="13"/>
      <c r="AE247" s="7" t="s">
        <v>25</v>
      </c>
      <c r="AF247" s="7"/>
      <c r="AG247" s="7"/>
      <c r="AH247" s="8" t="s">
        <v>10</v>
      </c>
      <c r="AI247" s="8"/>
      <c r="AJ247" s="8"/>
      <c r="AK247" s="9" t="s">
        <v>38</v>
      </c>
      <c r="AL247" s="10" t="s">
        <v>12</v>
      </c>
      <c r="AM247" s="29" t="s">
        <v>13</v>
      </c>
      <c r="AN247" s="11" t="s">
        <v>39</v>
      </c>
      <c r="AT247" s="28" t="s">
        <v>37</v>
      </c>
      <c r="AU247" s="13" t="s">
        <v>8</v>
      </c>
      <c r="AV247" s="13"/>
      <c r="AW247" s="13"/>
      <c r="AX247" s="13"/>
      <c r="AY247" s="7" t="s">
        <v>25</v>
      </c>
      <c r="AZ247" s="7"/>
      <c r="BA247" s="7"/>
      <c r="BB247" s="8" t="s">
        <v>10</v>
      </c>
      <c r="BC247" s="8"/>
      <c r="BD247" s="8"/>
      <c r="BE247" s="9" t="s">
        <v>38</v>
      </c>
      <c r="BF247" s="10" t="s">
        <v>12</v>
      </c>
      <c r="BG247" s="29" t="s">
        <v>13</v>
      </c>
      <c r="BH247" s="11" t="s">
        <v>39</v>
      </c>
      <c r="BN247" s="28" t="s">
        <v>37</v>
      </c>
      <c r="BO247" s="13" t="s">
        <v>8</v>
      </c>
      <c r="BP247" s="13"/>
      <c r="BQ247" s="13"/>
      <c r="BR247" s="13"/>
      <c r="BS247" s="7" t="s">
        <v>25</v>
      </c>
      <c r="BT247" s="7"/>
      <c r="BU247" s="7"/>
      <c r="BV247" s="8" t="s">
        <v>10</v>
      </c>
      <c r="BW247" s="8"/>
      <c r="BX247" s="8"/>
      <c r="BY247" s="9" t="s">
        <v>38</v>
      </c>
      <c r="BZ247" s="10" t="s">
        <v>12</v>
      </c>
      <c r="CA247" s="29" t="s">
        <v>13</v>
      </c>
      <c r="CB247" s="11" t="s">
        <v>39</v>
      </c>
      <c r="CH247" s="28" t="s">
        <v>37</v>
      </c>
      <c r="CI247" s="13" t="s">
        <v>8</v>
      </c>
      <c r="CJ247" s="13"/>
      <c r="CK247" s="13"/>
      <c r="CL247" s="13"/>
      <c r="CM247" s="7" t="s">
        <v>25</v>
      </c>
      <c r="CN247" s="7"/>
      <c r="CO247" s="7"/>
      <c r="CP247" s="8" t="s">
        <v>10</v>
      </c>
      <c r="CQ247" s="8"/>
      <c r="CR247" s="8"/>
      <c r="CS247" s="9" t="s">
        <v>38</v>
      </c>
      <c r="CT247" s="10" t="s">
        <v>12</v>
      </c>
      <c r="CU247" s="29" t="s">
        <v>13</v>
      </c>
      <c r="CV247" s="11" t="s">
        <v>39</v>
      </c>
      <c r="DB247" s="28" t="s">
        <v>37</v>
      </c>
      <c r="DC247" s="13" t="s">
        <v>8</v>
      </c>
      <c r="DD247" s="13"/>
      <c r="DE247" s="13"/>
      <c r="DF247" s="13"/>
      <c r="DG247" s="7" t="s">
        <v>25</v>
      </c>
      <c r="DH247" s="7"/>
      <c r="DI247" s="7"/>
      <c r="DJ247" s="8" t="s">
        <v>10</v>
      </c>
      <c r="DK247" s="8"/>
      <c r="DL247" s="8"/>
      <c r="DM247" s="9" t="s">
        <v>38</v>
      </c>
      <c r="DN247" s="10" t="s">
        <v>12</v>
      </c>
      <c r="DO247" s="29" t="s">
        <v>13</v>
      </c>
      <c r="DP247" s="11" t="s">
        <v>39</v>
      </c>
      <c r="DV247" s="28" t="s">
        <v>37</v>
      </c>
      <c r="DW247" s="13" t="s">
        <v>8</v>
      </c>
      <c r="DX247" s="13"/>
      <c r="DY247" s="13"/>
      <c r="DZ247" s="13"/>
      <c r="EA247" s="7" t="s">
        <v>25</v>
      </c>
      <c r="EB247" s="7"/>
      <c r="EC247" s="7"/>
      <c r="ED247" s="8" t="s">
        <v>10</v>
      </c>
      <c r="EE247" s="8"/>
      <c r="EF247" s="8"/>
      <c r="EG247" s="9" t="s">
        <v>38</v>
      </c>
      <c r="EH247" s="10" t="s">
        <v>12</v>
      </c>
      <c r="EI247" s="29" t="s">
        <v>13</v>
      </c>
      <c r="EJ247" s="11" t="s">
        <v>39</v>
      </c>
    </row>
    <row r="248" s="1" customFormat="1" customHeight="1" spans="6:140">
      <c r="F248" s="30"/>
      <c r="G248" s="11" t="s">
        <v>40</v>
      </c>
      <c r="H248" s="11" t="s">
        <v>41</v>
      </c>
      <c r="I248" s="11" t="s">
        <v>21</v>
      </c>
      <c r="J248" s="13" t="s">
        <v>8</v>
      </c>
      <c r="K248" s="11" t="s">
        <v>23</v>
      </c>
      <c r="L248" s="11" t="s">
        <v>24</v>
      </c>
      <c r="M248" s="7" t="s">
        <v>25</v>
      </c>
      <c r="N248" s="11" t="s">
        <v>26</v>
      </c>
      <c r="O248" s="11" t="s">
        <v>27</v>
      </c>
      <c r="P248" s="8" t="s">
        <v>28</v>
      </c>
      <c r="Q248" s="9" t="s">
        <v>29</v>
      </c>
      <c r="R248" s="14"/>
      <c r="S248" s="29"/>
      <c r="T248" s="11"/>
      <c r="U248" s="1"/>
      <c r="V248" s="1"/>
      <c r="W248" s="1"/>
      <c r="X248" s="1"/>
      <c r="Y248" s="1"/>
      <c r="Z248" s="30"/>
      <c r="AA248" s="11" t="s">
        <v>40</v>
      </c>
      <c r="AB248" s="11" t="s">
        <v>41</v>
      </c>
      <c r="AC248" s="11" t="s">
        <v>21</v>
      </c>
      <c r="AD248" s="13" t="s">
        <v>8</v>
      </c>
      <c r="AE248" s="11" t="s">
        <v>23</v>
      </c>
      <c r="AF248" s="11" t="s">
        <v>24</v>
      </c>
      <c r="AG248" s="7" t="s">
        <v>25</v>
      </c>
      <c r="AH248" s="11" t="s">
        <v>26</v>
      </c>
      <c r="AI248" s="11" t="s">
        <v>27</v>
      </c>
      <c r="AJ248" s="8" t="s">
        <v>28</v>
      </c>
      <c r="AK248" s="9" t="s">
        <v>29</v>
      </c>
      <c r="AL248" s="14"/>
      <c r="AM248" s="29"/>
      <c r="AN248" s="11"/>
      <c r="AO248" s="1"/>
      <c r="AP248" s="1"/>
      <c r="AQ248" s="1"/>
      <c r="AR248" s="1"/>
      <c r="AS248" s="1"/>
      <c r="AT248" s="30"/>
      <c r="AU248" s="11" t="s">
        <v>40</v>
      </c>
      <c r="AV248" s="11" t="s">
        <v>41</v>
      </c>
      <c r="AW248" s="11" t="s">
        <v>21</v>
      </c>
      <c r="AX248" s="13" t="s">
        <v>8</v>
      </c>
      <c r="AY248" s="11" t="s">
        <v>23</v>
      </c>
      <c r="AZ248" s="11" t="s">
        <v>24</v>
      </c>
      <c r="BA248" s="7" t="s">
        <v>25</v>
      </c>
      <c r="BB248" s="11" t="s">
        <v>26</v>
      </c>
      <c r="BC248" s="11" t="s">
        <v>27</v>
      </c>
      <c r="BD248" s="8" t="s">
        <v>28</v>
      </c>
      <c r="BE248" s="9" t="s">
        <v>29</v>
      </c>
      <c r="BF248" s="14"/>
      <c r="BG248" s="29"/>
      <c r="BH248" s="11"/>
      <c r="BI248" s="1"/>
      <c r="BJ248" s="1"/>
      <c r="BK248" s="1"/>
      <c r="BL248" s="1"/>
      <c r="BM248" s="1"/>
      <c r="BN248" s="30"/>
      <c r="BO248" s="11" t="s">
        <v>40</v>
      </c>
      <c r="BP248" s="11" t="s">
        <v>41</v>
      </c>
      <c r="BQ248" s="11" t="s">
        <v>21</v>
      </c>
      <c r="BR248" s="13" t="s">
        <v>8</v>
      </c>
      <c r="BS248" s="11" t="s">
        <v>23</v>
      </c>
      <c r="BT248" s="11" t="s">
        <v>24</v>
      </c>
      <c r="BU248" s="7" t="s">
        <v>25</v>
      </c>
      <c r="BV248" s="11" t="s">
        <v>26</v>
      </c>
      <c r="BW248" s="11" t="s">
        <v>27</v>
      </c>
      <c r="BX248" s="8" t="s">
        <v>28</v>
      </c>
      <c r="BY248" s="9" t="s">
        <v>29</v>
      </c>
      <c r="BZ248" s="14"/>
      <c r="CA248" s="29"/>
      <c r="CB248" s="11"/>
      <c r="CC248" s="1"/>
      <c r="CD248" s="1"/>
      <c r="CE248" s="1"/>
      <c r="CF248" s="1"/>
      <c r="CG248" s="1"/>
      <c r="CH248" s="30"/>
      <c r="CI248" s="11" t="s">
        <v>40</v>
      </c>
      <c r="CJ248" s="11" t="s">
        <v>41</v>
      </c>
      <c r="CK248" s="11" t="s">
        <v>21</v>
      </c>
      <c r="CL248" s="13" t="s">
        <v>8</v>
      </c>
      <c r="CM248" s="11" t="s">
        <v>23</v>
      </c>
      <c r="CN248" s="11" t="s">
        <v>24</v>
      </c>
      <c r="CO248" s="7" t="s">
        <v>25</v>
      </c>
      <c r="CP248" s="11" t="s">
        <v>26</v>
      </c>
      <c r="CQ248" s="11" t="s">
        <v>27</v>
      </c>
      <c r="CR248" s="8" t="s">
        <v>28</v>
      </c>
      <c r="CS248" s="9" t="s">
        <v>29</v>
      </c>
      <c r="CT248" s="14"/>
      <c r="CU248" s="29"/>
      <c r="CV248" s="11"/>
      <c r="CW248" s="1"/>
      <c r="CX248" s="1"/>
      <c r="CY248" s="1"/>
      <c r="CZ248" s="1"/>
      <c r="DA248" s="1"/>
      <c r="DB248" s="30"/>
      <c r="DC248" s="11" t="s">
        <v>40</v>
      </c>
      <c r="DD248" s="11" t="s">
        <v>41</v>
      </c>
      <c r="DE248" s="11" t="s">
        <v>21</v>
      </c>
      <c r="DF248" s="13" t="s">
        <v>8</v>
      </c>
      <c r="DG248" s="11" t="s">
        <v>23</v>
      </c>
      <c r="DH248" s="11" t="s">
        <v>24</v>
      </c>
      <c r="DI248" s="7" t="s">
        <v>25</v>
      </c>
      <c r="DJ248" s="11" t="s">
        <v>26</v>
      </c>
      <c r="DK248" s="11" t="s">
        <v>27</v>
      </c>
      <c r="DL248" s="8" t="s">
        <v>28</v>
      </c>
      <c r="DM248" s="9" t="s">
        <v>29</v>
      </c>
      <c r="DN248" s="14"/>
      <c r="DO248" s="29"/>
      <c r="DP248" s="11"/>
      <c r="DQ248" s="1"/>
      <c r="DR248" s="1"/>
      <c r="DS248" s="1"/>
      <c r="DT248" s="1"/>
      <c r="DU248" s="1"/>
      <c r="DV248" s="30"/>
      <c r="DW248" s="11" t="s">
        <v>40</v>
      </c>
      <c r="DX248" s="11" t="s">
        <v>41</v>
      </c>
      <c r="DY248" s="11" t="s">
        <v>21</v>
      </c>
      <c r="DZ248" s="13" t="s">
        <v>8</v>
      </c>
      <c r="EA248" s="11" t="s">
        <v>23</v>
      </c>
      <c r="EB248" s="11" t="s">
        <v>24</v>
      </c>
      <c r="EC248" s="7" t="s">
        <v>25</v>
      </c>
      <c r="ED248" s="11" t="s">
        <v>26</v>
      </c>
      <c r="EE248" s="11" t="s">
        <v>27</v>
      </c>
      <c r="EF248" s="8" t="s">
        <v>28</v>
      </c>
      <c r="EG248" s="9" t="s">
        <v>29</v>
      </c>
      <c r="EH248" s="14"/>
      <c r="EI248" s="29"/>
      <c r="EJ248" s="11"/>
    </row>
    <row r="249" s="1" customFormat="1" customHeight="1" spans="6:140">
      <c r="F249" s="11">
        <f>_xlfn.RANK.EQ(S249,S249:S252,0)</f>
        <v>1</v>
      </c>
      <c r="G249" s="11">
        <v>1446.85</v>
      </c>
      <c r="H249" s="11">
        <v>1.8</v>
      </c>
      <c r="I249" s="12">
        <v>1.35</v>
      </c>
      <c r="J249" s="13">
        <f t="shared" ref="J249:J252" si="512">G249*H249*I249</f>
        <v>3515.8455</v>
      </c>
      <c r="K249" s="11">
        <v>680</v>
      </c>
      <c r="L249" s="11">
        <v>1.89</v>
      </c>
      <c r="M249" s="31">
        <f t="shared" ref="M249:M252" si="513">1+6*K249/(K249+2000)+L249</f>
        <v>4.41238805970149</v>
      </c>
      <c r="N249" s="11">
        <v>1</v>
      </c>
      <c r="O249" s="11">
        <v>2.38</v>
      </c>
      <c r="P249" s="8">
        <f t="shared" ref="P249:P252" si="514">1+N249*O249</f>
        <v>3.38</v>
      </c>
      <c r="Q249" s="9">
        <v>1.15</v>
      </c>
      <c r="R249" s="17">
        <v>1</v>
      </c>
      <c r="S249" s="18">
        <f t="shared" ref="S249:S252" si="515">J249*M249*Q249*P249*R249</f>
        <v>60300.098774274</v>
      </c>
      <c r="T249" s="11">
        <f t="shared" ref="T249:T252" si="516">IF(F249=1,1,(IF(F249=2,2,12)))</f>
        <v>1</v>
      </c>
      <c r="Z249" s="11">
        <f>_xlfn.RANK.EQ(AM249,AM249:AM252,0)</f>
        <v>2</v>
      </c>
      <c r="AA249" s="11">
        <v>1446.85</v>
      </c>
      <c r="AB249" s="11">
        <v>1.8</v>
      </c>
      <c r="AC249" s="12">
        <v>1.35</v>
      </c>
      <c r="AD249" s="13">
        <f t="shared" ref="AD249:AD252" si="517">AA249*AB249*AC249</f>
        <v>3515.8455</v>
      </c>
      <c r="AE249" s="11">
        <v>680</v>
      </c>
      <c r="AF249" s="11">
        <v>1.89</v>
      </c>
      <c r="AG249" s="31">
        <f t="shared" ref="AG249:AG252" si="518">1+6*AE249/(AE249+2000)+AF249</f>
        <v>4.41238805970149</v>
      </c>
      <c r="AH249" s="11">
        <v>1</v>
      </c>
      <c r="AI249" s="11">
        <v>2.38</v>
      </c>
      <c r="AJ249" s="8">
        <f t="shared" ref="AJ249:AJ252" si="519">1+AH249*AI249</f>
        <v>3.38</v>
      </c>
      <c r="AK249" s="9">
        <v>1.15</v>
      </c>
      <c r="AL249" s="17">
        <v>1</v>
      </c>
      <c r="AM249" s="18">
        <f t="shared" ref="AM249:AM252" si="520">AD249*AG249*AK249*AJ249*AL249</f>
        <v>60300.098774274</v>
      </c>
      <c r="AN249" s="11">
        <f t="shared" ref="AN249:AN252" si="521">IF(Z249=1,1,(IF(Z249=2,2,12)))</f>
        <v>2</v>
      </c>
      <c r="AT249" s="11">
        <f>_xlfn.RANK.EQ(BG249,BG249:BG252,0)</f>
        <v>1</v>
      </c>
      <c r="AU249" s="11">
        <v>1446.85</v>
      </c>
      <c r="AV249" s="11">
        <v>1.8</v>
      </c>
      <c r="AW249" s="12">
        <v>1.35</v>
      </c>
      <c r="AX249" s="13">
        <f t="shared" ref="AX249:AX252" si="522">AU249*AV249*AW249</f>
        <v>3515.8455</v>
      </c>
      <c r="AY249" s="11">
        <v>680</v>
      </c>
      <c r="AZ249" s="11">
        <v>1.89</v>
      </c>
      <c r="BA249" s="31">
        <f t="shared" ref="BA249:BA252" si="523">1+6*AY249/(AY249+2000)+AZ249</f>
        <v>4.41238805970149</v>
      </c>
      <c r="BB249" s="11">
        <v>1</v>
      </c>
      <c r="BC249" s="11">
        <v>2.38</v>
      </c>
      <c r="BD249" s="8">
        <f t="shared" ref="BD249:BD252" si="524">1+BB249*BC249</f>
        <v>3.38</v>
      </c>
      <c r="BE249" s="9">
        <v>1.15</v>
      </c>
      <c r="BF249" s="17">
        <v>1.015</v>
      </c>
      <c r="BG249" s="18">
        <f t="shared" ref="BG249:BG252" si="525">AX249*BA249*BE249*BD249*BF249</f>
        <v>61204.6002558881</v>
      </c>
      <c r="BH249" s="11">
        <f t="shared" ref="BH249:BH252" si="526">IF(AT249=1,1,(IF(AT249=2,2,12)))</f>
        <v>1</v>
      </c>
      <c r="BN249" s="11">
        <f>_xlfn.RANK.EQ(CA249,CA249:CA252,0)</f>
        <v>2</v>
      </c>
      <c r="BO249" s="11">
        <v>1446.85</v>
      </c>
      <c r="BP249" s="11">
        <v>1.8</v>
      </c>
      <c r="BQ249" s="12">
        <v>1.35</v>
      </c>
      <c r="BR249" s="13">
        <f t="shared" ref="BR249:BR252" si="527">BO249*BP249*BQ249</f>
        <v>3515.8455</v>
      </c>
      <c r="BS249" s="11">
        <v>680</v>
      </c>
      <c r="BT249" s="11">
        <v>1.89</v>
      </c>
      <c r="BU249" s="31">
        <f t="shared" ref="BU249:BU252" si="528">1+6*BS249/(BS249+2000)+BT249</f>
        <v>4.41238805970149</v>
      </c>
      <c r="BV249" s="11">
        <v>1</v>
      </c>
      <c r="BW249" s="11">
        <v>2.38</v>
      </c>
      <c r="BX249" s="8">
        <f t="shared" ref="BX249:BX252" si="529">1+BV249*BW249</f>
        <v>3.38</v>
      </c>
      <c r="BY249" s="9">
        <v>1.15</v>
      </c>
      <c r="BZ249" s="17">
        <v>1.015</v>
      </c>
      <c r="CA249" s="18">
        <f t="shared" ref="CA249:CA252" si="530">BR249*BU249*BY249*BX249*BZ249</f>
        <v>61204.6002558881</v>
      </c>
      <c r="CB249" s="11">
        <f t="shared" ref="CB249:CB252" si="531">IF(BN249=1,1,(IF(BN249=2,2,12)))</f>
        <v>2</v>
      </c>
      <c r="CH249" s="11">
        <f>_xlfn.RANK.EQ(CU249,CU249:CU252,0)</f>
        <v>1</v>
      </c>
      <c r="CI249" s="11">
        <v>1446.85</v>
      </c>
      <c r="CJ249" s="11">
        <v>1.8</v>
      </c>
      <c r="CK249" s="12">
        <v>1.35</v>
      </c>
      <c r="CL249" s="13">
        <f t="shared" ref="CL249:CL252" si="532">CI249*CJ249*CK249</f>
        <v>3515.8455</v>
      </c>
      <c r="CM249" s="11">
        <v>680</v>
      </c>
      <c r="CN249" s="11">
        <v>1.89</v>
      </c>
      <c r="CO249" s="31">
        <f t="shared" ref="CO249:CO252" si="533">1+6*CM249/(CM249+2000)+CN249</f>
        <v>4.41238805970149</v>
      </c>
      <c r="CP249" s="11">
        <v>1</v>
      </c>
      <c r="CQ249" s="11">
        <v>2.38</v>
      </c>
      <c r="CR249" s="8">
        <f t="shared" ref="CR249:CR252" si="534">1+CP249*CQ249</f>
        <v>3.38</v>
      </c>
      <c r="CS249" s="9">
        <v>1.15</v>
      </c>
      <c r="CT249" s="17">
        <v>1.085</v>
      </c>
      <c r="CU249" s="18">
        <f t="shared" ref="CU249:CU252" si="535">CL249*CO249*CS249*CR249*CT249</f>
        <v>65425.6071700872</v>
      </c>
      <c r="CV249" s="11">
        <f t="shared" ref="CV249:CV252" si="536">IF(CH249=1,1,(IF(CH249=2,2,12)))</f>
        <v>1</v>
      </c>
      <c r="DB249" s="11">
        <f>_xlfn.RANK.EQ(DO249,DO249:DO252,0)</f>
        <v>2</v>
      </c>
      <c r="DC249" s="11">
        <v>1446.85</v>
      </c>
      <c r="DD249" s="11">
        <v>1.8</v>
      </c>
      <c r="DE249" s="12">
        <v>1.35</v>
      </c>
      <c r="DF249" s="13">
        <f t="shared" ref="DF249:DF252" si="537">DC249*DD249*DE249</f>
        <v>3515.8455</v>
      </c>
      <c r="DG249" s="11">
        <v>680</v>
      </c>
      <c r="DH249" s="11">
        <v>1.89</v>
      </c>
      <c r="DI249" s="31">
        <f t="shared" ref="DI249:DI252" si="538">1+6*DG249/(DG249+2000)+DH249</f>
        <v>4.41238805970149</v>
      </c>
      <c r="DJ249" s="11">
        <v>1</v>
      </c>
      <c r="DK249" s="11">
        <v>2.38</v>
      </c>
      <c r="DL249" s="8">
        <f t="shared" ref="DL249:DL252" si="539">1+DJ249*DK249</f>
        <v>3.38</v>
      </c>
      <c r="DM249" s="9">
        <v>1.15</v>
      </c>
      <c r="DN249" s="17">
        <v>1.085</v>
      </c>
      <c r="DO249" s="18">
        <f t="shared" ref="DO249:DO252" si="540">DF249*DI249*DM249*DL249*DN249</f>
        <v>65425.6071700872</v>
      </c>
      <c r="DP249" s="11">
        <f t="shared" ref="DP249:DP252" si="541">IF(DB249=1,1,(IF(DB249=2,2,12)))</f>
        <v>2</v>
      </c>
      <c r="DV249" s="11">
        <f>_xlfn.RANK.EQ(EI249,EI249:EI252,0)</f>
        <v>2</v>
      </c>
      <c r="DW249" s="11">
        <v>1446.85</v>
      </c>
      <c r="DX249" s="11">
        <v>1.8</v>
      </c>
      <c r="DY249" s="12">
        <v>1.35</v>
      </c>
      <c r="DZ249" s="13">
        <f t="shared" ref="DZ249:DZ252" si="542">DW249*DX249*DY249</f>
        <v>3515.8455</v>
      </c>
      <c r="EA249" s="11">
        <v>680</v>
      </c>
      <c r="EB249" s="11">
        <v>1.98</v>
      </c>
      <c r="EC249" s="31">
        <f t="shared" ref="EC249:EC252" si="543">1+6*EA249/(EA249+2000)+EB249</f>
        <v>4.50238805970149</v>
      </c>
      <c r="ED249" s="11">
        <v>1</v>
      </c>
      <c r="EE249" s="11">
        <v>3.18</v>
      </c>
      <c r="EF249" s="8">
        <f t="shared" ref="EF249:EF252" si="544">1+ED249*EE249</f>
        <v>4.18</v>
      </c>
      <c r="EG249" s="9">
        <v>1.15</v>
      </c>
      <c r="EH249" s="17">
        <v>1.2</v>
      </c>
      <c r="EI249" s="18">
        <f t="shared" ref="EI249:EI252" si="545">DZ249*EC249*EG249*EF249*EH249</f>
        <v>91312.0460886933</v>
      </c>
      <c r="EJ249" s="11">
        <f t="shared" ref="EJ249:EJ252" si="546">IF(DV249=1,1,(IF(DV249=2,2,12)))</f>
        <v>2</v>
      </c>
    </row>
    <row r="250" s="1" customFormat="1" customHeight="1" spans="6:140">
      <c r="F250" s="11">
        <f>_xlfn.RANK.EQ(S250,S249:S252,0)</f>
        <v>3</v>
      </c>
      <c r="G250" s="11">
        <v>1446.85</v>
      </c>
      <c r="H250" s="11">
        <v>1.8</v>
      </c>
      <c r="I250" s="12">
        <v>1.35</v>
      </c>
      <c r="J250" s="13">
        <f t="shared" si="512"/>
        <v>3515.8455</v>
      </c>
      <c r="K250" s="11">
        <v>440</v>
      </c>
      <c r="L250" s="11">
        <v>1.33</v>
      </c>
      <c r="M250" s="31">
        <f t="shared" si="513"/>
        <v>3.41196721311475</v>
      </c>
      <c r="N250" s="11">
        <v>0.97</v>
      </c>
      <c r="O250" s="11">
        <v>2.11</v>
      </c>
      <c r="P250" s="8">
        <f t="shared" si="514"/>
        <v>3.0467</v>
      </c>
      <c r="Q250" s="9">
        <v>1.15</v>
      </c>
      <c r="R250" s="17">
        <v>1</v>
      </c>
      <c r="S250" s="18">
        <f t="shared" si="515"/>
        <v>42030.2684964853</v>
      </c>
      <c r="T250" s="11">
        <f t="shared" si="516"/>
        <v>12</v>
      </c>
      <c r="Z250" s="11">
        <f>_xlfn.RANK.EQ(AM250,AM249:AM252,0)</f>
        <v>3</v>
      </c>
      <c r="AA250" s="11">
        <v>1446.85</v>
      </c>
      <c r="AB250" s="11">
        <v>1.8</v>
      </c>
      <c r="AC250" s="12">
        <v>1.35</v>
      </c>
      <c r="AD250" s="13">
        <f t="shared" si="517"/>
        <v>3515.8455</v>
      </c>
      <c r="AE250" s="11">
        <v>440</v>
      </c>
      <c r="AF250" s="11">
        <v>1.33</v>
      </c>
      <c r="AG250" s="31">
        <f t="shared" si="518"/>
        <v>3.41196721311475</v>
      </c>
      <c r="AH250" s="11">
        <v>0.97</v>
      </c>
      <c r="AI250" s="11">
        <v>2.11</v>
      </c>
      <c r="AJ250" s="8">
        <f t="shared" si="519"/>
        <v>3.0467</v>
      </c>
      <c r="AK250" s="9">
        <v>1.15</v>
      </c>
      <c r="AL250" s="17">
        <v>1</v>
      </c>
      <c r="AM250" s="18">
        <f t="shared" si="520"/>
        <v>42030.2684964853</v>
      </c>
      <c r="AN250" s="11">
        <f t="shared" si="521"/>
        <v>12</v>
      </c>
      <c r="AT250" s="11">
        <f>_xlfn.RANK.EQ(BG250,BG249:BG252,0)</f>
        <v>3</v>
      </c>
      <c r="AU250" s="11">
        <v>1446.85</v>
      </c>
      <c r="AV250" s="11">
        <v>1.8</v>
      </c>
      <c r="AW250" s="12">
        <v>1.35</v>
      </c>
      <c r="AX250" s="13">
        <f t="shared" si="522"/>
        <v>3515.8455</v>
      </c>
      <c r="AY250" s="11">
        <v>440</v>
      </c>
      <c r="AZ250" s="11">
        <v>1.33</v>
      </c>
      <c r="BA250" s="31">
        <f t="shared" si="523"/>
        <v>3.41196721311475</v>
      </c>
      <c r="BB250" s="11">
        <v>0.97</v>
      </c>
      <c r="BC250" s="11">
        <v>2.11</v>
      </c>
      <c r="BD250" s="8">
        <f t="shared" si="524"/>
        <v>3.0467</v>
      </c>
      <c r="BE250" s="9">
        <v>1.15</v>
      </c>
      <c r="BF250" s="17">
        <v>1.015</v>
      </c>
      <c r="BG250" s="18">
        <f t="shared" si="525"/>
        <v>42660.7225239326</v>
      </c>
      <c r="BH250" s="11">
        <f t="shared" si="526"/>
        <v>12</v>
      </c>
      <c r="BN250" s="11">
        <f>_xlfn.RANK.EQ(CA250,CA249:CA252,0)</f>
        <v>3</v>
      </c>
      <c r="BO250" s="11">
        <v>1446.85</v>
      </c>
      <c r="BP250" s="11">
        <v>1.8</v>
      </c>
      <c r="BQ250" s="12">
        <v>1.35</v>
      </c>
      <c r="BR250" s="13">
        <f t="shared" si="527"/>
        <v>3515.8455</v>
      </c>
      <c r="BS250" s="11">
        <v>440</v>
      </c>
      <c r="BT250" s="11">
        <v>1.33</v>
      </c>
      <c r="BU250" s="31">
        <f t="shared" si="528"/>
        <v>3.41196721311475</v>
      </c>
      <c r="BV250" s="11">
        <v>0.97</v>
      </c>
      <c r="BW250" s="11">
        <v>2.11</v>
      </c>
      <c r="BX250" s="8">
        <f t="shared" si="529"/>
        <v>3.0467</v>
      </c>
      <c r="BY250" s="9">
        <v>1.15</v>
      </c>
      <c r="BZ250" s="17">
        <v>1.015</v>
      </c>
      <c r="CA250" s="18">
        <f t="shared" si="530"/>
        <v>42660.7225239326</v>
      </c>
      <c r="CB250" s="11">
        <f t="shared" si="531"/>
        <v>12</v>
      </c>
      <c r="CH250" s="11">
        <f>_xlfn.RANK.EQ(CU250,CU249:CU252,0)</f>
        <v>3</v>
      </c>
      <c r="CI250" s="11">
        <v>1446.85</v>
      </c>
      <c r="CJ250" s="11">
        <v>1.8</v>
      </c>
      <c r="CK250" s="12">
        <v>1.35</v>
      </c>
      <c r="CL250" s="13">
        <f t="shared" si="532"/>
        <v>3515.8455</v>
      </c>
      <c r="CM250" s="11">
        <v>440</v>
      </c>
      <c r="CN250" s="11">
        <v>1.33</v>
      </c>
      <c r="CO250" s="31">
        <f t="shared" si="533"/>
        <v>3.41196721311475</v>
      </c>
      <c r="CP250" s="11">
        <v>0.97</v>
      </c>
      <c r="CQ250" s="11">
        <v>2.11</v>
      </c>
      <c r="CR250" s="8">
        <f t="shared" si="534"/>
        <v>3.0467</v>
      </c>
      <c r="CS250" s="9">
        <v>1.15</v>
      </c>
      <c r="CT250" s="17">
        <v>1.085</v>
      </c>
      <c r="CU250" s="18">
        <f t="shared" si="535"/>
        <v>45602.8413186866</v>
      </c>
      <c r="CV250" s="11">
        <f t="shared" si="536"/>
        <v>12</v>
      </c>
      <c r="DB250" s="11">
        <f>_xlfn.RANK.EQ(DO250,DO249:DO252,0)</f>
        <v>3</v>
      </c>
      <c r="DC250" s="11">
        <v>1446.85</v>
      </c>
      <c r="DD250" s="11">
        <v>1.8</v>
      </c>
      <c r="DE250" s="12">
        <v>1.35</v>
      </c>
      <c r="DF250" s="13">
        <f t="shared" si="537"/>
        <v>3515.8455</v>
      </c>
      <c r="DG250" s="11">
        <v>440</v>
      </c>
      <c r="DH250" s="11">
        <v>1.33</v>
      </c>
      <c r="DI250" s="31">
        <f t="shared" si="538"/>
        <v>3.41196721311475</v>
      </c>
      <c r="DJ250" s="11">
        <v>0.97</v>
      </c>
      <c r="DK250" s="11">
        <v>2.11</v>
      </c>
      <c r="DL250" s="8">
        <f t="shared" si="539"/>
        <v>3.0467</v>
      </c>
      <c r="DM250" s="9">
        <v>1.15</v>
      </c>
      <c r="DN250" s="17">
        <v>1.085</v>
      </c>
      <c r="DO250" s="18">
        <f t="shared" si="540"/>
        <v>45602.8413186866</v>
      </c>
      <c r="DP250" s="11">
        <f t="shared" si="541"/>
        <v>12</v>
      </c>
      <c r="DV250" s="11">
        <f>_xlfn.RANK.EQ(EI250,EI249:EI252,0)</f>
        <v>3</v>
      </c>
      <c r="DW250" s="11">
        <v>1446.85</v>
      </c>
      <c r="DX250" s="11">
        <v>1.8</v>
      </c>
      <c r="DY250" s="12">
        <v>1.35</v>
      </c>
      <c r="DZ250" s="13">
        <f t="shared" si="542"/>
        <v>3515.8455</v>
      </c>
      <c r="EA250" s="11">
        <v>440</v>
      </c>
      <c r="EB250" s="11">
        <v>1.42</v>
      </c>
      <c r="EC250" s="31">
        <f t="shared" si="543"/>
        <v>3.50196721311475</v>
      </c>
      <c r="ED250" s="11">
        <v>0.97</v>
      </c>
      <c r="EE250" s="11">
        <v>2.91</v>
      </c>
      <c r="EF250" s="8">
        <f t="shared" si="544"/>
        <v>3.8227</v>
      </c>
      <c r="EG250" s="9">
        <v>1.15</v>
      </c>
      <c r="EH250" s="17">
        <v>1.2</v>
      </c>
      <c r="EI250" s="18">
        <f t="shared" si="545"/>
        <v>64951.7954798815</v>
      </c>
      <c r="EJ250" s="11">
        <f t="shared" si="546"/>
        <v>12</v>
      </c>
    </row>
    <row r="251" s="1" customFormat="1" customHeight="1" spans="6:140">
      <c r="F251" s="11">
        <f>_xlfn.RANK.EQ(S251,S249:S252,0)</f>
        <v>2</v>
      </c>
      <c r="G251" s="11">
        <v>1446.85</v>
      </c>
      <c r="H251" s="11">
        <v>1.8</v>
      </c>
      <c r="I251" s="12">
        <v>1.35</v>
      </c>
      <c r="J251" s="13">
        <f t="shared" si="512"/>
        <v>3515.8455</v>
      </c>
      <c r="K251" s="11">
        <v>490</v>
      </c>
      <c r="L251" s="11">
        <v>1.93</v>
      </c>
      <c r="M251" s="31">
        <f t="shared" si="513"/>
        <v>4.11072289156627</v>
      </c>
      <c r="N251" s="11">
        <v>0.89</v>
      </c>
      <c r="O251" s="11">
        <v>1.78</v>
      </c>
      <c r="P251" s="8">
        <f t="shared" si="514"/>
        <v>2.5842</v>
      </c>
      <c r="Q251" s="9">
        <v>1.15</v>
      </c>
      <c r="R251" s="17">
        <v>1</v>
      </c>
      <c r="S251" s="18">
        <f t="shared" si="515"/>
        <v>42950.8681226204</v>
      </c>
      <c r="T251" s="11">
        <f t="shared" si="516"/>
        <v>2</v>
      </c>
      <c r="Z251" s="11">
        <f>_xlfn.RANK.EQ(AM251,AM249:AM252,0)</f>
        <v>1</v>
      </c>
      <c r="AA251" s="11">
        <v>1446.85</v>
      </c>
      <c r="AB251" s="11">
        <v>1.8</v>
      </c>
      <c r="AC251" s="12">
        <v>1.35</v>
      </c>
      <c r="AD251" s="13">
        <f t="shared" si="517"/>
        <v>3515.8455</v>
      </c>
      <c r="AE251" s="11">
        <v>450</v>
      </c>
      <c r="AF251" s="11">
        <v>1.93</v>
      </c>
      <c r="AG251" s="31">
        <f t="shared" si="518"/>
        <v>4.03204081632653</v>
      </c>
      <c r="AH251" s="11">
        <v>1</v>
      </c>
      <c r="AI251" s="11">
        <v>2.71</v>
      </c>
      <c r="AJ251" s="8">
        <f t="shared" si="519"/>
        <v>3.71</v>
      </c>
      <c r="AK251" s="9">
        <v>1.15</v>
      </c>
      <c r="AL251" s="17">
        <v>1</v>
      </c>
      <c r="AM251" s="18">
        <f t="shared" si="520"/>
        <v>60482.0429168046</v>
      </c>
      <c r="AN251" s="11">
        <f t="shared" si="521"/>
        <v>1</v>
      </c>
      <c r="AT251" s="11">
        <f>_xlfn.RANK.EQ(BG251,BG249:BG252,0)</f>
        <v>2</v>
      </c>
      <c r="AU251" s="11">
        <v>1446.85</v>
      </c>
      <c r="AV251" s="11">
        <v>1.8</v>
      </c>
      <c r="AW251" s="12">
        <v>1.35</v>
      </c>
      <c r="AX251" s="13">
        <f t="shared" si="522"/>
        <v>3515.8455</v>
      </c>
      <c r="AY251" s="11">
        <v>490</v>
      </c>
      <c r="AZ251" s="11">
        <v>1.93</v>
      </c>
      <c r="BA251" s="31">
        <f t="shared" si="523"/>
        <v>4.11072289156627</v>
      </c>
      <c r="BB251" s="11">
        <v>0.93</v>
      </c>
      <c r="BC251" s="11">
        <v>1.85</v>
      </c>
      <c r="BD251" s="8">
        <f t="shared" si="524"/>
        <v>2.7205</v>
      </c>
      <c r="BE251" s="9">
        <v>1.15</v>
      </c>
      <c r="BF251" s="17">
        <v>1.015</v>
      </c>
      <c r="BG251" s="18">
        <f t="shared" si="525"/>
        <v>45894.4951158976</v>
      </c>
      <c r="BH251" s="11">
        <f t="shared" si="526"/>
        <v>2</v>
      </c>
      <c r="BN251" s="11">
        <f>_xlfn.RANK.EQ(CA251,CA249:CA252,0)</f>
        <v>1</v>
      </c>
      <c r="BO251" s="11">
        <v>1446.85</v>
      </c>
      <c r="BP251" s="11">
        <v>1.8</v>
      </c>
      <c r="BQ251" s="12">
        <v>1.35</v>
      </c>
      <c r="BR251" s="13">
        <f t="shared" si="527"/>
        <v>3515.8455</v>
      </c>
      <c r="BS251" s="11">
        <v>490</v>
      </c>
      <c r="BT251" s="11">
        <v>1.93</v>
      </c>
      <c r="BU251" s="31">
        <f t="shared" si="528"/>
        <v>4.11072289156627</v>
      </c>
      <c r="BV251" s="11">
        <v>1</v>
      </c>
      <c r="BW251" s="11">
        <v>2.71</v>
      </c>
      <c r="BX251" s="8">
        <f t="shared" si="529"/>
        <v>3.71</v>
      </c>
      <c r="BY251" s="9">
        <v>1.15</v>
      </c>
      <c r="BZ251" s="17">
        <v>1.015</v>
      </c>
      <c r="CA251" s="18">
        <f t="shared" si="530"/>
        <v>62587.2364932844</v>
      </c>
      <c r="CB251" s="11">
        <f t="shared" si="531"/>
        <v>1</v>
      </c>
      <c r="CH251" s="11">
        <f>_xlfn.RANK.EQ(CU251,CU249:CU252,0)</f>
        <v>2</v>
      </c>
      <c r="CI251" s="11">
        <v>1446.85</v>
      </c>
      <c r="CJ251" s="11">
        <v>1.8</v>
      </c>
      <c r="CK251" s="12">
        <v>1.35</v>
      </c>
      <c r="CL251" s="13">
        <f t="shared" si="532"/>
        <v>3515.8455</v>
      </c>
      <c r="CM251" s="11">
        <v>490</v>
      </c>
      <c r="CN251" s="11">
        <v>1.93</v>
      </c>
      <c r="CO251" s="31">
        <f t="shared" si="533"/>
        <v>4.11072289156627</v>
      </c>
      <c r="CP251" s="11">
        <v>0.93</v>
      </c>
      <c r="CQ251" s="11">
        <v>1.85</v>
      </c>
      <c r="CR251" s="8">
        <f t="shared" si="534"/>
        <v>2.7205</v>
      </c>
      <c r="CS251" s="9">
        <v>1.15</v>
      </c>
      <c r="CT251" s="17">
        <v>1.085</v>
      </c>
      <c r="CU251" s="18">
        <f t="shared" si="535"/>
        <v>49059.6327100975</v>
      </c>
      <c r="CV251" s="11">
        <f t="shared" si="536"/>
        <v>2</v>
      </c>
      <c r="DB251" s="11">
        <f>_xlfn.RANK.EQ(DO251,DO249:DO252,0)</f>
        <v>1</v>
      </c>
      <c r="DC251" s="11">
        <v>1446.85</v>
      </c>
      <c r="DD251" s="11">
        <v>1.8</v>
      </c>
      <c r="DE251" s="12">
        <v>1.35</v>
      </c>
      <c r="DF251" s="13">
        <f t="shared" si="537"/>
        <v>3515.8455</v>
      </c>
      <c r="DG251" s="11">
        <v>490</v>
      </c>
      <c r="DH251" s="11">
        <v>1.93</v>
      </c>
      <c r="DI251" s="31">
        <f t="shared" si="538"/>
        <v>4.11072289156627</v>
      </c>
      <c r="DJ251" s="11">
        <v>1</v>
      </c>
      <c r="DK251" s="11">
        <v>2.71</v>
      </c>
      <c r="DL251" s="8">
        <f t="shared" si="539"/>
        <v>3.71</v>
      </c>
      <c r="DM251" s="9">
        <v>1.15</v>
      </c>
      <c r="DN251" s="17">
        <v>1.085</v>
      </c>
      <c r="DO251" s="18">
        <f t="shared" si="540"/>
        <v>66903.5976307523</v>
      </c>
      <c r="DP251" s="11">
        <f t="shared" si="541"/>
        <v>1</v>
      </c>
      <c r="DV251" s="11">
        <f>_xlfn.RANK.EQ(EI251,EI249:EI252,0)</f>
        <v>1</v>
      </c>
      <c r="DW251" s="11">
        <v>1446.85</v>
      </c>
      <c r="DX251" s="11">
        <v>1.8</v>
      </c>
      <c r="DY251" s="12">
        <v>1.35</v>
      </c>
      <c r="DZ251" s="13">
        <f t="shared" si="542"/>
        <v>3515.8455</v>
      </c>
      <c r="EA251" s="11">
        <v>490</v>
      </c>
      <c r="EB251" s="11">
        <v>2.02</v>
      </c>
      <c r="EC251" s="31">
        <f t="shared" si="543"/>
        <v>4.20072289156627</v>
      </c>
      <c r="ED251" s="11">
        <v>1</v>
      </c>
      <c r="EE251" s="11">
        <v>3.51</v>
      </c>
      <c r="EF251" s="8">
        <f t="shared" si="544"/>
        <v>4.51</v>
      </c>
      <c r="EG251" s="9">
        <v>1.15</v>
      </c>
      <c r="EH251" s="17">
        <v>1.2</v>
      </c>
      <c r="EI251" s="18">
        <f t="shared" si="545"/>
        <v>91919.8789910399</v>
      </c>
      <c r="EJ251" s="11">
        <f t="shared" si="546"/>
        <v>1</v>
      </c>
    </row>
    <row r="252" s="1" customFormat="1" customHeight="1" spans="6:140">
      <c r="F252" s="11">
        <f>_xlfn.RANK.EQ(S252,S249:S252,0)</f>
        <v>4</v>
      </c>
      <c r="G252" s="11">
        <v>0</v>
      </c>
      <c r="H252" s="11">
        <v>1.8</v>
      </c>
      <c r="I252" s="12">
        <v>1.35</v>
      </c>
      <c r="J252" s="13">
        <f t="shared" si="512"/>
        <v>0</v>
      </c>
      <c r="K252" s="11">
        <v>0</v>
      </c>
      <c r="L252" s="11">
        <v>0.2</v>
      </c>
      <c r="M252" s="31">
        <f t="shared" si="513"/>
        <v>1.2</v>
      </c>
      <c r="N252" s="28">
        <v>0.7</v>
      </c>
      <c r="O252" s="28">
        <v>1.5</v>
      </c>
      <c r="P252" s="8">
        <f t="shared" si="514"/>
        <v>2.05</v>
      </c>
      <c r="Q252" s="9">
        <v>1.15</v>
      </c>
      <c r="R252" s="17">
        <v>1</v>
      </c>
      <c r="S252" s="18">
        <f t="shared" si="515"/>
        <v>0</v>
      </c>
      <c r="T252" s="28">
        <f t="shared" si="516"/>
        <v>12</v>
      </c>
      <c r="Z252" s="11">
        <f>_xlfn.RANK.EQ(AM252,AM249:AM252,0)</f>
        <v>4</v>
      </c>
      <c r="AA252" s="11">
        <v>0</v>
      </c>
      <c r="AB252" s="11">
        <v>1.8</v>
      </c>
      <c r="AC252" s="12">
        <v>1.35</v>
      </c>
      <c r="AD252" s="13">
        <f t="shared" si="517"/>
        <v>0</v>
      </c>
      <c r="AE252" s="11">
        <v>0</v>
      </c>
      <c r="AF252" s="11">
        <v>0.2</v>
      </c>
      <c r="AG252" s="31">
        <f t="shared" si="518"/>
        <v>1.2</v>
      </c>
      <c r="AH252" s="28">
        <v>0.7</v>
      </c>
      <c r="AI252" s="28">
        <v>1.5</v>
      </c>
      <c r="AJ252" s="8">
        <f t="shared" si="519"/>
        <v>2.05</v>
      </c>
      <c r="AK252" s="9">
        <v>1.15</v>
      </c>
      <c r="AL252" s="17">
        <v>1</v>
      </c>
      <c r="AM252" s="18">
        <f t="shared" si="520"/>
        <v>0</v>
      </c>
      <c r="AN252" s="28">
        <f t="shared" si="521"/>
        <v>12</v>
      </c>
      <c r="AT252" s="11">
        <f>_xlfn.RANK.EQ(BG252,BG249:BG252,0)</f>
        <v>4</v>
      </c>
      <c r="AU252" s="11">
        <v>0</v>
      </c>
      <c r="AV252" s="11">
        <v>1.8</v>
      </c>
      <c r="AW252" s="12">
        <v>1.35</v>
      </c>
      <c r="AX252" s="13">
        <f t="shared" si="522"/>
        <v>0</v>
      </c>
      <c r="AY252" s="11">
        <v>0</v>
      </c>
      <c r="AZ252" s="11">
        <v>0.2</v>
      </c>
      <c r="BA252" s="31">
        <f t="shared" si="523"/>
        <v>1.2</v>
      </c>
      <c r="BB252" s="28">
        <v>0.7</v>
      </c>
      <c r="BC252" s="28">
        <v>1.5</v>
      </c>
      <c r="BD252" s="8">
        <f t="shared" si="524"/>
        <v>2.05</v>
      </c>
      <c r="BE252" s="9">
        <v>1.15</v>
      </c>
      <c r="BF252" s="17">
        <v>1.015</v>
      </c>
      <c r="BG252" s="18">
        <f t="shared" si="525"/>
        <v>0</v>
      </c>
      <c r="BH252" s="28">
        <f t="shared" si="526"/>
        <v>12</v>
      </c>
      <c r="BN252" s="11">
        <f>_xlfn.RANK.EQ(CA252,CA249:CA252,0)</f>
        <v>4</v>
      </c>
      <c r="BO252" s="11">
        <v>0</v>
      </c>
      <c r="BP252" s="11">
        <v>1.8</v>
      </c>
      <c r="BQ252" s="12">
        <v>1.35</v>
      </c>
      <c r="BR252" s="13">
        <f t="shared" si="527"/>
        <v>0</v>
      </c>
      <c r="BS252" s="11">
        <v>0</v>
      </c>
      <c r="BT252" s="11">
        <v>0.2</v>
      </c>
      <c r="BU252" s="31">
        <f t="shared" si="528"/>
        <v>1.2</v>
      </c>
      <c r="BV252" s="28">
        <v>0.7</v>
      </c>
      <c r="BW252" s="28">
        <v>1.5</v>
      </c>
      <c r="BX252" s="8">
        <f t="shared" si="529"/>
        <v>2.05</v>
      </c>
      <c r="BY252" s="9">
        <v>1.15</v>
      </c>
      <c r="BZ252" s="17">
        <v>1.015</v>
      </c>
      <c r="CA252" s="18">
        <f t="shared" si="530"/>
        <v>0</v>
      </c>
      <c r="CB252" s="28">
        <f t="shared" si="531"/>
        <v>12</v>
      </c>
      <c r="CH252" s="11">
        <f>_xlfn.RANK.EQ(CU252,CU249:CU252,0)</f>
        <v>4</v>
      </c>
      <c r="CI252" s="11">
        <v>0</v>
      </c>
      <c r="CJ252" s="11">
        <v>1.8</v>
      </c>
      <c r="CK252" s="12">
        <v>1.35</v>
      </c>
      <c r="CL252" s="13">
        <f t="shared" si="532"/>
        <v>0</v>
      </c>
      <c r="CM252" s="11">
        <v>0</v>
      </c>
      <c r="CN252" s="11">
        <v>0.2</v>
      </c>
      <c r="CO252" s="31">
        <f t="shared" si="533"/>
        <v>1.2</v>
      </c>
      <c r="CP252" s="28">
        <v>0.7</v>
      </c>
      <c r="CQ252" s="28">
        <v>1.5</v>
      </c>
      <c r="CR252" s="8">
        <f t="shared" si="534"/>
        <v>2.05</v>
      </c>
      <c r="CS252" s="9">
        <v>1.15</v>
      </c>
      <c r="CT252" s="17">
        <v>1.085</v>
      </c>
      <c r="CU252" s="18">
        <f t="shared" si="535"/>
        <v>0</v>
      </c>
      <c r="CV252" s="28">
        <f t="shared" si="536"/>
        <v>12</v>
      </c>
      <c r="DB252" s="11">
        <f>_xlfn.RANK.EQ(DO252,DO249:DO252,0)</f>
        <v>4</v>
      </c>
      <c r="DC252" s="11">
        <v>0</v>
      </c>
      <c r="DD252" s="11">
        <v>1.8</v>
      </c>
      <c r="DE252" s="12">
        <v>1.35</v>
      </c>
      <c r="DF252" s="13">
        <f t="shared" si="537"/>
        <v>0</v>
      </c>
      <c r="DG252" s="11">
        <v>0</v>
      </c>
      <c r="DH252" s="11">
        <v>0.2</v>
      </c>
      <c r="DI252" s="31">
        <f t="shared" si="538"/>
        <v>1.2</v>
      </c>
      <c r="DJ252" s="28">
        <v>0.7</v>
      </c>
      <c r="DK252" s="28">
        <v>1.5</v>
      </c>
      <c r="DL252" s="8">
        <f t="shared" si="539"/>
        <v>2.05</v>
      </c>
      <c r="DM252" s="9">
        <v>1.15</v>
      </c>
      <c r="DN252" s="17">
        <v>1.085</v>
      </c>
      <c r="DO252" s="18">
        <f t="shared" si="540"/>
        <v>0</v>
      </c>
      <c r="DP252" s="28">
        <f t="shared" si="541"/>
        <v>12</v>
      </c>
      <c r="DV252" s="11">
        <f>_xlfn.RANK.EQ(EI252,EI249:EI252,0)</f>
        <v>4</v>
      </c>
      <c r="DW252" s="11">
        <v>0</v>
      </c>
      <c r="DX252" s="11">
        <v>1.8</v>
      </c>
      <c r="DY252" s="12">
        <v>1.35</v>
      </c>
      <c r="DZ252" s="13">
        <f t="shared" si="542"/>
        <v>0</v>
      </c>
      <c r="EA252" s="11">
        <v>0</v>
      </c>
      <c r="EB252" s="11">
        <v>0.2</v>
      </c>
      <c r="EC252" s="31">
        <f t="shared" si="543"/>
        <v>1.2</v>
      </c>
      <c r="ED252" s="28">
        <v>0.7</v>
      </c>
      <c r="EE252" s="28">
        <v>1.5</v>
      </c>
      <c r="EF252" s="8">
        <f t="shared" si="544"/>
        <v>2.05</v>
      </c>
      <c r="EG252" s="9">
        <v>1.15</v>
      </c>
      <c r="EH252" s="17">
        <v>1.2</v>
      </c>
      <c r="EI252" s="18">
        <f t="shared" si="545"/>
        <v>0</v>
      </c>
      <c r="EJ252" s="28">
        <f t="shared" si="546"/>
        <v>12</v>
      </c>
    </row>
    <row r="253" s="1" customFormat="1" customHeight="1" spans="6:140">
      <c r="F253" s="32" t="s">
        <v>42</v>
      </c>
      <c r="G253" s="33">
        <f>LARGE(S249:S252,1)/1</f>
        <v>60300.098774274</v>
      </c>
      <c r="H253" s="32" t="s">
        <v>43</v>
      </c>
      <c r="I253" s="33">
        <f>LARGE(S249:S252,2)/2</f>
        <v>21475.4340613102</v>
      </c>
      <c r="J253" s="32" t="s">
        <v>44</v>
      </c>
      <c r="K253" s="33">
        <f>LARGE(S249:S252,3)/12</f>
        <v>3502.52237470711</v>
      </c>
      <c r="L253" s="32" t="s">
        <v>45</v>
      </c>
      <c r="M253" s="34">
        <f>LARGE(S249:S252,4)/12</f>
        <v>0</v>
      </c>
      <c r="N253" s="35" t="s">
        <v>46</v>
      </c>
      <c r="O253" s="36">
        <f>G253+I253+K253+M253</f>
        <v>85278.0552102913</v>
      </c>
      <c r="P253" s="35" t="s">
        <v>47</v>
      </c>
      <c r="Q253" s="35">
        <v>6.7</v>
      </c>
      <c r="R253" s="35"/>
      <c r="S253" s="35" t="s">
        <v>48</v>
      </c>
      <c r="T253" s="36">
        <f>O253*Q253</f>
        <v>571362.969908952</v>
      </c>
      <c r="Z253" s="32" t="s">
        <v>42</v>
      </c>
      <c r="AA253" s="33">
        <f>LARGE(AM249:AM252,1)/1</f>
        <v>60482.0429168046</v>
      </c>
      <c r="AB253" s="32" t="s">
        <v>43</v>
      </c>
      <c r="AC253" s="33">
        <f>LARGE(AM249:AM252,2)/2</f>
        <v>30150.049387137</v>
      </c>
      <c r="AD253" s="32" t="s">
        <v>44</v>
      </c>
      <c r="AE253" s="33">
        <f>LARGE(AM249:AM252,3)/12</f>
        <v>3502.52237470711</v>
      </c>
      <c r="AF253" s="32" t="s">
        <v>45</v>
      </c>
      <c r="AG253" s="34">
        <f>LARGE(AM249:AM252,4)/12</f>
        <v>0</v>
      </c>
      <c r="AH253" s="35" t="s">
        <v>46</v>
      </c>
      <c r="AI253" s="36">
        <f>AA253+AC253+AE253+AG253</f>
        <v>94134.6146786487</v>
      </c>
      <c r="AJ253" s="35" t="s">
        <v>47</v>
      </c>
      <c r="AK253" s="35">
        <v>6.7</v>
      </c>
      <c r="AL253" s="35"/>
      <c r="AM253" s="35" t="s">
        <v>48</v>
      </c>
      <c r="AN253" s="36">
        <f>AI253*AK253</f>
        <v>630701.918346946</v>
      </c>
      <c r="AT253" s="32" t="s">
        <v>42</v>
      </c>
      <c r="AU253" s="33">
        <f>LARGE(BG249:BG252,1)/1</f>
        <v>61204.6002558881</v>
      </c>
      <c r="AV253" s="32" t="s">
        <v>43</v>
      </c>
      <c r="AW253" s="33">
        <f>LARGE(BG249:BG252,2)/2</f>
        <v>22947.2475579488</v>
      </c>
      <c r="AX253" s="32" t="s">
        <v>44</v>
      </c>
      <c r="AY253" s="33">
        <f>LARGE(BG249:BG252,3)/12</f>
        <v>3555.06021032772</v>
      </c>
      <c r="AZ253" s="32" t="s">
        <v>45</v>
      </c>
      <c r="BA253" s="34">
        <f>LARGE(BG249:BG252,4)/12</f>
        <v>0</v>
      </c>
      <c r="BB253" s="35" t="s">
        <v>46</v>
      </c>
      <c r="BC253" s="36">
        <f>AU253+AW253+AY253+BA253</f>
        <v>87706.9080241646</v>
      </c>
      <c r="BD253" s="35" t="s">
        <v>47</v>
      </c>
      <c r="BE253" s="35">
        <v>6.7</v>
      </c>
      <c r="BF253" s="35"/>
      <c r="BG253" s="35" t="s">
        <v>48</v>
      </c>
      <c r="BH253" s="36">
        <f>BC253*BE253</f>
        <v>587636.283761903</v>
      </c>
      <c r="BN253" s="32" t="s">
        <v>42</v>
      </c>
      <c r="BO253" s="33">
        <f>LARGE(CA249:CA252,1)/1</f>
        <v>62587.2364932844</v>
      </c>
      <c r="BP253" s="32" t="s">
        <v>43</v>
      </c>
      <c r="BQ253" s="33">
        <f>LARGE(CA249:CA252,2)/2</f>
        <v>30602.300127944</v>
      </c>
      <c r="BR253" s="32" t="s">
        <v>44</v>
      </c>
      <c r="BS253" s="33">
        <f>LARGE(CA249:CA252,3)/12</f>
        <v>3555.06021032772</v>
      </c>
      <c r="BT253" s="32" t="s">
        <v>45</v>
      </c>
      <c r="BU253" s="34">
        <f>LARGE(CA249:CA252,4)/12</f>
        <v>0</v>
      </c>
      <c r="BV253" s="35" t="s">
        <v>46</v>
      </c>
      <c r="BW253" s="36">
        <f>BO253+BQ253+BS253+BU253</f>
        <v>96744.5968315562</v>
      </c>
      <c r="BX253" s="35" t="s">
        <v>47</v>
      </c>
      <c r="BY253" s="35">
        <v>6.7</v>
      </c>
      <c r="BZ253" s="35"/>
      <c r="CA253" s="35" t="s">
        <v>48</v>
      </c>
      <c r="CB253" s="36">
        <f>BW253*BY253</f>
        <v>648188.798771426</v>
      </c>
      <c r="CH253" s="32" t="s">
        <v>42</v>
      </c>
      <c r="CI253" s="33">
        <f>LARGE(CU249:CU252,1)/1</f>
        <v>65425.6071700872</v>
      </c>
      <c r="CJ253" s="32" t="s">
        <v>43</v>
      </c>
      <c r="CK253" s="33">
        <f>LARGE(CU249:CU252,2)/2</f>
        <v>24529.8163550487</v>
      </c>
      <c r="CL253" s="32" t="s">
        <v>44</v>
      </c>
      <c r="CM253" s="33">
        <f>LARGE(CU249:CU252,3)/12</f>
        <v>3800.23677655722</v>
      </c>
      <c r="CN253" s="32" t="s">
        <v>45</v>
      </c>
      <c r="CO253" s="34">
        <f>LARGE(CU249:CU252,4)/12</f>
        <v>0</v>
      </c>
      <c r="CP253" s="35" t="s">
        <v>46</v>
      </c>
      <c r="CQ253" s="36">
        <f>CI253+CK253+CM253+CO253</f>
        <v>93755.6603016932</v>
      </c>
      <c r="CR253" s="35" t="s">
        <v>47</v>
      </c>
      <c r="CS253" s="35">
        <v>6.7</v>
      </c>
      <c r="CT253" s="35"/>
      <c r="CU253" s="35" t="s">
        <v>48</v>
      </c>
      <c r="CV253" s="36">
        <f>CQ253*CS253</f>
        <v>628162.924021344</v>
      </c>
      <c r="DB253" s="32" t="s">
        <v>42</v>
      </c>
      <c r="DC253" s="33">
        <f>LARGE(DO249:DO252,1)/1</f>
        <v>66903.5976307523</v>
      </c>
      <c r="DD253" s="32" t="s">
        <v>43</v>
      </c>
      <c r="DE253" s="33">
        <f>LARGE(DO249:DO252,2)/2</f>
        <v>32712.8035850436</v>
      </c>
      <c r="DF253" s="32" t="s">
        <v>44</v>
      </c>
      <c r="DG253" s="33">
        <f>LARGE(DO249:DO252,3)/12</f>
        <v>3800.23677655722</v>
      </c>
      <c r="DH253" s="32" t="s">
        <v>45</v>
      </c>
      <c r="DI253" s="34">
        <f>LARGE(DO249:DO252,4)/12</f>
        <v>0</v>
      </c>
      <c r="DJ253" s="35" t="s">
        <v>46</v>
      </c>
      <c r="DK253" s="36">
        <f>DC253+DE253+DG253+DI253</f>
        <v>103416.637992353</v>
      </c>
      <c r="DL253" s="35" t="s">
        <v>47</v>
      </c>
      <c r="DM253" s="35">
        <v>6.7</v>
      </c>
      <c r="DN253" s="35"/>
      <c r="DO253" s="35" t="s">
        <v>48</v>
      </c>
      <c r="DP253" s="36">
        <f>DK253*DM253</f>
        <v>692891.474548766</v>
      </c>
      <c r="DV253" s="32" t="s">
        <v>42</v>
      </c>
      <c r="DW253" s="33">
        <f>LARGE(EI249:EI252,1)/1</f>
        <v>91919.8789910399</v>
      </c>
      <c r="DX253" s="32" t="s">
        <v>43</v>
      </c>
      <c r="DY253" s="33">
        <f>LARGE(EI249:EI252,2)/2</f>
        <v>45656.0230443466</v>
      </c>
      <c r="DZ253" s="32" t="s">
        <v>44</v>
      </c>
      <c r="EA253" s="33">
        <f>LARGE(EI249:EI252,3)/12</f>
        <v>5412.64962332346</v>
      </c>
      <c r="EB253" s="32" t="s">
        <v>45</v>
      </c>
      <c r="EC253" s="34">
        <f>LARGE(EI249:EI252,4)/12</f>
        <v>0</v>
      </c>
      <c r="ED253" s="35" t="s">
        <v>46</v>
      </c>
      <c r="EE253" s="36">
        <f>DW253+DY253+EA253+EC253</f>
        <v>142988.55165871</v>
      </c>
      <c r="EF253" s="35" t="s">
        <v>47</v>
      </c>
      <c r="EG253" s="35">
        <v>6.7</v>
      </c>
      <c r="EH253" s="35"/>
      <c r="EI253" s="35" t="s">
        <v>48</v>
      </c>
      <c r="EJ253" s="36">
        <f>EE253*EG253</f>
        <v>958023.296113357</v>
      </c>
    </row>
    <row r="254" s="1" customFormat="1" customHeight="1" spans="6:140">
      <c r="F254" s="32"/>
      <c r="G254" s="33"/>
      <c r="H254" s="32"/>
      <c r="I254" s="33"/>
      <c r="J254" s="32"/>
      <c r="K254" s="33"/>
      <c r="L254" s="32"/>
      <c r="M254" s="34"/>
      <c r="N254" s="35"/>
      <c r="O254" s="36"/>
      <c r="P254" s="35"/>
      <c r="Q254" s="35"/>
      <c r="R254" s="35"/>
      <c r="S254" s="35"/>
      <c r="T254" s="36"/>
      <c r="U254" s="1"/>
      <c r="V254" s="1"/>
      <c r="W254" s="1"/>
      <c r="X254" s="1"/>
      <c r="Y254" s="1"/>
      <c r="Z254" s="32"/>
      <c r="AA254" s="33"/>
      <c r="AB254" s="32"/>
      <c r="AC254" s="33"/>
      <c r="AD254" s="32"/>
      <c r="AE254" s="33"/>
      <c r="AF254" s="32"/>
      <c r="AG254" s="34"/>
      <c r="AH254" s="35"/>
      <c r="AI254" s="36"/>
      <c r="AJ254" s="35"/>
      <c r="AK254" s="35"/>
      <c r="AL254" s="35"/>
      <c r="AM254" s="35"/>
      <c r="AN254" s="36"/>
      <c r="AO254" s="1"/>
      <c r="AP254" s="1"/>
      <c r="AQ254" s="1"/>
      <c r="AR254" s="1"/>
      <c r="AS254" s="1"/>
      <c r="AT254" s="32"/>
      <c r="AU254" s="33"/>
      <c r="AV254" s="32"/>
      <c r="AW254" s="33"/>
      <c r="AX254" s="32"/>
      <c r="AY254" s="33"/>
      <c r="AZ254" s="32"/>
      <c r="BA254" s="34"/>
      <c r="BB254" s="35"/>
      <c r="BC254" s="36"/>
      <c r="BD254" s="35"/>
      <c r="BE254" s="35"/>
      <c r="BF254" s="35"/>
      <c r="BG254" s="35"/>
      <c r="BH254" s="36"/>
      <c r="BI254" s="1"/>
      <c r="BJ254" s="1"/>
      <c r="BK254" s="1"/>
      <c r="BL254" s="1"/>
      <c r="BM254" s="1"/>
      <c r="BN254" s="32"/>
      <c r="BO254" s="33"/>
      <c r="BP254" s="32"/>
      <c r="BQ254" s="33"/>
      <c r="BR254" s="32"/>
      <c r="BS254" s="33"/>
      <c r="BT254" s="32"/>
      <c r="BU254" s="34"/>
      <c r="BV254" s="35"/>
      <c r="BW254" s="36"/>
      <c r="BX254" s="35"/>
      <c r="BY254" s="35"/>
      <c r="BZ254" s="35"/>
      <c r="CA254" s="35"/>
      <c r="CB254" s="36"/>
      <c r="CC254" s="1"/>
      <c r="CD254" s="1"/>
      <c r="CE254" s="1"/>
      <c r="CF254" s="1"/>
      <c r="CG254" s="1"/>
      <c r="CH254" s="32"/>
      <c r="CI254" s="33"/>
      <c r="CJ254" s="32"/>
      <c r="CK254" s="33"/>
      <c r="CL254" s="32"/>
      <c r="CM254" s="33"/>
      <c r="CN254" s="32"/>
      <c r="CO254" s="34"/>
      <c r="CP254" s="35"/>
      <c r="CQ254" s="36"/>
      <c r="CR254" s="35"/>
      <c r="CS254" s="35"/>
      <c r="CT254" s="35"/>
      <c r="CU254" s="35"/>
      <c r="CV254" s="36"/>
      <c r="CW254" s="1"/>
      <c r="CX254" s="1"/>
      <c r="CY254" s="1"/>
      <c r="CZ254" s="1"/>
      <c r="DA254" s="1"/>
      <c r="DB254" s="32"/>
      <c r="DC254" s="33"/>
      <c r="DD254" s="32"/>
      <c r="DE254" s="33"/>
      <c r="DF254" s="32"/>
      <c r="DG254" s="33"/>
      <c r="DH254" s="32"/>
      <c r="DI254" s="34"/>
      <c r="DJ254" s="35"/>
      <c r="DK254" s="36"/>
      <c r="DL254" s="35"/>
      <c r="DM254" s="35"/>
      <c r="DN254" s="35"/>
      <c r="DO254" s="35"/>
      <c r="DP254" s="36"/>
      <c r="DQ254" s="1"/>
      <c r="DR254" s="1"/>
      <c r="DS254" s="1"/>
      <c r="DT254" s="1"/>
      <c r="DU254" s="1"/>
      <c r="DV254" s="32"/>
      <c r="DW254" s="33"/>
      <c r="DX254" s="32"/>
      <c r="DY254" s="33"/>
      <c r="DZ254" s="32"/>
      <c r="EA254" s="33"/>
      <c r="EB254" s="32"/>
      <c r="EC254" s="34"/>
      <c r="ED254" s="35"/>
      <c r="EE254" s="36"/>
      <c r="EF254" s="35"/>
      <c r="EG254" s="35"/>
      <c r="EH254" s="35"/>
      <c r="EI254" s="35"/>
      <c r="EJ254" s="36"/>
    </row>
    <row r="255" s="1" customFormat="1" customHeight="1" spans="6:140">
      <c r="F255" s="3" t="s">
        <v>50</v>
      </c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1"/>
      <c r="U255" s="1"/>
      <c r="V255" s="1"/>
      <c r="W255" s="1"/>
      <c r="X255" s="1"/>
      <c r="Y255" s="1"/>
      <c r="Z255" s="3" t="s">
        <v>50</v>
      </c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1"/>
      <c r="AO255" s="1"/>
      <c r="AP255" s="1"/>
      <c r="AQ255" s="1"/>
      <c r="AR255" s="1"/>
      <c r="AS255" s="1"/>
      <c r="AT255" s="3" t="s">
        <v>50</v>
      </c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1"/>
      <c r="BI255" s="1"/>
      <c r="BJ255" s="1"/>
      <c r="BK255" s="1"/>
      <c r="BL255" s="1"/>
      <c r="BM255" s="1"/>
      <c r="BN255" s="3" t="s">
        <v>50</v>
      </c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1"/>
      <c r="CC255" s="1"/>
      <c r="CD255" s="1"/>
      <c r="CE255" s="1"/>
      <c r="CF255" s="1"/>
      <c r="CG255" s="1"/>
      <c r="CH255" s="3" t="s">
        <v>50</v>
      </c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1"/>
      <c r="CW255" s="1"/>
      <c r="CX255" s="1"/>
      <c r="CY255" s="1"/>
      <c r="CZ255" s="1"/>
      <c r="DA255" s="1"/>
      <c r="DB255" s="3" t="s">
        <v>50</v>
      </c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1"/>
      <c r="DQ255" s="1"/>
      <c r="DR255" s="1"/>
      <c r="DS255" s="1"/>
      <c r="DT255" s="1"/>
      <c r="DU255" s="1"/>
      <c r="DV255" s="3" t="s">
        <v>50</v>
      </c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</row>
    <row r="256" s="1" customFormat="1" customHeight="1" spans="6:140">
      <c r="F256" s="4" t="s">
        <v>8</v>
      </c>
      <c r="G256" s="5"/>
      <c r="H256" s="5"/>
      <c r="I256" s="6"/>
      <c r="J256" s="7" t="s">
        <v>9</v>
      </c>
      <c r="K256" s="7"/>
      <c r="L256" s="7"/>
      <c r="M256" s="7"/>
      <c r="N256" s="8" t="s">
        <v>10</v>
      </c>
      <c r="O256" s="8"/>
      <c r="P256" s="8"/>
      <c r="Q256" s="9" t="s">
        <v>11</v>
      </c>
      <c r="R256" s="10" t="s">
        <v>12</v>
      </c>
      <c r="S256" s="10" t="s">
        <v>13</v>
      </c>
      <c r="Z256" s="4" t="s">
        <v>8</v>
      </c>
      <c r="AA256" s="5"/>
      <c r="AB256" s="5"/>
      <c r="AC256" s="6"/>
      <c r="AD256" s="7" t="s">
        <v>9</v>
      </c>
      <c r="AE256" s="7"/>
      <c r="AF256" s="7"/>
      <c r="AG256" s="7"/>
      <c r="AH256" s="8" t="s">
        <v>10</v>
      </c>
      <c r="AI256" s="8"/>
      <c r="AJ256" s="8"/>
      <c r="AK256" s="9" t="s">
        <v>11</v>
      </c>
      <c r="AL256" s="10" t="s">
        <v>12</v>
      </c>
      <c r="AM256" s="10" t="s">
        <v>13</v>
      </c>
      <c r="AT256" s="4" t="s">
        <v>8</v>
      </c>
      <c r="AU256" s="5"/>
      <c r="AV256" s="5"/>
      <c r="AW256" s="6"/>
      <c r="AX256" s="7" t="s">
        <v>9</v>
      </c>
      <c r="AY256" s="7"/>
      <c r="AZ256" s="7"/>
      <c r="BA256" s="7"/>
      <c r="BB256" s="8" t="s">
        <v>10</v>
      </c>
      <c r="BC256" s="8"/>
      <c r="BD256" s="8"/>
      <c r="BE256" s="9" t="s">
        <v>11</v>
      </c>
      <c r="BF256" s="10" t="s">
        <v>12</v>
      </c>
      <c r="BG256" s="10" t="s">
        <v>13</v>
      </c>
      <c r="BN256" s="4" t="s">
        <v>8</v>
      </c>
      <c r="BO256" s="5"/>
      <c r="BP256" s="5"/>
      <c r="BQ256" s="6"/>
      <c r="BR256" s="7" t="s">
        <v>9</v>
      </c>
      <c r="BS256" s="7"/>
      <c r="BT256" s="7"/>
      <c r="BU256" s="7"/>
      <c r="BV256" s="8" t="s">
        <v>10</v>
      </c>
      <c r="BW256" s="8"/>
      <c r="BX256" s="8"/>
      <c r="BY256" s="9" t="s">
        <v>11</v>
      </c>
      <c r="BZ256" s="10" t="s">
        <v>12</v>
      </c>
      <c r="CA256" s="10" t="s">
        <v>13</v>
      </c>
      <c r="CH256" s="4" t="s">
        <v>8</v>
      </c>
      <c r="CI256" s="5"/>
      <c r="CJ256" s="5"/>
      <c r="CK256" s="6"/>
      <c r="CL256" s="7" t="s">
        <v>9</v>
      </c>
      <c r="CM256" s="7"/>
      <c r="CN256" s="7"/>
      <c r="CO256" s="7"/>
      <c r="CP256" s="8" t="s">
        <v>10</v>
      </c>
      <c r="CQ256" s="8"/>
      <c r="CR256" s="8"/>
      <c r="CS256" s="9" t="s">
        <v>11</v>
      </c>
      <c r="CT256" s="10" t="s">
        <v>12</v>
      </c>
      <c r="CU256" s="10" t="s">
        <v>13</v>
      </c>
      <c r="DB256" s="4" t="s">
        <v>8</v>
      </c>
      <c r="DC256" s="5"/>
      <c r="DD256" s="5"/>
      <c r="DE256" s="6"/>
      <c r="DF256" s="7" t="s">
        <v>9</v>
      </c>
      <c r="DG256" s="7"/>
      <c r="DH256" s="7"/>
      <c r="DI256" s="7"/>
      <c r="DJ256" s="8" t="s">
        <v>10</v>
      </c>
      <c r="DK256" s="8"/>
      <c r="DL256" s="8"/>
      <c r="DM256" s="9" t="s">
        <v>11</v>
      </c>
      <c r="DN256" s="10" t="s">
        <v>12</v>
      </c>
      <c r="DO256" s="10" t="s">
        <v>13</v>
      </c>
      <c r="DV256" s="4" t="s">
        <v>8</v>
      </c>
      <c r="DW256" s="5"/>
      <c r="DX256" s="5"/>
      <c r="DY256" s="6"/>
      <c r="DZ256" s="7" t="s">
        <v>9</v>
      </c>
      <c r="EA256" s="7"/>
      <c r="EB256" s="7"/>
      <c r="EC256" s="7"/>
      <c r="ED256" s="8" t="s">
        <v>10</v>
      </c>
      <c r="EE256" s="8"/>
      <c r="EF256" s="8"/>
      <c r="EG256" s="9" t="s">
        <v>11</v>
      </c>
      <c r="EH256" s="10" t="s">
        <v>12</v>
      </c>
      <c r="EI256" s="10" t="s">
        <v>13</v>
      </c>
    </row>
    <row r="257" s="1" customFormat="1" customHeight="1" spans="6:139">
      <c r="F257" s="11" t="s">
        <v>19</v>
      </c>
      <c r="G257" s="11" t="s">
        <v>20</v>
      </c>
      <c r="H257" s="12" t="s">
        <v>21</v>
      </c>
      <c r="I257" s="13" t="s">
        <v>8</v>
      </c>
      <c r="J257" s="11" t="s">
        <v>22</v>
      </c>
      <c r="K257" s="11" t="s">
        <v>23</v>
      </c>
      <c r="L257" s="11" t="s">
        <v>24</v>
      </c>
      <c r="M257" s="7" t="s">
        <v>25</v>
      </c>
      <c r="N257" s="11" t="s">
        <v>26</v>
      </c>
      <c r="O257" s="11" t="s">
        <v>27</v>
      </c>
      <c r="P257" s="8" t="s">
        <v>28</v>
      </c>
      <c r="Q257" s="9" t="s">
        <v>29</v>
      </c>
      <c r="R257" s="14"/>
      <c r="S257" s="14"/>
      <c r="T257" s="1"/>
      <c r="U257" s="1"/>
      <c r="V257" s="1"/>
      <c r="W257" s="1"/>
      <c r="X257" s="1"/>
      <c r="Y257" s="1"/>
      <c r="Z257" s="11" t="s">
        <v>19</v>
      </c>
      <c r="AA257" s="11" t="s">
        <v>20</v>
      </c>
      <c r="AB257" s="12" t="s">
        <v>21</v>
      </c>
      <c r="AC257" s="13" t="s">
        <v>8</v>
      </c>
      <c r="AD257" s="11" t="s">
        <v>22</v>
      </c>
      <c r="AE257" s="11" t="s">
        <v>23</v>
      </c>
      <c r="AF257" s="11" t="s">
        <v>24</v>
      </c>
      <c r="AG257" s="7" t="s">
        <v>25</v>
      </c>
      <c r="AH257" s="11" t="s">
        <v>26</v>
      </c>
      <c r="AI257" s="11" t="s">
        <v>27</v>
      </c>
      <c r="AJ257" s="8" t="s">
        <v>28</v>
      </c>
      <c r="AK257" s="9" t="s">
        <v>29</v>
      </c>
      <c r="AL257" s="14"/>
      <c r="AM257" s="14"/>
      <c r="AN257" s="1"/>
      <c r="AO257" s="1"/>
      <c r="AP257" s="1"/>
      <c r="AQ257" s="1"/>
      <c r="AR257" s="1"/>
      <c r="AS257" s="1"/>
      <c r="AT257" s="11" t="s">
        <v>19</v>
      </c>
      <c r="AU257" s="11" t="s">
        <v>20</v>
      </c>
      <c r="AV257" s="12" t="s">
        <v>21</v>
      </c>
      <c r="AW257" s="13" t="s">
        <v>8</v>
      </c>
      <c r="AX257" s="11" t="s">
        <v>22</v>
      </c>
      <c r="AY257" s="11" t="s">
        <v>23</v>
      </c>
      <c r="AZ257" s="11" t="s">
        <v>24</v>
      </c>
      <c r="BA257" s="7" t="s">
        <v>25</v>
      </c>
      <c r="BB257" s="11" t="s">
        <v>26</v>
      </c>
      <c r="BC257" s="11" t="s">
        <v>27</v>
      </c>
      <c r="BD257" s="8" t="s">
        <v>28</v>
      </c>
      <c r="BE257" s="9" t="s">
        <v>29</v>
      </c>
      <c r="BF257" s="14"/>
      <c r="BG257" s="14"/>
      <c r="BH257" s="1"/>
      <c r="BI257" s="1"/>
      <c r="BJ257" s="1"/>
      <c r="BK257" s="1"/>
      <c r="BL257" s="1"/>
      <c r="BM257" s="1"/>
      <c r="BN257" s="11" t="s">
        <v>19</v>
      </c>
      <c r="BO257" s="11" t="s">
        <v>20</v>
      </c>
      <c r="BP257" s="12" t="s">
        <v>21</v>
      </c>
      <c r="BQ257" s="13" t="s">
        <v>8</v>
      </c>
      <c r="BR257" s="11" t="s">
        <v>22</v>
      </c>
      <c r="BS257" s="11" t="s">
        <v>23</v>
      </c>
      <c r="BT257" s="11" t="s">
        <v>24</v>
      </c>
      <c r="BU257" s="7" t="s">
        <v>25</v>
      </c>
      <c r="BV257" s="11" t="s">
        <v>26</v>
      </c>
      <c r="BW257" s="11" t="s">
        <v>27</v>
      </c>
      <c r="BX257" s="8" t="s">
        <v>28</v>
      </c>
      <c r="BY257" s="9" t="s">
        <v>29</v>
      </c>
      <c r="BZ257" s="14"/>
      <c r="CA257" s="14"/>
      <c r="CB257" s="1"/>
      <c r="CC257" s="1"/>
      <c r="CD257" s="1"/>
      <c r="CE257" s="1"/>
      <c r="CF257" s="1"/>
      <c r="CG257" s="1"/>
      <c r="CH257" s="11" t="s">
        <v>19</v>
      </c>
      <c r="CI257" s="11" t="s">
        <v>20</v>
      </c>
      <c r="CJ257" s="12" t="s">
        <v>21</v>
      </c>
      <c r="CK257" s="13" t="s">
        <v>8</v>
      </c>
      <c r="CL257" s="11" t="s">
        <v>22</v>
      </c>
      <c r="CM257" s="11" t="s">
        <v>23</v>
      </c>
      <c r="CN257" s="11" t="s">
        <v>24</v>
      </c>
      <c r="CO257" s="7" t="s">
        <v>25</v>
      </c>
      <c r="CP257" s="11" t="s">
        <v>26</v>
      </c>
      <c r="CQ257" s="11" t="s">
        <v>27</v>
      </c>
      <c r="CR257" s="8" t="s">
        <v>28</v>
      </c>
      <c r="CS257" s="9" t="s">
        <v>29</v>
      </c>
      <c r="CT257" s="14"/>
      <c r="CU257" s="14"/>
      <c r="CV257" s="1"/>
      <c r="CW257" s="1"/>
      <c r="CX257" s="1"/>
      <c r="CY257" s="1"/>
      <c r="CZ257" s="1"/>
      <c r="DA257" s="1"/>
      <c r="DB257" s="11" t="s">
        <v>19</v>
      </c>
      <c r="DC257" s="11" t="s">
        <v>20</v>
      </c>
      <c r="DD257" s="12" t="s">
        <v>21</v>
      </c>
      <c r="DE257" s="13" t="s">
        <v>8</v>
      </c>
      <c r="DF257" s="11" t="s">
        <v>22</v>
      </c>
      <c r="DG257" s="11" t="s">
        <v>23</v>
      </c>
      <c r="DH257" s="11" t="s">
        <v>24</v>
      </c>
      <c r="DI257" s="7" t="s">
        <v>25</v>
      </c>
      <c r="DJ257" s="11" t="s">
        <v>26</v>
      </c>
      <c r="DK257" s="11" t="s">
        <v>27</v>
      </c>
      <c r="DL257" s="8" t="s">
        <v>28</v>
      </c>
      <c r="DM257" s="9" t="s">
        <v>29</v>
      </c>
      <c r="DN257" s="14"/>
      <c r="DO257" s="14"/>
      <c r="DP257" s="1"/>
      <c r="DQ257" s="1"/>
      <c r="DR257" s="1"/>
      <c r="DS257" s="1"/>
      <c r="DT257" s="1"/>
      <c r="DU257" s="1"/>
      <c r="DV257" s="11" t="s">
        <v>19</v>
      </c>
      <c r="DW257" s="11" t="s">
        <v>20</v>
      </c>
      <c r="DX257" s="12" t="s">
        <v>21</v>
      </c>
      <c r="DY257" s="13" t="s">
        <v>8</v>
      </c>
      <c r="DZ257" s="11" t="s">
        <v>22</v>
      </c>
      <c r="EA257" s="11" t="s">
        <v>23</v>
      </c>
      <c r="EB257" s="11" t="s">
        <v>24</v>
      </c>
      <c r="EC257" s="7" t="s">
        <v>25</v>
      </c>
      <c r="ED257" s="11" t="s">
        <v>26</v>
      </c>
      <c r="EE257" s="11" t="s">
        <v>27</v>
      </c>
      <c r="EF257" s="8" t="s">
        <v>28</v>
      </c>
      <c r="EG257" s="9" t="s">
        <v>29</v>
      </c>
      <c r="EH257" s="14"/>
      <c r="EI257" s="14"/>
    </row>
    <row r="258" s="1" customFormat="1" customHeight="1" spans="6:139">
      <c r="F258" s="11">
        <v>2171</v>
      </c>
      <c r="G258" s="11">
        <v>0.65</v>
      </c>
      <c r="H258" s="12">
        <v>1.35</v>
      </c>
      <c r="I258" s="13">
        <f t="shared" ref="I258:I266" si="547">F258*G258*H258</f>
        <v>1905.0525</v>
      </c>
      <c r="J258" s="11">
        <v>3</v>
      </c>
      <c r="K258" s="11">
        <v>440</v>
      </c>
      <c r="L258" s="11">
        <v>1.33</v>
      </c>
      <c r="M258" s="16">
        <f t="shared" ref="M258:M266" si="548">1+6*K258/(K258+2000)+L258</f>
        <v>3.41196721311475</v>
      </c>
      <c r="N258" s="11">
        <v>0.97</v>
      </c>
      <c r="O258" s="11">
        <v>2.11</v>
      </c>
      <c r="P258" s="8">
        <f t="shared" ref="P258:P266" si="549">1+N258*O258</f>
        <v>3.0467</v>
      </c>
      <c r="Q258" s="9">
        <v>1.15</v>
      </c>
      <c r="R258" s="17">
        <v>1</v>
      </c>
      <c r="S258" s="18">
        <f t="shared" ref="S258:S266" si="550">I258*J258*Q258*P258*M258*R258</f>
        <v>68322.002267933</v>
      </c>
      <c r="Z258" s="11">
        <v>2171</v>
      </c>
      <c r="AA258" s="11">
        <v>0.65</v>
      </c>
      <c r="AB258" s="12">
        <v>1.35</v>
      </c>
      <c r="AC258" s="13">
        <f t="shared" ref="AC258:AC266" si="551">Z258*AA258*AB258</f>
        <v>1905.0525</v>
      </c>
      <c r="AD258" s="11">
        <v>3</v>
      </c>
      <c r="AE258" s="11">
        <v>440</v>
      </c>
      <c r="AF258" s="11">
        <v>1.33</v>
      </c>
      <c r="AG258" s="16">
        <f t="shared" ref="AG258:AG266" si="552">1+6*AE258/(AE258+2000)+AF258</f>
        <v>3.41196721311475</v>
      </c>
      <c r="AH258" s="11">
        <v>0.97</v>
      </c>
      <c r="AI258" s="11">
        <v>2.11</v>
      </c>
      <c r="AJ258" s="8">
        <f t="shared" ref="AJ258:AJ266" si="553">1+AH258*AI258</f>
        <v>3.0467</v>
      </c>
      <c r="AK258" s="9">
        <v>1.15</v>
      </c>
      <c r="AL258" s="17">
        <v>1</v>
      </c>
      <c r="AM258" s="18">
        <f t="shared" ref="AM258:AM266" si="554">AC258*AD258*AK258*AJ258*AG258*AL258</f>
        <v>68322.002267933</v>
      </c>
      <c r="AT258" s="11">
        <v>2171</v>
      </c>
      <c r="AU258" s="11">
        <v>0.65</v>
      </c>
      <c r="AV258" s="12">
        <v>1.35</v>
      </c>
      <c r="AW258" s="13">
        <f t="shared" ref="AW258:AW266" si="555">AT258*AU258*AV258</f>
        <v>1905.0525</v>
      </c>
      <c r="AX258" s="11">
        <v>3</v>
      </c>
      <c r="AY258" s="11">
        <v>440</v>
      </c>
      <c r="AZ258" s="11">
        <v>1.33</v>
      </c>
      <c r="BA258" s="16">
        <f t="shared" ref="BA258:BA266" si="556">1+6*AY258/(AY258+2000)+AZ258</f>
        <v>3.41196721311475</v>
      </c>
      <c r="BB258" s="11">
        <v>0.97</v>
      </c>
      <c r="BC258" s="11">
        <v>2.11</v>
      </c>
      <c r="BD258" s="8">
        <f t="shared" ref="BD258:BD266" si="557">1+BB258*BC258</f>
        <v>3.0467</v>
      </c>
      <c r="BE258" s="9">
        <v>1.15</v>
      </c>
      <c r="BF258" s="17">
        <v>1.015</v>
      </c>
      <c r="BG258" s="18">
        <f t="shared" ref="BG258:BG266" si="558">AW258*AX258*BE258*BD258*BA258*BF258</f>
        <v>69346.8323019519</v>
      </c>
      <c r="BN258" s="11">
        <v>2171</v>
      </c>
      <c r="BO258" s="11">
        <v>0.65</v>
      </c>
      <c r="BP258" s="12">
        <v>1.35</v>
      </c>
      <c r="BQ258" s="13">
        <f t="shared" ref="BQ258:BQ266" si="559">BN258*BO258*BP258</f>
        <v>1905.0525</v>
      </c>
      <c r="BR258" s="11">
        <v>3</v>
      </c>
      <c r="BS258" s="11">
        <v>440</v>
      </c>
      <c r="BT258" s="11">
        <v>1.33</v>
      </c>
      <c r="BU258" s="16">
        <f t="shared" ref="BU258:BU266" si="560">1+6*BS258/(BS258+2000)+BT258</f>
        <v>3.41196721311475</v>
      </c>
      <c r="BV258" s="11">
        <v>0.97</v>
      </c>
      <c r="BW258" s="11">
        <v>2.11</v>
      </c>
      <c r="BX258" s="8">
        <f t="shared" ref="BX258:BX266" si="561">1+BV258*BW258</f>
        <v>3.0467</v>
      </c>
      <c r="BY258" s="9">
        <v>1.15</v>
      </c>
      <c r="BZ258" s="17">
        <v>1.015</v>
      </c>
      <c r="CA258" s="18">
        <f t="shared" ref="CA258:CA266" si="562">BQ258*BR258*BY258*BX258*BU258*BZ258</f>
        <v>69346.8323019519</v>
      </c>
      <c r="CH258" s="11">
        <v>2171</v>
      </c>
      <c r="CI258" s="11">
        <v>0.65</v>
      </c>
      <c r="CJ258" s="12">
        <v>1.35</v>
      </c>
      <c r="CK258" s="13">
        <f t="shared" ref="CK258:CK266" si="563">CH258*CI258*CJ258</f>
        <v>1905.0525</v>
      </c>
      <c r="CL258" s="11">
        <v>3</v>
      </c>
      <c r="CM258" s="11">
        <v>440</v>
      </c>
      <c r="CN258" s="11">
        <v>1.33</v>
      </c>
      <c r="CO258" s="16">
        <f t="shared" ref="CO258:CO266" si="564">1+6*CM258/(CM258+2000)+CN258</f>
        <v>3.41196721311475</v>
      </c>
      <c r="CP258" s="11">
        <v>0.97</v>
      </c>
      <c r="CQ258" s="11">
        <v>2.11</v>
      </c>
      <c r="CR258" s="8">
        <f t="shared" ref="CR258:CR266" si="565">1+CP258*CQ258</f>
        <v>3.0467</v>
      </c>
      <c r="CS258" s="9">
        <v>1.15</v>
      </c>
      <c r="CT258" s="17">
        <v>1.085</v>
      </c>
      <c r="CU258" s="18">
        <f t="shared" ref="CU258:CU266" si="566">CK258*CL258*CS258*CR258*CO258*CT258</f>
        <v>74129.3724607073</v>
      </c>
      <c r="DB258" s="11">
        <v>2171</v>
      </c>
      <c r="DC258" s="11">
        <v>0.65</v>
      </c>
      <c r="DD258" s="12">
        <v>1.35</v>
      </c>
      <c r="DE258" s="13">
        <f t="shared" ref="DE258:DE266" si="567">DB258*DC258*DD258</f>
        <v>1905.0525</v>
      </c>
      <c r="DF258" s="11">
        <v>3</v>
      </c>
      <c r="DG258" s="11">
        <v>440</v>
      </c>
      <c r="DH258" s="11">
        <v>1.33</v>
      </c>
      <c r="DI258" s="16">
        <f t="shared" ref="DI258:DI266" si="568">1+6*DG258/(DG258+2000)+DH258</f>
        <v>3.41196721311475</v>
      </c>
      <c r="DJ258" s="11">
        <v>0.97</v>
      </c>
      <c r="DK258" s="11">
        <v>2.11</v>
      </c>
      <c r="DL258" s="8">
        <f t="shared" ref="DL258:DL266" si="569">1+DJ258*DK258</f>
        <v>3.0467</v>
      </c>
      <c r="DM258" s="9">
        <v>1.15</v>
      </c>
      <c r="DN258" s="17">
        <v>1.085</v>
      </c>
      <c r="DO258" s="18">
        <f t="shared" ref="DO258:DO266" si="570">DE258*DF258*DM258*DL258*DI258*DN258</f>
        <v>74129.3724607073</v>
      </c>
      <c r="DV258" s="11">
        <v>2171</v>
      </c>
      <c r="DW258" s="11">
        <v>0.65</v>
      </c>
      <c r="DX258" s="12">
        <v>1.35</v>
      </c>
      <c r="DY258" s="13">
        <f t="shared" ref="DY258:DY266" si="571">DV258*DW258*DX258</f>
        <v>1905.0525</v>
      </c>
      <c r="DZ258" s="11">
        <v>3</v>
      </c>
      <c r="EA258" s="11">
        <v>440</v>
      </c>
      <c r="EB258" s="11">
        <v>1.42</v>
      </c>
      <c r="EC258" s="16">
        <f t="shared" ref="EC258:EC266" si="572">1+6*EA258/(EA258+2000)+EB258</f>
        <v>3.50196721311475</v>
      </c>
      <c r="ED258" s="11">
        <v>0.97</v>
      </c>
      <c r="EE258" s="11">
        <v>2.91</v>
      </c>
      <c r="EF258" s="8">
        <f t="shared" ref="EF258:EF266" si="573">1+ED258*EE258</f>
        <v>3.8227</v>
      </c>
      <c r="EG258" s="9">
        <v>1.15</v>
      </c>
      <c r="EH258" s="17">
        <v>1.2</v>
      </c>
      <c r="EI258" s="18">
        <f t="shared" ref="EI258:EI266" si="574">DY258*DZ258*EG258*EF258*EC258*EH258</f>
        <v>105581.926474104</v>
      </c>
    </row>
    <row r="259" s="1" customFormat="1" customHeight="1" spans="6:139">
      <c r="F259" s="11">
        <v>2171</v>
      </c>
      <c r="G259" s="11">
        <v>0.65</v>
      </c>
      <c r="H259" s="12">
        <v>1.35</v>
      </c>
      <c r="I259" s="13">
        <f t="shared" si="547"/>
        <v>1905.0525</v>
      </c>
      <c r="J259" s="11">
        <v>3</v>
      </c>
      <c r="K259" s="11">
        <v>440</v>
      </c>
      <c r="L259" s="11">
        <v>1.33</v>
      </c>
      <c r="M259" s="16">
        <f t="shared" si="548"/>
        <v>3.41196721311475</v>
      </c>
      <c r="N259" s="11">
        <v>0.97</v>
      </c>
      <c r="O259" s="11">
        <v>2.11</v>
      </c>
      <c r="P259" s="8">
        <f t="shared" si="549"/>
        <v>3.0467</v>
      </c>
      <c r="Q259" s="9">
        <v>1.15</v>
      </c>
      <c r="R259" s="17">
        <v>1</v>
      </c>
      <c r="S259" s="18">
        <f t="shared" si="550"/>
        <v>68322.002267933</v>
      </c>
      <c r="Z259" s="11">
        <v>2171</v>
      </c>
      <c r="AA259" s="11">
        <v>0.65</v>
      </c>
      <c r="AB259" s="12">
        <v>1.35</v>
      </c>
      <c r="AC259" s="13">
        <f t="shared" si="551"/>
        <v>1905.0525</v>
      </c>
      <c r="AD259" s="11">
        <v>3</v>
      </c>
      <c r="AE259" s="11">
        <v>440</v>
      </c>
      <c r="AF259" s="11">
        <v>1.33</v>
      </c>
      <c r="AG259" s="16">
        <f t="shared" si="552"/>
        <v>3.41196721311475</v>
      </c>
      <c r="AH259" s="11">
        <v>0.97</v>
      </c>
      <c r="AI259" s="11">
        <v>2.11</v>
      </c>
      <c r="AJ259" s="8">
        <f t="shared" si="553"/>
        <v>3.0467</v>
      </c>
      <c r="AK259" s="9">
        <v>1.15</v>
      </c>
      <c r="AL259" s="17">
        <v>1</v>
      </c>
      <c r="AM259" s="18">
        <f t="shared" si="554"/>
        <v>68322.002267933</v>
      </c>
      <c r="AT259" s="11">
        <v>2171</v>
      </c>
      <c r="AU259" s="11">
        <v>0.65</v>
      </c>
      <c r="AV259" s="12">
        <v>1.35</v>
      </c>
      <c r="AW259" s="13">
        <f t="shared" si="555"/>
        <v>1905.0525</v>
      </c>
      <c r="AX259" s="11">
        <v>3</v>
      </c>
      <c r="AY259" s="11">
        <v>440</v>
      </c>
      <c r="AZ259" s="11">
        <v>1.33</v>
      </c>
      <c r="BA259" s="16">
        <f t="shared" si="556"/>
        <v>3.41196721311475</v>
      </c>
      <c r="BB259" s="11">
        <v>0.97</v>
      </c>
      <c r="BC259" s="11">
        <v>2.11</v>
      </c>
      <c r="BD259" s="8">
        <f t="shared" si="557"/>
        <v>3.0467</v>
      </c>
      <c r="BE259" s="9">
        <v>1.15</v>
      </c>
      <c r="BF259" s="17">
        <v>1.015</v>
      </c>
      <c r="BG259" s="18">
        <f t="shared" si="558"/>
        <v>69346.8323019519</v>
      </c>
      <c r="BN259" s="11">
        <v>2171</v>
      </c>
      <c r="BO259" s="11">
        <v>0.65</v>
      </c>
      <c r="BP259" s="12">
        <v>1.35</v>
      </c>
      <c r="BQ259" s="13">
        <f t="shared" si="559"/>
        <v>1905.0525</v>
      </c>
      <c r="BR259" s="11">
        <v>3</v>
      </c>
      <c r="BS259" s="11">
        <v>440</v>
      </c>
      <c r="BT259" s="11">
        <v>1.33</v>
      </c>
      <c r="BU259" s="16">
        <f t="shared" si="560"/>
        <v>3.41196721311475</v>
      </c>
      <c r="BV259" s="11">
        <v>0.97</v>
      </c>
      <c r="BW259" s="11">
        <v>2.11</v>
      </c>
      <c r="BX259" s="8">
        <f t="shared" si="561"/>
        <v>3.0467</v>
      </c>
      <c r="BY259" s="9">
        <v>1.15</v>
      </c>
      <c r="BZ259" s="17">
        <v>1.015</v>
      </c>
      <c r="CA259" s="18">
        <f t="shared" si="562"/>
        <v>69346.8323019519</v>
      </c>
      <c r="CH259" s="11">
        <v>2171</v>
      </c>
      <c r="CI259" s="11">
        <v>0.65</v>
      </c>
      <c r="CJ259" s="12">
        <v>1.35</v>
      </c>
      <c r="CK259" s="13">
        <f t="shared" si="563"/>
        <v>1905.0525</v>
      </c>
      <c r="CL259" s="11">
        <v>3</v>
      </c>
      <c r="CM259" s="11">
        <v>440</v>
      </c>
      <c r="CN259" s="11">
        <v>1.33</v>
      </c>
      <c r="CO259" s="16">
        <f t="shared" si="564"/>
        <v>3.41196721311475</v>
      </c>
      <c r="CP259" s="11">
        <v>0.97</v>
      </c>
      <c r="CQ259" s="11">
        <v>2.11</v>
      </c>
      <c r="CR259" s="8">
        <f t="shared" si="565"/>
        <v>3.0467</v>
      </c>
      <c r="CS259" s="9">
        <v>1.15</v>
      </c>
      <c r="CT259" s="17">
        <v>1.085</v>
      </c>
      <c r="CU259" s="18">
        <f t="shared" si="566"/>
        <v>74129.3724607073</v>
      </c>
      <c r="DB259" s="11">
        <v>2171</v>
      </c>
      <c r="DC259" s="11">
        <v>0.65</v>
      </c>
      <c r="DD259" s="12">
        <v>1.35</v>
      </c>
      <c r="DE259" s="13">
        <f t="shared" si="567"/>
        <v>1905.0525</v>
      </c>
      <c r="DF259" s="11">
        <v>3</v>
      </c>
      <c r="DG259" s="11">
        <v>440</v>
      </c>
      <c r="DH259" s="11">
        <v>1.33</v>
      </c>
      <c r="DI259" s="16">
        <f t="shared" si="568"/>
        <v>3.41196721311475</v>
      </c>
      <c r="DJ259" s="11">
        <v>0.97</v>
      </c>
      <c r="DK259" s="11">
        <v>2.11</v>
      </c>
      <c r="DL259" s="8">
        <f t="shared" si="569"/>
        <v>3.0467</v>
      </c>
      <c r="DM259" s="9">
        <v>1.15</v>
      </c>
      <c r="DN259" s="17">
        <v>1.085</v>
      </c>
      <c r="DO259" s="18">
        <f t="shared" si="570"/>
        <v>74129.3724607073</v>
      </c>
      <c r="DV259" s="11">
        <v>2171</v>
      </c>
      <c r="DW259" s="11">
        <v>0.65</v>
      </c>
      <c r="DX259" s="12">
        <v>1.35</v>
      </c>
      <c r="DY259" s="13">
        <f t="shared" si="571"/>
        <v>1905.0525</v>
      </c>
      <c r="DZ259" s="11">
        <v>3</v>
      </c>
      <c r="EA259" s="11">
        <v>440</v>
      </c>
      <c r="EB259" s="11">
        <v>1.42</v>
      </c>
      <c r="EC259" s="16">
        <f t="shared" si="572"/>
        <v>3.50196721311475</v>
      </c>
      <c r="ED259" s="11">
        <v>0.97</v>
      </c>
      <c r="EE259" s="11">
        <v>2.91</v>
      </c>
      <c r="EF259" s="8">
        <f t="shared" si="573"/>
        <v>3.8227</v>
      </c>
      <c r="EG259" s="9">
        <v>1.15</v>
      </c>
      <c r="EH259" s="17">
        <v>1.2</v>
      </c>
      <c r="EI259" s="18">
        <f t="shared" si="574"/>
        <v>105581.926474104</v>
      </c>
    </row>
    <row r="260" s="1" customFormat="1" customHeight="1" spans="6:139">
      <c r="F260" s="11">
        <v>2171</v>
      </c>
      <c r="G260" s="11">
        <v>0.65</v>
      </c>
      <c r="H260" s="12">
        <v>1.35</v>
      </c>
      <c r="I260" s="13">
        <f t="shared" si="547"/>
        <v>1905.0525</v>
      </c>
      <c r="J260" s="11">
        <v>3</v>
      </c>
      <c r="K260" s="11">
        <v>440</v>
      </c>
      <c r="L260" s="11">
        <v>1.33</v>
      </c>
      <c r="M260" s="16">
        <f t="shared" si="548"/>
        <v>3.41196721311475</v>
      </c>
      <c r="N260" s="11">
        <v>0.97</v>
      </c>
      <c r="O260" s="11">
        <v>2.11</v>
      </c>
      <c r="P260" s="8">
        <f t="shared" si="549"/>
        <v>3.0467</v>
      </c>
      <c r="Q260" s="9">
        <v>1.15</v>
      </c>
      <c r="R260" s="17">
        <v>1</v>
      </c>
      <c r="S260" s="18">
        <f t="shared" si="550"/>
        <v>68322.002267933</v>
      </c>
      <c r="Z260" s="11">
        <v>2171</v>
      </c>
      <c r="AA260" s="11">
        <v>0.65</v>
      </c>
      <c r="AB260" s="12">
        <v>1.35</v>
      </c>
      <c r="AC260" s="13">
        <f t="shared" si="551"/>
        <v>1905.0525</v>
      </c>
      <c r="AD260" s="11">
        <v>3</v>
      </c>
      <c r="AE260" s="11">
        <v>440</v>
      </c>
      <c r="AF260" s="11">
        <v>1.33</v>
      </c>
      <c r="AG260" s="16">
        <f t="shared" si="552"/>
        <v>3.41196721311475</v>
      </c>
      <c r="AH260" s="11">
        <v>0.97</v>
      </c>
      <c r="AI260" s="11">
        <v>2.11</v>
      </c>
      <c r="AJ260" s="8">
        <f t="shared" si="553"/>
        <v>3.0467</v>
      </c>
      <c r="AK260" s="9">
        <v>1.15</v>
      </c>
      <c r="AL260" s="17">
        <v>1</v>
      </c>
      <c r="AM260" s="18">
        <f t="shared" si="554"/>
        <v>68322.002267933</v>
      </c>
      <c r="AT260" s="11">
        <v>2171</v>
      </c>
      <c r="AU260" s="11">
        <v>0.65</v>
      </c>
      <c r="AV260" s="12">
        <v>1.35</v>
      </c>
      <c r="AW260" s="13">
        <f t="shared" si="555"/>
        <v>1905.0525</v>
      </c>
      <c r="AX260" s="11">
        <v>3</v>
      </c>
      <c r="AY260" s="11">
        <v>440</v>
      </c>
      <c r="AZ260" s="11">
        <v>1.33</v>
      </c>
      <c r="BA260" s="16">
        <f t="shared" si="556"/>
        <v>3.41196721311475</v>
      </c>
      <c r="BB260" s="11">
        <v>0.97</v>
      </c>
      <c r="BC260" s="11">
        <v>2.11</v>
      </c>
      <c r="BD260" s="8">
        <f t="shared" si="557"/>
        <v>3.0467</v>
      </c>
      <c r="BE260" s="9">
        <v>1.15</v>
      </c>
      <c r="BF260" s="17">
        <v>1.015</v>
      </c>
      <c r="BG260" s="18">
        <f t="shared" si="558"/>
        <v>69346.8323019519</v>
      </c>
      <c r="BN260" s="11">
        <v>2171</v>
      </c>
      <c r="BO260" s="11">
        <v>0.65</v>
      </c>
      <c r="BP260" s="12">
        <v>1.35</v>
      </c>
      <c r="BQ260" s="13">
        <f t="shared" si="559"/>
        <v>1905.0525</v>
      </c>
      <c r="BR260" s="11">
        <v>3</v>
      </c>
      <c r="BS260" s="11">
        <v>440</v>
      </c>
      <c r="BT260" s="11">
        <v>1.33</v>
      </c>
      <c r="BU260" s="16">
        <f t="shared" si="560"/>
        <v>3.41196721311475</v>
      </c>
      <c r="BV260" s="11">
        <v>0.97</v>
      </c>
      <c r="BW260" s="11">
        <v>2.11</v>
      </c>
      <c r="BX260" s="8">
        <f t="shared" si="561"/>
        <v>3.0467</v>
      </c>
      <c r="BY260" s="9">
        <v>1.15</v>
      </c>
      <c r="BZ260" s="17">
        <v>1.015</v>
      </c>
      <c r="CA260" s="18">
        <f t="shared" si="562"/>
        <v>69346.8323019519</v>
      </c>
      <c r="CH260" s="11">
        <v>2171</v>
      </c>
      <c r="CI260" s="11">
        <v>0.65</v>
      </c>
      <c r="CJ260" s="12">
        <v>1.35</v>
      </c>
      <c r="CK260" s="13">
        <f t="shared" si="563"/>
        <v>1905.0525</v>
      </c>
      <c r="CL260" s="11">
        <v>3</v>
      </c>
      <c r="CM260" s="11">
        <v>440</v>
      </c>
      <c r="CN260" s="11">
        <v>1.33</v>
      </c>
      <c r="CO260" s="16">
        <f t="shared" si="564"/>
        <v>3.41196721311475</v>
      </c>
      <c r="CP260" s="11">
        <v>0.97</v>
      </c>
      <c r="CQ260" s="11">
        <v>2.11</v>
      </c>
      <c r="CR260" s="8">
        <f t="shared" si="565"/>
        <v>3.0467</v>
      </c>
      <c r="CS260" s="9">
        <v>1.15</v>
      </c>
      <c r="CT260" s="17">
        <v>1.085</v>
      </c>
      <c r="CU260" s="18">
        <f t="shared" si="566"/>
        <v>74129.3724607073</v>
      </c>
      <c r="DB260" s="11">
        <v>2171</v>
      </c>
      <c r="DC260" s="11">
        <v>0.65</v>
      </c>
      <c r="DD260" s="12">
        <v>1.35</v>
      </c>
      <c r="DE260" s="13">
        <f t="shared" si="567"/>
        <v>1905.0525</v>
      </c>
      <c r="DF260" s="11">
        <v>3</v>
      </c>
      <c r="DG260" s="11">
        <v>440</v>
      </c>
      <c r="DH260" s="11">
        <v>1.33</v>
      </c>
      <c r="DI260" s="16">
        <f t="shared" si="568"/>
        <v>3.41196721311475</v>
      </c>
      <c r="DJ260" s="11">
        <v>0.97</v>
      </c>
      <c r="DK260" s="11">
        <v>2.11</v>
      </c>
      <c r="DL260" s="8">
        <f t="shared" si="569"/>
        <v>3.0467</v>
      </c>
      <c r="DM260" s="9">
        <v>1.15</v>
      </c>
      <c r="DN260" s="17">
        <v>1.085</v>
      </c>
      <c r="DO260" s="18">
        <f t="shared" si="570"/>
        <v>74129.3724607073</v>
      </c>
      <c r="DV260" s="11">
        <v>2171</v>
      </c>
      <c r="DW260" s="11">
        <v>0.65</v>
      </c>
      <c r="DX260" s="12">
        <v>1.35</v>
      </c>
      <c r="DY260" s="13">
        <f t="shared" si="571"/>
        <v>1905.0525</v>
      </c>
      <c r="DZ260" s="11">
        <v>3</v>
      </c>
      <c r="EA260" s="11">
        <v>440</v>
      </c>
      <c r="EB260" s="11">
        <v>1.42</v>
      </c>
      <c r="EC260" s="16">
        <f t="shared" si="572"/>
        <v>3.50196721311475</v>
      </c>
      <c r="ED260" s="11">
        <v>0.97</v>
      </c>
      <c r="EE260" s="11">
        <v>2.91</v>
      </c>
      <c r="EF260" s="8">
        <f t="shared" si="573"/>
        <v>3.8227</v>
      </c>
      <c r="EG260" s="9">
        <v>1.15</v>
      </c>
      <c r="EH260" s="17">
        <v>1.2</v>
      </c>
      <c r="EI260" s="18">
        <f t="shared" si="574"/>
        <v>105581.926474104</v>
      </c>
    </row>
    <row r="261" s="1" customFormat="1" customHeight="1" spans="6:139">
      <c r="F261" s="11">
        <v>2171</v>
      </c>
      <c r="G261" s="11">
        <v>0.65</v>
      </c>
      <c r="H261" s="12">
        <v>1.35</v>
      </c>
      <c r="I261" s="13">
        <f t="shared" si="547"/>
        <v>1905.0525</v>
      </c>
      <c r="J261" s="11">
        <v>3</v>
      </c>
      <c r="K261" s="11">
        <v>440</v>
      </c>
      <c r="L261" s="11">
        <v>1.33</v>
      </c>
      <c r="M261" s="16">
        <f t="shared" si="548"/>
        <v>3.41196721311475</v>
      </c>
      <c r="N261" s="11">
        <v>0.97</v>
      </c>
      <c r="O261" s="11">
        <v>2.11</v>
      </c>
      <c r="P261" s="8">
        <f t="shared" si="549"/>
        <v>3.0467</v>
      </c>
      <c r="Q261" s="9">
        <v>1.15</v>
      </c>
      <c r="R261" s="17">
        <v>1</v>
      </c>
      <c r="S261" s="18">
        <f t="shared" si="550"/>
        <v>68322.002267933</v>
      </c>
      <c r="Z261" s="11">
        <v>2171</v>
      </c>
      <c r="AA261" s="11">
        <v>0.65</v>
      </c>
      <c r="AB261" s="12">
        <v>1.35</v>
      </c>
      <c r="AC261" s="13">
        <f t="shared" si="551"/>
        <v>1905.0525</v>
      </c>
      <c r="AD261" s="11">
        <v>3</v>
      </c>
      <c r="AE261" s="11">
        <v>440</v>
      </c>
      <c r="AF261" s="11">
        <v>1.33</v>
      </c>
      <c r="AG261" s="16">
        <f t="shared" si="552"/>
        <v>3.41196721311475</v>
      </c>
      <c r="AH261" s="11">
        <v>0.97</v>
      </c>
      <c r="AI261" s="11">
        <v>2.11</v>
      </c>
      <c r="AJ261" s="8">
        <f t="shared" si="553"/>
        <v>3.0467</v>
      </c>
      <c r="AK261" s="9">
        <v>1.15</v>
      </c>
      <c r="AL261" s="17">
        <v>1</v>
      </c>
      <c r="AM261" s="18">
        <f t="shared" si="554"/>
        <v>68322.002267933</v>
      </c>
      <c r="AT261" s="11">
        <v>2171</v>
      </c>
      <c r="AU261" s="11">
        <v>0.65</v>
      </c>
      <c r="AV261" s="12">
        <v>1.35</v>
      </c>
      <c r="AW261" s="13">
        <f t="shared" si="555"/>
        <v>1905.0525</v>
      </c>
      <c r="AX261" s="11">
        <v>3</v>
      </c>
      <c r="AY261" s="11">
        <v>440</v>
      </c>
      <c r="AZ261" s="11">
        <v>1.33</v>
      </c>
      <c r="BA261" s="16">
        <f t="shared" si="556"/>
        <v>3.41196721311475</v>
      </c>
      <c r="BB261" s="11">
        <v>0.97</v>
      </c>
      <c r="BC261" s="11">
        <v>2.11</v>
      </c>
      <c r="BD261" s="8">
        <f t="shared" si="557"/>
        <v>3.0467</v>
      </c>
      <c r="BE261" s="9">
        <v>1.15</v>
      </c>
      <c r="BF261" s="17">
        <v>1.015</v>
      </c>
      <c r="BG261" s="18">
        <f t="shared" si="558"/>
        <v>69346.8323019519</v>
      </c>
      <c r="BN261" s="11">
        <v>2171</v>
      </c>
      <c r="BO261" s="11">
        <v>0.65</v>
      </c>
      <c r="BP261" s="12">
        <v>1.35</v>
      </c>
      <c r="BQ261" s="13">
        <f t="shared" si="559"/>
        <v>1905.0525</v>
      </c>
      <c r="BR261" s="11">
        <v>3</v>
      </c>
      <c r="BS261" s="11">
        <v>440</v>
      </c>
      <c r="BT261" s="11">
        <v>1.33</v>
      </c>
      <c r="BU261" s="16">
        <f t="shared" si="560"/>
        <v>3.41196721311475</v>
      </c>
      <c r="BV261" s="11">
        <v>0.97</v>
      </c>
      <c r="BW261" s="11">
        <v>2.11</v>
      </c>
      <c r="BX261" s="8">
        <f t="shared" si="561"/>
        <v>3.0467</v>
      </c>
      <c r="BY261" s="9">
        <v>1.15</v>
      </c>
      <c r="BZ261" s="17">
        <v>1.015</v>
      </c>
      <c r="CA261" s="18">
        <f t="shared" si="562"/>
        <v>69346.8323019519</v>
      </c>
      <c r="CH261" s="11">
        <v>2171</v>
      </c>
      <c r="CI261" s="11">
        <v>0.65</v>
      </c>
      <c r="CJ261" s="12">
        <v>1.35</v>
      </c>
      <c r="CK261" s="13">
        <f t="shared" si="563"/>
        <v>1905.0525</v>
      </c>
      <c r="CL261" s="11">
        <v>3</v>
      </c>
      <c r="CM261" s="11">
        <v>440</v>
      </c>
      <c r="CN261" s="11">
        <v>1.33</v>
      </c>
      <c r="CO261" s="16">
        <f t="shared" si="564"/>
        <v>3.41196721311475</v>
      </c>
      <c r="CP261" s="11">
        <v>0.97</v>
      </c>
      <c r="CQ261" s="11">
        <v>2.11</v>
      </c>
      <c r="CR261" s="8">
        <f t="shared" si="565"/>
        <v>3.0467</v>
      </c>
      <c r="CS261" s="9">
        <v>1.15</v>
      </c>
      <c r="CT261" s="17">
        <v>1.085</v>
      </c>
      <c r="CU261" s="18">
        <f t="shared" si="566"/>
        <v>74129.3724607073</v>
      </c>
      <c r="DB261" s="11">
        <v>2171</v>
      </c>
      <c r="DC261" s="11">
        <v>0.65</v>
      </c>
      <c r="DD261" s="12">
        <v>1.35</v>
      </c>
      <c r="DE261" s="13">
        <f t="shared" si="567"/>
        <v>1905.0525</v>
      </c>
      <c r="DF261" s="11">
        <v>3</v>
      </c>
      <c r="DG261" s="11">
        <v>440</v>
      </c>
      <c r="DH261" s="11">
        <v>1.33</v>
      </c>
      <c r="DI261" s="16">
        <f t="shared" si="568"/>
        <v>3.41196721311475</v>
      </c>
      <c r="DJ261" s="11">
        <v>0.97</v>
      </c>
      <c r="DK261" s="11">
        <v>2.11</v>
      </c>
      <c r="DL261" s="8">
        <f t="shared" si="569"/>
        <v>3.0467</v>
      </c>
      <c r="DM261" s="9">
        <v>1.15</v>
      </c>
      <c r="DN261" s="17">
        <v>1.085</v>
      </c>
      <c r="DO261" s="18">
        <f t="shared" si="570"/>
        <v>74129.3724607073</v>
      </c>
      <c r="DV261" s="11">
        <v>2171</v>
      </c>
      <c r="DW261" s="11">
        <v>0.65</v>
      </c>
      <c r="DX261" s="12">
        <v>1.35</v>
      </c>
      <c r="DY261" s="13">
        <f t="shared" si="571"/>
        <v>1905.0525</v>
      </c>
      <c r="DZ261" s="11">
        <v>3</v>
      </c>
      <c r="EA261" s="11">
        <v>440</v>
      </c>
      <c r="EB261" s="11">
        <v>1.42</v>
      </c>
      <c r="EC261" s="16">
        <f t="shared" si="572"/>
        <v>3.50196721311475</v>
      </c>
      <c r="ED261" s="11">
        <v>0.97</v>
      </c>
      <c r="EE261" s="11">
        <v>2.91</v>
      </c>
      <c r="EF261" s="8">
        <f t="shared" si="573"/>
        <v>3.8227</v>
      </c>
      <c r="EG261" s="9">
        <v>1.15</v>
      </c>
      <c r="EH261" s="17">
        <v>1.2</v>
      </c>
      <c r="EI261" s="18">
        <f t="shared" si="574"/>
        <v>105581.926474104</v>
      </c>
    </row>
    <row r="262" s="1" customFormat="1" customHeight="1" spans="6:139">
      <c r="F262" s="11">
        <v>2171</v>
      </c>
      <c r="G262" s="11">
        <v>0.65</v>
      </c>
      <c r="H262" s="12">
        <v>1.35</v>
      </c>
      <c r="I262" s="13">
        <f t="shared" si="547"/>
        <v>1905.0525</v>
      </c>
      <c r="J262" s="11">
        <v>3</v>
      </c>
      <c r="K262" s="11">
        <v>440</v>
      </c>
      <c r="L262" s="11">
        <v>1.33</v>
      </c>
      <c r="M262" s="16">
        <f t="shared" si="548"/>
        <v>3.41196721311475</v>
      </c>
      <c r="N262" s="11">
        <v>0.97</v>
      </c>
      <c r="O262" s="11">
        <v>2.11</v>
      </c>
      <c r="P262" s="8">
        <f t="shared" si="549"/>
        <v>3.0467</v>
      </c>
      <c r="Q262" s="9">
        <v>1.15</v>
      </c>
      <c r="R262" s="17">
        <v>1</v>
      </c>
      <c r="S262" s="18">
        <f t="shared" si="550"/>
        <v>68322.002267933</v>
      </c>
      <c r="Z262" s="11">
        <v>2171</v>
      </c>
      <c r="AA262" s="11">
        <v>0.65</v>
      </c>
      <c r="AB262" s="12">
        <v>1.35</v>
      </c>
      <c r="AC262" s="13">
        <f t="shared" si="551"/>
        <v>1905.0525</v>
      </c>
      <c r="AD262" s="11">
        <v>3</v>
      </c>
      <c r="AE262" s="11">
        <v>440</v>
      </c>
      <c r="AF262" s="11">
        <v>1.33</v>
      </c>
      <c r="AG262" s="16">
        <f t="shared" si="552"/>
        <v>3.41196721311475</v>
      </c>
      <c r="AH262" s="11">
        <v>0.97</v>
      </c>
      <c r="AI262" s="11">
        <v>2.11</v>
      </c>
      <c r="AJ262" s="8">
        <f t="shared" si="553"/>
        <v>3.0467</v>
      </c>
      <c r="AK262" s="9">
        <v>1.15</v>
      </c>
      <c r="AL262" s="17">
        <v>1</v>
      </c>
      <c r="AM262" s="18">
        <f t="shared" si="554"/>
        <v>68322.002267933</v>
      </c>
      <c r="AT262" s="11">
        <v>2171</v>
      </c>
      <c r="AU262" s="11">
        <v>0.65</v>
      </c>
      <c r="AV262" s="12">
        <v>1.35</v>
      </c>
      <c r="AW262" s="13">
        <f t="shared" si="555"/>
        <v>1905.0525</v>
      </c>
      <c r="AX262" s="11">
        <v>3</v>
      </c>
      <c r="AY262" s="11">
        <v>440</v>
      </c>
      <c r="AZ262" s="11">
        <v>1.33</v>
      </c>
      <c r="BA262" s="16">
        <f t="shared" si="556"/>
        <v>3.41196721311475</v>
      </c>
      <c r="BB262" s="11">
        <v>0.97</v>
      </c>
      <c r="BC262" s="11">
        <v>2.11</v>
      </c>
      <c r="BD262" s="8">
        <f t="shared" si="557"/>
        <v>3.0467</v>
      </c>
      <c r="BE262" s="9">
        <v>1.15</v>
      </c>
      <c r="BF262" s="17">
        <v>1.015</v>
      </c>
      <c r="BG262" s="18">
        <f t="shared" si="558"/>
        <v>69346.8323019519</v>
      </c>
      <c r="BN262" s="11">
        <v>2171</v>
      </c>
      <c r="BO262" s="11">
        <v>0.65</v>
      </c>
      <c r="BP262" s="12">
        <v>1.35</v>
      </c>
      <c r="BQ262" s="13">
        <f t="shared" si="559"/>
        <v>1905.0525</v>
      </c>
      <c r="BR262" s="11">
        <v>3</v>
      </c>
      <c r="BS262" s="11">
        <v>440</v>
      </c>
      <c r="BT262" s="11">
        <v>1.33</v>
      </c>
      <c r="BU262" s="16">
        <f t="shared" si="560"/>
        <v>3.41196721311475</v>
      </c>
      <c r="BV262" s="11">
        <v>0.97</v>
      </c>
      <c r="BW262" s="11">
        <v>2.11</v>
      </c>
      <c r="BX262" s="8">
        <f t="shared" si="561"/>
        <v>3.0467</v>
      </c>
      <c r="BY262" s="9">
        <v>1.15</v>
      </c>
      <c r="BZ262" s="17">
        <v>1.015</v>
      </c>
      <c r="CA262" s="18">
        <f t="shared" si="562"/>
        <v>69346.8323019519</v>
      </c>
      <c r="CH262" s="11">
        <v>2171</v>
      </c>
      <c r="CI262" s="11">
        <v>0.65</v>
      </c>
      <c r="CJ262" s="12">
        <v>1.35</v>
      </c>
      <c r="CK262" s="13">
        <f t="shared" si="563"/>
        <v>1905.0525</v>
      </c>
      <c r="CL262" s="11">
        <v>3</v>
      </c>
      <c r="CM262" s="11">
        <v>440</v>
      </c>
      <c r="CN262" s="11">
        <v>1.33</v>
      </c>
      <c r="CO262" s="16">
        <f t="shared" si="564"/>
        <v>3.41196721311475</v>
      </c>
      <c r="CP262" s="11">
        <v>0.97</v>
      </c>
      <c r="CQ262" s="11">
        <v>2.11</v>
      </c>
      <c r="CR262" s="8">
        <f t="shared" si="565"/>
        <v>3.0467</v>
      </c>
      <c r="CS262" s="9">
        <v>1.15</v>
      </c>
      <c r="CT262" s="17">
        <v>1.085</v>
      </c>
      <c r="CU262" s="18">
        <f t="shared" si="566"/>
        <v>74129.3724607073</v>
      </c>
      <c r="DB262" s="11">
        <v>2171</v>
      </c>
      <c r="DC262" s="11">
        <v>0.65</v>
      </c>
      <c r="DD262" s="12">
        <v>1.35</v>
      </c>
      <c r="DE262" s="13">
        <f t="shared" si="567"/>
        <v>1905.0525</v>
      </c>
      <c r="DF262" s="11">
        <v>3</v>
      </c>
      <c r="DG262" s="11">
        <v>440</v>
      </c>
      <c r="DH262" s="11">
        <v>1.33</v>
      </c>
      <c r="DI262" s="16">
        <f t="shared" si="568"/>
        <v>3.41196721311475</v>
      </c>
      <c r="DJ262" s="11">
        <v>0.97</v>
      </c>
      <c r="DK262" s="11">
        <v>2.11</v>
      </c>
      <c r="DL262" s="8">
        <f t="shared" si="569"/>
        <v>3.0467</v>
      </c>
      <c r="DM262" s="9">
        <v>1.15</v>
      </c>
      <c r="DN262" s="17">
        <v>1.085</v>
      </c>
      <c r="DO262" s="18">
        <f t="shared" si="570"/>
        <v>74129.3724607073</v>
      </c>
      <c r="DV262" s="11">
        <v>2171</v>
      </c>
      <c r="DW262" s="11">
        <v>0.65</v>
      </c>
      <c r="DX262" s="12">
        <v>1.35</v>
      </c>
      <c r="DY262" s="13">
        <f t="shared" si="571"/>
        <v>1905.0525</v>
      </c>
      <c r="DZ262" s="11">
        <v>3</v>
      </c>
      <c r="EA262" s="11">
        <v>440</v>
      </c>
      <c r="EB262" s="11">
        <v>1.42</v>
      </c>
      <c r="EC262" s="16">
        <f t="shared" si="572"/>
        <v>3.50196721311475</v>
      </c>
      <c r="ED262" s="11">
        <v>0.97</v>
      </c>
      <c r="EE262" s="11">
        <v>2.91</v>
      </c>
      <c r="EF262" s="8">
        <f t="shared" si="573"/>
        <v>3.8227</v>
      </c>
      <c r="EG262" s="9">
        <v>1.15</v>
      </c>
      <c r="EH262" s="17">
        <v>1.2</v>
      </c>
      <c r="EI262" s="18">
        <f t="shared" si="574"/>
        <v>105581.926474104</v>
      </c>
    </row>
    <row r="263" s="1" customFormat="1" customHeight="1" spans="6:139">
      <c r="F263" s="11">
        <v>2171</v>
      </c>
      <c r="G263" s="11">
        <v>0.65</v>
      </c>
      <c r="H263" s="12">
        <v>1.35</v>
      </c>
      <c r="I263" s="13">
        <f t="shared" si="547"/>
        <v>1905.0525</v>
      </c>
      <c r="J263" s="11">
        <v>3</v>
      </c>
      <c r="K263" s="11">
        <v>190</v>
      </c>
      <c r="L263" s="11">
        <v>1.33</v>
      </c>
      <c r="M263" s="16">
        <f t="shared" si="548"/>
        <v>2.85054794520548</v>
      </c>
      <c r="N263" s="11">
        <v>0.97</v>
      </c>
      <c r="O263" s="11">
        <v>2.11</v>
      </c>
      <c r="P263" s="8">
        <f t="shared" si="549"/>
        <v>3.0467</v>
      </c>
      <c r="Q263" s="9">
        <v>0.9</v>
      </c>
      <c r="R263" s="17">
        <v>1</v>
      </c>
      <c r="S263" s="18">
        <f t="shared" si="550"/>
        <v>44671.3168835832</v>
      </c>
      <c r="Z263" s="11">
        <v>2171</v>
      </c>
      <c r="AA263" s="11">
        <v>0.65</v>
      </c>
      <c r="AB263" s="12">
        <v>1.35</v>
      </c>
      <c r="AC263" s="13">
        <f t="shared" si="551"/>
        <v>1905.0525</v>
      </c>
      <c r="AD263" s="11">
        <v>3</v>
      </c>
      <c r="AE263" s="11">
        <v>190</v>
      </c>
      <c r="AF263" s="11">
        <v>1.33</v>
      </c>
      <c r="AG263" s="16">
        <f t="shared" si="552"/>
        <v>2.85054794520548</v>
      </c>
      <c r="AH263" s="11">
        <v>0.97</v>
      </c>
      <c r="AI263" s="11">
        <v>2.11</v>
      </c>
      <c r="AJ263" s="8">
        <f t="shared" si="553"/>
        <v>3.0467</v>
      </c>
      <c r="AK263" s="9">
        <v>0.9</v>
      </c>
      <c r="AL263" s="17">
        <v>1</v>
      </c>
      <c r="AM263" s="18">
        <f t="shared" si="554"/>
        <v>44671.3168835832</v>
      </c>
      <c r="AT263" s="11">
        <v>2171</v>
      </c>
      <c r="AU263" s="11">
        <v>0.65</v>
      </c>
      <c r="AV263" s="12">
        <v>1.35</v>
      </c>
      <c r="AW263" s="13">
        <f t="shared" si="555"/>
        <v>1905.0525</v>
      </c>
      <c r="AX263" s="11">
        <v>3</v>
      </c>
      <c r="AY263" s="11">
        <v>190</v>
      </c>
      <c r="AZ263" s="11">
        <v>1.33</v>
      </c>
      <c r="BA263" s="16">
        <f t="shared" si="556"/>
        <v>2.85054794520548</v>
      </c>
      <c r="BB263" s="11">
        <v>0.97</v>
      </c>
      <c r="BC263" s="11">
        <v>2.11</v>
      </c>
      <c r="BD263" s="8">
        <f t="shared" si="557"/>
        <v>3.0467</v>
      </c>
      <c r="BE263" s="9">
        <v>0.9</v>
      </c>
      <c r="BF263" s="17">
        <v>1.015</v>
      </c>
      <c r="BG263" s="18">
        <f t="shared" si="558"/>
        <v>45341.386636837</v>
      </c>
      <c r="BN263" s="11">
        <v>2171</v>
      </c>
      <c r="BO263" s="11">
        <v>0.65</v>
      </c>
      <c r="BP263" s="12">
        <v>1.35</v>
      </c>
      <c r="BQ263" s="13">
        <f t="shared" si="559"/>
        <v>1905.0525</v>
      </c>
      <c r="BR263" s="11">
        <v>3</v>
      </c>
      <c r="BS263" s="11">
        <v>190</v>
      </c>
      <c r="BT263" s="11">
        <v>1.33</v>
      </c>
      <c r="BU263" s="16">
        <f t="shared" si="560"/>
        <v>2.85054794520548</v>
      </c>
      <c r="BV263" s="11">
        <v>0.97</v>
      </c>
      <c r="BW263" s="11">
        <v>2.11</v>
      </c>
      <c r="BX263" s="8">
        <f t="shared" si="561"/>
        <v>3.0467</v>
      </c>
      <c r="BY263" s="9">
        <v>0.9</v>
      </c>
      <c r="BZ263" s="17">
        <v>1.015</v>
      </c>
      <c r="CA263" s="18">
        <f t="shared" si="562"/>
        <v>45341.386636837</v>
      </c>
      <c r="CH263" s="11">
        <v>2171</v>
      </c>
      <c r="CI263" s="11">
        <v>0.65</v>
      </c>
      <c r="CJ263" s="12">
        <v>1.35</v>
      </c>
      <c r="CK263" s="13">
        <f t="shared" si="563"/>
        <v>1905.0525</v>
      </c>
      <c r="CL263" s="11">
        <v>3</v>
      </c>
      <c r="CM263" s="11">
        <v>190</v>
      </c>
      <c r="CN263" s="11">
        <v>1.33</v>
      </c>
      <c r="CO263" s="16">
        <f t="shared" si="564"/>
        <v>2.85054794520548</v>
      </c>
      <c r="CP263" s="11">
        <v>0.97</v>
      </c>
      <c r="CQ263" s="11">
        <v>2.11</v>
      </c>
      <c r="CR263" s="8">
        <f t="shared" si="565"/>
        <v>3.0467</v>
      </c>
      <c r="CS263" s="9">
        <v>0.9</v>
      </c>
      <c r="CT263" s="17">
        <v>1.085</v>
      </c>
      <c r="CU263" s="18">
        <f t="shared" si="566"/>
        <v>48468.3788186878</v>
      </c>
      <c r="DB263" s="11">
        <v>2171</v>
      </c>
      <c r="DC263" s="11">
        <v>0.65</v>
      </c>
      <c r="DD263" s="12">
        <v>1.35</v>
      </c>
      <c r="DE263" s="13">
        <f t="shared" si="567"/>
        <v>1905.0525</v>
      </c>
      <c r="DF263" s="11">
        <v>3</v>
      </c>
      <c r="DG263" s="11">
        <v>190</v>
      </c>
      <c r="DH263" s="11">
        <v>1.33</v>
      </c>
      <c r="DI263" s="16">
        <f t="shared" si="568"/>
        <v>2.85054794520548</v>
      </c>
      <c r="DJ263" s="11">
        <v>0.97</v>
      </c>
      <c r="DK263" s="11">
        <v>2.11</v>
      </c>
      <c r="DL263" s="8">
        <f t="shared" si="569"/>
        <v>3.0467</v>
      </c>
      <c r="DM263" s="9">
        <v>0.9</v>
      </c>
      <c r="DN263" s="17">
        <v>1.085</v>
      </c>
      <c r="DO263" s="18">
        <f t="shared" si="570"/>
        <v>48468.3788186878</v>
      </c>
      <c r="DV263" s="11">
        <v>2171</v>
      </c>
      <c r="DW263" s="11">
        <v>0.65</v>
      </c>
      <c r="DX263" s="12">
        <v>1.35</v>
      </c>
      <c r="DY263" s="13">
        <f t="shared" si="571"/>
        <v>1905.0525</v>
      </c>
      <c r="DZ263" s="11">
        <v>3</v>
      </c>
      <c r="EA263" s="11">
        <v>190</v>
      </c>
      <c r="EB263" s="11">
        <v>1.42</v>
      </c>
      <c r="EC263" s="16">
        <f t="shared" si="572"/>
        <v>2.94054794520548</v>
      </c>
      <c r="ED263" s="11">
        <v>0.97</v>
      </c>
      <c r="EE263" s="11">
        <v>2.91</v>
      </c>
      <c r="EF263" s="8">
        <f t="shared" si="573"/>
        <v>3.8227</v>
      </c>
      <c r="EG263" s="9">
        <v>0.9</v>
      </c>
      <c r="EH263" s="17">
        <v>1.2</v>
      </c>
      <c r="EI263" s="18">
        <f t="shared" si="574"/>
        <v>69382.5792253619</v>
      </c>
    </row>
    <row r="264" s="1" customFormat="1" customHeight="1" spans="6:139">
      <c r="F264" s="11">
        <v>2171</v>
      </c>
      <c r="G264" s="11">
        <v>0.65</v>
      </c>
      <c r="H264" s="12">
        <v>1.35</v>
      </c>
      <c r="I264" s="13">
        <f t="shared" si="547"/>
        <v>1905.0525</v>
      </c>
      <c r="J264" s="11">
        <v>3</v>
      </c>
      <c r="K264" s="11">
        <v>190</v>
      </c>
      <c r="L264" s="11">
        <v>1.33</v>
      </c>
      <c r="M264" s="16">
        <f t="shared" si="548"/>
        <v>2.85054794520548</v>
      </c>
      <c r="N264" s="11">
        <v>0.97</v>
      </c>
      <c r="O264" s="11">
        <v>2.11</v>
      </c>
      <c r="P264" s="8">
        <f t="shared" si="549"/>
        <v>3.0467</v>
      </c>
      <c r="Q264" s="9">
        <v>0.9</v>
      </c>
      <c r="R264" s="17">
        <v>1</v>
      </c>
      <c r="S264" s="18">
        <f t="shared" si="550"/>
        <v>44671.3168835832</v>
      </c>
      <c r="Z264" s="11">
        <v>2171</v>
      </c>
      <c r="AA264" s="11">
        <v>0.65</v>
      </c>
      <c r="AB264" s="12">
        <v>1.35</v>
      </c>
      <c r="AC264" s="13">
        <f t="shared" si="551"/>
        <v>1905.0525</v>
      </c>
      <c r="AD264" s="11">
        <v>3</v>
      </c>
      <c r="AE264" s="11">
        <v>190</v>
      </c>
      <c r="AF264" s="11">
        <v>1.33</v>
      </c>
      <c r="AG264" s="16">
        <f t="shared" si="552"/>
        <v>2.85054794520548</v>
      </c>
      <c r="AH264" s="11">
        <v>0.97</v>
      </c>
      <c r="AI264" s="11">
        <v>2.11</v>
      </c>
      <c r="AJ264" s="8">
        <f t="shared" si="553"/>
        <v>3.0467</v>
      </c>
      <c r="AK264" s="9">
        <v>0.9</v>
      </c>
      <c r="AL264" s="17">
        <v>1</v>
      </c>
      <c r="AM264" s="18">
        <f t="shared" si="554"/>
        <v>44671.3168835832</v>
      </c>
      <c r="AT264" s="11">
        <v>2171</v>
      </c>
      <c r="AU264" s="11">
        <v>0.65</v>
      </c>
      <c r="AV264" s="12">
        <v>1.35</v>
      </c>
      <c r="AW264" s="13">
        <f t="shared" si="555"/>
        <v>1905.0525</v>
      </c>
      <c r="AX264" s="11">
        <v>3</v>
      </c>
      <c r="AY264" s="11">
        <v>190</v>
      </c>
      <c r="AZ264" s="11">
        <v>1.33</v>
      </c>
      <c r="BA264" s="16">
        <f t="shared" si="556"/>
        <v>2.85054794520548</v>
      </c>
      <c r="BB264" s="11">
        <v>0.97</v>
      </c>
      <c r="BC264" s="11">
        <v>2.11</v>
      </c>
      <c r="BD264" s="8">
        <f t="shared" si="557"/>
        <v>3.0467</v>
      </c>
      <c r="BE264" s="9">
        <v>0.9</v>
      </c>
      <c r="BF264" s="17">
        <v>1.015</v>
      </c>
      <c r="BG264" s="18">
        <f t="shared" si="558"/>
        <v>45341.386636837</v>
      </c>
      <c r="BN264" s="11">
        <v>2171</v>
      </c>
      <c r="BO264" s="11">
        <v>0.65</v>
      </c>
      <c r="BP264" s="12">
        <v>1.35</v>
      </c>
      <c r="BQ264" s="13">
        <f t="shared" si="559"/>
        <v>1905.0525</v>
      </c>
      <c r="BR264" s="11">
        <v>3</v>
      </c>
      <c r="BS264" s="11">
        <v>190</v>
      </c>
      <c r="BT264" s="11">
        <v>1.33</v>
      </c>
      <c r="BU264" s="16">
        <f t="shared" si="560"/>
        <v>2.85054794520548</v>
      </c>
      <c r="BV264" s="11">
        <v>0.97</v>
      </c>
      <c r="BW264" s="11">
        <v>2.11</v>
      </c>
      <c r="BX264" s="8">
        <f t="shared" si="561"/>
        <v>3.0467</v>
      </c>
      <c r="BY264" s="9">
        <v>0.9</v>
      </c>
      <c r="BZ264" s="17">
        <v>1.015</v>
      </c>
      <c r="CA264" s="18">
        <f t="shared" si="562"/>
        <v>45341.386636837</v>
      </c>
      <c r="CH264" s="11">
        <v>2171</v>
      </c>
      <c r="CI264" s="11">
        <v>0.65</v>
      </c>
      <c r="CJ264" s="12">
        <v>1.35</v>
      </c>
      <c r="CK264" s="13">
        <f t="shared" si="563"/>
        <v>1905.0525</v>
      </c>
      <c r="CL264" s="11">
        <v>3</v>
      </c>
      <c r="CM264" s="11">
        <v>190</v>
      </c>
      <c r="CN264" s="11">
        <v>1.33</v>
      </c>
      <c r="CO264" s="16">
        <f t="shared" si="564"/>
        <v>2.85054794520548</v>
      </c>
      <c r="CP264" s="11">
        <v>0.97</v>
      </c>
      <c r="CQ264" s="11">
        <v>2.11</v>
      </c>
      <c r="CR264" s="8">
        <f t="shared" si="565"/>
        <v>3.0467</v>
      </c>
      <c r="CS264" s="9">
        <v>0.9</v>
      </c>
      <c r="CT264" s="17">
        <v>1.085</v>
      </c>
      <c r="CU264" s="18">
        <f t="shared" si="566"/>
        <v>48468.3788186878</v>
      </c>
      <c r="DB264" s="11">
        <v>2171</v>
      </c>
      <c r="DC264" s="11">
        <v>0.65</v>
      </c>
      <c r="DD264" s="12">
        <v>1.35</v>
      </c>
      <c r="DE264" s="13">
        <f t="shared" si="567"/>
        <v>1905.0525</v>
      </c>
      <c r="DF264" s="11">
        <v>3</v>
      </c>
      <c r="DG264" s="11">
        <v>190</v>
      </c>
      <c r="DH264" s="11">
        <v>1.33</v>
      </c>
      <c r="DI264" s="16">
        <f t="shared" si="568"/>
        <v>2.85054794520548</v>
      </c>
      <c r="DJ264" s="11">
        <v>0.97</v>
      </c>
      <c r="DK264" s="11">
        <v>2.11</v>
      </c>
      <c r="DL264" s="8">
        <f t="shared" si="569"/>
        <v>3.0467</v>
      </c>
      <c r="DM264" s="9">
        <v>0.9</v>
      </c>
      <c r="DN264" s="17">
        <v>1.085</v>
      </c>
      <c r="DO264" s="18">
        <f t="shared" si="570"/>
        <v>48468.3788186878</v>
      </c>
      <c r="DV264" s="11">
        <v>2171</v>
      </c>
      <c r="DW264" s="11">
        <v>0.65</v>
      </c>
      <c r="DX264" s="12">
        <v>1.35</v>
      </c>
      <c r="DY264" s="13">
        <f t="shared" si="571"/>
        <v>1905.0525</v>
      </c>
      <c r="DZ264" s="11">
        <v>3</v>
      </c>
      <c r="EA264" s="11">
        <v>190</v>
      </c>
      <c r="EB264" s="11">
        <v>1.42</v>
      </c>
      <c r="EC264" s="16">
        <f t="shared" si="572"/>
        <v>2.94054794520548</v>
      </c>
      <c r="ED264" s="11">
        <v>0.97</v>
      </c>
      <c r="EE264" s="11">
        <v>2.91</v>
      </c>
      <c r="EF264" s="8">
        <f t="shared" si="573"/>
        <v>3.8227</v>
      </c>
      <c r="EG264" s="9">
        <v>0.9</v>
      </c>
      <c r="EH264" s="17">
        <v>1.2</v>
      </c>
      <c r="EI264" s="18">
        <f t="shared" si="574"/>
        <v>69382.5792253619</v>
      </c>
    </row>
    <row r="265" s="1" customFormat="1" customHeight="1" spans="6:139">
      <c r="F265" s="11">
        <v>2171</v>
      </c>
      <c r="G265" s="11">
        <v>0.65</v>
      </c>
      <c r="H265" s="12">
        <v>1.35</v>
      </c>
      <c r="I265" s="13">
        <f t="shared" si="547"/>
        <v>1905.0525</v>
      </c>
      <c r="J265" s="11">
        <v>3</v>
      </c>
      <c r="K265" s="11">
        <v>190</v>
      </c>
      <c r="L265" s="11">
        <v>1.33</v>
      </c>
      <c r="M265" s="16">
        <f t="shared" si="548"/>
        <v>2.85054794520548</v>
      </c>
      <c r="N265" s="11">
        <v>0.97</v>
      </c>
      <c r="O265" s="11">
        <v>2.11</v>
      </c>
      <c r="P265" s="8">
        <f t="shared" si="549"/>
        <v>3.0467</v>
      </c>
      <c r="Q265" s="9">
        <v>0.9</v>
      </c>
      <c r="R265" s="17">
        <v>1</v>
      </c>
      <c r="S265" s="18">
        <f t="shared" si="550"/>
        <v>44671.3168835832</v>
      </c>
      <c r="Z265" s="11">
        <v>2171</v>
      </c>
      <c r="AA265" s="11">
        <v>0.65</v>
      </c>
      <c r="AB265" s="12">
        <v>1.35</v>
      </c>
      <c r="AC265" s="13">
        <f t="shared" si="551"/>
        <v>1905.0525</v>
      </c>
      <c r="AD265" s="11">
        <v>3</v>
      </c>
      <c r="AE265" s="11">
        <v>190</v>
      </c>
      <c r="AF265" s="11">
        <v>1.33</v>
      </c>
      <c r="AG265" s="16">
        <f t="shared" si="552"/>
        <v>2.85054794520548</v>
      </c>
      <c r="AH265" s="11">
        <v>0.97</v>
      </c>
      <c r="AI265" s="11">
        <v>2.11</v>
      </c>
      <c r="AJ265" s="8">
        <f t="shared" si="553"/>
        <v>3.0467</v>
      </c>
      <c r="AK265" s="9">
        <v>0.9</v>
      </c>
      <c r="AL265" s="17">
        <v>1</v>
      </c>
      <c r="AM265" s="18">
        <f t="shared" si="554"/>
        <v>44671.3168835832</v>
      </c>
      <c r="AT265" s="11">
        <v>2171</v>
      </c>
      <c r="AU265" s="11">
        <v>0.65</v>
      </c>
      <c r="AV265" s="12">
        <v>1.35</v>
      </c>
      <c r="AW265" s="13">
        <f t="shared" si="555"/>
        <v>1905.0525</v>
      </c>
      <c r="AX265" s="11">
        <v>3</v>
      </c>
      <c r="AY265" s="11">
        <v>190</v>
      </c>
      <c r="AZ265" s="11">
        <v>1.33</v>
      </c>
      <c r="BA265" s="16">
        <f t="shared" si="556"/>
        <v>2.85054794520548</v>
      </c>
      <c r="BB265" s="11">
        <v>0.97</v>
      </c>
      <c r="BC265" s="11">
        <v>2.11</v>
      </c>
      <c r="BD265" s="8">
        <f t="shared" si="557"/>
        <v>3.0467</v>
      </c>
      <c r="BE265" s="9">
        <v>0.9</v>
      </c>
      <c r="BF265" s="17">
        <v>1.015</v>
      </c>
      <c r="BG265" s="18">
        <f t="shared" si="558"/>
        <v>45341.386636837</v>
      </c>
      <c r="BN265" s="11">
        <v>2171</v>
      </c>
      <c r="BO265" s="11">
        <v>0.65</v>
      </c>
      <c r="BP265" s="12">
        <v>1.35</v>
      </c>
      <c r="BQ265" s="13">
        <f t="shared" si="559"/>
        <v>1905.0525</v>
      </c>
      <c r="BR265" s="11">
        <v>3</v>
      </c>
      <c r="BS265" s="11">
        <v>190</v>
      </c>
      <c r="BT265" s="11">
        <v>1.33</v>
      </c>
      <c r="BU265" s="16">
        <f t="shared" si="560"/>
        <v>2.85054794520548</v>
      </c>
      <c r="BV265" s="11">
        <v>0.97</v>
      </c>
      <c r="BW265" s="11">
        <v>2.11</v>
      </c>
      <c r="BX265" s="8">
        <f t="shared" si="561"/>
        <v>3.0467</v>
      </c>
      <c r="BY265" s="9">
        <v>0.9</v>
      </c>
      <c r="BZ265" s="17">
        <v>1.015</v>
      </c>
      <c r="CA265" s="18">
        <f t="shared" si="562"/>
        <v>45341.386636837</v>
      </c>
      <c r="CH265" s="11">
        <v>2171</v>
      </c>
      <c r="CI265" s="11">
        <v>0.65</v>
      </c>
      <c r="CJ265" s="12">
        <v>1.35</v>
      </c>
      <c r="CK265" s="13">
        <f t="shared" si="563"/>
        <v>1905.0525</v>
      </c>
      <c r="CL265" s="11">
        <v>3</v>
      </c>
      <c r="CM265" s="11">
        <v>190</v>
      </c>
      <c r="CN265" s="11">
        <v>1.33</v>
      </c>
      <c r="CO265" s="16">
        <f t="shared" si="564"/>
        <v>2.85054794520548</v>
      </c>
      <c r="CP265" s="11">
        <v>0.97</v>
      </c>
      <c r="CQ265" s="11">
        <v>2.11</v>
      </c>
      <c r="CR265" s="8">
        <f t="shared" si="565"/>
        <v>3.0467</v>
      </c>
      <c r="CS265" s="9">
        <v>0.9</v>
      </c>
      <c r="CT265" s="17">
        <v>1.085</v>
      </c>
      <c r="CU265" s="18">
        <f t="shared" si="566"/>
        <v>48468.3788186878</v>
      </c>
      <c r="DB265" s="11">
        <v>2171</v>
      </c>
      <c r="DC265" s="11">
        <v>0.65</v>
      </c>
      <c r="DD265" s="12">
        <v>1.35</v>
      </c>
      <c r="DE265" s="13">
        <f t="shared" si="567"/>
        <v>1905.0525</v>
      </c>
      <c r="DF265" s="11">
        <v>3</v>
      </c>
      <c r="DG265" s="11">
        <v>190</v>
      </c>
      <c r="DH265" s="11">
        <v>1.33</v>
      </c>
      <c r="DI265" s="16">
        <f t="shared" si="568"/>
        <v>2.85054794520548</v>
      </c>
      <c r="DJ265" s="11">
        <v>0.97</v>
      </c>
      <c r="DK265" s="11">
        <v>2.11</v>
      </c>
      <c r="DL265" s="8">
        <f t="shared" si="569"/>
        <v>3.0467</v>
      </c>
      <c r="DM265" s="9">
        <v>0.9</v>
      </c>
      <c r="DN265" s="17">
        <v>1.085</v>
      </c>
      <c r="DO265" s="18">
        <f t="shared" si="570"/>
        <v>48468.3788186878</v>
      </c>
      <c r="DV265" s="11">
        <v>2171</v>
      </c>
      <c r="DW265" s="11">
        <v>0.65</v>
      </c>
      <c r="DX265" s="12">
        <v>1.35</v>
      </c>
      <c r="DY265" s="13">
        <f t="shared" si="571"/>
        <v>1905.0525</v>
      </c>
      <c r="DZ265" s="11">
        <v>3</v>
      </c>
      <c r="EA265" s="11">
        <v>190</v>
      </c>
      <c r="EB265" s="11">
        <v>1.42</v>
      </c>
      <c r="EC265" s="16">
        <f t="shared" si="572"/>
        <v>2.94054794520548</v>
      </c>
      <c r="ED265" s="11">
        <v>0.97</v>
      </c>
      <c r="EE265" s="11">
        <v>2.91</v>
      </c>
      <c r="EF265" s="8">
        <f t="shared" si="573"/>
        <v>3.8227</v>
      </c>
      <c r="EG265" s="9">
        <v>0.9</v>
      </c>
      <c r="EH265" s="17">
        <v>1.2</v>
      </c>
      <c r="EI265" s="18">
        <f t="shared" si="574"/>
        <v>69382.5792253619</v>
      </c>
    </row>
    <row r="266" s="1" customFormat="1" customHeight="1" spans="6:139">
      <c r="F266" s="11">
        <v>2171</v>
      </c>
      <c r="G266" s="11">
        <v>0.65</v>
      </c>
      <c r="H266" s="12">
        <v>1.35</v>
      </c>
      <c r="I266" s="13">
        <f t="shared" si="547"/>
        <v>1905.0525</v>
      </c>
      <c r="J266" s="11">
        <v>3</v>
      </c>
      <c r="K266" s="11">
        <v>190</v>
      </c>
      <c r="L266" s="11">
        <v>1.33</v>
      </c>
      <c r="M266" s="16">
        <f t="shared" si="548"/>
        <v>2.85054794520548</v>
      </c>
      <c r="N266" s="11">
        <v>0.97</v>
      </c>
      <c r="O266" s="11">
        <v>2.11</v>
      </c>
      <c r="P266" s="8">
        <f t="shared" si="549"/>
        <v>3.0467</v>
      </c>
      <c r="Q266" s="9">
        <v>0.9</v>
      </c>
      <c r="R266" s="17">
        <v>1</v>
      </c>
      <c r="S266" s="18">
        <f t="shared" si="550"/>
        <v>44671.3168835832</v>
      </c>
      <c r="Z266" s="11">
        <v>2171</v>
      </c>
      <c r="AA266" s="11">
        <v>0.65</v>
      </c>
      <c r="AB266" s="12">
        <v>1.35</v>
      </c>
      <c r="AC266" s="13">
        <f t="shared" si="551"/>
        <v>1905.0525</v>
      </c>
      <c r="AD266" s="11">
        <v>3</v>
      </c>
      <c r="AE266" s="11">
        <v>190</v>
      </c>
      <c r="AF266" s="11">
        <v>1.33</v>
      </c>
      <c r="AG266" s="16">
        <f t="shared" si="552"/>
        <v>2.85054794520548</v>
      </c>
      <c r="AH266" s="11">
        <v>0.97</v>
      </c>
      <c r="AI266" s="11">
        <v>2.11</v>
      </c>
      <c r="AJ266" s="8">
        <f t="shared" si="553"/>
        <v>3.0467</v>
      </c>
      <c r="AK266" s="9">
        <v>0.9</v>
      </c>
      <c r="AL266" s="17">
        <v>1</v>
      </c>
      <c r="AM266" s="18">
        <f t="shared" si="554"/>
        <v>44671.3168835832</v>
      </c>
      <c r="AT266" s="11">
        <v>2171</v>
      </c>
      <c r="AU266" s="11">
        <v>0.65</v>
      </c>
      <c r="AV266" s="12">
        <v>1.35</v>
      </c>
      <c r="AW266" s="13">
        <f t="shared" si="555"/>
        <v>1905.0525</v>
      </c>
      <c r="AX266" s="11">
        <v>3</v>
      </c>
      <c r="AY266" s="11">
        <v>190</v>
      </c>
      <c r="AZ266" s="11">
        <v>1.33</v>
      </c>
      <c r="BA266" s="16">
        <f t="shared" si="556"/>
        <v>2.85054794520548</v>
      </c>
      <c r="BB266" s="11">
        <v>0.97</v>
      </c>
      <c r="BC266" s="11">
        <v>2.11</v>
      </c>
      <c r="BD266" s="8">
        <f t="shared" si="557"/>
        <v>3.0467</v>
      </c>
      <c r="BE266" s="9">
        <v>0.9</v>
      </c>
      <c r="BF266" s="17">
        <v>1.015</v>
      </c>
      <c r="BG266" s="18">
        <f t="shared" si="558"/>
        <v>45341.386636837</v>
      </c>
      <c r="BN266" s="11">
        <v>2171</v>
      </c>
      <c r="BO266" s="11">
        <v>0.65</v>
      </c>
      <c r="BP266" s="12">
        <v>1.35</v>
      </c>
      <c r="BQ266" s="13">
        <f t="shared" si="559"/>
        <v>1905.0525</v>
      </c>
      <c r="BR266" s="11">
        <v>3</v>
      </c>
      <c r="BS266" s="11">
        <v>190</v>
      </c>
      <c r="BT266" s="11">
        <v>1.33</v>
      </c>
      <c r="BU266" s="16">
        <f t="shared" si="560"/>
        <v>2.85054794520548</v>
      </c>
      <c r="BV266" s="11">
        <v>0.97</v>
      </c>
      <c r="BW266" s="11">
        <v>2.11</v>
      </c>
      <c r="BX266" s="8">
        <f t="shared" si="561"/>
        <v>3.0467</v>
      </c>
      <c r="BY266" s="9">
        <v>0.9</v>
      </c>
      <c r="BZ266" s="17">
        <v>1.015</v>
      </c>
      <c r="CA266" s="18">
        <f t="shared" si="562"/>
        <v>45341.386636837</v>
      </c>
      <c r="CH266" s="11">
        <v>2171</v>
      </c>
      <c r="CI266" s="11">
        <v>0.65</v>
      </c>
      <c r="CJ266" s="12">
        <v>1.35</v>
      </c>
      <c r="CK266" s="13">
        <f t="shared" si="563"/>
        <v>1905.0525</v>
      </c>
      <c r="CL266" s="11">
        <v>3</v>
      </c>
      <c r="CM266" s="11">
        <v>190</v>
      </c>
      <c r="CN266" s="11">
        <v>1.33</v>
      </c>
      <c r="CO266" s="16">
        <f t="shared" si="564"/>
        <v>2.85054794520548</v>
      </c>
      <c r="CP266" s="11">
        <v>0.97</v>
      </c>
      <c r="CQ266" s="11">
        <v>2.11</v>
      </c>
      <c r="CR266" s="8">
        <f t="shared" si="565"/>
        <v>3.0467</v>
      </c>
      <c r="CS266" s="9">
        <v>0.9</v>
      </c>
      <c r="CT266" s="17">
        <v>1.085</v>
      </c>
      <c r="CU266" s="18">
        <f t="shared" si="566"/>
        <v>48468.3788186878</v>
      </c>
      <c r="DB266" s="11">
        <v>2171</v>
      </c>
      <c r="DC266" s="11">
        <v>0.65</v>
      </c>
      <c r="DD266" s="12">
        <v>1.35</v>
      </c>
      <c r="DE266" s="13">
        <f t="shared" si="567"/>
        <v>1905.0525</v>
      </c>
      <c r="DF266" s="11">
        <v>3</v>
      </c>
      <c r="DG266" s="11">
        <v>190</v>
      </c>
      <c r="DH266" s="11">
        <v>1.33</v>
      </c>
      <c r="DI266" s="16">
        <f t="shared" si="568"/>
        <v>2.85054794520548</v>
      </c>
      <c r="DJ266" s="11">
        <v>0.97</v>
      </c>
      <c r="DK266" s="11">
        <v>2.11</v>
      </c>
      <c r="DL266" s="8">
        <f t="shared" si="569"/>
        <v>3.0467</v>
      </c>
      <c r="DM266" s="9">
        <v>0.9</v>
      </c>
      <c r="DN266" s="17">
        <v>1.085</v>
      </c>
      <c r="DO266" s="18">
        <f t="shared" si="570"/>
        <v>48468.3788186878</v>
      </c>
      <c r="DV266" s="11">
        <v>2171</v>
      </c>
      <c r="DW266" s="11">
        <v>0.65</v>
      </c>
      <c r="DX266" s="12">
        <v>1.35</v>
      </c>
      <c r="DY266" s="13">
        <f t="shared" si="571"/>
        <v>1905.0525</v>
      </c>
      <c r="DZ266" s="11">
        <v>3</v>
      </c>
      <c r="EA266" s="11">
        <v>190</v>
      </c>
      <c r="EB266" s="11">
        <v>1.42</v>
      </c>
      <c r="EC266" s="16">
        <f t="shared" si="572"/>
        <v>2.94054794520548</v>
      </c>
      <c r="ED266" s="11">
        <v>0.97</v>
      </c>
      <c r="EE266" s="11">
        <v>2.91</v>
      </c>
      <c r="EF266" s="8">
        <f t="shared" si="573"/>
        <v>3.8227</v>
      </c>
      <c r="EG266" s="9">
        <v>0.9</v>
      </c>
      <c r="EH266" s="17">
        <v>1.2</v>
      </c>
      <c r="EI266" s="18">
        <f t="shared" si="574"/>
        <v>69382.5792253619</v>
      </c>
    </row>
    <row r="267" s="1" customFormat="1" customHeight="1" spans="6:139">
      <c r="F267" s="23" t="s">
        <v>50</v>
      </c>
      <c r="G267" s="24"/>
      <c r="H267" s="24"/>
      <c r="I267" s="24"/>
      <c r="J267" s="24"/>
      <c r="K267" s="24"/>
      <c r="L267" s="24"/>
      <c r="M267" s="25">
        <f>SUM(S258:S266)</f>
        <v>520295.278873998</v>
      </c>
      <c r="N267" s="25"/>
      <c r="O267" s="25"/>
      <c r="P267" s="25"/>
      <c r="Q267" s="25"/>
      <c r="R267" s="25"/>
      <c r="S267" s="25"/>
      <c r="T267" s="1"/>
      <c r="U267" s="1"/>
      <c r="V267" s="1"/>
      <c r="W267" s="1"/>
      <c r="X267" s="1"/>
      <c r="Y267" s="1"/>
      <c r="Z267" s="23" t="s">
        <v>50</v>
      </c>
      <c r="AA267" s="24"/>
      <c r="AB267" s="24"/>
      <c r="AC267" s="24"/>
      <c r="AD267" s="24"/>
      <c r="AE267" s="24"/>
      <c r="AF267" s="24"/>
      <c r="AG267" s="25">
        <f>SUM(AM258:AM266)</f>
        <v>520295.278873998</v>
      </c>
      <c r="AH267" s="25"/>
      <c r="AI267" s="25"/>
      <c r="AJ267" s="25"/>
      <c r="AK267" s="25"/>
      <c r="AL267" s="25"/>
      <c r="AM267" s="25"/>
      <c r="AN267" s="1"/>
      <c r="AO267" s="1"/>
      <c r="AP267" s="1"/>
      <c r="AQ267" s="1"/>
      <c r="AR267" s="1"/>
      <c r="AS267" s="1"/>
      <c r="AT267" s="23" t="s">
        <v>50</v>
      </c>
      <c r="AU267" s="24"/>
      <c r="AV267" s="24"/>
      <c r="AW267" s="24"/>
      <c r="AX267" s="24"/>
      <c r="AY267" s="24"/>
      <c r="AZ267" s="24"/>
      <c r="BA267" s="25">
        <f>SUM(BG258:BG266)</f>
        <v>528099.708057108</v>
      </c>
      <c r="BB267" s="25"/>
      <c r="BC267" s="25"/>
      <c r="BD267" s="25"/>
      <c r="BE267" s="25"/>
      <c r="BF267" s="25"/>
      <c r="BG267" s="25"/>
      <c r="BH267" s="1"/>
      <c r="BI267" s="1"/>
      <c r="BJ267" s="1"/>
      <c r="BK267" s="1"/>
      <c r="BL267" s="1"/>
      <c r="BM267" s="1"/>
      <c r="BN267" s="23" t="s">
        <v>50</v>
      </c>
      <c r="BO267" s="24"/>
      <c r="BP267" s="24"/>
      <c r="BQ267" s="24"/>
      <c r="BR267" s="24"/>
      <c r="BS267" s="24"/>
      <c r="BT267" s="24"/>
      <c r="BU267" s="25">
        <f>SUM(CA258:CA266)</f>
        <v>528099.708057108</v>
      </c>
      <c r="BV267" s="25"/>
      <c r="BW267" s="25"/>
      <c r="BX267" s="25"/>
      <c r="BY267" s="25"/>
      <c r="BZ267" s="25"/>
      <c r="CA267" s="25"/>
      <c r="CB267" s="1"/>
      <c r="CC267" s="1"/>
      <c r="CD267" s="1"/>
      <c r="CE267" s="1"/>
      <c r="CF267" s="1"/>
      <c r="CG267" s="1"/>
      <c r="CH267" s="23" t="s">
        <v>50</v>
      </c>
      <c r="CI267" s="24"/>
      <c r="CJ267" s="24"/>
      <c r="CK267" s="24"/>
      <c r="CL267" s="24"/>
      <c r="CM267" s="24"/>
      <c r="CN267" s="24"/>
      <c r="CO267" s="25">
        <f>SUM(CU258:CU266)</f>
        <v>564520.377578287</v>
      </c>
      <c r="CP267" s="25"/>
      <c r="CQ267" s="25"/>
      <c r="CR267" s="25"/>
      <c r="CS267" s="25"/>
      <c r="CT267" s="25"/>
      <c r="CU267" s="25"/>
      <c r="CV267" s="1"/>
      <c r="CW267" s="1"/>
      <c r="CX267" s="1"/>
      <c r="CY267" s="1"/>
      <c r="CZ267" s="1"/>
      <c r="DA267" s="1"/>
      <c r="DB267" s="23" t="s">
        <v>50</v>
      </c>
      <c r="DC267" s="24"/>
      <c r="DD267" s="24"/>
      <c r="DE267" s="24"/>
      <c r="DF267" s="24"/>
      <c r="DG267" s="24"/>
      <c r="DH267" s="24"/>
      <c r="DI267" s="25">
        <f>SUM(DO258:DO266)</f>
        <v>564520.377578287</v>
      </c>
      <c r="DJ267" s="25"/>
      <c r="DK267" s="25"/>
      <c r="DL267" s="25"/>
      <c r="DM267" s="25"/>
      <c r="DN267" s="25"/>
      <c r="DO267" s="25"/>
      <c r="DP267" s="1"/>
      <c r="DQ267" s="1"/>
      <c r="DR267" s="1"/>
      <c r="DS267" s="1"/>
      <c r="DT267" s="1"/>
      <c r="DU267" s="1"/>
      <c r="DV267" s="23" t="s">
        <v>50</v>
      </c>
      <c r="DW267" s="24"/>
      <c r="DX267" s="24"/>
      <c r="DY267" s="24"/>
      <c r="DZ267" s="24"/>
      <c r="EA267" s="24"/>
      <c r="EB267" s="24"/>
      <c r="EC267" s="25">
        <f>SUM(EI258:EI266)</f>
        <v>805439.94927197</v>
      </c>
      <c r="ED267" s="25"/>
      <c r="EE267" s="25"/>
      <c r="EF267" s="25"/>
      <c r="EG267" s="25"/>
      <c r="EH267" s="25"/>
      <c r="EI267" s="25"/>
    </row>
    <row r="268" s="1" customFormat="1" customHeight="1" spans="6:139">
      <c r="F268" s="24"/>
      <c r="G268" s="24"/>
      <c r="H268" s="24"/>
      <c r="I268" s="24"/>
      <c r="J268" s="24"/>
      <c r="K268" s="24"/>
      <c r="L268" s="24"/>
      <c r="M268" s="25"/>
      <c r="N268" s="25"/>
      <c r="O268" s="25"/>
      <c r="P268" s="25"/>
      <c r="Q268" s="25"/>
      <c r="R268" s="25"/>
      <c r="S268" s="25"/>
      <c r="T268" s="1"/>
      <c r="U268" s="1"/>
      <c r="V268" s="1"/>
      <c r="W268" s="1"/>
      <c r="X268" s="1"/>
      <c r="Y268" s="1"/>
      <c r="Z268" s="24"/>
      <c r="AA268" s="24"/>
      <c r="AB268" s="24"/>
      <c r="AC268" s="24"/>
      <c r="AD268" s="24"/>
      <c r="AE268" s="24"/>
      <c r="AF268" s="24"/>
      <c r="AG268" s="25"/>
      <c r="AH268" s="25"/>
      <c r="AI268" s="25"/>
      <c r="AJ268" s="25"/>
      <c r="AK268" s="25"/>
      <c r="AL268" s="25"/>
      <c r="AM268" s="25"/>
      <c r="AN268" s="1"/>
      <c r="AO268" s="1"/>
      <c r="AP268" s="1"/>
      <c r="AQ268" s="1"/>
      <c r="AR268" s="1"/>
      <c r="AS268" s="1"/>
      <c r="AT268" s="24"/>
      <c r="AU268" s="24"/>
      <c r="AV268" s="24"/>
      <c r="AW268" s="24"/>
      <c r="AX268" s="24"/>
      <c r="AY268" s="24"/>
      <c r="AZ268" s="24"/>
      <c r="BA268" s="25"/>
      <c r="BB268" s="25"/>
      <c r="BC268" s="25"/>
      <c r="BD268" s="25"/>
      <c r="BE268" s="25"/>
      <c r="BF268" s="25"/>
      <c r="BG268" s="25"/>
      <c r="BH268" s="1"/>
      <c r="BI268" s="1"/>
      <c r="BJ268" s="1"/>
      <c r="BK268" s="1"/>
      <c r="BL268" s="1"/>
      <c r="BM268" s="1"/>
      <c r="BN268" s="24"/>
      <c r="BO268" s="24"/>
      <c r="BP268" s="24"/>
      <c r="BQ268" s="24"/>
      <c r="BR268" s="24"/>
      <c r="BS268" s="24"/>
      <c r="BT268" s="24"/>
      <c r="BU268" s="25"/>
      <c r="BV268" s="25"/>
      <c r="BW268" s="25"/>
      <c r="BX268" s="25"/>
      <c r="BY268" s="25"/>
      <c r="BZ268" s="25"/>
      <c r="CA268" s="25"/>
      <c r="CB268" s="1"/>
      <c r="CC268" s="1"/>
      <c r="CD268" s="1"/>
      <c r="CE268" s="1"/>
      <c r="CF268" s="1"/>
      <c r="CG268" s="1"/>
      <c r="CH268" s="24"/>
      <c r="CI268" s="24"/>
      <c r="CJ268" s="24"/>
      <c r="CK268" s="24"/>
      <c r="CL268" s="24"/>
      <c r="CM268" s="24"/>
      <c r="CN268" s="24"/>
      <c r="CO268" s="25"/>
      <c r="CP268" s="25"/>
      <c r="CQ268" s="25"/>
      <c r="CR268" s="25"/>
      <c r="CS268" s="25"/>
      <c r="CT268" s="25"/>
      <c r="CU268" s="25"/>
      <c r="CV268" s="1"/>
      <c r="CW268" s="1"/>
      <c r="CX268" s="1"/>
      <c r="CY268" s="1"/>
      <c r="CZ268" s="1"/>
      <c r="DA268" s="1"/>
      <c r="DB268" s="24"/>
      <c r="DC268" s="24"/>
      <c r="DD268" s="24"/>
      <c r="DE268" s="24"/>
      <c r="DF268" s="24"/>
      <c r="DG268" s="24"/>
      <c r="DH268" s="24"/>
      <c r="DI268" s="25"/>
      <c r="DJ268" s="25"/>
      <c r="DK268" s="25"/>
      <c r="DL268" s="25"/>
      <c r="DM268" s="25"/>
      <c r="DN268" s="25"/>
      <c r="DO268" s="25"/>
      <c r="DP268" s="1"/>
      <c r="DQ268" s="1"/>
      <c r="DR268" s="1"/>
      <c r="DS268" s="1"/>
      <c r="DT268" s="1"/>
      <c r="DU268" s="1"/>
      <c r="DV268" s="24"/>
      <c r="DW268" s="24"/>
      <c r="DX268" s="24"/>
      <c r="DY268" s="24"/>
      <c r="DZ268" s="24"/>
      <c r="EA268" s="24"/>
      <c r="EB268" s="24"/>
      <c r="EC268" s="25"/>
      <c r="ED268" s="25"/>
      <c r="EE268" s="25"/>
      <c r="EF268" s="25"/>
      <c r="EG268" s="25"/>
      <c r="EH268" s="25"/>
      <c r="EI268" s="25"/>
    </row>
    <row r="269" s="1" customFormat="1" customHeight="1" spans="6:139">
      <c r="F269" s="3" t="s">
        <v>51</v>
      </c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1"/>
      <c r="U269" s="1"/>
      <c r="V269" s="1"/>
      <c r="W269" s="1"/>
      <c r="X269" s="1"/>
      <c r="Y269" s="1"/>
      <c r="Z269" s="3" t="s">
        <v>51</v>
      </c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1"/>
      <c r="AO269" s="1"/>
      <c r="AP269" s="1"/>
      <c r="AQ269" s="1"/>
      <c r="AR269" s="1"/>
      <c r="AS269" s="1"/>
      <c r="AT269" s="3" t="s">
        <v>51</v>
      </c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1"/>
      <c r="BI269" s="1"/>
      <c r="BJ269" s="1"/>
      <c r="BK269" s="1"/>
      <c r="BL269" s="1"/>
      <c r="BM269" s="1"/>
      <c r="BN269" s="3" t="s">
        <v>51</v>
      </c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1"/>
      <c r="CC269" s="1"/>
      <c r="CD269" s="1"/>
      <c r="CE269" s="1"/>
      <c r="CF269" s="1"/>
      <c r="CG269" s="1"/>
      <c r="CH269" s="3" t="s">
        <v>51</v>
      </c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1"/>
      <c r="CW269" s="1"/>
      <c r="CX269" s="1"/>
      <c r="CY269" s="1"/>
      <c r="CZ269" s="1"/>
      <c r="DA269" s="1"/>
      <c r="DB269" s="3" t="s">
        <v>51</v>
      </c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1"/>
      <c r="DQ269" s="1"/>
      <c r="DR269" s="1"/>
      <c r="DS269" s="1"/>
      <c r="DT269" s="1"/>
      <c r="DU269" s="1"/>
      <c r="DV269" s="3" t="s">
        <v>51</v>
      </c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</row>
    <row r="270" s="1" customFormat="1" customHeight="1" spans="6:139">
      <c r="F270" s="4" t="s">
        <v>8</v>
      </c>
      <c r="G270" s="5"/>
      <c r="H270" s="5"/>
      <c r="I270" s="6"/>
      <c r="J270" s="7" t="s">
        <v>9</v>
      </c>
      <c r="K270" s="7"/>
      <c r="L270" s="7"/>
      <c r="M270" s="7"/>
      <c r="N270" s="8" t="s">
        <v>10</v>
      </c>
      <c r="O270" s="8"/>
      <c r="P270" s="8"/>
      <c r="Q270" s="9" t="s">
        <v>11</v>
      </c>
      <c r="R270" s="10" t="s">
        <v>12</v>
      </c>
      <c r="S270" s="10" t="s">
        <v>13</v>
      </c>
      <c r="Z270" s="4" t="s">
        <v>8</v>
      </c>
      <c r="AA270" s="5"/>
      <c r="AB270" s="5"/>
      <c r="AC270" s="6"/>
      <c r="AD270" s="7" t="s">
        <v>9</v>
      </c>
      <c r="AE270" s="7"/>
      <c r="AF270" s="7"/>
      <c r="AG270" s="7"/>
      <c r="AH270" s="8" t="s">
        <v>10</v>
      </c>
      <c r="AI270" s="8"/>
      <c r="AJ270" s="8"/>
      <c r="AK270" s="9" t="s">
        <v>11</v>
      </c>
      <c r="AL270" s="10" t="s">
        <v>12</v>
      </c>
      <c r="AM270" s="10" t="s">
        <v>13</v>
      </c>
      <c r="AT270" s="4" t="s">
        <v>8</v>
      </c>
      <c r="AU270" s="5"/>
      <c r="AV270" s="5"/>
      <c r="AW270" s="6"/>
      <c r="AX270" s="7" t="s">
        <v>9</v>
      </c>
      <c r="AY270" s="7"/>
      <c r="AZ270" s="7"/>
      <c r="BA270" s="7"/>
      <c r="BB270" s="8" t="s">
        <v>10</v>
      </c>
      <c r="BC270" s="8"/>
      <c r="BD270" s="8"/>
      <c r="BE270" s="9" t="s">
        <v>11</v>
      </c>
      <c r="BF270" s="10" t="s">
        <v>12</v>
      </c>
      <c r="BG270" s="10" t="s">
        <v>13</v>
      </c>
      <c r="BN270" s="4" t="s">
        <v>8</v>
      </c>
      <c r="BO270" s="5"/>
      <c r="BP270" s="5"/>
      <c r="BQ270" s="6"/>
      <c r="BR270" s="7" t="s">
        <v>9</v>
      </c>
      <c r="BS270" s="7"/>
      <c r="BT270" s="7"/>
      <c r="BU270" s="7"/>
      <c r="BV270" s="8" t="s">
        <v>10</v>
      </c>
      <c r="BW270" s="8"/>
      <c r="BX270" s="8"/>
      <c r="BY270" s="9" t="s">
        <v>11</v>
      </c>
      <c r="BZ270" s="10" t="s">
        <v>12</v>
      </c>
      <c r="CA270" s="10" t="s">
        <v>13</v>
      </c>
      <c r="CH270" s="4" t="s">
        <v>8</v>
      </c>
      <c r="CI270" s="5"/>
      <c r="CJ270" s="5"/>
      <c r="CK270" s="6"/>
      <c r="CL270" s="7" t="s">
        <v>9</v>
      </c>
      <c r="CM270" s="7"/>
      <c r="CN270" s="7"/>
      <c r="CO270" s="7"/>
      <c r="CP270" s="8" t="s">
        <v>10</v>
      </c>
      <c r="CQ270" s="8"/>
      <c r="CR270" s="8"/>
      <c r="CS270" s="9" t="s">
        <v>11</v>
      </c>
      <c r="CT270" s="10" t="s">
        <v>12</v>
      </c>
      <c r="CU270" s="10" t="s">
        <v>13</v>
      </c>
      <c r="DB270" s="4" t="s">
        <v>8</v>
      </c>
      <c r="DC270" s="5"/>
      <c r="DD270" s="5"/>
      <c r="DE270" s="6"/>
      <c r="DF270" s="7" t="s">
        <v>9</v>
      </c>
      <c r="DG270" s="7"/>
      <c r="DH270" s="7"/>
      <c r="DI270" s="7"/>
      <c r="DJ270" s="8" t="s">
        <v>10</v>
      </c>
      <c r="DK270" s="8"/>
      <c r="DL270" s="8"/>
      <c r="DM270" s="9" t="s">
        <v>11</v>
      </c>
      <c r="DN270" s="10" t="s">
        <v>12</v>
      </c>
      <c r="DO270" s="10" t="s">
        <v>13</v>
      </c>
      <c r="DV270" s="4" t="s">
        <v>8</v>
      </c>
      <c r="DW270" s="5"/>
      <c r="DX270" s="5"/>
      <c r="DY270" s="6"/>
      <c r="DZ270" s="7" t="s">
        <v>9</v>
      </c>
      <c r="EA270" s="7"/>
      <c r="EB270" s="7"/>
      <c r="EC270" s="7"/>
      <c r="ED270" s="8" t="s">
        <v>10</v>
      </c>
      <c r="EE270" s="8"/>
      <c r="EF270" s="8"/>
      <c r="EG270" s="9" t="s">
        <v>11</v>
      </c>
      <c r="EH270" s="10" t="s">
        <v>12</v>
      </c>
      <c r="EI270" s="10" t="s">
        <v>13</v>
      </c>
    </row>
    <row r="271" s="1" customFormat="1" customHeight="1" spans="6:139">
      <c r="F271" s="11" t="s">
        <v>52</v>
      </c>
      <c r="G271" s="11" t="s">
        <v>20</v>
      </c>
      <c r="H271" s="12" t="s">
        <v>21</v>
      </c>
      <c r="I271" s="13" t="s">
        <v>8</v>
      </c>
      <c r="J271" s="11" t="s">
        <v>22</v>
      </c>
      <c r="K271" s="11" t="s">
        <v>23</v>
      </c>
      <c r="L271" s="11" t="s">
        <v>24</v>
      </c>
      <c r="M271" s="7" t="s">
        <v>25</v>
      </c>
      <c r="N271" s="11" t="s">
        <v>26</v>
      </c>
      <c r="O271" s="11" t="s">
        <v>27</v>
      </c>
      <c r="P271" s="8" t="s">
        <v>28</v>
      </c>
      <c r="Q271" s="9" t="s">
        <v>29</v>
      </c>
      <c r="R271" s="14"/>
      <c r="S271" s="14"/>
      <c r="T271" s="1"/>
      <c r="U271" s="1"/>
      <c r="V271" s="1"/>
      <c r="W271" s="1"/>
      <c r="X271" s="1"/>
      <c r="Y271" s="1"/>
      <c r="Z271" s="11" t="s">
        <v>52</v>
      </c>
      <c r="AA271" s="11" t="s">
        <v>20</v>
      </c>
      <c r="AB271" s="12" t="s">
        <v>21</v>
      </c>
      <c r="AC271" s="13" t="s">
        <v>8</v>
      </c>
      <c r="AD271" s="11" t="s">
        <v>22</v>
      </c>
      <c r="AE271" s="11" t="s">
        <v>23</v>
      </c>
      <c r="AF271" s="11" t="s">
        <v>24</v>
      </c>
      <c r="AG271" s="7" t="s">
        <v>25</v>
      </c>
      <c r="AH271" s="11" t="s">
        <v>26</v>
      </c>
      <c r="AI271" s="11" t="s">
        <v>27</v>
      </c>
      <c r="AJ271" s="8" t="s">
        <v>28</v>
      </c>
      <c r="AK271" s="9" t="s">
        <v>29</v>
      </c>
      <c r="AL271" s="14"/>
      <c r="AM271" s="14"/>
      <c r="AN271" s="1"/>
      <c r="AO271" s="1"/>
      <c r="AP271" s="1"/>
      <c r="AQ271" s="1"/>
      <c r="AR271" s="1"/>
      <c r="AS271" s="1"/>
      <c r="AT271" s="11" t="s">
        <v>52</v>
      </c>
      <c r="AU271" s="11" t="s">
        <v>20</v>
      </c>
      <c r="AV271" s="12" t="s">
        <v>21</v>
      </c>
      <c r="AW271" s="13" t="s">
        <v>8</v>
      </c>
      <c r="AX271" s="11" t="s">
        <v>22</v>
      </c>
      <c r="AY271" s="11" t="s">
        <v>23</v>
      </c>
      <c r="AZ271" s="11" t="s">
        <v>24</v>
      </c>
      <c r="BA271" s="7" t="s">
        <v>25</v>
      </c>
      <c r="BB271" s="11" t="s">
        <v>26</v>
      </c>
      <c r="BC271" s="11" t="s">
        <v>27</v>
      </c>
      <c r="BD271" s="8" t="s">
        <v>28</v>
      </c>
      <c r="BE271" s="9" t="s">
        <v>29</v>
      </c>
      <c r="BF271" s="14"/>
      <c r="BG271" s="14"/>
      <c r="BH271" s="1"/>
      <c r="BI271" s="1"/>
      <c r="BJ271" s="1"/>
      <c r="BK271" s="1"/>
      <c r="BL271" s="1"/>
      <c r="BM271" s="1"/>
      <c r="BN271" s="11" t="s">
        <v>52</v>
      </c>
      <c r="BO271" s="11" t="s">
        <v>20</v>
      </c>
      <c r="BP271" s="12" t="s">
        <v>21</v>
      </c>
      <c r="BQ271" s="13" t="s">
        <v>8</v>
      </c>
      <c r="BR271" s="11" t="s">
        <v>22</v>
      </c>
      <c r="BS271" s="11" t="s">
        <v>23</v>
      </c>
      <c r="BT271" s="11" t="s">
        <v>24</v>
      </c>
      <c r="BU271" s="7" t="s">
        <v>25</v>
      </c>
      <c r="BV271" s="11" t="s">
        <v>26</v>
      </c>
      <c r="BW271" s="11" t="s">
        <v>27</v>
      </c>
      <c r="BX271" s="8" t="s">
        <v>28</v>
      </c>
      <c r="BY271" s="9" t="s">
        <v>29</v>
      </c>
      <c r="BZ271" s="14"/>
      <c r="CA271" s="14"/>
      <c r="CB271" s="1"/>
      <c r="CC271" s="1"/>
      <c r="CD271" s="1"/>
      <c r="CE271" s="1"/>
      <c r="CF271" s="1"/>
      <c r="CG271" s="1"/>
      <c r="CH271" s="11" t="s">
        <v>52</v>
      </c>
      <c r="CI271" s="11" t="s">
        <v>20</v>
      </c>
      <c r="CJ271" s="12" t="s">
        <v>21</v>
      </c>
      <c r="CK271" s="13" t="s">
        <v>8</v>
      </c>
      <c r="CL271" s="11" t="s">
        <v>22</v>
      </c>
      <c r="CM271" s="11" t="s">
        <v>23</v>
      </c>
      <c r="CN271" s="11" t="s">
        <v>24</v>
      </c>
      <c r="CO271" s="7" t="s">
        <v>25</v>
      </c>
      <c r="CP271" s="11" t="s">
        <v>26</v>
      </c>
      <c r="CQ271" s="11" t="s">
        <v>27</v>
      </c>
      <c r="CR271" s="8" t="s">
        <v>28</v>
      </c>
      <c r="CS271" s="9" t="s">
        <v>29</v>
      </c>
      <c r="CT271" s="14"/>
      <c r="CU271" s="14"/>
      <c r="CV271" s="1"/>
      <c r="CW271" s="1"/>
      <c r="CX271" s="1"/>
      <c r="CY271" s="1"/>
      <c r="CZ271" s="1"/>
      <c r="DA271" s="1"/>
      <c r="DB271" s="11" t="s">
        <v>52</v>
      </c>
      <c r="DC271" s="11" t="s">
        <v>20</v>
      </c>
      <c r="DD271" s="12" t="s">
        <v>21</v>
      </c>
      <c r="DE271" s="13" t="s">
        <v>8</v>
      </c>
      <c r="DF271" s="11" t="s">
        <v>22</v>
      </c>
      <c r="DG271" s="11" t="s">
        <v>23</v>
      </c>
      <c r="DH271" s="11" t="s">
        <v>24</v>
      </c>
      <c r="DI271" s="7" t="s">
        <v>25</v>
      </c>
      <c r="DJ271" s="11" t="s">
        <v>26</v>
      </c>
      <c r="DK271" s="11" t="s">
        <v>27</v>
      </c>
      <c r="DL271" s="8" t="s">
        <v>28</v>
      </c>
      <c r="DM271" s="9" t="s">
        <v>29</v>
      </c>
      <c r="DN271" s="14"/>
      <c r="DO271" s="14"/>
      <c r="DP271" s="1"/>
      <c r="DQ271" s="1"/>
      <c r="DR271" s="1"/>
      <c r="DS271" s="1"/>
      <c r="DT271" s="1"/>
      <c r="DU271" s="1"/>
      <c r="DV271" s="11" t="s">
        <v>52</v>
      </c>
      <c r="DW271" s="11" t="s">
        <v>20</v>
      </c>
      <c r="DX271" s="12" t="s">
        <v>21</v>
      </c>
      <c r="DY271" s="13" t="s">
        <v>8</v>
      </c>
      <c r="DZ271" s="11" t="s">
        <v>22</v>
      </c>
      <c r="EA271" s="11" t="s">
        <v>23</v>
      </c>
      <c r="EB271" s="11" t="s">
        <v>24</v>
      </c>
      <c r="EC271" s="7" t="s">
        <v>25</v>
      </c>
      <c r="ED271" s="11" t="s">
        <v>26</v>
      </c>
      <c r="EE271" s="11" t="s">
        <v>27</v>
      </c>
      <c r="EF271" s="8" t="s">
        <v>28</v>
      </c>
      <c r="EG271" s="9" t="s">
        <v>29</v>
      </c>
      <c r="EH271" s="14"/>
      <c r="EI271" s="14"/>
    </row>
    <row r="272" s="1" customFormat="1" customHeight="1" spans="6:139">
      <c r="F272" s="11">
        <v>35434</v>
      </c>
      <c r="G272" s="11">
        <v>0.0847</v>
      </c>
      <c r="H272" s="12">
        <v>1.35</v>
      </c>
      <c r="I272" s="13">
        <f t="shared" ref="I272:I274" si="575">F272*G272*H272</f>
        <v>4051.70073</v>
      </c>
      <c r="J272" s="11">
        <v>3</v>
      </c>
      <c r="K272" s="11">
        <v>490</v>
      </c>
      <c r="L272" s="11">
        <v>1.93</v>
      </c>
      <c r="M272" s="16">
        <f t="shared" ref="M272:M274" si="576">1+6*K272/(K272+2000)+L272</f>
        <v>4.11072289156627</v>
      </c>
      <c r="N272" s="11">
        <v>0.89</v>
      </c>
      <c r="O272" s="11">
        <v>1.78</v>
      </c>
      <c r="P272" s="8">
        <f t="shared" ref="P272:P274" si="577">1+N272*O272</f>
        <v>2.5842</v>
      </c>
      <c r="Q272" s="9">
        <v>1.15</v>
      </c>
      <c r="R272" s="17">
        <v>1</v>
      </c>
      <c r="S272" s="18">
        <f t="shared" ref="S272:S276" si="578">I272*J272*Q272*P272*M272*R272</f>
        <v>148491.221010612</v>
      </c>
      <c r="Z272" s="11">
        <v>35728</v>
      </c>
      <c r="AA272" s="11">
        <v>0.0847</v>
      </c>
      <c r="AB272" s="12">
        <v>1.35</v>
      </c>
      <c r="AC272" s="13">
        <f t="shared" ref="AC272:AC274" si="579">Z272*AA272*AB272</f>
        <v>4085.31816</v>
      </c>
      <c r="AD272" s="11">
        <v>3</v>
      </c>
      <c r="AE272" s="11">
        <v>450</v>
      </c>
      <c r="AF272" s="11">
        <v>1.93</v>
      </c>
      <c r="AG272" s="16">
        <f t="shared" ref="AG272:AG274" si="580">1+6*AE272/(AE272+2000)+AF272</f>
        <v>4.03204081632653</v>
      </c>
      <c r="AH272" s="11">
        <v>1</v>
      </c>
      <c r="AI272" s="11">
        <v>2.71</v>
      </c>
      <c r="AJ272" s="8">
        <f t="shared" ref="AJ272:AJ274" si="581">1+AH272*AI272</f>
        <v>3.71</v>
      </c>
      <c r="AK272" s="9">
        <v>1.15</v>
      </c>
      <c r="AL272" s="17">
        <v>1</v>
      </c>
      <c r="AM272" s="18">
        <f t="shared" ref="AM272:AM276" si="582">AC272*AD272*AK272*AJ272*AG272*AL272</f>
        <v>210835.534395856</v>
      </c>
      <c r="AT272" s="11">
        <v>36903</v>
      </c>
      <c r="AU272" s="11">
        <v>0.0847</v>
      </c>
      <c r="AV272" s="12">
        <v>1.35</v>
      </c>
      <c r="AW272" s="13">
        <f t="shared" ref="AW272:AW275" si="583">AT272*AU272*AV272</f>
        <v>4219.673535</v>
      </c>
      <c r="AX272" s="11">
        <v>3</v>
      </c>
      <c r="AY272" s="11">
        <v>490</v>
      </c>
      <c r="AZ272" s="11">
        <v>1.93</v>
      </c>
      <c r="BA272" s="16">
        <f t="shared" ref="BA272:BA275" si="584">1+6*AY272/(AY272+2000)+AZ272</f>
        <v>4.11072289156627</v>
      </c>
      <c r="BB272" s="11">
        <v>0.93</v>
      </c>
      <c r="BC272" s="11">
        <v>1.85</v>
      </c>
      <c r="BD272" s="8">
        <f t="shared" ref="BD272:BD275" si="585">1+BB272*BC272</f>
        <v>2.7205</v>
      </c>
      <c r="BE272" s="9">
        <v>1.15</v>
      </c>
      <c r="BF272" s="17">
        <v>1.015</v>
      </c>
      <c r="BG272" s="18">
        <f t="shared" ref="BG272:BG276" si="586">AW272*AX272*BE272*BD272*BA272*BF272</f>
        <v>165245.986869508</v>
      </c>
      <c r="BN272" s="11">
        <v>38167</v>
      </c>
      <c r="BO272" s="11">
        <v>0.0847</v>
      </c>
      <c r="BP272" s="12">
        <v>1.35</v>
      </c>
      <c r="BQ272" s="13">
        <f t="shared" ref="BQ272:BQ275" si="587">BN272*BO272*BP272</f>
        <v>4364.205615</v>
      </c>
      <c r="BR272" s="11">
        <v>3</v>
      </c>
      <c r="BS272" s="11">
        <v>490</v>
      </c>
      <c r="BT272" s="11">
        <v>1.93</v>
      </c>
      <c r="BU272" s="16">
        <f t="shared" ref="BU272:BU275" si="588">1+6*BS272/(BS272+2000)+BT272</f>
        <v>4.11072289156627</v>
      </c>
      <c r="BV272" s="11">
        <v>1</v>
      </c>
      <c r="BW272" s="11">
        <v>2.71</v>
      </c>
      <c r="BX272" s="8">
        <f t="shared" ref="BX272:BX275" si="589">1+BV272*BW272</f>
        <v>3.71</v>
      </c>
      <c r="BY272" s="9">
        <v>1.15</v>
      </c>
      <c r="BZ272" s="17">
        <v>1.015</v>
      </c>
      <c r="CA272" s="18">
        <f t="shared" ref="CA272:CA276" si="590">BQ272*BR272*BY272*BX272*BU272*BZ272</f>
        <v>233067.89413641</v>
      </c>
      <c r="CH272" s="11">
        <v>42781</v>
      </c>
      <c r="CI272" s="11">
        <v>0.0847</v>
      </c>
      <c r="CJ272" s="12">
        <v>1.35</v>
      </c>
      <c r="CK272" s="13">
        <f t="shared" ref="CK272:CK276" si="591">CH272*CI272*CJ272</f>
        <v>4891.793445</v>
      </c>
      <c r="CL272" s="11">
        <v>3</v>
      </c>
      <c r="CM272" s="11">
        <v>490</v>
      </c>
      <c r="CN272" s="11">
        <v>1.93</v>
      </c>
      <c r="CO272" s="16">
        <f t="shared" ref="CO272:CO276" si="592">1+6*CM272/(CM272+2000)+CN272</f>
        <v>4.11072289156627</v>
      </c>
      <c r="CP272" s="11">
        <v>0.93</v>
      </c>
      <c r="CQ272" s="11">
        <v>1.85</v>
      </c>
      <c r="CR272" s="8">
        <f t="shared" ref="CR272:CR276" si="593">1+CP272*CQ272</f>
        <v>2.7205</v>
      </c>
      <c r="CS272" s="9">
        <v>1.15</v>
      </c>
      <c r="CT272" s="17">
        <v>1.085</v>
      </c>
      <c r="CU272" s="18">
        <f t="shared" ref="CU272:CU276" si="594">CK272*CL272*CS272*CR272*CO272*CT272</f>
        <v>204778.272855303</v>
      </c>
      <c r="DB272" s="11">
        <v>44045</v>
      </c>
      <c r="DC272" s="11">
        <v>0.0847</v>
      </c>
      <c r="DD272" s="12">
        <v>1.35</v>
      </c>
      <c r="DE272" s="13">
        <f t="shared" ref="DE272:DE276" si="595">DB272*DC272*DD272</f>
        <v>5036.325525</v>
      </c>
      <c r="DF272" s="11">
        <v>3</v>
      </c>
      <c r="DG272" s="11">
        <v>490</v>
      </c>
      <c r="DH272" s="11">
        <v>1.93</v>
      </c>
      <c r="DI272" s="16">
        <f t="shared" ref="DI272:DI276" si="596">1+6*DG272/(DG272+2000)+DH272</f>
        <v>4.11072289156627</v>
      </c>
      <c r="DJ272" s="11">
        <v>1</v>
      </c>
      <c r="DK272" s="11">
        <v>2.71</v>
      </c>
      <c r="DL272" s="8">
        <f t="shared" ref="DL272:DL276" si="597">1+DJ272*DK272</f>
        <v>3.71</v>
      </c>
      <c r="DM272" s="9">
        <v>1.15</v>
      </c>
      <c r="DN272" s="17">
        <v>1.085</v>
      </c>
      <c r="DO272" s="18">
        <f t="shared" ref="DO272:DO276" si="598">DE272*DF272*DM272*DL272*DI272*DN272</f>
        <v>287511.180279754</v>
      </c>
      <c r="DV272" s="11">
        <v>49923</v>
      </c>
      <c r="DW272" s="11">
        <v>0.09996</v>
      </c>
      <c r="DX272" s="12">
        <v>1.35</v>
      </c>
      <c r="DY272" s="13">
        <f t="shared" ref="DY272:DY276" si="599">DV272*DW272*DX272</f>
        <v>6736.909158</v>
      </c>
      <c r="DZ272" s="11">
        <v>3</v>
      </c>
      <c r="EA272" s="11">
        <v>490</v>
      </c>
      <c r="EB272" s="11">
        <v>2.02</v>
      </c>
      <c r="EC272" s="16">
        <f t="shared" ref="EC272:EC276" si="600">1+6*EA272/(EA272+2000)+EB272</f>
        <v>4.20072289156627</v>
      </c>
      <c r="ED272" s="11">
        <v>1</v>
      </c>
      <c r="EE272" s="11">
        <v>3.51</v>
      </c>
      <c r="EF272" s="8">
        <f t="shared" ref="EF272:EF276" si="601">1+ED272*EE272</f>
        <v>4.51</v>
      </c>
      <c r="EG272" s="9">
        <v>1.15</v>
      </c>
      <c r="EH272" s="17">
        <v>1.2</v>
      </c>
      <c r="EI272" s="18">
        <f>DY272*DZ272*EG272*EF272*EC272*EH272+DV272*0.125*EF272*EG272*EH272</f>
        <v>567237.384407697</v>
      </c>
    </row>
    <row r="273" s="1" customFormat="1" customHeight="1" spans="6:139">
      <c r="F273" s="11">
        <v>35434</v>
      </c>
      <c r="G273" s="11">
        <v>0.0847</v>
      </c>
      <c r="H273" s="12">
        <v>1.35</v>
      </c>
      <c r="I273" s="13">
        <f t="shared" si="575"/>
        <v>4051.70073</v>
      </c>
      <c r="J273" s="11">
        <v>3</v>
      </c>
      <c r="K273" s="11">
        <v>490</v>
      </c>
      <c r="L273" s="11">
        <v>1.93</v>
      </c>
      <c r="M273" s="16">
        <f t="shared" si="576"/>
        <v>4.11072289156627</v>
      </c>
      <c r="N273" s="11">
        <v>0.89</v>
      </c>
      <c r="O273" s="11">
        <v>1.78</v>
      </c>
      <c r="P273" s="8">
        <f t="shared" si="577"/>
        <v>2.5842</v>
      </c>
      <c r="Q273" s="9">
        <v>1.15</v>
      </c>
      <c r="R273" s="17">
        <v>1</v>
      </c>
      <c r="S273" s="18">
        <f t="shared" si="578"/>
        <v>148491.221010612</v>
      </c>
      <c r="Z273" s="11">
        <v>35728</v>
      </c>
      <c r="AA273" s="11">
        <v>0.0847</v>
      </c>
      <c r="AB273" s="12">
        <v>1.35</v>
      </c>
      <c r="AC273" s="13">
        <f t="shared" si="579"/>
        <v>4085.31816</v>
      </c>
      <c r="AD273" s="11">
        <v>3</v>
      </c>
      <c r="AE273" s="11">
        <v>450</v>
      </c>
      <c r="AF273" s="11">
        <v>1.93</v>
      </c>
      <c r="AG273" s="16">
        <f t="shared" si="580"/>
        <v>4.03204081632653</v>
      </c>
      <c r="AH273" s="11">
        <v>1</v>
      </c>
      <c r="AI273" s="11">
        <v>2.71</v>
      </c>
      <c r="AJ273" s="8">
        <f t="shared" si="581"/>
        <v>3.71</v>
      </c>
      <c r="AK273" s="9">
        <v>1.15</v>
      </c>
      <c r="AL273" s="17">
        <v>1</v>
      </c>
      <c r="AM273" s="18">
        <f t="shared" si="582"/>
        <v>210835.534395856</v>
      </c>
      <c r="AT273" s="11">
        <v>36903</v>
      </c>
      <c r="AU273" s="11">
        <v>0.0847</v>
      </c>
      <c r="AV273" s="12">
        <v>1.35</v>
      </c>
      <c r="AW273" s="13">
        <f t="shared" si="583"/>
        <v>4219.673535</v>
      </c>
      <c r="AX273" s="11">
        <v>3</v>
      </c>
      <c r="AY273" s="11">
        <v>490</v>
      </c>
      <c r="AZ273" s="11">
        <v>1.93</v>
      </c>
      <c r="BA273" s="16">
        <f t="shared" si="584"/>
        <v>4.11072289156627</v>
      </c>
      <c r="BB273" s="11">
        <v>0.93</v>
      </c>
      <c r="BC273" s="11">
        <v>1.85</v>
      </c>
      <c r="BD273" s="8">
        <f t="shared" si="585"/>
        <v>2.7205</v>
      </c>
      <c r="BE273" s="9">
        <v>1.15</v>
      </c>
      <c r="BF273" s="17">
        <v>1.015</v>
      </c>
      <c r="BG273" s="18">
        <f t="shared" si="586"/>
        <v>165245.986869508</v>
      </c>
      <c r="BN273" s="11">
        <v>38167</v>
      </c>
      <c r="BO273" s="11">
        <v>0.0847</v>
      </c>
      <c r="BP273" s="12">
        <v>1.35</v>
      </c>
      <c r="BQ273" s="13">
        <f t="shared" si="587"/>
        <v>4364.205615</v>
      </c>
      <c r="BR273" s="11">
        <v>3</v>
      </c>
      <c r="BS273" s="11">
        <v>490</v>
      </c>
      <c r="BT273" s="11">
        <v>1.93</v>
      </c>
      <c r="BU273" s="16">
        <f t="shared" si="588"/>
        <v>4.11072289156627</v>
      </c>
      <c r="BV273" s="11">
        <v>1</v>
      </c>
      <c r="BW273" s="11">
        <v>2.71</v>
      </c>
      <c r="BX273" s="8">
        <f t="shared" si="589"/>
        <v>3.71</v>
      </c>
      <c r="BY273" s="9">
        <v>1.15</v>
      </c>
      <c r="BZ273" s="17">
        <v>1.015</v>
      </c>
      <c r="CA273" s="18">
        <f t="shared" si="590"/>
        <v>233067.89413641</v>
      </c>
      <c r="CH273" s="11">
        <v>42781</v>
      </c>
      <c r="CI273" s="11">
        <v>0.0847</v>
      </c>
      <c r="CJ273" s="12">
        <v>1.35</v>
      </c>
      <c r="CK273" s="13">
        <f t="shared" si="591"/>
        <v>4891.793445</v>
      </c>
      <c r="CL273" s="11">
        <v>3</v>
      </c>
      <c r="CM273" s="11">
        <v>490</v>
      </c>
      <c r="CN273" s="11">
        <v>1.93</v>
      </c>
      <c r="CO273" s="16">
        <f t="shared" si="592"/>
        <v>4.11072289156627</v>
      </c>
      <c r="CP273" s="11">
        <v>0.93</v>
      </c>
      <c r="CQ273" s="11">
        <v>1.85</v>
      </c>
      <c r="CR273" s="8">
        <f t="shared" si="593"/>
        <v>2.7205</v>
      </c>
      <c r="CS273" s="9">
        <v>1.15</v>
      </c>
      <c r="CT273" s="17">
        <v>1.085</v>
      </c>
      <c r="CU273" s="18">
        <f t="shared" si="594"/>
        <v>204778.272855303</v>
      </c>
      <c r="DB273" s="11">
        <v>44045</v>
      </c>
      <c r="DC273" s="11">
        <v>0.0847</v>
      </c>
      <c r="DD273" s="12">
        <v>1.35</v>
      </c>
      <c r="DE273" s="13">
        <f t="shared" si="595"/>
        <v>5036.325525</v>
      </c>
      <c r="DF273" s="11">
        <v>3</v>
      </c>
      <c r="DG273" s="11">
        <v>490</v>
      </c>
      <c r="DH273" s="11">
        <v>1.93</v>
      </c>
      <c r="DI273" s="16">
        <f t="shared" si="596"/>
        <v>4.11072289156627</v>
      </c>
      <c r="DJ273" s="11">
        <v>1</v>
      </c>
      <c r="DK273" s="11">
        <v>2.71</v>
      </c>
      <c r="DL273" s="8">
        <f t="shared" si="597"/>
        <v>3.71</v>
      </c>
      <c r="DM273" s="9">
        <v>1.15</v>
      </c>
      <c r="DN273" s="17">
        <v>1.085</v>
      </c>
      <c r="DO273" s="18">
        <f t="shared" si="598"/>
        <v>287511.180279754</v>
      </c>
      <c r="DV273" s="11">
        <v>49923</v>
      </c>
      <c r="DW273" s="11">
        <v>0.09996</v>
      </c>
      <c r="DX273" s="12">
        <v>1.35</v>
      </c>
      <c r="DY273" s="13">
        <f t="shared" si="599"/>
        <v>6736.909158</v>
      </c>
      <c r="DZ273" s="11">
        <v>3</v>
      </c>
      <c r="EA273" s="11">
        <v>490</v>
      </c>
      <c r="EB273" s="11">
        <v>2.02</v>
      </c>
      <c r="EC273" s="16">
        <f t="shared" si="600"/>
        <v>4.20072289156627</v>
      </c>
      <c r="ED273" s="11">
        <v>1</v>
      </c>
      <c r="EE273" s="11">
        <v>3.51</v>
      </c>
      <c r="EF273" s="8">
        <f t="shared" si="601"/>
        <v>4.51</v>
      </c>
      <c r="EG273" s="9">
        <v>1.15</v>
      </c>
      <c r="EH273" s="17">
        <v>1.2</v>
      </c>
      <c r="EI273" s="18">
        <f t="shared" ref="EI273:EI276" si="602">DY273*DZ273*EG273*EF273*EC273*EH273</f>
        <v>528398.538482697</v>
      </c>
    </row>
    <row r="274" s="1" customFormat="1" customHeight="1" spans="6:139">
      <c r="F274" s="11">
        <v>35434</v>
      </c>
      <c r="G274" s="11">
        <v>0.0847</v>
      </c>
      <c r="H274" s="12">
        <v>1.35</v>
      </c>
      <c r="I274" s="13">
        <f t="shared" si="575"/>
        <v>4051.70073</v>
      </c>
      <c r="J274" s="11">
        <v>3</v>
      </c>
      <c r="K274" s="11">
        <v>240</v>
      </c>
      <c r="L274" s="11">
        <v>1.93</v>
      </c>
      <c r="M274" s="16">
        <f t="shared" si="576"/>
        <v>3.57285714285714</v>
      </c>
      <c r="N274" s="11">
        <v>0.89</v>
      </c>
      <c r="O274" s="11">
        <v>1.78</v>
      </c>
      <c r="P274" s="8">
        <f t="shared" si="577"/>
        <v>2.5842</v>
      </c>
      <c r="Q274" s="9">
        <v>0.9</v>
      </c>
      <c r="R274" s="17">
        <v>1</v>
      </c>
      <c r="S274" s="18">
        <f t="shared" si="578"/>
        <v>101005.005746024</v>
      </c>
      <c r="Z274" s="11">
        <v>35728</v>
      </c>
      <c r="AA274" s="11">
        <v>0.0847</v>
      </c>
      <c r="AB274" s="12">
        <v>1.35</v>
      </c>
      <c r="AC274" s="13">
        <f t="shared" si="579"/>
        <v>4085.31816</v>
      </c>
      <c r="AD274" s="11">
        <v>3</v>
      </c>
      <c r="AE274" s="11">
        <v>200</v>
      </c>
      <c r="AF274" s="11">
        <v>1.93</v>
      </c>
      <c r="AG274" s="16">
        <f t="shared" si="580"/>
        <v>3.47545454545455</v>
      </c>
      <c r="AH274" s="11">
        <v>1</v>
      </c>
      <c r="AI274" s="11">
        <v>2.71</v>
      </c>
      <c r="AJ274" s="8">
        <f t="shared" si="581"/>
        <v>3.71</v>
      </c>
      <c r="AK274" s="9">
        <v>0.9</v>
      </c>
      <c r="AL274" s="17">
        <v>1</v>
      </c>
      <c r="AM274" s="18">
        <f t="shared" si="582"/>
        <v>142224.74742667</v>
      </c>
      <c r="AT274" s="11">
        <v>36903</v>
      </c>
      <c r="AU274" s="11">
        <v>0.0847</v>
      </c>
      <c r="AV274" s="12">
        <v>1.35</v>
      </c>
      <c r="AW274" s="13">
        <f t="shared" si="583"/>
        <v>4219.673535</v>
      </c>
      <c r="AX274" s="11">
        <v>3</v>
      </c>
      <c r="AY274" s="11">
        <v>490</v>
      </c>
      <c r="AZ274" s="11">
        <v>1.93</v>
      </c>
      <c r="BA274" s="16">
        <f t="shared" si="584"/>
        <v>4.11072289156627</v>
      </c>
      <c r="BB274" s="11">
        <v>0.93</v>
      </c>
      <c r="BC274" s="11">
        <v>1.85</v>
      </c>
      <c r="BD274" s="8">
        <f t="shared" si="585"/>
        <v>2.7205</v>
      </c>
      <c r="BE274" s="9">
        <v>1.15</v>
      </c>
      <c r="BF274" s="17">
        <v>1.015</v>
      </c>
      <c r="BG274" s="18">
        <f t="shared" si="586"/>
        <v>165245.986869508</v>
      </c>
      <c r="BN274" s="11">
        <v>38167</v>
      </c>
      <c r="BO274" s="11">
        <v>0.0847</v>
      </c>
      <c r="BP274" s="12">
        <v>1.35</v>
      </c>
      <c r="BQ274" s="13">
        <f t="shared" si="587"/>
        <v>4364.205615</v>
      </c>
      <c r="BR274" s="11">
        <v>3</v>
      </c>
      <c r="BS274" s="11">
        <v>490</v>
      </c>
      <c r="BT274" s="11">
        <v>1.93</v>
      </c>
      <c r="BU274" s="16">
        <f t="shared" si="588"/>
        <v>4.11072289156627</v>
      </c>
      <c r="BV274" s="11">
        <v>1</v>
      </c>
      <c r="BW274" s="11">
        <v>2.71</v>
      </c>
      <c r="BX274" s="8">
        <f t="shared" si="589"/>
        <v>3.71</v>
      </c>
      <c r="BY274" s="9">
        <v>1.15</v>
      </c>
      <c r="BZ274" s="17">
        <v>1.015</v>
      </c>
      <c r="CA274" s="18">
        <f t="shared" si="590"/>
        <v>233067.89413641</v>
      </c>
      <c r="CH274" s="11">
        <v>42781</v>
      </c>
      <c r="CI274" s="11">
        <v>0.0847</v>
      </c>
      <c r="CJ274" s="12">
        <v>1.35</v>
      </c>
      <c r="CK274" s="13">
        <f t="shared" si="591"/>
        <v>4891.793445</v>
      </c>
      <c r="CL274" s="11">
        <v>3</v>
      </c>
      <c r="CM274" s="11">
        <v>490</v>
      </c>
      <c r="CN274" s="11">
        <v>1.93</v>
      </c>
      <c r="CO274" s="16">
        <f t="shared" si="592"/>
        <v>4.11072289156627</v>
      </c>
      <c r="CP274" s="11">
        <v>0.93</v>
      </c>
      <c r="CQ274" s="11">
        <v>1.85</v>
      </c>
      <c r="CR274" s="8">
        <f t="shared" si="593"/>
        <v>2.7205</v>
      </c>
      <c r="CS274" s="9">
        <v>1.15</v>
      </c>
      <c r="CT274" s="17">
        <v>1.085</v>
      </c>
      <c r="CU274" s="18">
        <f t="shared" si="594"/>
        <v>204778.272855303</v>
      </c>
      <c r="DB274" s="11">
        <v>44045</v>
      </c>
      <c r="DC274" s="11">
        <v>0.0847</v>
      </c>
      <c r="DD274" s="12">
        <v>1.35</v>
      </c>
      <c r="DE274" s="13">
        <f t="shared" si="595"/>
        <v>5036.325525</v>
      </c>
      <c r="DF274" s="11">
        <v>3</v>
      </c>
      <c r="DG274" s="11">
        <v>490</v>
      </c>
      <c r="DH274" s="11">
        <v>1.93</v>
      </c>
      <c r="DI274" s="16">
        <f t="shared" si="596"/>
        <v>4.11072289156627</v>
      </c>
      <c r="DJ274" s="11">
        <v>1</v>
      </c>
      <c r="DK274" s="11">
        <v>2.71</v>
      </c>
      <c r="DL274" s="8">
        <f t="shared" si="597"/>
        <v>3.71</v>
      </c>
      <c r="DM274" s="9">
        <v>1.15</v>
      </c>
      <c r="DN274" s="17">
        <v>1.085</v>
      </c>
      <c r="DO274" s="18">
        <f t="shared" si="598"/>
        <v>287511.180279754</v>
      </c>
      <c r="DV274" s="11">
        <v>49923</v>
      </c>
      <c r="DW274" s="11">
        <v>0.09996</v>
      </c>
      <c r="DX274" s="12">
        <v>1.35</v>
      </c>
      <c r="DY274" s="13">
        <f t="shared" si="599"/>
        <v>6736.909158</v>
      </c>
      <c r="DZ274" s="11">
        <v>3</v>
      </c>
      <c r="EA274" s="11">
        <v>490</v>
      </c>
      <c r="EB274" s="11">
        <v>2.02</v>
      </c>
      <c r="EC274" s="16">
        <f t="shared" si="600"/>
        <v>4.20072289156627</v>
      </c>
      <c r="ED274" s="11">
        <v>1</v>
      </c>
      <c r="EE274" s="11">
        <v>3.51</v>
      </c>
      <c r="EF274" s="8">
        <f t="shared" si="601"/>
        <v>4.51</v>
      </c>
      <c r="EG274" s="9">
        <v>1.15</v>
      </c>
      <c r="EH274" s="17">
        <v>1.2</v>
      </c>
      <c r="EI274" s="18">
        <f t="shared" si="602"/>
        <v>528398.538482697</v>
      </c>
    </row>
    <row r="275" s="1" customFormat="1" customHeight="1" spans="6:139">
      <c r="F275" s="11"/>
      <c r="G275" s="11"/>
      <c r="H275" s="12"/>
      <c r="I275" s="13"/>
      <c r="J275" s="11"/>
      <c r="K275" s="11"/>
      <c r="L275" s="11"/>
      <c r="M275" s="16"/>
      <c r="N275" s="11"/>
      <c r="O275" s="11"/>
      <c r="P275" s="8"/>
      <c r="Q275" s="9"/>
      <c r="R275" s="17">
        <v>1</v>
      </c>
      <c r="S275" s="18">
        <f t="shared" si="578"/>
        <v>0</v>
      </c>
      <c r="Z275" s="11"/>
      <c r="AA275" s="11"/>
      <c r="AB275" s="12"/>
      <c r="AC275" s="13"/>
      <c r="AD275" s="11"/>
      <c r="AE275" s="11"/>
      <c r="AF275" s="11"/>
      <c r="AG275" s="16"/>
      <c r="AH275" s="11"/>
      <c r="AI275" s="11"/>
      <c r="AJ275" s="8"/>
      <c r="AK275" s="9"/>
      <c r="AL275" s="17">
        <v>1</v>
      </c>
      <c r="AM275" s="18">
        <f t="shared" si="582"/>
        <v>0</v>
      </c>
      <c r="AT275" s="11">
        <v>36903</v>
      </c>
      <c r="AU275" s="11">
        <v>0.0847</v>
      </c>
      <c r="AV275" s="12">
        <v>1.35</v>
      </c>
      <c r="AW275" s="13">
        <f t="shared" si="583"/>
        <v>4219.673535</v>
      </c>
      <c r="AX275" s="11">
        <v>3</v>
      </c>
      <c r="AY275" s="11">
        <v>240</v>
      </c>
      <c r="AZ275" s="11">
        <v>1.93</v>
      </c>
      <c r="BA275" s="16">
        <f t="shared" si="584"/>
        <v>3.57285714285714</v>
      </c>
      <c r="BB275" s="11">
        <v>0.93</v>
      </c>
      <c r="BC275" s="11">
        <v>1.85</v>
      </c>
      <c r="BD275" s="8">
        <f t="shared" si="585"/>
        <v>2.7205</v>
      </c>
      <c r="BE275" s="9">
        <v>0.9</v>
      </c>
      <c r="BF275" s="17">
        <v>1.015</v>
      </c>
      <c r="BG275" s="18">
        <f t="shared" si="586"/>
        <v>112401.741595682</v>
      </c>
      <c r="BN275" s="11">
        <v>38167</v>
      </c>
      <c r="BO275" s="11">
        <v>0.0847</v>
      </c>
      <c r="BP275" s="12">
        <v>1.35</v>
      </c>
      <c r="BQ275" s="13">
        <f t="shared" si="587"/>
        <v>4364.205615</v>
      </c>
      <c r="BR275" s="11">
        <v>3</v>
      </c>
      <c r="BS275" s="11">
        <v>240</v>
      </c>
      <c r="BT275" s="11">
        <v>1.93</v>
      </c>
      <c r="BU275" s="16">
        <f t="shared" si="588"/>
        <v>3.57285714285714</v>
      </c>
      <c r="BV275" s="11">
        <v>1</v>
      </c>
      <c r="BW275" s="11">
        <v>2.71</v>
      </c>
      <c r="BX275" s="8">
        <f t="shared" si="589"/>
        <v>3.71</v>
      </c>
      <c r="BY275" s="9">
        <v>0.9</v>
      </c>
      <c r="BZ275" s="17">
        <v>1.015</v>
      </c>
      <c r="CA275" s="18">
        <f t="shared" si="590"/>
        <v>158534.78627386</v>
      </c>
      <c r="CH275" s="11">
        <v>42781</v>
      </c>
      <c r="CI275" s="11">
        <v>0.0847</v>
      </c>
      <c r="CJ275" s="12">
        <v>1.35</v>
      </c>
      <c r="CK275" s="13">
        <f t="shared" si="591"/>
        <v>4891.793445</v>
      </c>
      <c r="CL275" s="11">
        <v>3</v>
      </c>
      <c r="CM275" s="11">
        <v>240</v>
      </c>
      <c r="CN275" s="11">
        <v>1.93</v>
      </c>
      <c r="CO275" s="16">
        <f t="shared" si="592"/>
        <v>3.57285714285714</v>
      </c>
      <c r="CP275" s="11">
        <v>0.93</v>
      </c>
      <c r="CQ275" s="11">
        <v>1.85</v>
      </c>
      <c r="CR275" s="8">
        <f t="shared" si="593"/>
        <v>2.7205</v>
      </c>
      <c r="CS275" s="9">
        <v>0.9</v>
      </c>
      <c r="CT275" s="17">
        <v>1.085</v>
      </c>
      <c r="CU275" s="18">
        <f t="shared" si="594"/>
        <v>139291.94255149</v>
      </c>
      <c r="DB275" s="11">
        <v>44045</v>
      </c>
      <c r="DC275" s="11">
        <v>0.0847</v>
      </c>
      <c r="DD275" s="12">
        <v>1.35</v>
      </c>
      <c r="DE275" s="13">
        <f t="shared" si="595"/>
        <v>5036.325525</v>
      </c>
      <c r="DF275" s="11">
        <v>3</v>
      </c>
      <c r="DG275" s="11">
        <v>240</v>
      </c>
      <c r="DH275" s="11">
        <v>1.93</v>
      </c>
      <c r="DI275" s="16">
        <f t="shared" si="596"/>
        <v>3.57285714285714</v>
      </c>
      <c r="DJ275" s="11">
        <v>1</v>
      </c>
      <c r="DK275" s="11">
        <v>2.71</v>
      </c>
      <c r="DL275" s="8">
        <f t="shared" si="597"/>
        <v>3.71</v>
      </c>
      <c r="DM275" s="9">
        <v>0.9</v>
      </c>
      <c r="DN275" s="17">
        <v>1.085</v>
      </c>
      <c r="DO275" s="18">
        <f t="shared" si="598"/>
        <v>195567.577790524</v>
      </c>
      <c r="DV275" s="11">
        <v>49923</v>
      </c>
      <c r="DW275" s="11">
        <v>0.09996</v>
      </c>
      <c r="DX275" s="12">
        <v>1.35</v>
      </c>
      <c r="DY275" s="13">
        <f t="shared" si="599"/>
        <v>6736.909158</v>
      </c>
      <c r="DZ275" s="11">
        <v>3</v>
      </c>
      <c r="EA275" s="11">
        <v>240</v>
      </c>
      <c r="EB275" s="11">
        <v>2.02</v>
      </c>
      <c r="EC275" s="16">
        <f t="shared" si="600"/>
        <v>3.66285714285714</v>
      </c>
      <c r="ED275" s="11">
        <v>1</v>
      </c>
      <c r="EE275" s="11">
        <v>3.51</v>
      </c>
      <c r="EF275" s="8">
        <f t="shared" si="601"/>
        <v>4.51</v>
      </c>
      <c r="EG275" s="9">
        <v>0.9</v>
      </c>
      <c r="EH275" s="17">
        <v>1.2</v>
      </c>
      <c r="EI275" s="18">
        <f t="shared" si="602"/>
        <v>360580.48968463</v>
      </c>
    </row>
    <row r="276" s="1" customFormat="1" customHeight="1" spans="6:139">
      <c r="F276" s="11"/>
      <c r="G276" s="11"/>
      <c r="H276" s="12"/>
      <c r="I276" s="13"/>
      <c r="J276" s="11"/>
      <c r="K276" s="11"/>
      <c r="L276" s="11"/>
      <c r="M276" s="16"/>
      <c r="N276" s="11"/>
      <c r="O276" s="11"/>
      <c r="P276" s="8"/>
      <c r="Q276" s="9"/>
      <c r="R276" s="17">
        <v>1</v>
      </c>
      <c r="S276" s="18">
        <f t="shared" si="578"/>
        <v>0</v>
      </c>
      <c r="Z276" s="11"/>
      <c r="AA276" s="11"/>
      <c r="AB276" s="12"/>
      <c r="AC276" s="13"/>
      <c r="AD276" s="11"/>
      <c r="AE276" s="11"/>
      <c r="AF276" s="11"/>
      <c r="AG276" s="16"/>
      <c r="AH276" s="11"/>
      <c r="AI276" s="11"/>
      <c r="AJ276" s="8"/>
      <c r="AK276" s="9"/>
      <c r="AL276" s="17">
        <v>1</v>
      </c>
      <c r="AM276" s="18">
        <f t="shared" si="582"/>
        <v>0</v>
      </c>
      <c r="AT276" s="11"/>
      <c r="AU276" s="11"/>
      <c r="AV276" s="12"/>
      <c r="AW276" s="13"/>
      <c r="AX276" s="11"/>
      <c r="AY276" s="11"/>
      <c r="AZ276" s="11"/>
      <c r="BA276" s="16"/>
      <c r="BB276" s="11"/>
      <c r="BC276" s="11"/>
      <c r="BD276" s="8"/>
      <c r="BE276" s="9"/>
      <c r="BF276" s="17">
        <v>1</v>
      </c>
      <c r="BG276" s="18">
        <f t="shared" si="586"/>
        <v>0</v>
      </c>
      <c r="BN276" s="11"/>
      <c r="BO276" s="11"/>
      <c r="BP276" s="12"/>
      <c r="BQ276" s="13"/>
      <c r="BR276" s="11"/>
      <c r="BS276" s="11"/>
      <c r="BT276" s="11"/>
      <c r="BU276" s="16"/>
      <c r="BV276" s="11"/>
      <c r="BW276" s="11"/>
      <c r="BX276" s="8"/>
      <c r="BY276" s="9"/>
      <c r="BZ276" s="17">
        <v>1</v>
      </c>
      <c r="CA276" s="18">
        <f t="shared" si="590"/>
        <v>0</v>
      </c>
      <c r="CH276" s="11">
        <v>42781</v>
      </c>
      <c r="CI276" s="11">
        <v>0.0847</v>
      </c>
      <c r="CJ276" s="12">
        <v>1.35</v>
      </c>
      <c r="CK276" s="13">
        <f t="shared" si="591"/>
        <v>4891.793445</v>
      </c>
      <c r="CL276" s="11">
        <v>3</v>
      </c>
      <c r="CM276" s="11">
        <v>240</v>
      </c>
      <c r="CN276" s="11">
        <v>1.93</v>
      </c>
      <c r="CO276" s="16">
        <f t="shared" si="592"/>
        <v>3.57285714285714</v>
      </c>
      <c r="CP276" s="11">
        <v>0.93</v>
      </c>
      <c r="CQ276" s="11">
        <v>1.85</v>
      </c>
      <c r="CR276" s="8">
        <f t="shared" si="593"/>
        <v>2.7205</v>
      </c>
      <c r="CS276" s="9">
        <v>0.9</v>
      </c>
      <c r="CT276" s="17">
        <v>1.085</v>
      </c>
      <c r="CU276" s="18">
        <f t="shared" si="594"/>
        <v>139291.94255149</v>
      </c>
      <c r="DB276" s="11">
        <v>44045</v>
      </c>
      <c r="DC276" s="11">
        <v>0.0847</v>
      </c>
      <c r="DD276" s="12">
        <v>1.35</v>
      </c>
      <c r="DE276" s="13">
        <f t="shared" si="595"/>
        <v>5036.325525</v>
      </c>
      <c r="DF276" s="11">
        <v>3</v>
      </c>
      <c r="DG276" s="11">
        <v>240</v>
      </c>
      <c r="DH276" s="11">
        <v>1.93</v>
      </c>
      <c r="DI276" s="16">
        <f t="shared" si="596"/>
        <v>3.57285714285714</v>
      </c>
      <c r="DJ276" s="11">
        <v>1</v>
      </c>
      <c r="DK276" s="11">
        <v>2.71</v>
      </c>
      <c r="DL276" s="8">
        <f t="shared" si="597"/>
        <v>3.71</v>
      </c>
      <c r="DM276" s="9">
        <v>0.9</v>
      </c>
      <c r="DN276" s="17">
        <v>1.085</v>
      </c>
      <c r="DO276" s="18">
        <f t="shared" si="598"/>
        <v>195567.577790524</v>
      </c>
      <c r="DV276" s="11">
        <v>49923</v>
      </c>
      <c r="DW276" s="11">
        <v>0.09996</v>
      </c>
      <c r="DX276" s="12">
        <v>1.35</v>
      </c>
      <c r="DY276" s="13">
        <f t="shared" si="599"/>
        <v>6736.909158</v>
      </c>
      <c r="DZ276" s="11">
        <v>3</v>
      </c>
      <c r="EA276" s="11">
        <v>240</v>
      </c>
      <c r="EB276" s="11">
        <v>2.02</v>
      </c>
      <c r="EC276" s="16">
        <f t="shared" si="600"/>
        <v>3.66285714285714</v>
      </c>
      <c r="ED276" s="11">
        <v>1</v>
      </c>
      <c r="EE276" s="11">
        <v>3.51</v>
      </c>
      <c r="EF276" s="8">
        <f t="shared" si="601"/>
        <v>4.51</v>
      </c>
      <c r="EG276" s="9">
        <v>0.9</v>
      </c>
      <c r="EH276" s="17">
        <v>1.2</v>
      </c>
      <c r="EI276" s="18">
        <f t="shared" si="602"/>
        <v>360580.48968463</v>
      </c>
    </row>
    <row r="277" s="1" customFormat="1" customHeight="1" spans="6:139">
      <c r="F277" s="39" t="s">
        <v>51</v>
      </c>
      <c r="G277" s="40"/>
      <c r="H277" s="40"/>
      <c r="I277" s="40"/>
      <c r="J277" s="40"/>
      <c r="K277" s="40"/>
      <c r="L277" s="40"/>
      <c r="M277" s="25">
        <f>SUM(S272:S276)</f>
        <v>397987.447767248</v>
      </c>
      <c r="N277" s="25"/>
      <c r="O277" s="25"/>
      <c r="P277" s="25"/>
      <c r="Q277" s="25"/>
      <c r="R277" s="25"/>
      <c r="S277" s="25"/>
      <c r="T277" s="1"/>
      <c r="U277" s="1"/>
      <c r="V277" s="1"/>
      <c r="W277" s="1"/>
      <c r="X277" s="1"/>
      <c r="Y277" s="1"/>
      <c r="Z277" s="39" t="s">
        <v>51</v>
      </c>
      <c r="AA277" s="40"/>
      <c r="AB277" s="40"/>
      <c r="AC277" s="40"/>
      <c r="AD277" s="40"/>
      <c r="AE277" s="40"/>
      <c r="AF277" s="40"/>
      <c r="AG277" s="25">
        <f>SUM(AM272:AM276)</f>
        <v>563895.816218381</v>
      </c>
      <c r="AH277" s="25"/>
      <c r="AI277" s="25"/>
      <c r="AJ277" s="25"/>
      <c r="AK277" s="25"/>
      <c r="AL277" s="25"/>
      <c r="AM277" s="25"/>
      <c r="AN277" s="1"/>
      <c r="AO277" s="1"/>
      <c r="AP277" s="1"/>
      <c r="AQ277" s="1"/>
      <c r="AR277" s="1"/>
      <c r="AS277" s="1"/>
      <c r="AT277" s="39" t="s">
        <v>51</v>
      </c>
      <c r="AU277" s="40"/>
      <c r="AV277" s="40"/>
      <c r="AW277" s="40"/>
      <c r="AX277" s="40"/>
      <c r="AY277" s="40"/>
      <c r="AZ277" s="40"/>
      <c r="BA277" s="25">
        <f>SUM(BG272:BG276)</f>
        <v>608139.702204208</v>
      </c>
      <c r="BB277" s="25"/>
      <c r="BC277" s="25"/>
      <c r="BD277" s="25"/>
      <c r="BE277" s="25"/>
      <c r="BF277" s="25"/>
      <c r="BG277" s="25"/>
      <c r="BH277" s="1"/>
      <c r="BI277" s="1"/>
      <c r="BJ277" s="1"/>
      <c r="BK277" s="1"/>
      <c r="BL277" s="1"/>
      <c r="BM277" s="1"/>
      <c r="BN277" s="39" t="s">
        <v>51</v>
      </c>
      <c r="BO277" s="40"/>
      <c r="BP277" s="40"/>
      <c r="BQ277" s="40"/>
      <c r="BR277" s="40"/>
      <c r="BS277" s="40"/>
      <c r="BT277" s="40"/>
      <c r="BU277" s="25">
        <f>SUM(CA272:CA276)</f>
        <v>857738.468683091</v>
      </c>
      <c r="BV277" s="25"/>
      <c r="BW277" s="25"/>
      <c r="BX277" s="25"/>
      <c r="BY277" s="25"/>
      <c r="BZ277" s="25"/>
      <c r="CA277" s="25"/>
      <c r="CB277" s="1"/>
      <c r="CC277" s="1"/>
      <c r="CD277" s="1"/>
      <c r="CE277" s="1"/>
      <c r="CF277" s="1"/>
      <c r="CG277" s="1"/>
      <c r="CH277" s="39" t="s">
        <v>51</v>
      </c>
      <c r="CI277" s="40"/>
      <c r="CJ277" s="40"/>
      <c r="CK277" s="40"/>
      <c r="CL277" s="40"/>
      <c r="CM277" s="40"/>
      <c r="CN277" s="40"/>
      <c r="CO277" s="25">
        <f>SUM(CU272:CU276)</f>
        <v>892918.703668888</v>
      </c>
      <c r="CP277" s="25"/>
      <c r="CQ277" s="25"/>
      <c r="CR277" s="25"/>
      <c r="CS277" s="25"/>
      <c r="CT277" s="25"/>
      <c r="CU277" s="25"/>
      <c r="CV277" s="1"/>
      <c r="CW277" s="1"/>
      <c r="CX277" s="1"/>
      <c r="CY277" s="1"/>
      <c r="CZ277" s="1"/>
      <c r="DA277" s="1"/>
      <c r="DB277" s="39" t="s">
        <v>51</v>
      </c>
      <c r="DC277" s="40"/>
      <c r="DD277" s="40"/>
      <c r="DE277" s="40"/>
      <c r="DF277" s="40"/>
      <c r="DG277" s="40"/>
      <c r="DH277" s="40"/>
      <c r="DI277" s="25">
        <f>SUM(DO272:DO276)</f>
        <v>1253668.69642031</v>
      </c>
      <c r="DJ277" s="25"/>
      <c r="DK277" s="25"/>
      <c r="DL277" s="25"/>
      <c r="DM277" s="25"/>
      <c r="DN277" s="25"/>
      <c r="DO277" s="25"/>
      <c r="DP277" s="1"/>
      <c r="DQ277" s="1"/>
      <c r="DR277" s="1"/>
      <c r="DS277" s="1"/>
      <c r="DT277" s="1"/>
      <c r="DU277" s="1"/>
      <c r="DV277" s="39" t="s">
        <v>51</v>
      </c>
      <c r="DW277" s="40"/>
      <c r="DX277" s="40"/>
      <c r="DY277" s="40"/>
      <c r="DZ277" s="40"/>
      <c r="EA277" s="40"/>
      <c r="EB277" s="40"/>
      <c r="EC277" s="25">
        <f>SUM(EI272:EI276)</f>
        <v>2345195.44074235</v>
      </c>
      <c r="ED277" s="25"/>
      <c r="EE277" s="25"/>
      <c r="EF277" s="25"/>
      <c r="EG277" s="25"/>
      <c r="EH277" s="25"/>
      <c r="EI277" s="25"/>
    </row>
    <row r="278" s="1" customFormat="1" customHeight="1" spans="6:139">
      <c r="F278" s="40"/>
      <c r="G278" s="40"/>
      <c r="H278" s="40"/>
      <c r="I278" s="40"/>
      <c r="J278" s="40"/>
      <c r="K278" s="40"/>
      <c r="L278" s="40"/>
      <c r="M278" s="25"/>
      <c r="N278" s="25"/>
      <c r="O278" s="25"/>
      <c r="P278" s="25"/>
      <c r="Q278" s="25"/>
      <c r="R278" s="25"/>
      <c r="S278" s="25"/>
      <c r="T278" s="1"/>
      <c r="U278" s="1"/>
      <c r="V278" s="1"/>
      <c r="W278" s="1"/>
      <c r="X278" s="1"/>
      <c r="Y278" s="1"/>
      <c r="Z278" s="40"/>
      <c r="AA278" s="40"/>
      <c r="AB278" s="40"/>
      <c r="AC278" s="40"/>
      <c r="AD278" s="40"/>
      <c r="AE278" s="40"/>
      <c r="AF278" s="40"/>
      <c r="AG278" s="25"/>
      <c r="AH278" s="25"/>
      <c r="AI278" s="25"/>
      <c r="AJ278" s="25"/>
      <c r="AK278" s="25"/>
      <c r="AL278" s="25"/>
      <c r="AM278" s="25"/>
      <c r="AN278" s="1"/>
      <c r="AO278" s="1"/>
      <c r="AP278" s="1"/>
      <c r="AQ278" s="1"/>
      <c r="AR278" s="1"/>
      <c r="AS278" s="1"/>
      <c r="AT278" s="40"/>
      <c r="AU278" s="40"/>
      <c r="AV278" s="40"/>
      <c r="AW278" s="40"/>
      <c r="AX278" s="40"/>
      <c r="AY278" s="40"/>
      <c r="AZ278" s="40"/>
      <c r="BA278" s="25"/>
      <c r="BB278" s="25"/>
      <c r="BC278" s="25"/>
      <c r="BD278" s="25"/>
      <c r="BE278" s="25"/>
      <c r="BF278" s="25"/>
      <c r="BG278" s="25"/>
      <c r="BH278" s="1"/>
      <c r="BI278" s="1"/>
      <c r="BJ278" s="1"/>
      <c r="BK278" s="1"/>
      <c r="BL278" s="1"/>
      <c r="BM278" s="1"/>
      <c r="BN278" s="40"/>
      <c r="BO278" s="40"/>
      <c r="BP278" s="40"/>
      <c r="BQ278" s="40"/>
      <c r="BR278" s="40"/>
      <c r="BS278" s="40"/>
      <c r="BT278" s="40"/>
      <c r="BU278" s="25"/>
      <c r="BV278" s="25"/>
      <c r="BW278" s="25"/>
      <c r="BX278" s="25"/>
      <c r="BY278" s="25"/>
      <c r="BZ278" s="25"/>
      <c r="CA278" s="25"/>
      <c r="CB278" s="1"/>
      <c r="CC278" s="1"/>
      <c r="CD278" s="1"/>
      <c r="CE278" s="1"/>
      <c r="CF278" s="1"/>
      <c r="CG278" s="1"/>
      <c r="CH278" s="40"/>
      <c r="CI278" s="40"/>
      <c r="CJ278" s="40"/>
      <c r="CK278" s="40"/>
      <c r="CL278" s="40"/>
      <c r="CM278" s="40"/>
      <c r="CN278" s="40"/>
      <c r="CO278" s="25"/>
      <c r="CP278" s="25"/>
      <c r="CQ278" s="25"/>
      <c r="CR278" s="25"/>
      <c r="CS278" s="25"/>
      <c r="CT278" s="25"/>
      <c r="CU278" s="25"/>
      <c r="CV278" s="1"/>
      <c r="CW278" s="1"/>
      <c r="CX278" s="1"/>
      <c r="CY278" s="1"/>
      <c r="CZ278" s="1"/>
      <c r="DA278" s="1"/>
      <c r="DB278" s="40"/>
      <c r="DC278" s="40"/>
      <c r="DD278" s="40"/>
      <c r="DE278" s="40"/>
      <c r="DF278" s="40"/>
      <c r="DG278" s="40"/>
      <c r="DH278" s="40"/>
      <c r="DI278" s="25"/>
      <c r="DJ278" s="25"/>
      <c r="DK278" s="25"/>
      <c r="DL278" s="25"/>
      <c r="DM278" s="25"/>
      <c r="DN278" s="25"/>
      <c r="DO278" s="25"/>
      <c r="DP278" s="1"/>
      <c r="DQ278" s="1"/>
      <c r="DR278" s="1"/>
      <c r="DS278" s="1"/>
      <c r="DT278" s="1"/>
      <c r="DU278" s="1"/>
      <c r="DV278" s="40"/>
      <c r="DW278" s="40"/>
      <c r="DX278" s="40"/>
      <c r="DY278" s="40"/>
      <c r="DZ278" s="40"/>
      <c r="EA278" s="40"/>
      <c r="EB278" s="40"/>
      <c r="EC278" s="25"/>
      <c r="ED278" s="25"/>
      <c r="EE278" s="25"/>
      <c r="EF278" s="25"/>
      <c r="EG278" s="25"/>
      <c r="EH278" s="25"/>
      <c r="EI278" s="25"/>
    </row>
    <row r="279" s="1" customFormat="1" customHeight="1" spans="6:139">
      <c r="F279" s="35" t="s">
        <v>30</v>
      </c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1"/>
      <c r="S279" s="1"/>
      <c r="T279" s="1"/>
      <c r="U279" s="1"/>
      <c r="V279" s="1"/>
      <c r="W279" s="1"/>
      <c r="X279" s="1"/>
      <c r="Y279" s="1"/>
      <c r="Z279" s="35" t="s">
        <v>30</v>
      </c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1"/>
      <c r="AM279" s="1"/>
      <c r="AN279" s="1"/>
      <c r="AO279" s="1"/>
      <c r="AP279" s="1"/>
      <c r="AQ279" s="1"/>
      <c r="AR279" s="1"/>
      <c r="AS279" s="1"/>
      <c r="AT279" s="35" t="s">
        <v>30</v>
      </c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1"/>
      <c r="BG279" s="1"/>
      <c r="BH279" s="1"/>
      <c r="BI279" s="1"/>
      <c r="BJ279" s="1"/>
      <c r="BK279" s="1"/>
      <c r="BL279" s="1"/>
      <c r="BM279" s="1"/>
      <c r="BN279" s="35" t="s">
        <v>30</v>
      </c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1"/>
      <c r="CA279" s="1"/>
      <c r="CB279" s="1"/>
      <c r="CC279" s="1"/>
      <c r="CD279" s="1"/>
      <c r="CE279" s="1"/>
      <c r="CF279" s="1"/>
      <c r="CG279" s="1"/>
      <c r="CH279" s="35" t="s">
        <v>30</v>
      </c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1"/>
      <c r="CU279" s="1"/>
      <c r="CV279" s="1"/>
      <c r="CW279" s="1"/>
      <c r="CX279" s="1"/>
      <c r="CY279" s="1"/>
      <c r="CZ279" s="1"/>
      <c r="DA279" s="1"/>
      <c r="DB279" s="35" t="s">
        <v>30</v>
      </c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1"/>
      <c r="DO279" s="1"/>
      <c r="DP279" s="1"/>
      <c r="DQ279" s="1"/>
      <c r="DR279" s="1"/>
      <c r="DS279" s="1"/>
      <c r="DT279" s="1"/>
      <c r="DU279" s="1"/>
      <c r="DV279" s="35" t="s">
        <v>30</v>
      </c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</row>
    <row r="280" s="1" customFormat="1" customHeight="1" spans="6:139">
      <c r="F280" s="13" t="s">
        <v>8</v>
      </c>
      <c r="G280" s="13"/>
      <c r="H280" s="13"/>
      <c r="I280" s="13"/>
      <c r="J280" s="13"/>
      <c r="K280" s="8" t="s">
        <v>53</v>
      </c>
      <c r="L280" s="8"/>
      <c r="M280" s="8"/>
      <c r="N280" s="8"/>
      <c r="O280" s="9" t="s">
        <v>38</v>
      </c>
      <c r="P280" s="9"/>
      <c r="Q280" s="41" t="s">
        <v>13</v>
      </c>
      <c r="Z280" s="13" t="s">
        <v>8</v>
      </c>
      <c r="AA280" s="13"/>
      <c r="AB280" s="13"/>
      <c r="AC280" s="13"/>
      <c r="AD280" s="13"/>
      <c r="AE280" s="8" t="s">
        <v>53</v>
      </c>
      <c r="AF280" s="8"/>
      <c r="AG280" s="8"/>
      <c r="AH280" s="8"/>
      <c r="AI280" s="9" t="s">
        <v>38</v>
      </c>
      <c r="AJ280" s="9"/>
      <c r="AK280" s="41" t="s">
        <v>13</v>
      </c>
      <c r="AT280" s="13" t="s">
        <v>8</v>
      </c>
      <c r="AU280" s="13"/>
      <c r="AV280" s="13"/>
      <c r="AW280" s="13"/>
      <c r="AX280" s="13"/>
      <c r="AY280" s="8" t="s">
        <v>53</v>
      </c>
      <c r="AZ280" s="8"/>
      <c r="BA280" s="8"/>
      <c r="BB280" s="8"/>
      <c r="BC280" s="9" t="s">
        <v>38</v>
      </c>
      <c r="BD280" s="9"/>
      <c r="BE280" s="41" t="s">
        <v>13</v>
      </c>
      <c r="BN280" s="13" t="s">
        <v>8</v>
      </c>
      <c r="BO280" s="13"/>
      <c r="BP280" s="13"/>
      <c r="BQ280" s="13"/>
      <c r="BR280" s="13"/>
      <c r="BS280" s="8" t="s">
        <v>53</v>
      </c>
      <c r="BT280" s="8"/>
      <c r="BU280" s="8"/>
      <c r="BV280" s="8"/>
      <c r="BW280" s="9" t="s">
        <v>38</v>
      </c>
      <c r="BX280" s="9"/>
      <c r="BY280" s="41" t="s">
        <v>13</v>
      </c>
      <c r="CH280" s="13" t="s">
        <v>8</v>
      </c>
      <c r="CI280" s="13"/>
      <c r="CJ280" s="13"/>
      <c r="CK280" s="13"/>
      <c r="CL280" s="13"/>
      <c r="CM280" s="8" t="s">
        <v>53</v>
      </c>
      <c r="CN280" s="8"/>
      <c r="CO280" s="8"/>
      <c r="CP280" s="8"/>
      <c r="CQ280" s="9" t="s">
        <v>38</v>
      </c>
      <c r="CR280" s="9"/>
      <c r="CS280" s="41" t="s">
        <v>13</v>
      </c>
      <c r="DB280" s="13" t="s">
        <v>8</v>
      </c>
      <c r="DC280" s="13"/>
      <c r="DD280" s="13"/>
      <c r="DE280" s="13"/>
      <c r="DF280" s="13"/>
      <c r="DG280" s="8" t="s">
        <v>53</v>
      </c>
      <c r="DH280" s="8"/>
      <c r="DI280" s="8"/>
      <c r="DJ280" s="8"/>
      <c r="DK280" s="9" t="s">
        <v>38</v>
      </c>
      <c r="DL280" s="9"/>
      <c r="DM280" s="41" t="s">
        <v>13</v>
      </c>
      <c r="DV280" s="13" t="s">
        <v>8</v>
      </c>
      <c r="DW280" s="13"/>
      <c r="DX280" s="13"/>
      <c r="DY280" s="13"/>
      <c r="DZ280" s="13"/>
      <c r="EA280" s="8" t="s">
        <v>53</v>
      </c>
      <c r="EB280" s="8"/>
      <c r="EC280" s="8"/>
      <c r="ED280" s="8"/>
      <c r="EE280" s="9" t="s">
        <v>38</v>
      </c>
      <c r="EF280" s="9"/>
      <c r="EG280" s="41" t="s">
        <v>13</v>
      </c>
    </row>
    <row r="281" s="1" customFormat="1" customHeight="1" spans="6:139">
      <c r="F281" s="13" t="s">
        <v>54</v>
      </c>
      <c r="G281" s="13" t="s">
        <v>55</v>
      </c>
      <c r="H281" s="13" t="s">
        <v>56</v>
      </c>
      <c r="I281" s="13" t="s">
        <v>57</v>
      </c>
      <c r="J281" s="13" t="s">
        <v>8</v>
      </c>
      <c r="K281" s="8" t="s">
        <v>58</v>
      </c>
      <c r="L281" s="8" t="s">
        <v>26</v>
      </c>
      <c r="M281" s="8" t="s">
        <v>27</v>
      </c>
      <c r="N281" s="42" t="s">
        <v>28</v>
      </c>
      <c r="O281" s="9" t="s">
        <v>59</v>
      </c>
      <c r="P281" s="9" t="s">
        <v>60</v>
      </c>
      <c r="Q281" s="41"/>
      <c r="R281" s="1"/>
      <c r="S281" s="1"/>
      <c r="T281" s="1"/>
      <c r="U281" s="1"/>
      <c r="V281" s="1"/>
      <c r="W281" s="1"/>
      <c r="X281" s="1"/>
      <c r="Y281" s="1"/>
      <c r="Z281" s="13" t="s">
        <v>54</v>
      </c>
      <c r="AA281" s="13" t="s">
        <v>55</v>
      </c>
      <c r="AB281" s="13" t="s">
        <v>56</v>
      </c>
      <c r="AC281" s="13" t="s">
        <v>57</v>
      </c>
      <c r="AD281" s="13" t="s">
        <v>8</v>
      </c>
      <c r="AE281" s="8" t="s">
        <v>58</v>
      </c>
      <c r="AF281" s="8" t="s">
        <v>26</v>
      </c>
      <c r="AG281" s="8" t="s">
        <v>27</v>
      </c>
      <c r="AH281" s="42" t="s">
        <v>28</v>
      </c>
      <c r="AI281" s="9" t="s">
        <v>59</v>
      </c>
      <c r="AJ281" s="9" t="s">
        <v>60</v>
      </c>
      <c r="AK281" s="41"/>
      <c r="AL281" s="1"/>
      <c r="AM281" s="1"/>
      <c r="AN281" s="1"/>
      <c r="AO281" s="1"/>
      <c r="AP281" s="1"/>
      <c r="AQ281" s="1"/>
      <c r="AR281" s="1"/>
      <c r="AS281" s="1"/>
      <c r="AT281" s="13" t="s">
        <v>54</v>
      </c>
      <c r="AU281" s="13" t="s">
        <v>55</v>
      </c>
      <c r="AV281" s="13" t="s">
        <v>56</v>
      </c>
      <c r="AW281" s="13" t="s">
        <v>57</v>
      </c>
      <c r="AX281" s="13" t="s">
        <v>8</v>
      </c>
      <c r="AY281" s="8" t="s">
        <v>58</v>
      </c>
      <c r="AZ281" s="8" t="s">
        <v>26</v>
      </c>
      <c r="BA281" s="8" t="s">
        <v>27</v>
      </c>
      <c r="BB281" s="42" t="s">
        <v>28</v>
      </c>
      <c r="BC281" s="9" t="s">
        <v>59</v>
      </c>
      <c r="BD281" s="9" t="s">
        <v>60</v>
      </c>
      <c r="BE281" s="41"/>
      <c r="BF281" s="1"/>
      <c r="BG281" s="1"/>
      <c r="BH281" s="1"/>
      <c r="BI281" s="1"/>
      <c r="BJ281" s="1"/>
      <c r="BK281" s="1"/>
      <c r="BL281" s="1"/>
      <c r="BM281" s="1"/>
      <c r="BN281" s="13" t="s">
        <v>54</v>
      </c>
      <c r="BO281" s="13" t="s">
        <v>55</v>
      </c>
      <c r="BP281" s="13" t="s">
        <v>56</v>
      </c>
      <c r="BQ281" s="13" t="s">
        <v>57</v>
      </c>
      <c r="BR281" s="13" t="s">
        <v>8</v>
      </c>
      <c r="BS281" s="8" t="s">
        <v>58</v>
      </c>
      <c r="BT281" s="8" t="s">
        <v>26</v>
      </c>
      <c r="BU281" s="8" t="s">
        <v>27</v>
      </c>
      <c r="BV281" s="42" t="s">
        <v>28</v>
      </c>
      <c r="BW281" s="9" t="s">
        <v>59</v>
      </c>
      <c r="BX281" s="9" t="s">
        <v>60</v>
      </c>
      <c r="BY281" s="41"/>
      <c r="BZ281" s="1"/>
      <c r="CA281" s="1"/>
      <c r="CB281" s="1"/>
      <c r="CC281" s="1"/>
      <c r="CD281" s="1"/>
      <c r="CE281" s="1"/>
      <c r="CF281" s="1"/>
      <c r="CG281" s="1"/>
      <c r="CH281" s="13" t="s">
        <v>54</v>
      </c>
      <c r="CI281" s="13" t="s">
        <v>55</v>
      </c>
      <c r="CJ281" s="13" t="s">
        <v>56</v>
      </c>
      <c r="CK281" s="13" t="s">
        <v>57</v>
      </c>
      <c r="CL281" s="13" t="s">
        <v>8</v>
      </c>
      <c r="CM281" s="8" t="s">
        <v>58</v>
      </c>
      <c r="CN281" s="8" t="s">
        <v>26</v>
      </c>
      <c r="CO281" s="8" t="s">
        <v>27</v>
      </c>
      <c r="CP281" s="42" t="s">
        <v>28</v>
      </c>
      <c r="CQ281" s="9" t="s">
        <v>59</v>
      </c>
      <c r="CR281" s="9" t="s">
        <v>60</v>
      </c>
      <c r="CS281" s="41"/>
      <c r="CT281" s="1"/>
      <c r="CU281" s="1"/>
      <c r="CV281" s="1"/>
      <c r="CW281" s="1"/>
      <c r="CX281" s="1"/>
      <c r="CY281" s="1"/>
      <c r="CZ281" s="1"/>
      <c r="DA281" s="1"/>
      <c r="DB281" s="13" t="s">
        <v>54</v>
      </c>
      <c r="DC281" s="13" t="s">
        <v>55</v>
      </c>
      <c r="DD281" s="13" t="s">
        <v>56</v>
      </c>
      <c r="DE281" s="13" t="s">
        <v>57</v>
      </c>
      <c r="DF281" s="13" t="s">
        <v>8</v>
      </c>
      <c r="DG281" s="8" t="s">
        <v>58</v>
      </c>
      <c r="DH281" s="8" t="s">
        <v>26</v>
      </c>
      <c r="DI281" s="8" t="s">
        <v>27</v>
      </c>
      <c r="DJ281" s="42" t="s">
        <v>28</v>
      </c>
      <c r="DK281" s="9" t="s">
        <v>59</v>
      </c>
      <c r="DL281" s="9" t="s">
        <v>60</v>
      </c>
      <c r="DM281" s="41"/>
      <c r="DN281" s="1"/>
      <c r="DO281" s="1"/>
      <c r="DP281" s="1"/>
      <c r="DQ281" s="1"/>
      <c r="DR281" s="1"/>
      <c r="DS281" s="1"/>
      <c r="DT281" s="1"/>
      <c r="DU281" s="1"/>
      <c r="DV281" s="13" t="s">
        <v>54</v>
      </c>
      <c r="DW281" s="13" t="s">
        <v>55</v>
      </c>
      <c r="DX281" s="13" t="s">
        <v>56</v>
      </c>
      <c r="DY281" s="13" t="s">
        <v>57</v>
      </c>
      <c r="DZ281" s="13" t="s">
        <v>8</v>
      </c>
      <c r="EA281" s="8" t="s">
        <v>58</v>
      </c>
      <c r="EB281" s="8" t="s">
        <v>26</v>
      </c>
      <c r="EC281" s="8" t="s">
        <v>27</v>
      </c>
      <c r="ED281" s="42" t="s">
        <v>28</v>
      </c>
      <c r="EE281" s="9" t="s">
        <v>59</v>
      </c>
      <c r="EF281" s="9" t="s">
        <v>60</v>
      </c>
      <c r="EG281" s="41"/>
    </row>
    <row r="282" s="1" customFormat="1" customHeight="1" spans="6:139">
      <c r="F282" s="11">
        <v>2704</v>
      </c>
      <c r="G282" s="12">
        <v>1.05</v>
      </c>
      <c r="H282" s="11">
        <v>1</v>
      </c>
      <c r="I282" s="11">
        <v>0</v>
      </c>
      <c r="J282" s="13">
        <f t="shared" ref="J282:J296" si="603">F282*G282*H282+I282</f>
        <v>2839.2</v>
      </c>
      <c r="K282" s="11">
        <v>1</v>
      </c>
      <c r="L282" s="11">
        <v>1</v>
      </c>
      <c r="M282" s="11">
        <v>2.38</v>
      </c>
      <c r="N282" s="42">
        <f t="shared" ref="N282:N296" si="604">L282*M282+1</f>
        <v>3.38</v>
      </c>
      <c r="O282" s="11">
        <v>1.15</v>
      </c>
      <c r="P282" s="9">
        <v>0.5</v>
      </c>
      <c r="Q282" s="43">
        <f t="shared" ref="Q282:Q296" si="605">J282*K282*N282*O282*P282</f>
        <v>5517.9852</v>
      </c>
      <c r="Z282" s="11">
        <v>2704</v>
      </c>
      <c r="AA282" s="12">
        <v>1.05</v>
      </c>
      <c r="AB282" s="11">
        <v>1</v>
      </c>
      <c r="AC282" s="11">
        <v>0</v>
      </c>
      <c r="AD282" s="13">
        <f t="shared" ref="AD282:AD296" si="606">Z282*AA282*AB282+AC282</f>
        <v>2839.2</v>
      </c>
      <c r="AE282" s="11">
        <v>1</v>
      </c>
      <c r="AF282" s="11">
        <v>1</v>
      </c>
      <c r="AG282" s="11">
        <v>2.38</v>
      </c>
      <c r="AH282" s="42">
        <f t="shared" ref="AH282:AH296" si="607">AF282*AG282+1</f>
        <v>3.38</v>
      </c>
      <c r="AI282" s="11">
        <v>1.15</v>
      </c>
      <c r="AJ282" s="9">
        <v>0.5</v>
      </c>
      <c r="AK282" s="43">
        <f t="shared" ref="AK282:AK296" si="608">AD282*AE282*AH282*AI282*AJ282</f>
        <v>5517.9852</v>
      </c>
      <c r="AT282" s="11">
        <v>2704</v>
      </c>
      <c r="AU282" s="12">
        <v>1.05</v>
      </c>
      <c r="AV282" s="11">
        <v>1</v>
      </c>
      <c r="AW282" s="11">
        <v>0</v>
      </c>
      <c r="AX282" s="13">
        <f t="shared" ref="AX282:AX296" si="609">AT282*AU282*AV282+AW282</f>
        <v>2839.2</v>
      </c>
      <c r="AY282" s="11">
        <v>1</v>
      </c>
      <c r="AZ282" s="11">
        <v>1</v>
      </c>
      <c r="BA282" s="11">
        <v>2.38</v>
      </c>
      <c r="BB282" s="42">
        <f t="shared" ref="BB282:BB296" si="610">AZ282*BA282+1</f>
        <v>3.38</v>
      </c>
      <c r="BC282" s="11">
        <v>1.15</v>
      </c>
      <c r="BD282" s="9">
        <v>0.5</v>
      </c>
      <c r="BE282" s="43">
        <f t="shared" ref="BE282:BE296" si="611">AX282*AY282*BB282*BC282*BD282</f>
        <v>5517.9852</v>
      </c>
      <c r="BN282" s="11">
        <v>2704</v>
      </c>
      <c r="BO282" s="12">
        <v>1.05</v>
      </c>
      <c r="BP282" s="11">
        <v>1</v>
      </c>
      <c r="BQ282" s="11">
        <v>0</v>
      </c>
      <c r="BR282" s="13">
        <f t="shared" ref="BR282:BR296" si="612">BN282*BO282*BP282+BQ282</f>
        <v>2839.2</v>
      </c>
      <c r="BS282" s="11">
        <v>1</v>
      </c>
      <c r="BT282" s="11">
        <v>1</v>
      </c>
      <c r="BU282" s="11">
        <v>2.38</v>
      </c>
      <c r="BV282" s="42">
        <f t="shared" ref="BV282:BV296" si="613">BT282*BU282+1</f>
        <v>3.38</v>
      </c>
      <c r="BW282" s="11">
        <v>1.15</v>
      </c>
      <c r="BX282" s="9">
        <v>0.5</v>
      </c>
      <c r="BY282" s="43">
        <f t="shared" ref="BY282:BY296" si="614">BR282*BS282*BV282*BW282*BX282</f>
        <v>5517.9852</v>
      </c>
      <c r="CH282" s="11">
        <f t="shared" ref="CH282:CH296" si="615">2704+428</f>
        <v>3132</v>
      </c>
      <c r="CI282" s="12">
        <v>1.05</v>
      </c>
      <c r="CJ282" s="11">
        <v>1</v>
      </c>
      <c r="CK282" s="11">
        <v>0</v>
      </c>
      <c r="CL282" s="13">
        <f t="shared" ref="CL282:CL296" si="616">CH282*CI282*CJ282+CK282</f>
        <v>3288.6</v>
      </c>
      <c r="CM282" s="11">
        <v>1</v>
      </c>
      <c r="CN282" s="11">
        <v>1</v>
      </c>
      <c r="CO282" s="11">
        <v>2.38</v>
      </c>
      <c r="CP282" s="42">
        <f t="shared" ref="CP282:CP296" si="617">CN282*CO282+1</f>
        <v>3.38</v>
      </c>
      <c r="CQ282" s="11">
        <v>1.15</v>
      </c>
      <c r="CR282" s="9">
        <v>0.5</v>
      </c>
      <c r="CS282" s="43">
        <f t="shared" ref="CS282:CS296" si="618">CL282*CM282*CP282*CQ282*CR282</f>
        <v>6391.3941</v>
      </c>
      <c r="DB282" s="11">
        <f t="shared" ref="DB282:DB296" si="619">2704+440</f>
        <v>3144</v>
      </c>
      <c r="DC282" s="12">
        <v>1.05</v>
      </c>
      <c r="DD282" s="11">
        <v>1</v>
      </c>
      <c r="DE282" s="11">
        <v>0</v>
      </c>
      <c r="DF282" s="13">
        <f t="shared" ref="DF282:DF296" si="620">DB282*DC282*DD282+DE282</f>
        <v>3301.2</v>
      </c>
      <c r="DG282" s="11">
        <v>1</v>
      </c>
      <c r="DH282" s="11">
        <v>1</v>
      </c>
      <c r="DI282" s="11">
        <v>2.38</v>
      </c>
      <c r="DJ282" s="42">
        <f t="shared" ref="DJ282:DJ296" si="621">DH282*DI282+1</f>
        <v>3.38</v>
      </c>
      <c r="DK282" s="11">
        <v>1.15</v>
      </c>
      <c r="DL282" s="9">
        <v>0.5</v>
      </c>
      <c r="DM282" s="43">
        <f t="shared" ref="DM282:DM296" si="622">DF282*DG282*DJ282*DK282*DL282</f>
        <v>6415.8822</v>
      </c>
      <c r="DV282" s="11">
        <f t="shared" ref="DV282:DV296" si="623">2704+499</f>
        <v>3203</v>
      </c>
      <c r="DW282" s="12">
        <v>1.05</v>
      </c>
      <c r="DX282" s="11">
        <v>1</v>
      </c>
      <c r="DY282" s="11">
        <v>0</v>
      </c>
      <c r="DZ282" s="13">
        <f t="shared" ref="DZ282:DZ296" si="624">DV282*DW282*DX282+DY282</f>
        <v>3363.15</v>
      </c>
      <c r="EA282" s="11">
        <v>1</v>
      </c>
      <c r="EB282" s="11">
        <v>1</v>
      </c>
      <c r="EC282" s="11">
        <v>3.18</v>
      </c>
      <c r="ED282" s="42">
        <f t="shared" ref="ED282:ED296" si="625">EB282*EC282+1</f>
        <v>4.18</v>
      </c>
      <c r="EE282" s="11">
        <v>1.15</v>
      </c>
      <c r="EF282" s="9">
        <v>0.5</v>
      </c>
      <c r="EG282" s="43">
        <f t="shared" ref="EG282:EG296" si="626">DZ282*EA282*ED282*EE282*EF282</f>
        <v>8083.331025</v>
      </c>
    </row>
    <row r="283" s="1" customFormat="1" customHeight="1" spans="6:139">
      <c r="F283" s="11">
        <v>2704</v>
      </c>
      <c r="G283" s="12">
        <v>1.06</v>
      </c>
      <c r="H283" s="11">
        <v>1</v>
      </c>
      <c r="I283" s="11">
        <v>0</v>
      </c>
      <c r="J283" s="13">
        <f t="shared" si="603"/>
        <v>2866.24</v>
      </c>
      <c r="K283" s="11">
        <v>1</v>
      </c>
      <c r="L283" s="11">
        <v>1</v>
      </c>
      <c r="M283" s="11">
        <v>2.38</v>
      </c>
      <c r="N283" s="42">
        <f t="shared" si="604"/>
        <v>3.38</v>
      </c>
      <c r="O283" s="11">
        <v>1.15</v>
      </c>
      <c r="P283" s="9">
        <v>0.5</v>
      </c>
      <c r="Q283" s="43">
        <f t="shared" si="605"/>
        <v>5570.53744</v>
      </c>
      <c r="Z283" s="11">
        <v>2704</v>
      </c>
      <c r="AA283" s="12">
        <v>1.06</v>
      </c>
      <c r="AB283" s="11">
        <v>1</v>
      </c>
      <c r="AC283" s="11">
        <v>0</v>
      </c>
      <c r="AD283" s="13">
        <f t="shared" si="606"/>
        <v>2866.24</v>
      </c>
      <c r="AE283" s="11">
        <v>1</v>
      </c>
      <c r="AF283" s="11">
        <v>1</v>
      </c>
      <c r="AG283" s="11">
        <v>2.38</v>
      </c>
      <c r="AH283" s="42">
        <f t="shared" si="607"/>
        <v>3.38</v>
      </c>
      <c r="AI283" s="11">
        <v>1.15</v>
      </c>
      <c r="AJ283" s="9">
        <v>0.5</v>
      </c>
      <c r="AK283" s="43">
        <f t="shared" si="608"/>
        <v>5570.53744</v>
      </c>
      <c r="AT283" s="11">
        <v>2704</v>
      </c>
      <c r="AU283" s="12">
        <v>1.06</v>
      </c>
      <c r="AV283" s="11">
        <v>1</v>
      </c>
      <c r="AW283" s="11">
        <v>0</v>
      </c>
      <c r="AX283" s="13">
        <f t="shared" si="609"/>
        <v>2866.24</v>
      </c>
      <c r="AY283" s="11">
        <v>1</v>
      </c>
      <c r="AZ283" s="11">
        <v>1</v>
      </c>
      <c r="BA283" s="11">
        <v>2.38</v>
      </c>
      <c r="BB283" s="42">
        <f t="shared" si="610"/>
        <v>3.38</v>
      </c>
      <c r="BC283" s="11">
        <v>1.15</v>
      </c>
      <c r="BD283" s="9">
        <v>0.5</v>
      </c>
      <c r="BE283" s="43">
        <f t="shared" si="611"/>
        <v>5570.53744</v>
      </c>
      <c r="BN283" s="11">
        <v>2704</v>
      </c>
      <c r="BO283" s="12">
        <v>1.06</v>
      </c>
      <c r="BP283" s="11">
        <v>1</v>
      </c>
      <c r="BQ283" s="11">
        <v>0</v>
      </c>
      <c r="BR283" s="13">
        <f t="shared" si="612"/>
        <v>2866.24</v>
      </c>
      <c r="BS283" s="11">
        <v>1</v>
      </c>
      <c r="BT283" s="11">
        <v>1</v>
      </c>
      <c r="BU283" s="11">
        <v>2.38</v>
      </c>
      <c r="BV283" s="42">
        <f t="shared" si="613"/>
        <v>3.38</v>
      </c>
      <c r="BW283" s="11">
        <v>1.15</v>
      </c>
      <c r="BX283" s="9">
        <v>0.5</v>
      </c>
      <c r="BY283" s="43">
        <f t="shared" si="614"/>
        <v>5570.53744</v>
      </c>
      <c r="CH283" s="11">
        <f t="shared" si="615"/>
        <v>3132</v>
      </c>
      <c r="CI283" s="12">
        <v>1.06</v>
      </c>
      <c r="CJ283" s="11">
        <v>1</v>
      </c>
      <c r="CK283" s="11">
        <v>0</v>
      </c>
      <c r="CL283" s="13">
        <f t="shared" si="616"/>
        <v>3319.92</v>
      </c>
      <c r="CM283" s="11">
        <v>1</v>
      </c>
      <c r="CN283" s="11">
        <v>1</v>
      </c>
      <c r="CO283" s="11">
        <v>2.38</v>
      </c>
      <c r="CP283" s="42">
        <f t="shared" si="617"/>
        <v>3.38</v>
      </c>
      <c r="CQ283" s="11">
        <v>1.15</v>
      </c>
      <c r="CR283" s="9">
        <v>0.5</v>
      </c>
      <c r="CS283" s="43">
        <f t="shared" si="618"/>
        <v>6452.26452</v>
      </c>
      <c r="DB283" s="11">
        <f t="shared" si="619"/>
        <v>3144</v>
      </c>
      <c r="DC283" s="12">
        <v>1.06</v>
      </c>
      <c r="DD283" s="11">
        <v>1</v>
      </c>
      <c r="DE283" s="11">
        <v>0</v>
      </c>
      <c r="DF283" s="13">
        <f t="shared" si="620"/>
        <v>3332.64</v>
      </c>
      <c r="DG283" s="11">
        <v>1</v>
      </c>
      <c r="DH283" s="11">
        <v>1</v>
      </c>
      <c r="DI283" s="11">
        <v>2.38</v>
      </c>
      <c r="DJ283" s="42">
        <f t="shared" si="621"/>
        <v>3.38</v>
      </c>
      <c r="DK283" s="11">
        <v>1.15</v>
      </c>
      <c r="DL283" s="9">
        <v>0.5</v>
      </c>
      <c r="DM283" s="43">
        <f t="shared" si="622"/>
        <v>6476.98584</v>
      </c>
      <c r="DV283" s="11">
        <f t="shared" si="623"/>
        <v>3203</v>
      </c>
      <c r="DW283" s="12">
        <v>1.06</v>
      </c>
      <c r="DX283" s="11">
        <v>1</v>
      </c>
      <c r="DY283" s="11">
        <v>0</v>
      </c>
      <c r="DZ283" s="13">
        <f t="shared" si="624"/>
        <v>3395.18</v>
      </c>
      <c r="EA283" s="11">
        <v>1</v>
      </c>
      <c r="EB283" s="11">
        <v>1</v>
      </c>
      <c r="EC283" s="11">
        <v>3.18</v>
      </c>
      <c r="ED283" s="42">
        <f t="shared" si="625"/>
        <v>4.18</v>
      </c>
      <c r="EE283" s="11">
        <v>1.15</v>
      </c>
      <c r="EF283" s="9">
        <v>0.5</v>
      </c>
      <c r="EG283" s="43">
        <f t="shared" si="626"/>
        <v>8160.31513</v>
      </c>
    </row>
    <row r="284" s="1" customFormat="1" customHeight="1" spans="6:139">
      <c r="F284" s="11">
        <v>2704</v>
      </c>
      <c r="G284" s="12">
        <v>1.31</v>
      </c>
      <c r="H284" s="11">
        <v>1</v>
      </c>
      <c r="I284" s="11">
        <v>0</v>
      </c>
      <c r="J284" s="13">
        <f t="shared" si="603"/>
        <v>3542.24</v>
      </c>
      <c r="K284" s="11">
        <v>1</v>
      </c>
      <c r="L284" s="11">
        <v>1</v>
      </c>
      <c r="M284" s="11">
        <v>2.38</v>
      </c>
      <c r="N284" s="42">
        <f t="shared" si="604"/>
        <v>3.38</v>
      </c>
      <c r="O284" s="11">
        <v>1.15</v>
      </c>
      <c r="P284" s="9">
        <v>0.5</v>
      </c>
      <c r="Q284" s="43">
        <f t="shared" si="605"/>
        <v>6884.34344</v>
      </c>
      <c r="Z284" s="11">
        <v>2704</v>
      </c>
      <c r="AA284" s="12">
        <v>1.31</v>
      </c>
      <c r="AB284" s="11">
        <v>1</v>
      </c>
      <c r="AC284" s="11">
        <v>0</v>
      </c>
      <c r="AD284" s="13">
        <f t="shared" si="606"/>
        <v>3542.24</v>
      </c>
      <c r="AE284" s="11">
        <v>1</v>
      </c>
      <c r="AF284" s="11">
        <v>1</v>
      </c>
      <c r="AG284" s="11">
        <v>2.38</v>
      </c>
      <c r="AH284" s="42">
        <f t="shared" si="607"/>
        <v>3.38</v>
      </c>
      <c r="AI284" s="11">
        <v>1.15</v>
      </c>
      <c r="AJ284" s="9">
        <v>0.5</v>
      </c>
      <c r="AK284" s="43">
        <f t="shared" si="608"/>
        <v>6884.34344</v>
      </c>
      <c r="AT284" s="11">
        <v>2704</v>
      </c>
      <c r="AU284" s="12">
        <v>1.31</v>
      </c>
      <c r="AV284" s="11">
        <v>1</v>
      </c>
      <c r="AW284" s="11">
        <v>0</v>
      </c>
      <c r="AX284" s="13">
        <f t="shared" si="609"/>
        <v>3542.24</v>
      </c>
      <c r="AY284" s="11">
        <v>1</v>
      </c>
      <c r="AZ284" s="11">
        <v>1</v>
      </c>
      <c r="BA284" s="11">
        <v>2.38</v>
      </c>
      <c r="BB284" s="42">
        <f t="shared" si="610"/>
        <v>3.38</v>
      </c>
      <c r="BC284" s="11">
        <v>1.15</v>
      </c>
      <c r="BD284" s="9">
        <v>0.5</v>
      </c>
      <c r="BE284" s="43">
        <f t="shared" si="611"/>
        <v>6884.34344</v>
      </c>
      <c r="BN284" s="11">
        <v>2704</v>
      </c>
      <c r="BO284" s="12">
        <v>1.31</v>
      </c>
      <c r="BP284" s="11">
        <v>1</v>
      </c>
      <c r="BQ284" s="11">
        <v>0</v>
      </c>
      <c r="BR284" s="13">
        <f t="shared" si="612"/>
        <v>3542.24</v>
      </c>
      <c r="BS284" s="11">
        <v>1</v>
      </c>
      <c r="BT284" s="11">
        <v>1</v>
      </c>
      <c r="BU284" s="11">
        <v>2.38</v>
      </c>
      <c r="BV284" s="42">
        <f t="shared" si="613"/>
        <v>3.38</v>
      </c>
      <c r="BW284" s="11">
        <v>1.15</v>
      </c>
      <c r="BX284" s="9">
        <v>0.5</v>
      </c>
      <c r="BY284" s="43">
        <f t="shared" si="614"/>
        <v>6884.34344</v>
      </c>
      <c r="CH284" s="11">
        <f t="shared" si="615"/>
        <v>3132</v>
      </c>
      <c r="CI284" s="12">
        <v>1.31</v>
      </c>
      <c r="CJ284" s="11">
        <v>1</v>
      </c>
      <c r="CK284" s="11">
        <v>0</v>
      </c>
      <c r="CL284" s="13">
        <f t="shared" si="616"/>
        <v>4102.92</v>
      </c>
      <c r="CM284" s="11">
        <v>1</v>
      </c>
      <c r="CN284" s="11">
        <v>1</v>
      </c>
      <c r="CO284" s="11">
        <v>2.38</v>
      </c>
      <c r="CP284" s="42">
        <f t="shared" si="617"/>
        <v>3.38</v>
      </c>
      <c r="CQ284" s="11">
        <v>1.15</v>
      </c>
      <c r="CR284" s="9">
        <v>0.5</v>
      </c>
      <c r="CS284" s="43">
        <f t="shared" si="618"/>
        <v>7974.02502</v>
      </c>
      <c r="DB284" s="11">
        <f t="shared" si="619"/>
        <v>3144</v>
      </c>
      <c r="DC284" s="12">
        <v>1.31</v>
      </c>
      <c r="DD284" s="11">
        <v>1</v>
      </c>
      <c r="DE284" s="11">
        <v>0</v>
      </c>
      <c r="DF284" s="13">
        <f t="shared" si="620"/>
        <v>4118.64</v>
      </c>
      <c r="DG284" s="11">
        <v>1</v>
      </c>
      <c r="DH284" s="11">
        <v>1</v>
      </c>
      <c r="DI284" s="11">
        <v>2.38</v>
      </c>
      <c r="DJ284" s="42">
        <f t="shared" si="621"/>
        <v>3.38</v>
      </c>
      <c r="DK284" s="11">
        <v>1.15</v>
      </c>
      <c r="DL284" s="9">
        <v>0.5</v>
      </c>
      <c r="DM284" s="43">
        <f t="shared" si="622"/>
        <v>8004.57684</v>
      </c>
      <c r="DV284" s="11">
        <f t="shared" si="623"/>
        <v>3203</v>
      </c>
      <c r="DW284" s="12">
        <v>1.31</v>
      </c>
      <c r="DX284" s="11">
        <v>1</v>
      </c>
      <c r="DY284" s="11">
        <v>0</v>
      </c>
      <c r="DZ284" s="13">
        <f t="shared" si="624"/>
        <v>4195.93</v>
      </c>
      <c r="EA284" s="11">
        <v>1</v>
      </c>
      <c r="EB284" s="11">
        <v>1</v>
      </c>
      <c r="EC284" s="11">
        <v>3.18</v>
      </c>
      <c r="ED284" s="42">
        <f t="shared" si="625"/>
        <v>4.18</v>
      </c>
      <c r="EE284" s="11">
        <v>1.15</v>
      </c>
      <c r="EF284" s="9">
        <v>0.5</v>
      </c>
      <c r="EG284" s="43">
        <f t="shared" si="626"/>
        <v>10084.917755</v>
      </c>
    </row>
    <row r="285" s="1" customFormat="1" customHeight="1" spans="6:139">
      <c r="F285" s="11">
        <v>2704</v>
      </c>
      <c r="G285" s="12">
        <v>0.75</v>
      </c>
      <c r="H285" s="11">
        <v>1</v>
      </c>
      <c r="I285" s="11">
        <v>0</v>
      </c>
      <c r="J285" s="13">
        <f t="shared" si="603"/>
        <v>2028</v>
      </c>
      <c r="K285" s="11">
        <v>1</v>
      </c>
      <c r="L285" s="11">
        <v>1</v>
      </c>
      <c r="M285" s="11">
        <v>2.38</v>
      </c>
      <c r="N285" s="42">
        <f t="shared" si="604"/>
        <v>3.38</v>
      </c>
      <c r="O285" s="11">
        <v>1.15</v>
      </c>
      <c r="P285" s="9">
        <v>0.5</v>
      </c>
      <c r="Q285" s="43">
        <f t="shared" si="605"/>
        <v>3941.418</v>
      </c>
      <c r="Z285" s="11">
        <v>2704</v>
      </c>
      <c r="AA285" s="12">
        <v>0.75</v>
      </c>
      <c r="AB285" s="11">
        <v>1</v>
      </c>
      <c r="AC285" s="11">
        <v>0</v>
      </c>
      <c r="AD285" s="13">
        <f t="shared" si="606"/>
        <v>2028</v>
      </c>
      <c r="AE285" s="11">
        <v>1</v>
      </c>
      <c r="AF285" s="11">
        <v>1</v>
      </c>
      <c r="AG285" s="11">
        <v>2.38</v>
      </c>
      <c r="AH285" s="42">
        <f t="shared" si="607"/>
        <v>3.38</v>
      </c>
      <c r="AI285" s="11">
        <v>1.15</v>
      </c>
      <c r="AJ285" s="9">
        <v>0.5</v>
      </c>
      <c r="AK285" s="43">
        <f t="shared" si="608"/>
        <v>3941.418</v>
      </c>
      <c r="AT285" s="11">
        <v>2704</v>
      </c>
      <c r="AU285" s="12">
        <v>0.75</v>
      </c>
      <c r="AV285" s="11">
        <v>1</v>
      </c>
      <c r="AW285" s="11">
        <v>0</v>
      </c>
      <c r="AX285" s="13">
        <f t="shared" si="609"/>
        <v>2028</v>
      </c>
      <c r="AY285" s="11">
        <v>1</v>
      </c>
      <c r="AZ285" s="11">
        <v>1</v>
      </c>
      <c r="BA285" s="11">
        <v>2.38</v>
      </c>
      <c r="BB285" s="42">
        <f t="shared" si="610"/>
        <v>3.38</v>
      </c>
      <c r="BC285" s="11">
        <v>1.15</v>
      </c>
      <c r="BD285" s="9">
        <v>0.5</v>
      </c>
      <c r="BE285" s="43">
        <f t="shared" si="611"/>
        <v>3941.418</v>
      </c>
      <c r="BN285" s="11">
        <v>2704</v>
      </c>
      <c r="BO285" s="12">
        <v>0.75</v>
      </c>
      <c r="BP285" s="11">
        <v>1</v>
      </c>
      <c r="BQ285" s="11">
        <v>0</v>
      </c>
      <c r="BR285" s="13">
        <f t="shared" si="612"/>
        <v>2028</v>
      </c>
      <c r="BS285" s="11">
        <v>1</v>
      </c>
      <c r="BT285" s="11">
        <v>1</v>
      </c>
      <c r="BU285" s="11">
        <v>2.38</v>
      </c>
      <c r="BV285" s="42">
        <f t="shared" si="613"/>
        <v>3.38</v>
      </c>
      <c r="BW285" s="11">
        <v>1.15</v>
      </c>
      <c r="BX285" s="9">
        <v>0.5</v>
      </c>
      <c r="BY285" s="43">
        <f t="shared" si="614"/>
        <v>3941.418</v>
      </c>
      <c r="CH285" s="11">
        <f t="shared" si="615"/>
        <v>3132</v>
      </c>
      <c r="CI285" s="12">
        <v>0.75</v>
      </c>
      <c r="CJ285" s="11">
        <v>1</v>
      </c>
      <c r="CK285" s="11">
        <v>0</v>
      </c>
      <c r="CL285" s="13">
        <f t="shared" si="616"/>
        <v>2349</v>
      </c>
      <c r="CM285" s="11">
        <v>1</v>
      </c>
      <c r="CN285" s="11">
        <v>1</v>
      </c>
      <c r="CO285" s="11">
        <v>2.38</v>
      </c>
      <c r="CP285" s="42">
        <f t="shared" si="617"/>
        <v>3.38</v>
      </c>
      <c r="CQ285" s="11">
        <v>1.15</v>
      </c>
      <c r="CR285" s="9">
        <v>0.5</v>
      </c>
      <c r="CS285" s="43">
        <f t="shared" si="618"/>
        <v>4565.2815</v>
      </c>
      <c r="DB285" s="11">
        <f t="shared" si="619"/>
        <v>3144</v>
      </c>
      <c r="DC285" s="12">
        <v>0.75</v>
      </c>
      <c r="DD285" s="11">
        <v>1</v>
      </c>
      <c r="DE285" s="11">
        <v>0</v>
      </c>
      <c r="DF285" s="13">
        <f t="shared" si="620"/>
        <v>2358</v>
      </c>
      <c r="DG285" s="11">
        <v>1</v>
      </c>
      <c r="DH285" s="11">
        <v>1</v>
      </c>
      <c r="DI285" s="11">
        <v>2.38</v>
      </c>
      <c r="DJ285" s="42">
        <f t="shared" si="621"/>
        <v>3.38</v>
      </c>
      <c r="DK285" s="11">
        <v>1.15</v>
      </c>
      <c r="DL285" s="9">
        <v>0.5</v>
      </c>
      <c r="DM285" s="43">
        <f t="shared" si="622"/>
        <v>4582.773</v>
      </c>
      <c r="DV285" s="11">
        <f t="shared" si="623"/>
        <v>3203</v>
      </c>
      <c r="DW285" s="12">
        <v>0.75</v>
      </c>
      <c r="DX285" s="11">
        <v>1</v>
      </c>
      <c r="DY285" s="11">
        <v>0</v>
      </c>
      <c r="DZ285" s="13">
        <f t="shared" si="624"/>
        <v>2402.25</v>
      </c>
      <c r="EA285" s="11">
        <v>1</v>
      </c>
      <c r="EB285" s="11">
        <v>1</v>
      </c>
      <c r="EC285" s="11">
        <v>3.18</v>
      </c>
      <c r="ED285" s="42">
        <f t="shared" si="625"/>
        <v>4.18</v>
      </c>
      <c r="EE285" s="11">
        <v>1.15</v>
      </c>
      <c r="EF285" s="9">
        <v>0.5</v>
      </c>
      <c r="EG285" s="43">
        <f t="shared" si="626"/>
        <v>5773.807875</v>
      </c>
    </row>
    <row r="286" s="1" customFormat="1" customHeight="1" spans="6:139">
      <c r="F286" s="11">
        <v>2704</v>
      </c>
      <c r="G286" s="12">
        <v>0.75</v>
      </c>
      <c r="H286" s="11">
        <v>1</v>
      </c>
      <c r="I286" s="11">
        <v>0</v>
      </c>
      <c r="J286" s="13">
        <f t="shared" si="603"/>
        <v>2028</v>
      </c>
      <c r="K286" s="11">
        <v>1</v>
      </c>
      <c r="L286" s="11">
        <v>1</v>
      </c>
      <c r="M286" s="11">
        <v>2.38</v>
      </c>
      <c r="N286" s="42">
        <f t="shared" si="604"/>
        <v>3.38</v>
      </c>
      <c r="O286" s="11">
        <v>1.15</v>
      </c>
      <c r="P286" s="9">
        <v>0.5</v>
      </c>
      <c r="Q286" s="43">
        <f t="shared" si="605"/>
        <v>3941.418</v>
      </c>
      <c r="Z286" s="11">
        <v>2704</v>
      </c>
      <c r="AA286" s="12">
        <v>0.75</v>
      </c>
      <c r="AB286" s="11">
        <v>1</v>
      </c>
      <c r="AC286" s="11">
        <v>0</v>
      </c>
      <c r="AD286" s="13">
        <f t="shared" si="606"/>
        <v>2028</v>
      </c>
      <c r="AE286" s="11">
        <v>1</v>
      </c>
      <c r="AF286" s="11">
        <v>1</v>
      </c>
      <c r="AG286" s="11">
        <v>2.38</v>
      </c>
      <c r="AH286" s="42">
        <f t="shared" si="607"/>
        <v>3.38</v>
      </c>
      <c r="AI286" s="11">
        <v>1.15</v>
      </c>
      <c r="AJ286" s="9">
        <v>0.5</v>
      </c>
      <c r="AK286" s="43">
        <f t="shared" si="608"/>
        <v>3941.418</v>
      </c>
      <c r="AT286" s="11">
        <v>2704</v>
      </c>
      <c r="AU286" s="12">
        <v>0.75</v>
      </c>
      <c r="AV286" s="11">
        <v>1</v>
      </c>
      <c r="AW286" s="11">
        <v>0</v>
      </c>
      <c r="AX286" s="13">
        <f t="shared" si="609"/>
        <v>2028</v>
      </c>
      <c r="AY286" s="11">
        <v>1</v>
      </c>
      <c r="AZ286" s="11">
        <v>1</v>
      </c>
      <c r="BA286" s="11">
        <v>2.38</v>
      </c>
      <c r="BB286" s="42">
        <f t="shared" si="610"/>
        <v>3.38</v>
      </c>
      <c r="BC286" s="11">
        <v>1.15</v>
      </c>
      <c r="BD286" s="9">
        <v>0.5</v>
      </c>
      <c r="BE286" s="43">
        <f t="shared" si="611"/>
        <v>3941.418</v>
      </c>
      <c r="BN286" s="11">
        <v>2704</v>
      </c>
      <c r="BO286" s="12">
        <v>0.75</v>
      </c>
      <c r="BP286" s="11">
        <v>1</v>
      </c>
      <c r="BQ286" s="11">
        <v>0</v>
      </c>
      <c r="BR286" s="13">
        <f t="shared" si="612"/>
        <v>2028</v>
      </c>
      <c r="BS286" s="11">
        <v>1</v>
      </c>
      <c r="BT286" s="11">
        <v>1</v>
      </c>
      <c r="BU286" s="11">
        <v>2.38</v>
      </c>
      <c r="BV286" s="42">
        <f t="shared" si="613"/>
        <v>3.38</v>
      </c>
      <c r="BW286" s="11">
        <v>1.15</v>
      </c>
      <c r="BX286" s="9">
        <v>0.5</v>
      </c>
      <c r="BY286" s="43">
        <f t="shared" si="614"/>
        <v>3941.418</v>
      </c>
      <c r="CH286" s="11">
        <f t="shared" si="615"/>
        <v>3132</v>
      </c>
      <c r="CI286" s="12">
        <v>0.75</v>
      </c>
      <c r="CJ286" s="11">
        <v>1</v>
      </c>
      <c r="CK286" s="11">
        <v>0</v>
      </c>
      <c r="CL286" s="13">
        <f t="shared" si="616"/>
        <v>2349</v>
      </c>
      <c r="CM286" s="11">
        <v>1</v>
      </c>
      <c r="CN286" s="11">
        <v>1</v>
      </c>
      <c r="CO286" s="11">
        <v>2.38</v>
      </c>
      <c r="CP286" s="42">
        <f t="shared" si="617"/>
        <v>3.38</v>
      </c>
      <c r="CQ286" s="11">
        <v>1.15</v>
      </c>
      <c r="CR286" s="9">
        <v>0.5</v>
      </c>
      <c r="CS286" s="43">
        <f t="shared" si="618"/>
        <v>4565.2815</v>
      </c>
      <c r="DB286" s="11">
        <f t="shared" si="619"/>
        <v>3144</v>
      </c>
      <c r="DC286" s="12">
        <v>0.75</v>
      </c>
      <c r="DD286" s="11">
        <v>1</v>
      </c>
      <c r="DE286" s="11">
        <v>0</v>
      </c>
      <c r="DF286" s="13">
        <f t="shared" si="620"/>
        <v>2358</v>
      </c>
      <c r="DG286" s="11">
        <v>1</v>
      </c>
      <c r="DH286" s="11">
        <v>1</v>
      </c>
      <c r="DI286" s="11">
        <v>2.38</v>
      </c>
      <c r="DJ286" s="42">
        <f t="shared" si="621"/>
        <v>3.38</v>
      </c>
      <c r="DK286" s="11">
        <v>1.15</v>
      </c>
      <c r="DL286" s="9">
        <v>0.5</v>
      </c>
      <c r="DM286" s="43">
        <f t="shared" si="622"/>
        <v>4582.773</v>
      </c>
      <c r="DV286" s="11">
        <f t="shared" si="623"/>
        <v>3203</v>
      </c>
      <c r="DW286" s="12">
        <v>0.75</v>
      </c>
      <c r="DX286" s="11">
        <v>1</v>
      </c>
      <c r="DY286" s="11">
        <v>0</v>
      </c>
      <c r="DZ286" s="13">
        <f t="shared" si="624"/>
        <v>2402.25</v>
      </c>
      <c r="EA286" s="11">
        <v>1</v>
      </c>
      <c r="EB286" s="11">
        <v>1</v>
      </c>
      <c r="EC286" s="11">
        <v>3.18</v>
      </c>
      <c r="ED286" s="42">
        <f t="shared" si="625"/>
        <v>4.18</v>
      </c>
      <c r="EE286" s="11">
        <v>1.15</v>
      </c>
      <c r="EF286" s="9">
        <v>0.5</v>
      </c>
      <c r="EG286" s="43">
        <f t="shared" si="626"/>
        <v>5773.807875</v>
      </c>
    </row>
    <row r="287" s="1" customFormat="1" customHeight="1" spans="6:139">
      <c r="F287" s="11">
        <v>2704</v>
      </c>
      <c r="G287" s="12">
        <v>1.8</v>
      </c>
      <c r="H287" s="11">
        <v>1</v>
      </c>
      <c r="I287" s="11">
        <v>0</v>
      </c>
      <c r="J287" s="13">
        <f t="shared" si="603"/>
        <v>4867.2</v>
      </c>
      <c r="K287" s="11">
        <v>1</v>
      </c>
      <c r="L287" s="11">
        <v>1</v>
      </c>
      <c r="M287" s="11">
        <v>2.38</v>
      </c>
      <c r="N287" s="42">
        <f t="shared" si="604"/>
        <v>3.38</v>
      </c>
      <c r="O287" s="11">
        <v>1.15</v>
      </c>
      <c r="P287" s="9">
        <v>0.5</v>
      </c>
      <c r="Q287" s="43">
        <f t="shared" si="605"/>
        <v>9459.4032</v>
      </c>
      <c r="Z287" s="11">
        <v>2704</v>
      </c>
      <c r="AA287" s="12">
        <v>1.8</v>
      </c>
      <c r="AB287" s="11">
        <v>1</v>
      </c>
      <c r="AC287" s="11">
        <v>0</v>
      </c>
      <c r="AD287" s="13">
        <f t="shared" si="606"/>
        <v>4867.2</v>
      </c>
      <c r="AE287" s="11">
        <v>1</v>
      </c>
      <c r="AF287" s="11">
        <v>1</v>
      </c>
      <c r="AG287" s="11">
        <v>2.38</v>
      </c>
      <c r="AH287" s="42">
        <f t="shared" si="607"/>
        <v>3.38</v>
      </c>
      <c r="AI287" s="11">
        <v>1.15</v>
      </c>
      <c r="AJ287" s="9">
        <v>0.5</v>
      </c>
      <c r="AK287" s="43">
        <f t="shared" si="608"/>
        <v>9459.4032</v>
      </c>
      <c r="AT287" s="11">
        <v>2704</v>
      </c>
      <c r="AU287" s="12">
        <v>1.8</v>
      </c>
      <c r="AV287" s="11">
        <v>1</v>
      </c>
      <c r="AW287" s="11">
        <v>0</v>
      </c>
      <c r="AX287" s="13">
        <f t="shared" si="609"/>
        <v>4867.2</v>
      </c>
      <c r="AY287" s="11">
        <v>1</v>
      </c>
      <c r="AZ287" s="11">
        <v>1</v>
      </c>
      <c r="BA287" s="11">
        <v>2.38</v>
      </c>
      <c r="BB287" s="42">
        <f t="shared" si="610"/>
        <v>3.38</v>
      </c>
      <c r="BC287" s="11">
        <v>1.15</v>
      </c>
      <c r="BD287" s="9">
        <v>0.5</v>
      </c>
      <c r="BE287" s="43">
        <f t="shared" si="611"/>
        <v>9459.4032</v>
      </c>
      <c r="BN287" s="11">
        <v>2704</v>
      </c>
      <c r="BO287" s="12">
        <v>1.8</v>
      </c>
      <c r="BP287" s="11">
        <v>1</v>
      </c>
      <c r="BQ287" s="11">
        <v>0</v>
      </c>
      <c r="BR287" s="13">
        <f t="shared" si="612"/>
        <v>4867.2</v>
      </c>
      <c r="BS287" s="11">
        <v>1</v>
      </c>
      <c r="BT287" s="11">
        <v>1</v>
      </c>
      <c r="BU287" s="11">
        <v>2.38</v>
      </c>
      <c r="BV287" s="42">
        <f t="shared" si="613"/>
        <v>3.38</v>
      </c>
      <c r="BW287" s="11">
        <v>1.15</v>
      </c>
      <c r="BX287" s="9">
        <v>0.5</v>
      </c>
      <c r="BY287" s="43">
        <f t="shared" si="614"/>
        <v>9459.4032</v>
      </c>
      <c r="CH287" s="11">
        <f t="shared" si="615"/>
        <v>3132</v>
      </c>
      <c r="CI287" s="12">
        <v>1.8</v>
      </c>
      <c r="CJ287" s="11">
        <v>1</v>
      </c>
      <c r="CK287" s="11">
        <v>0</v>
      </c>
      <c r="CL287" s="13">
        <f t="shared" si="616"/>
        <v>5637.6</v>
      </c>
      <c r="CM287" s="11">
        <v>1</v>
      </c>
      <c r="CN287" s="11">
        <v>1</v>
      </c>
      <c r="CO287" s="11">
        <v>2.38</v>
      </c>
      <c r="CP287" s="42">
        <f t="shared" si="617"/>
        <v>3.38</v>
      </c>
      <c r="CQ287" s="11">
        <v>1.15</v>
      </c>
      <c r="CR287" s="9">
        <v>0.5</v>
      </c>
      <c r="CS287" s="43">
        <f t="shared" si="618"/>
        <v>10956.6756</v>
      </c>
      <c r="DB287" s="11">
        <f t="shared" si="619"/>
        <v>3144</v>
      </c>
      <c r="DC287" s="12">
        <v>1.8</v>
      </c>
      <c r="DD287" s="11">
        <v>1</v>
      </c>
      <c r="DE287" s="11">
        <v>0</v>
      </c>
      <c r="DF287" s="13">
        <f t="shared" si="620"/>
        <v>5659.2</v>
      </c>
      <c r="DG287" s="11">
        <v>1</v>
      </c>
      <c r="DH287" s="11">
        <v>1</v>
      </c>
      <c r="DI287" s="11">
        <v>2.38</v>
      </c>
      <c r="DJ287" s="42">
        <f t="shared" si="621"/>
        <v>3.38</v>
      </c>
      <c r="DK287" s="11">
        <v>1.15</v>
      </c>
      <c r="DL287" s="9">
        <v>0.5</v>
      </c>
      <c r="DM287" s="43">
        <f t="shared" si="622"/>
        <v>10998.6552</v>
      </c>
      <c r="DV287" s="11">
        <f t="shared" si="623"/>
        <v>3203</v>
      </c>
      <c r="DW287" s="12">
        <v>1.8</v>
      </c>
      <c r="DX287" s="11">
        <v>1</v>
      </c>
      <c r="DY287" s="11">
        <v>0</v>
      </c>
      <c r="DZ287" s="13">
        <f t="shared" si="624"/>
        <v>5765.4</v>
      </c>
      <c r="EA287" s="11">
        <v>1</v>
      </c>
      <c r="EB287" s="11">
        <v>1</v>
      </c>
      <c r="EC287" s="11">
        <v>3.18</v>
      </c>
      <c r="ED287" s="42">
        <f t="shared" si="625"/>
        <v>4.18</v>
      </c>
      <c r="EE287" s="11">
        <v>1.15</v>
      </c>
      <c r="EF287" s="9">
        <v>0.5</v>
      </c>
      <c r="EG287" s="43">
        <f t="shared" si="626"/>
        <v>13857.1389</v>
      </c>
    </row>
    <row r="288" s="1" customFormat="1" customHeight="1" spans="6:139">
      <c r="F288" s="11">
        <v>2704</v>
      </c>
      <c r="G288" s="12">
        <v>1.05</v>
      </c>
      <c r="H288" s="11">
        <v>1</v>
      </c>
      <c r="I288" s="11">
        <v>0</v>
      </c>
      <c r="J288" s="13">
        <f t="shared" si="603"/>
        <v>2839.2</v>
      </c>
      <c r="K288" s="11">
        <v>1</v>
      </c>
      <c r="L288" s="11">
        <v>1</v>
      </c>
      <c r="M288" s="11">
        <v>2.38</v>
      </c>
      <c r="N288" s="42">
        <f t="shared" si="604"/>
        <v>3.38</v>
      </c>
      <c r="O288" s="11">
        <v>1.15</v>
      </c>
      <c r="P288" s="9">
        <v>0.5</v>
      </c>
      <c r="Q288" s="43">
        <f t="shared" si="605"/>
        <v>5517.9852</v>
      </c>
      <c r="Z288" s="11">
        <v>2704</v>
      </c>
      <c r="AA288" s="12">
        <v>1.05</v>
      </c>
      <c r="AB288" s="11">
        <v>1</v>
      </c>
      <c r="AC288" s="11">
        <v>0</v>
      </c>
      <c r="AD288" s="13">
        <f t="shared" si="606"/>
        <v>2839.2</v>
      </c>
      <c r="AE288" s="11">
        <v>1</v>
      </c>
      <c r="AF288" s="11">
        <v>1</v>
      </c>
      <c r="AG288" s="11">
        <v>2.38</v>
      </c>
      <c r="AH288" s="42">
        <f t="shared" si="607"/>
        <v>3.38</v>
      </c>
      <c r="AI288" s="11">
        <v>1.15</v>
      </c>
      <c r="AJ288" s="9">
        <v>0.5</v>
      </c>
      <c r="AK288" s="43">
        <f t="shared" si="608"/>
        <v>5517.9852</v>
      </c>
      <c r="AT288" s="11">
        <v>2704</v>
      </c>
      <c r="AU288" s="12">
        <v>1.05</v>
      </c>
      <c r="AV288" s="11">
        <v>1</v>
      </c>
      <c r="AW288" s="11">
        <v>0</v>
      </c>
      <c r="AX288" s="13">
        <f t="shared" si="609"/>
        <v>2839.2</v>
      </c>
      <c r="AY288" s="11">
        <v>1</v>
      </c>
      <c r="AZ288" s="11">
        <v>1</v>
      </c>
      <c r="BA288" s="11">
        <v>2.38</v>
      </c>
      <c r="BB288" s="42">
        <f t="shared" si="610"/>
        <v>3.38</v>
      </c>
      <c r="BC288" s="11">
        <v>1.15</v>
      </c>
      <c r="BD288" s="9">
        <v>0.5</v>
      </c>
      <c r="BE288" s="43">
        <f t="shared" si="611"/>
        <v>5517.9852</v>
      </c>
      <c r="BN288" s="11">
        <v>2704</v>
      </c>
      <c r="BO288" s="12">
        <v>1.05</v>
      </c>
      <c r="BP288" s="11">
        <v>1</v>
      </c>
      <c r="BQ288" s="11">
        <v>0</v>
      </c>
      <c r="BR288" s="13">
        <f t="shared" si="612"/>
        <v>2839.2</v>
      </c>
      <c r="BS288" s="11">
        <v>1</v>
      </c>
      <c r="BT288" s="11">
        <v>1</v>
      </c>
      <c r="BU288" s="11">
        <v>2.38</v>
      </c>
      <c r="BV288" s="42">
        <f t="shared" si="613"/>
        <v>3.38</v>
      </c>
      <c r="BW288" s="11">
        <v>1.15</v>
      </c>
      <c r="BX288" s="9">
        <v>0.5</v>
      </c>
      <c r="BY288" s="43">
        <f t="shared" si="614"/>
        <v>5517.9852</v>
      </c>
      <c r="CH288" s="11">
        <f t="shared" si="615"/>
        <v>3132</v>
      </c>
      <c r="CI288" s="12">
        <v>1.05</v>
      </c>
      <c r="CJ288" s="11">
        <v>1</v>
      </c>
      <c r="CK288" s="11">
        <v>0</v>
      </c>
      <c r="CL288" s="13">
        <f t="shared" si="616"/>
        <v>3288.6</v>
      </c>
      <c r="CM288" s="11">
        <v>1</v>
      </c>
      <c r="CN288" s="11">
        <v>1</v>
      </c>
      <c r="CO288" s="11">
        <v>2.38</v>
      </c>
      <c r="CP288" s="42">
        <f t="shared" si="617"/>
        <v>3.38</v>
      </c>
      <c r="CQ288" s="11">
        <v>1.15</v>
      </c>
      <c r="CR288" s="9">
        <v>0.5</v>
      </c>
      <c r="CS288" s="43">
        <f t="shared" si="618"/>
        <v>6391.3941</v>
      </c>
      <c r="DB288" s="11">
        <f t="shared" si="619"/>
        <v>3144</v>
      </c>
      <c r="DC288" s="12">
        <v>1.05</v>
      </c>
      <c r="DD288" s="11">
        <v>1</v>
      </c>
      <c r="DE288" s="11">
        <v>0</v>
      </c>
      <c r="DF288" s="13">
        <f t="shared" si="620"/>
        <v>3301.2</v>
      </c>
      <c r="DG288" s="11">
        <v>1</v>
      </c>
      <c r="DH288" s="11">
        <v>1</v>
      </c>
      <c r="DI288" s="11">
        <v>2.38</v>
      </c>
      <c r="DJ288" s="42">
        <f t="shared" si="621"/>
        <v>3.38</v>
      </c>
      <c r="DK288" s="11">
        <v>1.15</v>
      </c>
      <c r="DL288" s="9">
        <v>0.5</v>
      </c>
      <c r="DM288" s="43">
        <f t="shared" si="622"/>
        <v>6415.8822</v>
      </c>
      <c r="DV288" s="11">
        <f t="shared" si="623"/>
        <v>3203</v>
      </c>
      <c r="DW288" s="12">
        <v>1.05</v>
      </c>
      <c r="DX288" s="11">
        <v>1</v>
      </c>
      <c r="DY288" s="11">
        <v>0</v>
      </c>
      <c r="DZ288" s="13">
        <f t="shared" si="624"/>
        <v>3363.15</v>
      </c>
      <c r="EA288" s="11">
        <v>1</v>
      </c>
      <c r="EB288" s="11">
        <v>1</v>
      </c>
      <c r="EC288" s="11">
        <v>3.18</v>
      </c>
      <c r="ED288" s="42">
        <f t="shared" si="625"/>
        <v>4.18</v>
      </c>
      <c r="EE288" s="11">
        <v>1.15</v>
      </c>
      <c r="EF288" s="9">
        <v>0.5</v>
      </c>
      <c r="EG288" s="43">
        <f t="shared" si="626"/>
        <v>8083.331025</v>
      </c>
    </row>
    <row r="289" s="1" customFormat="1" customHeight="1" spans="6:137">
      <c r="F289" s="11">
        <v>2704</v>
      </c>
      <c r="G289" s="12">
        <v>1.06</v>
      </c>
      <c r="H289" s="11">
        <v>1</v>
      </c>
      <c r="I289" s="11">
        <v>0</v>
      </c>
      <c r="J289" s="13">
        <f t="shared" si="603"/>
        <v>2866.24</v>
      </c>
      <c r="K289" s="11">
        <v>1</v>
      </c>
      <c r="L289" s="11">
        <v>1</v>
      </c>
      <c r="M289" s="11">
        <v>2.38</v>
      </c>
      <c r="N289" s="42">
        <f t="shared" si="604"/>
        <v>3.38</v>
      </c>
      <c r="O289" s="11">
        <v>1.15</v>
      </c>
      <c r="P289" s="9">
        <v>0.5</v>
      </c>
      <c r="Q289" s="43">
        <f t="shared" si="605"/>
        <v>5570.53744</v>
      </c>
      <c r="Z289" s="11">
        <v>2704</v>
      </c>
      <c r="AA289" s="12">
        <v>1.06</v>
      </c>
      <c r="AB289" s="11">
        <v>1</v>
      </c>
      <c r="AC289" s="11">
        <v>0</v>
      </c>
      <c r="AD289" s="13">
        <f t="shared" si="606"/>
        <v>2866.24</v>
      </c>
      <c r="AE289" s="11">
        <v>1</v>
      </c>
      <c r="AF289" s="11">
        <v>1</v>
      </c>
      <c r="AG289" s="11">
        <v>2.38</v>
      </c>
      <c r="AH289" s="42">
        <f t="shared" si="607"/>
        <v>3.38</v>
      </c>
      <c r="AI289" s="11">
        <v>1.15</v>
      </c>
      <c r="AJ289" s="9">
        <v>0.5</v>
      </c>
      <c r="AK289" s="43">
        <f t="shared" si="608"/>
        <v>5570.53744</v>
      </c>
      <c r="AT289" s="11">
        <v>2704</v>
      </c>
      <c r="AU289" s="12">
        <v>1.06</v>
      </c>
      <c r="AV289" s="11">
        <v>1</v>
      </c>
      <c r="AW289" s="11">
        <v>0</v>
      </c>
      <c r="AX289" s="13">
        <f t="shared" si="609"/>
        <v>2866.24</v>
      </c>
      <c r="AY289" s="11">
        <v>1</v>
      </c>
      <c r="AZ289" s="11">
        <v>1</v>
      </c>
      <c r="BA289" s="11">
        <v>2.38</v>
      </c>
      <c r="BB289" s="42">
        <f t="shared" si="610"/>
        <v>3.38</v>
      </c>
      <c r="BC289" s="11">
        <v>1.15</v>
      </c>
      <c r="BD289" s="9">
        <v>0.5</v>
      </c>
      <c r="BE289" s="43">
        <f t="shared" si="611"/>
        <v>5570.53744</v>
      </c>
      <c r="BN289" s="11">
        <v>2704</v>
      </c>
      <c r="BO289" s="12">
        <v>1.06</v>
      </c>
      <c r="BP289" s="11">
        <v>1</v>
      </c>
      <c r="BQ289" s="11">
        <v>0</v>
      </c>
      <c r="BR289" s="13">
        <f t="shared" si="612"/>
        <v>2866.24</v>
      </c>
      <c r="BS289" s="11">
        <v>1</v>
      </c>
      <c r="BT289" s="11">
        <v>1</v>
      </c>
      <c r="BU289" s="11">
        <v>2.38</v>
      </c>
      <c r="BV289" s="42">
        <f t="shared" si="613"/>
        <v>3.38</v>
      </c>
      <c r="BW289" s="11">
        <v>1.15</v>
      </c>
      <c r="BX289" s="9">
        <v>0.5</v>
      </c>
      <c r="BY289" s="43">
        <f t="shared" si="614"/>
        <v>5570.53744</v>
      </c>
      <c r="CH289" s="11">
        <f t="shared" si="615"/>
        <v>3132</v>
      </c>
      <c r="CI289" s="12">
        <v>1.06</v>
      </c>
      <c r="CJ289" s="11">
        <v>1</v>
      </c>
      <c r="CK289" s="11">
        <v>0</v>
      </c>
      <c r="CL289" s="13">
        <f t="shared" si="616"/>
        <v>3319.92</v>
      </c>
      <c r="CM289" s="11">
        <v>1</v>
      </c>
      <c r="CN289" s="11">
        <v>1</v>
      </c>
      <c r="CO289" s="11">
        <v>2.38</v>
      </c>
      <c r="CP289" s="42">
        <f t="shared" si="617"/>
        <v>3.38</v>
      </c>
      <c r="CQ289" s="11">
        <v>1.15</v>
      </c>
      <c r="CR289" s="9">
        <v>0.5</v>
      </c>
      <c r="CS289" s="43">
        <f t="shared" si="618"/>
        <v>6452.26452</v>
      </c>
      <c r="DB289" s="11">
        <f t="shared" si="619"/>
        <v>3144</v>
      </c>
      <c r="DC289" s="12">
        <v>1.06</v>
      </c>
      <c r="DD289" s="11">
        <v>1</v>
      </c>
      <c r="DE289" s="11">
        <v>0</v>
      </c>
      <c r="DF289" s="13">
        <f t="shared" si="620"/>
        <v>3332.64</v>
      </c>
      <c r="DG289" s="11">
        <v>1</v>
      </c>
      <c r="DH289" s="11">
        <v>1</v>
      </c>
      <c r="DI289" s="11">
        <v>2.38</v>
      </c>
      <c r="DJ289" s="42">
        <f t="shared" si="621"/>
        <v>3.38</v>
      </c>
      <c r="DK289" s="11">
        <v>1.15</v>
      </c>
      <c r="DL289" s="9">
        <v>0.5</v>
      </c>
      <c r="DM289" s="43">
        <f t="shared" si="622"/>
        <v>6476.98584</v>
      </c>
      <c r="DV289" s="11">
        <f t="shared" si="623"/>
        <v>3203</v>
      </c>
      <c r="DW289" s="12">
        <v>1.06</v>
      </c>
      <c r="DX289" s="11">
        <v>1</v>
      </c>
      <c r="DY289" s="11">
        <v>0</v>
      </c>
      <c r="DZ289" s="13">
        <f t="shared" si="624"/>
        <v>3395.18</v>
      </c>
      <c r="EA289" s="11">
        <v>1</v>
      </c>
      <c r="EB289" s="11">
        <v>1</v>
      </c>
      <c r="EC289" s="11">
        <v>3.18</v>
      </c>
      <c r="ED289" s="42">
        <f t="shared" si="625"/>
        <v>4.18</v>
      </c>
      <c r="EE289" s="11">
        <v>1.15</v>
      </c>
      <c r="EF289" s="9">
        <v>0.5</v>
      </c>
      <c r="EG289" s="43">
        <f t="shared" si="626"/>
        <v>8160.31513</v>
      </c>
    </row>
    <row r="290" s="1" customFormat="1" customHeight="1" spans="6:137">
      <c r="F290" s="11">
        <v>2704</v>
      </c>
      <c r="G290" s="12">
        <v>1.31</v>
      </c>
      <c r="H290" s="11">
        <v>1</v>
      </c>
      <c r="I290" s="11">
        <v>0</v>
      </c>
      <c r="J290" s="13">
        <f t="shared" si="603"/>
        <v>3542.24</v>
      </c>
      <c r="K290" s="11">
        <v>1</v>
      </c>
      <c r="L290" s="11">
        <v>1</v>
      </c>
      <c r="M290" s="11">
        <v>2.38</v>
      </c>
      <c r="N290" s="42">
        <f t="shared" si="604"/>
        <v>3.38</v>
      </c>
      <c r="O290" s="11">
        <v>1.15</v>
      </c>
      <c r="P290" s="9">
        <v>0.5</v>
      </c>
      <c r="Q290" s="43">
        <f t="shared" si="605"/>
        <v>6884.34344</v>
      </c>
      <c r="Z290" s="11">
        <v>2704</v>
      </c>
      <c r="AA290" s="12">
        <v>1.31</v>
      </c>
      <c r="AB290" s="11">
        <v>1</v>
      </c>
      <c r="AC290" s="11">
        <v>0</v>
      </c>
      <c r="AD290" s="13">
        <f t="shared" si="606"/>
        <v>3542.24</v>
      </c>
      <c r="AE290" s="11">
        <v>1</v>
      </c>
      <c r="AF290" s="11">
        <v>1</v>
      </c>
      <c r="AG290" s="11">
        <v>2.38</v>
      </c>
      <c r="AH290" s="42">
        <f t="shared" si="607"/>
        <v>3.38</v>
      </c>
      <c r="AI290" s="11">
        <v>1.15</v>
      </c>
      <c r="AJ290" s="9">
        <v>0.5</v>
      </c>
      <c r="AK290" s="43">
        <f t="shared" si="608"/>
        <v>6884.34344</v>
      </c>
      <c r="AT290" s="11">
        <v>2704</v>
      </c>
      <c r="AU290" s="12">
        <v>1.31</v>
      </c>
      <c r="AV290" s="11">
        <v>1</v>
      </c>
      <c r="AW290" s="11">
        <v>0</v>
      </c>
      <c r="AX290" s="13">
        <f t="shared" si="609"/>
        <v>3542.24</v>
      </c>
      <c r="AY290" s="11">
        <v>1</v>
      </c>
      <c r="AZ290" s="11">
        <v>1</v>
      </c>
      <c r="BA290" s="11">
        <v>2.38</v>
      </c>
      <c r="BB290" s="42">
        <f t="shared" si="610"/>
        <v>3.38</v>
      </c>
      <c r="BC290" s="11">
        <v>1.15</v>
      </c>
      <c r="BD290" s="9">
        <v>0.5</v>
      </c>
      <c r="BE290" s="43">
        <f t="shared" si="611"/>
        <v>6884.34344</v>
      </c>
      <c r="BN290" s="11">
        <v>2704</v>
      </c>
      <c r="BO290" s="12">
        <v>1.31</v>
      </c>
      <c r="BP290" s="11">
        <v>1</v>
      </c>
      <c r="BQ290" s="11">
        <v>0</v>
      </c>
      <c r="BR290" s="13">
        <f t="shared" si="612"/>
        <v>3542.24</v>
      </c>
      <c r="BS290" s="11">
        <v>1</v>
      </c>
      <c r="BT290" s="11">
        <v>1</v>
      </c>
      <c r="BU290" s="11">
        <v>2.38</v>
      </c>
      <c r="BV290" s="42">
        <f t="shared" si="613"/>
        <v>3.38</v>
      </c>
      <c r="BW290" s="11">
        <v>1.15</v>
      </c>
      <c r="BX290" s="9">
        <v>0.5</v>
      </c>
      <c r="BY290" s="43">
        <f t="shared" si="614"/>
        <v>6884.34344</v>
      </c>
      <c r="CH290" s="11">
        <f t="shared" si="615"/>
        <v>3132</v>
      </c>
      <c r="CI290" s="12">
        <v>1.31</v>
      </c>
      <c r="CJ290" s="11">
        <v>1</v>
      </c>
      <c r="CK290" s="11">
        <v>0</v>
      </c>
      <c r="CL290" s="13">
        <f t="shared" si="616"/>
        <v>4102.92</v>
      </c>
      <c r="CM290" s="11">
        <v>1</v>
      </c>
      <c r="CN290" s="11">
        <v>1</v>
      </c>
      <c r="CO290" s="11">
        <v>2.38</v>
      </c>
      <c r="CP290" s="42">
        <f t="shared" si="617"/>
        <v>3.38</v>
      </c>
      <c r="CQ290" s="11">
        <v>1.15</v>
      </c>
      <c r="CR290" s="9">
        <v>0.5</v>
      </c>
      <c r="CS290" s="43">
        <f t="shared" si="618"/>
        <v>7974.02502</v>
      </c>
      <c r="DB290" s="11">
        <f t="shared" si="619"/>
        <v>3144</v>
      </c>
      <c r="DC290" s="12">
        <v>1.31</v>
      </c>
      <c r="DD290" s="11">
        <v>1</v>
      </c>
      <c r="DE290" s="11">
        <v>0</v>
      </c>
      <c r="DF290" s="13">
        <f t="shared" si="620"/>
        <v>4118.64</v>
      </c>
      <c r="DG290" s="11">
        <v>1</v>
      </c>
      <c r="DH290" s="11">
        <v>1</v>
      </c>
      <c r="DI290" s="11">
        <v>2.38</v>
      </c>
      <c r="DJ290" s="42">
        <f t="shared" si="621"/>
        <v>3.38</v>
      </c>
      <c r="DK290" s="11">
        <v>1.15</v>
      </c>
      <c r="DL290" s="9">
        <v>0.5</v>
      </c>
      <c r="DM290" s="43">
        <f t="shared" si="622"/>
        <v>8004.57684</v>
      </c>
      <c r="DV290" s="11">
        <f t="shared" si="623"/>
        <v>3203</v>
      </c>
      <c r="DW290" s="12">
        <v>1.31</v>
      </c>
      <c r="DX290" s="11">
        <v>1</v>
      </c>
      <c r="DY290" s="11">
        <v>0</v>
      </c>
      <c r="DZ290" s="13">
        <f t="shared" si="624"/>
        <v>4195.93</v>
      </c>
      <c r="EA290" s="11">
        <v>1</v>
      </c>
      <c r="EB290" s="11">
        <v>1</v>
      </c>
      <c r="EC290" s="11">
        <v>3.18</v>
      </c>
      <c r="ED290" s="42">
        <f t="shared" si="625"/>
        <v>4.18</v>
      </c>
      <c r="EE290" s="11">
        <v>1.15</v>
      </c>
      <c r="EF290" s="9">
        <v>0.5</v>
      </c>
      <c r="EG290" s="43">
        <f t="shared" si="626"/>
        <v>10084.917755</v>
      </c>
    </row>
    <row r="291" s="1" customFormat="1" customHeight="1" spans="6:137">
      <c r="F291" s="11">
        <v>2704</v>
      </c>
      <c r="G291" s="12">
        <v>0.75</v>
      </c>
      <c r="H291" s="11">
        <v>1</v>
      </c>
      <c r="I291" s="11">
        <v>0</v>
      </c>
      <c r="J291" s="13">
        <f t="shared" si="603"/>
        <v>2028</v>
      </c>
      <c r="K291" s="11">
        <v>1</v>
      </c>
      <c r="L291" s="11">
        <v>1</v>
      </c>
      <c r="M291" s="11">
        <v>2.38</v>
      </c>
      <c r="N291" s="42">
        <f t="shared" si="604"/>
        <v>3.38</v>
      </c>
      <c r="O291" s="11">
        <v>1.15</v>
      </c>
      <c r="P291" s="9">
        <v>0.5</v>
      </c>
      <c r="Q291" s="43">
        <f t="shared" si="605"/>
        <v>3941.418</v>
      </c>
      <c r="Z291" s="11">
        <v>2704</v>
      </c>
      <c r="AA291" s="12">
        <v>0.75</v>
      </c>
      <c r="AB291" s="11">
        <v>1</v>
      </c>
      <c r="AC291" s="11">
        <v>0</v>
      </c>
      <c r="AD291" s="13">
        <f t="shared" si="606"/>
        <v>2028</v>
      </c>
      <c r="AE291" s="11">
        <v>1</v>
      </c>
      <c r="AF291" s="11">
        <v>1</v>
      </c>
      <c r="AG291" s="11">
        <v>2.38</v>
      </c>
      <c r="AH291" s="42">
        <f t="shared" si="607"/>
        <v>3.38</v>
      </c>
      <c r="AI291" s="11">
        <v>1.15</v>
      </c>
      <c r="AJ291" s="9">
        <v>0.5</v>
      </c>
      <c r="AK291" s="43">
        <f t="shared" si="608"/>
        <v>3941.418</v>
      </c>
      <c r="AT291" s="11">
        <v>2704</v>
      </c>
      <c r="AU291" s="12">
        <v>0.75</v>
      </c>
      <c r="AV291" s="11">
        <v>1</v>
      </c>
      <c r="AW291" s="11">
        <v>0</v>
      </c>
      <c r="AX291" s="13">
        <f t="shared" si="609"/>
        <v>2028</v>
      </c>
      <c r="AY291" s="11">
        <v>1</v>
      </c>
      <c r="AZ291" s="11">
        <v>1</v>
      </c>
      <c r="BA291" s="11">
        <v>2.38</v>
      </c>
      <c r="BB291" s="42">
        <f t="shared" si="610"/>
        <v>3.38</v>
      </c>
      <c r="BC291" s="11">
        <v>1.15</v>
      </c>
      <c r="BD291" s="9">
        <v>0.5</v>
      </c>
      <c r="BE291" s="43">
        <f t="shared" si="611"/>
        <v>3941.418</v>
      </c>
      <c r="BN291" s="11">
        <v>2704</v>
      </c>
      <c r="BO291" s="12">
        <v>0.75</v>
      </c>
      <c r="BP291" s="11">
        <v>1</v>
      </c>
      <c r="BQ291" s="11">
        <v>0</v>
      </c>
      <c r="BR291" s="13">
        <f t="shared" si="612"/>
        <v>2028</v>
      </c>
      <c r="BS291" s="11">
        <v>1</v>
      </c>
      <c r="BT291" s="11">
        <v>1</v>
      </c>
      <c r="BU291" s="11">
        <v>2.38</v>
      </c>
      <c r="BV291" s="42">
        <f t="shared" si="613"/>
        <v>3.38</v>
      </c>
      <c r="BW291" s="11">
        <v>1.15</v>
      </c>
      <c r="BX291" s="9">
        <v>0.5</v>
      </c>
      <c r="BY291" s="43">
        <f t="shared" si="614"/>
        <v>3941.418</v>
      </c>
      <c r="CH291" s="11">
        <f t="shared" si="615"/>
        <v>3132</v>
      </c>
      <c r="CI291" s="12">
        <v>0.75</v>
      </c>
      <c r="CJ291" s="11">
        <v>1</v>
      </c>
      <c r="CK291" s="11">
        <v>0</v>
      </c>
      <c r="CL291" s="13">
        <f t="shared" si="616"/>
        <v>2349</v>
      </c>
      <c r="CM291" s="11">
        <v>1</v>
      </c>
      <c r="CN291" s="11">
        <v>1</v>
      </c>
      <c r="CO291" s="11">
        <v>2.38</v>
      </c>
      <c r="CP291" s="42">
        <f t="shared" si="617"/>
        <v>3.38</v>
      </c>
      <c r="CQ291" s="11">
        <v>1.15</v>
      </c>
      <c r="CR291" s="9">
        <v>0.5</v>
      </c>
      <c r="CS291" s="43">
        <f t="shared" si="618"/>
        <v>4565.2815</v>
      </c>
      <c r="DB291" s="11">
        <f t="shared" si="619"/>
        <v>3144</v>
      </c>
      <c r="DC291" s="12">
        <v>0.75</v>
      </c>
      <c r="DD291" s="11">
        <v>1</v>
      </c>
      <c r="DE291" s="11">
        <v>0</v>
      </c>
      <c r="DF291" s="13">
        <f t="shared" si="620"/>
        <v>2358</v>
      </c>
      <c r="DG291" s="11">
        <v>1</v>
      </c>
      <c r="DH291" s="11">
        <v>1</v>
      </c>
      <c r="DI291" s="11">
        <v>2.38</v>
      </c>
      <c r="DJ291" s="42">
        <f t="shared" si="621"/>
        <v>3.38</v>
      </c>
      <c r="DK291" s="11">
        <v>1.15</v>
      </c>
      <c r="DL291" s="9">
        <v>0.5</v>
      </c>
      <c r="DM291" s="43">
        <f t="shared" si="622"/>
        <v>4582.773</v>
      </c>
      <c r="DV291" s="11">
        <f t="shared" si="623"/>
        <v>3203</v>
      </c>
      <c r="DW291" s="12">
        <v>0.75</v>
      </c>
      <c r="DX291" s="11">
        <v>1</v>
      </c>
      <c r="DY291" s="11">
        <v>0</v>
      </c>
      <c r="DZ291" s="13">
        <f t="shared" si="624"/>
        <v>2402.25</v>
      </c>
      <c r="EA291" s="11">
        <v>1</v>
      </c>
      <c r="EB291" s="11">
        <v>1</v>
      </c>
      <c r="EC291" s="11">
        <v>3.18</v>
      </c>
      <c r="ED291" s="42">
        <f t="shared" si="625"/>
        <v>4.18</v>
      </c>
      <c r="EE291" s="11">
        <v>1.15</v>
      </c>
      <c r="EF291" s="9">
        <v>0.5</v>
      </c>
      <c r="EG291" s="43">
        <f t="shared" si="626"/>
        <v>5773.807875</v>
      </c>
    </row>
    <row r="292" s="1" customFormat="1" customHeight="1" spans="6:137">
      <c r="F292" s="11">
        <v>2704</v>
      </c>
      <c r="G292" s="12">
        <v>0.75</v>
      </c>
      <c r="H292" s="11">
        <v>1</v>
      </c>
      <c r="I292" s="11">
        <v>0</v>
      </c>
      <c r="J292" s="13">
        <f t="shared" si="603"/>
        <v>2028</v>
      </c>
      <c r="K292" s="11">
        <v>1</v>
      </c>
      <c r="L292" s="11">
        <v>1</v>
      </c>
      <c r="M292" s="11">
        <v>2.38</v>
      </c>
      <c r="N292" s="42">
        <f t="shared" si="604"/>
        <v>3.38</v>
      </c>
      <c r="O292" s="11">
        <v>1.15</v>
      </c>
      <c r="P292" s="9">
        <v>0.5</v>
      </c>
      <c r="Q292" s="43">
        <f t="shared" si="605"/>
        <v>3941.418</v>
      </c>
      <c r="Z292" s="11">
        <v>2704</v>
      </c>
      <c r="AA292" s="12">
        <v>0.75</v>
      </c>
      <c r="AB292" s="11">
        <v>1</v>
      </c>
      <c r="AC292" s="11">
        <v>0</v>
      </c>
      <c r="AD292" s="13">
        <f t="shared" si="606"/>
        <v>2028</v>
      </c>
      <c r="AE292" s="11">
        <v>1</v>
      </c>
      <c r="AF292" s="11">
        <v>1</v>
      </c>
      <c r="AG292" s="11">
        <v>2.38</v>
      </c>
      <c r="AH292" s="42">
        <f t="shared" si="607"/>
        <v>3.38</v>
      </c>
      <c r="AI292" s="11">
        <v>1.15</v>
      </c>
      <c r="AJ292" s="9">
        <v>0.5</v>
      </c>
      <c r="AK292" s="43">
        <f t="shared" si="608"/>
        <v>3941.418</v>
      </c>
      <c r="AT292" s="11">
        <v>2704</v>
      </c>
      <c r="AU292" s="12">
        <v>0.75</v>
      </c>
      <c r="AV292" s="11">
        <v>1</v>
      </c>
      <c r="AW292" s="11">
        <v>0</v>
      </c>
      <c r="AX292" s="13">
        <f t="shared" si="609"/>
        <v>2028</v>
      </c>
      <c r="AY292" s="11">
        <v>1</v>
      </c>
      <c r="AZ292" s="11">
        <v>1</v>
      </c>
      <c r="BA292" s="11">
        <v>2.38</v>
      </c>
      <c r="BB292" s="42">
        <f t="shared" si="610"/>
        <v>3.38</v>
      </c>
      <c r="BC292" s="11">
        <v>1.15</v>
      </c>
      <c r="BD292" s="9">
        <v>0.5</v>
      </c>
      <c r="BE292" s="43">
        <f t="shared" si="611"/>
        <v>3941.418</v>
      </c>
      <c r="BN292" s="11">
        <v>2704</v>
      </c>
      <c r="BO292" s="12">
        <v>0.75</v>
      </c>
      <c r="BP292" s="11">
        <v>1</v>
      </c>
      <c r="BQ292" s="11">
        <v>0</v>
      </c>
      <c r="BR292" s="13">
        <f t="shared" si="612"/>
        <v>2028</v>
      </c>
      <c r="BS292" s="11">
        <v>1</v>
      </c>
      <c r="BT292" s="11">
        <v>1</v>
      </c>
      <c r="BU292" s="11">
        <v>2.38</v>
      </c>
      <c r="BV292" s="42">
        <f t="shared" si="613"/>
        <v>3.38</v>
      </c>
      <c r="BW292" s="11">
        <v>1.15</v>
      </c>
      <c r="BX292" s="9">
        <v>0.5</v>
      </c>
      <c r="BY292" s="43">
        <f t="shared" si="614"/>
        <v>3941.418</v>
      </c>
      <c r="CH292" s="11">
        <f t="shared" si="615"/>
        <v>3132</v>
      </c>
      <c r="CI292" s="12">
        <v>0.75</v>
      </c>
      <c r="CJ292" s="11">
        <v>1</v>
      </c>
      <c r="CK292" s="11">
        <v>0</v>
      </c>
      <c r="CL292" s="13">
        <f t="shared" si="616"/>
        <v>2349</v>
      </c>
      <c r="CM292" s="11">
        <v>1</v>
      </c>
      <c r="CN292" s="11">
        <v>1</v>
      </c>
      <c r="CO292" s="11">
        <v>2.38</v>
      </c>
      <c r="CP292" s="42">
        <f t="shared" si="617"/>
        <v>3.38</v>
      </c>
      <c r="CQ292" s="11">
        <v>1.15</v>
      </c>
      <c r="CR292" s="9">
        <v>0.5</v>
      </c>
      <c r="CS292" s="43">
        <f t="shared" si="618"/>
        <v>4565.2815</v>
      </c>
      <c r="DB292" s="11">
        <f t="shared" si="619"/>
        <v>3144</v>
      </c>
      <c r="DC292" s="12">
        <v>0.75</v>
      </c>
      <c r="DD292" s="11">
        <v>1</v>
      </c>
      <c r="DE292" s="11">
        <v>0</v>
      </c>
      <c r="DF292" s="13">
        <f t="shared" si="620"/>
        <v>2358</v>
      </c>
      <c r="DG292" s="11">
        <v>1</v>
      </c>
      <c r="DH292" s="11">
        <v>1</v>
      </c>
      <c r="DI292" s="11">
        <v>2.38</v>
      </c>
      <c r="DJ292" s="42">
        <f t="shared" si="621"/>
        <v>3.38</v>
      </c>
      <c r="DK292" s="11">
        <v>1.15</v>
      </c>
      <c r="DL292" s="9">
        <v>0.5</v>
      </c>
      <c r="DM292" s="43">
        <f t="shared" si="622"/>
        <v>4582.773</v>
      </c>
      <c r="DV292" s="11">
        <f t="shared" si="623"/>
        <v>3203</v>
      </c>
      <c r="DW292" s="12">
        <v>0.75</v>
      </c>
      <c r="DX292" s="11">
        <v>1</v>
      </c>
      <c r="DY292" s="11">
        <v>0</v>
      </c>
      <c r="DZ292" s="13">
        <f t="shared" si="624"/>
        <v>2402.25</v>
      </c>
      <c r="EA292" s="11">
        <v>1</v>
      </c>
      <c r="EB292" s="11">
        <v>1</v>
      </c>
      <c r="EC292" s="11">
        <v>3.18</v>
      </c>
      <c r="ED292" s="42">
        <f t="shared" si="625"/>
        <v>4.18</v>
      </c>
      <c r="EE292" s="11">
        <v>1.15</v>
      </c>
      <c r="EF292" s="9">
        <v>0.5</v>
      </c>
      <c r="EG292" s="43">
        <f t="shared" si="626"/>
        <v>5773.807875</v>
      </c>
    </row>
    <row r="293" s="1" customFormat="1" customHeight="1" spans="6:137">
      <c r="F293" s="11">
        <v>2704</v>
      </c>
      <c r="G293" s="12">
        <v>1.8</v>
      </c>
      <c r="H293" s="11">
        <v>1</v>
      </c>
      <c r="I293" s="11">
        <v>0</v>
      </c>
      <c r="J293" s="13">
        <f t="shared" si="603"/>
        <v>4867.2</v>
      </c>
      <c r="K293" s="11">
        <v>1</v>
      </c>
      <c r="L293" s="11">
        <v>1</v>
      </c>
      <c r="M293" s="11">
        <v>2.38</v>
      </c>
      <c r="N293" s="42">
        <f t="shared" si="604"/>
        <v>3.38</v>
      </c>
      <c r="O293" s="11">
        <v>1.15</v>
      </c>
      <c r="P293" s="9">
        <v>0.5</v>
      </c>
      <c r="Q293" s="43">
        <f t="shared" si="605"/>
        <v>9459.4032</v>
      </c>
      <c r="Z293" s="11">
        <v>2704</v>
      </c>
      <c r="AA293" s="12">
        <v>1.8</v>
      </c>
      <c r="AB293" s="11">
        <v>1</v>
      </c>
      <c r="AC293" s="11">
        <v>0</v>
      </c>
      <c r="AD293" s="13">
        <f t="shared" si="606"/>
        <v>4867.2</v>
      </c>
      <c r="AE293" s="11">
        <v>1</v>
      </c>
      <c r="AF293" s="11">
        <v>1</v>
      </c>
      <c r="AG293" s="11">
        <v>2.38</v>
      </c>
      <c r="AH293" s="42">
        <f t="shared" si="607"/>
        <v>3.38</v>
      </c>
      <c r="AI293" s="11">
        <v>1.15</v>
      </c>
      <c r="AJ293" s="9">
        <v>0.5</v>
      </c>
      <c r="AK293" s="43">
        <f t="shared" si="608"/>
        <v>9459.4032</v>
      </c>
      <c r="AT293" s="11">
        <v>2704</v>
      </c>
      <c r="AU293" s="12">
        <v>1.8</v>
      </c>
      <c r="AV293" s="11">
        <v>1</v>
      </c>
      <c r="AW293" s="11">
        <v>0</v>
      </c>
      <c r="AX293" s="13">
        <f t="shared" si="609"/>
        <v>4867.2</v>
      </c>
      <c r="AY293" s="11">
        <v>1</v>
      </c>
      <c r="AZ293" s="11">
        <v>1</v>
      </c>
      <c r="BA293" s="11">
        <v>2.38</v>
      </c>
      <c r="BB293" s="42">
        <f t="shared" si="610"/>
        <v>3.38</v>
      </c>
      <c r="BC293" s="11">
        <v>1.15</v>
      </c>
      <c r="BD293" s="9">
        <v>0.5</v>
      </c>
      <c r="BE293" s="43">
        <f t="shared" si="611"/>
        <v>9459.4032</v>
      </c>
      <c r="BN293" s="11">
        <v>2704</v>
      </c>
      <c r="BO293" s="12">
        <v>1.8</v>
      </c>
      <c r="BP293" s="11">
        <v>1</v>
      </c>
      <c r="BQ293" s="11">
        <v>0</v>
      </c>
      <c r="BR293" s="13">
        <f t="shared" si="612"/>
        <v>4867.2</v>
      </c>
      <c r="BS293" s="11">
        <v>1</v>
      </c>
      <c r="BT293" s="11">
        <v>1</v>
      </c>
      <c r="BU293" s="11">
        <v>2.38</v>
      </c>
      <c r="BV293" s="42">
        <f t="shared" si="613"/>
        <v>3.38</v>
      </c>
      <c r="BW293" s="11">
        <v>1.15</v>
      </c>
      <c r="BX293" s="9">
        <v>0.5</v>
      </c>
      <c r="BY293" s="43">
        <f t="shared" si="614"/>
        <v>9459.4032</v>
      </c>
      <c r="CH293" s="11">
        <f t="shared" si="615"/>
        <v>3132</v>
      </c>
      <c r="CI293" s="12">
        <v>1.8</v>
      </c>
      <c r="CJ293" s="11">
        <v>1</v>
      </c>
      <c r="CK293" s="11">
        <v>0</v>
      </c>
      <c r="CL293" s="13">
        <f t="shared" si="616"/>
        <v>5637.6</v>
      </c>
      <c r="CM293" s="11">
        <v>1</v>
      </c>
      <c r="CN293" s="11">
        <v>1</v>
      </c>
      <c r="CO293" s="11">
        <v>2.38</v>
      </c>
      <c r="CP293" s="42">
        <f t="shared" si="617"/>
        <v>3.38</v>
      </c>
      <c r="CQ293" s="11">
        <v>1.15</v>
      </c>
      <c r="CR293" s="9">
        <v>0.5</v>
      </c>
      <c r="CS293" s="43">
        <f t="shared" si="618"/>
        <v>10956.6756</v>
      </c>
      <c r="DB293" s="11">
        <f t="shared" si="619"/>
        <v>3144</v>
      </c>
      <c r="DC293" s="12">
        <v>1.8</v>
      </c>
      <c r="DD293" s="11">
        <v>1</v>
      </c>
      <c r="DE293" s="11">
        <v>0</v>
      </c>
      <c r="DF293" s="13">
        <f t="shared" si="620"/>
        <v>5659.2</v>
      </c>
      <c r="DG293" s="11">
        <v>1</v>
      </c>
      <c r="DH293" s="11">
        <v>1</v>
      </c>
      <c r="DI293" s="11">
        <v>2.38</v>
      </c>
      <c r="DJ293" s="42">
        <f t="shared" si="621"/>
        <v>3.38</v>
      </c>
      <c r="DK293" s="11">
        <v>1.15</v>
      </c>
      <c r="DL293" s="9">
        <v>0.5</v>
      </c>
      <c r="DM293" s="43">
        <f t="shared" si="622"/>
        <v>10998.6552</v>
      </c>
      <c r="DV293" s="11">
        <f t="shared" si="623"/>
        <v>3203</v>
      </c>
      <c r="DW293" s="12">
        <v>1.8</v>
      </c>
      <c r="DX293" s="11">
        <v>1</v>
      </c>
      <c r="DY293" s="11">
        <v>0</v>
      </c>
      <c r="DZ293" s="13">
        <f t="shared" si="624"/>
        <v>5765.4</v>
      </c>
      <c r="EA293" s="11">
        <v>1</v>
      </c>
      <c r="EB293" s="11">
        <v>1</v>
      </c>
      <c r="EC293" s="11">
        <v>3.18</v>
      </c>
      <c r="ED293" s="42">
        <f t="shared" si="625"/>
        <v>4.18</v>
      </c>
      <c r="EE293" s="11">
        <v>1.15</v>
      </c>
      <c r="EF293" s="9">
        <v>0.5</v>
      </c>
      <c r="EG293" s="43">
        <f t="shared" si="626"/>
        <v>13857.1389</v>
      </c>
    </row>
    <row r="294" s="1" customFormat="1" customHeight="1" spans="6:137">
      <c r="F294" s="11">
        <v>2704</v>
      </c>
      <c r="G294" s="12">
        <v>3.21</v>
      </c>
      <c r="H294" s="11">
        <v>1</v>
      </c>
      <c r="I294" s="11">
        <v>0</v>
      </c>
      <c r="J294" s="13">
        <f t="shared" si="603"/>
        <v>8679.84</v>
      </c>
      <c r="K294" s="11">
        <v>1</v>
      </c>
      <c r="L294" s="11">
        <v>1</v>
      </c>
      <c r="M294" s="11">
        <v>2.38</v>
      </c>
      <c r="N294" s="42">
        <f t="shared" si="604"/>
        <v>3.38</v>
      </c>
      <c r="O294" s="11">
        <v>1.15</v>
      </c>
      <c r="P294" s="9">
        <v>0.5</v>
      </c>
      <c r="Q294" s="43">
        <f t="shared" si="605"/>
        <v>16869.26904</v>
      </c>
      <c r="Z294" s="11">
        <v>2704</v>
      </c>
      <c r="AA294" s="12">
        <v>3.21</v>
      </c>
      <c r="AB294" s="11">
        <v>1</v>
      </c>
      <c r="AC294" s="11">
        <v>0</v>
      </c>
      <c r="AD294" s="13">
        <f t="shared" si="606"/>
        <v>8679.84</v>
      </c>
      <c r="AE294" s="11">
        <v>1</v>
      </c>
      <c r="AF294" s="11">
        <v>1</v>
      </c>
      <c r="AG294" s="11">
        <v>2.38</v>
      </c>
      <c r="AH294" s="42">
        <f t="shared" si="607"/>
        <v>3.38</v>
      </c>
      <c r="AI294" s="11">
        <v>1.15</v>
      </c>
      <c r="AJ294" s="9">
        <v>0.5</v>
      </c>
      <c r="AK294" s="43">
        <f t="shared" si="608"/>
        <v>16869.26904</v>
      </c>
      <c r="AT294" s="11">
        <v>2704</v>
      </c>
      <c r="AU294" s="12">
        <v>3.21</v>
      </c>
      <c r="AV294" s="11">
        <v>1</v>
      </c>
      <c r="AW294" s="11">
        <v>0</v>
      </c>
      <c r="AX294" s="13">
        <f t="shared" si="609"/>
        <v>8679.84</v>
      </c>
      <c r="AY294" s="11">
        <v>1</v>
      </c>
      <c r="AZ294" s="11">
        <v>1</v>
      </c>
      <c r="BA294" s="11">
        <v>2.38</v>
      </c>
      <c r="BB294" s="42">
        <f t="shared" si="610"/>
        <v>3.38</v>
      </c>
      <c r="BC294" s="11">
        <v>1.15</v>
      </c>
      <c r="BD294" s="9">
        <v>0.5</v>
      </c>
      <c r="BE294" s="43">
        <f t="shared" si="611"/>
        <v>16869.26904</v>
      </c>
      <c r="BN294" s="11">
        <v>2704</v>
      </c>
      <c r="BO294" s="12">
        <v>3.21</v>
      </c>
      <c r="BP294" s="11">
        <v>1</v>
      </c>
      <c r="BQ294" s="11">
        <v>0</v>
      </c>
      <c r="BR294" s="13">
        <f t="shared" si="612"/>
        <v>8679.84</v>
      </c>
      <c r="BS294" s="11">
        <v>1</v>
      </c>
      <c r="BT294" s="11">
        <v>1</v>
      </c>
      <c r="BU294" s="11">
        <v>2.38</v>
      </c>
      <c r="BV294" s="42">
        <f t="shared" si="613"/>
        <v>3.38</v>
      </c>
      <c r="BW294" s="11">
        <v>1.15</v>
      </c>
      <c r="BX294" s="9">
        <v>0.5</v>
      </c>
      <c r="BY294" s="43">
        <f t="shared" si="614"/>
        <v>16869.26904</v>
      </c>
      <c r="CH294" s="11">
        <f t="shared" si="615"/>
        <v>3132</v>
      </c>
      <c r="CI294" s="12">
        <v>3.21</v>
      </c>
      <c r="CJ294" s="11">
        <v>1</v>
      </c>
      <c r="CK294" s="11">
        <v>0</v>
      </c>
      <c r="CL294" s="13">
        <f t="shared" si="616"/>
        <v>10053.72</v>
      </c>
      <c r="CM294" s="11">
        <v>1</v>
      </c>
      <c r="CN294" s="11">
        <v>1</v>
      </c>
      <c r="CO294" s="11">
        <v>2.38</v>
      </c>
      <c r="CP294" s="42">
        <f t="shared" si="617"/>
        <v>3.38</v>
      </c>
      <c r="CQ294" s="11">
        <v>1.15</v>
      </c>
      <c r="CR294" s="9">
        <v>0.5</v>
      </c>
      <c r="CS294" s="43">
        <f t="shared" si="618"/>
        <v>19539.40482</v>
      </c>
      <c r="DB294" s="11">
        <f t="shared" si="619"/>
        <v>3144</v>
      </c>
      <c r="DC294" s="12">
        <v>3.21</v>
      </c>
      <c r="DD294" s="11">
        <v>1</v>
      </c>
      <c r="DE294" s="11">
        <v>0</v>
      </c>
      <c r="DF294" s="13">
        <f t="shared" si="620"/>
        <v>10092.24</v>
      </c>
      <c r="DG294" s="11">
        <v>1</v>
      </c>
      <c r="DH294" s="11">
        <v>1</v>
      </c>
      <c r="DI294" s="11">
        <v>2.38</v>
      </c>
      <c r="DJ294" s="42">
        <f t="shared" si="621"/>
        <v>3.38</v>
      </c>
      <c r="DK294" s="11">
        <v>1.15</v>
      </c>
      <c r="DL294" s="9">
        <v>0.5</v>
      </c>
      <c r="DM294" s="43">
        <f t="shared" si="622"/>
        <v>19614.26844</v>
      </c>
      <c r="DV294" s="11">
        <f t="shared" si="623"/>
        <v>3203</v>
      </c>
      <c r="DW294" s="12">
        <v>3.21</v>
      </c>
      <c r="DX294" s="11">
        <v>1</v>
      </c>
      <c r="DY294" s="11">
        <v>0</v>
      </c>
      <c r="DZ294" s="13">
        <f t="shared" si="624"/>
        <v>10281.63</v>
      </c>
      <c r="EA294" s="11">
        <v>1</v>
      </c>
      <c r="EB294" s="11">
        <v>1</v>
      </c>
      <c r="EC294" s="11">
        <v>3.18</v>
      </c>
      <c r="ED294" s="42">
        <f t="shared" si="625"/>
        <v>4.18</v>
      </c>
      <c r="EE294" s="11">
        <v>1.15</v>
      </c>
      <c r="EF294" s="9">
        <v>0.5</v>
      </c>
      <c r="EG294" s="43">
        <f t="shared" si="626"/>
        <v>24711.897705</v>
      </c>
    </row>
    <row r="295" s="1" customFormat="1" customHeight="1" spans="6:137">
      <c r="F295" s="11">
        <v>2704</v>
      </c>
      <c r="G295" s="12">
        <v>3.21</v>
      </c>
      <c r="H295" s="11">
        <v>1</v>
      </c>
      <c r="I295" s="11">
        <v>0</v>
      </c>
      <c r="J295" s="13">
        <f t="shared" si="603"/>
        <v>8679.84</v>
      </c>
      <c r="K295" s="11">
        <v>1</v>
      </c>
      <c r="L295" s="11">
        <v>1</v>
      </c>
      <c r="M295" s="11">
        <v>2.38</v>
      </c>
      <c r="N295" s="42">
        <f t="shared" si="604"/>
        <v>3.38</v>
      </c>
      <c r="O295" s="11">
        <v>1.15</v>
      </c>
      <c r="P295" s="9">
        <v>0.5</v>
      </c>
      <c r="Q295" s="43">
        <f t="shared" si="605"/>
        <v>16869.26904</v>
      </c>
      <c r="Z295" s="11">
        <v>2704</v>
      </c>
      <c r="AA295" s="12">
        <v>3.21</v>
      </c>
      <c r="AB295" s="11">
        <v>1</v>
      </c>
      <c r="AC295" s="11">
        <v>0</v>
      </c>
      <c r="AD295" s="13">
        <f t="shared" si="606"/>
        <v>8679.84</v>
      </c>
      <c r="AE295" s="11">
        <v>1</v>
      </c>
      <c r="AF295" s="11">
        <v>1</v>
      </c>
      <c r="AG295" s="11">
        <v>2.38</v>
      </c>
      <c r="AH295" s="42">
        <f t="shared" si="607"/>
        <v>3.38</v>
      </c>
      <c r="AI295" s="11">
        <v>1.15</v>
      </c>
      <c r="AJ295" s="9">
        <v>0.5</v>
      </c>
      <c r="AK295" s="43">
        <f t="shared" si="608"/>
        <v>16869.26904</v>
      </c>
      <c r="AT295" s="11">
        <v>2704</v>
      </c>
      <c r="AU295" s="12">
        <v>3.21</v>
      </c>
      <c r="AV295" s="11">
        <v>1</v>
      </c>
      <c r="AW295" s="11">
        <v>0</v>
      </c>
      <c r="AX295" s="13">
        <f t="shared" si="609"/>
        <v>8679.84</v>
      </c>
      <c r="AY295" s="11">
        <v>1</v>
      </c>
      <c r="AZ295" s="11">
        <v>1</v>
      </c>
      <c r="BA295" s="11">
        <v>2.38</v>
      </c>
      <c r="BB295" s="42">
        <f t="shared" si="610"/>
        <v>3.38</v>
      </c>
      <c r="BC295" s="11">
        <v>1.15</v>
      </c>
      <c r="BD295" s="9">
        <v>0.5</v>
      </c>
      <c r="BE295" s="43">
        <f t="shared" si="611"/>
        <v>16869.26904</v>
      </c>
      <c r="BN295" s="11">
        <v>2704</v>
      </c>
      <c r="BO295" s="12">
        <v>3.21</v>
      </c>
      <c r="BP295" s="11">
        <v>1</v>
      </c>
      <c r="BQ295" s="11">
        <v>0</v>
      </c>
      <c r="BR295" s="13">
        <f t="shared" si="612"/>
        <v>8679.84</v>
      </c>
      <c r="BS295" s="11">
        <v>1</v>
      </c>
      <c r="BT295" s="11">
        <v>1</v>
      </c>
      <c r="BU295" s="11">
        <v>2.38</v>
      </c>
      <c r="BV295" s="42">
        <f t="shared" si="613"/>
        <v>3.38</v>
      </c>
      <c r="BW295" s="11">
        <v>1.15</v>
      </c>
      <c r="BX295" s="9">
        <v>0.5</v>
      </c>
      <c r="BY295" s="43">
        <f t="shared" si="614"/>
        <v>16869.26904</v>
      </c>
      <c r="CH295" s="11">
        <f t="shared" si="615"/>
        <v>3132</v>
      </c>
      <c r="CI295" s="12">
        <v>3.21</v>
      </c>
      <c r="CJ295" s="11">
        <v>1</v>
      </c>
      <c r="CK295" s="11">
        <v>0</v>
      </c>
      <c r="CL295" s="13">
        <f t="shared" si="616"/>
        <v>10053.72</v>
      </c>
      <c r="CM295" s="11">
        <v>1</v>
      </c>
      <c r="CN295" s="11">
        <v>1</v>
      </c>
      <c r="CO295" s="11">
        <v>2.38</v>
      </c>
      <c r="CP295" s="42">
        <f t="shared" si="617"/>
        <v>3.38</v>
      </c>
      <c r="CQ295" s="11">
        <v>1.15</v>
      </c>
      <c r="CR295" s="9">
        <v>0.5</v>
      </c>
      <c r="CS295" s="43">
        <f t="shared" si="618"/>
        <v>19539.40482</v>
      </c>
      <c r="DB295" s="11">
        <f t="shared" si="619"/>
        <v>3144</v>
      </c>
      <c r="DC295" s="12">
        <v>3.21</v>
      </c>
      <c r="DD295" s="11">
        <v>1</v>
      </c>
      <c r="DE295" s="11">
        <v>0</v>
      </c>
      <c r="DF295" s="13">
        <f t="shared" si="620"/>
        <v>10092.24</v>
      </c>
      <c r="DG295" s="11">
        <v>1</v>
      </c>
      <c r="DH295" s="11">
        <v>1</v>
      </c>
      <c r="DI295" s="11">
        <v>2.38</v>
      </c>
      <c r="DJ295" s="42">
        <f t="shared" si="621"/>
        <v>3.38</v>
      </c>
      <c r="DK295" s="11">
        <v>1.15</v>
      </c>
      <c r="DL295" s="9">
        <v>0.5</v>
      </c>
      <c r="DM295" s="43">
        <f t="shared" si="622"/>
        <v>19614.26844</v>
      </c>
      <c r="DV295" s="11">
        <f t="shared" si="623"/>
        <v>3203</v>
      </c>
      <c r="DW295" s="12">
        <v>3.21</v>
      </c>
      <c r="DX295" s="11">
        <v>1</v>
      </c>
      <c r="DY295" s="11">
        <v>0</v>
      </c>
      <c r="DZ295" s="13">
        <f t="shared" si="624"/>
        <v>10281.63</v>
      </c>
      <c r="EA295" s="11">
        <v>1</v>
      </c>
      <c r="EB295" s="11">
        <v>1</v>
      </c>
      <c r="EC295" s="11">
        <v>3.18</v>
      </c>
      <c r="ED295" s="42">
        <f t="shared" si="625"/>
        <v>4.18</v>
      </c>
      <c r="EE295" s="11">
        <v>1.15</v>
      </c>
      <c r="EF295" s="9">
        <v>0.5</v>
      </c>
      <c r="EG295" s="43">
        <f t="shared" si="626"/>
        <v>24711.897705</v>
      </c>
    </row>
    <row r="296" s="1" customFormat="1" customHeight="1" spans="6:137">
      <c r="F296" s="11">
        <v>2704</v>
      </c>
      <c r="G296" s="12">
        <v>0</v>
      </c>
      <c r="H296" s="11">
        <v>1</v>
      </c>
      <c r="I296" s="11">
        <v>0</v>
      </c>
      <c r="J296" s="13">
        <f t="shared" si="603"/>
        <v>0</v>
      </c>
      <c r="K296" s="11">
        <v>1</v>
      </c>
      <c r="L296" s="11">
        <v>1</v>
      </c>
      <c r="M296" s="11">
        <v>2.38</v>
      </c>
      <c r="N296" s="42">
        <f t="shared" si="604"/>
        <v>3.38</v>
      </c>
      <c r="O296" s="11">
        <v>1.15</v>
      </c>
      <c r="P296" s="9">
        <v>0.5</v>
      </c>
      <c r="Q296" s="43">
        <f t="shared" si="605"/>
        <v>0</v>
      </c>
      <c r="Z296" s="11">
        <v>2704</v>
      </c>
      <c r="AA296" s="12">
        <v>0</v>
      </c>
      <c r="AB296" s="11">
        <v>1</v>
      </c>
      <c r="AC296" s="11">
        <v>0</v>
      </c>
      <c r="AD296" s="13">
        <f t="shared" si="606"/>
        <v>0</v>
      </c>
      <c r="AE296" s="11">
        <v>1</v>
      </c>
      <c r="AF296" s="11">
        <v>1</v>
      </c>
      <c r="AG296" s="11">
        <v>2.38</v>
      </c>
      <c r="AH296" s="42">
        <f t="shared" si="607"/>
        <v>3.38</v>
      </c>
      <c r="AI296" s="11">
        <v>1.15</v>
      </c>
      <c r="AJ296" s="9">
        <v>0.5</v>
      </c>
      <c r="AK296" s="43">
        <f t="shared" si="608"/>
        <v>0</v>
      </c>
      <c r="AT296" s="11">
        <v>2704</v>
      </c>
      <c r="AU296" s="12">
        <v>0</v>
      </c>
      <c r="AV296" s="11">
        <v>1</v>
      </c>
      <c r="AW296" s="11">
        <v>0</v>
      </c>
      <c r="AX296" s="13">
        <f t="shared" si="609"/>
        <v>0</v>
      </c>
      <c r="AY296" s="11">
        <v>1</v>
      </c>
      <c r="AZ296" s="11">
        <v>1</v>
      </c>
      <c r="BA296" s="11">
        <v>2.38</v>
      </c>
      <c r="BB296" s="42">
        <f t="shared" si="610"/>
        <v>3.38</v>
      </c>
      <c r="BC296" s="11">
        <v>1.15</v>
      </c>
      <c r="BD296" s="9">
        <v>0.5</v>
      </c>
      <c r="BE296" s="43">
        <f t="shared" si="611"/>
        <v>0</v>
      </c>
      <c r="BN296" s="11">
        <v>2704</v>
      </c>
      <c r="BO296" s="12">
        <v>0</v>
      </c>
      <c r="BP296" s="11">
        <v>1</v>
      </c>
      <c r="BQ296" s="11">
        <v>0</v>
      </c>
      <c r="BR296" s="13">
        <f t="shared" si="612"/>
        <v>0</v>
      </c>
      <c r="BS296" s="11">
        <v>1</v>
      </c>
      <c r="BT296" s="11">
        <v>1</v>
      </c>
      <c r="BU296" s="11">
        <v>2.38</v>
      </c>
      <c r="BV296" s="42">
        <f t="shared" si="613"/>
        <v>3.38</v>
      </c>
      <c r="BW296" s="11">
        <v>1.15</v>
      </c>
      <c r="BX296" s="9">
        <v>0.5</v>
      </c>
      <c r="BY296" s="43">
        <f t="shared" si="614"/>
        <v>0</v>
      </c>
      <c r="CH296" s="11">
        <f t="shared" si="615"/>
        <v>3132</v>
      </c>
      <c r="CI296" s="12">
        <v>0</v>
      </c>
      <c r="CJ296" s="11">
        <v>1</v>
      </c>
      <c r="CK296" s="11">
        <v>0</v>
      </c>
      <c r="CL296" s="13">
        <f t="shared" si="616"/>
        <v>0</v>
      </c>
      <c r="CM296" s="11">
        <v>1</v>
      </c>
      <c r="CN296" s="11">
        <v>1</v>
      </c>
      <c r="CO296" s="11">
        <v>2.38</v>
      </c>
      <c r="CP296" s="42">
        <f t="shared" si="617"/>
        <v>3.38</v>
      </c>
      <c r="CQ296" s="11">
        <v>1.15</v>
      </c>
      <c r="CR296" s="9">
        <v>0.5</v>
      </c>
      <c r="CS296" s="43">
        <f t="shared" si="618"/>
        <v>0</v>
      </c>
      <c r="DB296" s="11">
        <f t="shared" si="619"/>
        <v>3144</v>
      </c>
      <c r="DC296" s="12">
        <v>0</v>
      </c>
      <c r="DD296" s="11">
        <v>1</v>
      </c>
      <c r="DE296" s="11">
        <v>0</v>
      </c>
      <c r="DF296" s="13">
        <f t="shared" si="620"/>
        <v>0</v>
      </c>
      <c r="DG296" s="11">
        <v>1</v>
      </c>
      <c r="DH296" s="11">
        <v>1</v>
      </c>
      <c r="DI296" s="11">
        <v>2.38</v>
      </c>
      <c r="DJ296" s="42">
        <f t="shared" si="621"/>
        <v>3.38</v>
      </c>
      <c r="DK296" s="11">
        <v>1.15</v>
      </c>
      <c r="DL296" s="9">
        <v>0.5</v>
      </c>
      <c r="DM296" s="43">
        <f t="shared" si="622"/>
        <v>0</v>
      </c>
      <c r="DV296" s="11">
        <f t="shared" si="623"/>
        <v>3203</v>
      </c>
      <c r="DW296" s="12">
        <v>0</v>
      </c>
      <c r="DX296" s="11">
        <v>1</v>
      </c>
      <c r="DY296" s="11">
        <v>0</v>
      </c>
      <c r="DZ296" s="13">
        <f t="shared" si="624"/>
        <v>0</v>
      </c>
      <c r="EA296" s="11">
        <v>1</v>
      </c>
      <c r="EB296" s="11">
        <v>1</v>
      </c>
      <c r="EC296" s="11">
        <v>3.18</v>
      </c>
      <c r="ED296" s="42">
        <f t="shared" si="625"/>
        <v>4.18</v>
      </c>
      <c r="EE296" s="11">
        <v>1.15</v>
      </c>
      <c r="EF296" s="9">
        <v>0.5</v>
      </c>
      <c r="EG296" s="43">
        <f t="shared" si="626"/>
        <v>0</v>
      </c>
    </row>
    <row r="297" s="1" customFormat="1" customHeight="1" spans="6:137">
      <c r="F297" s="44" t="s">
        <v>30</v>
      </c>
      <c r="G297" s="45"/>
      <c r="H297" s="45"/>
      <c r="I297" s="45"/>
      <c r="J297" s="45"/>
      <c r="K297" s="45"/>
      <c r="L297" s="45"/>
      <c r="M297" s="46">
        <f>SUM(Q282:Q296)</f>
        <v>104368.74864</v>
      </c>
      <c r="N297" s="46"/>
      <c r="O297" s="46"/>
      <c r="P297" s="46"/>
      <c r="Q297" s="46"/>
      <c r="R297" s="1"/>
      <c r="S297" s="1"/>
      <c r="T297" s="1"/>
      <c r="U297" s="1"/>
      <c r="V297" s="1"/>
      <c r="W297" s="1"/>
      <c r="X297" s="1"/>
      <c r="Y297" s="1"/>
      <c r="Z297" s="44" t="s">
        <v>30</v>
      </c>
      <c r="AA297" s="45"/>
      <c r="AB297" s="45"/>
      <c r="AC297" s="45"/>
      <c r="AD297" s="45"/>
      <c r="AE297" s="45"/>
      <c r="AF297" s="45"/>
      <c r="AG297" s="46">
        <f>SUM(AK282:AK296)</f>
        <v>104368.74864</v>
      </c>
      <c r="AH297" s="46"/>
      <c r="AI297" s="46"/>
      <c r="AJ297" s="46"/>
      <c r="AK297" s="46"/>
      <c r="AL297" s="1"/>
      <c r="AM297" s="1"/>
      <c r="AN297" s="1"/>
      <c r="AO297" s="1"/>
      <c r="AP297" s="1"/>
      <c r="AQ297" s="1"/>
      <c r="AR297" s="1"/>
      <c r="AS297" s="1"/>
      <c r="AT297" s="44" t="s">
        <v>30</v>
      </c>
      <c r="AU297" s="45"/>
      <c r="AV297" s="45"/>
      <c r="AW297" s="45"/>
      <c r="AX297" s="45"/>
      <c r="AY297" s="45"/>
      <c r="AZ297" s="45"/>
      <c r="BA297" s="46">
        <f>SUM(BE282:BE296)</f>
        <v>104368.74864</v>
      </c>
      <c r="BB297" s="46"/>
      <c r="BC297" s="46"/>
      <c r="BD297" s="46"/>
      <c r="BE297" s="46"/>
      <c r="BF297" s="1"/>
      <c r="BG297" s="1"/>
      <c r="BH297" s="1"/>
      <c r="BI297" s="1"/>
      <c r="BJ297" s="1"/>
      <c r="BK297" s="1"/>
      <c r="BL297" s="1"/>
      <c r="BM297" s="1"/>
      <c r="BN297" s="44" t="s">
        <v>30</v>
      </c>
      <c r="BO297" s="45"/>
      <c r="BP297" s="45"/>
      <c r="BQ297" s="45"/>
      <c r="BR297" s="45"/>
      <c r="BS297" s="45"/>
      <c r="BT297" s="45"/>
      <c r="BU297" s="46">
        <f>SUM(BY282:BY296)</f>
        <v>104368.74864</v>
      </c>
      <c r="BV297" s="46"/>
      <c r="BW297" s="46"/>
      <c r="BX297" s="46"/>
      <c r="BY297" s="46"/>
      <c r="BZ297" s="1"/>
      <c r="CA297" s="1"/>
      <c r="CB297" s="1"/>
      <c r="CC297" s="1"/>
      <c r="CD297" s="1"/>
      <c r="CE297" s="1"/>
      <c r="CF297" s="1"/>
      <c r="CG297" s="1"/>
      <c r="CH297" s="44" t="s">
        <v>30</v>
      </c>
      <c r="CI297" s="45"/>
      <c r="CJ297" s="45"/>
      <c r="CK297" s="45"/>
      <c r="CL297" s="45"/>
      <c r="CM297" s="45"/>
      <c r="CN297" s="45"/>
      <c r="CO297" s="46">
        <f>SUM(CS282:CS296)</f>
        <v>120888.65412</v>
      </c>
      <c r="CP297" s="46"/>
      <c r="CQ297" s="46"/>
      <c r="CR297" s="46"/>
      <c r="CS297" s="46"/>
      <c r="CT297" s="1"/>
      <c r="CU297" s="1"/>
      <c r="CV297" s="1"/>
      <c r="CW297" s="1"/>
      <c r="CX297" s="1"/>
      <c r="CY297" s="1"/>
      <c r="CZ297" s="1"/>
      <c r="DA297" s="1"/>
      <c r="DB297" s="44" t="s">
        <v>30</v>
      </c>
      <c r="DC297" s="45"/>
      <c r="DD297" s="45"/>
      <c r="DE297" s="45"/>
      <c r="DF297" s="45"/>
      <c r="DG297" s="45"/>
      <c r="DH297" s="45"/>
      <c r="DI297" s="46">
        <f>SUM(DM282:DM296)</f>
        <v>121351.82904</v>
      </c>
      <c r="DJ297" s="46"/>
      <c r="DK297" s="46"/>
      <c r="DL297" s="46"/>
      <c r="DM297" s="46"/>
      <c r="DN297" s="1"/>
      <c r="DO297" s="1"/>
      <c r="DP297" s="1"/>
      <c r="DQ297" s="1"/>
      <c r="DR297" s="1"/>
      <c r="DS297" s="1"/>
      <c r="DT297" s="1"/>
      <c r="DU297" s="1"/>
      <c r="DV297" s="44" t="s">
        <v>30</v>
      </c>
      <c r="DW297" s="45"/>
      <c r="DX297" s="45"/>
      <c r="DY297" s="45"/>
      <c r="DZ297" s="45"/>
      <c r="EA297" s="45"/>
      <c r="EB297" s="45"/>
      <c r="EC297" s="46">
        <f>SUM(EG282:EG296)</f>
        <v>152890.43253</v>
      </c>
      <c r="ED297" s="46"/>
      <c r="EE297" s="46"/>
      <c r="EF297" s="46"/>
      <c r="EG297" s="46"/>
    </row>
    <row r="298" s="1" customFormat="1" customHeight="1" spans="6:137">
      <c r="F298" s="45"/>
      <c r="G298" s="45"/>
      <c r="H298" s="45"/>
      <c r="I298" s="45"/>
      <c r="J298" s="45"/>
      <c r="K298" s="45"/>
      <c r="L298" s="45"/>
      <c r="M298" s="46"/>
      <c r="N298" s="46"/>
      <c r="O298" s="46"/>
      <c r="P298" s="46"/>
      <c r="Q298" s="46"/>
      <c r="R298" s="1"/>
      <c r="S298" s="1"/>
      <c r="T298" s="1"/>
      <c r="U298" s="1"/>
      <c r="V298" s="1"/>
      <c r="W298" s="1"/>
      <c r="X298" s="1"/>
      <c r="Y298" s="1"/>
      <c r="Z298" s="45"/>
      <c r="AA298" s="45"/>
      <c r="AB298" s="45"/>
      <c r="AC298" s="45"/>
      <c r="AD298" s="45"/>
      <c r="AE298" s="45"/>
      <c r="AF298" s="45"/>
      <c r="AG298" s="46"/>
      <c r="AH298" s="46"/>
      <c r="AI298" s="46"/>
      <c r="AJ298" s="46"/>
      <c r="AK298" s="46"/>
      <c r="AL298" s="1"/>
      <c r="AM298" s="1"/>
      <c r="AN298" s="1"/>
      <c r="AO298" s="1"/>
      <c r="AP298" s="1"/>
      <c r="AQ298" s="1"/>
      <c r="AR298" s="1"/>
      <c r="AS298" s="1"/>
      <c r="AT298" s="45"/>
      <c r="AU298" s="45"/>
      <c r="AV298" s="45"/>
      <c r="AW298" s="45"/>
      <c r="AX298" s="45"/>
      <c r="AY298" s="45"/>
      <c r="AZ298" s="45"/>
      <c r="BA298" s="46"/>
      <c r="BB298" s="46"/>
      <c r="BC298" s="46"/>
      <c r="BD298" s="46"/>
      <c r="BE298" s="46"/>
      <c r="BF298" s="1"/>
      <c r="BG298" s="1"/>
      <c r="BH298" s="1"/>
      <c r="BI298" s="1"/>
      <c r="BJ298" s="1"/>
      <c r="BK298" s="1"/>
      <c r="BL298" s="1"/>
      <c r="BM298" s="1"/>
      <c r="BN298" s="45"/>
      <c r="BO298" s="45"/>
      <c r="BP298" s="45"/>
      <c r="BQ298" s="45"/>
      <c r="BR298" s="45"/>
      <c r="BS298" s="45"/>
      <c r="BT298" s="45"/>
      <c r="BU298" s="46"/>
      <c r="BV298" s="46"/>
      <c r="BW298" s="46"/>
      <c r="BX298" s="46"/>
      <c r="BY298" s="46"/>
      <c r="BZ298" s="1"/>
      <c r="CA298" s="1"/>
      <c r="CB298" s="1"/>
      <c r="CC298" s="1"/>
      <c r="CD298" s="1"/>
      <c r="CE298" s="1"/>
      <c r="CF298" s="1"/>
      <c r="CG298" s="1"/>
      <c r="CH298" s="45"/>
      <c r="CI298" s="45"/>
      <c r="CJ298" s="45"/>
      <c r="CK298" s="45"/>
      <c r="CL298" s="45"/>
      <c r="CM298" s="45"/>
      <c r="CN298" s="45"/>
      <c r="CO298" s="46"/>
      <c r="CP298" s="46"/>
      <c r="CQ298" s="46"/>
      <c r="CR298" s="46"/>
      <c r="CS298" s="46"/>
      <c r="CT298" s="1"/>
      <c r="CU298" s="1"/>
      <c r="CV298" s="1"/>
      <c r="CW298" s="1"/>
      <c r="CX298" s="1"/>
      <c r="CY298" s="1"/>
      <c r="CZ298" s="1"/>
      <c r="DA298" s="1"/>
      <c r="DB298" s="45"/>
      <c r="DC298" s="45"/>
      <c r="DD298" s="45"/>
      <c r="DE298" s="45"/>
      <c r="DF298" s="45"/>
      <c r="DG298" s="45"/>
      <c r="DH298" s="45"/>
      <c r="DI298" s="46"/>
      <c r="DJ298" s="46"/>
      <c r="DK298" s="46"/>
      <c r="DL298" s="46"/>
      <c r="DM298" s="46"/>
      <c r="DN298" s="1"/>
      <c r="DO298" s="1"/>
      <c r="DP298" s="1"/>
      <c r="DQ298" s="1"/>
      <c r="DR298" s="1"/>
      <c r="DS298" s="1"/>
      <c r="DT298" s="1"/>
      <c r="DU298" s="1"/>
      <c r="DV298" s="45"/>
      <c r="DW298" s="45"/>
      <c r="DX298" s="45"/>
      <c r="DY298" s="45"/>
      <c r="DZ298" s="45"/>
      <c r="EA298" s="45"/>
      <c r="EB298" s="45"/>
      <c r="EC298" s="46"/>
      <c r="ED298" s="46"/>
      <c r="EE298" s="46"/>
      <c r="EF298" s="46"/>
      <c r="EG298" s="46"/>
    </row>
    <row r="299" s="1" customFormat="1" customHeight="1" spans="6:137">
      <c r="F299" s="45"/>
      <c r="G299" s="45"/>
      <c r="H299" s="45"/>
      <c r="I299" s="45"/>
      <c r="J299" s="45"/>
      <c r="K299" s="45"/>
      <c r="L299" s="45"/>
      <c r="M299" s="46"/>
      <c r="N299" s="46"/>
      <c r="O299" s="46"/>
      <c r="P299" s="46"/>
      <c r="Q299" s="46"/>
      <c r="R299" s="1"/>
      <c r="S299" s="1"/>
      <c r="T299" s="1"/>
      <c r="U299" s="1"/>
      <c r="V299" s="1"/>
      <c r="W299" s="1"/>
      <c r="X299" s="1"/>
      <c r="Y299" s="1"/>
      <c r="Z299" s="45"/>
      <c r="AA299" s="45"/>
      <c r="AB299" s="45"/>
      <c r="AC299" s="45"/>
      <c r="AD299" s="45"/>
      <c r="AE299" s="45"/>
      <c r="AF299" s="45"/>
      <c r="AG299" s="46"/>
      <c r="AH299" s="46"/>
      <c r="AI299" s="46"/>
      <c r="AJ299" s="46"/>
      <c r="AK299" s="46"/>
      <c r="AL299" s="1"/>
      <c r="AM299" s="1"/>
      <c r="AN299" s="1"/>
      <c r="AO299" s="1"/>
      <c r="AP299" s="1"/>
      <c r="AQ299" s="1"/>
      <c r="AR299" s="1"/>
      <c r="AS299" s="1"/>
      <c r="AT299" s="45"/>
      <c r="AU299" s="45"/>
      <c r="AV299" s="45"/>
      <c r="AW299" s="45"/>
      <c r="AX299" s="45"/>
      <c r="AY299" s="45"/>
      <c r="AZ299" s="45"/>
      <c r="BA299" s="46"/>
      <c r="BB299" s="46"/>
      <c r="BC299" s="46"/>
      <c r="BD299" s="46"/>
      <c r="BE299" s="46"/>
      <c r="BF299" s="1"/>
      <c r="BG299" s="1"/>
      <c r="BH299" s="1"/>
      <c r="BI299" s="1"/>
      <c r="BJ299" s="1"/>
      <c r="BK299" s="1"/>
      <c r="BL299" s="1"/>
      <c r="BM299" s="1"/>
      <c r="BN299" s="45"/>
      <c r="BO299" s="45"/>
      <c r="BP299" s="45"/>
      <c r="BQ299" s="45"/>
      <c r="BR299" s="45"/>
      <c r="BS299" s="45"/>
      <c r="BT299" s="45"/>
      <c r="BU299" s="46"/>
      <c r="BV299" s="46"/>
      <c r="BW299" s="46"/>
      <c r="BX299" s="46"/>
      <c r="BY299" s="46"/>
      <c r="BZ299" s="1"/>
      <c r="CA299" s="1"/>
      <c r="CB299" s="1"/>
      <c r="CC299" s="1"/>
      <c r="CD299" s="1"/>
      <c r="CE299" s="1"/>
      <c r="CF299" s="1"/>
      <c r="CG299" s="1"/>
      <c r="CH299" s="45"/>
      <c r="CI299" s="45"/>
      <c r="CJ299" s="45"/>
      <c r="CK299" s="45"/>
      <c r="CL299" s="45"/>
      <c r="CM299" s="45"/>
      <c r="CN299" s="45"/>
      <c r="CO299" s="46"/>
      <c r="CP299" s="46"/>
      <c r="CQ299" s="46"/>
      <c r="CR299" s="46"/>
      <c r="CS299" s="46"/>
      <c r="CT299" s="1"/>
      <c r="CU299" s="1"/>
      <c r="CV299" s="1"/>
      <c r="CW299" s="1"/>
      <c r="CX299" s="1"/>
      <c r="CY299" s="1"/>
      <c r="CZ299" s="1"/>
      <c r="DA299" s="1"/>
      <c r="DB299" s="45"/>
      <c r="DC299" s="45"/>
      <c r="DD299" s="45"/>
      <c r="DE299" s="45"/>
      <c r="DF299" s="45"/>
      <c r="DG299" s="45"/>
      <c r="DH299" s="45"/>
      <c r="DI299" s="46"/>
      <c r="DJ299" s="46"/>
      <c r="DK299" s="46"/>
      <c r="DL299" s="46"/>
      <c r="DM299" s="46"/>
      <c r="DN299" s="1"/>
      <c r="DO299" s="1"/>
      <c r="DP299" s="1"/>
      <c r="DQ299" s="1"/>
      <c r="DR299" s="1"/>
      <c r="DS299" s="1"/>
      <c r="DT299" s="1"/>
      <c r="DU299" s="1"/>
      <c r="DV299" s="45"/>
      <c r="DW299" s="45"/>
      <c r="DX299" s="45"/>
      <c r="DY299" s="45"/>
      <c r="DZ299" s="45"/>
      <c r="EA299" s="45"/>
      <c r="EB299" s="45"/>
      <c r="EC299" s="46"/>
      <c r="ED299" s="46"/>
      <c r="EE299" s="46"/>
      <c r="EF299" s="46"/>
      <c r="EG299" s="46"/>
    </row>
    <row r="300" s="1" customFormat="1" customHeight="1" spans="6:137">
      <c r="F300" s="35" t="s">
        <v>31</v>
      </c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1"/>
      <c r="S300" s="1"/>
      <c r="T300" s="1"/>
      <c r="U300" s="1"/>
      <c r="V300" s="1"/>
      <c r="W300" s="1"/>
      <c r="X300" s="1"/>
      <c r="Y300" s="1"/>
      <c r="Z300" s="35" t="s">
        <v>31</v>
      </c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1"/>
      <c r="AM300" s="1"/>
      <c r="AN300" s="1"/>
      <c r="AO300" s="1"/>
      <c r="AP300" s="1"/>
      <c r="AQ300" s="1"/>
      <c r="AR300" s="1"/>
      <c r="AS300" s="1"/>
      <c r="AT300" s="35" t="s">
        <v>31</v>
      </c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1"/>
      <c r="BG300" s="1"/>
      <c r="BH300" s="1"/>
      <c r="BI300" s="1"/>
      <c r="BJ300" s="1"/>
      <c r="BK300" s="1"/>
      <c r="BL300" s="1"/>
      <c r="BM300" s="1"/>
      <c r="BN300" s="35" t="s">
        <v>31</v>
      </c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1"/>
      <c r="CA300" s="1"/>
      <c r="CB300" s="1"/>
      <c r="CC300" s="1"/>
      <c r="CD300" s="1"/>
      <c r="CE300" s="1"/>
      <c r="CF300" s="1"/>
      <c r="CG300" s="1"/>
      <c r="CH300" s="35" t="s">
        <v>31</v>
      </c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1"/>
      <c r="CU300" s="1"/>
      <c r="CV300" s="1"/>
      <c r="CW300" s="1"/>
      <c r="CX300" s="1"/>
      <c r="CY300" s="1"/>
      <c r="CZ300" s="1"/>
      <c r="DA300" s="1"/>
      <c r="DB300" s="35" t="s">
        <v>31</v>
      </c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1"/>
      <c r="DO300" s="1"/>
      <c r="DP300" s="1"/>
      <c r="DQ300" s="1"/>
      <c r="DR300" s="1"/>
      <c r="DS300" s="1"/>
      <c r="DT300" s="1"/>
      <c r="DU300" s="1"/>
      <c r="DV300" s="35" t="s">
        <v>31</v>
      </c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</row>
    <row r="301" s="1" customFormat="1" customHeight="1" spans="6:137">
      <c r="F301" s="13" t="s">
        <v>8</v>
      </c>
      <c r="G301" s="13"/>
      <c r="H301" s="13"/>
      <c r="I301" s="13"/>
      <c r="J301" s="13"/>
      <c r="K301" s="8" t="s">
        <v>53</v>
      </c>
      <c r="L301" s="8"/>
      <c r="M301" s="8"/>
      <c r="N301" s="8"/>
      <c r="O301" s="9" t="s">
        <v>38</v>
      </c>
      <c r="P301" s="9"/>
      <c r="Q301" s="41" t="s">
        <v>13</v>
      </c>
      <c r="Z301" s="13" t="s">
        <v>8</v>
      </c>
      <c r="AA301" s="13"/>
      <c r="AB301" s="13"/>
      <c r="AC301" s="13"/>
      <c r="AD301" s="13"/>
      <c r="AE301" s="8" t="s">
        <v>53</v>
      </c>
      <c r="AF301" s="8"/>
      <c r="AG301" s="8"/>
      <c r="AH301" s="8"/>
      <c r="AI301" s="9" t="s">
        <v>38</v>
      </c>
      <c r="AJ301" s="9"/>
      <c r="AK301" s="41" t="s">
        <v>13</v>
      </c>
      <c r="AT301" s="13" t="s">
        <v>8</v>
      </c>
      <c r="AU301" s="13"/>
      <c r="AV301" s="13"/>
      <c r="AW301" s="13"/>
      <c r="AX301" s="13"/>
      <c r="AY301" s="8" t="s">
        <v>53</v>
      </c>
      <c r="AZ301" s="8"/>
      <c r="BA301" s="8"/>
      <c r="BB301" s="8"/>
      <c r="BC301" s="9" t="s">
        <v>38</v>
      </c>
      <c r="BD301" s="9"/>
      <c r="BE301" s="41" t="s">
        <v>13</v>
      </c>
      <c r="BN301" s="13" t="s">
        <v>8</v>
      </c>
      <c r="BO301" s="13"/>
      <c r="BP301" s="13"/>
      <c r="BQ301" s="13"/>
      <c r="BR301" s="13"/>
      <c r="BS301" s="8" t="s">
        <v>53</v>
      </c>
      <c r="BT301" s="8"/>
      <c r="BU301" s="8"/>
      <c r="BV301" s="8"/>
      <c r="BW301" s="9" t="s">
        <v>38</v>
      </c>
      <c r="BX301" s="9"/>
      <c r="BY301" s="41" t="s">
        <v>13</v>
      </c>
      <c r="CH301" s="13" t="s">
        <v>8</v>
      </c>
      <c r="CI301" s="13"/>
      <c r="CJ301" s="13"/>
      <c r="CK301" s="13"/>
      <c r="CL301" s="13"/>
      <c r="CM301" s="8" t="s">
        <v>53</v>
      </c>
      <c r="CN301" s="8"/>
      <c r="CO301" s="8"/>
      <c r="CP301" s="8"/>
      <c r="CQ301" s="9" t="s">
        <v>38</v>
      </c>
      <c r="CR301" s="9"/>
      <c r="CS301" s="41" t="s">
        <v>13</v>
      </c>
      <c r="DB301" s="13" t="s">
        <v>8</v>
      </c>
      <c r="DC301" s="13"/>
      <c r="DD301" s="13"/>
      <c r="DE301" s="13"/>
      <c r="DF301" s="13"/>
      <c r="DG301" s="8" t="s">
        <v>53</v>
      </c>
      <c r="DH301" s="8"/>
      <c r="DI301" s="8"/>
      <c r="DJ301" s="8"/>
      <c r="DK301" s="9" t="s">
        <v>38</v>
      </c>
      <c r="DL301" s="9"/>
      <c r="DM301" s="41" t="s">
        <v>13</v>
      </c>
      <c r="DV301" s="13" t="s">
        <v>8</v>
      </c>
      <c r="DW301" s="13"/>
      <c r="DX301" s="13"/>
      <c r="DY301" s="13"/>
      <c r="DZ301" s="13"/>
      <c r="EA301" s="8" t="s">
        <v>53</v>
      </c>
      <c r="EB301" s="8"/>
      <c r="EC301" s="8"/>
      <c r="ED301" s="8"/>
      <c r="EE301" s="9" t="s">
        <v>38</v>
      </c>
      <c r="EF301" s="9"/>
      <c r="EG301" s="41" t="s">
        <v>13</v>
      </c>
    </row>
    <row r="302" s="1" customFormat="1" customHeight="1" spans="6:137">
      <c r="F302" s="13" t="s">
        <v>54</v>
      </c>
      <c r="G302" s="13" t="s">
        <v>55</v>
      </c>
      <c r="H302" s="13" t="s">
        <v>56</v>
      </c>
      <c r="I302" s="13" t="s">
        <v>57</v>
      </c>
      <c r="J302" s="13" t="s">
        <v>8</v>
      </c>
      <c r="K302" s="8" t="s">
        <v>58</v>
      </c>
      <c r="L302" s="8" t="s">
        <v>26</v>
      </c>
      <c r="M302" s="8" t="s">
        <v>27</v>
      </c>
      <c r="N302" s="42" t="s">
        <v>28</v>
      </c>
      <c r="O302" s="9" t="s">
        <v>59</v>
      </c>
      <c r="P302" s="9" t="s">
        <v>60</v>
      </c>
      <c r="Q302" s="41"/>
      <c r="R302" s="1"/>
      <c r="S302" s="1"/>
      <c r="T302" s="1"/>
      <c r="U302" s="1"/>
      <c r="V302" s="1"/>
      <c r="W302" s="1"/>
      <c r="X302" s="1"/>
      <c r="Y302" s="1"/>
      <c r="Z302" s="13" t="s">
        <v>54</v>
      </c>
      <c r="AA302" s="13" t="s">
        <v>55</v>
      </c>
      <c r="AB302" s="13" t="s">
        <v>56</v>
      </c>
      <c r="AC302" s="13" t="s">
        <v>57</v>
      </c>
      <c r="AD302" s="13" t="s">
        <v>8</v>
      </c>
      <c r="AE302" s="8" t="s">
        <v>58</v>
      </c>
      <c r="AF302" s="8" t="s">
        <v>26</v>
      </c>
      <c r="AG302" s="8" t="s">
        <v>27</v>
      </c>
      <c r="AH302" s="42" t="s">
        <v>28</v>
      </c>
      <c r="AI302" s="9" t="s">
        <v>59</v>
      </c>
      <c r="AJ302" s="9" t="s">
        <v>60</v>
      </c>
      <c r="AK302" s="41"/>
      <c r="AL302" s="1"/>
      <c r="AM302" s="1"/>
      <c r="AN302" s="1"/>
      <c r="AO302" s="1"/>
      <c r="AP302" s="1"/>
      <c r="AQ302" s="1"/>
      <c r="AR302" s="1"/>
      <c r="AS302" s="1"/>
      <c r="AT302" s="13" t="s">
        <v>54</v>
      </c>
      <c r="AU302" s="13" t="s">
        <v>55</v>
      </c>
      <c r="AV302" s="13" t="s">
        <v>56</v>
      </c>
      <c r="AW302" s="13" t="s">
        <v>57</v>
      </c>
      <c r="AX302" s="13" t="s">
        <v>8</v>
      </c>
      <c r="AY302" s="8" t="s">
        <v>58</v>
      </c>
      <c r="AZ302" s="8" t="s">
        <v>26</v>
      </c>
      <c r="BA302" s="8" t="s">
        <v>27</v>
      </c>
      <c r="BB302" s="42" t="s">
        <v>28</v>
      </c>
      <c r="BC302" s="9" t="s">
        <v>59</v>
      </c>
      <c r="BD302" s="9" t="s">
        <v>60</v>
      </c>
      <c r="BE302" s="41"/>
      <c r="BF302" s="1"/>
      <c r="BG302" s="1"/>
      <c r="BH302" s="1"/>
      <c r="BI302" s="1"/>
      <c r="BJ302" s="1"/>
      <c r="BK302" s="1"/>
      <c r="BL302" s="1"/>
      <c r="BM302" s="1"/>
      <c r="BN302" s="13" t="s">
        <v>54</v>
      </c>
      <c r="BO302" s="13" t="s">
        <v>55</v>
      </c>
      <c r="BP302" s="13" t="s">
        <v>56</v>
      </c>
      <c r="BQ302" s="13" t="s">
        <v>57</v>
      </c>
      <c r="BR302" s="13" t="s">
        <v>8</v>
      </c>
      <c r="BS302" s="8" t="s">
        <v>58</v>
      </c>
      <c r="BT302" s="8" t="s">
        <v>26</v>
      </c>
      <c r="BU302" s="8" t="s">
        <v>27</v>
      </c>
      <c r="BV302" s="42" t="s">
        <v>28</v>
      </c>
      <c r="BW302" s="9" t="s">
        <v>59</v>
      </c>
      <c r="BX302" s="9" t="s">
        <v>60</v>
      </c>
      <c r="BY302" s="41"/>
      <c r="BZ302" s="1"/>
      <c r="CA302" s="1"/>
      <c r="CB302" s="1"/>
      <c r="CC302" s="1"/>
      <c r="CD302" s="1"/>
      <c r="CE302" s="1"/>
      <c r="CF302" s="1"/>
      <c r="CG302" s="1"/>
      <c r="CH302" s="13" t="s">
        <v>54</v>
      </c>
      <c r="CI302" s="13" t="s">
        <v>55</v>
      </c>
      <c r="CJ302" s="13" t="s">
        <v>56</v>
      </c>
      <c r="CK302" s="13" t="s">
        <v>57</v>
      </c>
      <c r="CL302" s="13" t="s">
        <v>8</v>
      </c>
      <c r="CM302" s="8" t="s">
        <v>58</v>
      </c>
      <c r="CN302" s="8" t="s">
        <v>26</v>
      </c>
      <c r="CO302" s="8" t="s">
        <v>27</v>
      </c>
      <c r="CP302" s="42" t="s">
        <v>28</v>
      </c>
      <c r="CQ302" s="9" t="s">
        <v>59</v>
      </c>
      <c r="CR302" s="9" t="s">
        <v>60</v>
      </c>
      <c r="CS302" s="41"/>
      <c r="CT302" s="1"/>
      <c r="CU302" s="1"/>
      <c r="CV302" s="1"/>
      <c r="CW302" s="1"/>
      <c r="CX302" s="1"/>
      <c r="CY302" s="1"/>
      <c r="CZ302" s="1"/>
      <c r="DA302" s="1"/>
      <c r="DB302" s="13" t="s">
        <v>54</v>
      </c>
      <c r="DC302" s="13" t="s">
        <v>55</v>
      </c>
      <c r="DD302" s="13" t="s">
        <v>56</v>
      </c>
      <c r="DE302" s="13" t="s">
        <v>57</v>
      </c>
      <c r="DF302" s="13" t="s">
        <v>8</v>
      </c>
      <c r="DG302" s="8" t="s">
        <v>58</v>
      </c>
      <c r="DH302" s="8" t="s">
        <v>26</v>
      </c>
      <c r="DI302" s="8" t="s">
        <v>27</v>
      </c>
      <c r="DJ302" s="42" t="s">
        <v>28</v>
      </c>
      <c r="DK302" s="9" t="s">
        <v>59</v>
      </c>
      <c r="DL302" s="9" t="s">
        <v>60</v>
      </c>
      <c r="DM302" s="41"/>
      <c r="DN302" s="1"/>
      <c r="DO302" s="1"/>
      <c r="DP302" s="1"/>
      <c r="DQ302" s="1"/>
      <c r="DR302" s="1"/>
      <c r="DS302" s="1"/>
      <c r="DT302" s="1"/>
      <c r="DU302" s="1"/>
      <c r="DV302" s="13" t="s">
        <v>54</v>
      </c>
      <c r="DW302" s="13" t="s">
        <v>55</v>
      </c>
      <c r="DX302" s="13" t="s">
        <v>56</v>
      </c>
      <c r="DY302" s="13" t="s">
        <v>57</v>
      </c>
      <c r="DZ302" s="13" t="s">
        <v>8</v>
      </c>
      <c r="EA302" s="8" t="s">
        <v>58</v>
      </c>
      <c r="EB302" s="8" t="s">
        <v>26</v>
      </c>
      <c r="EC302" s="8" t="s">
        <v>27</v>
      </c>
      <c r="ED302" s="42" t="s">
        <v>28</v>
      </c>
      <c r="EE302" s="9" t="s">
        <v>59</v>
      </c>
      <c r="EF302" s="9" t="s">
        <v>60</v>
      </c>
      <c r="EG302" s="41"/>
    </row>
    <row r="303" s="1" customFormat="1" customHeight="1" spans="6:137">
      <c r="F303" s="11">
        <v>2171</v>
      </c>
      <c r="G303" s="12">
        <v>1.728</v>
      </c>
      <c r="H303" s="11">
        <v>1</v>
      </c>
      <c r="I303" s="11">
        <v>0</v>
      </c>
      <c r="J303" s="13">
        <f t="shared" ref="J303:J313" si="627">F303*G303*H303+I303</f>
        <v>3751.488</v>
      </c>
      <c r="K303" s="11">
        <v>1</v>
      </c>
      <c r="L303" s="11">
        <v>0.97</v>
      </c>
      <c r="M303" s="11">
        <v>2.11</v>
      </c>
      <c r="N303" s="42">
        <f t="shared" ref="N303:N313" si="628">L303*M303+1</f>
        <v>3.0467</v>
      </c>
      <c r="O303" s="11">
        <v>1.15</v>
      </c>
      <c r="P303" s="9">
        <v>0.5</v>
      </c>
      <c r="Q303" s="43">
        <f t="shared" ref="Q303:Q313" si="629">J303*K303*N303*O303*P303</f>
        <v>6572.05363152</v>
      </c>
      <c r="Z303" s="11">
        <v>2171</v>
      </c>
      <c r="AA303" s="12">
        <v>1.728</v>
      </c>
      <c r="AB303" s="11">
        <v>1</v>
      </c>
      <c r="AC303" s="11">
        <v>0</v>
      </c>
      <c r="AD303" s="13">
        <f t="shared" ref="AD303:AD313" si="630">Z303*AA303*AB303+AC303</f>
        <v>3751.488</v>
      </c>
      <c r="AE303" s="11">
        <v>1</v>
      </c>
      <c r="AF303" s="11">
        <v>0.97</v>
      </c>
      <c r="AG303" s="11">
        <v>2.11</v>
      </c>
      <c r="AH303" s="42">
        <f t="shared" ref="AH303:AH313" si="631">AF303*AG303+1</f>
        <v>3.0467</v>
      </c>
      <c r="AI303" s="11">
        <v>1.15</v>
      </c>
      <c r="AJ303" s="9">
        <v>0.5</v>
      </c>
      <c r="AK303" s="43">
        <f t="shared" ref="AK303:AK313" si="632">AD303*AE303*AH303*AI303*AJ303</f>
        <v>6572.05363152</v>
      </c>
      <c r="AT303" s="11">
        <v>2171</v>
      </c>
      <c r="AU303" s="12">
        <v>1.728</v>
      </c>
      <c r="AV303" s="11">
        <v>1</v>
      </c>
      <c r="AW303" s="11">
        <v>0</v>
      </c>
      <c r="AX303" s="13">
        <f t="shared" ref="AX303:AX313" si="633">AT303*AU303*AV303+AW303</f>
        <v>3751.488</v>
      </c>
      <c r="AY303" s="11">
        <v>1</v>
      </c>
      <c r="AZ303" s="11">
        <v>0.97</v>
      </c>
      <c r="BA303" s="11">
        <v>2.11</v>
      </c>
      <c r="BB303" s="42">
        <f t="shared" ref="BB303:BB313" si="634">AZ303*BA303+1</f>
        <v>3.0467</v>
      </c>
      <c r="BC303" s="11">
        <v>1.15</v>
      </c>
      <c r="BD303" s="9">
        <v>0.5</v>
      </c>
      <c r="BE303" s="43">
        <f t="shared" ref="BE303:BE313" si="635">AX303*AY303*BB303*BC303*BD303</f>
        <v>6572.05363152</v>
      </c>
      <c r="BN303" s="11">
        <v>2171</v>
      </c>
      <c r="BO303" s="12">
        <v>1.728</v>
      </c>
      <c r="BP303" s="11">
        <v>1</v>
      </c>
      <c r="BQ303" s="11">
        <v>0</v>
      </c>
      <c r="BR303" s="13">
        <f t="shared" ref="BR303:BR313" si="636">BN303*BO303*BP303+BQ303</f>
        <v>3751.488</v>
      </c>
      <c r="BS303" s="11">
        <v>1</v>
      </c>
      <c r="BT303" s="11">
        <v>0.97</v>
      </c>
      <c r="BU303" s="11">
        <v>2.11</v>
      </c>
      <c r="BV303" s="42">
        <f t="shared" ref="BV303:BV313" si="637">BT303*BU303+1</f>
        <v>3.0467</v>
      </c>
      <c r="BW303" s="11">
        <v>1.15</v>
      </c>
      <c r="BX303" s="9">
        <v>0.5</v>
      </c>
      <c r="BY303" s="43">
        <f t="shared" ref="BY303:BY313" si="638">BR303*BS303*BV303*BW303*BX303</f>
        <v>6572.05363152</v>
      </c>
      <c r="CH303" s="11">
        <v>2171</v>
      </c>
      <c r="CI303" s="12">
        <v>1.728</v>
      </c>
      <c r="CJ303" s="11">
        <v>1</v>
      </c>
      <c r="CK303" s="11">
        <v>0</v>
      </c>
      <c r="CL303" s="13">
        <f t="shared" ref="CL303:CL313" si="639">CH303*CI303*CJ303+CK303</f>
        <v>3751.488</v>
      </c>
      <c r="CM303" s="11">
        <v>1</v>
      </c>
      <c r="CN303" s="11">
        <v>0.97</v>
      </c>
      <c r="CO303" s="11">
        <v>2.11</v>
      </c>
      <c r="CP303" s="42">
        <f t="shared" ref="CP303:CP313" si="640">CN303*CO303+1</f>
        <v>3.0467</v>
      </c>
      <c r="CQ303" s="11">
        <v>1.15</v>
      </c>
      <c r="CR303" s="9">
        <v>0.5</v>
      </c>
      <c r="CS303" s="43">
        <f t="shared" ref="CS303:CS313" si="641">CL303*CM303*CP303*CQ303*CR303</f>
        <v>6572.05363152</v>
      </c>
      <c r="DB303" s="11">
        <v>2171</v>
      </c>
      <c r="DC303" s="12">
        <v>1.728</v>
      </c>
      <c r="DD303" s="11">
        <v>1</v>
      </c>
      <c r="DE303" s="11">
        <v>0</v>
      </c>
      <c r="DF303" s="13">
        <f t="shared" ref="DF303:DF313" si="642">DB303*DC303*DD303+DE303</f>
        <v>3751.488</v>
      </c>
      <c r="DG303" s="11">
        <v>1</v>
      </c>
      <c r="DH303" s="11">
        <v>0.97</v>
      </c>
      <c r="DI303" s="11">
        <v>2.11</v>
      </c>
      <c r="DJ303" s="42">
        <f t="shared" ref="DJ303:DJ313" si="643">DH303*DI303+1</f>
        <v>3.0467</v>
      </c>
      <c r="DK303" s="11">
        <v>1.15</v>
      </c>
      <c r="DL303" s="9">
        <v>0.5</v>
      </c>
      <c r="DM303" s="43">
        <f t="shared" ref="DM303:DM313" si="644">DF303*DG303*DJ303*DK303*DL303</f>
        <v>6572.05363152</v>
      </c>
      <c r="DV303" s="11">
        <v>2171</v>
      </c>
      <c r="DW303" s="12">
        <v>1.728</v>
      </c>
      <c r="DX303" s="11">
        <v>1</v>
      </c>
      <c r="DY303" s="11">
        <v>0</v>
      </c>
      <c r="DZ303" s="13">
        <f t="shared" ref="DZ303:DZ313" si="645">DV303*DW303*DX303+DY303</f>
        <v>3751.488</v>
      </c>
      <c r="EA303" s="11">
        <v>1</v>
      </c>
      <c r="EB303" s="11">
        <v>0.97</v>
      </c>
      <c r="EC303" s="11">
        <v>2.91</v>
      </c>
      <c r="ED303" s="42">
        <f t="shared" ref="ED303:ED313" si="646">EB303*EC303+1</f>
        <v>3.8227</v>
      </c>
      <c r="EE303" s="11">
        <v>1.15</v>
      </c>
      <c r="EF303" s="9">
        <v>0.5</v>
      </c>
      <c r="EG303" s="43">
        <f t="shared" ref="EG303:EG313" si="647">DZ303*EA303*ED303*EE303*EF303</f>
        <v>8245.96757712</v>
      </c>
    </row>
    <row r="304" s="1" customFormat="1" customHeight="1" spans="6:137">
      <c r="F304" s="11">
        <v>2171</v>
      </c>
      <c r="G304" s="12">
        <v>1.728</v>
      </c>
      <c r="H304" s="11">
        <v>1</v>
      </c>
      <c r="I304" s="11">
        <v>0</v>
      </c>
      <c r="J304" s="13">
        <f t="shared" si="627"/>
        <v>3751.488</v>
      </c>
      <c r="K304" s="11">
        <v>1</v>
      </c>
      <c r="L304" s="11">
        <v>0.97</v>
      </c>
      <c r="M304" s="11">
        <v>2.11</v>
      </c>
      <c r="N304" s="42">
        <f t="shared" si="628"/>
        <v>3.0467</v>
      </c>
      <c r="O304" s="11">
        <v>1.15</v>
      </c>
      <c r="P304" s="9">
        <v>0.5</v>
      </c>
      <c r="Q304" s="43">
        <f t="shared" si="629"/>
        <v>6572.05363152</v>
      </c>
      <c r="Z304" s="11">
        <v>2171</v>
      </c>
      <c r="AA304" s="12">
        <v>1.728</v>
      </c>
      <c r="AB304" s="11">
        <v>1</v>
      </c>
      <c r="AC304" s="11">
        <v>0</v>
      </c>
      <c r="AD304" s="13">
        <f t="shared" si="630"/>
        <v>3751.488</v>
      </c>
      <c r="AE304" s="11">
        <v>1</v>
      </c>
      <c r="AF304" s="11">
        <v>0.97</v>
      </c>
      <c r="AG304" s="11">
        <v>2.11</v>
      </c>
      <c r="AH304" s="42">
        <f t="shared" si="631"/>
        <v>3.0467</v>
      </c>
      <c r="AI304" s="11">
        <v>1.15</v>
      </c>
      <c r="AJ304" s="9">
        <v>0.5</v>
      </c>
      <c r="AK304" s="43">
        <f t="shared" si="632"/>
        <v>6572.05363152</v>
      </c>
      <c r="AT304" s="11">
        <v>2171</v>
      </c>
      <c r="AU304" s="12">
        <v>1.728</v>
      </c>
      <c r="AV304" s="11">
        <v>1</v>
      </c>
      <c r="AW304" s="11">
        <v>0</v>
      </c>
      <c r="AX304" s="13">
        <f t="shared" si="633"/>
        <v>3751.488</v>
      </c>
      <c r="AY304" s="11">
        <v>1</v>
      </c>
      <c r="AZ304" s="11">
        <v>0.97</v>
      </c>
      <c r="BA304" s="11">
        <v>2.11</v>
      </c>
      <c r="BB304" s="42">
        <f t="shared" si="634"/>
        <v>3.0467</v>
      </c>
      <c r="BC304" s="11">
        <v>1.15</v>
      </c>
      <c r="BD304" s="9">
        <v>0.5</v>
      </c>
      <c r="BE304" s="43">
        <f t="shared" si="635"/>
        <v>6572.05363152</v>
      </c>
      <c r="BN304" s="11">
        <v>2171</v>
      </c>
      <c r="BO304" s="12">
        <v>1.728</v>
      </c>
      <c r="BP304" s="11">
        <v>1</v>
      </c>
      <c r="BQ304" s="11">
        <v>0</v>
      </c>
      <c r="BR304" s="13">
        <f t="shared" si="636"/>
        <v>3751.488</v>
      </c>
      <c r="BS304" s="11">
        <v>1</v>
      </c>
      <c r="BT304" s="11">
        <v>0.97</v>
      </c>
      <c r="BU304" s="11">
        <v>2.11</v>
      </c>
      <c r="BV304" s="42">
        <f t="shared" si="637"/>
        <v>3.0467</v>
      </c>
      <c r="BW304" s="11">
        <v>1.15</v>
      </c>
      <c r="BX304" s="9">
        <v>0.5</v>
      </c>
      <c r="BY304" s="43">
        <f t="shared" si="638"/>
        <v>6572.05363152</v>
      </c>
      <c r="CH304" s="11">
        <v>2171</v>
      </c>
      <c r="CI304" s="12">
        <v>1.728</v>
      </c>
      <c r="CJ304" s="11">
        <v>1</v>
      </c>
      <c r="CK304" s="11">
        <v>0</v>
      </c>
      <c r="CL304" s="13">
        <f t="shared" si="639"/>
        <v>3751.488</v>
      </c>
      <c r="CM304" s="11">
        <v>1</v>
      </c>
      <c r="CN304" s="11">
        <v>0.97</v>
      </c>
      <c r="CO304" s="11">
        <v>2.11</v>
      </c>
      <c r="CP304" s="42">
        <f t="shared" si="640"/>
        <v>3.0467</v>
      </c>
      <c r="CQ304" s="11">
        <v>1.15</v>
      </c>
      <c r="CR304" s="9">
        <v>0.5</v>
      </c>
      <c r="CS304" s="43">
        <f t="shared" si="641"/>
        <v>6572.05363152</v>
      </c>
      <c r="DB304" s="11">
        <v>2171</v>
      </c>
      <c r="DC304" s="12">
        <v>1.728</v>
      </c>
      <c r="DD304" s="11">
        <v>1</v>
      </c>
      <c r="DE304" s="11">
        <v>0</v>
      </c>
      <c r="DF304" s="13">
        <f t="shared" si="642"/>
        <v>3751.488</v>
      </c>
      <c r="DG304" s="11">
        <v>1</v>
      </c>
      <c r="DH304" s="11">
        <v>0.97</v>
      </c>
      <c r="DI304" s="11">
        <v>2.11</v>
      </c>
      <c r="DJ304" s="42">
        <f t="shared" si="643"/>
        <v>3.0467</v>
      </c>
      <c r="DK304" s="11">
        <v>1.15</v>
      </c>
      <c r="DL304" s="9">
        <v>0.5</v>
      </c>
      <c r="DM304" s="43">
        <f t="shared" si="644"/>
        <v>6572.05363152</v>
      </c>
      <c r="DV304" s="11">
        <v>2171</v>
      </c>
      <c r="DW304" s="12">
        <v>1.728</v>
      </c>
      <c r="DX304" s="11">
        <v>1</v>
      </c>
      <c r="DY304" s="11">
        <v>0</v>
      </c>
      <c r="DZ304" s="13">
        <f t="shared" si="645"/>
        <v>3751.488</v>
      </c>
      <c r="EA304" s="11">
        <v>1</v>
      </c>
      <c r="EB304" s="11">
        <v>0.97</v>
      </c>
      <c r="EC304" s="11">
        <v>2.91</v>
      </c>
      <c r="ED304" s="42">
        <f t="shared" si="646"/>
        <v>3.8227</v>
      </c>
      <c r="EE304" s="11">
        <v>1.15</v>
      </c>
      <c r="EF304" s="9">
        <v>0.5</v>
      </c>
      <c r="EG304" s="43">
        <f t="shared" si="647"/>
        <v>8245.96757712</v>
      </c>
    </row>
    <row r="305" s="1" customFormat="1" customHeight="1" spans="6:137">
      <c r="F305" s="11">
        <v>2171</v>
      </c>
      <c r="G305" s="12">
        <v>1.728</v>
      </c>
      <c r="H305" s="11">
        <v>1</v>
      </c>
      <c r="I305" s="11">
        <v>0</v>
      </c>
      <c r="J305" s="13">
        <f t="shared" si="627"/>
        <v>3751.488</v>
      </c>
      <c r="K305" s="11">
        <v>1</v>
      </c>
      <c r="L305" s="11">
        <v>0.97</v>
      </c>
      <c r="M305" s="11">
        <v>2.11</v>
      </c>
      <c r="N305" s="42">
        <f t="shared" si="628"/>
        <v>3.0467</v>
      </c>
      <c r="O305" s="11">
        <v>1.15</v>
      </c>
      <c r="P305" s="9">
        <v>0.5</v>
      </c>
      <c r="Q305" s="43">
        <f t="shared" si="629"/>
        <v>6572.05363152</v>
      </c>
      <c r="Z305" s="11">
        <v>2171</v>
      </c>
      <c r="AA305" s="12">
        <v>1.728</v>
      </c>
      <c r="AB305" s="11">
        <v>1</v>
      </c>
      <c r="AC305" s="11">
        <v>0</v>
      </c>
      <c r="AD305" s="13">
        <f t="shared" si="630"/>
        <v>3751.488</v>
      </c>
      <c r="AE305" s="11">
        <v>1</v>
      </c>
      <c r="AF305" s="11">
        <v>0.97</v>
      </c>
      <c r="AG305" s="11">
        <v>2.11</v>
      </c>
      <c r="AH305" s="42">
        <f t="shared" si="631"/>
        <v>3.0467</v>
      </c>
      <c r="AI305" s="11">
        <v>1.15</v>
      </c>
      <c r="AJ305" s="9">
        <v>0.5</v>
      </c>
      <c r="AK305" s="43">
        <f t="shared" si="632"/>
        <v>6572.05363152</v>
      </c>
      <c r="AT305" s="11">
        <v>2171</v>
      </c>
      <c r="AU305" s="12">
        <v>1.728</v>
      </c>
      <c r="AV305" s="11">
        <v>1</v>
      </c>
      <c r="AW305" s="11">
        <v>0</v>
      </c>
      <c r="AX305" s="13">
        <f t="shared" si="633"/>
        <v>3751.488</v>
      </c>
      <c r="AY305" s="11">
        <v>1</v>
      </c>
      <c r="AZ305" s="11">
        <v>0.97</v>
      </c>
      <c r="BA305" s="11">
        <v>2.11</v>
      </c>
      <c r="BB305" s="42">
        <f t="shared" si="634"/>
        <v>3.0467</v>
      </c>
      <c r="BC305" s="11">
        <v>1.15</v>
      </c>
      <c r="BD305" s="9">
        <v>0.5</v>
      </c>
      <c r="BE305" s="43">
        <f t="shared" si="635"/>
        <v>6572.05363152</v>
      </c>
      <c r="BN305" s="11">
        <v>2171</v>
      </c>
      <c r="BO305" s="12">
        <v>1.728</v>
      </c>
      <c r="BP305" s="11">
        <v>1</v>
      </c>
      <c r="BQ305" s="11">
        <v>0</v>
      </c>
      <c r="BR305" s="13">
        <f t="shared" si="636"/>
        <v>3751.488</v>
      </c>
      <c r="BS305" s="11">
        <v>1</v>
      </c>
      <c r="BT305" s="11">
        <v>0.97</v>
      </c>
      <c r="BU305" s="11">
        <v>2.11</v>
      </c>
      <c r="BV305" s="42">
        <f t="shared" si="637"/>
        <v>3.0467</v>
      </c>
      <c r="BW305" s="11">
        <v>1.15</v>
      </c>
      <c r="BX305" s="9">
        <v>0.5</v>
      </c>
      <c r="BY305" s="43">
        <f t="shared" si="638"/>
        <v>6572.05363152</v>
      </c>
      <c r="CH305" s="11">
        <v>2171</v>
      </c>
      <c r="CI305" s="12">
        <v>1.728</v>
      </c>
      <c r="CJ305" s="11">
        <v>1</v>
      </c>
      <c r="CK305" s="11">
        <v>0</v>
      </c>
      <c r="CL305" s="13">
        <f t="shared" si="639"/>
        <v>3751.488</v>
      </c>
      <c r="CM305" s="11">
        <v>1</v>
      </c>
      <c r="CN305" s="11">
        <v>0.97</v>
      </c>
      <c r="CO305" s="11">
        <v>2.11</v>
      </c>
      <c r="CP305" s="42">
        <f t="shared" si="640"/>
        <v>3.0467</v>
      </c>
      <c r="CQ305" s="11">
        <v>1.15</v>
      </c>
      <c r="CR305" s="9">
        <v>0.5</v>
      </c>
      <c r="CS305" s="43">
        <f t="shared" si="641"/>
        <v>6572.05363152</v>
      </c>
      <c r="DB305" s="11">
        <v>2171</v>
      </c>
      <c r="DC305" s="12">
        <v>1.728</v>
      </c>
      <c r="DD305" s="11">
        <v>1</v>
      </c>
      <c r="DE305" s="11">
        <v>0</v>
      </c>
      <c r="DF305" s="13">
        <f t="shared" si="642"/>
        <v>3751.488</v>
      </c>
      <c r="DG305" s="11">
        <v>1</v>
      </c>
      <c r="DH305" s="11">
        <v>0.97</v>
      </c>
      <c r="DI305" s="11">
        <v>2.11</v>
      </c>
      <c r="DJ305" s="42">
        <f t="shared" si="643"/>
        <v>3.0467</v>
      </c>
      <c r="DK305" s="11">
        <v>1.15</v>
      </c>
      <c r="DL305" s="9">
        <v>0.5</v>
      </c>
      <c r="DM305" s="43">
        <f t="shared" si="644"/>
        <v>6572.05363152</v>
      </c>
      <c r="DV305" s="11">
        <v>2171</v>
      </c>
      <c r="DW305" s="12">
        <v>1.728</v>
      </c>
      <c r="DX305" s="11">
        <v>1</v>
      </c>
      <c r="DY305" s="11">
        <v>0</v>
      </c>
      <c r="DZ305" s="13">
        <f t="shared" si="645"/>
        <v>3751.488</v>
      </c>
      <c r="EA305" s="11">
        <v>1</v>
      </c>
      <c r="EB305" s="11">
        <v>0.97</v>
      </c>
      <c r="EC305" s="11">
        <v>2.91</v>
      </c>
      <c r="ED305" s="42">
        <f t="shared" si="646"/>
        <v>3.8227</v>
      </c>
      <c r="EE305" s="11">
        <v>1.15</v>
      </c>
      <c r="EF305" s="9">
        <v>0.5</v>
      </c>
      <c r="EG305" s="43">
        <f t="shared" si="647"/>
        <v>8245.96757712</v>
      </c>
    </row>
    <row r="306" s="1" customFormat="1" customHeight="1" spans="6:137">
      <c r="F306" s="11">
        <v>2171</v>
      </c>
      <c r="G306" s="12">
        <v>1.728</v>
      </c>
      <c r="H306" s="11">
        <v>1</v>
      </c>
      <c r="I306" s="11">
        <v>0</v>
      </c>
      <c r="J306" s="13">
        <f t="shared" si="627"/>
        <v>3751.488</v>
      </c>
      <c r="K306" s="11">
        <v>1</v>
      </c>
      <c r="L306" s="11">
        <v>0.97</v>
      </c>
      <c r="M306" s="11">
        <v>2.11</v>
      </c>
      <c r="N306" s="42">
        <f t="shared" si="628"/>
        <v>3.0467</v>
      </c>
      <c r="O306" s="11">
        <v>1.15</v>
      </c>
      <c r="P306" s="9">
        <v>0.5</v>
      </c>
      <c r="Q306" s="43">
        <f t="shared" si="629"/>
        <v>6572.05363152</v>
      </c>
      <c r="Z306" s="11">
        <v>2171</v>
      </c>
      <c r="AA306" s="12">
        <v>1.728</v>
      </c>
      <c r="AB306" s="11">
        <v>1</v>
      </c>
      <c r="AC306" s="11">
        <v>0</v>
      </c>
      <c r="AD306" s="13">
        <f t="shared" si="630"/>
        <v>3751.488</v>
      </c>
      <c r="AE306" s="11">
        <v>1</v>
      </c>
      <c r="AF306" s="11">
        <v>0.97</v>
      </c>
      <c r="AG306" s="11">
        <v>2.11</v>
      </c>
      <c r="AH306" s="42">
        <f t="shared" si="631"/>
        <v>3.0467</v>
      </c>
      <c r="AI306" s="11">
        <v>1.15</v>
      </c>
      <c r="AJ306" s="9">
        <v>0.5</v>
      </c>
      <c r="AK306" s="43">
        <f t="shared" si="632"/>
        <v>6572.05363152</v>
      </c>
      <c r="AT306" s="11">
        <v>2171</v>
      </c>
      <c r="AU306" s="12">
        <v>1.728</v>
      </c>
      <c r="AV306" s="11">
        <v>1</v>
      </c>
      <c r="AW306" s="11">
        <v>0</v>
      </c>
      <c r="AX306" s="13">
        <f t="shared" si="633"/>
        <v>3751.488</v>
      </c>
      <c r="AY306" s="11">
        <v>1</v>
      </c>
      <c r="AZ306" s="11">
        <v>0.97</v>
      </c>
      <c r="BA306" s="11">
        <v>2.11</v>
      </c>
      <c r="BB306" s="42">
        <f t="shared" si="634"/>
        <v>3.0467</v>
      </c>
      <c r="BC306" s="11">
        <v>1.15</v>
      </c>
      <c r="BD306" s="9">
        <v>0.5</v>
      </c>
      <c r="BE306" s="43">
        <f t="shared" si="635"/>
        <v>6572.05363152</v>
      </c>
      <c r="BN306" s="11">
        <v>2171</v>
      </c>
      <c r="BO306" s="12">
        <v>1.728</v>
      </c>
      <c r="BP306" s="11">
        <v>1</v>
      </c>
      <c r="BQ306" s="11">
        <v>0</v>
      </c>
      <c r="BR306" s="13">
        <f t="shared" si="636"/>
        <v>3751.488</v>
      </c>
      <c r="BS306" s="11">
        <v>1</v>
      </c>
      <c r="BT306" s="11">
        <v>0.97</v>
      </c>
      <c r="BU306" s="11">
        <v>2.11</v>
      </c>
      <c r="BV306" s="42">
        <f t="shared" si="637"/>
        <v>3.0467</v>
      </c>
      <c r="BW306" s="11">
        <v>1.15</v>
      </c>
      <c r="BX306" s="9">
        <v>0.5</v>
      </c>
      <c r="BY306" s="43">
        <f t="shared" si="638"/>
        <v>6572.05363152</v>
      </c>
      <c r="CH306" s="11">
        <v>2171</v>
      </c>
      <c r="CI306" s="12">
        <v>1.728</v>
      </c>
      <c r="CJ306" s="11">
        <v>1</v>
      </c>
      <c r="CK306" s="11">
        <v>0</v>
      </c>
      <c r="CL306" s="13">
        <f t="shared" si="639"/>
        <v>3751.488</v>
      </c>
      <c r="CM306" s="11">
        <v>1</v>
      </c>
      <c r="CN306" s="11">
        <v>0.97</v>
      </c>
      <c r="CO306" s="11">
        <v>2.11</v>
      </c>
      <c r="CP306" s="42">
        <f t="shared" si="640"/>
        <v>3.0467</v>
      </c>
      <c r="CQ306" s="11">
        <v>1.15</v>
      </c>
      <c r="CR306" s="9">
        <v>0.5</v>
      </c>
      <c r="CS306" s="43">
        <f t="shared" si="641"/>
        <v>6572.05363152</v>
      </c>
      <c r="DB306" s="11">
        <v>2171</v>
      </c>
      <c r="DC306" s="12">
        <v>1.728</v>
      </c>
      <c r="DD306" s="11">
        <v>1</v>
      </c>
      <c r="DE306" s="11">
        <v>0</v>
      </c>
      <c r="DF306" s="13">
        <f t="shared" si="642"/>
        <v>3751.488</v>
      </c>
      <c r="DG306" s="11">
        <v>1</v>
      </c>
      <c r="DH306" s="11">
        <v>0.97</v>
      </c>
      <c r="DI306" s="11">
        <v>2.11</v>
      </c>
      <c r="DJ306" s="42">
        <f t="shared" si="643"/>
        <v>3.0467</v>
      </c>
      <c r="DK306" s="11">
        <v>1.15</v>
      </c>
      <c r="DL306" s="9">
        <v>0.5</v>
      </c>
      <c r="DM306" s="43">
        <f t="shared" si="644"/>
        <v>6572.05363152</v>
      </c>
      <c r="DV306" s="11">
        <v>2171</v>
      </c>
      <c r="DW306" s="12">
        <v>1.728</v>
      </c>
      <c r="DX306" s="11">
        <v>1</v>
      </c>
      <c r="DY306" s="11">
        <v>0</v>
      </c>
      <c r="DZ306" s="13">
        <f t="shared" si="645"/>
        <v>3751.488</v>
      </c>
      <c r="EA306" s="11">
        <v>1</v>
      </c>
      <c r="EB306" s="11">
        <v>0.97</v>
      </c>
      <c r="EC306" s="11">
        <v>2.91</v>
      </c>
      <c r="ED306" s="42">
        <f t="shared" si="646"/>
        <v>3.8227</v>
      </c>
      <c r="EE306" s="11">
        <v>1.15</v>
      </c>
      <c r="EF306" s="9">
        <v>0.5</v>
      </c>
      <c r="EG306" s="43">
        <f t="shared" si="647"/>
        <v>8245.96757712</v>
      </c>
    </row>
    <row r="307" s="1" customFormat="1" customHeight="1" spans="6:137">
      <c r="F307" s="11">
        <v>2171</v>
      </c>
      <c r="G307" s="12">
        <v>1.728</v>
      </c>
      <c r="H307" s="11">
        <v>1</v>
      </c>
      <c r="I307" s="11">
        <v>0</v>
      </c>
      <c r="J307" s="13">
        <f t="shared" si="627"/>
        <v>3751.488</v>
      </c>
      <c r="K307" s="11">
        <v>1</v>
      </c>
      <c r="L307" s="11">
        <v>0.97</v>
      </c>
      <c r="M307" s="11">
        <v>2.11</v>
      </c>
      <c r="N307" s="42">
        <f t="shared" si="628"/>
        <v>3.0467</v>
      </c>
      <c r="O307" s="11">
        <v>1.15</v>
      </c>
      <c r="P307" s="9">
        <v>0.5</v>
      </c>
      <c r="Q307" s="43">
        <f t="shared" si="629"/>
        <v>6572.05363152</v>
      </c>
      <c r="Z307" s="11">
        <v>2171</v>
      </c>
      <c r="AA307" s="12">
        <v>1.728</v>
      </c>
      <c r="AB307" s="11">
        <v>1</v>
      </c>
      <c r="AC307" s="11">
        <v>0</v>
      </c>
      <c r="AD307" s="13">
        <f t="shared" si="630"/>
        <v>3751.488</v>
      </c>
      <c r="AE307" s="11">
        <v>1</v>
      </c>
      <c r="AF307" s="11">
        <v>0.97</v>
      </c>
      <c r="AG307" s="11">
        <v>2.11</v>
      </c>
      <c r="AH307" s="42">
        <f t="shared" si="631"/>
        <v>3.0467</v>
      </c>
      <c r="AI307" s="11">
        <v>1.15</v>
      </c>
      <c r="AJ307" s="9">
        <v>0.5</v>
      </c>
      <c r="AK307" s="43">
        <f t="shared" si="632"/>
        <v>6572.05363152</v>
      </c>
      <c r="AT307" s="11">
        <v>2171</v>
      </c>
      <c r="AU307" s="12">
        <v>1.728</v>
      </c>
      <c r="AV307" s="11">
        <v>1</v>
      </c>
      <c r="AW307" s="11">
        <v>0</v>
      </c>
      <c r="AX307" s="13">
        <f t="shared" si="633"/>
        <v>3751.488</v>
      </c>
      <c r="AY307" s="11">
        <v>1</v>
      </c>
      <c r="AZ307" s="11">
        <v>0.97</v>
      </c>
      <c r="BA307" s="11">
        <v>2.11</v>
      </c>
      <c r="BB307" s="42">
        <f t="shared" si="634"/>
        <v>3.0467</v>
      </c>
      <c r="BC307" s="11">
        <v>1.15</v>
      </c>
      <c r="BD307" s="9">
        <v>0.5</v>
      </c>
      <c r="BE307" s="43">
        <f t="shared" si="635"/>
        <v>6572.05363152</v>
      </c>
      <c r="BN307" s="11">
        <v>2171</v>
      </c>
      <c r="BO307" s="12">
        <v>1.728</v>
      </c>
      <c r="BP307" s="11">
        <v>1</v>
      </c>
      <c r="BQ307" s="11">
        <v>0</v>
      </c>
      <c r="BR307" s="13">
        <f t="shared" si="636"/>
        <v>3751.488</v>
      </c>
      <c r="BS307" s="11">
        <v>1</v>
      </c>
      <c r="BT307" s="11">
        <v>0.97</v>
      </c>
      <c r="BU307" s="11">
        <v>2.11</v>
      </c>
      <c r="BV307" s="42">
        <f t="shared" si="637"/>
        <v>3.0467</v>
      </c>
      <c r="BW307" s="11">
        <v>1.15</v>
      </c>
      <c r="BX307" s="9">
        <v>0.5</v>
      </c>
      <c r="BY307" s="43">
        <f t="shared" si="638"/>
        <v>6572.05363152</v>
      </c>
      <c r="CH307" s="11">
        <v>2171</v>
      </c>
      <c r="CI307" s="12">
        <v>1.728</v>
      </c>
      <c r="CJ307" s="11">
        <v>1</v>
      </c>
      <c r="CK307" s="11">
        <v>0</v>
      </c>
      <c r="CL307" s="13">
        <f t="shared" si="639"/>
        <v>3751.488</v>
      </c>
      <c r="CM307" s="11">
        <v>1</v>
      </c>
      <c r="CN307" s="11">
        <v>0.97</v>
      </c>
      <c r="CO307" s="11">
        <v>2.11</v>
      </c>
      <c r="CP307" s="42">
        <f t="shared" si="640"/>
        <v>3.0467</v>
      </c>
      <c r="CQ307" s="11">
        <v>1.15</v>
      </c>
      <c r="CR307" s="9">
        <v>0.5</v>
      </c>
      <c r="CS307" s="43">
        <f t="shared" si="641"/>
        <v>6572.05363152</v>
      </c>
      <c r="DB307" s="11">
        <v>2171</v>
      </c>
      <c r="DC307" s="12">
        <v>1.728</v>
      </c>
      <c r="DD307" s="11">
        <v>1</v>
      </c>
      <c r="DE307" s="11">
        <v>0</v>
      </c>
      <c r="DF307" s="13">
        <f t="shared" si="642"/>
        <v>3751.488</v>
      </c>
      <c r="DG307" s="11">
        <v>1</v>
      </c>
      <c r="DH307" s="11">
        <v>0.97</v>
      </c>
      <c r="DI307" s="11">
        <v>2.11</v>
      </c>
      <c r="DJ307" s="42">
        <f t="shared" si="643"/>
        <v>3.0467</v>
      </c>
      <c r="DK307" s="11">
        <v>1.15</v>
      </c>
      <c r="DL307" s="9">
        <v>0.5</v>
      </c>
      <c r="DM307" s="43">
        <f t="shared" si="644"/>
        <v>6572.05363152</v>
      </c>
      <c r="DV307" s="11">
        <v>2171</v>
      </c>
      <c r="DW307" s="12">
        <v>1.728</v>
      </c>
      <c r="DX307" s="11">
        <v>1</v>
      </c>
      <c r="DY307" s="11">
        <v>0</v>
      </c>
      <c r="DZ307" s="13">
        <f t="shared" si="645"/>
        <v>3751.488</v>
      </c>
      <c r="EA307" s="11">
        <v>1</v>
      </c>
      <c r="EB307" s="11">
        <v>0.97</v>
      </c>
      <c r="EC307" s="11">
        <v>2.91</v>
      </c>
      <c r="ED307" s="42">
        <f t="shared" si="646"/>
        <v>3.8227</v>
      </c>
      <c r="EE307" s="11">
        <v>1.15</v>
      </c>
      <c r="EF307" s="9">
        <v>0.5</v>
      </c>
      <c r="EG307" s="43">
        <f t="shared" si="647"/>
        <v>8245.96757712</v>
      </c>
    </row>
    <row r="308" s="1" customFormat="1" customHeight="1" spans="6:137">
      <c r="F308" s="11">
        <v>2171</v>
      </c>
      <c r="G308" s="12">
        <v>1.728</v>
      </c>
      <c r="H308" s="11">
        <v>1</v>
      </c>
      <c r="I308" s="11">
        <v>0</v>
      </c>
      <c r="J308" s="13">
        <f t="shared" si="627"/>
        <v>3751.488</v>
      </c>
      <c r="K308" s="11">
        <v>1</v>
      </c>
      <c r="L308" s="11">
        <v>0.97</v>
      </c>
      <c r="M308" s="11">
        <v>2.11</v>
      </c>
      <c r="N308" s="42">
        <f t="shared" si="628"/>
        <v>3.0467</v>
      </c>
      <c r="O308" s="11">
        <v>0.9</v>
      </c>
      <c r="P308" s="9">
        <v>0.5</v>
      </c>
      <c r="Q308" s="43">
        <f t="shared" si="629"/>
        <v>5143.34632032</v>
      </c>
      <c r="Z308" s="11">
        <v>2171</v>
      </c>
      <c r="AA308" s="12">
        <v>1.728</v>
      </c>
      <c r="AB308" s="11">
        <v>1</v>
      </c>
      <c r="AC308" s="11">
        <v>0</v>
      </c>
      <c r="AD308" s="13">
        <f t="shared" si="630"/>
        <v>3751.488</v>
      </c>
      <c r="AE308" s="11">
        <v>1</v>
      </c>
      <c r="AF308" s="11">
        <v>0.97</v>
      </c>
      <c r="AG308" s="11">
        <v>2.11</v>
      </c>
      <c r="AH308" s="42">
        <f t="shared" si="631"/>
        <v>3.0467</v>
      </c>
      <c r="AI308" s="11">
        <v>0.9</v>
      </c>
      <c r="AJ308" s="9">
        <v>0.5</v>
      </c>
      <c r="AK308" s="43">
        <f t="shared" si="632"/>
        <v>5143.34632032</v>
      </c>
      <c r="AT308" s="11">
        <v>2171</v>
      </c>
      <c r="AU308" s="12">
        <v>1.728</v>
      </c>
      <c r="AV308" s="11">
        <v>1</v>
      </c>
      <c r="AW308" s="11">
        <v>0</v>
      </c>
      <c r="AX308" s="13">
        <f t="shared" si="633"/>
        <v>3751.488</v>
      </c>
      <c r="AY308" s="11">
        <v>1</v>
      </c>
      <c r="AZ308" s="11">
        <v>0.97</v>
      </c>
      <c r="BA308" s="11">
        <v>2.11</v>
      </c>
      <c r="BB308" s="42">
        <f t="shared" si="634"/>
        <v>3.0467</v>
      </c>
      <c r="BC308" s="11">
        <v>0.9</v>
      </c>
      <c r="BD308" s="9">
        <v>0.5</v>
      </c>
      <c r="BE308" s="43">
        <f t="shared" si="635"/>
        <v>5143.34632032</v>
      </c>
      <c r="BN308" s="11">
        <v>2171</v>
      </c>
      <c r="BO308" s="12">
        <v>1.728</v>
      </c>
      <c r="BP308" s="11">
        <v>1</v>
      </c>
      <c r="BQ308" s="11">
        <v>0</v>
      </c>
      <c r="BR308" s="13">
        <f t="shared" si="636"/>
        <v>3751.488</v>
      </c>
      <c r="BS308" s="11">
        <v>1</v>
      </c>
      <c r="BT308" s="11">
        <v>0.97</v>
      </c>
      <c r="BU308" s="11">
        <v>2.11</v>
      </c>
      <c r="BV308" s="42">
        <f t="shared" si="637"/>
        <v>3.0467</v>
      </c>
      <c r="BW308" s="11">
        <v>0.9</v>
      </c>
      <c r="BX308" s="9">
        <v>0.5</v>
      </c>
      <c r="BY308" s="43">
        <f t="shared" si="638"/>
        <v>5143.34632032</v>
      </c>
      <c r="CH308" s="11">
        <v>2171</v>
      </c>
      <c r="CI308" s="12">
        <v>1.728</v>
      </c>
      <c r="CJ308" s="11">
        <v>1</v>
      </c>
      <c r="CK308" s="11">
        <v>0</v>
      </c>
      <c r="CL308" s="13">
        <f t="shared" si="639"/>
        <v>3751.488</v>
      </c>
      <c r="CM308" s="11">
        <v>1</v>
      </c>
      <c r="CN308" s="11">
        <v>0.97</v>
      </c>
      <c r="CO308" s="11">
        <v>2.11</v>
      </c>
      <c r="CP308" s="42">
        <f t="shared" si="640"/>
        <v>3.0467</v>
      </c>
      <c r="CQ308" s="11">
        <v>0.9</v>
      </c>
      <c r="CR308" s="9">
        <v>0.5</v>
      </c>
      <c r="CS308" s="43">
        <f t="shared" si="641"/>
        <v>5143.34632032</v>
      </c>
      <c r="DB308" s="11">
        <v>2171</v>
      </c>
      <c r="DC308" s="12">
        <v>1.728</v>
      </c>
      <c r="DD308" s="11">
        <v>1</v>
      </c>
      <c r="DE308" s="11">
        <v>0</v>
      </c>
      <c r="DF308" s="13">
        <f t="shared" si="642"/>
        <v>3751.488</v>
      </c>
      <c r="DG308" s="11">
        <v>1</v>
      </c>
      <c r="DH308" s="11">
        <v>0.97</v>
      </c>
      <c r="DI308" s="11">
        <v>2.11</v>
      </c>
      <c r="DJ308" s="42">
        <f t="shared" si="643"/>
        <v>3.0467</v>
      </c>
      <c r="DK308" s="11">
        <v>0.9</v>
      </c>
      <c r="DL308" s="9">
        <v>0.5</v>
      </c>
      <c r="DM308" s="43">
        <f t="shared" si="644"/>
        <v>5143.34632032</v>
      </c>
      <c r="DV308" s="11">
        <v>2171</v>
      </c>
      <c r="DW308" s="12">
        <v>1.728</v>
      </c>
      <c r="DX308" s="11">
        <v>1</v>
      </c>
      <c r="DY308" s="11">
        <v>0</v>
      </c>
      <c r="DZ308" s="13">
        <f t="shared" si="645"/>
        <v>3751.488</v>
      </c>
      <c r="EA308" s="11">
        <v>1</v>
      </c>
      <c r="EB308" s="11">
        <v>0.97</v>
      </c>
      <c r="EC308" s="11">
        <v>2.91</v>
      </c>
      <c r="ED308" s="42">
        <f t="shared" si="646"/>
        <v>3.8227</v>
      </c>
      <c r="EE308" s="11">
        <v>0.9</v>
      </c>
      <c r="EF308" s="9">
        <v>0.5</v>
      </c>
      <c r="EG308" s="43">
        <f t="shared" si="647"/>
        <v>6453.36592992</v>
      </c>
    </row>
    <row r="309" s="1" customFormat="1" customHeight="1" spans="6:137">
      <c r="F309" s="11">
        <v>2171</v>
      </c>
      <c r="G309" s="12">
        <v>1.728</v>
      </c>
      <c r="H309" s="11">
        <v>1</v>
      </c>
      <c r="I309" s="11">
        <v>0</v>
      </c>
      <c r="J309" s="13">
        <f t="shared" si="627"/>
        <v>3751.488</v>
      </c>
      <c r="K309" s="11">
        <v>1</v>
      </c>
      <c r="L309" s="11">
        <v>0.97</v>
      </c>
      <c r="M309" s="11">
        <v>2.11</v>
      </c>
      <c r="N309" s="42">
        <f t="shared" si="628"/>
        <v>3.0467</v>
      </c>
      <c r="O309" s="11">
        <v>0.9</v>
      </c>
      <c r="P309" s="9">
        <v>0.5</v>
      </c>
      <c r="Q309" s="43">
        <f t="shared" si="629"/>
        <v>5143.34632032</v>
      </c>
      <c r="Z309" s="11">
        <v>2171</v>
      </c>
      <c r="AA309" s="12">
        <v>1.728</v>
      </c>
      <c r="AB309" s="11">
        <v>1</v>
      </c>
      <c r="AC309" s="11">
        <v>0</v>
      </c>
      <c r="AD309" s="13">
        <f t="shared" si="630"/>
        <v>3751.488</v>
      </c>
      <c r="AE309" s="11">
        <v>1</v>
      </c>
      <c r="AF309" s="11">
        <v>0.97</v>
      </c>
      <c r="AG309" s="11">
        <v>2.11</v>
      </c>
      <c r="AH309" s="42">
        <f t="shared" si="631"/>
        <v>3.0467</v>
      </c>
      <c r="AI309" s="11">
        <v>0.9</v>
      </c>
      <c r="AJ309" s="9">
        <v>0.5</v>
      </c>
      <c r="AK309" s="43">
        <f t="shared" si="632"/>
        <v>5143.34632032</v>
      </c>
      <c r="AT309" s="11">
        <v>2171</v>
      </c>
      <c r="AU309" s="12">
        <v>1.728</v>
      </c>
      <c r="AV309" s="11">
        <v>1</v>
      </c>
      <c r="AW309" s="11">
        <v>0</v>
      </c>
      <c r="AX309" s="13">
        <f t="shared" si="633"/>
        <v>3751.488</v>
      </c>
      <c r="AY309" s="11">
        <v>1</v>
      </c>
      <c r="AZ309" s="11">
        <v>0.97</v>
      </c>
      <c r="BA309" s="11">
        <v>2.11</v>
      </c>
      <c r="BB309" s="42">
        <f t="shared" si="634"/>
        <v>3.0467</v>
      </c>
      <c r="BC309" s="11">
        <v>0.9</v>
      </c>
      <c r="BD309" s="9">
        <v>0.5</v>
      </c>
      <c r="BE309" s="43">
        <f t="shared" si="635"/>
        <v>5143.34632032</v>
      </c>
      <c r="BN309" s="11">
        <v>2171</v>
      </c>
      <c r="BO309" s="12">
        <v>1.728</v>
      </c>
      <c r="BP309" s="11">
        <v>1</v>
      </c>
      <c r="BQ309" s="11">
        <v>0</v>
      </c>
      <c r="BR309" s="13">
        <f t="shared" si="636"/>
        <v>3751.488</v>
      </c>
      <c r="BS309" s="11">
        <v>1</v>
      </c>
      <c r="BT309" s="11">
        <v>0.97</v>
      </c>
      <c r="BU309" s="11">
        <v>2.11</v>
      </c>
      <c r="BV309" s="42">
        <f t="shared" si="637"/>
        <v>3.0467</v>
      </c>
      <c r="BW309" s="11">
        <v>0.9</v>
      </c>
      <c r="BX309" s="9">
        <v>0.5</v>
      </c>
      <c r="BY309" s="43">
        <f t="shared" si="638"/>
        <v>5143.34632032</v>
      </c>
      <c r="CH309" s="11">
        <v>2171</v>
      </c>
      <c r="CI309" s="12">
        <v>1.728</v>
      </c>
      <c r="CJ309" s="11">
        <v>1</v>
      </c>
      <c r="CK309" s="11">
        <v>0</v>
      </c>
      <c r="CL309" s="13">
        <f t="shared" si="639"/>
        <v>3751.488</v>
      </c>
      <c r="CM309" s="11">
        <v>1</v>
      </c>
      <c r="CN309" s="11">
        <v>0.97</v>
      </c>
      <c r="CO309" s="11">
        <v>2.11</v>
      </c>
      <c r="CP309" s="42">
        <f t="shared" si="640"/>
        <v>3.0467</v>
      </c>
      <c r="CQ309" s="11">
        <v>0.9</v>
      </c>
      <c r="CR309" s="9">
        <v>0.5</v>
      </c>
      <c r="CS309" s="43">
        <f t="shared" si="641"/>
        <v>5143.34632032</v>
      </c>
      <c r="DB309" s="11">
        <v>2171</v>
      </c>
      <c r="DC309" s="12">
        <v>1.728</v>
      </c>
      <c r="DD309" s="11">
        <v>1</v>
      </c>
      <c r="DE309" s="11">
        <v>0</v>
      </c>
      <c r="DF309" s="13">
        <f t="shared" si="642"/>
        <v>3751.488</v>
      </c>
      <c r="DG309" s="11">
        <v>1</v>
      </c>
      <c r="DH309" s="11">
        <v>0.97</v>
      </c>
      <c r="DI309" s="11">
        <v>2.11</v>
      </c>
      <c r="DJ309" s="42">
        <f t="shared" si="643"/>
        <v>3.0467</v>
      </c>
      <c r="DK309" s="11">
        <v>0.9</v>
      </c>
      <c r="DL309" s="9">
        <v>0.5</v>
      </c>
      <c r="DM309" s="43">
        <f t="shared" si="644"/>
        <v>5143.34632032</v>
      </c>
      <c r="DV309" s="11">
        <v>2171</v>
      </c>
      <c r="DW309" s="12">
        <v>1.728</v>
      </c>
      <c r="DX309" s="11">
        <v>1</v>
      </c>
      <c r="DY309" s="11">
        <v>0</v>
      </c>
      <c r="DZ309" s="13">
        <f t="shared" si="645"/>
        <v>3751.488</v>
      </c>
      <c r="EA309" s="11">
        <v>1</v>
      </c>
      <c r="EB309" s="11">
        <v>0.97</v>
      </c>
      <c r="EC309" s="11">
        <v>2.91</v>
      </c>
      <c r="ED309" s="42">
        <f t="shared" si="646"/>
        <v>3.8227</v>
      </c>
      <c r="EE309" s="11">
        <v>0.9</v>
      </c>
      <c r="EF309" s="9">
        <v>0.5</v>
      </c>
      <c r="EG309" s="43">
        <f t="shared" si="647"/>
        <v>6453.36592992</v>
      </c>
    </row>
    <row r="310" s="1" customFormat="1" customHeight="1" spans="6:137">
      <c r="F310" s="11">
        <v>2171</v>
      </c>
      <c r="G310" s="12">
        <v>1.728</v>
      </c>
      <c r="H310" s="11">
        <v>1</v>
      </c>
      <c r="I310" s="11">
        <v>0</v>
      </c>
      <c r="J310" s="13">
        <f t="shared" si="627"/>
        <v>3751.488</v>
      </c>
      <c r="K310" s="11">
        <v>1</v>
      </c>
      <c r="L310" s="11">
        <v>0.97</v>
      </c>
      <c r="M310" s="11">
        <v>2.11</v>
      </c>
      <c r="N310" s="42">
        <f t="shared" si="628"/>
        <v>3.0467</v>
      </c>
      <c r="O310" s="11">
        <v>0.9</v>
      </c>
      <c r="P310" s="9">
        <v>0.5</v>
      </c>
      <c r="Q310" s="43">
        <f t="shared" si="629"/>
        <v>5143.34632032</v>
      </c>
      <c r="Z310" s="11">
        <v>2171</v>
      </c>
      <c r="AA310" s="12">
        <v>1.728</v>
      </c>
      <c r="AB310" s="11">
        <v>1</v>
      </c>
      <c r="AC310" s="11">
        <v>0</v>
      </c>
      <c r="AD310" s="13">
        <f t="shared" si="630"/>
        <v>3751.488</v>
      </c>
      <c r="AE310" s="11">
        <v>1</v>
      </c>
      <c r="AF310" s="11">
        <v>0.97</v>
      </c>
      <c r="AG310" s="11">
        <v>2.11</v>
      </c>
      <c r="AH310" s="42">
        <f t="shared" si="631"/>
        <v>3.0467</v>
      </c>
      <c r="AI310" s="11">
        <v>0.9</v>
      </c>
      <c r="AJ310" s="9">
        <v>0.5</v>
      </c>
      <c r="AK310" s="43">
        <f t="shared" si="632"/>
        <v>5143.34632032</v>
      </c>
      <c r="AT310" s="11">
        <v>2171</v>
      </c>
      <c r="AU310" s="12">
        <v>1.728</v>
      </c>
      <c r="AV310" s="11">
        <v>1</v>
      </c>
      <c r="AW310" s="11">
        <v>0</v>
      </c>
      <c r="AX310" s="13">
        <f t="shared" si="633"/>
        <v>3751.488</v>
      </c>
      <c r="AY310" s="11">
        <v>1</v>
      </c>
      <c r="AZ310" s="11">
        <v>0.97</v>
      </c>
      <c r="BA310" s="11">
        <v>2.11</v>
      </c>
      <c r="BB310" s="42">
        <f t="shared" si="634"/>
        <v>3.0467</v>
      </c>
      <c r="BC310" s="11">
        <v>0.9</v>
      </c>
      <c r="BD310" s="9">
        <v>0.5</v>
      </c>
      <c r="BE310" s="43">
        <f t="shared" si="635"/>
        <v>5143.34632032</v>
      </c>
      <c r="BN310" s="11">
        <v>2171</v>
      </c>
      <c r="BO310" s="12">
        <v>1.728</v>
      </c>
      <c r="BP310" s="11">
        <v>1</v>
      </c>
      <c r="BQ310" s="11">
        <v>0</v>
      </c>
      <c r="BR310" s="13">
        <f t="shared" si="636"/>
        <v>3751.488</v>
      </c>
      <c r="BS310" s="11">
        <v>1</v>
      </c>
      <c r="BT310" s="11">
        <v>0.97</v>
      </c>
      <c r="BU310" s="11">
        <v>2.11</v>
      </c>
      <c r="BV310" s="42">
        <f t="shared" si="637"/>
        <v>3.0467</v>
      </c>
      <c r="BW310" s="11">
        <v>0.9</v>
      </c>
      <c r="BX310" s="9">
        <v>0.5</v>
      </c>
      <c r="BY310" s="43">
        <f t="shared" si="638"/>
        <v>5143.34632032</v>
      </c>
      <c r="CH310" s="11">
        <v>2171</v>
      </c>
      <c r="CI310" s="12">
        <v>1.728</v>
      </c>
      <c r="CJ310" s="11">
        <v>1</v>
      </c>
      <c r="CK310" s="11">
        <v>0</v>
      </c>
      <c r="CL310" s="13">
        <f t="shared" si="639"/>
        <v>3751.488</v>
      </c>
      <c r="CM310" s="11">
        <v>1</v>
      </c>
      <c r="CN310" s="11">
        <v>0.97</v>
      </c>
      <c r="CO310" s="11">
        <v>2.11</v>
      </c>
      <c r="CP310" s="42">
        <f t="shared" si="640"/>
        <v>3.0467</v>
      </c>
      <c r="CQ310" s="11">
        <v>0.9</v>
      </c>
      <c r="CR310" s="9">
        <v>0.5</v>
      </c>
      <c r="CS310" s="43">
        <f t="shared" si="641"/>
        <v>5143.34632032</v>
      </c>
      <c r="DB310" s="11">
        <v>2171</v>
      </c>
      <c r="DC310" s="12">
        <v>1.728</v>
      </c>
      <c r="DD310" s="11">
        <v>1</v>
      </c>
      <c r="DE310" s="11">
        <v>0</v>
      </c>
      <c r="DF310" s="13">
        <f t="shared" si="642"/>
        <v>3751.488</v>
      </c>
      <c r="DG310" s="11">
        <v>1</v>
      </c>
      <c r="DH310" s="11">
        <v>0.97</v>
      </c>
      <c r="DI310" s="11">
        <v>2.11</v>
      </c>
      <c r="DJ310" s="42">
        <f t="shared" si="643"/>
        <v>3.0467</v>
      </c>
      <c r="DK310" s="11">
        <v>0.9</v>
      </c>
      <c r="DL310" s="9">
        <v>0.5</v>
      </c>
      <c r="DM310" s="43">
        <f t="shared" si="644"/>
        <v>5143.34632032</v>
      </c>
      <c r="DV310" s="11">
        <v>2171</v>
      </c>
      <c r="DW310" s="12">
        <v>1.728</v>
      </c>
      <c r="DX310" s="11">
        <v>1</v>
      </c>
      <c r="DY310" s="11">
        <v>0</v>
      </c>
      <c r="DZ310" s="13">
        <f t="shared" si="645"/>
        <v>3751.488</v>
      </c>
      <c r="EA310" s="11">
        <v>1</v>
      </c>
      <c r="EB310" s="11">
        <v>0.97</v>
      </c>
      <c r="EC310" s="11">
        <v>2.91</v>
      </c>
      <c r="ED310" s="42">
        <f t="shared" si="646"/>
        <v>3.8227</v>
      </c>
      <c r="EE310" s="11">
        <v>0.9</v>
      </c>
      <c r="EF310" s="9">
        <v>0.5</v>
      </c>
      <c r="EG310" s="43">
        <f t="shared" si="647"/>
        <v>6453.36592992</v>
      </c>
    </row>
    <row r="311" s="1" customFormat="1" customHeight="1" spans="6:137">
      <c r="F311" s="11">
        <v>2171</v>
      </c>
      <c r="G311" s="12">
        <v>1.728</v>
      </c>
      <c r="H311" s="11">
        <v>1</v>
      </c>
      <c r="I311" s="11">
        <v>0</v>
      </c>
      <c r="J311" s="13">
        <f t="shared" si="627"/>
        <v>3751.488</v>
      </c>
      <c r="K311" s="11">
        <v>1</v>
      </c>
      <c r="L311" s="11">
        <v>0.97</v>
      </c>
      <c r="M311" s="11">
        <v>2.11</v>
      </c>
      <c r="N311" s="42">
        <f t="shared" si="628"/>
        <v>3.0467</v>
      </c>
      <c r="O311" s="11">
        <v>0.9</v>
      </c>
      <c r="P311" s="9">
        <v>0.5</v>
      </c>
      <c r="Q311" s="43">
        <f t="shared" si="629"/>
        <v>5143.34632032</v>
      </c>
      <c r="Z311" s="11">
        <v>2171</v>
      </c>
      <c r="AA311" s="12">
        <v>1.728</v>
      </c>
      <c r="AB311" s="11">
        <v>1</v>
      </c>
      <c r="AC311" s="11">
        <v>0</v>
      </c>
      <c r="AD311" s="13">
        <f t="shared" si="630"/>
        <v>3751.488</v>
      </c>
      <c r="AE311" s="11">
        <v>1</v>
      </c>
      <c r="AF311" s="11">
        <v>0.97</v>
      </c>
      <c r="AG311" s="11">
        <v>2.11</v>
      </c>
      <c r="AH311" s="42">
        <f t="shared" si="631"/>
        <v>3.0467</v>
      </c>
      <c r="AI311" s="11">
        <v>0.9</v>
      </c>
      <c r="AJ311" s="9">
        <v>0.5</v>
      </c>
      <c r="AK311" s="43">
        <f t="shared" si="632"/>
        <v>5143.34632032</v>
      </c>
      <c r="AT311" s="11">
        <v>2171</v>
      </c>
      <c r="AU311" s="12">
        <v>1.728</v>
      </c>
      <c r="AV311" s="11">
        <v>1</v>
      </c>
      <c r="AW311" s="11">
        <v>0</v>
      </c>
      <c r="AX311" s="13">
        <f t="shared" si="633"/>
        <v>3751.488</v>
      </c>
      <c r="AY311" s="11">
        <v>1</v>
      </c>
      <c r="AZ311" s="11">
        <v>0.97</v>
      </c>
      <c r="BA311" s="11">
        <v>2.11</v>
      </c>
      <c r="BB311" s="42">
        <f t="shared" si="634"/>
        <v>3.0467</v>
      </c>
      <c r="BC311" s="11">
        <v>0.9</v>
      </c>
      <c r="BD311" s="9">
        <v>0.5</v>
      </c>
      <c r="BE311" s="43">
        <f t="shared" si="635"/>
        <v>5143.34632032</v>
      </c>
      <c r="BN311" s="11">
        <v>2171</v>
      </c>
      <c r="BO311" s="12">
        <v>1.728</v>
      </c>
      <c r="BP311" s="11">
        <v>1</v>
      </c>
      <c r="BQ311" s="11">
        <v>0</v>
      </c>
      <c r="BR311" s="13">
        <f t="shared" si="636"/>
        <v>3751.488</v>
      </c>
      <c r="BS311" s="11">
        <v>1</v>
      </c>
      <c r="BT311" s="11">
        <v>0.97</v>
      </c>
      <c r="BU311" s="11">
        <v>2.11</v>
      </c>
      <c r="BV311" s="42">
        <f t="shared" si="637"/>
        <v>3.0467</v>
      </c>
      <c r="BW311" s="11">
        <v>0.9</v>
      </c>
      <c r="BX311" s="9">
        <v>0.5</v>
      </c>
      <c r="BY311" s="43">
        <f t="shared" si="638"/>
        <v>5143.34632032</v>
      </c>
      <c r="CH311" s="11">
        <v>2171</v>
      </c>
      <c r="CI311" s="12">
        <v>1.728</v>
      </c>
      <c r="CJ311" s="11">
        <v>1</v>
      </c>
      <c r="CK311" s="11">
        <v>0</v>
      </c>
      <c r="CL311" s="13">
        <f t="shared" si="639"/>
        <v>3751.488</v>
      </c>
      <c r="CM311" s="11">
        <v>1</v>
      </c>
      <c r="CN311" s="11">
        <v>0.97</v>
      </c>
      <c r="CO311" s="11">
        <v>2.11</v>
      </c>
      <c r="CP311" s="42">
        <f t="shared" si="640"/>
        <v>3.0467</v>
      </c>
      <c r="CQ311" s="11">
        <v>0.9</v>
      </c>
      <c r="CR311" s="9">
        <v>0.5</v>
      </c>
      <c r="CS311" s="43">
        <f t="shared" si="641"/>
        <v>5143.34632032</v>
      </c>
      <c r="DB311" s="11">
        <v>2171</v>
      </c>
      <c r="DC311" s="12">
        <v>1.728</v>
      </c>
      <c r="DD311" s="11">
        <v>1</v>
      </c>
      <c r="DE311" s="11">
        <v>0</v>
      </c>
      <c r="DF311" s="13">
        <f t="shared" si="642"/>
        <v>3751.488</v>
      </c>
      <c r="DG311" s="11">
        <v>1</v>
      </c>
      <c r="DH311" s="11">
        <v>0.97</v>
      </c>
      <c r="DI311" s="11">
        <v>2.11</v>
      </c>
      <c r="DJ311" s="42">
        <f t="shared" si="643"/>
        <v>3.0467</v>
      </c>
      <c r="DK311" s="11">
        <v>0.9</v>
      </c>
      <c r="DL311" s="9">
        <v>0.5</v>
      </c>
      <c r="DM311" s="43">
        <f t="shared" si="644"/>
        <v>5143.34632032</v>
      </c>
      <c r="DV311" s="11">
        <v>2171</v>
      </c>
      <c r="DW311" s="12">
        <v>1.728</v>
      </c>
      <c r="DX311" s="11">
        <v>1</v>
      </c>
      <c r="DY311" s="11">
        <v>0</v>
      </c>
      <c r="DZ311" s="13">
        <f t="shared" si="645"/>
        <v>3751.488</v>
      </c>
      <c r="EA311" s="11">
        <v>1</v>
      </c>
      <c r="EB311" s="11">
        <v>0.97</v>
      </c>
      <c r="EC311" s="11">
        <v>2.91</v>
      </c>
      <c r="ED311" s="42">
        <f t="shared" si="646"/>
        <v>3.8227</v>
      </c>
      <c r="EE311" s="11">
        <v>0.9</v>
      </c>
      <c r="EF311" s="9">
        <v>0.5</v>
      </c>
      <c r="EG311" s="43">
        <f t="shared" si="647"/>
        <v>6453.36592992</v>
      </c>
    </row>
    <row r="312" s="1" customFormat="1" customHeight="1" spans="6:137">
      <c r="F312" s="11">
        <v>2171</v>
      </c>
      <c r="G312" s="12">
        <v>1.55</v>
      </c>
      <c r="H312" s="11">
        <v>1</v>
      </c>
      <c r="I312" s="11">
        <v>0</v>
      </c>
      <c r="J312" s="13">
        <f t="shared" si="627"/>
        <v>3365.05</v>
      </c>
      <c r="K312" s="11">
        <v>1</v>
      </c>
      <c r="L312" s="11">
        <v>0.97</v>
      </c>
      <c r="M312" s="11">
        <v>2.11</v>
      </c>
      <c r="N312" s="42">
        <f t="shared" si="628"/>
        <v>3.0467</v>
      </c>
      <c r="O312" s="11">
        <v>0.9</v>
      </c>
      <c r="P312" s="9">
        <v>0.5</v>
      </c>
      <c r="Q312" s="43">
        <f t="shared" si="629"/>
        <v>4613.53402575</v>
      </c>
      <c r="Z312" s="11">
        <v>2171</v>
      </c>
      <c r="AA312" s="12">
        <v>1.55</v>
      </c>
      <c r="AB312" s="11">
        <v>1</v>
      </c>
      <c r="AC312" s="11">
        <v>0</v>
      </c>
      <c r="AD312" s="13">
        <f t="shared" si="630"/>
        <v>3365.05</v>
      </c>
      <c r="AE312" s="11">
        <v>1</v>
      </c>
      <c r="AF312" s="11">
        <v>0.97</v>
      </c>
      <c r="AG312" s="11">
        <v>2.11</v>
      </c>
      <c r="AH312" s="42">
        <f t="shared" si="631"/>
        <v>3.0467</v>
      </c>
      <c r="AI312" s="11">
        <v>0.9</v>
      </c>
      <c r="AJ312" s="9">
        <v>0.5</v>
      </c>
      <c r="AK312" s="43">
        <f t="shared" si="632"/>
        <v>4613.53402575</v>
      </c>
      <c r="AT312" s="11">
        <v>2171</v>
      </c>
      <c r="AU312" s="12">
        <v>1.55</v>
      </c>
      <c r="AV312" s="11">
        <v>1</v>
      </c>
      <c r="AW312" s="11">
        <v>0</v>
      </c>
      <c r="AX312" s="13">
        <f t="shared" si="633"/>
        <v>3365.05</v>
      </c>
      <c r="AY312" s="11">
        <v>1</v>
      </c>
      <c r="AZ312" s="11">
        <v>0.97</v>
      </c>
      <c r="BA312" s="11">
        <v>2.11</v>
      </c>
      <c r="BB312" s="42">
        <f t="shared" si="634"/>
        <v>3.0467</v>
      </c>
      <c r="BC312" s="11">
        <v>0.9</v>
      </c>
      <c r="BD312" s="9">
        <v>0.5</v>
      </c>
      <c r="BE312" s="43">
        <f t="shared" si="635"/>
        <v>4613.53402575</v>
      </c>
      <c r="BN312" s="11">
        <v>2171</v>
      </c>
      <c r="BO312" s="12">
        <v>1.55</v>
      </c>
      <c r="BP312" s="11">
        <v>1</v>
      </c>
      <c r="BQ312" s="11">
        <v>0</v>
      </c>
      <c r="BR312" s="13">
        <f t="shared" si="636"/>
        <v>3365.05</v>
      </c>
      <c r="BS312" s="11">
        <v>1</v>
      </c>
      <c r="BT312" s="11">
        <v>0.97</v>
      </c>
      <c r="BU312" s="11">
        <v>2.11</v>
      </c>
      <c r="BV312" s="42">
        <f t="shared" si="637"/>
        <v>3.0467</v>
      </c>
      <c r="BW312" s="11">
        <v>0.9</v>
      </c>
      <c r="BX312" s="9">
        <v>0.5</v>
      </c>
      <c r="BY312" s="43">
        <f t="shared" si="638"/>
        <v>4613.53402575</v>
      </c>
      <c r="CH312" s="11">
        <v>2171</v>
      </c>
      <c r="CI312" s="12">
        <v>1.55</v>
      </c>
      <c r="CJ312" s="11">
        <v>1</v>
      </c>
      <c r="CK312" s="11">
        <v>0</v>
      </c>
      <c r="CL312" s="13">
        <f t="shared" si="639"/>
        <v>3365.05</v>
      </c>
      <c r="CM312" s="11">
        <v>1</v>
      </c>
      <c r="CN312" s="11">
        <v>0.97</v>
      </c>
      <c r="CO312" s="11">
        <v>2.11</v>
      </c>
      <c r="CP312" s="42">
        <f t="shared" si="640"/>
        <v>3.0467</v>
      </c>
      <c r="CQ312" s="11">
        <v>0.9</v>
      </c>
      <c r="CR312" s="9">
        <v>0.5</v>
      </c>
      <c r="CS312" s="43">
        <f t="shared" si="641"/>
        <v>4613.53402575</v>
      </c>
      <c r="DB312" s="11">
        <v>2171</v>
      </c>
      <c r="DC312" s="12">
        <v>1.55</v>
      </c>
      <c r="DD312" s="11">
        <v>1</v>
      </c>
      <c r="DE312" s="11">
        <v>0</v>
      </c>
      <c r="DF312" s="13">
        <f t="shared" si="642"/>
        <v>3365.05</v>
      </c>
      <c r="DG312" s="11">
        <v>1</v>
      </c>
      <c r="DH312" s="11">
        <v>0.97</v>
      </c>
      <c r="DI312" s="11">
        <v>2.11</v>
      </c>
      <c r="DJ312" s="42">
        <f t="shared" si="643"/>
        <v>3.0467</v>
      </c>
      <c r="DK312" s="11">
        <v>0.9</v>
      </c>
      <c r="DL312" s="9">
        <v>0.5</v>
      </c>
      <c r="DM312" s="43">
        <f t="shared" si="644"/>
        <v>4613.53402575</v>
      </c>
      <c r="DV312" s="11">
        <v>2171</v>
      </c>
      <c r="DW312" s="12">
        <v>1.55</v>
      </c>
      <c r="DX312" s="11">
        <v>1</v>
      </c>
      <c r="DY312" s="11">
        <v>0</v>
      </c>
      <c r="DZ312" s="13">
        <f t="shared" si="645"/>
        <v>3365.05</v>
      </c>
      <c r="EA312" s="11">
        <v>1</v>
      </c>
      <c r="EB312" s="11">
        <v>0.97</v>
      </c>
      <c r="EC312" s="11">
        <v>2.91</v>
      </c>
      <c r="ED312" s="42">
        <f t="shared" si="646"/>
        <v>3.8227</v>
      </c>
      <c r="EE312" s="11">
        <v>0.9</v>
      </c>
      <c r="EF312" s="9">
        <v>0.5</v>
      </c>
      <c r="EG312" s="43">
        <f t="shared" si="647"/>
        <v>5788.60948575</v>
      </c>
    </row>
    <row r="313" s="1" customFormat="1" customHeight="1" spans="6:137">
      <c r="F313" s="11">
        <v>2171</v>
      </c>
      <c r="G313" s="12">
        <v>12.18</v>
      </c>
      <c r="H313" s="11">
        <v>1</v>
      </c>
      <c r="I313" s="11">
        <v>0</v>
      </c>
      <c r="J313" s="13">
        <f t="shared" si="627"/>
        <v>26442.78</v>
      </c>
      <c r="K313" s="11">
        <v>1</v>
      </c>
      <c r="L313" s="11">
        <v>0.97</v>
      </c>
      <c r="M313" s="11">
        <v>2.11</v>
      </c>
      <c r="N313" s="42">
        <f t="shared" si="628"/>
        <v>3.0467</v>
      </c>
      <c r="O313" s="11">
        <v>0.9</v>
      </c>
      <c r="P313" s="9">
        <v>0.5</v>
      </c>
      <c r="Q313" s="43">
        <f t="shared" si="629"/>
        <v>36253.4480217</v>
      </c>
      <c r="Z313" s="11">
        <v>2171</v>
      </c>
      <c r="AA313" s="12">
        <v>12.18</v>
      </c>
      <c r="AB313" s="11">
        <v>1</v>
      </c>
      <c r="AC313" s="11">
        <v>0</v>
      </c>
      <c r="AD313" s="13">
        <f t="shared" si="630"/>
        <v>26442.78</v>
      </c>
      <c r="AE313" s="11">
        <v>1</v>
      </c>
      <c r="AF313" s="11">
        <v>0.97</v>
      </c>
      <c r="AG313" s="11">
        <v>2.11</v>
      </c>
      <c r="AH313" s="42">
        <f t="shared" si="631"/>
        <v>3.0467</v>
      </c>
      <c r="AI313" s="11">
        <v>0.9</v>
      </c>
      <c r="AJ313" s="9">
        <v>0.5</v>
      </c>
      <c r="AK313" s="43">
        <f t="shared" si="632"/>
        <v>36253.4480217</v>
      </c>
      <c r="AT313" s="11">
        <v>2171</v>
      </c>
      <c r="AU313" s="12">
        <v>12.18</v>
      </c>
      <c r="AV313" s="11">
        <v>1</v>
      </c>
      <c r="AW313" s="11">
        <v>0</v>
      </c>
      <c r="AX313" s="13">
        <f t="shared" si="633"/>
        <v>26442.78</v>
      </c>
      <c r="AY313" s="11">
        <v>1</v>
      </c>
      <c r="AZ313" s="11">
        <v>0.97</v>
      </c>
      <c r="BA313" s="11">
        <v>2.11</v>
      </c>
      <c r="BB313" s="42">
        <f t="shared" si="634"/>
        <v>3.0467</v>
      </c>
      <c r="BC313" s="11">
        <v>0.9</v>
      </c>
      <c r="BD313" s="9">
        <v>0.5</v>
      </c>
      <c r="BE313" s="43">
        <f t="shared" si="635"/>
        <v>36253.4480217</v>
      </c>
      <c r="BN313" s="11">
        <v>2171</v>
      </c>
      <c r="BO313" s="12">
        <v>12.18</v>
      </c>
      <c r="BP313" s="11">
        <v>1</v>
      </c>
      <c r="BQ313" s="11">
        <v>0</v>
      </c>
      <c r="BR313" s="13">
        <f t="shared" si="636"/>
        <v>26442.78</v>
      </c>
      <c r="BS313" s="11">
        <v>1</v>
      </c>
      <c r="BT313" s="11">
        <v>0.97</v>
      </c>
      <c r="BU313" s="11">
        <v>2.11</v>
      </c>
      <c r="BV313" s="42">
        <f t="shared" si="637"/>
        <v>3.0467</v>
      </c>
      <c r="BW313" s="11">
        <v>0.9</v>
      </c>
      <c r="BX313" s="9">
        <v>0.5</v>
      </c>
      <c r="BY313" s="43">
        <f t="shared" si="638"/>
        <v>36253.4480217</v>
      </c>
      <c r="CH313" s="11">
        <v>2171</v>
      </c>
      <c r="CI313" s="12">
        <v>12.18</v>
      </c>
      <c r="CJ313" s="11">
        <v>1</v>
      </c>
      <c r="CK313" s="11">
        <v>0</v>
      </c>
      <c r="CL313" s="13">
        <f t="shared" si="639"/>
        <v>26442.78</v>
      </c>
      <c r="CM313" s="11">
        <v>1</v>
      </c>
      <c r="CN313" s="11">
        <v>0.97</v>
      </c>
      <c r="CO313" s="11">
        <v>2.11</v>
      </c>
      <c r="CP313" s="42">
        <f t="shared" si="640"/>
        <v>3.0467</v>
      </c>
      <c r="CQ313" s="11">
        <v>0.9</v>
      </c>
      <c r="CR313" s="9">
        <v>0.5</v>
      </c>
      <c r="CS313" s="43">
        <f t="shared" si="641"/>
        <v>36253.4480217</v>
      </c>
      <c r="DB313" s="11">
        <v>2171</v>
      </c>
      <c r="DC313" s="12">
        <v>12.18</v>
      </c>
      <c r="DD313" s="11">
        <v>1</v>
      </c>
      <c r="DE313" s="11">
        <v>0</v>
      </c>
      <c r="DF313" s="13">
        <f t="shared" si="642"/>
        <v>26442.78</v>
      </c>
      <c r="DG313" s="11">
        <v>1</v>
      </c>
      <c r="DH313" s="11">
        <v>0.97</v>
      </c>
      <c r="DI313" s="11">
        <v>2.11</v>
      </c>
      <c r="DJ313" s="42">
        <f t="shared" si="643"/>
        <v>3.0467</v>
      </c>
      <c r="DK313" s="11">
        <v>0.9</v>
      </c>
      <c r="DL313" s="9">
        <v>0.5</v>
      </c>
      <c r="DM313" s="43">
        <f t="shared" si="644"/>
        <v>36253.4480217</v>
      </c>
      <c r="DV313" s="11">
        <v>2171</v>
      </c>
      <c r="DW313" s="12">
        <v>12.18</v>
      </c>
      <c r="DX313" s="11">
        <v>1</v>
      </c>
      <c r="DY313" s="11">
        <v>0</v>
      </c>
      <c r="DZ313" s="13">
        <f t="shared" si="645"/>
        <v>26442.78</v>
      </c>
      <c r="EA313" s="11">
        <v>1</v>
      </c>
      <c r="EB313" s="11">
        <v>0.97</v>
      </c>
      <c r="EC313" s="11">
        <v>2.91</v>
      </c>
      <c r="ED313" s="42">
        <f t="shared" si="646"/>
        <v>3.8227</v>
      </c>
      <c r="EE313" s="11">
        <v>0.9</v>
      </c>
      <c r="EF313" s="9">
        <v>0.5</v>
      </c>
      <c r="EG313" s="43">
        <f t="shared" si="647"/>
        <v>45487.2667977</v>
      </c>
    </row>
    <row r="314" s="1" customFormat="1" customHeight="1" spans="6:137">
      <c r="F314" s="44" t="s">
        <v>31</v>
      </c>
      <c r="G314" s="45"/>
      <c r="H314" s="45"/>
      <c r="I314" s="45"/>
      <c r="J314" s="45"/>
      <c r="K314" s="45"/>
      <c r="L314" s="45"/>
      <c r="M314" s="46">
        <f>SUM(Q303:Q313)</f>
        <v>94300.63548633</v>
      </c>
      <c r="N314" s="46"/>
      <c r="O314" s="46"/>
      <c r="P314" s="46"/>
      <c r="Q314" s="46"/>
      <c r="R314" s="1"/>
      <c r="S314" s="1"/>
      <c r="T314" s="1"/>
      <c r="U314" s="1"/>
      <c r="V314" s="1"/>
      <c r="W314" s="1"/>
      <c r="X314" s="1"/>
      <c r="Y314" s="1"/>
      <c r="Z314" s="44" t="s">
        <v>31</v>
      </c>
      <c r="AA314" s="45"/>
      <c r="AB314" s="45"/>
      <c r="AC314" s="45"/>
      <c r="AD314" s="45"/>
      <c r="AE314" s="45"/>
      <c r="AF314" s="45"/>
      <c r="AG314" s="46">
        <f>SUM(AK303:AK313)</f>
        <v>94300.63548633</v>
      </c>
      <c r="AH314" s="46"/>
      <c r="AI314" s="46"/>
      <c r="AJ314" s="46"/>
      <c r="AK314" s="46"/>
      <c r="AL314" s="1"/>
      <c r="AM314" s="1"/>
      <c r="AN314" s="1"/>
      <c r="AO314" s="1"/>
      <c r="AP314" s="1"/>
      <c r="AQ314" s="1"/>
      <c r="AR314" s="1"/>
      <c r="AS314" s="1"/>
      <c r="AT314" s="44" t="s">
        <v>31</v>
      </c>
      <c r="AU314" s="45"/>
      <c r="AV314" s="45"/>
      <c r="AW314" s="45"/>
      <c r="AX314" s="45"/>
      <c r="AY314" s="45"/>
      <c r="AZ314" s="45"/>
      <c r="BA314" s="46">
        <f>SUM(BE303:BE313)</f>
        <v>94300.63548633</v>
      </c>
      <c r="BB314" s="46"/>
      <c r="BC314" s="46"/>
      <c r="BD314" s="46"/>
      <c r="BE314" s="46"/>
      <c r="BF314" s="1"/>
      <c r="BG314" s="1"/>
      <c r="BH314" s="1"/>
      <c r="BI314" s="1"/>
      <c r="BJ314" s="1"/>
      <c r="BK314" s="1"/>
      <c r="BL314" s="1"/>
      <c r="BM314" s="1"/>
      <c r="BN314" s="44" t="s">
        <v>31</v>
      </c>
      <c r="BO314" s="45"/>
      <c r="BP314" s="45"/>
      <c r="BQ314" s="45"/>
      <c r="BR314" s="45"/>
      <c r="BS314" s="45"/>
      <c r="BT314" s="45"/>
      <c r="BU314" s="46">
        <f>SUM(BY303:BY313)</f>
        <v>94300.63548633</v>
      </c>
      <c r="BV314" s="46"/>
      <c r="BW314" s="46"/>
      <c r="BX314" s="46"/>
      <c r="BY314" s="46"/>
      <c r="BZ314" s="1"/>
      <c r="CA314" s="1"/>
      <c r="CB314" s="1"/>
      <c r="CC314" s="1"/>
      <c r="CD314" s="1"/>
      <c r="CE314" s="1"/>
      <c r="CF314" s="1"/>
      <c r="CG314" s="1"/>
      <c r="CH314" s="44" t="s">
        <v>31</v>
      </c>
      <c r="CI314" s="45"/>
      <c r="CJ314" s="45"/>
      <c r="CK314" s="45"/>
      <c r="CL314" s="45"/>
      <c r="CM314" s="45"/>
      <c r="CN314" s="45"/>
      <c r="CO314" s="46">
        <f>SUM(CS303:CS313)</f>
        <v>94300.63548633</v>
      </c>
      <c r="CP314" s="46"/>
      <c r="CQ314" s="46"/>
      <c r="CR314" s="46"/>
      <c r="CS314" s="46"/>
      <c r="CT314" s="1"/>
      <c r="CU314" s="1"/>
      <c r="CV314" s="1"/>
      <c r="CW314" s="1"/>
      <c r="CX314" s="1"/>
      <c r="CY314" s="1"/>
      <c r="CZ314" s="1"/>
      <c r="DA314" s="1"/>
      <c r="DB314" s="44" t="s">
        <v>31</v>
      </c>
      <c r="DC314" s="45"/>
      <c r="DD314" s="45"/>
      <c r="DE314" s="45"/>
      <c r="DF314" s="45"/>
      <c r="DG314" s="45"/>
      <c r="DH314" s="45"/>
      <c r="DI314" s="46">
        <f>SUM(DM303:DM313)</f>
        <v>94300.63548633</v>
      </c>
      <c r="DJ314" s="46"/>
      <c r="DK314" s="46"/>
      <c r="DL314" s="46"/>
      <c r="DM314" s="46"/>
      <c r="DN314" s="1"/>
      <c r="DO314" s="1"/>
      <c r="DP314" s="1"/>
      <c r="DQ314" s="1"/>
      <c r="DR314" s="1"/>
      <c r="DS314" s="1"/>
      <c r="DT314" s="1"/>
      <c r="DU314" s="1"/>
      <c r="DV314" s="44" t="s">
        <v>31</v>
      </c>
      <c r="DW314" s="45"/>
      <c r="DX314" s="45"/>
      <c r="DY314" s="45"/>
      <c r="DZ314" s="45"/>
      <c r="EA314" s="45"/>
      <c r="EB314" s="45"/>
      <c r="EC314" s="46">
        <f>SUM(EG303:EG313)</f>
        <v>118319.17788873</v>
      </c>
      <c r="ED314" s="46"/>
      <c r="EE314" s="46"/>
      <c r="EF314" s="46"/>
      <c r="EG314" s="46"/>
    </row>
    <row r="315" s="1" customFormat="1" customHeight="1" spans="6:137">
      <c r="F315" s="45"/>
      <c r="G315" s="45"/>
      <c r="H315" s="45"/>
      <c r="I315" s="45"/>
      <c r="J315" s="45"/>
      <c r="K315" s="45"/>
      <c r="L315" s="45"/>
      <c r="M315" s="46"/>
      <c r="N315" s="46"/>
      <c r="O315" s="46"/>
      <c r="P315" s="46"/>
      <c r="Q315" s="46"/>
      <c r="R315" s="1"/>
      <c r="S315" s="1"/>
      <c r="T315" s="1"/>
      <c r="U315" s="1"/>
      <c r="V315" s="1"/>
      <c r="W315" s="1"/>
      <c r="X315" s="1"/>
      <c r="Y315" s="1"/>
      <c r="Z315" s="45"/>
      <c r="AA315" s="45"/>
      <c r="AB315" s="45"/>
      <c r="AC315" s="45"/>
      <c r="AD315" s="45"/>
      <c r="AE315" s="45"/>
      <c r="AF315" s="45"/>
      <c r="AG315" s="46"/>
      <c r="AH315" s="46"/>
      <c r="AI315" s="46"/>
      <c r="AJ315" s="46"/>
      <c r="AK315" s="46"/>
      <c r="AL315" s="1"/>
      <c r="AM315" s="1"/>
      <c r="AN315" s="1"/>
      <c r="AO315" s="1"/>
      <c r="AP315" s="1"/>
      <c r="AQ315" s="1"/>
      <c r="AR315" s="1"/>
      <c r="AS315" s="1"/>
      <c r="AT315" s="45"/>
      <c r="AU315" s="45"/>
      <c r="AV315" s="45"/>
      <c r="AW315" s="45"/>
      <c r="AX315" s="45"/>
      <c r="AY315" s="45"/>
      <c r="AZ315" s="45"/>
      <c r="BA315" s="46"/>
      <c r="BB315" s="46"/>
      <c r="BC315" s="46"/>
      <c r="BD315" s="46"/>
      <c r="BE315" s="46"/>
      <c r="BF315" s="1"/>
      <c r="BG315" s="1"/>
      <c r="BH315" s="1"/>
      <c r="BI315" s="1"/>
      <c r="BJ315" s="1"/>
      <c r="BK315" s="1"/>
      <c r="BL315" s="1"/>
      <c r="BM315" s="1"/>
      <c r="BN315" s="45"/>
      <c r="BO315" s="45"/>
      <c r="BP315" s="45"/>
      <c r="BQ315" s="45"/>
      <c r="BR315" s="45"/>
      <c r="BS315" s="45"/>
      <c r="BT315" s="45"/>
      <c r="BU315" s="46"/>
      <c r="BV315" s="46"/>
      <c r="BW315" s="46"/>
      <c r="BX315" s="46"/>
      <c r="BY315" s="46"/>
      <c r="BZ315" s="1"/>
      <c r="CA315" s="1"/>
      <c r="CB315" s="1"/>
      <c r="CC315" s="1"/>
      <c r="CD315" s="1"/>
      <c r="CE315" s="1"/>
      <c r="CF315" s="1"/>
      <c r="CG315" s="1"/>
      <c r="CH315" s="45"/>
      <c r="CI315" s="45"/>
      <c r="CJ315" s="45"/>
      <c r="CK315" s="45"/>
      <c r="CL315" s="45"/>
      <c r="CM315" s="45"/>
      <c r="CN315" s="45"/>
      <c r="CO315" s="46"/>
      <c r="CP315" s="46"/>
      <c r="CQ315" s="46"/>
      <c r="CR315" s="46"/>
      <c r="CS315" s="46"/>
      <c r="CT315" s="1"/>
      <c r="CU315" s="1"/>
      <c r="CV315" s="1"/>
      <c r="CW315" s="1"/>
      <c r="CX315" s="1"/>
      <c r="CY315" s="1"/>
      <c r="CZ315" s="1"/>
      <c r="DA315" s="1"/>
      <c r="DB315" s="45"/>
      <c r="DC315" s="45"/>
      <c r="DD315" s="45"/>
      <c r="DE315" s="45"/>
      <c r="DF315" s="45"/>
      <c r="DG315" s="45"/>
      <c r="DH315" s="45"/>
      <c r="DI315" s="46"/>
      <c r="DJ315" s="46"/>
      <c r="DK315" s="46"/>
      <c r="DL315" s="46"/>
      <c r="DM315" s="46"/>
      <c r="DN315" s="1"/>
      <c r="DO315" s="1"/>
      <c r="DP315" s="1"/>
      <c r="DQ315" s="1"/>
      <c r="DR315" s="1"/>
      <c r="DS315" s="1"/>
      <c r="DT315" s="1"/>
      <c r="DU315" s="1"/>
      <c r="DV315" s="45"/>
      <c r="DW315" s="45"/>
      <c r="DX315" s="45"/>
      <c r="DY315" s="45"/>
      <c r="DZ315" s="45"/>
      <c r="EA315" s="45"/>
      <c r="EB315" s="45"/>
      <c r="EC315" s="46"/>
      <c r="ED315" s="46"/>
      <c r="EE315" s="46"/>
      <c r="EF315" s="46"/>
      <c r="EG315" s="46"/>
    </row>
    <row r="316" s="1" customFormat="1" customHeight="1" spans="6:137">
      <c r="F316" s="45"/>
      <c r="G316" s="45"/>
      <c r="H316" s="45"/>
      <c r="I316" s="45"/>
      <c r="J316" s="45"/>
      <c r="K316" s="45"/>
      <c r="L316" s="45"/>
      <c r="M316" s="46"/>
      <c r="N316" s="46"/>
      <c r="O316" s="46"/>
      <c r="P316" s="46"/>
      <c r="Q316" s="46"/>
      <c r="R316" s="1"/>
      <c r="S316" s="1"/>
      <c r="T316" s="1"/>
      <c r="U316" s="1"/>
      <c r="V316" s="1"/>
      <c r="W316" s="1"/>
      <c r="X316" s="1"/>
      <c r="Y316" s="1"/>
      <c r="Z316" s="45"/>
      <c r="AA316" s="45"/>
      <c r="AB316" s="45"/>
      <c r="AC316" s="45"/>
      <c r="AD316" s="45"/>
      <c r="AE316" s="45"/>
      <c r="AF316" s="45"/>
      <c r="AG316" s="46"/>
      <c r="AH316" s="46"/>
      <c r="AI316" s="46"/>
      <c r="AJ316" s="46"/>
      <c r="AK316" s="46"/>
      <c r="AL316" s="1"/>
      <c r="AM316" s="1"/>
      <c r="AN316" s="1"/>
      <c r="AO316" s="1"/>
      <c r="AP316" s="1"/>
      <c r="AQ316" s="1"/>
      <c r="AR316" s="1"/>
      <c r="AS316" s="1"/>
      <c r="AT316" s="45"/>
      <c r="AU316" s="45"/>
      <c r="AV316" s="45"/>
      <c r="AW316" s="45"/>
      <c r="AX316" s="45"/>
      <c r="AY316" s="45"/>
      <c r="AZ316" s="45"/>
      <c r="BA316" s="46"/>
      <c r="BB316" s="46"/>
      <c r="BC316" s="46"/>
      <c r="BD316" s="46"/>
      <c r="BE316" s="46"/>
      <c r="BF316" s="1"/>
      <c r="BG316" s="1"/>
      <c r="BH316" s="1"/>
      <c r="BI316" s="1"/>
      <c r="BJ316" s="1"/>
      <c r="BK316" s="1"/>
      <c r="BL316" s="1"/>
      <c r="BM316" s="1"/>
      <c r="BN316" s="45"/>
      <c r="BO316" s="45"/>
      <c r="BP316" s="45"/>
      <c r="BQ316" s="45"/>
      <c r="BR316" s="45"/>
      <c r="BS316" s="45"/>
      <c r="BT316" s="45"/>
      <c r="BU316" s="46"/>
      <c r="BV316" s="46"/>
      <c r="BW316" s="46"/>
      <c r="BX316" s="46"/>
      <c r="BY316" s="46"/>
      <c r="BZ316" s="1"/>
      <c r="CA316" s="1"/>
      <c r="CB316" s="1"/>
      <c r="CC316" s="1"/>
      <c r="CD316" s="1"/>
      <c r="CE316" s="1"/>
      <c r="CF316" s="1"/>
      <c r="CG316" s="1"/>
      <c r="CH316" s="45"/>
      <c r="CI316" s="45"/>
      <c r="CJ316" s="45"/>
      <c r="CK316" s="45"/>
      <c r="CL316" s="45"/>
      <c r="CM316" s="45"/>
      <c r="CN316" s="45"/>
      <c r="CO316" s="46"/>
      <c r="CP316" s="46"/>
      <c r="CQ316" s="46"/>
      <c r="CR316" s="46"/>
      <c r="CS316" s="46"/>
      <c r="CT316" s="1"/>
      <c r="CU316" s="1"/>
      <c r="CV316" s="1"/>
      <c r="CW316" s="1"/>
      <c r="CX316" s="1"/>
      <c r="CY316" s="1"/>
      <c r="CZ316" s="1"/>
      <c r="DA316" s="1"/>
      <c r="DB316" s="45"/>
      <c r="DC316" s="45"/>
      <c r="DD316" s="45"/>
      <c r="DE316" s="45"/>
      <c r="DF316" s="45"/>
      <c r="DG316" s="45"/>
      <c r="DH316" s="45"/>
      <c r="DI316" s="46"/>
      <c r="DJ316" s="46"/>
      <c r="DK316" s="46"/>
      <c r="DL316" s="46"/>
      <c r="DM316" s="46"/>
      <c r="DN316" s="1"/>
      <c r="DO316" s="1"/>
      <c r="DP316" s="1"/>
      <c r="DQ316" s="1"/>
      <c r="DR316" s="1"/>
      <c r="DS316" s="1"/>
      <c r="DT316" s="1"/>
      <c r="DU316" s="1"/>
      <c r="DV316" s="45"/>
      <c r="DW316" s="45"/>
      <c r="DX316" s="45"/>
      <c r="DY316" s="45"/>
      <c r="DZ316" s="45"/>
      <c r="EA316" s="45"/>
      <c r="EB316" s="45"/>
      <c r="EC316" s="46"/>
      <c r="ED316" s="46"/>
      <c r="EE316" s="46"/>
      <c r="EF316" s="46"/>
      <c r="EG316" s="46"/>
    </row>
    <row r="317" s="1" customFormat="1" customHeight="1" spans="6:137">
      <c r="F317" s="35" t="s">
        <v>32</v>
      </c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1"/>
      <c r="S317" s="1"/>
      <c r="T317" s="1"/>
      <c r="U317" s="1"/>
      <c r="V317" s="1"/>
      <c r="W317" s="1"/>
      <c r="X317" s="1"/>
      <c r="Y317" s="1"/>
      <c r="Z317" s="35" t="s">
        <v>32</v>
      </c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1"/>
      <c r="AM317" s="1"/>
      <c r="AN317" s="1"/>
      <c r="AO317" s="1"/>
      <c r="AP317" s="1"/>
      <c r="AQ317" s="1"/>
      <c r="AR317" s="1"/>
      <c r="AS317" s="1"/>
      <c r="AT317" s="35" t="s">
        <v>32</v>
      </c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1"/>
      <c r="BG317" s="1"/>
      <c r="BH317" s="1"/>
      <c r="BI317" s="1"/>
      <c r="BJ317" s="1"/>
      <c r="BK317" s="1"/>
      <c r="BL317" s="1"/>
      <c r="BM317" s="1"/>
      <c r="BN317" s="35" t="s">
        <v>32</v>
      </c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1"/>
      <c r="CA317" s="1"/>
      <c r="CB317" s="1"/>
      <c r="CC317" s="1"/>
      <c r="CD317" s="1"/>
      <c r="CE317" s="1"/>
      <c r="CF317" s="1"/>
      <c r="CG317" s="1"/>
      <c r="CH317" s="35" t="s">
        <v>32</v>
      </c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1"/>
      <c r="CU317" s="1"/>
      <c r="CV317" s="1"/>
      <c r="CW317" s="1"/>
      <c r="CX317" s="1"/>
      <c r="CY317" s="1"/>
      <c r="CZ317" s="1"/>
      <c r="DA317" s="1"/>
      <c r="DB317" s="35" t="s">
        <v>32</v>
      </c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1"/>
      <c r="DO317" s="1"/>
      <c r="DP317" s="1"/>
      <c r="DQ317" s="1"/>
      <c r="DR317" s="1"/>
      <c r="DS317" s="1"/>
      <c r="DT317" s="1"/>
      <c r="DU317" s="1"/>
      <c r="DV317" s="35" t="s">
        <v>32</v>
      </c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</row>
    <row r="318" s="1" customFormat="1" customHeight="1" spans="6:137">
      <c r="F318" s="13" t="s">
        <v>8</v>
      </c>
      <c r="G318" s="13"/>
      <c r="H318" s="13"/>
      <c r="I318" s="13"/>
      <c r="J318" s="13"/>
      <c r="K318" s="8" t="s">
        <v>53</v>
      </c>
      <c r="L318" s="8"/>
      <c r="M318" s="8"/>
      <c r="N318" s="8"/>
      <c r="O318" s="9" t="s">
        <v>38</v>
      </c>
      <c r="P318" s="9"/>
      <c r="Q318" s="41" t="s">
        <v>13</v>
      </c>
      <c r="Z318" s="13" t="s">
        <v>8</v>
      </c>
      <c r="AA318" s="13"/>
      <c r="AB318" s="13"/>
      <c r="AC318" s="13"/>
      <c r="AD318" s="13"/>
      <c r="AE318" s="8" t="s">
        <v>53</v>
      </c>
      <c r="AF318" s="8"/>
      <c r="AG318" s="8"/>
      <c r="AH318" s="8"/>
      <c r="AI318" s="9" t="s">
        <v>38</v>
      </c>
      <c r="AJ318" s="9"/>
      <c r="AK318" s="41" t="s">
        <v>13</v>
      </c>
      <c r="AT318" s="13" t="s">
        <v>8</v>
      </c>
      <c r="AU318" s="13"/>
      <c r="AV318" s="13"/>
      <c r="AW318" s="13"/>
      <c r="AX318" s="13"/>
      <c r="AY318" s="8" t="s">
        <v>53</v>
      </c>
      <c r="AZ318" s="8"/>
      <c r="BA318" s="8"/>
      <c r="BB318" s="8"/>
      <c r="BC318" s="9" t="s">
        <v>38</v>
      </c>
      <c r="BD318" s="9"/>
      <c r="BE318" s="41" t="s">
        <v>13</v>
      </c>
      <c r="BN318" s="13" t="s">
        <v>8</v>
      </c>
      <c r="BO318" s="13"/>
      <c r="BP318" s="13"/>
      <c r="BQ318" s="13"/>
      <c r="BR318" s="13"/>
      <c r="BS318" s="8" t="s">
        <v>53</v>
      </c>
      <c r="BT318" s="8"/>
      <c r="BU318" s="8"/>
      <c r="BV318" s="8"/>
      <c r="BW318" s="9" t="s">
        <v>38</v>
      </c>
      <c r="BX318" s="9"/>
      <c r="BY318" s="41" t="s">
        <v>13</v>
      </c>
      <c r="CH318" s="13" t="s">
        <v>8</v>
      </c>
      <c r="CI318" s="13"/>
      <c r="CJ318" s="13"/>
      <c r="CK318" s="13"/>
      <c r="CL318" s="13"/>
      <c r="CM318" s="8" t="s">
        <v>53</v>
      </c>
      <c r="CN318" s="8"/>
      <c r="CO318" s="8"/>
      <c r="CP318" s="8"/>
      <c r="CQ318" s="9" t="s">
        <v>38</v>
      </c>
      <c r="CR318" s="9"/>
      <c r="CS318" s="41" t="s">
        <v>13</v>
      </c>
      <c r="DB318" s="13" t="s">
        <v>8</v>
      </c>
      <c r="DC318" s="13"/>
      <c r="DD318" s="13"/>
      <c r="DE318" s="13"/>
      <c r="DF318" s="13"/>
      <c r="DG318" s="8" t="s">
        <v>53</v>
      </c>
      <c r="DH318" s="8"/>
      <c r="DI318" s="8"/>
      <c r="DJ318" s="8"/>
      <c r="DK318" s="9" t="s">
        <v>38</v>
      </c>
      <c r="DL318" s="9"/>
      <c r="DM318" s="41" t="s">
        <v>13</v>
      </c>
      <c r="DV318" s="13" t="s">
        <v>8</v>
      </c>
      <c r="DW318" s="13"/>
      <c r="DX318" s="13"/>
      <c r="DY318" s="13"/>
      <c r="DZ318" s="13"/>
      <c r="EA318" s="8" t="s">
        <v>53</v>
      </c>
      <c r="EB318" s="8"/>
      <c r="EC318" s="8"/>
      <c r="ED318" s="8"/>
      <c r="EE318" s="9" t="s">
        <v>38</v>
      </c>
      <c r="EF318" s="9"/>
      <c r="EG318" s="41" t="s">
        <v>13</v>
      </c>
    </row>
    <row r="319" s="1" customFormat="1" customHeight="1" spans="6:137">
      <c r="F319" s="13" t="s">
        <v>54</v>
      </c>
      <c r="G319" s="13" t="s">
        <v>55</v>
      </c>
      <c r="H319" s="13" t="s">
        <v>56</v>
      </c>
      <c r="I319" s="13" t="s">
        <v>57</v>
      </c>
      <c r="J319" s="13" t="s">
        <v>8</v>
      </c>
      <c r="K319" s="8" t="s">
        <v>58</v>
      </c>
      <c r="L319" s="8" t="s">
        <v>26</v>
      </c>
      <c r="M319" s="8" t="s">
        <v>27</v>
      </c>
      <c r="N319" s="42" t="s">
        <v>28</v>
      </c>
      <c r="O319" s="9" t="s">
        <v>59</v>
      </c>
      <c r="P319" s="9" t="s">
        <v>60</v>
      </c>
      <c r="Q319" s="41"/>
      <c r="R319" s="1"/>
      <c r="S319" s="1"/>
      <c r="T319" s="1"/>
      <c r="U319" s="1"/>
      <c r="V319" s="1"/>
      <c r="W319" s="1"/>
      <c r="X319" s="1"/>
      <c r="Y319" s="1"/>
      <c r="Z319" s="13" t="s">
        <v>54</v>
      </c>
      <c r="AA319" s="13" t="s">
        <v>55</v>
      </c>
      <c r="AB319" s="13" t="s">
        <v>56</v>
      </c>
      <c r="AC319" s="13" t="s">
        <v>57</v>
      </c>
      <c r="AD319" s="13" t="s">
        <v>8</v>
      </c>
      <c r="AE319" s="8" t="s">
        <v>58</v>
      </c>
      <c r="AF319" s="8" t="s">
        <v>26</v>
      </c>
      <c r="AG319" s="8" t="s">
        <v>27</v>
      </c>
      <c r="AH319" s="42" t="s">
        <v>28</v>
      </c>
      <c r="AI319" s="9" t="s">
        <v>59</v>
      </c>
      <c r="AJ319" s="9" t="s">
        <v>60</v>
      </c>
      <c r="AK319" s="41"/>
      <c r="AL319" s="1"/>
      <c r="AM319" s="1"/>
      <c r="AN319" s="1"/>
      <c r="AO319" s="1"/>
      <c r="AP319" s="1"/>
      <c r="AQ319" s="1"/>
      <c r="AR319" s="1"/>
      <c r="AS319" s="1"/>
      <c r="AT319" s="13" t="s">
        <v>54</v>
      </c>
      <c r="AU319" s="13" t="s">
        <v>55</v>
      </c>
      <c r="AV319" s="13" t="s">
        <v>56</v>
      </c>
      <c r="AW319" s="13" t="s">
        <v>57</v>
      </c>
      <c r="AX319" s="13" t="s">
        <v>8</v>
      </c>
      <c r="AY319" s="8" t="s">
        <v>58</v>
      </c>
      <c r="AZ319" s="8" t="s">
        <v>26</v>
      </c>
      <c r="BA319" s="8" t="s">
        <v>27</v>
      </c>
      <c r="BB319" s="42" t="s">
        <v>28</v>
      </c>
      <c r="BC319" s="9" t="s">
        <v>59</v>
      </c>
      <c r="BD319" s="9" t="s">
        <v>60</v>
      </c>
      <c r="BE319" s="41"/>
      <c r="BF319" s="1"/>
      <c r="BG319" s="1"/>
      <c r="BH319" s="1"/>
      <c r="BI319" s="1"/>
      <c r="BJ319" s="1"/>
      <c r="BK319" s="1"/>
      <c r="BL319" s="1"/>
      <c r="BM319" s="1"/>
      <c r="BN319" s="13" t="s">
        <v>54</v>
      </c>
      <c r="BO319" s="13" t="s">
        <v>55</v>
      </c>
      <c r="BP319" s="13" t="s">
        <v>56</v>
      </c>
      <c r="BQ319" s="13" t="s">
        <v>57</v>
      </c>
      <c r="BR319" s="13" t="s">
        <v>8</v>
      </c>
      <c r="BS319" s="8" t="s">
        <v>58</v>
      </c>
      <c r="BT319" s="8" t="s">
        <v>26</v>
      </c>
      <c r="BU319" s="8" t="s">
        <v>27</v>
      </c>
      <c r="BV319" s="42" t="s">
        <v>28</v>
      </c>
      <c r="BW319" s="9" t="s">
        <v>59</v>
      </c>
      <c r="BX319" s="9" t="s">
        <v>60</v>
      </c>
      <c r="BY319" s="41"/>
      <c r="BZ319" s="1"/>
      <c r="CA319" s="1"/>
      <c r="CB319" s="1"/>
      <c r="CC319" s="1"/>
      <c r="CD319" s="1"/>
      <c r="CE319" s="1"/>
      <c r="CF319" s="1"/>
      <c r="CG319" s="1"/>
      <c r="CH319" s="13" t="s">
        <v>54</v>
      </c>
      <c r="CI319" s="13" t="s">
        <v>55</v>
      </c>
      <c r="CJ319" s="13" t="s">
        <v>56</v>
      </c>
      <c r="CK319" s="13" t="s">
        <v>57</v>
      </c>
      <c r="CL319" s="13" t="s">
        <v>8</v>
      </c>
      <c r="CM319" s="8" t="s">
        <v>58</v>
      </c>
      <c r="CN319" s="8" t="s">
        <v>26</v>
      </c>
      <c r="CO319" s="8" t="s">
        <v>27</v>
      </c>
      <c r="CP319" s="42" t="s">
        <v>28</v>
      </c>
      <c r="CQ319" s="9" t="s">
        <v>59</v>
      </c>
      <c r="CR319" s="9" t="s">
        <v>60</v>
      </c>
      <c r="CS319" s="41"/>
      <c r="CT319" s="1"/>
      <c r="CU319" s="1"/>
      <c r="CV319" s="1"/>
      <c r="CW319" s="1"/>
      <c r="CX319" s="1"/>
      <c r="CY319" s="1"/>
      <c r="CZ319" s="1"/>
      <c r="DA319" s="1"/>
      <c r="DB319" s="13" t="s">
        <v>54</v>
      </c>
      <c r="DC319" s="13" t="s">
        <v>55</v>
      </c>
      <c r="DD319" s="13" t="s">
        <v>56</v>
      </c>
      <c r="DE319" s="13" t="s">
        <v>57</v>
      </c>
      <c r="DF319" s="13" t="s">
        <v>8</v>
      </c>
      <c r="DG319" s="8" t="s">
        <v>58</v>
      </c>
      <c r="DH319" s="8" t="s">
        <v>26</v>
      </c>
      <c r="DI319" s="8" t="s">
        <v>27</v>
      </c>
      <c r="DJ319" s="42" t="s">
        <v>28</v>
      </c>
      <c r="DK319" s="9" t="s">
        <v>59</v>
      </c>
      <c r="DL319" s="9" t="s">
        <v>60</v>
      </c>
      <c r="DM319" s="41"/>
      <c r="DN319" s="1"/>
      <c r="DO319" s="1"/>
      <c r="DP319" s="1"/>
      <c r="DQ319" s="1"/>
      <c r="DR319" s="1"/>
      <c r="DS319" s="1"/>
      <c r="DT319" s="1"/>
      <c r="DU319" s="1"/>
      <c r="DV319" s="13" t="s">
        <v>54</v>
      </c>
      <c r="DW319" s="13" t="s">
        <v>55</v>
      </c>
      <c r="DX319" s="13" t="s">
        <v>56</v>
      </c>
      <c r="DY319" s="13" t="s">
        <v>57</v>
      </c>
      <c r="DZ319" s="13" t="s">
        <v>8</v>
      </c>
      <c r="EA319" s="8" t="s">
        <v>58</v>
      </c>
      <c r="EB319" s="8" t="s">
        <v>26</v>
      </c>
      <c r="EC319" s="8" t="s">
        <v>27</v>
      </c>
      <c r="ED319" s="42" t="s">
        <v>28</v>
      </c>
      <c r="EE319" s="9" t="s">
        <v>59</v>
      </c>
      <c r="EF319" s="9" t="s">
        <v>60</v>
      </c>
      <c r="EG319" s="41"/>
    </row>
    <row r="320" s="1" customFormat="1" customHeight="1" spans="6:137">
      <c r="F320" s="11">
        <v>35434</v>
      </c>
      <c r="G320" s="12">
        <v>0.168</v>
      </c>
      <c r="H320" s="11">
        <v>1</v>
      </c>
      <c r="I320" s="11">
        <v>0</v>
      </c>
      <c r="J320" s="13">
        <f t="shared" ref="J320:J329" si="648">F320*G320*H320+I320</f>
        <v>5952.912</v>
      </c>
      <c r="K320" s="11">
        <v>1</v>
      </c>
      <c r="L320" s="11">
        <v>0.89</v>
      </c>
      <c r="M320" s="11">
        <v>1.78</v>
      </c>
      <c r="N320" s="42">
        <f t="shared" ref="N320:N329" si="649">L320*M320+1</f>
        <v>2.5842</v>
      </c>
      <c r="O320" s="11">
        <v>0.9</v>
      </c>
      <c r="P320" s="9">
        <v>0.5</v>
      </c>
      <c r="Q320" s="43">
        <f t="shared" ref="Q320:Q329" si="650">J320*K320*N320*O320*P320</f>
        <v>6922.58183568</v>
      </c>
      <c r="Z320" s="11">
        <v>35728</v>
      </c>
      <c r="AA320" s="12">
        <v>0.168</v>
      </c>
      <c r="AB320" s="11">
        <v>1</v>
      </c>
      <c r="AC320" s="11">
        <v>0</v>
      </c>
      <c r="AD320" s="13">
        <f t="shared" ref="AD320:AD329" si="651">Z320*AA320*AB320+AC320</f>
        <v>6002.304</v>
      </c>
      <c r="AE320" s="11">
        <v>1</v>
      </c>
      <c r="AF320" s="11">
        <v>1</v>
      </c>
      <c r="AG320" s="11">
        <v>2.11</v>
      </c>
      <c r="AH320" s="42">
        <f t="shared" ref="AH320:AH329" si="652">AF320*AG320+1</f>
        <v>3.11</v>
      </c>
      <c r="AI320" s="11">
        <v>0.9</v>
      </c>
      <c r="AJ320" s="9">
        <v>0.5</v>
      </c>
      <c r="AK320" s="43">
        <f t="shared" ref="AK320:AK329" si="653">AD320*AE320*AH320*AI320*AJ320</f>
        <v>8400.224448</v>
      </c>
      <c r="AT320" s="11">
        <v>36903</v>
      </c>
      <c r="AU320" s="12">
        <v>0.168</v>
      </c>
      <c r="AV320" s="11">
        <v>1</v>
      </c>
      <c r="AW320" s="11">
        <v>0</v>
      </c>
      <c r="AX320" s="13">
        <f t="shared" ref="AX320:AX329" si="654">AT320*AU320*AV320+AW320</f>
        <v>6199.704</v>
      </c>
      <c r="AY320" s="11">
        <v>1</v>
      </c>
      <c r="AZ320" s="11">
        <v>0.93</v>
      </c>
      <c r="BA320" s="11">
        <v>1.85</v>
      </c>
      <c r="BB320" s="42">
        <f t="shared" ref="BB320:BB329" si="655">AZ320*BA320+1</f>
        <v>2.7205</v>
      </c>
      <c r="BC320" s="11">
        <v>0.9</v>
      </c>
      <c r="BD320" s="9">
        <v>0.5</v>
      </c>
      <c r="BE320" s="43">
        <f t="shared" ref="BE320:BE329" si="656">AX320*AY320*BB320*BC320*BD320</f>
        <v>7589.8326294</v>
      </c>
      <c r="BN320" s="11">
        <v>38167</v>
      </c>
      <c r="BO320" s="12">
        <v>0.168</v>
      </c>
      <c r="BP320" s="11">
        <v>1</v>
      </c>
      <c r="BQ320" s="11">
        <v>0</v>
      </c>
      <c r="BR320" s="13">
        <f t="shared" ref="BR320:BR329" si="657">BN320*BO320*BP320+BQ320</f>
        <v>6412.056</v>
      </c>
      <c r="BS320" s="11">
        <v>1</v>
      </c>
      <c r="BT320" s="11">
        <v>1</v>
      </c>
      <c r="BU320" s="11">
        <v>2.71</v>
      </c>
      <c r="BV320" s="42">
        <f t="shared" ref="BV320:BV329" si="658">BT320*BU320+1</f>
        <v>3.71</v>
      </c>
      <c r="BW320" s="11">
        <v>0.9</v>
      </c>
      <c r="BX320" s="9">
        <v>0.5</v>
      </c>
      <c r="BY320" s="43">
        <f t="shared" ref="BY320:BY329" si="659">BR320*BS320*BV320*BW320*BX320</f>
        <v>10704.927492</v>
      </c>
      <c r="CH320" s="11">
        <v>42781</v>
      </c>
      <c r="CI320" s="12">
        <v>0.168</v>
      </c>
      <c r="CJ320" s="11">
        <v>1</v>
      </c>
      <c r="CK320" s="11">
        <v>0</v>
      </c>
      <c r="CL320" s="13">
        <f t="shared" ref="CL320:CL329" si="660">CH320*CI320*CJ320+CK320</f>
        <v>7187.208</v>
      </c>
      <c r="CM320" s="11">
        <v>1</v>
      </c>
      <c r="CN320" s="11">
        <v>0.93</v>
      </c>
      <c r="CO320" s="11">
        <v>1.85</v>
      </c>
      <c r="CP320" s="42">
        <f t="shared" ref="CP320:CP329" si="661">CN320*CO320+1</f>
        <v>2.7205</v>
      </c>
      <c r="CQ320" s="11">
        <v>0.9</v>
      </c>
      <c r="CR320" s="9">
        <v>0.5</v>
      </c>
      <c r="CS320" s="43">
        <f t="shared" ref="CS320:CS329" si="662">CL320*CM320*CP320*CQ320*CR320</f>
        <v>8798.7597138</v>
      </c>
      <c r="DB320" s="11">
        <v>44045</v>
      </c>
      <c r="DC320" s="12">
        <v>0.168</v>
      </c>
      <c r="DD320" s="11">
        <v>1</v>
      </c>
      <c r="DE320" s="11">
        <v>0</v>
      </c>
      <c r="DF320" s="13">
        <f t="shared" ref="DF320:DF329" si="663">DB320*DC320*DD320+DE320</f>
        <v>7399.56</v>
      </c>
      <c r="DG320" s="11">
        <v>1</v>
      </c>
      <c r="DH320" s="11">
        <v>1</v>
      </c>
      <c r="DI320" s="11">
        <v>2.11</v>
      </c>
      <c r="DJ320" s="42">
        <f t="shared" ref="DJ320:DJ329" si="664">DH320*DI320+1</f>
        <v>3.11</v>
      </c>
      <c r="DK320" s="11">
        <v>0.9</v>
      </c>
      <c r="DL320" s="9">
        <v>0.5</v>
      </c>
      <c r="DM320" s="43">
        <f t="shared" ref="DM320:DM329" si="665">DF320*DG320*DJ320*DK320*DL320</f>
        <v>10355.68422</v>
      </c>
      <c r="DV320" s="11">
        <v>49923</v>
      </c>
      <c r="DW320" s="12">
        <v>0.199</v>
      </c>
      <c r="DX320" s="11">
        <v>1</v>
      </c>
      <c r="DY320" s="11">
        <v>0</v>
      </c>
      <c r="DZ320" s="13">
        <f t="shared" ref="DZ320:DZ329" si="666">DV320*DW320*DX320+DY320</f>
        <v>9934.677</v>
      </c>
      <c r="EA320" s="11">
        <v>1</v>
      </c>
      <c r="EB320" s="11">
        <v>1</v>
      </c>
      <c r="EC320" s="11">
        <v>2.91</v>
      </c>
      <c r="ED320" s="42">
        <f t="shared" ref="ED320:ED329" si="667">EB320*EC320+1</f>
        <v>3.91</v>
      </c>
      <c r="EE320" s="11">
        <v>0.9</v>
      </c>
      <c r="EF320" s="9">
        <v>0.5</v>
      </c>
      <c r="EG320" s="43">
        <f t="shared" ref="EG320:EG329" si="668">DZ320*EA320*ED320*EE320*EF320</f>
        <v>17480.0641815</v>
      </c>
    </row>
    <row r="321" s="1" customFormat="1" customHeight="1" spans="1:139">
      <c r="F321" s="11">
        <v>35434</v>
      </c>
      <c r="G321" s="12">
        <v>0.168</v>
      </c>
      <c r="H321" s="11">
        <v>1</v>
      </c>
      <c r="I321" s="11">
        <v>0</v>
      </c>
      <c r="J321" s="13">
        <f t="shared" si="648"/>
        <v>5952.912</v>
      </c>
      <c r="K321" s="11">
        <v>1</v>
      </c>
      <c r="L321" s="11">
        <v>0.89</v>
      </c>
      <c r="M321" s="11">
        <v>1.78</v>
      </c>
      <c r="N321" s="42">
        <f t="shared" si="649"/>
        <v>2.5842</v>
      </c>
      <c r="O321" s="11">
        <v>0.9</v>
      </c>
      <c r="P321" s="9">
        <v>0.5</v>
      </c>
      <c r="Q321" s="43">
        <f t="shared" si="650"/>
        <v>6922.58183568</v>
      </c>
      <c r="Z321" s="11">
        <v>35728</v>
      </c>
      <c r="AA321" s="12">
        <v>0.168</v>
      </c>
      <c r="AB321" s="11">
        <v>1</v>
      </c>
      <c r="AC321" s="11">
        <v>0</v>
      </c>
      <c r="AD321" s="13">
        <f t="shared" si="651"/>
        <v>6002.304</v>
      </c>
      <c r="AE321" s="11">
        <v>1</v>
      </c>
      <c r="AF321" s="11">
        <v>1</v>
      </c>
      <c r="AG321" s="11">
        <v>2.11</v>
      </c>
      <c r="AH321" s="42">
        <f t="shared" si="652"/>
        <v>3.11</v>
      </c>
      <c r="AI321" s="11">
        <v>0.9</v>
      </c>
      <c r="AJ321" s="9">
        <v>0.5</v>
      </c>
      <c r="AK321" s="43">
        <f t="shared" si="653"/>
        <v>8400.224448</v>
      </c>
      <c r="AT321" s="11">
        <v>36903</v>
      </c>
      <c r="AU321" s="12">
        <v>0.168</v>
      </c>
      <c r="AV321" s="11">
        <v>1</v>
      </c>
      <c r="AW321" s="11">
        <v>0</v>
      </c>
      <c r="AX321" s="13">
        <f t="shared" si="654"/>
        <v>6199.704</v>
      </c>
      <c r="AY321" s="11">
        <v>1</v>
      </c>
      <c r="AZ321" s="11">
        <v>0.93</v>
      </c>
      <c r="BA321" s="11">
        <v>1.85</v>
      </c>
      <c r="BB321" s="42">
        <f t="shared" si="655"/>
        <v>2.7205</v>
      </c>
      <c r="BC321" s="11">
        <v>0.9</v>
      </c>
      <c r="BD321" s="9">
        <v>0.5</v>
      </c>
      <c r="BE321" s="43">
        <f t="shared" si="656"/>
        <v>7589.8326294</v>
      </c>
      <c r="BN321" s="11">
        <v>38167</v>
      </c>
      <c r="BO321" s="12">
        <v>0.168</v>
      </c>
      <c r="BP321" s="11">
        <v>1</v>
      </c>
      <c r="BQ321" s="11">
        <v>0</v>
      </c>
      <c r="BR321" s="13">
        <f t="shared" si="657"/>
        <v>6412.056</v>
      </c>
      <c r="BS321" s="11">
        <v>1</v>
      </c>
      <c r="BT321" s="11">
        <v>1</v>
      </c>
      <c r="BU321" s="11">
        <v>2.71</v>
      </c>
      <c r="BV321" s="42">
        <f t="shared" si="658"/>
        <v>3.71</v>
      </c>
      <c r="BW321" s="11">
        <v>0.9</v>
      </c>
      <c r="BX321" s="9">
        <v>0.5</v>
      </c>
      <c r="BY321" s="43">
        <f t="shared" si="659"/>
        <v>10704.927492</v>
      </c>
      <c r="CH321" s="11">
        <v>42781</v>
      </c>
      <c r="CI321" s="12">
        <v>0.168</v>
      </c>
      <c r="CJ321" s="11">
        <v>1</v>
      </c>
      <c r="CK321" s="11">
        <v>0</v>
      </c>
      <c r="CL321" s="13">
        <f t="shared" si="660"/>
        <v>7187.208</v>
      </c>
      <c r="CM321" s="11">
        <v>1</v>
      </c>
      <c r="CN321" s="11">
        <v>0.93</v>
      </c>
      <c r="CO321" s="11">
        <v>1.85</v>
      </c>
      <c r="CP321" s="42">
        <f t="shared" si="661"/>
        <v>2.7205</v>
      </c>
      <c r="CQ321" s="11">
        <v>0.9</v>
      </c>
      <c r="CR321" s="9">
        <v>0.5</v>
      </c>
      <c r="CS321" s="43">
        <f t="shared" si="662"/>
        <v>8798.7597138</v>
      </c>
      <c r="DB321" s="11">
        <v>44045</v>
      </c>
      <c r="DC321" s="12">
        <v>0.168</v>
      </c>
      <c r="DD321" s="11">
        <v>1</v>
      </c>
      <c r="DE321" s="11">
        <v>0</v>
      </c>
      <c r="DF321" s="13">
        <f t="shared" si="663"/>
        <v>7399.56</v>
      </c>
      <c r="DG321" s="11">
        <v>1</v>
      </c>
      <c r="DH321" s="11">
        <v>1</v>
      </c>
      <c r="DI321" s="11">
        <v>2.11</v>
      </c>
      <c r="DJ321" s="42">
        <f t="shared" si="664"/>
        <v>3.11</v>
      </c>
      <c r="DK321" s="11">
        <v>0.9</v>
      </c>
      <c r="DL321" s="9">
        <v>0.5</v>
      </c>
      <c r="DM321" s="43">
        <f t="shared" si="665"/>
        <v>10355.68422</v>
      </c>
      <c r="DV321" s="11">
        <v>49923</v>
      </c>
      <c r="DW321" s="12">
        <v>0.199</v>
      </c>
      <c r="DX321" s="11">
        <v>1</v>
      </c>
      <c r="DY321" s="11">
        <v>0</v>
      </c>
      <c r="DZ321" s="13">
        <f t="shared" si="666"/>
        <v>9934.677</v>
      </c>
      <c r="EA321" s="11">
        <v>1</v>
      </c>
      <c r="EB321" s="11">
        <v>1</v>
      </c>
      <c r="EC321" s="11">
        <v>2.91</v>
      </c>
      <c r="ED321" s="42">
        <f t="shared" si="667"/>
        <v>3.91</v>
      </c>
      <c r="EE321" s="11">
        <v>0.9</v>
      </c>
      <c r="EF321" s="9">
        <v>0.5</v>
      </c>
      <c r="EG321" s="43">
        <f t="shared" si="668"/>
        <v>17480.0641815</v>
      </c>
    </row>
    <row r="322" s="1" customFormat="1" customHeight="1" spans="1:139">
      <c r="F322" s="11">
        <v>35434</v>
      </c>
      <c r="G322" s="12">
        <v>0.168</v>
      </c>
      <c r="H322" s="11">
        <v>1</v>
      </c>
      <c r="I322" s="11">
        <v>0</v>
      </c>
      <c r="J322" s="13">
        <f t="shared" si="648"/>
        <v>5952.912</v>
      </c>
      <c r="K322" s="11">
        <v>1</v>
      </c>
      <c r="L322" s="11">
        <v>0.89</v>
      </c>
      <c r="M322" s="11">
        <v>1.78</v>
      </c>
      <c r="N322" s="42">
        <f t="shared" si="649"/>
        <v>2.5842</v>
      </c>
      <c r="O322" s="11">
        <v>0.9</v>
      </c>
      <c r="P322" s="9">
        <v>0.5</v>
      </c>
      <c r="Q322" s="43">
        <f t="shared" si="650"/>
        <v>6922.58183568</v>
      </c>
      <c r="Z322" s="11">
        <v>35728</v>
      </c>
      <c r="AA322" s="12">
        <v>0.168</v>
      </c>
      <c r="AB322" s="11">
        <v>1</v>
      </c>
      <c r="AC322" s="11">
        <v>0</v>
      </c>
      <c r="AD322" s="13">
        <f t="shared" si="651"/>
        <v>6002.304</v>
      </c>
      <c r="AE322" s="11">
        <v>1</v>
      </c>
      <c r="AF322" s="11">
        <v>1</v>
      </c>
      <c r="AG322" s="11">
        <v>2.11</v>
      </c>
      <c r="AH322" s="42">
        <f t="shared" si="652"/>
        <v>3.11</v>
      </c>
      <c r="AI322" s="11">
        <v>0.9</v>
      </c>
      <c r="AJ322" s="9">
        <v>0.5</v>
      </c>
      <c r="AK322" s="43">
        <f t="shared" si="653"/>
        <v>8400.224448</v>
      </c>
      <c r="AT322" s="11">
        <v>36903</v>
      </c>
      <c r="AU322" s="12">
        <v>0.168</v>
      </c>
      <c r="AV322" s="11">
        <v>1</v>
      </c>
      <c r="AW322" s="11">
        <v>0</v>
      </c>
      <c r="AX322" s="13">
        <f t="shared" si="654"/>
        <v>6199.704</v>
      </c>
      <c r="AY322" s="11">
        <v>1</v>
      </c>
      <c r="AZ322" s="11">
        <v>0.93</v>
      </c>
      <c r="BA322" s="11">
        <v>1.85</v>
      </c>
      <c r="BB322" s="42">
        <f t="shared" si="655"/>
        <v>2.7205</v>
      </c>
      <c r="BC322" s="11">
        <v>0.9</v>
      </c>
      <c r="BD322" s="9">
        <v>0.5</v>
      </c>
      <c r="BE322" s="43">
        <f t="shared" si="656"/>
        <v>7589.8326294</v>
      </c>
      <c r="BN322" s="11">
        <v>38167</v>
      </c>
      <c r="BO322" s="12">
        <v>0.168</v>
      </c>
      <c r="BP322" s="11">
        <v>1</v>
      </c>
      <c r="BQ322" s="11">
        <v>0</v>
      </c>
      <c r="BR322" s="13">
        <f t="shared" si="657"/>
        <v>6412.056</v>
      </c>
      <c r="BS322" s="11">
        <v>1</v>
      </c>
      <c r="BT322" s="11">
        <v>1</v>
      </c>
      <c r="BU322" s="11">
        <v>2.71</v>
      </c>
      <c r="BV322" s="42">
        <f t="shared" si="658"/>
        <v>3.71</v>
      </c>
      <c r="BW322" s="11">
        <v>0.9</v>
      </c>
      <c r="BX322" s="9">
        <v>0.5</v>
      </c>
      <c r="BY322" s="43">
        <f t="shared" si="659"/>
        <v>10704.927492</v>
      </c>
      <c r="CH322" s="11">
        <v>42781</v>
      </c>
      <c r="CI322" s="12">
        <v>0.168</v>
      </c>
      <c r="CJ322" s="11">
        <v>1</v>
      </c>
      <c r="CK322" s="11">
        <v>0</v>
      </c>
      <c r="CL322" s="13">
        <f t="shared" si="660"/>
        <v>7187.208</v>
      </c>
      <c r="CM322" s="11">
        <v>1</v>
      </c>
      <c r="CN322" s="11">
        <v>0.93</v>
      </c>
      <c r="CO322" s="11">
        <v>1.85</v>
      </c>
      <c r="CP322" s="42">
        <f t="shared" si="661"/>
        <v>2.7205</v>
      </c>
      <c r="CQ322" s="11">
        <v>0.9</v>
      </c>
      <c r="CR322" s="9">
        <v>0.5</v>
      </c>
      <c r="CS322" s="43">
        <f t="shared" si="662"/>
        <v>8798.7597138</v>
      </c>
      <c r="DB322" s="11">
        <v>44045</v>
      </c>
      <c r="DC322" s="12">
        <v>0.168</v>
      </c>
      <c r="DD322" s="11">
        <v>1</v>
      </c>
      <c r="DE322" s="11">
        <v>0</v>
      </c>
      <c r="DF322" s="13">
        <f t="shared" si="663"/>
        <v>7399.56</v>
      </c>
      <c r="DG322" s="11">
        <v>1</v>
      </c>
      <c r="DH322" s="11">
        <v>1</v>
      </c>
      <c r="DI322" s="11">
        <v>2.11</v>
      </c>
      <c r="DJ322" s="42">
        <f t="shared" si="664"/>
        <v>3.11</v>
      </c>
      <c r="DK322" s="11">
        <v>0.9</v>
      </c>
      <c r="DL322" s="9">
        <v>0.5</v>
      </c>
      <c r="DM322" s="43">
        <f t="shared" si="665"/>
        <v>10355.68422</v>
      </c>
      <c r="DV322" s="11">
        <v>49923</v>
      </c>
      <c r="DW322" s="12">
        <v>0.199</v>
      </c>
      <c r="DX322" s="11">
        <v>1</v>
      </c>
      <c r="DY322" s="11">
        <v>0</v>
      </c>
      <c r="DZ322" s="13">
        <f t="shared" si="666"/>
        <v>9934.677</v>
      </c>
      <c r="EA322" s="11">
        <v>1</v>
      </c>
      <c r="EB322" s="11">
        <v>1</v>
      </c>
      <c r="EC322" s="11">
        <v>2.91</v>
      </c>
      <c r="ED322" s="42">
        <f t="shared" si="667"/>
        <v>3.91</v>
      </c>
      <c r="EE322" s="11">
        <v>0.9</v>
      </c>
      <c r="EF322" s="9">
        <v>0.5</v>
      </c>
      <c r="EG322" s="43">
        <f t="shared" si="668"/>
        <v>17480.0641815</v>
      </c>
    </row>
    <row r="323" s="1" customFormat="1" customHeight="1" spans="1:139">
      <c r="F323" s="11">
        <v>35434</v>
      </c>
      <c r="G323" s="12">
        <v>0.168</v>
      </c>
      <c r="H323" s="11">
        <v>1</v>
      </c>
      <c r="I323" s="11">
        <v>0</v>
      </c>
      <c r="J323" s="13">
        <f t="shared" si="648"/>
        <v>5952.912</v>
      </c>
      <c r="K323" s="11">
        <v>1</v>
      </c>
      <c r="L323" s="11">
        <v>0.89</v>
      </c>
      <c r="M323" s="11">
        <v>1.78</v>
      </c>
      <c r="N323" s="42">
        <f t="shared" si="649"/>
        <v>2.5842</v>
      </c>
      <c r="O323" s="11">
        <v>0.9</v>
      </c>
      <c r="P323" s="9">
        <v>0.5</v>
      </c>
      <c r="Q323" s="43">
        <f t="shared" si="650"/>
        <v>6922.58183568</v>
      </c>
      <c r="Z323" s="11">
        <v>35728</v>
      </c>
      <c r="AA323" s="12">
        <v>0.168</v>
      </c>
      <c r="AB323" s="11">
        <v>1</v>
      </c>
      <c r="AC323" s="11">
        <v>0</v>
      </c>
      <c r="AD323" s="13">
        <f t="shared" si="651"/>
        <v>6002.304</v>
      </c>
      <c r="AE323" s="11">
        <v>1</v>
      </c>
      <c r="AF323" s="11">
        <v>1</v>
      </c>
      <c r="AG323" s="11">
        <v>2.11</v>
      </c>
      <c r="AH323" s="42">
        <f t="shared" si="652"/>
        <v>3.11</v>
      </c>
      <c r="AI323" s="11">
        <v>0.9</v>
      </c>
      <c r="AJ323" s="9">
        <v>0.5</v>
      </c>
      <c r="AK323" s="43">
        <f t="shared" si="653"/>
        <v>8400.224448</v>
      </c>
      <c r="AT323" s="11">
        <v>36903</v>
      </c>
      <c r="AU323" s="12">
        <v>0.168</v>
      </c>
      <c r="AV323" s="11">
        <v>1</v>
      </c>
      <c r="AW323" s="11">
        <v>0</v>
      </c>
      <c r="AX323" s="13">
        <f t="shared" si="654"/>
        <v>6199.704</v>
      </c>
      <c r="AY323" s="11">
        <v>1</v>
      </c>
      <c r="AZ323" s="11">
        <v>0.93</v>
      </c>
      <c r="BA323" s="11">
        <v>1.85</v>
      </c>
      <c r="BB323" s="42">
        <f t="shared" si="655"/>
        <v>2.7205</v>
      </c>
      <c r="BC323" s="11">
        <v>0.9</v>
      </c>
      <c r="BD323" s="9">
        <v>0.5</v>
      </c>
      <c r="BE323" s="43">
        <f t="shared" si="656"/>
        <v>7589.8326294</v>
      </c>
      <c r="BN323" s="11">
        <v>38167</v>
      </c>
      <c r="BO323" s="12">
        <v>0.168</v>
      </c>
      <c r="BP323" s="11">
        <v>1</v>
      </c>
      <c r="BQ323" s="11">
        <v>0</v>
      </c>
      <c r="BR323" s="13">
        <f t="shared" si="657"/>
        <v>6412.056</v>
      </c>
      <c r="BS323" s="11">
        <v>1</v>
      </c>
      <c r="BT323" s="11">
        <v>1</v>
      </c>
      <c r="BU323" s="11">
        <v>2.71</v>
      </c>
      <c r="BV323" s="42">
        <f t="shared" si="658"/>
        <v>3.71</v>
      </c>
      <c r="BW323" s="11">
        <v>0.9</v>
      </c>
      <c r="BX323" s="9">
        <v>0.5</v>
      </c>
      <c r="BY323" s="43">
        <f t="shared" si="659"/>
        <v>10704.927492</v>
      </c>
      <c r="CH323" s="11">
        <v>42781</v>
      </c>
      <c r="CI323" s="12">
        <v>0.168</v>
      </c>
      <c r="CJ323" s="11">
        <v>1</v>
      </c>
      <c r="CK323" s="11">
        <v>0</v>
      </c>
      <c r="CL323" s="13">
        <f t="shared" si="660"/>
        <v>7187.208</v>
      </c>
      <c r="CM323" s="11">
        <v>1</v>
      </c>
      <c r="CN323" s="11">
        <v>0.93</v>
      </c>
      <c r="CO323" s="11">
        <v>1.85</v>
      </c>
      <c r="CP323" s="42">
        <f t="shared" si="661"/>
        <v>2.7205</v>
      </c>
      <c r="CQ323" s="11">
        <v>0.9</v>
      </c>
      <c r="CR323" s="9">
        <v>0.5</v>
      </c>
      <c r="CS323" s="43">
        <f t="shared" si="662"/>
        <v>8798.7597138</v>
      </c>
      <c r="DB323" s="11">
        <v>44045</v>
      </c>
      <c r="DC323" s="12">
        <v>0.168</v>
      </c>
      <c r="DD323" s="11">
        <v>1</v>
      </c>
      <c r="DE323" s="11">
        <v>0</v>
      </c>
      <c r="DF323" s="13">
        <f t="shared" si="663"/>
        <v>7399.56</v>
      </c>
      <c r="DG323" s="11">
        <v>1</v>
      </c>
      <c r="DH323" s="11">
        <v>1</v>
      </c>
      <c r="DI323" s="11">
        <v>2.11</v>
      </c>
      <c r="DJ323" s="42">
        <f t="shared" si="664"/>
        <v>3.11</v>
      </c>
      <c r="DK323" s="11">
        <v>0.9</v>
      </c>
      <c r="DL323" s="9">
        <v>0.5</v>
      </c>
      <c r="DM323" s="43">
        <f t="shared" si="665"/>
        <v>10355.68422</v>
      </c>
      <c r="DV323" s="11">
        <v>49923</v>
      </c>
      <c r="DW323" s="12">
        <v>0.199</v>
      </c>
      <c r="DX323" s="11">
        <v>1</v>
      </c>
      <c r="DY323" s="11">
        <v>0</v>
      </c>
      <c r="DZ323" s="13">
        <f t="shared" si="666"/>
        <v>9934.677</v>
      </c>
      <c r="EA323" s="11">
        <v>1</v>
      </c>
      <c r="EB323" s="11">
        <v>1</v>
      </c>
      <c r="EC323" s="11">
        <v>2.91</v>
      </c>
      <c r="ED323" s="42">
        <f t="shared" si="667"/>
        <v>3.91</v>
      </c>
      <c r="EE323" s="11">
        <v>0.9</v>
      </c>
      <c r="EF323" s="9">
        <v>0.5</v>
      </c>
      <c r="EG323" s="43">
        <f t="shared" si="668"/>
        <v>17480.0641815</v>
      </c>
    </row>
    <row r="324" s="1" customFormat="1" customHeight="1" spans="1:139">
      <c r="F324" s="11">
        <v>35434</v>
      </c>
      <c r="G324" s="12">
        <v>0.168</v>
      </c>
      <c r="H324" s="11">
        <v>1</v>
      </c>
      <c r="I324" s="11">
        <v>0</v>
      </c>
      <c r="J324" s="13">
        <f t="shared" si="648"/>
        <v>5952.912</v>
      </c>
      <c r="K324" s="11">
        <v>1</v>
      </c>
      <c r="L324" s="11">
        <v>0.89</v>
      </c>
      <c r="M324" s="11">
        <v>1.78</v>
      </c>
      <c r="N324" s="42">
        <f t="shared" si="649"/>
        <v>2.5842</v>
      </c>
      <c r="O324" s="11">
        <v>0.9</v>
      </c>
      <c r="P324" s="9">
        <v>0.5</v>
      </c>
      <c r="Q324" s="43">
        <f t="shared" si="650"/>
        <v>6922.58183568</v>
      </c>
      <c r="Z324" s="11">
        <v>35728</v>
      </c>
      <c r="AA324" s="12">
        <v>0.168</v>
      </c>
      <c r="AB324" s="11">
        <v>1</v>
      </c>
      <c r="AC324" s="11">
        <v>0</v>
      </c>
      <c r="AD324" s="13">
        <f t="shared" si="651"/>
        <v>6002.304</v>
      </c>
      <c r="AE324" s="11">
        <v>1</v>
      </c>
      <c r="AF324" s="11">
        <v>1</v>
      </c>
      <c r="AG324" s="11">
        <v>2.11</v>
      </c>
      <c r="AH324" s="42">
        <f t="shared" si="652"/>
        <v>3.11</v>
      </c>
      <c r="AI324" s="11">
        <v>0.9</v>
      </c>
      <c r="AJ324" s="9">
        <v>0.5</v>
      </c>
      <c r="AK324" s="43">
        <f t="shared" si="653"/>
        <v>8400.224448</v>
      </c>
      <c r="AT324" s="11">
        <v>36903</v>
      </c>
      <c r="AU324" s="12">
        <v>0.168</v>
      </c>
      <c r="AV324" s="11">
        <v>1</v>
      </c>
      <c r="AW324" s="11">
        <v>0</v>
      </c>
      <c r="AX324" s="13">
        <f t="shared" si="654"/>
        <v>6199.704</v>
      </c>
      <c r="AY324" s="11">
        <v>1</v>
      </c>
      <c r="AZ324" s="11">
        <v>0.93</v>
      </c>
      <c r="BA324" s="11">
        <v>1.85</v>
      </c>
      <c r="BB324" s="42">
        <f t="shared" si="655"/>
        <v>2.7205</v>
      </c>
      <c r="BC324" s="11">
        <v>0.9</v>
      </c>
      <c r="BD324" s="9">
        <v>0.5</v>
      </c>
      <c r="BE324" s="43">
        <f t="shared" si="656"/>
        <v>7589.8326294</v>
      </c>
      <c r="BN324" s="11">
        <v>38167</v>
      </c>
      <c r="BO324" s="12">
        <v>0.168</v>
      </c>
      <c r="BP324" s="11">
        <v>1</v>
      </c>
      <c r="BQ324" s="11">
        <v>0</v>
      </c>
      <c r="BR324" s="13">
        <f t="shared" si="657"/>
        <v>6412.056</v>
      </c>
      <c r="BS324" s="11">
        <v>1</v>
      </c>
      <c r="BT324" s="11">
        <v>1</v>
      </c>
      <c r="BU324" s="11">
        <v>2.71</v>
      </c>
      <c r="BV324" s="42">
        <f t="shared" si="658"/>
        <v>3.71</v>
      </c>
      <c r="BW324" s="11">
        <v>0.9</v>
      </c>
      <c r="BX324" s="9">
        <v>0.5</v>
      </c>
      <c r="BY324" s="43">
        <f t="shared" si="659"/>
        <v>10704.927492</v>
      </c>
      <c r="CH324" s="11">
        <v>42781</v>
      </c>
      <c r="CI324" s="12">
        <v>0.168</v>
      </c>
      <c r="CJ324" s="11">
        <v>1</v>
      </c>
      <c r="CK324" s="11">
        <v>0</v>
      </c>
      <c r="CL324" s="13">
        <f t="shared" si="660"/>
        <v>7187.208</v>
      </c>
      <c r="CM324" s="11">
        <v>1</v>
      </c>
      <c r="CN324" s="11">
        <v>0.93</v>
      </c>
      <c r="CO324" s="11">
        <v>1.85</v>
      </c>
      <c r="CP324" s="42">
        <f t="shared" si="661"/>
        <v>2.7205</v>
      </c>
      <c r="CQ324" s="11">
        <v>0.9</v>
      </c>
      <c r="CR324" s="9">
        <v>0.5</v>
      </c>
      <c r="CS324" s="43">
        <f t="shared" si="662"/>
        <v>8798.7597138</v>
      </c>
      <c r="DB324" s="11">
        <v>44045</v>
      </c>
      <c r="DC324" s="12">
        <v>0.168</v>
      </c>
      <c r="DD324" s="11">
        <v>1</v>
      </c>
      <c r="DE324" s="11">
        <v>0</v>
      </c>
      <c r="DF324" s="13">
        <f t="shared" si="663"/>
        <v>7399.56</v>
      </c>
      <c r="DG324" s="11">
        <v>1</v>
      </c>
      <c r="DH324" s="11">
        <v>1</v>
      </c>
      <c r="DI324" s="11">
        <v>2.11</v>
      </c>
      <c r="DJ324" s="42">
        <f t="shared" si="664"/>
        <v>3.11</v>
      </c>
      <c r="DK324" s="11">
        <v>0.9</v>
      </c>
      <c r="DL324" s="9">
        <v>0.5</v>
      </c>
      <c r="DM324" s="43">
        <f t="shared" si="665"/>
        <v>10355.68422</v>
      </c>
      <c r="DV324" s="11">
        <v>49923</v>
      </c>
      <c r="DW324" s="12">
        <v>0.199</v>
      </c>
      <c r="DX324" s="11">
        <v>1</v>
      </c>
      <c r="DY324" s="11">
        <v>0</v>
      </c>
      <c r="DZ324" s="13">
        <f t="shared" si="666"/>
        <v>9934.677</v>
      </c>
      <c r="EA324" s="11">
        <v>1</v>
      </c>
      <c r="EB324" s="11">
        <v>1</v>
      </c>
      <c r="EC324" s="11">
        <v>2.91</v>
      </c>
      <c r="ED324" s="42">
        <f t="shared" si="667"/>
        <v>3.91</v>
      </c>
      <c r="EE324" s="11">
        <v>0.9</v>
      </c>
      <c r="EF324" s="9">
        <v>0.5</v>
      </c>
      <c r="EG324" s="43">
        <f t="shared" si="668"/>
        <v>17480.0641815</v>
      </c>
    </row>
    <row r="325" s="1" customFormat="1" customHeight="1" spans="1:139">
      <c r="F325" s="11">
        <v>35434</v>
      </c>
      <c r="G325" s="12">
        <v>0.168</v>
      </c>
      <c r="H325" s="11">
        <v>1</v>
      </c>
      <c r="I325" s="11">
        <v>0</v>
      </c>
      <c r="J325" s="13">
        <f t="shared" si="648"/>
        <v>5952.912</v>
      </c>
      <c r="K325" s="11">
        <v>1</v>
      </c>
      <c r="L325" s="11">
        <v>0.89</v>
      </c>
      <c r="M325" s="11">
        <v>1.78</v>
      </c>
      <c r="N325" s="42">
        <f t="shared" si="649"/>
        <v>2.5842</v>
      </c>
      <c r="O325" s="11">
        <v>0.9</v>
      </c>
      <c r="P325" s="9">
        <v>0.5</v>
      </c>
      <c r="Q325" s="43">
        <f t="shared" si="650"/>
        <v>6922.58183568</v>
      </c>
      <c r="Z325" s="11">
        <v>35728</v>
      </c>
      <c r="AA325" s="12">
        <v>0.168</v>
      </c>
      <c r="AB325" s="11">
        <v>1</v>
      </c>
      <c r="AC325" s="11">
        <v>0</v>
      </c>
      <c r="AD325" s="13">
        <f t="shared" si="651"/>
        <v>6002.304</v>
      </c>
      <c r="AE325" s="11">
        <v>1</v>
      </c>
      <c r="AF325" s="11">
        <v>1</v>
      </c>
      <c r="AG325" s="11">
        <v>2.11</v>
      </c>
      <c r="AH325" s="42">
        <f t="shared" si="652"/>
        <v>3.11</v>
      </c>
      <c r="AI325" s="11">
        <v>0.9</v>
      </c>
      <c r="AJ325" s="9">
        <v>0.5</v>
      </c>
      <c r="AK325" s="43">
        <f t="shared" si="653"/>
        <v>8400.224448</v>
      </c>
      <c r="AT325" s="11">
        <v>36903</v>
      </c>
      <c r="AU325" s="12">
        <v>0.168</v>
      </c>
      <c r="AV325" s="11">
        <v>1</v>
      </c>
      <c r="AW325" s="11">
        <v>0</v>
      </c>
      <c r="AX325" s="13">
        <f t="shared" si="654"/>
        <v>6199.704</v>
      </c>
      <c r="AY325" s="11">
        <v>1</v>
      </c>
      <c r="AZ325" s="11">
        <v>0.93</v>
      </c>
      <c r="BA325" s="11">
        <v>1.85</v>
      </c>
      <c r="BB325" s="42">
        <f t="shared" si="655"/>
        <v>2.7205</v>
      </c>
      <c r="BC325" s="11">
        <v>0.9</v>
      </c>
      <c r="BD325" s="9">
        <v>0.5</v>
      </c>
      <c r="BE325" s="43">
        <f t="shared" si="656"/>
        <v>7589.8326294</v>
      </c>
      <c r="BN325" s="11">
        <v>38167</v>
      </c>
      <c r="BO325" s="12">
        <v>0.168</v>
      </c>
      <c r="BP325" s="11">
        <v>1</v>
      </c>
      <c r="BQ325" s="11">
        <v>0</v>
      </c>
      <c r="BR325" s="13">
        <f t="shared" si="657"/>
        <v>6412.056</v>
      </c>
      <c r="BS325" s="11">
        <v>1</v>
      </c>
      <c r="BT325" s="11">
        <v>1</v>
      </c>
      <c r="BU325" s="11">
        <v>2.71</v>
      </c>
      <c r="BV325" s="42">
        <f t="shared" si="658"/>
        <v>3.71</v>
      </c>
      <c r="BW325" s="11">
        <v>0.9</v>
      </c>
      <c r="BX325" s="9">
        <v>0.5</v>
      </c>
      <c r="BY325" s="43">
        <f t="shared" si="659"/>
        <v>10704.927492</v>
      </c>
      <c r="CH325" s="11">
        <v>42781</v>
      </c>
      <c r="CI325" s="12">
        <v>0.168</v>
      </c>
      <c r="CJ325" s="11">
        <v>1</v>
      </c>
      <c r="CK325" s="11">
        <v>0</v>
      </c>
      <c r="CL325" s="13">
        <f t="shared" si="660"/>
        <v>7187.208</v>
      </c>
      <c r="CM325" s="11">
        <v>1</v>
      </c>
      <c r="CN325" s="11">
        <v>0.93</v>
      </c>
      <c r="CO325" s="11">
        <v>1.85</v>
      </c>
      <c r="CP325" s="42">
        <f t="shared" si="661"/>
        <v>2.7205</v>
      </c>
      <c r="CQ325" s="11">
        <v>0.9</v>
      </c>
      <c r="CR325" s="9">
        <v>0.5</v>
      </c>
      <c r="CS325" s="43">
        <f t="shared" si="662"/>
        <v>8798.7597138</v>
      </c>
      <c r="DB325" s="11">
        <v>44045</v>
      </c>
      <c r="DC325" s="12">
        <v>0.168</v>
      </c>
      <c r="DD325" s="11">
        <v>1</v>
      </c>
      <c r="DE325" s="11">
        <v>0</v>
      </c>
      <c r="DF325" s="13">
        <f t="shared" si="663"/>
        <v>7399.56</v>
      </c>
      <c r="DG325" s="11">
        <v>1</v>
      </c>
      <c r="DH325" s="11">
        <v>1</v>
      </c>
      <c r="DI325" s="11">
        <v>2.11</v>
      </c>
      <c r="DJ325" s="42">
        <f t="shared" si="664"/>
        <v>3.11</v>
      </c>
      <c r="DK325" s="11">
        <v>0.9</v>
      </c>
      <c r="DL325" s="9">
        <v>0.5</v>
      </c>
      <c r="DM325" s="43">
        <f t="shared" si="665"/>
        <v>10355.68422</v>
      </c>
      <c r="DV325" s="11">
        <v>49923</v>
      </c>
      <c r="DW325" s="12">
        <v>0.199</v>
      </c>
      <c r="DX325" s="11">
        <v>1</v>
      </c>
      <c r="DY325" s="11">
        <v>0</v>
      </c>
      <c r="DZ325" s="13">
        <f t="shared" si="666"/>
        <v>9934.677</v>
      </c>
      <c r="EA325" s="11">
        <v>1</v>
      </c>
      <c r="EB325" s="11">
        <v>1</v>
      </c>
      <c r="EC325" s="11">
        <v>2.91</v>
      </c>
      <c r="ED325" s="42">
        <f t="shared" si="667"/>
        <v>3.91</v>
      </c>
      <c r="EE325" s="11">
        <v>0.9</v>
      </c>
      <c r="EF325" s="9">
        <v>0.5</v>
      </c>
      <c r="EG325" s="43">
        <f t="shared" si="668"/>
        <v>17480.0641815</v>
      </c>
    </row>
    <row r="326" s="1" customFormat="1" customHeight="1" spans="1:139">
      <c r="F326" s="11">
        <v>35434</v>
      </c>
      <c r="G326" s="12">
        <v>0.168</v>
      </c>
      <c r="H326" s="11">
        <v>1</v>
      </c>
      <c r="I326" s="11">
        <v>0</v>
      </c>
      <c r="J326" s="13">
        <f t="shared" si="648"/>
        <v>5952.912</v>
      </c>
      <c r="K326" s="11">
        <v>1</v>
      </c>
      <c r="L326" s="11">
        <v>0.89</v>
      </c>
      <c r="M326" s="11">
        <v>1.78</v>
      </c>
      <c r="N326" s="42">
        <f t="shared" si="649"/>
        <v>2.5842</v>
      </c>
      <c r="O326" s="11">
        <v>0.9</v>
      </c>
      <c r="P326" s="9">
        <v>0.5</v>
      </c>
      <c r="Q326" s="43">
        <f t="shared" si="650"/>
        <v>6922.58183568</v>
      </c>
      <c r="Z326" s="11">
        <v>35728</v>
      </c>
      <c r="AA326" s="12">
        <v>0.168</v>
      </c>
      <c r="AB326" s="11">
        <v>1</v>
      </c>
      <c r="AC326" s="11">
        <v>0</v>
      </c>
      <c r="AD326" s="13">
        <f t="shared" si="651"/>
        <v>6002.304</v>
      </c>
      <c r="AE326" s="11">
        <v>1</v>
      </c>
      <c r="AF326" s="11">
        <v>1</v>
      </c>
      <c r="AG326" s="11">
        <v>2.11</v>
      </c>
      <c r="AH326" s="42">
        <f t="shared" si="652"/>
        <v>3.11</v>
      </c>
      <c r="AI326" s="11">
        <v>0.9</v>
      </c>
      <c r="AJ326" s="9">
        <v>0.5</v>
      </c>
      <c r="AK326" s="43">
        <f t="shared" si="653"/>
        <v>8400.224448</v>
      </c>
      <c r="AT326" s="11">
        <v>36903</v>
      </c>
      <c r="AU326" s="12">
        <v>0.168</v>
      </c>
      <c r="AV326" s="11">
        <v>1</v>
      </c>
      <c r="AW326" s="11">
        <v>0</v>
      </c>
      <c r="AX326" s="13">
        <f t="shared" si="654"/>
        <v>6199.704</v>
      </c>
      <c r="AY326" s="11">
        <v>1</v>
      </c>
      <c r="AZ326" s="11">
        <v>0.93</v>
      </c>
      <c r="BA326" s="11">
        <v>1.85</v>
      </c>
      <c r="BB326" s="42">
        <f t="shared" si="655"/>
        <v>2.7205</v>
      </c>
      <c r="BC326" s="11">
        <v>0.9</v>
      </c>
      <c r="BD326" s="9">
        <v>0.5</v>
      </c>
      <c r="BE326" s="43">
        <f t="shared" si="656"/>
        <v>7589.8326294</v>
      </c>
      <c r="BN326" s="11">
        <v>38167</v>
      </c>
      <c r="BO326" s="12">
        <v>0.168</v>
      </c>
      <c r="BP326" s="11">
        <v>1</v>
      </c>
      <c r="BQ326" s="11">
        <v>0</v>
      </c>
      <c r="BR326" s="13">
        <f t="shared" si="657"/>
        <v>6412.056</v>
      </c>
      <c r="BS326" s="11">
        <v>1</v>
      </c>
      <c r="BT326" s="11">
        <v>1</v>
      </c>
      <c r="BU326" s="11">
        <v>2.71</v>
      </c>
      <c r="BV326" s="42">
        <f t="shared" si="658"/>
        <v>3.71</v>
      </c>
      <c r="BW326" s="11">
        <v>0.9</v>
      </c>
      <c r="BX326" s="9">
        <v>0.5</v>
      </c>
      <c r="BY326" s="43">
        <f t="shared" si="659"/>
        <v>10704.927492</v>
      </c>
      <c r="CH326" s="11">
        <v>42781</v>
      </c>
      <c r="CI326" s="12">
        <v>0.168</v>
      </c>
      <c r="CJ326" s="11">
        <v>1</v>
      </c>
      <c r="CK326" s="11">
        <v>0</v>
      </c>
      <c r="CL326" s="13">
        <f t="shared" si="660"/>
        <v>7187.208</v>
      </c>
      <c r="CM326" s="11">
        <v>1</v>
      </c>
      <c r="CN326" s="11">
        <v>0.93</v>
      </c>
      <c r="CO326" s="11">
        <v>1.85</v>
      </c>
      <c r="CP326" s="42">
        <f t="shared" si="661"/>
        <v>2.7205</v>
      </c>
      <c r="CQ326" s="11">
        <v>0.9</v>
      </c>
      <c r="CR326" s="9">
        <v>0.5</v>
      </c>
      <c r="CS326" s="43">
        <f t="shared" si="662"/>
        <v>8798.7597138</v>
      </c>
      <c r="DB326" s="11">
        <v>44045</v>
      </c>
      <c r="DC326" s="12">
        <v>0.168</v>
      </c>
      <c r="DD326" s="11">
        <v>1</v>
      </c>
      <c r="DE326" s="11">
        <v>0</v>
      </c>
      <c r="DF326" s="13">
        <f t="shared" si="663"/>
        <v>7399.56</v>
      </c>
      <c r="DG326" s="11">
        <v>1</v>
      </c>
      <c r="DH326" s="11">
        <v>1</v>
      </c>
      <c r="DI326" s="11">
        <v>2.11</v>
      </c>
      <c r="DJ326" s="42">
        <f t="shared" si="664"/>
        <v>3.11</v>
      </c>
      <c r="DK326" s="11">
        <v>0.9</v>
      </c>
      <c r="DL326" s="9">
        <v>0.5</v>
      </c>
      <c r="DM326" s="43">
        <f t="shared" si="665"/>
        <v>10355.68422</v>
      </c>
      <c r="DV326" s="11">
        <v>49923</v>
      </c>
      <c r="DW326" s="12">
        <v>0.199</v>
      </c>
      <c r="DX326" s="11">
        <v>1</v>
      </c>
      <c r="DY326" s="11">
        <v>0</v>
      </c>
      <c r="DZ326" s="13">
        <f t="shared" si="666"/>
        <v>9934.677</v>
      </c>
      <c r="EA326" s="11">
        <v>1</v>
      </c>
      <c r="EB326" s="11">
        <v>1</v>
      </c>
      <c r="EC326" s="11">
        <v>2.91</v>
      </c>
      <c r="ED326" s="42">
        <f t="shared" si="667"/>
        <v>3.91</v>
      </c>
      <c r="EE326" s="11">
        <v>0.9</v>
      </c>
      <c r="EF326" s="9">
        <v>0.5</v>
      </c>
      <c r="EG326" s="43">
        <f t="shared" si="668"/>
        <v>17480.0641815</v>
      </c>
    </row>
    <row r="327" s="1" customFormat="1" customHeight="1" spans="1:139">
      <c r="F327" s="11">
        <v>35434</v>
      </c>
      <c r="G327" s="12">
        <v>0.168</v>
      </c>
      <c r="H327" s="11">
        <v>1</v>
      </c>
      <c r="I327" s="11">
        <v>0</v>
      </c>
      <c r="J327" s="13">
        <f t="shared" si="648"/>
        <v>5952.912</v>
      </c>
      <c r="K327" s="11">
        <v>1</v>
      </c>
      <c r="L327" s="11">
        <v>0.89</v>
      </c>
      <c r="M327" s="11">
        <v>1.78</v>
      </c>
      <c r="N327" s="42">
        <f t="shared" si="649"/>
        <v>2.5842</v>
      </c>
      <c r="O327" s="11">
        <v>0.9</v>
      </c>
      <c r="P327" s="9">
        <v>0.5</v>
      </c>
      <c r="Q327" s="43">
        <f t="shared" si="650"/>
        <v>6922.58183568</v>
      </c>
      <c r="Z327" s="11">
        <v>35728</v>
      </c>
      <c r="AA327" s="12">
        <v>0.168</v>
      </c>
      <c r="AB327" s="11">
        <v>1</v>
      </c>
      <c r="AC327" s="11">
        <v>0</v>
      </c>
      <c r="AD327" s="13">
        <f t="shared" si="651"/>
        <v>6002.304</v>
      </c>
      <c r="AE327" s="11">
        <v>1</v>
      </c>
      <c r="AF327" s="11">
        <v>1</v>
      </c>
      <c r="AG327" s="11">
        <v>2.11</v>
      </c>
      <c r="AH327" s="42">
        <f t="shared" si="652"/>
        <v>3.11</v>
      </c>
      <c r="AI327" s="11">
        <v>0.9</v>
      </c>
      <c r="AJ327" s="9">
        <v>0.5</v>
      </c>
      <c r="AK327" s="43">
        <f t="shared" si="653"/>
        <v>8400.224448</v>
      </c>
      <c r="AT327" s="11">
        <v>36903</v>
      </c>
      <c r="AU327" s="12">
        <v>0.168</v>
      </c>
      <c r="AV327" s="11">
        <v>1</v>
      </c>
      <c r="AW327" s="11">
        <v>0</v>
      </c>
      <c r="AX327" s="13">
        <f t="shared" si="654"/>
        <v>6199.704</v>
      </c>
      <c r="AY327" s="11">
        <v>1</v>
      </c>
      <c r="AZ327" s="11">
        <v>0.93</v>
      </c>
      <c r="BA327" s="11">
        <v>1.85</v>
      </c>
      <c r="BB327" s="42">
        <f t="shared" si="655"/>
        <v>2.7205</v>
      </c>
      <c r="BC327" s="11">
        <v>0.9</v>
      </c>
      <c r="BD327" s="9">
        <v>0.5</v>
      </c>
      <c r="BE327" s="43">
        <f t="shared" si="656"/>
        <v>7589.8326294</v>
      </c>
      <c r="BN327" s="11">
        <v>38167</v>
      </c>
      <c r="BO327" s="12">
        <v>0.168</v>
      </c>
      <c r="BP327" s="11">
        <v>1</v>
      </c>
      <c r="BQ327" s="11">
        <v>0</v>
      </c>
      <c r="BR327" s="13">
        <f t="shared" si="657"/>
        <v>6412.056</v>
      </c>
      <c r="BS327" s="11">
        <v>1</v>
      </c>
      <c r="BT327" s="11">
        <v>1</v>
      </c>
      <c r="BU327" s="11">
        <v>2.71</v>
      </c>
      <c r="BV327" s="42">
        <f t="shared" si="658"/>
        <v>3.71</v>
      </c>
      <c r="BW327" s="11">
        <v>0.9</v>
      </c>
      <c r="BX327" s="9">
        <v>0.5</v>
      </c>
      <c r="BY327" s="43">
        <f t="shared" si="659"/>
        <v>10704.927492</v>
      </c>
      <c r="CH327" s="11">
        <v>42781</v>
      </c>
      <c r="CI327" s="12">
        <v>0.168</v>
      </c>
      <c r="CJ327" s="11">
        <v>1</v>
      </c>
      <c r="CK327" s="11">
        <v>0</v>
      </c>
      <c r="CL327" s="13">
        <f t="shared" si="660"/>
        <v>7187.208</v>
      </c>
      <c r="CM327" s="11">
        <v>1</v>
      </c>
      <c r="CN327" s="11">
        <v>0.93</v>
      </c>
      <c r="CO327" s="11">
        <v>1.85</v>
      </c>
      <c r="CP327" s="42">
        <f t="shared" si="661"/>
        <v>2.7205</v>
      </c>
      <c r="CQ327" s="11">
        <v>0.9</v>
      </c>
      <c r="CR327" s="9">
        <v>0.5</v>
      </c>
      <c r="CS327" s="43">
        <f t="shared" si="662"/>
        <v>8798.7597138</v>
      </c>
      <c r="DB327" s="11">
        <v>44045</v>
      </c>
      <c r="DC327" s="12">
        <v>0.168</v>
      </c>
      <c r="DD327" s="11">
        <v>1</v>
      </c>
      <c r="DE327" s="11">
        <v>0</v>
      </c>
      <c r="DF327" s="13">
        <f t="shared" si="663"/>
        <v>7399.56</v>
      </c>
      <c r="DG327" s="11">
        <v>1</v>
      </c>
      <c r="DH327" s="11">
        <v>1</v>
      </c>
      <c r="DI327" s="11">
        <v>2.11</v>
      </c>
      <c r="DJ327" s="42">
        <f t="shared" si="664"/>
        <v>3.11</v>
      </c>
      <c r="DK327" s="11">
        <v>0.9</v>
      </c>
      <c r="DL327" s="9">
        <v>0.5</v>
      </c>
      <c r="DM327" s="43">
        <f t="shared" si="665"/>
        <v>10355.68422</v>
      </c>
      <c r="DV327" s="11">
        <v>49923</v>
      </c>
      <c r="DW327" s="12">
        <v>0.199</v>
      </c>
      <c r="DX327" s="11">
        <v>1</v>
      </c>
      <c r="DY327" s="11">
        <v>0</v>
      </c>
      <c r="DZ327" s="13">
        <f t="shared" si="666"/>
        <v>9934.677</v>
      </c>
      <c r="EA327" s="11">
        <v>1</v>
      </c>
      <c r="EB327" s="11">
        <v>1</v>
      </c>
      <c r="EC327" s="11">
        <v>2.91</v>
      </c>
      <c r="ED327" s="42">
        <f t="shared" si="667"/>
        <v>3.91</v>
      </c>
      <c r="EE327" s="11">
        <v>0.9</v>
      </c>
      <c r="EF327" s="9">
        <v>0.5</v>
      </c>
      <c r="EG327" s="43">
        <f t="shared" si="668"/>
        <v>17480.0641815</v>
      </c>
    </row>
    <row r="328" s="1" customFormat="1" customHeight="1" spans="1:139">
      <c r="F328" s="11">
        <v>35434</v>
      </c>
      <c r="G328" s="12">
        <v>0.3</v>
      </c>
      <c r="H328" s="11">
        <v>1</v>
      </c>
      <c r="I328" s="11">
        <v>0</v>
      </c>
      <c r="J328" s="13">
        <f t="shared" si="648"/>
        <v>10630.2</v>
      </c>
      <c r="K328" s="11">
        <v>1</v>
      </c>
      <c r="L328" s="11">
        <v>0.89</v>
      </c>
      <c r="M328" s="11">
        <v>1.78</v>
      </c>
      <c r="N328" s="42">
        <f t="shared" si="649"/>
        <v>2.5842</v>
      </c>
      <c r="O328" s="11">
        <v>0.9</v>
      </c>
      <c r="P328" s="9">
        <v>0.5</v>
      </c>
      <c r="Q328" s="43">
        <f t="shared" si="650"/>
        <v>12361.753278</v>
      </c>
      <c r="Z328" s="11">
        <v>35728</v>
      </c>
      <c r="AA328" s="12">
        <v>0.3</v>
      </c>
      <c r="AB328" s="11">
        <v>1</v>
      </c>
      <c r="AC328" s="11">
        <v>0</v>
      </c>
      <c r="AD328" s="13">
        <f t="shared" si="651"/>
        <v>10718.4</v>
      </c>
      <c r="AE328" s="11">
        <v>1</v>
      </c>
      <c r="AF328" s="11">
        <v>1</v>
      </c>
      <c r="AG328" s="11">
        <v>2.11</v>
      </c>
      <c r="AH328" s="42">
        <f t="shared" si="652"/>
        <v>3.11</v>
      </c>
      <c r="AI328" s="11">
        <v>0.9</v>
      </c>
      <c r="AJ328" s="9">
        <v>0.5</v>
      </c>
      <c r="AK328" s="43">
        <f t="shared" si="653"/>
        <v>15000.4008</v>
      </c>
      <c r="AT328" s="11">
        <v>36903</v>
      </c>
      <c r="AU328" s="12">
        <v>0.3</v>
      </c>
      <c r="AV328" s="11">
        <v>1</v>
      </c>
      <c r="AW328" s="11">
        <v>0</v>
      </c>
      <c r="AX328" s="13">
        <f t="shared" si="654"/>
        <v>11070.9</v>
      </c>
      <c r="AY328" s="11">
        <v>1</v>
      </c>
      <c r="AZ328" s="11">
        <v>0.93</v>
      </c>
      <c r="BA328" s="11">
        <v>1.85</v>
      </c>
      <c r="BB328" s="42">
        <f t="shared" si="655"/>
        <v>2.7205</v>
      </c>
      <c r="BC328" s="11">
        <v>0.9</v>
      </c>
      <c r="BD328" s="9">
        <v>0.5</v>
      </c>
      <c r="BE328" s="43">
        <f t="shared" si="656"/>
        <v>13553.2725525</v>
      </c>
      <c r="BN328" s="11">
        <v>38167</v>
      </c>
      <c r="BO328" s="12">
        <v>0.3</v>
      </c>
      <c r="BP328" s="11">
        <v>1</v>
      </c>
      <c r="BQ328" s="11">
        <v>0</v>
      </c>
      <c r="BR328" s="13">
        <f t="shared" si="657"/>
        <v>11450.1</v>
      </c>
      <c r="BS328" s="11">
        <v>1</v>
      </c>
      <c r="BT328" s="11">
        <v>1</v>
      </c>
      <c r="BU328" s="11">
        <v>2.71</v>
      </c>
      <c r="BV328" s="42">
        <f t="shared" si="658"/>
        <v>3.71</v>
      </c>
      <c r="BW328" s="11">
        <v>0.9</v>
      </c>
      <c r="BX328" s="9">
        <v>0.5</v>
      </c>
      <c r="BY328" s="43">
        <f t="shared" si="659"/>
        <v>19115.94195</v>
      </c>
      <c r="CH328" s="11">
        <v>42781</v>
      </c>
      <c r="CI328" s="12">
        <v>0.3</v>
      </c>
      <c r="CJ328" s="11">
        <v>1</v>
      </c>
      <c r="CK328" s="11">
        <v>0</v>
      </c>
      <c r="CL328" s="13">
        <f t="shared" si="660"/>
        <v>12834.3</v>
      </c>
      <c r="CM328" s="11">
        <v>1</v>
      </c>
      <c r="CN328" s="11">
        <v>0.93</v>
      </c>
      <c r="CO328" s="11">
        <v>1.85</v>
      </c>
      <c r="CP328" s="42">
        <f t="shared" si="661"/>
        <v>2.7205</v>
      </c>
      <c r="CQ328" s="11">
        <v>0.9</v>
      </c>
      <c r="CR328" s="9">
        <v>0.5</v>
      </c>
      <c r="CS328" s="43">
        <f t="shared" si="662"/>
        <v>15712.0709175</v>
      </c>
      <c r="DB328" s="11">
        <v>44045</v>
      </c>
      <c r="DC328" s="12">
        <v>0.3</v>
      </c>
      <c r="DD328" s="11">
        <v>1</v>
      </c>
      <c r="DE328" s="11">
        <v>0</v>
      </c>
      <c r="DF328" s="13">
        <f t="shared" si="663"/>
        <v>13213.5</v>
      </c>
      <c r="DG328" s="11">
        <v>1</v>
      </c>
      <c r="DH328" s="11">
        <v>1</v>
      </c>
      <c r="DI328" s="11">
        <v>2.11</v>
      </c>
      <c r="DJ328" s="42">
        <f t="shared" si="664"/>
        <v>3.11</v>
      </c>
      <c r="DK328" s="11">
        <v>0.9</v>
      </c>
      <c r="DL328" s="9">
        <v>0.5</v>
      </c>
      <c r="DM328" s="43">
        <f t="shared" si="665"/>
        <v>18492.29325</v>
      </c>
      <c r="DV328" s="11">
        <v>49923</v>
      </c>
      <c r="DW328" s="12">
        <v>0.355</v>
      </c>
      <c r="DX328" s="11">
        <v>1</v>
      </c>
      <c r="DY328" s="11">
        <v>0</v>
      </c>
      <c r="DZ328" s="13">
        <f t="shared" si="666"/>
        <v>17722.665</v>
      </c>
      <c r="EA328" s="11">
        <v>1</v>
      </c>
      <c r="EB328" s="11">
        <v>1</v>
      </c>
      <c r="EC328" s="11">
        <v>2.91</v>
      </c>
      <c r="ED328" s="42">
        <f t="shared" si="667"/>
        <v>3.91</v>
      </c>
      <c r="EE328" s="11">
        <v>0.9</v>
      </c>
      <c r="EF328" s="9">
        <v>0.5</v>
      </c>
      <c r="EG328" s="43">
        <f t="shared" si="668"/>
        <v>31183.0290675</v>
      </c>
    </row>
    <row r="329" s="1" customFormat="1" customHeight="1" spans="1:139">
      <c r="F329" s="11">
        <v>35434</v>
      </c>
      <c r="G329" s="12">
        <v>0.58</v>
      </c>
      <c r="H329" s="11">
        <v>1</v>
      </c>
      <c r="I329" s="11">
        <v>0</v>
      </c>
      <c r="J329" s="13">
        <f t="shared" si="648"/>
        <v>20551.72</v>
      </c>
      <c r="K329" s="11">
        <v>1</v>
      </c>
      <c r="L329" s="11">
        <v>0.89</v>
      </c>
      <c r="M329" s="11">
        <v>1.78</v>
      </c>
      <c r="N329" s="42">
        <f t="shared" si="649"/>
        <v>2.5842</v>
      </c>
      <c r="O329" s="11">
        <v>0.9</v>
      </c>
      <c r="P329" s="9">
        <v>0.5</v>
      </c>
      <c r="Q329" s="43">
        <f t="shared" si="650"/>
        <v>23899.3896708</v>
      </c>
      <c r="Z329" s="11">
        <v>35728</v>
      </c>
      <c r="AA329" s="12">
        <v>0.58</v>
      </c>
      <c r="AB329" s="11">
        <v>1</v>
      </c>
      <c r="AC329" s="11">
        <v>0</v>
      </c>
      <c r="AD329" s="13">
        <f t="shared" si="651"/>
        <v>20722.24</v>
      </c>
      <c r="AE329" s="11">
        <v>1</v>
      </c>
      <c r="AF329" s="11">
        <v>1</v>
      </c>
      <c r="AG329" s="11">
        <v>2.11</v>
      </c>
      <c r="AH329" s="42">
        <f t="shared" si="652"/>
        <v>3.11</v>
      </c>
      <c r="AI329" s="11">
        <v>0.9</v>
      </c>
      <c r="AJ329" s="9">
        <v>0.5</v>
      </c>
      <c r="AK329" s="43">
        <f t="shared" si="653"/>
        <v>29000.77488</v>
      </c>
      <c r="AT329" s="11">
        <v>36903</v>
      </c>
      <c r="AU329" s="12">
        <v>0.58</v>
      </c>
      <c r="AV329" s="11">
        <v>1</v>
      </c>
      <c r="AW329" s="11">
        <v>0</v>
      </c>
      <c r="AX329" s="13">
        <f t="shared" si="654"/>
        <v>21403.74</v>
      </c>
      <c r="AY329" s="11">
        <v>1</v>
      </c>
      <c r="AZ329" s="11">
        <v>0.93</v>
      </c>
      <c r="BA329" s="11">
        <v>1.85</v>
      </c>
      <c r="BB329" s="42">
        <f t="shared" si="655"/>
        <v>2.7205</v>
      </c>
      <c r="BC329" s="11">
        <v>0.9</v>
      </c>
      <c r="BD329" s="9">
        <v>0.5</v>
      </c>
      <c r="BE329" s="43">
        <f t="shared" si="656"/>
        <v>26202.9936015</v>
      </c>
      <c r="BN329" s="11">
        <v>38167</v>
      </c>
      <c r="BO329" s="12">
        <v>0.58</v>
      </c>
      <c r="BP329" s="11">
        <v>1</v>
      </c>
      <c r="BQ329" s="11">
        <v>0</v>
      </c>
      <c r="BR329" s="13">
        <f t="shared" si="657"/>
        <v>22136.86</v>
      </c>
      <c r="BS329" s="11">
        <v>1</v>
      </c>
      <c r="BT329" s="11">
        <v>1</v>
      </c>
      <c r="BU329" s="11">
        <v>2.71</v>
      </c>
      <c r="BV329" s="42">
        <f t="shared" si="658"/>
        <v>3.71</v>
      </c>
      <c r="BW329" s="11">
        <v>0.9</v>
      </c>
      <c r="BX329" s="9">
        <v>0.5</v>
      </c>
      <c r="BY329" s="43">
        <f t="shared" si="659"/>
        <v>36957.48777</v>
      </c>
      <c r="CH329" s="11">
        <v>42781</v>
      </c>
      <c r="CI329" s="12">
        <v>0.58</v>
      </c>
      <c r="CJ329" s="11">
        <v>1</v>
      </c>
      <c r="CK329" s="11">
        <v>0</v>
      </c>
      <c r="CL329" s="13">
        <f t="shared" si="660"/>
        <v>24812.98</v>
      </c>
      <c r="CM329" s="11">
        <v>1</v>
      </c>
      <c r="CN329" s="11">
        <v>0.93</v>
      </c>
      <c r="CO329" s="11">
        <v>1.85</v>
      </c>
      <c r="CP329" s="42">
        <f t="shared" si="661"/>
        <v>2.7205</v>
      </c>
      <c r="CQ329" s="11">
        <v>0.9</v>
      </c>
      <c r="CR329" s="9">
        <v>0.5</v>
      </c>
      <c r="CS329" s="43">
        <f t="shared" si="662"/>
        <v>30376.6704405</v>
      </c>
      <c r="DB329" s="11">
        <v>44045</v>
      </c>
      <c r="DC329" s="12">
        <v>0.58</v>
      </c>
      <c r="DD329" s="11">
        <v>1</v>
      </c>
      <c r="DE329" s="11">
        <v>0</v>
      </c>
      <c r="DF329" s="13">
        <f t="shared" si="663"/>
        <v>25546.1</v>
      </c>
      <c r="DG329" s="11">
        <v>1</v>
      </c>
      <c r="DH329" s="11">
        <v>1</v>
      </c>
      <c r="DI329" s="11">
        <v>2.11</v>
      </c>
      <c r="DJ329" s="42">
        <f t="shared" si="664"/>
        <v>3.11</v>
      </c>
      <c r="DK329" s="11">
        <v>0.9</v>
      </c>
      <c r="DL329" s="9">
        <v>0.5</v>
      </c>
      <c r="DM329" s="43">
        <f t="shared" si="665"/>
        <v>35751.76695</v>
      </c>
      <c r="DV329" s="11">
        <v>49923</v>
      </c>
      <c r="DW329" s="12">
        <v>0.69</v>
      </c>
      <c r="DX329" s="11">
        <v>1</v>
      </c>
      <c r="DY329" s="11">
        <v>0</v>
      </c>
      <c r="DZ329" s="13">
        <f t="shared" si="666"/>
        <v>34446.87</v>
      </c>
      <c r="EA329" s="11">
        <v>1</v>
      </c>
      <c r="EB329" s="11">
        <v>1</v>
      </c>
      <c r="EC329" s="11">
        <v>2.91</v>
      </c>
      <c r="ED329" s="42">
        <f t="shared" si="667"/>
        <v>3.91</v>
      </c>
      <c r="EE329" s="11">
        <v>0.9</v>
      </c>
      <c r="EF329" s="9">
        <v>0.5</v>
      </c>
      <c r="EG329" s="43">
        <f t="shared" si="668"/>
        <v>60609.267765</v>
      </c>
    </row>
    <row r="330" s="1" customFormat="1" customHeight="1" spans="1:139">
      <c r="F330" s="47" t="s">
        <v>32</v>
      </c>
      <c r="G330" s="48"/>
      <c r="H330" s="48"/>
      <c r="I330" s="48"/>
      <c r="J330" s="48"/>
      <c r="K330" s="48"/>
      <c r="L330" s="48"/>
      <c r="M330" s="46">
        <f>SUM(Q320:Q329)</f>
        <v>91641.79763424</v>
      </c>
      <c r="N330" s="46"/>
      <c r="O330" s="46"/>
      <c r="P330" s="46"/>
      <c r="Q330" s="46"/>
      <c r="R330" s="1"/>
      <c r="S330" s="1"/>
      <c r="T330" s="1"/>
      <c r="U330" s="1"/>
      <c r="V330" s="1"/>
      <c r="W330" s="1"/>
      <c r="X330" s="1"/>
      <c r="Y330" s="1"/>
      <c r="Z330" s="47" t="s">
        <v>32</v>
      </c>
      <c r="AA330" s="48"/>
      <c r="AB330" s="48"/>
      <c r="AC330" s="48"/>
      <c r="AD330" s="48"/>
      <c r="AE330" s="48"/>
      <c r="AF330" s="48"/>
      <c r="AG330" s="46">
        <f>SUM(AK320:AK329)</f>
        <v>111202.971264</v>
      </c>
      <c r="AH330" s="46"/>
      <c r="AI330" s="46"/>
      <c r="AJ330" s="46"/>
      <c r="AK330" s="46"/>
      <c r="AL330" s="1"/>
      <c r="AM330" s="1"/>
      <c r="AN330" s="1"/>
      <c r="AO330" s="1"/>
      <c r="AP330" s="1"/>
      <c r="AQ330" s="1"/>
      <c r="AR330" s="1"/>
      <c r="AS330" s="1"/>
      <c r="AT330" s="47" t="s">
        <v>32</v>
      </c>
      <c r="AU330" s="48"/>
      <c r="AV330" s="48"/>
      <c r="AW330" s="48"/>
      <c r="AX330" s="48"/>
      <c r="AY330" s="48"/>
      <c r="AZ330" s="48"/>
      <c r="BA330" s="46">
        <f>SUM(BE320:BE329)</f>
        <v>100474.9271892</v>
      </c>
      <c r="BB330" s="46"/>
      <c r="BC330" s="46"/>
      <c r="BD330" s="46"/>
      <c r="BE330" s="46"/>
      <c r="BF330" s="1"/>
      <c r="BG330" s="1"/>
      <c r="BH330" s="1"/>
      <c r="BI330" s="1"/>
      <c r="BJ330" s="1"/>
      <c r="BK330" s="1"/>
      <c r="BL330" s="1"/>
      <c r="BM330" s="1"/>
      <c r="BN330" s="47" t="s">
        <v>32</v>
      </c>
      <c r="BO330" s="48"/>
      <c r="BP330" s="48"/>
      <c r="BQ330" s="48"/>
      <c r="BR330" s="48"/>
      <c r="BS330" s="48"/>
      <c r="BT330" s="48"/>
      <c r="BU330" s="46">
        <f>SUM(BY320:BY329)</f>
        <v>141712.849656</v>
      </c>
      <c r="BV330" s="46"/>
      <c r="BW330" s="46"/>
      <c r="BX330" s="46"/>
      <c r="BY330" s="46"/>
      <c r="BZ330" s="1"/>
      <c r="CA330" s="1"/>
      <c r="CB330" s="1"/>
      <c r="CC330" s="1"/>
      <c r="CD330" s="1"/>
      <c r="CE330" s="1"/>
      <c r="CF330" s="1"/>
      <c r="CG330" s="1"/>
      <c r="CH330" s="47" t="s">
        <v>32</v>
      </c>
      <c r="CI330" s="48"/>
      <c r="CJ330" s="48"/>
      <c r="CK330" s="48"/>
      <c r="CL330" s="48"/>
      <c r="CM330" s="48"/>
      <c r="CN330" s="48"/>
      <c r="CO330" s="46">
        <f>SUM(CS320:CS329)</f>
        <v>116478.8190684</v>
      </c>
      <c r="CP330" s="46"/>
      <c r="CQ330" s="46"/>
      <c r="CR330" s="46"/>
      <c r="CS330" s="46"/>
      <c r="CT330" s="1"/>
      <c r="CU330" s="1"/>
      <c r="CV330" s="1"/>
      <c r="CW330" s="1"/>
      <c r="CX330" s="1"/>
      <c r="CY330" s="1"/>
      <c r="CZ330" s="1"/>
      <c r="DA330" s="1"/>
      <c r="DB330" s="47" t="s">
        <v>32</v>
      </c>
      <c r="DC330" s="48"/>
      <c r="DD330" s="48"/>
      <c r="DE330" s="48"/>
      <c r="DF330" s="48"/>
      <c r="DG330" s="48"/>
      <c r="DH330" s="48"/>
      <c r="DI330" s="46">
        <f>SUM(DM320:DM329)</f>
        <v>137089.53396</v>
      </c>
      <c r="DJ330" s="46"/>
      <c r="DK330" s="46"/>
      <c r="DL330" s="46"/>
      <c r="DM330" s="46"/>
      <c r="DN330" s="1"/>
      <c r="DO330" s="1"/>
      <c r="DP330" s="1"/>
      <c r="DQ330" s="1"/>
      <c r="DR330" s="1"/>
      <c r="DS330" s="1"/>
      <c r="DT330" s="1"/>
      <c r="DU330" s="1"/>
      <c r="DV330" s="47" t="s">
        <v>32</v>
      </c>
      <c r="DW330" s="48"/>
      <c r="DX330" s="48"/>
      <c r="DY330" s="48"/>
      <c r="DZ330" s="48"/>
      <c r="EA330" s="48"/>
      <c r="EB330" s="48"/>
      <c r="EC330" s="46">
        <f>SUM(EG320:EG329)</f>
        <v>231632.8102845</v>
      </c>
      <c r="ED330" s="46"/>
      <c r="EE330" s="46"/>
      <c r="EF330" s="46"/>
      <c r="EG330" s="46"/>
    </row>
    <row r="331" s="1" customFormat="1" customHeight="1" spans="1:139">
      <c r="F331" s="48"/>
      <c r="G331" s="48"/>
      <c r="H331" s="48"/>
      <c r="I331" s="48"/>
      <c r="J331" s="48"/>
      <c r="K331" s="48"/>
      <c r="L331" s="48"/>
      <c r="M331" s="46"/>
      <c r="N331" s="46"/>
      <c r="O331" s="46"/>
      <c r="P331" s="46"/>
      <c r="Q331" s="46"/>
      <c r="R331" s="1"/>
      <c r="S331" s="1"/>
      <c r="T331" s="1"/>
      <c r="U331" s="1"/>
      <c r="V331" s="1"/>
      <c r="W331" s="1"/>
      <c r="X331" s="1"/>
      <c r="Y331" s="1"/>
      <c r="Z331" s="48"/>
      <c r="AA331" s="48"/>
      <c r="AB331" s="48"/>
      <c r="AC331" s="48"/>
      <c r="AD331" s="48"/>
      <c r="AE331" s="48"/>
      <c r="AF331" s="48"/>
      <c r="AG331" s="46"/>
      <c r="AH331" s="46"/>
      <c r="AI331" s="46"/>
      <c r="AJ331" s="46"/>
      <c r="AK331" s="46"/>
      <c r="AL331" s="1"/>
      <c r="AM331" s="1"/>
      <c r="AN331" s="1"/>
      <c r="AO331" s="1"/>
      <c r="AP331" s="1"/>
      <c r="AQ331" s="1"/>
      <c r="AR331" s="1"/>
      <c r="AS331" s="1"/>
      <c r="AT331" s="48"/>
      <c r="AU331" s="48"/>
      <c r="AV331" s="48"/>
      <c r="AW331" s="48"/>
      <c r="AX331" s="48"/>
      <c r="AY331" s="48"/>
      <c r="AZ331" s="48"/>
      <c r="BA331" s="46"/>
      <c r="BB331" s="46"/>
      <c r="BC331" s="46"/>
      <c r="BD331" s="46"/>
      <c r="BE331" s="46"/>
      <c r="BF331" s="1"/>
      <c r="BG331" s="1"/>
      <c r="BH331" s="1"/>
      <c r="BI331" s="1"/>
      <c r="BJ331" s="1"/>
      <c r="BK331" s="1"/>
      <c r="BL331" s="1"/>
      <c r="BM331" s="1"/>
      <c r="BN331" s="48"/>
      <c r="BO331" s="48"/>
      <c r="BP331" s="48"/>
      <c r="BQ331" s="48"/>
      <c r="BR331" s="48"/>
      <c r="BS331" s="48"/>
      <c r="BT331" s="48"/>
      <c r="BU331" s="46"/>
      <c r="BV331" s="46"/>
      <c r="BW331" s="46"/>
      <c r="BX331" s="46"/>
      <c r="BY331" s="46"/>
      <c r="BZ331" s="1"/>
      <c r="CA331" s="1"/>
      <c r="CB331" s="1"/>
      <c r="CC331" s="1"/>
      <c r="CD331" s="1"/>
      <c r="CE331" s="1"/>
      <c r="CF331" s="1"/>
      <c r="CG331" s="1"/>
      <c r="CH331" s="48"/>
      <c r="CI331" s="48"/>
      <c r="CJ331" s="48"/>
      <c r="CK331" s="48"/>
      <c r="CL331" s="48"/>
      <c r="CM331" s="48"/>
      <c r="CN331" s="48"/>
      <c r="CO331" s="46"/>
      <c r="CP331" s="46"/>
      <c r="CQ331" s="46"/>
      <c r="CR331" s="46"/>
      <c r="CS331" s="46"/>
      <c r="CT331" s="1"/>
      <c r="CU331" s="1"/>
      <c r="CV331" s="1"/>
      <c r="CW331" s="1"/>
      <c r="CX331" s="1"/>
      <c r="CY331" s="1"/>
      <c r="CZ331" s="1"/>
      <c r="DA331" s="1"/>
      <c r="DB331" s="48"/>
      <c r="DC331" s="48"/>
      <c r="DD331" s="48"/>
      <c r="DE331" s="48"/>
      <c r="DF331" s="48"/>
      <c r="DG331" s="48"/>
      <c r="DH331" s="48"/>
      <c r="DI331" s="46"/>
      <c r="DJ331" s="46"/>
      <c r="DK331" s="46"/>
      <c r="DL331" s="46"/>
      <c r="DM331" s="46"/>
      <c r="DN331" s="1"/>
      <c r="DO331" s="1"/>
      <c r="DP331" s="1"/>
      <c r="DQ331" s="1"/>
      <c r="DR331" s="1"/>
      <c r="DS331" s="1"/>
      <c r="DT331" s="1"/>
      <c r="DU331" s="1"/>
      <c r="DV331" s="48"/>
      <c r="DW331" s="48"/>
      <c r="DX331" s="48"/>
      <c r="DY331" s="48"/>
      <c r="DZ331" s="48"/>
      <c r="EA331" s="48"/>
      <c r="EB331" s="48"/>
      <c r="EC331" s="46"/>
      <c r="ED331" s="46"/>
      <c r="EE331" s="46"/>
      <c r="EF331" s="46"/>
      <c r="EG331" s="46"/>
    </row>
    <row r="332" s="1" customFormat="1" customHeight="1" spans="1:139">
      <c r="F332" s="48"/>
      <c r="G332" s="48"/>
      <c r="H332" s="48"/>
      <c r="I332" s="48"/>
      <c r="J332" s="48"/>
      <c r="K332" s="48"/>
      <c r="L332" s="48"/>
      <c r="M332" s="46"/>
      <c r="N332" s="46"/>
      <c r="O332" s="46"/>
      <c r="P332" s="46"/>
      <c r="Q332" s="46"/>
      <c r="R332" s="1"/>
      <c r="S332" s="1"/>
      <c r="T332" s="1"/>
      <c r="U332" s="1"/>
      <c r="V332" s="1"/>
      <c r="W332" s="1"/>
      <c r="X332" s="1"/>
      <c r="Y332" s="1"/>
      <c r="Z332" s="48"/>
      <c r="AA332" s="48"/>
      <c r="AB332" s="48"/>
      <c r="AC332" s="48"/>
      <c r="AD332" s="48"/>
      <c r="AE332" s="48"/>
      <c r="AF332" s="48"/>
      <c r="AG332" s="46"/>
      <c r="AH332" s="46"/>
      <c r="AI332" s="46"/>
      <c r="AJ332" s="46"/>
      <c r="AK332" s="46"/>
      <c r="AL332" s="1"/>
      <c r="AM332" s="1"/>
      <c r="AN332" s="1"/>
      <c r="AO332" s="1"/>
      <c r="AP332" s="1"/>
      <c r="AQ332" s="1"/>
      <c r="AR332" s="1"/>
      <c r="AS332" s="1"/>
      <c r="AT332" s="48"/>
      <c r="AU332" s="48"/>
      <c r="AV332" s="48"/>
      <c r="AW332" s="48"/>
      <c r="AX332" s="48"/>
      <c r="AY332" s="48"/>
      <c r="AZ332" s="48"/>
      <c r="BA332" s="46"/>
      <c r="BB332" s="46"/>
      <c r="BC332" s="46"/>
      <c r="BD332" s="46"/>
      <c r="BE332" s="46"/>
      <c r="BF332" s="1"/>
      <c r="BG332" s="1"/>
      <c r="BH332" s="1"/>
      <c r="BI332" s="1"/>
      <c r="BJ332" s="1"/>
      <c r="BK332" s="1"/>
      <c r="BL332" s="1"/>
      <c r="BM332" s="1"/>
      <c r="BN332" s="48"/>
      <c r="BO332" s="48"/>
      <c r="BP332" s="48"/>
      <c r="BQ332" s="48"/>
      <c r="BR332" s="48"/>
      <c r="BS332" s="48"/>
      <c r="BT332" s="48"/>
      <c r="BU332" s="46"/>
      <c r="BV332" s="46"/>
      <c r="BW332" s="46"/>
      <c r="BX332" s="46"/>
      <c r="BY332" s="46"/>
      <c r="BZ332" s="1"/>
      <c r="CA332" s="1"/>
      <c r="CB332" s="1"/>
      <c r="CC332" s="1"/>
      <c r="CD332" s="1"/>
      <c r="CE332" s="1"/>
      <c r="CF332" s="1"/>
      <c r="CG332" s="1"/>
      <c r="CH332" s="48"/>
      <c r="CI332" s="48"/>
      <c r="CJ332" s="48"/>
      <c r="CK332" s="48"/>
      <c r="CL332" s="48"/>
      <c r="CM332" s="48"/>
      <c r="CN332" s="48"/>
      <c r="CO332" s="46"/>
      <c r="CP332" s="46"/>
      <c r="CQ332" s="46"/>
      <c r="CR332" s="46"/>
      <c r="CS332" s="46"/>
      <c r="CT332" s="1"/>
      <c r="CU332" s="1"/>
      <c r="CV332" s="1"/>
      <c r="CW332" s="1"/>
      <c r="CX332" s="1"/>
      <c r="CY332" s="1"/>
      <c r="CZ332" s="1"/>
      <c r="DA332" s="1"/>
      <c r="DB332" s="48"/>
      <c r="DC332" s="48"/>
      <c r="DD332" s="48"/>
      <c r="DE332" s="48"/>
      <c r="DF332" s="48"/>
      <c r="DG332" s="48"/>
      <c r="DH332" s="48"/>
      <c r="DI332" s="46"/>
      <c r="DJ332" s="46"/>
      <c r="DK332" s="46"/>
      <c r="DL332" s="46"/>
      <c r="DM332" s="46"/>
      <c r="DN332" s="1"/>
      <c r="DO332" s="1"/>
      <c r="DP332" s="1"/>
      <c r="DQ332" s="1"/>
      <c r="DR332" s="1"/>
      <c r="DS332" s="1"/>
      <c r="DT332" s="1"/>
      <c r="DU332" s="1"/>
      <c r="DV332" s="48"/>
      <c r="DW332" s="48"/>
      <c r="DX332" s="48"/>
      <c r="DY332" s="48"/>
      <c r="DZ332" s="48"/>
      <c r="EA332" s="48"/>
      <c r="EB332" s="48"/>
      <c r="EC332" s="46"/>
      <c r="ED332" s="46"/>
      <c r="EE332" s="46"/>
      <c r="EF332" s="46"/>
      <c r="EG332" s="46"/>
    </row>
    <row r="334" s="1" customFormat="1" customHeight="1" spans="1:139">
      <c r="A334" s="2" t="s">
        <v>75</v>
      </c>
      <c r="B334" s="2"/>
      <c r="C334" s="2"/>
      <c r="D334" s="2"/>
      <c r="E334" s="2"/>
      <c r="F334" s="3" t="s">
        <v>1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1"/>
      <c r="U334" s="2" t="s">
        <v>76</v>
      </c>
      <c r="V334" s="2"/>
      <c r="W334" s="2"/>
      <c r="X334" s="2"/>
      <c r="Y334" s="2"/>
      <c r="Z334" s="3" t="s">
        <v>1</v>
      </c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1"/>
      <c r="AO334" s="2" t="s">
        <v>77</v>
      </c>
      <c r="AP334" s="2"/>
      <c r="AQ334" s="2"/>
      <c r="AR334" s="2"/>
      <c r="AS334" s="2"/>
      <c r="AT334" s="3" t="s">
        <v>1</v>
      </c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1"/>
      <c r="BI334" s="2" t="s">
        <v>78</v>
      </c>
      <c r="BJ334" s="2"/>
      <c r="BK334" s="2"/>
      <c r="BL334" s="2"/>
      <c r="BM334" s="2"/>
      <c r="BN334" s="3" t="s">
        <v>1</v>
      </c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1"/>
      <c r="CC334" s="2" t="s">
        <v>79</v>
      </c>
      <c r="CD334" s="2"/>
      <c r="CE334" s="2"/>
      <c r="CF334" s="2"/>
      <c r="CG334" s="2"/>
      <c r="CH334" s="3" t="s">
        <v>1</v>
      </c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1"/>
      <c r="CW334" s="2" t="s">
        <v>80</v>
      </c>
      <c r="CX334" s="2"/>
      <c r="CY334" s="2"/>
      <c r="CZ334" s="2"/>
      <c r="DA334" s="2"/>
      <c r="DB334" s="3" t="s">
        <v>1</v>
      </c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1"/>
      <c r="DQ334" s="2" t="s">
        <v>81</v>
      </c>
      <c r="DR334" s="2"/>
      <c r="DS334" s="2"/>
      <c r="DT334" s="2"/>
      <c r="DU334" s="2"/>
      <c r="DV334" s="3" t="s">
        <v>1</v>
      </c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</row>
    <row r="335" s="1" customFormat="1" customHeight="1" spans="1:139">
      <c r="A335" s="2"/>
      <c r="B335" s="2"/>
      <c r="C335" s="2"/>
      <c r="D335" s="2"/>
      <c r="E335" s="2"/>
      <c r="F335" s="4" t="s">
        <v>8</v>
      </c>
      <c r="G335" s="5"/>
      <c r="H335" s="5"/>
      <c r="I335" s="6"/>
      <c r="J335" s="7" t="s">
        <v>9</v>
      </c>
      <c r="K335" s="7"/>
      <c r="L335" s="7"/>
      <c r="M335" s="7"/>
      <c r="N335" s="8" t="s">
        <v>10</v>
      </c>
      <c r="O335" s="8"/>
      <c r="P335" s="8"/>
      <c r="Q335" s="9" t="s">
        <v>11</v>
      </c>
      <c r="R335" s="10" t="s">
        <v>12</v>
      </c>
      <c r="S335" s="10" t="s">
        <v>13</v>
      </c>
      <c r="U335" s="2"/>
      <c r="V335" s="2"/>
      <c r="W335" s="2"/>
      <c r="X335" s="2"/>
      <c r="Y335" s="2"/>
      <c r="Z335" s="4" t="s">
        <v>8</v>
      </c>
      <c r="AA335" s="5"/>
      <c r="AB335" s="5"/>
      <c r="AC335" s="6"/>
      <c r="AD335" s="7" t="s">
        <v>9</v>
      </c>
      <c r="AE335" s="7"/>
      <c r="AF335" s="7"/>
      <c r="AG335" s="7"/>
      <c r="AH335" s="8" t="s">
        <v>10</v>
      </c>
      <c r="AI335" s="8"/>
      <c r="AJ335" s="8"/>
      <c r="AK335" s="9" t="s">
        <v>11</v>
      </c>
      <c r="AL335" s="10" t="s">
        <v>12</v>
      </c>
      <c r="AM335" s="10" t="s">
        <v>13</v>
      </c>
      <c r="AO335" s="2"/>
      <c r="AP335" s="2"/>
      <c r="AQ335" s="2"/>
      <c r="AR335" s="2"/>
      <c r="AS335" s="2"/>
      <c r="AT335" s="4" t="s">
        <v>8</v>
      </c>
      <c r="AU335" s="5"/>
      <c r="AV335" s="5"/>
      <c r="AW335" s="6"/>
      <c r="AX335" s="7" t="s">
        <v>9</v>
      </c>
      <c r="AY335" s="7"/>
      <c r="AZ335" s="7"/>
      <c r="BA335" s="7"/>
      <c r="BB335" s="8" t="s">
        <v>10</v>
      </c>
      <c r="BC335" s="8"/>
      <c r="BD335" s="8"/>
      <c r="BE335" s="9" t="s">
        <v>11</v>
      </c>
      <c r="BF335" s="10" t="s">
        <v>12</v>
      </c>
      <c r="BG335" s="10" t="s">
        <v>13</v>
      </c>
      <c r="BI335" s="2"/>
      <c r="BJ335" s="2"/>
      <c r="BK335" s="2"/>
      <c r="BL335" s="2"/>
      <c r="BM335" s="2"/>
      <c r="BN335" s="4" t="s">
        <v>8</v>
      </c>
      <c r="BO335" s="5"/>
      <c r="BP335" s="5"/>
      <c r="BQ335" s="6"/>
      <c r="BR335" s="7" t="s">
        <v>9</v>
      </c>
      <c r="BS335" s="7"/>
      <c r="BT335" s="7"/>
      <c r="BU335" s="7"/>
      <c r="BV335" s="8" t="s">
        <v>10</v>
      </c>
      <c r="BW335" s="8"/>
      <c r="BX335" s="8"/>
      <c r="BY335" s="9" t="s">
        <v>11</v>
      </c>
      <c r="BZ335" s="10" t="s">
        <v>12</v>
      </c>
      <c r="CA335" s="10" t="s">
        <v>13</v>
      </c>
      <c r="CC335" s="2"/>
      <c r="CD335" s="2"/>
      <c r="CE335" s="2"/>
      <c r="CF335" s="2"/>
      <c r="CG335" s="2"/>
      <c r="CH335" s="4" t="s">
        <v>8</v>
      </c>
      <c r="CI335" s="5"/>
      <c r="CJ335" s="5"/>
      <c r="CK335" s="6"/>
      <c r="CL335" s="7" t="s">
        <v>9</v>
      </c>
      <c r="CM335" s="7"/>
      <c r="CN335" s="7"/>
      <c r="CO335" s="7"/>
      <c r="CP335" s="8" t="s">
        <v>10</v>
      </c>
      <c r="CQ335" s="8"/>
      <c r="CR335" s="8"/>
      <c r="CS335" s="9" t="s">
        <v>11</v>
      </c>
      <c r="CT335" s="10" t="s">
        <v>12</v>
      </c>
      <c r="CU335" s="10" t="s">
        <v>13</v>
      </c>
      <c r="CW335" s="2"/>
      <c r="CX335" s="2"/>
      <c r="CY335" s="2"/>
      <c r="CZ335" s="2"/>
      <c r="DA335" s="2"/>
      <c r="DB335" s="4" t="s">
        <v>8</v>
      </c>
      <c r="DC335" s="5"/>
      <c r="DD335" s="5"/>
      <c r="DE335" s="6"/>
      <c r="DF335" s="7" t="s">
        <v>9</v>
      </c>
      <c r="DG335" s="7"/>
      <c r="DH335" s="7"/>
      <c r="DI335" s="7"/>
      <c r="DJ335" s="8" t="s">
        <v>10</v>
      </c>
      <c r="DK335" s="8"/>
      <c r="DL335" s="8"/>
      <c r="DM335" s="9" t="s">
        <v>11</v>
      </c>
      <c r="DN335" s="10" t="s">
        <v>12</v>
      </c>
      <c r="DO335" s="10" t="s">
        <v>13</v>
      </c>
      <c r="DQ335" s="2"/>
      <c r="DR335" s="2"/>
      <c r="DS335" s="2"/>
      <c r="DT335" s="2"/>
      <c r="DU335" s="2"/>
      <c r="DV335" s="4" t="s">
        <v>8</v>
      </c>
      <c r="DW335" s="5"/>
      <c r="DX335" s="5"/>
      <c r="DY335" s="6"/>
      <c r="DZ335" s="7" t="s">
        <v>9</v>
      </c>
      <c r="EA335" s="7"/>
      <c r="EB335" s="7"/>
      <c r="EC335" s="7"/>
      <c r="ED335" s="8" t="s">
        <v>10</v>
      </c>
      <c r="EE335" s="8"/>
      <c r="EF335" s="8"/>
      <c r="EG335" s="9" t="s">
        <v>11</v>
      </c>
      <c r="EH335" s="10" t="s">
        <v>12</v>
      </c>
      <c r="EI335" s="10" t="s">
        <v>13</v>
      </c>
    </row>
    <row r="336" s="1" customFormat="1" customHeight="1" spans="1:139">
      <c r="A336" s="1" t="s">
        <v>14</v>
      </c>
      <c r="B336" s="1" t="s">
        <v>15</v>
      </c>
      <c r="C336" s="1" t="s">
        <v>16</v>
      </c>
      <c r="D336" s="1" t="s">
        <v>17</v>
      </c>
      <c r="E336" s="1" t="s">
        <v>18</v>
      </c>
      <c r="F336" s="11" t="s">
        <v>19</v>
      </c>
      <c r="G336" s="11" t="s">
        <v>20</v>
      </c>
      <c r="H336" s="12" t="s">
        <v>21</v>
      </c>
      <c r="I336" s="13" t="s">
        <v>8</v>
      </c>
      <c r="J336" s="11" t="s">
        <v>22</v>
      </c>
      <c r="K336" s="11" t="s">
        <v>23</v>
      </c>
      <c r="L336" s="11" t="s">
        <v>24</v>
      </c>
      <c r="M336" s="7" t="s">
        <v>25</v>
      </c>
      <c r="N336" s="11" t="s">
        <v>26</v>
      </c>
      <c r="O336" s="11" t="s">
        <v>27</v>
      </c>
      <c r="P336" s="8" t="s">
        <v>28</v>
      </c>
      <c r="Q336" s="9" t="s">
        <v>29</v>
      </c>
      <c r="R336" s="14"/>
      <c r="S336" s="14"/>
      <c r="T336" s="1"/>
      <c r="U336" s="1" t="s">
        <v>14</v>
      </c>
      <c r="V336" s="1" t="s">
        <v>15</v>
      </c>
      <c r="W336" s="1" t="s">
        <v>16</v>
      </c>
      <c r="X336" s="1" t="s">
        <v>17</v>
      </c>
      <c r="Y336" s="1" t="s">
        <v>18</v>
      </c>
      <c r="Z336" s="11" t="s">
        <v>19</v>
      </c>
      <c r="AA336" s="11" t="s">
        <v>20</v>
      </c>
      <c r="AB336" s="12" t="s">
        <v>21</v>
      </c>
      <c r="AC336" s="13" t="s">
        <v>8</v>
      </c>
      <c r="AD336" s="11" t="s">
        <v>22</v>
      </c>
      <c r="AE336" s="11" t="s">
        <v>23</v>
      </c>
      <c r="AF336" s="11" t="s">
        <v>24</v>
      </c>
      <c r="AG336" s="7" t="s">
        <v>25</v>
      </c>
      <c r="AH336" s="11" t="s">
        <v>26</v>
      </c>
      <c r="AI336" s="11" t="s">
        <v>27</v>
      </c>
      <c r="AJ336" s="8" t="s">
        <v>28</v>
      </c>
      <c r="AK336" s="9" t="s">
        <v>29</v>
      </c>
      <c r="AL336" s="14"/>
      <c r="AM336" s="14"/>
      <c r="AN336" s="1"/>
      <c r="AO336" s="1" t="s">
        <v>14</v>
      </c>
      <c r="AP336" s="1" t="s">
        <v>15</v>
      </c>
      <c r="AQ336" s="1" t="s">
        <v>16</v>
      </c>
      <c r="AR336" s="1" t="s">
        <v>17</v>
      </c>
      <c r="AS336" s="1" t="s">
        <v>18</v>
      </c>
      <c r="AT336" s="11" t="s">
        <v>19</v>
      </c>
      <c r="AU336" s="11" t="s">
        <v>20</v>
      </c>
      <c r="AV336" s="12" t="s">
        <v>21</v>
      </c>
      <c r="AW336" s="13" t="s">
        <v>8</v>
      </c>
      <c r="AX336" s="11" t="s">
        <v>22</v>
      </c>
      <c r="AY336" s="11" t="s">
        <v>23</v>
      </c>
      <c r="AZ336" s="11" t="s">
        <v>24</v>
      </c>
      <c r="BA336" s="7" t="s">
        <v>25</v>
      </c>
      <c r="BB336" s="11" t="s">
        <v>26</v>
      </c>
      <c r="BC336" s="11" t="s">
        <v>27</v>
      </c>
      <c r="BD336" s="8" t="s">
        <v>28</v>
      </c>
      <c r="BE336" s="9" t="s">
        <v>29</v>
      </c>
      <c r="BF336" s="14"/>
      <c r="BG336" s="14"/>
      <c r="BH336" s="1"/>
      <c r="BI336" s="1" t="s">
        <v>14</v>
      </c>
      <c r="BJ336" s="1" t="s">
        <v>15</v>
      </c>
      <c r="BK336" s="1" t="s">
        <v>16</v>
      </c>
      <c r="BL336" s="1" t="s">
        <v>17</v>
      </c>
      <c r="BM336" s="1" t="s">
        <v>18</v>
      </c>
      <c r="BN336" s="11" t="s">
        <v>19</v>
      </c>
      <c r="BO336" s="11" t="s">
        <v>20</v>
      </c>
      <c r="BP336" s="12" t="s">
        <v>21</v>
      </c>
      <c r="BQ336" s="13" t="s">
        <v>8</v>
      </c>
      <c r="BR336" s="11" t="s">
        <v>22</v>
      </c>
      <c r="BS336" s="11" t="s">
        <v>23</v>
      </c>
      <c r="BT336" s="11" t="s">
        <v>24</v>
      </c>
      <c r="BU336" s="7" t="s">
        <v>25</v>
      </c>
      <c r="BV336" s="11" t="s">
        <v>26</v>
      </c>
      <c r="BW336" s="11" t="s">
        <v>27</v>
      </c>
      <c r="BX336" s="8" t="s">
        <v>28</v>
      </c>
      <c r="BY336" s="9" t="s">
        <v>29</v>
      </c>
      <c r="BZ336" s="14"/>
      <c r="CA336" s="14"/>
      <c r="CB336" s="1"/>
      <c r="CC336" s="1" t="s">
        <v>14</v>
      </c>
      <c r="CD336" s="1" t="s">
        <v>15</v>
      </c>
      <c r="CE336" s="1" t="s">
        <v>16</v>
      </c>
      <c r="CF336" s="1" t="s">
        <v>17</v>
      </c>
      <c r="CG336" s="1" t="s">
        <v>18</v>
      </c>
      <c r="CH336" s="11" t="s">
        <v>19</v>
      </c>
      <c r="CI336" s="11" t="s">
        <v>20</v>
      </c>
      <c r="CJ336" s="12" t="s">
        <v>21</v>
      </c>
      <c r="CK336" s="13" t="s">
        <v>8</v>
      </c>
      <c r="CL336" s="11" t="s">
        <v>22</v>
      </c>
      <c r="CM336" s="11" t="s">
        <v>23</v>
      </c>
      <c r="CN336" s="11" t="s">
        <v>24</v>
      </c>
      <c r="CO336" s="7" t="s">
        <v>25</v>
      </c>
      <c r="CP336" s="11" t="s">
        <v>26</v>
      </c>
      <c r="CQ336" s="11" t="s">
        <v>27</v>
      </c>
      <c r="CR336" s="8" t="s">
        <v>28</v>
      </c>
      <c r="CS336" s="9" t="s">
        <v>29</v>
      </c>
      <c r="CT336" s="14"/>
      <c r="CU336" s="14"/>
      <c r="CV336" s="1"/>
      <c r="CW336" s="1" t="s">
        <v>14</v>
      </c>
      <c r="CX336" s="1" t="s">
        <v>15</v>
      </c>
      <c r="CY336" s="1" t="s">
        <v>16</v>
      </c>
      <c r="CZ336" s="1" t="s">
        <v>17</v>
      </c>
      <c r="DA336" s="1" t="s">
        <v>18</v>
      </c>
      <c r="DB336" s="11" t="s">
        <v>19</v>
      </c>
      <c r="DC336" s="11" t="s">
        <v>20</v>
      </c>
      <c r="DD336" s="12" t="s">
        <v>21</v>
      </c>
      <c r="DE336" s="13" t="s">
        <v>8</v>
      </c>
      <c r="DF336" s="11" t="s">
        <v>22</v>
      </c>
      <c r="DG336" s="11" t="s">
        <v>23</v>
      </c>
      <c r="DH336" s="11" t="s">
        <v>24</v>
      </c>
      <c r="DI336" s="7" t="s">
        <v>25</v>
      </c>
      <c r="DJ336" s="11" t="s">
        <v>26</v>
      </c>
      <c r="DK336" s="11" t="s">
        <v>27</v>
      </c>
      <c r="DL336" s="8" t="s">
        <v>28</v>
      </c>
      <c r="DM336" s="9" t="s">
        <v>29</v>
      </c>
      <c r="DN336" s="14"/>
      <c r="DO336" s="14"/>
      <c r="DP336" s="1"/>
      <c r="DQ336" s="1" t="s">
        <v>14</v>
      </c>
      <c r="DR336" s="1" t="s">
        <v>15</v>
      </c>
      <c r="DS336" s="1" t="s">
        <v>16</v>
      </c>
      <c r="DT336" s="1" t="s">
        <v>17</v>
      </c>
      <c r="DU336" s="1" t="s">
        <v>18</v>
      </c>
      <c r="DV336" s="11" t="s">
        <v>19</v>
      </c>
      <c r="DW336" s="11" t="s">
        <v>20</v>
      </c>
      <c r="DX336" s="12" t="s">
        <v>21</v>
      </c>
      <c r="DY336" s="13" t="s">
        <v>8</v>
      </c>
      <c r="DZ336" s="11" t="s">
        <v>22</v>
      </c>
      <c r="EA336" s="11" t="s">
        <v>23</v>
      </c>
      <c r="EB336" s="11" t="s">
        <v>24</v>
      </c>
      <c r="EC336" s="7" t="s">
        <v>25</v>
      </c>
      <c r="ED336" s="11" t="s">
        <v>26</v>
      </c>
      <c r="EE336" s="11" t="s">
        <v>27</v>
      </c>
      <c r="EF336" s="8" t="s">
        <v>28</v>
      </c>
      <c r="EG336" s="9" t="s">
        <v>29</v>
      </c>
      <c r="EH336" s="14"/>
      <c r="EI336" s="14"/>
    </row>
    <row r="337" s="1" customFormat="1" customHeight="1" spans="1:140">
      <c r="A337" s="15">
        <f>M346</f>
        <v>1716970.70688295</v>
      </c>
      <c r="B337" s="15">
        <f>T355+T364</f>
        <v>799029.665996656</v>
      </c>
      <c r="C337" s="15">
        <f>M378</f>
        <v>520295.278873998</v>
      </c>
      <c r="D337" s="15">
        <f>M388</f>
        <v>397987.447767248</v>
      </c>
      <c r="E337" s="15">
        <v>18</v>
      </c>
      <c r="F337" s="11">
        <v>2704</v>
      </c>
      <c r="G337" s="11">
        <v>1.286</v>
      </c>
      <c r="H337" s="12">
        <v>1.35</v>
      </c>
      <c r="I337" s="13">
        <f t="shared" ref="I337:I342" si="669">F337*G337*H337</f>
        <v>4694.4144</v>
      </c>
      <c r="J337" s="11">
        <v>3</v>
      </c>
      <c r="K337" s="11">
        <v>680</v>
      </c>
      <c r="L337" s="11">
        <v>1.89</v>
      </c>
      <c r="M337" s="16">
        <f t="shared" ref="M337:M342" si="670">1+6*K337/(K337+2000)+L337</f>
        <v>4.41238805970149</v>
      </c>
      <c r="N337" s="11">
        <v>1</v>
      </c>
      <c r="O337" s="11">
        <v>2.38</v>
      </c>
      <c r="P337" s="8">
        <f t="shared" ref="P337:P342" si="671">1+N337*O337</f>
        <v>3.38</v>
      </c>
      <c r="Q337" s="9">
        <v>1.15</v>
      </c>
      <c r="R337" s="17">
        <v>1</v>
      </c>
      <c r="S337" s="18">
        <f t="shared" ref="S337:S345" si="672">I337*J337*Q337*P337*M337*R337</f>
        <v>241541.033592666</v>
      </c>
      <c r="U337" s="15">
        <f>AG346</f>
        <v>1716970.70688295</v>
      </c>
      <c r="V337" s="15">
        <f>AN355+AN364</f>
        <v>919765.030242883</v>
      </c>
      <c r="W337" s="15">
        <f>AG378</f>
        <v>520295.278873998</v>
      </c>
      <c r="X337" s="15">
        <f>AG388</f>
        <v>563895.816218381</v>
      </c>
      <c r="Y337" s="15">
        <v>18</v>
      </c>
      <c r="Z337" s="11">
        <v>2704</v>
      </c>
      <c r="AA337" s="11">
        <v>1.286</v>
      </c>
      <c r="AB337" s="12">
        <v>1.35</v>
      </c>
      <c r="AC337" s="13">
        <f t="shared" ref="AC337:AC342" si="673">Z337*AA337*AB337</f>
        <v>4694.4144</v>
      </c>
      <c r="AD337" s="11">
        <v>3</v>
      </c>
      <c r="AE337" s="11">
        <v>680</v>
      </c>
      <c r="AF337" s="11">
        <v>1.89</v>
      </c>
      <c r="AG337" s="16">
        <f t="shared" ref="AG337:AG342" si="674">1+6*AE337/(AE337+2000)+AF337</f>
        <v>4.41238805970149</v>
      </c>
      <c r="AH337" s="11">
        <v>1</v>
      </c>
      <c r="AI337" s="11">
        <v>2.38</v>
      </c>
      <c r="AJ337" s="8">
        <f t="shared" ref="AJ337:AJ342" si="675">1+AH337*AI337</f>
        <v>3.38</v>
      </c>
      <c r="AK337" s="9">
        <v>1.15</v>
      </c>
      <c r="AL337" s="17">
        <v>1</v>
      </c>
      <c r="AM337" s="18">
        <f t="shared" ref="AM337:AM345" si="676">AC337*AD337*AK337*AJ337*AG337*AL337</f>
        <v>241541.033592666</v>
      </c>
      <c r="AO337" s="15">
        <f>BA346</f>
        <v>1742725.2674862</v>
      </c>
      <c r="AP337" s="15">
        <f>BH355+BH364</f>
        <v>827007.430190407</v>
      </c>
      <c r="AQ337" s="15">
        <f>BA378</f>
        <v>528099.708057108</v>
      </c>
      <c r="AR337" s="15">
        <f>BA388</f>
        <v>608139.702204208</v>
      </c>
      <c r="AS337" s="15">
        <v>18</v>
      </c>
      <c r="AT337" s="11">
        <v>2704</v>
      </c>
      <c r="AU337" s="11">
        <v>1.286</v>
      </c>
      <c r="AV337" s="12">
        <v>1.35</v>
      </c>
      <c r="AW337" s="13">
        <f t="shared" ref="AW337:AW342" si="677">AT337*AU337*AV337</f>
        <v>4694.4144</v>
      </c>
      <c r="AX337" s="11">
        <v>3</v>
      </c>
      <c r="AY337" s="11">
        <v>680</v>
      </c>
      <c r="AZ337" s="11">
        <v>1.89</v>
      </c>
      <c r="BA337" s="16">
        <f t="shared" ref="BA337:BA342" si="678">1+6*AY337/(AY337+2000)+AZ337</f>
        <v>4.41238805970149</v>
      </c>
      <c r="BB337" s="11">
        <v>1</v>
      </c>
      <c r="BC337" s="11">
        <v>2.38</v>
      </c>
      <c r="BD337" s="8">
        <f t="shared" ref="BD337:BD342" si="679">1+BB337*BC337</f>
        <v>3.38</v>
      </c>
      <c r="BE337" s="9">
        <v>1.15</v>
      </c>
      <c r="BF337" s="17">
        <v>1.015</v>
      </c>
      <c r="BG337" s="18">
        <f t="shared" ref="BG337:BG345" si="680">AW337*AX337*BE337*BD337*BA337*BF337</f>
        <v>245164.149096556</v>
      </c>
      <c r="BI337" s="15">
        <f>BU346</f>
        <v>1742725.2674862</v>
      </c>
      <c r="BJ337" s="15">
        <f>CB355+CB364</f>
        <v>947739.040398309</v>
      </c>
      <c r="BK337" s="15">
        <f>BU378</f>
        <v>528099.708057108</v>
      </c>
      <c r="BL337" s="15">
        <f>BU388</f>
        <v>857738.468683091</v>
      </c>
      <c r="BM337" s="15">
        <v>18</v>
      </c>
      <c r="BN337" s="11">
        <v>2704</v>
      </c>
      <c r="BO337" s="11">
        <v>1.286</v>
      </c>
      <c r="BP337" s="12">
        <v>1.35</v>
      </c>
      <c r="BQ337" s="13">
        <f t="shared" ref="BQ337:BQ342" si="681">BN337*BO337*BP337</f>
        <v>4694.4144</v>
      </c>
      <c r="BR337" s="11">
        <v>3</v>
      </c>
      <c r="BS337" s="11">
        <v>680</v>
      </c>
      <c r="BT337" s="11">
        <v>1.89</v>
      </c>
      <c r="BU337" s="16">
        <f t="shared" ref="BU337:BU342" si="682">1+6*BS337/(BS337+2000)+BT337</f>
        <v>4.41238805970149</v>
      </c>
      <c r="BV337" s="11">
        <v>1</v>
      </c>
      <c r="BW337" s="11">
        <v>2.38</v>
      </c>
      <c r="BX337" s="8">
        <f t="shared" ref="BX337:BX342" si="683">1+BV337*BW337</f>
        <v>3.38</v>
      </c>
      <c r="BY337" s="9">
        <v>1.15</v>
      </c>
      <c r="BZ337" s="17">
        <v>1.015</v>
      </c>
      <c r="CA337" s="18">
        <f t="shared" ref="CA337:CA345" si="684">BQ337*BR337*BY337*BX337*BU337*BZ337</f>
        <v>245164.149096556</v>
      </c>
      <c r="CC337" s="15">
        <f>CO346</f>
        <v>2157782.61669519</v>
      </c>
      <c r="CD337" s="15">
        <f>CV355+CV364</f>
        <v>884042.425375952</v>
      </c>
      <c r="CE337" s="15">
        <f>CO378</f>
        <v>564520.377578287</v>
      </c>
      <c r="CF337" s="15">
        <f>CO388</f>
        <v>892918.703668888</v>
      </c>
      <c r="CG337" s="15">
        <v>18</v>
      </c>
      <c r="CH337" s="11">
        <f t="shared" ref="CH337:CH342" si="685">2704+428</f>
        <v>3132</v>
      </c>
      <c r="CI337" s="11">
        <v>1.286</v>
      </c>
      <c r="CJ337" s="12">
        <v>1.35</v>
      </c>
      <c r="CK337" s="13">
        <f t="shared" ref="CK337:CK342" si="686">CH337*CI337*CJ337</f>
        <v>5437.4652</v>
      </c>
      <c r="CL337" s="11">
        <v>3</v>
      </c>
      <c r="CM337" s="11">
        <v>680</v>
      </c>
      <c r="CN337" s="11">
        <v>1.89</v>
      </c>
      <c r="CO337" s="16">
        <f t="shared" ref="CO337:CO342" si="687">1+6*CM337/(CM337+2000)+CN337</f>
        <v>4.41238805970149</v>
      </c>
      <c r="CP337" s="11">
        <v>1</v>
      </c>
      <c r="CQ337" s="11">
        <v>2.38</v>
      </c>
      <c r="CR337" s="8">
        <f t="shared" ref="CR337:CR342" si="688">1+CP337*CQ337</f>
        <v>3.38</v>
      </c>
      <c r="CS337" s="9">
        <v>1.15</v>
      </c>
      <c r="CT337" s="17">
        <v>1.085</v>
      </c>
      <c r="CU337" s="18">
        <f t="shared" ref="CU337:CU345" si="689">CK337*CL337*CS337*CR337*CO337*CT337</f>
        <v>303553.835493812</v>
      </c>
      <c r="CW337" s="15">
        <f>DI346</f>
        <v>2166049.98304268</v>
      </c>
      <c r="CX337" s="15">
        <f>DP355+DP364</f>
        <v>1013100.35352923</v>
      </c>
      <c r="CY337" s="15">
        <f>DI378</f>
        <v>564520.377578287</v>
      </c>
      <c r="CZ337" s="15">
        <f>DI388</f>
        <v>1253668.69642031</v>
      </c>
      <c r="DA337" s="15">
        <v>18</v>
      </c>
      <c r="DB337" s="11">
        <f t="shared" ref="DB337:DB342" si="690">2704+440</f>
        <v>3144</v>
      </c>
      <c r="DC337" s="11">
        <v>1.286</v>
      </c>
      <c r="DD337" s="12">
        <v>1.35</v>
      </c>
      <c r="DE337" s="13">
        <f t="shared" ref="DE337:DE342" si="691">DB337*DC337*DD337</f>
        <v>5458.2984</v>
      </c>
      <c r="DF337" s="11">
        <v>3</v>
      </c>
      <c r="DG337" s="11">
        <v>680</v>
      </c>
      <c r="DH337" s="11">
        <v>1.89</v>
      </c>
      <c r="DI337" s="16">
        <f t="shared" ref="DI337:DI342" si="692">1+6*DG337/(DG337+2000)+DH337</f>
        <v>4.41238805970149</v>
      </c>
      <c r="DJ337" s="11">
        <v>1</v>
      </c>
      <c r="DK337" s="11">
        <v>2.38</v>
      </c>
      <c r="DL337" s="8">
        <f t="shared" ref="DL337:DL342" si="693">1+DJ337*DK337</f>
        <v>3.38</v>
      </c>
      <c r="DM337" s="9">
        <v>1.15</v>
      </c>
      <c r="DN337" s="17">
        <v>1.085</v>
      </c>
      <c r="DO337" s="18">
        <f t="shared" ref="DO337:DO345" si="694">DE337*DF337*DM337*DL337*DI337*DN337</f>
        <v>304716.877009114</v>
      </c>
      <c r="DQ337" s="15">
        <f>EC346</f>
        <v>3082024.45804439</v>
      </c>
      <c r="DR337" s="15">
        <f>EJ355+EJ364</f>
        <v>1237479.10955242</v>
      </c>
      <c r="DS337" s="15">
        <f>EC378</f>
        <v>805439.94927197</v>
      </c>
      <c r="DT337" s="15">
        <f>EC388</f>
        <v>2345195.44074235</v>
      </c>
      <c r="DU337" s="15">
        <v>18</v>
      </c>
      <c r="DV337" s="11">
        <f t="shared" ref="DV337:DV342" si="695">2704+499</f>
        <v>3203</v>
      </c>
      <c r="DW337" s="11">
        <v>1.286</v>
      </c>
      <c r="DX337" s="12">
        <v>1.35</v>
      </c>
      <c r="DY337" s="13">
        <f t="shared" ref="DY337:DY342" si="696">DV337*DW337*DX337</f>
        <v>5560.7283</v>
      </c>
      <c r="DZ337" s="11">
        <v>3</v>
      </c>
      <c r="EA337" s="11">
        <v>680</v>
      </c>
      <c r="EB337" s="11">
        <v>1.98</v>
      </c>
      <c r="EC337" s="16">
        <f t="shared" ref="EC337:EC342" si="697">1+6*EA337/(EA337+2000)+EB337</f>
        <v>4.50238805970149</v>
      </c>
      <c r="ED337" s="11">
        <v>1</v>
      </c>
      <c r="EE337" s="11">
        <v>3.18</v>
      </c>
      <c r="EF337" s="8">
        <f t="shared" ref="EF337:EF342" si="698">1+ED337*EE337</f>
        <v>4.18</v>
      </c>
      <c r="EG337" s="9">
        <v>1.15</v>
      </c>
      <c r="EH337" s="17">
        <v>1.2</v>
      </c>
      <c r="EI337" s="18">
        <f t="shared" ref="EI337:EI345" si="699">DY337*DZ337*EG337*EF337*EC337*EH337</f>
        <v>433262.621024986</v>
      </c>
    </row>
    <row r="338" s="1" customFormat="1" customHeight="1" spans="1:140">
      <c r="A338" s="1" t="s">
        <v>30</v>
      </c>
      <c r="B338" s="1" t="s">
        <v>31</v>
      </c>
      <c r="C338" s="1" t="s">
        <v>32</v>
      </c>
      <c r="D338" s="1" t="s">
        <v>12</v>
      </c>
      <c r="E338" s="1"/>
      <c r="F338" s="11">
        <v>2704</v>
      </c>
      <c r="G338" s="11">
        <v>1.871</v>
      </c>
      <c r="H338" s="12">
        <v>1.35</v>
      </c>
      <c r="I338" s="13">
        <f t="shared" si="669"/>
        <v>6829.8984</v>
      </c>
      <c r="J338" s="11">
        <v>3</v>
      </c>
      <c r="K338" s="11">
        <v>680</v>
      </c>
      <c r="L338" s="11">
        <v>1.89</v>
      </c>
      <c r="M338" s="16">
        <f t="shared" si="670"/>
        <v>4.41238805970149</v>
      </c>
      <c r="N338" s="11">
        <v>1</v>
      </c>
      <c r="O338" s="11">
        <v>2.38</v>
      </c>
      <c r="P338" s="8">
        <f t="shared" si="671"/>
        <v>3.38</v>
      </c>
      <c r="Q338" s="9">
        <v>1.15</v>
      </c>
      <c r="R338" s="17">
        <v>1</v>
      </c>
      <c r="S338" s="18">
        <f t="shared" si="672"/>
        <v>351417.786821055</v>
      </c>
      <c r="U338" s="1" t="s">
        <v>30</v>
      </c>
      <c r="V338" s="1" t="s">
        <v>31</v>
      </c>
      <c r="W338" s="1" t="s">
        <v>32</v>
      </c>
      <c r="X338" s="1" t="s">
        <v>12</v>
      </c>
      <c r="Y338" s="1"/>
      <c r="Z338" s="11">
        <v>2704</v>
      </c>
      <c r="AA338" s="11">
        <v>1.871</v>
      </c>
      <c r="AB338" s="12">
        <v>1.35</v>
      </c>
      <c r="AC338" s="13">
        <f t="shared" si="673"/>
        <v>6829.8984</v>
      </c>
      <c r="AD338" s="11">
        <v>3</v>
      </c>
      <c r="AE338" s="11">
        <v>680</v>
      </c>
      <c r="AF338" s="11">
        <v>1.89</v>
      </c>
      <c r="AG338" s="16">
        <f t="shared" si="674"/>
        <v>4.41238805970149</v>
      </c>
      <c r="AH338" s="11">
        <v>1</v>
      </c>
      <c r="AI338" s="11">
        <v>2.38</v>
      </c>
      <c r="AJ338" s="8">
        <f t="shared" si="675"/>
        <v>3.38</v>
      </c>
      <c r="AK338" s="9">
        <v>1.15</v>
      </c>
      <c r="AL338" s="17">
        <v>1</v>
      </c>
      <c r="AM338" s="18">
        <f t="shared" si="676"/>
        <v>351417.786821055</v>
      </c>
      <c r="AO338" s="1" t="s">
        <v>30</v>
      </c>
      <c r="AP338" s="1" t="s">
        <v>31</v>
      </c>
      <c r="AQ338" s="1" t="s">
        <v>32</v>
      </c>
      <c r="AR338" s="1" t="s">
        <v>12</v>
      </c>
      <c r="AS338" s="1"/>
      <c r="AT338" s="11">
        <v>2704</v>
      </c>
      <c r="AU338" s="11">
        <v>1.871</v>
      </c>
      <c r="AV338" s="12">
        <v>1.35</v>
      </c>
      <c r="AW338" s="13">
        <f t="shared" si="677"/>
        <v>6829.8984</v>
      </c>
      <c r="AX338" s="11">
        <v>3</v>
      </c>
      <c r="AY338" s="11">
        <v>680</v>
      </c>
      <c r="AZ338" s="11">
        <v>1.89</v>
      </c>
      <c r="BA338" s="16">
        <f t="shared" si="678"/>
        <v>4.41238805970149</v>
      </c>
      <c r="BB338" s="11">
        <v>1</v>
      </c>
      <c r="BC338" s="11">
        <v>2.38</v>
      </c>
      <c r="BD338" s="8">
        <f t="shared" si="679"/>
        <v>3.38</v>
      </c>
      <c r="BE338" s="9">
        <v>1.15</v>
      </c>
      <c r="BF338" s="17">
        <v>1.015</v>
      </c>
      <c r="BG338" s="18">
        <f t="shared" si="680"/>
        <v>356689.053623371</v>
      </c>
      <c r="BI338" s="1" t="s">
        <v>30</v>
      </c>
      <c r="BJ338" s="1" t="s">
        <v>31</v>
      </c>
      <c r="BK338" s="1" t="s">
        <v>32</v>
      </c>
      <c r="BL338" s="1" t="s">
        <v>12</v>
      </c>
      <c r="BM338" s="1"/>
      <c r="BN338" s="11">
        <v>2704</v>
      </c>
      <c r="BO338" s="11">
        <v>1.871</v>
      </c>
      <c r="BP338" s="12">
        <v>1.35</v>
      </c>
      <c r="BQ338" s="13">
        <f t="shared" si="681"/>
        <v>6829.8984</v>
      </c>
      <c r="BR338" s="11">
        <v>3</v>
      </c>
      <c r="BS338" s="11">
        <v>680</v>
      </c>
      <c r="BT338" s="11">
        <v>1.89</v>
      </c>
      <c r="BU338" s="16">
        <f t="shared" si="682"/>
        <v>4.41238805970149</v>
      </c>
      <c r="BV338" s="11">
        <v>1</v>
      </c>
      <c r="BW338" s="11">
        <v>2.38</v>
      </c>
      <c r="BX338" s="8">
        <f t="shared" si="683"/>
        <v>3.38</v>
      </c>
      <c r="BY338" s="9">
        <v>1.15</v>
      </c>
      <c r="BZ338" s="17">
        <v>1.015</v>
      </c>
      <c r="CA338" s="18">
        <f t="shared" si="684"/>
        <v>356689.053623371</v>
      </c>
      <c r="CC338" s="1" t="s">
        <v>30</v>
      </c>
      <c r="CD338" s="1" t="s">
        <v>31</v>
      </c>
      <c r="CE338" s="1" t="s">
        <v>32</v>
      </c>
      <c r="CF338" s="1" t="s">
        <v>12</v>
      </c>
      <c r="CG338" s="1"/>
      <c r="CH338" s="11">
        <f t="shared" si="685"/>
        <v>3132</v>
      </c>
      <c r="CI338" s="11">
        <v>1.871</v>
      </c>
      <c r="CJ338" s="12">
        <v>1.35</v>
      </c>
      <c r="CK338" s="13">
        <f t="shared" si="686"/>
        <v>7910.9622</v>
      </c>
      <c r="CL338" s="11">
        <v>3</v>
      </c>
      <c r="CM338" s="11">
        <v>680</v>
      </c>
      <c r="CN338" s="11">
        <v>1.89</v>
      </c>
      <c r="CO338" s="16">
        <f t="shared" si="687"/>
        <v>4.41238805970149</v>
      </c>
      <c r="CP338" s="11">
        <v>1</v>
      </c>
      <c r="CQ338" s="11">
        <v>2.38</v>
      </c>
      <c r="CR338" s="8">
        <f t="shared" si="688"/>
        <v>3.38</v>
      </c>
      <c r="CS338" s="9">
        <v>1.15</v>
      </c>
      <c r="CT338" s="17">
        <v>1.085</v>
      </c>
      <c r="CU338" s="18">
        <f t="shared" si="689"/>
        <v>441640.144796985</v>
      </c>
      <c r="CW338" s="1" t="s">
        <v>30</v>
      </c>
      <c r="CX338" s="1" t="s">
        <v>31</v>
      </c>
      <c r="CY338" s="1" t="s">
        <v>32</v>
      </c>
      <c r="CZ338" s="1" t="s">
        <v>12</v>
      </c>
      <c r="DA338" s="1"/>
      <c r="DB338" s="11">
        <f t="shared" si="690"/>
        <v>3144</v>
      </c>
      <c r="DC338" s="11">
        <v>1.871</v>
      </c>
      <c r="DD338" s="12">
        <v>1.35</v>
      </c>
      <c r="DE338" s="13">
        <f t="shared" si="691"/>
        <v>7941.2724</v>
      </c>
      <c r="DF338" s="11">
        <v>3</v>
      </c>
      <c r="DG338" s="11">
        <v>680</v>
      </c>
      <c r="DH338" s="11">
        <v>1.89</v>
      </c>
      <c r="DI338" s="16">
        <f t="shared" si="692"/>
        <v>4.41238805970149</v>
      </c>
      <c r="DJ338" s="11">
        <v>1</v>
      </c>
      <c r="DK338" s="11">
        <v>2.38</v>
      </c>
      <c r="DL338" s="8">
        <f t="shared" si="693"/>
        <v>3.38</v>
      </c>
      <c r="DM338" s="9">
        <v>1.15</v>
      </c>
      <c r="DN338" s="17">
        <v>1.085</v>
      </c>
      <c r="DO338" s="18">
        <f t="shared" si="694"/>
        <v>443332.252631456</v>
      </c>
      <c r="DQ338" s="1" t="s">
        <v>30</v>
      </c>
      <c r="DR338" s="1" t="s">
        <v>31</v>
      </c>
      <c r="DS338" s="1" t="s">
        <v>32</v>
      </c>
      <c r="DT338" s="1" t="s">
        <v>12</v>
      </c>
      <c r="DU338" s="1"/>
      <c r="DV338" s="11">
        <f t="shared" si="695"/>
        <v>3203</v>
      </c>
      <c r="DW338" s="11">
        <v>1.871</v>
      </c>
      <c r="DX338" s="12">
        <v>1.35</v>
      </c>
      <c r="DY338" s="13">
        <f t="shared" si="696"/>
        <v>8090.29755</v>
      </c>
      <c r="DZ338" s="11">
        <v>3</v>
      </c>
      <c r="EA338" s="11">
        <v>680</v>
      </c>
      <c r="EB338" s="11">
        <v>1.98</v>
      </c>
      <c r="EC338" s="16">
        <f t="shared" si="697"/>
        <v>4.50238805970149</v>
      </c>
      <c r="ED338" s="11">
        <v>1</v>
      </c>
      <c r="EE338" s="11">
        <v>3.18</v>
      </c>
      <c r="EF338" s="8">
        <f t="shared" si="698"/>
        <v>4.18</v>
      </c>
      <c r="EG338" s="9">
        <v>1.15</v>
      </c>
      <c r="EH338" s="17">
        <v>1.2</v>
      </c>
      <c r="EI338" s="18">
        <f t="shared" si="699"/>
        <v>630353.315659214</v>
      </c>
    </row>
    <row r="339" s="1" customFormat="1" customHeight="1" spans="1:140">
      <c r="A339" s="15">
        <f>M408</f>
        <v>104368.74864</v>
      </c>
      <c r="B339" s="15">
        <f>M425</f>
        <v>94300.63548633</v>
      </c>
      <c r="C339" s="1">
        <f>M441</f>
        <v>91641.79763424</v>
      </c>
      <c r="D339" s="1">
        <v>1</v>
      </c>
      <c r="E339" s="1"/>
      <c r="F339" s="11">
        <v>2704</v>
      </c>
      <c r="G339" s="11">
        <v>1.286</v>
      </c>
      <c r="H339" s="12">
        <v>1.35</v>
      </c>
      <c r="I339" s="13">
        <f t="shared" si="669"/>
        <v>4694.4144</v>
      </c>
      <c r="J339" s="11">
        <v>3</v>
      </c>
      <c r="K339" s="11">
        <v>680</v>
      </c>
      <c r="L339" s="11">
        <v>1.89</v>
      </c>
      <c r="M339" s="16">
        <f t="shared" si="670"/>
        <v>4.41238805970149</v>
      </c>
      <c r="N339" s="11">
        <v>1</v>
      </c>
      <c r="O339" s="11">
        <v>2.38</v>
      </c>
      <c r="P339" s="8">
        <f t="shared" si="671"/>
        <v>3.38</v>
      </c>
      <c r="Q339" s="9">
        <v>1.15</v>
      </c>
      <c r="R339" s="17">
        <v>1</v>
      </c>
      <c r="S339" s="18">
        <f t="shared" si="672"/>
        <v>241541.033592666</v>
      </c>
      <c r="U339" s="15">
        <f>AG408</f>
        <v>104368.74864</v>
      </c>
      <c r="V339" s="15">
        <f>AG425</f>
        <v>94300.63548633</v>
      </c>
      <c r="W339" s="1">
        <f>AG441</f>
        <v>111202.971264</v>
      </c>
      <c r="X339" s="1">
        <v>1</v>
      </c>
      <c r="Y339" s="1"/>
      <c r="Z339" s="11">
        <v>2704</v>
      </c>
      <c r="AA339" s="11">
        <v>1.286</v>
      </c>
      <c r="AB339" s="12">
        <v>1.35</v>
      </c>
      <c r="AC339" s="13">
        <f t="shared" si="673"/>
        <v>4694.4144</v>
      </c>
      <c r="AD339" s="11">
        <v>3</v>
      </c>
      <c r="AE339" s="11">
        <v>680</v>
      </c>
      <c r="AF339" s="11">
        <v>1.89</v>
      </c>
      <c r="AG339" s="16">
        <f t="shared" si="674"/>
        <v>4.41238805970149</v>
      </c>
      <c r="AH339" s="11">
        <v>1</v>
      </c>
      <c r="AI339" s="11">
        <v>2.38</v>
      </c>
      <c r="AJ339" s="8">
        <f t="shared" si="675"/>
        <v>3.38</v>
      </c>
      <c r="AK339" s="9">
        <v>1.15</v>
      </c>
      <c r="AL339" s="17">
        <v>1</v>
      </c>
      <c r="AM339" s="18">
        <f t="shared" si="676"/>
        <v>241541.033592666</v>
      </c>
      <c r="AO339" s="15">
        <f>BA408</f>
        <v>104368.74864</v>
      </c>
      <c r="AP339" s="15">
        <f>BA425</f>
        <v>94300.63548633</v>
      </c>
      <c r="AQ339" s="1">
        <f>BA441</f>
        <v>100474.9271892</v>
      </c>
      <c r="AR339" s="1">
        <v>1</v>
      </c>
      <c r="AS339" s="1"/>
      <c r="AT339" s="11">
        <v>2704</v>
      </c>
      <c r="AU339" s="11">
        <v>1.286</v>
      </c>
      <c r="AV339" s="12">
        <v>1.35</v>
      </c>
      <c r="AW339" s="13">
        <f t="shared" si="677"/>
        <v>4694.4144</v>
      </c>
      <c r="AX339" s="11">
        <v>3</v>
      </c>
      <c r="AY339" s="11">
        <v>680</v>
      </c>
      <c r="AZ339" s="11">
        <v>1.89</v>
      </c>
      <c r="BA339" s="16">
        <f t="shared" si="678"/>
        <v>4.41238805970149</v>
      </c>
      <c r="BB339" s="11">
        <v>1</v>
      </c>
      <c r="BC339" s="11">
        <v>2.38</v>
      </c>
      <c r="BD339" s="8">
        <f t="shared" si="679"/>
        <v>3.38</v>
      </c>
      <c r="BE339" s="9">
        <v>1.15</v>
      </c>
      <c r="BF339" s="17">
        <v>1.015</v>
      </c>
      <c r="BG339" s="18">
        <f t="shared" si="680"/>
        <v>245164.149096556</v>
      </c>
      <c r="BI339" s="15">
        <f>BU408</f>
        <v>104368.74864</v>
      </c>
      <c r="BJ339" s="15">
        <f>BU425</f>
        <v>94300.63548633</v>
      </c>
      <c r="BK339" s="1">
        <f>BU441</f>
        <v>141712.849656</v>
      </c>
      <c r="BL339" s="1">
        <v>1</v>
      </c>
      <c r="BM339" s="1"/>
      <c r="BN339" s="11">
        <v>2704</v>
      </c>
      <c r="BO339" s="11">
        <v>1.286</v>
      </c>
      <c r="BP339" s="12">
        <v>1.35</v>
      </c>
      <c r="BQ339" s="13">
        <f t="shared" si="681"/>
        <v>4694.4144</v>
      </c>
      <c r="BR339" s="11">
        <v>3</v>
      </c>
      <c r="BS339" s="11">
        <v>680</v>
      </c>
      <c r="BT339" s="11">
        <v>1.89</v>
      </c>
      <c r="BU339" s="16">
        <f t="shared" si="682"/>
        <v>4.41238805970149</v>
      </c>
      <c r="BV339" s="11">
        <v>1</v>
      </c>
      <c r="BW339" s="11">
        <v>2.38</v>
      </c>
      <c r="BX339" s="8">
        <f t="shared" si="683"/>
        <v>3.38</v>
      </c>
      <c r="BY339" s="9">
        <v>1.15</v>
      </c>
      <c r="BZ339" s="17">
        <v>1.015</v>
      </c>
      <c r="CA339" s="18">
        <f t="shared" si="684"/>
        <v>245164.149096556</v>
      </c>
      <c r="CC339" s="15">
        <f>CO408</f>
        <v>120888.65412</v>
      </c>
      <c r="CD339" s="15">
        <f>CO425</f>
        <v>94300.63548633</v>
      </c>
      <c r="CE339" s="1">
        <f>CO441</f>
        <v>116478.8190684</v>
      </c>
      <c r="CF339" s="1">
        <v>1</v>
      </c>
      <c r="CG339" s="1"/>
      <c r="CH339" s="11">
        <f t="shared" si="685"/>
        <v>3132</v>
      </c>
      <c r="CI339" s="11">
        <v>1.286</v>
      </c>
      <c r="CJ339" s="12">
        <v>1.35</v>
      </c>
      <c r="CK339" s="13">
        <f t="shared" si="686"/>
        <v>5437.4652</v>
      </c>
      <c r="CL339" s="11">
        <v>3</v>
      </c>
      <c r="CM339" s="11">
        <v>680</v>
      </c>
      <c r="CN339" s="11">
        <v>1.89</v>
      </c>
      <c r="CO339" s="16">
        <f t="shared" si="687"/>
        <v>4.41238805970149</v>
      </c>
      <c r="CP339" s="11">
        <v>1</v>
      </c>
      <c r="CQ339" s="11">
        <v>2.38</v>
      </c>
      <c r="CR339" s="8">
        <f t="shared" si="688"/>
        <v>3.38</v>
      </c>
      <c r="CS339" s="9">
        <v>1.15</v>
      </c>
      <c r="CT339" s="17">
        <v>1.085</v>
      </c>
      <c r="CU339" s="18">
        <f t="shared" si="689"/>
        <v>303553.835493812</v>
      </c>
      <c r="CW339" s="15">
        <f>DI408</f>
        <v>121351.82904</v>
      </c>
      <c r="CX339" s="15">
        <f>DI425</f>
        <v>94300.63548633</v>
      </c>
      <c r="CY339" s="1">
        <f>DI441</f>
        <v>137089.53396</v>
      </c>
      <c r="CZ339" s="1">
        <v>1</v>
      </c>
      <c r="DA339" s="1"/>
      <c r="DB339" s="11">
        <f t="shared" si="690"/>
        <v>3144</v>
      </c>
      <c r="DC339" s="11">
        <v>1.286</v>
      </c>
      <c r="DD339" s="12">
        <v>1.35</v>
      </c>
      <c r="DE339" s="13">
        <f t="shared" si="691"/>
        <v>5458.2984</v>
      </c>
      <c r="DF339" s="11">
        <v>3</v>
      </c>
      <c r="DG339" s="11">
        <v>680</v>
      </c>
      <c r="DH339" s="11">
        <v>1.89</v>
      </c>
      <c r="DI339" s="16">
        <f t="shared" si="692"/>
        <v>4.41238805970149</v>
      </c>
      <c r="DJ339" s="11">
        <v>1</v>
      </c>
      <c r="DK339" s="11">
        <v>2.38</v>
      </c>
      <c r="DL339" s="8">
        <f t="shared" si="693"/>
        <v>3.38</v>
      </c>
      <c r="DM339" s="9">
        <v>1.15</v>
      </c>
      <c r="DN339" s="17">
        <v>1.085</v>
      </c>
      <c r="DO339" s="18">
        <f t="shared" si="694"/>
        <v>304716.877009114</v>
      </c>
      <c r="DQ339" s="15">
        <f>EC408</f>
        <v>152890.43253</v>
      </c>
      <c r="DR339" s="15">
        <f>EC425</f>
        <v>118319.17788873</v>
      </c>
      <c r="DS339" s="1">
        <f>EC441</f>
        <v>231632.8102845</v>
      </c>
      <c r="DT339" s="1">
        <v>1</v>
      </c>
      <c r="DU339" s="1"/>
      <c r="DV339" s="11">
        <f t="shared" si="695"/>
        <v>3203</v>
      </c>
      <c r="DW339" s="11">
        <v>1.286</v>
      </c>
      <c r="DX339" s="12">
        <v>1.35</v>
      </c>
      <c r="DY339" s="13">
        <f t="shared" si="696"/>
        <v>5560.7283</v>
      </c>
      <c r="DZ339" s="11">
        <v>3</v>
      </c>
      <c r="EA339" s="11">
        <v>680</v>
      </c>
      <c r="EB339" s="11">
        <v>1.98</v>
      </c>
      <c r="EC339" s="16">
        <f t="shared" si="697"/>
        <v>4.50238805970149</v>
      </c>
      <c r="ED339" s="11">
        <v>1</v>
      </c>
      <c r="EE339" s="11">
        <v>3.18</v>
      </c>
      <c r="EF339" s="8">
        <f t="shared" si="698"/>
        <v>4.18</v>
      </c>
      <c r="EG339" s="9">
        <v>1.15</v>
      </c>
      <c r="EH339" s="17">
        <v>1.2</v>
      </c>
      <c r="EI339" s="18">
        <f t="shared" si="699"/>
        <v>433262.621024986</v>
      </c>
    </row>
    <row r="340" s="1" customFormat="1" customHeight="1" spans="1:140">
      <c r="A340" s="19" t="s">
        <v>34</v>
      </c>
      <c r="B340" s="19"/>
      <c r="C340" s="19"/>
      <c r="D340" s="20" t="s">
        <v>35</v>
      </c>
      <c r="E340" s="20"/>
      <c r="F340" s="11">
        <v>2704</v>
      </c>
      <c r="G340" s="11">
        <v>1.871</v>
      </c>
      <c r="H340" s="12">
        <v>1.35</v>
      </c>
      <c r="I340" s="13">
        <f t="shared" si="669"/>
        <v>6829.8984</v>
      </c>
      <c r="J340" s="11">
        <v>3</v>
      </c>
      <c r="K340" s="11">
        <v>680</v>
      </c>
      <c r="L340" s="11">
        <v>1.89</v>
      </c>
      <c r="M340" s="16">
        <f t="shared" si="670"/>
        <v>4.41238805970149</v>
      </c>
      <c r="N340" s="11">
        <v>1</v>
      </c>
      <c r="O340" s="11">
        <v>2.38</v>
      </c>
      <c r="P340" s="8">
        <f t="shared" si="671"/>
        <v>3.38</v>
      </c>
      <c r="Q340" s="9">
        <v>1.15</v>
      </c>
      <c r="R340" s="17">
        <v>1</v>
      </c>
      <c r="S340" s="18">
        <f t="shared" si="672"/>
        <v>351417.786821055</v>
      </c>
      <c r="U340" s="19" t="s">
        <v>34</v>
      </c>
      <c r="V340" s="19"/>
      <c r="W340" s="19"/>
      <c r="X340" s="20" t="s">
        <v>35</v>
      </c>
      <c r="Y340" s="20"/>
      <c r="Z340" s="11">
        <v>2704</v>
      </c>
      <c r="AA340" s="11">
        <v>1.871</v>
      </c>
      <c r="AB340" s="12">
        <v>1.35</v>
      </c>
      <c r="AC340" s="13">
        <f t="shared" si="673"/>
        <v>6829.8984</v>
      </c>
      <c r="AD340" s="11">
        <v>3</v>
      </c>
      <c r="AE340" s="11">
        <v>680</v>
      </c>
      <c r="AF340" s="11">
        <v>1.89</v>
      </c>
      <c r="AG340" s="16">
        <f t="shared" si="674"/>
        <v>4.41238805970149</v>
      </c>
      <c r="AH340" s="11">
        <v>1</v>
      </c>
      <c r="AI340" s="11">
        <v>2.38</v>
      </c>
      <c r="AJ340" s="8">
        <f t="shared" si="675"/>
        <v>3.38</v>
      </c>
      <c r="AK340" s="9">
        <v>1.15</v>
      </c>
      <c r="AL340" s="17">
        <v>1</v>
      </c>
      <c r="AM340" s="18">
        <f t="shared" si="676"/>
        <v>351417.786821055</v>
      </c>
      <c r="AO340" s="19" t="s">
        <v>34</v>
      </c>
      <c r="AP340" s="19"/>
      <c r="AQ340" s="19"/>
      <c r="AR340" s="20" t="s">
        <v>35</v>
      </c>
      <c r="AS340" s="20"/>
      <c r="AT340" s="11">
        <v>2704</v>
      </c>
      <c r="AU340" s="11">
        <v>1.871</v>
      </c>
      <c r="AV340" s="12">
        <v>1.35</v>
      </c>
      <c r="AW340" s="13">
        <f t="shared" si="677"/>
        <v>6829.8984</v>
      </c>
      <c r="AX340" s="11">
        <v>3</v>
      </c>
      <c r="AY340" s="11">
        <v>680</v>
      </c>
      <c r="AZ340" s="11">
        <v>1.89</v>
      </c>
      <c r="BA340" s="16">
        <f t="shared" si="678"/>
        <v>4.41238805970149</v>
      </c>
      <c r="BB340" s="11">
        <v>1</v>
      </c>
      <c r="BC340" s="11">
        <v>2.38</v>
      </c>
      <c r="BD340" s="8">
        <f t="shared" si="679"/>
        <v>3.38</v>
      </c>
      <c r="BE340" s="9">
        <v>1.15</v>
      </c>
      <c r="BF340" s="17">
        <v>1.015</v>
      </c>
      <c r="BG340" s="18">
        <f t="shared" si="680"/>
        <v>356689.053623371</v>
      </c>
      <c r="BI340" s="19" t="s">
        <v>34</v>
      </c>
      <c r="BJ340" s="19"/>
      <c r="BK340" s="19"/>
      <c r="BL340" s="20" t="s">
        <v>35</v>
      </c>
      <c r="BM340" s="20"/>
      <c r="BN340" s="11">
        <v>2704</v>
      </c>
      <c r="BO340" s="11">
        <v>1.871</v>
      </c>
      <c r="BP340" s="12">
        <v>1.35</v>
      </c>
      <c r="BQ340" s="13">
        <f t="shared" si="681"/>
        <v>6829.8984</v>
      </c>
      <c r="BR340" s="11">
        <v>3</v>
      </c>
      <c r="BS340" s="11">
        <v>680</v>
      </c>
      <c r="BT340" s="11">
        <v>1.89</v>
      </c>
      <c r="BU340" s="16">
        <f t="shared" si="682"/>
        <v>4.41238805970149</v>
      </c>
      <c r="BV340" s="11">
        <v>1</v>
      </c>
      <c r="BW340" s="11">
        <v>2.38</v>
      </c>
      <c r="BX340" s="8">
        <f t="shared" si="683"/>
        <v>3.38</v>
      </c>
      <c r="BY340" s="9">
        <v>1.15</v>
      </c>
      <c r="BZ340" s="17">
        <v>1.015</v>
      </c>
      <c r="CA340" s="18">
        <f t="shared" si="684"/>
        <v>356689.053623371</v>
      </c>
      <c r="CC340" s="19" t="s">
        <v>34</v>
      </c>
      <c r="CD340" s="19"/>
      <c r="CE340" s="19"/>
      <c r="CF340" s="20" t="s">
        <v>35</v>
      </c>
      <c r="CG340" s="20"/>
      <c r="CH340" s="11">
        <f t="shared" si="685"/>
        <v>3132</v>
      </c>
      <c r="CI340" s="11">
        <v>1.871</v>
      </c>
      <c r="CJ340" s="12">
        <v>1.35</v>
      </c>
      <c r="CK340" s="13">
        <f t="shared" si="686"/>
        <v>7910.9622</v>
      </c>
      <c r="CL340" s="11">
        <v>3</v>
      </c>
      <c r="CM340" s="11">
        <v>680</v>
      </c>
      <c r="CN340" s="11">
        <v>1.89</v>
      </c>
      <c r="CO340" s="16">
        <f t="shared" si="687"/>
        <v>4.41238805970149</v>
      </c>
      <c r="CP340" s="11">
        <v>1</v>
      </c>
      <c r="CQ340" s="11">
        <v>2.38</v>
      </c>
      <c r="CR340" s="8">
        <f t="shared" si="688"/>
        <v>3.38</v>
      </c>
      <c r="CS340" s="9">
        <v>1.15</v>
      </c>
      <c r="CT340" s="17">
        <v>1.085</v>
      </c>
      <c r="CU340" s="18">
        <f t="shared" si="689"/>
        <v>441640.144796985</v>
      </c>
      <c r="CW340" s="19" t="s">
        <v>34</v>
      </c>
      <c r="CX340" s="19"/>
      <c r="CY340" s="19"/>
      <c r="CZ340" s="20" t="s">
        <v>35</v>
      </c>
      <c r="DA340" s="20"/>
      <c r="DB340" s="11">
        <f t="shared" si="690"/>
        <v>3144</v>
      </c>
      <c r="DC340" s="11">
        <v>1.871</v>
      </c>
      <c r="DD340" s="12">
        <v>1.35</v>
      </c>
      <c r="DE340" s="13">
        <f t="shared" si="691"/>
        <v>7941.2724</v>
      </c>
      <c r="DF340" s="11">
        <v>3</v>
      </c>
      <c r="DG340" s="11">
        <v>680</v>
      </c>
      <c r="DH340" s="11">
        <v>1.89</v>
      </c>
      <c r="DI340" s="16">
        <f t="shared" si="692"/>
        <v>4.41238805970149</v>
      </c>
      <c r="DJ340" s="11">
        <v>1</v>
      </c>
      <c r="DK340" s="11">
        <v>2.38</v>
      </c>
      <c r="DL340" s="8">
        <f t="shared" si="693"/>
        <v>3.38</v>
      </c>
      <c r="DM340" s="9">
        <v>1.15</v>
      </c>
      <c r="DN340" s="17">
        <v>1.085</v>
      </c>
      <c r="DO340" s="18">
        <f t="shared" si="694"/>
        <v>443332.252631456</v>
      </c>
      <c r="DQ340" s="19" t="s">
        <v>34</v>
      </c>
      <c r="DR340" s="19"/>
      <c r="DS340" s="19"/>
      <c r="DT340" s="20" t="s">
        <v>35</v>
      </c>
      <c r="DU340" s="20"/>
      <c r="DV340" s="11">
        <f t="shared" si="695"/>
        <v>3203</v>
      </c>
      <c r="DW340" s="11">
        <v>1.871</v>
      </c>
      <c r="DX340" s="12">
        <v>1.35</v>
      </c>
      <c r="DY340" s="13">
        <f t="shared" si="696"/>
        <v>8090.29755</v>
      </c>
      <c r="DZ340" s="11">
        <v>3</v>
      </c>
      <c r="EA340" s="11">
        <v>680</v>
      </c>
      <c r="EB340" s="11">
        <v>1.98</v>
      </c>
      <c r="EC340" s="16">
        <f t="shared" si="697"/>
        <v>4.50238805970149</v>
      </c>
      <c r="ED340" s="11">
        <v>1</v>
      </c>
      <c r="EE340" s="11">
        <v>3.18</v>
      </c>
      <c r="EF340" s="8">
        <f t="shared" si="698"/>
        <v>4.18</v>
      </c>
      <c r="EG340" s="9">
        <v>1.15</v>
      </c>
      <c r="EH340" s="17">
        <v>1.2</v>
      </c>
      <c r="EI340" s="18">
        <f t="shared" si="699"/>
        <v>630353.315659214</v>
      </c>
    </row>
    <row r="341" s="1" customFormat="1" customHeight="1" spans="1:140">
      <c r="A341" s="19"/>
      <c r="B341" s="19"/>
      <c r="C341" s="19"/>
      <c r="D341" s="20"/>
      <c r="E341" s="20"/>
      <c r="F341" s="11">
        <v>2704</v>
      </c>
      <c r="G341" s="11">
        <v>1.286</v>
      </c>
      <c r="H341" s="12">
        <v>1.35</v>
      </c>
      <c r="I341" s="13">
        <f t="shared" si="669"/>
        <v>4694.4144</v>
      </c>
      <c r="J341" s="11">
        <v>3</v>
      </c>
      <c r="K341" s="11">
        <v>430</v>
      </c>
      <c r="L341" s="11">
        <v>1.89</v>
      </c>
      <c r="M341" s="16">
        <f t="shared" si="670"/>
        <v>3.95172839506173</v>
      </c>
      <c r="N341" s="11">
        <v>1</v>
      </c>
      <c r="O341" s="11">
        <v>2.38</v>
      </c>
      <c r="P341" s="8">
        <f t="shared" si="671"/>
        <v>3.38</v>
      </c>
      <c r="Q341" s="9">
        <v>1.15</v>
      </c>
      <c r="R341" s="17">
        <v>1</v>
      </c>
      <c r="S341" s="18">
        <f t="shared" si="672"/>
        <v>216323.802010576</v>
      </c>
      <c r="U341" s="19"/>
      <c r="V341" s="19"/>
      <c r="W341" s="19"/>
      <c r="X341" s="20"/>
      <c r="Y341" s="20"/>
      <c r="Z341" s="11">
        <v>2704</v>
      </c>
      <c r="AA341" s="11">
        <v>1.286</v>
      </c>
      <c r="AB341" s="12">
        <v>1.35</v>
      </c>
      <c r="AC341" s="13">
        <f t="shared" si="673"/>
        <v>4694.4144</v>
      </c>
      <c r="AD341" s="11">
        <v>3</v>
      </c>
      <c r="AE341" s="11">
        <v>430</v>
      </c>
      <c r="AF341" s="11">
        <v>1.89</v>
      </c>
      <c r="AG341" s="16">
        <f t="shared" si="674"/>
        <v>3.95172839506173</v>
      </c>
      <c r="AH341" s="11">
        <v>1</v>
      </c>
      <c r="AI341" s="11">
        <v>2.38</v>
      </c>
      <c r="AJ341" s="8">
        <f t="shared" si="675"/>
        <v>3.38</v>
      </c>
      <c r="AK341" s="9">
        <v>1.15</v>
      </c>
      <c r="AL341" s="17">
        <v>1</v>
      </c>
      <c r="AM341" s="18">
        <f t="shared" si="676"/>
        <v>216323.802010576</v>
      </c>
      <c r="AO341" s="19"/>
      <c r="AP341" s="19"/>
      <c r="AQ341" s="19"/>
      <c r="AR341" s="20"/>
      <c r="AS341" s="20"/>
      <c r="AT341" s="11">
        <v>2704</v>
      </c>
      <c r="AU341" s="11">
        <v>1.286</v>
      </c>
      <c r="AV341" s="12">
        <v>1.35</v>
      </c>
      <c r="AW341" s="13">
        <f t="shared" si="677"/>
        <v>4694.4144</v>
      </c>
      <c r="AX341" s="11">
        <v>3</v>
      </c>
      <c r="AY341" s="11">
        <v>430</v>
      </c>
      <c r="AZ341" s="11">
        <v>1.89</v>
      </c>
      <c r="BA341" s="16">
        <f t="shared" si="678"/>
        <v>3.95172839506173</v>
      </c>
      <c r="BB341" s="11">
        <v>1</v>
      </c>
      <c r="BC341" s="11">
        <v>2.38</v>
      </c>
      <c r="BD341" s="8">
        <f t="shared" si="679"/>
        <v>3.38</v>
      </c>
      <c r="BE341" s="9">
        <v>1.15</v>
      </c>
      <c r="BF341" s="17">
        <v>1.015</v>
      </c>
      <c r="BG341" s="18">
        <f t="shared" si="680"/>
        <v>219568.659040735</v>
      </c>
      <c r="BI341" s="19"/>
      <c r="BJ341" s="19"/>
      <c r="BK341" s="19"/>
      <c r="BL341" s="20"/>
      <c r="BM341" s="20"/>
      <c r="BN341" s="11">
        <v>2704</v>
      </c>
      <c r="BO341" s="11">
        <v>1.286</v>
      </c>
      <c r="BP341" s="12">
        <v>1.35</v>
      </c>
      <c r="BQ341" s="13">
        <f t="shared" si="681"/>
        <v>4694.4144</v>
      </c>
      <c r="BR341" s="11">
        <v>3</v>
      </c>
      <c r="BS341" s="11">
        <v>430</v>
      </c>
      <c r="BT341" s="11">
        <v>1.89</v>
      </c>
      <c r="BU341" s="16">
        <f t="shared" si="682"/>
        <v>3.95172839506173</v>
      </c>
      <c r="BV341" s="11">
        <v>1</v>
      </c>
      <c r="BW341" s="11">
        <v>2.38</v>
      </c>
      <c r="BX341" s="8">
        <f t="shared" si="683"/>
        <v>3.38</v>
      </c>
      <c r="BY341" s="9">
        <v>1.15</v>
      </c>
      <c r="BZ341" s="17">
        <v>1.015</v>
      </c>
      <c r="CA341" s="18">
        <f t="shared" si="684"/>
        <v>219568.659040735</v>
      </c>
      <c r="CC341" s="19"/>
      <c r="CD341" s="19"/>
      <c r="CE341" s="19"/>
      <c r="CF341" s="20"/>
      <c r="CG341" s="20"/>
      <c r="CH341" s="11">
        <f t="shared" si="685"/>
        <v>3132</v>
      </c>
      <c r="CI341" s="11">
        <v>1.286</v>
      </c>
      <c r="CJ341" s="12">
        <v>1.35</v>
      </c>
      <c r="CK341" s="13">
        <f t="shared" si="686"/>
        <v>5437.4652</v>
      </c>
      <c r="CL341" s="11">
        <v>3</v>
      </c>
      <c r="CM341" s="11">
        <v>430</v>
      </c>
      <c r="CN341" s="11">
        <v>1.89</v>
      </c>
      <c r="CO341" s="16">
        <f t="shared" si="687"/>
        <v>3.95172839506173</v>
      </c>
      <c r="CP341" s="11">
        <v>1</v>
      </c>
      <c r="CQ341" s="11">
        <v>2.38</v>
      </c>
      <c r="CR341" s="8">
        <f t="shared" si="688"/>
        <v>3.38</v>
      </c>
      <c r="CS341" s="9">
        <v>1.15</v>
      </c>
      <c r="CT341" s="17">
        <v>1.085</v>
      </c>
      <c r="CU341" s="18">
        <f t="shared" si="689"/>
        <v>271862.378131797</v>
      </c>
      <c r="CW341" s="19"/>
      <c r="CX341" s="19"/>
      <c r="CY341" s="19"/>
      <c r="CZ341" s="20"/>
      <c r="DA341" s="20"/>
      <c r="DB341" s="11">
        <f t="shared" si="690"/>
        <v>3144</v>
      </c>
      <c r="DC341" s="11">
        <v>1.286</v>
      </c>
      <c r="DD341" s="12">
        <v>1.35</v>
      </c>
      <c r="DE341" s="13">
        <f t="shared" si="691"/>
        <v>5458.2984</v>
      </c>
      <c r="DF341" s="11">
        <v>3</v>
      </c>
      <c r="DG341" s="11">
        <v>430</v>
      </c>
      <c r="DH341" s="11">
        <v>1.89</v>
      </c>
      <c r="DI341" s="16">
        <f t="shared" si="692"/>
        <v>3.95172839506173</v>
      </c>
      <c r="DJ341" s="11">
        <v>1</v>
      </c>
      <c r="DK341" s="11">
        <v>2.38</v>
      </c>
      <c r="DL341" s="8">
        <f t="shared" si="693"/>
        <v>3.38</v>
      </c>
      <c r="DM341" s="9">
        <v>1.15</v>
      </c>
      <c r="DN341" s="17">
        <v>1.085</v>
      </c>
      <c r="DO341" s="18">
        <f t="shared" si="694"/>
        <v>272903.996438816</v>
      </c>
      <c r="DQ341" s="19"/>
      <c r="DR341" s="19"/>
      <c r="DS341" s="19"/>
      <c r="DT341" s="20"/>
      <c r="DU341" s="20"/>
      <c r="DV341" s="11">
        <f t="shared" si="695"/>
        <v>3203</v>
      </c>
      <c r="DW341" s="11">
        <v>1.286</v>
      </c>
      <c r="DX341" s="12">
        <v>1.35</v>
      </c>
      <c r="DY341" s="13">
        <f t="shared" si="696"/>
        <v>5560.7283</v>
      </c>
      <c r="DZ341" s="11">
        <v>3</v>
      </c>
      <c r="EA341" s="11">
        <v>430</v>
      </c>
      <c r="EB341" s="11">
        <v>1.98</v>
      </c>
      <c r="EC341" s="16">
        <f t="shared" si="697"/>
        <v>4.04172839506173</v>
      </c>
      <c r="ED341" s="11">
        <v>1</v>
      </c>
      <c r="EE341" s="11">
        <v>3.18</v>
      </c>
      <c r="EF341" s="8">
        <f t="shared" si="698"/>
        <v>4.18</v>
      </c>
      <c r="EG341" s="9">
        <v>1.15</v>
      </c>
      <c r="EH341" s="17">
        <v>1.2</v>
      </c>
      <c r="EI341" s="18">
        <f t="shared" si="699"/>
        <v>388933.564742897</v>
      </c>
    </row>
    <row r="342" s="1" customFormat="1" customHeight="1" spans="1:140">
      <c r="A342" s="21">
        <f>A337+B337+C337+D337+A339+B339+C339</f>
        <v>3724594.28128143</v>
      </c>
      <c r="B342" s="21"/>
      <c r="C342" s="21"/>
      <c r="D342" s="22">
        <f>A342/E337</f>
        <v>206921.904515635</v>
      </c>
      <c r="E342" s="22"/>
      <c r="F342" s="11">
        <v>2704</v>
      </c>
      <c r="G342" s="11">
        <v>1.871</v>
      </c>
      <c r="H342" s="12">
        <v>1.35</v>
      </c>
      <c r="I342" s="13">
        <f t="shared" si="669"/>
        <v>6829.8984</v>
      </c>
      <c r="J342" s="11">
        <v>3</v>
      </c>
      <c r="K342" s="11">
        <v>430</v>
      </c>
      <c r="L342" s="11">
        <v>1.89</v>
      </c>
      <c r="M342" s="16">
        <f t="shared" si="670"/>
        <v>3.95172839506173</v>
      </c>
      <c r="N342" s="11">
        <v>1</v>
      </c>
      <c r="O342" s="11">
        <v>2.38</v>
      </c>
      <c r="P342" s="8">
        <f t="shared" si="671"/>
        <v>3.38</v>
      </c>
      <c r="Q342" s="9">
        <v>1.15</v>
      </c>
      <c r="R342" s="17">
        <v>1</v>
      </c>
      <c r="S342" s="18">
        <f t="shared" si="672"/>
        <v>314729.264044936</v>
      </c>
      <c r="U342" s="21">
        <f>U337+V337+W337+X337+U339+V339+W339</f>
        <v>4030799.18760855</v>
      </c>
      <c r="V342" s="21"/>
      <c r="W342" s="21"/>
      <c r="X342" s="22">
        <f>U342/Y337</f>
        <v>223933.288200475</v>
      </c>
      <c r="Y342" s="22"/>
      <c r="Z342" s="11">
        <v>2704</v>
      </c>
      <c r="AA342" s="11">
        <v>1.871</v>
      </c>
      <c r="AB342" s="12">
        <v>1.35</v>
      </c>
      <c r="AC342" s="13">
        <f t="shared" si="673"/>
        <v>6829.8984</v>
      </c>
      <c r="AD342" s="11">
        <v>3</v>
      </c>
      <c r="AE342" s="11">
        <v>430</v>
      </c>
      <c r="AF342" s="11">
        <v>1.89</v>
      </c>
      <c r="AG342" s="16">
        <f t="shared" si="674"/>
        <v>3.95172839506173</v>
      </c>
      <c r="AH342" s="11">
        <v>1</v>
      </c>
      <c r="AI342" s="11">
        <v>2.38</v>
      </c>
      <c r="AJ342" s="8">
        <f t="shared" si="675"/>
        <v>3.38</v>
      </c>
      <c r="AK342" s="9">
        <v>1.15</v>
      </c>
      <c r="AL342" s="17">
        <v>1</v>
      </c>
      <c r="AM342" s="18">
        <f t="shared" si="676"/>
        <v>314729.264044936</v>
      </c>
      <c r="AO342" s="21">
        <f>AO337+AP337+AQ337+AR337+AO339+AP339+AQ339</f>
        <v>4005116.41925345</v>
      </c>
      <c r="AP342" s="21"/>
      <c r="AQ342" s="21"/>
      <c r="AR342" s="22">
        <f>AO342/AS337</f>
        <v>222506.467736303</v>
      </c>
      <c r="AS342" s="22"/>
      <c r="AT342" s="11">
        <v>2704</v>
      </c>
      <c r="AU342" s="11">
        <v>1.871</v>
      </c>
      <c r="AV342" s="12">
        <v>1.35</v>
      </c>
      <c r="AW342" s="13">
        <f t="shared" si="677"/>
        <v>6829.8984</v>
      </c>
      <c r="AX342" s="11">
        <v>3</v>
      </c>
      <c r="AY342" s="11">
        <v>430</v>
      </c>
      <c r="AZ342" s="11">
        <v>1.89</v>
      </c>
      <c r="BA342" s="16">
        <f t="shared" si="678"/>
        <v>3.95172839506173</v>
      </c>
      <c r="BB342" s="11">
        <v>1</v>
      </c>
      <c r="BC342" s="11">
        <v>2.38</v>
      </c>
      <c r="BD342" s="8">
        <f t="shared" si="679"/>
        <v>3.38</v>
      </c>
      <c r="BE342" s="9">
        <v>1.15</v>
      </c>
      <c r="BF342" s="17">
        <v>1.015</v>
      </c>
      <c r="BG342" s="18">
        <f t="shared" si="680"/>
        <v>319450.20300561</v>
      </c>
      <c r="BI342" s="21">
        <f>BI337+BJ337+BK337+BL337+BI339+BJ339+BK339</f>
        <v>4416684.71840704</v>
      </c>
      <c r="BJ342" s="21"/>
      <c r="BK342" s="21"/>
      <c r="BL342" s="22">
        <f>BI342/BM337</f>
        <v>245371.373244835</v>
      </c>
      <c r="BM342" s="22"/>
      <c r="BN342" s="11">
        <v>2704</v>
      </c>
      <c r="BO342" s="11">
        <v>1.871</v>
      </c>
      <c r="BP342" s="12">
        <v>1.35</v>
      </c>
      <c r="BQ342" s="13">
        <f t="shared" si="681"/>
        <v>6829.8984</v>
      </c>
      <c r="BR342" s="11">
        <v>3</v>
      </c>
      <c r="BS342" s="11">
        <v>430</v>
      </c>
      <c r="BT342" s="11">
        <v>1.89</v>
      </c>
      <c r="BU342" s="16">
        <f t="shared" si="682"/>
        <v>3.95172839506173</v>
      </c>
      <c r="BV342" s="11">
        <v>1</v>
      </c>
      <c r="BW342" s="11">
        <v>2.38</v>
      </c>
      <c r="BX342" s="8">
        <f t="shared" si="683"/>
        <v>3.38</v>
      </c>
      <c r="BY342" s="9">
        <v>1.15</v>
      </c>
      <c r="BZ342" s="17">
        <v>1.015</v>
      </c>
      <c r="CA342" s="18">
        <f t="shared" si="684"/>
        <v>319450.20300561</v>
      </c>
      <c r="CC342" s="21">
        <f>CC337+CD337+CE337+CF337+CC339+CD339+CE339</f>
        <v>4830932.23199305</v>
      </c>
      <c r="CD342" s="21"/>
      <c r="CE342" s="21"/>
      <c r="CF342" s="22">
        <f>CC342/CG337</f>
        <v>268385.123999614</v>
      </c>
      <c r="CG342" s="22"/>
      <c r="CH342" s="11">
        <f t="shared" si="685"/>
        <v>3132</v>
      </c>
      <c r="CI342" s="11">
        <v>1.871</v>
      </c>
      <c r="CJ342" s="12">
        <v>1.35</v>
      </c>
      <c r="CK342" s="13">
        <f t="shared" si="686"/>
        <v>7910.9622</v>
      </c>
      <c r="CL342" s="11">
        <v>3</v>
      </c>
      <c r="CM342" s="11">
        <v>430</v>
      </c>
      <c r="CN342" s="11">
        <v>1.89</v>
      </c>
      <c r="CO342" s="16">
        <f t="shared" si="687"/>
        <v>3.95172839506173</v>
      </c>
      <c r="CP342" s="11">
        <v>1</v>
      </c>
      <c r="CQ342" s="11">
        <v>2.38</v>
      </c>
      <c r="CR342" s="8">
        <f t="shared" si="688"/>
        <v>3.38</v>
      </c>
      <c r="CS342" s="9">
        <v>1.15</v>
      </c>
      <c r="CT342" s="17">
        <v>1.085</v>
      </c>
      <c r="CU342" s="18">
        <f t="shared" si="689"/>
        <v>395532.277981798</v>
      </c>
      <c r="CW342" s="21">
        <f>CW337+CX337+CY337+CZ337+CW339+CX339+CY339</f>
        <v>5350081.40905684</v>
      </c>
      <c r="CX342" s="21"/>
      <c r="CY342" s="21"/>
      <c r="CZ342" s="22">
        <f>CW342/DA337</f>
        <v>297226.744947602</v>
      </c>
      <c r="DA342" s="22"/>
      <c r="DB342" s="11">
        <f t="shared" si="690"/>
        <v>3144</v>
      </c>
      <c r="DC342" s="11">
        <v>1.871</v>
      </c>
      <c r="DD342" s="12">
        <v>1.35</v>
      </c>
      <c r="DE342" s="13">
        <f t="shared" si="691"/>
        <v>7941.2724</v>
      </c>
      <c r="DF342" s="11">
        <v>3</v>
      </c>
      <c r="DG342" s="11">
        <v>430</v>
      </c>
      <c r="DH342" s="11">
        <v>1.89</v>
      </c>
      <c r="DI342" s="16">
        <f t="shared" si="692"/>
        <v>3.95172839506173</v>
      </c>
      <c r="DJ342" s="11">
        <v>1</v>
      </c>
      <c r="DK342" s="11">
        <v>2.38</v>
      </c>
      <c r="DL342" s="8">
        <f t="shared" si="693"/>
        <v>3.38</v>
      </c>
      <c r="DM342" s="9">
        <v>1.15</v>
      </c>
      <c r="DN342" s="17">
        <v>1.085</v>
      </c>
      <c r="DO342" s="18">
        <f t="shared" si="694"/>
        <v>397047.727322725</v>
      </c>
      <c r="DQ342" s="21">
        <f>DQ337+DR337+DS337+DT337+DQ339+DR339+DS339</f>
        <v>7972981.37831436</v>
      </c>
      <c r="DR342" s="21"/>
      <c r="DS342" s="21"/>
      <c r="DT342" s="22">
        <f>DQ342/DU337</f>
        <v>442943.409906353</v>
      </c>
      <c r="DU342" s="22"/>
      <c r="DV342" s="11">
        <f t="shared" si="695"/>
        <v>3203</v>
      </c>
      <c r="DW342" s="11">
        <v>1.871</v>
      </c>
      <c r="DX342" s="12">
        <v>1.35</v>
      </c>
      <c r="DY342" s="13">
        <f t="shared" si="696"/>
        <v>8090.29755</v>
      </c>
      <c r="DZ342" s="11">
        <v>3</v>
      </c>
      <c r="EA342" s="11">
        <v>430</v>
      </c>
      <c r="EB342" s="11">
        <v>1.98</v>
      </c>
      <c r="EC342" s="16">
        <f t="shared" si="697"/>
        <v>4.04172839506173</v>
      </c>
      <c r="ED342" s="11">
        <v>1</v>
      </c>
      <c r="EE342" s="11">
        <v>3.18</v>
      </c>
      <c r="EF342" s="8">
        <f t="shared" si="698"/>
        <v>4.18</v>
      </c>
      <c r="EG342" s="9">
        <v>1.15</v>
      </c>
      <c r="EH342" s="17">
        <v>1.2</v>
      </c>
      <c r="EI342" s="18">
        <f t="shared" si="699"/>
        <v>565859.019933095</v>
      </c>
    </row>
    <row r="343" s="1" customFormat="1" customHeight="1" spans="1:140">
      <c r="A343" s="21"/>
      <c r="B343" s="21"/>
      <c r="C343" s="21"/>
      <c r="D343" s="22"/>
      <c r="E343" s="22"/>
      <c r="F343" s="11"/>
      <c r="G343" s="11"/>
      <c r="H343" s="12"/>
      <c r="I343" s="13"/>
      <c r="J343" s="11"/>
      <c r="K343" s="11"/>
      <c r="L343" s="11"/>
      <c r="M343" s="16"/>
      <c r="N343" s="11"/>
      <c r="O343" s="11"/>
      <c r="P343" s="8"/>
      <c r="Q343" s="9"/>
      <c r="R343" s="17">
        <v>1</v>
      </c>
      <c r="S343" s="18">
        <f t="shared" si="672"/>
        <v>0</v>
      </c>
      <c r="U343" s="21"/>
      <c r="V343" s="21"/>
      <c r="W343" s="21"/>
      <c r="X343" s="22"/>
      <c r="Y343" s="22"/>
      <c r="Z343" s="11"/>
      <c r="AA343" s="11"/>
      <c r="AB343" s="12"/>
      <c r="AC343" s="13"/>
      <c r="AD343" s="11"/>
      <c r="AE343" s="11"/>
      <c r="AF343" s="11"/>
      <c r="AG343" s="16"/>
      <c r="AH343" s="11"/>
      <c r="AI343" s="11"/>
      <c r="AJ343" s="8"/>
      <c r="AK343" s="9"/>
      <c r="AL343" s="17">
        <v>1</v>
      </c>
      <c r="AM343" s="18">
        <f t="shared" si="676"/>
        <v>0</v>
      </c>
      <c r="AO343" s="21"/>
      <c r="AP343" s="21"/>
      <c r="AQ343" s="21"/>
      <c r="AR343" s="22"/>
      <c r="AS343" s="22"/>
      <c r="AT343" s="11"/>
      <c r="AU343" s="11"/>
      <c r="AV343" s="12"/>
      <c r="AW343" s="13"/>
      <c r="AX343" s="11"/>
      <c r="AY343" s="11"/>
      <c r="AZ343" s="11"/>
      <c r="BA343" s="16"/>
      <c r="BB343" s="11"/>
      <c r="BC343" s="11"/>
      <c r="BD343" s="8"/>
      <c r="BE343" s="9"/>
      <c r="BF343" s="17">
        <v>1.015</v>
      </c>
      <c r="BG343" s="18">
        <f t="shared" si="680"/>
        <v>0</v>
      </c>
      <c r="BI343" s="21"/>
      <c r="BJ343" s="21"/>
      <c r="BK343" s="21"/>
      <c r="BL343" s="22"/>
      <c r="BM343" s="22"/>
      <c r="BN343" s="11"/>
      <c r="BO343" s="11"/>
      <c r="BP343" s="12"/>
      <c r="BQ343" s="13"/>
      <c r="BR343" s="11"/>
      <c r="BS343" s="11"/>
      <c r="BT343" s="11"/>
      <c r="BU343" s="16"/>
      <c r="BV343" s="11"/>
      <c r="BW343" s="11"/>
      <c r="BX343" s="8"/>
      <c r="BY343" s="9"/>
      <c r="BZ343" s="17">
        <v>1.015</v>
      </c>
      <c r="CA343" s="18">
        <f t="shared" si="684"/>
        <v>0</v>
      </c>
      <c r="CC343" s="21"/>
      <c r="CD343" s="21"/>
      <c r="CE343" s="21"/>
      <c r="CF343" s="22"/>
      <c r="CG343" s="22"/>
      <c r="CH343" s="11"/>
      <c r="CI343" s="11"/>
      <c r="CJ343" s="12"/>
      <c r="CK343" s="13"/>
      <c r="CL343" s="11"/>
      <c r="CM343" s="11"/>
      <c r="CN343" s="11"/>
      <c r="CO343" s="16"/>
      <c r="CP343" s="11"/>
      <c r="CQ343" s="11"/>
      <c r="CR343" s="8"/>
      <c r="CS343" s="9"/>
      <c r="CT343" s="17">
        <v>1.085</v>
      </c>
      <c r="CU343" s="18">
        <f t="shared" si="689"/>
        <v>0</v>
      </c>
      <c r="CW343" s="21"/>
      <c r="CX343" s="21"/>
      <c r="CY343" s="21"/>
      <c r="CZ343" s="22"/>
      <c r="DA343" s="22"/>
      <c r="DB343" s="11"/>
      <c r="DC343" s="11"/>
      <c r="DD343" s="12"/>
      <c r="DE343" s="13"/>
      <c r="DF343" s="11"/>
      <c r="DG343" s="11"/>
      <c r="DH343" s="11"/>
      <c r="DI343" s="16"/>
      <c r="DJ343" s="11"/>
      <c r="DK343" s="11"/>
      <c r="DL343" s="8"/>
      <c r="DM343" s="9"/>
      <c r="DN343" s="17">
        <v>1.085</v>
      </c>
      <c r="DO343" s="18">
        <f t="shared" si="694"/>
        <v>0</v>
      </c>
      <c r="DQ343" s="21"/>
      <c r="DR343" s="21"/>
      <c r="DS343" s="21"/>
      <c r="DT343" s="22"/>
      <c r="DU343" s="22"/>
      <c r="DV343" s="11"/>
      <c r="DW343" s="11"/>
      <c r="DX343" s="12"/>
      <c r="DY343" s="13"/>
      <c r="DZ343" s="11"/>
      <c r="EA343" s="11"/>
      <c r="EB343" s="11"/>
      <c r="EC343" s="16"/>
      <c r="ED343" s="11"/>
      <c r="EE343" s="11"/>
      <c r="EF343" s="8"/>
      <c r="EG343" s="9"/>
      <c r="EH343" s="17">
        <v>1.2</v>
      </c>
      <c r="EI343" s="18">
        <f t="shared" si="699"/>
        <v>0</v>
      </c>
    </row>
    <row r="344" s="1" customFormat="1" customHeight="1" spans="1:140">
      <c r="F344" s="11"/>
      <c r="G344" s="11"/>
      <c r="H344" s="12"/>
      <c r="I344" s="13"/>
      <c r="J344" s="11"/>
      <c r="K344" s="11"/>
      <c r="L344" s="11"/>
      <c r="M344" s="16"/>
      <c r="N344" s="11"/>
      <c r="O344" s="11"/>
      <c r="P344" s="8"/>
      <c r="Q344" s="9"/>
      <c r="R344" s="17">
        <v>1</v>
      </c>
      <c r="S344" s="18">
        <f t="shared" si="672"/>
        <v>0</v>
      </c>
      <c r="Z344" s="11"/>
      <c r="AA344" s="11"/>
      <c r="AB344" s="12"/>
      <c r="AC344" s="13"/>
      <c r="AD344" s="11"/>
      <c r="AE344" s="11"/>
      <c r="AF344" s="11"/>
      <c r="AG344" s="16"/>
      <c r="AH344" s="11"/>
      <c r="AI344" s="11"/>
      <c r="AJ344" s="8"/>
      <c r="AK344" s="9"/>
      <c r="AL344" s="17">
        <v>1</v>
      </c>
      <c r="AM344" s="18">
        <f t="shared" si="676"/>
        <v>0</v>
      </c>
      <c r="AT344" s="11"/>
      <c r="AU344" s="11"/>
      <c r="AV344" s="12"/>
      <c r="AW344" s="13"/>
      <c r="AX344" s="11"/>
      <c r="AY344" s="11"/>
      <c r="AZ344" s="11"/>
      <c r="BA344" s="16"/>
      <c r="BB344" s="11"/>
      <c r="BC344" s="11"/>
      <c r="BD344" s="8"/>
      <c r="BE344" s="9"/>
      <c r="BF344" s="17">
        <v>1.015</v>
      </c>
      <c r="BG344" s="18">
        <f t="shared" si="680"/>
        <v>0</v>
      </c>
      <c r="BN344" s="11"/>
      <c r="BO344" s="11"/>
      <c r="BP344" s="12"/>
      <c r="BQ344" s="13"/>
      <c r="BR344" s="11"/>
      <c r="BS344" s="11"/>
      <c r="BT344" s="11"/>
      <c r="BU344" s="16"/>
      <c r="BV344" s="11"/>
      <c r="BW344" s="11"/>
      <c r="BX344" s="8"/>
      <c r="BY344" s="9"/>
      <c r="BZ344" s="17">
        <v>1.015</v>
      </c>
      <c r="CA344" s="18">
        <f t="shared" si="684"/>
        <v>0</v>
      </c>
      <c r="CH344" s="11"/>
      <c r="CI344" s="11"/>
      <c r="CJ344" s="12"/>
      <c r="CK344" s="13"/>
      <c r="CL344" s="11"/>
      <c r="CM344" s="11"/>
      <c r="CN344" s="11"/>
      <c r="CO344" s="16"/>
      <c r="CP344" s="11"/>
      <c r="CQ344" s="11"/>
      <c r="CR344" s="8"/>
      <c r="CS344" s="9"/>
      <c r="CT344" s="17">
        <v>1.085</v>
      </c>
      <c r="CU344" s="18">
        <f t="shared" si="689"/>
        <v>0</v>
      </c>
      <c r="DB344" s="11"/>
      <c r="DC344" s="11"/>
      <c r="DD344" s="12"/>
      <c r="DE344" s="13"/>
      <c r="DF344" s="11"/>
      <c r="DG344" s="11"/>
      <c r="DH344" s="11"/>
      <c r="DI344" s="16"/>
      <c r="DJ344" s="11"/>
      <c r="DK344" s="11"/>
      <c r="DL344" s="8"/>
      <c r="DM344" s="9"/>
      <c r="DN344" s="17">
        <v>1.085</v>
      </c>
      <c r="DO344" s="18">
        <f t="shared" si="694"/>
        <v>0</v>
      </c>
      <c r="DV344" s="11"/>
      <c r="DW344" s="11"/>
      <c r="DX344" s="12"/>
      <c r="DY344" s="13"/>
      <c r="DZ344" s="11"/>
      <c r="EA344" s="11"/>
      <c r="EB344" s="11"/>
      <c r="EC344" s="16"/>
      <c r="ED344" s="11"/>
      <c r="EE344" s="11"/>
      <c r="EF344" s="8"/>
      <c r="EG344" s="9"/>
      <c r="EH344" s="17">
        <v>1.2</v>
      </c>
      <c r="EI344" s="18">
        <f t="shared" si="699"/>
        <v>0</v>
      </c>
    </row>
    <row r="345" s="1" customFormat="1" customHeight="1" spans="1:140">
      <c r="F345" s="11"/>
      <c r="G345" s="11"/>
      <c r="H345" s="12"/>
      <c r="I345" s="13"/>
      <c r="J345" s="11"/>
      <c r="K345" s="11"/>
      <c r="L345" s="11"/>
      <c r="M345" s="16"/>
      <c r="N345" s="11"/>
      <c r="O345" s="11"/>
      <c r="P345" s="8"/>
      <c r="Q345" s="9"/>
      <c r="R345" s="17">
        <v>1</v>
      </c>
      <c r="S345" s="18">
        <f t="shared" si="672"/>
        <v>0</v>
      </c>
      <c r="Z345" s="11"/>
      <c r="AA345" s="11"/>
      <c r="AB345" s="12"/>
      <c r="AC345" s="13"/>
      <c r="AD345" s="11"/>
      <c r="AE345" s="11"/>
      <c r="AF345" s="11"/>
      <c r="AG345" s="16"/>
      <c r="AH345" s="11"/>
      <c r="AI345" s="11"/>
      <c r="AJ345" s="8"/>
      <c r="AK345" s="9"/>
      <c r="AL345" s="17">
        <v>1</v>
      </c>
      <c r="AM345" s="18">
        <f t="shared" si="676"/>
        <v>0</v>
      </c>
      <c r="AT345" s="11"/>
      <c r="AU345" s="11"/>
      <c r="AV345" s="12"/>
      <c r="AW345" s="13"/>
      <c r="AX345" s="11"/>
      <c r="AY345" s="11"/>
      <c r="AZ345" s="11"/>
      <c r="BA345" s="16"/>
      <c r="BB345" s="11"/>
      <c r="BC345" s="11"/>
      <c r="BD345" s="8"/>
      <c r="BE345" s="9"/>
      <c r="BF345" s="17">
        <v>1.015</v>
      </c>
      <c r="BG345" s="18">
        <f t="shared" si="680"/>
        <v>0</v>
      </c>
      <c r="BN345" s="11"/>
      <c r="BO345" s="11"/>
      <c r="BP345" s="12"/>
      <c r="BQ345" s="13"/>
      <c r="BR345" s="11"/>
      <c r="BS345" s="11"/>
      <c r="BT345" s="11"/>
      <c r="BU345" s="16"/>
      <c r="BV345" s="11"/>
      <c r="BW345" s="11"/>
      <c r="BX345" s="8"/>
      <c r="BY345" s="9"/>
      <c r="BZ345" s="17">
        <v>1.015</v>
      </c>
      <c r="CA345" s="18">
        <f t="shared" si="684"/>
        <v>0</v>
      </c>
      <c r="CH345" s="11"/>
      <c r="CI345" s="11"/>
      <c r="CJ345" s="12"/>
      <c r="CK345" s="13"/>
      <c r="CL345" s="11"/>
      <c r="CM345" s="11"/>
      <c r="CN345" s="11"/>
      <c r="CO345" s="16"/>
      <c r="CP345" s="11"/>
      <c r="CQ345" s="11"/>
      <c r="CR345" s="8"/>
      <c r="CS345" s="9"/>
      <c r="CT345" s="17">
        <v>1.085</v>
      </c>
      <c r="CU345" s="18">
        <f t="shared" si="689"/>
        <v>0</v>
      </c>
      <c r="DB345" s="11"/>
      <c r="DC345" s="11"/>
      <c r="DD345" s="12"/>
      <c r="DE345" s="13"/>
      <c r="DF345" s="11"/>
      <c r="DG345" s="11"/>
      <c r="DH345" s="11"/>
      <c r="DI345" s="16"/>
      <c r="DJ345" s="11"/>
      <c r="DK345" s="11"/>
      <c r="DL345" s="8"/>
      <c r="DM345" s="9"/>
      <c r="DN345" s="17">
        <v>1.085</v>
      </c>
      <c r="DO345" s="18">
        <f t="shared" si="694"/>
        <v>0</v>
      </c>
      <c r="DV345" s="11"/>
      <c r="DW345" s="11"/>
      <c r="DX345" s="12"/>
      <c r="DY345" s="13"/>
      <c r="DZ345" s="11"/>
      <c r="EA345" s="11"/>
      <c r="EB345" s="11"/>
      <c r="EC345" s="16"/>
      <c r="ED345" s="11"/>
      <c r="EE345" s="11"/>
      <c r="EF345" s="8"/>
      <c r="EG345" s="9"/>
      <c r="EH345" s="17">
        <v>1.2</v>
      </c>
      <c r="EI345" s="18">
        <f t="shared" si="699"/>
        <v>0</v>
      </c>
    </row>
    <row r="346" s="1" customFormat="1" customHeight="1" spans="1:140">
      <c r="F346" s="23" t="s">
        <v>1</v>
      </c>
      <c r="G346" s="24"/>
      <c r="H346" s="24"/>
      <c r="I346" s="24"/>
      <c r="J346" s="24"/>
      <c r="K346" s="24"/>
      <c r="L346" s="24"/>
      <c r="M346" s="25">
        <f>SUM(S337:S345)</f>
        <v>1716970.70688295</v>
      </c>
      <c r="N346" s="25"/>
      <c r="O346" s="25"/>
      <c r="P346" s="25"/>
      <c r="Q346" s="25"/>
      <c r="R346" s="25"/>
      <c r="S346" s="25"/>
      <c r="T346" s="1"/>
      <c r="Z346" s="23" t="s">
        <v>1</v>
      </c>
      <c r="AA346" s="24"/>
      <c r="AB346" s="24"/>
      <c r="AC346" s="24"/>
      <c r="AD346" s="24"/>
      <c r="AE346" s="24"/>
      <c r="AF346" s="24"/>
      <c r="AG346" s="25">
        <f>SUM(AM337:AM345)</f>
        <v>1716970.70688295</v>
      </c>
      <c r="AH346" s="25"/>
      <c r="AI346" s="25"/>
      <c r="AJ346" s="25"/>
      <c r="AK346" s="25"/>
      <c r="AL346" s="25"/>
      <c r="AM346" s="25"/>
      <c r="AN346" s="1"/>
      <c r="AT346" s="23" t="s">
        <v>1</v>
      </c>
      <c r="AU346" s="24"/>
      <c r="AV346" s="24"/>
      <c r="AW346" s="24"/>
      <c r="AX346" s="24"/>
      <c r="AY346" s="24"/>
      <c r="AZ346" s="24"/>
      <c r="BA346" s="25">
        <f>SUM(BG337:BG345)</f>
        <v>1742725.2674862</v>
      </c>
      <c r="BB346" s="25"/>
      <c r="BC346" s="25"/>
      <c r="BD346" s="25"/>
      <c r="BE346" s="25"/>
      <c r="BF346" s="25"/>
      <c r="BG346" s="25"/>
      <c r="BH346" s="1"/>
      <c r="BN346" s="23" t="s">
        <v>1</v>
      </c>
      <c r="BO346" s="24"/>
      <c r="BP346" s="24"/>
      <c r="BQ346" s="24"/>
      <c r="BR346" s="24"/>
      <c r="BS346" s="24"/>
      <c r="BT346" s="24"/>
      <c r="BU346" s="25">
        <f>SUM(CA337:CA345)</f>
        <v>1742725.2674862</v>
      </c>
      <c r="BV346" s="25"/>
      <c r="BW346" s="25"/>
      <c r="BX346" s="25"/>
      <c r="BY346" s="25"/>
      <c r="BZ346" s="25"/>
      <c r="CA346" s="25"/>
      <c r="CB346" s="1"/>
      <c r="CH346" s="23" t="s">
        <v>1</v>
      </c>
      <c r="CI346" s="24"/>
      <c r="CJ346" s="24"/>
      <c r="CK346" s="24"/>
      <c r="CL346" s="24"/>
      <c r="CM346" s="24"/>
      <c r="CN346" s="24"/>
      <c r="CO346" s="25">
        <f>SUM(CU337:CU345)</f>
        <v>2157782.61669519</v>
      </c>
      <c r="CP346" s="25"/>
      <c r="CQ346" s="25"/>
      <c r="CR346" s="25"/>
      <c r="CS346" s="25"/>
      <c r="CT346" s="25"/>
      <c r="CU346" s="25"/>
      <c r="CV346" s="1"/>
      <c r="DB346" s="23" t="s">
        <v>1</v>
      </c>
      <c r="DC346" s="24"/>
      <c r="DD346" s="24"/>
      <c r="DE346" s="24"/>
      <c r="DF346" s="24"/>
      <c r="DG346" s="24"/>
      <c r="DH346" s="24"/>
      <c r="DI346" s="25">
        <f>SUM(DO337:DO345)</f>
        <v>2166049.98304268</v>
      </c>
      <c r="DJ346" s="25"/>
      <c r="DK346" s="25"/>
      <c r="DL346" s="25"/>
      <c r="DM346" s="25"/>
      <c r="DN346" s="25"/>
      <c r="DO346" s="25"/>
      <c r="DP346" s="1"/>
      <c r="DV346" s="23" t="s">
        <v>1</v>
      </c>
      <c r="DW346" s="24"/>
      <c r="DX346" s="24"/>
      <c r="DY346" s="24"/>
      <c r="DZ346" s="24"/>
      <c r="EA346" s="24"/>
      <c r="EB346" s="24"/>
      <c r="EC346" s="25">
        <f>SUM(EI337:EI345)</f>
        <v>3082024.45804439</v>
      </c>
      <c r="ED346" s="25"/>
      <c r="EE346" s="25"/>
      <c r="EF346" s="25"/>
      <c r="EG346" s="25"/>
      <c r="EH346" s="25"/>
      <c r="EI346" s="25"/>
    </row>
    <row r="347" s="1" customFormat="1" customHeight="1" spans="1:140">
      <c r="F347" s="24"/>
      <c r="G347" s="24"/>
      <c r="H347" s="24"/>
      <c r="I347" s="24"/>
      <c r="J347" s="24"/>
      <c r="K347" s="24"/>
      <c r="L347" s="24"/>
      <c r="M347" s="25"/>
      <c r="N347" s="25"/>
      <c r="O347" s="25"/>
      <c r="P347" s="25"/>
      <c r="Q347" s="25"/>
      <c r="R347" s="25"/>
      <c r="S347" s="25"/>
      <c r="T347" s="1"/>
      <c r="Z347" s="24"/>
      <c r="AA347" s="24"/>
      <c r="AB347" s="24"/>
      <c r="AC347" s="24"/>
      <c r="AD347" s="24"/>
      <c r="AE347" s="24"/>
      <c r="AF347" s="24"/>
      <c r="AG347" s="25"/>
      <c r="AH347" s="25"/>
      <c r="AI347" s="25"/>
      <c r="AJ347" s="25"/>
      <c r="AK347" s="25"/>
      <c r="AL347" s="25"/>
      <c r="AM347" s="25"/>
      <c r="AN347" s="1"/>
      <c r="AT347" s="24"/>
      <c r="AU347" s="24"/>
      <c r="AV347" s="24"/>
      <c r="AW347" s="24"/>
      <c r="AX347" s="24"/>
      <c r="AY347" s="24"/>
      <c r="AZ347" s="24"/>
      <c r="BA347" s="25"/>
      <c r="BB347" s="25"/>
      <c r="BC347" s="25"/>
      <c r="BD347" s="25"/>
      <c r="BE347" s="25"/>
      <c r="BF347" s="25"/>
      <c r="BG347" s="25"/>
      <c r="BH347" s="1"/>
      <c r="BN347" s="24"/>
      <c r="BO347" s="24"/>
      <c r="BP347" s="24"/>
      <c r="BQ347" s="24"/>
      <c r="BR347" s="24"/>
      <c r="BS347" s="24"/>
      <c r="BT347" s="24"/>
      <c r="BU347" s="25"/>
      <c r="BV347" s="25"/>
      <c r="BW347" s="25"/>
      <c r="BX347" s="25"/>
      <c r="BY347" s="25"/>
      <c r="BZ347" s="25"/>
      <c r="CA347" s="25"/>
      <c r="CB347" s="1"/>
      <c r="CH347" s="24"/>
      <c r="CI347" s="24"/>
      <c r="CJ347" s="24"/>
      <c r="CK347" s="24"/>
      <c r="CL347" s="24"/>
      <c r="CM347" s="24"/>
      <c r="CN347" s="24"/>
      <c r="CO347" s="25"/>
      <c r="CP347" s="25"/>
      <c r="CQ347" s="25"/>
      <c r="CR347" s="25"/>
      <c r="CS347" s="25"/>
      <c r="CT347" s="25"/>
      <c r="CU347" s="25"/>
      <c r="CV347" s="1"/>
      <c r="DB347" s="24"/>
      <c r="DC347" s="24"/>
      <c r="DD347" s="24"/>
      <c r="DE347" s="24"/>
      <c r="DF347" s="24"/>
      <c r="DG347" s="24"/>
      <c r="DH347" s="24"/>
      <c r="DI347" s="25"/>
      <c r="DJ347" s="25"/>
      <c r="DK347" s="25"/>
      <c r="DL347" s="25"/>
      <c r="DM347" s="25"/>
      <c r="DN347" s="25"/>
      <c r="DO347" s="25"/>
      <c r="DP347" s="1"/>
      <c r="DV347" s="24"/>
      <c r="DW347" s="24"/>
      <c r="DX347" s="24"/>
      <c r="DY347" s="24"/>
      <c r="DZ347" s="24"/>
      <c r="EA347" s="24"/>
      <c r="EB347" s="24"/>
      <c r="EC347" s="25"/>
      <c r="ED347" s="25"/>
      <c r="EE347" s="25"/>
      <c r="EF347" s="25"/>
      <c r="EG347" s="25"/>
      <c r="EH347" s="25"/>
      <c r="EI347" s="25"/>
    </row>
    <row r="348" s="1" customFormat="1" customHeight="1" spans="1:140">
      <c r="F348" s="3" t="s">
        <v>36</v>
      </c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Z348" s="3" t="s">
        <v>36</v>
      </c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T348" s="3" t="s">
        <v>36</v>
      </c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N348" s="3" t="s">
        <v>36</v>
      </c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H348" s="3" t="s">
        <v>36</v>
      </c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DB348" s="3" t="s">
        <v>36</v>
      </c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V348" s="3" t="s">
        <v>36</v>
      </c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</row>
    <row r="349" s="1" customFormat="1" customHeight="1" spans="1:140">
      <c r="A349" s="26"/>
      <c r="B349" s="26"/>
      <c r="C349" s="27"/>
      <c r="D349" s="27"/>
      <c r="E349" s="27"/>
      <c r="F349" s="28" t="s">
        <v>37</v>
      </c>
      <c r="G349" s="13" t="s">
        <v>8</v>
      </c>
      <c r="H349" s="13"/>
      <c r="I349" s="13"/>
      <c r="J349" s="13"/>
      <c r="K349" s="7" t="s">
        <v>25</v>
      </c>
      <c r="L349" s="7"/>
      <c r="M349" s="7"/>
      <c r="N349" s="8" t="s">
        <v>10</v>
      </c>
      <c r="O349" s="8"/>
      <c r="P349" s="8"/>
      <c r="Q349" s="9" t="s">
        <v>38</v>
      </c>
      <c r="R349" s="10" t="s">
        <v>12</v>
      </c>
      <c r="S349" s="29" t="s">
        <v>13</v>
      </c>
      <c r="T349" s="11" t="s">
        <v>39</v>
      </c>
      <c r="U349" s="26"/>
      <c r="V349" s="26"/>
      <c r="W349" s="27"/>
      <c r="X349" s="27"/>
      <c r="Y349" s="27"/>
      <c r="Z349" s="28" t="s">
        <v>37</v>
      </c>
      <c r="AA349" s="13" t="s">
        <v>8</v>
      </c>
      <c r="AB349" s="13"/>
      <c r="AC349" s="13"/>
      <c r="AD349" s="13"/>
      <c r="AE349" s="7" t="s">
        <v>25</v>
      </c>
      <c r="AF349" s="7"/>
      <c r="AG349" s="7"/>
      <c r="AH349" s="8" t="s">
        <v>10</v>
      </c>
      <c r="AI349" s="8"/>
      <c r="AJ349" s="8"/>
      <c r="AK349" s="9" t="s">
        <v>38</v>
      </c>
      <c r="AL349" s="10" t="s">
        <v>12</v>
      </c>
      <c r="AM349" s="29" t="s">
        <v>13</v>
      </c>
      <c r="AN349" s="11" t="s">
        <v>39</v>
      </c>
      <c r="AO349" s="26"/>
      <c r="AP349" s="26"/>
      <c r="AQ349" s="27"/>
      <c r="AR349" s="27"/>
      <c r="AS349" s="27"/>
      <c r="AT349" s="28" t="s">
        <v>37</v>
      </c>
      <c r="AU349" s="13" t="s">
        <v>8</v>
      </c>
      <c r="AV349" s="13"/>
      <c r="AW349" s="13"/>
      <c r="AX349" s="13"/>
      <c r="AY349" s="7" t="s">
        <v>25</v>
      </c>
      <c r="AZ349" s="7"/>
      <c r="BA349" s="7"/>
      <c r="BB349" s="8" t="s">
        <v>10</v>
      </c>
      <c r="BC349" s="8"/>
      <c r="BD349" s="8"/>
      <c r="BE349" s="9" t="s">
        <v>38</v>
      </c>
      <c r="BF349" s="10" t="s">
        <v>12</v>
      </c>
      <c r="BG349" s="29" t="s">
        <v>13</v>
      </c>
      <c r="BH349" s="11" t="s">
        <v>39</v>
      </c>
      <c r="BI349" s="26"/>
      <c r="BJ349" s="26"/>
      <c r="BK349" s="27"/>
      <c r="BL349" s="27"/>
      <c r="BM349" s="27"/>
      <c r="BN349" s="28" t="s">
        <v>37</v>
      </c>
      <c r="BO349" s="13" t="s">
        <v>8</v>
      </c>
      <c r="BP349" s="13"/>
      <c r="BQ349" s="13"/>
      <c r="BR349" s="13"/>
      <c r="BS349" s="7" t="s">
        <v>25</v>
      </c>
      <c r="BT349" s="7"/>
      <c r="BU349" s="7"/>
      <c r="BV349" s="8" t="s">
        <v>10</v>
      </c>
      <c r="BW349" s="8"/>
      <c r="BX349" s="8"/>
      <c r="BY349" s="9" t="s">
        <v>38</v>
      </c>
      <c r="BZ349" s="10" t="s">
        <v>12</v>
      </c>
      <c r="CA349" s="29" t="s">
        <v>13</v>
      </c>
      <c r="CB349" s="11" t="s">
        <v>39</v>
      </c>
      <c r="CC349" s="26"/>
      <c r="CD349" s="26"/>
      <c r="CE349" s="27"/>
      <c r="CF349" s="27"/>
      <c r="CG349" s="27"/>
      <c r="CH349" s="28" t="s">
        <v>37</v>
      </c>
      <c r="CI349" s="13" t="s">
        <v>8</v>
      </c>
      <c r="CJ349" s="13"/>
      <c r="CK349" s="13"/>
      <c r="CL349" s="13"/>
      <c r="CM349" s="7" t="s">
        <v>25</v>
      </c>
      <c r="CN349" s="7"/>
      <c r="CO349" s="7"/>
      <c r="CP349" s="8" t="s">
        <v>10</v>
      </c>
      <c r="CQ349" s="8"/>
      <c r="CR349" s="8"/>
      <c r="CS349" s="9" t="s">
        <v>38</v>
      </c>
      <c r="CT349" s="10" t="s">
        <v>12</v>
      </c>
      <c r="CU349" s="29" t="s">
        <v>13</v>
      </c>
      <c r="CV349" s="11" t="s">
        <v>39</v>
      </c>
      <c r="CW349" s="26"/>
      <c r="CX349" s="26"/>
      <c r="CY349" s="27"/>
      <c r="CZ349" s="27"/>
      <c r="DA349" s="27"/>
      <c r="DB349" s="28" t="s">
        <v>37</v>
      </c>
      <c r="DC349" s="13" t="s">
        <v>8</v>
      </c>
      <c r="DD349" s="13"/>
      <c r="DE349" s="13"/>
      <c r="DF349" s="13"/>
      <c r="DG349" s="7" t="s">
        <v>25</v>
      </c>
      <c r="DH349" s="7"/>
      <c r="DI349" s="7"/>
      <c r="DJ349" s="8" t="s">
        <v>10</v>
      </c>
      <c r="DK349" s="8"/>
      <c r="DL349" s="8"/>
      <c r="DM349" s="9" t="s">
        <v>38</v>
      </c>
      <c r="DN349" s="10" t="s">
        <v>12</v>
      </c>
      <c r="DO349" s="29" t="s">
        <v>13</v>
      </c>
      <c r="DP349" s="11" t="s">
        <v>39</v>
      </c>
      <c r="DQ349" s="26"/>
      <c r="DR349" s="26"/>
      <c r="DS349" s="27"/>
      <c r="DT349" s="27"/>
      <c r="DU349" s="27"/>
      <c r="DV349" s="28" t="s">
        <v>37</v>
      </c>
      <c r="DW349" s="13" t="s">
        <v>8</v>
      </c>
      <c r="DX349" s="13"/>
      <c r="DY349" s="13"/>
      <c r="DZ349" s="13"/>
      <c r="EA349" s="7" t="s">
        <v>25</v>
      </c>
      <c r="EB349" s="7"/>
      <c r="EC349" s="7"/>
      <c r="ED349" s="8" t="s">
        <v>10</v>
      </c>
      <c r="EE349" s="8"/>
      <c r="EF349" s="8"/>
      <c r="EG349" s="9" t="s">
        <v>38</v>
      </c>
      <c r="EH349" s="10" t="s">
        <v>12</v>
      </c>
      <c r="EI349" s="29" t="s">
        <v>13</v>
      </c>
      <c r="EJ349" s="11" t="s">
        <v>39</v>
      </c>
    </row>
    <row r="350" s="1" customFormat="1" customHeight="1" spans="1:140">
      <c r="A350" s="26"/>
      <c r="B350" s="26"/>
      <c r="C350" s="27"/>
      <c r="D350" s="27"/>
      <c r="E350" s="27"/>
      <c r="F350" s="30"/>
      <c r="G350" s="11" t="s">
        <v>40</v>
      </c>
      <c r="H350" s="11" t="s">
        <v>41</v>
      </c>
      <c r="I350" s="11" t="s">
        <v>21</v>
      </c>
      <c r="J350" s="13" t="s">
        <v>8</v>
      </c>
      <c r="K350" s="11" t="s">
        <v>23</v>
      </c>
      <c r="L350" s="11" t="s">
        <v>24</v>
      </c>
      <c r="M350" s="7" t="s">
        <v>25</v>
      </c>
      <c r="N350" s="11" t="s">
        <v>26</v>
      </c>
      <c r="O350" s="11" t="s">
        <v>27</v>
      </c>
      <c r="P350" s="8" t="s">
        <v>28</v>
      </c>
      <c r="Q350" s="9" t="s">
        <v>29</v>
      </c>
      <c r="R350" s="14"/>
      <c r="S350" s="29"/>
      <c r="T350" s="11"/>
      <c r="U350" s="26"/>
      <c r="V350" s="26"/>
      <c r="W350" s="27"/>
      <c r="X350" s="27"/>
      <c r="Y350" s="27"/>
      <c r="Z350" s="30"/>
      <c r="AA350" s="11" t="s">
        <v>40</v>
      </c>
      <c r="AB350" s="11" t="s">
        <v>41</v>
      </c>
      <c r="AC350" s="11" t="s">
        <v>21</v>
      </c>
      <c r="AD350" s="13" t="s">
        <v>8</v>
      </c>
      <c r="AE350" s="11" t="s">
        <v>23</v>
      </c>
      <c r="AF350" s="11" t="s">
        <v>24</v>
      </c>
      <c r="AG350" s="7" t="s">
        <v>25</v>
      </c>
      <c r="AH350" s="11" t="s">
        <v>26</v>
      </c>
      <c r="AI350" s="11" t="s">
        <v>27</v>
      </c>
      <c r="AJ350" s="8" t="s">
        <v>28</v>
      </c>
      <c r="AK350" s="9" t="s">
        <v>29</v>
      </c>
      <c r="AL350" s="14"/>
      <c r="AM350" s="29"/>
      <c r="AN350" s="11"/>
      <c r="AO350" s="26"/>
      <c r="AP350" s="26"/>
      <c r="AQ350" s="27"/>
      <c r="AR350" s="27"/>
      <c r="AS350" s="27"/>
      <c r="AT350" s="30"/>
      <c r="AU350" s="11" t="s">
        <v>40</v>
      </c>
      <c r="AV350" s="11" t="s">
        <v>41</v>
      </c>
      <c r="AW350" s="11" t="s">
        <v>21</v>
      </c>
      <c r="AX350" s="13" t="s">
        <v>8</v>
      </c>
      <c r="AY350" s="11" t="s">
        <v>23</v>
      </c>
      <c r="AZ350" s="11" t="s">
        <v>24</v>
      </c>
      <c r="BA350" s="7" t="s">
        <v>25</v>
      </c>
      <c r="BB350" s="11" t="s">
        <v>26</v>
      </c>
      <c r="BC350" s="11" t="s">
        <v>27</v>
      </c>
      <c r="BD350" s="8" t="s">
        <v>28</v>
      </c>
      <c r="BE350" s="9" t="s">
        <v>29</v>
      </c>
      <c r="BF350" s="14"/>
      <c r="BG350" s="29"/>
      <c r="BH350" s="11"/>
      <c r="BI350" s="26"/>
      <c r="BJ350" s="26"/>
      <c r="BK350" s="27"/>
      <c r="BL350" s="27"/>
      <c r="BM350" s="27"/>
      <c r="BN350" s="30"/>
      <c r="BO350" s="11" t="s">
        <v>40</v>
      </c>
      <c r="BP350" s="11" t="s">
        <v>41</v>
      </c>
      <c r="BQ350" s="11" t="s">
        <v>21</v>
      </c>
      <c r="BR350" s="13" t="s">
        <v>8</v>
      </c>
      <c r="BS350" s="11" t="s">
        <v>23</v>
      </c>
      <c r="BT350" s="11" t="s">
        <v>24</v>
      </c>
      <c r="BU350" s="7" t="s">
        <v>25</v>
      </c>
      <c r="BV350" s="11" t="s">
        <v>26</v>
      </c>
      <c r="BW350" s="11" t="s">
        <v>27</v>
      </c>
      <c r="BX350" s="8" t="s">
        <v>28</v>
      </c>
      <c r="BY350" s="9" t="s">
        <v>29</v>
      </c>
      <c r="BZ350" s="14"/>
      <c r="CA350" s="29"/>
      <c r="CB350" s="11"/>
      <c r="CC350" s="26"/>
      <c r="CD350" s="26"/>
      <c r="CE350" s="27"/>
      <c r="CF350" s="27"/>
      <c r="CG350" s="27"/>
      <c r="CH350" s="30"/>
      <c r="CI350" s="11" t="s">
        <v>40</v>
      </c>
      <c r="CJ350" s="11" t="s">
        <v>41</v>
      </c>
      <c r="CK350" s="11" t="s">
        <v>21</v>
      </c>
      <c r="CL350" s="13" t="s">
        <v>8</v>
      </c>
      <c r="CM350" s="11" t="s">
        <v>23</v>
      </c>
      <c r="CN350" s="11" t="s">
        <v>24</v>
      </c>
      <c r="CO350" s="7" t="s">
        <v>25</v>
      </c>
      <c r="CP350" s="11" t="s">
        <v>26</v>
      </c>
      <c r="CQ350" s="11" t="s">
        <v>27</v>
      </c>
      <c r="CR350" s="8" t="s">
        <v>28</v>
      </c>
      <c r="CS350" s="9" t="s">
        <v>29</v>
      </c>
      <c r="CT350" s="14"/>
      <c r="CU350" s="29"/>
      <c r="CV350" s="11"/>
      <c r="CW350" s="26"/>
      <c r="CX350" s="26"/>
      <c r="CY350" s="27"/>
      <c r="CZ350" s="27"/>
      <c r="DA350" s="27"/>
      <c r="DB350" s="30"/>
      <c r="DC350" s="11" t="s">
        <v>40</v>
      </c>
      <c r="DD350" s="11" t="s">
        <v>41</v>
      </c>
      <c r="DE350" s="11" t="s">
        <v>21</v>
      </c>
      <c r="DF350" s="13" t="s">
        <v>8</v>
      </c>
      <c r="DG350" s="11" t="s">
        <v>23</v>
      </c>
      <c r="DH350" s="11" t="s">
        <v>24</v>
      </c>
      <c r="DI350" s="7" t="s">
        <v>25</v>
      </c>
      <c r="DJ350" s="11" t="s">
        <v>26</v>
      </c>
      <c r="DK350" s="11" t="s">
        <v>27</v>
      </c>
      <c r="DL350" s="8" t="s">
        <v>28</v>
      </c>
      <c r="DM350" s="9" t="s">
        <v>29</v>
      </c>
      <c r="DN350" s="14"/>
      <c r="DO350" s="29"/>
      <c r="DP350" s="11"/>
      <c r="DQ350" s="26"/>
      <c r="DR350" s="26"/>
      <c r="DS350" s="27"/>
      <c r="DT350" s="27"/>
      <c r="DU350" s="27"/>
      <c r="DV350" s="30"/>
      <c r="DW350" s="11" t="s">
        <v>40</v>
      </c>
      <c r="DX350" s="11" t="s">
        <v>41</v>
      </c>
      <c r="DY350" s="11" t="s">
        <v>21</v>
      </c>
      <c r="DZ350" s="13" t="s">
        <v>8</v>
      </c>
      <c r="EA350" s="11" t="s">
        <v>23</v>
      </c>
      <c r="EB350" s="11" t="s">
        <v>24</v>
      </c>
      <c r="EC350" s="7" t="s">
        <v>25</v>
      </c>
      <c r="ED350" s="11" t="s">
        <v>26</v>
      </c>
      <c r="EE350" s="11" t="s">
        <v>27</v>
      </c>
      <c r="EF350" s="8" t="s">
        <v>28</v>
      </c>
      <c r="EG350" s="9" t="s">
        <v>29</v>
      </c>
      <c r="EH350" s="14"/>
      <c r="EI350" s="29"/>
      <c r="EJ350" s="11"/>
    </row>
    <row r="351" s="1" customFormat="1" customHeight="1" spans="1:140">
      <c r="A351" s="26"/>
      <c r="B351" s="26"/>
      <c r="C351" s="27"/>
      <c r="D351" s="27"/>
      <c r="E351" s="27"/>
      <c r="F351" s="11">
        <f>_xlfn.RANK.EQ(S351,S351:S354,0)</f>
        <v>3</v>
      </c>
      <c r="G351" s="11">
        <v>0</v>
      </c>
      <c r="H351" s="11">
        <v>1.8</v>
      </c>
      <c r="I351" s="12">
        <v>1.35</v>
      </c>
      <c r="J351" s="13">
        <f t="shared" ref="J351:J354" si="700">G351*H351*I351</f>
        <v>0</v>
      </c>
      <c r="K351" s="11">
        <v>680</v>
      </c>
      <c r="L351" s="11">
        <v>0</v>
      </c>
      <c r="M351" s="31">
        <f t="shared" ref="M351:M354" si="701">1+6*K351/(K351+2000)+L351</f>
        <v>2.52238805970149</v>
      </c>
      <c r="N351" s="11">
        <v>1</v>
      </c>
      <c r="O351" s="11">
        <v>2.38</v>
      </c>
      <c r="P351" s="8">
        <f t="shared" ref="P351:P354" si="702">1+N351*O351</f>
        <v>3.38</v>
      </c>
      <c r="Q351" s="9">
        <v>0.9</v>
      </c>
      <c r="R351" s="17">
        <v>1</v>
      </c>
      <c r="S351" s="18">
        <f t="shared" ref="S351:S354" si="703">J351*M351*Q351*P351*R351</f>
        <v>0</v>
      </c>
      <c r="T351" s="11">
        <f t="shared" ref="T351:T354" si="704">IF(F351=1,1,(IF(F351=2,2,12)))</f>
        <v>12</v>
      </c>
      <c r="U351" s="26"/>
      <c r="V351" s="26"/>
      <c r="W351" s="27"/>
      <c r="X351" s="27"/>
      <c r="Y351" s="27"/>
      <c r="Z351" s="11">
        <f>_xlfn.RANK.EQ(AM351,AM351:AM354,0)</f>
        <v>3</v>
      </c>
      <c r="AA351" s="11">
        <v>0</v>
      </c>
      <c r="AB351" s="11">
        <v>1.8</v>
      </c>
      <c r="AC351" s="12">
        <v>1.35</v>
      </c>
      <c r="AD351" s="13">
        <f t="shared" ref="AD351:AD354" si="705">AA351*AB351*AC351</f>
        <v>0</v>
      </c>
      <c r="AE351" s="11">
        <v>680</v>
      </c>
      <c r="AF351" s="11">
        <v>0</v>
      </c>
      <c r="AG351" s="31">
        <f t="shared" ref="AG351:AG354" si="706">1+6*AE351/(AE351+2000)+AF351</f>
        <v>2.52238805970149</v>
      </c>
      <c r="AH351" s="11">
        <v>1</v>
      </c>
      <c r="AI351" s="11">
        <v>2.38</v>
      </c>
      <c r="AJ351" s="8">
        <f t="shared" ref="AJ351:AJ354" si="707">1+AH351*AI351</f>
        <v>3.38</v>
      </c>
      <c r="AK351" s="9">
        <v>0.9</v>
      </c>
      <c r="AL351" s="17">
        <v>1</v>
      </c>
      <c r="AM351" s="18">
        <f t="shared" ref="AM351:AM354" si="708">AD351*AG351*AK351*AJ351*AL351</f>
        <v>0</v>
      </c>
      <c r="AN351" s="11">
        <f t="shared" ref="AN351:AN354" si="709">IF(Z351=1,1,(IF(Z351=2,2,12)))</f>
        <v>12</v>
      </c>
      <c r="AO351" s="26"/>
      <c r="AP351" s="26"/>
      <c r="AQ351" s="27"/>
      <c r="AR351" s="27"/>
      <c r="AS351" s="27"/>
      <c r="AT351" s="11">
        <f>_xlfn.RANK.EQ(BG351,BG351:BG354,0)</f>
        <v>3</v>
      </c>
      <c r="AU351" s="11">
        <v>0</v>
      </c>
      <c r="AV351" s="11">
        <v>1.8</v>
      </c>
      <c r="AW351" s="12">
        <v>1.35</v>
      </c>
      <c r="AX351" s="13">
        <f t="shared" ref="AX351:AX354" si="710">AU351*AV351*AW351</f>
        <v>0</v>
      </c>
      <c r="AY351" s="11">
        <v>680</v>
      </c>
      <c r="AZ351" s="11">
        <v>0</v>
      </c>
      <c r="BA351" s="31">
        <f t="shared" ref="BA351:BA354" si="711">1+6*AY351/(AY351+2000)+AZ351</f>
        <v>2.52238805970149</v>
      </c>
      <c r="BB351" s="11">
        <v>1</v>
      </c>
      <c r="BC351" s="11">
        <v>2.38</v>
      </c>
      <c r="BD351" s="8">
        <f t="shared" ref="BD351:BD354" si="712">1+BB351*BC351</f>
        <v>3.38</v>
      </c>
      <c r="BE351" s="9">
        <v>0.9</v>
      </c>
      <c r="BF351" s="17">
        <v>1.015</v>
      </c>
      <c r="BG351" s="18">
        <f t="shared" ref="BG351:BG354" si="713">AX351*BA351*BE351*BD351*BF351</f>
        <v>0</v>
      </c>
      <c r="BH351" s="11">
        <f t="shared" ref="BH351:BH354" si="714">IF(AT351=1,1,(IF(AT351=2,2,12)))</f>
        <v>12</v>
      </c>
      <c r="BI351" s="26"/>
      <c r="BJ351" s="26"/>
      <c r="BK351" s="27"/>
      <c r="BL351" s="27"/>
      <c r="BM351" s="27"/>
      <c r="BN351" s="11">
        <f>_xlfn.RANK.EQ(CA351,CA351:CA354,0)</f>
        <v>3</v>
      </c>
      <c r="BO351" s="11">
        <v>0</v>
      </c>
      <c r="BP351" s="11">
        <v>1.8</v>
      </c>
      <c r="BQ351" s="12">
        <v>1.35</v>
      </c>
      <c r="BR351" s="13">
        <f t="shared" ref="BR351:BR354" si="715">BO351*BP351*BQ351</f>
        <v>0</v>
      </c>
      <c r="BS351" s="11">
        <v>680</v>
      </c>
      <c r="BT351" s="11">
        <v>0</v>
      </c>
      <c r="BU351" s="31">
        <f t="shared" ref="BU351:BU354" si="716">1+6*BS351/(BS351+2000)+BT351</f>
        <v>2.52238805970149</v>
      </c>
      <c r="BV351" s="11">
        <v>1</v>
      </c>
      <c r="BW351" s="11">
        <v>2.38</v>
      </c>
      <c r="BX351" s="8">
        <f t="shared" ref="BX351:BX354" si="717">1+BV351*BW351</f>
        <v>3.38</v>
      </c>
      <c r="BY351" s="9">
        <v>0.9</v>
      </c>
      <c r="BZ351" s="17">
        <v>1.015</v>
      </c>
      <c r="CA351" s="18">
        <f t="shared" ref="CA351:CA354" si="718">BR351*BU351*BY351*BX351*BZ351</f>
        <v>0</v>
      </c>
      <c r="CB351" s="11">
        <f t="shared" ref="CB351:CB354" si="719">IF(BN351=1,1,(IF(BN351=2,2,12)))</f>
        <v>12</v>
      </c>
      <c r="CC351" s="26"/>
      <c r="CD351" s="26"/>
      <c r="CE351" s="27"/>
      <c r="CF351" s="27"/>
      <c r="CG351" s="27"/>
      <c r="CH351" s="11">
        <f>_xlfn.RANK.EQ(CU351,CU351:CU354,0)</f>
        <v>3</v>
      </c>
      <c r="CI351" s="11">
        <v>0</v>
      </c>
      <c r="CJ351" s="11">
        <v>1.8</v>
      </c>
      <c r="CK351" s="12">
        <v>1.35</v>
      </c>
      <c r="CL351" s="13">
        <f t="shared" ref="CL351:CL354" si="720">CI351*CJ351*CK351</f>
        <v>0</v>
      </c>
      <c r="CM351" s="11">
        <v>680</v>
      </c>
      <c r="CN351" s="11">
        <v>0</v>
      </c>
      <c r="CO351" s="31">
        <f t="shared" ref="CO351:CO354" si="721">1+6*CM351/(CM351+2000)+CN351</f>
        <v>2.52238805970149</v>
      </c>
      <c r="CP351" s="11">
        <v>1</v>
      </c>
      <c r="CQ351" s="11">
        <v>2.38</v>
      </c>
      <c r="CR351" s="8">
        <f t="shared" ref="CR351:CR354" si="722">1+CP351*CQ351</f>
        <v>3.38</v>
      </c>
      <c r="CS351" s="9">
        <v>0.9</v>
      </c>
      <c r="CT351" s="17">
        <v>1.085</v>
      </c>
      <c r="CU351" s="18">
        <f t="shared" ref="CU351:CU354" si="723">CL351*CO351*CS351*CR351*CT351</f>
        <v>0</v>
      </c>
      <c r="CV351" s="11">
        <f t="shared" ref="CV351:CV354" si="724">IF(CH351=1,1,(IF(CH351=2,2,12)))</f>
        <v>12</v>
      </c>
      <c r="CW351" s="26"/>
      <c r="CX351" s="26"/>
      <c r="CY351" s="27"/>
      <c r="CZ351" s="27"/>
      <c r="DA351" s="27"/>
      <c r="DB351" s="11">
        <f>_xlfn.RANK.EQ(DO351,DO351:DO354,0)</f>
        <v>3</v>
      </c>
      <c r="DC351" s="11">
        <v>0</v>
      </c>
      <c r="DD351" s="11">
        <v>1.8</v>
      </c>
      <c r="DE351" s="12">
        <v>1.35</v>
      </c>
      <c r="DF351" s="13">
        <f t="shared" ref="DF351:DF354" si="725">DC351*DD351*DE351</f>
        <v>0</v>
      </c>
      <c r="DG351" s="11">
        <v>680</v>
      </c>
      <c r="DH351" s="11">
        <v>0</v>
      </c>
      <c r="DI351" s="31">
        <f t="shared" ref="DI351:DI354" si="726">1+6*DG351/(DG351+2000)+DH351</f>
        <v>2.52238805970149</v>
      </c>
      <c r="DJ351" s="11">
        <v>1</v>
      </c>
      <c r="DK351" s="11">
        <v>2.38</v>
      </c>
      <c r="DL351" s="8">
        <f t="shared" ref="DL351:DL354" si="727">1+DJ351*DK351</f>
        <v>3.38</v>
      </c>
      <c r="DM351" s="9">
        <v>0.9</v>
      </c>
      <c r="DN351" s="17">
        <v>1.085</v>
      </c>
      <c r="DO351" s="18">
        <f t="shared" ref="DO351:DO354" si="728">DF351*DI351*DM351*DL351*DN351</f>
        <v>0</v>
      </c>
      <c r="DP351" s="11">
        <f t="shared" ref="DP351:DP354" si="729">IF(DB351=1,1,(IF(DB351=2,2,12)))</f>
        <v>12</v>
      </c>
      <c r="DQ351" s="26"/>
      <c r="DR351" s="26"/>
      <c r="DS351" s="27"/>
      <c r="DT351" s="27"/>
      <c r="DU351" s="27"/>
      <c r="DV351" s="11">
        <f>_xlfn.RANK.EQ(EI351,EI351:EI354,0)</f>
        <v>3</v>
      </c>
      <c r="DW351" s="11">
        <v>0</v>
      </c>
      <c r="DX351" s="11">
        <v>1.8</v>
      </c>
      <c r="DY351" s="12">
        <v>1.35</v>
      </c>
      <c r="DZ351" s="13">
        <f t="shared" ref="DZ351:DZ354" si="730">DW351*DX351*DY351</f>
        <v>0</v>
      </c>
      <c r="EA351" s="11">
        <v>680</v>
      </c>
      <c r="EB351" s="11">
        <v>0</v>
      </c>
      <c r="EC351" s="31">
        <f t="shared" ref="EC351:EC354" si="731">1+6*EA351/(EA351+2000)+EB351</f>
        <v>2.52238805970149</v>
      </c>
      <c r="ED351" s="11">
        <v>1</v>
      </c>
      <c r="EE351" s="11">
        <v>3.18</v>
      </c>
      <c r="EF351" s="8">
        <f t="shared" ref="EF351:EF354" si="732">1+ED351*EE351</f>
        <v>4.18</v>
      </c>
      <c r="EG351" s="9">
        <v>0.9</v>
      </c>
      <c r="EH351" s="17">
        <v>1.2</v>
      </c>
      <c r="EI351" s="18">
        <f t="shared" ref="EI351:EI354" si="733">DZ351*EC351*EG351*EF351*EH351</f>
        <v>0</v>
      </c>
      <c r="EJ351" s="11">
        <f t="shared" ref="EJ351:EJ354" si="734">IF(DV351=1,1,(IF(DV351=2,2,12)))</f>
        <v>12</v>
      </c>
    </row>
    <row r="352" s="1" customFormat="1" customHeight="1" spans="1:140">
      <c r="F352" s="11">
        <f>_xlfn.RANK.EQ(S352,S351:S354,0)</f>
        <v>2</v>
      </c>
      <c r="G352" s="11">
        <v>1446.85</v>
      </c>
      <c r="H352" s="11">
        <v>1.8</v>
      </c>
      <c r="I352" s="12">
        <v>1.35</v>
      </c>
      <c r="J352" s="13">
        <f t="shared" si="700"/>
        <v>3515.8455</v>
      </c>
      <c r="K352" s="11">
        <v>190</v>
      </c>
      <c r="L352" s="11">
        <v>1.33</v>
      </c>
      <c r="M352" s="31">
        <f t="shared" si="701"/>
        <v>2.85054794520548</v>
      </c>
      <c r="N352" s="11">
        <v>0.97</v>
      </c>
      <c r="O352" s="11">
        <v>2.11</v>
      </c>
      <c r="P352" s="8">
        <f t="shared" si="702"/>
        <v>3.0467</v>
      </c>
      <c r="Q352" s="9">
        <v>0.9</v>
      </c>
      <c r="R352" s="17">
        <v>1</v>
      </c>
      <c r="S352" s="18">
        <f t="shared" si="703"/>
        <v>27480.8609288931</v>
      </c>
      <c r="T352" s="11">
        <f t="shared" si="704"/>
        <v>2</v>
      </c>
      <c r="Z352" s="11">
        <f>_xlfn.RANK.EQ(AM352,AM351:AM354,0)</f>
        <v>2</v>
      </c>
      <c r="AA352" s="11">
        <v>1446.85</v>
      </c>
      <c r="AB352" s="11">
        <v>1.8</v>
      </c>
      <c r="AC352" s="12">
        <v>1.35</v>
      </c>
      <c r="AD352" s="13">
        <f t="shared" si="705"/>
        <v>3515.8455</v>
      </c>
      <c r="AE352" s="11">
        <v>190</v>
      </c>
      <c r="AF352" s="11">
        <v>1.33</v>
      </c>
      <c r="AG352" s="31">
        <f t="shared" si="706"/>
        <v>2.85054794520548</v>
      </c>
      <c r="AH352" s="11">
        <v>0.97</v>
      </c>
      <c r="AI352" s="11">
        <v>2.11</v>
      </c>
      <c r="AJ352" s="8">
        <f t="shared" si="707"/>
        <v>3.0467</v>
      </c>
      <c r="AK352" s="9">
        <v>0.9</v>
      </c>
      <c r="AL352" s="17">
        <v>1</v>
      </c>
      <c r="AM352" s="18">
        <f t="shared" si="708"/>
        <v>27480.8609288931</v>
      </c>
      <c r="AN352" s="11">
        <f t="shared" si="709"/>
        <v>2</v>
      </c>
      <c r="AT352" s="11">
        <f>_xlfn.RANK.EQ(BG352,BG351:BG354,0)</f>
        <v>2</v>
      </c>
      <c r="AU352" s="11">
        <v>1446.85</v>
      </c>
      <c r="AV352" s="11">
        <v>1.8</v>
      </c>
      <c r="AW352" s="12">
        <v>1.35</v>
      </c>
      <c r="AX352" s="13">
        <f t="shared" si="710"/>
        <v>3515.8455</v>
      </c>
      <c r="AY352" s="11">
        <v>190</v>
      </c>
      <c r="AZ352" s="11">
        <v>1.33</v>
      </c>
      <c r="BA352" s="31">
        <f t="shared" si="711"/>
        <v>2.85054794520548</v>
      </c>
      <c r="BB352" s="11">
        <v>0.97</v>
      </c>
      <c r="BC352" s="11">
        <v>2.11</v>
      </c>
      <c r="BD352" s="8">
        <f t="shared" si="712"/>
        <v>3.0467</v>
      </c>
      <c r="BE352" s="9">
        <v>0.9</v>
      </c>
      <c r="BF352" s="17">
        <v>1.015</v>
      </c>
      <c r="BG352" s="18">
        <f t="shared" si="713"/>
        <v>27893.0738428264</v>
      </c>
      <c r="BH352" s="11">
        <f t="shared" si="714"/>
        <v>2</v>
      </c>
      <c r="BN352" s="11">
        <f>_xlfn.RANK.EQ(CA352,CA351:CA354,0)</f>
        <v>2</v>
      </c>
      <c r="BO352" s="11">
        <v>1446.85</v>
      </c>
      <c r="BP352" s="11">
        <v>1.8</v>
      </c>
      <c r="BQ352" s="12">
        <v>1.35</v>
      </c>
      <c r="BR352" s="13">
        <f t="shared" si="715"/>
        <v>3515.8455</v>
      </c>
      <c r="BS352" s="11">
        <v>190</v>
      </c>
      <c r="BT352" s="11">
        <v>1.33</v>
      </c>
      <c r="BU352" s="31">
        <f t="shared" si="716"/>
        <v>2.85054794520548</v>
      </c>
      <c r="BV352" s="11">
        <v>0.97</v>
      </c>
      <c r="BW352" s="11">
        <v>2.11</v>
      </c>
      <c r="BX352" s="8">
        <f t="shared" si="717"/>
        <v>3.0467</v>
      </c>
      <c r="BY352" s="9">
        <v>0.9</v>
      </c>
      <c r="BZ352" s="17">
        <v>1.015</v>
      </c>
      <c r="CA352" s="18">
        <f t="shared" si="718"/>
        <v>27893.0738428264</v>
      </c>
      <c r="CB352" s="11">
        <f t="shared" si="719"/>
        <v>2</v>
      </c>
      <c r="CH352" s="11">
        <f>_xlfn.RANK.EQ(CU352,CU351:CU354,0)</f>
        <v>2</v>
      </c>
      <c r="CI352" s="11">
        <v>1446.85</v>
      </c>
      <c r="CJ352" s="11">
        <v>1.8</v>
      </c>
      <c r="CK352" s="12">
        <v>1.35</v>
      </c>
      <c r="CL352" s="13">
        <f t="shared" si="720"/>
        <v>3515.8455</v>
      </c>
      <c r="CM352" s="11">
        <v>190</v>
      </c>
      <c r="CN352" s="11">
        <v>1.33</v>
      </c>
      <c r="CO352" s="31">
        <f t="shared" si="721"/>
        <v>2.85054794520548</v>
      </c>
      <c r="CP352" s="11">
        <v>0.97</v>
      </c>
      <c r="CQ352" s="11">
        <v>2.11</v>
      </c>
      <c r="CR352" s="8">
        <f t="shared" si="722"/>
        <v>3.0467</v>
      </c>
      <c r="CS352" s="9">
        <v>0.9</v>
      </c>
      <c r="CT352" s="17">
        <v>1.085</v>
      </c>
      <c r="CU352" s="18">
        <f t="shared" si="723"/>
        <v>29816.734107849</v>
      </c>
      <c r="CV352" s="11">
        <f t="shared" si="724"/>
        <v>2</v>
      </c>
      <c r="DB352" s="11">
        <f>_xlfn.RANK.EQ(DO352,DO351:DO354,0)</f>
        <v>2</v>
      </c>
      <c r="DC352" s="11">
        <v>1446.85</v>
      </c>
      <c r="DD352" s="11">
        <v>1.8</v>
      </c>
      <c r="DE352" s="12">
        <v>1.35</v>
      </c>
      <c r="DF352" s="13">
        <f t="shared" si="725"/>
        <v>3515.8455</v>
      </c>
      <c r="DG352" s="11">
        <v>190</v>
      </c>
      <c r="DH352" s="11">
        <v>1.33</v>
      </c>
      <c r="DI352" s="31">
        <f t="shared" si="726"/>
        <v>2.85054794520548</v>
      </c>
      <c r="DJ352" s="11">
        <v>0.97</v>
      </c>
      <c r="DK352" s="11">
        <v>2.11</v>
      </c>
      <c r="DL352" s="8">
        <f t="shared" si="727"/>
        <v>3.0467</v>
      </c>
      <c r="DM352" s="9">
        <v>0.9</v>
      </c>
      <c r="DN352" s="17">
        <v>1.085</v>
      </c>
      <c r="DO352" s="18">
        <f t="shared" si="728"/>
        <v>29816.734107849</v>
      </c>
      <c r="DP352" s="11">
        <f t="shared" si="729"/>
        <v>2</v>
      </c>
      <c r="DV352" s="11">
        <f>_xlfn.RANK.EQ(EI352,EI351:EI354,0)</f>
        <v>2</v>
      </c>
      <c r="DW352" s="11">
        <v>1446.85</v>
      </c>
      <c r="DX352" s="11">
        <v>1.8</v>
      </c>
      <c r="DY352" s="12">
        <v>1.35</v>
      </c>
      <c r="DZ352" s="13">
        <f t="shared" si="730"/>
        <v>3515.8455</v>
      </c>
      <c r="EA352" s="11">
        <v>190</v>
      </c>
      <c r="EB352" s="11">
        <v>1.42</v>
      </c>
      <c r="EC352" s="31">
        <f t="shared" si="731"/>
        <v>2.94054794520548</v>
      </c>
      <c r="ED352" s="11">
        <v>0.97</v>
      </c>
      <c r="EE352" s="11">
        <v>2.91</v>
      </c>
      <c r="EF352" s="8">
        <f t="shared" si="732"/>
        <v>3.8227</v>
      </c>
      <c r="EG352" s="9">
        <v>0.9</v>
      </c>
      <c r="EH352" s="17">
        <v>1.2</v>
      </c>
      <c r="EI352" s="18">
        <f t="shared" si="733"/>
        <v>42682.7132844339</v>
      </c>
      <c r="EJ352" s="11">
        <f t="shared" si="734"/>
        <v>2</v>
      </c>
    </row>
    <row r="353" s="1" customFormat="1" customHeight="1" spans="6:140">
      <c r="F353" s="11">
        <f>_xlfn.RANK.EQ(S353,S351:S354,0)</f>
        <v>1</v>
      </c>
      <c r="G353" s="11">
        <v>1446.85</v>
      </c>
      <c r="H353" s="11">
        <v>1.8</v>
      </c>
      <c r="I353" s="12">
        <v>1.35</v>
      </c>
      <c r="J353" s="13">
        <f t="shared" si="700"/>
        <v>3515.8455</v>
      </c>
      <c r="K353" s="11">
        <v>240</v>
      </c>
      <c r="L353" s="11">
        <v>1.93</v>
      </c>
      <c r="M353" s="31">
        <f t="shared" si="701"/>
        <v>3.57285714285714</v>
      </c>
      <c r="N353" s="11">
        <v>0.89</v>
      </c>
      <c r="O353" s="11">
        <v>1.78</v>
      </c>
      <c r="P353" s="8">
        <f t="shared" si="702"/>
        <v>2.5842</v>
      </c>
      <c r="Q353" s="9">
        <v>0.9</v>
      </c>
      <c r="R353" s="17">
        <v>1</v>
      </c>
      <c r="S353" s="18">
        <f t="shared" si="703"/>
        <v>29215.54992946</v>
      </c>
      <c r="T353" s="11">
        <f t="shared" si="704"/>
        <v>1</v>
      </c>
      <c r="Z353" s="11">
        <f>_xlfn.RANK.EQ(AM353,AM351:AM354,0)</f>
        <v>1</v>
      </c>
      <c r="AA353" s="11">
        <v>1446.85</v>
      </c>
      <c r="AB353" s="11">
        <v>1.8</v>
      </c>
      <c r="AC353" s="12">
        <v>1.35</v>
      </c>
      <c r="AD353" s="13">
        <f t="shared" si="705"/>
        <v>3515.8455</v>
      </c>
      <c r="AE353" s="11">
        <v>200</v>
      </c>
      <c r="AF353" s="11">
        <v>1.93</v>
      </c>
      <c r="AG353" s="31">
        <f t="shared" si="706"/>
        <v>3.47545454545455</v>
      </c>
      <c r="AH353" s="11">
        <v>1</v>
      </c>
      <c r="AI353" s="11">
        <v>2.71</v>
      </c>
      <c r="AJ353" s="8">
        <f t="shared" si="707"/>
        <v>3.71</v>
      </c>
      <c r="AK353" s="9">
        <v>0.9</v>
      </c>
      <c r="AL353" s="17">
        <v>1</v>
      </c>
      <c r="AM353" s="18">
        <f t="shared" si="708"/>
        <v>40799.7793272396</v>
      </c>
      <c r="AN353" s="11">
        <f t="shared" si="709"/>
        <v>1</v>
      </c>
      <c r="AT353" s="11">
        <f>_xlfn.RANK.EQ(BG353,BG351:BG354,0)</f>
        <v>1</v>
      </c>
      <c r="AU353" s="11">
        <v>1446.85</v>
      </c>
      <c r="AV353" s="11">
        <v>1.8</v>
      </c>
      <c r="AW353" s="12">
        <v>1.35</v>
      </c>
      <c r="AX353" s="13">
        <f t="shared" si="710"/>
        <v>3515.8455</v>
      </c>
      <c r="AY353" s="11">
        <v>240</v>
      </c>
      <c r="AZ353" s="11">
        <v>1.93</v>
      </c>
      <c r="BA353" s="31">
        <f t="shared" si="711"/>
        <v>3.57285714285714</v>
      </c>
      <c r="BB353" s="11">
        <v>0.93</v>
      </c>
      <c r="BC353" s="11">
        <v>1.85</v>
      </c>
      <c r="BD353" s="8">
        <f t="shared" si="712"/>
        <v>2.7205</v>
      </c>
      <c r="BE353" s="9">
        <v>0.9</v>
      </c>
      <c r="BF353" s="17">
        <v>1.015</v>
      </c>
      <c r="BG353" s="18">
        <f t="shared" si="713"/>
        <v>31217.8303292479</v>
      </c>
      <c r="BH353" s="11">
        <f t="shared" si="714"/>
        <v>1</v>
      </c>
      <c r="BN353" s="11">
        <f>_xlfn.RANK.EQ(CA353,CA351:CA354,0)</f>
        <v>1</v>
      </c>
      <c r="BO353" s="11">
        <v>1446.85</v>
      </c>
      <c r="BP353" s="11">
        <v>1.8</v>
      </c>
      <c r="BQ353" s="12">
        <v>1.35</v>
      </c>
      <c r="BR353" s="13">
        <f t="shared" si="715"/>
        <v>3515.8455</v>
      </c>
      <c r="BS353" s="11">
        <v>240</v>
      </c>
      <c r="BT353" s="11">
        <v>1.93</v>
      </c>
      <c r="BU353" s="31">
        <f t="shared" si="716"/>
        <v>3.57285714285714</v>
      </c>
      <c r="BV353" s="11">
        <v>1</v>
      </c>
      <c r="BW353" s="11">
        <v>2.71</v>
      </c>
      <c r="BX353" s="8">
        <f t="shared" si="717"/>
        <v>3.71</v>
      </c>
      <c r="BY353" s="9">
        <v>0.9</v>
      </c>
      <c r="BZ353" s="17">
        <v>1.015</v>
      </c>
      <c r="CA353" s="18">
        <f t="shared" si="718"/>
        <v>42572.376593093</v>
      </c>
      <c r="CB353" s="11">
        <f t="shared" si="719"/>
        <v>1</v>
      </c>
      <c r="CH353" s="11">
        <f>_xlfn.RANK.EQ(CU353,CU351:CU354,0)</f>
        <v>1</v>
      </c>
      <c r="CI353" s="11">
        <v>1446.85</v>
      </c>
      <c r="CJ353" s="11">
        <v>1.8</v>
      </c>
      <c r="CK353" s="12">
        <v>1.35</v>
      </c>
      <c r="CL353" s="13">
        <f t="shared" si="720"/>
        <v>3515.8455</v>
      </c>
      <c r="CM353" s="11">
        <v>240</v>
      </c>
      <c r="CN353" s="11">
        <v>1.93</v>
      </c>
      <c r="CO353" s="31">
        <f t="shared" si="721"/>
        <v>3.57285714285714</v>
      </c>
      <c r="CP353" s="11">
        <v>0.93</v>
      </c>
      <c r="CQ353" s="11">
        <v>1.85</v>
      </c>
      <c r="CR353" s="8">
        <f t="shared" si="722"/>
        <v>2.7205</v>
      </c>
      <c r="CS353" s="9">
        <v>0.9</v>
      </c>
      <c r="CT353" s="17">
        <v>1.085</v>
      </c>
      <c r="CU353" s="18">
        <f t="shared" si="723"/>
        <v>33370.7841450581</v>
      </c>
      <c r="CV353" s="11">
        <f t="shared" si="724"/>
        <v>1</v>
      </c>
      <c r="DB353" s="11">
        <f>_xlfn.RANK.EQ(DO353,DO351:DO354,0)</f>
        <v>1</v>
      </c>
      <c r="DC353" s="11">
        <v>1446.85</v>
      </c>
      <c r="DD353" s="11">
        <v>1.8</v>
      </c>
      <c r="DE353" s="12">
        <v>1.35</v>
      </c>
      <c r="DF353" s="13">
        <f t="shared" si="725"/>
        <v>3515.8455</v>
      </c>
      <c r="DG353" s="11">
        <v>240</v>
      </c>
      <c r="DH353" s="11">
        <v>1.93</v>
      </c>
      <c r="DI353" s="31">
        <f t="shared" si="726"/>
        <v>3.57285714285714</v>
      </c>
      <c r="DJ353" s="11">
        <v>1</v>
      </c>
      <c r="DK353" s="11">
        <v>2.71</v>
      </c>
      <c r="DL353" s="8">
        <f t="shared" si="727"/>
        <v>3.71</v>
      </c>
      <c r="DM353" s="9">
        <v>0.9</v>
      </c>
      <c r="DN353" s="17">
        <v>1.085</v>
      </c>
      <c r="DO353" s="18">
        <f t="shared" si="728"/>
        <v>45508.4025650305</v>
      </c>
      <c r="DP353" s="11">
        <f t="shared" si="729"/>
        <v>1</v>
      </c>
      <c r="DV353" s="11">
        <f>_xlfn.RANK.EQ(EI353,EI351:EI354,0)</f>
        <v>1</v>
      </c>
      <c r="DW353" s="11">
        <v>1446.85</v>
      </c>
      <c r="DX353" s="11">
        <v>1.8</v>
      </c>
      <c r="DY353" s="12">
        <v>1.35</v>
      </c>
      <c r="DZ353" s="13">
        <f t="shared" si="730"/>
        <v>3515.8455</v>
      </c>
      <c r="EA353" s="11">
        <v>240</v>
      </c>
      <c r="EB353" s="11">
        <v>1.02</v>
      </c>
      <c r="EC353" s="31">
        <f t="shared" si="731"/>
        <v>2.66285714285714</v>
      </c>
      <c r="ED353" s="11">
        <v>1</v>
      </c>
      <c r="EE353" s="11">
        <v>3.51</v>
      </c>
      <c r="EF353" s="8">
        <f t="shared" si="732"/>
        <v>4.51</v>
      </c>
      <c r="EG353" s="9">
        <v>0.9</v>
      </c>
      <c r="EH353" s="17">
        <v>1.2</v>
      </c>
      <c r="EI353" s="18">
        <f t="shared" si="733"/>
        <v>45601.3760103566</v>
      </c>
      <c r="EJ353" s="11">
        <f t="shared" si="734"/>
        <v>1</v>
      </c>
    </row>
    <row r="354" s="1" customFormat="1" customHeight="1" spans="6:140">
      <c r="F354" s="11">
        <f>_xlfn.RANK.EQ(S354,S351:S354,0)</f>
        <v>3</v>
      </c>
      <c r="G354" s="11">
        <v>0</v>
      </c>
      <c r="H354" s="11">
        <v>1.8</v>
      </c>
      <c r="I354" s="12">
        <v>1.35</v>
      </c>
      <c r="J354" s="13">
        <f t="shared" si="700"/>
        <v>0</v>
      </c>
      <c r="K354" s="11">
        <v>0</v>
      </c>
      <c r="L354" s="11">
        <v>0.2</v>
      </c>
      <c r="M354" s="31">
        <f t="shared" si="701"/>
        <v>1.2</v>
      </c>
      <c r="N354" s="28">
        <v>0.7</v>
      </c>
      <c r="O354" s="28">
        <v>1.5</v>
      </c>
      <c r="P354" s="8">
        <f t="shared" si="702"/>
        <v>2.05</v>
      </c>
      <c r="Q354" s="9">
        <v>0.9</v>
      </c>
      <c r="R354" s="17">
        <v>1</v>
      </c>
      <c r="S354" s="18">
        <f t="shared" si="703"/>
        <v>0</v>
      </c>
      <c r="T354" s="28">
        <f t="shared" si="704"/>
        <v>12</v>
      </c>
      <c r="Z354" s="11">
        <f>_xlfn.RANK.EQ(AM354,AM351:AM354,0)</f>
        <v>3</v>
      </c>
      <c r="AA354" s="11">
        <v>0</v>
      </c>
      <c r="AB354" s="11">
        <v>1.8</v>
      </c>
      <c r="AC354" s="12">
        <v>1.35</v>
      </c>
      <c r="AD354" s="13">
        <f t="shared" si="705"/>
        <v>0</v>
      </c>
      <c r="AE354" s="11">
        <v>0</v>
      </c>
      <c r="AF354" s="11">
        <v>0.2</v>
      </c>
      <c r="AG354" s="31">
        <f t="shared" si="706"/>
        <v>1.2</v>
      </c>
      <c r="AH354" s="28">
        <v>0.7</v>
      </c>
      <c r="AI354" s="28">
        <v>1.5</v>
      </c>
      <c r="AJ354" s="8">
        <f t="shared" si="707"/>
        <v>2.05</v>
      </c>
      <c r="AK354" s="9">
        <v>0.9</v>
      </c>
      <c r="AL354" s="17">
        <v>1</v>
      </c>
      <c r="AM354" s="18">
        <f t="shared" si="708"/>
        <v>0</v>
      </c>
      <c r="AN354" s="28">
        <f t="shared" si="709"/>
        <v>12</v>
      </c>
      <c r="AT354" s="11">
        <f>_xlfn.RANK.EQ(BG354,BG351:BG354,0)</f>
        <v>3</v>
      </c>
      <c r="AU354" s="11">
        <v>0</v>
      </c>
      <c r="AV354" s="11">
        <v>1.8</v>
      </c>
      <c r="AW354" s="12">
        <v>1.35</v>
      </c>
      <c r="AX354" s="13">
        <f t="shared" si="710"/>
        <v>0</v>
      </c>
      <c r="AY354" s="11">
        <v>0</v>
      </c>
      <c r="AZ354" s="11">
        <v>0.2</v>
      </c>
      <c r="BA354" s="31">
        <f t="shared" si="711"/>
        <v>1.2</v>
      </c>
      <c r="BB354" s="28">
        <v>0.7</v>
      </c>
      <c r="BC354" s="28">
        <v>1.5</v>
      </c>
      <c r="BD354" s="8">
        <f t="shared" si="712"/>
        <v>2.05</v>
      </c>
      <c r="BE354" s="9">
        <v>0.9</v>
      </c>
      <c r="BF354" s="17">
        <v>1.015</v>
      </c>
      <c r="BG354" s="18">
        <f t="shared" si="713"/>
        <v>0</v>
      </c>
      <c r="BH354" s="28">
        <f t="shared" si="714"/>
        <v>12</v>
      </c>
      <c r="BN354" s="11">
        <f>_xlfn.RANK.EQ(CA354,CA351:CA354,0)</f>
        <v>3</v>
      </c>
      <c r="BO354" s="11">
        <v>0</v>
      </c>
      <c r="BP354" s="11">
        <v>1.8</v>
      </c>
      <c r="BQ354" s="12">
        <v>1.35</v>
      </c>
      <c r="BR354" s="13">
        <f t="shared" si="715"/>
        <v>0</v>
      </c>
      <c r="BS354" s="11">
        <v>0</v>
      </c>
      <c r="BT354" s="11">
        <v>0.2</v>
      </c>
      <c r="BU354" s="31">
        <f t="shared" si="716"/>
        <v>1.2</v>
      </c>
      <c r="BV354" s="28">
        <v>0.7</v>
      </c>
      <c r="BW354" s="28">
        <v>1.5</v>
      </c>
      <c r="BX354" s="8">
        <f t="shared" si="717"/>
        <v>2.05</v>
      </c>
      <c r="BY354" s="9">
        <v>0.9</v>
      </c>
      <c r="BZ354" s="17">
        <v>1.015</v>
      </c>
      <c r="CA354" s="18">
        <f t="shared" si="718"/>
        <v>0</v>
      </c>
      <c r="CB354" s="28">
        <f t="shared" si="719"/>
        <v>12</v>
      </c>
      <c r="CH354" s="11">
        <f>_xlfn.RANK.EQ(CU354,CU351:CU354,0)</f>
        <v>3</v>
      </c>
      <c r="CI354" s="11">
        <v>0</v>
      </c>
      <c r="CJ354" s="11">
        <v>1.8</v>
      </c>
      <c r="CK354" s="12">
        <v>1.35</v>
      </c>
      <c r="CL354" s="13">
        <f t="shared" si="720"/>
        <v>0</v>
      </c>
      <c r="CM354" s="11">
        <v>0</v>
      </c>
      <c r="CN354" s="11">
        <v>0.2</v>
      </c>
      <c r="CO354" s="31">
        <f t="shared" si="721"/>
        <v>1.2</v>
      </c>
      <c r="CP354" s="28">
        <v>0.7</v>
      </c>
      <c r="CQ354" s="28">
        <v>1.5</v>
      </c>
      <c r="CR354" s="8">
        <f t="shared" si="722"/>
        <v>2.05</v>
      </c>
      <c r="CS354" s="9">
        <v>0.9</v>
      </c>
      <c r="CT354" s="17">
        <v>1.085</v>
      </c>
      <c r="CU354" s="18">
        <f t="shared" si="723"/>
        <v>0</v>
      </c>
      <c r="CV354" s="28">
        <f t="shared" si="724"/>
        <v>12</v>
      </c>
      <c r="DB354" s="11">
        <f>_xlfn.RANK.EQ(DO354,DO351:DO354,0)</f>
        <v>3</v>
      </c>
      <c r="DC354" s="11">
        <v>0</v>
      </c>
      <c r="DD354" s="11">
        <v>1.8</v>
      </c>
      <c r="DE354" s="12">
        <v>1.35</v>
      </c>
      <c r="DF354" s="13">
        <f t="shared" si="725"/>
        <v>0</v>
      </c>
      <c r="DG354" s="11">
        <v>0</v>
      </c>
      <c r="DH354" s="11">
        <v>0.2</v>
      </c>
      <c r="DI354" s="31">
        <f t="shared" si="726"/>
        <v>1.2</v>
      </c>
      <c r="DJ354" s="28">
        <v>0.7</v>
      </c>
      <c r="DK354" s="28">
        <v>1.5</v>
      </c>
      <c r="DL354" s="8">
        <f t="shared" si="727"/>
        <v>2.05</v>
      </c>
      <c r="DM354" s="9">
        <v>0.9</v>
      </c>
      <c r="DN354" s="17">
        <v>1.085</v>
      </c>
      <c r="DO354" s="18">
        <f t="shared" si="728"/>
        <v>0</v>
      </c>
      <c r="DP354" s="28">
        <f t="shared" si="729"/>
        <v>12</v>
      </c>
      <c r="DV354" s="11">
        <f>_xlfn.RANK.EQ(EI354,EI351:EI354,0)</f>
        <v>3</v>
      </c>
      <c r="DW354" s="11">
        <v>0</v>
      </c>
      <c r="DX354" s="11">
        <v>1.8</v>
      </c>
      <c r="DY354" s="12">
        <v>1.35</v>
      </c>
      <c r="DZ354" s="13">
        <f t="shared" si="730"/>
        <v>0</v>
      </c>
      <c r="EA354" s="11">
        <v>0</v>
      </c>
      <c r="EB354" s="11">
        <v>0.2</v>
      </c>
      <c r="EC354" s="31">
        <f t="shared" si="731"/>
        <v>1.2</v>
      </c>
      <c r="ED354" s="28">
        <v>0.7</v>
      </c>
      <c r="EE354" s="28">
        <v>1.5</v>
      </c>
      <c r="EF354" s="8">
        <f t="shared" si="732"/>
        <v>2.05</v>
      </c>
      <c r="EG354" s="9">
        <v>0.9</v>
      </c>
      <c r="EH354" s="17">
        <v>1.2</v>
      </c>
      <c r="EI354" s="18">
        <f t="shared" si="733"/>
        <v>0</v>
      </c>
      <c r="EJ354" s="28">
        <f t="shared" si="734"/>
        <v>12</v>
      </c>
    </row>
    <row r="355" s="1" customFormat="1" customHeight="1" spans="6:140">
      <c r="F355" s="32" t="s">
        <v>42</v>
      </c>
      <c r="G355" s="33">
        <f>LARGE(S351:S354,1)/1</f>
        <v>29215.54992946</v>
      </c>
      <c r="H355" s="32" t="s">
        <v>43</v>
      </c>
      <c r="I355" s="33">
        <f>LARGE(S351:S354,2)/2</f>
        <v>13740.4304644465</v>
      </c>
      <c r="J355" s="32" t="s">
        <v>44</v>
      </c>
      <c r="K355" s="33">
        <f>LARGE(S351:S354,3)/12</f>
        <v>0</v>
      </c>
      <c r="L355" s="32" t="s">
        <v>45</v>
      </c>
      <c r="M355" s="34">
        <f>LARGE(S351:S354,4)/12</f>
        <v>0</v>
      </c>
      <c r="N355" s="35" t="s">
        <v>46</v>
      </c>
      <c r="O355" s="36">
        <f>G355+I355+K355+M355</f>
        <v>42955.9803939065</v>
      </c>
      <c r="P355" s="35" t="s">
        <v>47</v>
      </c>
      <c r="Q355" s="35">
        <v>5.3</v>
      </c>
      <c r="R355" s="35"/>
      <c r="S355" s="35" t="s">
        <v>48</v>
      </c>
      <c r="T355" s="36">
        <f>O355*Q355</f>
        <v>227666.696087705</v>
      </c>
      <c r="Z355" s="32" t="s">
        <v>42</v>
      </c>
      <c r="AA355" s="33">
        <f>LARGE(AM351:AM354,1)/1</f>
        <v>40799.7793272396</v>
      </c>
      <c r="AB355" s="32" t="s">
        <v>43</v>
      </c>
      <c r="AC355" s="33">
        <f>LARGE(AM351:AM354,2)/2</f>
        <v>13740.4304644465</v>
      </c>
      <c r="AD355" s="32" t="s">
        <v>44</v>
      </c>
      <c r="AE355" s="33">
        <f>LARGE(AM351:AM354,3)/12</f>
        <v>0</v>
      </c>
      <c r="AF355" s="32" t="s">
        <v>45</v>
      </c>
      <c r="AG355" s="34">
        <f>LARGE(AM351:AM354,4)/12</f>
        <v>0</v>
      </c>
      <c r="AH355" s="35" t="s">
        <v>46</v>
      </c>
      <c r="AI355" s="36">
        <f>AA355+AC355+AE355+AG355</f>
        <v>54540.2097916861</v>
      </c>
      <c r="AJ355" s="35" t="s">
        <v>47</v>
      </c>
      <c r="AK355" s="35">
        <v>5.3</v>
      </c>
      <c r="AL355" s="35"/>
      <c r="AM355" s="35" t="s">
        <v>48</v>
      </c>
      <c r="AN355" s="36">
        <f>AI355*AK355</f>
        <v>289063.111895936</v>
      </c>
      <c r="AT355" s="32" t="s">
        <v>42</v>
      </c>
      <c r="AU355" s="33">
        <f>LARGE(BG351:BG354,1)/1</f>
        <v>31217.8303292479</v>
      </c>
      <c r="AV355" s="32" t="s">
        <v>43</v>
      </c>
      <c r="AW355" s="33">
        <f>LARGE(BG351:BG354,2)/2</f>
        <v>13946.5369214132</v>
      </c>
      <c r="AX355" s="32" t="s">
        <v>44</v>
      </c>
      <c r="AY355" s="33">
        <f>LARGE(BG351:BG354,3)/12</f>
        <v>0</v>
      </c>
      <c r="AZ355" s="32" t="s">
        <v>45</v>
      </c>
      <c r="BA355" s="34">
        <f>LARGE(BG351:BG354,4)/12</f>
        <v>0</v>
      </c>
      <c r="BB355" s="35" t="s">
        <v>46</v>
      </c>
      <c r="BC355" s="36">
        <f>AU355+AW355+AY355+BA355</f>
        <v>45164.3672506611</v>
      </c>
      <c r="BD355" s="35" t="s">
        <v>47</v>
      </c>
      <c r="BE355" s="35">
        <v>5.3</v>
      </c>
      <c r="BF355" s="35"/>
      <c r="BG355" s="35" t="s">
        <v>48</v>
      </c>
      <c r="BH355" s="36">
        <f>BC355*BE355</f>
        <v>239371.146428504</v>
      </c>
      <c r="BN355" s="32" t="s">
        <v>42</v>
      </c>
      <c r="BO355" s="33">
        <f>LARGE(CA351:CA354,1)/1</f>
        <v>42572.376593093</v>
      </c>
      <c r="BP355" s="32" t="s">
        <v>43</v>
      </c>
      <c r="BQ355" s="33">
        <f>LARGE(CA351:CA354,2)/2</f>
        <v>13946.5369214132</v>
      </c>
      <c r="BR355" s="32" t="s">
        <v>44</v>
      </c>
      <c r="BS355" s="33">
        <f>LARGE(CA351:CA354,3)/12</f>
        <v>0</v>
      </c>
      <c r="BT355" s="32" t="s">
        <v>45</v>
      </c>
      <c r="BU355" s="34">
        <f>LARGE(CA351:CA354,4)/12</f>
        <v>0</v>
      </c>
      <c r="BV355" s="35" t="s">
        <v>46</v>
      </c>
      <c r="BW355" s="36">
        <f>BO355+BQ355+BS355+BU355</f>
        <v>56518.9135145062</v>
      </c>
      <c r="BX355" s="35" t="s">
        <v>47</v>
      </c>
      <c r="BY355" s="35">
        <v>5.3</v>
      </c>
      <c r="BZ355" s="35"/>
      <c r="CA355" s="35" t="s">
        <v>48</v>
      </c>
      <c r="CB355" s="36">
        <f>BW355*BY355</f>
        <v>299550.241626883</v>
      </c>
      <c r="CH355" s="32" t="s">
        <v>42</v>
      </c>
      <c r="CI355" s="33">
        <f>LARGE(CU351:CU354,1)/1</f>
        <v>33370.7841450581</v>
      </c>
      <c r="CJ355" s="32" t="s">
        <v>43</v>
      </c>
      <c r="CK355" s="33">
        <f>LARGE(CU351:CU354,2)/2</f>
        <v>14908.3670539245</v>
      </c>
      <c r="CL355" s="32" t="s">
        <v>44</v>
      </c>
      <c r="CM355" s="33">
        <f>LARGE(CU351:CU354,3)/12</f>
        <v>0</v>
      </c>
      <c r="CN355" s="32" t="s">
        <v>45</v>
      </c>
      <c r="CO355" s="34">
        <f>LARGE(CU351:CU354,4)/12</f>
        <v>0</v>
      </c>
      <c r="CP355" s="35" t="s">
        <v>46</v>
      </c>
      <c r="CQ355" s="36">
        <f>CI355+CK355+CM355+CO355</f>
        <v>48279.1511989826</v>
      </c>
      <c r="CR355" s="35" t="s">
        <v>47</v>
      </c>
      <c r="CS355" s="35">
        <v>5.3</v>
      </c>
      <c r="CT355" s="35"/>
      <c r="CU355" s="35" t="s">
        <v>48</v>
      </c>
      <c r="CV355" s="36">
        <f>CQ355*CS355</f>
        <v>255879.501354608</v>
      </c>
      <c r="DB355" s="32" t="s">
        <v>42</v>
      </c>
      <c r="DC355" s="33">
        <f>LARGE(DO351:DO354,1)/1</f>
        <v>45508.4025650305</v>
      </c>
      <c r="DD355" s="32" t="s">
        <v>43</v>
      </c>
      <c r="DE355" s="33">
        <f>LARGE(DO351:DO354,2)/2</f>
        <v>14908.3670539245</v>
      </c>
      <c r="DF355" s="32" t="s">
        <v>44</v>
      </c>
      <c r="DG355" s="33">
        <f>LARGE(DO351:DO354,3)/12</f>
        <v>0</v>
      </c>
      <c r="DH355" s="32" t="s">
        <v>45</v>
      </c>
      <c r="DI355" s="34">
        <f>LARGE(DO351:DO354,4)/12</f>
        <v>0</v>
      </c>
      <c r="DJ355" s="35" t="s">
        <v>46</v>
      </c>
      <c r="DK355" s="36">
        <f>DC355+DE355+DG355+DI355</f>
        <v>60416.769618955</v>
      </c>
      <c r="DL355" s="35" t="s">
        <v>47</v>
      </c>
      <c r="DM355" s="35">
        <v>5.3</v>
      </c>
      <c r="DN355" s="35"/>
      <c r="DO355" s="35" t="s">
        <v>48</v>
      </c>
      <c r="DP355" s="36">
        <f>DK355*DM355</f>
        <v>320208.878980461</v>
      </c>
      <c r="DV355" s="32" t="s">
        <v>42</v>
      </c>
      <c r="DW355" s="33">
        <f>LARGE(EI351:EI354,1)/1</f>
        <v>45601.3760103566</v>
      </c>
      <c r="DX355" s="32" t="s">
        <v>43</v>
      </c>
      <c r="DY355" s="33">
        <f>LARGE(EI351:EI354,2)/2</f>
        <v>21341.356642217</v>
      </c>
      <c r="DZ355" s="32" t="s">
        <v>44</v>
      </c>
      <c r="EA355" s="33">
        <f>LARGE(EI351:EI354,3)/12</f>
        <v>0</v>
      </c>
      <c r="EB355" s="32" t="s">
        <v>45</v>
      </c>
      <c r="EC355" s="34">
        <f>LARGE(EI351:EI354,4)/12</f>
        <v>0</v>
      </c>
      <c r="ED355" s="35" t="s">
        <v>46</v>
      </c>
      <c r="EE355" s="36">
        <f>DW355+DY355+EA355+EC355</f>
        <v>66942.7326525735</v>
      </c>
      <c r="EF355" s="35" t="s">
        <v>47</v>
      </c>
      <c r="EG355" s="35">
        <v>5.3</v>
      </c>
      <c r="EH355" s="35"/>
      <c r="EI355" s="35" t="s">
        <v>48</v>
      </c>
      <c r="EJ355" s="36">
        <f>EE355*EG355</f>
        <v>354796.48305864</v>
      </c>
    </row>
    <row r="356" s="1" customFormat="1" customHeight="1" spans="6:140">
      <c r="F356" s="32"/>
      <c r="G356" s="33"/>
      <c r="H356" s="32"/>
      <c r="I356" s="33"/>
      <c r="J356" s="32"/>
      <c r="K356" s="33"/>
      <c r="L356" s="32"/>
      <c r="M356" s="34"/>
      <c r="N356" s="35"/>
      <c r="O356" s="36"/>
      <c r="P356" s="35"/>
      <c r="Q356" s="35"/>
      <c r="R356" s="35"/>
      <c r="S356" s="35"/>
      <c r="T356" s="36"/>
      <c r="Z356" s="32"/>
      <c r="AA356" s="33"/>
      <c r="AB356" s="32"/>
      <c r="AC356" s="33"/>
      <c r="AD356" s="32"/>
      <c r="AE356" s="33"/>
      <c r="AF356" s="32"/>
      <c r="AG356" s="34"/>
      <c r="AH356" s="35"/>
      <c r="AI356" s="36"/>
      <c r="AJ356" s="35"/>
      <c r="AK356" s="35"/>
      <c r="AL356" s="35"/>
      <c r="AM356" s="35"/>
      <c r="AN356" s="36"/>
      <c r="AT356" s="32"/>
      <c r="AU356" s="33"/>
      <c r="AV356" s="32"/>
      <c r="AW356" s="33"/>
      <c r="AX356" s="32"/>
      <c r="AY356" s="33"/>
      <c r="AZ356" s="32"/>
      <c r="BA356" s="34"/>
      <c r="BB356" s="35"/>
      <c r="BC356" s="36"/>
      <c r="BD356" s="35"/>
      <c r="BE356" s="35"/>
      <c r="BF356" s="35"/>
      <c r="BG356" s="35"/>
      <c r="BH356" s="36"/>
      <c r="BN356" s="32"/>
      <c r="BO356" s="33"/>
      <c r="BP356" s="32"/>
      <c r="BQ356" s="33"/>
      <c r="BR356" s="32"/>
      <c r="BS356" s="33"/>
      <c r="BT356" s="32"/>
      <c r="BU356" s="34"/>
      <c r="BV356" s="35"/>
      <c r="BW356" s="36"/>
      <c r="BX356" s="35"/>
      <c r="BY356" s="35"/>
      <c r="BZ356" s="35"/>
      <c r="CA356" s="35"/>
      <c r="CB356" s="36"/>
      <c r="CH356" s="32"/>
      <c r="CI356" s="33"/>
      <c r="CJ356" s="32"/>
      <c r="CK356" s="33"/>
      <c r="CL356" s="32"/>
      <c r="CM356" s="33"/>
      <c r="CN356" s="32"/>
      <c r="CO356" s="34"/>
      <c r="CP356" s="35"/>
      <c r="CQ356" s="36"/>
      <c r="CR356" s="35"/>
      <c r="CS356" s="35"/>
      <c r="CT356" s="35"/>
      <c r="CU356" s="35"/>
      <c r="CV356" s="36"/>
      <c r="DB356" s="32"/>
      <c r="DC356" s="33"/>
      <c r="DD356" s="32"/>
      <c r="DE356" s="33"/>
      <c r="DF356" s="32"/>
      <c r="DG356" s="33"/>
      <c r="DH356" s="32"/>
      <c r="DI356" s="34"/>
      <c r="DJ356" s="35"/>
      <c r="DK356" s="36"/>
      <c r="DL356" s="35"/>
      <c r="DM356" s="35"/>
      <c r="DN356" s="35"/>
      <c r="DO356" s="35"/>
      <c r="DP356" s="36"/>
      <c r="DV356" s="32"/>
      <c r="DW356" s="33"/>
      <c r="DX356" s="32"/>
      <c r="DY356" s="33"/>
      <c r="DZ356" s="32"/>
      <c r="EA356" s="33"/>
      <c r="EB356" s="32"/>
      <c r="EC356" s="34"/>
      <c r="ED356" s="35"/>
      <c r="EE356" s="36"/>
      <c r="EF356" s="35"/>
      <c r="EG356" s="35"/>
      <c r="EH356" s="35"/>
      <c r="EI356" s="35"/>
      <c r="EJ356" s="36"/>
    </row>
    <row r="357" s="1" customFormat="1" customHeight="1" spans="6:140">
      <c r="F357" s="3" t="s">
        <v>49</v>
      </c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Z357" s="3" t="s">
        <v>49</v>
      </c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T357" s="3" t="s">
        <v>49</v>
      </c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N357" s="3" t="s">
        <v>49</v>
      </c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H357" s="3" t="s">
        <v>49</v>
      </c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DB357" s="3" t="s">
        <v>49</v>
      </c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V357" s="3" t="s">
        <v>49</v>
      </c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</row>
    <row r="358" s="1" customFormat="1" customHeight="1" spans="6:140">
      <c r="F358" s="28" t="s">
        <v>37</v>
      </c>
      <c r="G358" s="13" t="s">
        <v>8</v>
      </c>
      <c r="H358" s="13"/>
      <c r="I358" s="13"/>
      <c r="J358" s="13"/>
      <c r="K358" s="7" t="s">
        <v>25</v>
      </c>
      <c r="L358" s="7"/>
      <c r="M358" s="7"/>
      <c r="N358" s="8" t="s">
        <v>10</v>
      </c>
      <c r="O358" s="8"/>
      <c r="P358" s="8"/>
      <c r="Q358" s="9" t="s">
        <v>38</v>
      </c>
      <c r="R358" s="10" t="s">
        <v>12</v>
      </c>
      <c r="S358" s="29" t="s">
        <v>13</v>
      </c>
      <c r="T358" s="11" t="s">
        <v>39</v>
      </c>
      <c r="Z358" s="28" t="s">
        <v>37</v>
      </c>
      <c r="AA358" s="13" t="s">
        <v>8</v>
      </c>
      <c r="AB358" s="13"/>
      <c r="AC358" s="13"/>
      <c r="AD358" s="13"/>
      <c r="AE358" s="7" t="s">
        <v>25</v>
      </c>
      <c r="AF358" s="7"/>
      <c r="AG358" s="7"/>
      <c r="AH358" s="8" t="s">
        <v>10</v>
      </c>
      <c r="AI358" s="8"/>
      <c r="AJ358" s="8"/>
      <c r="AK358" s="9" t="s">
        <v>38</v>
      </c>
      <c r="AL358" s="10" t="s">
        <v>12</v>
      </c>
      <c r="AM358" s="29" t="s">
        <v>13</v>
      </c>
      <c r="AN358" s="11" t="s">
        <v>39</v>
      </c>
      <c r="AT358" s="28" t="s">
        <v>37</v>
      </c>
      <c r="AU358" s="13" t="s">
        <v>8</v>
      </c>
      <c r="AV358" s="13"/>
      <c r="AW358" s="13"/>
      <c r="AX358" s="13"/>
      <c r="AY358" s="7" t="s">
        <v>25</v>
      </c>
      <c r="AZ358" s="7"/>
      <c r="BA358" s="7"/>
      <c r="BB358" s="8" t="s">
        <v>10</v>
      </c>
      <c r="BC358" s="8"/>
      <c r="BD358" s="8"/>
      <c r="BE358" s="9" t="s">
        <v>38</v>
      </c>
      <c r="BF358" s="10" t="s">
        <v>12</v>
      </c>
      <c r="BG358" s="29" t="s">
        <v>13</v>
      </c>
      <c r="BH358" s="11" t="s">
        <v>39</v>
      </c>
      <c r="BN358" s="28" t="s">
        <v>37</v>
      </c>
      <c r="BO358" s="13" t="s">
        <v>8</v>
      </c>
      <c r="BP358" s="13"/>
      <c r="BQ358" s="13"/>
      <c r="BR358" s="13"/>
      <c r="BS358" s="7" t="s">
        <v>25</v>
      </c>
      <c r="BT358" s="7"/>
      <c r="BU358" s="7"/>
      <c r="BV358" s="8" t="s">
        <v>10</v>
      </c>
      <c r="BW358" s="8"/>
      <c r="BX358" s="8"/>
      <c r="BY358" s="9" t="s">
        <v>38</v>
      </c>
      <c r="BZ358" s="10" t="s">
        <v>12</v>
      </c>
      <c r="CA358" s="29" t="s">
        <v>13</v>
      </c>
      <c r="CB358" s="11" t="s">
        <v>39</v>
      </c>
      <c r="CH358" s="28" t="s">
        <v>37</v>
      </c>
      <c r="CI358" s="13" t="s">
        <v>8</v>
      </c>
      <c r="CJ358" s="13"/>
      <c r="CK358" s="13"/>
      <c r="CL358" s="13"/>
      <c r="CM358" s="7" t="s">
        <v>25</v>
      </c>
      <c r="CN358" s="7"/>
      <c r="CO358" s="7"/>
      <c r="CP358" s="8" t="s">
        <v>10</v>
      </c>
      <c r="CQ358" s="8"/>
      <c r="CR358" s="8"/>
      <c r="CS358" s="9" t="s">
        <v>38</v>
      </c>
      <c r="CT358" s="10" t="s">
        <v>12</v>
      </c>
      <c r="CU358" s="29" t="s">
        <v>13</v>
      </c>
      <c r="CV358" s="11" t="s">
        <v>39</v>
      </c>
      <c r="DB358" s="28" t="s">
        <v>37</v>
      </c>
      <c r="DC358" s="13" t="s">
        <v>8</v>
      </c>
      <c r="DD358" s="13"/>
      <c r="DE358" s="13"/>
      <c r="DF358" s="13"/>
      <c r="DG358" s="7" t="s">
        <v>25</v>
      </c>
      <c r="DH358" s="7"/>
      <c r="DI358" s="7"/>
      <c r="DJ358" s="8" t="s">
        <v>10</v>
      </c>
      <c r="DK358" s="8"/>
      <c r="DL358" s="8"/>
      <c r="DM358" s="9" t="s">
        <v>38</v>
      </c>
      <c r="DN358" s="10" t="s">
        <v>12</v>
      </c>
      <c r="DO358" s="29" t="s">
        <v>13</v>
      </c>
      <c r="DP358" s="11" t="s">
        <v>39</v>
      </c>
      <c r="DV358" s="28" t="s">
        <v>37</v>
      </c>
      <c r="DW358" s="13" t="s">
        <v>8</v>
      </c>
      <c r="DX358" s="13"/>
      <c r="DY358" s="13"/>
      <c r="DZ358" s="13"/>
      <c r="EA358" s="7" t="s">
        <v>25</v>
      </c>
      <c r="EB358" s="7"/>
      <c r="EC358" s="7"/>
      <c r="ED358" s="8" t="s">
        <v>10</v>
      </c>
      <c r="EE358" s="8"/>
      <c r="EF358" s="8"/>
      <c r="EG358" s="9" t="s">
        <v>38</v>
      </c>
      <c r="EH358" s="10" t="s">
        <v>12</v>
      </c>
      <c r="EI358" s="29" t="s">
        <v>13</v>
      </c>
      <c r="EJ358" s="11" t="s">
        <v>39</v>
      </c>
    </row>
    <row r="359" s="1" customFormat="1" customHeight="1" spans="6:140">
      <c r="F359" s="30"/>
      <c r="G359" s="11" t="s">
        <v>40</v>
      </c>
      <c r="H359" s="11" t="s">
        <v>41</v>
      </c>
      <c r="I359" s="11" t="s">
        <v>21</v>
      </c>
      <c r="J359" s="13" t="s">
        <v>8</v>
      </c>
      <c r="K359" s="11" t="s">
        <v>23</v>
      </c>
      <c r="L359" s="11" t="s">
        <v>24</v>
      </c>
      <c r="M359" s="7" t="s">
        <v>25</v>
      </c>
      <c r="N359" s="11" t="s">
        <v>26</v>
      </c>
      <c r="O359" s="11" t="s">
        <v>27</v>
      </c>
      <c r="P359" s="8" t="s">
        <v>28</v>
      </c>
      <c r="Q359" s="9" t="s">
        <v>29</v>
      </c>
      <c r="R359" s="14"/>
      <c r="S359" s="29"/>
      <c r="T359" s="11"/>
      <c r="U359" s="1"/>
      <c r="V359" s="1"/>
      <c r="W359" s="1"/>
      <c r="X359" s="1"/>
      <c r="Y359" s="1"/>
      <c r="Z359" s="30"/>
      <c r="AA359" s="11" t="s">
        <v>40</v>
      </c>
      <c r="AB359" s="11" t="s">
        <v>41</v>
      </c>
      <c r="AC359" s="11" t="s">
        <v>21</v>
      </c>
      <c r="AD359" s="13" t="s">
        <v>8</v>
      </c>
      <c r="AE359" s="11" t="s">
        <v>23</v>
      </c>
      <c r="AF359" s="11" t="s">
        <v>24</v>
      </c>
      <c r="AG359" s="7" t="s">
        <v>25</v>
      </c>
      <c r="AH359" s="11" t="s">
        <v>26</v>
      </c>
      <c r="AI359" s="11" t="s">
        <v>27</v>
      </c>
      <c r="AJ359" s="8" t="s">
        <v>28</v>
      </c>
      <c r="AK359" s="9" t="s">
        <v>29</v>
      </c>
      <c r="AL359" s="14"/>
      <c r="AM359" s="29"/>
      <c r="AN359" s="11"/>
      <c r="AO359" s="1"/>
      <c r="AP359" s="1"/>
      <c r="AQ359" s="1"/>
      <c r="AR359" s="1"/>
      <c r="AS359" s="1"/>
      <c r="AT359" s="30"/>
      <c r="AU359" s="11" t="s">
        <v>40</v>
      </c>
      <c r="AV359" s="11" t="s">
        <v>41</v>
      </c>
      <c r="AW359" s="11" t="s">
        <v>21</v>
      </c>
      <c r="AX359" s="13" t="s">
        <v>8</v>
      </c>
      <c r="AY359" s="11" t="s">
        <v>23</v>
      </c>
      <c r="AZ359" s="11" t="s">
        <v>24</v>
      </c>
      <c r="BA359" s="7" t="s">
        <v>25</v>
      </c>
      <c r="BB359" s="11" t="s">
        <v>26</v>
      </c>
      <c r="BC359" s="11" t="s">
        <v>27</v>
      </c>
      <c r="BD359" s="8" t="s">
        <v>28</v>
      </c>
      <c r="BE359" s="9" t="s">
        <v>29</v>
      </c>
      <c r="BF359" s="14"/>
      <c r="BG359" s="29"/>
      <c r="BH359" s="11"/>
      <c r="BI359" s="1"/>
      <c r="BJ359" s="1"/>
      <c r="BK359" s="1"/>
      <c r="BL359" s="1"/>
      <c r="BM359" s="1"/>
      <c r="BN359" s="30"/>
      <c r="BO359" s="11" t="s">
        <v>40</v>
      </c>
      <c r="BP359" s="11" t="s">
        <v>41</v>
      </c>
      <c r="BQ359" s="11" t="s">
        <v>21</v>
      </c>
      <c r="BR359" s="13" t="s">
        <v>8</v>
      </c>
      <c r="BS359" s="11" t="s">
        <v>23</v>
      </c>
      <c r="BT359" s="11" t="s">
        <v>24</v>
      </c>
      <c r="BU359" s="7" t="s">
        <v>25</v>
      </c>
      <c r="BV359" s="11" t="s">
        <v>26</v>
      </c>
      <c r="BW359" s="11" t="s">
        <v>27</v>
      </c>
      <c r="BX359" s="8" t="s">
        <v>28</v>
      </c>
      <c r="BY359" s="9" t="s">
        <v>29</v>
      </c>
      <c r="BZ359" s="14"/>
      <c r="CA359" s="29"/>
      <c r="CB359" s="11"/>
      <c r="CC359" s="1"/>
      <c r="CD359" s="1"/>
      <c r="CE359" s="1"/>
      <c r="CF359" s="1"/>
      <c r="CG359" s="1"/>
      <c r="CH359" s="30"/>
      <c r="CI359" s="11" t="s">
        <v>40</v>
      </c>
      <c r="CJ359" s="11" t="s">
        <v>41</v>
      </c>
      <c r="CK359" s="11" t="s">
        <v>21</v>
      </c>
      <c r="CL359" s="13" t="s">
        <v>8</v>
      </c>
      <c r="CM359" s="11" t="s">
        <v>23</v>
      </c>
      <c r="CN359" s="11" t="s">
        <v>24</v>
      </c>
      <c r="CO359" s="7" t="s">
        <v>25</v>
      </c>
      <c r="CP359" s="11" t="s">
        <v>26</v>
      </c>
      <c r="CQ359" s="11" t="s">
        <v>27</v>
      </c>
      <c r="CR359" s="8" t="s">
        <v>28</v>
      </c>
      <c r="CS359" s="9" t="s">
        <v>29</v>
      </c>
      <c r="CT359" s="14"/>
      <c r="CU359" s="29"/>
      <c r="CV359" s="11"/>
      <c r="CW359" s="1"/>
      <c r="CX359" s="1"/>
      <c r="CY359" s="1"/>
      <c r="CZ359" s="1"/>
      <c r="DA359" s="1"/>
      <c r="DB359" s="30"/>
      <c r="DC359" s="11" t="s">
        <v>40</v>
      </c>
      <c r="DD359" s="11" t="s">
        <v>41</v>
      </c>
      <c r="DE359" s="11" t="s">
        <v>21</v>
      </c>
      <c r="DF359" s="13" t="s">
        <v>8</v>
      </c>
      <c r="DG359" s="11" t="s">
        <v>23</v>
      </c>
      <c r="DH359" s="11" t="s">
        <v>24</v>
      </c>
      <c r="DI359" s="7" t="s">
        <v>25</v>
      </c>
      <c r="DJ359" s="11" t="s">
        <v>26</v>
      </c>
      <c r="DK359" s="11" t="s">
        <v>27</v>
      </c>
      <c r="DL359" s="8" t="s">
        <v>28</v>
      </c>
      <c r="DM359" s="9" t="s">
        <v>29</v>
      </c>
      <c r="DN359" s="14"/>
      <c r="DO359" s="29"/>
      <c r="DP359" s="11"/>
      <c r="DQ359" s="1"/>
      <c r="DR359" s="1"/>
      <c r="DS359" s="1"/>
      <c r="DT359" s="1"/>
      <c r="DU359" s="1"/>
      <c r="DV359" s="30"/>
      <c r="DW359" s="11" t="s">
        <v>40</v>
      </c>
      <c r="DX359" s="11" t="s">
        <v>41</v>
      </c>
      <c r="DY359" s="11" t="s">
        <v>21</v>
      </c>
      <c r="DZ359" s="13" t="s">
        <v>8</v>
      </c>
      <c r="EA359" s="11" t="s">
        <v>23</v>
      </c>
      <c r="EB359" s="11" t="s">
        <v>24</v>
      </c>
      <c r="EC359" s="7" t="s">
        <v>25</v>
      </c>
      <c r="ED359" s="11" t="s">
        <v>26</v>
      </c>
      <c r="EE359" s="11" t="s">
        <v>27</v>
      </c>
      <c r="EF359" s="8" t="s">
        <v>28</v>
      </c>
      <c r="EG359" s="9" t="s">
        <v>29</v>
      </c>
      <c r="EH359" s="14"/>
      <c r="EI359" s="29"/>
      <c r="EJ359" s="11"/>
    </row>
    <row r="360" s="1" customFormat="1" customHeight="1" spans="6:140">
      <c r="F360" s="11">
        <f>_xlfn.RANK.EQ(S360,S360:S363,0)</f>
        <v>1</v>
      </c>
      <c r="G360" s="11">
        <v>1446.85</v>
      </c>
      <c r="H360" s="11">
        <v>1.8</v>
      </c>
      <c r="I360" s="12">
        <v>1.35</v>
      </c>
      <c r="J360" s="13">
        <f t="shared" ref="J360:J363" si="735">G360*H360*I360</f>
        <v>3515.8455</v>
      </c>
      <c r="K360" s="11">
        <v>680</v>
      </c>
      <c r="L360" s="11">
        <v>1.89</v>
      </c>
      <c r="M360" s="31">
        <f t="shared" ref="M360:M363" si="736">1+6*K360/(K360+2000)+L360</f>
        <v>4.41238805970149</v>
      </c>
      <c r="N360" s="11">
        <v>1</v>
      </c>
      <c r="O360" s="11">
        <v>2.38</v>
      </c>
      <c r="P360" s="8">
        <f t="shared" ref="P360:P363" si="737">1+N360*O360</f>
        <v>3.38</v>
      </c>
      <c r="Q360" s="9">
        <v>1.15</v>
      </c>
      <c r="R360" s="17">
        <v>1</v>
      </c>
      <c r="S360" s="18">
        <f t="shared" ref="S360:S363" si="738">J360*M360*Q360*P360*R360</f>
        <v>60300.098774274</v>
      </c>
      <c r="T360" s="11">
        <f t="shared" ref="T360:T363" si="739">IF(F360=1,1,(IF(F360=2,2,12)))</f>
        <v>1</v>
      </c>
      <c r="Z360" s="11">
        <f>_xlfn.RANK.EQ(AM360,AM360:AM363,0)</f>
        <v>2</v>
      </c>
      <c r="AA360" s="11">
        <v>1446.85</v>
      </c>
      <c r="AB360" s="11">
        <v>1.8</v>
      </c>
      <c r="AC360" s="12">
        <v>1.35</v>
      </c>
      <c r="AD360" s="13">
        <f t="shared" ref="AD360:AD363" si="740">AA360*AB360*AC360</f>
        <v>3515.8455</v>
      </c>
      <c r="AE360" s="11">
        <v>680</v>
      </c>
      <c r="AF360" s="11">
        <v>1.89</v>
      </c>
      <c r="AG360" s="31">
        <f t="shared" ref="AG360:AG363" si="741">1+6*AE360/(AE360+2000)+AF360</f>
        <v>4.41238805970149</v>
      </c>
      <c r="AH360" s="11">
        <v>1</v>
      </c>
      <c r="AI360" s="11">
        <v>2.38</v>
      </c>
      <c r="AJ360" s="8">
        <f t="shared" ref="AJ360:AJ363" si="742">1+AH360*AI360</f>
        <v>3.38</v>
      </c>
      <c r="AK360" s="9">
        <v>1.15</v>
      </c>
      <c r="AL360" s="17">
        <v>1</v>
      </c>
      <c r="AM360" s="18">
        <f t="shared" ref="AM360:AM363" si="743">AD360*AG360*AK360*AJ360*AL360</f>
        <v>60300.098774274</v>
      </c>
      <c r="AN360" s="11">
        <f t="shared" ref="AN360:AN363" si="744">IF(Z360=1,1,(IF(Z360=2,2,12)))</f>
        <v>2</v>
      </c>
      <c r="AT360" s="11">
        <f>_xlfn.RANK.EQ(BG360,BG360:BG363,0)</f>
        <v>1</v>
      </c>
      <c r="AU360" s="11">
        <v>1446.85</v>
      </c>
      <c r="AV360" s="11">
        <v>1.8</v>
      </c>
      <c r="AW360" s="12">
        <v>1.35</v>
      </c>
      <c r="AX360" s="13">
        <f t="shared" ref="AX360:AX363" si="745">AU360*AV360*AW360</f>
        <v>3515.8455</v>
      </c>
      <c r="AY360" s="11">
        <v>680</v>
      </c>
      <c r="AZ360" s="11">
        <v>1.89</v>
      </c>
      <c r="BA360" s="31">
        <f t="shared" ref="BA360:BA363" si="746">1+6*AY360/(AY360+2000)+AZ360</f>
        <v>4.41238805970149</v>
      </c>
      <c r="BB360" s="11">
        <v>1</v>
      </c>
      <c r="BC360" s="11">
        <v>2.38</v>
      </c>
      <c r="BD360" s="8">
        <f t="shared" ref="BD360:BD363" si="747">1+BB360*BC360</f>
        <v>3.38</v>
      </c>
      <c r="BE360" s="9">
        <v>1.15</v>
      </c>
      <c r="BF360" s="17">
        <v>1.015</v>
      </c>
      <c r="BG360" s="18">
        <f t="shared" ref="BG360:BG363" si="748">AX360*BA360*BE360*BD360*BF360</f>
        <v>61204.6002558881</v>
      </c>
      <c r="BH360" s="11">
        <f t="shared" ref="BH360:BH363" si="749">IF(AT360=1,1,(IF(AT360=2,2,12)))</f>
        <v>1</v>
      </c>
      <c r="BN360" s="11">
        <f>_xlfn.RANK.EQ(CA360,CA360:CA363,0)</f>
        <v>2</v>
      </c>
      <c r="BO360" s="11">
        <v>1446.85</v>
      </c>
      <c r="BP360" s="11">
        <v>1.8</v>
      </c>
      <c r="BQ360" s="12">
        <v>1.35</v>
      </c>
      <c r="BR360" s="13">
        <f t="shared" ref="BR360:BR363" si="750">BO360*BP360*BQ360</f>
        <v>3515.8455</v>
      </c>
      <c r="BS360" s="11">
        <v>680</v>
      </c>
      <c r="BT360" s="11">
        <v>1.89</v>
      </c>
      <c r="BU360" s="31">
        <f t="shared" ref="BU360:BU363" si="751">1+6*BS360/(BS360+2000)+BT360</f>
        <v>4.41238805970149</v>
      </c>
      <c r="BV360" s="11">
        <v>1</v>
      </c>
      <c r="BW360" s="11">
        <v>2.38</v>
      </c>
      <c r="BX360" s="8">
        <f t="shared" ref="BX360:BX363" si="752">1+BV360*BW360</f>
        <v>3.38</v>
      </c>
      <c r="BY360" s="9">
        <v>1.15</v>
      </c>
      <c r="BZ360" s="17">
        <v>1.015</v>
      </c>
      <c r="CA360" s="18">
        <f t="shared" ref="CA360:CA363" si="753">BR360*BU360*BY360*BX360*BZ360</f>
        <v>61204.6002558881</v>
      </c>
      <c r="CB360" s="11">
        <f t="shared" ref="CB360:CB363" si="754">IF(BN360=1,1,(IF(BN360=2,2,12)))</f>
        <v>2</v>
      </c>
      <c r="CH360" s="11">
        <f>_xlfn.RANK.EQ(CU360,CU360:CU363,0)</f>
        <v>1</v>
      </c>
      <c r="CI360" s="11">
        <v>1446.85</v>
      </c>
      <c r="CJ360" s="11">
        <v>1.8</v>
      </c>
      <c r="CK360" s="12">
        <v>1.35</v>
      </c>
      <c r="CL360" s="13">
        <f t="shared" ref="CL360:CL363" si="755">CI360*CJ360*CK360</f>
        <v>3515.8455</v>
      </c>
      <c r="CM360" s="11">
        <v>680</v>
      </c>
      <c r="CN360" s="11">
        <v>1.89</v>
      </c>
      <c r="CO360" s="31">
        <f t="shared" ref="CO360:CO363" si="756">1+6*CM360/(CM360+2000)+CN360</f>
        <v>4.41238805970149</v>
      </c>
      <c r="CP360" s="11">
        <v>1</v>
      </c>
      <c r="CQ360" s="11">
        <v>2.38</v>
      </c>
      <c r="CR360" s="8">
        <f t="shared" ref="CR360:CR363" si="757">1+CP360*CQ360</f>
        <v>3.38</v>
      </c>
      <c r="CS360" s="9">
        <v>1.15</v>
      </c>
      <c r="CT360" s="17">
        <v>1.085</v>
      </c>
      <c r="CU360" s="18">
        <f t="shared" ref="CU360:CU363" si="758">CL360*CO360*CS360*CR360*CT360</f>
        <v>65425.6071700872</v>
      </c>
      <c r="CV360" s="11">
        <f t="shared" ref="CV360:CV363" si="759">IF(CH360=1,1,(IF(CH360=2,2,12)))</f>
        <v>1</v>
      </c>
      <c r="DB360" s="11">
        <f>_xlfn.RANK.EQ(DO360,DO360:DO363,0)</f>
        <v>2</v>
      </c>
      <c r="DC360" s="11">
        <v>1446.85</v>
      </c>
      <c r="DD360" s="11">
        <v>1.8</v>
      </c>
      <c r="DE360" s="12">
        <v>1.35</v>
      </c>
      <c r="DF360" s="13">
        <f t="shared" ref="DF360:DF363" si="760">DC360*DD360*DE360</f>
        <v>3515.8455</v>
      </c>
      <c r="DG360" s="11">
        <v>680</v>
      </c>
      <c r="DH360" s="11">
        <v>1.89</v>
      </c>
      <c r="DI360" s="31">
        <f t="shared" ref="DI360:DI363" si="761">1+6*DG360/(DG360+2000)+DH360</f>
        <v>4.41238805970149</v>
      </c>
      <c r="DJ360" s="11">
        <v>1</v>
      </c>
      <c r="DK360" s="11">
        <v>2.38</v>
      </c>
      <c r="DL360" s="8">
        <f t="shared" ref="DL360:DL363" si="762">1+DJ360*DK360</f>
        <v>3.38</v>
      </c>
      <c r="DM360" s="9">
        <v>1.15</v>
      </c>
      <c r="DN360" s="17">
        <v>1.085</v>
      </c>
      <c r="DO360" s="18">
        <f t="shared" ref="DO360:DO363" si="763">DF360*DI360*DM360*DL360*DN360</f>
        <v>65425.6071700872</v>
      </c>
      <c r="DP360" s="11">
        <f t="shared" ref="DP360:DP363" si="764">IF(DB360=1,1,(IF(DB360=2,2,12)))</f>
        <v>2</v>
      </c>
      <c r="DV360" s="11">
        <f>_xlfn.RANK.EQ(EI360,EI360:EI363,0)</f>
        <v>1</v>
      </c>
      <c r="DW360" s="11">
        <v>1446.85</v>
      </c>
      <c r="DX360" s="11">
        <v>1.8</v>
      </c>
      <c r="DY360" s="12">
        <v>1.35</v>
      </c>
      <c r="DZ360" s="13">
        <f t="shared" ref="DZ360:DZ363" si="765">DW360*DX360*DY360</f>
        <v>3515.8455</v>
      </c>
      <c r="EA360" s="11">
        <v>680</v>
      </c>
      <c r="EB360" s="11">
        <v>1.98</v>
      </c>
      <c r="EC360" s="31">
        <f t="shared" ref="EC360:EC363" si="766">1+6*EA360/(EA360+2000)+EB360</f>
        <v>4.50238805970149</v>
      </c>
      <c r="ED360" s="11">
        <v>1</v>
      </c>
      <c r="EE360" s="11">
        <v>3.18</v>
      </c>
      <c r="EF360" s="8">
        <f t="shared" ref="EF360:EF363" si="767">1+ED360*EE360</f>
        <v>4.18</v>
      </c>
      <c r="EG360" s="9">
        <v>1.15</v>
      </c>
      <c r="EH360" s="17">
        <v>1.2</v>
      </c>
      <c r="EI360" s="18">
        <f t="shared" ref="EI360:EI363" si="768">DZ360*EC360*EG360*EF360*EH360</f>
        <v>91312.0460886933</v>
      </c>
      <c r="EJ360" s="11">
        <f t="shared" ref="EJ360:EJ363" si="769">IF(DV360=1,1,(IF(DV360=2,2,12)))</f>
        <v>1</v>
      </c>
    </row>
    <row r="361" s="1" customFormat="1" customHeight="1" spans="6:140">
      <c r="F361" s="11">
        <f>_xlfn.RANK.EQ(S361,S360:S363,0)</f>
        <v>3</v>
      </c>
      <c r="G361" s="11">
        <v>1446.85</v>
      </c>
      <c r="H361" s="11">
        <v>1.8</v>
      </c>
      <c r="I361" s="12">
        <v>1.35</v>
      </c>
      <c r="J361" s="13">
        <f t="shared" si="735"/>
        <v>3515.8455</v>
      </c>
      <c r="K361" s="11">
        <v>440</v>
      </c>
      <c r="L361" s="11">
        <v>1.33</v>
      </c>
      <c r="M361" s="31">
        <f t="shared" si="736"/>
        <v>3.41196721311475</v>
      </c>
      <c r="N361" s="11">
        <v>0.97</v>
      </c>
      <c r="O361" s="11">
        <v>2.11</v>
      </c>
      <c r="P361" s="8">
        <f t="shared" si="737"/>
        <v>3.0467</v>
      </c>
      <c r="Q361" s="9">
        <v>1.15</v>
      </c>
      <c r="R361" s="17">
        <v>1</v>
      </c>
      <c r="S361" s="18">
        <f t="shared" si="738"/>
        <v>42030.2684964853</v>
      </c>
      <c r="T361" s="11">
        <f t="shared" si="739"/>
        <v>12</v>
      </c>
      <c r="Z361" s="11">
        <f>_xlfn.RANK.EQ(AM361,AM360:AM363,0)</f>
        <v>3</v>
      </c>
      <c r="AA361" s="11">
        <v>1446.85</v>
      </c>
      <c r="AB361" s="11">
        <v>1.8</v>
      </c>
      <c r="AC361" s="12">
        <v>1.35</v>
      </c>
      <c r="AD361" s="13">
        <f t="shared" si="740"/>
        <v>3515.8455</v>
      </c>
      <c r="AE361" s="11">
        <v>440</v>
      </c>
      <c r="AF361" s="11">
        <v>1.33</v>
      </c>
      <c r="AG361" s="31">
        <f t="shared" si="741"/>
        <v>3.41196721311475</v>
      </c>
      <c r="AH361" s="11">
        <v>0.97</v>
      </c>
      <c r="AI361" s="11">
        <v>2.11</v>
      </c>
      <c r="AJ361" s="8">
        <f t="shared" si="742"/>
        <v>3.0467</v>
      </c>
      <c r="AK361" s="9">
        <v>1.15</v>
      </c>
      <c r="AL361" s="17">
        <v>1</v>
      </c>
      <c r="AM361" s="18">
        <f t="shared" si="743"/>
        <v>42030.2684964853</v>
      </c>
      <c r="AN361" s="11">
        <f t="shared" si="744"/>
        <v>12</v>
      </c>
      <c r="AT361" s="11">
        <f>_xlfn.RANK.EQ(BG361,BG360:BG363,0)</f>
        <v>3</v>
      </c>
      <c r="AU361" s="11">
        <v>1446.85</v>
      </c>
      <c r="AV361" s="11">
        <v>1.8</v>
      </c>
      <c r="AW361" s="12">
        <v>1.35</v>
      </c>
      <c r="AX361" s="13">
        <f t="shared" si="745"/>
        <v>3515.8455</v>
      </c>
      <c r="AY361" s="11">
        <v>440</v>
      </c>
      <c r="AZ361" s="11">
        <v>1.33</v>
      </c>
      <c r="BA361" s="31">
        <f t="shared" si="746"/>
        <v>3.41196721311475</v>
      </c>
      <c r="BB361" s="11">
        <v>0.97</v>
      </c>
      <c r="BC361" s="11">
        <v>2.11</v>
      </c>
      <c r="BD361" s="8">
        <f t="shared" si="747"/>
        <v>3.0467</v>
      </c>
      <c r="BE361" s="9">
        <v>1.15</v>
      </c>
      <c r="BF361" s="17">
        <v>1.015</v>
      </c>
      <c r="BG361" s="18">
        <f t="shared" si="748"/>
        <v>42660.7225239326</v>
      </c>
      <c r="BH361" s="11">
        <f t="shared" si="749"/>
        <v>12</v>
      </c>
      <c r="BN361" s="11">
        <f>_xlfn.RANK.EQ(CA361,CA360:CA363,0)</f>
        <v>3</v>
      </c>
      <c r="BO361" s="11">
        <v>1446.85</v>
      </c>
      <c r="BP361" s="11">
        <v>1.8</v>
      </c>
      <c r="BQ361" s="12">
        <v>1.35</v>
      </c>
      <c r="BR361" s="13">
        <f t="shared" si="750"/>
        <v>3515.8455</v>
      </c>
      <c r="BS361" s="11">
        <v>440</v>
      </c>
      <c r="BT361" s="11">
        <v>1.33</v>
      </c>
      <c r="BU361" s="31">
        <f t="shared" si="751"/>
        <v>3.41196721311475</v>
      </c>
      <c r="BV361" s="11">
        <v>0.97</v>
      </c>
      <c r="BW361" s="11">
        <v>2.11</v>
      </c>
      <c r="BX361" s="8">
        <f t="shared" si="752"/>
        <v>3.0467</v>
      </c>
      <c r="BY361" s="9">
        <v>1.15</v>
      </c>
      <c r="BZ361" s="17">
        <v>1.015</v>
      </c>
      <c r="CA361" s="18">
        <f t="shared" si="753"/>
        <v>42660.7225239326</v>
      </c>
      <c r="CB361" s="11">
        <f t="shared" si="754"/>
        <v>12</v>
      </c>
      <c r="CH361" s="11">
        <f>_xlfn.RANK.EQ(CU361,CU360:CU363,0)</f>
        <v>3</v>
      </c>
      <c r="CI361" s="11">
        <v>1446.85</v>
      </c>
      <c r="CJ361" s="11">
        <v>1.8</v>
      </c>
      <c r="CK361" s="12">
        <v>1.35</v>
      </c>
      <c r="CL361" s="13">
        <f t="shared" si="755"/>
        <v>3515.8455</v>
      </c>
      <c r="CM361" s="11">
        <v>440</v>
      </c>
      <c r="CN361" s="11">
        <v>1.33</v>
      </c>
      <c r="CO361" s="31">
        <f t="shared" si="756"/>
        <v>3.41196721311475</v>
      </c>
      <c r="CP361" s="11">
        <v>0.97</v>
      </c>
      <c r="CQ361" s="11">
        <v>2.11</v>
      </c>
      <c r="CR361" s="8">
        <f t="shared" si="757"/>
        <v>3.0467</v>
      </c>
      <c r="CS361" s="9">
        <v>1.15</v>
      </c>
      <c r="CT361" s="17">
        <v>1.085</v>
      </c>
      <c r="CU361" s="18">
        <f t="shared" si="758"/>
        <v>45602.8413186866</v>
      </c>
      <c r="CV361" s="11">
        <f t="shared" si="759"/>
        <v>12</v>
      </c>
      <c r="DB361" s="11">
        <f>_xlfn.RANK.EQ(DO361,DO360:DO363,0)</f>
        <v>3</v>
      </c>
      <c r="DC361" s="11">
        <v>1446.85</v>
      </c>
      <c r="DD361" s="11">
        <v>1.8</v>
      </c>
      <c r="DE361" s="12">
        <v>1.35</v>
      </c>
      <c r="DF361" s="13">
        <f t="shared" si="760"/>
        <v>3515.8455</v>
      </c>
      <c r="DG361" s="11">
        <v>440</v>
      </c>
      <c r="DH361" s="11">
        <v>1.33</v>
      </c>
      <c r="DI361" s="31">
        <f t="shared" si="761"/>
        <v>3.41196721311475</v>
      </c>
      <c r="DJ361" s="11">
        <v>0.97</v>
      </c>
      <c r="DK361" s="11">
        <v>2.11</v>
      </c>
      <c r="DL361" s="8">
        <f t="shared" si="762"/>
        <v>3.0467</v>
      </c>
      <c r="DM361" s="9">
        <v>1.15</v>
      </c>
      <c r="DN361" s="17">
        <v>1.085</v>
      </c>
      <c r="DO361" s="18">
        <f t="shared" si="763"/>
        <v>45602.8413186866</v>
      </c>
      <c r="DP361" s="11">
        <f t="shared" si="764"/>
        <v>12</v>
      </c>
      <c r="DV361" s="11">
        <f>_xlfn.RANK.EQ(EI361,EI360:EI363,0)</f>
        <v>3</v>
      </c>
      <c r="DW361" s="11">
        <v>1446.85</v>
      </c>
      <c r="DX361" s="11">
        <v>1.8</v>
      </c>
      <c r="DY361" s="12">
        <v>1.35</v>
      </c>
      <c r="DZ361" s="13">
        <f t="shared" si="765"/>
        <v>3515.8455</v>
      </c>
      <c r="EA361" s="11">
        <v>440</v>
      </c>
      <c r="EB361" s="11">
        <v>1.42</v>
      </c>
      <c r="EC361" s="31">
        <f t="shared" si="766"/>
        <v>3.50196721311475</v>
      </c>
      <c r="ED361" s="11">
        <v>0.97</v>
      </c>
      <c r="EE361" s="11">
        <v>2.91</v>
      </c>
      <c r="EF361" s="8">
        <f t="shared" si="767"/>
        <v>3.8227</v>
      </c>
      <c r="EG361" s="9">
        <v>1.15</v>
      </c>
      <c r="EH361" s="17">
        <v>1.2</v>
      </c>
      <c r="EI361" s="18">
        <f t="shared" si="768"/>
        <v>64951.7954798815</v>
      </c>
      <c r="EJ361" s="11">
        <f t="shared" si="769"/>
        <v>12</v>
      </c>
    </row>
    <row r="362" s="1" customFormat="1" customHeight="1" spans="6:140">
      <c r="F362" s="11">
        <f>_xlfn.RANK.EQ(S362,S360:S363,0)</f>
        <v>2</v>
      </c>
      <c r="G362" s="11">
        <v>1446.85</v>
      </c>
      <c r="H362" s="11">
        <v>1.8</v>
      </c>
      <c r="I362" s="12">
        <v>1.35</v>
      </c>
      <c r="J362" s="13">
        <f t="shared" si="735"/>
        <v>3515.8455</v>
      </c>
      <c r="K362" s="11">
        <v>490</v>
      </c>
      <c r="L362" s="11">
        <v>1.93</v>
      </c>
      <c r="M362" s="31">
        <f t="shared" si="736"/>
        <v>4.11072289156627</v>
      </c>
      <c r="N362" s="11">
        <v>0.89</v>
      </c>
      <c r="O362" s="11">
        <v>1.78</v>
      </c>
      <c r="P362" s="8">
        <f t="shared" si="737"/>
        <v>2.5842</v>
      </c>
      <c r="Q362" s="9">
        <v>1.15</v>
      </c>
      <c r="R362" s="17">
        <v>1</v>
      </c>
      <c r="S362" s="18">
        <f t="shared" si="738"/>
        <v>42950.8681226204</v>
      </c>
      <c r="T362" s="11">
        <f t="shared" si="739"/>
        <v>2</v>
      </c>
      <c r="Z362" s="11">
        <f>_xlfn.RANK.EQ(AM362,AM360:AM363,0)</f>
        <v>1</v>
      </c>
      <c r="AA362" s="11">
        <v>1446.85</v>
      </c>
      <c r="AB362" s="11">
        <v>1.8</v>
      </c>
      <c r="AC362" s="12">
        <v>1.35</v>
      </c>
      <c r="AD362" s="13">
        <f t="shared" si="740"/>
        <v>3515.8455</v>
      </c>
      <c r="AE362" s="11">
        <v>450</v>
      </c>
      <c r="AF362" s="11">
        <v>1.93</v>
      </c>
      <c r="AG362" s="31">
        <f t="shared" si="741"/>
        <v>4.03204081632653</v>
      </c>
      <c r="AH362" s="11">
        <v>1</v>
      </c>
      <c r="AI362" s="11">
        <v>2.71</v>
      </c>
      <c r="AJ362" s="8">
        <f t="shared" si="742"/>
        <v>3.71</v>
      </c>
      <c r="AK362" s="9">
        <v>1.15</v>
      </c>
      <c r="AL362" s="17">
        <v>1</v>
      </c>
      <c r="AM362" s="18">
        <f t="shared" si="743"/>
        <v>60482.0429168046</v>
      </c>
      <c r="AN362" s="11">
        <f t="shared" si="744"/>
        <v>1</v>
      </c>
      <c r="AT362" s="11">
        <f>_xlfn.RANK.EQ(BG362,BG360:BG363,0)</f>
        <v>2</v>
      </c>
      <c r="AU362" s="11">
        <v>1446.85</v>
      </c>
      <c r="AV362" s="11">
        <v>1.8</v>
      </c>
      <c r="AW362" s="12">
        <v>1.35</v>
      </c>
      <c r="AX362" s="13">
        <f t="shared" si="745"/>
        <v>3515.8455</v>
      </c>
      <c r="AY362" s="11">
        <v>490</v>
      </c>
      <c r="AZ362" s="11">
        <v>1.93</v>
      </c>
      <c r="BA362" s="31">
        <f t="shared" si="746"/>
        <v>4.11072289156627</v>
      </c>
      <c r="BB362" s="11">
        <v>0.93</v>
      </c>
      <c r="BC362" s="11">
        <v>1.85</v>
      </c>
      <c r="BD362" s="8">
        <f t="shared" si="747"/>
        <v>2.7205</v>
      </c>
      <c r="BE362" s="9">
        <v>1.15</v>
      </c>
      <c r="BF362" s="17">
        <v>1.015</v>
      </c>
      <c r="BG362" s="18">
        <f t="shared" si="748"/>
        <v>45894.4951158976</v>
      </c>
      <c r="BH362" s="11">
        <f t="shared" si="749"/>
        <v>2</v>
      </c>
      <c r="BN362" s="11">
        <f>_xlfn.RANK.EQ(CA362,CA360:CA363,0)</f>
        <v>1</v>
      </c>
      <c r="BO362" s="11">
        <v>1446.85</v>
      </c>
      <c r="BP362" s="11">
        <v>1.8</v>
      </c>
      <c r="BQ362" s="12">
        <v>1.35</v>
      </c>
      <c r="BR362" s="13">
        <f t="shared" si="750"/>
        <v>3515.8455</v>
      </c>
      <c r="BS362" s="11">
        <v>490</v>
      </c>
      <c r="BT362" s="11">
        <v>1.93</v>
      </c>
      <c r="BU362" s="31">
        <f t="shared" si="751"/>
        <v>4.11072289156627</v>
      </c>
      <c r="BV362" s="11">
        <v>1</v>
      </c>
      <c r="BW362" s="11">
        <v>2.71</v>
      </c>
      <c r="BX362" s="8">
        <f t="shared" si="752"/>
        <v>3.71</v>
      </c>
      <c r="BY362" s="9">
        <v>1.15</v>
      </c>
      <c r="BZ362" s="17">
        <v>1.015</v>
      </c>
      <c r="CA362" s="18">
        <f t="shared" si="753"/>
        <v>62587.2364932844</v>
      </c>
      <c r="CB362" s="11">
        <f t="shared" si="754"/>
        <v>1</v>
      </c>
      <c r="CH362" s="11">
        <f>_xlfn.RANK.EQ(CU362,CU360:CU363,0)</f>
        <v>2</v>
      </c>
      <c r="CI362" s="11">
        <v>1446.85</v>
      </c>
      <c r="CJ362" s="11">
        <v>1.8</v>
      </c>
      <c r="CK362" s="12">
        <v>1.35</v>
      </c>
      <c r="CL362" s="13">
        <f t="shared" si="755"/>
        <v>3515.8455</v>
      </c>
      <c r="CM362" s="11">
        <v>490</v>
      </c>
      <c r="CN362" s="11">
        <v>1.93</v>
      </c>
      <c r="CO362" s="31">
        <f t="shared" si="756"/>
        <v>4.11072289156627</v>
      </c>
      <c r="CP362" s="11">
        <v>0.93</v>
      </c>
      <c r="CQ362" s="11">
        <v>1.85</v>
      </c>
      <c r="CR362" s="8">
        <f t="shared" si="757"/>
        <v>2.7205</v>
      </c>
      <c r="CS362" s="9">
        <v>1.15</v>
      </c>
      <c r="CT362" s="17">
        <v>1.085</v>
      </c>
      <c r="CU362" s="18">
        <f t="shared" si="758"/>
        <v>49059.6327100975</v>
      </c>
      <c r="CV362" s="11">
        <f t="shared" si="759"/>
        <v>2</v>
      </c>
      <c r="DB362" s="11">
        <f>_xlfn.RANK.EQ(DO362,DO360:DO363,0)</f>
        <v>1</v>
      </c>
      <c r="DC362" s="11">
        <v>1446.85</v>
      </c>
      <c r="DD362" s="11">
        <v>1.8</v>
      </c>
      <c r="DE362" s="12">
        <v>1.35</v>
      </c>
      <c r="DF362" s="13">
        <f t="shared" si="760"/>
        <v>3515.8455</v>
      </c>
      <c r="DG362" s="11">
        <v>490</v>
      </c>
      <c r="DH362" s="11">
        <v>1.93</v>
      </c>
      <c r="DI362" s="31">
        <f t="shared" si="761"/>
        <v>4.11072289156627</v>
      </c>
      <c r="DJ362" s="11">
        <v>1</v>
      </c>
      <c r="DK362" s="11">
        <v>2.71</v>
      </c>
      <c r="DL362" s="8">
        <f t="shared" si="762"/>
        <v>3.71</v>
      </c>
      <c r="DM362" s="9">
        <v>1.15</v>
      </c>
      <c r="DN362" s="17">
        <v>1.085</v>
      </c>
      <c r="DO362" s="18">
        <f t="shared" si="763"/>
        <v>66903.5976307523</v>
      </c>
      <c r="DP362" s="11">
        <f t="shared" si="764"/>
        <v>1</v>
      </c>
      <c r="DV362" s="11">
        <f>_xlfn.RANK.EQ(EI362,EI360:EI363,0)</f>
        <v>2</v>
      </c>
      <c r="DW362" s="11">
        <v>1446.85</v>
      </c>
      <c r="DX362" s="11">
        <v>1.8</v>
      </c>
      <c r="DY362" s="12">
        <v>1.35</v>
      </c>
      <c r="DZ362" s="13">
        <f t="shared" si="765"/>
        <v>3515.8455</v>
      </c>
      <c r="EA362" s="11">
        <v>490</v>
      </c>
      <c r="EB362" s="11">
        <v>1.02</v>
      </c>
      <c r="EC362" s="31">
        <f t="shared" si="766"/>
        <v>3.20072289156626</v>
      </c>
      <c r="ED362" s="11">
        <v>1</v>
      </c>
      <c r="EE362" s="11">
        <v>3.51</v>
      </c>
      <c r="EF362" s="8">
        <f t="shared" si="767"/>
        <v>4.51</v>
      </c>
      <c r="EG362" s="9">
        <v>1.15</v>
      </c>
      <c r="EH362" s="17">
        <v>1.2</v>
      </c>
      <c r="EI362" s="18">
        <f t="shared" si="768"/>
        <v>70037.9597681399</v>
      </c>
      <c r="EJ362" s="11">
        <f t="shared" si="769"/>
        <v>2</v>
      </c>
    </row>
    <row r="363" s="1" customFormat="1" customHeight="1" spans="6:140">
      <c r="F363" s="11">
        <f>_xlfn.RANK.EQ(S363,S360:S363,0)</f>
        <v>4</v>
      </c>
      <c r="G363" s="11">
        <v>0</v>
      </c>
      <c r="H363" s="11">
        <v>1.8</v>
      </c>
      <c r="I363" s="12">
        <v>1.35</v>
      </c>
      <c r="J363" s="13">
        <f t="shared" si="735"/>
        <v>0</v>
      </c>
      <c r="K363" s="11">
        <v>0</v>
      </c>
      <c r="L363" s="11">
        <v>0.2</v>
      </c>
      <c r="M363" s="31">
        <f t="shared" si="736"/>
        <v>1.2</v>
      </c>
      <c r="N363" s="28">
        <v>0.7</v>
      </c>
      <c r="O363" s="28">
        <v>1.5</v>
      </c>
      <c r="P363" s="8">
        <f t="shared" si="737"/>
        <v>2.05</v>
      </c>
      <c r="Q363" s="9">
        <v>1.15</v>
      </c>
      <c r="R363" s="17">
        <v>1</v>
      </c>
      <c r="S363" s="18">
        <f t="shared" si="738"/>
        <v>0</v>
      </c>
      <c r="T363" s="28">
        <f t="shared" si="739"/>
        <v>12</v>
      </c>
      <c r="Z363" s="11">
        <f>_xlfn.RANK.EQ(AM363,AM360:AM363,0)</f>
        <v>4</v>
      </c>
      <c r="AA363" s="11">
        <v>0</v>
      </c>
      <c r="AB363" s="11">
        <v>1.8</v>
      </c>
      <c r="AC363" s="12">
        <v>1.35</v>
      </c>
      <c r="AD363" s="13">
        <f t="shared" si="740"/>
        <v>0</v>
      </c>
      <c r="AE363" s="11">
        <v>0</v>
      </c>
      <c r="AF363" s="11">
        <v>0.2</v>
      </c>
      <c r="AG363" s="31">
        <f t="shared" si="741"/>
        <v>1.2</v>
      </c>
      <c r="AH363" s="28">
        <v>0.7</v>
      </c>
      <c r="AI363" s="28">
        <v>1.5</v>
      </c>
      <c r="AJ363" s="8">
        <f t="shared" si="742"/>
        <v>2.05</v>
      </c>
      <c r="AK363" s="9">
        <v>1.15</v>
      </c>
      <c r="AL363" s="17">
        <v>1</v>
      </c>
      <c r="AM363" s="18">
        <f t="shared" si="743"/>
        <v>0</v>
      </c>
      <c r="AN363" s="28">
        <f t="shared" si="744"/>
        <v>12</v>
      </c>
      <c r="AT363" s="11">
        <f>_xlfn.RANK.EQ(BG363,BG360:BG363,0)</f>
        <v>4</v>
      </c>
      <c r="AU363" s="11">
        <v>0</v>
      </c>
      <c r="AV363" s="11">
        <v>1.8</v>
      </c>
      <c r="AW363" s="12">
        <v>1.35</v>
      </c>
      <c r="AX363" s="13">
        <f t="shared" si="745"/>
        <v>0</v>
      </c>
      <c r="AY363" s="11">
        <v>0</v>
      </c>
      <c r="AZ363" s="11">
        <v>0.2</v>
      </c>
      <c r="BA363" s="31">
        <f t="shared" si="746"/>
        <v>1.2</v>
      </c>
      <c r="BB363" s="28">
        <v>0.7</v>
      </c>
      <c r="BC363" s="28">
        <v>1.5</v>
      </c>
      <c r="BD363" s="8">
        <f t="shared" si="747"/>
        <v>2.05</v>
      </c>
      <c r="BE363" s="9">
        <v>1.15</v>
      </c>
      <c r="BF363" s="17">
        <v>1.015</v>
      </c>
      <c r="BG363" s="18">
        <f t="shared" si="748"/>
        <v>0</v>
      </c>
      <c r="BH363" s="28">
        <f t="shared" si="749"/>
        <v>12</v>
      </c>
      <c r="BN363" s="11">
        <f>_xlfn.RANK.EQ(CA363,CA360:CA363,0)</f>
        <v>4</v>
      </c>
      <c r="BO363" s="11">
        <v>0</v>
      </c>
      <c r="BP363" s="11">
        <v>1.8</v>
      </c>
      <c r="BQ363" s="12">
        <v>1.35</v>
      </c>
      <c r="BR363" s="13">
        <f t="shared" si="750"/>
        <v>0</v>
      </c>
      <c r="BS363" s="11">
        <v>0</v>
      </c>
      <c r="BT363" s="11">
        <v>0.2</v>
      </c>
      <c r="BU363" s="31">
        <f t="shared" si="751"/>
        <v>1.2</v>
      </c>
      <c r="BV363" s="28">
        <v>0.7</v>
      </c>
      <c r="BW363" s="28">
        <v>1.5</v>
      </c>
      <c r="BX363" s="8">
        <f t="shared" si="752"/>
        <v>2.05</v>
      </c>
      <c r="BY363" s="9">
        <v>1.15</v>
      </c>
      <c r="BZ363" s="17">
        <v>1.015</v>
      </c>
      <c r="CA363" s="18">
        <f t="shared" si="753"/>
        <v>0</v>
      </c>
      <c r="CB363" s="28">
        <f t="shared" si="754"/>
        <v>12</v>
      </c>
      <c r="CH363" s="11">
        <f>_xlfn.RANK.EQ(CU363,CU360:CU363,0)</f>
        <v>4</v>
      </c>
      <c r="CI363" s="11">
        <v>0</v>
      </c>
      <c r="CJ363" s="11">
        <v>1.8</v>
      </c>
      <c r="CK363" s="12">
        <v>1.35</v>
      </c>
      <c r="CL363" s="13">
        <f t="shared" si="755"/>
        <v>0</v>
      </c>
      <c r="CM363" s="11">
        <v>0</v>
      </c>
      <c r="CN363" s="11">
        <v>0.2</v>
      </c>
      <c r="CO363" s="31">
        <f t="shared" si="756"/>
        <v>1.2</v>
      </c>
      <c r="CP363" s="28">
        <v>0.7</v>
      </c>
      <c r="CQ363" s="28">
        <v>1.5</v>
      </c>
      <c r="CR363" s="8">
        <f t="shared" si="757"/>
        <v>2.05</v>
      </c>
      <c r="CS363" s="9">
        <v>1.15</v>
      </c>
      <c r="CT363" s="17">
        <v>1.085</v>
      </c>
      <c r="CU363" s="18">
        <f t="shared" si="758"/>
        <v>0</v>
      </c>
      <c r="CV363" s="28">
        <f t="shared" si="759"/>
        <v>12</v>
      </c>
      <c r="DB363" s="11">
        <f>_xlfn.RANK.EQ(DO363,DO360:DO363,0)</f>
        <v>4</v>
      </c>
      <c r="DC363" s="11">
        <v>0</v>
      </c>
      <c r="DD363" s="11">
        <v>1.8</v>
      </c>
      <c r="DE363" s="12">
        <v>1.35</v>
      </c>
      <c r="DF363" s="13">
        <f t="shared" si="760"/>
        <v>0</v>
      </c>
      <c r="DG363" s="11">
        <v>0</v>
      </c>
      <c r="DH363" s="11">
        <v>0.2</v>
      </c>
      <c r="DI363" s="31">
        <f t="shared" si="761"/>
        <v>1.2</v>
      </c>
      <c r="DJ363" s="28">
        <v>0.7</v>
      </c>
      <c r="DK363" s="28">
        <v>1.5</v>
      </c>
      <c r="DL363" s="8">
        <f t="shared" si="762"/>
        <v>2.05</v>
      </c>
      <c r="DM363" s="9">
        <v>1.15</v>
      </c>
      <c r="DN363" s="17">
        <v>1.085</v>
      </c>
      <c r="DO363" s="18">
        <f t="shared" si="763"/>
        <v>0</v>
      </c>
      <c r="DP363" s="28">
        <f t="shared" si="764"/>
        <v>12</v>
      </c>
      <c r="DV363" s="11">
        <f>_xlfn.RANK.EQ(EI363,EI360:EI363,0)</f>
        <v>4</v>
      </c>
      <c r="DW363" s="11">
        <v>0</v>
      </c>
      <c r="DX363" s="11">
        <v>1.8</v>
      </c>
      <c r="DY363" s="12">
        <v>1.35</v>
      </c>
      <c r="DZ363" s="13">
        <f t="shared" si="765"/>
        <v>0</v>
      </c>
      <c r="EA363" s="11">
        <v>0</v>
      </c>
      <c r="EB363" s="11">
        <v>0.2</v>
      </c>
      <c r="EC363" s="31">
        <f t="shared" si="766"/>
        <v>1.2</v>
      </c>
      <c r="ED363" s="28">
        <v>0.7</v>
      </c>
      <c r="EE363" s="28">
        <v>1.5</v>
      </c>
      <c r="EF363" s="8">
        <f t="shared" si="767"/>
        <v>2.05</v>
      </c>
      <c r="EG363" s="9">
        <v>1.15</v>
      </c>
      <c r="EH363" s="17">
        <v>1.2</v>
      </c>
      <c r="EI363" s="18">
        <f t="shared" si="768"/>
        <v>0</v>
      </c>
      <c r="EJ363" s="28">
        <f t="shared" si="769"/>
        <v>12</v>
      </c>
    </row>
    <row r="364" s="1" customFormat="1" customHeight="1" spans="6:140">
      <c r="F364" s="32" t="s">
        <v>42</v>
      </c>
      <c r="G364" s="33">
        <f>LARGE(S360:S363,1)/1</f>
        <v>60300.098774274</v>
      </c>
      <c r="H364" s="32" t="s">
        <v>43</v>
      </c>
      <c r="I364" s="33">
        <f>LARGE(S360:S363,2)/2</f>
        <v>21475.4340613102</v>
      </c>
      <c r="J364" s="32" t="s">
        <v>44</v>
      </c>
      <c r="K364" s="33">
        <f>LARGE(S360:S363,3)/12</f>
        <v>3502.52237470711</v>
      </c>
      <c r="L364" s="32" t="s">
        <v>45</v>
      </c>
      <c r="M364" s="34">
        <f>LARGE(S360:S363,4)/12</f>
        <v>0</v>
      </c>
      <c r="N364" s="35" t="s">
        <v>46</v>
      </c>
      <c r="O364" s="36">
        <f>G364+I364+K364+M364</f>
        <v>85278.0552102913</v>
      </c>
      <c r="P364" s="35" t="s">
        <v>47</v>
      </c>
      <c r="Q364" s="35">
        <v>6.7</v>
      </c>
      <c r="R364" s="35"/>
      <c r="S364" s="35" t="s">
        <v>48</v>
      </c>
      <c r="T364" s="36">
        <f>O364*Q364</f>
        <v>571362.969908952</v>
      </c>
      <c r="Z364" s="32" t="s">
        <v>42</v>
      </c>
      <c r="AA364" s="33">
        <f>LARGE(AM360:AM363,1)/1</f>
        <v>60482.0429168046</v>
      </c>
      <c r="AB364" s="32" t="s">
        <v>43</v>
      </c>
      <c r="AC364" s="33">
        <f>LARGE(AM360:AM363,2)/2</f>
        <v>30150.049387137</v>
      </c>
      <c r="AD364" s="32" t="s">
        <v>44</v>
      </c>
      <c r="AE364" s="33">
        <f>LARGE(AM360:AM363,3)/12</f>
        <v>3502.52237470711</v>
      </c>
      <c r="AF364" s="32" t="s">
        <v>45</v>
      </c>
      <c r="AG364" s="34">
        <f>LARGE(AM360:AM363,4)/12</f>
        <v>0</v>
      </c>
      <c r="AH364" s="35" t="s">
        <v>46</v>
      </c>
      <c r="AI364" s="36">
        <f>AA364+AC364+AE364+AG364</f>
        <v>94134.6146786487</v>
      </c>
      <c r="AJ364" s="35" t="s">
        <v>47</v>
      </c>
      <c r="AK364" s="35">
        <v>6.7</v>
      </c>
      <c r="AL364" s="35"/>
      <c r="AM364" s="35" t="s">
        <v>48</v>
      </c>
      <c r="AN364" s="36">
        <f>AI364*AK364</f>
        <v>630701.918346946</v>
      </c>
      <c r="AT364" s="32" t="s">
        <v>42</v>
      </c>
      <c r="AU364" s="33">
        <f>LARGE(BG360:BG363,1)/1</f>
        <v>61204.6002558881</v>
      </c>
      <c r="AV364" s="32" t="s">
        <v>43</v>
      </c>
      <c r="AW364" s="33">
        <f>LARGE(BG360:BG363,2)/2</f>
        <v>22947.2475579488</v>
      </c>
      <c r="AX364" s="32" t="s">
        <v>44</v>
      </c>
      <c r="AY364" s="33">
        <f>LARGE(BG360:BG363,3)/12</f>
        <v>3555.06021032772</v>
      </c>
      <c r="AZ364" s="32" t="s">
        <v>45</v>
      </c>
      <c r="BA364" s="34">
        <f>LARGE(BG360:BG363,4)/12</f>
        <v>0</v>
      </c>
      <c r="BB364" s="35" t="s">
        <v>46</v>
      </c>
      <c r="BC364" s="36">
        <f>AU364+AW364+AY364+BA364</f>
        <v>87706.9080241646</v>
      </c>
      <c r="BD364" s="35" t="s">
        <v>47</v>
      </c>
      <c r="BE364" s="35">
        <v>6.7</v>
      </c>
      <c r="BF364" s="35"/>
      <c r="BG364" s="35" t="s">
        <v>48</v>
      </c>
      <c r="BH364" s="36">
        <f>BC364*BE364</f>
        <v>587636.283761903</v>
      </c>
      <c r="BN364" s="32" t="s">
        <v>42</v>
      </c>
      <c r="BO364" s="33">
        <f>LARGE(CA360:CA363,1)/1</f>
        <v>62587.2364932844</v>
      </c>
      <c r="BP364" s="32" t="s">
        <v>43</v>
      </c>
      <c r="BQ364" s="33">
        <f>LARGE(CA360:CA363,2)/2</f>
        <v>30602.300127944</v>
      </c>
      <c r="BR364" s="32" t="s">
        <v>44</v>
      </c>
      <c r="BS364" s="33">
        <f>LARGE(CA360:CA363,3)/12</f>
        <v>3555.06021032772</v>
      </c>
      <c r="BT364" s="32" t="s">
        <v>45</v>
      </c>
      <c r="BU364" s="34">
        <f>LARGE(CA360:CA363,4)/12</f>
        <v>0</v>
      </c>
      <c r="BV364" s="35" t="s">
        <v>46</v>
      </c>
      <c r="BW364" s="36">
        <f>BO364+BQ364+BS364+BU364</f>
        <v>96744.5968315562</v>
      </c>
      <c r="BX364" s="35" t="s">
        <v>47</v>
      </c>
      <c r="BY364" s="35">
        <v>6.7</v>
      </c>
      <c r="BZ364" s="35"/>
      <c r="CA364" s="35" t="s">
        <v>48</v>
      </c>
      <c r="CB364" s="36">
        <f>BW364*BY364</f>
        <v>648188.798771426</v>
      </c>
      <c r="CH364" s="32" t="s">
        <v>42</v>
      </c>
      <c r="CI364" s="33">
        <f>LARGE(CU360:CU363,1)/1</f>
        <v>65425.6071700872</v>
      </c>
      <c r="CJ364" s="32" t="s">
        <v>43</v>
      </c>
      <c r="CK364" s="33">
        <f>LARGE(CU360:CU363,2)/2</f>
        <v>24529.8163550487</v>
      </c>
      <c r="CL364" s="32" t="s">
        <v>44</v>
      </c>
      <c r="CM364" s="33">
        <f>LARGE(CU360:CU363,3)/12</f>
        <v>3800.23677655722</v>
      </c>
      <c r="CN364" s="32" t="s">
        <v>45</v>
      </c>
      <c r="CO364" s="34">
        <f>LARGE(CU360:CU363,4)/12</f>
        <v>0</v>
      </c>
      <c r="CP364" s="35" t="s">
        <v>46</v>
      </c>
      <c r="CQ364" s="36">
        <f>CI364+CK364+CM364+CO364</f>
        <v>93755.6603016932</v>
      </c>
      <c r="CR364" s="35" t="s">
        <v>47</v>
      </c>
      <c r="CS364" s="35">
        <v>6.7</v>
      </c>
      <c r="CT364" s="35"/>
      <c r="CU364" s="35" t="s">
        <v>48</v>
      </c>
      <c r="CV364" s="36">
        <f>CQ364*CS364</f>
        <v>628162.924021344</v>
      </c>
      <c r="DB364" s="32" t="s">
        <v>42</v>
      </c>
      <c r="DC364" s="33">
        <f>LARGE(DO360:DO363,1)/1</f>
        <v>66903.5976307523</v>
      </c>
      <c r="DD364" s="32" t="s">
        <v>43</v>
      </c>
      <c r="DE364" s="33">
        <f>LARGE(DO360:DO363,2)/2</f>
        <v>32712.8035850436</v>
      </c>
      <c r="DF364" s="32" t="s">
        <v>44</v>
      </c>
      <c r="DG364" s="33">
        <f>LARGE(DO360:DO363,3)/12</f>
        <v>3800.23677655722</v>
      </c>
      <c r="DH364" s="32" t="s">
        <v>45</v>
      </c>
      <c r="DI364" s="34">
        <f>LARGE(DO360:DO363,4)/12</f>
        <v>0</v>
      </c>
      <c r="DJ364" s="35" t="s">
        <v>46</v>
      </c>
      <c r="DK364" s="36">
        <f>DC364+DE364+DG364+DI364</f>
        <v>103416.637992353</v>
      </c>
      <c r="DL364" s="35" t="s">
        <v>47</v>
      </c>
      <c r="DM364" s="35">
        <v>6.7</v>
      </c>
      <c r="DN364" s="35"/>
      <c r="DO364" s="35" t="s">
        <v>48</v>
      </c>
      <c r="DP364" s="36">
        <f>DK364*DM364</f>
        <v>692891.474548766</v>
      </c>
      <c r="DV364" s="32" t="s">
        <v>42</v>
      </c>
      <c r="DW364" s="33">
        <f>LARGE(EI360:EI363,1)/1</f>
        <v>91312.0460886933</v>
      </c>
      <c r="DX364" s="32" t="s">
        <v>43</v>
      </c>
      <c r="DY364" s="33">
        <f>LARGE(EI360:EI363,2)/2</f>
        <v>35018.97988407</v>
      </c>
      <c r="DZ364" s="32" t="s">
        <v>44</v>
      </c>
      <c r="EA364" s="33">
        <f>LARGE(EI360:EI363,3)/12</f>
        <v>5412.64962332346</v>
      </c>
      <c r="EB364" s="32" t="s">
        <v>45</v>
      </c>
      <c r="EC364" s="34">
        <f>LARGE(EI360:EI363,4)/12</f>
        <v>0</v>
      </c>
      <c r="ED364" s="35" t="s">
        <v>46</v>
      </c>
      <c r="EE364" s="36">
        <f>DW364+DY364+EA364+EC364</f>
        <v>131743.675596087</v>
      </c>
      <c r="EF364" s="35" t="s">
        <v>47</v>
      </c>
      <c r="EG364" s="35">
        <v>6.7</v>
      </c>
      <c r="EH364" s="35"/>
      <c r="EI364" s="35" t="s">
        <v>48</v>
      </c>
      <c r="EJ364" s="36">
        <f>EE364*EG364</f>
        <v>882682.626493781</v>
      </c>
    </row>
    <row r="365" s="1" customFormat="1" customHeight="1" spans="6:140">
      <c r="F365" s="32"/>
      <c r="G365" s="33"/>
      <c r="H365" s="32"/>
      <c r="I365" s="33"/>
      <c r="J365" s="32"/>
      <c r="K365" s="33"/>
      <c r="L365" s="32"/>
      <c r="M365" s="34"/>
      <c r="N365" s="35"/>
      <c r="O365" s="36"/>
      <c r="P365" s="35"/>
      <c r="Q365" s="35"/>
      <c r="R365" s="35"/>
      <c r="S365" s="35"/>
      <c r="T365" s="36"/>
      <c r="U365" s="1"/>
      <c r="V365" s="1"/>
      <c r="W365" s="1"/>
      <c r="X365" s="1"/>
      <c r="Y365" s="1"/>
      <c r="Z365" s="32"/>
      <c r="AA365" s="33"/>
      <c r="AB365" s="32"/>
      <c r="AC365" s="33"/>
      <c r="AD365" s="32"/>
      <c r="AE365" s="33"/>
      <c r="AF365" s="32"/>
      <c r="AG365" s="34"/>
      <c r="AH365" s="35"/>
      <c r="AI365" s="36"/>
      <c r="AJ365" s="35"/>
      <c r="AK365" s="35"/>
      <c r="AL365" s="35"/>
      <c r="AM365" s="35"/>
      <c r="AN365" s="36"/>
      <c r="AO365" s="1"/>
      <c r="AP365" s="1"/>
      <c r="AQ365" s="1"/>
      <c r="AR365" s="1"/>
      <c r="AS365" s="1"/>
      <c r="AT365" s="32"/>
      <c r="AU365" s="33"/>
      <c r="AV365" s="32"/>
      <c r="AW365" s="33"/>
      <c r="AX365" s="32"/>
      <c r="AY365" s="33"/>
      <c r="AZ365" s="32"/>
      <c r="BA365" s="34"/>
      <c r="BB365" s="35"/>
      <c r="BC365" s="36"/>
      <c r="BD365" s="35"/>
      <c r="BE365" s="35"/>
      <c r="BF365" s="35"/>
      <c r="BG365" s="35"/>
      <c r="BH365" s="36"/>
      <c r="BI365" s="1"/>
      <c r="BJ365" s="1"/>
      <c r="BK365" s="1"/>
      <c r="BL365" s="1"/>
      <c r="BM365" s="1"/>
      <c r="BN365" s="32"/>
      <c r="BO365" s="33"/>
      <c r="BP365" s="32"/>
      <c r="BQ365" s="33"/>
      <c r="BR365" s="32"/>
      <c r="BS365" s="33"/>
      <c r="BT365" s="32"/>
      <c r="BU365" s="34"/>
      <c r="BV365" s="35"/>
      <c r="BW365" s="36"/>
      <c r="BX365" s="35"/>
      <c r="BY365" s="35"/>
      <c r="BZ365" s="35"/>
      <c r="CA365" s="35"/>
      <c r="CB365" s="36"/>
      <c r="CC365" s="1"/>
      <c r="CD365" s="1"/>
      <c r="CE365" s="1"/>
      <c r="CF365" s="1"/>
      <c r="CG365" s="1"/>
      <c r="CH365" s="32"/>
      <c r="CI365" s="33"/>
      <c r="CJ365" s="32"/>
      <c r="CK365" s="33"/>
      <c r="CL365" s="32"/>
      <c r="CM365" s="33"/>
      <c r="CN365" s="32"/>
      <c r="CO365" s="34"/>
      <c r="CP365" s="35"/>
      <c r="CQ365" s="36"/>
      <c r="CR365" s="35"/>
      <c r="CS365" s="35"/>
      <c r="CT365" s="35"/>
      <c r="CU365" s="35"/>
      <c r="CV365" s="36"/>
      <c r="CW365" s="1"/>
      <c r="CX365" s="1"/>
      <c r="CY365" s="1"/>
      <c r="CZ365" s="1"/>
      <c r="DA365" s="1"/>
      <c r="DB365" s="32"/>
      <c r="DC365" s="33"/>
      <c r="DD365" s="32"/>
      <c r="DE365" s="33"/>
      <c r="DF365" s="32"/>
      <c r="DG365" s="33"/>
      <c r="DH365" s="32"/>
      <c r="DI365" s="34"/>
      <c r="DJ365" s="35"/>
      <c r="DK365" s="36"/>
      <c r="DL365" s="35"/>
      <c r="DM365" s="35"/>
      <c r="DN365" s="35"/>
      <c r="DO365" s="35"/>
      <c r="DP365" s="36"/>
      <c r="DQ365" s="1"/>
      <c r="DR365" s="1"/>
      <c r="DS365" s="1"/>
      <c r="DT365" s="1"/>
      <c r="DU365" s="1"/>
      <c r="DV365" s="32"/>
      <c r="DW365" s="33"/>
      <c r="DX365" s="32"/>
      <c r="DY365" s="33"/>
      <c r="DZ365" s="32"/>
      <c r="EA365" s="33"/>
      <c r="EB365" s="32"/>
      <c r="EC365" s="34"/>
      <c r="ED365" s="35"/>
      <c r="EE365" s="36"/>
      <c r="EF365" s="35"/>
      <c r="EG365" s="35"/>
      <c r="EH365" s="35"/>
      <c r="EI365" s="35"/>
      <c r="EJ365" s="36"/>
    </row>
    <row r="366" s="1" customFormat="1" customHeight="1" spans="6:140">
      <c r="F366" s="3" t="s">
        <v>50</v>
      </c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1"/>
      <c r="U366" s="1"/>
      <c r="V366" s="1"/>
      <c r="W366" s="1"/>
      <c r="X366" s="1"/>
      <c r="Y366" s="1"/>
      <c r="Z366" s="3" t="s">
        <v>50</v>
      </c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1"/>
      <c r="AO366" s="1"/>
      <c r="AP366" s="1"/>
      <c r="AQ366" s="1"/>
      <c r="AR366" s="1"/>
      <c r="AS366" s="1"/>
      <c r="AT366" s="3" t="s">
        <v>50</v>
      </c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1"/>
      <c r="BI366" s="1"/>
      <c r="BJ366" s="1"/>
      <c r="BK366" s="1"/>
      <c r="BL366" s="1"/>
      <c r="BM366" s="1"/>
      <c r="BN366" s="3" t="s">
        <v>50</v>
      </c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1"/>
      <c r="CC366" s="1"/>
      <c r="CD366" s="1"/>
      <c r="CE366" s="1"/>
      <c r="CF366" s="1"/>
      <c r="CG366" s="1"/>
      <c r="CH366" s="3" t="s">
        <v>50</v>
      </c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1"/>
      <c r="CW366" s="1"/>
      <c r="CX366" s="1"/>
      <c r="CY366" s="1"/>
      <c r="CZ366" s="1"/>
      <c r="DA366" s="1"/>
      <c r="DB366" s="3" t="s">
        <v>50</v>
      </c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1"/>
      <c r="DQ366" s="1"/>
      <c r="DR366" s="1"/>
      <c r="DS366" s="1"/>
      <c r="DT366" s="1"/>
      <c r="DU366" s="1"/>
      <c r="DV366" s="3" t="s">
        <v>50</v>
      </c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</row>
    <row r="367" s="1" customFormat="1" customHeight="1" spans="6:140">
      <c r="F367" s="4" t="s">
        <v>8</v>
      </c>
      <c r="G367" s="5"/>
      <c r="H367" s="5"/>
      <c r="I367" s="6"/>
      <c r="J367" s="7" t="s">
        <v>9</v>
      </c>
      <c r="K367" s="7"/>
      <c r="L367" s="7"/>
      <c r="M367" s="7"/>
      <c r="N367" s="8" t="s">
        <v>10</v>
      </c>
      <c r="O367" s="8"/>
      <c r="P367" s="8"/>
      <c r="Q367" s="9" t="s">
        <v>11</v>
      </c>
      <c r="R367" s="10" t="s">
        <v>12</v>
      </c>
      <c r="S367" s="10" t="s">
        <v>13</v>
      </c>
      <c r="Z367" s="4" t="s">
        <v>8</v>
      </c>
      <c r="AA367" s="5"/>
      <c r="AB367" s="5"/>
      <c r="AC367" s="6"/>
      <c r="AD367" s="7" t="s">
        <v>9</v>
      </c>
      <c r="AE367" s="7"/>
      <c r="AF367" s="7"/>
      <c r="AG367" s="7"/>
      <c r="AH367" s="8" t="s">
        <v>10</v>
      </c>
      <c r="AI367" s="8"/>
      <c r="AJ367" s="8"/>
      <c r="AK367" s="9" t="s">
        <v>11</v>
      </c>
      <c r="AL367" s="10" t="s">
        <v>12</v>
      </c>
      <c r="AM367" s="10" t="s">
        <v>13</v>
      </c>
      <c r="AT367" s="4" t="s">
        <v>8</v>
      </c>
      <c r="AU367" s="5"/>
      <c r="AV367" s="5"/>
      <c r="AW367" s="6"/>
      <c r="AX367" s="7" t="s">
        <v>9</v>
      </c>
      <c r="AY367" s="7"/>
      <c r="AZ367" s="7"/>
      <c r="BA367" s="7"/>
      <c r="BB367" s="8" t="s">
        <v>10</v>
      </c>
      <c r="BC367" s="8"/>
      <c r="BD367" s="8"/>
      <c r="BE367" s="9" t="s">
        <v>11</v>
      </c>
      <c r="BF367" s="10" t="s">
        <v>12</v>
      </c>
      <c r="BG367" s="10" t="s">
        <v>13</v>
      </c>
      <c r="BN367" s="4" t="s">
        <v>8</v>
      </c>
      <c r="BO367" s="5"/>
      <c r="BP367" s="5"/>
      <c r="BQ367" s="6"/>
      <c r="BR367" s="7" t="s">
        <v>9</v>
      </c>
      <c r="BS367" s="7"/>
      <c r="BT367" s="7"/>
      <c r="BU367" s="7"/>
      <c r="BV367" s="8" t="s">
        <v>10</v>
      </c>
      <c r="BW367" s="8"/>
      <c r="BX367" s="8"/>
      <c r="BY367" s="9" t="s">
        <v>11</v>
      </c>
      <c r="BZ367" s="10" t="s">
        <v>12</v>
      </c>
      <c r="CA367" s="10" t="s">
        <v>13</v>
      </c>
      <c r="CH367" s="4" t="s">
        <v>8</v>
      </c>
      <c r="CI367" s="5"/>
      <c r="CJ367" s="5"/>
      <c r="CK367" s="6"/>
      <c r="CL367" s="7" t="s">
        <v>9</v>
      </c>
      <c r="CM367" s="7"/>
      <c r="CN367" s="7"/>
      <c r="CO367" s="7"/>
      <c r="CP367" s="8" t="s">
        <v>10</v>
      </c>
      <c r="CQ367" s="8"/>
      <c r="CR367" s="8"/>
      <c r="CS367" s="9" t="s">
        <v>11</v>
      </c>
      <c r="CT367" s="10" t="s">
        <v>12</v>
      </c>
      <c r="CU367" s="10" t="s">
        <v>13</v>
      </c>
      <c r="DB367" s="4" t="s">
        <v>8</v>
      </c>
      <c r="DC367" s="5"/>
      <c r="DD367" s="5"/>
      <c r="DE367" s="6"/>
      <c r="DF367" s="7" t="s">
        <v>9</v>
      </c>
      <c r="DG367" s="7"/>
      <c r="DH367" s="7"/>
      <c r="DI367" s="7"/>
      <c r="DJ367" s="8" t="s">
        <v>10</v>
      </c>
      <c r="DK367" s="8"/>
      <c r="DL367" s="8"/>
      <c r="DM367" s="9" t="s">
        <v>11</v>
      </c>
      <c r="DN367" s="10" t="s">
        <v>12</v>
      </c>
      <c r="DO367" s="10" t="s">
        <v>13</v>
      </c>
      <c r="DV367" s="4" t="s">
        <v>8</v>
      </c>
      <c r="DW367" s="5"/>
      <c r="DX367" s="5"/>
      <c r="DY367" s="6"/>
      <c r="DZ367" s="7" t="s">
        <v>9</v>
      </c>
      <c r="EA367" s="7"/>
      <c r="EB367" s="7"/>
      <c r="EC367" s="7"/>
      <c r="ED367" s="8" t="s">
        <v>10</v>
      </c>
      <c r="EE367" s="8"/>
      <c r="EF367" s="8"/>
      <c r="EG367" s="9" t="s">
        <v>11</v>
      </c>
      <c r="EH367" s="10" t="s">
        <v>12</v>
      </c>
      <c r="EI367" s="10" t="s">
        <v>13</v>
      </c>
    </row>
    <row r="368" s="1" customFormat="1" customHeight="1" spans="6:140">
      <c r="F368" s="11" t="s">
        <v>19</v>
      </c>
      <c r="G368" s="11" t="s">
        <v>20</v>
      </c>
      <c r="H368" s="12" t="s">
        <v>21</v>
      </c>
      <c r="I368" s="13" t="s">
        <v>8</v>
      </c>
      <c r="J368" s="11" t="s">
        <v>22</v>
      </c>
      <c r="K368" s="11" t="s">
        <v>23</v>
      </c>
      <c r="L368" s="11" t="s">
        <v>24</v>
      </c>
      <c r="M368" s="7" t="s">
        <v>25</v>
      </c>
      <c r="N368" s="11" t="s">
        <v>26</v>
      </c>
      <c r="O368" s="11" t="s">
        <v>27</v>
      </c>
      <c r="P368" s="8" t="s">
        <v>28</v>
      </c>
      <c r="Q368" s="9" t="s">
        <v>29</v>
      </c>
      <c r="R368" s="14"/>
      <c r="S368" s="14"/>
      <c r="T368" s="1"/>
      <c r="U368" s="1"/>
      <c r="V368" s="1"/>
      <c r="W368" s="1"/>
      <c r="X368" s="1"/>
      <c r="Y368" s="1"/>
      <c r="Z368" s="11" t="s">
        <v>19</v>
      </c>
      <c r="AA368" s="11" t="s">
        <v>20</v>
      </c>
      <c r="AB368" s="12" t="s">
        <v>21</v>
      </c>
      <c r="AC368" s="13" t="s">
        <v>8</v>
      </c>
      <c r="AD368" s="11" t="s">
        <v>22</v>
      </c>
      <c r="AE368" s="11" t="s">
        <v>23</v>
      </c>
      <c r="AF368" s="11" t="s">
        <v>24</v>
      </c>
      <c r="AG368" s="7" t="s">
        <v>25</v>
      </c>
      <c r="AH368" s="11" t="s">
        <v>26</v>
      </c>
      <c r="AI368" s="11" t="s">
        <v>27</v>
      </c>
      <c r="AJ368" s="8" t="s">
        <v>28</v>
      </c>
      <c r="AK368" s="9" t="s">
        <v>29</v>
      </c>
      <c r="AL368" s="14"/>
      <c r="AM368" s="14"/>
      <c r="AN368" s="1"/>
      <c r="AO368" s="1"/>
      <c r="AP368" s="1"/>
      <c r="AQ368" s="1"/>
      <c r="AR368" s="1"/>
      <c r="AS368" s="1"/>
      <c r="AT368" s="11" t="s">
        <v>19</v>
      </c>
      <c r="AU368" s="11" t="s">
        <v>20</v>
      </c>
      <c r="AV368" s="12" t="s">
        <v>21</v>
      </c>
      <c r="AW368" s="13" t="s">
        <v>8</v>
      </c>
      <c r="AX368" s="11" t="s">
        <v>22</v>
      </c>
      <c r="AY368" s="11" t="s">
        <v>23</v>
      </c>
      <c r="AZ368" s="11" t="s">
        <v>24</v>
      </c>
      <c r="BA368" s="7" t="s">
        <v>25</v>
      </c>
      <c r="BB368" s="11" t="s">
        <v>26</v>
      </c>
      <c r="BC368" s="11" t="s">
        <v>27</v>
      </c>
      <c r="BD368" s="8" t="s">
        <v>28</v>
      </c>
      <c r="BE368" s="9" t="s">
        <v>29</v>
      </c>
      <c r="BF368" s="14"/>
      <c r="BG368" s="14"/>
      <c r="BH368" s="1"/>
      <c r="BI368" s="1"/>
      <c r="BJ368" s="1"/>
      <c r="BK368" s="1"/>
      <c r="BL368" s="1"/>
      <c r="BM368" s="1"/>
      <c r="BN368" s="11" t="s">
        <v>19</v>
      </c>
      <c r="BO368" s="11" t="s">
        <v>20</v>
      </c>
      <c r="BP368" s="12" t="s">
        <v>21</v>
      </c>
      <c r="BQ368" s="13" t="s">
        <v>8</v>
      </c>
      <c r="BR368" s="11" t="s">
        <v>22</v>
      </c>
      <c r="BS368" s="11" t="s">
        <v>23</v>
      </c>
      <c r="BT368" s="11" t="s">
        <v>24</v>
      </c>
      <c r="BU368" s="7" t="s">
        <v>25</v>
      </c>
      <c r="BV368" s="11" t="s">
        <v>26</v>
      </c>
      <c r="BW368" s="11" t="s">
        <v>27</v>
      </c>
      <c r="BX368" s="8" t="s">
        <v>28</v>
      </c>
      <c r="BY368" s="9" t="s">
        <v>29</v>
      </c>
      <c r="BZ368" s="14"/>
      <c r="CA368" s="14"/>
      <c r="CB368" s="1"/>
      <c r="CC368" s="1"/>
      <c r="CD368" s="1"/>
      <c r="CE368" s="1"/>
      <c r="CF368" s="1"/>
      <c r="CG368" s="1"/>
      <c r="CH368" s="11" t="s">
        <v>19</v>
      </c>
      <c r="CI368" s="11" t="s">
        <v>20</v>
      </c>
      <c r="CJ368" s="12" t="s">
        <v>21</v>
      </c>
      <c r="CK368" s="13" t="s">
        <v>8</v>
      </c>
      <c r="CL368" s="11" t="s">
        <v>22</v>
      </c>
      <c r="CM368" s="11" t="s">
        <v>23</v>
      </c>
      <c r="CN368" s="11" t="s">
        <v>24</v>
      </c>
      <c r="CO368" s="7" t="s">
        <v>25</v>
      </c>
      <c r="CP368" s="11" t="s">
        <v>26</v>
      </c>
      <c r="CQ368" s="11" t="s">
        <v>27</v>
      </c>
      <c r="CR368" s="8" t="s">
        <v>28</v>
      </c>
      <c r="CS368" s="9" t="s">
        <v>29</v>
      </c>
      <c r="CT368" s="14"/>
      <c r="CU368" s="14"/>
      <c r="CV368" s="1"/>
      <c r="CW368" s="1"/>
      <c r="CX368" s="1"/>
      <c r="CY368" s="1"/>
      <c r="CZ368" s="1"/>
      <c r="DA368" s="1"/>
      <c r="DB368" s="11" t="s">
        <v>19</v>
      </c>
      <c r="DC368" s="11" t="s">
        <v>20</v>
      </c>
      <c r="DD368" s="12" t="s">
        <v>21</v>
      </c>
      <c r="DE368" s="13" t="s">
        <v>8</v>
      </c>
      <c r="DF368" s="11" t="s">
        <v>22</v>
      </c>
      <c r="DG368" s="11" t="s">
        <v>23</v>
      </c>
      <c r="DH368" s="11" t="s">
        <v>24</v>
      </c>
      <c r="DI368" s="7" t="s">
        <v>25</v>
      </c>
      <c r="DJ368" s="11" t="s">
        <v>26</v>
      </c>
      <c r="DK368" s="11" t="s">
        <v>27</v>
      </c>
      <c r="DL368" s="8" t="s">
        <v>28</v>
      </c>
      <c r="DM368" s="9" t="s">
        <v>29</v>
      </c>
      <c r="DN368" s="14"/>
      <c r="DO368" s="14"/>
      <c r="DP368" s="1"/>
      <c r="DQ368" s="1"/>
      <c r="DR368" s="1"/>
      <c r="DS368" s="1"/>
      <c r="DT368" s="1"/>
      <c r="DU368" s="1"/>
      <c r="DV368" s="11" t="s">
        <v>19</v>
      </c>
      <c r="DW368" s="11" t="s">
        <v>20</v>
      </c>
      <c r="DX368" s="12" t="s">
        <v>21</v>
      </c>
      <c r="DY368" s="13" t="s">
        <v>8</v>
      </c>
      <c r="DZ368" s="11" t="s">
        <v>22</v>
      </c>
      <c r="EA368" s="11" t="s">
        <v>23</v>
      </c>
      <c r="EB368" s="11" t="s">
        <v>24</v>
      </c>
      <c r="EC368" s="7" t="s">
        <v>25</v>
      </c>
      <c r="ED368" s="11" t="s">
        <v>26</v>
      </c>
      <c r="EE368" s="11" t="s">
        <v>27</v>
      </c>
      <c r="EF368" s="8" t="s">
        <v>28</v>
      </c>
      <c r="EG368" s="9" t="s">
        <v>29</v>
      </c>
      <c r="EH368" s="14"/>
      <c r="EI368" s="14"/>
    </row>
    <row r="369" s="1" customFormat="1" customHeight="1" spans="6:139">
      <c r="F369" s="11">
        <v>2171</v>
      </c>
      <c r="G369" s="11">
        <v>0.65</v>
      </c>
      <c r="H369" s="12">
        <v>1.35</v>
      </c>
      <c r="I369" s="13">
        <f t="shared" ref="I369:I377" si="770">F369*G369*H369</f>
        <v>1905.0525</v>
      </c>
      <c r="J369" s="11">
        <v>3</v>
      </c>
      <c r="K369" s="11">
        <v>440</v>
      </c>
      <c r="L369" s="11">
        <v>1.33</v>
      </c>
      <c r="M369" s="16">
        <f t="shared" ref="M369:M377" si="771">1+6*K369/(K369+2000)+L369</f>
        <v>3.41196721311475</v>
      </c>
      <c r="N369" s="11">
        <v>0.97</v>
      </c>
      <c r="O369" s="11">
        <v>2.11</v>
      </c>
      <c r="P369" s="8">
        <f t="shared" ref="P369:P377" si="772">1+N369*O369</f>
        <v>3.0467</v>
      </c>
      <c r="Q369" s="9">
        <v>1.15</v>
      </c>
      <c r="R369" s="17">
        <v>1</v>
      </c>
      <c r="S369" s="18">
        <f t="shared" ref="S369:S377" si="773">I369*J369*Q369*P369*M369*R369</f>
        <v>68322.002267933</v>
      </c>
      <c r="Z369" s="11">
        <v>2171</v>
      </c>
      <c r="AA369" s="11">
        <v>0.65</v>
      </c>
      <c r="AB369" s="12">
        <v>1.35</v>
      </c>
      <c r="AC369" s="13">
        <f t="shared" ref="AC369:AC377" si="774">Z369*AA369*AB369</f>
        <v>1905.0525</v>
      </c>
      <c r="AD369" s="11">
        <v>3</v>
      </c>
      <c r="AE369" s="11">
        <v>440</v>
      </c>
      <c r="AF369" s="11">
        <v>1.33</v>
      </c>
      <c r="AG369" s="16">
        <f t="shared" ref="AG369:AG377" si="775">1+6*AE369/(AE369+2000)+AF369</f>
        <v>3.41196721311475</v>
      </c>
      <c r="AH369" s="11">
        <v>0.97</v>
      </c>
      <c r="AI369" s="11">
        <v>2.11</v>
      </c>
      <c r="AJ369" s="8">
        <f t="shared" ref="AJ369:AJ377" si="776">1+AH369*AI369</f>
        <v>3.0467</v>
      </c>
      <c r="AK369" s="9">
        <v>1.15</v>
      </c>
      <c r="AL369" s="17">
        <v>1</v>
      </c>
      <c r="AM369" s="18">
        <f t="shared" ref="AM369:AM377" si="777">AC369*AD369*AK369*AJ369*AG369*AL369</f>
        <v>68322.002267933</v>
      </c>
      <c r="AT369" s="11">
        <v>2171</v>
      </c>
      <c r="AU369" s="11">
        <v>0.65</v>
      </c>
      <c r="AV369" s="12">
        <v>1.35</v>
      </c>
      <c r="AW369" s="13">
        <f t="shared" ref="AW369:AW377" si="778">AT369*AU369*AV369</f>
        <v>1905.0525</v>
      </c>
      <c r="AX369" s="11">
        <v>3</v>
      </c>
      <c r="AY369" s="11">
        <v>440</v>
      </c>
      <c r="AZ369" s="11">
        <v>1.33</v>
      </c>
      <c r="BA369" s="16">
        <f t="shared" ref="BA369:BA377" si="779">1+6*AY369/(AY369+2000)+AZ369</f>
        <v>3.41196721311475</v>
      </c>
      <c r="BB369" s="11">
        <v>0.97</v>
      </c>
      <c r="BC369" s="11">
        <v>2.11</v>
      </c>
      <c r="BD369" s="8">
        <f t="shared" ref="BD369:BD377" si="780">1+BB369*BC369</f>
        <v>3.0467</v>
      </c>
      <c r="BE369" s="9">
        <v>1.15</v>
      </c>
      <c r="BF369" s="17">
        <v>1.015</v>
      </c>
      <c r="BG369" s="18">
        <f t="shared" ref="BG369:BG377" si="781">AW369*AX369*BE369*BD369*BA369*BF369</f>
        <v>69346.8323019519</v>
      </c>
      <c r="BN369" s="11">
        <v>2171</v>
      </c>
      <c r="BO369" s="11">
        <v>0.65</v>
      </c>
      <c r="BP369" s="12">
        <v>1.35</v>
      </c>
      <c r="BQ369" s="13">
        <f t="shared" ref="BQ369:BQ377" si="782">BN369*BO369*BP369</f>
        <v>1905.0525</v>
      </c>
      <c r="BR369" s="11">
        <v>3</v>
      </c>
      <c r="BS369" s="11">
        <v>440</v>
      </c>
      <c r="BT369" s="11">
        <v>1.33</v>
      </c>
      <c r="BU369" s="16">
        <f t="shared" ref="BU369:BU377" si="783">1+6*BS369/(BS369+2000)+BT369</f>
        <v>3.41196721311475</v>
      </c>
      <c r="BV369" s="11">
        <v>0.97</v>
      </c>
      <c r="BW369" s="11">
        <v>2.11</v>
      </c>
      <c r="BX369" s="8">
        <f t="shared" ref="BX369:BX377" si="784">1+BV369*BW369</f>
        <v>3.0467</v>
      </c>
      <c r="BY369" s="9">
        <v>1.15</v>
      </c>
      <c r="BZ369" s="17">
        <v>1.015</v>
      </c>
      <c r="CA369" s="18">
        <f t="shared" ref="CA369:CA377" si="785">BQ369*BR369*BY369*BX369*BU369*BZ369</f>
        <v>69346.8323019519</v>
      </c>
      <c r="CH369" s="11">
        <v>2171</v>
      </c>
      <c r="CI369" s="11">
        <v>0.65</v>
      </c>
      <c r="CJ369" s="12">
        <v>1.35</v>
      </c>
      <c r="CK369" s="13">
        <f t="shared" ref="CK369:CK377" si="786">CH369*CI369*CJ369</f>
        <v>1905.0525</v>
      </c>
      <c r="CL369" s="11">
        <v>3</v>
      </c>
      <c r="CM369" s="11">
        <v>440</v>
      </c>
      <c r="CN369" s="11">
        <v>1.33</v>
      </c>
      <c r="CO369" s="16">
        <f t="shared" ref="CO369:CO377" si="787">1+6*CM369/(CM369+2000)+CN369</f>
        <v>3.41196721311475</v>
      </c>
      <c r="CP369" s="11">
        <v>0.97</v>
      </c>
      <c r="CQ369" s="11">
        <v>2.11</v>
      </c>
      <c r="CR369" s="8">
        <f t="shared" ref="CR369:CR377" si="788">1+CP369*CQ369</f>
        <v>3.0467</v>
      </c>
      <c r="CS369" s="9">
        <v>1.15</v>
      </c>
      <c r="CT369" s="17">
        <v>1.085</v>
      </c>
      <c r="CU369" s="18">
        <f t="shared" ref="CU369:CU377" si="789">CK369*CL369*CS369*CR369*CO369*CT369</f>
        <v>74129.3724607073</v>
      </c>
      <c r="DB369" s="11">
        <v>2171</v>
      </c>
      <c r="DC369" s="11">
        <v>0.65</v>
      </c>
      <c r="DD369" s="12">
        <v>1.35</v>
      </c>
      <c r="DE369" s="13">
        <f t="shared" ref="DE369:DE377" si="790">DB369*DC369*DD369</f>
        <v>1905.0525</v>
      </c>
      <c r="DF369" s="11">
        <v>3</v>
      </c>
      <c r="DG369" s="11">
        <v>440</v>
      </c>
      <c r="DH369" s="11">
        <v>1.33</v>
      </c>
      <c r="DI369" s="16">
        <f t="shared" ref="DI369:DI377" si="791">1+6*DG369/(DG369+2000)+DH369</f>
        <v>3.41196721311475</v>
      </c>
      <c r="DJ369" s="11">
        <v>0.97</v>
      </c>
      <c r="DK369" s="11">
        <v>2.11</v>
      </c>
      <c r="DL369" s="8">
        <f t="shared" ref="DL369:DL377" si="792">1+DJ369*DK369</f>
        <v>3.0467</v>
      </c>
      <c r="DM369" s="9">
        <v>1.15</v>
      </c>
      <c r="DN369" s="17">
        <v>1.085</v>
      </c>
      <c r="DO369" s="18">
        <f t="shared" ref="DO369:DO377" si="793">DE369*DF369*DM369*DL369*DI369*DN369</f>
        <v>74129.3724607073</v>
      </c>
      <c r="DV369" s="11">
        <v>2171</v>
      </c>
      <c r="DW369" s="11">
        <v>0.65</v>
      </c>
      <c r="DX369" s="12">
        <v>1.35</v>
      </c>
      <c r="DY369" s="13">
        <f t="shared" ref="DY369:DY377" si="794">DV369*DW369*DX369</f>
        <v>1905.0525</v>
      </c>
      <c r="DZ369" s="11">
        <v>3</v>
      </c>
      <c r="EA369" s="11">
        <v>440</v>
      </c>
      <c r="EB369" s="11">
        <v>1.42</v>
      </c>
      <c r="EC369" s="16">
        <f t="shared" ref="EC369:EC377" si="795">1+6*EA369/(EA369+2000)+EB369</f>
        <v>3.50196721311475</v>
      </c>
      <c r="ED369" s="11">
        <v>0.97</v>
      </c>
      <c r="EE369" s="11">
        <v>2.91</v>
      </c>
      <c r="EF369" s="8">
        <f t="shared" ref="EF369:EF377" si="796">1+ED369*EE369</f>
        <v>3.8227</v>
      </c>
      <c r="EG369" s="9">
        <v>1.15</v>
      </c>
      <c r="EH369" s="17">
        <v>1.2</v>
      </c>
      <c r="EI369" s="18">
        <f t="shared" ref="EI369:EI377" si="797">DY369*DZ369*EG369*EF369*EC369*EH369</f>
        <v>105581.926474104</v>
      </c>
    </row>
    <row r="370" s="1" customFormat="1" customHeight="1" spans="6:139">
      <c r="F370" s="11">
        <v>2171</v>
      </c>
      <c r="G370" s="11">
        <v>0.65</v>
      </c>
      <c r="H370" s="12">
        <v>1.35</v>
      </c>
      <c r="I370" s="13">
        <f t="shared" si="770"/>
        <v>1905.0525</v>
      </c>
      <c r="J370" s="11">
        <v>3</v>
      </c>
      <c r="K370" s="11">
        <v>440</v>
      </c>
      <c r="L370" s="11">
        <v>1.33</v>
      </c>
      <c r="M370" s="16">
        <f t="shared" si="771"/>
        <v>3.41196721311475</v>
      </c>
      <c r="N370" s="11">
        <v>0.97</v>
      </c>
      <c r="O370" s="11">
        <v>2.11</v>
      </c>
      <c r="P370" s="8">
        <f t="shared" si="772"/>
        <v>3.0467</v>
      </c>
      <c r="Q370" s="9">
        <v>1.15</v>
      </c>
      <c r="R370" s="17">
        <v>1</v>
      </c>
      <c r="S370" s="18">
        <f t="shared" si="773"/>
        <v>68322.002267933</v>
      </c>
      <c r="Z370" s="11">
        <v>2171</v>
      </c>
      <c r="AA370" s="11">
        <v>0.65</v>
      </c>
      <c r="AB370" s="12">
        <v>1.35</v>
      </c>
      <c r="AC370" s="13">
        <f t="shared" si="774"/>
        <v>1905.0525</v>
      </c>
      <c r="AD370" s="11">
        <v>3</v>
      </c>
      <c r="AE370" s="11">
        <v>440</v>
      </c>
      <c r="AF370" s="11">
        <v>1.33</v>
      </c>
      <c r="AG370" s="16">
        <f t="shared" si="775"/>
        <v>3.41196721311475</v>
      </c>
      <c r="AH370" s="11">
        <v>0.97</v>
      </c>
      <c r="AI370" s="11">
        <v>2.11</v>
      </c>
      <c r="AJ370" s="8">
        <f t="shared" si="776"/>
        <v>3.0467</v>
      </c>
      <c r="AK370" s="9">
        <v>1.15</v>
      </c>
      <c r="AL370" s="17">
        <v>1</v>
      </c>
      <c r="AM370" s="18">
        <f t="shared" si="777"/>
        <v>68322.002267933</v>
      </c>
      <c r="AT370" s="11">
        <v>2171</v>
      </c>
      <c r="AU370" s="11">
        <v>0.65</v>
      </c>
      <c r="AV370" s="12">
        <v>1.35</v>
      </c>
      <c r="AW370" s="13">
        <f t="shared" si="778"/>
        <v>1905.0525</v>
      </c>
      <c r="AX370" s="11">
        <v>3</v>
      </c>
      <c r="AY370" s="11">
        <v>440</v>
      </c>
      <c r="AZ370" s="11">
        <v>1.33</v>
      </c>
      <c r="BA370" s="16">
        <f t="shared" si="779"/>
        <v>3.41196721311475</v>
      </c>
      <c r="BB370" s="11">
        <v>0.97</v>
      </c>
      <c r="BC370" s="11">
        <v>2.11</v>
      </c>
      <c r="BD370" s="8">
        <f t="shared" si="780"/>
        <v>3.0467</v>
      </c>
      <c r="BE370" s="9">
        <v>1.15</v>
      </c>
      <c r="BF370" s="17">
        <v>1.015</v>
      </c>
      <c r="BG370" s="18">
        <f t="shared" si="781"/>
        <v>69346.8323019519</v>
      </c>
      <c r="BN370" s="11">
        <v>2171</v>
      </c>
      <c r="BO370" s="11">
        <v>0.65</v>
      </c>
      <c r="BP370" s="12">
        <v>1.35</v>
      </c>
      <c r="BQ370" s="13">
        <f t="shared" si="782"/>
        <v>1905.0525</v>
      </c>
      <c r="BR370" s="11">
        <v>3</v>
      </c>
      <c r="BS370" s="11">
        <v>440</v>
      </c>
      <c r="BT370" s="11">
        <v>1.33</v>
      </c>
      <c r="BU370" s="16">
        <f t="shared" si="783"/>
        <v>3.41196721311475</v>
      </c>
      <c r="BV370" s="11">
        <v>0.97</v>
      </c>
      <c r="BW370" s="11">
        <v>2.11</v>
      </c>
      <c r="BX370" s="8">
        <f t="shared" si="784"/>
        <v>3.0467</v>
      </c>
      <c r="BY370" s="9">
        <v>1.15</v>
      </c>
      <c r="BZ370" s="17">
        <v>1.015</v>
      </c>
      <c r="CA370" s="18">
        <f t="shared" si="785"/>
        <v>69346.8323019519</v>
      </c>
      <c r="CH370" s="11">
        <v>2171</v>
      </c>
      <c r="CI370" s="11">
        <v>0.65</v>
      </c>
      <c r="CJ370" s="12">
        <v>1.35</v>
      </c>
      <c r="CK370" s="13">
        <f t="shared" si="786"/>
        <v>1905.0525</v>
      </c>
      <c r="CL370" s="11">
        <v>3</v>
      </c>
      <c r="CM370" s="11">
        <v>440</v>
      </c>
      <c r="CN370" s="11">
        <v>1.33</v>
      </c>
      <c r="CO370" s="16">
        <f t="shared" si="787"/>
        <v>3.41196721311475</v>
      </c>
      <c r="CP370" s="11">
        <v>0.97</v>
      </c>
      <c r="CQ370" s="11">
        <v>2.11</v>
      </c>
      <c r="CR370" s="8">
        <f t="shared" si="788"/>
        <v>3.0467</v>
      </c>
      <c r="CS370" s="9">
        <v>1.15</v>
      </c>
      <c r="CT370" s="17">
        <v>1.085</v>
      </c>
      <c r="CU370" s="18">
        <f t="shared" si="789"/>
        <v>74129.3724607073</v>
      </c>
      <c r="DB370" s="11">
        <v>2171</v>
      </c>
      <c r="DC370" s="11">
        <v>0.65</v>
      </c>
      <c r="DD370" s="12">
        <v>1.35</v>
      </c>
      <c r="DE370" s="13">
        <f t="shared" si="790"/>
        <v>1905.0525</v>
      </c>
      <c r="DF370" s="11">
        <v>3</v>
      </c>
      <c r="DG370" s="11">
        <v>440</v>
      </c>
      <c r="DH370" s="11">
        <v>1.33</v>
      </c>
      <c r="DI370" s="16">
        <f t="shared" si="791"/>
        <v>3.41196721311475</v>
      </c>
      <c r="DJ370" s="11">
        <v>0.97</v>
      </c>
      <c r="DK370" s="11">
        <v>2.11</v>
      </c>
      <c r="DL370" s="8">
        <f t="shared" si="792"/>
        <v>3.0467</v>
      </c>
      <c r="DM370" s="9">
        <v>1.15</v>
      </c>
      <c r="DN370" s="17">
        <v>1.085</v>
      </c>
      <c r="DO370" s="18">
        <f t="shared" si="793"/>
        <v>74129.3724607073</v>
      </c>
      <c r="DV370" s="11">
        <v>2171</v>
      </c>
      <c r="DW370" s="11">
        <v>0.65</v>
      </c>
      <c r="DX370" s="12">
        <v>1.35</v>
      </c>
      <c r="DY370" s="13">
        <f t="shared" si="794"/>
        <v>1905.0525</v>
      </c>
      <c r="DZ370" s="11">
        <v>3</v>
      </c>
      <c r="EA370" s="11">
        <v>440</v>
      </c>
      <c r="EB370" s="11">
        <v>1.42</v>
      </c>
      <c r="EC370" s="16">
        <f t="shared" si="795"/>
        <v>3.50196721311475</v>
      </c>
      <c r="ED370" s="11">
        <v>0.97</v>
      </c>
      <c r="EE370" s="11">
        <v>2.91</v>
      </c>
      <c r="EF370" s="8">
        <f t="shared" si="796"/>
        <v>3.8227</v>
      </c>
      <c r="EG370" s="9">
        <v>1.15</v>
      </c>
      <c r="EH370" s="17">
        <v>1.2</v>
      </c>
      <c r="EI370" s="18">
        <f t="shared" si="797"/>
        <v>105581.926474104</v>
      </c>
    </row>
    <row r="371" s="1" customFormat="1" customHeight="1" spans="6:139">
      <c r="F371" s="11">
        <v>2171</v>
      </c>
      <c r="G371" s="11">
        <v>0.65</v>
      </c>
      <c r="H371" s="12">
        <v>1.35</v>
      </c>
      <c r="I371" s="13">
        <f t="shared" si="770"/>
        <v>1905.0525</v>
      </c>
      <c r="J371" s="11">
        <v>3</v>
      </c>
      <c r="K371" s="11">
        <v>440</v>
      </c>
      <c r="L371" s="11">
        <v>1.33</v>
      </c>
      <c r="M371" s="16">
        <f t="shared" si="771"/>
        <v>3.41196721311475</v>
      </c>
      <c r="N371" s="11">
        <v>0.97</v>
      </c>
      <c r="O371" s="11">
        <v>2.11</v>
      </c>
      <c r="P371" s="8">
        <f t="shared" si="772"/>
        <v>3.0467</v>
      </c>
      <c r="Q371" s="9">
        <v>1.15</v>
      </c>
      <c r="R371" s="17">
        <v>1</v>
      </c>
      <c r="S371" s="18">
        <f t="shared" si="773"/>
        <v>68322.002267933</v>
      </c>
      <c r="Z371" s="11">
        <v>2171</v>
      </c>
      <c r="AA371" s="11">
        <v>0.65</v>
      </c>
      <c r="AB371" s="12">
        <v>1.35</v>
      </c>
      <c r="AC371" s="13">
        <f t="shared" si="774"/>
        <v>1905.0525</v>
      </c>
      <c r="AD371" s="11">
        <v>3</v>
      </c>
      <c r="AE371" s="11">
        <v>440</v>
      </c>
      <c r="AF371" s="11">
        <v>1.33</v>
      </c>
      <c r="AG371" s="16">
        <f t="shared" si="775"/>
        <v>3.41196721311475</v>
      </c>
      <c r="AH371" s="11">
        <v>0.97</v>
      </c>
      <c r="AI371" s="11">
        <v>2.11</v>
      </c>
      <c r="AJ371" s="8">
        <f t="shared" si="776"/>
        <v>3.0467</v>
      </c>
      <c r="AK371" s="9">
        <v>1.15</v>
      </c>
      <c r="AL371" s="17">
        <v>1</v>
      </c>
      <c r="AM371" s="18">
        <f t="shared" si="777"/>
        <v>68322.002267933</v>
      </c>
      <c r="AT371" s="11">
        <v>2171</v>
      </c>
      <c r="AU371" s="11">
        <v>0.65</v>
      </c>
      <c r="AV371" s="12">
        <v>1.35</v>
      </c>
      <c r="AW371" s="13">
        <f t="shared" si="778"/>
        <v>1905.0525</v>
      </c>
      <c r="AX371" s="11">
        <v>3</v>
      </c>
      <c r="AY371" s="11">
        <v>440</v>
      </c>
      <c r="AZ371" s="11">
        <v>1.33</v>
      </c>
      <c r="BA371" s="16">
        <f t="shared" si="779"/>
        <v>3.41196721311475</v>
      </c>
      <c r="BB371" s="11">
        <v>0.97</v>
      </c>
      <c r="BC371" s="11">
        <v>2.11</v>
      </c>
      <c r="BD371" s="8">
        <f t="shared" si="780"/>
        <v>3.0467</v>
      </c>
      <c r="BE371" s="9">
        <v>1.15</v>
      </c>
      <c r="BF371" s="17">
        <v>1.015</v>
      </c>
      <c r="BG371" s="18">
        <f t="shared" si="781"/>
        <v>69346.8323019519</v>
      </c>
      <c r="BN371" s="11">
        <v>2171</v>
      </c>
      <c r="BO371" s="11">
        <v>0.65</v>
      </c>
      <c r="BP371" s="12">
        <v>1.35</v>
      </c>
      <c r="BQ371" s="13">
        <f t="shared" si="782"/>
        <v>1905.0525</v>
      </c>
      <c r="BR371" s="11">
        <v>3</v>
      </c>
      <c r="BS371" s="11">
        <v>440</v>
      </c>
      <c r="BT371" s="11">
        <v>1.33</v>
      </c>
      <c r="BU371" s="16">
        <f t="shared" si="783"/>
        <v>3.41196721311475</v>
      </c>
      <c r="BV371" s="11">
        <v>0.97</v>
      </c>
      <c r="BW371" s="11">
        <v>2.11</v>
      </c>
      <c r="BX371" s="8">
        <f t="shared" si="784"/>
        <v>3.0467</v>
      </c>
      <c r="BY371" s="9">
        <v>1.15</v>
      </c>
      <c r="BZ371" s="17">
        <v>1.015</v>
      </c>
      <c r="CA371" s="18">
        <f t="shared" si="785"/>
        <v>69346.8323019519</v>
      </c>
      <c r="CH371" s="11">
        <v>2171</v>
      </c>
      <c r="CI371" s="11">
        <v>0.65</v>
      </c>
      <c r="CJ371" s="12">
        <v>1.35</v>
      </c>
      <c r="CK371" s="13">
        <f t="shared" si="786"/>
        <v>1905.0525</v>
      </c>
      <c r="CL371" s="11">
        <v>3</v>
      </c>
      <c r="CM371" s="11">
        <v>440</v>
      </c>
      <c r="CN371" s="11">
        <v>1.33</v>
      </c>
      <c r="CO371" s="16">
        <f t="shared" si="787"/>
        <v>3.41196721311475</v>
      </c>
      <c r="CP371" s="11">
        <v>0.97</v>
      </c>
      <c r="CQ371" s="11">
        <v>2.11</v>
      </c>
      <c r="CR371" s="8">
        <f t="shared" si="788"/>
        <v>3.0467</v>
      </c>
      <c r="CS371" s="9">
        <v>1.15</v>
      </c>
      <c r="CT371" s="17">
        <v>1.085</v>
      </c>
      <c r="CU371" s="18">
        <f t="shared" si="789"/>
        <v>74129.3724607073</v>
      </c>
      <c r="DB371" s="11">
        <v>2171</v>
      </c>
      <c r="DC371" s="11">
        <v>0.65</v>
      </c>
      <c r="DD371" s="12">
        <v>1.35</v>
      </c>
      <c r="DE371" s="13">
        <f t="shared" si="790"/>
        <v>1905.0525</v>
      </c>
      <c r="DF371" s="11">
        <v>3</v>
      </c>
      <c r="DG371" s="11">
        <v>440</v>
      </c>
      <c r="DH371" s="11">
        <v>1.33</v>
      </c>
      <c r="DI371" s="16">
        <f t="shared" si="791"/>
        <v>3.41196721311475</v>
      </c>
      <c r="DJ371" s="11">
        <v>0.97</v>
      </c>
      <c r="DK371" s="11">
        <v>2.11</v>
      </c>
      <c r="DL371" s="8">
        <f t="shared" si="792"/>
        <v>3.0467</v>
      </c>
      <c r="DM371" s="9">
        <v>1.15</v>
      </c>
      <c r="DN371" s="17">
        <v>1.085</v>
      </c>
      <c r="DO371" s="18">
        <f t="shared" si="793"/>
        <v>74129.3724607073</v>
      </c>
      <c r="DV371" s="11">
        <v>2171</v>
      </c>
      <c r="DW371" s="11">
        <v>0.65</v>
      </c>
      <c r="DX371" s="12">
        <v>1.35</v>
      </c>
      <c r="DY371" s="13">
        <f t="shared" si="794"/>
        <v>1905.0525</v>
      </c>
      <c r="DZ371" s="11">
        <v>3</v>
      </c>
      <c r="EA371" s="11">
        <v>440</v>
      </c>
      <c r="EB371" s="11">
        <v>1.42</v>
      </c>
      <c r="EC371" s="16">
        <f t="shared" si="795"/>
        <v>3.50196721311475</v>
      </c>
      <c r="ED371" s="11">
        <v>0.97</v>
      </c>
      <c r="EE371" s="11">
        <v>2.91</v>
      </c>
      <c r="EF371" s="8">
        <f t="shared" si="796"/>
        <v>3.8227</v>
      </c>
      <c r="EG371" s="9">
        <v>1.15</v>
      </c>
      <c r="EH371" s="17">
        <v>1.2</v>
      </c>
      <c r="EI371" s="18">
        <f t="shared" si="797"/>
        <v>105581.926474104</v>
      </c>
    </row>
    <row r="372" s="1" customFormat="1" customHeight="1" spans="6:139">
      <c r="F372" s="11">
        <v>2171</v>
      </c>
      <c r="G372" s="11">
        <v>0.65</v>
      </c>
      <c r="H372" s="12">
        <v>1.35</v>
      </c>
      <c r="I372" s="13">
        <f t="shared" si="770"/>
        <v>1905.0525</v>
      </c>
      <c r="J372" s="11">
        <v>3</v>
      </c>
      <c r="K372" s="11">
        <v>440</v>
      </c>
      <c r="L372" s="11">
        <v>1.33</v>
      </c>
      <c r="M372" s="16">
        <f t="shared" si="771"/>
        <v>3.41196721311475</v>
      </c>
      <c r="N372" s="11">
        <v>0.97</v>
      </c>
      <c r="O372" s="11">
        <v>2.11</v>
      </c>
      <c r="P372" s="8">
        <f t="shared" si="772"/>
        <v>3.0467</v>
      </c>
      <c r="Q372" s="9">
        <v>1.15</v>
      </c>
      <c r="R372" s="17">
        <v>1</v>
      </c>
      <c r="S372" s="18">
        <f t="shared" si="773"/>
        <v>68322.002267933</v>
      </c>
      <c r="Z372" s="11">
        <v>2171</v>
      </c>
      <c r="AA372" s="11">
        <v>0.65</v>
      </c>
      <c r="AB372" s="12">
        <v>1.35</v>
      </c>
      <c r="AC372" s="13">
        <f t="shared" si="774"/>
        <v>1905.0525</v>
      </c>
      <c r="AD372" s="11">
        <v>3</v>
      </c>
      <c r="AE372" s="11">
        <v>440</v>
      </c>
      <c r="AF372" s="11">
        <v>1.33</v>
      </c>
      <c r="AG372" s="16">
        <f t="shared" si="775"/>
        <v>3.41196721311475</v>
      </c>
      <c r="AH372" s="11">
        <v>0.97</v>
      </c>
      <c r="AI372" s="11">
        <v>2.11</v>
      </c>
      <c r="AJ372" s="8">
        <f t="shared" si="776"/>
        <v>3.0467</v>
      </c>
      <c r="AK372" s="9">
        <v>1.15</v>
      </c>
      <c r="AL372" s="17">
        <v>1</v>
      </c>
      <c r="AM372" s="18">
        <f t="shared" si="777"/>
        <v>68322.002267933</v>
      </c>
      <c r="AT372" s="11">
        <v>2171</v>
      </c>
      <c r="AU372" s="11">
        <v>0.65</v>
      </c>
      <c r="AV372" s="12">
        <v>1.35</v>
      </c>
      <c r="AW372" s="13">
        <f t="shared" si="778"/>
        <v>1905.0525</v>
      </c>
      <c r="AX372" s="11">
        <v>3</v>
      </c>
      <c r="AY372" s="11">
        <v>440</v>
      </c>
      <c r="AZ372" s="11">
        <v>1.33</v>
      </c>
      <c r="BA372" s="16">
        <f t="shared" si="779"/>
        <v>3.41196721311475</v>
      </c>
      <c r="BB372" s="11">
        <v>0.97</v>
      </c>
      <c r="BC372" s="11">
        <v>2.11</v>
      </c>
      <c r="BD372" s="8">
        <f t="shared" si="780"/>
        <v>3.0467</v>
      </c>
      <c r="BE372" s="9">
        <v>1.15</v>
      </c>
      <c r="BF372" s="17">
        <v>1.015</v>
      </c>
      <c r="BG372" s="18">
        <f t="shared" si="781"/>
        <v>69346.8323019519</v>
      </c>
      <c r="BN372" s="11">
        <v>2171</v>
      </c>
      <c r="BO372" s="11">
        <v>0.65</v>
      </c>
      <c r="BP372" s="12">
        <v>1.35</v>
      </c>
      <c r="BQ372" s="13">
        <f t="shared" si="782"/>
        <v>1905.0525</v>
      </c>
      <c r="BR372" s="11">
        <v>3</v>
      </c>
      <c r="BS372" s="11">
        <v>440</v>
      </c>
      <c r="BT372" s="11">
        <v>1.33</v>
      </c>
      <c r="BU372" s="16">
        <f t="shared" si="783"/>
        <v>3.41196721311475</v>
      </c>
      <c r="BV372" s="11">
        <v>0.97</v>
      </c>
      <c r="BW372" s="11">
        <v>2.11</v>
      </c>
      <c r="BX372" s="8">
        <f t="shared" si="784"/>
        <v>3.0467</v>
      </c>
      <c r="BY372" s="9">
        <v>1.15</v>
      </c>
      <c r="BZ372" s="17">
        <v>1.015</v>
      </c>
      <c r="CA372" s="18">
        <f t="shared" si="785"/>
        <v>69346.8323019519</v>
      </c>
      <c r="CH372" s="11">
        <v>2171</v>
      </c>
      <c r="CI372" s="11">
        <v>0.65</v>
      </c>
      <c r="CJ372" s="12">
        <v>1.35</v>
      </c>
      <c r="CK372" s="13">
        <f t="shared" si="786"/>
        <v>1905.0525</v>
      </c>
      <c r="CL372" s="11">
        <v>3</v>
      </c>
      <c r="CM372" s="11">
        <v>440</v>
      </c>
      <c r="CN372" s="11">
        <v>1.33</v>
      </c>
      <c r="CO372" s="16">
        <f t="shared" si="787"/>
        <v>3.41196721311475</v>
      </c>
      <c r="CP372" s="11">
        <v>0.97</v>
      </c>
      <c r="CQ372" s="11">
        <v>2.11</v>
      </c>
      <c r="CR372" s="8">
        <f t="shared" si="788"/>
        <v>3.0467</v>
      </c>
      <c r="CS372" s="9">
        <v>1.15</v>
      </c>
      <c r="CT372" s="17">
        <v>1.085</v>
      </c>
      <c r="CU372" s="18">
        <f t="shared" si="789"/>
        <v>74129.3724607073</v>
      </c>
      <c r="DB372" s="11">
        <v>2171</v>
      </c>
      <c r="DC372" s="11">
        <v>0.65</v>
      </c>
      <c r="DD372" s="12">
        <v>1.35</v>
      </c>
      <c r="DE372" s="13">
        <f t="shared" si="790"/>
        <v>1905.0525</v>
      </c>
      <c r="DF372" s="11">
        <v>3</v>
      </c>
      <c r="DG372" s="11">
        <v>440</v>
      </c>
      <c r="DH372" s="11">
        <v>1.33</v>
      </c>
      <c r="DI372" s="16">
        <f t="shared" si="791"/>
        <v>3.41196721311475</v>
      </c>
      <c r="DJ372" s="11">
        <v>0.97</v>
      </c>
      <c r="DK372" s="11">
        <v>2.11</v>
      </c>
      <c r="DL372" s="8">
        <f t="shared" si="792"/>
        <v>3.0467</v>
      </c>
      <c r="DM372" s="9">
        <v>1.15</v>
      </c>
      <c r="DN372" s="17">
        <v>1.085</v>
      </c>
      <c r="DO372" s="18">
        <f t="shared" si="793"/>
        <v>74129.3724607073</v>
      </c>
      <c r="DV372" s="11">
        <v>2171</v>
      </c>
      <c r="DW372" s="11">
        <v>0.65</v>
      </c>
      <c r="DX372" s="12">
        <v>1.35</v>
      </c>
      <c r="DY372" s="13">
        <f t="shared" si="794"/>
        <v>1905.0525</v>
      </c>
      <c r="DZ372" s="11">
        <v>3</v>
      </c>
      <c r="EA372" s="11">
        <v>440</v>
      </c>
      <c r="EB372" s="11">
        <v>1.42</v>
      </c>
      <c r="EC372" s="16">
        <f t="shared" si="795"/>
        <v>3.50196721311475</v>
      </c>
      <c r="ED372" s="11">
        <v>0.97</v>
      </c>
      <c r="EE372" s="11">
        <v>2.91</v>
      </c>
      <c r="EF372" s="8">
        <f t="shared" si="796"/>
        <v>3.8227</v>
      </c>
      <c r="EG372" s="9">
        <v>1.15</v>
      </c>
      <c r="EH372" s="17">
        <v>1.2</v>
      </c>
      <c r="EI372" s="18">
        <f t="shared" si="797"/>
        <v>105581.926474104</v>
      </c>
    </row>
    <row r="373" s="1" customFormat="1" customHeight="1" spans="6:139">
      <c r="F373" s="11">
        <v>2171</v>
      </c>
      <c r="G373" s="11">
        <v>0.65</v>
      </c>
      <c r="H373" s="12">
        <v>1.35</v>
      </c>
      <c r="I373" s="13">
        <f t="shared" si="770"/>
        <v>1905.0525</v>
      </c>
      <c r="J373" s="11">
        <v>3</v>
      </c>
      <c r="K373" s="11">
        <v>440</v>
      </c>
      <c r="L373" s="11">
        <v>1.33</v>
      </c>
      <c r="M373" s="16">
        <f t="shared" si="771"/>
        <v>3.41196721311475</v>
      </c>
      <c r="N373" s="11">
        <v>0.97</v>
      </c>
      <c r="O373" s="11">
        <v>2.11</v>
      </c>
      <c r="P373" s="8">
        <f t="shared" si="772"/>
        <v>3.0467</v>
      </c>
      <c r="Q373" s="9">
        <v>1.15</v>
      </c>
      <c r="R373" s="17">
        <v>1</v>
      </c>
      <c r="S373" s="18">
        <f t="shared" si="773"/>
        <v>68322.002267933</v>
      </c>
      <c r="Z373" s="11">
        <v>2171</v>
      </c>
      <c r="AA373" s="11">
        <v>0.65</v>
      </c>
      <c r="AB373" s="12">
        <v>1.35</v>
      </c>
      <c r="AC373" s="13">
        <f t="shared" si="774"/>
        <v>1905.0525</v>
      </c>
      <c r="AD373" s="11">
        <v>3</v>
      </c>
      <c r="AE373" s="11">
        <v>440</v>
      </c>
      <c r="AF373" s="11">
        <v>1.33</v>
      </c>
      <c r="AG373" s="16">
        <f t="shared" si="775"/>
        <v>3.41196721311475</v>
      </c>
      <c r="AH373" s="11">
        <v>0.97</v>
      </c>
      <c r="AI373" s="11">
        <v>2.11</v>
      </c>
      <c r="AJ373" s="8">
        <f t="shared" si="776"/>
        <v>3.0467</v>
      </c>
      <c r="AK373" s="9">
        <v>1.15</v>
      </c>
      <c r="AL373" s="17">
        <v>1</v>
      </c>
      <c r="AM373" s="18">
        <f t="shared" si="777"/>
        <v>68322.002267933</v>
      </c>
      <c r="AT373" s="11">
        <v>2171</v>
      </c>
      <c r="AU373" s="11">
        <v>0.65</v>
      </c>
      <c r="AV373" s="12">
        <v>1.35</v>
      </c>
      <c r="AW373" s="13">
        <f t="shared" si="778"/>
        <v>1905.0525</v>
      </c>
      <c r="AX373" s="11">
        <v>3</v>
      </c>
      <c r="AY373" s="11">
        <v>440</v>
      </c>
      <c r="AZ373" s="11">
        <v>1.33</v>
      </c>
      <c r="BA373" s="16">
        <f t="shared" si="779"/>
        <v>3.41196721311475</v>
      </c>
      <c r="BB373" s="11">
        <v>0.97</v>
      </c>
      <c r="BC373" s="11">
        <v>2.11</v>
      </c>
      <c r="BD373" s="8">
        <f t="shared" si="780"/>
        <v>3.0467</v>
      </c>
      <c r="BE373" s="9">
        <v>1.15</v>
      </c>
      <c r="BF373" s="17">
        <v>1.015</v>
      </c>
      <c r="BG373" s="18">
        <f t="shared" si="781"/>
        <v>69346.8323019519</v>
      </c>
      <c r="BN373" s="11">
        <v>2171</v>
      </c>
      <c r="BO373" s="11">
        <v>0.65</v>
      </c>
      <c r="BP373" s="12">
        <v>1.35</v>
      </c>
      <c r="BQ373" s="13">
        <f t="shared" si="782"/>
        <v>1905.0525</v>
      </c>
      <c r="BR373" s="11">
        <v>3</v>
      </c>
      <c r="BS373" s="11">
        <v>440</v>
      </c>
      <c r="BT373" s="11">
        <v>1.33</v>
      </c>
      <c r="BU373" s="16">
        <f t="shared" si="783"/>
        <v>3.41196721311475</v>
      </c>
      <c r="BV373" s="11">
        <v>0.97</v>
      </c>
      <c r="BW373" s="11">
        <v>2.11</v>
      </c>
      <c r="BX373" s="8">
        <f t="shared" si="784"/>
        <v>3.0467</v>
      </c>
      <c r="BY373" s="9">
        <v>1.15</v>
      </c>
      <c r="BZ373" s="17">
        <v>1.015</v>
      </c>
      <c r="CA373" s="18">
        <f t="shared" si="785"/>
        <v>69346.8323019519</v>
      </c>
      <c r="CH373" s="11">
        <v>2171</v>
      </c>
      <c r="CI373" s="11">
        <v>0.65</v>
      </c>
      <c r="CJ373" s="12">
        <v>1.35</v>
      </c>
      <c r="CK373" s="13">
        <f t="shared" si="786"/>
        <v>1905.0525</v>
      </c>
      <c r="CL373" s="11">
        <v>3</v>
      </c>
      <c r="CM373" s="11">
        <v>440</v>
      </c>
      <c r="CN373" s="11">
        <v>1.33</v>
      </c>
      <c r="CO373" s="16">
        <f t="shared" si="787"/>
        <v>3.41196721311475</v>
      </c>
      <c r="CP373" s="11">
        <v>0.97</v>
      </c>
      <c r="CQ373" s="11">
        <v>2.11</v>
      </c>
      <c r="CR373" s="8">
        <f t="shared" si="788"/>
        <v>3.0467</v>
      </c>
      <c r="CS373" s="9">
        <v>1.15</v>
      </c>
      <c r="CT373" s="17">
        <v>1.085</v>
      </c>
      <c r="CU373" s="18">
        <f t="shared" si="789"/>
        <v>74129.3724607073</v>
      </c>
      <c r="DB373" s="11">
        <v>2171</v>
      </c>
      <c r="DC373" s="11">
        <v>0.65</v>
      </c>
      <c r="DD373" s="12">
        <v>1.35</v>
      </c>
      <c r="DE373" s="13">
        <f t="shared" si="790"/>
        <v>1905.0525</v>
      </c>
      <c r="DF373" s="11">
        <v>3</v>
      </c>
      <c r="DG373" s="11">
        <v>440</v>
      </c>
      <c r="DH373" s="11">
        <v>1.33</v>
      </c>
      <c r="DI373" s="16">
        <f t="shared" si="791"/>
        <v>3.41196721311475</v>
      </c>
      <c r="DJ373" s="11">
        <v>0.97</v>
      </c>
      <c r="DK373" s="11">
        <v>2.11</v>
      </c>
      <c r="DL373" s="8">
        <f t="shared" si="792"/>
        <v>3.0467</v>
      </c>
      <c r="DM373" s="9">
        <v>1.15</v>
      </c>
      <c r="DN373" s="17">
        <v>1.085</v>
      </c>
      <c r="DO373" s="18">
        <f t="shared" si="793"/>
        <v>74129.3724607073</v>
      </c>
      <c r="DV373" s="11">
        <v>2171</v>
      </c>
      <c r="DW373" s="11">
        <v>0.65</v>
      </c>
      <c r="DX373" s="12">
        <v>1.35</v>
      </c>
      <c r="DY373" s="13">
        <f t="shared" si="794"/>
        <v>1905.0525</v>
      </c>
      <c r="DZ373" s="11">
        <v>3</v>
      </c>
      <c r="EA373" s="11">
        <v>440</v>
      </c>
      <c r="EB373" s="11">
        <v>1.42</v>
      </c>
      <c r="EC373" s="16">
        <f t="shared" si="795"/>
        <v>3.50196721311475</v>
      </c>
      <c r="ED373" s="11">
        <v>0.97</v>
      </c>
      <c r="EE373" s="11">
        <v>2.91</v>
      </c>
      <c r="EF373" s="8">
        <f t="shared" si="796"/>
        <v>3.8227</v>
      </c>
      <c r="EG373" s="9">
        <v>1.15</v>
      </c>
      <c r="EH373" s="17">
        <v>1.2</v>
      </c>
      <c r="EI373" s="18">
        <f t="shared" si="797"/>
        <v>105581.926474104</v>
      </c>
    </row>
    <row r="374" s="1" customFormat="1" customHeight="1" spans="6:139">
      <c r="F374" s="11">
        <v>2171</v>
      </c>
      <c r="G374" s="11">
        <v>0.65</v>
      </c>
      <c r="H374" s="12">
        <v>1.35</v>
      </c>
      <c r="I374" s="13">
        <f t="shared" si="770"/>
        <v>1905.0525</v>
      </c>
      <c r="J374" s="11">
        <v>3</v>
      </c>
      <c r="K374" s="11">
        <v>190</v>
      </c>
      <c r="L374" s="11">
        <v>1.33</v>
      </c>
      <c r="M374" s="16">
        <f t="shared" si="771"/>
        <v>2.85054794520548</v>
      </c>
      <c r="N374" s="11">
        <v>0.97</v>
      </c>
      <c r="O374" s="11">
        <v>2.11</v>
      </c>
      <c r="P374" s="8">
        <f t="shared" si="772"/>
        <v>3.0467</v>
      </c>
      <c r="Q374" s="9">
        <v>0.9</v>
      </c>
      <c r="R374" s="17">
        <v>1</v>
      </c>
      <c r="S374" s="18">
        <f t="shared" si="773"/>
        <v>44671.3168835832</v>
      </c>
      <c r="Z374" s="11">
        <v>2171</v>
      </c>
      <c r="AA374" s="11">
        <v>0.65</v>
      </c>
      <c r="AB374" s="12">
        <v>1.35</v>
      </c>
      <c r="AC374" s="13">
        <f t="shared" si="774"/>
        <v>1905.0525</v>
      </c>
      <c r="AD374" s="11">
        <v>3</v>
      </c>
      <c r="AE374" s="11">
        <v>190</v>
      </c>
      <c r="AF374" s="11">
        <v>1.33</v>
      </c>
      <c r="AG374" s="16">
        <f t="shared" si="775"/>
        <v>2.85054794520548</v>
      </c>
      <c r="AH374" s="11">
        <v>0.97</v>
      </c>
      <c r="AI374" s="11">
        <v>2.11</v>
      </c>
      <c r="AJ374" s="8">
        <f t="shared" si="776"/>
        <v>3.0467</v>
      </c>
      <c r="AK374" s="9">
        <v>0.9</v>
      </c>
      <c r="AL374" s="17">
        <v>1</v>
      </c>
      <c r="AM374" s="18">
        <f t="shared" si="777"/>
        <v>44671.3168835832</v>
      </c>
      <c r="AT374" s="11">
        <v>2171</v>
      </c>
      <c r="AU374" s="11">
        <v>0.65</v>
      </c>
      <c r="AV374" s="12">
        <v>1.35</v>
      </c>
      <c r="AW374" s="13">
        <f t="shared" si="778"/>
        <v>1905.0525</v>
      </c>
      <c r="AX374" s="11">
        <v>3</v>
      </c>
      <c r="AY374" s="11">
        <v>190</v>
      </c>
      <c r="AZ374" s="11">
        <v>1.33</v>
      </c>
      <c r="BA374" s="16">
        <f t="shared" si="779"/>
        <v>2.85054794520548</v>
      </c>
      <c r="BB374" s="11">
        <v>0.97</v>
      </c>
      <c r="BC374" s="11">
        <v>2.11</v>
      </c>
      <c r="BD374" s="8">
        <f t="shared" si="780"/>
        <v>3.0467</v>
      </c>
      <c r="BE374" s="9">
        <v>0.9</v>
      </c>
      <c r="BF374" s="17">
        <v>1.015</v>
      </c>
      <c r="BG374" s="18">
        <f t="shared" si="781"/>
        <v>45341.386636837</v>
      </c>
      <c r="BN374" s="11">
        <v>2171</v>
      </c>
      <c r="BO374" s="11">
        <v>0.65</v>
      </c>
      <c r="BP374" s="12">
        <v>1.35</v>
      </c>
      <c r="BQ374" s="13">
        <f t="shared" si="782"/>
        <v>1905.0525</v>
      </c>
      <c r="BR374" s="11">
        <v>3</v>
      </c>
      <c r="BS374" s="11">
        <v>190</v>
      </c>
      <c r="BT374" s="11">
        <v>1.33</v>
      </c>
      <c r="BU374" s="16">
        <f t="shared" si="783"/>
        <v>2.85054794520548</v>
      </c>
      <c r="BV374" s="11">
        <v>0.97</v>
      </c>
      <c r="BW374" s="11">
        <v>2.11</v>
      </c>
      <c r="BX374" s="8">
        <f t="shared" si="784"/>
        <v>3.0467</v>
      </c>
      <c r="BY374" s="9">
        <v>0.9</v>
      </c>
      <c r="BZ374" s="17">
        <v>1.015</v>
      </c>
      <c r="CA374" s="18">
        <f t="shared" si="785"/>
        <v>45341.386636837</v>
      </c>
      <c r="CH374" s="11">
        <v>2171</v>
      </c>
      <c r="CI374" s="11">
        <v>0.65</v>
      </c>
      <c r="CJ374" s="12">
        <v>1.35</v>
      </c>
      <c r="CK374" s="13">
        <f t="shared" si="786"/>
        <v>1905.0525</v>
      </c>
      <c r="CL374" s="11">
        <v>3</v>
      </c>
      <c r="CM374" s="11">
        <v>190</v>
      </c>
      <c r="CN374" s="11">
        <v>1.33</v>
      </c>
      <c r="CO374" s="16">
        <f t="shared" si="787"/>
        <v>2.85054794520548</v>
      </c>
      <c r="CP374" s="11">
        <v>0.97</v>
      </c>
      <c r="CQ374" s="11">
        <v>2.11</v>
      </c>
      <c r="CR374" s="8">
        <f t="shared" si="788"/>
        <v>3.0467</v>
      </c>
      <c r="CS374" s="9">
        <v>0.9</v>
      </c>
      <c r="CT374" s="17">
        <v>1.085</v>
      </c>
      <c r="CU374" s="18">
        <f t="shared" si="789"/>
        <v>48468.3788186878</v>
      </c>
      <c r="DB374" s="11">
        <v>2171</v>
      </c>
      <c r="DC374" s="11">
        <v>0.65</v>
      </c>
      <c r="DD374" s="12">
        <v>1.35</v>
      </c>
      <c r="DE374" s="13">
        <f t="shared" si="790"/>
        <v>1905.0525</v>
      </c>
      <c r="DF374" s="11">
        <v>3</v>
      </c>
      <c r="DG374" s="11">
        <v>190</v>
      </c>
      <c r="DH374" s="11">
        <v>1.33</v>
      </c>
      <c r="DI374" s="16">
        <f t="shared" si="791"/>
        <v>2.85054794520548</v>
      </c>
      <c r="DJ374" s="11">
        <v>0.97</v>
      </c>
      <c r="DK374" s="11">
        <v>2.11</v>
      </c>
      <c r="DL374" s="8">
        <f t="shared" si="792"/>
        <v>3.0467</v>
      </c>
      <c r="DM374" s="9">
        <v>0.9</v>
      </c>
      <c r="DN374" s="17">
        <v>1.085</v>
      </c>
      <c r="DO374" s="18">
        <f t="shared" si="793"/>
        <v>48468.3788186878</v>
      </c>
      <c r="DV374" s="11">
        <v>2171</v>
      </c>
      <c r="DW374" s="11">
        <v>0.65</v>
      </c>
      <c r="DX374" s="12">
        <v>1.35</v>
      </c>
      <c r="DY374" s="13">
        <f t="shared" si="794"/>
        <v>1905.0525</v>
      </c>
      <c r="DZ374" s="11">
        <v>3</v>
      </c>
      <c r="EA374" s="11">
        <v>190</v>
      </c>
      <c r="EB374" s="11">
        <v>1.42</v>
      </c>
      <c r="EC374" s="16">
        <f t="shared" si="795"/>
        <v>2.94054794520548</v>
      </c>
      <c r="ED374" s="11">
        <v>0.97</v>
      </c>
      <c r="EE374" s="11">
        <v>2.91</v>
      </c>
      <c r="EF374" s="8">
        <f t="shared" si="796"/>
        <v>3.8227</v>
      </c>
      <c r="EG374" s="9">
        <v>0.9</v>
      </c>
      <c r="EH374" s="17">
        <v>1.2</v>
      </c>
      <c r="EI374" s="18">
        <f t="shared" si="797"/>
        <v>69382.5792253619</v>
      </c>
    </row>
    <row r="375" s="1" customFormat="1" customHeight="1" spans="6:139">
      <c r="F375" s="11">
        <v>2171</v>
      </c>
      <c r="G375" s="11">
        <v>0.65</v>
      </c>
      <c r="H375" s="12">
        <v>1.35</v>
      </c>
      <c r="I375" s="13">
        <f t="shared" si="770"/>
        <v>1905.0525</v>
      </c>
      <c r="J375" s="11">
        <v>3</v>
      </c>
      <c r="K375" s="11">
        <v>190</v>
      </c>
      <c r="L375" s="11">
        <v>1.33</v>
      </c>
      <c r="M375" s="16">
        <f t="shared" si="771"/>
        <v>2.85054794520548</v>
      </c>
      <c r="N375" s="11">
        <v>0.97</v>
      </c>
      <c r="O375" s="11">
        <v>2.11</v>
      </c>
      <c r="P375" s="8">
        <f t="shared" si="772"/>
        <v>3.0467</v>
      </c>
      <c r="Q375" s="9">
        <v>0.9</v>
      </c>
      <c r="R375" s="17">
        <v>1</v>
      </c>
      <c r="S375" s="18">
        <f t="shared" si="773"/>
        <v>44671.3168835832</v>
      </c>
      <c r="Z375" s="11">
        <v>2171</v>
      </c>
      <c r="AA375" s="11">
        <v>0.65</v>
      </c>
      <c r="AB375" s="12">
        <v>1.35</v>
      </c>
      <c r="AC375" s="13">
        <f t="shared" si="774"/>
        <v>1905.0525</v>
      </c>
      <c r="AD375" s="11">
        <v>3</v>
      </c>
      <c r="AE375" s="11">
        <v>190</v>
      </c>
      <c r="AF375" s="11">
        <v>1.33</v>
      </c>
      <c r="AG375" s="16">
        <f t="shared" si="775"/>
        <v>2.85054794520548</v>
      </c>
      <c r="AH375" s="11">
        <v>0.97</v>
      </c>
      <c r="AI375" s="11">
        <v>2.11</v>
      </c>
      <c r="AJ375" s="8">
        <f t="shared" si="776"/>
        <v>3.0467</v>
      </c>
      <c r="AK375" s="9">
        <v>0.9</v>
      </c>
      <c r="AL375" s="17">
        <v>1</v>
      </c>
      <c r="AM375" s="18">
        <f t="shared" si="777"/>
        <v>44671.3168835832</v>
      </c>
      <c r="AT375" s="11">
        <v>2171</v>
      </c>
      <c r="AU375" s="11">
        <v>0.65</v>
      </c>
      <c r="AV375" s="12">
        <v>1.35</v>
      </c>
      <c r="AW375" s="13">
        <f t="shared" si="778"/>
        <v>1905.0525</v>
      </c>
      <c r="AX375" s="11">
        <v>3</v>
      </c>
      <c r="AY375" s="11">
        <v>190</v>
      </c>
      <c r="AZ375" s="11">
        <v>1.33</v>
      </c>
      <c r="BA375" s="16">
        <f t="shared" si="779"/>
        <v>2.85054794520548</v>
      </c>
      <c r="BB375" s="11">
        <v>0.97</v>
      </c>
      <c r="BC375" s="11">
        <v>2.11</v>
      </c>
      <c r="BD375" s="8">
        <f t="shared" si="780"/>
        <v>3.0467</v>
      </c>
      <c r="BE375" s="9">
        <v>0.9</v>
      </c>
      <c r="BF375" s="17">
        <v>1.015</v>
      </c>
      <c r="BG375" s="18">
        <f t="shared" si="781"/>
        <v>45341.386636837</v>
      </c>
      <c r="BN375" s="11">
        <v>2171</v>
      </c>
      <c r="BO375" s="11">
        <v>0.65</v>
      </c>
      <c r="BP375" s="12">
        <v>1.35</v>
      </c>
      <c r="BQ375" s="13">
        <f t="shared" si="782"/>
        <v>1905.0525</v>
      </c>
      <c r="BR375" s="11">
        <v>3</v>
      </c>
      <c r="BS375" s="11">
        <v>190</v>
      </c>
      <c r="BT375" s="11">
        <v>1.33</v>
      </c>
      <c r="BU375" s="16">
        <f t="shared" si="783"/>
        <v>2.85054794520548</v>
      </c>
      <c r="BV375" s="11">
        <v>0.97</v>
      </c>
      <c r="BW375" s="11">
        <v>2.11</v>
      </c>
      <c r="BX375" s="8">
        <f t="shared" si="784"/>
        <v>3.0467</v>
      </c>
      <c r="BY375" s="9">
        <v>0.9</v>
      </c>
      <c r="BZ375" s="17">
        <v>1.015</v>
      </c>
      <c r="CA375" s="18">
        <f t="shared" si="785"/>
        <v>45341.386636837</v>
      </c>
      <c r="CH375" s="11">
        <v>2171</v>
      </c>
      <c r="CI375" s="11">
        <v>0.65</v>
      </c>
      <c r="CJ375" s="12">
        <v>1.35</v>
      </c>
      <c r="CK375" s="13">
        <f t="shared" si="786"/>
        <v>1905.0525</v>
      </c>
      <c r="CL375" s="11">
        <v>3</v>
      </c>
      <c r="CM375" s="11">
        <v>190</v>
      </c>
      <c r="CN375" s="11">
        <v>1.33</v>
      </c>
      <c r="CO375" s="16">
        <f t="shared" si="787"/>
        <v>2.85054794520548</v>
      </c>
      <c r="CP375" s="11">
        <v>0.97</v>
      </c>
      <c r="CQ375" s="11">
        <v>2.11</v>
      </c>
      <c r="CR375" s="8">
        <f t="shared" si="788"/>
        <v>3.0467</v>
      </c>
      <c r="CS375" s="9">
        <v>0.9</v>
      </c>
      <c r="CT375" s="17">
        <v>1.085</v>
      </c>
      <c r="CU375" s="18">
        <f t="shared" si="789"/>
        <v>48468.3788186878</v>
      </c>
      <c r="DB375" s="11">
        <v>2171</v>
      </c>
      <c r="DC375" s="11">
        <v>0.65</v>
      </c>
      <c r="DD375" s="12">
        <v>1.35</v>
      </c>
      <c r="DE375" s="13">
        <f t="shared" si="790"/>
        <v>1905.0525</v>
      </c>
      <c r="DF375" s="11">
        <v>3</v>
      </c>
      <c r="DG375" s="11">
        <v>190</v>
      </c>
      <c r="DH375" s="11">
        <v>1.33</v>
      </c>
      <c r="DI375" s="16">
        <f t="shared" si="791"/>
        <v>2.85054794520548</v>
      </c>
      <c r="DJ375" s="11">
        <v>0.97</v>
      </c>
      <c r="DK375" s="11">
        <v>2.11</v>
      </c>
      <c r="DL375" s="8">
        <f t="shared" si="792"/>
        <v>3.0467</v>
      </c>
      <c r="DM375" s="9">
        <v>0.9</v>
      </c>
      <c r="DN375" s="17">
        <v>1.085</v>
      </c>
      <c r="DO375" s="18">
        <f t="shared" si="793"/>
        <v>48468.3788186878</v>
      </c>
      <c r="DV375" s="11">
        <v>2171</v>
      </c>
      <c r="DW375" s="11">
        <v>0.65</v>
      </c>
      <c r="DX375" s="12">
        <v>1.35</v>
      </c>
      <c r="DY375" s="13">
        <f t="shared" si="794"/>
        <v>1905.0525</v>
      </c>
      <c r="DZ375" s="11">
        <v>3</v>
      </c>
      <c r="EA375" s="11">
        <v>190</v>
      </c>
      <c r="EB375" s="11">
        <v>1.42</v>
      </c>
      <c r="EC375" s="16">
        <f t="shared" si="795"/>
        <v>2.94054794520548</v>
      </c>
      <c r="ED375" s="11">
        <v>0.97</v>
      </c>
      <c r="EE375" s="11">
        <v>2.91</v>
      </c>
      <c r="EF375" s="8">
        <f t="shared" si="796"/>
        <v>3.8227</v>
      </c>
      <c r="EG375" s="9">
        <v>0.9</v>
      </c>
      <c r="EH375" s="17">
        <v>1.2</v>
      </c>
      <c r="EI375" s="18">
        <f t="shared" si="797"/>
        <v>69382.5792253619</v>
      </c>
    </row>
    <row r="376" s="1" customFormat="1" customHeight="1" spans="6:139">
      <c r="F376" s="11">
        <v>2171</v>
      </c>
      <c r="G376" s="11">
        <v>0.65</v>
      </c>
      <c r="H376" s="12">
        <v>1.35</v>
      </c>
      <c r="I376" s="13">
        <f t="shared" si="770"/>
        <v>1905.0525</v>
      </c>
      <c r="J376" s="11">
        <v>3</v>
      </c>
      <c r="K376" s="11">
        <v>190</v>
      </c>
      <c r="L376" s="11">
        <v>1.33</v>
      </c>
      <c r="M376" s="16">
        <f t="shared" si="771"/>
        <v>2.85054794520548</v>
      </c>
      <c r="N376" s="11">
        <v>0.97</v>
      </c>
      <c r="O376" s="11">
        <v>2.11</v>
      </c>
      <c r="P376" s="8">
        <f t="shared" si="772"/>
        <v>3.0467</v>
      </c>
      <c r="Q376" s="9">
        <v>0.9</v>
      </c>
      <c r="R376" s="17">
        <v>1</v>
      </c>
      <c r="S376" s="18">
        <f t="shared" si="773"/>
        <v>44671.3168835832</v>
      </c>
      <c r="Z376" s="11">
        <v>2171</v>
      </c>
      <c r="AA376" s="11">
        <v>0.65</v>
      </c>
      <c r="AB376" s="12">
        <v>1.35</v>
      </c>
      <c r="AC376" s="13">
        <f t="shared" si="774"/>
        <v>1905.0525</v>
      </c>
      <c r="AD376" s="11">
        <v>3</v>
      </c>
      <c r="AE376" s="11">
        <v>190</v>
      </c>
      <c r="AF376" s="11">
        <v>1.33</v>
      </c>
      <c r="AG376" s="16">
        <f t="shared" si="775"/>
        <v>2.85054794520548</v>
      </c>
      <c r="AH376" s="11">
        <v>0.97</v>
      </c>
      <c r="AI376" s="11">
        <v>2.11</v>
      </c>
      <c r="AJ376" s="8">
        <f t="shared" si="776"/>
        <v>3.0467</v>
      </c>
      <c r="AK376" s="9">
        <v>0.9</v>
      </c>
      <c r="AL376" s="17">
        <v>1</v>
      </c>
      <c r="AM376" s="18">
        <f t="shared" si="777"/>
        <v>44671.3168835832</v>
      </c>
      <c r="AT376" s="11">
        <v>2171</v>
      </c>
      <c r="AU376" s="11">
        <v>0.65</v>
      </c>
      <c r="AV376" s="12">
        <v>1.35</v>
      </c>
      <c r="AW376" s="13">
        <f t="shared" si="778"/>
        <v>1905.0525</v>
      </c>
      <c r="AX376" s="11">
        <v>3</v>
      </c>
      <c r="AY376" s="11">
        <v>190</v>
      </c>
      <c r="AZ376" s="11">
        <v>1.33</v>
      </c>
      <c r="BA376" s="16">
        <f t="shared" si="779"/>
        <v>2.85054794520548</v>
      </c>
      <c r="BB376" s="11">
        <v>0.97</v>
      </c>
      <c r="BC376" s="11">
        <v>2.11</v>
      </c>
      <c r="BD376" s="8">
        <f t="shared" si="780"/>
        <v>3.0467</v>
      </c>
      <c r="BE376" s="9">
        <v>0.9</v>
      </c>
      <c r="BF376" s="17">
        <v>1.015</v>
      </c>
      <c r="BG376" s="18">
        <f t="shared" si="781"/>
        <v>45341.386636837</v>
      </c>
      <c r="BN376" s="11">
        <v>2171</v>
      </c>
      <c r="BO376" s="11">
        <v>0.65</v>
      </c>
      <c r="BP376" s="12">
        <v>1.35</v>
      </c>
      <c r="BQ376" s="13">
        <f t="shared" si="782"/>
        <v>1905.0525</v>
      </c>
      <c r="BR376" s="11">
        <v>3</v>
      </c>
      <c r="BS376" s="11">
        <v>190</v>
      </c>
      <c r="BT376" s="11">
        <v>1.33</v>
      </c>
      <c r="BU376" s="16">
        <f t="shared" si="783"/>
        <v>2.85054794520548</v>
      </c>
      <c r="BV376" s="11">
        <v>0.97</v>
      </c>
      <c r="BW376" s="11">
        <v>2.11</v>
      </c>
      <c r="BX376" s="8">
        <f t="shared" si="784"/>
        <v>3.0467</v>
      </c>
      <c r="BY376" s="9">
        <v>0.9</v>
      </c>
      <c r="BZ376" s="17">
        <v>1.015</v>
      </c>
      <c r="CA376" s="18">
        <f t="shared" si="785"/>
        <v>45341.386636837</v>
      </c>
      <c r="CH376" s="11">
        <v>2171</v>
      </c>
      <c r="CI376" s="11">
        <v>0.65</v>
      </c>
      <c r="CJ376" s="12">
        <v>1.35</v>
      </c>
      <c r="CK376" s="13">
        <f t="shared" si="786"/>
        <v>1905.0525</v>
      </c>
      <c r="CL376" s="11">
        <v>3</v>
      </c>
      <c r="CM376" s="11">
        <v>190</v>
      </c>
      <c r="CN376" s="11">
        <v>1.33</v>
      </c>
      <c r="CO376" s="16">
        <f t="shared" si="787"/>
        <v>2.85054794520548</v>
      </c>
      <c r="CP376" s="11">
        <v>0.97</v>
      </c>
      <c r="CQ376" s="11">
        <v>2.11</v>
      </c>
      <c r="CR376" s="8">
        <f t="shared" si="788"/>
        <v>3.0467</v>
      </c>
      <c r="CS376" s="9">
        <v>0.9</v>
      </c>
      <c r="CT376" s="17">
        <v>1.085</v>
      </c>
      <c r="CU376" s="18">
        <f t="shared" si="789"/>
        <v>48468.3788186878</v>
      </c>
      <c r="DB376" s="11">
        <v>2171</v>
      </c>
      <c r="DC376" s="11">
        <v>0.65</v>
      </c>
      <c r="DD376" s="12">
        <v>1.35</v>
      </c>
      <c r="DE376" s="13">
        <f t="shared" si="790"/>
        <v>1905.0525</v>
      </c>
      <c r="DF376" s="11">
        <v>3</v>
      </c>
      <c r="DG376" s="11">
        <v>190</v>
      </c>
      <c r="DH376" s="11">
        <v>1.33</v>
      </c>
      <c r="DI376" s="16">
        <f t="shared" si="791"/>
        <v>2.85054794520548</v>
      </c>
      <c r="DJ376" s="11">
        <v>0.97</v>
      </c>
      <c r="DK376" s="11">
        <v>2.11</v>
      </c>
      <c r="DL376" s="8">
        <f t="shared" si="792"/>
        <v>3.0467</v>
      </c>
      <c r="DM376" s="9">
        <v>0.9</v>
      </c>
      <c r="DN376" s="17">
        <v>1.085</v>
      </c>
      <c r="DO376" s="18">
        <f t="shared" si="793"/>
        <v>48468.3788186878</v>
      </c>
      <c r="DV376" s="11">
        <v>2171</v>
      </c>
      <c r="DW376" s="11">
        <v>0.65</v>
      </c>
      <c r="DX376" s="12">
        <v>1.35</v>
      </c>
      <c r="DY376" s="13">
        <f t="shared" si="794"/>
        <v>1905.0525</v>
      </c>
      <c r="DZ376" s="11">
        <v>3</v>
      </c>
      <c r="EA376" s="11">
        <v>190</v>
      </c>
      <c r="EB376" s="11">
        <v>1.42</v>
      </c>
      <c r="EC376" s="16">
        <f t="shared" si="795"/>
        <v>2.94054794520548</v>
      </c>
      <c r="ED376" s="11">
        <v>0.97</v>
      </c>
      <c r="EE376" s="11">
        <v>2.91</v>
      </c>
      <c r="EF376" s="8">
        <f t="shared" si="796"/>
        <v>3.8227</v>
      </c>
      <c r="EG376" s="9">
        <v>0.9</v>
      </c>
      <c r="EH376" s="17">
        <v>1.2</v>
      </c>
      <c r="EI376" s="18">
        <f t="shared" si="797"/>
        <v>69382.5792253619</v>
      </c>
    </row>
    <row r="377" s="1" customFormat="1" customHeight="1" spans="6:139">
      <c r="F377" s="11">
        <v>2171</v>
      </c>
      <c r="G377" s="11">
        <v>0.65</v>
      </c>
      <c r="H377" s="12">
        <v>1.35</v>
      </c>
      <c r="I377" s="13">
        <f t="shared" si="770"/>
        <v>1905.0525</v>
      </c>
      <c r="J377" s="11">
        <v>3</v>
      </c>
      <c r="K377" s="11">
        <v>190</v>
      </c>
      <c r="L377" s="11">
        <v>1.33</v>
      </c>
      <c r="M377" s="16">
        <f t="shared" si="771"/>
        <v>2.85054794520548</v>
      </c>
      <c r="N377" s="11">
        <v>0.97</v>
      </c>
      <c r="O377" s="11">
        <v>2.11</v>
      </c>
      <c r="P377" s="8">
        <f t="shared" si="772"/>
        <v>3.0467</v>
      </c>
      <c r="Q377" s="9">
        <v>0.9</v>
      </c>
      <c r="R377" s="17">
        <v>1</v>
      </c>
      <c r="S377" s="18">
        <f t="shared" si="773"/>
        <v>44671.3168835832</v>
      </c>
      <c r="Z377" s="11">
        <v>2171</v>
      </c>
      <c r="AA377" s="11">
        <v>0.65</v>
      </c>
      <c r="AB377" s="12">
        <v>1.35</v>
      </c>
      <c r="AC377" s="13">
        <f t="shared" si="774"/>
        <v>1905.0525</v>
      </c>
      <c r="AD377" s="11">
        <v>3</v>
      </c>
      <c r="AE377" s="11">
        <v>190</v>
      </c>
      <c r="AF377" s="11">
        <v>1.33</v>
      </c>
      <c r="AG377" s="16">
        <f t="shared" si="775"/>
        <v>2.85054794520548</v>
      </c>
      <c r="AH377" s="11">
        <v>0.97</v>
      </c>
      <c r="AI377" s="11">
        <v>2.11</v>
      </c>
      <c r="AJ377" s="8">
        <f t="shared" si="776"/>
        <v>3.0467</v>
      </c>
      <c r="AK377" s="9">
        <v>0.9</v>
      </c>
      <c r="AL377" s="17">
        <v>1</v>
      </c>
      <c r="AM377" s="18">
        <f t="shared" si="777"/>
        <v>44671.3168835832</v>
      </c>
      <c r="AT377" s="11">
        <v>2171</v>
      </c>
      <c r="AU377" s="11">
        <v>0.65</v>
      </c>
      <c r="AV377" s="12">
        <v>1.35</v>
      </c>
      <c r="AW377" s="13">
        <f t="shared" si="778"/>
        <v>1905.0525</v>
      </c>
      <c r="AX377" s="11">
        <v>3</v>
      </c>
      <c r="AY377" s="11">
        <v>190</v>
      </c>
      <c r="AZ377" s="11">
        <v>1.33</v>
      </c>
      <c r="BA377" s="16">
        <f t="shared" si="779"/>
        <v>2.85054794520548</v>
      </c>
      <c r="BB377" s="11">
        <v>0.97</v>
      </c>
      <c r="BC377" s="11">
        <v>2.11</v>
      </c>
      <c r="BD377" s="8">
        <f t="shared" si="780"/>
        <v>3.0467</v>
      </c>
      <c r="BE377" s="9">
        <v>0.9</v>
      </c>
      <c r="BF377" s="17">
        <v>1.015</v>
      </c>
      <c r="BG377" s="18">
        <f t="shared" si="781"/>
        <v>45341.386636837</v>
      </c>
      <c r="BN377" s="11">
        <v>2171</v>
      </c>
      <c r="BO377" s="11">
        <v>0.65</v>
      </c>
      <c r="BP377" s="12">
        <v>1.35</v>
      </c>
      <c r="BQ377" s="13">
        <f t="shared" si="782"/>
        <v>1905.0525</v>
      </c>
      <c r="BR377" s="11">
        <v>3</v>
      </c>
      <c r="BS377" s="11">
        <v>190</v>
      </c>
      <c r="BT377" s="11">
        <v>1.33</v>
      </c>
      <c r="BU377" s="16">
        <f t="shared" si="783"/>
        <v>2.85054794520548</v>
      </c>
      <c r="BV377" s="11">
        <v>0.97</v>
      </c>
      <c r="BW377" s="11">
        <v>2.11</v>
      </c>
      <c r="BX377" s="8">
        <f t="shared" si="784"/>
        <v>3.0467</v>
      </c>
      <c r="BY377" s="9">
        <v>0.9</v>
      </c>
      <c r="BZ377" s="17">
        <v>1.015</v>
      </c>
      <c r="CA377" s="18">
        <f t="shared" si="785"/>
        <v>45341.386636837</v>
      </c>
      <c r="CH377" s="11">
        <v>2171</v>
      </c>
      <c r="CI377" s="11">
        <v>0.65</v>
      </c>
      <c r="CJ377" s="12">
        <v>1.35</v>
      </c>
      <c r="CK377" s="13">
        <f t="shared" si="786"/>
        <v>1905.0525</v>
      </c>
      <c r="CL377" s="11">
        <v>3</v>
      </c>
      <c r="CM377" s="11">
        <v>190</v>
      </c>
      <c r="CN377" s="11">
        <v>1.33</v>
      </c>
      <c r="CO377" s="16">
        <f t="shared" si="787"/>
        <v>2.85054794520548</v>
      </c>
      <c r="CP377" s="11">
        <v>0.97</v>
      </c>
      <c r="CQ377" s="11">
        <v>2.11</v>
      </c>
      <c r="CR377" s="8">
        <f t="shared" si="788"/>
        <v>3.0467</v>
      </c>
      <c r="CS377" s="9">
        <v>0.9</v>
      </c>
      <c r="CT377" s="17">
        <v>1.085</v>
      </c>
      <c r="CU377" s="18">
        <f t="shared" si="789"/>
        <v>48468.3788186878</v>
      </c>
      <c r="DB377" s="11">
        <v>2171</v>
      </c>
      <c r="DC377" s="11">
        <v>0.65</v>
      </c>
      <c r="DD377" s="12">
        <v>1.35</v>
      </c>
      <c r="DE377" s="13">
        <f t="shared" si="790"/>
        <v>1905.0525</v>
      </c>
      <c r="DF377" s="11">
        <v>3</v>
      </c>
      <c r="DG377" s="11">
        <v>190</v>
      </c>
      <c r="DH377" s="11">
        <v>1.33</v>
      </c>
      <c r="DI377" s="16">
        <f t="shared" si="791"/>
        <v>2.85054794520548</v>
      </c>
      <c r="DJ377" s="11">
        <v>0.97</v>
      </c>
      <c r="DK377" s="11">
        <v>2.11</v>
      </c>
      <c r="DL377" s="8">
        <f t="shared" si="792"/>
        <v>3.0467</v>
      </c>
      <c r="DM377" s="9">
        <v>0.9</v>
      </c>
      <c r="DN377" s="17">
        <v>1.085</v>
      </c>
      <c r="DO377" s="18">
        <f t="shared" si="793"/>
        <v>48468.3788186878</v>
      </c>
      <c r="DV377" s="11">
        <v>2171</v>
      </c>
      <c r="DW377" s="11">
        <v>0.65</v>
      </c>
      <c r="DX377" s="12">
        <v>1.35</v>
      </c>
      <c r="DY377" s="13">
        <f t="shared" si="794"/>
        <v>1905.0525</v>
      </c>
      <c r="DZ377" s="11">
        <v>3</v>
      </c>
      <c r="EA377" s="11">
        <v>190</v>
      </c>
      <c r="EB377" s="11">
        <v>1.42</v>
      </c>
      <c r="EC377" s="16">
        <f t="shared" si="795"/>
        <v>2.94054794520548</v>
      </c>
      <c r="ED377" s="11">
        <v>0.97</v>
      </c>
      <c r="EE377" s="11">
        <v>2.91</v>
      </c>
      <c r="EF377" s="8">
        <f t="shared" si="796"/>
        <v>3.8227</v>
      </c>
      <c r="EG377" s="9">
        <v>0.9</v>
      </c>
      <c r="EH377" s="17">
        <v>1.2</v>
      </c>
      <c r="EI377" s="18">
        <f t="shared" si="797"/>
        <v>69382.5792253619</v>
      </c>
    </row>
    <row r="378" s="1" customFormat="1" customHeight="1" spans="6:139">
      <c r="F378" s="23" t="s">
        <v>50</v>
      </c>
      <c r="G378" s="24"/>
      <c r="H378" s="24"/>
      <c r="I378" s="24"/>
      <c r="J378" s="24"/>
      <c r="K378" s="24"/>
      <c r="L378" s="24"/>
      <c r="M378" s="25">
        <f>SUM(S369:S377)</f>
        <v>520295.278873998</v>
      </c>
      <c r="N378" s="25"/>
      <c r="O378" s="25"/>
      <c r="P378" s="25"/>
      <c r="Q378" s="25"/>
      <c r="R378" s="25"/>
      <c r="S378" s="25"/>
      <c r="T378" s="1"/>
      <c r="U378" s="1"/>
      <c r="V378" s="1"/>
      <c r="W378" s="1"/>
      <c r="X378" s="1"/>
      <c r="Y378" s="1"/>
      <c r="Z378" s="23" t="s">
        <v>50</v>
      </c>
      <c r="AA378" s="24"/>
      <c r="AB378" s="24"/>
      <c r="AC378" s="24"/>
      <c r="AD378" s="24"/>
      <c r="AE378" s="24"/>
      <c r="AF378" s="24"/>
      <c r="AG378" s="25">
        <f>SUM(AM369:AM377)</f>
        <v>520295.278873998</v>
      </c>
      <c r="AH378" s="25"/>
      <c r="AI378" s="25"/>
      <c r="AJ378" s="25"/>
      <c r="AK378" s="25"/>
      <c r="AL378" s="25"/>
      <c r="AM378" s="25"/>
      <c r="AN378" s="1"/>
      <c r="AO378" s="1"/>
      <c r="AP378" s="1"/>
      <c r="AQ378" s="1"/>
      <c r="AR378" s="1"/>
      <c r="AS378" s="1"/>
      <c r="AT378" s="23" t="s">
        <v>50</v>
      </c>
      <c r="AU378" s="24"/>
      <c r="AV378" s="24"/>
      <c r="AW378" s="24"/>
      <c r="AX378" s="24"/>
      <c r="AY378" s="24"/>
      <c r="AZ378" s="24"/>
      <c r="BA378" s="25">
        <f>SUM(BG369:BG377)</f>
        <v>528099.708057108</v>
      </c>
      <c r="BB378" s="25"/>
      <c r="BC378" s="25"/>
      <c r="BD378" s="25"/>
      <c r="BE378" s="25"/>
      <c r="BF378" s="25"/>
      <c r="BG378" s="25"/>
      <c r="BH378" s="1"/>
      <c r="BI378" s="1"/>
      <c r="BJ378" s="1"/>
      <c r="BK378" s="1"/>
      <c r="BL378" s="1"/>
      <c r="BM378" s="1"/>
      <c r="BN378" s="23" t="s">
        <v>50</v>
      </c>
      <c r="BO378" s="24"/>
      <c r="BP378" s="24"/>
      <c r="BQ378" s="24"/>
      <c r="BR378" s="24"/>
      <c r="BS378" s="24"/>
      <c r="BT378" s="24"/>
      <c r="BU378" s="25">
        <f>SUM(CA369:CA377)</f>
        <v>528099.708057108</v>
      </c>
      <c r="BV378" s="25"/>
      <c r="BW378" s="25"/>
      <c r="BX378" s="25"/>
      <c r="BY378" s="25"/>
      <c r="BZ378" s="25"/>
      <c r="CA378" s="25"/>
      <c r="CB378" s="1"/>
      <c r="CC378" s="1"/>
      <c r="CD378" s="1"/>
      <c r="CE378" s="1"/>
      <c r="CF378" s="1"/>
      <c r="CG378" s="1"/>
      <c r="CH378" s="23" t="s">
        <v>50</v>
      </c>
      <c r="CI378" s="24"/>
      <c r="CJ378" s="24"/>
      <c r="CK378" s="24"/>
      <c r="CL378" s="24"/>
      <c r="CM378" s="24"/>
      <c r="CN378" s="24"/>
      <c r="CO378" s="25">
        <f>SUM(CU369:CU377)</f>
        <v>564520.377578287</v>
      </c>
      <c r="CP378" s="25"/>
      <c r="CQ378" s="25"/>
      <c r="CR378" s="25"/>
      <c r="CS378" s="25"/>
      <c r="CT378" s="25"/>
      <c r="CU378" s="25"/>
      <c r="CV378" s="1"/>
      <c r="CW378" s="1"/>
      <c r="CX378" s="1"/>
      <c r="CY378" s="1"/>
      <c r="CZ378" s="1"/>
      <c r="DA378" s="1"/>
      <c r="DB378" s="23" t="s">
        <v>50</v>
      </c>
      <c r="DC378" s="24"/>
      <c r="DD378" s="24"/>
      <c r="DE378" s="24"/>
      <c r="DF378" s="24"/>
      <c r="DG378" s="24"/>
      <c r="DH378" s="24"/>
      <c r="DI378" s="25">
        <f>SUM(DO369:DO377)</f>
        <v>564520.377578287</v>
      </c>
      <c r="DJ378" s="25"/>
      <c r="DK378" s="25"/>
      <c r="DL378" s="25"/>
      <c r="DM378" s="25"/>
      <c r="DN378" s="25"/>
      <c r="DO378" s="25"/>
      <c r="DP378" s="1"/>
      <c r="DQ378" s="1"/>
      <c r="DR378" s="1"/>
      <c r="DS378" s="1"/>
      <c r="DT378" s="1"/>
      <c r="DU378" s="1"/>
      <c r="DV378" s="23" t="s">
        <v>50</v>
      </c>
      <c r="DW378" s="24"/>
      <c r="DX378" s="24"/>
      <c r="DY378" s="24"/>
      <c r="DZ378" s="24"/>
      <c r="EA378" s="24"/>
      <c r="EB378" s="24"/>
      <c r="EC378" s="25">
        <f>SUM(EI369:EI377)</f>
        <v>805439.94927197</v>
      </c>
      <c r="ED378" s="25"/>
      <c r="EE378" s="25"/>
      <c r="EF378" s="25"/>
      <c r="EG378" s="25"/>
      <c r="EH378" s="25"/>
      <c r="EI378" s="25"/>
    </row>
    <row r="379" s="1" customFormat="1" customHeight="1" spans="6:139">
      <c r="F379" s="24"/>
      <c r="G379" s="24"/>
      <c r="H379" s="24"/>
      <c r="I379" s="24"/>
      <c r="J379" s="24"/>
      <c r="K379" s="24"/>
      <c r="L379" s="24"/>
      <c r="M379" s="25"/>
      <c r="N379" s="25"/>
      <c r="O379" s="25"/>
      <c r="P379" s="25"/>
      <c r="Q379" s="25"/>
      <c r="R379" s="25"/>
      <c r="S379" s="25"/>
      <c r="T379" s="1"/>
      <c r="U379" s="1"/>
      <c r="V379" s="1"/>
      <c r="W379" s="1"/>
      <c r="X379" s="1"/>
      <c r="Y379" s="1"/>
      <c r="Z379" s="24"/>
      <c r="AA379" s="24"/>
      <c r="AB379" s="24"/>
      <c r="AC379" s="24"/>
      <c r="AD379" s="24"/>
      <c r="AE379" s="24"/>
      <c r="AF379" s="24"/>
      <c r="AG379" s="25"/>
      <c r="AH379" s="25"/>
      <c r="AI379" s="25"/>
      <c r="AJ379" s="25"/>
      <c r="AK379" s="25"/>
      <c r="AL379" s="25"/>
      <c r="AM379" s="25"/>
      <c r="AN379" s="1"/>
      <c r="AO379" s="1"/>
      <c r="AP379" s="1"/>
      <c r="AQ379" s="1"/>
      <c r="AR379" s="1"/>
      <c r="AS379" s="1"/>
      <c r="AT379" s="24"/>
      <c r="AU379" s="24"/>
      <c r="AV379" s="24"/>
      <c r="AW379" s="24"/>
      <c r="AX379" s="24"/>
      <c r="AY379" s="24"/>
      <c r="AZ379" s="24"/>
      <c r="BA379" s="25"/>
      <c r="BB379" s="25"/>
      <c r="BC379" s="25"/>
      <c r="BD379" s="25"/>
      <c r="BE379" s="25"/>
      <c r="BF379" s="25"/>
      <c r="BG379" s="25"/>
      <c r="BH379" s="1"/>
      <c r="BI379" s="1"/>
      <c r="BJ379" s="1"/>
      <c r="BK379" s="1"/>
      <c r="BL379" s="1"/>
      <c r="BM379" s="1"/>
      <c r="BN379" s="24"/>
      <c r="BO379" s="24"/>
      <c r="BP379" s="24"/>
      <c r="BQ379" s="24"/>
      <c r="BR379" s="24"/>
      <c r="BS379" s="24"/>
      <c r="BT379" s="24"/>
      <c r="BU379" s="25"/>
      <c r="BV379" s="25"/>
      <c r="BW379" s="25"/>
      <c r="BX379" s="25"/>
      <c r="BY379" s="25"/>
      <c r="BZ379" s="25"/>
      <c r="CA379" s="25"/>
      <c r="CB379" s="1"/>
      <c r="CC379" s="1"/>
      <c r="CD379" s="1"/>
      <c r="CE379" s="1"/>
      <c r="CF379" s="1"/>
      <c r="CG379" s="1"/>
      <c r="CH379" s="24"/>
      <c r="CI379" s="24"/>
      <c r="CJ379" s="24"/>
      <c r="CK379" s="24"/>
      <c r="CL379" s="24"/>
      <c r="CM379" s="24"/>
      <c r="CN379" s="24"/>
      <c r="CO379" s="25"/>
      <c r="CP379" s="25"/>
      <c r="CQ379" s="25"/>
      <c r="CR379" s="25"/>
      <c r="CS379" s="25"/>
      <c r="CT379" s="25"/>
      <c r="CU379" s="25"/>
      <c r="CV379" s="1"/>
      <c r="CW379" s="1"/>
      <c r="CX379" s="1"/>
      <c r="CY379" s="1"/>
      <c r="CZ379" s="1"/>
      <c r="DA379" s="1"/>
      <c r="DB379" s="24"/>
      <c r="DC379" s="24"/>
      <c r="DD379" s="24"/>
      <c r="DE379" s="24"/>
      <c r="DF379" s="24"/>
      <c r="DG379" s="24"/>
      <c r="DH379" s="24"/>
      <c r="DI379" s="25"/>
      <c r="DJ379" s="25"/>
      <c r="DK379" s="25"/>
      <c r="DL379" s="25"/>
      <c r="DM379" s="25"/>
      <c r="DN379" s="25"/>
      <c r="DO379" s="25"/>
      <c r="DP379" s="1"/>
      <c r="DQ379" s="1"/>
      <c r="DR379" s="1"/>
      <c r="DS379" s="1"/>
      <c r="DT379" s="1"/>
      <c r="DU379" s="1"/>
      <c r="DV379" s="24"/>
      <c r="DW379" s="24"/>
      <c r="DX379" s="24"/>
      <c r="DY379" s="24"/>
      <c r="DZ379" s="24"/>
      <c r="EA379" s="24"/>
      <c r="EB379" s="24"/>
      <c r="EC379" s="25"/>
      <c r="ED379" s="25"/>
      <c r="EE379" s="25"/>
      <c r="EF379" s="25"/>
      <c r="EG379" s="25"/>
      <c r="EH379" s="25"/>
      <c r="EI379" s="25"/>
    </row>
    <row r="380" s="1" customFormat="1" customHeight="1" spans="6:139">
      <c r="F380" s="3" t="s">
        <v>51</v>
      </c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1"/>
      <c r="U380" s="1"/>
      <c r="V380" s="1"/>
      <c r="W380" s="1"/>
      <c r="X380" s="1"/>
      <c r="Y380" s="1"/>
      <c r="Z380" s="3" t="s">
        <v>51</v>
      </c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1"/>
      <c r="AO380" s="1"/>
      <c r="AP380" s="1"/>
      <c r="AQ380" s="1"/>
      <c r="AR380" s="1"/>
      <c r="AS380" s="1"/>
      <c r="AT380" s="3" t="s">
        <v>51</v>
      </c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1"/>
      <c r="BI380" s="1"/>
      <c r="BJ380" s="1"/>
      <c r="BK380" s="1"/>
      <c r="BL380" s="1"/>
      <c r="BM380" s="1"/>
      <c r="BN380" s="3" t="s">
        <v>51</v>
      </c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1"/>
      <c r="CC380" s="1"/>
      <c r="CD380" s="1"/>
      <c r="CE380" s="1"/>
      <c r="CF380" s="1"/>
      <c r="CG380" s="1"/>
      <c r="CH380" s="3" t="s">
        <v>51</v>
      </c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1"/>
      <c r="CW380" s="1"/>
      <c r="CX380" s="1"/>
      <c r="CY380" s="1"/>
      <c r="CZ380" s="1"/>
      <c r="DA380" s="1"/>
      <c r="DB380" s="3" t="s">
        <v>51</v>
      </c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1"/>
      <c r="DQ380" s="1"/>
      <c r="DR380" s="1"/>
      <c r="DS380" s="1"/>
      <c r="DT380" s="1"/>
      <c r="DU380" s="1"/>
      <c r="DV380" s="3" t="s">
        <v>51</v>
      </c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</row>
    <row r="381" s="1" customFormat="1" customHeight="1" spans="6:139">
      <c r="F381" s="4" t="s">
        <v>8</v>
      </c>
      <c r="G381" s="5"/>
      <c r="H381" s="5"/>
      <c r="I381" s="6"/>
      <c r="J381" s="7" t="s">
        <v>9</v>
      </c>
      <c r="K381" s="7"/>
      <c r="L381" s="7"/>
      <c r="M381" s="7"/>
      <c r="N381" s="8" t="s">
        <v>10</v>
      </c>
      <c r="O381" s="8"/>
      <c r="P381" s="8"/>
      <c r="Q381" s="9" t="s">
        <v>11</v>
      </c>
      <c r="R381" s="10" t="s">
        <v>12</v>
      </c>
      <c r="S381" s="10" t="s">
        <v>13</v>
      </c>
      <c r="Z381" s="4" t="s">
        <v>8</v>
      </c>
      <c r="AA381" s="5"/>
      <c r="AB381" s="5"/>
      <c r="AC381" s="6"/>
      <c r="AD381" s="7" t="s">
        <v>9</v>
      </c>
      <c r="AE381" s="7"/>
      <c r="AF381" s="7"/>
      <c r="AG381" s="7"/>
      <c r="AH381" s="8" t="s">
        <v>10</v>
      </c>
      <c r="AI381" s="8"/>
      <c r="AJ381" s="8"/>
      <c r="AK381" s="9" t="s">
        <v>11</v>
      </c>
      <c r="AL381" s="10" t="s">
        <v>12</v>
      </c>
      <c r="AM381" s="10" t="s">
        <v>13</v>
      </c>
      <c r="AT381" s="4" t="s">
        <v>8</v>
      </c>
      <c r="AU381" s="5"/>
      <c r="AV381" s="5"/>
      <c r="AW381" s="6"/>
      <c r="AX381" s="7" t="s">
        <v>9</v>
      </c>
      <c r="AY381" s="7"/>
      <c r="AZ381" s="7"/>
      <c r="BA381" s="7"/>
      <c r="BB381" s="8" t="s">
        <v>10</v>
      </c>
      <c r="BC381" s="8"/>
      <c r="BD381" s="8"/>
      <c r="BE381" s="9" t="s">
        <v>11</v>
      </c>
      <c r="BF381" s="10" t="s">
        <v>12</v>
      </c>
      <c r="BG381" s="10" t="s">
        <v>13</v>
      </c>
      <c r="BN381" s="4" t="s">
        <v>8</v>
      </c>
      <c r="BO381" s="5"/>
      <c r="BP381" s="5"/>
      <c r="BQ381" s="6"/>
      <c r="BR381" s="7" t="s">
        <v>9</v>
      </c>
      <c r="BS381" s="7"/>
      <c r="BT381" s="7"/>
      <c r="BU381" s="7"/>
      <c r="BV381" s="8" t="s">
        <v>10</v>
      </c>
      <c r="BW381" s="8"/>
      <c r="BX381" s="8"/>
      <c r="BY381" s="9" t="s">
        <v>11</v>
      </c>
      <c r="BZ381" s="10" t="s">
        <v>12</v>
      </c>
      <c r="CA381" s="10" t="s">
        <v>13</v>
      </c>
      <c r="CH381" s="4" t="s">
        <v>8</v>
      </c>
      <c r="CI381" s="5"/>
      <c r="CJ381" s="5"/>
      <c r="CK381" s="6"/>
      <c r="CL381" s="7" t="s">
        <v>9</v>
      </c>
      <c r="CM381" s="7"/>
      <c r="CN381" s="7"/>
      <c r="CO381" s="7"/>
      <c r="CP381" s="8" t="s">
        <v>10</v>
      </c>
      <c r="CQ381" s="8"/>
      <c r="CR381" s="8"/>
      <c r="CS381" s="9" t="s">
        <v>11</v>
      </c>
      <c r="CT381" s="10" t="s">
        <v>12</v>
      </c>
      <c r="CU381" s="10" t="s">
        <v>13</v>
      </c>
      <c r="DB381" s="4" t="s">
        <v>8</v>
      </c>
      <c r="DC381" s="5"/>
      <c r="DD381" s="5"/>
      <c r="DE381" s="6"/>
      <c r="DF381" s="7" t="s">
        <v>9</v>
      </c>
      <c r="DG381" s="7"/>
      <c r="DH381" s="7"/>
      <c r="DI381" s="7"/>
      <c r="DJ381" s="8" t="s">
        <v>10</v>
      </c>
      <c r="DK381" s="8"/>
      <c r="DL381" s="8"/>
      <c r="DM381" s="9" t="s">
        <v>11</v>
      </c>
      <c r="DN381" s="10" t="s">
        <v>12</v>
      </c>
      <c r="DO381" s="10" t="s">
        <v>13</v>
      </c>
      <c r="DV381" s="4" t="s">
        <v>8</v>
      </c>
      <c r="DW381" s="5"/>
      <c r="DX381" s="5"/>
      <c r="DY381" s="6"/>
      <c r="DZ381" s="7" t="s">
        <v>9</v>
      </c>
      <c r="EA381" s="7"/>
      <c r="EB381" s="7"/>
      <c r="EC381" s="7"/>
      <c r="ED381" s="8" t="s">
        <v>10</v>
      </c>
      <c r="EE381" s="8"/>
      <c r="EF381" s="8"/>
      <c r="EG381" s="9" t="s">
        <v>11</v>
      </c>
      <c r="EH381" s="10" t="s">
        <v>12</v>
      </c>
      <c r="EI381" s="10" t="s">
        <v>13</v>
      </c>
    </row>
    <row r="382" s="1" customFormat="1" customHeight="1" spans="6:139">
      <c r="F382" s="11" t="s">
        <v>52</v>
      </c>
      <c r="G382" s="11" t="s">
        <v>20</v>
      </c>
      <c r="H382" s="12" t="s">
        <v>21</v>
      </c>
      <c r="I382" s="13" t="s">
        <v>8</v>
      </c>
      <c r="J382" s="11" t="s">
        <v>22</v>
      </c>
      <c r="K382" s="11" t="s">
        <v>23</v>
      </c>
      <c r="L382" s="11" t="s">
        <v>24</v>
      </c>
      <c r="M382" s="7" t="s">
        <v>25</v>
      </c>
      <c r="N382" s="11" t="s">
        <v>26</v>
      </c>
      <c r="O382" s="11" t="s">
        <v>27</v>
      </c>
      <c r="P382" s="8" t="s">
        <v>28</v>
      </c>
      <c r="Q382" s="9" t="s">
        <v>29</v>
      </c>
      <c r="R382" s="14"/>
      <c r="S382" s="14"/>
      <c r="T382" s="1"/>
      <c r="U382" s="1"/>
      <c r="V382" s="1"/>
      <c r="W382" s="1"/>
      <c r="X382" s="1"/>
      <c r="Y382" s="1"/>
      <c r="Z382" s="11" t="s">
        <v>52</v>
      </c>
      <c r="AA382" s="11" t="s">
        <v>20</v>
      </c>
      <c r="AB382" s="12" t="s">
        <v>21</v>
      </c>
      <c r="AC382" s="13" t="s">
        <v>8</v>
      </c>
      <c r="AD382" s="11" t="s">
        <v>22</v>
      </c>
      <c r="AE382" s="11" t="s">
        <v>23</v>
      </c>
      <c r="AF382" s="11" t="s">
        <v>24</v>
      </c>
      <c r="AG382" s="7" t="s">
        <v>25</v>
      </c>
      <c r="AH382" s="11" t="s">
        <v>26</v>
      </c>
      <c r="AI382" s="11" t="s">
        <v>27</v>
      </c>
      <c r="AJ382" s="8" t="s">
        <v>28</v>
      </c>
      <c r="AK382" s="9" t="s">
        <v>29</v>
      </c>
      <c r="AL382" s="14"/>
      <c r="AM382" s="14"/>
      <c r="AN382" s="1"/>
      <c r="AO382" s="1"/>
      <c r="AP382" s="1"/>
      <c r="AQ382" s="1"/>
      <c r="AR382" s="1"/>
      <c r="AS382" s="1"/>
      <c r="AT382" s="11" t="s">
        <v>52</v>
      </c>
      <c r="AU382" s="11" t="s">
        <v>20</v>
      </c>
      <c r="AV382" s="12" t="s">
        <v>21</v>
      </c>
      <c r="AW382" s="13" t="s">
        <v>8</v>
      </c>
      <c r="AX382" s="11" t="s">
        <v>22</v>
      </c>
      <c r="AY382" s="11" t="s">
        <v>23</v>
      </c>
      <c r="AZ382" s="11" t="s">
        <v>24</v>
      </c>
      <c r="BA382" s="7" t="s">
        <v>25</v>
      </c>
      <c r="BB382" s="11" t="s">
        <v>26</v>
      </c>
      <c r="BC382" s="11" t="s">
        <v>27</v>
      </c>
      <c r="BD382" s="8" t="s">
        <v>28</v>
      </c>
      <c r="BE382" s="9" t="s">
        <v>29</v>
      </c>
      <c r="BF382" s="14"/>
      <c r="BG382" s="14"/>
      <c r="BH382" s="1"/>
      <c r="BI382" s="1"/>
      <c r="BJ382" s="1"/>
      <c r="BK382" s="1"/>
      <c r="BL382" s="1"/>
      <c r="BM382" s="1"/>
      <c r="BN382" s="11" t="s">
        <v>52</v>
      </c>
      <c r="BO382" s="11" t="s">
        <v>20</v>
      </c>
      <c r="BP382" s="12" t="s">
        <v>21</v>
      </c>
      <c r="BQ382" s="13" t="s">
        <v>8</v>
      </c>
      <c r="BR382" s="11" t="s">
        <v>22</v>
      </c>
      <c r="BS382" s="11" t="s">
        <v>23</v>
      </c>
      <c r="BT382" s="11" t="s">
        <v>24</v>
      </c>
      <c r="BU382" s="7" t="s">
        <v>25</v>
      </c>
      <c r="BV382" s="11" t="s">
        <v>26</v>
      </c>
      <c r="BW382" s="11" t="s">
        <v>27</v>
      </c>
      <c r="BX382" s="8" t="s">
        <v>28</v>
      </c>
      <c r="BY382" s="9" t="s">
        <v>29</v>
      </c>
      <c r="BZ382" s="14"/>
      <c r="CA382" s="14"/>
      <c r="CB382" s="1"/>
      <c r="CC382" s="1"/>
      <c r="CD382" s="1"/>
      <c r="CE382" s="1"/>
      <c r="CF382" s="1"/>
      <c r="CG382" s="1"/>
      <c r="CH382" s="11" t="s">
        <v>52</v>
      </c>
      <c r="CI382" s="11" t="s">
        <v>20</v>
      </c>
      <c r="CJ382" s="12" t="s">
        <v>21</v>
      </c>
      <c r="CK382" s="13" t="s">
        <v>8</v>
      </c>
      <c r="CL382" s="11" t="s">
        <v>22</v>
      </c>
      <c r="CM382" s="11" t="s">
        <v>23</v>
      </c>
      <c r="CN382" s="11" t="s">
        <v>24</v>
      </c>
      <c r="CO382" s="7" t="s">
        <v>25</v>
      </c>
      <c r="CP382" s="11" t="s">
        <v>26</v>
      </c>
      <c r="CQ382" s="11" t="s">
        <v>27</v>
      </c>
      <c r="CR382" s="8" t="s">
        <v>28</v>
      </c>
      <c r="CS382" s="9" t="s">
        <v>29</v>
      </c>
      <c r="CT382" s="14"/>
      <c r="CU382" s="14"/>
      <c r="CV382" s="1"/>
      <c r="CW382" s="1"/>
      <c r="CX382" s="1"/>
      <c r="CY382" s="1"/>
      <c r="CZ382" s="1"/>
      <c r="DA382" s="1"/>
      <c r="DB382" s="11" t="s">
        <v>52</v>
      </c>
      <c r="DC382" s="11" t="s">
        <v>20</v>
      </c>
      <c r="DD382" s="12" t="s">
        <v>21</v>
      </c>
      <c r="DE382" s="13" t="s">
        <v>8</v>
      </c>
      <c r="DF382" s="11" t="s">
        <v>22</v>
      </c>
      <c r="DG382" s="11" t="s">
        <v>23</v>
      </c>
      <c r="DH382" s="11" t="s">
        <v>24</v>
      </c>
      <c r="DI382" s="7" t="s">
        <v>25</v>
      </c>
      <c r="DJ382" s="11" t="s">
        <v>26</v>
      </c>
      <c r="DK382" s="11" t="s">
        <v>27</v>
      </c>
      <c r="DL382" s="8" t="s">
        <v>28</v>
      </c>
      <c r="DM382" s="9" t="s">
        <v>29</v>
      </c>
      <c r="DN382" s="14"/>
      <c r="DO382" s="14"/>
      <c r="DP382" s="1"/>
      <c r="DQ382" s="1"/>
      <c r="DR382" s="1"/>
      <c r="DS382" s="1"/>
      <c r="DT382" s="1"/>
      <c r="DU382" s="1"/>
      <c r="DV382" s="11" t="s">
        <v>52</v>
      </c>
      <c r="DW382" s="11" t="s">
        <v>20</v>
      </c>
      <c r="DX382" s="12" t="s">
        <v>21</v>
      </c>
      <c r="DY382" s="13" t="s">
        <v>8</v>
      </c>
      <c r="DZ382" s="11" t="s">
        <v>22</v>
      </c>
      <c r="EA382" s="11" t="s">
        <v>23</v>
      </c>
      <c r="EB382" s="11" t="s">
        <v>24</v>
      </c>
      <c r="EC382" s="7" t="s">
        <v>25</v>
      </c>
      <c r="ED382" s="11" t="s">
        <v>26</v>
      </c>
      <c r="EE382" s="11" t="s">
        <v>27</v>
      </c>
      <c r="EF382" s="8" t="s">
        <v>28</v>
      </c>
      <c r="EG382" s="9" t="s">
        <v>29</v>
      </c>
      <c r="EH382" s="14"/>
      <c r="EI382" s="14"/>
    </row>
    <row r="383" s="1" customFormat="1" customHeight="1" spans="6:139">
      <c r="F383" s="11">
        <v>35434</v>
      </c>
      <c r="G383" s="11">
        <v>0.0847</v>
      </c>
      <c r="H383" s="12">
        <v>1.35</v>
      </c>
      <c r="I383" s="13">
        <f t="shared" ref="I383:I385" si="798">F383*G383*H383</f>
        <v>4051.70073</v>
      </c>
      <c r="J383" s="11">
        <v>3</v>
      </c>
      <c r="K383" s="11">
        <v>490</v>
      </c>
      <c r="L383" s="11">
        <v>1.93</v>
      </c>
      <c r="M383" s="16">
        <f t="shared" ref="M383:M385" si="799">1+6*K383/(K383+2000)+L383</f>
        <v>4.11072289156627</v>
      </c>
      <c r="N383" s="11">
        <v>0.89</v>
      </c>
      <c r="O383" s="11">
        <v>1.78</v>
      </c>
      <c r="P383" s="8">
        <f t="shared" ref="P383:P385" si="800">1+N383*O383</f>
        <v>2.5842</v>
      </c>
      <c r="Q383" s="9">
        <v>1.15</v>
      </c>
      <c r="R383" s="17">
        <v>1</v>
      </c>
      <c r="S383" s="18">
        <f t="shared" ref="S383:S387" si="801">I383*J383*Q383*P383*M383*R383</f>
        <v>148491.221010612</v>
      </c>
      <c r="Z383" s="11">
        <v>35728</v>
      </c>
      <c r="AA383" s="11">
        <v>0.0847</v>
      </c>
      <c r="AB383" s="12">
        <v>1.35</v>
      </c>
      <c r="AC383" s="13">
        <f t="shared" ref="AC383:AC385" si="802">Z383*AA383*AB383</f>
        <v>4085.31816</v>
      </c>
      <c r="AD383" s="11">
        <v>3</v>
      </c>
      <c r="AE383" s="11">
        <v>450</v>
      </c>
      <c r="AF383" s="11">
        <v>1.93</v>
      </c>
      <c r="AG383" s="16">
        <f t="shared" ref="AG383:AG385" si="803">1+6*AE383/(AE383+2000)+AF383</f>
        <v>4.03204081632653</v>
      </c>
      <c r="AH383" s="11">
        <v>1</v>
      </c>
      <c r="AI383" s="11">
        <v>2.71</v>
      </c>
      <c r="AJ383" s="8">
        <f t="shared" ref="AJ383:AJ385" si="804">1+AH383*AI383</f>
        <v>3.71</v>
      </c>
      <c r="AK383" s="9">
        <v>1.15</v>
      </c>
      <c r="AL383" s="17">
        <v>1</v>
      </c>
      <c r="AM383" s="18">
        <f t="shared" ref="AM383:AM387" si="805">AC383*AD383*AK383*AJ383*AG383*AL383</f>
        <v>210835.534395856</v>
      </c>
      <c r="AT383" s="11">
        <v>36903</v>
      </c>
      <c r="AU383" s="11">
        <v>0.0847</v>
      </c>
      <c r="AV383" s="12">
        <v>1.35</v>
      </c>
      <c r="AW383" s="13">
        <f t="shared" ref="AW383:AW386" si="806">AT383*AU383*AV383</f>
        <v>4219.673535</v>
      </c>
      <c r="AX383" s="11">
        <v>3</v>
      </c>
      <c r="AY383" s="11">
        <v>490</v>
      </c>
      <c r="AZ383" s="11">
        <v>1.93</v>
      </c>
      <c r="BA383" s="16">
        <f t="shared" ref="BA383:BA386" si="807">1+6*AY383/(AY383+2000)+AZ383</f>
        <v>4.11072289156627</v>
      </c>
      <c r="BB383" s="11">
        <v>0.93</v>
      </c>
      <c r="BC383" s="11">
        <v>1.85</v>
      </c>
      <c r="BD383" s="8">
        <f t="shared" ref="BD383:BD386" si="808">1+BB383*BC383</f>
        <v>2.7205</v>
      </c>
      <c r="BE383" s="9">
        <v>1.15</v>
      </c>
      <c r="BF383" s="17">
        <v>1.015</v>
      </c>
      <c r="BG383" s="18">
        <f t="shared" ref="BG383:BG387" si="809">AW383*AX383*BE383*BD383*BA383*BF383</f>
        <v>165245.986869508</v>
      </c>
      <c r="BN383" s="11">
        <v>38167</v>
      </c>
      <c r="BO383" s="11">
        <v>0.0847</v>
      </c>
      <c r="BP383" s="12">
        <v>1.35</v>
      </c>
      <c r="BQ383" s="13">
        <f t="shared" ref="BQ383:BQ386" si="810">BN383*BO383*BP383</f>
        <v>4364.205615</v>
      </c>
      <c r="BR383" s="11">
        <v>3</v>
      </c>
      <c r="BS383" s="11">
        <v>490</v>
      </c>
      <c r="BT383" s="11">
        <v>1.93</v>
      </c>
      <c r="BU383" s="16">
        <f t="shared" ref="BU383:BU386" si="811">1+6*BS383/(BS383+2000)+BT383</f>
        <v>4.11072289156627</v>
      </c>
      <c r="BV383" s="11">
        <v>1</v>
      </c>
      <c r="BW383" s="11">
        <v>2.71</v>
      </c>
      <c r="BX383" s="8">
        <f t="shared" ref="BX383:BX386" si="812">1+BV383*BW383</f>
        <v>3.71</v>
      </c>
      <c r="BY383" s="9">
        <v>1.15</v>
      </c>
      <c r="BZ383" s="17">
        <v>1.015</v>
      </c>
      <c r="CA383" s="18">
        <f t="shared" ref="CA383:CA387" si="813">BQ383*BR383*BY383*BX383*BU383*BZ383</f>
        <v>233067.89413641</v>
      </c>
      <c r="CH383" s="11">
        <v>42781</v>
      </c>
      <c r="CI383" s="11">
        <v>0.0847</v>
      </c>
      <c r="CJ383" s="12">
        <v>1.35</v>
      </c>
      <c r="CK383" s="13">
        <f t="shared" ref="CK383:CK387" si="814">CH383*CI383*CJ383</f>
        <v>4891.793445</v>
      </c>
      <c r="CL383" s="11">
        <v>3</v>
      </c>
      <c r="CM383" s="11">
        <v>490</v>
      </c>
      <c r="CN383" s="11">
        <v>1.93</v>
      </c>
      <c r="CO383" s="16">
        <f t="shared" ref="CO383:CO387" si="815">1+6*CM383/(CM383+2000)+CN383</f>
        <v>4.11072289156627</v>
      </c>
      <c r="CP383" s="11">
        <v>0.93</v>
      </c>
      <c r="CQ383" s="11">
        <v>1.85</v>
      </c>
      <c r="CR383" s="8">
        <f t="shared" ref="CR383:CR387" si="816">1+CP383*CQ383</f>
        <v>2.7205</v>
      </c>
      <c r="CS383" s="9">
        <v>1.15</v>
      </c>
      <c r="CT383" s="17">
        <v>1.085</v>
      </c>
      <c r="CU383" s="18">
        <f t="shared" ref="CU383:CU387" si="817">CK383*CL383*CS383*CR383*CO383*CT383</f>
        <v>204778.272855303</v>
      </c>
      <c r="DB383" s="11">
        <v>44045</v>
      </c>
      <c r="DC383" s="11">
        <v>0.0847</v>
      </c>
      <c r="DD383" s="12">
        <v>1.35</v>
      </c>
      <c r="DE383" s="13">
        <f t="shared" ref="DE383:DE387" si="818">DB383*DC383*DD383</f>
        <v>5036.325525</v>
      </c>
      <c r="DF383" s="11">
        <v>3</v>
      </c>
      <c r="DG383" s="11">
        <v>490</v>
      </c>
      <c r="DH383" s="11">
        <v>1.93</v>
      </c>
      <c r="DI383" s="16">
        <f t="shared" ref="DI383:DI387" si="819">1+6*DG383/(DG383+2000)+DH383</f>
        <v>4.11072289156627</v>
      </c>
      <c r="DJ383" s="11">
        <v>1</v>
      </c>
      <c r="DK383" s="11">
        <v>2.71</v>
      </c>
      <c r="DL383" s="8">
        <f t="shared" ref="DL383:DL387" si="820">1+DJ383*DK383</f>
        <v>3.71</v>
      </c>
      <c r="DM383" s="9">
        <v>1.15</v>
      </c>
      <c r="DN383" s="17">
        <v>1.085</v>
      </c>
      <c r="DO383" s="18">
        <f t="shared" ref="DO383:DO387" si="821">DE383*DF383*DM383*DL383*DI383*DN383</f>
        <v>287511.180279754</v>
      </c>
      <c r="DV383" s="11">
        <v>49923</v>
      </c>
      <c r="DW383" s="11">
        <v>0.09996</v>
      </c>
      <c r="DX383" s="12">
        <v>1.35</v>
      </c>
      <c r="DY383" s="13">
        <f t="shared" ref="DY383:DY387" si="822">DV383*DW383*DX383</f>
        <v>6736.909158</v>
      </c>
      <c r="DZ383" s="11">
        <v>3</v>
      </c>
      <c r="EA383" s="11">
        <v>490</v>
      </c>
      <c r="EB383" s="11">
        <v>2.02</v>
      </c>
      <c r="EC383" s="16">
        <f t="shared" ref="EC383:EC387" si="823">1+6*EA383/(EA383+2000)+EB383</f>
        <v>4.20072289156627</v>
      </c>
      <c r="ED383" s="11">
        <v>1</v>
      </c>
      <c r="EE383" s="11">
        <v>3.51</v>
      </c>
      <c r="EF383" s="8">
        <f t="shared" ref="EF383:EF387" si="824">1+ED383*EE383</f>
        <v>4.51</v>
      </c>
      <c r="EG383" s="9">
        <v>1.15</v>
      </c>
      <c r="EH383" s="17">
        <v>1.2</v>
      </c>
      <c r="EI383" s="18">
        <f>DY383*DZ383*EG383*EF383*EC383*EH383+DV383*0.125*EF383*EG383*EH383</f>
        <v>567237.384407697</v>
      </c>
    </row>
    <row r="384" s="1" customFormat="1" customHeight="1" spans="6:139">
      <c r="F384" s="11">
        <v>35434</v>
      </c>
      <c r="G384" s="11">
        <v>0.0847</v>
      </c>
      <c r="H384" s="12">
        <v>1.35</v>
      </c>
      <c r="I384" s="13">
        <f t="shared" si="798"/>
        <v>4051.70073</v>
      </c>
      <c r="J384" s="11">
        <v>3</v>
      </c>
      <c r="K384" s="11">
        <v>490</v>
      </c>
      <c r="L384" s="11">
        <v>1.93</v>
      </c>
      <c r="M384" s="16">
        <f t="shared" si="799"/>
        <v>4.11072289156627</v>
      </c>
      <c r="N384" s="11">
        <v>0.89</v>
      </c>
      <c r="O384" s="11">
        <v>1.78</v>
      </c>
      <c r="P384" s="8">
        <f t="shared" si="800"/>
        <v>2.5842</v>
      </c>
      <c r="Q384" s="9">
        <v>1.15</v>
      </c>
      <c r="R384" s="17">
        <v>1</v>
      </c>
      <c r="S384" s="18">
        <f t="shared" si="801"/>
        <v>148491.221010612</v>
      </c>
      <c r="Z384" s="11">
        <v>35728</v>
      </c>
      <c r="AA384" s="11">
        <v>0.0847</v>
      </c>
      <c r="AB384" s="12">
        <v>1.35</v>
      </c>
      <c r="AC384" s="13">
        <f t="shared" si="802"/>
        <v>4085.31816</v>
      </c>
      <c r="AD384" s="11">
        <v>3</v>
      </c>
      <c r="AE384" s="11">
        <v>450</v>
      </c>
      <c r="AF384" s="11">
        <v>1.93</v>
      </c>
      <c r="AG384" s="16">
        <f t="shared" si="803"/>
        <v>4.03204081632653</v>
      </c>
      <c r="AH384" s="11">
        <v>1</v>
      </c>
      <c r="AI384" s="11">
        <v>2.71</v>
      </c>
      <c r="AJ384" s="8">
        <f t="shared" si="804"/>
        <v>3.71</v>
      </c>
      <c r="AK384" s="9">
        <v>1.15</v>
      </c>
      <c r="AL384" s="17">
        <v>1</v>
      </c>
      <c r="AM384" s="18">
        <f t="shared" si="805"/>
        <v>210835.534395856</v>
      </c>
      <c r="AT384" s="11">
        <v>36903</v>
      </c>
      <c r="AU384" s="11">
        <v>0.0847</v>
      </c>
      <c r="AV384" s="12">
        <v>1.35</v>
      </c>
      <c r="AW384" s="13">
        <f t="shared" si="806"/>
        <v>4219.673535</v>
      </c>
      <c r="AX384" s="11">
        <v>3</v>
      </c>
      <c r="AY384" s="11">
        <v>490</v>
      </c>
      <c r="AZ384" s="11">
        <v>1.93</v>
      </c>
      <c r="BA384" s="16">
        <f t="shared" si="807"/>
        <v>4.11072289156627</v>
      </c>
      <c r="BB384" s="11">
        <v>0.93</v>
      </c>
      <c r="BC384" s="11">
        <v>1.85</v>
      </c>
      <c r="BD384" s="8">
        <f t="shared" si="808"/>
        <v>2.7205</v>
      </c>
      <c r="BE384" s="9">
        <v>1.15</v>
      </c>
      <c r="BF384" s="17">
        <v>1.015</v>
      </c>
      <c r="BG384" s="18">
        <f t="shared" si="809"/>
        <v>165245.986869508</v>
      </c>
      <c r="BN384" s="11">
        <v>38167</v>
      </c>
      <c r="BO384" s="11">
        <v>0.0847</v>
      </c>
      <c r="BP384" s="12">
        <v>1.35</v>
      </c>
      <c r="BQ384" s="13">
        <f t="shared" si="810"/>
        <v>4364.205615</v>
      </c>
      <c r="BR384" s="11">
        <v>3</v>
      </c>
      <c r="BS384" s="11">
        <v>490</v>
      </c>
      <c r="BT384" s="11">
        <v>1.93</v>
      </c>
      <c r="BU384" s="16">
        <f t="shared" si="811"/>
        <v>4.11072289156627</v>
      </c>
      <c r="BV384" s="11">
        <v>1</v>
      </c>
      <c r="BW384" s="11">
        <v>2.71</v>
      </c>
      <c r="BX384" s="8">
        <f t="shared" si="812"/>
        <v>3.71</v>
      </c>
      <c r="BY384" s="9">
        <v>1.15</v>
      </c>
      <c r="BZ384" s="17">
        <v>1.015</v>
      </c>
      <c r="CA384" s="18">
        <f t="shared" si="813"/>
        <v>233067.89413641</v>
      </c>
      <c r="CH384" s="11">
        <v>42781</v>
      </c>
      <c r="CI384" s="11">
        <v>0.0847</v>
      </c>
      <c r="CJ384" s="12">
        <v>1.35</v>
      </c>
      <c r="CK384" s="13">
        <f t="shared" si="814"/>
        <v>4891.793445</v>
      </c>
      <c r="CL384" s="11">
        <v>3</v>
      </c>
      <c r="CM384" s="11">
        <v>490</v>
      </c>
      <c r="CN384" s="11">
        <v>1.93</v>
      </c>
      <c r="CO384" s="16">
        <f t="shared" si="815"/>
        <v>4.11072289156627</v>
      </c>
      <c r="CP384" s="11">
        <v>0.93</v>
      </c>
      <c r="CQ384" s="11">
        <v>1.85</v>
      </c>
      <c r="CR384" s="8">
        <f t="shared" si="816"/>
        <v>2.7205</v>
      </c>
      <c r="CS384" s="9">
        <v>1.15</v>
      </c>
      <c r="CT384" s="17">
        <v>1.085</v>
      </c>
      <c r="CU384" s="18">
        <f t="shared" si="817"/>
        <v>204778.272855303</v>
      </c>
      <c r="DB384" s="11">
        <v>44045</v>
      </c>
      <c r="DC384" s="11">
        <v>0.0847</v>
      </c>
      <c r="DD384" s="12">
        <v>1.35</v>
      </c>
      <c r="DE384" s="13">
        <f t="shared" si="818"/>
        <v>5036.325525</v>
      </c>
      <c r="DF384" s="11">
        <v>3</v>
      </c>
      <c r="DG384" s="11">
        <v>490</v>
      </c>
      <c r="DH384" s="11">
        <v>1.93</v>
      </c>
      <c r="DI384" s="16">
        <f t="shared" si="819"/>
        <v>4.11072289156627</v>
      </c>
      <c r="DJ384" s="11">
        <v>1</v>
      </c>
      <c r="DK384" s="11">
        <v>2.71</v>
      </c>
      <c r="DL384" s="8">
        <f t="shared" si="820"/>
        <v>3.71</v>
      </c>
      <c r="DM384" s="9">
        <v>1.15</v>
      </c>
      <c r="DN384" s="17">
        <v>1.085</v>
      </c>
      <c r="DO384" s="18">
        <f t="shared" si="821"/>
        <v>287511.180279754</v>
      </c>
      <c r="DV384" s="11">
        <v>49923</v>
      </c>
      <c r="DW384" s="11">
        <v>0.09996</v>
      </c>
      <c r="DX384" s="12">
        <v>1.35</v>
      </c>
      <c r="DY384" s="13">
        <f t="shared" si="822"/>
        <v>6736.909158</v>
      </c>
      <c r="DZ384" s="11">
        <v>3</v>
      </c>
      <c r="EA384" s="11">
        <v>490</v>
      </c>
      <c r="EB384" s="11">
        <v>2.02</v>
      </c>
      <c r="EC384" s="16">
        <f t="shared" si="823"/>
        <v>4.20072289156627</v>
      </c>
      <c r="ED384" s="11">
        <v>1</v>
      </c>
      <c r="EE384" s="11">
        <v>3.51</v>
      </c>
      <c r="EF384" s="8">
        <f t="shared" si="824"/>
        <v>4.51</v>
      </c>
      <c r="EG384" s="9">
        <v>1.15</v>
      </c>
      <c r="EH384" s="17">
        <v>1.2</v>
      </c>
      <c r="EI384" s="18">
        <f t="shared" ref="EI384:EI387" si="825">DY384*DZ384*EG384*EF384*EC384*EH384</f>
        <v>528398.538482697</v>
      </c>
    </row>
    <row r="385" s="1" customFormat="1" customHeight="1" spans="6:139">
      <c r="F385" s="11">
        <v>35434</v>
      </c>
      <c r="G385" s="11">
        <v>0.0847</v>
      </c>
      <c r="H385" s="12">
        <v>1.35</v>
      </c>
      <c r="I385" s="13">
        <f t="shared" si="798"/>
        <v>4051.70073</v>
      </c>
      <c r="J385" s="11">
        <v>3</v>
      </c>
      <c r="K385" s="11">
        <v>240</v>
      </c>
      <c r="L385" s="11">
        <v>1.93</v>
      </c>
      <c r="M385" s="16">
        <f t="shared" si="799"/>
        <v>3.57285714285714</v>
      </c>
      <c r="N385" s="11">
        <v>0.89</v>
      </c>
      <c r="O385" s="11">
        <v>1.78</v>
      </c>
      <c r="P385" s="8">
        <f t="shared" si="800"/>
        <v>2.5842</v>
      </c>
      <c r="Q385" s="9">
        <v>0.9</v>
      </c>
      <c r="R385" s="17">
        <v>1</v>
      </c>
      <c r="S385" s="18">
        <f t="shared" si="801"/>
        <v>101005.005746024</v>
      </c>
      <c r="Z385" s="11">
        <v>35728</v>
      </c>
      <c r="AA385" s="11">
        <v>0.0847</v>
      </c>
      <c r="AB385" s="12">
        <v>1.35</v>
      </c>
      <c r="AC385" s="13">
        <f t="shared" si="802"/>
        <v>4085.31816</v>
      </c>
      <c r="AD385" s="11">
        <v>3</v>
      </c>
      <c r="AE385" s="11">
        <v>200</v>
      </c>
      <c r="AF385" s="11">
        <v>1.93</v>
      </c>
      <c r="AG385" s="16">
        <f t="shared" si="803"/>
        <v>3.47545454545455</v>
      </c>
      <c r="AH385" s="11">
        <v>1</v>
      </c>
      <c r="AI385" s="11">
        <v>2.71</v>
      </c>
      <c r="AJ385" s="8">
        <f t="shared" si="804"/>
        <v>3.71</v>
      </c>
      <c r="AK385" s="9">
        <v>0.9</v>
      </c>
      <c r="AL385" s="17">
        <v>1</v>
      </c>
      <c r="AM385" s="18">
        <f t="shared" si="805"/>
        <v>142224.74742667</v>
      </c>
      <c r="AT385" s="11">
        <v>36903</v>
      </c>
      <c r="AU385" s="11">
        <v>0.0847</v>
      </c>
      <c r="AV385" s="12">
        <v>1.35</v>
      </c>
      <c r="AW385" s="13">
        <f t="shared" si="806"/>
        <v>4219.673535</v>
      </c>
      <c r="AX385" s="11">
        <v>3</v>
      </c>
      <c r="AY385" s="11">
        <v>490</v>
      </c>
      <c r="AZ385" s="11">
        <v>1.93</v>
      </c>
      <c r="BA385" s="16">
        <f t="shared" si="807"/>
        <v>4.11072289156627</v>
      </c>
      <c r="BB385" s="11">
        <v>0.93</v>
      </c>
      <c r="BC385" s="11">
        <v>1.85</v>
      </c>
      <c r="BD385" s="8">
        <f t="shared" si="808"/>
        <v>2.7205</v>
      </c>
      <c r="BE385" s="9">
        <v>1.15</v>
      </c>
      <c r="BF385" s="17">
        <v>1.015</v>
      </c>
      <c r="BG385" s="18">
        <f t="shared" si="809"/>
        <v>165245.986869508</v>
      </c>
      <c r="BN385" s="11">
        <v>38167</v>
      </c>
      <c r="BO385" s="11">
        <v>0.0847</v>
      </c>
      <c r="BP385" s="12">
        <v>1.35</v>
      </c>
      <c r="BQ385" s="13">
        <f t="shared" si="810"/>
        <v>4364.205615</v>
      </c>
      <c r="BR385" s="11">
        <v>3</v>
      </c>
      <c r="BS385" s="11">
        <v>490</v>
      </c>
      <c r="BT385" s="11">
        <v>1.93</v>
      </c>
      <c r="BU385" s="16">
        <f t="shared" si="811"/>
        <v>4.11072289156627</v>
      </c>
      <c r="BV385" s="11">
        <v>1</v>
      </c>
      <c r="BW385" s="11">
        <v>2.71</v>
      </c>
      <c r="BX385" s="8">
        <f t="shared" si="812"/>
        <v>3.71</v>
      </c>
      <c r="BY385" s="9">
        <v>1.15</v>
      </c>
      <c r="BZ385" s="17">
        <v>1.015</v>
      </c>
      <c r="CA385" s="18">
        <f t="shared" si="813"/>
        <v>233067.89413641</v>
      </c>
      <c r="CH385" s="11">
        <v>42781</v>
      </c>
      <c r="CI385" s="11">
        <v>0.0847</v>
      </c>
      <c r="CJ385" s="12">
        <v>1.35</v>
      </c>
      <c r="CK385" s="13">
        <f t="shared" si="814"/>
        <v>4891.793445</v>
      </c>
      <c r="CL385" s="11">
        <v>3</v>
      </c>
      <c r="CM385" s="11">
        <v>490</v>
      </c>
      <c r="CN385" s="11">
        <v>1.93</v>
      </c>
      <c r="CO385" s="16">
        <f t="shared" si="815"/>
        <v>4.11072289156627</v>
      </c>
      <c r="CP385" s="11">
        <v>0.93</v>
      </c>
      <c r="CQ385" s="11">
        <v>1.85</v>
      </c>
      <c r="CR385" s="8">
        <f t="shared" si="816"/>
        <v>2.7205</v>
      </c>
      <c r="CS385" s="9">
        <v>1.15</v>
      </c>
      <c r="CT385" s="17">
        <v>1.085</v>
      </c>
      <c r="CU385" s="18">
        <f t="shared" si="817"/>
        <v>204778.272855303</v>
      </c>
      <c r="DB385" s="11">
        <v>44045</v>
      </c>
      <c r="DC385" s="11">
        <v>0.0847</v>
      </c>
      <c r="DD385" s="12">
        <v>1.35</v>
      </c>
      <c r="DE385" s="13">
        <f t="shared" si="818"/>
        <v>5036.325525</v>
      </c>
      <c r="DF385" s="11">
        <v>3</v>
      </c>
      <c r="DG385" s="11">
        <v>490</v>
      </c>
      <c r="DH385" s="11">
        <v>1.93</v>
      </c>
      <c r="DI385" s="16">
        <f t="shared" si="819"/>
        <v>4.11072289156627</v>
      </c>
      <c r="DJ385" s="11">
        <v>1</v>
      </c>
      <c r="DK385" s="11">
        <v>2.71</v>
      </c>
      <c r="DL385" s="8">
        <f t="shared" si="820"/>
        <v>3.71</v>
      </c>
      <c r="DM385" s="9">
        <v>1.15</v>
      </c>
      <c r="DN385" s="17">
        <v>1.085</v>
      </c>
      <c r="DO385" s="18">
        <f t="shared" si="821"/>
        <v>287511.180279754</v>
      </c>
      <c r="DV385" s="11">
        <v>49923</v>
      </c>
      <c r="DW385" s="11">
        <v>0.09996</v>
      </c>
      <c r="DX385" s="12">
        <v>1.35</v>
      </c>
      <c r="DY385" s="13">
        <f t="shared" si="822"/>
        <v>6736.909158</v>
      </c>
      <c r="DZ385" s="11">
        <v>3</v>
      </c>
      <c r="EA385" s="11">
        <v>490</v>
      </c>
      <c r="EB385" s="11">
        <v>2.02</v>
      </c>
      <c r="EC385" s="16">
        <f t="shared" si="823"/>
        <v>4.20072289156627</v>
      </c>
      <c r="ED385" s="11">
        <v>1</v>
      </c>
      <c r="EE385" s="11">
        <v>3.51</v>
      </c>
      <c r="EF385" s="8">
        <f t="shared" si="824"/>
        <v>4.51</v>
      </c>
      <c r="EG385" s="9">
        <v>1.15</v>
      </c>
      <c r="EH385" s="17">
        <v>1.2</v>
      </c>
      <c r="EI385" s="18">
        <f t="shared" si="825"/>
        <v>528398.538482697</v>
      </c>
    </row>
    <row r="386" s="1" customFormat="1" customHeight="1" spans="6:139">
      <c r="F386" s="11"/>
      <c r="G386" s="11"/>
      <c r="H386" s="12"/>
      <c r="I386" s="13"/>
      <c r="J386" s="11"/>
      <c r="K386" s="11"/>
      <c r="L386" s="11"/>
      <c r="M386" s="16"/>
      <c r="N386" s="11"/>
      <c r="O386" s="11"/>
      <c r="P386" s="8"/>
      <c r="Q386" s="9"/>
      <c r="R386" s="17">
        <v>1</v>
      </c>
      <c r="S386" s="18">
        <f t="shared" si="801"/>
        <v>0</v>
      </c>
      <c r="Z386" s="11"/>
      <c r="AA386" s="11"/>
      <c r="AB386" s="12"/>
      <c r="AC386" s="13"/>
      <c r="AD386" s="11"/>
      <c r="AE386" s="11"/>
      <c r="AF386" s="11"/>
      <c r="AG386" s="16"/>
      <c r="AH386" s="11"/>
      <c r="AI386" s="11"/>
      <c r="AJ386" s="8"/>
      <c r="AK386" s="9"/>
      <c r="AL386" s="17">
        <v>1</v>
      </c>
      <c r="AM386" s="18">
        <f t="shared" si="805"/>
        <v>0</v>
      </c>
      <c r="AT386" s="11">
        <v>36903</v>
      </c>
      <c r="AU386" s="11">
        <v>0.0847</v>
      </c>
      <c r="AV386" s="12">
        <v>1.35</v>
      </c>
      <c r="AW386" s="13">
        <f t="shared" si="806"/>
        <v>4219.673535</v>
      </c>
      <c r="AX386" s="11">
        <v>3</v>
      </c>
      <c r="AY386" s="11">
        <v>240</v>
      </c>
      <c r="AZ386" s="11">
        <v>1.93</v>
      </c>
      <c r="BA386" s="16">
        <f t="shared" si="807"/>
        <v>3.57285714285714</v>
      </c>
      <c r="BB386" s="11">
        <v>0.93</v>
      </c>
      <c r="BC386" s="11">
        <v>1.85</v>
      </c>
      <c r="BD386" s="8">
        <f t="shared" si="808"/>
        <v>2.7205</v>
      </c>
      <c r="BE386" s="9">
        <v>0.9</v>
      </c>
      <c r="BF386" s="17">
        <v>1.015</v>
      </c>
      <c r="BG386" s="18">
        <f t="shared" si="809"/>
        <v>112401.741595682</v>
      </c>
      <c r="BN386" s="11">
        <v>38167</v>
      </c>
      <c r="BO386" s="11">
        <v>0.0847</v>
      </c>
      <c r="BP386" s="12">
        <v>1.35</v>
      </c>
      <c r="BQ386" s="13">
        <f t="shared" si="810"/>
        <v>4364.205615</v>
      </c>
      <c r="BR386" s="11">
        <v>3</v>
      </c>
      <c r="BS386" s="11">
        <v>240</v>
      </c>
      <c r="BT386" s="11">
        <v>1.93</v>
      </c>
      <c r="BU386" s="16">
        <f t="shared" si="811"/>
        <v>3.57285714285714</v>
      </c>
      <c r="BV386" s="11">
        <v>1</v>
      </c>
      <c r="BW386" s="11">
        <v>2.71</v>
      </c>
      <c r="BX386" s="8">
        <f t="shared" si="812"/>
        <v>3.71</v>
      </c>
      <c r="BY386" s="9">
        <v>0.9</v>
      </c>
      <c r="BZ386" s="17">
        <v>1.015</v>
      </c>
      <c r="CA386" s="18">
        <f t="shared" si="813"/>
        <v>158534.78627386</v>
      </c>
      <c r="CH386" s="11">
        <v>42781</v>
      </c>
      <c r="CI386" s="11">
        <v>0.0847</v>
      </c>
      <c r="CJ386" s="12">
        <v>1.35</v>
      </c>
      <c r="CK386" s="13">
        <f t="shared" si="814"/>
        <v>4891.793445</v>
      </c>
      <c r="CL386" s="11">
        <v>3</v>
      </c>
      <c r="CM386" s="11">
        <v>240</v>
      </c>
      <c r="CN386" s="11">
        <v>1.93</v>
      </c>
      <c r="CO386" s="16">
        <f t="shared" si="815"/>
        <v>3.57285714285714</v>
      </c>
      <c r="CP386" s="11">
        <v>0.93</v>
      </c>
      <c r="CQ386" s="11">
        <v>1.85</v>
      </c>
      <c r="CR386" s="8">
        <f t="shared" si="816"/>
        <v>2.7205</v>
      </c>
      <c r="CS386" s="9">
        <v>0.9</v>
      </c>
      <c r="CT386" s="17">
        <v>1.085</v>
      </c>
      <c r="CU386" s="18">
        <f t="shared" si="817"/>
        <v>139291.94255149</v>
      </c>
      <c r="DB386" s="11">
        <v>44045</v>
      </c>
      <c r="DC386" s="11">
        <v>0.0847</v>
      </c>
      <c r="DD386" s="12">
        <v>1.35</v>
      </c>
      <c r="DE386" s="13">
        <f t="shared" si="818"/>
        <v>5036.325525</v>
      </c>
      <c r="DF386" s="11">
        <v>3</v>
      </c>
      <c r="DG386" s="11">
        <v>240</v>
      </c>
      <c r="DH386" s="11">
        <v>1.93</v>
      </c>
      <c r="DI386" s="16">
        <f t="shared" si="819"/>
        <v>3.57285714285714</v>
      </c>
      <c r="DJ386" s="11">
        <v>1</v>
      </c>
      <c r="DK386" s="11">
        <v>2.71</v>
      </c>
      <c r="DL386" s="8">
        <f t="shared" si="820"/>
        <v>3.71</v>
      </c>
      <c r="DM386" s="9">
        <v>0.9</v>
      </c>
      <c r="DN386" s="17">
        <v>1.085</v>
      </c>
      <c r="DO386" s="18">
        <f t="shared" si="821"/>
        <v>195567.577790524</v>
      </c>
      <c r="DV386" s="11">
        <v>49923</v>
      </c>
      <c r="DW386" s="11">
        <v>0.09996</v>
      </c>
      <c r="DX386" s="12">
        <v>1.35</v>
      </c>
      <c r="DY386" s="13">
        <f t="shared" si="822"/>
        <v>6736.909158</v>
      </c>
      <c r="DZ386" s="11">
        <v>3</v>
      </c>
      <c r="EA386" s="11">
        <v>240</v>
      </c>
      <c r="EB386" s="11">
        <v>2.02</v>
      </c>
      <c r="EC386" s="16">
        <f t="shared" si="823"/>
        <v>3.66285714285714</v>
      </c>
      <c r="ED386" s="11">
        <v>1</v>
      </c>
      <c r="EE386" s="11">
        <v>3.51</v>
      </c>
      <c r="EF386" s="8">
        <f t="shared" si="824"/>
        <v>4.51</v>
      </c>
      <c r="EG386" s="9">
        <v>0.9</v>
      </c>
      <c r="EH386" s="17">
        <v>1.2</v>
      </c>
      <c r="EI386" s="18">
        <f t="shared" si="825"/>
        <v>360580.48968463</v>
      </c>
    </row>
    <row r="387" s="1" customFormat="1" customHeight="1" spans="6:139">
      <c r="F387" s="11"/>
      <c r="G387" s="11"/>
      <c r="H387" s="12"/>
      <c r="I387" s="13"/>
      <c r="J387" s="11"/>
      <c r="K387" s="11"/>
      <c r="L387" s="11"/>
      <c r="M387" s="16"/>
      <c r="N387" s="11"/>
      <c r="O387" s="11"/>
      <c r="P387" s="8"/>
      <c r="Q387" s="9"/>
      <c r="R387" s="17">
        <v>1</v>
      </c>
      <c r="S387" s="18">
        <f t="shared" si="801"/>
        <v>0</v>
      </c>
      <c r="Z387" s="11"/>
      <c r="AA387" s="11"/>
      <c r="AB387" s="12"/>
      <c r="AC387" s="13"/>
      <c r="AD387" s="11"/>
      <c r="AE387" s="11"/>
      <c r="AF387" s="11"/>
      <c r="AG387" s="16"/>
      <c r="AH387" s="11"/>
      <c r="AI387" s="11"/>
      <c r="AJ387" s="8"/>
      <c r="AK387" s="9"/>
      <c r="AL387" s="17">
        <v>1</v>
      </c>
      <c r="AM387" s="18">
        <f t="shared" si="805"/>
        <v>0</v>
      </c>
      <c r="AT387" s="11"/>
      <c r="AU387" s="11"/>
      <c r="AV387" s="12"/>
      <c r="AW387" s="13"/>
      <c r="AX387" s="11"/>
      <c r="AY387" s="11"/>
      <c r="AZ387" s="11"/>
      <c r="BA387" s="16"/>
      <c r="BB387" s="11"/>
      <c r="BC387" s="11"/>
      <c r="BD387" s="8"/>
      <c r="BE387" s="9"/>
      <c r="BF387" s="17">
        <v>1</v>
      </c>
      <c r="BG387" s="18">
        <f t="shared" si="809"/>
        <v>0</v>
      </c>
      <c r="BN387" s="11"/>
      <c r="BO387" s="11"/>
      <c r="BP387" s="12"/>
      <c r="BQ387" s="13"/>
      <c r="BR387" s="11"/>
      <c r="BS387" s="11"/>
      <c r="BT387" s="11"/>
      <c r="BU387" s="16"/>
      <c r="BV387" s="11"/>
      <c r="BW387" s="11"/>
      <c r="BX387" s="8"/>
      <c r="BY387" s="9"/>
      <c r="BZ387" s="17">
        <v>1</v>
      </c>
      <c r="CA387" s="18">
        <f t="shared" si="813"/>
        <v>0</v>
      </c>
      <c r="CH387" s="11">
        <v>42781</v>
      </c>
      <c r="CI387" s="11">
        <v>0.0847</v>
      </c>
      <c r="CJ387" s="12">
        <v>1.35</v>
      </c>
      <c r="CK387" s="13">
        <f t="shared" si="814"/>
        <v>4891.793445</v>
      </c>
      <c r="CL387" s="11">
        <v>3</v>
      </c>
      <c r="CM387" s="11">
        <v>240</v>
      </c>
      <c r="CN387" s="11">
        <v>1.93</v>
      </c>
      <c r="CO387" s="16">
        <f t="shared" si="815"/>
        <v>3.57285714285714</v>
      </c>
      <c r="CP387" s="11">
        <v>0.93</v>
      </c>
      <c r="CQ387" s="11">
        <v>1.85</v>
      </c>
      <c r="CR387" s="8">
        <f t="shared" si="816"/>
        <v>2.7205</v>
      </c>
      <c r="CS387" s="9">
        <v>0.9</v>
      </c>
      <c r="CT387" s="17">
        <v>1.085</v>
      </c>
      <c r="CU387" s="18">
        <f t="shared" si="817"/>
        <v>139291.94255149</v>
      </c>
      <c r="DB387" s="11">
        <v>44045</v>
      </c>
      <c r="DC387" s="11">
        <v>0.0847</v>
      </c>
      <c r="DD387" s="12">
        <v>1.35</v>
      </c>
      <c r="DE387" s="13">
        <f t="shared" si="818"/>
        <v>5036.325525</v>
      </c>
      <c r="DF387" s="11">
        <v>3</v>
      </c>
      <c r="DG387" s="11">
        <v>240</v>
      </c>
      <c r="DH387" s="11">
        <v>1.93</v>
      </c>
      <c r="DI387" s="16">
        <f t="shared" si="819"/>
        <v>3.57285714285714</v>
      </c>
      <c r="DJ387" s="11">
        <v>1</v>
      </c>
      <c r="DK387" s="11">
        <v>2.71</v>
      </c>
      <c r="DL387" s="8">
        <f t="shared" si="820"/>
        <v>3.71</v>
      </c>
      <c r="DM387" s="9">
        <v>0.9</v>
      </c>
      <c r="DN387" s="17">
        <v>1.085</v>
      </c>
      <c r="DO387" s="18">
        <f t="shared" si="821"/>
        <v>195567.577790524</v>
      </c>
      <c r="DV387" s="11">
        <v>49923</v>
      </c>
      <c r="DW387" s="11">
        <v>0.09996</v>
      </c>
      <c r="DX387" s="12">
        <v>1.35</v>
      </c>
      <c r="DY387" s="13">
        <f t="shared" si="822"/>
        <v>6736.909158</v>
      </c>
      <c r="DZ387" s="11">
        <v>3</v>
      </c>
      <c r="EA387" s="11">
        <v>240</v>
      </c>
      <c r="EB387" s="11">
        <v>2.02</v>
      </c>
      <c r="EC387" s="16">
        <f t="shared" si="823"/>
        <v>3.66285714285714</v>
      </c>
      <c r="ED387" s="11">
        <v>1</v>
      </c>
      <c r="EE387" s="11">
        <v>3.51</v>
      </c>
      <c r="EF387" s="8">
        <f t="shared" si="824"/>
        <v>4.51</v>
      </c>
      <c r="EG387" s="9">
        <v>0.9</v>
      </c>
      <c r="EH387" s="17">
        <v>1.2</v>
      </c>
      <c r="EI387" s="18">
        <f t="shared" si="825"/>
        <v>360580.48968463</v>
      </c>
    </row>
    <row r="388" s="1" customFormat="1" customHeight="1" spans="6:139">
      <c r="F388" s="39" t="s">
        <v>51</v>
      </c>
      <c r="G388" s="40"/>
      <c r="H388" s="40"/>
      <c r="I388" s="40"/>
      <c r="J388" s="40"/>
      <c r="K388" s="40"/>
      <c r="L388" s="40"/>
      <c r="M388" s="25">
        <f>SUM(S383:S387)</f>
        <v>397987.447767248</v>
      </c>
      <c r="N388" s="25"/>
      <c r="O388" s="25"/>
      <c r="P388" s="25"/>
      <c r="Q388" s="25"/>
      <c r="R388" s="25"/>
      <c r="S388" s="25"/>
      <c r="T388" s="1"/>
      <c r="U388" s="1"/>
      <c r="V388" s="1"/>
      <c r="W388" s="1"/>
      <c r="X388" s="1"/>
      <c r="Y388" s="1"/>
      <c r="Z388" s="39" t="s">
        <v>51</v>
      </c>
      <c r="AA388" s="40"/>
      <c r="AB388" s="40"/>
      <c r="AC388" s="40"/>
      <c r="AD388" s="40"/>
      <c r="AE388" s="40"/>
      <c r="AF388" s="40"/>
      <c r="AG388" s="25">
        <f>SUM(AM383:AM387)</f>
        <v>563895.816218381</v>
      </c>
      <c r="AH388" s="25"/>
      <c r="AI388" s="25"/>
      <c r="AJ388" s="25"/>
      <c r="AK388" s="25"/>
      <c r="AL388" s="25"/>
      <c r="AM388" s="25"/>
      <c r="AN388" s="1"/>
      <c r="AO388" s="1"/>
      <c r="AP388" s="1"/>
      <c r="AQ388" s="1"/>
      <c r="AR388" s="1"/>
      <c r="AS388" s="1"/>
      <c r="AT388" s="39" t="s">
        <v>51</v>
      </c>
      <c r="AU388" s="40"/>
      <c r="AV388" s="40"/>
      <c r="AW388" s="40"/>
      <c r="AX388" s="40"/>
      <c r="AY388" s="40"/>
      <c r="AZ388" s="40"/>
      <c r="BA388" s="25">
        <f>SUM(BG383:BG387)</f>
        <v>608139.702204208</v>
      </c>
      <c r="BB388" s="25"/>
      <c r="BC388" s="25"/>
      <c r="BD388" s="25"/>
      <c r="BE388" s="25"/>
      <c r="BF388" s="25"/>
      <c r="BG388" s="25"/>
      <c r="BH388" s="1"/>
      <c r="BI388" s="1"/>
      <c r="BJ388" s="1"/>
      <c r="BK388" s="1"/>
      <c r="BL388" s="1"/>
      <c r="BM388" s="1"/>
      <c r="BN388" s="39" t="s">
        <v>51</v>
      </c>
      <c r="BO388" s="40"/>
      <c r="BP388" s="40"/>
      <c r="BQ388" s="40"/>
      <c r="BR388" s="40"/>
      <c r="BS388" s="40"/>
      <c r="BT388" s="40"/>
      <c r="BU388" s="25">
        <f>SUM(CA383:CA387)</f>
        <v>857738.468683091</v>
      </c>
      <c r="BV388" s="25"/>
      <c r="BW388" s="25"/>
      <c r="BX388" s="25"/>
      <c r="BY388" s="25"/>
      <c r="BZ388" s="25"/>
      <c r="CA388" s="25"/>
      <c r="CB388" s="1"/>
      <c r="CC388" s="1"/>
      <c r="CD388" s="1"/>
      <c r="CE388" s="1"/>
      <c r="CF388" s="1"/>
      <c r="CG388" s="1"/>
      <c r="CH388" s="39" t="s">
        <v>51</v>
      </c>
      <c r="CI388" s="40"/>
      <c r="CJ388" s="40"/>
      <c r="CK388" s="40"/>
      <c r="CL388" s="40"/>
      <c r="CM388" s="40"/>
      <c r="CN388" s="40"/>
      <c r="CO388" s="25">
        <f>SUM(CU383:CU387)</f>
        <v>892918.703668888</v>
      </c>
      <c r="CP388" s="25"/>
      <c r="CQ388" s="25"/>
      <c r="CR388" s="25"/>
      <c r="CS388" s="25"/>
      <c r="CT388" s="25"/>
      <c r="CU388" s="25"/>
      <c r="CV388" s="1"/>
      <c r="CW388" s="1"/>
      <c r="CX388" s="1"/>
      <c r="CY388" s="1"/>
      <c r="CZ388" s="1"/>
      <c r="DA388" s="1"/>
      <c r="DB388" s="39" t="s">
        <v>51</v>
      </c>
      <c r="DC388" s="40"/>
      <c r="DD388" s="40"/>
      <c r="DE388" s="40"/>
      <c r="DF388" s="40"/>
      <c r="DG388" s="40"/>
      <c r="DH388" s="40"/>
      <c r="DI388" s="25">
        <f>SUM(DO383:DO387)</f>
        <v>1253668.69642031</v>
      </c>
      <c r="DJ388" s="25"/>
      <c r="DK388" s="25"/>
      <c r="DL388" s="25"/>
      <c r="DM388" s="25"/>
      <c r="DN388" s="25"/>
      <c r="DO388" s="25"/>
      <c r="DP388" s="1"/>
      <c r="DQ388" s="1"/>
      <c r="DR388" s="1"/>
      <c r="DS388" s="1"/>
      <c r="DT388" s="1"/>
      <c r="DU388" s="1"/>
      <c r="DV388" s="39" t="s">
        <v>51</v>
      </c>
      <c r="DW388" s="40"/>
      <c r="DX388" s="40"/>
      <c r="DY388" s="40"/>
      <c r="DZ388" s="40"/>
      <c r="EA388" s="40"/>
      <c r="EB388" s="40"/>
      <c r="EC388" s="25">
        <f>SUM(EI383:EI387)</f>
        <v>2345195.44074235</v>
      </c>
      <c r="ED388" s="25"/>
      <c r="EE388" s="25"/>
      <c r="EF388" s="25"/>
      <c r="EG388" s="25"/>
      <c r="EH388" s="25"/>
      <c r="EI388" s="25"/>
    </row>
    <row r="389" s="1" customFormat="1" customHeight="1" spans="6:139">
      <c r="F389" s="40"/>
      <c r="G389" s="40"/>
      <c r="H389" s="40"/>
      <c r="I389" s="40"/>
      <c r="J389" s="40"/>
      <c r="K389" s="40"/>
      <c r="L389" s="40"/>
      <c r="M389" s="25"/>
      <c r="N389" s="25"/>
      <c r="O389" s="25"/>
      <c r="P389" s="25"/>
      <c r="Q389" s="25"/>
      <c r="R389" s="25"/>
      <c r="S389" s="25"/>
      <c r="T389" s="1"/>
      <c r="U389" s="1"/>
      <c r="V389" s="1"/>
      <c r="W389" s="1"/>
      <c r="X389" s="1"/>
      <c r="Y389" s="1"/>
      <c r="Z389" s="40"/>
      <c r="AA389" s="40"/>
      <c r="AB389" s="40"/>
      <c r="AC389" s="40"/>
      <c r="AD389" s="40"/>
      <c r="AE389" s="40"/>
      <c r="AF389" s="40"/>
      <c r="AG389" s="25"/>
      <c r="AH389" s="25"/>
      <c r="AI389" s="25"/>
      <c r="AJ389" s="25"/>
      <c r="AK389" s="25"/>
      <c r="AL389" s="25"/>
      <c r="AM389" s="25"/>
      <c r="AN389" s="1"/>
      <c r="AO389" s="1"/>
      <c r="AP389" s="1"/>
      <c r="AQ389" s="1"/>
      <c r="AR389" s="1"/>
      <c r="AS389" s="1"/>
      <c r="AT389" s="40"/>
      <c r="AU389" s="40"/>
      <c r="AV389" s="40"/>
      <c r="AW389" s="40"/>
      <c r="AX389" s="40"/>
      <c r="AY389" s="40"/>
      <c r="AZ389" s="40"/>
      <c r="BA389" s="25"/>
      <c r="BB389" s="25"/>
      <c r="BC389" s="25"/>
      <c r="BD389" s="25"/>
      <c r="BE389" s="25"/>
      <c r="BF389" s="25"/>
      <c r="BG389" s="25"/>
      <c r="BH389" s="1"/>
      <c r="BI389" s="1"/>
      <c r="BJ389" s="1"/>
      <c r="BK389" s="1"/>
      <c r="BL389" s="1"/>
      <c r="BM389" s="1"/>
      <c r="BN389" s="40"/>
      <c r="BO389" s="40"/>
      <c r="BP389" s="40"/>
      <c r="BQ389" s="40"/>
      <c r="BR389" s="40"/>
      <c r="BS389" s="40"/>
      <c r="BT389" s="40"/>
      <c r="BU389" s="25"/>
      <c r="BV389" s="25"/>
      <c r="BW389" s="25"/>
      <c r="BX389" s="25"/>
      <c r="BY389" s="25"/>
      <c r="BZ389" s="25"/>
      <c r="CA389" s="25"/>
      <c r="CB389" s="1"/>
      <c r="CC389" s="1"/>
      <c r="CD389" s="1"/>
      <c r="CE389" s="1"/>
      <c r="CF389" s="1"/>
      <c r="CG389" s="1"/>
      <c r="CH389" s="40"/>
      <c r="CI389" s="40"/>
      <c r="CJ389" s="40"/>
      <c r="CK389" s="40"/>
      <c r="CL389" s="40"/>
      <c r="CM389" s="40"/>
      <c r="CN389" s="40"/>
      <c r="CO389" s="25"/>
      <c r="CP389" s="25"/>
      <c r="CQ389" s="25"/>
      <c r="CR389" s="25"/>
      <c r="CS389" s="25"/>
      <c r="CT389" s="25"/>
      <c r="CU389" s="25"/>
      <c r="CV389" s="1"/>
      <c r="CW389" s="1"/>
      <c r="CX389" s="1"/>
      <c r="CY389" s="1"/>
      <c r="CZ389" s="1"/>
      <c r="DA389" s="1"/>
      <c r="DB389" s="40"/>
      <c r="DC389" s="40"/>
      <c r="DD389" s="40"/>
      <c r="DE389" s="40"/>
      <c r="DF389" s="40"/>
      <c r="DG389" s="40"/>
      <c r="DH389" s="40"/>
      <c r="DI389" s="25"/>
      <c r="DJ389" s="25"/>
      <c r="DK389" s="25"/>
      <c r="DL389" s="25"/>
      <c r="DM389" s="25"/>
      <c r="DN389" s="25"/>
      <c r="DO389" s="25"/>
      <c r="DP389" s="1"/>
      <c r="DQ389" s="1"/>
      <c r="DR389" s="1"/>
      <c r="DS389" s="1"/>
      <c r="DT389" s="1"/>
      <c r="DU389" s="1"/>
      <c r="DV389" s="40"/>
      <c r="DW389" s="40"/>
      <c r="DX389" s="40"/>
      <c r="DY389" s="40"/>
      <c r="DZ389" s="40"/>
      <c r="EA389" s="40"/>
      <c r="EB389" s="40"/>
      <c r="EC389" s="25"/>
      <c r="ED389" s="25"/>
      <c r="EE389" s="25"/>
      <c r="EF389" s="25"/>
      <c r="EG389" s="25"/>
      <c r="EH389" s="25"/>
      <c r="EI389" s="25"/>
    </row>
    <row r="390" s="1" customFormat="1" customHeight="1" spans="6:139">
      <c r="F390" s="35" t="s">
        <v>30</v>
      </c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1"/>
      <c r="S390" s="1"/>
      <c r="T390" s="1"/>
      <c r="U390" s="1"/>
      <c r="V390" s="1"/>
      <c r="W390" s="1"/>
      <c r="X390" s="1"/>
      <c r="Y390" s="1"/>
      <c r="Z390" s="35" t="s">
        <v>30</v>
      </c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1"/>
      <c r="AM390" s="1"/>
      <c r="AN390" s="1"/>
      <c r="AO390" s="1"/>
      <c r="AP390" s="1"/>
      <c r="AQ390" s="1"/>
      <c r="AR390" s="1"/>
      <c r="AS390" s="1"/>
      <c r="AT390" s="35" t="s">
        <v>30</v>
      </c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1"/>
      <c r="BG390" s="1"/>
      <c r="BH390" s="1"/>
      <c r="BI390" s="1"/>
      <c r="BJ390" s="1"/>
      <c r="BK390" s="1"/>
      <c r="BL390" s="1"/>
      <c r="BM390" s="1"/>
      <c r="BN390" s="35" t="s">
        <v>30</v>
      </c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1"/>
      <c r="CA390" s="1"/>
      <c r="CB390" s="1"/>
      <c r="CC390" s="1"/>
      <c r="CD390" s="1"/>
      <c r="CE390" s="1"/>
      <c r="CF390" s="1"/>
      <c r="CG390" s="1"/>
      <c r="CH390" s="35" t="s">
        <v>30</v>
      </c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1"/>
      <c r="CU390" s="1"/>
      <c r="CV390" s="1"/>
      <c r="CW390" s="1"/>
      <c r="CX390" s="1"/>
      <c r="CY390" s="1"/>
      <c r="CZ390" s="1"/>
      <c r="DA390" s="1"/>
      <c r="DB390" s="35" t="s">
        <v>30</v>
      </c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1"/>
      <c r="DO390" s="1"/>
      <c r="DP390" s="1"/>
      <c r="DQ390" s="1"/>
      <c r="DR390" s="1"/>
      <c r="DS390" s="1"/>
      <c r="DT390" s="1"/>
      <c r="DU390" s="1"/>
      <c r="DV390" s="35" t="s">
        <v>30</v>
      </c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</row>
    <row r="391" s="1" customFormat="1" customHeight="1" spans="6:139">
      <c r="F391" s="13" t="s">
        <v>8</v>
      </c>
      <c r="G391" s="13"/>
      <c r="H391" s="13"/>
      <c r="I391" s="13"/>
      <c r="J391" s="13"/>
      <c r="K391" s="8" t="s">
        <v>53</v>
      </c>
      <c r="L391" s="8"/>
      <c r="M391" s="8"/>
      <c r="N391" s="8"/>
      <c r="O391" s="9" t="s">
        <v>38</v>
      </c>
      <c r="P391" s="9"/>
      <c r="Q391" s="41" t="s">
        <v>13</v>
      </c>
      <c r="Z391" s="13" t="s">
        <v>8</v>
      </c>
      <c r="AA391" s="13"/>
      <c r="AB391" s="13"/>
      <c r="AC391" s="13"/>
      <c r="AD391" s="13"/>
      <c r="AE391" s="8" t="s">
        <v>53</v>
      </c>
      <c r="AF391" s="8"/>
      <c r="AG391" s="8"/>
      <c r="AH391" s="8"/>
      <c r="AI391" s="9" t="s">
        <v>38</v>
      </c>
      <c r="AJ391" s="9"/>
      <c r="AK391" s="41" t="s">
        <v>13</v>
      </c>
      <c r="AT391" s="13" t="s">
        <v>8</v>
      </c>
      <c r="AU391" s="13"/>
      <c r="AV391" s="13"/>
      <c r="AW391" s="13"/>
      <c r="AX391" s="13"/>
      <c r="AY391" s="8" t="s">
        <v>53</v>
      </c>
      <c r="AZ391" s="8"/>
      <c r="BA391" s="8"/>
      <c r="BB391" s="8"/>
      <c r="BC391" s="9" t="s">
        <v>38</v>
      </c>
      <c r="BD391" s="9"/>
      <c r="BE391" s="41" t="s">
        <v>13</v>
      </c>
      <c r="BN391" s="13" t="s">
        <v>8</v>
      </c>
      <c r="BO391" s="13"/>
      <c r="BP391" s="13"/>
      <c r="BQ391" s="13"/>
      <c r="BR391" s="13"/>
      <c r="BS391" s="8" t="s">
        <v>53</v>
      </c>
      <c r="BT391" s="8"/>
      <c r="BU391" s="8"/>
      <c r="BV391" s="8"/>
      <c r="BW391" s="9" t="s">
        <v>38</v>
      </c>
      <c r="BX391" s="9"/>
      <c r="BY391" s="41" t="s">
        <v>13</v>
      </c>
      <c r="CH391" s="13" t="s">
        <v>8</v>
      </c>
      <c r="CI391" s="13"/>
      <c r="CJ391" s="13"/>
      <c r="CK391" s="13"/>
      <c r="CL391" s="13"/>
      <c r="CM391" s="8" t="s">
        <v>53</v>
      </c>
      <c r="CN391" s="8"/>
      <c r="CO391" s="8"/>
      <c r="CP391" s="8"/>
      <c r="CQ391" s="9" t="s">
        <v>38</v>
      </c>
      <c r="CR391" s="9"/>
      <c r="CS391" s="41" t="s">
        <v>13</v>
      </c>
      <c r="DB391" s="13" t="s">
        <v>8</v>
      </c>
      <c r="DC391" s="13"/>
      <c r="DD391" s="13"/>
      <c r="DE391" s="13"/>
      <c r="DF391" s="13"/>
      <c r="DG391" s="8" t="s">
        <v>53</v>
      </c>
      <c r="DH391" s="8"/>
      <c r="DI391" s="8"/>
      <c r="DJ391" s="8"/>
      <c r="DK391" s="9" t="s">
        <v>38</v>
      </c>
      <c r="DL391" s="9"/>
      <c r="DM391" s="41" t="s">
        <v>13</v>
      </c>
      <c r="DV391" s="13" t="s">
        <v>8</v>
      </c>
      <c r="DW391" s="13"/>
      <c r="DX391" s="13"/>
      <c r="DY391" s="13"/>
      <c r="DZ391" s="13"/>
      <c r="EA391" s="8" t="s">
        <v>53</v>
      </c>
      <c r="EB391" s="8"/>
      <c r="EC391" s="8"/>
      <c r="ED391" s="8"/>
      <c r="EE391" s="9" t="s">
        <v>38</v>
      </c>
      <c r="EF391" s="9"/>
      <c r="EG391" s="41" t="s">
        <v>13</v>
      </c>
    </row>
    <row r="392" s="1" customFormat="1" customHeight="1" spans="6:139">
      <c r="F392" s="13" t="s">
        <v>54</v>
      </c>
      <c r="G392" s="13" t="s">
        <v>55</v>
      </c>
      <c r="H392" s="13" t="s">
        <v>56</v>
      </c>
      <c r="I392" s="13" t="s">
        <v>57</v>
      </c>
      <c r="J392" s="13" t="s">
        <v>8</v>
      </c>
      <c r="K392" s="8" t="s">
        <v>58</v>
      </c>
      <c r="L392" s="8" t="s">
        <v>26</v>
      </c>
      <c r="M392" s="8" t="s">
        <v>27</v>
      </c>
      <c r="N392" s="42" t="s">
        <v>28</v>
      </c>
      <c r="O392" s="9" t="s">
        <v>59</v>
      </c>
      <c r="P392" s="9" t="s">
        <v>60</v>
      </c>
      <c r="Q392" s="41"/>
      <c r="R392" s="1"/>
      <c r="S392" s="1"/>
      <c r="T392" s="1"/>
      <c r="U392" s="1"/>
      <c r="V392" s="1"/>
      <c r="W392" s="1"/>
      <c r="X392" s="1"/>
      <c r="Y392" s="1"/>
      <c r="Z392" s="13" t="s">
        <v>54</v>
      </c>
      <c r="AA392" s="13" t="s">
        <v>55</v>
      </c>
      <c r="AB392" s="13" t="s">
        <v>56</v>
      </c>
      <c r="AC392" s="13" t="s">
        <v>57</v>
      </c>
      <c r="AD392" s="13" t="s">
        <v>8</v>
      </c>
      <c r="AE392" s="8" t="s">
        <v>58</v>
      </c>
      <c r="AF392" s="8" t="s">
        <v>26</v>
      </c>
      <c r="AG392" s="8" t="s">
        <v>27</v>
      </c>
      <c r="AH392" s="42" t="s">
        <v>28</v>
      </c>
      <c r="AI392" s="9" t="s">
        <v>59</v>
      </c>
      <c r="AJ392" s="9" t="s">
        <v>60</v>
      </c>
      <c r="AK392" s="41"/>
      <c r="AL392" s="1"/>
      <c r="AM392" s="1"/>
      <c r="AN392" s="1"/>
      <c r="AO392" s="1"/>
      <c r="AP392" s="1"/>
      <c r="AQ392" s="1"/>
      <c r="AR392" s="1"/>
      <c r="AS392" s="1"/>
      <c r="AT392" s="13" t="s">
        <v>54</v>
      </c>
      <c r="AU392" s="13" t="s">
        <v>55</v>
      </c>
      <c r="AV392" s="13" t="s">
        <v>56</v>
      </c>
      <c r="AW392" s="13" t="s">
        <v>57</v>
      </c>
      <c r="AX392" s="13" t="s">
        <v>8</v>
      </c>
      <c r="AY392" s="8" t="s">
        <v>58</v>
      </c>
      <c r="AZ392" s="8" t="s">
        <v>26</v>
      </c>
      <c r="BA392" s="8" t="s">
        <v>27</v>
      </c>
      <c r="BB392" s="42" t="s">
        <v>28</v>
      </c>
      <c r="BC392" s="9" t="s">
        <v>59</v>
      </c>
      <c r="BD392" s="9" t="s">
        <v>60</v>
      </c>
      <c r="BE392" s="41"/>
      <c r="BF392" s="1"/>
      <c r="BG392" s="1"/>
      <c r="BH392" s="1"/>
      <c r="BI392" s="1"/>
      <c r="BJ392" s="1"/>
      <c r="BK392" s="1"/>
      <c r="BL392" s="1"/>
      <c r="BM392" s="1"/>
      <c r="BN392" s="13" t="s">
        <v>54</v>
      </c>
      <c r="BO392" s="13" t="s">
        <v>55</v>
      </c>
      <c r="BP392" s="13" t="s">
        <v>56</v>
      </c>
      <c r="BQ392" s="13" t="s">
        <v>57</v>
      </c>
      <c r="BR392" s="13" t="s">
        <v>8</v>
      </c>
      <c r="BS392" s="8" t="s">
        <v>58</v>
      </c>
      <c r="BT392" s="8" t="s">
        <v>26</v>
      </c>
      <c r="BU392" s="8" t="s">
        <v>27</v>
      </c>
      <c r="BV392" s="42" t="s">
        <v>28</v>
      </c>
      <c r="BW392" s="9" t="s">
        <v>59</v>
      </c>
      <c r="BX392" s="9" t="s">
        <v>60</v>
      </c>
      <c r="BY392" s="41"/>
      <c r="BZ392" s="1"/>
      <c r="CA392" s="1"/>
      <c r="CB392" s="1"/>
      <c r="CC392" s="1"/>
      <c r="CD392" s="1"/>
      <c r="CE392" s="1"/>
      <c r="CF392" s="1"/>
      <c r="CG392" s="1"/>
      <c r="CH392" s="13" t="s">
        <v>54</v>
      </c>
      <c r="CI392" s="13" t="s">
        <v>55</v>
      </c>
      <c r="CJ392" s="13" t="s">
        <v>56</v>
      </c>
      <c r="CK392" s="13" t="s">
        <v>57</v>
      </c>
      <c r="CL392" s="13" t="s">
        <v>8</v>
      </c>
      <c r="CM392" s="8" t="s">
        <v>58</v>
      </c>
      <c r="CN392" s="8" t="s">
        <v>26</v>
      </c>
      <c r="CO392" s="8" t="s">
        <v>27</v>
      </c>
      <c r="CP392" s="42" t="s">
        <v>28</v>
      </c>
      <c r="CQ392" s="9" t="s">
        <v>59</v>
      </c>
      <c r="CR392" s="9" t="s">
        <v>60</v>
      </c>
      <c r="CS392" s="41"/>
      <c r="CT392" s="1"/>
      <c r="CU392" s="1"/>
      <c r="CV392" s="1"/>
      <c r="CW392" s="1"/>
      <c r="CX392" s="1"/>
      <c r="CY392" s="1"/>
      <c r="CZ392" s="1"/>
      <c r="DA392" s="1"/>
      <c r="DB392" s="13" t="s">
        <v>54</v>
      </c>
      <c r="DC392" s="13" t="s">
        <v>55</v>
      </c>
      <c r="DD392" s="13" t="s">
        <v>56</v>
      </c>
      <c r="DE392" s="13" t="s">
        <v>57</v>
      </c>
      <c r="DF392" s="13" t="s">
        <v>8</v>
      </c>
      <c r="DG392" s="8" t="s">
        <v>58</v>
      </c>
      <c r="DH392" s="8" t="s">
        <v>26</v>
      </c>
      <c r="DI392" s="8" t="s">
        <v>27</v>
      </c>
      <c r="DJ392" s="42" t="s">
        <v>28</v>
      </c>
      <c r="DK392" s="9" t="s">
        <v>59</v>
      </c>
      <c r="DL392" s="9" t="s">
        <v>60</v>
      </c>
      <c r="DM392" s="41"/>
      <c r="DN392" s="1"/>
      <c r="DO392" s="1"/>
      <c r="DP392" s="1"/>
      <c r="DQ392" s="1"/>
      <c r="DR392" s="1"/>
      <c r="DS392" s="1"/>
      <c r="DT392" s="1"/>
      <c r="DU392" s="1"/>
      <c r="DV392" s="13" t="s">
        <v>54</v>
      </c>
      <c r="DW392" s="13" t="s">
        <v>55</v>
      </c>
      <c r="DX392" s="13" t="s">
        <v>56</v>
      </c>
      <c r="DY392" s="13" t="s">
        <v>57</v>
      </c>
      <c r="DZ392" s="13" t="s">
        <v>8</v>
      </c>
      <c r="EA392" s="8" t="s">
        <v>58</v>
      </c>
      <c r="EB392" s="8" t="s">
        <v>26</v>
      </c>
      <c r="EC392" s="8" t="s">
        <v>27</v>
      </c>
      <c r="ED392" s="42" t="s">
        <v>28</v>
      </c>
      <c r="EE392" s="9" t="s">
        <v>59</v>
      </c>
      <c r="EF392" s="9" t="s">
        <v>60</v>
      </c>
      <c r="EG392" s="41"/>
    </row>
    <row r="393" s="1" customFormat="1" customHeight="1" spans="6:139">
      <c r="F393" s="11">
        <v>2704</v>
      </c>
      <c r="G393" s="12">
        <v>1.05</v>
      </c>
      <c r="H393" s="11">
        <v>1</v>
      </c>
      <c r="I393" s="11">
        <v>0</v>
      </c>
      <c r="J393" s="13">
        <f t="shared" ref="J393:J407" si="826">F393*G393*H393+I393</f>
        <v>2839.2</v>
      </c>
      <c r="K393" s="11">
        <v>1</v>
      </c>
      <c r="L393" s="11">
        <v>1</v>
      </c>
      <c r="M393" s="11">
        <v>2.38</v>
      </c>
      <c r="N393" s="42">
        <f t="shared" ref="N393:N407" si="827">L393*M393+1</f>
        <v>3.38</v>
      </c>
      <c r="O393" s="11">
        <v>1.15</v>
      </c>
      <c r="P393" s="9">
        <v>0.5</v>
      </c>
      <c r="Q393" s="43">
        <f t="shared" ref="Q393:Q407" si="828">J393*K393*N393*O393*P393</f>
        <v>5517.9852</v>
      </c>
      <c r="Z393" s="11">
        <v>2704</v>
      </c>
      <c r="AA393" s="12">
        <v>1.05</v>
      </c>
      <c r="AB393" s="11">
        <v>1</v>
      </c>
      <c r="AC393" s="11">
        <v>0</v>
      </c>
      <c r="AD393" s="13">
        <f t="shared" ref="AD393:AD407" si="829">Z393*AA393*AB393+AC393</f>
        <v>2839.2</v>
      </c>
      <c r="AE393" s="11">
        <v>1</v>
      </c>
      <c r="AF393" s="11">
        <v>1</v>
      </c>
      <c r="AG393" s="11">
        <v>2.38</v>
      </c>
      <c r="AH393" s="42">
        <f t="shared" ref="AH393:AH407" si="830">AF393*AG393+1</f>
        <v>3.38</v>
      </c>
      <c r="AI393" s="11">
        <v>1.15</v>
      </c>
      <c r="AJ393" s="9">
        <v>0.5</v>
      </c>
      <c r="AK393" s="43">
        <f t="shared" ref="AK393:AK407" si="831">AD393*AE393*AH393*AI393*AJ393</f>
        <v>5517.9852</v>
      </c>
      <c r="AT393" s="11">
        <v>2704</v>
      </c>
      <c r="AU393" s="12">
        <v>1.05</v>
      </c>
      <c r="AV393" s="11">
        <v>1</v>
      </c>
      <c r="AW393" s="11">
        <v>0</v>
      </c>
      <c r="AX393" s="13">
        <f t="shared" ref="AX393:AX407" si="832">AT393*AU393*AV393+AW393</f>
        <v>2839.2</v>
      </c>
      <c r="AY393" s="11">
        <v>1</v>
      </c>
      <c r="AZ393" s="11">
        <v>1</v>
      </c>
      <c r="BA393" s="11">
        <v>2.38</v>
      </c>
      <c r="BB393" s="42">
        <f t="shared" ref="BB393:BB407" si="833">AZ393*BA393+1</f>
        <v>3.38</v>
      </c>
      <c r="BC393" s="11">
        <v>1.15</v>
      </c>
      <c r="BD393" s="9">
        <v>0.5</v>
      </c>
      <c r="BE393" s="43">
        <f t="shared" ref="BE393:BE407" si="834">AX393*AY393*BB393*BC393*BD393</f>
        <v>5517.9852</v>
      </c>
      <c r="BN393" s="11">
        <v>2704</v>
      </c>
      <c r="BO393" s="12">
        <v>1.05</v>
      </c>
      <c r="BP393" s="11">
        <v>1</v>
      </c>
      <c r="BQ393" s="11">
        <v>0</v>
      </c>
      <c r="BR393" s="13">
        <f t="shared" ref="BR393:BR407" si="835">BN393*BO393*BP393+BQ393</f>
        <v>2839.2</v>
      </c>
      <c r="BS393" s="11">
        <v>1</v>
      </c>
      <c r="BT393" s="11">
        <v>1</v>
      </c>
      <c r="BU393" s="11">
        <v>2.38</v>
      </c>
      <c r="BV393" s="42">
        <f t="shared" ref="BV393:BV407" si="836">BT393*BU393+1</f>
        <v>3.38</v>
      </c>
      <c r="BW393" s="11">
        <v>1.15</v>
      </c>
      <c r="BX393" s="9">
        <v>0.5</v>
      </c>
      <c r="BY393" s="43">
        <f t="shared" ref="BY393:BY407" si="837">BR393*BS393*BV393*BW393*BX393</f>
        <v>5517.9852</v>
      </c>
      <c r="CH393" s="11">
        <f t="shared" ref="CH393:CH407" si="838">2704+428</f>
        <v>3132</v>
      </c>
      <c r="CI393" s="12">
        <v>1.05</v>
      </c>
      <c r="CJ393" s="11">
        <v>1</v>
      </c>
      <c r="CK393" s="11">
        <v>0</v>
      </c>
      <c r="CL393" s="13">
        <f t="shared" ref="CL393:CL407" si="839">CH393*CI393*CJ393+CK393</f>
        <v>3288.6</v>
      </c>
      <c r="CM393" s="11">
        <v>1</v>
      </c>
      <c r="CN393" s="11">
        <v>1</v>
      </c>
      <c r="CO393" s="11">
        <v>2.38</v>
      </c>
      <c r="CP393" s="42">
        <f t="shared" ref="CP393:CP407" si="840">CN393*CO393+1</f>
        <v>3.38</v>
      </c>
      <c r="CQ393" s="11">
        <v>1.15</v>
      </c>
      <c r="CR393" s="9">
        <v>0.5</v>
      </c>
      <c r="CS393" s="43">
        <f t="shared" ref="CS393:CS407" si="841">CL393*CM393*CP393*CQ393*CR393</f>
        <v>6391.3941</v>
      </c>
      <c r="DB393" s="11">
        <f t="shared" ref="DB393:DB407" si="842">2704+440</f>
        <v>3144</v>
      </c>
      <c r="DC393" s="12">
        <v>1.05</v>
      </c>
      <c r="DD393" s="11">
        <v>1</v>
      </c>
      <c r="DE393" s="11">
        <v>0</v>
      </c>
      <c r="DF393" s="13">
        <f t="shared" ref="DF393:DF407" si="843">DB393*DC393*DD393+DE393</f>
        <v>3301.2</v>
      </c>
      <c r="DG393" s="11">
        <v>1</v>
      </c>
      <c r="DH393" s="11">
        <v>1</v>
      </c>
      <c r="DI393" s="11">
        <v>2.38</v>
      </c>
      <c r="DJ393" s="42">
        <f t="shared" ref="DJ393:DJ407" si="844">DH393*DI393+1</f>
        <v>3.38</v>
      </c>
      <c r="DK393" s="11">
        <v>1.15</v>
      </c>
      <c r="DL393" s="9">
        <v>0.5</v>
      </c>
      <c r="DM393" s="43">
        <f t="shared" ref="DM393:DM407" si="845">DF393*DG393*DJ393*DK393*DL393</f>
        <v>6415.8822</v>
      </c>
      <c r="DV393" s="11">
        <f t="shared" ref="DV393:DV407" si="846">2704+499</f>
        <v>3203</v>
      </c>
      <c r="DW393" s="12">
        <v>1.05</v>
      </c>
      <c r="DX393" s="11">
        <v>1</v>
      </c>
      <c r="DY393" s="11">
        <v>0</v>
      </c>
      <c r="DZ393" s="13">
        <f t="shared" ref="DZ393:DZ407" si="847">DV393*DW393*DX393+DY393</f>
        <v>3363.15</v>
      </c>
      <c r="EA393" s="11">
        <v>1</v>
      </c>
      <c r="EB393" s="11">
        <v>1</v>
      </c>
      <c r="EC393" s="11">
        <v>3.18</v>
      </c>
      <c r="ED393" s="42">
        <f t="shared" ref="ED393:ED407" si="848">EB393*EC393+1</f>
        <v>4.18</v>
      </c>
      <c r="EE393" s="11">
        <v>1.15</v>
      </c>
      <c r="EF393" s="9">
        <v>0.5</v>
      </c>
      <c r="EG393" s="43">
        <f t="shared" ref="EG393:EG407" si="849">DZ393*EA393*ED393*EE393*EF393</f>
        <v>8083.331025</v>
      </c>
    </row>
    <row r="394" s="1" customFormat="1" customHeight="1" spans="6:139">
      <c r="F394" s="11">
        <v>2704</v>
      </c>
      <c r="G394" s="12">
        <v>1.06</v>
      </c>
      <c r="H394" s="11">
        <v>1</v>
      </c>
      <c r="I394" s="11">
        <v>0</v>
      </c>
      <c r="J394" s="13">
        <f t="shared" si="826"/>
        <v>2866.24</v>
      </c>
      <c r="K394" s="11">
        <v>1</v>
      </c>
      <c r="L394" s="11">
        <v>1</v>
      </c>
      <c r="M394" s="11">
        <v>2.38</v>
      </c>
      <c r="N394" s="42">
        <f t="shared" si="827"/>
        <v>3.38</v>
      </c>
      <c r="O394" s="11">
        <v>1.15</v>
      </c>
      <c r="P394" s="9">
        <v>0.5</v>
      </c>
      <c r="Q394" s="43">
        <f t="shared" si="828"/>
        <v>5570.53744</v>
      </c>
      <c r="Z394" s="11">
        <v>2704</v>
      </c>
      <c r="AA394" s="12">
        <v>1.06</v>
      </c>
      <c r="AB394" s="11">
        <v>1</v>
      </c>
      <c r="AC394" s="11">
        <v>0</v>
      </c>
      <c r="AD394" s="13">
        <f t="shared" si="829"/>
        <v>2866.24</v>
      </c>
      <c r="AE394" s="11">
        <v>1</v>
      </c>
      <c r="AF394" s="11">
        <v>1</v>
      </c>
      <c r="AG394" s="11">
        <v>2.38</v>
      </c>
      <c r="AH394" s="42">
        <f t="shared" si="830"/>
        <v>3.38</v>
      </c>
      <c r="AI394" s="11">
        <v>1.15</v>
      </c>
      <c r="AJ394" s="9">
        <v>0.5</v>
      </c>
      <c r="AK394" s="43">
        <f t="shared" si="831"/>
        <v>5570.53744</v>
      </c>
      <c r="AT394" s="11">
        <v>2704</v>
      </c>
      <c r="AU394" s="12">
        <v>1.06</v>
      </c>
      <c r="AV394" s="11">
        <v>1</v>
      </c>
      <c r="AW394" s="11">
        <v>0</v>
      </c>
      <c r="AX394" s="13">
        <f t="shared" si="832"/>
        <v>2866.24</v>
      </c>
      <c r="AY394" s="11">
        <v>1</v>
      </c>
      <c r="AZ394" s="11">
        <v>1</v>
      </c>
      <c r="BA394" s="11">
        <v>2.38</v>
      </c>
      <c r="BB394" s="42">
        <f t="shared" si="833"/>
        <v>3.38</v>
      </c>
      <c r="BC394" s="11">
        <v>1.15</v>
      </c>
      <c r="BD394" s="9">
        <v>0.5</v>
      </c>
      <c r="BE394" s="43">
        <f t="shared" si="834"/>
        <v>5570.53744</v>
      </c>
      <c r="BN394" s="11">
        <v>2704</v>
      </c>
      <c r="BO394" s="12">
        <v>1.06</v>
      </c>
      <c r="BP394" s="11">
        <v>1</v>
      </c>
      <c r="BQ394" s="11">
        <v>0</v>
      </c>
      <c r="BR394" s="13">
        <f t="shared" si="835"/>
        <v>2866.24</v>
      </c>
      <c r="BS394" s="11">
        <v>1</v>
      </c>
      <c r="BT394" s="11">
        <v>1</v>
      </c>
      <c r="BU394" s="11">
        <v>2.38</v>
      </c>
      <c r="BV394" s="42">
        <f t="shared" si="836"/>
        <v>3.38</v>
      </c>
      <c r="BW394" s="11">
        <v>1.15</v>
      </c>
      <c r="BX394" s="9">
        <v>0.5</v>
      </c>
      <c r="BY394" s="43">
        <f t="shared" si="837"/>
        <v>5570.53744</v>
      </c>
      <c r="CH394" s="11">
        <f t="shared" si="838"/>
        <v>3132</v>
      </c>
      <c r="CI394" s="12">
        <v>1.06</v>
      </c>
      <c r="CJ394" s="11">
        <v>1</v>
      </c>
      <c r="CK394" s="11">
        <v>0</v>
      </c>
      <c r="CL394" s="13">
        <f t="shared" si="839"/>
        <v>3319.92</v>
      </c>
      <c r="CM394" s="11">
        <v>1</v>
      </c>
      <c r="CN394" s="11">
        <v>1</v>
      </c>
      <c r="CO394" s="11">
        <v>2.38</v>
      </c>
      <c r="CP394" s="42">
        <f t="shared" si="840"/>
        <v>3.38</v>
      </c>
      <c r="CQ394" s="11">
        <v>1.15</v>
      </c>
      <c r="CR394" s="9">
        <v>0.5</v>
      </c>
      <c r="CS394" s="43">
        <f t="shared" si="841"/>
        <v>6452.26452</v>
      </c>
      <c r="DB394" s="11">
        <f t="shared" si="842"/>
        <v>3144</v>
      </c>
      <c r="DC394" s="12">
        <v>1.06</v>
      </c>
      <c r="DD394" s="11">
        <v>1</v>
      </c>
      <c r="DE394" s="11">
        <v>0</v>
      </c>
      <c r="DF394" s="13">
        <f t="shared" si="843"/>
        <v>3332.64</v>
      </c>
      <c r="DG394" s="11">
        <v>1</v>
      </c>
      <c r="DH394" s="11">
        <v>1</v>
      </c>
      <c r="DI394" s="11">
        <v>2.38</v>
      </c>
      <c r="DJ394" s="42">
        <f t="shared" si="844"/>
        <v>3.38</v>
      </c>
      <c r="DK394" s="11">
        <v>1.15</v>
      </c>
      <c r="DL394" s="9">
        <v>0.5</v>
      </c>
      <c r="DM394" s="43">
        <f t="shared" si="845"/>
        <v>6476.98584</v>
      </c>
      <c r="DV394" s="11">
        <f t="shared" si="846"/>
        <v>3203</v>
      </c>
      <c r="DW394" s="12">
        <v>1.06</v>
      </c>
      <c r="DX394" s="11">
        <v>1</v>
      </c>
      <c r="DY394" s="11">
        <v>0</v>
      </c>
      <c r="DZ394" s="13">
        <f t="shared" si="847"/>
        <v>3395.18</v>
      </c>
      <c r="EA394" s="11">
        <v>1</v>
      </c>
      <c r="EB394" s="11">
        <v>1</v>
      </c>
      <c r="EC394" s="11">
        <v>3.18</v>
      </c>
      <c r="ED394" s="42">
        <f t="shared" si="848"/>
        <v>4.18</v>
      </c>
      <c r="EE394" s="11">
        <v>1.15</v>
      </c>
      <c r="EF394" s="9">
        <v>0.5</v>
      </c>
      <c r="EG394" s="43">
        <f t="shared" si="849"/>
        <v>8160.31513</v>
      </c>
    </row>
    <row r="395" s="1" customFormat="1" customHeight="1" spans="6:139">
      <c r="F395" s="11">
        <v>2704</v>
      </c>
      <c r="G395" s="12">
        <v>1.31</v>
      </c>
      <c r="H395" s="11">
        <v>1</v>
      </c>
      <c r="I395" s="11">
        <v>0</v>
      </c>
      <c r="J395" s="13">
        <f t="shared" si="826"/>
        <v>3542.24</v>
      </c>
      <c r="K395" s="11">
        <v>1</v>
      </c>
      <c r="L395" s="11">
        <v>1</v>
      </c>
      <c r="M395" s="11">
        <v>2.38</v>
      </c>
      <c r="N395" s="42">
        <f t="shared" si="827"/>
        <v>3.38</v>
      </c>
      <c r="O395" s="11">
        <v>1.15</v>
      </c>
      <c r="P395" s="9">
        <v>0.5</v>
      </c>
      <c r="Q395" s="43">
        <f t="shared" si="828"/>
        <v>6884.34344</v>
      </c>
      <c r="Z395" s="11">
        <v>2704</v>
      </c>
      <c r="AA395" s="12">
        <v>1.31</v>
      </c>
      <c r="AB395" s="11">
        <v>1</v>
      </c>
      <c r="AC395" s="11">
        <v>0</v>
      </c>
      <c r="AD395" s="13">
        <f t="shared" si="829"/>
        <v>3542.24</v>
      </c>
      <c r="AE395" s="11">
        <v>1</v>
      </c>
      <c r="AF395" s="11">
        <v>1</v>
      </c>
      <c r="AG395" s="11">
        <v>2.38</v>
      </c>
      <c r="AH395" s="42">
        <f t="shared" si="830"/>
        <v>3.38</v>
      </c>
      <c r="AI395" s="11">
        <v>1.15</v>
      </c>
      <c r="AJ395" s="9">
        <v>0.5</v>
      </c>
      <c r="AK395" s="43">
        <f t="shared" si="831"/>
        <v>6884.34344</v>
      </c>
      <c r="AT395" s="11">
        <v>2704</v>
      </c>
      <c r="AU395" s="12">
        <v>1.31</v>
      </c>
      <c r="AV395" s="11">
        <v>1</v>
      </c>
      <c r="AW395" s="11">
        <v>0</v>
      </c>
      <c r="AX395" s="13">
        <f t="shared" si="832"/>
        <v>3542.24</v>
      </c>
      <c r="AY395" s="11">
        <v>1</v>
      </c>
      <c r="AZ395" s="11">
        <v>1</v>
      </c>
      <c r="BA395" s="11">
        <v>2.38</v>
      </c>
      <c r="BB395" s="42">
        <f t="shared" si="833"/>
        <v>3.38</v>
      </c>
      <c r="BC395" s="11">
        <v>1.15</v>
      </c>
      <c r="BD395" s="9">
        <v>0.5</v>
      </c>
      <c r="BE395" s="43">
        <f t="shared" si="834"/>
        <v>6884.34344</v>
      </c>
      <c r="BN395" s="11">
        <v>2704</v>
      </c>
      <c r="BO395" s="12">
        <v>1.31</v>
      </c>
      <c r="BP395" s="11">
        <v>1</v>
      </c>
      <c r="BQ395" s="11">
        <v>0</v>
      </c>
      <c r="BR395" s="13">
        <f t="shared" si="835"/>
        <v>3542.24</v>
      </c>
      <c r="BS395" s="11">
        <v>1</v>
      </c>
      <c r="BT395" s="11">
        <v>1</v>
      </c>
      <c r="BU395" s="11">
        <v>2.38</v>
      </c>
      <c r="BV395" s="42">
        <f t="shared" si="836"/>
        <v>3.38</v>
      </c>
      <c r="BW395" s="11">
        <v>1.15</v>
      </c>
      <c r="BX395" s="9">
        <v>0.5</v>
      </c>
      <c r="BY395" s="43">
        <f t="shared" si="837"/>
        <v>6884.34344</v>
      </c>
      <c r="CH395" s="11">
        <f t="shared" si="838"/>
        <v>3132</v>
      </c>
      <c r="CI395" s="12">
        <v>1.31</v>
      </c>
      <c r="CJ395" s="11">
        <v>1</v>
      </c>
      <c r="CK395" s="11">
        <v>0</v>
      </c>
      <c r="CL395" s="13">
        <f t="shared" si="839"/>
        <v>4102.92</v>
      </c>
      <c r="CM395" s="11">
        <v>1</v>
      </c>
      <c r="CN395" s="11">
        <v>1</v>
      </c>
      <c r="CO395" s="11">
        <v>2.38</v>
      </c>
      <c r="CP395" s="42">
        <f t="shared" si="840"/>
        <v>3.38</v>
      </c>
      <c r="CQ395" s="11">
        <v>1.15</v>
      </c>
      <c r="CR395" s="9">
        <v>0.5</v>
      </c>
      <c r="CS395" s="43">
        <f t="shared" si="841"/>
        <v>7974.02502</v>
      </c>
      <c r="DB395" s="11">
        <f t="shared" si="842"/>
        <v>3144</v>
      </c>
      <c r="DC395" s="12">
        <v>1.31</v>
      </c>
      <c r="DD395" s="11">
        <v>1</v>
      </c>
      <c r="DE395" s="11">
        <v>0</v>
      </c>
      <c r="DF395" s="13">
        <f t="shared" si="843"/>
        <v>4118.64</v>
      </c>
      <c r="DG395" s="11">
        <v>1</v>
      </c>
      <c r="DH395" s="11">
        <v>1</v>
      </c>
      <c r="DI395" s="11">
        <v>2.38</v>
      </c>
      <c r="DJ395" s="42">
        <f t="shared" si="844"/>
        <v>3.38</v>
      </c>
      <c r="DK395" s="11">
        <v>1.15</v>
      </c>
      <c r="DL395" s="9">
        <v>0.5</v>
      </c>
      <c r="DM395" s="43">
        <f t="shared" si="845"/>
        <v>8004.57684</v>
      </c>
      <c r="DV395" s="11">
        <f t="shared" si="846"/>
        <v>3203</v>
      </c>
      <c r="DW395" s="12">
        <v>1.31</v>
      </c>
      <c r="DX395" s="11">
        <v>1</v>
      </c>
      <c r="DY395" s="11">
        <v>0</v>
      </c>
      <c r="DZ395" s="13">
        <f t="shared" si="847"/>
        <v>4195.93</v>
      </c>
      <c r="EA395" s="11">
        <v>1</v>
      </c>
      <c r="EB395" s="11">
        <v>1</v>
      </c>
      <c r="EC395" s="11">
        <v>3.18</v>
      </c>
      <c r="ED395" s="42">
        <f t="shared" si="848"/>
        <v>4.18</v>
      </c>
      <c r="EE395" s="11">
        <v>1.15</v>
      </c>
      <c r="EF395" s="9">
        <v>0.5</v>
      </c>
      <c r="EG395" s="43">
        <f t="shared" si="849"/>
        <v>10084.917755</v>
      </c>
    </row>
    <row r="396" s="1" customFormat="1" customHeight="1" spans="6:139">
      <c r="F396" s="11">
        <v>2704</v>
      </c>
      <c r="G396" s="12">
        <v>0.75</v>
      </c>
      <c r="H396" s="11">
        <v>1</v>
      </c>
      <c r="I396" s="11">
        <v>0</v>
      </c>
      <c r="J396" s="13">
        <f t="shared" si="826"/>
        <v>2028</v>
      </c>
      <c r="K396" s="11">
        <v>1</v>
      </c>
      <c r="L396" s="11">
        <v>1</v>
      </c>
      <c r="M396" s="11">
        <v>2.38</v>
      </c>
      <c r="N396" s="42">
        <f t="shared" si="827"/>
        <v>3.38</v>
      </c>
      <c r="O396" s="11">
        <v>1.15</v>
      </c>
      <c r="P396" s="9">
        <v>0.5</v>
      </c>
      <c r="Q396" s="43">
        <f t="shared" si="828"/>
        <v>3941.418</v>
      </c>
      <c r="Z396" s="11">
        <v>2704</v>
      </c>
      <c r="AA396" s="12">
        <v>0.75</v>
      </c>
      <c r="AB396" s="11">
        <v>1</v>
      </c>
      <c r="AC396" s="11">
        <v>0</v>
      </c>
      <c r="AD396" s="13">
        <f t="shared" si="829"/>
        <v>2028</v>
      </c>
      <c r="AE396" s="11">
        <v>1</v>
      </c>
      <c r="AF396" s="11">
        <v>1</v>
      </c>
      <c r="AG396" s="11">
        <v>2.38</v>
      </c>
      <c r="AH396" s="42">
        <f t="shared" si="830"/>
        <v>3.38</v>
      </c>
      <c r="AI396" s="11">
        <v>1.15</v>
      </c>
      <c r="AJ396" s="9">
        <v>0.5</v>
      </c>
      <c r="AK396" s="43">
        <f t="shared" si="831"/>
        <v>3941.418</v>
      </c>
      <c r="AT396" s="11">
        <v>2704</v>
      </c>
      <c r="AU396" s="12">
        <v>0.75</v>
      </c>
      <c r="AV396" s="11">
        <v>1</v>
      </c>
      <c r="AW396" s="11">
        <v>0</v>
      </c>
      <c r="AX396" s="13">
        <f t="shared" si="832"/>
        <v>2028</v>
      </c>
      <c r="AY396" s="11">
        <v>1</v>
      </c>
      <c r="AZ396" s="11">
        <v>1</v>
      </c>
      <c r="BA396" s="11">
        <v>2.38</v>
      </c>
      <c r="BB396" s="42">
        <f t="shared" si="833"/>
        <v>3.38</v>
      </c>
      <c r="BC396" s="11">
        <v>1.15</v>
      </c>
      <c r="BD396" s="9">
        <v>0.5</v>
      </c>
      <c r="BE396" s="43">
        <f t="shared" si="834"/>
        <v>3941.418</v>
      </c>
      <c r="BN396" s="11">
        <v>2704</v>
      </c>
      <c r="BO396" s="12">
        <v>0.75</v>
      </c>
      <c r="BP396" s="11">
        <v>1</v>
      </c>
      <c r="BQ396" s="11">
        <v>0</v>
      </c>
      <c r="BR396" s="13">
        <f t="shared" si="835"/>
        <v>2028</v>
      </c>
      <c r="BS396" s="11">
        <v>1</v>
      </c>
      <c r="BT396" s="11">
        <v>1</v>
      </c>
      <c r="BU396" s="11">
        <v>2.38</v>
      </c>
      <c r="BV396" s="42">
        <f t="shared" si="836"/>
        <v>3.38</v>
      </c>
      <c r="BW396" s="11">
        <v>1.15</v>
      </c>
      <c r="BX396" s="9">
        <v>0.5</v>
      </c>
      <c r="BY396" s="43">
        <f t="shared" si="837"/>
        <v>3941.418</v>
      </c>
      <c r="CH396" s="11">
        <f t="shared" si="838"/>
        <v>3132</v>
      </c>
      <c r="CI396" s="12">
        <v>0.75</v>
      </c>
      <c r="CJ396" s="11">
        <v>1</v>
      </c>
      <c r="CK396" s="11">
        <v>0</v>
      </c>
      <c r="CL396" s="13">
        <f t="shared" si="839"/>
        <v>2349</v>
      </c>
      <c r="CM396" s="11">
        <v>1</v>
      </c>
      <c r="CN396" s="11">
        <v>1</v>
      </c>
      <c r="CO396" s="11">
        <v>2.38</v>
      </c>
      <c r="CP396" s="42">
        <f t="shared" si="840"/>
        <v>3.38</v>
      </c>
      <c r="CQ396" s="11">
        <v>1.15</v>
      </c>
      <c r="CR396" s="9">
        <v>0.5</v>
      </c>
      <c r="CS396" s="43">
        <f t="shared" si="841"/>
        <v>4565.2815</v>
      </c>
      <c r="DB396" s="11">
        <f t="shared" si="842"/>
        <v>3144</v>
      </c>
      <c r="DC396" s="12">
        <v>0.75</v>
      </c>
      <c r="DD396" s="11">
        <v>1</v>
      </c>
      <c r="DE396" s="11">
        <v>0</v>
      </c>
      <c r="DF396" s="13">
        <f t="shared" si="843"/>
        <v>2358</v>
      </c>
      <c r="DG396" s="11">
        <v>1</v>
      </c>
      <c r="DH396" s="11">
        <v>1</v>
      </c>
      <c r="DI396" s="11">
        <v>2.38</v>
      </c>
      <c r="DJ396" s="42">
        <f t="shared" si="844"/>
        <v>3.38</v>
      </c>
      <c r="DK396" s="11">
        <v>1.15</v>
      </c>
      <c r="DL396" s="9">
        <v>0.5</v>
      </c>
      <c r="DM396" s="43">
        <f t="shared" si="845"/>
        <v>4582.773</v>
      </c>
      <c r="DV396" s="11">
        <f t="shared" si="846"/>
        <v>3203</v>
      </c>
      <c r="DW396" s="12">
        <v>0.75</v>
      </c>
      <c r="DX396" s="11">
        <v>1</v>
      </c>
      <c r="DY396" s="11">
        <v>0</v>
      </c>
      <c r="DZ396" s="13">
        <f t="shared" si="847"/>
        <v>2402.25</v>
      </c>
      <c r="EA396" s="11">
        <v>1</v>
      </c>
      <c r="EB396" s="11">
        <v>1</v>
      </c>
      <c r="EC396" s="11">
        <v>3.18</v>
      </c>
      <c r="ED396" s="42">
        <f t="shared" si="848"/>
        <v>4.18</v>
      </c>
      <c r="EE396" s="11">
        <v>1.15</v>
      </c>
      <c r="EF396" s="9">
        <v>0.5</v>
      </c>
      <c r="EG396" s="43">
        <f t="shared" si="849"/>
        <v>5773.807875</v>
      </c>
    </row>
    <row r="397" s="1" customFormat="1" customHeight="1" spans="6:139">
      <c r="F397" s="11">
        <v>2704</v>
      </c>
      <c r="G397" s="12">
        <v>0.75</v>
      </c>
      <c r="H397" s="11">
        <v>1</v>
      </c>
      <c r="I397" s="11">
        <v>0</v>
      </c>
      <c r="J397" s="13">
        <f t="shared" si="826"/>
        <v>2028</v>
      </c>
      <c r="K397" s="11">
        <v>1</v>
      </c>
      <c r="L397" s="11">
        <v>1</v>
      </c>
      <c r="M397" s="11">
        <v>2.38</v>
      </c>
      <c r="N397" s="42">
        <f t="shared" si="827"/>
        <v>3.38</v>
      </c>
      <c r="O397" s="11">
        <v>1.15</v>
      </c>
      <c r="P397" s="9">
        <v>0.5</v>
      </c>
      <c r="Q397" s="43">
        <f t="shared" si="828"/>
        <v>3941.418</v>
      </c>
      <c r="Z397" s="11">
        <v>2704</v>
      </c>
      <c r="AA397" s="12">
        <v>0.75</v>
      </c>
      <c r="AB397" s="11">
        <v>1</v>
      </c>
      <c r="AC397" s="11">
        <v>0</v>
      </c>
      <c r="AD397" s="13">
        <f t="shared" si="829"/>
        <v>2028</v>
      </c>
      <c r="AE397" s="11">
        <v>1</v>
      </c>
      <c r="AF397" s="11">
        <v>1</v>
      </c>
      <c r="AG397" s="11">
        <v>2.38</v>
      </c>
      <c r="AH397" s="42">
        <f t="shared" si="830"/>
        <v>3.38</v>
      </c>
      <c r="AI397" s="11">
        <v>1.15</v>
      </c>
      <c r="AJ397" s="9">
        <v>0.5</v>
      </c>
      <c r="AK397" s="43">
        <f t="shared" si="831"/>
        <v>3941.418</v>
      </c>
      <c r="AT397" s="11">
        <v>2704</v>
      </c>
      <c r="AU397" s="12">
        <v>0.75</v>
      </c>
      <c r="AV397" s="11">
        <v>1</v>
      </c>
      <c r="AW397" s="11">
        <v>0</v>
      </c>
      <c r="AX397" s="13">
        <f t="shared" si="832"/>
        <v>2028</v>
      </c>
      <c r="AY397" s="11">
        <v>1</v>
      </c>
      <c r="AZ397" s="11">
        <v>1</v>
      </c>
      <c r="BA397" s="11">
        <v>2.38</v>
      </c>
      <c r="BB397" s="42">
        <f t="shared" si="833"/>
        <v>3.38</v>
      </c>
      <c r="BC397" s="11">
        <v>1.15</v>
      </c>
      <c r="BD397" s="9">
        <v>0.5</v>
      </c>
      <c r="BE397" s="43">
        <f t="shared" si="834"/>
        <v>3941.418</v>
      </c>
      <c r="BN397" s="11">
        <v>2704</v>
      </c>
      <c r="BO397" s="12">
        <v>0.75</v>
      </c>
      <c r="BP397" s="11">
        <v>1</v>
      </c>
      <c r="BQ397" s="11">
        <v>0</v>
      </c>
      <c r="BR397" s="13">
        <f t="shared" si="835"/>
        <v>2028</v>
      </c>
      <c r="BS397" s="11">
        <v>1</v>
      </c>
      <c r="BT397" s="11">
        <v>1</v>
      </c>
      <c r="BU397" s="11">
        <v>2.38</v>
      </c>
      <c r="BV397" s="42">
        <f t="shared" si="836"/>
        <v>3.38</v>
      </c>
      <c r="BW397" s="11">
        <v>1.15</v>
      </c>
      <c r="BX397" s="9">
        <v>0.5</v>
      </c>
      <c r="BY397" s="43">
        <f t="shared" si="837"/>
        <v>3941.418</v>
      </c>
      <c r="CH397" s="11">
        <f t="shared" si="838"/>
        <v>3132</v>
      </c>
      <c r="CI397" s="12">
        <v>0.75</v>
      </c>
      <c r="CJ397" s="11">
        <v>1</v>
      </c>
      <c r="CK397" s="11">
        <v>0</v>
      </c>
      <c r="CL397" s="13">
        <f t="shared" si="839"/>
        <v>2349</v>
      </c>
      <c r="CM397" s="11">
        <v>1</v>
      </c>
      <c r="CN397" s="11">
        <v>1</v>
      </c>
      <c r="CO397" s="11">
        <v>2.38</v>
      </c>
      <c r="CP397" s="42">
        <f t="shared" si="840"/>
        <v>3.38</v>
      </c>
      <c r="CQ397" s="11">
        <v>1.15</v>
      </c>
      <c r="CR397" s="9">
        <v>0.5</v>
      </c>
      <c r="CS397" s="43">
        <f t="shared" si="841"/>
        <v>4565.2815</v>
      </c>
      <c r="DB397" s="11">
        <f t="shared" si="842"/>
        <v>3144</v>
      </c>
      <c r="DC397" s="12">
        <v>0.75</v>
      </c>
      <c r="DD397" s="11">
        <v>1</v>
      </c>
      <c r="DE397" s="11">
        <v>0</v>
      </c>
      <c r="DF397" s="13">
        <f t="shared" si="843"/>
        <v>2358</v>
      </c>
      <c r="DG397" s="11">
        <v>1</v>
      </c>
      <c r="DH397" s="11">
        <v>1</v>
      </c>
      <c r="DI397" s="11">
        <v>2.38</v>
      </c>
      <c r="DJ397" s="42">
        <f t="shared" si="844"/>
        <v>3.38</v>
      </c>
      <c r="DK397" s="11">
        <v>1.15</v>
      </c>
      <c r="DL397" s="9">
        <v>0.5</v>
      </c>
      <c r="DM397" s="43">
        <f t="shared" si="845"/>
        <v>4582.773</v>
      </c>
      <c r="DV397" s="11">
        <f t="shared" si="846"/>
        <v>3203</v>
      </c>
      <c r="DW397" s="12">
        <v>0.75</v>
      </c>
      <c r="DX397" s="11">
        <v>1</v>
      </c>
      <c r="DY397" s="11">
        <v>0</v>
      </c>
      <c r="DZ397" s="13">
        <f t="shared" si="847"/>
        <v>2402.25</v>
      </c>
      <c r="EA397" s="11">
        <v>1</v>
      </c>
      <c r="EB397" s="11">
        <v>1</v>
      </c>
      <c r="EC397" s="11">
        <v>3.18</v>
      </c>
      <c r="ED397" s="42">
        <f t="shared" si="848"/>
        <v>4.18</v>
      </c>
      <c r="EE397" s="11">
        <v>1.15</v>
      </c>
      <c r="EF397" s="9">
        <v>0.5</v>
      </c>
      <c r="EG397" s="43">
        <f t="shared" si="849"/>
        <v>5773.807875</v>
      </c>
    </row>
    <row r="398" s="1" customFormat="1" customHeight="1" spans="6:139">
      <c r="F398" s="11">
        <v>2704</v>
      </c>
      <c r="G398" s="12">
        <v>1.8</v>
      </c>
      <c r="H398" s="11">
        <v>1</v>
      </c>
      <c r="I398" s="11">
        <v>0</v>
      </c>
      <c r="J398" s="13">
        <f t="shared" si="826"/>
        <v>4867.2</v>
      </c>
      <c r="K398" s="11">
        <v>1</v>
      </c>
      <c r="L398" s="11">
        <v>1</v>
      </c>
      <c r="M398" s="11">
        <v>2.38</v>
      </c>
      <c r="N398" s="42">
        <f t="shared" si="827"/>
        <v>3.38</v>
      </c>
      <c r="O398" s="11">
        <v>1.15</v>
      </c>
      <c r="P398" s="9">
        <v>0.5</v>
      </c>
      <c r="Q398" s="43">
        <f t="shared" si="828"/>
        <v>9459.4032</v>
      </c>
      <c r="Z398" s="11">
        <v>2704</v>
      </c>
      <c r="AA398" s="12">
        <v>1.8</v>
      </c>
      <c r="AB398" s="11">
        <v>1</v>
      </c>
      <c r="AC398" s="11">
        <v>0</v>
      </c>
      <c r="AD398" s="13">
        <f t="shared" si="829"/>
        <v>4867.2</v>
      </c>
      <c r="AE398" s="11">
        <v>1</v>
      </c>
      <c r="AF398" s="11">
        <v>1</v>
      </c>
      <c r="AG398" s="11">
        <v>2.38</v>
      </c>
      <c r="AH398" s="42">
        <f t="shared" si="830"/>
        <v>3.38</v>
      </c>
      <c r="AI398" s="11">
        <v>1.15</v>
      </c>
      <c r="AJ398" s="9">
        <v>0.5</v>
      </c>
      <c r="AK398" s="43">
        <f t="shared" si="831"/>
        <v>9459.4032</v>
      </c>
      <c r="AT398" s="11">
        <v>2704</v>
      </c>
      <c r="AU398" s="12">
        <v>1.8</v>
      </c>
      <c r="AV398" s="11">
        <v>1</v>
      </c>
      <c r="AW398" s="11">
        <v>0</v>
      </c>
      <c r="AX398" s="13">
        <f t="shared" si="832"/>
        <v>4867.2</v>
      </c>
      <c r="AY398" s="11">
        <v>1</v>
      </c>
      <c r="AZ398" s="11">
        <v>1</v>
      </c>
      <c r="BA398" s="11">
        <v>2.38</v>
      </c>
      <c r="BB398" s="42">
        <f t="shared" si="833"/>
        <v>3.38</v>
      </c>
      <c r="BC398" s="11">
        <v>1.15</v>
      </c>
      <c r="BD398" s="9">
        <v>0.5</v>
      </c>
      <c r="BE398" s="43">
        <f t="shared" si="834"/>
        <v>9459.4032</v>
      </c>
      <c r="BN398" s="11">
        <v>2704</v>
      </c>
      <c r="BO398" s="12">
        <v>1.8</v>
      </c>
      <c r="BP398" s="11">
        <v>1</v>
      </c>
      <c r="BQ398" s="11">
        <v>0</v>
      </c>
      <c r="BR398" s="13">
        <f t="shared" si="835"/>
        <v>4867.2</v>
      </c>
      <c r="BS398" s="11">
        <v>1</v>
      </c>
      <c r="BT398" s="11">
        <v>1</v>
      </c>
      <c r="BU398" s="11">
        <v>2.38</v>
      </c>
      <c r="BV398" s="42">
        <f t="shared" si="836"/>
        <v>3.38</v>
      </c>
      <c r="BW398" s="11">
        <v>1.15</v>
      </c>
      <c r="BX398" s="9">
        <v>0.5</v>
      </c>
      <c r="BY398" s="43">
        <f t="shared" si="837"/>
        <v>9459.4032</v>
      </c>
      <c r="CH398" s="11">
        <f t="shared" si="838"/>
        <v>3132</v>
      </c>
      <c r="CI398" s="12">
        <v>1.8</v>
      </c>
      <c r="CJ398" s="11">
        <v>1</v>
      </c>
      <c r="CK398" s="11">
        <v>0</v>
      </c>
      <c r="CL398" s="13">
        <f t="shared" si="839"/>
        <v>5637.6</v>
      </c>
      <c r="CM398" s="11">
        <v>1</v>
      </c>
      <c r="CN398" s="11">
        <v>1</v>
      </c>
      <c r="CO398" s="11">
        <v>2.38</v>
      </c>
      <c r="CP398" s="42">
        <f t="shared" si="840"/>
        <v>3.38</v>
      </c>
      <c r="CQ398" s="11">
        <v>1.15</v>
      </c>
      <c r="CR398" s="9">
        <v>0.5</v>
      </c>
      <c r="CS398" s="43">
        <f t="shared" si="841"/>
        <v>10956.6756</v>
      </c>
      <c r="DB398" s="11">
        <f t="shared" si="842"/>
        <v>3144</v>
      </c>
      <c r="DC398" s="12">
        <v>1.8</v>
      </c>
      <c r="DD398" s="11">
        <v>1</v>
      </c>
      <c r="DE398" s="11">
        <v>0</v>
      </c>
      <c r="DF398" s="13">
        <f t="shared" si="843"/>
        <v>5659.2</v>
      </c>
      <c r="DG398" s="11">
        <v>1</v>
      </c>
      <c r="DH398" s="11">
        <v>1</v>
      </c>
      <c r="DI398" s="11">
        <v>2.38</v>
      </c>
      <c r="DJ398" s="42">
        <f t="shared" si="844"/>
        <v>3.38</v>
      </c>
      <c r="DK398" s="11">
        <v>1.15</v>
      </c>
      <c r="DL398" s="9">
        <v>0.5</v>
      </c>
      <c r="DM398" s="43">
        <f t="shared" si="845"/>
        <v>10998.6552</v>
      </c>
      <c r="DV398" s="11">
        <f t="shared" si="846"/>
        <v>3203</v>
      </c>
      <c r="DW398" s="12">
        <v>1.8</v>
      </c>
      <c r="DX398" s="11">
        <v>1</v>
      </c>
      <c r="DY398" s="11">
        <v>0</v>
      </c>
      <c r="DZ398" s="13">
        <f t="shared" si="847"/>
        <v>5765.4</v>
      </c>
      <c r="EA398" s="11">
        <v>1</v>
      </c>
      <c r="EB398" s="11">
        <v>1</v>
      </c>
      <c r="EC398" s="11">
        <v>3.18</v>
      </c>
      <c r="ED398" s="42">
        <f t="shared" si="848"/>
        <v>4.18</v>
      </c>
      <c r="EE398" s="11">
        <v>1.15</v>
      </c>
      <c r="EF398" s="9">
        <v>0.5</v>
      </c>
      <c r="EG398" s="43">
        <f t="shared" si="849"/>
        <v>13857.1389</v>
      </c>
    </row>
    <row r="399" s="1" customFormat="1" customHeight="1" spans="6:139">
      <c r="F399" s="11">
        <v>2704</v>
      </c>
      <c r="G399" s="12">
        <v>1.05</v>
      </c>
      <c r="H399" s="11">
        <v>1</v>
      </c>
      <c r="I399" s="11">
        <v>0</v>
      </c>
      <c r="J399" s="13">
        <f t="shared" si="826"/>
        <v>2839.2</v>
      </c>
      <c r="K399" s="11">
        <v>1</v>
      </c>
      <c r="L399" s="11">
        <v>1</v>
      </c>
      <c r="M399" s="11">
        <v>2.38</v>
      </c>
      <c r="N399" s="42">
        <f t="shared" si="827"/>
        <v>3.38</v>
      </c>
      <c r="O399" s="11">
        <v>1.15</v>
      </c>
      <c r="P399" s="9">
        <v>0.5</v>
      </c>
      <c r="Q399" s="43">
        <f t="shared" si="828"/>
        <v>5517.9852</v>
      </c>
      <c r="Z399" s="11">
        <v>2704</v>
      </c>
      <c r="AA399" s="12">
        <v>1.05</v>
      </c>
      <c r="AB399" s="11">
        <v>1</v>
      </c>
      <c r="AC399" s="11">
        <v>0</v>
      </c>
      <c r="AD399" s="13">
        <f t="shared" si="829"/>
        <v>2839.2</v>
      </c>
      <c r="AE399" s="11">
        <v>1</v>
      </c>
      <c r="AF399" s="11">
        <v>1</v>
      </c>
      <c r="AG399" s="11">
        <v>2.38</v>
      </c>
      <c r="AH399" s="42">
        <f t="shared" si="830"/>
        <v>3.38</v>
      </c>
      <c r="AI399" s="11">
        <v>1.15</v>
      </c>
      <c r="AJ399" s="9">
        <v>0.5</v>
      </c>
      <c r="AK399" s="43">
        <f t="shared" si="831"/>
        <v>5517.9852</v>
      </c>
      <c r="AT399" s="11">
        <v>2704</v>
      </c>
      <c r="AU399" s="12">
        <v>1.05</v>
      </c>
      <c r="AV399" s="11">
        <v>1</v>
      </c>
      <c r="AW399" s="11">
        <v>0</v>
      </c>
      <c r="AX399" s="13">
        <f t="shared" si="832"/>
        <v>2839.2</v>
      </c>
      <c r="AY399" s="11">
        <v>1</v>
      </c>
      <c r="AZ399" s="11">
        <v>1</v>
      </c>
      <c r="BA399" s="11">
        <v>2.38</v>
      </c>
      <c r="BB399" s="42">
        <f t="shared" si="833"/>
        <v>3.38</v>
      </c>
      <c r="BC399" s="11">
        <v>1.15</v>
      </c>
      <c r="BD399" s="9">
        <v>0.5</v>
      </c>
      <c r="BE399" s="43">
        <f t="shared" si="834"/>
        <v>5517.9852</v>
      </c>
      <c r="BN399" s="11">
        <v>2704</v>
      </c>
      <c r="BO399" s="12">
        <v>1.05</v>
      </c>
      <c r="BP399" s="11">
        <v>1</v>
      </c>
      <c r="BQ399" s="11">
        <v>0</v>
      </c>
      <c r="BR399" s="13">
        <f t="shared" si="835"/>
        <v>2839.2</v>
      </c>
      <c r="BS399" s="11">
        <v>1</v>
      </c>
      <c r="BT399" s="11">
        <v>1</v>
      </c>
      <c r="BU399" s="11">
        <v>2.38</v>
      </c>
      <c r="BV399" s="42">
        <f t="shared" si="836"/>
        <v>3.38</v>
      </c>
      <c r="BW399" s="11">
        <v>1.15</v>
      </c>
      <c r="BX399" s="9">
        <v>0.5</v>
      </c>
      <c r="BY399" s="43">
        <f t="shared" si="837"/>
        <v>5517.9852</v>
      </c>
      <c r="CH399" s="11">
        <f t="shared" si="838"/>
        <v>3132</v>
      </c>
      <c r="CI399" s="12">
        <v>1.05</v>
      </c>
      <c r="CJ399" s="11">
        <v>1</v>
      </c>
      <c r="CK399" s="11">
        <v>0</v>
      </c>
      <c r="CL399" s="13">
        <f t="shared" si="839"/>
        <v>3288.6</v>
      </c>
      <c r="CM399" s="11">
        <v>1</v>
      </c>
      <c r="CN399" s="11">
        <v>1</v>
      </c>
      <c r="CO399" s="11">
        <v>2.38</v>
      </c>
      <c r="CP399" s="42">
        <f t="shared" si="840"/>
        <v>3.38</v>
      </c>
      <c r="CQ399" s="11">
        <v>1.15</v>
      </c>
      <c r="CR399" s="9">
        <v>0.5</v>
      </c>
      <c r="CS399" s="43">
        <f t="shared" si="841"/>
        <v>6391.3941</v>
      </c>
      <c r="DB399" s="11">
        <f t="shared" si="842"/>
        <v>3144</v>
      </c>
      <c r="DC399" s="12">
        <v>1.05</v>
      </c>
      <c r="DD399" s="11">
        <v>1</v>
      </c>
      <c r="DE399" s="11">
        <v>0</v>
      </c>
      <c r="DF399" s="13">
        <f t="shared" si="843"/>
        <v>3301.2</v>
      </c>
      <c r="DG399" s="11">
        <v>1</v>
      </c>
      <c r="DH399" s="11">
        <v>1</v>
      </c>
      <c r="DI399" s="11">
        <v>2.38</v>
      </c>
      <c r="DJ399" s="42">
        <f t="shared" si="844"/>
        <v>3.38</v>
      </c>
      <c r="DK399" s="11">
        <v>1.15</v>
      </c>
      <c r="DL399" s="9">
        <v>0.5</v>
      </c>
      <c r="DM399" s="43">
        <f t="shared" si="845"/>
        <v>6415.8822</v>
      </c>
      <c r="DV399" s="11">
        <f t="shared" si="846"/>
        <v>3203</v>
      </c>
      <c r="DW399" s="12">
        <v>1.05</v>
      </c>
      <c r="DX399" s="11">
        <v>1</v>
      </c>
      <c r="DY399" s="11">
        <v>0</v>
      </c>
      <c r="DZ399" s="13">
        <f t="shared" si="847"/>
        <v>3363.15</v>
      </c>
      <c r="EA399" s="11">
        <v>1</v>
      </c>
      <c r="EB399" s="11">
        <v>1</v>
      </c>
      <c r="EC399" s="11">
        <v>3.18</v>
      </c>
      <c r="ED399" s="42">
        <f t="shared" si="848"/>
        <v>4.18</v>
      </c>
      <c r="EE399" s="11">
        <v>1.15</v>
      </c>
      <c r="EF399" s="9">
        <v>0.5</v>
      </c>
      <c r="EG399" s="43">
        <f t="shared" si="849"/>
        <v>8083.331025</v>
      </c>
    </row>
    <row r="400" s="1" customFormat="1" customHeight="1" spans="6:139">
      <c r="F400" s="11">
        <v>2704</v>
      </c>
      <c r="G400" s="12">
        <v>1.06</v>
      </c>
      <c r="H400" s="11">
        <v>1</v>
      </c>
      <c r="I400" s="11">
        <v>0</v>
      </c>
      <c r="J400" s="13">
        <f t="shared" si="826"/>
        <v>2866.24</v>
      </c>
      <c r="K400" s="11">
        <v>1</v>
      </c>
      <c r="L400" s="11">
        <v>1</v>
      </c>
      <c r="M400" s="11">
        <v>2.38</v>
      </c>
      <c r="N400" s="42">
        <f t="shared" si="827"/>
        <v>3.38</v>
      </c>
      <c r="O400" s="11">
        <v>1.15</v>
      </c>
      <c r="P400" s="9">
        <v>0.5</v>
      </c>
      <c r="Q400" s="43">
        <f t="shared" si="828"/>
        <v>5570.53744</v>
      </c>
      <c r="Z400" s="11">
        <v>2704</v>
      </c>
      <c r="AA400" s="12">
        <v>1.06</v>
      </c>
      <c r="AB400" s="11">
        <v>1</v>
      </c>
      <c r="AC400" s="11">
        <v>0</v>
      </c>
      <c r="AD400" s="13">
        <f t="shared" si="829"/>
        <v>2866.24</v>
      </c>
      <c r="AE400" s="11">
        <v>1</v>
      </c>
      <c r="AF400" s="11">
        <v>1</v>
      </c>
      <c r="AG400" s="11">
        <v>2.38</v>
      </c>
      <c r="AH400" s="42">
        <f t="shared" si="830"/>
        <v>3.38</v>
      </c>
      <c r="AI400" s="11">
        <v>1.15</v>
      </c>
      <c r="AJ400" s="9">
        <v>0.5</v>
      </c>
      <c r="AK400" s="43">
        <f t="shared" si="831"/>
        <v>5570.53744</v>
      </c>
      <c r="AT400" s="11">
        <v>2704</v>
      </c>
      <c r="AU400" s="12">
        <v>1.06</v>
      </c>
      <c r="AV400" s="11">
        <v>1</v>
      </c>
      <c r="AW400" s="11">
        <v>0</v>
      </c>
      <c r="AX400" s="13">
        <f t="shared" si="832"/>
        <v>2866.24</v>
      </c>
      <c r="AY400" s="11">
        <v>1</v>
      </c>
      <c r="AZ400" s="11">
        <v>1</v>
      </c>
      <c r="BA400" s="11">
        <v>2.38</v>
      </c>
      <c r="BB400" s="42">
        <f t="shared" si="833"/>
        <v>3.38</v>
      </c>
      <c r="BC400" s="11">
        <v>1.15</v>
      </c>
      <c r="BD400" s="9">
        <v>0.5</v>
      </c>
      <c r="BE400" s="43">
        <f t="shared" si="834"/>
        <v>5570.53744</v>
      </c>
      <c r="BN400" s="11">
        <v>2704</v>
      </c>
      <c r="BO400" s="12">
        <v>1.06</v>
      </c>
      <c r="BP400" s="11">
        <v>1</v>
      </c>
      <c r="BQ400" s="11">
        <v>0</v>
      </c>
      <c r="BR400" s="13">
        <f t="shared" si="835"/>
        <v>2866.24</v>
      </c>
      <c r="BS400" s="11">
        <v>1</v>
      </c>
      <c r="BT400" s="11">
        <v>1</v>
      </c>
      <c r="BU400" s="11">
        <v>2.38</v>
      </c>
      <c r="BV400" s="42">
        <f t="shared" si="836"/>
        <v>3.38</v>
      </c>
      <c r="BW400" s="11">
        <v>1.15</v>
      </c>
      <c r="BX400" s="9">
        <v>0.5</v>
      </c>
      <c r="BY400" s="43">
        <f t="shared" si="837"/>
        <v>5570.53744</v>
      </c>
      <c r="CH400" s="11">
        <f t="shared" si="838"/>
        <v>3132</v>
      </c>
      <c r="CI400" s="12">
        <v>1.06</v>
      </c>
      <c r="CJ400" s="11">
        <v>1</v>
      </c>
      <c r="CK400" s="11">
        <v>0</v>
      </c>
      <c r="CL400" s="13">
        <f t="shared" si="839"/>
        <v>3319.92</v>
      </c>
      <c r="CM400" s="11">
        <v>1</v>
      </c>
      <c r="CN400" s="11">
        <v>1</v>
      </c>
      <c r="CO400" s="11">
        <v>2.38</v>
      </c>
      <c r="CP400" s="42">
        <f t="shared" si="840"/>
        <v>3.38</v>
      </c>
      <c r="CQ400" s="11">
        <v>1.15</v>
      </c>
      <c r="CR400" s="9">
        <v>0.5</v>
      </c>
      <c r="CS400" s="43">
        <f t="shared" si="841"/>
        <v>6452.26452</v>
      </c>
      <c r="DB400" s="11">
        <f t="shared" si="842"/>
        <v>3144</v>
      </c>
      <c r="DC400" s="12">
        <v>1.06</v>
      </c>
      <c r="DD400" s="11">
        <v>1</v>
      </c>
      <c r="DE400" s="11">
        <v>0</v>
      </c>
      <c r="DF400" s="13">
        <f t="shared" si="843"/>
        <v>3332.64</v>
      </c>
      <c r="DG400" s="11">
        <v>1</v>
      </c>
      <c r="DH400" s="11">
        <v>1</v>
      </c>
      <c r="DI400" s="11">
        <v>2.38</v>
      </c>
      <c r="DJ400" s="42">
        <f t="shared" si="844"/>
        <v>3.38</v>
      </c>
      <c r="DK400" s="11">
        <v>1.15</v>
      </c>
      <c r="DL400" s="9">
        <v>0.5</v>
      </c>
      <c r="DM400" s="43">
        <f t="shared" si="845"/>
        <v>6476.98584</v>
      </c>
      <c r="DV400" s="11">
        <f t="shared" si="846"/>
        <v>3203</v>
      </c>
      <c r="DW400" s="12">
        <v>1.06</v>
      </c>
      <c r="DX400" s="11">
        <v>1</v>
      </c>
      <c r="DY400" s="11">
        <v>0</v>
      </c>
      <c r="DZ400" s="13">
        <f t="shared" si="847"/>
        <v>3395.18</v>
      </c>
      <c r="EA400" s="11">
        <v>1</v>
      </c>
      <c r="EB400" s="11">
        <v>1</v>
      </c>
      <c r="EC400" s="11">
        <v>3.18</v>
      </c>
      <c r="ED400" s="42">
        <f t="shared" si="848"/>
        <v>4.18</v>
      </c>
      <c r="EE400" s="11">
        <v>1.15</v>
      </c>
      <c r="EF400" s="9">
        <v>0.5</v>
      </c>
      <c r="EG400" s="43">
        <f t="shared" si="849"/>
        <v>8160.31513</v>
      </c>
    </row>
    <row r="401" s="1" customFormat="1" customHeight="1" spans="6:137">
      <c r="F401" s="11">
        <v>2704</v>
      </c>
      <c r="G401" s="12">
        <v>1.31</v>
      </c>
      <c r="H401" s="11">
        <v>1</v>
      </c>
      <c r="I401" s="11">
        <v>0</v>
      </c>
      <c r="J401" s="13">
        <f t="shared" si="826"/>
        <v>3542.24</v>
      </c>
      <c r="K401" s="11">
        <v>1</v>
      </c>
      <c r="L401" s="11">
        <v>1</v>
      </c>
      <c r="M401" s="11">
        <v>2.38</v>
      </c>
      <c r="N401" s="42">
        <f t="shared" si="827"/>
        <v>3.38</v>
      </c>
      <c r="O401" s="11">
        <v>1.15</v>
      </c>
      <c r="P401" s="9">
        <v>0.5</v>
      </c>
      <c r="Q401" s="43">
        <f t="shared" si="828"/>
        <v>6884.34344</v>
      </c>
      <c r="Z401" s="11">
        <v>2704</v>
      </c>
      <c r="AA401" s="12">
        <v>1.31</v>
      </c>
      <c r="AB401" s="11">
        <v>1</v>
      </c>
      <c r="AC401" s="11">
        <v>0</v>
      </c>
      <c r="AD401" s="13">
        <f t="shared" si="829"/>
        <v>3542.24</v>
      </c>
      <c r="AE401" s="11">
        <v>1</v>
      </c>
      <c r="AF401" s="11">
        <v>1</v>
      </c>
      <c r="AG401" s="11">
        <v>2.38</v>
      </c>
      <c r="AH401" s="42">
        <f t="shared" si="830"/>
        <v>3.38</v>
      </c>
      <c r="AI401" s="11">
        <v>1.15</v>
      </c>
      <c r="AJ401" s="9">
        <v>0.5</v>
      </c>
      <c r="AK401" s="43">
        <f t="shared" si="831"/>
        <v>6884.34344</v>
      </c>
      <c r="AT401" s="11">
        <v>2704</v>
      </c>
      <c r="AU401" s="12">
        <v>1.31</v>
      </c>
      <c r="AV401" s="11">
        <v>1</v>
      </c>
      <c r="AW401" s="11">
        <v>0</v>
      </c>
      <c r="AX401" s="13">
        <f t="shared" si="832"/>
        <v>3542.24</v>
      </c>
      <c r="AY401" s="11">
        <v>1</v>
      </c>
      <c r="AZ401" s="11">
        <v>1</v>
      </c>
      <c r="BA401" s="11">
        <v>2.38</v>
      </c>
      <c r="BB401" s="42">
        <f t="shared" si="833"/>
        <v>3.38</v>
      </c>
      <c r="BC401" s="11">
        <v>1.15</v>
      </c>
      <c r="BD401" s="9">
        <v>0.5</v>
      </c>
      <c r="BE401" s="43">
        <f t="shared" si="834"/>
        <v>6884.34344</v>
      </c>
      <c r="BN401" s="11">
        <v>2704</v>
      </c>
      <c r="BO401" s="12">
        <v>1.31</v>
      </c>
      <c r="BP401" s="11">
        <v>1</v>
      </c>
      <c r="BQ401" s="11">
        <v>0</v>
      </c>
      <c r="BR401" s="13">
        <f t="shared" si="835"/>
        <v>3542.24</v>
      </c>
      <c r="BS401" s="11">
        <v>1</v>
      </c>
      <c r="BT401" s="11">
        <v>1</v>
      </c>
      <c r="BU401" s="11">
        <v>2.38</v>
      </c>
      <c r="BV401" s="42">
        <f t="shared" si="836"/>
        <v>3.38</v>
      </c>
      <c r="BW401" s="11">
        <v>1.15</v>
      </c>
      <c r="BX401" s="9">
        <v>0.5</v>
      </c>
      <c r="BY401" s="43">
        <f t="shared" si="837"/>
        <v>6884.34344</v>
      </c>
      <c r="CH401" s="11">
        <f t="shared" si="838"/>
        <v>3132</v>
      </c>
      <c r="CI401" s="12">
        <v>1.31</v>
      </c>
      <c r="CJ401" s="11">
        <v>1</v>
      </c>
      <c r="CK401" s="11">
        <v>0</v>
      </c>
      <c r="CL401" s="13">
        <f t="shared" si="839"/>
        <v>4102.92</v>
      </c>
      <c r="CM401" s="11">
        <v>1</v>
      </c>
      <c r="CN401" s="11">
        <v>1</v>
      </c>
      <c r="CO401" s="11">
        <v>2.38</v>
      </c>
      <c r="CP401" s="42">
        <f t="shared" si="840"/>
        <v>3.38</v>
      </c>
      <c r="CQ401" s="11">
        <v>1.15</v>
      </c>
      <c r="CR401" s="9">
        <v>0.5</v>
      </c>
      <c r="CS401" s="43">
        <f t="shared" si="841"/>
        <v>7974.02502</v>
      </c>
      <c r="DB401" s="11">
        <f t="shared" si="842"/>
        <v>3144</v>
      </c>
      <c r="DC401" s="12">
        <v>1.31</v>
      </c>
      <c r="DD401" s="11">
        <v>1</v>
      </c>
      <c r="DE401" s="11">
        <v>0</v>
      </c>
      <c r="DF401" s="13">
        <f t="shared" si="843"/>
        <v>4118.64</v>
      </c>
      <c r="DG401" s="11">
        <v>1</v>
      </c>
      <c r="DH401" s="11">
        <v>1</v>
      </c>
      <c r="DI401" s="11">
        <v>2.38</v>
      </c>
      <c r="DJ401" s="42">
        <f t="shared" si="844"/>
        <v>3.38</v>
      </c>
      <c r="DK401" s="11">
        <v>1.15</v>
      </c>
      <c r="DL401" s="9">
        <v>0.5</v>
      </c>
      <c r="DM401" s="43">
        <f t="shared" si="845"/>
        <v>8004.57684</v>
      </c>
      <c r="DV401" s="11">
        <f t="shared" si="846"/>
        <v>3203</v>
      </c>
      <c r="DW401" s="12">
        <v>1.31</v>
      </c>
      <c r="DX401" s="11">
        <v>1</v>
      </c>
      <c r="DY401" s="11">
        <v>0</v>
      </c>
      <c r="DZ401" s="13">
        <f t="shared" si="847"/>
        <v>4195.93</v>
      </c>
      <c r="EA401" s="11">
        <v>1</v>
      </c>
      <c r="EB401" s="11">
        <v>1</v>
      </c>
      <c r="EC401" s="11">
        <v>3.18</v>
      </c>
      <c r="ED401" s="42">
        <f t="shared" si="848"/>
        <v>4.18</v>
      </c>
      <c r="EE401" s="11">
        <v>1.15</v>
      </c>
      <c r="EF401" s="9">
        <v>0.5</v>
      </c>
      <c r="EG401" s="43">
        <f t="shared" si="849"/>
        <v>10084.917755</v>
      </c>
    </row>
    <row r="402" s="1" customFormat="1" customHeight="1" spans="6:137">
      <c r="F402" s="11">
        <v>2704</v>
      </c>
      <c r="G402" s="12">
        <v>0.75</v>
      </c>
      <c r="H402" s="11">
        <v>1</v>
      </c>
      <c r="I402" s="11">
        <v>0</v>
      </c>
      <c r="J402" s="13">
        <f t="shared" si="826"/>
        <v>2028</v>
      </c>
      <c r="K402" s="11">
        <v>1</v>
      </c>
      <c r="L402" s="11">
        <v>1</v>
      </c>
      <c r="M402" s="11">
        <v>2.38</v>
      </c>
      <c r="N402" s="42">
        <f t="shared" si="827"/>
        <v>3.38</v>
      </c>
      <c r="O402" s="11">
        <v>1.15</v>
      </c>
      <c r="P402" s="9">
        <v>0.5</v>
      </c>
      <c r="Q402" s="43">
        <f t="shared" si="828"/>
        <v>3941.418</v>
      </c>
      <c r="Z402" s="11">
        <v>2704</v>
      </c>
      <c r="AA402" s="12">
        <v>0.75</v>
      </c>
      <c r="AB402" s="11">
        <v>1</v>
      </c>
      <c r="AC402" s="11">
        <v>0</v>
      </c>
      <c r="AD402" s="13">
        <f t="shared" si="829"/>
        <v>2028</v>
      </c>
      <c r="AE402" s="11">
        <v>1</v>
      </c>
      <c r="AF402" s="11">
        <v>1</v>
      </c>
      <c r="AG402" s="11">
        <v>2.38</v>
      </c>
      <c r="AH402" s="42">
        <f t="shared" si="830"/>
        <v>3.38</v>
      </c>
      <c r="AI402" s="11">
        <v>1.15</v>
      </c>
      <c r="AJ402" s="9">
        <v>0.5</v>
      </c>
      <c r="AK402" s="43">
        <f t="shared" si="831"/>
        <v>3941.418</v>
      </c>
      <c r="AT402" s="11">
        <v>2704</v>
      </c>
      <c r="AU402" s="12">
        <v>0.75</v>
      </c>
      <c r="AV402" s="11">
        <v>1</v>
      </c>
      <c r="AW402" s="11">
        <v>0</v>
      </c>
      <c r="AX402" s="13">
        <f t="shared" si="832"/>
        <v>2028</v>
      </c>
      <c r="AY402" s="11">
        <v>1</v>
      </c>
      <c r="AZ402" s="11">
        <v>1</v>
      </c>
      <c r="BA402" s="11">
        <v>2.38</v>
      </c>
      <c r="BB402" s="42">
        <f t="shared" si="833"/>
        <v>3.38</v>
      </c>
      <c r="BC402" s="11">
        <v>1.15</v>
      </c>
      <c r="BD402" s="9">
        <v>0.5</v>
      </c>
      <c r="BE402" s="43">
        <f t="shared" si="834"/>
        <v>3941.418</v>
      </c>
      <c r="BN402" s="11">
        <v>2704</v>
      </c>
      <c r="BO402" s="12">
        <v>0.75</v>
      </c>
      <c r="BP402" s="11">
        <v>1</v>
      </c>
      <c r="BQ402" s="11">
        <v>0</v>
      </c>
      <c r="BR402" s="13">
        <f t="shared" si="835"/>
        <v>2028</v>
      </c>
      <c r="BS402" s="11">
        <v>1</v>
      </c>
      <c r="BT402" s="11">
        <v>1</v>
      </c>
      <c r="BU402" s="11">
        <v>2.38</v>
      </c>
      <c r="BV402" s="42">
        <f t="shared" si="836"/>
        <v>3.38</v>
      </c>
      <c r="BW402" s="11">
        <v>1.15</v>
      </c>
      <c r="BX402" s="9">
        <v>0.5</v>
      </c>
      <c r="BY402" s="43">
        <f t="shared" si="837"/>
        <v>3941.418</v>
      </c>
      <c r="CH402" s="11">
        <f t="shared" si="838"/>
        <v>3132</v>
      </c>
      <c r="CI402" s="12">
        <v>0.75</v>
      </c>
      <c r="CJ402" s="11">
        <v>1</v>
      </c>
      <c r="CK402" s="11">
        <v>0</v>
      </c>
      <c r="CL402" s="13">
        <f t="shared" si="839"/>
        <v>2349</v>
      </c>
      <c r="CM402" s="11">
        <v>1</v>
      </c>
      <c r="CN402" s="11">
        <v>1</v>
      </c>
      <c r="CO402" s="11">
        <v>2.38</v>
      </c>
      <c r="CP402" s="42">
        <f t="shared" si="840"/>
        <v>3.38</v>
      </c>
      <c r="CQ402" s="11">
        <v>1.15</v>
      </c>
      <c r="CR402" s="9">
        <v>0.5</v>
      </c>
      <c r="CS402" s="43">
        <f t="shared" si="841"/>
        <v>4565.2815</v>
      </c>
      <c r="DB402" s="11">
        <f t="shared" si="842"/>
        <v>3144</v>
      </c>
      <c r="DC402" s="12">
        <v>0.75</v>
      </c>
      <c r="DD402" s="11">
        <v>1</v>
      </c>
      <c r="DE402" s="11">
        <v>0</v>
      </c>
      <c r="DF402" s="13">
        <f t="shared" si="843"/>
        <v>2358</v>
      </c>
      <c r="DG402" s="11">
        <v>1</v>
      </c>
      <c r="DH402" s="11">
        <v>1</v>
      </c>
      <c r="DI402" s="11">
        <v>2.38</v>
      </c>
      <c r="DJ402" s="42">
        <f t="shared" si="844"/>
        <v>3.38</v>
      </c>
      <c r="DK402" s="11">
        <v>1.15</v>
      </c>
      <c r="DL402" s="9">
        <v>0.5</v>
      </c>
      <c r="DM402" s="43">
        <f t="shared" si="845"/>
        <v>4582.773</v>
      </c>
      <c r="DV402" s="11">
        <f t="shared" si="846"/>
        <v>3203</v>
      </c>
      <c r="DW402" s="12">
        <v>0.75</v>
      </c>
      <c r="DX402" s="11">
        <v>1</v>
      </c>
      <c r="DY402" s="11">
        <v>0</v>
      </c>
      <c r="DZ402" s="13">
        <f t="shared" si="847"/>
        <v>2402.25</v>
      </c>
      <c r="EA402" s="11">
        <v>1</v>
      </c>
      <c r="EB402" s="11">
        <v>1</v>
      </c>
      <c r="EC402" s="11">
        <v>3.18</v>
      </c>
      <c r="ED402" s="42">
        <f t="shared" si="848"/>
        <v>4.18</v>
      </c>
      <c r="EE402" s="11">
        <v>1.15</v>
      </c>
      <c r="EF402" s="9">
        <v>0.5</v>
      </c>
      <c r="EG402" s="43">
        <f t="shared" si="849"/>
        <v>5773.807875</v>
      </c>
    </row>
    <row r="403" s="1" customFormat="1" customHeight="1" spans="6:137">
      <c r="F403" s="11">
        <v>2704</v>
      </c>
      <c r="G403" s="12">
        <v>0.75</v>
      </c>
      <c r="H403" s="11">
        <v>1</v>
      </c>
      <c r="I403" s="11">
        <v>0</v>
      </c>
      <c r="J403" s="13">
        <f t="shared" si="826"/>
        <v>2028</v>
      </c>
      <c r="K403" s="11">
        <v>1</v>
      </c>
      <c r="L403" s="11">
        <v>1</v>
      </c>
      <c r="M403" s="11">
        <v>2.38</v>
      </c>
      <c r="N403" s="42">
        <f t="shared" si="827"/>
        <v>3.38</v>
      </c>
      <c r="O403" s="11">
        <v>1.15</v>
      </c>
      <c r="P403" s="9">
        <v>0.5</v>
      </c>
      <c r="Q403" s="43">
        <f t="shared" si="828"/>
        <v>3941.418</v>
      </c>
      <c r="Z403" s="11">
        <v>2704</v>
      </c>
      <c r="AA403" s="12">
        <v>0.75</v>
      </c>
      <c r="AB403" s="11">
        <v>1</v>
      </c>
      <c r="AC403" s="11">
        <v>0</v>
      </c>
      <c r="AD403" s="13">
        <f t="shared" si="829"/>
        <v>2028</v>
      </c>
      <c r="AE403" s="11">
        <v>1</v>
      </c>
      <c r="AF403" s="11">
        <v>1</v>
      </c>
      <c r="AG403" s="11">
        <v>2.38</v>
      </c>
      <c r="AH403" s="42">
        <f t="shared" si="830"/>
        <v>3.38</v>
      </c>
      <c r="AI403" s="11">
        <v>1.15</v>
      </c>
      <c r="AJ403" s="9">
        <v>0.5</v>
      </c>
      <c r="AK403" s="43">
        <f t="shared" si="831"/>
        <v>3941.418</v>
      </c>
      <c r="AT403" s="11">
        <v>2704</v>
      </c>
      <c r="AU403" s="12">
        <v>0.75</v>
      </c>
      <c r="AV403" s="11">
        <v>1</v>
      </c>
      <c r="AW403" s="11">
        <v>0</v>
      </c>
      <c r="AX403" s="13">
        <f t="shared" si="832"/>
        <v>2028</v>
      </c>
      <c r="AY403" s="11">
        <v>1</v>
      </c>
      <c r="AZ403" s="11">
        <v>1</v>
      </c>
      <c r="BA403" s="11">
        <v>2.38</v>
      </c>
      <c r="BB403" s="42">
        <f t="shared" si="833"/>
        <v>3.38</v>
      </c>
      <c r="BC403" s="11">
        <v>1.15</v>
      </c>
      <c r="BD403" s="9">
        <v>0.5</v>
      </c>
      <c r="BE403" s="43">
        <f t="shared" si="834"/>
        <v>3941.418</v>
      </c>
      <c r="BN403" s="11">
        <v>2704</v>
      </c>
      <c r="BO403" s="12">
        <v>0.75</v>
      </c>
      <c r="BP403" s="11">
        <v>1</v>
      </c>
      <c r="BQ403" s="11">
        <v>0</v>
      </c>
      <c r="BR403" s="13">
        <f t="shared" si="835"/>
        <v>2028</v>
      </c>
      <c r="BS403" s="11">
        <v>1</v>
      </c>
      <c r="BT403" s="11">
        <v>1</v>
      </c>
      <c r="BU403" s="11">
        <v>2.38</v>
      </c>
      <c r="BV403" s="42">
        <f t="shared" si="836"/>
        <v>3.38</v>
      </c>
      <c r="BW403" s="11">
        <v>1.15</v>
      </c>
      <c r="BX403" s="9">
        <v>0.5</v>
      </c>
      <c r="BY403" s="43">
        <f t="shared" si="837"/>
        <v>3941.418</v>
      </c>
      <c r="CH403" s="11">
        <f t="shared" si="838"/>
        <v>3132</v>
      </c>
      <c r="CI403" s="12">
        <v>0.75</v>
      </c>
      <c r="CJ403" s="11">
        <v>1</v>
      </c>
      <c r="CK403" s="11">
        <v>0</v>
      </c>
      <c r="CL403" s="13">
        <f t="shared" si="839"/>
        <v>2349</v>
      </c>
      <c r="CM403" s="11">
        <v>1</v>
      </c>
      <c r="CN403" s="11">
        <v>1</v>
      </c>
      <c r="CO403" s="11">
        <v>2.38</v>
      </c>
      <c r="CP403" s="42">
        <f t="shared" si="840"/>
        <v>3.38</v>
      </c>
      <c r="CQ403" s="11">
        <v>1.15</v>
      </c>
      <c r="CR403" s="9">
        <v>0.5</v>
      </c>
      <c r="CS403" s="43">
        <f t="shared" si="841"/>
        <v>4565.2815</v>
      </c>
      <c r="DB403" s="11">
        <f t="shared" si="842"/>
        <v>3144</v>
      </c>
      <c r="DC403" s="12">
        <v>0.75</v>
      </c>
      <c r="DD403" s="11">
        <v>1</v>
      </c>
      <c r="DE403" s="11">
        <v>0</v>
      </c>
      <c r="DF403" s="13">
        <f t="shared" si="843"/>
        <v>2358</v>
      </c>
      <c r="DG403" s="11">
        <v>1</v>
      </c>
      <c r="DH403" s="11">
        <v>1</v>
      </c>
      <c r="DI403" s="11">
        <v>2.38</v>
      </c>
      <c r="DJ403" s="42">
        <f t="shared" si="844"/>
        <v>3.38</v>
      </c>
      <c r="DK403" s="11">
        <v>1.15</v>
      </c>
      <c r="DL403" s="9">
        <v>0.5</v>
      </c>
      <c r="DM403" s="43">
        <f t="shared" si="845"/>
        <v>4582.773</v>
      </c>
      <c r="DV403" s="11">
        <f t="shared" si="846"/>
        <v>3203</v>
      </c>
      <c r="DW403" s="12">
        <v>0.75</v>
      </c>
      <c r="DX403" s="11">
        <v>1</v>
      </c>
      <c r="DY403" s="11">
        <v>0</v>
      </c>
      <c r="DZ403" s="13">
        <f t="shared" si="847"/>
        <v>2402.25</v>
      </c>
      <c r="EA403" s="11">
        <v>1</v>
      </c>
      <c r="EB403" s="11">
        <v>1</v>
      </c>
      <c r="EC403" s="11">
        <v>3.18</v>
      </c>
      <c r="ED403" s="42">
        <f t="shared" si="848"/>
        <v>4.18</v>
      </c>
      <c r="EE403" s="11">
        <v>1.15</v>
      </c>
      <c r="EF403" s="9">
        <v>0.5</v>
      </c>
      <c r="EG403" s="43">
        <f t="shared" si="849"/>
        <v>5773.807875</v>
      </c>
    </row>
    <row r="404" s="1" customFormat="1" customHeight="1" spans="6:137">
      <c r="F404" s="11">
        <v>2704</v>
      </c>
      <c r="G404" s="12">
        <v>1.8</v>
      </c>
      <c r="H404" s="11">
        <v>1</v>
      </c>
      <c r="I404" s="11">
        <v>0</v>
      </c>
      <c r="J404" s="13">
        <f t="shared" si="826"/>
        <v>4867.2</v>
      </c>
      <c r="K404" s="11">
        <v>1</v>
      </c>
      <c r="L404" s="11">
        <v>1</v>
      </c>
      <c r="M404" s="11">
        <v>2.38</v>
      </c>
      <c r="N404" s="42">
        <f t="shared" si="827"/>
        <v>3.38</v>
      </c>
      <c r="O404" s="11">
        <v>1.15</v>
      </c>
      <c r="P404" s="9">
        <v>0.5</v>
      </c>
      <c r="Q404" s="43">
        <f t="shared" si="828"/>
        <v>9459.4032</v>
      </c>
      <c r="Z404" s="11">
        <v>2704</v>
      </c>
      <c r="AA404" s="12">
        <v>1.8</v>
      </c>
      <c r="AB404" s="11">
        <v>1</v>
      </c>
      <c r="AC404" s="11">
        <v>0</v>
      </c>
      <c r="AD404" s="13">
        <f t="shared" si="829"/>
        <v>4867.2</v>
      </c>
      <c r="AE404" s="11">
        <v>1</v>
      </c>
      <c r="AF404" s="11">
        <v>1</v>
      </c>
      <c r="AG404" s="11">
        <v>2.38</v>
      </c>
      <c r="AH404" s="42">
        <f t="shared" si="830"/>
        <v>3.38</v>
      </c>
      <c r="AI404" s="11">
        <v>1.15</v>
      </c>
      <c r="AJ404" s="9">
        <v>0.5</v>
      </c>
      <c r="AK404" s="43">
        <f t="shared" si="831"/>
        <v>9459.4032</v>
      </c>
      <c r="AT404" s="11">
        <v>2704</v>
      </c>
      <c r="AU404" s="12">
        <v>1.8</v>
      </c>
      <c r="AV404" s="11">
        <v>1</v>
      </c>
      <c r="AW404" s="11">
        <v>0</v>
      </c>
      <c r="AX404" s="13">
        <f t="shared" si="832"/>
        <v>4867.2</v>
      </c>
      <c r="AY404" s="11">
        <v>1</v>
      </c>
      <c r="AZ404" s="11">
        <v>1</v>
      </c>
      <c r="BA404" s="11">
        <v>2.38</v>
      </c>
      <c r="BB404" s="42">
        <f t="shared" si="833"/>
        <v>3.38</v>
      </c>
      <c r="BC404" s="11">
        <v>1.15</v>
      </c>
      <c r="BD404" s="9">
        <v>0.5</v>
      </c>
      <c r="BE404" s="43">
        <f t="shared" si="834"/>
        <v>9459.4032</v>
      </c>
      <c r="BN404" s="11">
        <v>2704</v>
      </c>
      <c r="BO404" s="12">
        <v>1.8</v>
      </c>
      <c r="BP404" s="11">
        <v>1</v>
      </c>
      <c r="BQ404" s="11">
        <v>0</v>
      </c>
      <c r="BR404" s="13">
        <f t="shared" si="835"/>
        <v>4867.2</v>
      </c>
      <c r="BS404" s="11">
        <v>1</v>
      </c>
      <c r="BT404" s="11">
        <v>1</v>
      </c>
      <c r="BU404" s="11">
        <v>2.38</v>
      </c>
      <c r="BV404" s="42">
        <f t="shared" si="836"/>
        <v>3.38</v>
      </c>
      <c r="BW404" s="11">
        <v>1.15</v>
      </c>
      <c r="BX404" s="9">
        <v>0.5</v>
      </c>
      <c r="BY404" s="43">
        <f t="shared" si="837"/>
        <v>9459.4032</v>
      </c>
      <c r="CH404" s="11">
        <f t="shared" si="838"/>
        <v>3132</v>
      </c>
      <c r="CI404" s="12">
        <v>1.8</v>
      </c>
      <c r="CJ404" s="11">
        <v>1</v>
      </c>
      <c r="CK404" s="11">
        <v>0</v>
      </c>
      <c r="CL404" s="13">
        <f t="shared" si="839"/>
        <v>5637.6</v>
      </c>
      <c r="CM404" s="11">
        <v>1</v>
      </c>
      <c r="CN404" s="11">
        <v>1</v>
      </c>
      <c r="CO404" s="11">
        <v>2.38</v>
      </c>
      <c r="CP404" s="42">
        <f t="shared" si="840"/>
        <v>3.38</v>
      </c>
      <c r="CQ404" s="11">
        <v>1.15</v>
      </c>
      <c r="CR404" s="9">
        <v>0.5</v>
      </c>
      <c r="CS404" s="43">
        <f t="shared" si="841"/>
        <v>10956.6756</v>
      </c>
      <c r="DB404" s="11">
        <f t="shared" si="842"/>
        <v>3144</v>
      </c>
      <c r="DC404" s="12">
        <v>1.8</v>
      </c>
      <c r="DD404" s="11">
        <v>1</v>
      </c>
      <c r="DE404" s="11">
        <v>0</v>
      </c>
      <c r="DF404" s="13">
        <f t="shared" si="843"/>
        <v>5659.2</v>
      </c>
      <c r="DG404" s="11">
        <v>1</v>
      </c>
      <c r="DH404" s="11">
        <v>1</v>
      </c>
      <c r="DI404" s="11">
        <v>2.38</v>
      </c>
      <c r="DJ404" s="42">
        <f t="shared" si="844"/>
        <v>3.38</v>
      </c>
      <c r="DK404" s="11">
        <v>1.15</v>
      </c>
      <c r="DL404" s="9">
        <v>0.5</v>
      </c>
      <c r="DM404" s="43">
        <f t="shared" si="845"/>
        <v>10998.6552</v>
      </c>
      <c r="DV404" s="11">
        <f t="shared" si="846"/>
        <v>3203</v>
      </c>
      <c r="DW404" s="12">
        <v>1.8</v>
      </c>
      <c r="DX404" s="11">
        <v>1</v>
      </c>
      <c r="DY404" s="11">
        <v>0</v>
      </c>
      <c r="DZ404" s="13">
        <f t="shared" si="847"/>
        <v>5765.4</v>
      </c>
      <c r="EA404" s="11">
        <v>1</v>
      </c>
      <c r="EB404" s="11">
        <v>1</v>
      </c>
      <c r="EC404" s="11">
        <v>3.18</v>
      </c>
      <c r="ED404" s="42">
        <f t="shared" si="848"/>
        <v>4.18</v>
      </c>
      <c r="EE404" s="11">
        <v>1.15</v>
      </c>
      <c r="EF404" s="9">
        <v>0.5</v>
      </c>
      <c r="EG404" s="43">
        <f t="shared" si="849"/>
        <v>13857.1389</v>
      </c>
    </row>
    <row r="405" s="1" customFormat="1" customHeight="1" spans="6:137">
      <c r="F405" s="11">
        <v>2704</v>
      </c>
      <c r="G405" s="12">
        <v>3.21</v>
      </c>
      <c r="H405" s="11">
        <v>1</v>
      </c>
      <c r="I405" s="11">
        <v>0</v>
      </c>
      <c r="J405" s="13">
        <f t="shared" si="826"/>
        <v>8679.84</v>
      </c>
      <c r="K405" s="11">
        <v>1</v>
      </c>
      <c r="L405" s="11">
        <v>1</v>
      </c>
      <c r="M405" s="11">
        <v>2.38</v>
      </c>
      <c r="N405" s="42">
        <f t="shared" si="827"/>
        <v>3.38</v>
      </c>
      <c r="O405" s="11">
        <v>1.15</v>
      </c>
      <c r="P405" s="9">
        <v>0.5</v>
      </c>
      <c r="Q405" s="43">
        <f t="shared" si="828"/>
        <v>16869.26904</v>
      </c>
      <c r="Z405" s="11">
        <v>2704</v>
      </c>
      <c r="AA405" s="12">
        <v>3.21</v>
      </c>
      <c r="AB405" s="11">
        <v>1</v>
      </c>
      <c r="AC405" s="11">
        <v>0</v>
      </c>
      <c r="AD405" s="13">
        <f t="shared" si="829"/>
        <v>8679.84</v>
      </c>
      <c r="AE405" s="11">
        <v>1</v>
      </c>
      <c r="AF405" s="11">
        <v>1</v>
      </c>
      <c r="AG405" s="11">
        <v>2.38</v>
      </c>
      <c r="AH405" s="42">
        <f t="shared" si="830"/>
        <v>3.38</v>
      </c>
      <c r="AI405" s="11">
        <v>1.15</v>
      </c>
      <c r="AJ405" s="9">
        <v>0.5</v>
      </c>
      <c r="AK405" s="43">
        <f t="shared" si="831"/>
        <v>16869.26904</v>
      </c>
      <c r="AT405" s="11">
        <v>2704</v>
      </c>
      <c r="AU405" s="12">
        <v>3.21</v>
      </c>
      <c r="AV405" s="11">
        <v>1</v>
      </c>
      <c r="AW405" s="11">
        <v>0</v>
      </c>
      <c r="AX405" s="13">
        <f t="shared" si="832"/>
        <v>8679.84</v>
      </c>
      <c r="AY405" s="11">
        <v>1</v>
      </c>
      <c r="AZ405" s="11">
        <v>1</v>
      </c>
      <c r="BA405" s="11">
        <v>2.38</v>
      </c>
      <c r="BB405" s="42">
        <f t="shared" si="833"/>
        <v>3.38</v>
      </c>
      <c r="BC405" s="11">
        <v>1.15</v>
      </c>
      <c r="BD405" s="9">
        <v>0.5</v>
      </c>
      <c r="BE405" s="43">
        <f t="shared" si="834"/>
        <v>16869.26904</v>
      </c>
      <c r="BN405" s="11">
        <v>2704</v>
      </c>
      <c r="BO405" s="12">
        <v>3.21</v>
      </c>
      <c r="BP405" s="11">
        <v>1</v>
      </c>
      <c r="BQ405" s="11">
        <v>0</v>
      </c>
      <c r="BR405" s="13">
        <f t="shared" si="835"/>
        <v>8679.84</v>
      </c>
      <c r="BS405" s="11">
        <v>1</v>
      </c>
      <c r="BT405" s="11">
        <v>1</v>
      </c>
      <c r="BU405" s="11">
        <v>2.38</v>
      </c>
      <c r="BV405" s="42">
        <f t="shared" si="836"/>
        <v>3.38</v>
      </c>
      <c r="BW405" s="11">
        <v>1.15</v>
      </c>
      <c r="BX405" s="9">
        <v>0.5</v>
      </c>
      <c r="BY405" s="43">
        <f t="shared" si="837"/>
        <v>16869.26904</v>
      </c>
      <c r="CH405" s="11">
        <f t="shared" si="838"/>
        <v>3132</v>
      </c>
      <c r="CI405" s="12">
        <v>3.21</v>
      </c>
      <c r="CJ405" s="11">
        <v>1</v>
      </c>
      <c r="CK405" s="11">
        <v>0</v>
      </c>
      <c r="CL405" s="13">
        <f t="shared" si="839"/>
        <v>10053.72</v>
      </c>
      <c r="CM405" s="11">
        <v>1</v>
      </c>
      <c r="CN405" s="11">
        <v>1</v>
      </c>
      <c r="CO405" s="11">
        <v>2.38</v>
      </c>
      <c r="CP405" s="42">
        <f t="shared" si="840"/>
        <v>3.38</v>
      </c>
      <c r="CQ405" s="11">
        <v>1.15</v>
      </c>
      <c r="CR405" s="9">
        <v>0.5</v>
      </c>
      <c r="CS405" s="43">
        <f t="shared" si="841"/>
        <v>19539.40482</v>
      </c>
      <c r="DB405" s="11">
        <f t="shared" si="842"/>
        <v>3144</v>
      </c>
      <c r="DC405" s="12">
        <v>3.21</v>
      </c>
      <c r="DD405" s="11">
        <v>1</v>
      </c>
      <c r="DE405" s="11">
        <v>0</v>
      </c>
      <c r="DF405" s="13">
        <f t="shared" si="843"/>
        <v>10092.24</v>
      </c>
      <c r="DG405" s="11">
        <v>1</v>
      </c>
      <c r="DH405" s="11">
        <v>1</v>
      </c>
      <c r="DI405" s="11">
        <v>2.38</v>
      </c>
      <c r="DJ405" s="42">
        <f t="shared" si="844"/>
        <v>3.38</v>
      </c>
      <c r="DK405" s="11">
        <v>1.15</v>
      </c>
      <c r="DL405" s="9">
        <v>0.5</v>
      </c>
      <c r="DM405" s="43">
        <f t="shared" si="845"/>
        <v>19614.26844</v>
      </c>
      <c r="DV405" s="11">
        <f t="shared" si="846"/>
        <v>3203</v>
      </c>
      <c r="DW405" s="12">
        <v>3.21</v>
      </c>
      <c r="DX405" s="11">
        <v>1</v>
      </c>
      <c r="DY405" s="11">
        <v>0</v>
      </c>
      <c r="DZ405" s="13">
        <f t="shared" si="847"/>
        <v>10281.63</v>
      </c>
      <c r="EA405" s="11">
        <v>1</v>
      </c>
      <c r="EB405" s="11">
        <v>1</v>
      </c>
      <c r="EC405" s="11">
        <v>3.18</v>
      </c>
      <c r="ED405" s="42">
        <f t="shared" si="848"/>
        <v>4.18</v>
      </c>
      <c r="EE405" s="11">
        <v>1.15</v>
      </c>
      <c r="EF405" s="9">
        <v>0.5</v>
      </c>
      <c r="EG405" s="43">
        <f t="shared" si="849"/>
        <v>24711.897705</v>
      </c>
    </row>
    <row r="406" s="1" customFormat="1" customHeight="1" spans="6:137">
      <c r="F406" s="11">
        <v>2704</v>
      </c>
      <c r="G406" s="12">
        <v>3.21</v>
      </c>
      <c r="H406" s="11">
        <v>1</v>
      </c>
      <c r="I406" s="11">
        <v>0</v>
      </c>
      <c r="J406" s="13">
        <f t="shared" si="826"/>
        <v>8679.84</v>
      </c>
      <c r="K406" s="11">
        <v>1</v>
      </c>
      <c r="L406" s="11">
        <v>1</v>
      </c>
      <c r="M406" s="11">
        <v>2.38</v>
      </c>
      <c r="N406" s="42">
        <f t="shared" si="827"/>
        <v>3.38</v>
      </c>
      <c r="O406" s="11">
        <v>1.15</v>
      </c>
      <c r="P406" s="9">
        <v>0.5</v>
      </c>
      <c r="Q406" s="43">
        <f t="shared" si="828"/>
        <v>16869.26904</v>
      </c>
      <c r="Z406" s="11">
        <v>2704</v>
      </c>
      <c r="AA406" s="12">
        <v>3.21</v>
      </c>
      <c r="AB406" s="11">
        <v>1</v>
      </c>
      <c r="AC406" s="11">
        <v>0</v>
      </c>
      <c r="AD406" s="13">
        <f t="shared" si="829"/>
        <v>8679.84</v>
      </c>
      <c r="AE406" s="11">
        <v>1</v>
      </c>
      <c r="AF406" s="11">
        <v>1</v>
      </c>
      <c r="AG406" s="11">
        <v>2.38</v>
      </c>
      <c r="AH406" s="42">
        <f t="shared" si="830"/>
        <v>3.38</v>
      </c>
      <c r="AI406" s="11">
        <v>1.15</v>
      </c>
      <c r="AJ406" s="9">
        <v>0.5</v>
      </c>
      <c r="AK406" s="43">
        <f t="shared" si="831"/>
        <v>16869.26904</v>
      </c>
      <c r="AT406" s="11">
        <v>2704</v>
      </c>
      <c r="AU406" s="12">
        <v>3.21</v>
      </c>
      <c r="AV406" s="11">
        <v>1</v>
      </c>
      <c r="AW406" s="11">
        <v>0</v>
      </c>
      <c r="AX406" s="13">
        <f t="shared" si="832"/>
        <v>8679.84</v>
      </c>
      <c r="AY406" s="11">
        <v>1</v>
      </c>
      <c r="AZ406" s="11">
        <v>1</v>
      </c>
      <c r="BA406" s="11">
        <v>2.38</v>
      </c>
      <c r="BB406" s="42">
        <f t="shared" si="833"/>
        <v>3.38</v>
      </c>
      <c r="BC406" s="11">
        <v>1.15</v>
      </c>
      <c r="BD406" s="9">
        <v>0.5</v>
      </c>
      <c r="BE406" s="43">
        <f t="shared" si="834"/>
        <v>16869.26904</v>
      </c>
      <c r="BN406" s="11">
        <v>2704</v>
      </c>
      <c r="BO406" s="12">
        <v>3.21</v>
      </c>
      <c r="BP406" s="11">
        <v>1</v>
      </c>
      <c r="BQ406" s="11">
        <v>0</v>
      </c>
      <c r="BR406" s="13">
        <f t="shared" si="835"/>
        <v>8679.84</v>
      </c>
      <c r="BS406" s="11">
        <v>1</v>
      </c>
      <c r="BT406" s="11">
        <v>1</v>
      </c>
      <c r="BU406" s="11">
        <v>2.38</v>
      </c>
      <c r="BV406" s="42">
        <f t="shared" si="836"/>
        <v>3.38</v>
      </c>
      <c r="BW406" s="11">
        <v>1.15</v>
      </c>
      <c r="BX406" s="9">
        <v>0.5</v>
      </c>
      <c r="BY406" s="43">
        <f t="shared" si="837"/>
        <v>16869.26904</v>
      </c>
      <c r="CH406" s="11">
        <f t="shared" si="838"/>
        <v>3132</v>
      </c>
      <c r="CI406" s="12">
        <v>3.21</v>
      </c>
      <c r="CJ406" s="11">
        <v>1</v>
      </c>
      <c r="CK406" s="11">
        <v>0</v>
      </c>
      <c r="CL406" s="13">
        <f t="shared" si="839"/>
        <v>10053.72</v>
      </c>
      <c r="CM406" s="11">
        <v>1</v>
      </c>
      <c r="CN406" s="11">
        <v>1</v>
      </c>
      <c r="CO406" s="11">
        <v>2.38</v>
      </c>
      <c r="CP406" s="42">
        <f t="shared" si="840"/>
        <v>3.38</v>
      </c>
      <c r="CQ406" s="11">
        <v>1.15</v>
      </c>
      <c r="CR406" s="9">
        <v>0.5</v>
      </c>
      <c r="CS406" s="43">
        <f t="shared" si="841"/>
        <v>19539.40482</v>
      </c>
      <c r="DB406" s="11">
        <f t="shared" si="842"/>
        <v>3144</v>
      </c>
      <c r="DC406" s="12">
        <v>3.21</v>
      </c>
      <c r="DD406" s="11">
        <v>1</v>
      </c>
      <c r="DE406" s="11">
        <v>0</v>
      </c>
      <c r="DF406" s="13">
        <f t="shared" si="843"/>
        <v>10092.24</v>
      </c>
      <c r="DG406" s="11">
        <v>1</v>
      </c>
      <c r="DH406" s="11">
        <v>1</v>
      </c>
      <c r="DI406" s="11">
        <v>2.38</v>
      </c>
      <c r="DJ406" s="42">
        <f t="shared" si="844"/>
        <v>3.38</v>
      </c>
      <c r="DK406" s="11">
        <v>1.15</v>
      </c>
      <c r="DL406" s="9">
        <v>0.5</v>
      </c>
      <c r="DM406" s="43">
        <f t="shared" si="845"/>
        <v>19614.26844</v>
      </c>
      <c r="DV406" s="11">
        <f t="shared" si="846"/>
        <v>3203</v>
      </c>
      <c r="DW406" s="12">
        <v>3.21</v>
      </c>
      <c r="DX406" s="11">
        <v>1</v>
      </c>
      <c r="DY406" s="11">
        <v>0</v>
      </c>
      <c r="DZ406" s="13">
        <f t="shared" si="847"/>
        <v>10281.63</v>
      </c>
      <c r="EA406" s="11">
        <v>1</v>
      </c>
      <c r="EB406" s="11">
        <v>1</v>
      </c>
      <c r="EC406" s="11">
        <v>3.18</v>
      </c>
      <c r="ED406" s="42">
        <f t="shared" si="848"/>
        <v>4.18</v>
      </c>
      <c r="EE406" s="11">
        <v>1.15</v>
      </c>
      <c r="EF406" s="9">
        <v>0.5</v>
      </c>
      <c r="EG406" s="43">
        <f t="shared" si="849"/>
        <v>24711.897705</v>
      </c>
    </row>
    <row r="407" s="1" customFormat="1" customHeight="1" spans="6:137">
      <c r="F407" s="11">
        <v>2704</v>
      </c>
      <c r="G407" s="12">
        <v>0</v>
      </c>
      <c r="H407" s="11">
        <v>1</v>
      </c>
      <c r="I407" s="11">
        <v>0</v>
      </c>
      <c r="J407" s="13">
        <f t="shared" si="826"/>
        <v>0</v>
      </c>
      <c r="K407" s="11">
        <v>1</v>
      </c>
      <c r="L407" s="11">
        <v>1</v>
      </c>
      <c r="M407" s="11">
        <v>2.38</v>
      </c>
      <c r="N407" s="42">
        <f t="shared" si="827"/>
        <v>3.38</v>
      </c>
      <c r="O407" s="11">
        <v>1.15</v>
      </c>
      <c r="P407" s="9">
        <v>0.5</v>
      </c>
      <c r="Q407" s="43">
        <f t="shared" si="828"/>
        <v>0</v>
      </c>
      <c r="Z407" s="11">
        <v>2704</v>
      </c>
      <c r="AA407" s="12">
        <v>0</v>
      </c>
      <c r="AB407" s="11">
        <v>1</v>
      </c>
      <c r="AC407" s="11">
        <v>0</v>
      </c>
      <c r="AD407" s="13">
        <f t="shared" si="829"/>
        <v>0</v>
      </c>
      <c r="AE407" s="11">
        <v>1</v>
      </c>
      <c r="AF407" s="11">
        <v>1</v>
      </c>
      <c r="AG407" s="11">
        <v>2.38</v>
      </c>
      <c r="AH407" s="42">
        <f t="shared" si="830"/>
        <v>3.38</v>
      </c>
      <c r="AI407" s="11">
        <v>1.15</v>
      </c>
      <c r="AJ407" s="9">
        <v>0.5</v>
      </c>
      <c r="AK407" s="43">
        <f t="shared" si="831"/>
        <v>0</v>
      </c>
      <c r="AT407" s="11">
        <v>2704</v>
      </c>
      <c r="AU407" s="12">
        <v>0</v>
      </c>
      <c r="AV407" s="11">
        <v>1</v>
      </c>
      <c r="AW407" s="11">
        <v>0</v>
      </c>
      <c r="AX407" s="13">
        <f t="shared" si="832"/>
        <v>0</v>
      </c>
      <c r="AY407" s="11">
        <v>1</v>
      </c>
      <c r="AZ407" s="11">
        <v>1</v>
      </c>
      <c r="BA407" s="11">
        <v>2.38</v>
      </c>
      <c r="BB407" s="42">
        <f t="shared" si="833"/>
        <v>3.38</v>
      </c>
      <c r="BC407" s="11">
        <v>1.15</v>
      </c>
      <c r="BD407" s="9">
        <v>0.5</v>
      </c>
      <c r="BE407" s="43">
        <f t="shared" si="834"/>
        <v>0</v>
      </c>
      <c r="BN407" s="11">
        <v>2704</v>
      </c>
      <c r="BO407" s="12">
        <v>0</v>
      </c>
      <c r="BP407" s="11">
        <v>1</v>
      </c>
      <c r="BQ407" s="11">
        <v>0</v>
      </c>
      <c r="BR407" s="13">
        <f t="shared" si="835"/>
        <v>0</v>
      </c>
      <c r="BS407" s="11">
        <v>1</v>
      </c>
      <c r="BT407" s="11">
        <v>1</v>
      </c>
      <c r="BU407" s="11">
        <v>2.38</v>
      </c>
      <c r="BV407" s="42">
        <f t="shared" si="836"/>
        <v>3.38</v>
      </c>
      <c r="BW407" s="11">
        <v>1.15</v>
      </c>
      <c r="BX407" s="9">
        <v>0.5</v>
      </c>
      <c r="BY407" s="43">
        <f t="shared" si="837"/>
        <v>0</v>
      </c>
      <c r="CH407" s="11">
        <f t="shared" si="838"/>
        <v>3132</v>
      </c>
      <c r="CI407" s="12">
        <v>0</v>
      </c>
      <c r="CJ407" s="11">
        <v>1</v>
      </c>
      <c r="CK407" s="11">
        <v>0</v>
      </c>
      <c r="CL407" s="13">
        <f t="shared" si="839"/>
        <v>0</v>
      </c>
      <c r="CM407" s="11">
        <v>1</v>
      </c>
      <c r="CN407" s="11">
        <v>1</v>
      </c>
      <c r="CO407" s="11">
        <v>2.38</v>
      </c>
      <c r="CP407" s="42">
        <f t="shared" si="840"/>
        <v>3.38</v>
      </c>
      <c r="CQ407" s="11">
        <v>1.15</v>
      </c>
      <c r="CR407" s="9">
        <v>0.5</v>
      </c>
      <c r="CS407" s="43">
        <f t="shared" si="841"/>
        <v>0</v>
      </c>
      <c r="DB407" s="11">
        <f t="shared" si="842"/>
        <v>3144</v>
      </c>
      <c r="DC407" s="12">
        <v>0</v>
      </c>
      <c r="DD407" s="11">
        <v>1</v>
      </c>
      <c r="DE407" s="11">
        <v>0</v>
      </c>
      <c r="DF407" s="13">
        <f t="shared" si="843"/>
        <v>0</v>
      </c>
      <c r="DG407" s="11">
        <v>1</v>
      </c>
      <c r="DH407" s="11">
        <v>1</v>
      </c>
      <c r="DI407" s="11">
        <v>2.38</v>
      </c>
      <c r="DJ407" s="42">
        <f t="shared" si="844"/>
        <v>3.38</v>
      </c>
      <c r="DK407" s="11">
        <v>1.15</v>
      </c>
      <c r="DL407" s="9">
        <v>0.5</v>
      </c>
      <c r="DM407" s="43">
        <f t="shared" si="845"/>
        <v>0</v>
      </c>
      <c r="DV407" s="11">
        <f t="shared" si="846"/>
        <v>3203</v>
      </c>
      <c r="DW407" s="12">
        <v>0</v>
      </c>
      <c r="DX407" s="11">
        <v>1</v>
      </c>
      <c r="DY407" s="11">
        <v>0</v>
      </c>
      <c r="DZ407" s="13">
        <f t="shared" si="847"/>
        <v>0</v>
      </c>
      <c r="EA407" s="11">
        <v>1</v>
      </c>
      <c r="EB407" s="11">
        <v>1</v>
      </c>
      <c r="EC407" s="11">
        <v>3.18</v>
      </c>
      <c r="ED407" s="42">
        <f t="shared" si="848"/>
        <v>4.18</v>
      </c>
      <c r="EE407" s="11">
        <v>1.15</v>
      </c>
      <c r="EF407" s="9">
        <v>0.5</v>
      </c>
      <c r="EG407" s="43">
        <f t="shared" si="849"/>
        <v>0</v>
      </c>
    </row>
    <row r="408" s="1" customFormat="1" customHeight="1" spans="6:137">
      <c r="F408" s="44" t="s">
        <v>30</v>
      </c>
      <c r="G408" s="45"/>
      <c r="H408" s="45"/>
      <c r="I408" s="45"/>
      <c r="J408" s="45"/>
      <c r="K408" s="45"/>
      <c r="L408" s="45"/>
      <c r="M408" s="46">
        <f>SUM(Q393:Q407)</f>
        <v>104368.74864</v>
      </c>
      <c r="N408" s="46"/>
      <c r="O408" s="46"/>
      <c r="P408" s="46"/>
      <c r="Q408" s="46"/>
      <c r="R408" s="1"/>
      <c r="S408" s="1"/>
      <c r="T408" s="1"/>
      <c r="U408" s="1"/>
      <c r="V408" s="1"/>
      <c r="W408" s="1"/>
      <c r="X408" s="1"/>
      <c r="Y408" s="1"/>
      <c r="Z408" s="44" t="s">
        <v>30</v>
      </c>
      <c r="AA408" s="45"/>
      <c r="AB408" s="45"/>
      <c r="AC408" s="45"/>
      <c r="AD408" s="45"/>
      <c r="AE408" s="45"/>
      <c r="AF408" s="45"/>
      <c r="AG408" s="46">
        <f>SUM(AK393:AK407)</f>
        <v>104368.74864</v>
      </c>
      <c r="AH408" s="46"/>
      <c r="AI408" s="46"/>
      <c r="AJ408" s="46"/>
      <c r="AK408" s="46"/>
      <c r="AL408" s="1"/>
      <c r="AM408" s="1"/>
      <c r="AN408" s="1"/>
      <c r="AO408" s="1"/>
      <c r="AP408" s="1"/>
      <c r="AQ408" s="1"/>
      <c r="AR408" s="1"/>
      <c r="AS408" s="1"/>
      <c r="AT408" s="44" t="s">
        <v>30</v>
      </c>
      <c r="AU408" s="45"/>
      <c r="AV408" s="45"/>
      <c r="AW408" s="45"/>
      <c r="AX408" s="45"/>
      <c r="AY408" s="45"/>
      <c r="AZ408" s="45"/>
      <c r="BA408" s="46">
        <f>SUM(BE393:BE407)</f>
        <v>104368.74864</v>
      </c>
      <c r="BB408" s="46"/>
      <c r="BC408" s="46"/>
      <c r="BD408" s="46"/>
      <c r="BE408" s="46"/>
      <c r="BF408" s="1"/>
      <c r="BG408" s="1"/>
      <c r="BH408" s="1"/>
      <c r="BI408" s="1"/>
      <c r="BJ408" s="1"/>
      <c r="BK408" s="1"/>
      <c r="BL408" s="1"/>
      <c r="BM408" s="1"/>
      <c r="BN408" s="44" t="s">
        <v>30</v>
      </c>
      <c r="BO408" s="45"/>
      <c r="BP408" s="45"/>
      <c r="BQ408" s="45"/>
      <c r="BR408" s="45"/>
      <c r="BS408" s="45"/>
      <c r="BT408" s="45"/>
      <c r="BU408" s="46">
        <f>SUM(BY393:BY407)</f>
        <v>104368.74864</v>
      </c>
      <c r="BV408" s="46"/>
      <c r="BW408" s="46"/>
      <c r="BX408" s="46"/>
      <c r="BY408" s="46"/>
      <c r="BZ408" s="1"/>
      <c r="CA408" s="1"/>
      <c r="CB408" s="1"/>
      <c r="CC408" s="1"/>
      <c r="CD408" s="1"/>
      <c r="CE408" s="1"/>
      <c r="CF408" s="1"/>
      <c r="CG408" s="1"/>
      <c r="CH408" s="44" t="s">
        <v>30</v>
      </c>
      <c r="CI408" s="45"/>
      <c r="CJ408" s="45"/>
      <c r="CK408" s="45"/>
      <c r="CL408" s="45"/>
      <c r="CM408" s="45"/>
      <c r="CN408" s="45"/>
      <c r="CO408" s="46">
        <f>SUM(CS393:CS407)</f>
        <v>120888.65412</v>
      </c>
      <c r="CP408" s="46"/>
      <c r="CQ408" s="46"/>
      <c r="CR408" s="46"/>
      <c r="CS408" s="46"/>
      <c r="CT408" s="1"/>
      <c r="CU408" s="1"/>
      <c r="CV408" s="1"/>
      <c r="CW408" s="1"/>
      <c r="CX408" s="1"/>
      <c r="CY408" s="1"/>
      <c r="CZ408" s="1"/>
      <c r="DA408" s="1"/>
      <c r="DB408" s="44" t="s">
        <v>30</v>
      </c>
      <c r="DC408" s="45"/>
      <c r="DD408" s="45"/>
      <c r="DE408" s="45"/>
      <c r="DF408" s="45"/>
      <c r="DG408" s="45"/>
      <c r="DH408" s="45"/>
      <c r="DI408" s="46">
        <f>SUM(DM393:DM407)</f>
        <v>121351.82904</v>
      </c>
      <c r="DJ408" s="46"/>
      <c r="DK408" s="46"/>
      <c r="DL408" s="46"/>
      <c r="DM408" s="46"/>
      <c r="DN408" s="1"/>
      <c r="DO408" s="1"/>
      <c r="DP408" s="1"/>
      <c r="DQ408" s="1"/>
      <c r="DR408" s="1"/>
      <c r="DS408" s="1"/>
      <c r="DT408" s="1"/>
      <c r="DU408" s="1"/>
      <c r="DV408" s="44" t="s">
        <v>30</v>
      </c>
      <c r="DW408" s="45"/>
      <c r="DX408" s="45"/>
      <c r="DY408" s="45"/>
      <c r="DZ408" s="45"/>
      <c r="EA408" s="45"/>
      <c r="EB408" s="45"/>
      <c r="EC408" s="46">
        <f>SUM(EG393:EG407)</f>
        <v>152890.43253</v>
      </c>
      <c r="ED408" s="46"/>
      <c r="EE408" s="46"/>
      <c r="EF408" s="46"/>
      <c r="EG408" s="46"/>
    </row>
    <row r="409" s="1" customFormat="1" customHeight="1" spans="6:137">
      <c r="F409" s="45"/>
      <c r="G409" s="45"/>
      <c r="H409" s="45"/>
      <c r="I409" s="45"/>
      <c r="J409" s="45"/>
      <c r="K409" s="45"/>
      <c r="L409" s="45"/>
      <c r="M409" s="46"/>
      <c r="N409" s="46"/>
      <c r="O409" s="46"/>
      <c r="P409" s="46"/>
      <c r="Q409" s="46"/>
      <c r="R409" s="1"/>
      <c r="S409" s="1"/>
      <c r="T409" s="1"/>
      <c r="U409" s="1"/>
      <c r="V409" s="1"/>
      <c r="W409" s="1"/>
      <c r="X409" s="1"/>
      <c r="Y409" s="1"/>
      <c r="Z409" s="45"/>
      <c r="AA409" s="45"/>
      <c r="AB409" s="45"/>
      <c r="AC409" s="45"/>
      <c r="AD409" s="45"/>
      <c r="AE409" s="45"/>
      <c r="AF409" s="45"/>
      <c r="AG409" s="46"/>
      <c r="AH409" s="46"/>
      <c r="AI409" s="46"/>
      <c r="AJ409" s="46"/>
      <c r="AK409" s="46"/>
      <c r="AL409" s="1"/>
      <c r="AM409" s="1"/>
      <c r="AN409" s="1"/>
      <c r="AO409" s="1"/>
      <c r="AP409" s="1"/>
      <c r="AQ409" s="1"/>
      <c r="AR409" s="1"/>
      <c r="AS409" s="1"/>
      <c r="AT409" s="45"/>
      <c r="AU409" s="45"/>
      <c r="AV409" s="45"/>
      <c r="AW409" s="45"/>
      <c r="AX409" s="45"/>
      <c r="AY409" s="45"/>
      <c r="AZ409" s="45"/>
      <c r="BA409" s="46"/>
      <c r="BB409" s="46"/>
      <c r="BC409" s="46"/>
      <c r="BD409" s="46"/>
      <c r="BE409" s="46"/>
      <c r="BF409" s="1"/>
      <c r="BG409" s="1"/>
      <c r="BH409" s="1"/>
      <c r="BI409" s="1"/>
      <c r="BJ409" s="1"/>
      <c r="BK409" s="1"/>
      <c r="BL409" s="1"/>
      <c r="BM409" s="1"/>
      <c r="BN409" s="45"/>
      <c r="BO409" s="45"/>
      <c r="BP409" s="45"/>
      <c r="BQ409" s="45"/>
      <c r="BR409" s="45"/>
      <c r="BS409" s="45"/>
      <c r="BT409" s="45"/>
      <c r="BU409" s="46"/>
      <c r="BV409" s="46"/>
      <c r="BW409" s="46"/>
      <c r="BX409" s="46"/>
      <c r="BY409" s="46"/>
      <c r="BZ409" s="1"/>
      <c r="CA409" s="1"/>
      <c r="CB409" s="1"/>
      <c r="CC409" s="1"/>
      <c r="CD409" s="1"/>
      <c r="CE409" s="1"/>
      <c r="CF409" s="1"/>
      <c r="CG409" s="1"/>
      <c r="CH409" s="45"/>
      <c r="CI409" s="45"/>
      <c r="CJ409" s="45"/>
      <c r="CK409" s="45"/>
      <c r="CL409" s="45"/>
      <c r="CM409" s="45"/>
      <c r="CN409" s="45"/>
      <c r="CO409" s="46"/>
      <c r="CP409" s="46"/>
      <c r="CQ409" s="46"/>
      <c r="CR409" s="46"/>
      <c r="CS409" s="46"/>
      <c r="CT409" s="1"/>
      <c r="CU409" s="1"/>
      <c r="CV409" s="1"/>
      <c r="CW409" s="1"/>
      <c r="CX409" s="1"/>
      <c r="CY409" s="1"/>
      <c r="CZ409" s="1"/>
      <c r="DA409" s="1"/>
      <c r="DB409" s="45"/>
      <c r="DC409" s="45"/>
      <c r="DD409" s="45"/>
      <c r="DE409" s="45"/>
      <c r="DF409" s="45"/>
      <c r="DG409" s="45"/>
      <c r="DH409" s="45"/>
      <c r="DI409" s="46"/>
      <c r="DJ409" s="46"/>
      <c r="DK409" s="46"/>
      <c r="DL409" s="46"/>
      <c r="DM409" s="46"/>
      <c r="DN409" s="1"/>
      <c r="DO409" s="1"/>
      <c r="DP409" s="1"/>
      <c r="DQ409" s="1"/>
      <c r="DR409" s="1"/>
      <c r="DS409" s="1"/>
      <c r="DT409" s="1"/>
      <c r="DU409" s="1"/>
      <c r="DV409" s="45"/>
      <c r="DW409" s="45"/>
      <c r="DX409" s="45"/>
      <c r="DY409" s="45"/>
      <c r="DZ409" s="45"/>
      <c r="EA409" s="45"/>
      <c r="EB409" s="45"/>
      <c r="EC409" s="46"/>
      <c r="ED409" s="46"/>
      <c r="EE409" s="46"/>
      <c r="EF409" s="46"/>
      <c r="EG409" s="46"/>
    </row>
    <row r="410" s="1" customFormat="1" customHeight="1" spans="6:137">
      <c r="F410" s="45"/>
      <c r="G410" s="45"/>
      <c r="H410" s="45"/>
      <c r="I410" s="45"/>
      <c r="J410" s="45"/>
      <c r="K410" s="45"/>
      <c r="L410" s="45"/>
      <c r="M410" s="46"/>
      <c r="N410" s="46"/>
      <c r="O410" s="46"/>
      <c r="P410" s="46"/>
      <c r="Q410" s="46"/>
      <c r="R410" s="1"/>
      <c r="S410" s="1"/>
      <c r="T410" s="1"/>
      <c r="U410" s="1"/>
      <c r="V410" s="1"/>
      <c r="W410" s="1"/>
      <c r="X410" s="1"/>
      <c r="Y410" s="1"/>
      <c r="Z410" s="45"/>
      <c r="AA410" s="45"/>
      <c r="AB410" s="45"/>
      <c r="AC410" s="45"/>
      <c r="AD410" s="45"/>
      <c r="AE410" s="45"/>
      <c r="AF410" s="45"/>
      <c r="AG410" s="46"/>
      <c r="AH410" s="46"/>
      <c r="AI410" s="46"/>
      <c r="AJ410" s="46"/>
      <c r="AK410" s="46"/>
      <c r="AL410" s="1"/>
      <c r="AM410" s="1"/>
      <c r="AN410" s="1"/>
      <c r="AO410" s="1"/>
      <c r="AP410" s="1"/>
      <c r="AQ410" s="1"/>
      <c r="AR410" s="1"/>
      <c r="AS410" s="1"/>
      <c r="AT410" s="45"/>
      <c r="AU410" s="45"/>
      <c r="AV410" s="45"/>
      <c r="AW410" s="45"/>
      <c r="AX410" s="45"/>
      <c r="AY410" s="45"/>
      <c r="AZ410" s="45"/>
      <c r="BA410" s="46"/>
      <c r="BB410" s="46"/>
      <c r="BC410" s="46"/>
      <c r="BD410" s="46"/>
      <c r="BE410" s="46"/>
      <c r="BF410" s="1"/>
      <c r="BG410" s="1"/>
      <c r="BH410" s="1"/>
      <c r="BI410" s="1"/>
      <c r="BJ410" s="1"/>
      <c r="BK410" s="1"/>
      <c r="BL410" s="1"/>
      <c r="BM410" s="1"/>
      <c r="BN410" s="45"/>
      <c r="BO410" s="45"/>
      <c r="BP410" s="45"/>
      <c r="BQ410" s="45"/>
      <c r="BR410" s="45"/>
      <c r="BS410" s="45"/>
      <c r="BT410" s="45"/>
      <c r="BU410" s="46"/>
      <c r="BV410" s="46"/>
      <c r="BW410" s="46"/>
      <c r="BX410" s="46"/>
      <c r="BY410" s="46"/>
      <c r="BZ410" s="1"/>
      <c r="CA410" s="1"/>
      <c r="CB410" s="1"/>
      <c r="CC410" s="1"/>
      <c r="CD410" s="1"/>
      <c r="CE410" s="1"/>
      <c r="CF410" s="1"/>
      <c r="CG410" s="1"/>
      <c r="CH410" s="45"/>
      <c r="CI410" s="45"/>
      <c r="CJ410" s="45"/>
      <c r="CK410" s="45"/>
      <c r="CL410" s="45"/>
      <c r="CM410" s="45"/>
      <c r="CN410" s="45"/>
      <c r="CO410" s="46"/>
      <c r="CP410" s="46"/>
      <c r="CQ410" s="46"/>
      <c r="CR410" s="46"/>
      <c r="CS410" s="46"/>
      <c r="CT410" s="1"/>
      <c r="CU410" s="1"/>
      <c r="CV410" s="1"/>
      <c r="CW410" s="1"/>
      <c r="CX410" s="1"/>
      <c r="CY410" s="1"/>
      <c r="CZ410" s="1"/>
      <c r="DA410" s="1"/>
      <c r="DB410" s="45"/>
      <c r="DC410" s="45"/>
      <c r="DD410" s="45"/>
      <c r="DE410" s="45"/>
      <c r="DF410" s="45"/>
      <c r="DG410" s="45"/>
      <c r="DH410" s="45"/>
      <c r="DI410" s="46"/>
      <c r="DJ410" s="46"/>
      <c r="DK410" s="46"/>
      <c r="DL410" s="46"/>
      <c r="DM410" s="46"/>
      <c r="DN410" s="1"/>
      <c r="DO410" s="1"/>
      <c r="DP410" s="1"/>
      <c r="DQ410" s="1"/>
      <c r="DR410" s="1"/>
      <c r="DS410" s="1"/>
      <c r="DT410" s="1"/>
      <c r="DU410" s="1"/>
      <c r="DV410" s="45"/>
      <c r="DW410" s="45"/>
      <c r="DX410" s="45"/>
      <c r="DY410" s="45"/>
      <c r="DZ410" s="45"/>
      <c r="EA410" s="45"/>
      <c r="EB410" s="45"/>
      <c r="EC410" s="46"/>
      <c r="ED410" s="46"/>
      <c r="EE410" s="46"/>
      <c r="EF410" s="46"/>
      <c r="EG410" s="46"/>
    </row>
    <row r="411" s="1" customFormat="1" customHeight="1" spans="6:137">
      <c r="F411" s="35" t="s">
        <v>31</v>
      </c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1"/>
      <c r="S411" s="1"/>
      <c r="T411" s="1"/>
      <c r="U411" s="1"/>
      <c r="V411" s="1"/>
      <c r="W411" s="1"/>
      <c r="X411" s="1"/>
      <c r="Y411" s="1"/>
      <c r="Z411" s="35" t="s">
        <v>31</v>
      </c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1"/>
      <c r="AM411" s="1"/>
      <c r="AN411" s="1"/>
      <c r="AO411" s="1"/>
      <c r="AP411" s="1"/>
      <c r="AQ411" s="1"/>
      <c r="AR411" s="1"/>
      <c r="AS411" s="1"/>
      <c r="AT411" s="35" t="s">
        <v>31</v>
      </c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1"/>
      <c r="BG411" s="1"/>
      <c r="BH411" s="1"/>
      <c r="BI411" s="1"/>
      <c r="BJ411" s="1"/>
      <c r="BK411" s="1"/>
      <c r="BL411" s="1"/>
      <c r="BM411" s="1"/>
      <c r="BN411" s="35" t="s">
        <v>31</v>
      </c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1"/>
      <c r="CA411" s="1"/>
      <c r="CB411" s="1"/>
      <c r="CC411" s="1"/>
      <c r="CD411" s="1"/>
      <c r="CE411" s="1"/>
      <c r="CF411" s="1"/>
      <c r="CG411" s="1"/>
      <c r="CH411" s="35" t="s">
        <v>31</v>
      </c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1"/>
      <c r="CU411" s="1"/>
      <c r="CV411" s="1"/>
      <c r="CW411" s="1"/>
      <c r="CX411" s="1"/>
      <c r="CY411" s="1"/>
      <c r="CZ411" s="1"/>
      <c r="DA411" s="1"/>
      <c r="DB411" s="35" t="s">
        <v>31</v>
      </c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1"/>
      <c r="DO411" s="1"/>
      <c r="DP411" s="1"/>
      <c r="DQ411" s="1"/>
      <c r="DR411" s="1"/>
      <c r="DS411" s="1"/>
      <c r="DT411" s="1"/>
      <c r="DU411" s="1"/>
      <c r="DV411" s="35" t="s">
        <v>31</v>
      </c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</row>
    <row r="412" s="1" customFormat="1" customHeight="1" spans="6:137">
      <c r="F412" s="13" t="s">
        <v>8</v>
      </c>
      <c r="G412" s="13"/>
      <c r="H412" s="13"/>
      <c r="I412" s="13"/>
      <c r="J412" s="13"/>
      <c r="K412" s="8" t="s">
        <v>53</v>
      </c>
      <c r="L412" s="8"/>
      <c r="M412" s="8"/>
      <c r="N412" s="8"/>
      <c r="O412" s="9" t="s">
        <v>38</v>
      </c>
      <c r="P412" s="9"/>
      <c r="Q412" s="41" t="s">
        <v>13</v>
      </c>
      <c r="Z412" s="13" t="s">
        <v>8</v>
      </c>
      <c r="AA412" s="13"/>
      <c r="AB412" s="13"/>
      <c r="AC412" s="13"/>
      <c r="AD412" s="13"/>
      <c r="AE412" s="8" t="s">
        <v>53</v>
      </c>
      <c r="AF412" s="8"/>
      <c r="AG412" s="8"/>
      <c r="AH412" s="8"/>
      <c r="AI412" s="9" t="s">
        <v>38</v>
      </c>
      <c r="AJ412" s="9"/>
      <c r="AK412" s="41" t="s">
        <v>13</v>
      </c>
      <c r="AT412" s="13" t="s">
        <v>8</v>
      </c>
      <c r="AU412" s="13"/>
      <c r="AV412" s="13"/>
      <c r="AW412" s="13"/>
      <c r="AX412" s="13"/>
      <c r="AY412" s="8" t="s">
        <v>53</v>
      </c>
      <c r="AZ412" s="8"/>
      <c r="BA412" s="8"/>
      <c r="BB412" s="8"/>
      <c r="BC412" s="9" t="s">
        <v>38</v>
      </c>
      <c r="BD412" s="9"/>
      <c r="BE412" s="41" t="s">
        <v>13</v>
      </c>
      <c r="BN412" s="13" t="s">
        <v>8</v>
      </c>
      <c r="BO412" s="13"/>
      <c r="BP412" s="13"/>
      <c r="BQ412" s="13"/>
      <c r="BR412" s="13"/>
      <c r="BS412" s="8" t="s">
        <v>53</v>
      </c>
      <c r="BT412" s="8"/>
      <c r="BU412" s="8"/>
      <c r="BV412" s="8"/>
      <c r="BW412" s="9" t="s">
        <v>38</v>
      </c>
      <c r="BX412" s="9"/>
      <c r="BY412" s="41" t="s">
        <v>13</v>
      </c>
      <c r="CH412" s="13" t="s">
        <v>8</v>
      </c>
      <c r="CI412" s="13"/>
      <c r="CJ412" s="13"/>
      <c r="CK412" s="13"/>
      <c r="CL412" s="13"/>
      <c r="CM412" s="8" t="s">
        <v>53</v>
      </c>
      <c r="CN412" s="8"/>
      <c r="CO412" s="8"/>
      <c r="CP412" s="8"/>
      <c r="CQ412" s="9" t="s">
        <v>38</v>
      </c>
      <c r="CR412" s="9"/>
      <c r="CS412" s="41" t="s">
        <v>13</v>
      </c>
      <c r="DB412" s="13" t="s">
        <v>8</v>
      </c>
      <c r="DC412" s="13"/>
      <c r="DD412" s="13"/>
      <c r="DE412" s="13"/>
      <c r="DF412" s="13"/>
      <c r="DG412" s="8" t="s">
        <v>53</v>
      </c>
      <c r="DH412" s="8"/>
      <c r="DI412" s="8"/>
      <c r="DJ412" s="8"/>
      <c r="DK412" s="9" t="s">
        <v>38</v>
      </c>
      <c r="DL412" s="9"/>
      <c r="DM412" s="41" t="s">
        <v>13</v>
      </c>
      <c r="DV412" s="13" t="s">
        <v>8</v>
      </c>
      <c r="DW412" s="13"/>
      <c r="DX412" s="13"/>
      <c r="DY412" s="13"/>
      <c r="DZ412" s="13"/>
      <c r="EA412" s="8" t="s">
        <v>53</v>
      </c>
      <c r="EB412" s="8"/>
      <c r="EC412" s="8"/>
      <c r="ED412" s="8"/>
      <c r="EE412" s="9" t="s">
        <v>38</v>
      </c>
      <c r="EF412" s="9"/>
      <c r="EG412" s="41" t="s">
        <v>13</v>
      </c>
    </row>
    <row r="413" s="1" customFormat="1" customHeight="1" spans="6:137">
      <c r="F413" s="13" t="s">
        <v>54</v>
      </c>
      <c r="G413" s="13" t="s">
        <v>55</v>
      </c>
      <c r="H413" s="13" t="s">
        <v>56</v>
      </c>
      <c r="I413" s="13" t="s">
        <v>57</v>
      </c>
      <c r="J413" s="13" t="s">
        <v>8</v>
      </c>
      <c r="K413" s="8" t="s">
        <v>58</v>
      </c>
      <c r="L413" s="8" t="s">
        <v>26</v>
      </c>
      <c r="M413" s="8" t="s">
        <v>27</v>
      </c>
      <c r="N413" s="42" t="s">
        <v>28</v>
      </c>
      <c r="O413" s="9" t="s">
        <v>59</v>
      </c>
      <c r="P413" s="9" t="s">
        <v>60</v>
      </c>
      <c r="Q413" s="41"/>
      <c r="R413" s="1"/>
      <c r="S413" s="1"/>
      <c r="T413" s="1"/>
      <c r="U413" s="1"/>
      <c r="V413" s="1"/>
      <c r="W413" s="1"/>
      <c r="X413" s="1"/>
      <c r="Y413" s="1"/>
      <c r="Z413" s="13" t="s">
        <v>54</v>
      </c>
      <c r="AA413" s="13" t="s">
        <v>55</v>
      </c>
      <c r="AB413" s="13" t="s">
        <v>56</v>
      </c>
      <c r="AC413" s="13" t="s">
        <v>57</v>
      </c>
      <c r="AD413" s="13" t="s">
        <v>8</v>
      </c>
      <c r="AE413" s="8" t="s">
        <v>58</v>
      </c>
      <c r="AF413" s="8" t="s">
        <v>26</v>
      </c>
      <c r="AG413" s="8" t="s">
        <v>27</v>
      </c>
      <c r="AH413" s="42" t="s">
        <v>28</v>
      </c>
      <c r="AI413" s="9" t="s">
        <v>59</v>
      </c>
      <c r="AJ413" s="9" t="s">
        <v>60</v>
      </c>
      <c r="AK413" s="41"/>
      <c r="AL413" s="1"/>
      <c r="AM413" s="1"/>
      <c r="AN413" s="1"/>
      <c r="AO413" s="1"/>
      <c r="AP413" s="1"/>
      <c r="AQ413" s="1"/>
      <c r="AR413" s="1"/>
      <c r="AS413" s="1"/>
      <c r="AT413" s="13" t="s">
        <v>54</v>
      </c>
      <c r="AU413" s="13" t="s">
        <v>55</v>
      </c>
      <c r="AV413" s="13" t="s">
        <v>56</v>
      </c>
      <c r="AW413" s="13" t="s">
        <v>57</v>
      </c>
      <c r="AX413" s="13" t="s">
        <v>8</v>
      </c>
      <c r="AY413" s="8" t="s">
        <v>58</v>
      </c>
      <c r="AZ413" s="8" t="s">
        <v>26</v>
      </c>
      <c r="BA413" s="8" t="s">
        <v>27</v>
      </c>
      <c r="BB413" s="42" t="s">
        <v>28</v>
      </c>
      <c r="BC413" s="9" t="s">
        <v>59</v>
      </c>
      <c r="BD413" s="9" t="s">
        <v>60</v>
      </c>
      <c r="BE413" s="41"/>
      <c r="BF413" s="1"/>
      <c r="BG413" s="1"/>
      <c r="BH413" s="1"/>
      <c r="BI413" s="1"/>
      <c r="BJ413" s="1"/>
      <c r="BK413" s="1"/>
      <c r="BL413" s="1"/>
      <c r="BM413" s="1"/>
      <c r="BN413" s="13" t="s">
        <v>54</v>
      </c>
      <c r="BO413" s="13" t="s">
        <v>55</v>
      </c>
      <c r="BP413" s="13" t="s">
        <v>56</v>
      </c>
      <c r="BQ413" s="13" t="s">
        <v>57</v>
      </c>
      <c r="BR413" s="13" t="s">
        <v>8</v>
      </c>
      <c r="BS413" s="8" t="s">
        <v>58</v>
      </c>
      <c r="BT413" s="8" t="s">
        <v>26</v>
      </c>
      <c r="BU413" s="8" t="s">
        <v>27</v>
      </c>
      <c r="BV413" s="42" t="s">
        <v>28</v>
      </c>
      <c r="BW413" s="9" t="s">
        <v>59</v>
      </c>
      <c r="BX413" s="9" t="s">
        <v>60</v>
      </c>
      <c r="BY413" s="41"/>
      <c r="BZ413" s="1"/>
      <c r="CA413" s="1"/>
      <c r="CB413" s="1"/>
      <c r="CC413" s="1"/>
      <c r="CD413" s="1"/>
      <c r="CE413" s="1"/>
      <c r="CF413" s="1"/>
      <c r="CG413" s="1"/>
      <c r="CH413" s="13" t="s">
        <v>54</v>
      </c>
      <c r="CI413" s="13" t="s">
        <v>55</v>
      </c>
      <c r="CJ413" s="13" t="s">
        <v>56</v>
      </c>
      <c r="CK413" s="13" t="s">
        <v>57</v>
      </c>
      <c r="CL413" s="13" t="s">
        <v>8</v>
      </c>
      <c r="CM413" s="8" t="s">
        <v>58</v>
      </c>
      <c r="CN413" s="8" t="s">
        <v>26</v>
      </c>
      <c r="CO413" s="8" t="s">
        <v>27</v>
      </c>
      <c r="CP413" s="42" t="s">
        <v>28</v>
      </c>
      <c r="CQ413" s="9" t="s">
        <v>59</v>
      </c>
      <c r="CR413" s="9" t="s">
        <v>60</v>
      </c>
      <c r="CS413" s="41"/>
      <c r="CT413" s="1"/>
      <c r="CU413" s="1"/>
      <c r="CV413" s="1"/>
      <c r="CW413" s="1"/>
      <c r="CX413" s="1"/>
      <c r="CY413" s="1"/>
      <c r="CZ413" s="1"/>
      <c r="DA413" s="1"/>
      <c r="DB413" s="13" t="s">
        <v>54</v>
      </c>
      <c r="DC413" s="13" t="s">
        <v>55</v>
      </c>
      <c r="DD413" s="13" t="s">
        <v>56</v>
      </c>
      <c r="DE413" s="13" t="s">
        <v>57</v>
      </c>
      <c r="DF413" s="13" t="s">
        <v>8</v>
      </c>
      <c r="DG413" s="8" t="s">
        <v>58</v>
      </c>
      <c r="DH413" s="8" t="s">
        <v>26</v>
      </c>
      <c r="DI413" s="8" t="s">
        <v>27</v>
      </c>
      <c r="DJ413" s="42" t="s">
        <v>28</v>
      </c>
      <c r="DK413" s="9" t="s">
        <v>59</v>
      </c>
      <c r="DL413" s="9" t="s">
        <v>60</v>
      </c>
      <c r="DM413" s="41"/>
      <c r="DN413" s="1"/>
      <c r="DO413" s="1"/>
      <c r="DP413" s="1"/>
      <c r="DQ413" s="1"/>
      <c r="DR413" s="1"/>
      <c r="DS413" s="1"/>
      <c r="DT413" s="1"/>
      <c r="DU413" s="1"/>
      <c r="DV413" s="13" t="s">
        <v>54</v>
      </c>
      <c r="DW413" s="13" t="s">
        <v>55</v>
      </c>
      <c r="DX413" s="13" t="s">
        <v>56</v>
      </c>
      <c r="DY413" s="13" t="s">
        <v>57</v>
      </c>
      <c r="DZ413" s="13" t="s">
        <v>8</v>
      </c>
      <c r="EA413" s="8" t="s">
        <v>58</v>
      </c>
      <c r="EB413" s="8" t="s">
        <v>26</v>
      </c>
      <c r="EC413" s="8" t="s">
        <v>27</v>
      </c>
      <c r="ED413" s="42" t="s">
        <v>28</v>
      </c>
      <c r="EE413" s="9" t="s">
        <v>59</v>
      </c>
      <c r="EF413" s="9" t="s">
        <v>60</v>
      </c>
      <c r="EG413" s="41"/>
    </row>
    <row r="414" s="1" customFormat="1" customHeight="1" spans="6:137">
      <c r="F414" s="11">
        <v>2171</v>
      </c>
      <c r="G414" s="12">
        <v>1.728</v>
      </c>
      <c r="H414" s="11">
        <v>1</v>
      </c>
      <c r="I414" s="11">
        <v>0</v>
      </c>
      <c r="J414" s="13">
        <f t="shared" ref="J414:J424" si="850">F414*G414*H414+I414</f>
        <v>3751.488</v>
      </c>
      <c r="K414" s="11">
        <v>1</v>
      </c>
      <c r="L414" s="11">
        <v>0.97</v>
      </c>
      <c r="M414" s="11">
        <v>2.11</v>
      </c>
      <c r="N414" s="42">
        <f t="shared" ref="N414:N424" si="851">L414*M414+1</f>
        <v>3.0467</v>
      </c>
      <c r="O414" s="11">
        <v>1.15</v>
      </c>
      <c r="P414" s="9">
        <v>0.5</v>
      </c>
      <c r="Q414" s="43">
        <f t="shared" ref="Q414:Q424" si="852">J414*K414*N414*O414*P414</f>
        <v>6572.05363152</v>
      </c>
      <c r="Z414" s="11">
        <v>2171</v>
      </c>
      <c r="AA414" s="12">
        <v>1.728</v>
      </c>
      <c r="AB414" s="11">
        <v>1</v>
      </c>
      <c r="AC414" s="11">
        <v>0</v>
      </c>
      <c r="AD414" s="13">
        <f t="shared" ref="AD414:AD424" si="853">Z414*AA414*AB414+AC414</f>
        <v>3751.488</v>
      </c>
      <c r="AE414" s="11">
        <v>1</v>
      </c>
      <c r="AF414" s="11">
        <v>0.97</v>
      </c>
      <c r="AG414" s="11">
        <v>2.11</v>
      </c>
      <c r="AH414" s="42">
        <f t="shared" ref="AH414:AH424" si="854">AF414*AG414+1</f>
        <v>3.0467</v>
      </c>
      <c r="AI414" s="11">
        <v>1.15</v>
      </c>
      <c r="AJ414" s="9">
        <v>0.5</v>
      </c>
      <c r="AK414" s="43">
        <f t="shared" ref="AK414:AK424" si="855">AD414*AE414*AH414*AI414*AJ414</f>
        <v>6572.05363152</v>
      </c>
      <c r="AT414" s="11">
        <v>2171</v>
      </c>
      <c r="AU414" s="12">
        <v>1.728</v>
      </c>
      <c r="AV414" s="11">
        <v>1</v>
      </c>
      <c r="AW414" s="11">
        <v>0</v>
      </c>
      <c r="AX414" s="13">
        <f t="shared" ref="AX414:AX424" si="856">AT414*AU414*AV414+AW414</f>
        <v>3751.488</v>
      </c>
      <c r="AY414" s="11">
        <v>1</v>
      </c>
      <c r="AZ414" s="11">
        <v>0.97</v>
      </c>
      <c r="BA414" s="11">
        <v>2.11</v>
      </c>
      <c r="BB414" s="42">
        <f t="shared" ref="BB414:BB424" si="857">AZ414*BA414+1</f>
        <v>3.0467</v>
      </c>
      <c r="BC414" s="11">
        <v>1.15</v>
      </c>
      <c r="BD414" s="9">
        <v>0.5</v>
      </c>
      <c r="BE414" s="43">
        <f t="shared" ref="BE414:BE424" si="858">AX414*AY414*BB414*BC414*BD414</f>
        <v>6572.05363152</v>
      </c>
      <c r="BN414" s="11">
        <v>2171</v>
      </c>
      <c r="BO414" s="12">
        <v>1.728</v>
      </c>
      <c r="BP414" s="11">
        <v>1</v>
      </c>
      <c r="BQ414" s="11">
        <v>0</v>
      </c>
      <c r="BR414" s="13">
        <f t="shared" ref="BR414:BR424" si="859">BN414*BO414*BP414+BQ414</f>
        <v>3751.488</v>
      </c>
      <c r="BS414" s="11">
        <v>1</v>
      </c>
      <c r="BT414" s="11">
        <v>0.97</v>
      </c>
      <c r="BU414" s="11">
        <v>2.11</v>
      </c>
      <c r="BV414" s="42">
        <f t="shared" ref="BV414:BV424" si="860">BT414*BU414+1</f>
        <v>3.0467</v>
      </c>
      <c r="BW414" s="11">
        <v>1.15</v>
      </c>
      <c r="BX414" s="9">
        <v>0.5</v>
      </c>
      <c r="BY414" s="43">
        <f t="shared" ref="BY414:BY424" si="861">BR414*BS414*BV414*BW414*BX414</f>
        <v>6572.05363152</v>
      </c>
      <c r="CH414" s="11">
        <v>2171</v>
      </c>
      <c r="CI414" s="12">
        <v>1.728</v>
      </c>
      <c r="CJ414" s="11">
        <v>1</v>
      </c>
      <c r="CK414" s="11">
        <v>0</v>
      </c>
      <c r="CL414" s="13">
        <f t="shared" ref="CL414:CL424" si="862">CH414*CI414*CJ414+CK414</f>
        <v>3751.488</v>
      </c>
      <c r="CM414" s="11">
        <v>1</v>
      </c>
      <c r="CN414" s="11">
        <v>0.97</v>
      </c>
      <c r="CO414" s="11">
        <v>2.11</v>
      </c>
      <c r="CP414" s="42">
        <f t="shared" ref="CP414:CP424" si="863">CN414*CO414+1</f>
        <v>3.0467</v>
      </c>
      <c r="CQ414" s="11">
        <v>1.15</v>
      </c>
      <c r="CR414" s="9">
        <v>0.5</v>
      </c>
      <c r="CS414" s="43">
        <f t="shared" ref="CS414:CS424" si="864">CL414*CM414*CP414*CQ414*CR414</f>
        <v>6572.05363152</v>
      </c>
      <c r="DB414" s="11">
        <v>2171</v>
      </c>
      <c r="DC414" s="12">
        <v>1.728</v>
      </c>
      <c r="DD414" s="11">
        <v>1</v>
      </c>
      <c r="DE414" s="11">
        <v>0</v>
      </c>
      <c r="DF414" s="13">
        <f t="shared" ref="DF414:DF424" si="865">DB414*DC414*DD414+DE414</f>
        <v>3751.488</v>
      </c>
      <c r="DG414" s="11">
        <v>1</v>
      </c>
      <c r="DH414" s="11">
        <v>0.97</v>
      </c>
      <c r="DI414" s="11">
        <v>2.11</v>
      </c>
      <c r="DJ414" s="42">
        <f t="shared" ref="DJ414:DJ424" si="866">DH414*DI414+1</f>
        <v>3.0467</v>
      </c>
      <c r="DK414" s="11">
        <v>1.15</v>
      </c>
      <c r="DL414" s="9">
        <v>0.5</v>
      </c>
      <c r="DM414" s="43">
        <f t="shared" ref="DM414:DM424" si="867">DF414*DG414*DJ414*DK414*DL414</f>
        <v>6572.05363152</v>
      </c>
      <c r="DV414" s="11">
        <v>2171</v>
      </c>
      <c r="DW414" s="12">
        <v>1.728</v>
      </c>
      <c r="DX414" s="11">
        <v>1</v>
      </c>
      <c r="DY414" s="11">
        <v>0</v>
      </c>
      <c r="DZ414" s="13">
        <f t="shared" ref="DZ414:DZ424" si="868">DV414*DW414*DX414+DY414</f>
        <v>3751.488</v>
      </c>
      <c r="EA414" s="11">
        <v>1</v>
      </c>
      <c r="EB414" s="11">
        <v>0.97</v>
      </c>
      <c r="EC414" s="11">
        <v>2.91</v>
      </c>
      <c r="ED414" s="42">
        <f t="shared" ref="ED414:ED424" si="869">EB414*EC414+1</f>
        <v>3.8227</v>
      </c>
      <c r="EE414" s="11">
        <v>1.15</v>
      </c>
      <c r="EF414" s="9">
        <v>0.5</v>
      </c>
      <c r="EG414" s="43">
        <f t="shared" ref="EG414:EG424" si="870">DZ414*EA414*ED414*EE414*EF414</f>
        <v>8245.96757712</v>
      </c>
    </row>
    <row r="415" s="1" customFormat="1" customHeight="1" spans="6:137">
      <c r="F415" s="11">
        <v>2171</v>
      </c>
      <c r="G415" s="12">
        <v>1.728</v>
      </c>
      <c r="H415" s="11">
        <v>1</v>
      </c>
      <c r="I415" s="11">
        <v>0</v>
      </c>
      <c r="J415" s="13">
        <f t="shared" si="850"/>
        <v>3751.488</v>
      </c>
      <c r="K415" s="11">
        <v>1</v>
      </c>
      <c r="L415" s="11">
        <v>0.97</v>
      </c>
      <c r="M415" s="11">
        <v>2.11</v>
      </c>
      <c r="N415" s="42">
        <f t="shared" si="851"/>
        <v>3.0467</v>
      </c>
      <c r="O415" s="11">
        <v>1.15</v>
      </c>
      <c r="P415" s="9">
        <v>0.5</v>
      </c>
      <c r="Q415" s="43">
        <f t="shared" si="852"/>
        <v>6572.05363152</v>
      </c>
      <c r="Z415" s="11">
        <v>2171</v>
      </c>
      <c r="AA415" s="12">
        <v>1.728</v>
      </c>
      <c r="AB415" s="11">
        <v>1</v>
      </c>
      <c r="AC415" s="11">
        <v>0</v>
      </c>
      <c r="AD415" s="13">
        <f t="shared" si="853"/>
        <v>3751.488</v>
      </c>
      <c r="AE415" s="11">
        <v>1</v>
      </c>
      <c r="AF415" s="11">
        <v>0.97</v>
      </c>
      <c r="AG415" s="11">
        <v>2.11</v>
      </c>
      <c r="AH415" s="42">
        <f t="shared" si="854"/>
        <v>3.0467</v>
      </c>
      <c r="AI415" s="11">
        <v>1.15</v>
      </c>
      <c r="AJ415" s="9">
        <v>0.5</v>
      </c>
      <c r="AK415" s="43">
        <f t="shared" si="855"/>
        <v>6572.05363152</v>
      </c>
      <c r="AT415" s="11">
        <v>2171</v>
      </c>
      <c r="AU415" s="12">
        <v>1.728</v>
      </c>
      <c r="AV415" s="11">
        <v>1</v>
      </c>
      <c r="AW415" s="11">
        <v>0</v>
      </c>
      <c r="AX415" s="13">
        <f t="shared" si="856"/>
        <v>3751.488</v>
      </c>
      <c r="AY415" s="11">
        <v>1</v>
      </c>
      <c r="AZ415" s="11">
        <v>0.97</v>
      </c>
      <c r="BA415" s="11">
        <v>2.11</v>
      </c>
      <c r="BB415" s="42">
        <f t="shared" si="857"/>
        <v>3.0467</v>
      </c>
      <c r="BC415" s="11">
        <v>1.15</v>
      </c>
      <c r="BD415" s="9">
        <v>0.5</v>
      </c>
      <c r="BE415" s="43">
        <f t="shared" si="858"/>
        <v>6572.05363152</v>
      </c>
      <c r="BN415" s="11">
        <v>2171</v>
      </c>
      <c r="BO415" s="12">
        <v>1.728</v>
      </c>
      <c r="BP415" s="11">
        <v>1</v>
      </c>
      <c r="BQ415" s="11">
        <v>0</v>
      </c>
      <c r="BR415" s="13">
        <f t="shared" si="859"/>
        <v>3751.488</v>
      </c>
      <c r="BS415" s="11">
        <v>1</v>
      </c>
      <c r="BT415" s="11">
        <v>0.97</v>
      </c>
      <c r="BU415" s="11">
        <v>2.11</v>
      </c>
      <c r="BV415" s="42">
        <f t="shared" si="860"/>
        <v>3.0467</v>
      </c>
      <c r="BW415" s="11">
        <v>1.15</v>
      </c>
      <c r="BX415" s="9">
        <v>0.5</v>
      </c>
      <c r="BY415" s="43">
        <f t="shared" si="861"/>
        <v>6572.05363152</v>
      </c>
      <c r="CH415" s="11">
        <v>2171</v>
      </c>
      <c r="CI415" s="12">
        <v>1.728</v>
      </c>
      <c r="CJ415" s="11">
        <v>1</v>
      </c>
      <c r="CK415" s="11">
        <v>0</v>
      </c>
      <c r="CL415" s="13">
        <f t="shared" si="862"/>
        <v>3751.488</v>
      </c>
      <c r="CM415" s="11">
        <v>1</v>
      </c>
      <c r="CN415" s="11">
        <v>0.97</v>
      </c>
      <c r="CO415" s="11">
        <v>2.11</v>
      </c>
      <c r="CP415" s="42">
        <f t="shared" si="863"/>
        <v>3.0467</v>
      </c>
      <c r="CQ415" s="11">
        <v>1.15</v>
      </c>
      <c r="CR415" s="9">
        <v>0.5</v>
      </c>
      <c r="CS415" s="43">
        <f t="shared" si="864"/>
        <v>6572.05363152</v>
      </c>
      <c r="DB415" s="11">
        <v>2171</v>
      </c>
      <c r="DC415" s="12">
        <v>1.728</v>
      </c>
      <c r="DD415" s="11">
        <v>1</v>
      </c>
      <c r="DE415" s="11">
        <v>0</v>
      </c>
      <c r="DF415" s="13">
        <f t="shared" si="865"/>
        <v>3751.488</v>
      </c>
      <c r="DG415" s="11">
        <v>1</v>
      </c>
      <c r="DH415" s="11">
        <v>0.97</v>
      </c>
      <c r="DI415" s="11">
        <v>2.11</v>
      </c>
      <c r="DJ415" s="42">
        <f t="shared" si="866"/>
        <v>3.0467</v>
      </c>
      <c r="DK415" s="11">
        <v>1.15</v>
      </c>
      <c r="DL415" s="9">
        <v>0.5</v>
      </c>
      <c r="DM415" s="43">
        <f t="shared" si="867"/>
        <v>6572.05363152</v>
      </c>
      <c r="DV415" s="11">
        <v>2171</v>
      </c>
      <c r="DW415" s="12">
        <v>1.728</v>
      </c>
      <c r="DX415" s="11">
        <v>1</v>
      </c>
      <c r="DY415" s="11">
        <v>0</v>
      </c>
      <c r="DZ415" s="13">
        <f t="shared" si="868"/>
        <v>3751.488</v>
      </c>
      <c r="EA415" s="11">
        <v>1</v>
      </c>
      <c r="EB415" s="11">
        <v>0.97</v>
      </c>
      <c r="EC415" s="11">
        <v>2.91</v>
      </c>
      <c r="ED415" s="42">
        <f t="shared" si="869"/>
        <v>3.8227</v>
      </c>
      <c r="EE415" s="11">
        <v>1.15</v>
      </c>
      <c r="EF415" s="9">
        <v>0.5</v>
      </c>
      <c r="EG415" s="43">
        <f t="shared" si="870"/>
        <v>8245.96757712</v>
      </c>
    </row>
    <row r="416" s="1" customFormat="1" customHeight="1" spans="6:137">
      <c r="F416" s="11">
        <v>2171</v>
      </c>
      <c r="G416" s="12">
        <v>1.728</v>
      </c>
      <c r="H416" s="11">
        <v>1</v>
      </c>
      <c r="I416" s="11">
        <v>0</v>
      </c>
      <c r="J416" s="13">
        <f t="shared" si="850"/>
        <v>3751.488</v>
      </c>
      <c r="K416" s="11">
        <v>1</v>
      </c>
      <c r="L416" s="11">
        <v>0.97</v>
      </c>
      <c r="M416" s="11">
        <v>2.11</v>
      </c>
      <c r="N416" s="42">
        <f t="shared" si="851"/>
        <v>3.0467</v>
      </c>
      <c r="O416" s="11">
        <v>1.15</v>
      </c>
      <c r="P416" s="9">
        <v>0.5</v>
      </c>
      <c r="Q416" s="43">
        <f t="shared" si="852"/>
        <v>6572.05363152</v>
      </c>
      <c r="Z416" s="11">
        <v>2171</v>
      </c>
      <c r="AA416" s="12">
        <v>1.728</v>
      </c>
      <c r="AB416" s="11">
        <v>1</v>
      </c>
      <c r="AC416" s="11">
        <v>0</v>
      </c>
      <c r="AD416" s="13">
        <f t="shared" si="853"/>
        <v>3751.488</v>
      </c>
      <c r="AE416" s="11">
        <v>1</v>
      </c>
      <c r="AF416" s="11">
        <v>0.97</v>
      </c>
      <c r="AG416" s="11">
        <v>2.11</v>
      </c>
      <c r="AH416" s="42">
        <f t="shared" si="854"/>
        <v>3.0467</v>
      </c>
      <c r="AI416" s="11">
        <v>1.15</v>
      </c>
      <c r="AJ416" s="9">
        <v>0.5</v>
      </c>
      <c r="AK416" s="43">
        <f t="shared" si="855"/>
        <v>6572.05363152</v>
      </c>
      <c r="AT416" s="11">
        <v>2171</v>
      </c>
      <c r="AU416" s="12">
        <v>1.728</v>
      </c>
      <c r="AV416" s="11">
        <v>1</v>
      </c>
      <c r="AW416" s="11">
        <v>0</v>
      </c>
      <c r="AX416" s="13">
        <f t="shared" si="856"/>
        <v>3751.488</v>
      </c>
      <c r="AY416" s="11">
        <v>1</v>
      </c>
      <c r="AZ416" s="11">
        <v>0.97</v>
      </c>
      <c r="BA416" s="11">
        <v>2.11</v>
      </c>
      <c r="BB416" s="42">
        <f t="shared" si="857"/>
        <v>3.0467</v>
      </c>
      <c r="BC416" s="11">
        <v>1.15</v>
      </c>
      <c r="BD416" s="9">
        <v>0.5</v>
      </c>
      <c r="BE416" s="43">
        <f t="shared" si="858"/>
        <v>6572.05363152</v>
      </c>
      <c r="BN416" s="11">
        <v>2171</v>
      </c>
      <c r="BO416" s="12">
        <v>1.728</v>
      </c>
      <c r="BP416" s="11">
        <v>1</v>
      </c>
      <c r="BQ416" s="11">
        <v>0</v>
      </c>
      <c r="BR416" s="13">
        <f t="shared" si="859"/>
        <v>3751.488</v>
      </c>
      <c r="BS416" s="11">
        <v>1</v>
      </c>
      <c r="BT416" s="11">
        <v>0.97</v>
      </c>
      <c r="BU416" s="11">
        <v>2.11</v>
      </c>
      <c r="BV416" s="42">
        <f t="shared" si="860"/>
        <v>3.0467</v>
      </c>
      <c r="BW416" s="11">
        <v>1.15</v>
      </c>
      <c r="BX416" s="9">
        <v>0.5</v>
      </c>
      <c r="BY416" s="43">
        <f t="shared" si="861"/>
        <v>6572.05363152</v>
      </c>
      <c r="CH416" s="11">
        <v>2171</v>
      </c>
      <c r="CI416" s="12">
        <v>1.728</v>
      </c>
      <c r="CJ416" s="11">
        <v>1</v>
      </c>
      <c r="CK416" s="11">
        <v>0</v>
      </c>
      <c r="CL416" s="13">
        <f t="shared" si="862"/>
        <v>3751.488</v>
      </c>
      <c r="CM416" s="11">
        <v>1</v>
      </c>
      <c r="CN416" s="11">
        <v>0.97</v>
      </c>
      <c r="CO416" s="11">
        <v>2.11</v>
      </c>
      <c r="CP416" s="42">
        <f t="shared" si="863"/>
        <v>3.0467</v>
      </c>
      <c r="CQ416" s="11">
        <v>1.15</v>
      </c>
      <c r="CR416" s="9">
        <v>0.5</v>
      </c>
      <c r="CS416" s="43">
        <f t="shared" si="864"/>
        <v>6572.05363152</v>
      </c>
      <c r="DB416" s="11">
        <v>2171</v>
      </c>
      <c r="DC416" s="12">
        <v>1.728</v>
      </c>
      <c r="DD416" s="11">
        <v>1</v>
      </c>
      <c r="DE416" s="11">
        <v>0</v>
      </c>
      <c r="DF416" s="13">
        <f t="shared" si="865"/>
        <v>3751.488</v>
      </c>
      <c r="DG416" s="11">
        <v>1</v>
      </c>
      <c r="DH416" s="11">
        <v>0.97</v>
      </c>
      <c r="DI416" s="11">
        <v>2.11</v>
      </c>
      <c r="DJ416" s="42">
        <f t="shared" si="866"/>
        <v>3.0467</v>
      </c>
      <c r="DK416" s="11">
        <v>1.15</v>
      </c>
      <c r="DL416" s="9">
        <v>0.5</v>
      </c>
      <c r="DM416" s="43">
        <f t="shared" si="867"/>
        <v>6572.05363152</v>
      </c>
      <c r="DV416" s="11">
        <v>2171</v>
      </c>
      <c r="DW416" s="12">
        <v>1.728</v>
      </c>
      <c r="DX416" s="11">
        <v>1</v>
      </c>
      <c r="DY416" s="11">
        <v>0</v>
      </c>
      <c r="DZ416" s="13">
        <f t="shared" si="868"/>
        <v>3751.488</v>
      </c>
      <c r="EA416" s="11">
        <v>1</v>
      </c>
      <c r="EB416" s="11">
        <v>0.97</v>
      </c>
      <c r="EC416" s="11">
        <v>2.91</v>
      </c>
      <c r="ED416" s="42">
        <f t="shared" si="869"/>
        <v>3.8227</v>
      </c>
      <c r="EE416" s="11">
        <v>1.15</v>
      </c>
      <c r="EF416" s="9">
        <v>0.5</v>
      </c>
      <c r="EG416" s="43">
        <f t="shared" si="870"/>
        <v>8245.96757712</v>
      </c>
    </row>
    <row r="417" s="1" customFormat="1" customHeight="1" spans="6:137">
      <c r="F417" s="11">
        <v>2171</v>
      </c>
      <c r="G417" s="12">
        <v>1.728</v>
      </c>
      <c r="H417" s="11">
        <v>1</v>
      </c>
      <c r="I417" s="11">
        <v>0</v>
      </c>
      <c r="J417" s="13">
        <f t="shared" si="850"/>
        <v>3751.488</v>
      </c>
      <c r="K417" s="11">
        <v>1</v>
      </c>
      <c r="L417" s="11">
        <v>0.97</v>
      </c>
      <c r="M417" s="11">
        <v>2.11</v>
      </c>
      <c r="N417" s="42">
        <f t="shared" si="851"/>
        <v>3.0467</v>
      </c>
      <c r="O417" s="11">
        <v>1.15</v>
      </c>
      <c r="P417" s="9">
        <v>0.5</v>
      </c>
      <c r="Q417" s="43">
        <f t="shared" si="852"/>
        <v>6572.05363152</v>
      </c>
      <c r="Z417" s="11">
        <v>2171</v>
      </c>
      <c r="AA417" s="12">
        <v>1.728</v>
      </c>
      <c r="AB417" s="11">
        <v>1</v>
      </c>
      <c r="AC417" s="11">
        <v>0</v>
      </c>
      <c r="AD417" s="13">
        <f t="shared" si="853"/>
        <v>3751.488</v>
      </c>
      <c r="AE417" s="11">
        <v>1</v>
      </c>
      <c r="AF417" s="11">
        <v>0.97</v>
      </c>
      <c r="AG417" s="11">
        <v>2.11</v>
      </c>
      <c r="AH417" s="42">
        <f t="shared" si="854"/>
        <v>3.0467</v>
      </c>
      <c r="AI417" s="11">
        <v>1.15</v>
      </c>
      <c r="AJ417" s="9">
        <v>0.5</v>
      </c>
      <c r="AK417" s="43">
        <f t="shared" si="855"/>
        <v>6572.05363152</v>
      </c>
      <c r="AT417" s="11">
        <v>2171</v>
      </c>
      <c r="AU417" s="12">
        <v>1.728</v>
      </c>
      <c r="AV417" s="11">
        <v>1</v>
      </c>
      <c r="AW417" s="11">
        <v>0</v>
      </c>
      <c r="AX417" s="13">
        <f t="shared" si="856"/>
        <v>3751.488</v>
      </c>
      <c r="AY417" s="11">
        <v>1</v>
      </c>
      <c r="AZ417" s="11">
        <v>0.97</v>
      </c>
      <c r="BA417" s="11">
        <v>2.11</v>
      </c>
      <c r="BB417" s="42">
        <f t="shared" si="857"/>
        <v>3.0467</v>
      </c>
      <c r="BC417" s="11">
        <v>1.15</v>
      </c>
      <c r="BD417" s="9">
        <v>0.5</v>
      </c>
      <c r="BE417" s="43">
        <f t="shared" si="858"/>
        <v>6572.05363152</v>
      </c>
      <c r="BN417" s="11">
        <v>2171</v>
      </c>
      <c r="BO417" s="12">
        <v>1.728</v>
      </c>
      <c r="BP417" s="11">
        <v>1</v>
      </c>
      <c r="BQ417" s="11">
        <v>0</v>
      </c>
      <c r="BR417" s="13">
        <f t="shared" si="859"/>
        <v>3751.488</v>
      </c>
      <c r="BS417" s="11">
        <v>1</v>
      </c>
      <c r="BT417" s="11">
        <v>0.97</v>
      </c>
      <c r="BU417" s="11">
        <v>2.11</v>
      </c>
      <c r="BV417" s="42">
        <f t="shared" si="860"/>
        <v>3.0467</v>
      </c>
      <c r="BW417" s="11">
        <v>1.15</v>
      </c>
      <c r="BX417" s="9">
        <v>0.5</v>
      </c>
      <c r="BY417" s="43">
        <f t="shared" si="861"/>
        <v>6572.05363152</v>
      </c>
      <c r="CH417" s="11">
        <v>2171</v>
      </c>
      <c r="CI417" s="12">
        <v>1.728</v>
      </c>
      <c r="CJ417" s="11">
        <v>1</v>
      </c>
      <c r="CK417" s="11">
        <v>0</v>
      </c>
      <c r="CL417" s="13">
        <f t="shared" si="862"/>
        <v>3751.488</v>
      </c>
      <c r="CM417" s="11">
        <v>1</v>
      </c>
      <c r="CN417" s="11">
        <v>0.97</v>
      </c>
      <c r="CO417" s="11">
        <v>2.11</v>
      </c>
      <c r="CP417" s="42">
        <f t="shared" si="863"/>
        <v>3.0467</v>
      </c>
      <c r="CQ417" s="11">
        <v>1.15</v>
      </c>
      <c r="CR417" s="9">
        <v>0.5</v>
      </c>
      <c r="CS417" s="43">
        <f t="shared" si="864"/>
        <v>6572.05363152</v>
      </c>
      <c r="DB417" s="11">
        <v>2171</v>
      </c>
      <c r="DC417" s="12">
        <v>1.728</v>
      </c>
      <c r="DD417" s="11">
        <v>1</v>
      </c>
      <c r="DE417" s="11">
        <v>0</v>
      </c>
      <c r="DF417" s="13">
        <f t="shared" si="865"/>
        <v>3751.488</v>
      </c>
      <c r="DG417" s="11">
        <v>1</v>
      </c>
      <c r="DH417" s="11">
        <v>0.97</v>
      </c>
      <c r="DI417" s="11">
        <v>2.11</v>
      </c>
      <c r="DJ417" s="42">
        <f t="shared" si="866"/>
        <v>3.0467</v>
      </c>
      <c r="DK417" s="11">
        <v>1.15</v>
      </c>
      <c r="DL417" s="9">
        <v>0.5</v>
      </c>
      <c r="DM417" s="43">
        <f t="shared" si="867"/>
        <v>6572.05363152</v>
      </c>
      <c r="DV417" s="11">
        <v>2171</v>
      </c>
      <c r="DW417" s="12">
        <v>1.728</v>
      </c>
      <c r="DX417" s="11">
        <v>1</v>
      </c>
      <c r="DY417" s="11">
        <v>0</v>
      </c>
      <c r="DZ417" s="13">
        <f t="shared" si="868"/>
        <v>3751.488</v>
      </c>
      <c r="EA417" s="11">
        <v>1</v>
      </c>
      <c r="EB417" s="11">
        <v>0.97</v>
      </c>
      <c r="EC417" s="11">
        <v>2.91</v>
      </c>
      <c r="ED417" s="42">
        <f t="shared" si="869"/>
        <v>3.8227</v>
      </c>
      <c r="EE417" s="11">
        <v>1.15</v>
      </c>
      <c r="EF417" s="9">
        <v>0.5</v>
      </c>
      <c r="EG417" s="43">
        <f t="shared" si="870"/>
        <v>8245.96757712</v>
      </c>
    </row>
    <row r="418" s="1" customFormat="1" customHeight="1" spans="6:137">
      <c r="F418" s="11">
        <v>2171</v>
      </c>
      <c r="G418" s="12">
        <v>1.728</v>
      </c>
      <c r="H418" s="11">
        <v>1</v>
      </c>
      <c r="I418" s="11">
        <v>0</v>
      </c>
      <c r="J418" s="13">
        <f t="shared" si="850"/>
        <v>3751.488</v>
      </c>
      <c r="K418" s="11">
        <v>1</v>
      </c>
      <c r="L418" s="11">
        <v>0.97</v>
      </c>
      <c r="M418" s="11">
        <v>2.11</v>
      </c>
      <c r="N418" s="42">
        <f t="shared" si="851"/>
        <v>3.0467</v>
      </c>
      <c r="O418" s="11">
        <v>1.15</v>
      </c>
      <c r="P418" s="9">
        <v>0.5</v>
      </c>
      <c r="Q418" s="43">
        <f t="shared" si="852"/>
        <v>6572.05363152</v>
      </c>
      <c r="Z418" s="11">
        <v>2171</v>
      </c>
      <c r="AA418" s="12">
        <v>1.728</v>
      </c>
      <c r="AB418" s="11">
        <v>1</v>
      </c>
      <c r="AC418" s="11">
        <v>0</v>
      </c>
      <c r="AD418" s="13">
        <f t="shared" si="853"/>
        <v>3751.488</v>
      </c>
      <c r="AE418" s="11">
        <v>1</v>
      </c>
      <c r="AF418" s="11">
        <v>0.97</v>
      </c>
      <c r="AG418" s="11">
        <v>2.11</v>
      </c>
      <c r="AH418" s="42">
        <f t="shared" si="854"/>
        <v>3.0467</v>
      </c>
      <c r="AI418" s="11">
        <v>1.15</v>
      </c>
      <c r="AJ418" s="9">
        <v>0.5</v>
      </c>
      <c r="AK418" s="43">
        <f t="shared" si="855"/>
        <v>6572.05363152</v>
      </c>
      <c r="AT418" s="11">
        <v>2171</v>
      </c>
      <c r="AU418" s="12">
        <v>1.728</v>
      </c>
      <c r="AV418" s="11">
        <v>1</v>
      </c>
      <c r="AW418" s="11">
        <v>0</v>
      </c>
      <c r="AX418" s="13">
        <f t="shared" si="856"/>
        <v>3751.488</v>
      </c>
      <c r="AY418" s="11">
        <v>1</v>
      </c>
      <c r="AZ418" s="11">
        <v>0.97</v>
      </c>
      <c r="BA418" s="11">
        <v>2.11</v>
      </c>
      <c r="BB418" s="42">
        <f t="shared" si="857"/>
        <v>3.0467</v>
      </c>
      <c r="BC418" s="11">
        <v>1.15</v>
      </c>
      <c r="BD418" s="9">
        <v>0.5</v>
      </c>
      <c r="BE418" s="43">
        <f t="shared" si="858"/>
        <v>6572.05363152</v>
      </c>
      <c r="BN418" s="11">
        <v>2171</v>
      </c>
      <c r="BO418" s="12">
        <v>1.728</v>
      </c>
      <c r="BP418" s="11">
        <v>1</v>
      </c>
      <c r="BQ418" s="11">
        <v>0</v>
      </c>
      <c r="BR418" s="13">
        <f t="shared" si="859"/>
        <v>3751.488</v>
      </c>
      <c r="BS418" s="11">
        <v>1</v>
      </c>
      <c r="BT418" s="11">
        <v>0.97</v>
      </c>
      <c r="BU418" s="11">
        <v>2.11</v>
      </c>
      <c r="BV418" s="42">
        <f t="shared" si="860"/>
        <v>3.0467</v>
      </c>
      <c r="BW418" s="11">
        <v>1.15</v>
      </c>
      <c r="BX418" s="9">
        <v>0.5</v>
      </c>
      <c r="BY418" s="43">
        <f t="shared" si="861"/>
        <v>6572.05363152</v>
      </c>
      <c r="CH418" s="11">
        <v>2171</v>
      </c>
      <c r="CI418" s="12">
        <v>1.728</v>
      </c>
      <c r="CJ418" s="11">
        <v>1</v>
      </c>
      <c r="CK418" s="11">
        <v>0</v>
      </c>
      <c r="CL418" s="13">
        <f t="shared" si="862"/>
        <v>3751.488</v>
      </c>
      <c r="CM418" s="11">
        <v>1</v>
      </c>
      <c r="CN418" s="11">
        <v>0.97</v>
      </c>
      <c r="CO418" s="11">
        <v>2.11</v>
      </c>
      <c r="CP418" s="42">
        <f t="shared" si="863"/>
        <v>3.0467</v>
      </c>
      <c r="CQ418" s="11">
        <v>1.15</v>
      </c>
      <c r="CR418" s="9">
        <v>0.5</v>
      </c>
      <c r="CS418" s="43">
        <f t="shared" si="864"/>
        <v>6572.05363152</v>
      </c>
      <c r="DB418" s="11">
        <v>2171</v>
      </c>
      <c r="DC418" s="12">
        <v>1.728</v>
      </c>
      <c r="DD418" s="11">
        <v>1</v>
      </c>
      <c r="DE418" s="11">
        <v>0</v>
      </c>
      <c r="DF418" s="13">
        <f t="shared" si="865"/>
        <v>3751.488</v>
      </c>
      <c r="DG418" s="11">
        <v>1</v>
      </c>
      <c r="DH418" s="11">
        <v>0.97</v>
      </c>
      <c r="DI418" s="11">
        <v>2.11</v>
      </c>
      <c r="DJ418" s="42">
        <f t="shared" si="866"/>
        <v>3.0467</v>
      </c>
      <c r="DK418" s="11">
        <v>1.15</v>
      </c>
      <c r="DL418" s="9">
        <v>0.5</v>
      </c>
      <c r="DM418" s="43">
        <f t="shared" si="867"/>
        <v>6572.05363152</v>
      </c>
      <c r="DV418" s="11">
        <v>2171</v>
      </c>
      <c r="DW418" s="12">
        <v>1.728</v>
      </c>
      <c r="DX418" s="11">
        <v>1</v>
      </c>
      <c r="DY418" s="11">
        <v>0</v>
      </c>
      <c r="DZ418" s="13">
        <f t="shared" si="868"/>
        <v>3751.488</v>
      </c>
      <c r="EA418" s="11">
        <v>1</v>
      </c>
      <c r="EB418" s="11">
        <v>0.97</v>
      </c>
      <c r="EC418" s="11">
        <v>2.91</v>
      </c>
      <c r="ED418" s="42">
        <f t="shared" si="869"/>
        <v>3.8227</v>
      </c>
      <c r="EE418" s="11">
        <v>1.15</v>
      </c>
      <c r="EF418" s="9">
        <v>0.5</v>
      </c>
      <c r="EG418" s="43">
        <f t="shared" si="870"/>
        <v>8245.96757712</v>
      </c>
    </row>
    <row r="419" s="1" customFormat="1" customHeight="1" spans="6:137">
      <c r="F419" s="11">
        <v>2171</v>
      </c>
      <c r="G419" s="12">
        <v>1.728</v>
      </c>
      <c r="H419" s="11">
        <v>1</v>
      </c>
      <c r="I419" s="11">
        <v>0</v>
      </c>
      <c r="J419" s="13">
        <f t="shared" si="850"/>
        <v>3751.488</v>
      </c>
      <c r="K419" s="11">
        <v>1</v>
      </c>
      <c r="L419" s="11">
        <v>0.97</v>
      </c>
      <c r="M419" s="11">
        <v>2.11</v>
      </c>
      <c r="N419" s="42">
        <f t="shared" si="851"/>
        <v>3.0467</v>
      </c>
      <c r="O419" s="11">
        <v>0.9</v>
      </c>
      <c r="P419" s="9">
        <v>0.5</v>
      </c>
      <c r="Q419" s="43">
        <f t="shared" si="852"/>
        <v>5143.34632032</v>
      </c>
      <c r="Z419" s="11">
        <v>2171</v>
      </c>
      <c r="AA419" s="12">
        <v>1.728</v>
      </c>
      <c r="AB419" s="11">
        <v>1</v>
      </c>
      <c r="AC419" s="11">
        <v>0</v>
      </c>
      <c r="AD419" s="13">
        <f t="shared" si="853"/>
        <v>3751.488</v>
      </c>
      <c r="AE419" s="11">
        <v>1</v>
      </c>
      <c r="AF419" s="11">
        <v>0.97</v>
      </c>
      <c r="AG419" s="11">
        <v>2.11</v>
      </c>
      <c r="AH419" s="42">
        <f t="shared" si="854"/>
        <v>3.0467</v>
      </c>
      <c r="AI419" s="11">
        <v>0.9</v>
      </c>
      <c r="AJ419" s="9">
        <v>0.5</v>
      </c>
      <c r="AK419" s="43">
        <f t="shared" si="855"/>
        <v>5143.34632032</v>
      </c>
      <c r="AT419" s="11">
        <v>2171</v>
      </c>
      <c r="AU419" s="12">
        <v>1.728</v>
      </c>
      <c r="AV419" s="11">
        <v>1</v>
      </c>
      <c r="AW419" s="11">
        <v>0</v>
      </c>
      <c r="AX419" s="13">
        <f t="shared" si="856"/>
        <v>3751.488</v>
      </c>
      <c r="AY419" s="11">
        <v>1</v>
      </c>
      <c r="AZ419" s="11">
        <v>0.97</v>
      </c>
      <c r="BA419" s="11">
        <v>2.11</v>
      </c>
      <c r="BB419" s="42">
        <f t="shared" si="857"/>
        <v>3.0467</v>
      </c>
      <c r="BC419" s="11">
        <v>0.9</v>
      </c>
      <c r="BD419" s="9">
        <v>0.5</v>
      </c>
      <c r="BE419" s="43">
        <f t="shared" si="858"/>
        <v>5143.34632032</v>
      </c>
      <c r="BN419" s="11">
        <v>2171</v>
      </c>
      <c r="BO419" s="12">
        <v>1.728</v>
      </c>
      <c r="BP419" s="11">
        <v>1</v>
      </c>
      <c r="BQ419" s="11">
        <v>0</v>
      </c>
      <c r="BR419" s="13">
        <f t="shared" si="859"/>
        <v>3751.488</v>
      </c>
      <c r="BS419" s="11">
        <v>1</v>
      </c>
      <c r="BT419" s="11">
        <v>0.97</v>
      </c>
      <c r="BU419" s="11">
        <v>2.11</v>
      </c>
      <c r="BV419" s="42">
        <f t="shared" si="860"/>
        <v>3.0467</v>
      </c>
      <c r="BW419" s="11">
        <v>0.9</v>
      </c>
      <c r="BX419" s="9">
        <v>0.5</v>
      </c>
      <c r="BY419" s="43">
        <f t="shared" si="861"/>
        <v>5143.34632032</v>
      </c>
      <c r="CH419" s="11">
        <v>2171</v>
      </c>
      <c r="CI419" s="12">
        <v>1.728</v>
      </c>
      <c r="CJ419" s="11">
        <v>1</v>
      </c>
      <c r="CK419" s="11">
        <v>0</v>
      </c>
      <c r="CL419" s="13">
        <f t="shared" si="862"/>
        <v>3751.488</v>
      </c>
      <c r="CM419" s="11">
        <v>1</v>
      </c>
      <c r="CN419" s="11">
        <v>0.97</v>
      </c>
      <c r="CO419" s="11">
        <v>2.11</v>
      </c>
      <c r="CP419" s="42">
        <f t="shared" si="863"/>
        <v>3.0467</v>
      </c>
      <c r="CQ419" s="11">
        <v>0.9</v>
      </c>
      <c r="CR419" s="9">
        <v>0.5</v>
      </c>
      <c r="CS419" s="43">
        <f t="shared" si="864"/>
        <v>5143.34632032</v>
      </c>
      <c r="DB419" s="11">
        <v>2171</v>
      </c>
      <c r="DC419" s="12">
        <v>1.728</v>
      </c>
      <c r="DD419" s="11">
        <v>1</v>
      </c>
      <c r="DE419" s="11">
        <v>0</v>
      </c>
      <c r="DF419" s="13">
        <f t="shared" si="865"/>
        <v>3751.488</v>
      </c>
      <c r="DG419" s="11">
        <v>1</v>
      </c>
      <c r="DH419" s="11">
        <v>0.97</v>
      </c>
      <c r="DI419" s="11">
        <v>2.11</v>
      </c>
      <c r="DJ419" s="42">
        <f t="shared" si="866"/>
        <v>3.0467</v>
      </c>
      <c r="DK419" s="11">
        <v>0.9</v>
      </c>
      <c r="DL419" s="9">
        <v>0.5</v>
      </c>
      <c r="DM419" s="43">
        <f t="shared" si="867"/>
        <v>5143.34632032</v>
      </c>
      <c r="DV419" s="11">
        <v>2171</v>
      </c>
      <c r="DW419" s="12">
        <v>1.728</v>
      </c>
      <c r="DX419" s="11">
        <v>1</v>
      </c>
      <c r="DY419" s="11">
        <v>0</v>
      </c>
      <c r="DZ419" s="13">
        <f t="shared" si="868"/>
        <v>3751.488</v>
      </c>
      <c r="EA419" s="11">
        <v>1</v>
      </c>
      <c r="EB419" s="11">
        <v>0.97</v>
      </c>
      <c r="EC419" s="11">
        <v>2.91</v>
      </c>
      <c r="ED419" s="42">
        <f t="shared" si="869"/>
        <v>3.8227</v>
      </c>
      <c r="EE419" s="11">
        <v>0.9</v>
      </c>
      <c r="EF419" s="9">
        <v>0.5</v>
      </c>
      <c r="EG419" s="43">
        <f t="shared" si="870"/>
        <v>6453.36592992</v>
      </c>
    </row>
    <row r="420" s="1" customFormat="1" customHeight="1" spans="6:137">
      <c r="F420" s="11">
        <v>2171</v>
      </c>
      <c r="G420" s="12">
        <v>1.728</v>
      </c>
      <c r="H420" s="11">
        <v>1</v>
      </c>
      <c r="I420" s="11">
        <v>0</v>
      </c>
      <c r="J420" s="13">
        <f t="shared" si="850"/>
        <v>3751.488</v>
      </c>
      <c r="K420" s="11">
        <v>1</v>
      </c>
      <c r="L420" s="11">
        <v>0.97</v>
      </c>
      <c r="M420" s="11">
        <v>2.11</v>
      </c>
      <c r="N420" s="42">
        <f t="shared" si="851"/>
        <v>3.0467</v>
      </c>
      <c r="O420" s="11">
        <v>0.9</v>
      </c>
      <c r="P420" s="9">
        <v>0.5</v>
      </c>
      <c r="Q420" s="43">
        <f t="shared" si="852"/>
        <v>5143.34632032</v>
      </c>
      <c r="Z420" s="11">
        <v>2171</v>
      </c>
      <c r="AA420" s="12">
        <v>1.728</v>
      </c>
      <c r="AB420" s="11">
        <v>1</v>
      </c>
      <c r="AC420" s="11">
        <v>0</v>
      </c>
      <c r="AD420" s="13">
        <f t="shared" si="853"/>
        <v>3751.488</v>
      </c>
      <c r="AE420" s="11">
        <v>1</v>
      </c>
      <c r="AF420" s="11">
        <v>0.97</v>
      </c>
      <c r="AG420" s="11">
        <v>2.11</v>
      </c>
      <c r="AH420" s="42">
        <f t="shared" si="854"/>
        <v>3.0467</v>
      </c>
      <c r="AI420" s="11">
        <v>0.9</v>
      </c>
      <c r="AJ420" s="9">
        <v>0.5</v>
      </c>
      <c r="AK420" s="43">
        <f t="shared" si="855"/>
        <v>5143.34632032</v>
      </c>
      <c r="AT420" s="11">
        <v>2171</v>
      </c>
      <c r="AU420" s="12">
        <v>1.728</v>
      </c>
      <c r="AV420" s="11">
        <v>1</v>
      </c>
      <c r="AW420" s="11">
        <v>0</v>
      </c>
      <c r="AX420" s="13">
        <f t="shared" si="856"/>
        <v>3751.488</v>
      </c>
      <c r="AY420" s="11">
        <v>1</v>
      </c>
      <c r="AZ420" s="11">
        <v>0.97</v>
      </c>
      <c r="BA420" s="11">
        <v>2.11</v>
      </c>
      <c r="BB420" s="42">
        <f t="shared" si="857"/>
        <v>3.0467</v>
      </c>
      <c r="BC420" s="11">
        <v>0.9</v>
      </c>
      <c r="BD420" s="9">
        <v>0.5</v>
      </c>
      <c r="BE420" s="43">
        <f t="shared" si="858"/>
        <v>5143.34632032</v>
      </c>
      <c r="BN420" s="11">
        <v>2171</v>
      </c>
      <c r="BO420" s="12">
        <v>1.728</v>
      </c>
      <c r="BP420" s="11">
        <v>1</v>
      </c>
      <c r="BQ420" s="11">
        <v>0</v>
      </c>
      <c r="BR420" s="13">
        <f t="shared" si="859"/>
        <v>3751.488</v>
      </c>
      <c r="BS420" s="11">
        <v>1</v>
      </c>
      <c r="BT420" s="11">
        <v>0.97</v>
      </c>
      <c r="BU420" s="11">
        <v>2.11</v>
      </c>
      <c r="BV420" s="42">
        <f t="shared" si="860"/>
        <v>3.0467</v>
      </c>
      <c r="BW420" s="11">
        <v>0.9</v>
      </c>
      <c r="BX420" s="9">
        <v>0.5</v>
      </c>
      <c r="BY420" s="43">
        <f t="shared" si="861"/>
        <v>5143.34632032</v>
      </c>
      <c r="CH420" s="11">
        <v>2171</v>
      </c>
      <c r="CI420" s="12">
        <v>1.728</v>
      </c>
      <c r="CJ420" s="11">
        <v>1</v>
      </c>
      <c r="CK420" s="11">
        <v>0</v>
      </c>
      <c r="CL420" s="13">
        <f t="shared" si="862"/>
        <v>3751.488</v>
      </c>
      <c r="CM420" s="11">
        <v>1</v>
      </c>
      <c r="CN420" s="11">
        <v>0.97</v>
      </c>
      <c r="CO420" s="11">
        <v>2.11</v>
      </c>
      <c r="CP420" s="42">
        <f t="shared" si="863"/>
        <v>3.0467</v>
      </c>
      <c r="CQ420" s="11">
        <v>0.9</v>
      </c>
      <c r="CR420" s="9">
        <v>0.5</v>
      </c>
      <c r="CS420" s="43">
        <f t="shared" si="864"/>
        <v>5143.34632032</v>
      </c>
      <c r="DB420" s="11">
        <v>2171</v>
      </c>
      <c r="DC420" s="12">
        <v>1.728</v>
      </c>
      <c r="DD420" s="11">
        <v>1</v>
      </c>
      <c r="DE420" s="11">
        <v>0</v>
      </c>
      <c r="DF420" s="13">
        <f t="shared" si="865"/>
        <v>3751.488</v>
      </c>
      <c r="DG420" s="11">
        <v>1</v>
      </c>
      <c r="DH420" s="11">
        <v>0.97</v>
      </c>
      <c r="DI420" s="11">
        <v>2.11</v>
      </c>
      <c r="DJ420" s="42">
        <f t="shared" si="866"/>
        <v>3.0467</v>
      </c>
      <c r="DK420" s="11">
        <v>0.9</v>
      </c>
      <c r="DL420" s="9">
        <v>0.5</v>
      </c>
      <c r="DM420" s="43">
        <f t="shared" si="867"/>
        <v>5143.34632032</v>
      </c>
      <c r="DV420" s="11">
        <v>2171</v>
      </c>
      <c r="DW420" s="12">
        <v>1.728</v>
      </c>
      <c r="DX420" s="11">
        <v>1</v>
      </c>
      <c r="DY420" s="11">
        <v>0</v>
      </c>
      <c r="DZ420" s="13">
        <f t="shared" si="868"/>
        <v>3751.488</v>
      </c>
      <c r="EA420" s="11">
        <v>1</v>
      </c>
      <c r="EB420" s="11">
        <v>0.97</v>
      </c>
      <c r="EC420" s="11">
        <v>2.91</v>
      </c>
      <c r="ED420" s="42">
        <f t="shared" si="869"/>
        <v>3.8227</v>
      </c>
      <c r="EE420" s="11">
        <v>0.9</v>
      </c>
      <c r="EF420" s="9">
        <v>0.5</v>
      </c>
      <c r="EG420" s="43">
        <f t="shared" si="870"/>
        <v>6453.36592992</v>
      </c>
    </row>
    <row r="421" s="1" customFormat="1" customHeight="1" spans="6:137">
      <c r="F421" s="11">
        <v>2171</v>
      </c>
      <c r="G421" s="12">
        <v>1.728</v>
      </c>
      <c r="H421" s="11">
        <v>1</v>
      </c>
      <c r="I421" s="11">
        <v>0</v>
      </c>
      <c r="J421" s="13">
        <f t="shared" si="850"/>
        <v>3751.488</v>
      </c>
      <c r="K421" s="11">
        <v>1</v>
      </c>
      <c r="L421" s="11">
        <v>0.97</v>
      </c>
      <c r="M421" s="11">
        <v>2.11</v>
      </c>
      <c r="N421" s="42">
        <f t="shared" si="851"/>
        <v>3.0467</v>
      </c>
      <c r="O421" s="11">
        <v>0.9</v>
      </c>
      <c r="P421" s="9">
        <v>0.5</v>
      </c>
      <c r="Q421" s="43">
        <f t="shared" si="852"/>
        <v>5143.34632032</v>
      </c>
      <c r="Z421" s="11">
        <v>2171</v>
      </c>
      <c r="AA421" s="12">
        <v>1.728</v>
      </c>
      <c r="AB421" s="11">
        <v>1</v>
      </c>
      <c r="AC421" s="11">
        <v>0</v>
      </c>
      <c r="AD421" s="13">
        <f t="shared" si="853"/>
        <v>3751.488</v>
      </c>
      <c r="AE421" s="11">
        <v>1</v>
      </c>
      <c r="AF421" s="11">
        <v>0.97</v>
      </c>
      <c r="AG421" s="11">
        <v>2.11</v>
      </c>
      <c r="AH421" s="42">
        <f t="shared" si="854"/>
        <v>3.0467</v>
      </c>
      <c r="AI421" s="11">
        <v>0.9</v>
      </c>
      <c r="AJ421" s="9">
        <v>0.5</v>
      </c>
      <c r="AK421" s="43">
        <f t="shared" si="855"/>
        <v>5143.34632032</v>
      </c>
      <c r="AT421" s="11">
        <v>2171</v>
      </c>
      <c r="AU421" s="12">
        <v>1.728</v>
      </c>
      <c r="AV421" s="11">
        <v>1</v>
      </c>
      <c r="AW421" s="11">
        <v>0</v>
      </c>
      <c r="AX421" s="13">
        <f t="shared" si="856"/>
        <v>3751.488</v>
      </c>
      <c r="AY421" s="11">
        <v>1</v>
      </c>
      <c r="AZ421" s="11">
        <v>0.97</v>
      </c>
      <c r="BA421" s="11">
        <v>2.11</v>
      </c>
      <c r="BB421" s="42">
        <f t="shared" si="857"/>
        <v>3.0467</v>
      </c>
      <c r="BC421" s="11">
        <v>0.9</v>
      </c>
      <c r="BD421" s="9">
        <v>0.5</v>
      </c>
      <c r="BE421" s="43">
        <f t="shared" si="858"/>
        <v>5143.34632032</v>
      </c>
      <c r="BN421" s="11">
        <v>2171</v>
      </c>
      <c r="BO421" s="12">
        <v>1.728</v>
      </c>
      <c r="BP421" s="11">
        <v>1</v>
      </c>
      <c r="BQ421" s="11">
        <v>0</v>
      </c>
      <c r="BR421" s="13">
        <f t="shared" si="859"/>
        <v>3751.488</v>
      </c>
      <c r="BS421" s="11">
        <v>1</v>
      </c>
      <c r="BT421" s="11">
        <v>0.97</v>
      </c>
      <c r="BU421" s="11">
        <v>2.11</v>
      </c>
      <c r="BV421" s="42">
        <f t="shared" si="860"/>
        <v>3.0467</v>
      </c>
      <c r="BW421" s="11">
        <v>0.9</v>
      </c>
      <c r="BX421" s="9">
        <v>0.5</v>
      </c>
      <c r="BY421" s="43">
        <f t="shared" si="861"/>
        <v>5143.34632032</v>
      </c>
      <c r="CH421" s="11">
        <v>2171</v>
      </c>
      <c r="CI421" s="12">
        <v>1.728</v>
      </c>
      <c r="CJ421" s="11">
        <v>1</v>
      </c>
      <c r="CK421" s="11">
        <v>0</v>
      </c>
      <c r="CL421" s="13">
        <f t="shared" si="862"/>
        <v>3751.488</v>
      </c>
      <c r="CM421" s="11">
        <v>1</v>
      </c>
      <c r="CN421" s="11">
        <v>0.97</v>
      </c>
      <c r="CO421" s="11">
        <v>2.11</v>
      </c>
      <c r="CP421" s="42">
        <f t="shared" si="863"/>
        <v>3.0467</v>
      </c>
      <c r="CQ421" s="11">
        <v>0.9</v>
      </c>
      <c r="CR421" s="9">
        <v>0.5</v>
      </c>
      <c r="CS421" s="43">
        <f t="shared" si="864"/>
        <v>5143.34632032</v>
      </c>
      <c r="DB421" s="11">
        <v>2171</v>
      </c>
      <c r="DC421" s="12">
        <v>1.728</v>
      </c>
      <c r="DD421" s="11">
        <v>1</v>
      </c>
      <c r="DE421" s="11">
        <v>0</v>
      </c>
      <c r="DF421" s="13">
        <f t="shared" si="865"/>
        <v>3751.488</v>
      </c>
      <c r="DG421" s="11">
        <v>1</v>
      </c>
      <c r="DH421" s="11">
        <v>0.97</v>
      </c>
      <c r="DI421" s="11">
        <v>2.11</v>
      </c>
      <c r="DJ421" s="42">
        <f t="shared" si="866"/>
        <v>3.0467</v>
      </c>
      <c r="DK421" s="11">
        <v>0.9</v>
      </c>
      <c r="DL421" s="9">
        <v>0.5</v>
      </c>
      <c r="DM421" s="43">
        <f t="shared" si="867"/>
        <v>5143.34632032</v>
      </c>
      <c r="DV421" s="11">
        <v>2171</v>
      </c>
      <c r="DW421" s="12">
        <v>1.728</v>
      </c>
      <c r="DX421" s="11">
        <v>1</v>
      </c>
      <c r="DY421" s="11">
        <v>0</v>
      </c>
      <c r="DZ421" s="13">
        <f t="shared" si="868"/>
        <v>3751.488</v>
      </c>
      <c r="EA421" s="11">
        <v>1</v>
      </c>
      <c r="EB421" s="11">
        <v>0.97</v>
      </c>
      <c r="EC421" s="11">
        <v>2.91</v>
      </c>
      <c r="ED421" s="42">
        <f t="shared" si="869"/>
        <v>3.8227</v>
      </c>
      <c r="EE421" s="11">
        <v>0.9</v>
      </c>
      <c r="EF421" s="9">
        <v>0.5</v>
      </c>
      <c r="EG421" s="43">
        <f t="shared" si="870"/>
        <v>6453.36592992</v>
      </c>
    </row>
    <row r="422" s="1" customFormat="1" customHeight="1" spans="6:137">
      <c r="F422" s="11">
        <v>2171</v>
      </c>
      <c r="G422" s="12">
        <v>1.728</v>
      </c>
      <c r="H422" s="11">
        <v>1</v>
      </c>
      <c r="I422" s="11">
        <v>0</v>
      </c>
      <c r="J422" s="13">
        <f t="shared" si="850"/>
        <v>3751.488</v>
      </c>
      <c r="K422" s="11">
        <v>1</v>
      </c>
      <c r="L422" s="11">
        <v>0.97</v>
      </c>
      <c r="M422" s="11">
        <v>2.11</v>
      </c>
      <c r="N422" s="42">
        <f t="shared" si="851"/>
        <v>3.0467</v>
      </c>
      <c r="O422" s="11">
        <v>0.9</v>
      </c>
      <c r="P422" s="9">
        <v>0.5</v>
      </c>
      <c r="Q422" s="43">
        <f t="shared" si="852"/>
        <v>5143.34632032</v>
      </c>
      <c r="Z422" s="11">
        <v>2171</v>
      </c>
      <c r="AA422" s="12">
        <v>1.728</v>
      </c>
      <c r="AB422" s="11">
        <v>1</v>
      </c>
      <c r="AC422" s="11">
        <v>0</v>
      </c>
      <c r="AD422" s="13">
        <f t="shared" si="853"/>
        <v>3751.488</v>
      </c>
      <c r="AE422" s="11">
        <v>1</v>
      </c>
      <c r="AF422" s="11">
        <v>0.97</v>
      </c>
      <c r="AG422" s="11">
        <v>2.11</v>
      </c>
      <c r="AH422" s="42">
        <f t="shared" si="854"/>
        <v>3.0467</v>
      </c>
      <c r="AI422" s="11">
        <v>0.9</v>
      </c>
      <c r="AJ422" s="9">
        <v>0.5</v>
      </c>
      <c r="AK422" s="43">
        <f t="shared" si="855"/>
        <v>5143.34632032</v>
      </c>
      <c r="AT422" s="11">
        <v>2171</v>
      </c>
      <c r="AU422" s="12">
        <v>1.728</v>
      </c>
      <c r="AV422" s="11">
        <v>1</v>
      </c>
      <c r="AW422" s="11">
        <v>0</v>
      </c>
      <c r="AX422" s="13">
        <f t="shared" si="856"/>
        <v>3751.488</v>
      </c>
      <c r="AY422" s="11">
        <v>1</v>
      </c>
      <c r="AZ422" s="11">
        <v>0.97</v>
      </c>
      <c r="BA422" s="11">
        <v>2.11</v>
      </c>
      <c r="BB422" s="42">
        <f t="shared" si="857"/>
        <v>3.0467</v>
      </c>
      <c r="BC422" s="11">
        <v>0.9</v>
      </c>
      <c r="BD422" s="9">
        <v>0.5</v>
      </c>
      <c r="BE422" s="43">
        <f t="shared" si="858"/>
        <v>5143.34632032</v>
      </c>
      <c r="BN422" s="11">
        <v>2171</v>
      </c>
      <c r="BO422" s="12">
        <v>1.728</v>
      </c>
      <c r="BP422" s="11">
        <v>1</v>
      </c>
      <c r="BQ422" s="11">
        <v>0</v>
      </c>
      <c r="BR422" s="13">
        <f t="shared" si="859"/>
        <v>3751.488</v>
      </c>
      <c r="BS422" s="11">
        <v>1</v>
      </c>
      <c r="BT422" s="11">
        <v>0.97</v>
      </c>
      <c r="BU422" s="11">
        <v>2.11</v>
      </c>
      <c r="BV422" s="42">
        <f t="shared" si="860"/>
        <v>3.0467</v>
      </c>
      <c r="BW422" s="11">
        <v>0.9</v>
      </c>
      <c r="BX422" s="9">
        <v>0.5</v>
      </c>
      <c r="BY422" s="43">
        <f t="shared" si="861"/>
        <v>5143.34632032</v>
      </c>
      <c r="CH422" s="11">
        <v>2171</v>
      </c>
      <c r="CI422" s="12">
        <v>1.728</v>
      </c>
      <c r="CJ422" s="11">
        <v>1</v>
      </c>
      <c r="CK422" s="11">
        <v>0</v>
      </c>
      <c r="CL422" s="13">
        <f t="shared" si="862"/>
        <v>3751.488</v>
      </c>
      <c r="CM422" s="11">
        <v>1</v>
      </c>
      <c r="CN422" s="11">
        <v>0.97</v>
      </c>
      <c r="CO422" s="11">
        <v>2.11</v>
      </c>
      <c r="CP422" s="42">
        <f t="shared" si="863"/>
        <v>3.0467</v>
      </c>
      <c r="CQ422" s="11">
        <v>0.9</v>
      </c>
      <c r="CR422" s="9">
        <v>0.5</v>
      </c>
      <c r="CS422" s="43">
        <f t="shared" si="864"/>
        <v>5143.34632032</v>
      </c>
      <c r="DB422" s="11">
        <v>2171</v>
      </c>
      <c r="DC422" s="12">
        <v>1.728</v>
      </c>
      <c r="DD422" s="11">
        <v>1</v>
      </c>
      <c r="DE422" s="11">
        <v>0</v>
      </c>
      <c r="DF422" s="13">
        <f t="shared" si="865"/>
        <v>3751.488</v>
      </c>
      <c r="DG422" s="11">
        <v>1</v>
      </c>
      <c r="DH422" s="11">
        <v>0.97</v>
      </c>
      <c r="DI422" s="11">
        <v>2.11</v>
      </c>
      <c r="DJ422" s="42">
        <f t="shared" si="866"/>
        <v>3.0467</v>
      </c>
      <c r="DK422" s="11">
        <v>0.9</v>
      </c>
      <c r="DL422" s="9">
        <v>0.5</v>
      </c>
      <c r="DM422" s="43">
        <f t="shared" si="867"/>
        <v>5143.34632032</v>
      </c>
      <c r="DV422" s="11">
        <v>2171</v>
      </c>
      <c r="DW422" s="12">
        <v>1.728</v>
      </c>
      <c r="DX422" s="11">
        <v>1</v>
      </c>
      <c r="DY422" s="11">
        <v>0</v>
      </c>
      <c r="DZ422" s="13">
        <f t="shared" si="868"/>
        <v>3751.488</v>
      </c>
      <c r="EA422" s="11">
        <v>1</v>
      </c>
      <c r="EB422" s="11">
        <v>0.97</v>
      </c>
      <c r="EC422" s="11">
        <v>2.91</v>
      </c>
      <c r="ED422" s="42">
        <f t="shared" si="869"/>
        <v>3.8227</v>
      </c>
      <c r="EE422" s="11">
        <v>0.9</v>
      </c>
      <c r="EF422" s="9">
        <v>0.5</v>
      </c>
      <c r="EG422" s="43">
        <f t="shared" si="870"/>
        <v>6453.36592992</v>
      </c>
    </row>
    <row r="423" s="1" customFormat="1" customHeight="1" spans="6:137">
      <c r="F423" s="11">
        <v>2171</v>
      </c>
      <c r="G423" s="12">
        <v>1.55</v>
      </c>
      <c r="H423" s="11">
        <v>1</v>
      </c>
      <c r="I423" s="11">
        <v>0</v>
      </c>
      <c r="J423" s="13">
        <f t="shared" si="850"/>
        <v>3365.05</v>
      </c>
      <c r="K423" s="11">
        <v>1</v>
      </c>
      <c r="L423" s="11">
        <v>0.97</v>
      </c>
      <c r="M423" s="11">
        <v>2.11</v>
      </c>
      <c r="N423" s="42">
        <f t="shared" si="851"/>
        <v>3.0467</v>
      </c>
      <c r="O423" s="11">
        <v>0.9</v>
      </c>
      <c r="P423" s="9">
        <v>0.5</v>
      </c>
      <c r="Q423" s="43">
        <f t="shared" si="852"/>
        <v>4613.53402575</v>
      </c>
      <c r="Z423" s="11">
        <v>2171</v>
      </c>
      <c r="AA423" s="12">
        <v>1.55</v>
      </c>
      <c r="AB423" s="11">
        <v>1</v>
      </c>
      <c r="AC423" s="11">
        <v>0</v>
      </c>
      <c r="AD423" s="13">
        <f t="shared" si="853"/>
        <v>3365.05</v>
      </c>
      <c r="AE423" s="11">
        <v>1</v>
      </c>
      <c r="AF423" s="11">
        <v>0.97</v>
      </c>
      <c r="AG423" s="11">
        <v>2.11</v>
      </c>
      <c r="AH423" s="42">
        <f t="shared" si="854"/>
        <v>3.0467</v>
      </c>
      <c r="AI423" s="11">
        <v>0.9</v>
      </c>
      <c r="AJ423" s="9">
        <v>0.5</v>
      </c>
      <c r="AK423" s="43">
        <f t="shared" si="855"/>
        <v>4613.53402575</v>
      </c>
      <c r="AT423" s="11">
        <v>2171</v>
      </c>
      <c r="AU423" s="12">
        <v>1.55</v>
      </c>
      <c r="AV423" s="11">
        <v>1</v>
      </c>
      <c r="AW423" s="11">
        <v>0</v>
      </c>
      <c r="AX423" s="13">
        <f t="shared" si="856"/>
        <v>3365.05</v>
      </c>
      <c r="AY423" s="11">
        <v>1</v>
      </c>
      <c r="AZ423" s="11">
        <v>0.97</v>
      </c>
      <c r="BA423" s="11">
        <v>2.11</v>
      </c>
      <c r="BB423" s="42">
        <f t="shared" si="857"/>
        <v>3.0467</v>
      </c>
      <c r="BC423" s="11">
        <v>0.9</v>
      </c>
      <c r="BD423" s="9">
        <v>0.5</v>
      </c>
      <c r="BE423" s="43">
        <f t="shared" si="858"/>
        <v>4613.53402575</v>
      </c>
      <c r="BN423" s="11">
        <v>2171</v>
      </c>
      <c r="BO423" s="12">
        <v>1.55</v>
      </c>
      <c r="BP423" s="11">
        <v>1</v>
      </c>
      <c r="BQ423" s="11">
        <v>0</v>
      </c>
      <c r="BR423" s="13">
        <f t="shared" si="859"/>
        <v>3365.05</v>
      </c>
      <c r="BS423" s="11">
        <v>1</v>
      </c>
      <c r="BT423" s="11">
        <v>0.97</v>
      </c>
      <c r="BU423" s="11">
        <v>2.11</v>
      </c>
      <c r="BV423" s="42">
        <f t="shared" si="860"/>
        <v>3.0467</v>
      </c>
      <c r="BW423" s="11">
        <v>0.9</v>
      </c>
      <c r="BX423" s="9">
        <v>0.5</v>
      </c>
      <c r="BY423" s="43">
        <f t="shared" si="861"/>
        <v>4613.53402575</v>
      </c>
      <c r="CH423" s="11">
        <v>2171</v>
      </c>
      <c r="CI423" s="12">
        <v>1.55</v>
      </c>
      <c r="CJ423" s="11">
        <v>1</v>
      </c>
      <c r="CK423" s="11">
        <v>0</v>
      </c>
      <c r="CL423" s="13">
        <f t="shared" si="862"/>
        <v>3365.05</v>
      </c>
      <c r="CM423" s="11">
        <v>1</v>
      </c>
      <c r="CN423" s="11">
        <v>0.97</v>
      </c>
      <c r="CO423" s="11">
        <v>2.11</v>
      </c>
      <c r="CP423" s="42">
        <f t="shared" si="863"/>
        <v>3.0467</v>
      </c>
      <c r="CQ423" s="11">
        <v>0.9</v>
      </c>
      <c r="CR423" s="9">
        <v>0.5</v>
      </c>
      <c r="CS423" s="43">
        <f t="shared" si="864"/>
        <v>4613.53402575</v>
      </c>
      <c r="DB423" s="11">
        <v>2171</v>
      </c>
      <c r="DC423" s="12">
        <v>1.55</v>
      </c>
      <c r="DD423" s="11">
        <v>1</v>
      </c>
      <c r="DE423" s="11">
        <v>0</v>
      </c>
      <c r="DF423" s="13">
        <f t="shared" si="865"/>
        <v>3365.05</v>
      </c>
      <c r="DG423" s="11">
        <v>1</v>
      </c>
      <c r="DH423" s="11">
        <v>0.97</v>
      </c>
      <c r="DI423" s="11">
        <v>2.11</v>
      </c>
      <c r="DJ423" s="42">
        <f t="shared" si="866"/>
        <v>3.0467</v>
      </c>
      <c r="DK423" s="11">
        <v>0.9</v>
      </c>
      <c r="DL423" s="9">
        <v>0.5</v>
      </c>
      <c r="DM423" s="43">
        <f t="shared" si="867"/>
        <v>4613.53402575</v>
      </c>
      <c r="DV423" s="11">
        <v>2171</v>
      </c>
      <c r="DW423" s="12">
        <v>1.55</v>
      </c>
      <c r="DX423" s="11">
        <v>1</v>
      </c>
      <c r="DY423" s="11">
        <v>0</v>
      </c>
      <c r="DZ423" s="13">
        <f t="shared" si="868"/>
        <v>3365.05</v>
      </c>
      <c r="EA423" s="11">
        <v>1</v>
      </c>
      <c r="EB423" s="11">
        <v>0.97</v>
      </c>
      <c r="EC423" s="11">
        <v>2.91</v>
      </c>
      <c r="ED423" s="42">
        <f t="shared" si="869"/>
        <v>3.8227</v>
      </c>
      <c r="EE423" s="11">
        <v>0.9</v>
      </c>
      <c r="EF423" s="9">
        <v>0.5</v>
      </c>
      <c r="EG423" s="43">
        <f t="shared" si="870"/>
        <v>5788.60948575</v>
      </c>
    </row>
    <row r="424" s="1" customFormat="1" customHeight="1" spans="6:137">
      <c r="F424" s="11">
        <v>2171</v>
      </c>
      <c r="G424" s="12">
        <v>12.18</v>
      </c>
      <c r="H424" s="11">
        <v>1</v>
      </c>
      <c r="I424" s="11">
        <v>0</v>
      </c>
      <c r="J424" s="13">
        <f t="shared" si="850"/>
        <v>26442.78</v>
      </c>
      <c r="K424" s="11">
        <v>1</v>
      </c>
      <c r="L424" s="11">
        <v>0.97</v>
      </c>
      <c r="M424" s="11">
        <v>2.11</v>
      </c>
      <c r="N424" s="42">
        <f t="shared" si="851"/>
        <v>3.0467</v>
      </c>
      <c r="O424" s="11">
        <v>0.9</v>
      </c>
      <c r="P424" s="9">
        <v>0.5</v>
      </c>
      <c r="Q424" s="43">
        <f t="shared" si="852"/>
        <v>36253.4480217</v>
      </c>
      <c r="Z424" s="11">
        <v>2171</v>
      </c>
      <c r="AA424" s="12">
        <v>12.18</v>
      </c>
      <c r="AB424" s="11">
        <v>1</v>
      </c>
      <c r="AC424" s="11">
        <v>0</v>
      </c>
      <c r="AD424" s="13">
        <f t="shared" si="853"/>
        <v>26442.78</v>
      </c>
      <c r="AE424" s="11">
        <v>1</v>
      </c>
      <c r="AF424" s="11">
        <v>0.97</v>
      </c>
      <c r="AG424" s="11">
        <v>2.11</v>
      </c>
      <c r="AH424" s="42">
        <f t="shared" si="854"/>
        <v>3.0467</v>
      </c>
      <c r="AI424" s="11">
        <v>0.9</v>
      </c>
      <c r="AJ424" s="9">
        <v>0.5</v>
      </c>
      <c r="AK424" s="43">
        <f t="shared" si="855"/>
        <v>36253.4480217</v>
      </c>
      <c r="AT424" s="11">
        <v>2171</v>
      </c>
      <c r="AU424" s="12">
        <v>12.18</v>
      </c>
      <c r="AV424" s="11">
        <v>1</v>
      </c>
      <c r="AW424" s="11">
        <v>0</v>
      </c>
      <c r="AX424" s="13">
        <f t="shared" si="856"/>
        <v>26442.78</v>
      </c>
      <c r="AY424" s="11">
        <v>1</v>
      </c>
      <c r="AZ424" s="11">
        <v>0.97</v>
      </c>
      <c r="BA424" s="11">
        <v>2.11</v>
      </c>
      <c r="BB424" s="42">
        <f t="shared" si="857"/>
        <v>3.0467</v>
      </c>
      <c r="BC424" s="11">
        <v>0.9</v>
      </c>
      <c r="BD424" s="9">
        <v>0.5</v>
      </c>
      <c r="BE424" s="43">
        <f t="shared" si="858"/>
        <v>36253.4480217</v>
      </c>
      <c r="BN424" s="11">
        <v>2171</v>
      </c>
      <c r="BO424" s="12">
        <v>12.18</v>
      </c>
      <c r="BP424" s="11">
        <v>1</v>
      </c>
      <c r="BQ424" s="11">
        <v>0</v>
      </c>
      <c r="BR424" s="13">
        <f t="shared" si="859"/>
        <v>26442.78</v>
      </c>
      <c r="BS424" s="11">
        <v>1</v>
      </c>
      <c r="BT424" s="11">
        <v>0.97</v>
      </c>
      <c r="BU424" s="11">
        <v>2.11</v>
      </c>
      <c r="BV424" s="42">
        <f t="shared" si="860"/>
        <v>3.0467</v>
      </c>
      <c r="BW424" s="11">
        <v>0.9</v>
      </c>
      <c r="BX424" s="9">
        <v>0.5</v>
      </c>
      <c r="BY424" s="43">
        <f t="shared" si="861"/>
        <v>36253.4480217</v>
      </c>
      <c r="CH424" s="11">
        <v>2171</v>
      </c>
      <c r="CI424" s="12">
        <v>12.18</v>
      </c>
      <c r="CJ424" s="11">
        <v>1</v>
      </c>
      <c r="CK424" s="11">
        <v>0</v>
      </c>
      <c r="CL424" s="13">
        <f t="shared" si="862"/>
        <v>26442.78</v>
      </c>
      <c r="CM424" s="11">
        <v>1</v>
      </c>
      <c r="CN424" s="11">
        <v>0.97</v>
      </c>
      <c r="CO424" s="11">
        <v>2.11</v>
      </c>
      <c r="CP424" s="42">
        <f t="shared" si="863"/>
        <v>3.0467</v>
      </c>
      <c r="CQ424" s="11">
        <v>0.9</v>
      </c>
      <c r="CR424" s="9">
        <v>0.5</v>
      </c>
      <c r="CS424" s="43">
        <f t="shared" si="864"/>
        <v>36253.4480217</v>
      </c>
      <c r="DB424" s="11">
        <v>2171</v>
      </c>
      <c r="DC424" s="12">
        <v>12.18</v>
      </c>
      <c r="DD424" s="11">
        <v>1</v>
      </c>
      <c r="DE424" s="11">
        <v>0</v>
      </c>
      <c r="DF424" s="13">
        <f t="shared" si="865"/>
        <v>26442.78</v>
      </c>
      <c r="DG424" s="11">
        <v>1</v>
      </c>
      <c r="DH424" s="11">
        <v>0.97</v>
      </c>
      <c r="DI424" s="11">
        <v>2.11</v>
      </c>
      <c r="DJ424" s="42">
        <f t="shared" si="866"/>
        <v>3.0467</v>
      </c>
      <c r="DK424" s="11">
        <v>0.9</v>
      </c>
      <c r="DL424" s="9">
        <v>0.5</v>
      </c>
      <c r="DM424" s="43">
        <f t="shared" si="867"/>
        <v>36253.4480217</v>
      </c>
      <c r="DV424" s="11">
        <v>2171</v>
      </c>
      <c r="DW424" s="12">
        <v>12.18</v>
      </c>
      <c r="DX424" s="11">
        <v>1</v>
      </c>
      <c r="DY424" s="11">
        <v>0</v>
      </c>
      <c r="DZ424" s="13">
        <f t="shared" si="868"/>
        <v>26442.78</v>
      </c>
      <c r="EA424" s="11">
        <v>1</v>
      </c>
      <c r="EB424" s="11">
        <v>0.97</v>
      </c>
      <c r="EC424" s="11">
        <v>2.91</v>
      </c>
      <c r="ED424" s="42">
        <f t="shared" si="869"/>
        <v>3.8227</v>
      </c>
      <c r="EE424" s="11">
        <v>0.9</v>
      </c>
      <c r="EF424" s="9">
        <v>0.5</v>
      </c>
      <c r="EG424" s="43">
        <f t="shared" si="870"/>
        <v>45487.2667977</v>
      </c>
    </row>
    <row r="425" s="1" customFormat="1" customHeight="1" spans="6:137">
      <c r="F425" s="44" t="s">
        <v>31</v>
      </c>
      <c r="G425" s="45"/>
      <c r="H425" s="45"/>
      <c r="I425" s="45"/>
      <c r="J425" s="45"/>
      <c r="K425" s="45"/>
      <c r="L425" s="45"/>
      <c r="M425" s="46">
        <f>SUM(Q414:Q424)</f>
        <v>94300.63548633</v>
      </c>
      <c r="N425" s="46"/>
      <c r="O425" s="46"/>
      <c r="P425" s="46"/>
      <c r="Q425" s="46"/>
      <c r="R425" s="1"/>
      <c r="S425" s="1"/>
      <c r="T425" s="1"/>
      <c r="U425" s="1"/>
      <c r="V425" s="1"/>
      <c r="W425" s="1"/>
      <c r="X425" s="1"/>
      <c r="Y425" s="1"/>
      <c r="Z425" s="44" t="s">
        <v>31</v>
      </c>
      <c r="AA425" s="45"/>
      <c r="AB425" s="45"/>
      <c r="AC425" s="45"/>
      <c r="AD425" s="45"/>
      <c r="AE425" s="45"/>
      <c r="AF425" s="45"/>
      <c r="AG425" s="46">
        <f>SUM(AK414:AK424)</f>
        <v>94300.63548633</v>
      </c>
      <c r="AH425" s="46"/>
      <c r="AI425" s="46"/>
      <c r="AJ425" s="46"/>
      <c r="AK425" s="46"/>
      <c r="AL425" s="1"/>
      <c r="AM425" s="1"/>
      <c r="AN425" s="1"/>
      <c r="AO425" s="1"/>
      <c r="AP425" s="1"/>
      <c r="AQ425" s="1"/>
      <c r="AR425" s="1"/>
      <c r="AS425" s="1"/>
      <c r="AT425" s="44" t="s">
        <v>31</v>
      </c>
      <c r="AU425" s="45"/>
      <c r="AV425" s="45"/>
      <c r="AW425" s="45"/>
      <c r="AX425" s="45"/>
      <c r="AY425" s="45"/>
      <c r="AZ425" s="45"/>
      <c r="BA425" s="46">
        <f>SUM(BE414:BE424)</f>
        <v>94300.63548633</v>
      </c>
      <c r="BB425" s="46"/>
      <c r="BC425" s="46"/>
      <c r="BD425" s="46"/>
      <c r="BE425" s="46"/>
      <c r="BF425" s="1"/>
      <c r="BG425" s="1"/>
      <c r="BH425" s="1"/>
      <c r="BI425" s="1"/>
      <c r="BJ425" s="1"/>
      <c r="BK425" s="1"/>
      <c r="BL425" s="1"/>
      <c r="BM425" s="1"/>
      <c r="BN425" s="44" t="s">
        <v>31</v>
      </c>
      <c r="BO425" s="45"/>
      <c r="BP425" s="45"/>
      <c r="BQ425" s="45"/>
      <c r="BR425" s="45"/>
      <c r="BS425" s="45"/>
      <c r="BT425" s="45"/>
      <c r="BU425" s="46">
        <f>SUM(BY414:BY424)</f>
        <v>94300.63548633</v>
      </c>
      <c r="BV425" s="46"/>
      <c r="BW425" s="46"/>
      <c r="BX425" s="46"/>
      <c r="BY425" s="46"/>
      <c r="BZ425" s="1"/>
      <c r="CA425" s="1"/>
      <c r="CB425" s="1"/>
      <c r="CC425" s="1"/>
      <c r="CD425" s="1"/>
      <c r="CE425" s="1"/>
      <c r="CF425" s="1"/>
      <c r="CG425" s="1"/>
      <c r="CH425" s="44" t="s">
        <v>31</v>
      </c>
      <c r="CI425" s="45"/>
      <c r="CJ425" s="45"/>
      <c r="CK425" s="45"/>
      <c r="CL425" s="45"/>
      <c r="CM425" s="45"/>
      <c r="CN425" s="45"/>
      <c r="CO425" s="46">
        <f>SUM(CS414:CS424)</f>
        <v>94300.63548633</v>
      </c>
      <c r="CP425" s="46"/>
      <c r="CQ425" s="46"/>
      <c r="CR425" s="46"/>
      <c r="CS425" s="46"/>
      <c r="CT425" s="1"/>
      <c r="CU425" s="1"/>
      <c r="CV425" s="1"/>
      <c r="CW425" s="1"/>
      <c r="CX425" s="1"/>
      <c r="CY425" s="1"/>
      <c r="CZ425" s="1"/>
      <c r="DA425" s="1"/>
      <c r="DB425" s="44" t="s">
        <v>31</v>
      </c>
      <c r="DC425" s="45"/>
      <c r="DD425" s="45"/>
      <c r="DE425" s="45"/>
      <c r="DF425" s="45"/>
      <c r="DG425" s="45"/>
      <c r="DH425" s="45"/>
      <c r="DI425" s="46">
        <f>SUM(DM414:DM424)</f>
        <v>94300.63548633</v>
      </c>
      <c r="DJ425" s="46"/>
      <c r="DK425" s="46"/>
      <c r="DL425" s="46"/>
      <c r="DM425" s="46"/>
      <c r="DN425" s="1"/>
      <c r="DO425" s="1"/>
      <c r="DP425" s="1"/>
      <c r="DQ425" s="1"/>
      <c r="DR425" s="1"/>
      <c r="DS425" s="1"/>
      <c r="DT425" s="1"/>
      <c r="DU425" s="1"/>
      <c r="DV425" s="44" t="s">
        <v>31</v>
      </c>
      <c r="DW425" s="45"/>
      <c r="DX425" s="45"/>
      <c r="DY425" s="45"/>
      <c r="DZ425" s="45"/>
      <c r="EA425" s="45"/>
      <c r="EB425" s="45"/>
      <c r="EC425" s="46">
        <f>SUM(EG414:EG424)</f>
        <v>118319.17788873</v>
      </c>
      <c r="ED425" s="46"/>
      <c r="EE425" s="46"/>
      <c r="EF425" s="46"/>
      <c r="EG425" s="46"/>
    </row>
    <row r="426" s="1" customFormat="1" customHeight="1" spans="6:137">
      <c r="F426" s="45"/>
      <c r="G426" s="45"/>
      <c r="H426" s="45"/>
      <c r="I426" s="45"/>
      <c r="J426" s="45"/>
      <c r="K426" s="45"/>
      <c r="L426" s="45"/>
      <c r="M426" s="46"/>
      <c r="N426" s="46"/>
      <c r="O426" s="46"/>
      <c r="P426" s="46"/>
      <c r="Q426" s="46"/>
      <c r="R426" s="1"/>
      <c r="S426" s="1"/>
      <c r="T426" s="1"/>
      <c r="U426" s="1"/>
      <c r="V426" s="1"/>
      <c r="W426" s="1"/>
      <c r="X426" s="1"/>
      <c r="Y426" s="1"/>
      <c r="Z426" s="45"/>
      <c r="AA426" s="45"/>
      <c r="AB426" s="45"/>
      <c r="AC426" s="45"/>
      <c r="AD426" s="45"/>
      <c r="AE426" s="45"/>
      <c r="AF426" s="45"/>
      <c r="AG426" s="46"/>
      <c r="AH426" s="46"/>
      <c r="AI426" s="46"/>
      <c r="AJ426" s="46"/>
      <c r="AK426" s="46"/>
      <c r="AL426" s="1"/>
      <c r="AM426" s="1"/>
      <c r="AN426" s="1"/>
      <c r="AO426" s="1"/>
      <c r="AP426" s="1"/>
      <c r="AQ426" s="1"/>
      <c r="AR426" s="1"/>
      <c r="AS426" s="1"/>
      <c r="AT426" s="45"/>
      <c r="AU426" s="45"/>
      <c r="AV426" s="45"/>
      <c r="AW426" s="45"/>
      <c r="AX426" s="45"/>
      <c r="AY426" s="45"/>
      <c r="AZ426" s="45"/>
      <c r="BA426" s="46"/>
      <c r="BB426" s="46"/>
      <c r="BC426" s="46"/>
      <c r="BD426" s="46"/>
      <c r="BE426" s="46"/>
      <c r="BF426" s="1"/>
      <c r="BG426" s="1"/>
      <c r="BH426" s="1"/>
      <c r="BI426" s="1"/>
      <c r="BJ426" s="1"/>
      <c r="BK426" s="1"/>
      <c r="BL426" s="1"/>
      <c r="BM426" s="1"/>
      <c r="BN426" s="45"/>
      <c r="BO426" s="45"/>
      <c r="BP426" s="45"/>
      <c r="BQ426" s="45"/>
      <c r="BR426" s="45"/>
      <c r="BS426" s="45"/>
      <c r="BT426" s="45"/>
      <c r="BU426" s="46"/>
      <c r="BV426" s="46"/>
      <c r="BW426" s="46"/>
      <c r="BX426" s="46"/>
      <c r="BY426" s="46"/>
      <c r="BZ426" s="1"/>
      <c r="CA426" s="1"/>
      <c r="CB426" s="1"/>
      <c r="CC426" s="1"/>
      <c r="CD426" s="1"/>
      <c r="CE426" s="1"/>
      <c r="CF426" s="1"/>
      <c r="CG426" s="1"/>
      <c r="CH426" s="45"/>
      <c r="CI426" s="45"/>
      <c r="CJ426" s="45"/>
      <c r="CK426" s="45"/>
      <c r="CL426" s="45"/>
      <c r="CM426" s="45"/>
      <c r="CN426" s="45"/>
      <c r="CO426" s="46"/>
      <c r="CP426" s="46"/>
      <c r="CQ426" s="46"/>
      <c r="CR426" s="46"/>
      <c r="CS426" s="46"/>
      <c r="CT426" s="1"/>
      <c r="CU426" s="1"/>
      <c r="CV426" s="1"/>
      <c r="CW426" s="1"/>
      <c r="CX426" s="1"/>
      <c r="CY426" s="1"/>
      <c r="CZ426" s="1"/>
      <c r="DA426" s="1"/>
      <c r="DB426" s="45"/>
      <c r="DC426" s="45"/>
      <c r="DD426" s="45"/>
      <c r="DE426" s="45"/>
      <c r="DF426" s="45"/>
      <c r="DG426" s="45"/>
      <c r="DH426" s="45"/>
      <c r="DI426" s="46"/>
      <c r="DJ426" s="46"/>
      <c r="DK426" s="46"/>
      <c r="DL426" s="46"/>
      <c r="DM426" s="46"/>
      <c r="DN426" s="1"/>
      <c r="DO426" s="1"/>
      <c r="DP426" s="1"/>
      <c r="DQ426" s="1"/>
      <c r="DR426" s="1"/>
      <c r="DS426" s="1"/>
      <c r="DT426" s="1"/>
      <c r="DU426" s="1"/>
      <c r="DV426" s="45"/>
      <c r="DW426" s="45"/>
      <c r="DX426" s="45"/>
      <c r="DY426" s="45"/>
      <c r="DZ426" s="45"/>
      <c r="EA426" s="45"/>
      <c r="EB426" s="45"/>
      <c r="EC426" s="46"/>
      <c r="ED426" s="46"/>
      <c r="EE426" s="46"/>
      <c r="EF426" s="46"/>
      <c r="EG426" s="46"/>
    </row>
    <row r="427" s="1" customFormat="1" customHeight="1" spans="6:137">
      <c r="F427" s="45"/>
      <c r="G427" s="45"/>
      <c r="H427" s="45"/>
      <c r="I427" s="45"/>
      <c r="J427" s="45"/>
      <c r="K427" s="45"/>
      <c r="L427" s="45"/>
      <c r="M427" s="46"/>
      <c r="N427" s="46"/>
      <c r="O427" s="46"/>
      <c r="P427" s="46"/>
      <c r="Q427" s="46"/>
      <c r="R427" s="1"/>
      <c r="S427" s="1"/>
      <c r="T427" s="1"/>
      <c r="U427" s="1"/>
      <c r="V427" s="1"/>
      <c r="W427" s="1"/>
      <c r="X427" s="1"/>
      <c r="Y427" s="1"/>
      <c r="Z427" s="45"/>
      <c r="AA427" s="45"/>
      <c r="AB427" s="45"/>
      <c r="AC427" s="45"/>
      <c r="AD427" s="45"/>
      <c r="AE427" s="45"/>
      <c r="AF427" s="45"/>
      <c r="AG427" s="46"/>
      <c r="AH427" s="46"/>
      <c r="AI427" s="46"/>
      <c r="AJ427" s="46"/>
      <c r="AK427" s="46"/>
      <c r="AL427" s="1"/>
      <c r="AM427" s="1"/>
      <c r="AN427" s="1"/>
      <c r="AO427" s="1"/>
      <c r="AP427" s="1"/>
      <c r="AQ427" s="1"/>
      <c r="AR427" s="1"/>
      <c r="AS427" s="1"/>
      <c r="AT427" s="45"/>
      <c r="AU427" s="45"/>
      <c r="AV427" s="45"/>
      <c r="AW427" s="45"/>
      <c r="AX427" s="45"/>
      <c r="AY427" s="45"/>
      <c r="AZ427" s="45"/>
      <c r="BA427" s="46"/>
      <c r="BB427" s="46"/>
      <c r="BC427" s="46"/>
      <c r="BD427" s="46"/>
      <c r="BE427" s="46"/>
      <c r="BF427" s="1"/>
      <c r="BG427" s="1"/>
      <c r="BH427" s="1"/>
      <c r="BI427" s="1"/>
      <c r="BJ427" s="1"/>
      <c r="BK427" s="1"/>
      <c r="BL427" s="1"/>
      <c r="BM427" s="1"/>
      <c r="BN427" s="45"/>
      <c r="BO427" s="45"/>
      <c r="BP427" s="45"/>
      <c r="BQ427" s="45"/>
      <c r="BR427" s="45"/>
      <c r="BS427" s="45"/>
      <c r="BT427" s="45"/>
      <c r="BU427" s="46"/>
      <c r="BV427" s="46"/>
      <c r="BW427" s="46"/>
      <c r="BX427" s="46"/>
      <c r="BY427" s="46"/>
      <c r="BZ427" s="1"/>
      <c r="CA427" s="1"/>
      <c r="CB427" s="1"/>
      <c r="CC427" s="1"/>
      <c r="CD427" s="1"/>
      <c r="CE427" s="1"/>
      <c r="CF427" s="1"/>
      <c r="CG427" s="1"/>
      <c r="CH427" s="45"/>
      <c r="CI427" s="45"/>
      <c r="CJ427" s="45"/>
      <c r="CK427" s="45"/>
      <c r="CL427" s="45"/>
      <c r="CM427" s="45"/>
      <c r="CN427" s="45"/>
      <c r="CO427" s="46"/>
      <c r="CP427" s="46"/>
      <c r="CQ427" s="46"/>
      <c r="CR427" s="46"/>
      <c r="CS427" s="46"/>
      <c r="CT427" s="1"/>
      <c r="CU427" s="1"/>
      <c r="CV427" s="1"/>
      <c r="CW427" s="1"/>
      <c r="CX427" s="1"/>
      <c r="CY427" s="1"/>
      <c r="CZ427" s="1"/>
      <c r="DA427" s="1"/>
      <c r="DB427" s="45"/>
      <c r="DC427" s="45"/>
      <c r="DD427" s="45"/>
      <c r="DE427" s="45"/>
      <c r="DF427" s="45"/>
      <c r="DG427" s="45"/>
      <c r="DH427" s="45"/>
      <c r="DI427" s="46"/>
      <c r="DJ427" s="46"/>
      <c r="DK427" s="46"/>
      <c r="DL427" s="46"/>
      <c r="DM427" s="46"/>
      <c r="DN427" s="1"/>
      <c r="DO427" s="1"/>
      <c r="DP427" s="1"/>
      <c r="DQ427" s="1"/>
      <c r="DR427" s="1"/>
      <c r="DS427" s="1"/>
      <c r="DT427" s="1"/>
      <c r="DU427" s="1"/>
      <c r="DV427" s="45"/>
      <c r="DW427" s="45"/>
      <c r="DX427" s="45"/>
      <c r="DY427" s="45"/>
      <c r="DZ427" s="45"/>
      <c r="EA427" s="45"/>
      <c r="EB427" s="45"/>
      <c r="EC427" s="46"/>
      <c r="ED427" s="46"/>
      <c r="EE427" s="46"/>
      <c r="EF427" s="46"/>
      <c r="EG427" s="46"/>
    </row>
    <row r="428" s="1" customFormat="1" customHeight="1" spans="6:137">
      <c r="F428" s="35" t="s">
        <v>32</v>
      </c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1"/>
      <c r="S428" s="1"/>
      <c r="T428" s="1"/>
      <c r="U428" s="1"/>
      <c r="V428" s="1"/>
      <c r="W428" s="1"/>
      <c r="X428" s="1"/>
      <c r="Y428" s="1"/>
      <c r="Z428" s="35" t="s">
        <v>32</v>
      </c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1"/>
      <c r="AM428" s="1"/>
      <c r="AN428" s="1"/>
      <c r="AO428" s="1"/>
      <c r="AP428" s="1"/>
      <c r="AQ428" s="1"/>
      <c r="AR428" s="1"/>
      <c r="AS428" s="1"/>
      <c r="AT428" s="35" t="s">
        <v>32</v>
      </c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1"/>
      <c r="BG428" s="1"/>
      <c r="BH428" s="1"/>
      <c r="BI428" s="1"/>
      <c r="BJ428" s="1"/>
      <c r="BK428" s="1"/>
      <c r="BL428" s="1"/>
      <c r="BM428" s="1"/>
      <c r="BN428" s="35" t="s">
        <v>32</v>
      </c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1"/>
      <c r="CA428" s="1"/>
      <c r="CB428" s="1"/>
      <c r="CC428" s="1"/>
      <c r="CD428" s="1"/>
      <c r="CE428" s="1"/>
      <c r="CF428" s="1"/>
      <c r="CG428" s="1"/>
      <c r="CH428" s="35" t="s">
        <v>32</v>
      </c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1"/>
      <c r="CU428" s="1"/>
      <c r="CV428" s="1"/>
      <c r="CW428" s="1"/>
      <c r="CX428" s="1"/>
      <c r="CY428" s="1"/>
      <c r="CZ428" s="1"/>
      <c r="DA428" s="1"/>
      <c r="DB428" s="35" t="s">
        <v>32</v>
      </c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1"/>
      <c r="DO428" s="1"/>
      <c r="DP428" s="1"/>
      <c r="DQ428" s="1"/>
      <c r="DR428" s="1"/>
      <c r="DS428" s="1"/>
      <c r="DT428" s="1"/>
      <c r="DU428" s="1"/>
      <c r="DV428" s="35" t="s">
        <v>32</v>
      </c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</row>
    <row r="429" s="1" customFormat="1" customHeight="1" spans="6:137">
      <c r="F429" s="13" t="s">
        <v>8</v>
      </c>
      <c r="G429" s="13"/>
      <c r="H429" s="13"/>
      <c r="I429" s="13"/>
      <c r="J429" s="13"/>
      <c r="K429" s="8" t="s">
        <v>53</v>
      </c>
      <c r="L429" s="8"/>
      <c r="M429" s="8"/>
      <c r="N429" s="8"/>
      <c r="O429" s="9" t="s">
        <v>38</v>
      </c>
      <c r="P429" s="9"/>
      <c r="Q429" s="41" t="s">
        <v>13</v>
      </c>
      <c r="Z429" s="13" t="s">
        <v>8</v>
      </c>
      <c r="AA429" s="13"/>
      <c r="AB429" s="13"/>
      <c r="AC429" s="13"/>
      <c r="AD429" s="13"/>
      <c r="AE429" s="8" t="s">
        <v>53</v>
      </c>
      <c r="AF429" s="8"/>
      <c r="AG429" s="8"/>
      <c r="AH429" s="8"/>
      <c r="AI429" s="9" t="s">
        <v>38</v>
      </c>
      <c r="AJ429" s="9"/>
      <c r="AK429" s="41" t="s">
        <v>13</v>
      </c>
      <c r="AT429" s="13" t="s">
        <v>8</v>
      </c>
      <c r="AU429" s="13"/>
      <c r="AV429" s="13"/>
      <c r="AW429" s="13"/>
      <c r="AX429" s="13"/>
      <c r="AY429" s="8" t="s">
        <v>53</v>
      </c>
      <c r="AZ429" s="8"/>
      <c r="BA429" s="8"/>
      <c r="BB429" s="8"/>
      <c r="BC429" s="9" t="s">
        <v>38</v>
      </c>
      <c r="BD429" s="9"/>
      <c r="BE429" s="41" t="s">
        <v>13</v>
      </c>
      <c r="BN429" s="13" t="s">
        <v>8</v>
      </c>
      <c r="BO429" s="13"/>
      <c r="BP429" s="13"/>
      <c r="BQ429" s="13"/>
      <c r="BR429" s="13"/>
      <c r="BS429" s="8" t="s">
        <v>53</v>
      </c>
      <c r="BT429" s="8"/>
      <c r="BU429" s="8"/>
      <c r="BV429" s="8"/>
      <c r="BW429" s="9" t="s">
        <v>38</v>
      </c>
      <c r="BX429" s="9"/>
      <c r="BY429" s="41" t="s">
        <v>13</v>
      </c>
      <c r="CH429" s="13" t="s">
        <v>8</v>
      </c>
      <c r="CI429" s="13"/>
      <c r="CJ429" s="13"/>
      <c r="CK429" s="13"/>
      <c r="CL429" s="13"/>
      <c r="CM429" s="8" t="s">
        <v>53</v>
      </c>
      <c r="CN429" s="8"/>
      <c r="CO429" s="8"/>
      <c r="CP429" s="8"/>
      <c r="CQ429" s="9" t="s">
        <v>38</v>
      </c>
      <c r="CR429" s="9"/>
      <c r="CS429" s="41" t="s">
        <v>13</v>
      </c>
      <c r="DB429" s="13" t="s">
        <v>8</v>
      </c>
      <c r="DC429" s="13"/>
      <c r="DD429" s="13"/>
      <c r="DE429" s="13"/>
      <c r="DF429" s="13"/>
      <c r="DG429" s="8" t="s">
        <v>53</v>
      </c>
      <c r="DH429" s="8"/>
      <c r="DI429" s="8"/>
      <c r="DJ429" s="8"/>
      <c r="DK429" s="9" t="s">
        <v>38</v>
      </c>
      <c r="DL429" s="9"/>
      <c r="DM429" s="41" t="s">
        <v>13</v>
      </c>
      <c r="DV429" s="13" t="s">
        <v>8</v>
      </c>
      <c r="DW429" s="13"/>
      <c r="DX429" s="13"/>
      <c r="DY429" s="13"/>
      <c r="DZ429" s="13"/>
      <c r="EA429" s="8" t="s">
        <v>53</v>
      </c>
      <c r="EB429" s="8"/>
      <c r="EC429" s="8"/>
      <c r="ED429" s="8"/>
      <c r="EE429" s="9" t="s">
        <v>38</v>
      </c>
      <c r="EF429" s="9"/>
      <c r="EG429" s="41" t="s">
        <v>13</v>
      </c>
    </row>
    <row r="430" s="1" customFormat="1" customHeight="1" spans="6:137">
      <c r="F430" s="13" t="s">
        <v>54</v>
      </c>
      <c r="G430" s="13" t="s">
        <v>55</v>
      </c>
      <c r="H430" s="13" t="s">
        <v>56</v>
      </c>
      <c r="I430" s="13" t="s">
        <v>57</v>
      </c>
      <c r="J430" s="13" t="s">
        <v>8</v>
      </c>
      <c r="K430" s="8" t="s">
        <v>58</v>
      </c>
      <c r="L430" s="8" t="s">
        <v>26</v>
      </c>
      <c r="M430" s="8" t="s">
        <v>27</v>
      </c>
      <c r="N430" s="42" t="s">
        <v>28</v>
      </c>
      <c r="O430" s="9" t="s">
        <v>59</v>
      </c>
      <c r="P430" s="9" t="s">
        <v>60</v>
      </c>
      <c r="Q430" s="41"/>
      <c r="R430" s="1"/>
      <c r="S430" s="1"/>
      <c r="T430" s="1"/>
      <c r="U430" s="1"/>
      <c r="V430" s="1"/>
      <c r="W430" s="1"/>
      <c r="X430" s="1"/>
      <c r="Y430" s="1"/>
      <c r="Z430" s="13" t="s">
        <v>54</v>
      </c>
      <c r="AA430" s="13" t="s">
        <v>55</v>
      </c>
      <c r="AB430" s="13" t="s">
        <v>56</v>
      </c>
      <c r="AC430" s="13" t="s">
        <v>57</v>
      </c>
      <c r="AD430" s="13" t="s">
        <v>8</v>
      </c>
      <c r="AE430" s="8" t="s">
        <v>58</v>
      </c>
      <c r="AF430" s="8" t="s">
        <v>26</v>
      </c>
      <c r="AG430" s="8" t="s">
        <v>27</v>
      </c>
      <c r="AH430" s="42" t="s">
        <v>28</v>
      </c>
      <c r="AI430" s="9" t="s">
        <v>59</v>
      </c>
      <c r="AJ430" s="9" t="s">
        <v>60</v>
      </c>
      <c r="AK430" s="41"/>
      <c r="AL430" s="1"/>
      <c r="AM430" s="1"/>
      <c r="AN430" s="1"/>
      <c r="AO430" s="1"/>
      <c r="AP430" s="1"/>
      <c r="AQ430" s="1"/>
      <c r="AR430" s="1"/>
      <c r="AS430" s="1"/>
      <c r="AT430" s="13" t="s">
        <v>54</v>
      </c>
      <c r="AU430" s="13" t="s">
        <v>55</v>
      </c>
      <c r="AV430" s="13" t="s">
        <v>56</v>
      </c>
      <c r="AW430" s="13" t="s">
        <v>57</v>
      </c>
      <c r="AX430" s="13" t="s">
        <v>8</v>
      </c>
      <c r="AY430" s="8" t="s">
        <v>58</v>
      </c>
      <c r="AZ430" s="8" t="s">
        <v>26</v>
      </c>
      <c r="BA430" s="8" t="s">
        <v>27</v>
      </c>
      <c r="BB430" s="42" t="s">
        <v>28</v>
      </c>
      <c r="BC430" s="9" t="s">
        <v>59</v>
      </c>
      <c r="BD430" s="9" t="s">
        <v>60</v>
      </c>
      <c r="BE430" s="41"/>
      <c r="BF430" s="1"/>
      <c r="BG430" s="1"/>
      <c r="BH430" s="1"/>
      <c r="BI430" s="1"/>
      <c r="BJ430" s="1"/>
      <c r="BK430" s="1"/>
      <c r="BL430" s="1"/>
      <c r="BM430" s="1"/>
      <c r="BN430" s="13" t="s">
        <v>54</v>
      </c>
      <c r="BO430" s="13" t="s">
        <v>55</v>
      </c>
      <c r="BP430" s="13" t="s">
        <v>56</v>
      </c>
      <c r="BQ430" s="13" t="s">
        <v>57</v>
      </c>
      <c r="BR430" s="13" t="s">
        <v>8</v>
      </c>
      <c r="BS430" s="8" t="s">
        <v>58</v>
      </c>
      <c r="BT430" s="8" t="s">
        <v>26</v>
      </c>
      <c r="BU430" s="8" t="s">
        <v>27</v>
      </c>
      <c r="BV430" s="42" t="s">
        <v>28</v>
      </c>
      <c r="BW430" s="9" t="s">
        <v>59</v>
      </c>
      <c r="BX430" s="9" t="s">
        <v>60</v>
      </c>
      <c r="BY430" s="41"/>
      <c r="BZ430" s="1"/>
      <c r="CA430" s="1"/>
      <c r="CB430" s="1"/>
      <c r="CC430" s="1"/>
      <c r="CD430" s="1"/>
      <c r="CE430" s="1"/>
      <c r="CF430" s="1"/>
      <c r="CG430" s="1"/>
      <c r="CH430" s="13" t="s">
        <v>54</v>
      </c>
      <c r="CI430" s="13" t="s">
        <v>55</v>
      </c>
      <c r="CJ430" s="13" t="s">
        <v>56</v>
      </c>
      <c r="CK430" s="13" t="s">
        <v>57</v>
      </c>
      <c r="CL430" s="13" t="s">
        <v>8</v>
      </c>
      <c r="CM430" s="8" t="s">
        <v>58</v>
      </c>
      <c r="CN430" s="8" t="s">
        <v>26</v>
      </c>
      <c r="CO430" s="8" t="s">
        <v>27</v>
      </c>
      <c r="CP430" s="42" t="s">
        <v>28</v>
      </c>
      <c r="CQ430" s="9" t="s">
        <v>59</v>
      </c>
      <c r="CR430" s="9" t="s">
        <v>60</v>
      </c>
      <c r="CS430" s="41"/>
      <c r="CT430" s="1"/>
      <c r="CU430" s="1"/>
      <c r="CV430" s="1"/>
      <c r="CW430" s="1"/>
      <c r="CX430" s="1"/>
      <c r="CY430" s="1"/>
      <c r="CZ430" s="1"/>
      <c r="DA430" s="1"/>
      <c r="DB430" s="13" t="s">
        <v>54</v>
      </c>
      <c r="DC430" s="13" t="s">
        <v>55</v>
      </c>
      <c r="DD430" s="13" t="s">
        <v>56</v>
      </c>
      <c r="DE430" s="13" t="s">
        <v>57</v>
      </c>
      <c r="DF430" s="13" t="s">
        <v>8</v>
      </c>
      <c r="DG430" s="8" t="s">
        <v>58</v>
      </c>
      <c r="DH430" s="8" t="s">
        <v>26</v>
      </c>
      <c r="DI430" s="8" t="s">
        <v>27</v>
      </c>
      <c r="DJ430" s="42" t="s">
        <v>28</v>
      </c>
      <c r="DK430" s="9" t="s">
        <v>59</v>
      </c>
      <c r="DL430" s="9" t="s">
        <v>60</v>
      </c>
      <c r="DM430" s="41"/>
      <c r="DN430" s="1"/>
      <c r="DO430" s="1"/>
      <c r="DP430" s="1"/>
      <c r="DQ430" s="1"/>
      <c r="DR430" s="1"/>
      <c r="DS430" s="1"/>
      <c r="DT430" s="1"/>
      <c r="DU430" s="1"/>
      <c r="DV430" s="13" t="s">
        <v>54</v>
      </c>
      <c r="DW430" s="13" t="s">
        <v>55</v>
      </c>
      <c r="DX430" s="13" t="s">
        <v>56</v>
      </c>
      <c r="DY430" s="13" t="s">
        <v>57</v>
      </c>
      <c r="DZ430" s="13" t="s">
        <v>8</v>
      </c>
      <c r="EA430" s="8" t="s">
        <v>58</v>
      </c>
      <c r="EB430" s="8" t="s">
        <v>26</v>
      </c>
      <c r="EC430" s="8" t="s">
        <v>27</v>
      </c>
      <c r="ED430" s="42" t="s">
        <v>28</v>
      </c>
      <c r="EE430" s="9" t="s">
        <v>59</v>
      </c>
      <c r="EF430" s="9" t="s">
        <v>60</v>
      </c>
      <c r="EG430" s="41"/>
    </row>
    <row r="431" s="1" customFormat="1" customHeight="1" spans="6:137">
      <c r="F431" s="11">
        <v>35434</v>
      </c>
      <c r="G431" s="12">
        <v>0.168</v>
      </c>
      <c r="H431" s="11">
        <v>1</v>
      </c>
      <c r="I431" s="11">
        <v>0</v>
      </c>
      <c r="J431" s="13">
        <f t="shared" ref="J431:J440" si="871">F431*G431*H431+I431</f>
        <v>5952.912</v>
      </c>
      <c r="K431" s="11">
        <v>1</v>
      </c>
      <c r="L431" s="11">
        <v>0.89</v>
      </c>
      <c r="M431" s="11">
        <v>1.78</v>
      </c>
      <c r="N431" s="42">
        <f t="shared" ref="N431:N440" si="872">L431*M431+1</f>
        <v>2.5842</v>
      </c>
      <c r="O431" s="11">
        <v>0.9</v>
      </c>
      <c r="P431" s="9">
        <v>0.5</v>
      </c>
      <c r="Q431" s="43">
        <f t="shared" ref="Q431:Q440" si="873">J431*K431*N431*O431*P431</f>
        <v>6922.58183568</v>
      </c>
      <c r="Z431" s="11">
        <v>35728</v>
      </c>
      <c r="AA431" s="12">
        <v>0.168</v>
      </c>
      <c r="AB431" s="11">
        <v>1</v>
      </c>
      <c r="AC431" s="11">
        <v>0</v>
      </c>
      <c r="AD431" s="13">
        <f t="shared" ref="AD431:AD440" si="874">Z431*AA431*AB431+AC431</f>
        <v>6002.304</v>
      </c>
      <c r="AE431" s="11">
        <v>1</v>
      </c>
      <c r="AF431" s="11">
        <v>1</v>
      </c>
      <c r="AG431" s="11">
        <v>2.11</v>
      </c>
      <c r="AH431" s="42">
        <f t="shared" ref="AH431:AH440" si="875">AF431*AG431+1</f>
        <v>3.11</v>
      </c>
      <c r="AI431" s="11">
        <v>0.9</v>
      </c>
      <c r="AJ431" s="9">
        <v>0.5</v>
      </c>
      <c r="AK431" s="43">
        <f t="shared" ref="AK431:AK440" si="876">AD431*AE431*AH431*AI431*AJ431</f>
        <v>8400.224448</v>
      </c>
      <c r="AT431" s="11">
        <v>36903</v>
      </c>
      <c r="AU431" s="12">
        <v>0.168</v>
      </c>
      <c r="AV431" s="11">
        <v>1</v>
      </c>
      <c r="AW431" s="11">
        <v>0</v>
      </c>
      <c r="AX431" s="13">
        <f t="shared" ref="AX431:AX440" si="877">AT431*AU431*AV431+AW431</f>
        <v>6199.704</v>
      </c>
      <c r="AY431" s="11">
        <v>1</v>
      </c>
      <c r="AZ431" s="11">
        <v>0.93</v>
      </c>
      <c r="BA431" s="11">
        <v>1.85</v>
      </c>
      <c r="BB431" s="42">
        <f t="shared" ref="BB431:BB440" si="878">AZ431*BA431+1</f>
        <v>2.7205</v>
      </c>
      <c r="BC431" s="11">
        <v>0.9</v>
      </c>
      <c r="BD431" s="9">
        <v>0.5</v>
      </c>
      <c r="BE431" s="43">
        <f t="shared" ref="BE431:BE440" si="879">AX431*AY431*BB431*BC431*BD431</f>
        <v>7589.8326294</v>
      </c>
      <c r="BN431" s="11">
        <v>38167</v>
      </c>
      <c r="BO431" s="12">
        <v>0.168</v>
      </c>
      <c r="BP431" s="11">
        <v>1</v>
      </c>
      <c r="BQ431" s="11">
        <v>0</v>
      </c>
      <c r="BR431" s="13">
        <f t="shared" ref="BR431:BR440" si="880">BN431*BO431*BP431+BQ431</f>
        <v>6412.056</v>
      </c>
      <c r="BS431" s="11">
        <v>1</v>
      </c>
      <c r="BT431" s="11">
        <v>1</v>
      </c>
      <c r="BU431" s="11">
        <v>2.71</v>
      </c>
      <c r="BV431" s="42">
        <f t="shared" ref="BV431:BV440" si="881">BT431*BU431+1</f>
        <v>3.71</v>
      </c>
      <c r="BW431" s="11">
        <v>0.9</v>
      </c>
      <c r="BX431" s="9">
        <v>0.5</v>
      </c>
      <c r="BY431" s="43">
        <f t="shared" ref="BY431:BY440" si="882">BR431*BS431*BV431*BW431*BX431</f>
        <v>10704.927492</v>
      </c>
      <c r="CH431" s="11">
        <v>42781</v>
      </c>
      <c r="CI431" s="12">
        <v>0.168</v>
      </c>
      <c r="CJ431" s="11">
        <v>1</v>
      </c>
      <c r="CK431" s="11">
        <v>0</v>
      </c>
      <c r="CL431" s="13">
        <f t="shared" ref="CL431:CL440" si="883">CH431*CI431*CJ431+CK431</f>
        <v>7187.208</v>
      </c>
      <c r="CM431" s="11">
        <v>1</v>
      </c>
      <c r="CN431" s="11">
        <v>0.93</v>
      </c>
      <c r="CO431" s="11">
        <v>1.85</v>
      </c>
      <c r="CP431" s="42">
        <f t="shared" ref="CP431:CP440" si="884">CN431*CO431+1</f>
        <v>2.7205</v>
      </c>
      <c r="CQ431" s="11">
        <v>0.9</v>
      </c>
      <c r="CR431" s="9">
        <v>0.5</v>
      </c>
      <c r="CS431" s="43">
        <f t="shared" ref="CS431:CS440" si="885">CL431*CM431*CP431*CQ431*CR431</f>
        <v>8798.7597138</v>
      </c>
      <c r="DB431" s="11">
        <v>44045</v>
      </c>
      <c r="DC431" s="12">
        <v>0.168</v>
      </c>
      <c r="DD431" s="11">
        <v>1</v>
      </c>
      <c r="DE431" s="11">
        <v>0</v>
      </c>
      <c r="DF431" s="13">
        <f t="shared" ref="DF431:DF440" si="886">DB431*DC431*DD431+DE431</f>
        <v>7399.56</v>
      </c>
      <c r="DG431" s="11">
        <v>1</v>
      </c>
      <c r="DH431" s="11">
        <v>1</v>
      </c>
      <c r="DI431" s="11">
        <v>2.11</v>
      </c>
      <c r="DJ431" s="42">
        <f t="shared" ref="DJ431:DJ440" si="887">DH431*DI431+1</f>
        <v>3.11</v>
      </c>
      <c r="DK431" s="11">
        <v>0.9</v>
      </c>
      <c r="DL431" s="9">
        <v>0.5</v>
      </c>
      <c r="DM431" s="43">
        <f t="shared" ref="DM431:DM440" si="888">DF431*DG431*DJ431*DK431*DL431</f>
        <v>10355.68422</v>
      </c>
      <c r="DV431" s="11">
        <v>49923</v>
      </c>
      <c r="DW431" s="12">
        <v>0.199</v>
      </c>
      <c r="DX431" s="11">
        <v>1</v>
      </c>
      <c r="DY431" s="11">
        <v>0</v>
      </c>
      <c r="DZ431" s="13">
        <f t="shared" ref="DZ431:DZ440" si="889">DV431*DW431*DX431+DY431</f>
        <v>9934.677</v>
      </c>
      <c r="EA431" s="11">
        <v>1</v>
      </c>
      <c r="EB431" s="11">
        <v>1</v>
      </c>
      <c r="EC431" s="11">
        <v>2.91</v>
      </c>
      <c r="ED431" s="42">
        <f t="shared" ref="ED431:ED440" si="890">EB431*EC431+1</f>
        <v>3.91</v>
      </c>
      <c r="EE431" s="11">
        <v>0.9</v>
      </c>
      <c r="EF431" s="9">
        <v>0.5</v>
      </c>
      <c r="EG431" s="43">
        <f t="shared" ref="EG431:EG440" si="891">DZ431*EA431*ED431*EE431*EF431</f>
        <v>17480.0641815</v>
      </c>
    </row>
    <row r="432" s="1" customFormat="1" customHeight="1" spans="6:137">
      <c r="F432" s="11">
        <v>35434</v>
      </c>
      <c r="G432" s="12">
        <v>0.168</v>
      </c>
      <c r="H432" s="11">
        <v>1</v>
      </c>
      <c r="I432" s="11">
        <v>0</v>
      </c>
      <c r="J432" s="13">
        <f t="shared" si="871"/>
        <v>5952.912</v>
      </c>
      <c r="K432" s="11">
        <v>1</v>
      </c>
      <c r="L432" s="11">
        <v>0.89</v>
      </c>
      <c r="M432" s="11">
        <v>1.78</v>
      </c>
      <c r="N432" s="42">
        <f t="shared" si="872"/>
        <v>2.5842</v>
      </c>
      <c r="O432" s="11">
        <v>0.9</v>
      </c>
      <c r="P432" s="9">
        <v>0.5</v>
      </c>
      <c r="Q432" s="43">
        <f t="shared" si="873"/>
        <v>6922.58183568</v>
      </c>
      <c r="Z432" s="11">
        <v>35728</v>
      </c>
      <c r="AA432" s="12">
        <v>0.168</v>
      </c>
      <c r="AB432" s="11">
        <v>1</v>
      </c>
      <c r="AC432" s="11">
        <v>0</v>
      </c>
      <c r="AD432" s="13">
        <f t="shared" si="874"/>
        <v>6002.304</v>
      </c>
      <c r="AE432" s="11">
        <v>1</v>
      </c>
      <c r="AF432" s="11">
        <v>1</v>
      </c>
      <c r="AG432" s="11">
        <v>2.11</v>
      </c>
      <c r="AH432" s="42">
        <f t="shared" si="875"/>
        <v>3.11</v>
      </c>
      <c r="AI432" s="11">
        <v>0.9</v>
      </c>
      <c r="AJ432" s="9">
        <v>0.5</v>
      </c>
      <c r="AK432" s="43">
        <f t="shared" si="876"/>
        <v>8400.224448</v>
      </c>
      <c r="AT432" s="11">
        <v>36903</v>
      </c>
      <c r="AU432" s="12">
        <v>0.168</v>
      </c>
      <c r="AV432" s="11">
        <v>1</v>
      </c>
      <c r="AW432" s="11">
        <v>0</v>
      </c>
      <c r="AX432" s="13">
        <f t="shared" si="877"/>
        <v>6199.704</v>
      </c>
      <c r="AY432" s="11">
        <v>1</v>
      </c>
      <c r="AZ432" s="11">
        <v>0.93</v>
      </c>
      <c r="BA432" s="11">
        <v>1.85</v>
      </c>
      <c r="BB432" s="42">
        <f t="shared" si="878"/>
        <v>2.7205</v>
      </c>
      <c r="BC432" s="11">
        <v>0.9</v>
      </c>
      <c r="BD432" s="9">
        <v>0.5</v>
      </c>
      <c r="BE432" s="43">
        <f t="shared" si="879"/>
        <v>7589.8326294</v>
      </c>
      <c r="BN432" s="11">
        <v>38167</v>
      </c>
      <c r="BO432" s="12">
        <v>0.168</v>
      </c>
      <c r="BP432" s="11">
        <v>1</v>
      </c>
      <c r="BQ432" s="11">
        <v>0</v>
      </c>
      <c r="BR432" s="13">
        <f t="shared" si="880"/>
        <v>6412.056</v>
      </c>
      <c r="BS432" s="11">
        <v>1</v>
      </c>
      <c r="BT432" s="11">
        <v>1</v>
      </c>
      <c r="BU432" s="11">
        <v>2.71</v>
      </c>
      <c r="BV432" s="42">
        <f t="shared" si="881"/>
        <v>3.71</v>
      </c>
      <c r="BW432" s="11">
        <v>0.9</v>
      </c>
      <c r="BX432" s="9">
        <v>0.5</v>
      </c>
      <c r="BY432" s="43">
        <f t="shared" si="882"/>
        <v>10704.927492</v>
      </c>
      <c r="CH432" s="11">
        <v>42781</v>
      </c>
      <c r="CI432" s="12">
        <v>0.168</v>
      </c>
      <c r="CJ432" s="11">
        <v>1</v>
      </c>
      <c r="CK432" s="11">
        <v>0</v>
      </c>
      <c r="CL432" s="13">
        <f t="shared" si="883"/>
        <v>7187.208</v>
      </c>
      <c r="CM432" s="11">
        <v>1</v>
      </c>
      <c r="CN432" s="11">
        <v>0.93</v>
      </c>
      <c r="CO432" s="11">
        <v>1.85</v>
      </c>
      <c r="CP432" s="42">
        <f t="shared" si="884"/>
        <v>2.7205</v>
      </c>
      <c r="CQ432" s="11">
        <v>0.9</v>
      </c>
      <c r="CR432" s="9">
        <v>0.5</v>
      </c>
      <c r="CS432" s="43">
        <f t="shared" si="885"/>
        <v>8798.7597138</v>
      </c>
      <c r="DB432" s="11">
        <v>44045</v>
      </c>
      <c r="DC432" s="12">
        <v>0.168</v>
      </c>
      <c r="DD432" s="11">
        <v>1</v>
      </c>
      <c r="DE432" s="11">
        <v>0</v>
      </c>
      <c r="DF432" s="13">
        <f t="shared" si="886"/>
        <v>7399.56</v>
      </c>
      <c r="DG432" s="11">
        <v>1</v>
      </c>
      <c r="DH432" s="11">
        <v>1</v>
      </c>
      <c r="DI432" s="11">
        <v>2.11</v>
      </c>
      <c r="DJ432" s="42">
        <f t="shared" si="887"/>
        <v>3.11</v>
      </c>
      <c r="DK432" s="11">
        <v>0.9</v>
      </c>
      <c r="DL432" s="9">
        <v>0.5</v>
      </c>
      <c r="DM432" s="43">
        <f t="shared" si="888"/>
        <v>10355.68422</v>
      </c>
      <c r="DV432" s="11">
        <v>49923</v>
      </c>
      <c r="DW432" s="12">
        <v>0.199</v>
      </c>
      <c r="DX432" s="11">
        <v>1</v>
      </c>
      <c r="DY432" s="11">
        <v>0</v>
      </c>
      <c r="DZ432" s="13">
        <f t="shared" si="889"/>
        <v>9934.677</v>
      </c>
      <c r="EA432" s="11">
        <v>1</v>
      </c>
      <c r="EB432" s="11">
        <v>1</v>
      </c>
      <c r="EC432" s="11">
        <v>2.91</v>
      </c>
      <c r="ED432" s="42">
        <f t="shared" si="890"/>
        <v>3.91</v>
      </c>
      <c r="EE432" s="11">
        <v>0.9</v>
      </c>
      <c r="EF432" s="9">
        <v>0.5</v>
      </c>
      <c r="EG432" s="43">
        <f t="shared" si="891"/>
        <v>17480.0641815</v>
      </c>
    </row>
    <row r="433" s="1" customFormat="1" customHeight="1" spans="1:139">
      <c r="F433" s="11">
        <v>35434</v>
      </c>
      <c r="G433" s="12">
        <v>0.168</v>
      </c>
      <c r="H433" s="11">
        <v>1</v>
      </c>
      <c r="I433" s="11">
        <v>0</v>
      </c>
      <c r="J433" s="13">
        <f t="shared" si="871"/>
        <v>5952.912</v>
      </c>
      <c r="K433" s="11">
        <v>1</v>
      </c>
      <c r="L433" s="11">
        <v>0.89</v>
      </c>
      <c r="M433" s="11">
        <v>1.78</v>
      </c>
      <c r="N433" s="42">
        <f t="shared" si="872"/>
        <v>2.5842</v>
      </c>
      <c r="O433" s="11">
        <v>0.9</v>
      </c>
      <c r="P433" s="9">
        <v>0.5</v>
      </c>
      <c r="Q433" s="43">
        <f t="shared" si="873"/>
        <v>6922.58183568</v>
      </c>
      <c r="Z433" s="11">
        <v>35728</v>
      </c>
      <c r="AA433" s="12">
        <v>0.168</v>
      </c>
      <c r="AB433" s="11">
        <v>1</v>
      </c>
      <c r="AC433" s="11">
        <v>0</v>
      </c>
      <c r="AD433" s="13">
        <f t="shared" si="874"/>
        <v>6002.304</v>
      </c>
      <c r="AE433" s="11">
        <v>1</v>
      </c>
      <c r="AF433" s="11">
        <v>1</v>
      </c>
      <c r="AG433" s="11">
        <v>2.11</v>
      </c>
      <c r="AH433" s="42">
        <f t="shared" si="875"/>
        <v>3.11</v>
      </c>
      <c r="AI433" s="11">
        <v>0.9</v>
      </c>
      <c r="AJ433" s="9">
        <v>0.5</v>
      </c>
      <c r="AK433" s="43">
        <f t="shared" si="876"/>
        <v>8400.224448</v>
      </c>
      <c r="AT433" s="11">
        <v>36903</v>
      </c>
      <c r="AU433" s="12">
        <v>0.168</v>
      </c>
      <c r="AV433" s="11">
        <v>1</v>
      </c>
      <c r="AW433" s="11">
        <v>0</v>
      </c>
      <c r="AX433" s="13">
        <f t="shared" si="877"/>
        <v>6199.704</v>
      </c>
      <c r="AY433" s="11">
        <v>1</v>
      </c>
      <c r="AZ433" s="11">
        <v>0.93</v>
      </c>
      <c r="BA433" s="11">
        <v>1.85</v>
      </c>
      <c r="BB433" s="42">
        <f t="shared" si="878"/>
        <v>2.7205</v>
      </c>
      <c r="BC433" s="11">
        <v>0.9</v>
      </c>
      <c r="BD433" s="9">
        <v>0.5</v>
      </c>
      <c r="BE433" s="43">
        <f t="shared" si="879"/>
        <v>7589.8326294</v>
      </c>
      <c r="BN433" s="11">
        <v>38167</v>
      </c>
      <c r="BO433" s="12">
        <v>0.168</v>
      </c>
      <c r="BP433" s="11">
        <v>1</v>
      </c>
      <c r="BQ433" s="11">
        <v>0</v>
      </c>
      <c r="BR433" s="13">
        <f t="shared" si="880"/>
        <v>6412.056</v>
      </c>
      <c r="BS433" s="11">
        <v>1</v>
      </c>
      <c r="BT433" s="11">
        <v>1</v>
      </c>
      <c r="BU433" s="11">
        <v>2.71</v>
      </c>
      <c r="BV433" s="42">
        <f t="shared" si="881"/>
        <v>3.71</v>
      </c>
      <c r="BW433" s="11">
        <v>0.9</v>
      </c>
      <c r="BX433" s="9">
        <v>0.5</v>
      </c>
      <c r="BY433" s="43">
        <f t="shared" si="882"/>
        <v>10704.927492</v>
      </c>
      <c r="CH433" s="11">
        <v>42781</v>
      </c>
      <c r="CI433" s="12">
        <v>0.168</v>
      </c>
      <c r="CJ433" s="11">
        <v>1</v>
      </c>
      <c r="CK433" s="11">
        <v>0</v>
      </c>
      <c r="CL433" s="13">
        <f t="shared" si="883"/>
        <v>7187.208</v>
      </c>
      <c r="CM433" s="11">
        <v>1</v>
      </c>
      <c r="CN433" s="11">
        <v>0.93</v>
      </c>
      <c r="CO433" s="11">
        <v>1.85</v>
      </c>
      <c r="CP433" s="42">
        <f t="shared" si="884"/>
        <v>2.7205</v>
      </c>
      <c r="CQ433" s="11">
        <v>0.9</v>
      </c>
      <c r="CR433" s="9">
        <v>0.5</v>
      </c>
      <c r="CS433" s="43">
        <f t="shared" si="885"/>
        <v>8798.7597138</v>
      </c>
      <c r="DB433" s="11">
        <v>44045</v>
      </c>
      <c r="DC433" s="12">
        <v>0.168</v>
      </c>
      <c r="DD433" s="11">
        <v>1</v>
      </c>
      <c r="DE433" s="11">
        <v>0</v>
      </c>
      <c r="DF433" s="13">
        <f t="shared" si="886"/>
        <v>7399.56</v>
      </c>
      <c r="DG433" s="11">
        <v>1</v>
      </c>
      <c r="DH433" s="11">
        <v>1</v>
      </c>
      <c r="DI433" s="11">
        <v>2.11</v>
      </c>
      <c r="DJ433" s="42">
        <f t="shared" si="887"/>
        <v>3.11</v>
      </c>
      <c r="DK433" s="11">
        <v>0.9</v>
      </c>
      <c r="DL433" s="9">
        <v>0.5</v>
      </c>
      <c r="DM433" s="43">
        <f t="shared" si="888"/>
        <v>10355.68422</v>
      </c>
      <c r="DV433" s="11">
        <v>49923</v>
      </c>
      <c r="DW433" s="12">
        <v>0.199</v>
      </c>
      <c r="DX433" s="11">
        <v>1</v>
      </c>
      <c r="DY433" s="11">
        <v>0</v>
      </c>
      <c r="DZ433" s="13">
        <f t="shared" si="889"/>
        <v>9934.677</v>
      </c>
      <c r="EA433" s="11">
        <v>1</v>
      </c>
      <c r="EB433" s="11">
        <v>1</v>
      </c>
      <c r="EC433" s="11">
        <v>2.91</v>
      </c>
      <c r="ED433" s="42">
        <f t="shared" si="890"/>
        <v>3.91</v>
      </c>
      <c r="EE433" s="11">
        <v>0.9</v>
      </c>
      <c r="EF433" s="9">
        <v>0.5</v>
      </c>
      <c r="EG433" s="43">
        <f t="shared" si="891"/>
        <v>17480.0641815</v>
      </c>
    </row>
    <row r="434" s="1" customFormat="1" customHeight="1" spans="1:139">
      <c r="F434" s="11">
        <v>35434</v>
      </c>
      <c r="G434" s="12">
        <v>0.168</v>
      </c>
      <c r="H434" s="11">
        <v>1</v>
      </c>
      <c r="I434" s="11">
        <v>0</v>
      </c>
      <c r="J434" s="13">
        <f t="shared" si="871"/>
        <v>5952.912</v>
      </c>
      <c r="K434" s="11">
        <v>1</v>
      </c>
      <c r="L434" s="11">
        <v>0.89</v>
      </c>
      <c r="M434" s="11">
        <v>1.78</v>
      </c>
      <c r="N434" s="42">
        <f t="shared" si="872"/>
        <v>2.5842</v>
      </c>
      <c r="O434" s="11">
        <v>0.9</v>
      </c>
      <c r="P434" s="9">
        <v>0.5</v>
      </c>
      <c r="Q434" s="43">
        <f t="shared" si="873"/>
        <v>6922.58183568</v>
      </c>
      <c r="Z434" s="11">
        <v>35728</v>
      </c>
      <c r="AA434" s="12">
        <v>0.168</v>
      </c>
      <c r="AB434" s="11">
        <v>1</v>
      </c>
      <c r="AC434" s="11">
        <v>0</v>
      </c>
      <c r="AD434" s="13">
        <f t="shared" si="874"/>
        <v>6002.304</v>
      </c>
      <c r="AE434" s="11">
        <v>1</v>
      </c>
      <c r="AF434" s="11">
        <v>1</v>
      </c>
      <c r="AG434" s="11">
        <v>2.11</v>
      </c>
      <c r="AH434" s="42">
        <f t="shared" si="875"/>
        <v>3.11</v>
      </c>
      <c r="AI434" s="11">
        <v>0.9</v>
      </c>
      <c r="AJ434" s="9">
        <v>0.5</v>
      </c>
      <c r="AK434" s="43">
        <f t="shared" si="876"/>
        <v>8400.224448</v>
      </c>
      <c r="AT434" s="11">
        <v>36903</v>
      </c>
      <c r="AU434" s="12">
        <v>0.168</v>
      </c>
      <c r="AV434" s="11">
        <v>1</v>
      </c>
      <c r="AW434" s="11">
        <v>0</v>
      </c>
      <c r="AX434" s="13">
        <f t="shared" si="877"/>
        <v>6199.704</v>
      </c>
      <c r="AY434" s="11">
        <v>1</v>
      </c>
      <c r="AZ434" s="11">
        <v>0.93</v>
      </c>
      <c r="BA434" s="11">
        <v>1.85</v>
      </c>
      <c r="BB434" s="42">
        <f t="shared" si="878"/>
        <v>2.7205</v>
      </c>
      <c r="BC434" s="11">
        <v>0.9</v>
      </c>
      <c r="BD434" s="9">
        <v>0.5</v>
      </c>
      <c r="BE434" s="43">
        <f t="shared" si="879"/>
        <v>7589.8326294</v>
      </c>
      <c r="BN434" s="11">
        <v>38167</v>
      </c>
      <c r="BO434" s="12">
        <v>0.168</v>
      </c>
      <c r="BP434" s="11">
        <v>1</v>
      </c>
      <c r="BQ434" s="11">
        <v>0</v>
      </c>
      <c r="BR434" s="13">
        <f t="shared" si="880"/>
        <v>6412.056</v>
      </c>
      <c r="BS434" s="11">
        <v>1</v>
      </c>
      <c r="BT434" s="11">
        <v>1</v>
      </c>
      <c r="BU434" s="11">
        <v>2.71</v>
      </c>
      <c r="BV434" s="42">
        <f t="shared" si="881"/>
        <v>3.71</v>
      </c>
      <c r="BW434" s="11">
        <v>0.9</v>
      </c>
      <c r="BX434" s="9">
        <v>0.5</v>
      </c>
      <c r="BY434" s="43">
        <f t="shared" si="882"/>
        <v>10704.927492</v>
      </c>
      <c r="CH434" s="11">
        <v>42781</v>
      </c>
      <c r="CI434" s="12">
        <v>0.168</v>
      </c>
      <c r="CJ434" s="11">
        <v>1</v>
      </c>
      <c r="CK434" s="11">
        <v>0</v>
      </c>
      <c r="CL434" s="13">
        <f t="shared" si="883"/>
        <v>7187.208</v>
      </c>
      <c r="CM434" s="11">
        <v>1</v>
      </c>
      <c r="CN434" s="11">
        <v>0.93</v>
      </c>
      <c r="CO434" s="11">
        <v>1.85</v>
      </c>
      <c r="CP434" s="42">
        <f t="shared" si="884"/>
        <v>2.7205</v>
      </c>
      <c r="CQ434" s="11">
        <v>0.9</v>
      </c>
      <c r="CR434" s="9">
        <v>0.5</v>
      </c>
      <c r="CS434" s="43">
        <f t="shared" si="885"/>
        <v>8798.7597138</v>
      </c>
      <c r="DB434" s="11">
        <v>44045</v>
      </c>
      <c r="DC434" s="12">
        <v>0.168</v>
      </c>
      <c r="DD434" s="11">
        <v>1</v>
      </c>
      <c r="DE434" s="11">
        <v>0</v>
      </c>
      <c r="DF434" s="13">
        <f t="shared" si="886"/>
        <v>7399.56</v>
      </c>
      <c r="DG434" s="11">
        <v>1</v>
      </c>
      <c r="DH434" s="11">
        <v>1</v>
      </c>
      <c r="DI434" s="11">
        <v>2.11</v>
      </c>
      <c r="DJ434" s="42">
        <f t="shared" si="887"/>
        <v>3.11</v>
      </c>
      <c r="DK434" s="11">
        <v>0.9</v>
      </c>
      <c r="DL434" s="9">
        <v>0.5</v>
      </c>
      <c r="DM434" s="43">
        <f t="shared" si="888"/>
        <v>10355.68422</v>
      </c>
      <c r="DV434" s="11">
        <v>49923</v>
      </c>
      <c r="DW434" s="12">
        <v>0.199</v>
      </c>
      <c r="DX434" s="11">
        <v>1</v>
      </c>
      <c r="DY434" s="11">
        <v>0</v>
      </c>
      <c r="DZ434" s="13">
        <f t="shared" si="889"/>
        <v>9934.677</v>
      </c>
      <c r="EA434" s="11">
        <v>1</v>
      </c>
      <c r="EB434" s="11">
        <v>1</v>
      </c>
      <c r="EC434" s="11">
        <v>2.91</v>
      </c>
      <c r="ED434" s="42">
        <f t="shared" si="890"/>
        <v>3.91</v>
      </c>
      <c r="EE434" s="11">
        <v>0.9</v>
      </c>
      <c r="EF434" s="9">
        <v>0.5</v>
      </c>
      <c r="EG434" s="43">
        <f t="shared" si="891"/>
        <v>17480.0641815</v>
      </c>
    </row>
    <row r="435" s="1" customFormat="1" customHeight="1" spans="1:139">
      <c r="F435" s="11">
        <v>35434</v>
      </c>
      <c r="G435" s="12">
        <v>0.168</v>
      </c>
      <c r="H435" s="11">
        <v>1</v>
      </c>
      <c r="I435" s="11">
        <v>0</v>
      </c>
      <c r="J435" s="13">
        <f t="shared" si="871"/>
        <v>5952.912</v>
      </c>
      <c r="K435" s="11">
        <v>1</v>
      </c>
      <c r="L435" s="11">
        <v>0.89</v>
      </c>
      <c r="M435" s="11">
        <v>1.78</v>
      </c>
      <c r="N435" s="42">
        <f t="shared" si="872"/>
        <v>2.5842</v>
      </c>
      <c r="O435" s="11">
        <v>0.9</v>
      </c>
      <c r="P435" s="9">
        <v>0.5</v>
      </c>
      <c r="Q435" s="43">
        <f t="shared" si="873"/>
        <v>6922.58183568</v>
      </c>
      <c r="Z435" s="11">
        <v>35728</v>
      </c>
      <c r="AA435" s="12">
        <v>0.168</v>
      </c>
      <c r="AB435" s="11">
        <v>1</v>
      </c>
      <c r="AC435" s="11">
        <v>0</v>
      </c>
      <c r="AD435" s="13">
        <f t="shared" si="874"/>
        <v>6002.304</v>
      </c>
      <c r="AE435" s="11">
        <v>1</v>
      </c>
      <c r="AF435" s="11">
        <v>1</v>
      </c>
      <c r="AG435" s="11">
        <v>2.11</v>
      </c>
      <c r="AH435" s="42">
        <f t="shared" si="875"/>
        <v>3.11</v>
      </c>
      <c r="AI435" s="11">
        <v>0.9</v>
      </c>
      <c r="AJ435" s="9">
        <v>0.5</v>
      </c>
      <c r="AK435" s="43">
        <f t="shared" si="876"/>
        <v>8400.224448</v>
      </c>
      <c r="AT435" s="11">
        <v>36903</v>
      </c>
      <c r="AU435" s="12">
        <v>0.168</v>
      </c>
      <c r="AV435" s="11">
        <v>1</v>
      </c>
      <c r="AW435" s="11">
        <v>0</v>
      </c>
      <c r="AX435" s="13">
        <f t="shared" si="877"/>
        <v>6199.704</v>
      </c>
      <c r="AY435" s="11">
        <v>1</v>
      </c>
      <c r="AZ435" s="11">
        <v>0.93</v>
      </c>
      <c r="BA435" s="11">
        <v>1.85</v>
      </c>
      <c r="BB435" s="42">
        <f t="shared" si="878"/>
        <v>2.7205</v>
      </c>
      <c r="BC435" s="11">
        <v>0.9</v>
      </c>
      <c r="BD435" s="9">
        <v>0.5</v>
      </c>
      <c r="BE435" s="43">
        <f t="shared" si="879"/>
        <v>7589.8326294</v>
      </c>
      <c r="BN435" s="11">
        <v>38167</v>
      </c>
      <c r="BO435" s="12">
        <v>0.168</v>
      </c>
      <c r="BP435" s="11">
        <v>1</v>
      </c>
      <c r="BQ435" s="11">
        <v>0</v>
      </c>
      <c r="BR435" s="13">
        <f t="shared" si="880"/>
        <v>6412.056</v>
      </c>
      <c r="BS435" s="11">
        <v>1</v>
      </c>
      <c r="BT435" s="11">
        <v>1</v>
      </c>
      <c r="BU435" s="11">
        <v>2.71</v>
      </c>
      <c r="BV435" s="42">
        <f t="shared" si="881"/>
        <v>3.71</v>
      </c>
      <c r="BW435" s="11">
        <v>0.9</v>
      </c>
      <c r="BX435" s="9">
        <v>0.5</v>
      </c>
      <c r="BY435" s="43">
        <f t="shared" si="882"/>
        <v>10704.927492</v>
      </c>
      <c r="CH435" s="11">
        <v>42781</v>
      </c>
      <c r="CI435" s="12">
        <v>0.168</v>
      </c>
      <c r="CJ435" s="11">
        <v>1</v>
      </c>
      <c r="CK435" s="11">
        <v>0</v>
      </c>
      <c r="CL435" s="13">
        <f t="shared" si="883"/>
        <v>7187.208</v>
      </c>
      <c r="CM435" s="11">
        <v>1</v>
      </c>
      <c r="CN435" s="11">
        <v>0.93</v>
      </c>
      <c r="CO435" s="11">
        <v>1.85</v>
      </c>
      <c r="CP435" s="42">
        <f t="shared" si="884"/>
        <v>2.7205</v>
      </c>
      <c r="CQ435" s="11">
        <v>0.9</v>
      </c>
      <c r="CR435" s="9">
        <v>0.5</v>
      </c>
      <c r="CS435" s="43">
        <f t="shared" si="885"/>
        <v>8798.7597138</v>
      </c>
      <c r="DB435" s="11">
        <v>44045</v>
      </c>
      <c r="DC435" s="12">
        <v>0.168</v>
      </c>
      <c r="DD435" s="11">
        <v>1</v>
      </c>
      <c r="DE435" s="11">
        <v>0</v>
      </c>
      <c r="DF435" s="13">
        <f t="shared" si="886"/>
        <v>7399.56</v>
      </c>
      <c r="DG435" s="11">
        <v>1</v>
      </c>
      <c r="DH435" s="11">
        <v>1</v>
      </c>
      <c r="DI435" s="11">
        <v>2.11</v>
      </c>
      <c r="DJ435" s="42">
        <f t="shared" si="887"/>
        <v>3.11</v>
      </c>
      <c r="DK435" s="11">
        <v>0.9</v>
      </c>
      <c r="DL435" s="9">
        <v>0.5</v>
      </c>
      <c r="DM435" s="43">
        <f t="shared" si="888"/>
        <v>10355.68422</v>
      </c>
      <c r="DV435" s="11">
        <v>49923</v>
      </c>
      <c r="DW435" s="12">
        <v>0.199</v>
      </c>
      <c r="DX435" s="11">
        <v>1</v>
      </c>
      <c r="DY435" s="11">
        <v>0</v>
      </c>
      <c r="DZ435" s="13">
        <f t="shared" si="889"/>
        <v>9934.677</v>
      </c>
      <c r="EA435" s="11">
        <v>1</v>
      </c>
      <c r="EB435" s="11">
        <v>1</v>
      </c>
      <c r="EC435" s="11">
        <v>2.91</v>
      </c>
      <c r="ED435" s="42">
        <f t="shared" si="890"/>
        <v>3.91</v>
      </c>
      <c r="EE435" s="11">
        <v>0.9</v>
      </c>
      <c r="EF435" s="9">
        <v>0.5</v>
      </c>
      <c r="EG435" s="43">
        <f t="shared" si="891"/>
        <v>17480.0641815</v>
      </c>
    </row>
    <row r="436" s="1" customFormat="1" customHeight="1" spans="1:139">
      <c r="F436" s="11">
        <v>35434</v>
      </c>
      <c r="G436" s="12">
        <v>0.168</v>
      </c>
      <c r="H436" s="11">
        <v>1</v>
      </c>
      <c r="I436" s="11">
        <v>0</v>
      </c>
      <c r="J436" s="13">
        <f t="shared" si="871"/>
        <v>5952.912</v>
      </c>
      <c r="K436" s="11">
        <v>1</v>
      </c>
      <c r="L436" s="11">
        <v>0.89</v>
      </c>
      <c r="M436" s="11">
        <v>1.78</v>
      </c>
      <c r="N436" s="42">
        <f t="shared" si="872"/>
        <v>2.5842</v>
      </c>
      <c r="O436" s="11">
        <v>0.9</v>
      </c>
      <c r="P436" s="9">
        <v>0.5</v>
      </c>
      <c r="Q436" s="43">
        <f t="shared" si="873"/>
        <v>6922.58183568</v>
      </c>
      <c r="Z436" s="11">
        <v>35728</v>
      </c>
      <c r="AA436" s="12">
        <v>0.168</v>
      </c>
      <c r="AB436" s="11">
        <v>1</v>
      </c>
      <c r="AC436" s="11">
        <v>0</v>
      </c>
      <c r="AD436" s="13">
        <f t="shared" si="874"/>
        <v>6002.304</v>
      </c>
      <c r="AE436" s="11">
        <v>1</v>
      </c>
      <c r="AF436" s="11">
        <v>1</v>
      </c>
      <c r="AG436" s="11">
        <v>2.11</v>
      </c>
      <c r="AH436" s="42">
        <f t="shared" si="875"/>
        <v>3.11</v>
      </c>
      <c r="AI436" s="11">
        <v>0.9</v>
      </c>
      <c r="AJ436" s="9">
        <v>0.5</v>
      </c>
      <c r="AK436" s="43">
        <f t="shared" si="876"/>
        <v>8400.224448</v>
      </c>
      <c r="AT436" s="11">
        <v>36903</v>
      </c>
      <c r="AU436" s="12">
        <v>0.168</v>
      </c>
      <c r="AV436" s="11">
        <v>1</v>
      </c>
      <c r="AW436" s="11">
        <v>0</v>
      </c>
      <c r="AX436" s="13">
        <f t="shared" si="877"/>
        <v>6199.704</v>
      </c>
      <c r="AY436" s="11">
        <v>1</v>
      </c>
      <c r="AZ436" s="11">
        <v>0.93</v>
      </c>
      <c r="BA436" s="11">
        <v>1.85</v>
      </c>
      <c r="BB436" s="42">
        <f t="shared" si="878"/>
        <v>2.7205</v>
      </c>
      <c r="BC436" s="11">
        <v>0.9</v>
      </c>
      <c r="BD436" s="9">
        <v>0.5</v>
      </c>
      <c r="BE436" s="43">
        <f t="shared" si="879"/>
        <v>7589.8326294</v>
      </c>
      <c r="BN436" s="11">
        <v>38167</v>
      </c>
      <c r="BO436" s="12">
        <v>0.168</v>
      </c>
      <c r="BP436" s="11">
        <v>1</v>
      </c>
      <c r="BQ436" s="11">
        <v>0</v>
      </c>
      <c r="BR436" s="13">
        <f t="shared" si="880"/>
        <v>6412.056</v>
      </c>
      <c r="BS436" s="11">
        <v>1</v>
      </c>
      <c r="BT436" s="11">
        <v>1</v>
      </c>
      <c r="BU436" s="11">
        <v>2.71</v>
      </c>
      <c r="BV436" s="42">
        <f t="shared" si="881"/>
        <v>3.71</v>
      </c>
      <c r="BW436" s="11">
        <v>0.9</v>
      </c>
      <c r="BX436" s="9">
        <v>0.5</v>
      </c>
      <c r="BY436" s="43">
        <f t="shared" si="882"/>
        <v>10704.927492</v>
      </c>
      <c r="CH436" s="11">
        <v>42781</v>
      </c>
      <c r="CI436" s="12">
        <v>0.168</v>
      </c>
      <c r="CJ436" s="11">
        <v>1</v>
      </c>
      <c r="CK436" s="11">
        <v>0</v>
      </c>
      <c r="CL436" s="13">
        <f t="shared" si="883"/>
        <v>7187.208</v>
      </c>
      <c r="CM436" s="11">
        <v>1</v>
      </c>
      <c r="CN436" s="11">
        <v>0.93</v>
      </c>
      <c r="CO436" s="11">
        <v>1.85</v>
      </c>
      <c r="CP436" s="42">
        <f t="shared" si="884"/>
        <v>2.7205</v>
      </c>
      <c r="CQ436" s="11">
        <v>0.9</v>
      </c>
      <c r="CR436" s="9">
        <v>0.5</v>
      </c>
      <c r="CS436" s="43">
        <f t="shared" si="885"/>
        <v>8798.7597138</v>
      </c>
      <c r="DB436" s="11">
        <v>44045</v>
      </c>
      <c r="DC436" s="12">
        <v>0.168</v>
      </c>
      <c r="DD436" s="11">
        <v>1</v>
      </c>
      <c r="DE436" s="11">
        <v>0</v>
      </c>
      <c r="DF436" s="13">
        <f t="shared" si="886"/>
        <v>7399.56</v>
      </c>
      <c r="DG436" s="11">
        <v>1</v>
      </c>
      <c r="DH436" s="11">
        <v>1</v>
      </c>
      <c r="DI436" s="11">
        <v>2.11</v>
      </c>
      <c r="DJ436" s="42">
        <f t="shared" si="887"/>
        <v>3.11</v>
      </c>
      <c r="DK436" s="11">
        <v>0.9</v>
      </c>
      <c r="DL436" s="9">
        <v>0.5</v>
      </c>
      <c r="DM436" s="43">
        <f t="shared" si="888"/>
        <v>10355.68422</v>
      </c>
      <c r="DV436" s="11">
        <v>49923</v>
      </c>
      <c r="DW436" s="12">
        <v>0.199</v>
      </c>
      <c r="DX436" s="11">
        <v>1</v>
      </c>
      <c r="DY436" s="11">
        <v>0</v>
      </c>
      <c r="DZ436" s="13">
        <f t="shared" si="889"/>
        <v>9934.677</v>
      </c>
      <c r="EA436" s="11">
        <v>1</v>
      </c>
      <c r="EB436" s="11">
        <v>1</v>
      </c>
      <c r="EC436" s="11">
        <v>2.91</v>
      </c>
      <c r="ED436" s="42">
        <f t="shared" si="890"/>
        <v>3.91</v>
      </c>
      <c r="EE436" s="11">
        <v>0.9</v>
      </c>
      <c r="EF436" s="9">
        <v>0.5</v>
      </c>
      <c r="EG436" s="43">
        <f t="shared" si="891"/>
        <v>17480.0641815</v>
      </c>
    </row>
    <row r="437" s="1" customFormat="1" customHeight="1" spans="1:139">
      <c r="F437" s="11">
        <v>35434</v>
      </c>
      <c r="G437" s="12">
        <v>0.168</v>
      </c>
      <c r="H437" s="11">
        <v>1</v>
      </c>
      <c r="I437" s="11">
        <v>0</v>
      </c>
      <c r="J437" s="13">
        <f t="shared" si="871"/>
        <v>5952.912</v>
      </c>
      <c r="K437" s="11">
        <v>1</v>
      </c>
      <c r="L437" s="11">
        <v>0.89</v>
      </c>
      <c r="M437" s="11">
        <v>1.78</v>
      </c>
      <c r="N437" s="42">
        <f t="shared" si="872"/>
        <v>2.5842</v>
      </c>
      <c r="O437" s="11">
        <v>0.9</v>
      </c>
      <c r="P437" s="9">
        <v>0.5</v>
      </c>
      <c r="Q437" s="43">
        <f t="shared" si="873"/>
        <v>6922.58183568</v>
      </c>
      <c r="Z437" s="11">
        <v>35728</v>
      </c>
      <c r="AA437" s="12">
        <v>0.168</v>
      </c>
      <c r="AB437" s="11">
        <v>1</v>
      </c>
      <c r="AC437" s="11">
        <v>0</v>
      </c>
      <c r="AD437" s="13">
        <f t="shared" si="874"/>
        <v>6002.304</v>
      </c>
      <c r="AE437" s="11">
        <v>1</v>
      </c>
      <c r="AF437" s="11">
        <v>1</v>
      </c>
      <c r="AG437" s="11">
        <v>2.11</v>
      </c>
      <c r="AH437" s="42">
        <f t="shared" si="875"/>
        <v>3.11</v>
      </c>
      <c r="AI437" s="11">
        <v>0.9</v>
      </c>
      <c r="AJ437" s="9">
        <v>0.5</v>
      </c>
      <c r="AK437" s="43">
        <f t="shared" si="876"/>
        <v>8400.224448</v>
      </c>
      <c r="AT437" s="11">
        <v>36903</v>
      </c>
      <c r="AU437" s="12">
        <v>0.168</v>
      </c>
      <c r="AV437" s="11">
        <v>1</v>
      </c>
      <c r="AW437" s="11">
        <v>0</v>
      </c>
      <c r="AX437" s="13">
        <f t="shared" si="877"/>
        <v>6199.704</v>
      </c>
      <c r="AY437" s="11">
        <v>1</v>
      </c>
      <c r="AZ437" s="11">
        <v>0.93</v>
      </c>
      <c r="BA437" s="11">
        <v>1.85</v>
      </c>
      <c r="BB437" s="42">
        <f t="shared" si="878"/>
        <v>2.7205</v>
      </c>
      <c r="BC437" s="11">
        <v>0.9</v>
      </c>
      <c r="BD437" s="9">
        <v>0.5</v>
      </c>
      <c r="BE437" s="43">
        <f t="shared" si="879"/>
        <v>7589.8326294</v>
      </c>
      <c r="BN437" s="11">
        <v>38167</v>
      </c>
      <c r="BO437" s="12">
        <v>0.168</v>
      </c>
      <c r="BP437" s="11">
        <v>1</v>
      </c>
      <c r="BQ437" s="11">
        <v>0</v>
      </c>
      <c r="BR437" s="13">
        <f t="shared" si="880"/>
        <v>6412.056</v>
      </c>
      <c r="BS437" s="11">
        <v>1</v>
      </c>
      <c r="BT437" s="11">
        <v>1</v>
      </c>
      <c r="BU437" s="11">
        <v>2.71</v>
      </c>
      <c r="BV437" s="42">
        <f t="shared" si="881"/>
        <v>3.71</v>
      </c>
      <c r="BW437" s="11">
        <v>0.9</v>
      </c>
      <c r="BX437" s="9">
        <v>0.5</v>
      </c>
      <c r="BY437" s="43">
        <f t="shared" si="882"/>
        <v>10704.927492</v>
      </c>
      <c r="CH437" s="11">
        <v>42781</v>
      </c>
      <c r="CI437" s="12">
        <v>0.168</v>
      </c>
      <c r="CJ437" s="11">
        <v>1</v>
      </c>
      <c r="CK437" s="11">
        <v>0</v>
      </c>
      <c r="CL437" s="13">
        <f t="shared" si="883"/>
        <v>7187.208</v>
      </c>
      <c r="CM437" s="11">
        <v>1</v>
      </c>
      <c r="CN437" s="11">
        <v>0.93</v>
      </c>
      <c r="CO437" s="11">
        <v>1.85</v>
      </c>
      <c r="CP437" s="42">
        <f t="shared" si="884"/>
        <v>2.7205</v>
      </c>
      <c r="CQ437" s="11">
        <v>0.9</v>
      </c>
      <c r="CR437" s="9">
        <v>0.5</v>
      </c>
      <c r="CS437" s="43">
        <f t="shared" si="885"/>
        <v>8798.7597138</v>
      </c>
      <c r="DB437" s="11">
        <v>44045</v>
      </c>
      <c r="DC437" s="12">
        <v>0.168</v>
      </c>
      <c r="DD437" s="11">
        <v>1</v>
      </c>
      <c r="DE437" s="11">
        <v>0</v>
      </c>
      <c r="DF437" s="13">
        <f t="shared" si="886"/>
        <v>7399.56</v>
      </c>
      <c r="DG437" s="11">
        <v>1</v>
      </c>
      <c r="DH437" s="11">
        <v>1</v>
      </c>
      <c r="DI437" s="11">
        <v>2.11</v>
      </c>
      <c r="DJ437" s="42">
        <f t="shared" si="887"/>
        <v>3.11</v>
      </c>
      <c r="DK437" s="11">
        <v>0.9</v>
      </c>
      <c r="DL437" s="9">
        <v>0.5</v>
      </c>
      <c r="DM437" s="43">
        <f t="shared" si="888"/>
        <v>10355.68422</v>
      </c>
      <c r="DV437" s="11">
        <v>49923</v>
      </c>
      <c r="DW437" s="12">
        <v>0.199</v>
      </c>
      <c r="DX437" s="11">
        <v>1</v>
      </c>
      <c r="DY437" s="11">
        <v>0</v>
      </c>
      <c r="DZ437" s="13">
        <f t="shared" si="889"/>
        <v>9934.677</v>
      </c>
      <c r="EA437" s="11">
        <v>1</v>
      </c>
      <c r="EB437" s="11">
        <v>1</v>
      </c>
      <c r="EC437" s="11">
        <v>2.91</v>
      </c>
      <c r="ED437" s="42">
        <f t="shared" si="890"/>
        <v>3.91</v>
      </c>
      <c r="EE437" s="11">
        <v>0.9</v>
      </c>
      <c r="EF437" s="9">
        <v>0.5</v>
      </c>
      <c r="EG437" s="43">
        <f t="shared" si="891"/>
        <v>17480.0641815</v>
      </c>
    </row>
    <row r="438" s="1" customFormat="1" customHeight="1" spans="1:139">
      <c r="F438" s="11">
        <v>35434</v>
      </c>
      <c r="G438" s="12">
        <v>0.168</v>
      </c>
      <c r="H438" s="11">
        <v>1</v>
      </c>
      <c r="I438" s="11">
        <v>0</v>
      </c>
      <c r="J438" s="13">
        <f t="shared" si="871"/>
        <v>5952.912</v>
      </c>
      <c r="K438" s="11">
        <v>1</v>
      </c>
      <c r="L438" s="11">
        <v>0.89</v>
      </c>
      <c r="M438" s="11">
        <v>1.78</v>
      </c>
      <c r="N438" s="42">
        <f t="shared" si="872"/>
        <v>2.5842</v>
      </c>
      <c r="O438" s="11">
        <v>0.9</v>
      </c>
      <c r="P438" s="9">
        <v>0.5</v>
      </c>
      <c r="Q438" s="43">
        <f t="shared" si="873"/>
        <v>6922.58183568</v>
      </c>
      <c r="Z438" s="11">
        <v>35728</v>
      </c>
      <c r="AA438" s="12">
        <v>0.168</v>
      </c>
      <c r="AB438" s="11">
        <v>1</v>
      </c>
      <c r="AC438" s="11">
        <v>0</v>
      </c>
      <c r="AD438" s="13">
        <f t="shared" si="874"/>
        <v>6002.304</v>
      </c>
      <c r="AE438" s="11">
        <v>1</v>
      </c>
      <c r="AF438" s="11">
        <v>1</v>
      </c>
      <c r="AG438" s="11">
        <v>2.11</v>
      </c>
      <c r="AH438" s="42">
        <f t="shared" si="875"/>
        <v>3.11</v>
      </c>
      <c r="AI438" s="11">
        <v>0.9</v>
      </c>
      <c r="AJ438" s="9">
        <v>0.5</v>
      </c>
      <c r="AK438" s="43">
        <f t="shared" si="876"/>
        <v>8400.224448</v>
      </c>
      <c r="AT438" s="11">
        <v>36903</v>
      </c>
      <c r="AU438" s="12">
        <v>0.168</v>
      </c>
      <c r="AV438" s="11">
        <v>1</v>
      </c>
      <c r="AW438" s="11">
        <v>0</v>
      </c>
      <c r="AX438" s="13">
        <f t="shared" si="877"/>
        <v>6199.704</v>
      </c>
      <c r="AY438" s="11">
        <v>1</v>
      </c>
      <c r="AZ438" s="11">
        <v>0.93</v>
      </c>
      <c r="BA438" s="11">
        <v>1.85</v>
      </c>
      <c r="BB438" s="42">
        <f t="shared" si="878"/>
        <v>2.7205</v>
      </c>
      <c r="BC438" s="11">
        <v>0.9</v>
      </c>
      <c r="BD438" s="9">
        <v>0.5</v>
      </c>
      <c r="BE438" s="43">
        <f t="shared" si="879"/>
        <v>7589.8326294</v>
      </c>
      <c r="BN438" s="11">
        <v>38167</v>
      </c>
      <c r="BO438" s="12">
        <v>0.168</v>
      </c>
      <c r="BP438" s="11">
        <v>1</v>
      </c>
      <c r="BQ438" s="11">
        <v>0</v>
      </c>
      <c r="BR438" s="13">
        <f t="shared" si="880"/>
        <v>6412.056</v>
      </c>
      <c r="BS438" s="11">
        <v>1</v>
      </c>
      <c r="BT438" s="11">
        <v>1</v>
      </c>
      <c r="BU438" s="11">
        <v>2.71</v>
      </c>
      <c r="BV438" s="42">
        <f t="shared" si="881"/>
        <v>3.71</v>
      </c>
      <c r="BW438" s="11">
        <v>0.9</v>
      </c>
      <c r="BX438" s="9">
        <v>0.5</v>
      </c>
      <c r="BY438" s="43">
        <f t="shared" si="882"/>
        <v>10704.927492</v>
      </c>
      <c r="CH438" s="11">
        <v>42781</v>
      </c>
      <c r="CI438" s="12">
        <v>0.168</v>
      </c>
      <c r="CJ438" s="11">
        <v>1</v>
      </c>
      <c r="CK438" s="11">
        <v>0</v>
      </c>
      <c r="CL438" s="13">
        <f t="shared" si="883"/>
        <v>7187.208</v>
      </c>
      <c r="CM438" s="11">
        <v>1</v>
      </c>
      <c r="CN438" s="11">
        <v>0.93</v>
      </c>
      <c r="CO438" s="11">
        <v>1.85</v>
      </c>
      <c r="CP438" s="42">
        <f t="shared" si="884"/>
        <v>2.7205</v>
      </c>
      <c r="CQ438" s="11">
        <v>0.9</v>
      </c>
      <c r="CR438" s="9">
        <v>0.5</v>
      </c>
      <c r="CS438" s="43">
        <f t="shared" si="885"/>
        <v>8798.7597138</v>
      </c>
      <c r="DB438" s="11">
        <v>44045</v>
      </c>
      <c r="DC438" s="12">
        <v>0.168</v>
      </c>
      <c r="DD438" s="11">
        <v>1</v>
      </c>
      <c r="DE438" s="11">
        <v>0</v>
      </c>
      <c r="DF438" s="13">
        <f t="shared" si="886"/>
        <v>7399.56</v>
      </c>
      <c r="DG438" s="11">
        <v>1</v>
      </c>
      <c r="DH438" s="11">
        <v>1</v>
      </c>
      <c r="DI438" s="11">
        <v>2.11</v>
      </c>
      <c r="DJ438" s="42">
        <f t="shared" si="887"/>
        <v>3.11</v>
      </c>
      <c r="DK438" s="11">
        <v>0.9</v>
      </c>
      <c r="DL438" s="9">
        <v>0.5</v>
      </c>
      <c r="DM438" s="43">
        <f t="shared" si="888"/>
        <v>10355.68422</v>
      </c>
      <c r="DV438" s="11">
        <v>49923</v>
      </c>
      <c r="DW438" s="12">
        <v>0.199</v>
      </c>
      <c r="DX438" s="11">
        <v>1</v>
      </c>
      <c r="DY438" s="11">
        <v>0</v>
      </c>
      <c r="DZ438" s="13">
        <f t="shared" si="889"/>
        <v>9934.677</v>
      </c>
      <c r="EA438" s="11">
        <v>1</v>
      </c>
      <c r="EB438" s="11">
        <v>1</v>
      </c>
      <c r="EC438" s="11">
        <v>2.91</v>
      </c>
      <c r="ED438" s="42">
        <f t="shared" si="890"/>
        <v>3.91</v>
      </c>
      <c r="EE438" s="11">
        <v>0.9</v>
      </c>
      <c r="EF438" s="9">
        <v>0.5</v>
      </c>
      <c r="EG438" s="43">
        <f t="shared" si="891"/>
        <v>17480.0641815</v>
      </c>
    </row>
    <row r="439" s="1" customFormat="1" customHeight="1" spans="1:139">
      <c r="F439" s="11">
        <v>35434</v>
      </c>
      <c r="G439" s="12">
        <v>0.3</v>
      </c>
      <c r="H439" s="11">
        <v>1</v>
      </c>
      <c r="I439" s="11">
        <v>0</v>
      </c>
      <c r="J439" s="13">
        <f t="shared" si="871"/>
        <v>10630.2</v>
      </c>
      <c r="K439" s="11">
        <v>1</v>
      </c>
      <c r="L439" s="11">
        <v>0.89</v>
      </c>
      <c r="M439" s="11">
        <v>1.78</v>
      </c>
      <c r="N439" s="42">
        <f t="shared" si="872"/>
        <v>2.5842</v>
      </c>
      <c r="O439" s="11">
        <v>0.9</v>
      </c>
      <c r="P439" s="9">
        <v>0.5</v>
      </c>
      <c r="Q439" s="43">
        <f t="shared" si="873"/>
        <v>12361.753278</v>
      </c>
      <c r="Z439" s="11">
        <v>35728</v>
      </c>
      <c r="AA439" s="12">
        <v>0.3</v>
      </c>
      <c r="AB439" s="11">
        <v>1</v>
      </c>
      <c r="AC439" s="11">
        <v>0</v>
      </c>
      <c r="AD439" s="13">
        <f t="shared" si="874"/>
        <v>10718.4</v>
      </c>
      <c r="AE439" s="11">
        <v>1</v>
      </c>
      <c r="AF439" s="11">
        <v>1</v>
      </c>
      <c r="AG439" s="11">
        <v>2.11</v>
      </c>
      <c r="AH439" s="42">
        <f t="shared" si="875"/>
        <v>3.11</v>
      </c>
      <c r="AI439" s="11">
        <v>0.9</v>
      </c>
      <c r="AJ439" s="9">
        <v>0.5</v>
      </c>
      <c r="AK439" s="43">
        <f t="shared" si="876"/>
        <v>15000.4008</v>
      </c>
      <c r="AT439" s="11">
        <v>36903</v>
      </c>
      <c r="AU439" s="12">
        <v>0.3</v>
      </c>
      <c r="AV439" s="11">
        <v>1</v>
      </c>
      <c r="AW439" s="11">
        <v>0</v>
      </c>
      <c r="AX439" s="13">
        <f t="shared" si="877"/>
        <v>11070.9</v>
      </c>
      <c r="AY439" s="11">
        <v>1</v>
      </c>
      <c r="AZ439" s="11">
        <v>0.93</v>
      </c>
      <c r="BA439" s="11">
        <v>1.85</v>
      </c>
      <c r="BB439" s="42">
        <f t="shared" si="878"/>
        <v>2.7205</v>
      </c>
      <c r="BC439" s="11">
        <v>0.9</v>
      </c>
      <c r="BD439" s="9">
        <v>0.5</v>
      </c>
      <c r="BE439" s="43">
        <f t="shared" si="879"/>
        <v>13553.2725525</v>
      </c>
      <c r="BN439" s="11">
        <v>38167</v>
      </c>
      <c r="BO439" s="12">
        <v>0.3</v>
      </c>
      <c r="BP439" s="11">
        <v>1</v>
      </c>
      <c r="BQ439" s="11">
        <v>0</v>
      </c>
      <c r="BR439" s="13">
        <f t="shared" si="880"/>
        <v>11450.1</v>
      </c>
      <c r="BS439" s="11">
        <v>1</v>
      </c>
      <c r="BT439" s="11">
        <v>1</v>
      </c>
      <c r="BU439" s="11">
        <v>2.71</v>
      </c>
      <c r="BV439" s="42">
        <f t="shared" si="881"/>
        <v>3.71</v>
      </c>
      <c r="BW439" s="11">
        <v>0.9</v>
      </c>
      <c r="BX439" s="9">
        <v>0.5</v>
      </c>
      <c r="BY439" s="43">
        <f t="shared" si="882"/>
        <v>19115.94195</v>
      </c>
      <c r="CH439" s="11">
        <v>42781</v>
      </c>
      <c r="CI439" s="12">
        <v>0.3</v>
      </c>
      <c r="CJ439" s="11">
        <v>1</v>
      </c>
      <c r="CK439" s="11">
        <v>0</v>
      </c>
      <c r="CL439" s="13">
        <f t="shared" si="883"/>
        <v>12834.3</v>
      </c>
      <c r="CM439" s="11">
        <v>1</v>
      </c>
      <c r="CN439" s="11">
        <v>0.93</v>
      </c>
      <c r="CO439" s="11">
        <v>1.85</v>
      </c>
      <c r="CP439" s="42">
        <f t="shared" si="884"/>
        <v>2.7205</v>
      </c>
      <c r="CQ439" s="11">
        <v>0.9</v>
      </c>
      <c r="CR439" s="9">
        <v>0.5</v>
      </c>
      <c r="CS439" s="43">
        <f t="shared" si="885"/>
        <v>15712.0709175</v>
      </c>
      <c r="DB439" s="11">
        <v>44045</v>
      </c>
      <c r="DC439" s="12">
        <v>0.3</v>
      </c>
      <c r="DD439" s="11">
        <v>1</v>
      </c>
      <c r="DE439" s="11">
        <v>0</v>
      </c>
      <c r="DF439" s="13">
        <f t="shared" si="886"/>
        <v>13213.5</v>
      </c>
      <c r="DG439" s="11">
        <v>1</v>
      </c>
      <c r="DH439" s="11">
        <v>1</v>
      </c>
      <c r="DI439" s="11">
        <v>2.11</v>
      </c>
      <c r="DJ439" s="42">
        <f t="shared" si="887"/>
        <v>3.11</v>
      </c>
      <c r="DK439" s="11">
        <v>0.9</v>
      </c>
      <c r="DL439" s="9">
        <v>0.5</v>
      </c>
      <c r="DM439" s="43">
        <f t="shared" si="888"/>
        <v>18492.29325</v>
      </c>
      <c r="DV439" s="11">
        <v>49923</v>
      </c>
      <c r="DW439" s="12">
        <v>0.355</v>
      </c>
      <c r="DX439" s="11">
        <v>1</v>
      </c>
      <c r="DY439" s="11">
        <v>0</v>
      </c>
      <c r="DZ439" s="13">
        <f t="shared" si="889"/>
        <v>17722.665</v>
      </c>
      <c r="EA439" s="11">
        <v>1</v>
      </c>
      <c r="EB439" s="11">
        <v>1</v>
      </c>
      <c r="EC439" s="11">
        <v>2.91</v>
      </c>
      <c r="ED439" s="42">
        <f t="shared" si="890"/>
        <v>3.91</v>
      </c>
      <c r="EE439" s="11">
        <v>0.9</v>
      </c>
      <c r="EF439" s="9">
        <v>0.5</v>
      </c>
      <c r="EG439" s="43">
        <f t="shared" si="891"/>
        <v>31183.0290675</v>
      </c>
    </row>
    <row r="440" s="1" customFormat="1" customHeight="1" spans="1:139">
      <c r="F440" s="11">
        <v>35434</v>
      </c>
      <c r="G440" s="12">
        <v>0.58</v>
      </c>
      <c r="H440" s="11">
        <v>1</v>
      </c>
      <c r="I440" s="11">
        <v>0</v>
      </c>
      <c r="J440" s="13">
        <f t="shared" si="871"/>
        <v>20551.72</v>
      </c>
      <c r="K440" s="11">
        <v>1</v>
      </c>
      <c r="L440" s="11">
        <v>0.89</v>
      </c>
      <c r="M440" s="11">
        <v>1.78</v>
      </c>
      <c r="N440" s="42">
        <f t="shared" si="872"/>
        <v>2.5842</v>
      </c>
      <c r="O440" s="11">
        <v>0.9</v>
      </c>
      <c r="P440" s="9">
        <v>0.5</v>
      </c>
      <c r="Q440" s="43">
        <f t="shared" si="873"/>
        <v>23899.3896708</v>
      </c>
      <c r="Z440" s="11">
        <v>35728</v>
      </c>
      <c r="AA440" s="12">
        <v>0.58</v>
      </c>
      <c r="AB440" s="11">
        <v>1</v>
      </c>
      <c r="AC440" s="11">
        <v>0</v>
      </c>
      <c r="AD440" s="13">
        <f t="shared" si="874"/>
        <v>20722.24</v>
      </c>
      <c r="AE440" s="11">
        <v>1</v>
      </c>
      <c r="AF440" s="11">
        <v>1</v>
      </c>
      <c r="AG440" s="11">
        <v>2.11</v>
      </c>
      <c r="AH440" s="42">
        <f t="shared" si="875"/>
        <v>3.11</v>
      </c>
      <c r="AI440" s="11">
        <v>0.9</v>
      </c>
      <c r="AJ440" s="9">
        <v>0.5</v>
      </c>
      <c r="AK440" s="43">
        <f t="shared" si="876"/>
        <v>29000.77488</v>
      </c>
      <c r="AT440" s="11">
        <v>36903</v>
      </c>
      <c r="AU440" s="12">
        <v>0.58</v>
      </c>
      <c r="AV440" s="11">
        <v>1</v>
      </c>
      <c r="AW440" s="11">
        <v>0</v>
      </c>
      <c r="AX440" s="13">
        <f t="shared" si="877"/>
        <v>21403.74</v>
      </c>
      <c r="AY440" s="11">
        <v>1</v>
      </c>
      <c r="AZ440" s="11">
        <v>0.93</v>
      </c>
      <c r="BA440" s="11">
        <v>1.85</v>
      </c>
      <c r="BB440" s="42">
        <f t="shared" si="878"/>
        <v>2.7205</v>
      </c>
      <c r="BC440" s="11">
        <v>0.9</v>
      </c>
      <c r="BD440" s="9">
        <v>0.5</v>
      </c>
      <c r="BE440" s="43">
        <f t="shared" si="879"/>
        <v>26202.9936015</v>
      </c>
      <c r="BN440" s="11">
        <v>38167</v>
      </c>
      <c r="BO440" s="12">
        <v>0.58</v>
      </c>
      <c r="BP440" s="11">
        <v>1</v>
      </c>
      <c r="BQ440" s="11">
        <v>0</v>
      </c>
      <c r="BR440" s="13">
        <f t="shared" si="880"/>
        <v>22136.86</v>
      </c>
      <c r="BS440" s="11">
        <v>1</v>
      </c>
      <c r="BT440" s="11">
        <v>1</v>
      </c>
      <c r="BU440" s="11">
        <v>2.71</v>
      </c>
      <c r="BV440" s="42">
        <f t="shared" si="881"/>
        <v>3.71</v>
      </c>
      <c r="BW440" s="11">
        <v>0.9</v>
      </c>
      <c r="BX440" s="9">
        <v>0.5</v>
      </c>
      <c r="BY440" s="43">
        <f t="shared" si="882"/>
        <v>36957.48777</v>
      </c>
      <c r="CH440" s="11">
        <v>42781</v>
      </c>
      <c r="CI440" s="12">
        <v>0.58</v>
      </c>
      <c r="CJ440" s="11">
        <v>1</v>
      </c>
      <c r="CK440" s="11">
        <v>0</v>
      </c>
      <c r="CL440" s="13">
        <f t="shared" si="883"/>
        <v>24812.98</v>
      </c>
      <c r="CM440" s="11">
        <v>1</v>
      </c>
      <c r="CN440" s="11">
        <v>0.93</v>
      </c>
      <c r="CO440" s="11">
        <v>1.85</v>
      </c>
      <c r="CP440" s="42">
        <f t="shared" si="884"/>
        <v>2.7205</v>
      </c>
      <c r="CQ440" s="11">
        <v>0.9</v>
      </c>
      <c r="CR440" s="9">
        <v>0.5</v>
      </c>
      <c r="CS440" s="43">
        <f t="shared" si="885"/>
        <v>30376.6704405</v>
      </c>
      <c r="DB440" s="11">
        <v>44045</v>
      </c>
      <c r="DC440" s="12">
        <v>0.58</v>
      </c>
      <c r="DD440" s="11">
        <v>1</v>
      </c>
      <c r="DE440" s="11">
        <v>0</v>
      </c>
      <c r="DF440" s="13">
        <f t="shared" si="886"/>
        <v>25546.1</v>
      </c>
      <c r="DG440" s="11">
        <v>1</v>
      </c>
      <c r="DH440" s="11">
        <v>1</v>
      </c>
      <c r="DI440" s="11">
        <v>2.11</v>
      </c>
      <c r="DJ440" s="42">
        <f t="shared" si="887"/>
        <v>3.11</v>
      </c>
      <c r="DK440" s="11">
        <v>0.9</v>
      </c>
      <c r="DL440" s="9">
        <v>0.5</v>
      </c>
      <c r="DM440" s="43">
        <f t="shared" si="888"/>
        <v>35751.76695</v>
      </c>
      <c r="DV440" s="11">
        <v>49923</v>
      </c>
      <c r="DW440" s="12">
        <v>0.69</v>
      </c>
      <c r="DX440" s="11">
        <v>1</v>
      </c>
      <c r="DY440" s="11">
        <v>0</v>
      </c>
      <c r="DZ440" s="13">
        <f t="shared" si="889"/>
        <v>34446.87</v>
      </c>
      <c r="EA440" s="11">
        <v>1</v>
      </c>
      <c r="EB440" s="11">
        <v>1</v>
      </c>
      <c r="EC440" s="11">
        <v>2.91</v>
      </c>
      <c r="ED440" s="42">
        <f t="shared" si="890"/>
        <v>3.91</v>
      </c>
      <c r="EE440" s="11">
        <v>0.9</v>
      </c>
      <c r="EF440" s="9">
        <v>0.5</v>
      </c>
      <c r="EG440" s="43">
        <f t="shared" si="891"/>
        <v>60609.267765</v>
      </c>
    </row>
    <row r="441" s="1" customFormat="1" customHeight="1" spans="1:139">
      <c r="F441" s="47" t="s">
        <v>32</v>
      </c>
      <c r="G441" s="48"/>
      <c r="H441" s="48"/>
      <c r="I441" s="48"/>
      <c r="J441" s="48"/>
      <c r="K441" s="48"/>
      <c r="L441" s="48"/>
      <c r="M441" s="46">
        <f>SUM(Q431:Q440)</f>
        <v>91641.79763424</v>
      </c>
      <c r="N441" s="46"/>
      <c r="O441" s="46"/>
      <c r="P441" s="46"/>
      <c r="Q441" s="46"/>
      <c r="R441" s="1"/>
      <c r="S441" s="1"/>
      <c r="T441" s="1"/>
      <c r="U441" s="1"/>
      <c r="V441" s="1"/>
      <c r="W441" s="1"/>
      <c r="X441" s="1"/>
      <c r="Y441" s="1"/>
      <c r="Z441" s="47" t="s">
        <v>32</v>
      </c>
      <c r="AA441" s="48"/>
      <c r="AB441" s="48"/>
      <c r="AC441" s="48"/>
      <c r="AD441" s="48"/>
      <c r="AE441" s="48"/>
      <c r="AF441" s="48"/>
      <c r="AG441" s="46">
        <f>SUM(AK431:AK440)</f>
        <v>111202.971264</v>
      </c>
      <c r="AH441" s="46"/>
      <c r="AI441" s="46"/>
      <c r="AJ441" s="46"/>
      <c r="AK441" s="46"/>
      <c r="AL441" s="1"/>
      <c r="AM441" s="1"/>
      <c r="AN441" s="1"/>
      <c r="AO441" s="1"/>
      <c r="AP441" s="1"/>
      <c r="AQ441" s="1"/>
      <c r="AR441" s="1"/>
      <c r="AS441" s="1"/>
      <c r="AT441" s="47" t="s">
        <v>32</v>
      </c>
      <c r="AU441" s="48"/>
      <c r="AV441" s="48"/>
      <c r="AW441" s="48"/>
      <c r="AX441" s="48"/>
      <c r="AY441" s="48"/>
      <c r="AZ441" s="48"/>
      <c r="BA441" s="46">
        <f>SUM(BE431:BE440)</f>
        <v>100474.9271892</v>
      </c>
      <c r="BB441" s="46"/>
      <c r="BC441" s="46"/>
      <c r="BD441" s="46"/>
      <c r="BE441" s="46"/>
      <c r="BF441" s="1"/>
      <c r="BG441" s="1"/>
      <c r="BH441" s="1"/>
      <c r="BI441" s="1"/>
      <c r="BJ441" s="1"/>
      <c r="BK441" s="1"/>
      <c r="BL441" s="1"/>
      <c r="BM441" s="1"/>
      <c r="BN441" s="47" t="s">
        <v>32</v>
      </c>
      <c r="BO441" s="48"/>
      <c r="BP441" s="48"/>
      <c r="BQ441" s="48"/>
      <c r="BR441" s="48"/>
      <c r="BS441" s="48"/>
      <c r="BT441" s="48"/>
      <c r="BU441" s="46">
        <f>SUM(BY431:BY440)</f>
        <v>141712.849656</v>
      </c>
      <c r="BV441" s="46"/>
      <c r="BW441" s="46"/>
      <c r="BX441" s="46"/>
      <c r="BY441" s="46"/>
      <c r="BZ441" s="1"/>
      <c r="CA441" s="1"/>
      <c r="CB441" s="1"/>
      <c r="CC441" s="1"/>
      <c r="CD441" s="1"/>
      <c r="CE441" s="1"/>
      <c r="CF441" s="1"/>
      <c r="CG441" s="1"/>
      <c r="CH441" s="47" t="s">
        <v>32</v>
      </c>
      <c r="CI441" s="48"/>
      <c r="CJ441" s="48"/>
      <c r="CK441" s="48"/>
      <c r="CL441" s="48"/>
      <c r="CM441" s="48"/>
      <c r="CN441" s="48"/>
      <c r="CO441" s="46">
        <f>SUM(CS431:CS440)</f>
        <v>116478.8190684</v>
      </c>
      <c r="CP441" s="46"/>
      <c r="CQ441" s="46"/>
      <c r="CR441" s="46"/>
      <c r="CS441" s="46"/>
      <c r="CT441" s="1"/>
      <c r="CU441" s="1"/>
      <c r="CV441" s="1"/>
      <c r="CW441" s="1"/>
      <c r="CX441" s="1"/>
      <c r="CY441" s="1"/>
      <c r="CZ441" s="1"/>
      <c r="DA441" s="1"/>
      <c r="DB441" s="47" t="s">
        <v>32</v>
      </c>
      <c r="DC441" s="48"/>
      <c r="DD441" s="48"/>
      <c r="DE441" s="48"/>
      <c r="DF441" s="48"/>
      <c r="DG441" s="48"/>
      <c r="DH441" s="48"/>
      <c r="DI441" s="46">
        <f>SUM(DM431:DM440)</f>
        <v>137089.53396</v>
      </c>
      <c r="DJ441" s="46"/>
      <c r="DK441" s="46"/>
      <c r="DL441" s="46"/>
      <c r="DM441" s="46"/>
      <c r="DN441" s="1"/>
      <c r="DO441" s="1"/>
      <c r="DP441" s="1"/>
      <c r="DQ441" s="1"/>
      <c r="DR441" s="1"/>
      <c r="DS441" s="1"/>
      <c r="DT441" s="1"/>
      <c r="DU441" s="1"/>
      <c r="DV441" s="47" t="s">
        <v>32</v>
      </c>
      <c r="DW441" s="48"/>
      <c r="DX441" s="48"/>
      <c r="DY441" s="48"/>
      <c r="DZ441" s="48"/>
      <c r="EA441" s="48"/>
      <c r="EB441" s="48"/>
      <c r="EC441" s="46">
        <f>SUM(EG431:EG440)</f>
        <v>231632.8102845</v>
      </c>
      <c r="ED441" s="46"/>
      <c r="EE441" s="46"/>
      <c r="EF441" s="46"/>
      <c r="EG441" s="46"/>
    </row>
    <row r="442" s="1" customFormat="1" customHeight="1" spans="1:139">
      <c r="F442" s="48"/>
      <c r="G442" s="48"/>
      <c r="H442" s="48"/>
      <c r="I442" s="48"/>
      <c r="J442" s="48"/>
      <c r="K442" s="48"/>
      <c r="L442" s="48"/>
      <c r="M442" s="46"/>
      <c r="N442" s="46"/>
      <c r="O442" s="46"/>
      <c r="P442" s="46"/>
      <c r="Q442" s="46"/>
      <c r="R442" s="1"/>
      <c r="S442" s="1"/>
      <c r="T442" s="1"/>
      <c r="U442" s="1"/>
      <c r="V442" s="1"/>
      <c r="W442" s="1"/>
      <c r="X442" s="1"/>
      <c r="Y442" s="1"/>
      <c r="Z442" s="48"/>
      <c r="AA442" s="48"/>
      <c r="AB442" s="48"/>
      <c r="AC442" s="48"/>
      <c r="AD442" s="48"/>
      <c r="AE442" s="48"/>
      <c r="AF442" s="48"/>
      <c r="AG442" s="46"/>
      <c r="AH442" s="46"/>
      <c r="AI442" s="46"/>
      <c r="AJ442" s="46"/>
      <c r="AK442" s="46"/>
      <c r="AL442" s="1"/>
      <c r="AM442" s="1"/>
      <c r="AN442" s="1"/>
      <c r="AO442" s="1"/>
      <c r="AP442" s="1"/>
      <c r="AQ442" s="1"/>
      <c r="AR442" s="1"/>
      <c r="AS442" s="1"/>
      <c r="AT442" s="48"/>
      <c r="AU442" s="48"/>
      <c r="AV442" s="48"/>
      <c r="AW442" s="48"/>
      <c r="AX442" s="48"/>
      <c r="AY442" s="48"/>
      <c r="AZ442" s="48"/>
      <c r="BA442" s="46"/>
      <c r="BB442" s="46"/>
      <c r="BC442" s="46"/>
      <c r="BD442" s="46"/>
      <c r="BE442" s="46"/>
      <c r="BF442" s="1"/>
      <c r="BG442" s="1"/>
      <c r="BH442" s="1"/>
      <c r="BI442" s="1"/>
      <c r="BJ442" s="1"/>
      <c r="BK442" s="1"/>
      <c r="BL442" s="1"/>
      <c r="BM442" s="1"/>
      <c r="BN442" s="48"/>
      <c r="BO442" s="48"/>
      <c r="BP442" s="48"/>
      <c r="BQ442" s="48"/>
      <c r="BR442" s="48"/>
      <c r="BS442" s="48"/>
      <c r="BT442" s="48"/>
      <c r="BU442" s="46"/>
      <c r="BV442" s="46"/>
      <c r="BW442" s="46"/>
      <c r="BX442" s="46"/>
      <c r="BY442" s="46"/>
      <c r="BZ442" s="1"/>
      <c r="CA442" s="1"/>
      <c r="CB442" s="1"/>
      <c r="CC442" s="1"/>
      <c r="CD442" s="1"/>
      <c r="CE442" s="1"/>
      <c r="CF442" s="1"/>
      <c r="CG442" s="1"/>
      <c r="CH442" s="48"/>
      <c r="CI442" s="48"/>
      <c r="CJ442" s="48"/>
      <c r="CK442" s="48"/>
      <c r="CL442" s="48"/>
      <c r="CM442" s="48"/>
      <c r="CN442" s="48"/>
      <c r="CO442" s="46"/>
      <c r="CP442" s="46"/>
      <c r="CQ442" s="46"/>
      <c r="CR442" s="46"/>
      <c r="CS442" s="46"/>
      <c r="CT442" s="1"/>
      <c r="CU442" s="1"/>
      <c r="CV442" s="1"/>
      <c r="CW442" s="1"/>
      <c r="CX442" s="1"/>
      <c r="CY442" s="1"/>
      <c r="CZ442" s="1"/>
      <c r="DA442" s="1"/>
      <c r="DB442" s="48"/>
      <c r="DC442" s="48"/>
      <c r="DD442" s="48"/>
      <c r="DE442" s="48"/>
      <c r="DF442" s="48"/>
      <c r="DG442" s="48"/>
      <c r="DH442" s="48"/>
      <c r="DI442" s="46"/>
      <c r="DJ442" s="46"/>
      <c r="DK442" s="46"/>
      <c r="DL442" s="46"/>
      <c r="DM442" s="46"/>
      <c r="DN442" s="1"/>
      <c r="DO442" s="1"/>
      <c r="DP442" s="1"/>
      <c r="DQ442" s="1"/>
      <c r="DR442" s="1"/>
      <c r="DS442" s="1"/>
      <c r="DT442" s="1"/>
      <c r="DU442" s="1"/>
      <c r="DV442" s="48"/>
      <c r="DW442" s="48"/>
      <c r="DX442" s="48"/>
      <c r="DY442" s="48"/>
      <c r="DZ442" s="48"/>
      <c r="EA442" s="48"/>
      <c r="EB442" s="48"/>
      <c r="EC442" s="46"/>
      <c r="ED442" s="46"/>
      <c r="EE442" s="46"/>
      <c r="EF442" s="46"/>
      <c r="EG442" s="46"/>
    </row>
    <row r="443" s="1" customFormat="1" customHeight="1" spans="1:139">
      <c r="F443" s="48"/>
      <c r="G443" s="48"/>
      <c r="H443" s="48"/>
      <c r="I443" s="48"/>
      <c r="J443" s="48"/>
      <c r="K443" s="48"/>
      <c r="L443" s="48"/>
      <c r="M443" s="46"/>
      <c r="N443" s="46"/>
      <c r="O443" s="46"/>
      <c r="P443" s="46"/>
      <c r="Q443" s="46"/>
      <c r="R443" s="1"/>
      <c r="S443" s="1"/>
      <c r="T443" s="1"/>
      <c r="U443" s="1"/>
      <c r="V443" s="1"/>
      <c r="W443" s="1"/>
      <c r="X443" s="1"/>
      <c r="Y443" s="1"/>
      <c r="Z443" s="48"/>
      <c r="AA443" s="48"/>
      <c r="AB443" s="48"/>
      <c r="AC443" s="48"/>
      <c r="AD443" s="48"/>
      <c r="AE443" s="48"/>
      <c r="AF443" s="48"/>
      <c r="AG443" s="46"/>
      <c r="AH443" s="46"/>
      <c r="AI443" s="46"/>
      <c r="AJ443" s="46"/>
      <c r="AK443" s="46"/>
      <c r="AL443" s="1"/>
      <c r="AM443" s="1"/>
      <c r="AN443" s="1"/>
      <c r="AO443" s="1"/>
      <c r="AP443" s="1"/>
      <c r="AQ443" s="1"/>
      <c r="AR443" s="1"/>
      <c r="AS443" s="1"/>
      <c r="AT443" s="48"/>
      <c r="AU443" s="48"/>
      <c r="AV443" s="48"/>
      <c r="AW443" s="48"/>
      <c r="AX443" s="48"/>
      <c r="AY443" s="48"/>
      <c r="AZ443" s="48"/>
      <c r="BA443" s="46"/>
      <c r="BB443" s="46"/>
      <c r="BC443" s="46"/>
      <c r="BD443" s="46"/>
      <c r="BE443" s="46"/>
      <c r="BF443" s="1"/>
      <c r="BG443" s="1"/>
      <c r="BH443" s="1"/>
      <c r="BI443" s="1"/>
      <c r="BJ443" s="1"/>
      <c r="BK443" s="1"/>
      <c r="BL443" s="1"/>
      <c r="BM443" s="1"/>
      <c r="BN443" s="48"/>
      <c r="BO443" s="48"/>
      <c r="BP443" s="48"/>
      <c r="BQ443" s="48"/>
      <c r="BR443" s="48"/>
      <c r="BS443" s="48"/>
      <c r="BT443" s="48"/>
      <c r="BU443" s="46"/>
      <c r="BV443" s="46"/>
      <c r="BW443" s="46"/>
      <c r="BX443" s="46"/>
      <c r="BY443" s="46"/>
      <c r="BZ443" s="1"/>
      <c r="CA443" s="1"/>
      <c r="CB443" s="1"/>
      <c r="CC443" s="1"/>
      <c r="CD443" s="1"/>
      <c r="CE443" s="1"/>
      <c r="CF443" s="1"/>
      <c r="CG443" s="1"/>
      <c r="CH443" s="48"/>
      <c r="CI443" s="48"/>
      <c r="CJ443" s="48"/>
      <c r="CK443" s="48"/>
      <c r="CL443" s="48"/>
      <c r="CM443" s="48"/>
      <c r="CN443" s="48"/>
      <c r="CO443" s="46"/>
      <c r="CP443" s="46"/>
      <c r="CQ443" s="46"/>
      <c r="CR443" s="46"/>
      <c r="CS443" s="46"/>
      <c r="CT443" s="1"/>
      <c r="CU443" s="1"/>
      <c r="CV443" s="1"/>
      <c r="CW443" s="1"/>
      <c r="CX443" s="1"/>
      <c r="CY443" s="1"/>
      <c r="CZ443" s="1"/>
      <c r="DA443" s="1"/>
      <c r="DB443" s="48"/>
      <c r="DC443" s="48"/>
      <c r="DD443" s="48"/>
      <c r="DE443" s="48"/>
      <c r="DF443" s="48"/>
      <c r="DG443" s="48"/>
      <c r="DH443" s="48"/>
      <c r="DI443" s="46"/>
      <c r="DJ443" s="46"/>
      <c r="DK443" s="46"/>
      <c r="DL443" s="46"/>
      <c r="DM443" s="46"/>
      <c r="DN443" s="1"/>
      <c r="DO443" s="1"/>
      <c r="DP443" s="1"/>
      <c r="DQ443" s="1"/>
      <c r="DR443" s="1"/>
      <c r="DS443" s="1"/>
      <c r="DT443" s="1"/>
      <c r="DU443" s="1"/>
      <c r="DV443" s="48"/>
      <c r="DW443" s="48"/>
      <c r="DX443" s="48"/>
      <c r="DY443" s="48"/>
      <c r="DZ443" s="48"/>
      <c r="EA443" s="48"/>
      <c r="EB443" s="48"/>
      <c r="EC443" s="46"/>
      <c r="ED443" s="46"/>
      <c r="EE443" s="46"/>
      <c r="EF443" s="46"/>
      <c r="EG443" s="46"/>
    </row>
    <row r="445" s="1" customFormat="1" customHeight="1" spans="1:139">
      <c r="A445" s="2" t="s">
        <v>82</v>
      </c>
      <c r="B445" s="2"/>
      <c r="C445" s="2"/>
      <c r="D445" s="2"/>
      <c r="E445" s="2"/>
      <c r="F445" s="3" t="s">
        <v>1</v>
      </c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1"/>
      <c r="U445" s="2" t="s">
        <v>83</v>
      </c>
      <c r="V445" s="2"/>
      <c r="W445" s="2"/>
      <c r="X445" s="2"/>
      <c r="Y445" s="2"/>
      <c r="Z445" s="3" t="s">
        <v>1</v>
      </c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1"/>
      <c r="AO445" s="2" t="s">
        <v>84</v>
      </c>
      <c r="AP445" s="2"/>
      <c r="AQ445" s="2"/>
      <c r="AR445" s="2"/>
      <c r="AS445" s="2"/>
      <c r="AT445" s="3" t="s">
        <v>1</v>
      </c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1"/>
      <c r="BI445" s="2" t="s">
        <v>85</v>
      </c>
      <c r="BJ445" s="2"/>
      <c r="BK445" s="2"/>
      <c r="BL445" s="2"/>
      <c r="BM445" s="2"/>
      <c r="BN445" s="3" t="s">
        <v>1</v>
      </c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1"/>
      <c r="CC445" s="2" t="s">
        <v>86</v>
      </c>
      <c r="CD445" s="2"/>
      <c r="CE445" s="2"/>
      <c r="CF445" s="2"/>
      <c r="CG445" s="2"/>
      <c r="CH445" s="3" t="s">
        <v>1</v>
      </c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1"/>
      <c r="CW445" s="2" t="s">
        <v>87</v>
      </c>
      <c r="CX445" s="2"/>
      <c r="CY445" s="2"/>
      <c r="CZ445" s="2"/>
      <c r="DA445" s="2"/>
      <c r="DB445" s="3" t="s">
        <v>1</v>
      </c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1"/>
      <c r="DQ445" s="2" t="s">
        <v>88</v>
      </c>
      <c r="DR445" s="2"/>
      <c r="DS445" s="2"/>
      <c r="DT445" s="2"/>
      <c r="DU445" s="2"/>
      <c r="DV445" s="3" t="s">
        <v>1</v>
      </c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</row>
    <row r="446" s="1" customFormat="1" customHeight="1" spans="1:139">
      <c r="A446" s="2"/>
      <c r="B446" s="2"/>
      <c r="C446" s="2"/>
      <c r="D446" s="2"/>
      <c r="E446" s="2"/>
      <c r="F446" s="4" t="s">
        <v>8</v>
      </c>
      <c r="G446" s="5"/>
      <c r="H446" s="5"/>
      <c r="I446" s="6"/>
      <c r="J446" s="7" t="s">
        <v>9</v>
      </c>
      <c r="K446" s="7"/>
      <c r="L446" s="7"/>
      <c r="M446" s="7"/>
      <c r="N446" s="8" t="s">
        <v>10</v>
      </c>
      <c r="O446" s="8"/>
      <c r="P446" s="8"/>
      <c r="Q446" s="9" t="s">
        <v>11</v>
      </c>
      <c r="R446" s="10" t="s">
        <v>12</v>
      </c>
      <c r="S446" s="10" t="s">
        <v>13</v>
      </c>
      <c r="U446" s="2"/>
      <c r="V446" s="2"/>
      <c r="W446" s="2"/>
      <c r="X446" s="2"/>
      <c r="Y446" s="2"/>
      <c r="Z446" s="4" t="s">
        <v>8</v>
      </c>
      <c r="AA446" s="5"/>
      <c r="AB446" s="5"/>
      <c r="AC446" s="6"/>
      <c r="AD446" s="7" t="s">
        <v>9</v>
      </c>
      <c r="AE446" s="7"/>
      <c r="AF446" s="7"/>
      <c r="AG446" s="7"/>
      <c r="AH446" s="8" t="s">
        <v>10</v>
      </c>
      <c r="AI446" s="8"/>
      <c r="AJ446" s="8"/>
      <c r="AK446" s="9" t="s">
        <v>11</v>
      </c>
      <c r="AL446" s="10" t="s">
        <v>12</v>
      </c>
      <c r="AM446" s="10" t="s">
        <v>13</v>
      </c>
      <c r="AO446" s="2"/>
      <c r="AP446" s="2"/>
      <c r="AQ446" s="2"/>
      <c r="AR446" s="2"/>
      <c r="AS446" s="2"/>
      <c r="AT446" s="4" t="s">
        <v>8</v>
      </c>
      <c r="AU446" s="5"/>
      <c r="AV446" s="5"/>
      <c r="AW446" s="6"/>
      <c r="AX446" s="7" t="s">
        <v>9</v>
      </c>
      <c r="AY446" s="7"/>
      <c r="AZ446" s="7"/>
      <c r="BA446" s="7"/>
      <c r="BB446" s="8" t="s">
        <v>10</v>
      </c>
      <c r="BC446" s="8"/>
      <c r="BD446" s="8"/>
      <c r="BE446" s="9" t="s">
        <v>11</v>
      </c>
      <c r="BF446" s="10" t="s">
        <v>12</v>
      </c>
      <c r="BG446" s="10" t="s">
        <v>13</v>
      </c>
      <c r="BI446" s="2"/>
      <c r="BJ446" s="2"/>
      <c r="BK446" s="2"/>
      <c r="BL446" s="2"/>
      <c r="BM446" s="2"/>
      <c r="BN446" s="4" t="s">
        <v>8</v>
      </c>
      <c r="BO446" s="5"/>
      <c r="BP446" s="5"/>
      <c r="BQ446" s="6"/>
      <c r="BR446" s="7" t="s">
        <v>9</v>
      </c>
      <c r="BS446" s="7"/>
      <c r="BT446" s="7"/>
      <c r="BU446" s="7"/>
      <c r="BV446" s="8" t="s">
        <v>10</v>
      </c>
      <c r="BW446" s="8"/>
      <c r="BX446" s="8"/>
      <c r="BY446" s="9" t="s">
        <v>11</v>
      </c>
      <c r="BZ446" s="10" t="s">
        <v>12</v>
      </c>
      <c r="CA446" s="10" t="s">
        <v>13</v>
      </c>
      <c r="CC446" s="2"/>
      <c r="CD446" s="2"/>
      <c r="CE446" s="2"/>
      <c r="CF446" s="2"/>
      <c r="CG446" s="2"/>
      <c r="CH446" s="4" t="s">
        <v>8</v>
      </c>
      <c r="CI446" s="5"/>
      <c r="CJ446" s="5"/>
      <c r="CK446" s="6"/>
      <c r="CL446" s="7" t="s">
        <v>9</v>
      </c>
      <c r="CM446" s="7"/>
      <c r="CN446" s="7"/>
      <c r="CO446" s="7"/>
      <c r="CP446" s="8" t="s">
        <v>10</v>
      </c>
      <c r="CQ446" s="8"/>
      <c r="CR446" s="8"/>
      <c r="CS446" s="9" t="s">
        <v>11</v>
      </c>
      <c r="CT446" s="10" t="s">
        <v>12</v>
      </c>
      <c r="CU446" s="10" t="s">
        <v>13</v>
      </c>
      <c r="CW446" s="2"/>
      <c r="CX446" s="2"/>
      <c r="CY446" s="2"/>
      <c r="CZ446" s="2"/>
      <c r="DA446" s="2"/>
      <c r="DB446" s="4" t="s">
        <v>8</v>
      </c>
      <c r="DC446" s="5"/>
      <c r="DD446" s="5"/>
      <c r="DE446" s="6"/>
      <c r="DF446" s="7" t="s">
        <v>9</v>
      </c>
      <c r="DG446" s="7"/>
      <c r="DH446" s="7"/>
      <c r="DI446" s="7"/>
      <c r="DJ446" s="8" t="s">
        <v>10</v>
      </c>
      <c r="DK446" s="8"/>
      <c r="DL446" s="8"/>
      <c r="DM446" s="9" t="s">
        <v>11</v>
      </c>
      <c r="DN446" s="10" t="s">
        <v>12</v>
      </c>
      <c r="DO446" s="10" t="s">
        <v>13</v>
      </c>
      <c r="DQ446" s="2"/>
      <c r="DR446" s="2"/>
      <c r="DS446" s="2"/>
      <c r="DT446" s="2"/>
      <c r="DU446" s="2"/>
      <c r="DV446" s="4" t="s">
        <v>8</v>
      </c>
      <c r="DW446" s="5"/>
      <c r="DX446" s="5"/>
      <c r="DY446" s="6"/>
      <c r="DZ446" s="7" t="s">
        <v>9</v>
      </c>
      <c r="EA446" s="7"/>
      <c r="EB446" s="7"/>
      <c r="EC446" s="7"/>
      <c r="ED446" s="8" t="s">
        <v>10</v>
      </c>
      <c r="EE446" s="8"/>
      <c r="EF446" s="8"/>
      <c r="EG446" s="9" t="s">
        <v>11</v>
      </c>
      <c r="EH446" s="10" t="s">
        <v>12</v>
      </c>
      <c r="EI446" s="10" t="s">
        <v>13</v>
      </c>
    </row>
    <row r="447" s="1" customFormat="1" customHeight="1" spans="1:139">
      <c r="A447" s="1" t="s">
        <v>14</v>
      </c>
      <c r="B447" s="1" t="s">
        <v>15</v>
      </c>
      <c r="C447" s="1" t="s">
        <v>16</v>
      </c>
      <c r="D447" s="1" t="s">
        <v>17</v>
      </c>
      <c r="E447" s="1" t="s">
        <v>18</v>
      </c>
      <c r="F447" s="11" t="s">
        <v>19</v>
      </c>
      <c r="G447" s="11" t="s">
        <v>20</v>
      </c>
      <c r="H447" s="12" t="s">
        <v>21</v>
      </c>
      <c r="I447" s="13" t="s">
        <v>8</v>
      </c>
      <c r="J447" s="11" t="s">
        <v>22</v>
      </c>
      <c r="K447" s="11" t="s">
        <v>23</v>
      </c>
      <c r="L447" s="11" t="s">
        <v>24</v>
      </c>
      <c r="M447" s="7" t="s">
        <v>25</v>
      </c>
      <c r="N447" s="11" t="s">
        <v>26</v>
      </c>
      <c r="O447" s="11" t="s">
        <v>27</v>
      </c>
      <c r="P447" s="8" t="s">
        <v>28</v>
      </c>
      <c r="Q447" s="9" t="s">
        <v>29</v>
      </c>
      <c r="R447" s="14"/>
      <c r="S447" s="14"/>
      <c r="T447" s="1"/>
      <c r="U447" s="1" t="s">
        <v>14</v>
      </c>
      <c r="V447" s="1" t="s">
        <v>15</v>
      </c>
      <c r="W447" s="1" t="s">
        <v>16</v>
      </c>
      <c r="X447" s="1" t="s">
        <v>17</v>
      </c>
      <c r="Y447" s="1" t="s">
        <v>18</v>
      </c>
      <c r="Z447" s="11" t="s">
        <v>19</v>
      </c>
      <c r="AA447" s="11" t="s">
        <v>20</v>
      </c>
      <c r="AB447" s="12" t="s">
        <v>21</v>
      </c>
      <c r="AC447" s="13" t="s">
        <v>8</v>
      </c>
      <c r="AD447" s="11" t="s">
        <v>22</v>
      </c>
      <c r="AE447" s="11" t="s">
        <v>23</v>
      </c>
      <c r="AF447" s="11" t="s">
        <v>24</v>
      </c>
      <c r="AG447" s="7" t="s">
        <v>25</v>
      </c>
      <c r="AH447" s="11" t="s">
        <v>26</v>
      </c>
      <c r="AI447" s="11" t="s">
        <v>27</v>
      </c>
      <c r="AJ447" s="8" t="s">
        <v>28</v>
      </c>
      <c r="AK447" s="9" t="s">
        <v>29</v>
      </c>
      <c r="AL447" s="14"/>
      <c r="AM447" s="14"/>
      <c r="AN447" s="1"/>
      <c r="AO447" s="1" t="s">
        <v>14</v>
      </c>
      <c r="AP447" s="1" t="s">
        <v>15</v>
      </c>
      <c r="AQ447" s="1" t="s">
        <v>16</v>
      </c>
      <c r="AR447" s="1" t="s">
        <v>17</v>
      </c>
      <c r="AS447" s="1" t="s">
        <v>18</v>
      </c>
      <c r="AT447" s="11" t="s">
        <v>19</v>
      </c>
      <c r="AU447" s="11" t="s">
        <v>20</v>
      </c>
      <c r="AV447" s="12" t="s">
        <v>21</v>
      </c>
      <c r="AW447" s="13" t="s">
        <v>8</v>
      </c>
      <c r="AX447" s="11" t="s">
        <v>22</v>
      </c>
      <c r="AY447" s="11" t="s">
        <v>23</v>
      </c>
      <c r="AZ447" s="11" t="s">
        <v>24</v>
      </c>
      <c r="BA447" s="7" t="s">
        <v>25</v>
      </c>
      <c r="BB447" s="11" t="s">
        <v>26</v>
      </c>
      <c r="BC447" s="11" t="s">
        <v>27</v>
      </c>
      <c r="BD447" s="8" t="s">
        <v>28</v>
      </c>
      <c r="BE447" s="9" t="s">
        <v>29</v>
      </c>
      <c r="BF447" s="14"/>
      <c r="BG447" s="14"/>
      <c r="BH447" s="1"/>
      <c r="BI447" s="1" t="s">
        <v>14</v>
      </c>
      <c r="BJ447" s="1" t="s">
        <v>15</v>
      </c>
      <c r="BK447" s="1" t="s">
        <v>16</v>
      </c>
      <c r="BL447" s="1" t="s">
        <v>17</v>
      </c>
      <c r="BM447" s="1" t="s">
        <v>18</v>
      </c>
      <c r="BN447" s="11" t="s">
        <v>19</v>
      </c>
      <c r="BO447" s="11" t="s">
        <v>20</v>
      </c>
      <c r="BP447" s="12" t="s">
        <v>21</v>
      </c>
      <c r="BQ447" s="13" t="s">
        <v>8</v>
      </c>
      <c r="BR447" s="11" t="s">
        <v>22</v>
      </c>
      <c r="BS447" s="11" t="s">
        <v>23</v>
      </c>
      <c r="BT447" s="11" t="s">
        <v>24</v>
      </c>
      <c r="BU447" s="7" t="s">
        <v>25</v>
      </c>
      <c r="BV447" s="11" t="s">
        <v>26</v>
      </c>
      <c r="BW447" s="11" t="s">
        <v>27</v>
      </c>
      <c r="BX447" s="8" t="s">
        <v>28</v>
      </c>
      <c r="BY447" s="9" t="s">
        <v>29</v>
      </c>
      <c r="BZ447" s="14"/>
      <c r="CA447" s="14"/>
      <c r="CB447" s="1"/>
      <c r="CC447" s="1" t="s">
        <v>14</v>
      </c>
      <c r="CD447" s="1" t="s">
        <v>15</v>
      </c>
      <c r="CE447" s="1" t="s">
        <v>16</v>
      </c>
      <c r="CF447" s="1" t="s">
        <v>17</v>
      </c>
      <c r="CG447" s="1" t="s">
        <v>18</v>
      </c>
      <c r="CH447" s="11" t="s">
        <v>19</v>
      </c>
      <c r="CI447" s="11" t="s">
        <v>20</v>
      </c>
      <c r="CJ447" s="12" t="s">
        <v>21</v>
      </c>
      <c r="CK447" s="13" t="s">
        <v>8</v>
      </c>
      <c r="CL447" s="11" t="s">
        <v>22</v>
      </c>
      <c r="CM447" s="11" t="s">
        <v>23</v>
      </c>
      <c r="CN447" s="11" t="s">
        <v>24</v>
      </c>
      <c r="CO447" s="7" t="s">
        <v>25</v>
      </c>
      <c r="CP447" s="11" t="s">
        <v>26</v>
      </c>
      <c r="CQ447" s="11" t="s">
        <v>27</v>
      </c>
      <c r="CR447" s="8" t="s">
        <v>28</v>
      </c>
      <c r="CS447" s="9" t="s">
        <v>29</v>
      </c>
      <c r="CT447" s="14"/>
      <c r="CU447" s="14"/>
      <c r="CV447" s="1"/>
      <c r="CW447" s="1" t="s">
        <v>14</v>
      </c>
      <c r="CX447" s="1" t="s">
        <v>15</v>
      </c>
      <c r="CY447" s="1" t="s">
        <v>16</v>
      </c>
      <c r="CZ447" s="1" t="s">
        <v>17</v>
      </c>
      <c r="DA447" s="1" t="s">
        <v>18</v>
      </c>
      <c r="DB447" s="11" t="s">
        <v>19</v>
      </c>
      <c r="DC447" s="11" t="s">
        <v>20</v>
      </c>
      <c r="DD447" s="12" t="s">
        <v>21</v>
      </c>
      <c r="DE447" s="13" t="s">
        <v>8</v>
      </c>
      <c r="DF447" s="11" t="s">
        <v>22</v>
      </c>
      <c r="DG447" s="11" t="s">
        <v>23</v>
      </c>
      <c r="DH447" s="11" t="s">
        <v>24</v>
      </c>
      <c r="DI447" s="7" t="s">
        <v>25</v>
      </c>
      <c r="DJ447" s="11" t="s">
        <v>26</v>
      </c>
      <c r="DK447" s="11" t="s">
        <v>27</v>
      </c>
      <c r="DL447" s="8" t="s">
        <v>28</v>
      </c>
      <c r="DM447" s="9" t="s">
        <v>29</v>
      </c>
      <c r="DN447" s="14"/>
      <c r="DO447" s="14"/>
      <c r="DP447" s="1"/>
      <c r="DQ447" s="1" t="s">
        <v>14</v>
      </c>
      <c r="DR447" s="1" t="s">
        <v>15</v>
      </c>
      <c r="DS447" s="1" t="s">
        <v>16</v>
      </c>
      <c r="DT447" s="1" t="s">
        <v>17</v>
      </c>
      <c r="DU447" s="1" t="s">
        <v>18</v>
      </c>
      <c r="DV447" s="11" t="s">
        <v>19</v>
      </c>
      <c r="DW447" s="11" t="s">
        <v>20</v>
      </c>
      <c r="DX447" s="12" t="s">
        <v>21</v>
      </c>
      <c r="DY447" s="13" t="s">
        <v>8</v>
      </c>
      <c r="DZ447" s="11" t="s">
        <v>22</v>
      </c>
      <c r="EA447" s="11" t="s">
        <v>23</v>
      </c>
      <c r="EB447" s="11" t="s">
        <v>24</v>
      </c>
      <c r="EC447" s="7" t="s">
        <v>25</v>
      </c>
      <c r="ED447" s="11" t="s">
        <v>26</v>
      </c>
      <c r="EE447" s="11" t="s">
        <v>27</v>
      </c>
      <c r="EF447" s="8" t="s">
        <v>28</v>
      </c>
      <c r="EG447" s="9" t="s">
        <v>29</v>
      </c>
      <c r="EH447" s="14"/>
      <c r="EI447" s="14"/>
    </row>
    <row r="448" s="1" customFormat="1" customHeight="1" spans="1:139">
      <c r="A448" s="15">
        <f>M457</f>
        <v>1771661.4416722</v>
      </c>
      <c r="B448" s="15">
        <f>T466+T475</f>
        <v>853521.912050582</v>
      </c>
      <c r="C448" s="15">
        <f>M489</f>
        <v>592171.159421821</v>
      </c>
      <c r="D448" s="15">
        <f>M499</f>
        <v>449908.010215339</v>
      </c>
      <c r="E448" s="15">
        <v>18</v>
      </c>
      <c r="F448" s="11">
        <v>2465</v>
      </c>
      <c r="G448" s="11">
        <v>1.286</v>
      </c>
      <c r="H448" s="12">
        <v>1.35</v>
      </c>
      <c r="I448" s="13">
        <f t="shared" ref="I448:I456" si="892">F448*G448*H448</f>
        <v>4279.4865</v>
      </c>
      <c r="J448" s="11">
        <v>3</v>
      </c>
      <c r="K448" s="11">
        <v>680</v>
      </c>
      <c r="L448" s="11">
        <v>1.53</v>
      </c>
      <c r="M448" s="16">
        <f t="shared" ref="M448:M456" si="893">1+6*K448/(K448+2000)+L448</f>
        <v>4.05238805970149</v>
      </c>
      <c r="N448" s="11">
        <v>0.98</v>
      </c>
      <c r="O448" s="11">
        <v>2.3</v>
      </c>
      <c r="P448" s="8">
        <f t="shared" ref="P448:P456" si="894">1+N448*O448</f>
        <v>3.254</v>
      </c>
      <c r="Q448" s="9">
        <v>1.275</v>
      </c>
      <c r="R448" s="17">
        <v>1</v>
      </c>
      <c r="S448" s="18">
        <f t="shared" ref="S448:S456" si="895">I448*J448*Q448*P448*M448*R448</f>
        <v>215849.812545479</v>
      </c>
      <c r="U448" s="15">
        <f>AG457</f>
        <v>1771661.4416722</v>
      </c>
      <c r="V448" s="15">
        <f>AN466+AN475</f>
        <v>1018585.82837312</v>
      </c>
      <c r="W448" s="15">
        <f>AG489</f>
        <v>592171.159421821</v>
      </c>
      <c r="X448" s="15">
        <f>AG499</f>
        <v>637384.440043197</v>
      </c>
      <c r="Y448" s="15">
        <v>18</v>
      </c>
      <c r="Z448" s="11">
        <v>2465</v>
      </c>
      <c r="AA448" s="11">
        <v>1.286</v>
      </c>
      <c r="AB448" s="12">
        <v>1.35</v>
      </c>
      <c r="AC448" s="13">
        <f t="shared" ref="AC448:AC456" si="896">Z448*AA448*AB448</f>
        <v>4279.4865</v>
      </c>
      <c r="AD448" s="11">
        <v>3</v>
      </c>
      <c r="AE448" s="11">
        <v>680</v>
      </c>
      <c r="AF448" s="11">
        <v>1.53</v>
      </c>
      <c r="AG448" s="16">
        <f t="shared" ref="AG448:AG456" si="897">1+6*AE448/(AE448+2000)+AF448</f>
        <v>4.05238805970149</v>
      </c>
      <c r="AH448" s="11">
        <v>0.98</v>
      </c>
      <c r="AI448" s="11">
        <v>2.3</v>
      </c>
      <c r="AJ448" s="8">
        <f t="shared" ref="AJ448:AJ456" si="898">1+AH448*AI448</f>
        <v>3.254</v>
      </c>
      <c r="AK448" s="9">
        <v>1.275</v>
      </c>
      <c r="AL448" s="17">
        <v>1</v>
      </c>
      <c r="AM448" s="18">
        <f t="shared" ref="AM448:AM456" si="899">AC448*AD448*AK448*AJ448*AG448*AL448</f>
        <v>215849.812545479</v>
      </c>
      <c r="AO448" s="15">
        <f>BA457</f>
        <v>1798236.36329728</v>
      </c>
      <c r="AP448" s="15">
        <f>BH466+BH475</f>
        <v>884766.165818239</v>
      </c>
      <c r="AQ448" s="15">
        <f>BA489</f>
        <v>601053.726813148</v>
      </c>
      <c r="AR448" s="15">
        <f>BA499</f>
        <v>683880.157339077</v>
      </c>
      <c r="AS448" s="15">
        <v>18</v>
      </c>
      <c r="AT448" s="11">
        <v>2465</v>
      </c>
      <c r="AU448" s="11">
        <v>1.286</v>
      </c>
      <c r="AV448" s="12">
        <v>1.35</v>
      </c>
      <c r="AW448" s="13">
        <f t="shared" ref="AW448:AW456" si="900">AT448*AU448*AV448</f>
        <v>4279.4865</v>
      </c>
      <c r="AX448" s="11">
        <v>3</v>
      </c>
      <c r="AY448" s="11">
        <v>680</v>
      </c>
      <c r="AZ448" s="11">
        <v>1.53</v>
      </c>
      <c r="BA448" s="16">
        <f t="shared" ref="BA448:BA456" si="901">1+6*AY448/(AY448+2000)+AZ448</f>
        <v>4.05238805970149</v>
      </c>
      <c r="BB448" s="11">
        <v>0.98</v>
      </c>
      <c r="BC448" s="11">
        <v>2.3</v>
      </c>
      <c r="BD448" s="8">
        <f t="shared" ref="BD448:BD456" si="902">1+BB448*BC448</f>
        <v>3.254</v>
      </c>
      <c r="BE448" s="9">
        <v>1.275</v>
      </c>
      <c r="BF448" s="17">
        <v>1.015</v>
      </c>
      <c r="BG448" s="18">
        <f t="shared" ref="BG448:BG456" si="903">AW448*AX448*BE448*BD448*BA448*BF448</f>
        <v>219087.559733661</v>
      </c>
      <c r="BI448" s="15">
        <f>BU457</f>
        <v>1798236.36329728</v>
      </c>
      <c r="BJ448" s="15">
        <f>CB466+CB475</f>
        <v>1050110.64339891</v>
      </c>
      <c r="BK448" s="15">
        <f>BU489</f>
        <v>601053.726813148</v>
      </c>
      <c r="BL448" s="15">
        <f>BU499</f>
        <v>964565.077387103</v>
      </c>
      <c r="BM448" s="15">
        <v>18</v>
      </c>
      <c r="BN448" s="11">
        <v>2465</v>
      </c>
      <c r="BO448" s="11">
        <v>1.286</v>
      </c>
      <c r="BP448" s="12">
        <v>1.35</v>
      </c>
      <c r="BQ448" s="13">
        <f t="shared" ref="BQ448:BQ456" si="904">BN448*BO448*BP448</f>
        <v>4279.4865</v>
      </c>
      <c r="BR448" s="11">
        <v>3</v>
      </c>
      <c r="BS448" s="11">
        <v>680</v>
      </c>
      <c r="BT448" s="11">
        <v>1.53</v>
      </c>
      <c r="BU448" s="16">
        <f t="shared" ref="BU448:BU456" si="905">1+6*BS448/(BS448+2000)+BT448</f>
        <v>4.05238805970149</v>
      </c>
      <c r="BV448" s="11">
        <v>0.98</v>
      </c>
      <c r="BW448" s="11">
        <v>2.3</v>
      </c>
      <c r="BX448" s="8">
        <f t="shared" ref="BX448:BX456" si="906">1+BV448*BW448</f>
        <v>3.254</v>
      </c>
      <c r="BY448" s="9">
        <v>1.275</v>
      </c>
      <c r="BZ448" s="17">
        <v>1.015</v>
      </c>
      <c r="CA448" s="18">
        <f t="shared" ref="CA448:CA456" si="907">BQ448*BR448*BY448*BX448*BU448*BZ448</f>
        <v>219087.559733661</v>
      </c>
      <c r="CC448" s="15">
        <f>CO457</f>
        <v>2256014.99292985</v>
      </c>
      <c r="CD448" s="15">
        <f>CV466+CV475</f>
        <v>945784.522081566</v>
      </c>
      <c r="CE448" s="15">
        <f>CO489</f>
        <v>642505.707972675</v>
      </c>
      <c r="CF448" s="15">
        <f>CO499</f>
        <v>1013863.31619608</v>
      </c>
      <c r="CG448" s="15">
        <v>18</v>
      </c>
      <c r="CH448" s="11">
        <f t="shared" ref="CH448:CH456" si="908">2465+428</f>
        <v>2893</v>
      </c>
      <c r="CI448" s="11">
        <v>1.286</v>
      </c>
      <c r="CJ448" s="12">
        <v>1.35</v>
      </c>
      <c r="CK448" s="13">
        <f t="shared" ref="CK448:CK456" si="909">CH448*CI448*CJ448</f>
        <v>5022.5373</v>
      </c>
      <c r="CL448" s="11">
        <v>3</v>
      </c>
      <c r="CM448" s="11">
        <v>680</v>
      </c>
      <c r="CN448" s="11">
        <v>1.53</v>
      </c>
      <c r="CO448" s="16">
        <f t="shared" ref="CO448:CO456" si="910">1+6*CM448/(CM448+2000)+CN448</f>
        <v>4.05238805970149</v>
      </c>
      <c r="CP448" s="11">
        <v>0.98</v>
      </c>
      <c r="CQ448" s="11">
        <v>2.3</v>
      </c>
      <c r="CR448" s="8">
        <f t="shared" ref="CR448:CR456" si="911">1+CP448*CQ448</f>
        <v>3.254</v>
      </c>
      <c r="CS448" s="9">
        <v>1.275</v>
      </c>
      <c r="CT448" s="17">
        <v>1.085</v>
      </c>
      <c r="CU448" s="18">
        <f t="shared" ref="CU448:CU456" si="912">CK448*CL448*CS448*CR448*CO448*CT448</f>
        <v>274860.874583394</v>
      </c>
      <c r="CW448" s="15">
        <f>DI457</f>
        <v>2265372.81523028</v>
      </c>
      <c r="CX448" s="15">
        <f>DP466+DP475</f>
        <v>1122532.0670816</v>
      </c>
      <c r="CY448" s="15">
        <f>DI489</f>
        <v>642505.707972675</v>
      </c>
      <c r="CZ448" s="15">
        <f>DI499</f>
        <v>1423476.40019336</v>
      </c>
      <c r="DA448" s="15">
        <v>18</v>
      </c>
      <c r="DB448" s="11">
        <f t="shared" ref="DB448:DB456" si="913">2465+440</f>
        <v>2905</v>
      </c>
      <c r="DC448" s="11">
        <v>1.286</v>
      </c>
      <c r="DD448" s="12">
        <v>1.35</v>
      </c>
      <c r="DE448" s="13">
        <f t="shared" ref="DE448:DE456" si="914">DB448*DC448*DD448</f>
        <v>5043.3705</v>
      </c>
      <c r="DF448" s="11">
        <v>3</v>
      </c>
      <c r="DG448" s="11">
        <v>680</v>
      </c>
      <c r="DH448" s="11">
        <v>1.53</v>
      </c>
      <c r="DI448" s="16">
        <f t="shared" ref="DI448:DI456" si="915">1+6*DG448/(DG448+2000)+DH448</f>
        <v>4.05238805970149</v>
      </c>
      <c r="DJ448" s="11">
        <v>0.98</v>
      </c>
      <c r="DK448" s="11">
        <v>2.3</v>
      </c>
      <c r="DL448" s="8">
        <f t="shared" ref="DL448:DL456" si="916">1+DJ448*DK448</f>
        <v>3.254</v>
      </c>
      <c r="DM448" s="9">
        <v>1.275</v>
      </c>
      <c r="DN448" s="17">
        <v>1.085</v>
      </c>
      <c r="DO448" s="18">
        <f t="shared" ref="DO448:DO456" si="917">DE448*DF448*DM448*DL448*DI448*DN448</f>
        <v>276000.981909699</v>
      </c>
      <c r="DQ448" s="15">
        <f>EC457</f>
        <v>3245512.13479151</v>
      </c>
      <c r="DR448" s="15">
        <f>EJ466+EJ475</f>
        <v>1556634.41027226</v>
      </c>
      <c r="DS448" s="15">
        <f>EC489</f>
        <v>972758.525395558</v>
      </c>
      <c r="DT448" s="15">
        <f>EC499</f>
        <v>2618886.21205017</v>
      </c>
      <c r="DU448" s="15">
        <v>18</v>
      </c>
      <c r="DV448" s="11">
        <f t="shared" ref="DV448:DV456" si="918">2465+499</f>
        <v>2964</v>
      </c>
      <c r="DW448" s="11">
        <v>1.286</v>
      </c>
      <c r="DX448" s="12">
        <v>1.35</v>
      </c>
      <c r="DY448" s="13">
        <f t="shared" ref="DY448:DY456" si="919">DV448*DW448*DX448</f>
        <v>5145.8004</v>
      </c>
      <c r="DZ448" s="11">
        <v>3</v>
      </c>
      <c r="EA448" s="11">
        <v>680</v>
      </c>
      <c r="EB448" s="11">
        <v>1.62</v>
      </c>
      <c r="EC448" s="16">
        <f t="shared" ref="EC448:EC456" si="920">1+6*EA448/(EA448+2000)+EB448</f>
        <v>4.14238805970149</v>
      </c>
      <c r="ED448" s="11">
        <v>0.98</v>
      </c>
      <c r="EE448" s="11">
        <v>3.1</v>
      </c>
      <c r="EF448" s="8">
        <f t="shared" ref="EF448:EF456" si="921">1+ED448*EE448</f>
        <v>4.038</v>
      </c>
      <c r="EG448" s="9">
        <v>1.275</v>
      </c>
      <c r="EH448" s="17">
        <v>1.2</v>
      </c>
      <c r="EI448" s="18">
        <f t="shared" ref="EI448:EI456" si="922">DY448*DZ448*EG448*EF448*EC448*EH448</f>
        <v>395077.882840964</v>
      </c>
    </row>
    <row r="449" s="1" customFormat="1" customHeight="1" spans="1:140">
      <c r="A449" s="1" t="s">
        <v>30</v>
      </c>
      <c r="B449" s="1" t="s">
        <v>31</v>
      </c>
      <c r="C449" s="1" t="s">
        <v>32</v>
      </c>
      <c r="D449" s="1" t="s">
        <v>12</v>
      </c>
      <c r="E449" s="1"/>
      <c r="F449" s="11">
        <v>2465</v>
      </c>
      <c r="G449" s="11">
        <v>1.871</v>
      </c>
      <c r="H449" s="12">
        <v>1.35</v>
      </c>
      <c r="I449" s="13">
        <f t="shared" si="892"/>
        <v>6226.22025</v>
      </c>
      <c r="J449" s="11">
        <v>3</v>
      </c>
      <c r="K449" s="11">
        <v>680</v>
      </c>
      <c r="L449" s="11">
        <v>1.53</v>
      </c>
      <c r="M449" s="16">
        <f t="shared" si="893"/>
        <v>4.05238805970149</v>
      </c>
      <c r="N449" s="11">
        <v>0.98</v>
      </c>
      <c r="O449" s="11">
        <v>2.3</v>
      </c>
      <c r="P449" s="8">
        <f t="shared" si="894"/>
        <v>3.254</v>
      </c>
      <c r="Q449" s="9">
        <v>1.275</v>
      </c>
      <c r="R449" s="17">
        <v>1</v>
      </c>
      <c r="S449" s="18">
        <f t="shared" si="895"/>
        <v>314039.657288173</v>
      </c>
      <c r="U449" s="1" t="s">
        <v>30</v>
      </c>
      <c r="V449" s="1" t="s">
        <v>31</v>
      </c>
      <c r="W449" s="1" t="s">
        <v>32</v>
      </c>
      <c r="X449" s="1" t="s">
        <v>12</v>
      </c>
      <c r="Y449" s="1"/>
      <c r="Z449" s="11">
        <v>2465</v>
      </c>
      <c r="AA449" s="11">
        <v>1.871</v>
      </c>
      <c r="AB449" s="12">
        <v>1.35</v>
      </c>
      <c r="AC449" s="13">
        <f t="shared" si="896"/>
        <v>6226.22025</v>
      </c>
      <c r="AD449" s="11">
        <v>3</v>
      </c>
      <c r="AE449" s="11">
        <v>680</v>
      </c>
      <c r="AF449" s="11">
        <v>1.53</v>
      </c>
      <c r="AG449" s="16">
        <f t="shared" si="897"/>
        <v>4.05238805970149</v>
      </c>
      <c r="AH449" s="11">
        <v>0.98</v>
      </c>
      <c r="AI449" s="11">
        <v>2.3</v>
      </c>
      <c r="AJ449" s="8">
        <f t="shared" si="898"/>
        <v>3.254</v>
      </c>
      <c r="AK449" s="9">
        <v>1.275</v>
      </c>
      <c r="AL449" s="17">
        <v>1</v>
      </c>
      <c r="AM449" s="18">
        <f t="shared" si="899"/>
        <v>314039.657288173</v>
      </c>
      <c r="AO449" s="1" t="s">
        <v>30</v>
      </c>
      <c r="AP449" s="1" t="s">
        <v>31</v>
      </c>
      <c r="AQ449" s="1" t="s">
        <v>32</v>
      </c>
      <c r="AR449" s="1" t="s">
        <v>12</v>
      </c>
      <c r="AS449" s="1"/>
      <c r="AT449" s="11">
        <v>2465</v>
      </c>
      <c r="AU449" s="11">
        <v>1.871</v>
      </c>
      <c r="AV449" s="12">
        <v>1.35</v>
      </c>
      <c r="AW449" s="13">
        <f t="shared" si="900"/>
        <v>6226.22025</v>
      </c>
      <c r="AX449" s="11">
        <v>3</v>
      </c>
      <c r="AY449" s="11">
        <v>680</v>
      </c>
      <c r="AZ449" s="11">
        <v>1.53</v>
      </c>
      <c r="BA449" s="16">
        <f t="shared" si="901"/>
        <v>4.05238805970149</v>
      </c>
      <c r="BB449" s="11">
        <v>0.98</v>
      </c>
      <c r="BC449" s="11">
        <v>2.3</v>
      </c>
      <c r="BD449" s="8">
        <f t="shared" si="902"/>
        <v>3.254</v>
      </c>
      <c r="BE449" s="9">
        <v>1.275</v>
      </c>
      <c r="BF449" s="17">
        <v>1.015</v>
      </c>
      <c r="BG449" s="18">
        <f t="shared" si="903"/>
        <v>318750.252147496</v>
      </c>
      <c r="BI449" s="1" t="s">
        <v>30</v>
      </c>
      <c r="BJ449" s="1" t="s">
        <v>31</v>
      </c>
      <c r="BK449" s="1" t="s">
        <v>32</v>
      </c>
      <c r="BL449" s="1" t="s">
        <v>12</v>
      </c>
      <c r="BM449" s="1"/>
      <c r="BN449" s="11">
        <v>2465</v>
      </c>
      <c r="BO449" s="11">
        <v>1.871</v>
      </c>
      <c r="BP449" s="12">
        <v>1.35</v>
      </c>
      <c r="BQ449" s="13">
        <f t="shared" si="904"/>
        <v>6226.22025</v>
      </c>
      <c r="BR449" s="11">
        <v>3</v>
      </c>
      <c r="BS449" s="11">
        <v>680</v>
      </c>
      <c r="BT449" s="11">
        <v>1.53</v>
      </c>
      <c r="BU449" s="16">
        <f t="shared" si="905"/>
        <v>4.05238805970149</v>
      </c>
      <c r="BV449" s="11">
        <v>0.98</v>
      </c>
      <c r="BW449" s="11">
        <v>2.3</v>
      </c>
      <c r="BX449" s="8">
        <f t="shared" si="906"/>
        <v>3.254</v>
      </c>
      <c r="BY449" s="9">
        <v>1.275</v>
      </c>
      <c r="BZ449" s="17">
        <v>1.015</v>
      </c>
      <c r="CA449" s="18">
        <f t="shared" si="907"/>
        <v>318750.252147496</v>
      </c>
      <c r="CC449" s="1" t="s">
        <v>30</v>
      </c>
      <c r="CD449" s="1" t="s">
        <v>31</v>
      </c>
      <c r="CE449" s="1" t="s">
        <v>32</v>
      </c>
      <c r="CF449" s="1" t="s">
        <v>12</v>
      </c>
      <c r="CG449" s="1"/>
      <c r="CH449" s="11">
        <f t="shared" si="908"/>
        <v>2893</v>
      </c>
      <c r="CI449" s="11">
        <v>1.871</v>
      </c>
      <c r="CJ449" s="12">
        <v>1.35</v>
      </c>
      <c r="CK449" s="13">
        <f t="shared" si="909"/>
        <v>7307.28405</v>
      </c>
      <c r="CL449" s="11">
        <v>3</v>
      </c>
      <c r="CM449" s="11">
        <v>680</v>
      </c>
      <c r="CN449" s="11">
        <v>1.53</v>
      </c>
      <c r="CO449" s="16">
        <f t="shared" si="910"/>
        <v>4.05238805970149</v>
      </c>
      <c r="CP449" s="11">
        <v>0.98</v>
      </c>
      <c r="CQ449" s="11">
        <v>2.3</v>
      </c>
      <c r="CR449" s="8">
        <f t="shared" si="911"/>
        <v>3.254</v>
      </c>
      <c r="CS449" s="9">
        <v>1.275</v>
      </c>
      <c r="CT449" s="17">
        <v>1.085</v>
      </c>
      <c r="CU449" s="18">
        <f t="shared" si="912"/>
        <v>399894.787204922</v>
      </c>
      <c r="CW449" s="1" t="s">
        <v>30</v>
      </c>
      <c r="CX449" s="1" t="s">
        <v>31</v>
      </c>
      <c r="CY449" s="1" t="s">
        <v>32</v>
      </c>
      <c r="CZ449" s="1" t="s">
        <v>12</v>
      </c>
      <c r="DA449" s="1"/>
      <c r="DB449" s="11">
        <f t="shared" si="913"/>
        <v>2905</v>
      </c>
      <c r="DC449" s="11">
        <v>1.871</v>
      </c>
      <c r="DD449" s="12">
        <v>1.35</v>
      </c>
      <c r="DE449" s="13">
        <f t="shared" si="914"/>
        <v>7337.59425</v>
      </c>
      <c r="DF449" s="11">
        <v>3</v>
      </c>
      <c r="DG449" s="11">
        <v>680</v>
      </c>
      <c r="DH449" s="11">
        <v>1.53</v>
      </c>
      <c r="DI449" s="16">
        <f t="shared" si="915"/>
        <v>4.05238805970149</v>
      </c>
      <c r="DJ449" s="11">
        <v>0.98</v>
      </c>
      <c r="DK449" s="11">
        <v>2.3</v>
      </c>
      <c r="DL449" s="8">
        <f t="shared" si="916"/>
        <v>3.254</v>
      </c>
      <c r="DM449" s="9">
        <v>1.275</v>
      </c>
      <c r="DN449" s="17">
        <v>1.085</v>
      </c>
      <c r="DO449" s="18">
        <f t="shared" si="917"/>
        <v>401553.528112789</v>
      </c>
      <c r="DQ449" s="1" t="s">
        <v>30</v>
      </c>
      <c r="DR449" s="1" t="s">
        <v>31</v>
      </c>
      <c r="DS449" s="1" t="s">
        <v>32</v>
      </c>
      <c r="DT449" s="1" t="s">
        <v>12</v>
      </c>
      <c r="DU449" s="1"/>
      <c r="DV449" s="11">
        <f t="shared" si="918"/>
        <v>2964</v>
      </c>
      <c r="DW449" s="11">
        <v>1.871</v>
      </c>
      <c r="DX449" s="12">
        <v>1.35</v>
      </c>
      <c r="DY449" s="13">
        <f t="shared" si="919"/>
        <v>7486.6194</v>
      </c>
      <c r="DZ449" s="11">
        <v>3</v>
      </c>
      <c r="EA449" s="11">
        <v>680</v>
      </c>
      <c r="EB449" s="11">
        <v>1.62</v>
      </c>
      <c r="EC449" s="16">
        <f t="shared" si="920"/>
        <v>4.14238805970149</v>
      </c>
      <c r="ED449" s="11">
        <v>0.98</v>
      </c>
      <c r="EE449" s="11">
        <v>3.1</v>
      </c>
      <c r="EF449" s="8">
        <f t="shared" si="921"/>
        <v>4.038</v>
      </c>
      <c r="EG449" s="9">
        <v>1.275</v>
      </c>
      <c r="EH449" s="17">
        <v>1.2</v>
      </c>
      <c r="EI449" s="18">
        <f t="shared" si="922"/>
        <v>574798.38164498</v>
      </c>
    </row>
    <row r="450" s="1" customFormat="1" customHeight="1" spans="1:140">
      <c r="A450" s="15">
        <f>M519</f>
        <v>101553.2684325</v>
      </c>
      <c r="B450" s="15">
        <f>M536</f>
        <v>109819.141856027</v>
      </c>
      <c r="C450" s="1">
        <f>M552</f>
        <v>91641.79763424</v>
      </c>
      <c r="D450" s="1">
        <v>1</v>
      </c>
      <c r="E450" s="1"/>
      <c r="F450" s="11">
        <v>2465</v>
      </c>
      <c r="G450" s="11">
        <v>1.286</v>
      </c>
      <c r="H450" s="12">
        <v>1.35</v>
      </c>
      <c r="I450" s="13">
        <f t="shared" si="892"/>
        <v>4279.4865</v>
      </c>
      <c r="J450" s="11">
        <v>3</v>
      </c>
      <c r="K450" s="11">
        <v>680</v>
      </c>
      <c r="L450" s="11">
        <v>1.53</v>
      </c>
      <c r="M450" s="16">
        <f t="shared" si="893"/>
        <v>4.05238805970149</v>
      </c>
      <c r="N450" s="11">
        <v>0.98</v>
      </c>
      <c r="O450" s="11">
        <v>2.3</v>
      </c>
      <c r="P450" s="8">
        <f t="shared" si="894"/>
        <v>3.254</v>
      </c>
      <c r="Q450" s="9">
        <v>1.275</v>
      </c>
      <c r="R450" s="17">
        <v>1</v>
      </c>
      <c r="S450" s="18">
        <f t="shared" si="895"/>
        <v>215849.812545479</v>
      </c>
      <c r="U450" s="15">
        <f>AG519</f>
        <v>101553.2684325</v>
      </c>
      <c r="V450" s="15">
        <f>AG536</f>
        <v>109819.141856027</v>
      </c>
      <c r="W450" s="1">
        <f>AG552</f>
        <v>111202.971264</v>
      </c>
      <c r="X450" s="1">
        <v>1</v>
      </c>
      <c r="Y450" s="1"/>
      <c r="Z450" s="11">
        <v>2465</v>
      </c>
      <c r="AA450" s="11">
        <v>1.286</v>
      </c>
      <c r="AB450" s="12">
        <v>1.35</v>
      </c>
      <c r="AC450" s="13">
        <f t="shared" si="896"/>
        <v>4279.4865</v>
      </c>
      <c r="AD450" s="11">
        <v>3</v>
      </c>
      <c r="AE450" s="11">
        <v>680</v>
      </c>
      <c r="AF450" s="11">
        <v>1.53</v>
      </c>
      <c r="AG450" s="16">
        <f t="shared" si="897"/>
        <v>4.05238805970149</v>
      </c>
      <c r="AH450" s="11">
        <v>0.98</v>
      </c>
      <c r="AI450" s="11">
        <v>2.3</v>
      </c>
      <c r="AJ450" s="8">
        <f t="shared" si="898"/>
        <v>3.254</v>
      </c>
      <c r="AK450" s="9">
        <v>1.275</v>
      </c>
      <c r="AL450" s="17">
        <v>1</v>
      </c>
      <c r="AM450" s="18">
        <f t="shared" si="899"/>
        <v>215849.812545479</v>
      </c>
      <c r="AO450" s="15">
        <f>BA519</f>
        <v>101553.2684325</v>
      </c>
      <c r="AP450" s="15">
        <f>BA536</f>
        <v>109819.141856027</v>
      </c>
      <c r="AQ450" s="1">
        <f>BA552</f>
        <v>100474.9271892</v>
      </c>
      <c r="AR450" s="1">
        <v>1</v>
      </c>
      <c r="AS450" s="1"/>
      <c r="AT450" s="11">
        <v>2465</v>
      </c>
      <c r="AU450" s="11">
        <v>1.286</v>
      </c>
      <c r="AV450" s="12">
        <v>1.35</v>
      </c>
      <c r="AW450" s="13">
        <f t="shared" si="900"/>
        <v>4279.4865</v>
      </c>
      <c r="AX450" s="11">
        <v>3</v>
      </c>
      <c r="AY450" s="11">
        <v>680</v>
      </c>
      <c r="AZ450" s="11">
        <v>1.53</v>
      </c>
      <c r="BA450" s="16">
        <f t="shared" si="901"/>
        <v>4.05238805970149</v>
      </c>
      <c r="BB450" s="11">
        <v>0.98</v>
      </c>
      <c r="BC450" s="11">
        <v>2.3</v>
      </c>
      <c r="BD450" s="8">
        <f t="shared" si="902"/>
        <v>3.254</v>
      </c>
      <c r="BE450" s="9">
        <v>1.275</v>
      </c>
      <c r="BF450" s="17">
        <v>1.015</v>
      </c>
      <c r="BG450" s="18">
        <f t="shared" si="903"/>
        <v>219087.559733661</v>
      </c>
      <c r="BI450" s="15">
        <f>BU519</f>
        <v>101553.2684325</v>
      </c>
      <c r="BJ450" s="15">
        <f>BU536</f>
        <v>109819.141856027</v>
      </c>
      <c r="BK450" s="1">
        <f>BU552</f>
        <v>141712.849656</v>
      </c>
      <c r="BL450" s="1">
        <v>1</v>
      </c>
      <c r="BM450" s="1"/>
      <c r="BN450" s="11">
        <v>2465</v>
      </c>
      <c r="BO450" s="11">
        <v>1.286</v>
      </c>
      <c r="BP450" s="12">
        <v>1.35</v>
      </c>
      <c r="BQ450" s="13">
        <f t="shared" si="904"/>
        <v>4279.4865</v>
      </c>
      <c r="BR450" s="11">
        <v>3</v>
      </c>
      <c r="BS450" s="11">
        <v>680</v>
      </c>
      <c r="BT450" s="11">
        <v>1.53</v>
      </c>
      <c r="BU450" s="16">
        <f t="shared" si="905"/>
        <v>4.05238805970149</v>
      </c>
      <c r="BV450" s="11">
        <v>0.98</v>
      </c>
      <c r="BW450" s="11">
        <v>2.3</v>
      </c>
      <c r="BX450" s="8">
        <f t="shared" si="906"/>
        <v>3.254</v>
      </c>
      <c r="BY450" s="9">
        <v>1.275</v>
      </c>
      <c r="BZ450" s="17">
        <v>1.015</v>
      </c>
      <c r="CA450" s="18">
        <f t="shared" si="907"/>
        <v>219087.559733661</v>
      </c>
      <c r="CC450" s="15">
        <f>CO519</f>
        <v>119186.0468865</v>
      </c>
      <c r="CD450" s="15">
        <f>CO536</f>
        <v>109819.141856027</v>
      </c>
      <c r="CE450" s="1">
        <f>CO552</f>
        <v>116478.8190684</v>
      </c>
      <c r="CF450" s="1">
        <v>1</v>
      </c>
      <c r="CG450" s="1"/>
      <c r="CH450" s="11">
        <f t="shared" si="908"/>
        <v>2893</v>
      </c>
      <c r="CI450" s="11">
        <v>1.286</v>
      </c>
      <c r="CJ450" s="12">
        <v>1.35</v>
      </c>
      <c r="CK450" s="13">
        <f t="shared" si="909"/>
        <v>5022.5373</v>
      </c>
      <c r="CL450" s="11">
        <v>3</v>
      </c>
      <c r="CM450" s="11">
        <v>680</v>
      </c>
      <c r="CN450" s="11">
        <v>1.53</v>
      </c>
      <c r="CO450" s="16">
        <f t="shared" si="910"/>
        <v>4.05238805970149</v>
      </c>
      <c r="CP450" s="11">
        <v>0.98</v>
      </c>
      <c r="CQ450" s="11">
        <v>2.3</v>
      </c>
      <c r="CR450" s="8">
        <f t="shared" si="911"/>
        <v>3.254</v>
      </c>
      <c r="CS450" s="9">
        <v>1.275</v>
      </c>
      <c r="CT450" s="17">
        <v>1.085</v>
      </c>
      <c r="CU450" s="18">
        <f t="shared" si="912"/>
        <v>274860.874583394</v>
      </c>
      <c r="CW450" s="15">
        <f>DI519</f>
        <v>119680.4238525</v>
      </c>
      <c r="CX450" s="15">
        <f>DI536</f>
        <v>109819.141856027</v>
      </c>
      <c r="CY450" s="1">
        <f>DI552</f>
        <v>137089.53396</v>
      </c>
      <c r="CZ450" s="1">
        <v>1</v>
      </c>
      <c r="DA450" s="1"/>
      <c r="DB450" s="11">
        <f t="shared" si="913"/>
        <v>2905</v>
      </c>
      <c r="DC450" s="11">
        <v>1.286</v>
      </c>
      <c r="DD450" s="12">
        <v>1.35</v>
      </c>
      <c r="DE450" s="13">
        <f t="shared" si="914"/>
        <v>5043.3705</v>
      </c>
      <c r="DF450" s="11">
        <v>3</v>
      </c>
      <c r="DG450" s="11">
        <v>680</v>
      </c>
      <c r="DH450" s="11">
        <v>1.53</v>
      </c>
      <c r="DI450" s="16">
        <f t="shared" si="915"/>
        <v>4.05238805970149</v>
      </c>
      <c r="DJ450" s="11">
        <v>0.98</v>
      </c>
      <c r="DK450" s="11">
        <v>2.3</v>
      </c>
      <c r="DL450" s="8">
        <f t="shared" si="916"/>
        <v>3.254</v>
      </c>
      <c r="DM450" s="9">
        <v>1.275</v>
      </c>
      <c r="DN450" s="17">
        <v>1.085</v>
      </c>
      <c r="DO450" s="18">
        <f t="shared" si="917"/>
        <v>276000.981909699</v>
      </c>
      <c r="DQ450" s="15">
        <f>EC519</f>
        <v>151531.857594</v>
      </c>
      <c r="DR450" s="15">
        <f>EC536</f>
        <v>137790.275896227</v>
      </c>
      <c r="DS450" s="1">
        <f>EC552</f>
        <v>231632.8102845</v>
      </c>
      <c r="DT450" s="1">
        <v>1</v>
      </c>
      <c r="DU450" s="1"/>
      <c r="DV450" s="11">
        <f t="shared" si="918"/>
        <v>2964</v>
      </c>
      <c r="DW450" s="11">
        <v>1.286</v>
      </c>
      <c r="DX450" s="12">
        <v>1.35</v>
      </c>
      <c r="DY450" s="13">
        <f t="shared" si="919"/>
        <v>5145.8004</v>
      </c>
      <c r="DZ450" s="11">
        <v>3</v>
      </c>
      <c r="EA450" s="11">
        <v>680</v>
      </c>
      <c r="EB450" s="11">
        <v>1.62</v>
      </c>
      <c r="EC450" s="16">
        <f t="shared" si="920"/>
        <v>4.14238805970149</v>
      </c>
      <c r="ED450" s="11">
        <v>0.98</v>
      </c>
      <c r="EE450" s="11">
        <v>3.1</v>
      </c>
      <c r="EF450" s="8">
        <f t="shared" si="921"/>
        <v>4.038</v>
      </c>
      <c r="EG450" s="9">
        <v>1.275</v>
      </c>
      <c r="EH450" s="17">
        <v>1.2</v>
      </c>
      <c r="EI450" s="18">
        <f t="shared" si="922"/>
        <v>395077.882840964</v>
      </c>
    </row>
    <row r="451" s="1" customFormat="1" customHeight="1" spans="1:140">
      <c r="A451" s="19" t="s">
        <v>34</v>
      </c>
      <c r="B451" s="19"/>
      <c r="C451" s="19"/>
      <c r="D451" s="20" t="s">
        <v>35</v>
      </c>
      <c r="E451" s="20"/>
      <c r="F451" s="11">
        <v>2465</v>
      </c>
      <c r="G451" s="11">
        <v>1.871</v>
      </c>
      <c r="H451" s="12">
        <v>1.35</v>
      </c>
      <c r="I451" s="13">
        <f t="shared" si="892"/>
        <v>6226.22025</v>
      </c>
      <c r="J451" s="11">
        <v>3</v>
      </c>
      <c r="K451" s="11">
        <v>680</v>
      </c>
      <c r="L451" s="11">
        <v>1.53</v>
      </c>
      <c r="M451" s="16">
        <f t="shared" si="893"/>
        <v>4.05238805970149</v>
      </c>
      <c r="N451" s="11">
        <v>0.98</v>
      </c>
      <c r="O451" s="11">
        <v>2.3</v>
      </c>
      <c r="P451" s="8">
        <f t="shared" si="894"/>
        <v>3.254</v>
      </c>
      <c r="Q451" s="9">
        <v>1.275</v>
      </c>
      <c r="R451" s="17">
        <v>1</v>
      </c>
      <c r="S451" s="18">
        <f t="shared" si="895"/>
        <v>314039.657288173</v>
      </c>
      <c r="U451" s="19" t="s">
        <v>34</v>
      </c>
      <c r="V451" s="19"/>
      <c r="W451" s="19"/>
      <c r="X451" s="20" t="s">
        <v>35</v>
      </c>
      <c r="Y451" s="20"/>
      <c r="Z451" s="11">
        <v>2465</v>
      </c>
      <c r="AA451" s="11">
        <v>1.871</v>
      </c>
      <c r="AB451" s="12">
        <v>1.35</v>
      </c>
      <c r="AC451" s="13">
        <f t="shared" si="896"/>
        <v>6226.22025</v>
      </c>
      <c r="AD451" s="11">
        <v>3</v>
      </c>
      <c r="AE451" s="11">
        <v>680</v>
      </c>
      <c r="AF451" s="11">
        <v>1.53</v>
      </c>
      <c r="AG451" s="16">
        <f t="shared" si="897"/>
        <v>4.05238805970149</v>
      </c>
      <c r="AH451" s="11">
        <v>0.98</v>
      </c>
      <c r="AI451" s="11">
        <v>2.3</v>
      </c>
      <c r="AJ451" s="8">
        <f t="shared" si="898"/>
        <v>3.254</v>
      </c>
      <c r="AK451" s="9">
        <v>1.275</v>
      </c>
      <c r="AL451" s="17">
        <v>1</v>
      </c>
      <c r="AM451" s="18">
        <f t="shared" si="899"/>
        <v>314039.657288173</v>
      </c>
      <c r="AO451" s="19" t="s">
        <v>34</v>
      </c>
      <c r="AP451" s="19"/>
      <c r="AQ451" s="19"/>
      <c r="AR451" s="20" t="s">
        <v>35</v>
      </c>
      <c r="AS451" s="20"/>
      <c r="AT451" s="11">
        <v>2465</v>
      </c>
      <c r="AU451" s="11">
        <v>1.871</v>
      </c>
      <c r="AV451" s="12">
        <v>1.35</v>
      </c>
      <c r="AW451" s="13">
        <f t="shared" si="900"/>
        <v>6226.22025</v>
      </c>
      <c r="AX451" s="11">
        <v>3</v>
      </c>
      <c r="AY451" s="11">
        <v>680</v>
      </c>
      <c r="AZ451" s="11">
        <v>1.53</v>
      </c>
      <c r="BA451" s="16">
        <f t="shared" si="901"/>
        <v>4.05238805970149</v>
      </c>
      <c r="BB451" s="11">
        <v>0.98</v>
      </c>
      <c r="BC451" s="11">
        <v>2.3</v>
      </c>
      <c r="BD451" s="8">
        <f t="shared" si="902"/>
        <v>3.254</v>
      </c>
      <c r="BE451" s="9">
        <v>1.275</v>
      </c>
      <c r="BF451" s="17">
        <v>1.015</v>
      </c>
      <c r="BG451" s="18">
        <f t="shared" si="903"/>
        <v>318750.252147496</v>
      </c>
      <c r="BI451" s="19" t="s">
        <v>34</v>
      </c>
      <c r="BJ451" s="19"/>
      <c r="BK451" s="19"/>
      <c r="BL451" s="20" t="s">
        <v>35</v>
      </c>
      <c r="BM451" s="20"/>
      <c r="BN451" s="11">
        <v>2465</v>
      </c>
      <c r="BO451" s="11">
        <v>1.871</v>
      </c>
      <c r="BP451" s="12">
        <v>1.35</v>
      </c>
      <c r="BQ451" s="13">
        <f t="shared" si="904"/>
        <v>6226.22025</v>
      </c>
      <c r="BR451" s="11">
        <v>3</v>
      </c>
      <c r="BS451" s="11">
        <v>680</v>
      </c>
      <c r="BT451" s="11">
        <v>1.53</v>
      </c>
      <c r="BU451" s="16">
        <f t="shared" si="905"/>
        <v>4.05238805970149</v>
      </c>
      <c r="BV451" s="11">
        <v>0.98</v>
      </c>
      <c r="BW451" s="11">
        <v>2.3</v>
      </c>
      <c r="BX451" s="8">
        <f t="shared" si="906"/>
        <v>3.254</v>
      </c>
      <c r="BY451" s="9">
        <v>1.275</v>
      </c>
      <c r="BZ451" s="17">
        <v>1.015</v>
      </c>
      <c r="CA451" s="18">
        <f t="shared" si="907"/>
        <v>318750.252147496</v>
      </c>
      <c r="CC451" s="19" t="s">
        <v>34</v>
      </c>
      <c r="CD451" s="19"/>
      <c r="CE451" s="19"/>
      <c r="CF451" s="20" t="s">
        <v>35</v>
      </c>
      <c r="CG451" s="20"/>
      <c r="CH451" s="11">
        <f t="shared" si="908"/>
        <v>2893</v>
      </c>
      <c r="CI451" s="11">
        <v>1.871</v>
      </c>
      <c r="CJ451" s="12">
        <v>1.35</v>
      </c>
      <c r="CK451" s="13">
        <f t="shared" si="909"/>
        <v>7307.28405</v>
      </c>
      <c r="CL451" s="11">
        <v>3</v>
      </c>
      <c r="CM451" s="11">
        <v>680</v>
      </c>
      <c r="CN451" s="11">
        <v>1.53</v>
      </c>
      <c r="CO451" s="16">
        <f t="shared" si="910"/>
        <v>4.05238805970149</v>
      </c>
      <c r="CP451" s="11">
        <v>0.98</v>
      </c>
      <c r="CQ451" s="11">
        <v>2.3</v>
      </c>
      <c r="CR451" s="8">
        <f t="shared" si="911"/>
        <v>3.254</v>
      </c>
      <c r="CS451" s="9">
        <v>1.275</v>
      </c>
      <c r="CT451" s="17">
        <v>1.085</v>
      </c>
      <c r="CU451" s="18">
        <f t="shared" si="912"/>
        <v>399894.787204922</v>
      </c>
      <c r="CW451" s="19" t="s">
        <v>34</v>
      </c>
      <c r="CX451" s="19"/>
      <c r="CY451" s="19"/>
      <c r="CZ451" s="20" t="s">
        <v>35</v>
      </c>
      <c r="DA451" s="20"/>
      <c r="DB451" s="11">
        <f t="shared" si="913"/>
        <v>2905</v>
      </c>
      <c r="DC451" s="11">
        <v>1.871</v>
      </c>
      <c r="DD451" s="12">
        <v>1.35</v>
      </c>
      <c r="DE451" s="13">
        <f t="shared" si="914"/>
        <v>7337.59425</v>
      </c>
      <c r="DF451" s="11">
        <v>3</v>
      </c>
      <c r="DG451" s="11">
        <v>680</v>
      </c>
      <c r="DH451" s="11">
        <v>1.53</v>
      </c>
      <c r="DI451" s="16">
        <f t="shared" si="915"/>
        <v>4.05238805970149</v>
      </c>
      <c r="DJ451" s="11">
        <v>0.98</v>
      </c>
      <c r="DK451" s="11">
        <v>2.3</v>
      </c>
      <c r="DL451" s="8">
        <f t="shared" si="916"/>
        <v>3.254</v>
      </c>
      <c r="DM451" s="9">
        <v>1.275</v>
      </c>
      <c r="DN451" s="17">
        <v>1.085</v>
      </c>
      <c r="DO451" s="18">
        <f t="shared" si="917"/>
        <v>401553.528112789</v>
      </c>
      <c r="DQ451" s="19" t="s">
        <v>34</v>
      </c>
      <c r="DR451" s="19"/>
      <c r="DS451" s="19"/>
      <c r="DT451" s="20" t="s">
        <v>35</v>
      </c>
      <c r="DU451" s="20"/>
      <c r="DV451" s="11">
        <f t="shared" si="918"/>
        <v>2964</v>
      </c>
      <c r="DW451" s="11">
        <v>1.871</v>
      </c>
      <c r="DX451" s="12">
        <v>1.35</v>
      </c>
      <c r="DY451" s="13">
        <f t="shared" si="919"/>
        <v>7486.6194</v>
      </c>
      <c r="DZ451" s="11">
        <v>3</v>
      </c>
      <c r="EA451" s="11">
        <v>680</v>
      </c>
      <c r="EB451" s="11">
        <v>1.62</v>
      </c>
      <c r="EC451" s="16">
        <f t="shared" si="920"/>
        <v>4.14238805970149</v>
      </c>
      <c r="ED451" s="11">
        <v>0.98</v>
      </c>
      <c r="EE451" s="11">
        <v>3.1</v>
      </c>
      <c r="EF451" s="8">
        <f t="shared" si="921"/>
        <v>4.038</v>
      </c>
      <c r="EG451" s="9">
        <v>1.275</v>
      </c>
      <c r="EH451" s="17">
        <v>1.2</v>
      </c>
      <c r="EI451" s="18">
        <f t="shared" si="922"/>
        <v>574798.38164498</v>
      </c>
    </row>
    <row r="452" s="1" customFormat="1" customHeight="1" spans="1:140">
      <c r="A452" s="19"/>
      <c r="B452" s="19"/>
      <c r="C452" s="19"/>
      <c r="D452" s="20"/>
      <c r="E452" s="20"/>
      <c r="F452" s="11">
        <v>2465</v>
      </c>
      <c r="G452" s="11">
        <v>1.286</v>
      </c>
      <c r="H452" s="12">
        <v>1.35</v>
      </c>
      <c r="I452" s="13">
        <f t="shared" si="892"/>
        <v>4279.4865</v>
      </c>
      <c r="J452" s="11">
        <v>3</v>
      </c>
      <c r="K452" s="11">
        <v>430</v>
      </c>
      <c r="L452" s="11">
        <v>1.53</v>
      </c>
      <c r="M452" s="16">
        <f t="shared" si="893"/>
        <v>3.59172839506173</v>
      </c>
      <c r="N452" s="11">
        <v>0.98</v>
      </c>
      <c r="O452" s="11">
        <v>2.3</v>
      </c>
      <c r="P452" s="8">
        <f t="shared" si="894"/>
        <v>3.254</v>
      </c>
      <c r="Q452" s="9">
        <v>1.275</v>
      </c>
      <c r="R452" s="17">
        <v>1</v>
      </c>
      <c r="S452" s="18">
        <f t="shared" si="895"/>
        <v>191312.847971785</v>
      </c>
      <c r="U452" s="19"/>
      <c r="V452" s="19"/>
      <c r="W452" s="19"/>
      <c r="X452" s="20"/>
      <c r="Y452" s="20"/>
      <c r="Z452" s="11">
        <v>2465</v>
      </c>
      <c r="AA452" s="11">
        <v>1.286</v>
      </c>
      <c r="AB452" s="12">
        <v>1.35</v>
      </c>
      <c r="AC452" s="13">
        <f t="shared" si="896"/>
        <v>4279.4865</v>
      </c>
      <c r="AD452" s="11">
        <v>3</v>
      </c>
      <c r="AE452" s="11">
        <v>430</v>
      </c>
      <c r="AF452" s="11">
        <v>1.53</v>
      </c>
      <c r="AG452" s="16">
        <f t="shared" si="897"/>
        <v>3.59172839506173</v>
      </c>
      <c r="AH452" s="11">
        <v>0.98</v>
      </c>
      <c r="AI452" s="11">
        <v>2.3</v>
      </c>
      <c r="AJ452" s="8">
        <f t="shared" si="898"/>
        <v>3.254</v>
      </c>
      <c r="AK452" s="9">
        <v>1.275</v>
      </c>
      <c r="AL452" s="17">
        <v>1</v>
      </c>
      <c r="AM452" s="18">
        <f t="shared" si="899"/>
        <v>191312.847971785</v>
      </c>
      <c r="AO452" s="19"/>
      <c r="AP452" s="19"/>
      <c r="AQ452" s="19"/>
      <c r="AR452" s="20"/>
      <c r="AS452" s="20"/>
      <c r="AT452" s="11">
        <v>2465</v>
      </c>
      <c r="AU452" s="11">
        <v>1.286</v>
      </c>
      <c r="AV452" s="12">
        <v>1.35</v>
      </c>
      <c r="AW452" s="13">
        <f t="shared" si="900"/>
        <v>4279.4865</v>
      </c>
      <c r="AX452" s="11">
        <v>3</v>
      </c>
      <c r="AY452" s="11">
        <v>430</v>
      </c>
      <c r="AZ452" s="11">
        <v>1.53</v>
      </c>
      <c r="BA452" s="16">
        <f t="shared" si="901"/>
        <v>3.59172839506173</v>
      </c>
      <c r="BB452" s="11">
        <v>0.98</v>
      </c>
      <c r="BC452" s="11">
        <v>2.3</v>
      </c>
      <c r="BD452" s="8">
        <f t="shared" si="902"/>
        <v>3.254</v>
      </c>
      <c r="BE452" s="9">
        <v>1.275</v>
      </c>
      <c r="BF452" s="17">
        <v>1.015</v>
      </c>
      <c r="BG452" s="18">
        <f t="shared" si="903"/>
        <v>194182.540691362</v>
      </c>
      <c r="BI452" s="19"/>
      <c r="BJ452" s="19"/>
      <c r="BK452" s="19"/>
      <c r="BL452" s="20"/>
      <c r="BM452" s="20"/>
      <c r="BN452" s="11">
        <v>2465</v>
      </c>
      <c r="BO452" s="11">
        <v>1.286</v>
      </c>
      <c r="BP452" s="12">
        <v>1.35</v>
      </c>
      <c r="BQ452" s="13">
        <f t="shared" si="904"/>
        <v>4279.4865</v>
      </c>
      <c r="BR452" s="11">
        <v>3</v>
      </c>
      <c r="BS452" s="11">
        <v>430</v>
      </c>
      <c r="BT452" s="11">
        <v>1.53</v>
      </c>
      <c r="BU452" s="16">
        <f t="shared" si="905"/>
        <v>3.59172839506173</v>
      </c>
      <c r="BV452" s="11">
        <v>0.98</v>
      </c>
      <c r="BW452" s="11">
        <v>2.3</v>
      </c>
      <c r="BX452" s="8">
        <f t="shared" si="906"/>
        <v>3.254</v>
      </c>
      <c r="BY452" s="9">
        <v>1.275</v>
      </c>
      <c r="BZ452" s="17">
        <v>1.015</v>
      </c>
      <c r="CA452" s="18">
        <f t="shared" si="907"/>
        <v>194182.540691362</v>
      </c>
      <c r="CC452" s="19"/>
      <c r="CD452" s="19"/>
      <c r="CE452" s="19"/>
      <c r="CF452" s="20"/>
      <c r="CG452" s="20"/>
      <c r="CH452" s="11">
        <f t="shared" si="908"/>
        <v>2893</v>
      </c>
      <c r="CI452" s="11">
        <v>1.286</v>
      </c>
      <c r="CJ452" s="12">
        <v>1.35</v>
      </c>
      <c r="CK452" s="13">
        <f t="shared" si="909"/>
        <v>5022.5373</v>
      </c>
      <c r="CL452" s="11">
        <v>3</v>
      </c>
      <c r="CM452" s="11">
        <v>430</v>
      </c>
      <c r="CN452" s="11">
        <v>1.53</v>
      </c>
      <c r="CO452" s="16">
        <f t="shared" si="910"/>
        <v>3.59172839506173</v>
      </c>
      <c r="CP452" s="11">
        <v>0.98</v>
      </c>
      <c r="CQ452" s="11">
        <v>2.3</v>
      </c>
      <c r="CR452" s="8">
        <f t="shared" si="911"/>
        <v>3.254</v>
      </c>
      <c r="CS452" s="9">
        <v>1.275</v>
      </c>
      <c r="CT452" s="17">
        <v>1.085</v>
      </c>
      <c r="CU452" s="18">
        <f t="shared" si="912"/>
        <v>243615.762702992</v>
      </c>
      <c r="CW452" s="19"/>
      <c r="CX452" s="19"/>
      <c r="CY452" s="19"/>
      <c r="CZ452" s="20"/>
      <c r="DA452" s="20"/>
      <c r="DB452" s="11">
        <f t="shared" si="913"/>
        <v>2905</v>
      </c>
      <c r="DC452" s="11">
        <v>1.286</v>
      </c>
      <c r="DD452" s="12">
        <v>1.35</v>
      </c>
      <c r="DE452" s="13">
        <f t="shared" si="914"/>
        <v>5043.3705</v>
      </c>
      <c r="DF452" s="11">
        <v>3</v>
      </c>
      <c r="DG452" s="11">
        <v>430</v>
      </c>
      <c r="DH452" s="11">
        <v>1.53</v>
      </c>
      <c r="DI452" s="16">
        <f t="shared" si="915"/>
        <v>3.59172839506173</v>
      </c>
      <c r="DJ452" s="11">
        <v>0.98</v>
      </c>
      <c r="DK452" s="11">
        <v>2.3</v>
      </c>
      <c r="DL452" s="8">
        <f t="shared" si="916"/>
        <v>3.254</v>
      </c>
      <c r="DM452" s="9">
        <v>1.275</v>
      </c>
      <c r="DN452" s="17">
        <v>1.085</v>
      </c>
      <c r="DO452" s="18">
        <f t="shared" si="917"/>
        <v>244626.267076457</v>
      </c>
      <c r="DQ452" s="19"/>
      <c r="DR452" s="19"/>
      <c r="DS452" s="19"/>
      <c r="DT452" s="20"/>
      <c r="DU452" s="20"/>
      <c r="DV452" s="11">
        <f t="shared" si="918"/>
        <v>2964</v>
      </c>
      <c r="DW452" s="11">
        <v>1.286</v>
      </c>
      <c r="DX452" s="12">
        <v>1.35</v>
      </c>
      <c r="DY452" s="13">
        <f t="shared" si="919"/>
        <v>5145.8004</v>
      </c>
      <c r="DZ452" s="11">
        <v>3</v>
      </c>
      <c r="EA452" s="11">
        <v>430</v>
      </c>
      <c r="EB452" s="11">
        <v>1.62</v>
      </c>
      <c r="EC452" s="16">
        <f t="shared" si="920"/>
        <v>3.68172839506173</v>
      </c>
      <c r="ED452" s="11">
        <v>0.98</v>
      </c>
      <c r="EE452" s="11">
        <v>3.1</v>
      </c>
      <c r="EF452" s="8">
        <f t="shared" si="921"/>
        <v>4.038</v>
      </c>
      <c r="EG452" s="9">
        <v>1.275</v>
      </c>
      <c r="EH452" s="17">
        <v>1.2</v>
      </c>
      <c r="EI452" s="18">
        <f t="shared" si="922"/>
        <v>351142.7318138</v>
      </c>
    </row>
    <row r="453" s="1" customFormat="1" customHeight="1" spans="1:140">
      <c r="A453" s="21">
        <f>A448+B448+C448+D448+A450+B450+C450</f>
        <v>3970276.73128271</v>
      </c>
      <c r="B453" s="21"/>
      <c r="C453" s="21"/>
      <c r="D453" s="22">
        <f>A453/E448</f>
        <v>220570.929515706</v>
      </c>
      <c r="E453" s="22"/>
      <c r="F453" s="11">
        <v>2465</v>
      </c>
      <c r="G453" s="11">
        <v>1.871</v>
      </c>
      <c r="H453" s="12">
        <v>1.35</v>
      </c>
      <c r="I453" s="13">
        <f t="shared" si="892"/>
        <v>6226.22025</v>
      </c>
      <c r="J453" s="11">
        <v>3</v>
      </c>
      <c r="K453" s="11">
        <v>430</v>
      </c>
      <c r="L453" s="11">
        <v>1.53</v>
      </c>
      <c r="M453" s="16">
        <f t="shared" si="893"/>
        <v>3.59172839506173</v>
      </c>
      <c r="N453" s="11">
        <v>0.98</v>
      </c>
      <c r="O453" s="11">
        <v>2.3</v>
      </c>
      <c r="P453" s="8">
        <f t="shared" si="894"/>
        <v>3.254</v>
      </c>
      <c r="Q453" s="9">
        <v>1.275</v>
      </c>
      <c r="R453" s="17">
        <v>1</v>
      </c>
      <c r="S453" s="18">
        <f t="shared" si="895"/>
        <v>278340.854241998</v>
      </c>
      <c r="U453" s="21">
        <f>U448+V448+W448+X448+U450+V450+W450</f>
        <v>4342378.25106286</v>
      </c>
      <c r="V453" s="21"/>
      <c r="W453" s="21"/>
      <c r="X453" s="22">
        <f>U453/Y448</f>
        <v>241243.236170159</v>
      </c>
      <c r="Y453" s="22"/>
      <c r="Z453" s="11">
        <v>2465</v>
      </c>
      <c r="AA453" s="11">
        <v>1.871</v>
      </c>
      <c r="AB453" s="12">
        <v>1.35</v>
      </c>
      <c r="AC453" s="13">
        <f t="shared" si="896"/>
        <v>6226.22025</v>
      </c>
      <c r="AD453" s="11">
        <v>3</v>
      </c>
      <c r="AE453" s="11">
        <v>430</v>
      </c>
      <c r="AF453" s="11">
        <v>1.53</v>
      </c>
      <c r="AG453" s="16">
        <f t="shared" si="897"/>
        <v>3.59172839506173</v>
      </c>
      <c r="AH453" s="11">
        <v>0.98</v>
      </c>
      <c r="AI453" s="11">
        <v>2.3</v>
      </c>
      <c r="AJ453" s="8">
        <f t="shared" si="898"/>
        <v>3.254</v>
      </c>
      <c r="AK453" s="9">
        <v>1.275</v>
      </c>
      <c r="AL453" s="17">
        <v>1</v>
      </c>
      <c r="AM453" s="18">
        <f t="shared" si="899"/>
        <v>278340.854241998</v>
      </c>
      <c r="AO453" s="21">
        <f>AO448+AP448+AQ448+AR448+AO450+AP450+AQ450</f>
        <v>4279783.75074547</v>
      </c>
      <c r="AP453" s="21"/>
      <c r="AQ453" s="21"/>
      <c r="AR453" s="22">
        <f>AO453/AS448</f>
        <v>237765.763930304</v>
      </c>
      <c r="AS453" s="22"/>
      <c r="AT453" s="11">
        <v>2465</v>
      </c>
      <c r="AU453" s="11">
        <v>1.871</v>
      </c>
      <c r="AV453" s="12">
        <v>1.35</v>
      </c>
      <c r="AW453" s="13">
        <f t="shared" si="900"/>
        <v>6226.22025</v>
      </c>
      <c r="AX453" s="11">
        <v>3</v>
      </c>
      <c r="AY453" s="11">
        <v>430</v>
      </c>
      <c r="AZ453" s="11">
        <v>1.53</v>
      </c>
      <c r="BA453" s="16">
        <f t="shared" si="901"/>
        <v>3.59172839506173</v>
      </c>
      <c r="BB453" s="11">
        <v>0.98</v>
      </c>
      <c r="BC453" s="11">
        <v>2.3</v>
      </c>
      <c r="BD453" s="8">
        <f t="shared" si="902"/>
        <v>3.254</v>
      </c>
      <c r="BE453" s="9">
        <v>1.275</v>
      </c>
      <c r="BF453" s="17">
        <v>1.015</v>
      </c>
      <c r="BG453" s="18">
        <f t="shared" si="903"/>
        <v>282515.967055628</v>
      </c>
      <c r="BI453" s="21">
        <f>BI448+BJ448+BK448+BL448+BI450+BJ450+BK450</f>
        <v>4767051.07084097</v>
      </c>
      <c r="BJ453" s="21"/>
      <c r="BK453" s="21"/>
      <c r="BL453" s="22">
        <f>BI453/BM448</f>
        <v>264836.170602276</v>
      </c>
      <c r="BM453" s="22"/>
      <c r="BN453" s="11">
        <v>2465</v>
      </c>
      <c r="BO453" s="11">
        <v>1.871</v>
      </c>
      <c r="BP453" s="12">
        <v>1.35</v>
      </c>
      <c r="BQ453" s="13">
        <f t="shared" si="904"/>
        <v>6226.22025</v>
      </c>
      <c r="BR453" s="11">
        <v>3</v>
      </c>
      <c r="BS453" s="11">
        <v>430</v>
      </c>
      <c r="BT453" s="11">
        <v>1.53</v>
      </c>
      <c r="BU453" s="16">
        <f t="shared" si="905"/>
        <v>3.59172839506173</v>
      </c>
      <c r="BV453" s="11">
        <v>0.98</v>
      </c>
      <c r="BW453" s="11">
        <v>2.3</v>
      </c>
      <c r="BX453" s="8">
        <f t="shared" si="906"/>
        <v>3.254</v>
      </c>
      <c r="BY453" s="9">
        <v>1.275</v>
      </c>
      <c r="BZ453" s="17">
        <v>1.015</v>
      </c>
      <c r="CA453" s="18">
        <f t="shared" si="907"/>
        <v>282515.967055628</v>
      </c>
      <c r="CC453" s="21">
        <f>CC448+CD448+CE448+CF448+CC450+CD450+CE450</f>
        <v>5203652.54699109</v>
      </c>
      <c r="CD453" s="21"/>
      <c r="CE453" s="21"/>
      <c r="CF453" s="22">
        <f>CC453/CG448</f>
        <v>289091.808166172</v>
      </c>
      <c r="CG453" s="22"/>
      <c r="CH453" s="11">
        <f t="shared" si="908"/>
        <v>2893</v>
      </c>
      <c r="CI453" s="11">
        <v>1.871</v>
      </c>
      <c r="CJ453" s="12">
        <v>1.35</v>
      </c>
      <c r="CK453" s="13">
        <f t="shared" si="909"/>
        <v>7307.28405</v>
      </c>
      <c r="CL453" s="11">
        <v>3</v>
      </c>
      <c r="CM453" s="11">
        <v>430</v>
      </c>
      <c r="CN453" s="11">
        <v>1.53</v>
      </c>
      <c r="CO453" s="16">
        <f t="shared" si="910"/>
        <v>3.59172839506173</v>
      </c>
      <c r="CP453" s="11">
        <v>0.98</v>
      </c>
      <c r="CQ453" s="11">
        <v>2.3</v>
      </c>
      <c r="CR453" s="8">
        <f t="shared" si="911"/>
        <v>3.254</v>
      </c>
      <c r="CS453" s="9">
        <v>1.275</v>
      </c>
      <c r="CT453" s="17">
        <v>1.085</v>
      </c>
      <c r="CU453" s="18">
        <f t="shared" si="912"/>
        <v>354436.307945022</v>
      </c>
      <c r="CW453" s="21">
        <f>CW448+CX448+CY448+CZ448+CW450+CX450+CY450</f>
        <v>5820476.09014644</v>
      </c>
      <c r="CX453" s="21"/>
      <c r="CY453" s="21"/>
      <c r="CZ453" s="22">
        <f>CW453/DA448</f>
        <v>323359.782785913</v>
      </c>
      <c r="DA453" s="22"/>
      <c r="DB453" s="11">
        <f t="shared" si="913"/>
        <v>2905</v>
      </c>
      <c r="DC453" s="11">
        <v>1.871</v>
      </c>
      <c r="DD453" s="12">
        <v>1.35</v>
      </c>
      <c r="DE453" s="13">
        <f t="shared" si="914"/>
        <v>7337.59425</v>
      </c>
      <c r="DF453" s="11">
        <v>3</v>
      </c>
      <c r="DG453" s="11">
        <v>430</v>
      </c>
      <c r="DH453" s="11">
        <v>1.53</v>
      </c>
      <c r="DI453" s="16">
        <f t="shared" si="915"/>
        <v>3.59172839506173</v>
      </c>
      <c r="DJ453" s="11">
        <v>0.98</v>
      </c>
      <c r="DK453" s="11">
        <v>2.3</v>
      </c>
      <c r="DL453" s="8">
        <f t="shared" si="916"/>
        <v>3.254</v>
      </c>
      <c r="DM453" s="9">
        <v>1.275</v>
      </c>
      <c r="DN453" s="17">
        <v>1.085</v>
      </c>
      <c r="DO453" s="18">
        <f t="shared" si="917"/>
        <v>355906.489657894</v>
      </c>
      <c r="DQ453" s="21">
        <f>DQ448+DR448+DS448+DT448+DQ450+DR450+DS450</f>
        <v>8914746.22628423</v>
      </c>
      <c r="DR453" s="21"/>
      <c r="DS453" s="21"/>
      <c r="DT453" s="22">
        <f>DQ453/DU448</f>
        <v>495263.679238013</v>
      </c>
      <c r="DU453" s="22"/>
      <c r="DV453" s="11">
        <f t="shared" si="918"/>
        <v>2964</v>
      </c>
      <c r="DW453" s="11">
        <v>1.871</v>
      </c>
      <c r="DX453" s="12">
        <v>1.35</v>
      </c>
      <c r="DY453" s="13">
        <f t="shared" si="919"/>
        <v>7486.6194</v>
      </c>
      <c r="DZ453" s="11">
        <v>3</v>
      </c>
      <c r="EA453" s="11">
        <v>430</v>
      </c>
      <c r="EB453" s="11">
        <v>1.62</v>
      </c>
      <c r="EC453" s="16">
        <f t="shared" si="920"/>
        <v>3.68172839506173</v>
      </c>
      <c r="ED453" s="11">
        <v>0.98</v>
      </c>
      <c r="EE453" s="11">
        <v>3.1</v>
      </c>
      <c r="EF453" s="8">
        <f t="shared" si="921"/>
        <v>4.038</v>
      </c>
      <c r="EG453" s="9">
        <v>1.275</v>
      </c>
      <c r="EH453" s="17">
        <v>1.2</v>
      </c>
      <c r="EI453" s="18">
        <f t="shared" si="922"/>
        <v>510877.178245428</v>
      </c>
    </row>
    <row r="454" s="1" customFormat="1" customHeight="1" spans="1:140">
      <c r="A454" s="21"/>
      <c r="B454" s="21"/>
      <c r="C454" s="21"/>
      <c r="D454" s="22"/>
      <c r="E454" s="22"/>
      <c r="F454" s="11">
        <v>2465</v>
      </c>
      <c r="G454" s="11">
        <v>0.5</v>
      </c>
      <c r="H454" s="12">
        <v>1.35</v>
      </c>
      <c r="I454" s="13">
        <f t="shared" si="892"/>
        <v>1663.875</v>
      </c>
      <c r="J454" s="11">
        <v>3</v>
      </c>
      <c r="K454" s="11">
        <v>680</v>
      </c>
      <c r="L454" s="11">
        <v>1.53</v>
      </c>
      <c r="M454" s="16">
        <f t="shared" si="893"/>
        <v>4.05238805970149</v>
      </c>
      <c r="N454" s="11">
        <v>0.98</v>
      </c>
      <c r="O454" s="11">
        <v>2.3</v>
      </c>
      <c r="P454" s="8">
        <f t="shared" si="894"/>
        <v>3.254</v>
      </c>
      <c r="Q454" s="9">
        <v>1.275</v>
      </c>
      <c r="R454" s="17">
        <v>1</v>
      </c>
      <c r="S454" s="18">
        <f t="shared" si="895"/>
        <v>83922.9442245252</v>
      </c>
      <c r="U454" s="21"/>
      <c r="V454" s="21"/>
      <c r="W454" s="21"/>
      <c r="X454" s="22"/>
      <c r="Y454" s="22"/>
      <c r="Z454" s="11">
        <v>2465</v>
      </c>
      <c r="AA454" s="11">
        <v>0.5</v>
      </c>
      <c r="AB454" s="12">
        <v>1.35</v>
      </c>
      <c r="AC454" s="13">
        <f t="shared" si="896"/>
        <v>1663.875</v>
      </c>
      <c r="AD454" s="11">
        <v>3</v>
      </c>
      <c r="AE454" s="11">
        <v>680</v>
      </c>
      <c r="AF454" s="11">
        <v>1.53</v>
      </c>
      <c r="AG454" s="16">
        <f t="shared" si="897"/>
        <v>4.05238805970149</v>
      </c>
      <c r="AH454" s="11">
        <v>0.98</v>
      </c>
      <c r="AI454" s="11">
        <v>2.3</v>
      </c>
      <c r="AJ454" s="8">
        <f t="shared" si="898"/>
        <v>3.254</v>
      </c>
      <c r="AK454" s="9">
        <v>1.275</v>
      </c>
      <c r="AL454" s="17">
        <v>1</v>
      </c>
      <c r="AM454" s="18">
        <f t="shared" si="899"/>
        <v>83922.9442245252</v>
      </c>
      <c r="AO454" s="21"/>
      <c r="AP454" s="21"/>
      <c r="AQ454" s="21"/>
      <c r="AR454" s="22"/>
      <c r="AS454" s="22"/>
      <c r="AT454" s="11">
        <v>2465</v>
      </c>
      <c r="AU454" s="11">
        <v>0.5</v>
      </c>
      <c r="AV454" s="12">
        <v>1.35</v>
      </c>
      <c r="AW454" s="13">
        <f t="shared" si="900"/>
        <v>1663.875</v>
      </c>
      <c r="AX454" s="11">
        <v>3</v>
      </c>
      <c r="AY454" s="11">
        <v>680</v>
      </c>
      <c r="AZ454" s="11">
        <v>1.53</v>
      </c>
      <c r="BA454" s="16">
        <f t="shared" si="901"/>
        <v>4.05238805970149</v>
      </c>
      <c r="BB454" s="11">
        <v>0.98</v>
      </c>
      <c r="BC454" s="11">
        <v>2.3</v>
      </c>
      <c r="BD454" s="8">
        <f t="shared" si="902"/>
        <v>3.254</v>
      </c>
      <c r="BE454" s="9">
        <v>1.275</v>
      </c>
      <c r="BF454" s="17">
        <v>1.015</v>
      </c>
      <c r="BG454" s="18">
        <f t="shared" si="903"/>
        <v>85181.7883878931</v>
      </c>
      <c r="BI454" s="21"/>
      <c r="BJ454" s="21"/>
      <c r="BK454" s="21"/>
      <c r="BL454" s="22"/>
      <c r="BM454" s="22"/>
      <c r="BN454" s="11">
        <v>2465</v>
      </c>
      <c r="BO454" s="11">
        <v>0.5</v>
      </c>
      <c r="BP454" s="12">
        <v>1.35</v>
      </c>
      <c r="BQ454" s="13">
        <f t="shared" si="904"/>
        <v>1663.875</v>
      </c>
      <c r="BR454" s="11">
        <v>3</v>
      </c>
      <c r="BS454" s="11">
        <v>680</v>
      </c>
      <c r="BT454" s="11">
        <v>1.53</v>
      </c>
      <c r="BU454" s="16">
        <f t="shared" si="905"/>
        <v>4.05238805970149</v>
      </c>
      <c r="BV454" s="11">
        <v>0.98</v>
      </c>
      <c r="BW454" s="11">
        <v>2.3</v>
      </c>
      <c r="BX454" s="8">
        <f t="shared" si="906"/>
        <v>3.254</v>
      </c>
      <c r="BY454" s="9">
        <v>1.275</v>
      </c>
      <c r="BZ454" s="17">
        <v>1.015</v>
      </c>
      <c r="CA454" s="18">
        <f t="shared" si="907"/>
        <v>85181.7883878931</v>
      </c>
      <c r="CC454" s="21"/>
      <c r="CD454" s="21"/>
      <c r="CE454" s="21"/>
      <c r="CF454" s="22"/>
      <c r="CG454" s="22"/>
      <c r="CH454" s="11">
        <f t="shared" si="908"/>
        <v>2893</v>
      </c>
      <c r="CI454" s="11">
        <v>0.5</v>
      </c>
      <c r="CJ454" s="12">
        <v>1.35</v>
      </c>
      <c r="CK454" s="13">
        <f t="shared" si="909"/>
        <v>1952.775</v>
      </c>
      <c r="CL454" s="11">
        <v>3</v>
      </c>
      <c r="CM454" s="11">
        <v>680</v>
      </c>
      <c r="CN454" s="11">
        <v>1.53</v>
      </c>
      <c r="CO454" s="16">
        <f t="shared" si="910"/>
        <v>4.05238805970149</v>
      </c>
      <c r="CP454" s="11">
        <v>0.98</v>
      </c>
      <c r="CQ454" s="11">
        <v>2.3</v>
      </c>
      <c r="CR454" s="8">
        <f t="shared" si="911"/>
        <v>3.254</v>
      </c>
      <c r="CS454" s="9">
        <v>1.275</v>
      </c>
      <c r="CT454" s="17">
        <v>1.085</v>
      </c>
      <c r="CU454" s="18">
        <f t="shared" si="912"/>
        <v>106866.591984212</v>
      </c>
      <c r="CW454" s="21"/>
      <c r="CX454" s="21"/>
      <c r="CY454" s="21"/>
      <c r="CZ454" s="22"/>
      <c r="DA454" s="22"/>
      <c r="DB454" s="11">
        <f t="shared" si="913"/>
        <v>2905</v>
      </c>
      <c r="DC454" s="11">
        <v>0.5</v>
      </c>
      <c r="DD454" s="12">
        <v>1.35</v>
      </c>
      <c r="DE454" s="13">
        <f t="shared" si="914"/>
        <v>1960.875</v>
      </c>
      <c r="DF454" s="11">
        <v>3</v>
      </c>
      <c r="DG454" s="11">
        <v>680</v>
      </c>
      <c r="DH454" s="11">
        <v>1.53</v>
      </c>
      <c r="DI454" s="16">
        <f t="shared" si="915"/>
        <v>4.05238805970149</v>
      </c>
      <c r="DJ454" s="11">
        <v>0.98</v>
      </c>
      <c r="DK454" s="11">
        <v>2.3</v>
      </c>
      <c r="DL454" s="8">
        <f t="shared" si="916"/>
        <v>3.254</v>
      </c>
      <c r="DM454" s="9">
        <v>1.275</v>
      </c>
      <c r="DN454" s="17">
        <v>1.085</v>
      </c>
      <c r="DO454" s="18">
        <f t="shared" si="917"/>
        <v>107309.86854965</v>
      </c>
      <c r="DQ454" s="21"/>
      <c r="DR454" s="21"/>
      <c r="DS454" s="21"/>
      <c r="DT454" s="22"/>
      <c r="DU454" s="22"/>
      <c r="DV454" s="11">
        <f t="shared" si="918"/>
        <v>2964</v>
      </c>
      <c r="DW454" s="11">
        <v>0.5</v>
      </c>
      <c r="DX454" s="12">
        <v>1.35</v>
      </c>
      <c r="DY454" s="13">
        <f t="shared" si="919"/>
        <v>2000.7</v>
      </c>
      <c r="DZ454" s="11">
        <v>3</v>
      </c>
      <c r="EA454" s="11">
        <v>680</v>
      </c>
      <c r="EB454" s="11">
        <v>1.62</v>
      </c>
      <c r="EC454" s="16">
        <f t="shared" si="920"/>
        <v>4.14238805970149</v>
      </c>
      <c r="ED454" s="11">
        <v>0.98</v>
      </c>
      <c r="EE454" s="11">
        <v>3.1</v>
      </c>
      <c r="EF454" s="8">
        <f t="shared" si="921"/>
        <v>4.038</v>
      </c>
      <c r="EG454" s="9">
        <v>1.275</v>
      </c>
      <c r="EH454" s="17">
        <v>1.2</v>
      </c>
      <c r="EI454" s="18">
        <f t="shared" si="922"/>
        <v>153607.263935056</v>
      </c>
    </row>
    <row r="455" s="1" customFormat="1" customHeight="1" spans="1:140">
      <c r="F455" s="11">
        <v>2465</v>
      </c>
      <c r="G455" s="11">
        <v>0.5</v>
      </c>
      <c r="H455" s="12">
        <v>1.35</v>
      </c>
      <c r="I455" s="13">
        <f t="shared" si="892"/>
        <v>1663.875</v>
      </c>
      <c r="J455" s="11">
        <v>3</v>
      </c>
      <c r="K455" s="11">
        <v>680</v>
      </c>
      <c r="L455" s="11">
        <v>1.53</v>
      </c>
      <c r="M455" s="16">
        <f t="shared" si="893"/>
        <v>4.05238805970149</v>
      </c>
      <c r="N455" s="11">
        <v>0.98</v>
      </c>
      <c r="O455" s="11">
        <v>2.3</v>
      </c>
      <c r="P455" s="8">
        <f t="shared" si="894"/>
        <v>3.254</v>
      </c>
      <c r="Q455" s="9">
        <v>1.275</v>
      </c>
      <c r="R455" s="17">
        <v>1</v>
      </c>
      <c r="S455" s="18">
        <f t="shared" si="895"/>
        <v>83922.9442245252</v>
      </c>
      <c r="Z455" s="11">
        <v>2465</v>
      </c>
      <c r="AA455" s="11">
        <v>0.5</v>
      </c>
      <c r="AB455" s="12">
        <v>1.35</v>
      </c>
      <c r="AC455" s="13">
        <f t="shared" si="896"/>
        <v>1663.875</v>
      </c>
      <c r="AD455" s="11">
        <v>3</v>
      </c>
      <c r="AE455" s="11">
        <v>680</v>
      </c>
      <c r="AF455" s="11">
        <v>1.53</v>
      </c>
      <c r="AG455" s="16">
        <f t="shared" si="897"/>
        <v>4.05238805970149</v>
      </c>
      <c r="AH455" s="11">
        <v>0.98</v>
      </c>
      <c r="AI455" s="11">
        <v>2.3</v>
      </c>
      <c r="AJ455" s="8">
        <f t="shared" si="898"/>
        <v>3.254</v>
      </c>
      <c r="AK455" s="9">
        <v>1.275</v>
      </c>
      <c r="AL455" s="17">
        <v>1</v>
      </c>
      <c r="AM455" s="18">
        <f t="shared" si="899"/>
        <v>83922.9442245252</v>
      </c>
      <c r="AT455" s="11">
        <v>2465</v>
      </c>
      <c r="AU455" s="11">
        <v>0.5</v>
      </c>
      <c r="AV455" s="12">
        <v>1.35</v>
      </c>
      <c r="AW455" s="13">
        <f t="shared" si="900"/>
        <v>1663.875</v>
      </c>
      <c r="AX455" s="11">
        <v>3</v>
      </c>
      <c r="AY455" s="11">
        <v>680</v>
      </c>
      <c r="AZ455" s="11">
        <v>1.53</v>
      </c>
      <c r="BA455" s="16">
        <f t="shared" si="901"/>
        <v>4.05238805970149</v>
      </c>
      <c r="BB455" s="11">
        <v>0.98</v>
      </c>
      <c r="BC455" s="11">
        <v>2.3</v>
      </c>
      <c r="BD455" s="8">
        <f t="shared" si="902"/>
        <v>3.254</v>
      </c>
      <c r="BE455" s="9">
        <v>1.275</v>
      </c>
      <c r="BF455" s="17">
        <v>1.015</v>
      </c>
      <c r="BG455" s="18">
        <f t="shared" si="903"/>
        <v>85181.7883878931</v>
      </c>
      <c r="BN455" s="11">
        <v>2465</v>
      </c>
      <c r="BO455" s="11">
        <v>0.5</v>
      </c>
      <c r="BP455" s="12">
        <v>1.35</v>
      </c>
      <c r="BQ455" s="13">
        <f t="shared" si="904"/>
        <v>1663.875</v>
      </c>
      <c r="BR455" s="11">
        <v>3</v>
      </c>
      <c r="BS455" s="11">
        <v>680</v>
      </c>
      <c r="BT455" s="11">
        <v>1.53</v>
      </c>
      <c r="BU455" s="16">
        <f t="shared" si="905"/>
        <v>4.05238805970149</v>
      </c>
      <c r="BV455" s="11">
        <v>0.98</v>
      </c>
      <c r="BW455" s="11">
        <v>2.3</v>
      </c>
      <c r="BX455" s="8">
        <f t="shared" si="906"/>
        <v>3.254</v>
      </c>
      <c r="BY455" s="9">
        <v>1.275</v>
      </c>
      <c r="BZ455" s="17">
        <v>1.015</v>
      </c>
      <c r="CA455" s="18">
        <f t="shared" si="907"/>
        <v>85181.7883878931</v>
      </c>
      <c r="CH455" s="11">
        <f t="shared" si="908"/>
        <v>2893</v>
      </c>
      <c r="CI455" s="11">
        <v>0.5</v>
      </c>
      <c r="CJ455" s="12">
        <v>1.35</v>
      </c>
      <c r="CK455" s="13">
        <f t="shared" si="909"/>
        <v>1952.775</v>
      </c>
      <c r="CL455" s="11">
        <v>3</v>
      </c>
      <c r="CM455" s="11">
        <v>680</v>
      </c>
      <c r="CN455" s="11">
        <v>1.53</v>
      </c>
      <c r="CO455" s="16">
        <f t="shared" si="910"/>
        <v>4.05238805970149</v>
      </c>
      <c r="CP455" s="11">
        <v>0.98</v>
      </c>
      <c r="CQ455" s="11">
        <v>2.3</v>
      </c>
      <c r="CR455" s="8">
        <f t="shared" si="911"/>
        <v>3.254</v>
      </c>
      <c r="CS455" s="9">
        <v>1.275</v>
      </c>
      <c r="CT455" s="17">
        <v>1.085</v>
      </c>
      <c r="CU455" s="18">
        <f t="shared" si="912"/>
        <v>106866.591984212</v>
      </c>
      <c r="DB455" s="11">
        <f t="shared" si="913"/>
        <v>2905</v>
      </c>
      <c r="DC455" s="11">
        <v>0.5</v>
      </c>
      <c r="DD455" s="12">
        <v>1.35</v>
      </c>
      <c r="DE455" s="13">
        <f t="shared" si="914"/>
        <v>1960.875</v>
      </c>
      <c r="DF455" s="11">
        <v>3</v>
      </c>
      <c r="DG455" s="11">
        <v>680</v>
      </c>
      <c r="DH455" s="11">
        <v>1.53</v>
      </c>
      <c r="DI455" s="16">
        <f t="shared" si="915"/>
        <v>4.05238805970149</v>
      </c>
      <c r="DJ455" s="11">
        <v>0.98</v>
      </c>
      <c r="DK455" s="11">
        <v>2.3</v>
      </c>
      <c r="DL455" s="8">
        <f t="shared" si="916"/>
        <v>3.254</v>
      </c>
      <c r="DM455" s="9">
        <v>1.275</v>
      </c>
      <c r="DN455" s="17">
        <v>1.085</v>
      </c>
      <c r="DO455" s="18">
        <f t="shared" si="917"/>
        <v>107309.86854965</v>
      </c>
      <c r="DV455" s="11">
        <f t="shared" si="918"/>
        <v>2964</v>
      </c>
      <c r="DW455" s="11">
        <v>0.5</v>
      </c>
      <c r="DX455" s="12">
        <v>1.35</v>
      </c>
      <c r="DY455" s="13">
        <f t="shared" si="919"/>
        <v>2000.7</v>
      </c>
      <c r="DZ455" s="11">
        <v>3</v>
      </c>
      <c r="EA455" s="11">
        <v>680</v>
      </c>
      <c r="EB455" s="11">
        <v>1.62</v>
      </c>
      <c r="EC455" s="16">
        <f t="shared" si="920"/>
        <v>4.14238805970149</v>
      </c>
      <c r="ED455" s="11">
        <v>0.98</v>
      </c>
      <c r="EE455" s="11">
        <v>3.1</v>
      </c>
      <c r="EF455" s="8">
        <f t="shared" si="921"/>
        <v>4.038</v>
      </c>
      <c r="EG455" s="9">
        <v>1.275</v>
      </c>
      <c r="EH455" s="17">
        <v>1.2</v>
      </c>
      <c r="EI455" s="18">
        <f t="shared" si="922"/>
        <v>153607.263935056</v>
      </c>
    </row>
    <row r="456" s="1" customFormat="1" customHeight="1" spans="1:140">
      <c r="F456" s="11">
        <v>2465</v>
      </c>
      <c r="G456" s="11">
        <v>0.5</v>
      </c>
      <c r="H456" s="12">
        <v>1.35</v>
      </c>
      <c r="I456" s="13">
        <f t="shared" si="892"/>
        <v>1663.875</v>
      </c>
      <c r="J456" s="11">
        <v>3</v>
      </c>
      <c r="K456" s="11">
        <v>430</v>
      </c>
      <c r="L456" s="11">
        <v>1.53</v>
      </c>
      <c r="M456" s="16">
        <f t="shared" si="893"/>
        <v>3.59172839506173</v>
      </c>
      <c r="N456" s="11">
        <v>0.98</v>
      </c>
      <c r="O456" s="11">
        <v>2.3</v>
      </c>
      <c r="P456" s="8">
        <f t="shared" si="894"/>
        <v>3.254</v>
      </c>
      <c r="Q456" s="9">
        <v>1.275</v>
      </c>
      <c r="R456" s="17">
        <v>1</v>
      </c>
      <c r="S456" s="18">
        <f t="shared" si="895"/>
        <v>74382.9113420625</v>
      </c>
      <c r="Z456" s="11">
        <v>2465</v>
      </c>
      <c r="AA456" s="11">
        <v>0.5</v>
      </c>
      <c r="AB456" s="12">
        <v>1.35</v>
      </c>
      <c r="AC456" s="13">
        <f t="shared" si="896"/>
        <v>1663.875</v>
      </c>
      <c r="AD456" s="11">
        <v>3</v>
      </c>
      <c r="AE456" s="11">
        <v>430</v>
      </c>
      <c r="AF456" s="11">
        <v>1.53</v>
      </c>
      <c r="AG456" s="16">
        <f t="shared" si="897"/>
        <v>3.59172839506173</v>
      </c>
      <c r="AH456" s="11">
        <v>0.98</v>
      </c>
      <c r="AI456" s="11">
        <v>2.3</v>
      </c>
      <c r="AJ456" s="8">
        <f t="shared" si="898"/>
        <v>3.254</v>
      </c>
      <c r="AK456" s="9">
        <v>1.275</v>
      </c>
      <c r="AL456" s="17">
        <v>1</v>
      </c>
      <c r="AM456" s="18">
        <f t="shared" si="899"/>
        <v>74382.9113420625</v>
      </c>
      <c r="AT456" s="11">
        <v>2465</v>
      </c>
      <c r="AU456" s="11">
        <v>0.5</v>
      </c>
      <c r="AV456" s="12">
        <v>1.35</v>
      </c>
      <c r="AW456" s="13">
        <f t="shared" si="900"/>
        <v>1663.875</v>
      </c>
      <c r="AX456" s="11">
        <v>3</v>
      </c>
      <c r="AY456" s="11">
        <v>430</v>
      </c>
      <c r="AZ456" s="11">
        <v>1.53</v>
      </c>
      <c r="BA456" s="16">
        <f t="shared" si="901"/>
        <v>3.59172839506173</v>
      </c>
      <c r="BB456" s="11">
        <v>0.98</v>
      </c>
      <c r="BC456" s="11">
        <v>2.3</v>
      </c>
      <c r="BD456" s="8">
        <f t="shared" si="902"/>
        <v>3.254</v>
      </c>
      <c r="BE456" s="9">
        <v>1.275</v>
      </c>
      <c r="BF456" s="17">
        <v>1.015</v>
      </c>
      <c r="BG456" s="18">
        <f t="shared" si="903"/>
        <v>75498.6550121934</v>
      </c>
      <c r="BN456" s="11">
        <v>2465</v>
      </c>
      <c r="BO456" s="11">
        <v>0.5</v>
      </c>
      <c r="BP456" s="12">
        <v>1.35</v>
      </c>
      <c r="BQ456" s="13">
        <f t="shared" si="904"/>
        <v>1663.875</v>
      </c>
      <c r="BR456" s="11">
        <v>3</v>
      </c>
      <c r="BS456" s="11">
        <v>430</v>
      </c>
      <c r="BT456" s="11">
        <v>1.53</v>
      </c>
      <c r="BU456" s="16">
        <f t="shared" si="905"/>
        <v>3.59172839506173</v>
      </c>
      <c r="BV456" s="11">
        <v>0.98</v>
      </c>
      <c r="BW456" s="11">
        <v>2.3</v>
      </c>
      <c r="BX456" s="8">
        <f t="shared" si="906"/>
        <v>3.254</v>
      </c>
      <c r="BY456" s="9">
        <v>1.275</v>
      </c>
      <c r="BZ456" s="17">
        <v>1.015</v>
      </c>
      <c r="CA456" s="18">
        <f t="shared" si="907"/>
        <v>75498.6550121934</v>
      </c>
      <c r="CH456" s="11">
        <f t="shared" si="908"/>
        <v>2893</v>
      </c>
      <c r="CI456" s="11">
        <v>0.5</v>
      </c>
      <c r="CJ456" s="12">
        <v>1.35</v>
      </c>
      <c r="CK456" s="13">
        <f t="shared" si="909"/>
        <v>1952.775</v>
      </c>
      <c r="CL456" s="11">
        <v>3</v>
      </c>
      <c r="CM456" s="11">
        <v>430</v>
      </c>
      <c r="CN456" s="11">
        <v>1.53</v>
      </c>
      <c r="CO456" s="16">
        <f t="shared" si="910"/>
        <v>3.59172839506173</v>
      </c>
      <c r="CP456" s="11">
        <v>0.98</v>
      </c>
      <c r="CQ456" s="11">
        <v>2.3</v>
      </c>
      <c r="CR456" s="8">
        <f t="shared" si="911"/>
        <v>3.254</v>
      </c>
      <c r="CS456" s="9">
        <v>1.275</v>
      </c>
      <c r="CT456" s="17">
        <v>1.085</v>
      </c>
      <c r="CU456" s="18">
        <f t="shared" si="912"/>
        <v>94718.4147367776</v>
      </c>
      <c r="DB456" s="11">
        <f t="shared" si="913"/>
        <v>2905</v>
      </c>
      <c r="DC456" s="11">
        <v>0.5</v>
      </c>
      <c r="DD456" s="12">
        <v>1.35</v>
      </c>
      <c r="DE456" s="13">
        <f t="shared" si="914"/>
        <v>1960.875</v>
      </c>
      <c r="DF456" s="11">
        <v>3</v>
      </c>
      <c r="DG456" s="11">
        <v>430</v>
      </c>
      <c r="DH456" s="11">
        <v>1.53</v>
      </c>
      <c r="DI456" s="16">
        <f t="shared" si="915"/>
        <v>3.59172839506173</v>
      </c>
      <c r="DJ456" s="11">
        <v>0.98</v>
      </c>
      <c r="DK456" s="11">
        <v>2.3</v>
      </c>
      <c r="DL456" s="8">
        <f t="shared" si="916"/>
        <v>3.254</v>
      </c>
      <c r="DM456" s="9">
        <v>1.275</v>
      </c>
      <c r="DN456" s="17">
        <v>1.085</v>
      </c>
      <c r="DO456" s="18">
        <f t="shared" si="917"/>
        <v>95111.3013516553</v>
      </c>
      <c r="DV456" s="11">
        <f t="shared" si="918"/>
        <v>2964</v>
      </c>
      <c r="DW456" s="11">
        <v>0.5</v>
      </c>
      <c r="DX456" s="12">
        <v>1.35</v>
      </c>
      <c r="DY456" s="13">
        <f t="shared" si="919"/>
        <v>2000.7</v>
      </c>
      <c r="DZ456" s="11">
        <v>3</v>
      </c>
      <c r="EA456" s="11">
        <v>430</v>
      </c>
      <c r="EB456" s="11">
        <v>1.62</v>
      </c>
      <c r="EC456" s="16">
        <f t="shared" si="920"/>
        <v>3.68172839506173</v>
      </c>
      <c r="ED456" s="11">
        <v>0.98</v>
      </c>
      <c r="EE456" s="11">
        <v>3.1</v>
      </c>
      <c r="EF456" s="8">
        <f t="shared" si="921"/>
        <v>4.038</v>
      </c>
      <c r="EG456" s="9">
        <v>1.275</v>
      </c>
      <c r="EH456" s="17">
        <v>1.2</v>
      </c>
      <c r="EI456" s="18">
        <f t="shared" si="922"/>
        <v>136525.16789028</v>
      </c>
    </row>
    <row r="457" s="1" customFormat="1" customHeight="1" spans="1:140">
      <c r="F457" s="23" t="s">
        <v>1</v>
      </c>
      <c r="G457" s="24"/>
      <c r="H457" s="24"/>
      <c r="I457" s="24"/>
      <c r="J457" s="24"/>
      <c r="K457" s="24"/>
      <c r="L457" s="24"/>
      <c r="M457" s="25">
        <f>SUM(S448:S456)</f>
        <v>1771661.4416722</v>
      </c>
      <c r="N457" s="25"/>
      <c r="O457" s="25"/>
      <c r="P457" s="25"/>
      <c r="Q457" s="25"/>
      <c r="R457" s="25"/>
      <c r="S457" s="25"/>
      <c r="T457" s="1"/>
      <c r="Z457" s="23" t="s">
        <v>1</v>
      </c>
      <c r="AA457" s="24"/>
      <c r="AB457" s="24"/>
      <c r="AC457" s="24"/>
      <c r="AD457" s="24"/>
      <c r="AE457" s="24"/>
      <c r="AF457" s="24"/>
      <c r="AG457" s="25">
        <f>SUM(AM448:AM456)</f>
        <v>1771661.4416722</v>
      </c>
      <c r="AH457" s="25"/>
      <c r="AI457" s="25"/>
      <c r="AJ457" s="25"/>
      <c r="AK457" s="25"/>
      <c r="AL457" s="25"/>
      <c r="AM457" s="25"/>
      <c r="AN457" s="1"/>
      <c r="AT457" s="23" t="s">
        <v>1</v>
      </c>
      <c r="AU457" s="24"/>
      <c r="AV457" s="24"/>
      <c r="AW457" s="24"/>
      <c r="AX457" s="24"/>
      <c r="AY457" s="24"/>
      <c r="AZ457" s="24"/>
      <c r="BA457" s="25">
        <f>SUM(BG448:BG456)</f>
        <v>1798236.36329728</v>
      </c>
      <c r="BB457" s="25"/>
      <c r="BC457" s="25"/>
      <c r="BD457" s="25"/>
      <c r="BE457" s="25"/>
      <c r="BF457" s="25"/>
      <c r="BG457" s="25"/>
      <c r="BH457" s="1"/>
      <c r="BN457" s="23" t="s">
        <v>1</v>
      </c>
      <c r="BO457" s="24"/>
      <c r="BP457" s="24"/>
      <c r="BQ457" s="24"/>
      <c r="BR457" s="24"/>
      <c r="BS457" s="24"/>
      <c r="BT457" s="24"/>
      <c r="BU457" s="25">
        <f>SUM(CA448:CA456)</f>
        <v>1798236.36329728</v>
      </c>
      <c r="BV457" s="25"/>
      <c r="BW457" s="25"/>
      <c r="BX457" s="25"/>
      <c r="BY457" s="25"/>
      <c r="BZ457" s="25"/>
      <c r="CA457" s="25"/>
      <c r="CB457" s="1"/>
      <c r="CH457" s="23" t="s">
        <v>1</v>
      </c>
      <c r="CI457" s="24"/>
      <c r="CJ457" s="24"/>
      <c r="CK457" s="24"/>
      <c r="CL457" s="24"/>
      <c r="CM457" s="24"/>
      <c r="CN457" s="24"/>
      <c r="CO457" s="25">
        <f>SUM(CU448:CU456)</f>
        <v>2256014.99292985</v>
      </c>
      <c r="CP457" s="25"/>
      <c r="CQ457" s="25"/>
      <c r="CR457" s="25"/>
      <c r="CS457" s="25"/>
      <c r="CT457" s="25"/>
      <c r="CU457" s="25"/>
      <c r="CV457" s="1"/>
      <c r="DB457" s="23" t="s">
        <v>1</v>
      </c>
      <c r="DC457" s="24"/>
      <c r="DD457" s="24"/>
      <c r="DE457" s="24"/>
      <c r="DF457" s="24"/>
      <c r="DG457" s="24"/>
      <c r="DH457" s="24"/>
      <c r="DI457" s="25">
        <f>SUM(DO448:DO456)</f>
        <v>2265372.81523028</v>
      </c>
      <c r="DJ457" s="25"/>
      <c r="DK457" s="25"/>
      <c r="DL457" s="25"/>
      <c r="DM457" s="25"/>
      <c r="DN457" s="25"/>
      <c r="DO457" s="25"/>
      <c r="DP457" s="1"/>
      <c r="DV457" s="23" t="s">
        <v>1</v>
      </c>
      <c r="DW457" s="24"/>
      <c r="DX457" s="24"/>
      <c r="DY457" s="24"/>
      <c r="DZ457" s="24"/>
      <c r="EA457" s="24"/>
      <c r="EB457" s="24"/>
      <c r="EC457" s="25">
        <f>SUM(EI448:EI456)</f>
        <v>3245512.13479151</v>
      </c>
      <c r="ED457" s="25"/>
      <c r="EE457" s="25"/>
      <c r="EF457" s="25"/>
      <c r="EG457" s="25"/>
      <c r="EH457" s="25"/>
      <c r="EI457" s="25"/>
    </row>
    <row r="458" s="1" customFormat="1" customHeight="1" spans="1:140">
      <c r="F458" s="24"/>
      <c r="G458" s="24"/>
      <c r="H458" s="24"/>
      <c r="I458" s="24"/>
      <c r="J458" s="24"/>
      <c r="K458" s="24"/>
      <c r="L458" s="24"/>
      <c r="M458" s="25"/>
      <c r="N458" s="25"/>
      <c r="O458" s="25"/>
      <c r="P458" s="25"/>
      <c r="Q458" s="25"/>
      <c r="R458" s="25"/>
      <c r="S458" s="25"/>
      <c r="T458" s="1"/>
      <c r="Z458" s="24"/>
      <c r="AA458" s="24"/>
      <c r="AB458" s="24"/>
      <c r="AC458" s="24"/>
      <c r="AD458" s="24"/>
      <c r="AE458" s="24"/>
      <c r="AF458" s="24"/>
      <c r="AG458" s="25"/>
      <c r="AH458" s="25"/>
      <c r="AI458" s="25"/>
      <c r="AJ458" s="25"/>
      <c r="AK458" s="25"/>
      <c r="AL458" s="25"/>
      <c r="AM458" s="25"/>
      <c r="AN458" s="1"/>
      <c r="AT458" s="24"/>
      <c r="AU458" s="24"/>
      <c r="AV458" s="24"/>
      <c r="AW458" s="24"/>
      <c r="AX458" s="24"/>
      <c r="AY458" s="24"/>
      <c r="AZ458" s="24"/>
      <c r="BA458" s="25"/>
      <c r="BB458" s="25"/>
      <c r="BC458" s="25"/>
      <c r="BD458" s="25"/>
      <c r="BE458" s="25"/>
      <c r="BF458" s="25"/>
      <c r="BG458" s="25"/>
      <c r="BH458" s="1"/>
      <c r="BN458" s="24"/>
      <c r="BO458" s="24"/>
      <c r="BP458" s="24"/>
      <c r="BQ458" s="24"/>
      <c r="BR458" s="24"/>
      <c r="BS458" s="24"/>
      <c r="BT458" s="24"/>
      <c r="BU458" s="25"/>
      <c r="BV458" s="25"/>
      <c r="BW458" s="25"/>
      <c r="BX458" s="25"/>
      <c r="BY458" s="25"/>
      <c r="BZ458" s="25"/>
      <c r="CA458" s="25"/>
      <c r="CB458" s="1"/>
      <c r="CH458" s="24"/>
      <c r="CI458" s="24"/>
      <c r="CJ458" s="24"/>
      <c r="CK458" s="24"/>
      <c r="CL458" s="24"/>
      <c r="CM458" s="24"/>
      <c r="CN458" s="24"/>
      <c r="CO458" s="25"/>
      <c r="CP458" s="25"/>
      <c r="CQ458" s="25"/>
      <c r="CR458" s="25"/>
      <c r="CS458" s="25"/>
      <c r="CT458" s="25"/>
      <c r="CU458" s="25"/>
      <c r="CV458" s="1"/>
      <c r="DB458" s="24"/>
      <c r="DC458" s="24"/>
      <c r="DD458" s="24"/>
      <c r="DE458" s="24"/>
      <c r="DF458" s="24"/>
      <c r="DG458" s="24"/>
      <c r="DH458" s="24"/>
      <c r="DI458" s="25"/>
      <c r="DJ458" s="25"/>
      <c r="DK458" s="25"/>
      <c r="DL458" s="25"/>
      <c r="DM458" s="25"/>
      <c r="DN458" s="25"/>
      <c r="DO458" s="25"/>
      <c r="DP458" s="1"/>
      <c r="DV458" s="24"/>
      <c r="DW458" s="24"/>
      <c r="DX458" s="24"/>
      <c r="DY458" s="24"/>
      <c r="DZ458" s="24"/>
      <c r="EA458" s="24"/>
      <c r="EB458" s="24"/>
      <c r="EC458" s="25"/>
      <c r="ED458" s="25"/>
      <c r="EE458" s="25"/>
      <c r="EF458" s="25"/>
      <c r="EG458" s="25"/>
      <c r="EH458" s="25"/>
      <c r="EI458" s="25"/>
    </row>
    <row r="459" s="1" customFormat="1" customHeight="1" spans="1:140">
      <c r="F459" s="3" t="s">
        <v>36</v>
      </c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Z459" s="3" t="s">
        <v>36</v>
      </c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T459" s="3" t="s">
        <v>36</v>
      </c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N459" s="3" t="s">
        <v>36</v>
      </c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H459" s="3" t="s">
        <v>36</v>
      </c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DB459" s="3" t="s">
        <v>36</v>
      </c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V459" s="3" t="s">
        <v>36</v>
      </c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</row>
    <row r="460" s="1" customFormat="1" customHeight="1" spans="1:140">
      <c r="A460" s="26"/>
      <c r="B460" s="26"/>
      <c r="C460" s="27"/>
      <c r="D460" s="27"/>
      <c r="E460" s="27"/>
      <c r="F460" s="28" t="s">
        <v>37</v>
      </c>
      <c r="G460" s="13" t="s">
        <v>8</v>
      </c>
      <c r="H460" s="13"/>
      <c r="I460" s="13"/>
      <c r="J460" s="13"/>
      <c r="K460" s="7" t="s">
        <v>25</v>
      </c>
      <c r="L460" s="7"/>
      <c r="M460" s="7"/>
      <c r="N460" s="8" t="s">
        <v>10</v>
      </c>
      <c r="O460" s="8"/>
      <c r="P460" s="8"/>
      <c r="Q460" s="9" t="s">
        <v>38</v>
      </c>
      <c r="R460" s="10" t="s">
        <v>12</v>
      </c>
      <c r="S460" s="29" t="s">
        <v>13</v>
      </c>
      <c r="T460" s="11" t="s">
        <v>39</v>
      </c>
      <c r="U460" s="26"/>
      <c r="V460" s="26"/>
      <c r="W460" s="27"/>
      <c r="X460" s="27"/>
      <c r="Y460" s="27"/>
      <c r="Z460" s="28" t="s">
        <v>37</v>
      </c>
      <c r="AA460" s="13" t="s">
        <v>8</v>
      </c>
      <c r="AB460" s="13"/>
      <c r="AC460" s="13"/>
      <c r="AD460" s="13"/>
      <c r="AE460" s="7" t="s">
        <v>25</v>
      </c>
      <c r="AF460" s="7"/>
      <c r="AG460" s="7"/>
      <c r="AH460" s="8" t="s">
        <v>10</v>
      </c>
      <c r="AI460" s="8"/>
      <c r="AJ460" s="8"/>
      <c r="AK460" s="9" t="s">
        <v>38</v>
      </c>
      <c r="AL460" s="10" t="s">
        <v>12</v>
      </c>
      <c r="AM460" s="29" t="s">
        <v>13</v>
      </c>
      <c r="AN460" s="11" t="s">
        <v>39</v>
      </c>
      <c r="AO460" s="26"/>
      <c r="AP460" s="26"/>
      <c r="AQ460" s="27"/>
      <c r="AR460" s="27"/>
      <c r="AS460" s="27"/>
      <c r="AT460" s="28" t="s">
        <v>37</v>
      </c>
      <c r="AU460" s="13" t="s">
        <v>8</v>
      </c>
      <c r="AV460" s="13"/>
      <c r="AW460" s="13"/>
      <c r="AX460" s="13"/>
      <c r="AY460" s="7" t="s">
        <v>25</v>
      </c>
      <c r="AZ460" s="7"/>
      <c r="BA460" s="7"/>
      <c r="BB460" s="8" t="s">
        <v>10</v>
      </c>
      <c r="BC460" s="8"/>
      <c r="BD460" s="8"/>
      <c r="BE460" s="9" t="s">
        <v>38</v>
      </c>
      <c r="BF460" s="10" t="s">
        <v>12</v>
      </c>
      <c r="BG460" s="29" t="s">
        <v>13</v>
      </c>
      <c r="BH460" s="11" t="s">
        <v>39</v>
      </c>
      <c r="BI460" s="26"/>
      <c r="BJ460" s="26"/>
      <c r="BK460" s="27"/>
      <c r="BL460" s="27"/>
      <c r="BM460" s="27"/>
      <c r="BN460" s="28" t="s">
        <v>37</v>
      </c>
      <c r="BO460" s="13" t="s">
        <v>8</v>
      </c>
      <c r="BP460" s="13"/>
      <c r="BQ460" s="13"/>
      <c r="BR460" s="13"/>
      <c r="BS460" s="7" t="s">
        <v>25</v>
      </c>
      <c r="BT460" s="7"/>
      <c r="BU460" s="7"/>
      <c r="BV460" s="8" t="s">
        <v>10</v>
      </c>
      <c r="BW460" s="8"/>
      <c r="BX460" s="8"/>
      <c r="BY460" s="9" t="s">
        <v>38</v>
      </c>
      <c r="BZ460" s="10" t="s">
        <v>12</v>
      </c>
      <c r="CA460" s="29" t="s">
        <v>13</v>
      </c>
      <c r="CB460" s="11" t="s">
        <v>39</v>
      </c>
      <c r="CC460" s="26"/>
      <c r="CD460" s="26"/>
      <c r="CE460" s="27"/>
      <c r="CF460" s="27"/>
      <c r="CG460" s="27"/>
      <c r="CH460" s="28" t="s">
        <v>37</v>
      </c>
      <c r="CI460" s="13" t="s">
        <v>8</v>
      </c>
      <c r="CJ460" s="13"/>
      <c r="CK460" s="13"/>
      <c r="CL460" s="13"/>
      <c r="CM460" s="7" t="s">
        <v>25</v>
      </c>
      <c r="CN460" s="7"/>
      <c r="CO460" s="7"/>
      <c r="CP460" s="8" t="s">
        <v>10</v>
      </c>
      <c r="CQ460" s="8"/>
      <c r="CR460" s="8"/>
      <c r="CS460" s="9" t="s">
        <v>38</v>
      </c>
      <c r="CT460" s="10" t="s">
        <v>12</v>
      </c>
      <c r="CU460" s="29" t="s">
        <v>13</v>
      </c>
      <c r="CV460" s="11" t="s">
        <v>39</v>
      </c>
      <c r="CW460" s="26"/>
      <c r="CX460" s="26"/>
      <c r="CY460" s="27"/>
      <c r="CZ460" s="27"/>
      <c r="DA460" s="27"/>
      <c r="DB460" s="28" t="s">
        <v>37</v>
      </c>
      <c r="DC460" s="13" t="s">
        <v>8</v>
      </c>
      <c r="DD460" s="13"/>
      <c r="DE460" s="13"/>
      <c r="DF460" s="13"/>
      <c r="DG460" s="7" t="s">
        <v>25</v>
      </c>
      <c r="DH460" s="7"/>
      <c r="DI460" s="7"/>
      <c r="DJ460" s="8" t="s">
        <v>10</v>
      </c>
      <c r="DK460" s="8"/>
      <c r="DL460" s="8"/>
      <c r="DM460" s="9" t="s">
        <v>38</v>
      </c>
      <c r="DN460" s="10" t="s">
        <v>12</v>
      </c>
      <c r="DO460" s="29" t="s">
        <v>13</v>
      </c>
      <c r="DP460" s="11" t="s">
        <v>39</v>
      </c>
      <c r="DQ460" s="26"/>
      <c r="DR460" s="26"/>
      <c r="DS460" s="27"/>
      <c r="DT460" s="27"/>
      <c r="DU460" s="27"/>
      <c r="DV460" s="28" t="s">
        <v>37</v>
      </c>
      <c r="DW460" s="13" t="s">
        <v>8</v>
      </c>
      <c r="DX460" s="13"/>
      <c r="DY460" s="13"/>
      <c r="DZ460" s="13"/>
      <c r="EA460" s="7" t="s">
        <v>25</v>
      </c>
      <c r="EB460" s="7"/>
      <c r="EC460" s="7"/>
      <c r="ED460" s="8" t="s">
        <v>10</v>
      </c>
      <c r="EE460" s="8"/>
      <c r="EF460" s="8"/>
      <c r="EG460" s="9" t="s">
        <v>38</v>
      </c>
      <c r="EH460" s="10" t="s">
        <v>12</v>
      </c>
      <c r="EI460" s="29" t="s">
        <v>13</v>
      </c>
      <c r="EJ460" s="11" t="s">
        <v>39</v>
      </c>
    </row>
    <row r="461" s="1" customFormat="1" customHeight="1" spans="1:140">
      <c r="A461" s="26"/>
      <c r="B461" s="26"/>
      <c r="C461" s="27"/>
      <c r="D461" s="27"/>
      <c r="E461" s="27"/>
      <c r="F461" s="30"/>
      <c r="G461" s="11" t="s">
        <v>40</v>
      </c>
      <c r="H461" s="11" t="s">
        <v>41</v>
      </c>
      <c r="I461" s="11" t="s">
        <v>21</v>
      </c>
      <c r="J461" s="13" t="s">
        <v>8</v>
      </c>
      <c r="K461" s="11" t="s">
        <v>23</v>
      </c>
      <c r="L461" s="11" t="s">
        <v>24</v>
      </c>
      <c r="M461" s="7" t="s">
        <v>25</v>
      </c>
      <c r="N461" s="11" t="s">
        <v>26</v>
      </c>
      <c r="O461" s="11" t="s">
        <v>27</v>
      </c>
      <c r="P461" s="8" t="s">
        <v>28</v>
      </c>
      <c r="Q461" s="9" t="s">
        <v>29</v>
      </c>
      <c r="R461" s="14"/>
      <c r="S461" s="29"/>
      <c r="T461" s="11"/>
      <c r="U461" s="26"/>
      <c r="V461" s="26"/>
      <c r="W461" s="27"/>
      <c r="X461" s="27"/>
      <c r="Y461" s="27"/>
      <c r="Z461" s="30"/>
      <c r="AA461" s="11" t="s">
        <v>40</v>
      </c>
      <c r="AB461" s="11" t="s">
        <v>41</v>
      </c>
      <c r="AC461" s="11" t="s">
        <v>21</v>
      </c>
      <c r="AD461" s="13" t="s">
        <v>8</v>
      </c>
      <c r="AE461" s="11" t="s">
        <v>23</v>
      </c>
      <c r="AF461" s="11" t="s">
        <v>24</v>
      </c>
      <c r="AG461" s="7" t="s">
        <v>25</v>
      </c>
      <c r="AH461" s="11" t="s">
        <v>26</v>
      </c>
      <c r="AI461" s="11" t="s">
        <v>27</v>
      </c>
      <c r="AJ461" s="8" t="s">
        <v>28</v>
      </c>
      <c r="AK461" s="9" t="s">
        <v>29</v>
      </c>
      <c r="AL461" s="14"/>
      <c r="AM461" s="29"/>
      <c r="AN461" s="11"/>
      <c r="AO461" s="26"/>
      <c r="AP461" s="26"/>
      <c r="AQ461" s="27"/>
      <c r="AR461" s="27"/>
      <c r="AS461" s="27"/>
      <c r="AT461" s="30"/>
      <c r="AU461" s="11" t="s">
        <v>40</v>
      </c>
      <c r="AV461" s="11" t="s">
        <v>41</v>
      </c>
      <c r="AW461" s="11" t="s">
        <v>21</v>
      </c>
      <c r="AX461" s="13" t="s">
        <v>8</v>
      </c>
      <c r="AY461" s="11" t="s">
        <v>23</v>
      </c>
      <c r="AZ461" s="11" t="s">
        <v>24</v>
      </c>
      <c r="BA461" s="7" t="s">
        <v>25</v>
      </c>
      <c r="BB461" s="11" t="s">
        <v>26</v>
      </c>
      <c r="BC461" s="11" t="s">
        <v>27</v>
      </c>
      <c r="BD461" s="8" t="s">
        <v>28</v>
      </c>
      <c r="BE461" s="9" t="s">
        <v>29</v>
      </c>
      <c r="BF461" s="14"/>
      <c r="BG461" s="29"/>
      <c r="BH461" s="11"/>
      <c r="BI461" s="26"/>
      <c r="BJ461" s="26"/>
      <c r="BK461" s="27"/>
      <c r="BL461" s="27"/>
      <c r="BM461" s="27"/>
      <c r="BN461" s="30"/>
      <c r="BO461" s="11" t="s">
        <v>40</v>
      </c>
      <c r="BP461" s="11" t="s">
        <v>41</v>
      </c>
      <c r="BQ461" s="11" t="s">
        <v>21</v>
      </c>
      <c r="BR461" s="13" t="s">
        <v>8</v>
      </c>
      <c r="BS461" s="11" t="s">
        <v>23</v>
      </c>
      <c r="BT461" s="11" t="s">
        <v>24</v>
      </c>
      <c r="BU461" s="7" t="s">
        <v>25</v>
      </c>
      <c r="BV461" s="11" t="s">
        <v>26</v>
      </c>
      <c r="BW461" s="11" t="s">
        <v>27</v>
      </c>
      <c r="BX461" s="8" t="s">
        <v>28</v>
      </c>
      <c r="BY461" s="9" t="s">
        <v>29</v>
      </c>
      <c r="BZ461" s="14"/>
      <c r="CA461" s="29"/>
      <c r="CB461" s="11"/>
      <c r="CC461" s="26"/>
      <c r="CD461" s="26"/>
      <c r="CE461" s="27"/>
      <c r="CF461" s="27"/>
      <c r="CG461" s="27"/>
      <c r="CH461" s="30"/>
      <c r="CI461" s="11" t="s">
        <v>40</v>
      </c>
      <c r="CJ461" s="11" t="s">
        <v>41</v>
      </c>
      <c r="CK461" s="11" t="s">
        <v>21</v>
      </c>
      <c r="CL461" s="13" t="s">
        <v>8</v>
      </c>
      <c r="CM461" s="11" t="s">
        <v>23</v>
      </c>
      <c r="CN461" s="11" t="s">
        <v>24</v>
      </c>
      <c r="CO461" s="7" t="s">
        <v>25</v>
      </c>
      <c r="CP461" s="11" t="s">
        <v>26</v>
      </c>
      <c r="CQ461" s="11" t="s">
        <v>27</v>
      </c>
      <c r="CR461" s="8" t="s">
        <v>28</v>
      </c>
      <c r="CS461" s="9" t="s">
        <v>29</v>
      </c>
      <c r="CT461" s="14"/>
      <c r="CU461" s="29"/>
      <c r="CV461" s="11"/>
      <c r="CW461" s="26"/>
      <c r="CX461" s="26"/>
      <c r="CY461" s="27"/>
      <c r="CZ461" s="27"/>
      <c r="DA461" s="27"/>
      <c r="DB461" s="30"/>
      <c r="DC461" s="11" t="s">
        <v>40</v>
      </c>
      <c r="DD461" s="11" t="s">
        <v>41</v>
      </c>
      <c r="DE461" s="11" t="s">
        <v>21</v>
      </c>
      <c r="DF461" s="13" t="s">
        <v>8</v>
      </c>
      <c r="DG461" s="11" t="s">
        <v>23</v>
      </c>
      <c r="DH461" s="11" t="s">
        <v>24</v>
      </c>
      <c r="DI461" s="7" t="s">
        <v>25</v>
      </c>
      <c r="DJ461" s="11" t="s">
        <v>26</v>
      </c>
      <c r="DK461" s="11" t="s">
        <v>27</v>
      </c>
      <c r="DL461" s="8" t="s">
        <v>28</v>
      </c>
      <c r="DM461" s="9" t="s">
        <v>29</v>
      </c>
      <c r="DN461" s="14"/>
      <c r="DO461" s="29"/>
      <c r="DP461" s="11"/>
      <c r="DQ461" s="26"/>
      <c r="DR461" s="26"/>
      <c r="DS461" s="27"/>
      <c r="DT461" s="27"/>
      <c r="DU461" s="27"/>
      <c r="DV461" s="30"/>
      <c r="DW461" s="11" t="s">
        <v>40</v>
      </c>
      <c r="DX461" s="11" t="s">
        <v>41</v>
      </c>
      <c r="DY461" s="11" t="s">
        <v>21</v>
      </c>
      <c r="DZ461" s="13" t="s">
        <v>8</v>
      </c>
      <c r="EA461" s="11" t="s">
        <v>23</v>
      </c>
      <c r="EB461" s="11" t="s">
        <v>24</v>
      </c>
      <c r="EC461" s="7" t="s">
        <v>25</v>
      </c>
      <c r="ED461" s="11" t="s">
        <v>26</v>
      </c>
      <c r="EE461" s="11" t="s">
        <v>27</v>
      </c>
      <c r="EF461" s="8" t="s">
        <v>28</v>
      </c>
      <c r="EG461" s="9" t="s">
        <v>29</v>
      </c>
      <c r="EH461" s="14"/>
      <c r="EI461" s="29"/>
      <c r="EJ461" s="11"/>
    </row>
    <row r="462" s="1" customFormat="1" customHeight="1" spans="1:140">
      <c r="A462" s="26"/>
      <c r="B462" s="26"/>
      <c r="C462" s="27"/>
      <c r="D462" s="27"/>
      <c r="E462" s="27"/>
      <c r="F462" s="11">
        <f>_xlfn.RANK.EQ(S462,S462:S465,0)</f>
        <v>3</v>
      </c>
      <c r="G462" s="11">
        <v>0</v>
      </c>
      <c r="H462" s="11">
        <v>1.8</v>
      </c>
      <c r="I462" s="12">
        <v>1.35</v>
      </c>
      <c r="J462" s="13">
        <f t="shared" ref="J462:J465" si="923">G462*H462*I462</f>
        <v>0</v>
      </c>
      <c r="K462" s="11">
        <v>680</v>
      </c>
      <c r="L462" s="11">
        <v>0</v>
      </c>
      <c r="M462" s="31">
        <f t="shared" ref="M462:M465" si="924">1+6*K462/(K462+2000)+L462</f>
        <v>2.52238805970149</v>
      </c>
      <c r="N462" s="11">
        <v>0.98</v>
      </c>
      <c r="O462" s="11">
        <v>2.3</v>
      </c>
      <c r="P462" s="8">
        <f t="shared" ref="P462:P465" si="925">1+N462*O462</f>
        <v>3.254</v>
      </c>
      <c r="Q462" s="9">
        <v>1.075</v>
      </c>
      <c r="R462" s="17">
        <v>1</v>
      </c>
      <c r="S462" s="18">
        <f t="shared" ref="S462:S465" si="926">J462*M462*Q462*P462*R462</f>
        <v>0</v>
      </c>
      <c r="T462" s="11">
        <f t="shared" ref="T462:T465" si="927">IF(F462=1,1,(IF(F462=2,2,12)))</f>
        <v>12</v>
      </c>
      <c r="U462" s="26"/>
      <c r="V462" s="26"/>
      <c r="W462" s="27"/>
      <c r="X462" s="27"/>
      <c r="Y462" s="27"/>
      <c r="Z462" s="11">
        <f>_xlfn.RANK.EQ(AM462,AM462:AM465,0)</f>
        <v>3</v>
      </c>
      <c r="AA462" s="11">
        <v>0</v>
      </c>
      <c r="AB462" s="11">
        <v>1.8</v>
      </c>
      <c r="AC462" s="12">
        <v>1.35</v>
      </c>
      <c r="AD462" s="13">
        <f t="shared" ref="AD462:AD465" si="928">AA462*AB462*AC462</f>
        <v>0</v>
      </c>
      <c r="AE462" s="11">
        <v>680</v>
      </c>
      <c r="AF462" s="11">
        <v>0</v>
      </c>
      <c r="AG462" s="31">
        <f t="shared" ref="AG462:AG465" si="929">1+6*AE462/(AE462+2000)+AF462</f>
        <v>2.52238805970149</v>
      </c>
      <c r="AH462" s="11">
        <v>0.98</v>
      </c>
      <c r="AI462" s="11">
        <v>2.3</v>
      </c>
      <c r="AJ462" s="8">
        <f t="shared" ref="AJ462:AJ465" si="930">1+AH462*AI462</f>
        <v>3.254</v>
      </c>
      <c r="AK462" s="9">
        <v>1.075</v>
      </c>
      <c r="AL462" s="17">
        <v>1</v>
      </c>
      <c r="AM462" s="18">
        <f t="shared" ref="AM462:AM465" si="931">AD462*AG462*AK462*AJ462*AL462</f>
        <v>0</v>
      </c>
      <c r="AN462" s="11">
        <f t="shared" ref="AN462:AN465" si="932">IF(Z462=1,1,(IF(Z462=2,2,12)))</f>
        <v>12</v>
      </c>
      <c r="AO462" s="26"/>
      <c r="AP462" s="26"/>
      <c r="AQ462" s="27"/>
      <c r="AR462" s="27"/>
      <c r="AS462" s="27"/>
      <c r="AT462" s="11">
        <f>_xlfn.RANK.EQ(BG462,BG462:BG465,0)</f>
        <v>3</v>
      </c>
      <c r="AU462" s="11">
        <v>0</v>
      </c>
      <c r="AV462" s="11">
        <v>1.8</v>
      </c>
      <c r="AW462" s="12">
        <v>1.35</v>
      </c>
      <c r="AX462" s="13">
        <f t="shared" ref="AX462:AX465" si="933">AU462*AV462*AW462</f>
        <v>0</v>
      </c>
      <c r="AY462" s="11">
        <v>680</v>
      </c>
      <c r="AZ462" s="11">
        <v>0</v>
      </c>
      <c r="BA462" s="31">
        <f t="shared" ref="BA462:BA465" si="934">1+6*AY462/(AY462+2000)+AZ462</f>
        <v>2.52238805970149</v>
      </c>
      <c r="BB462" s="11">
        <v>0.98</v>
      </c>
      <c r="BC462" s="11">
        <v>2.3</v>
      </c>
      <c r="BD462" s="8">
        <f t="shared" ref="BD462:BD465" si="935">1+BB462*BC462</f>
        <v>3.254</v>
      </c>
      <c r="BE462" s="9">
        <v>1.075</v>
      </c>
      <c r="BF462" s="17">
        <v>1.015</v>
      </c>
      <c r="BG462" s="18">
        <f t="shared" ref="BG462:BG465" si="936">AX462*BA462*BE462*BD462*BF462</f>
        <v>0</v>
      </c>
      <c r="BH462" s="11">
        <f t="shared" ref="BH462:BH465" si="937">IF(AT462=1,1,(IF(AT462=2,2,12)))</f>
        <v>12</v>
      </c>
      <c r="BI462" s="26"/>
      <c r="BJ462" s="26"/>
      <c r="BK462" s="27"/>
      <c r="BL462" s="27"/>
      <c r="BM462" s="27"/>
      <c r="BN462" s="11">
        <f>_xlfn.RANK.EQ(CA462,CA462:CA465,0)</f>
        <v>3</v>
      </c>
      <c r="BO462" s="11">
        <v>0</v>
      </c>
      <c r="BP462" s="11">
        <v>1.8</v>
      </c>
      <c r="BQ462" s="12">
        <v>1.35</v>
      </c>
      <c r="BR462" s="13">
        <f t="shared" ref="BR462:BR465" si="938">BO462*BP462*BQ462</f>
        <v>0</v>
      </c>
      <c r="BS462" s="11">
        <v>680</v>
      </c>
      <c r="BT462" s="11">
        <v>0</v>
      </c>
      <c r="BU462" s="31">
        <f t="shared" ref="BU462:BU465" si="939">1+6*BS462/(BS462+2000)+BT462</f>
        <v>2.52238805970149</v>
      </c>
      <c r="BV462" s="11">
        <v>0.98</v>
      </c>
      <c r="BW462" s="11">
        <v>2.3</v>
      </c>
      <c r="BX462" s="8">
        <f t="shared" ref="BX462:BX465" si="940">1+BV462*BW462</f>
        <v>3.254</v>
      </c>
      <c r="BY462" s="9">
        <v>1.075</v>
      </c>
      <c r="BZ462" s="17">
        <v>1.015</v>
      </c>
      <c r="CA462" s="18">
        <f t="shared" ref="CA462:CA465" si="941">BR462*BU462*BY462*BX462*BZ462</f>
        <v>0</v>
      </c>
      <c r="CB462" s="11">
        <f t="shared" ref="CB462:CB465" si="942">IF(BN462=1,1,(IF(BN462=2,2,12)))</f>
        <v>12</v>
      </c>
      <c r="CC462" s="26"/>
      <c r="CD462" s="26"/>
      <c r="CE462" s="27"/>
      <c r="CF462" s="27"/>
      <c r="CG462" s="27"/>
      <c r="CH462" s="11">
        <f>_xlfn.RANK.EQ(CU462,CU462:CU465,0)</f>
        <v>3</v>
      </c>
      <c r="CI462" s="11">
        <v>0</v>
      </c>
      <c r="CJ462" s="11">
        <v>1.8</v>
      </c>
      <c r="CK462" s="12">
        <v>1.35</v>
      </c>
      <c r="CL462" s="13">
        <f t="shared" ref="CL462:CL465" si="943">CI462*CJ462*CK462</f>
        <v>0</v>
      </c>
      <c r="CM462" s="11">
        <v>680</v>
      </c>
      <c r="CN462" s="11">
        <v>0</v>
      </c>
      <c r="CO462" s="31">
        <f t="shared" ref="CO462:CO465" si="944">1+6*CM462/(CM462+2000)+CN462</f>
        <v>2.52238805970149</v>
      </c>
      <c r="CP462" s="11">
        <v>0.98</v>
      </c>
      <c r="CQ462" s="11">
        <v>2.3</v>
      </c>
      <c r="CR462" s="8">
        <f t="shared" ref="CR462:CR465" si="945">1+CP462*CQ462</f>
        <v>3.254</v>
      </c>
      <c r="CS462" s="9">
        <v>1.075</v>
      </c>
      <c r="CT462" s="17">
        <v>1.085</v>
      </c>
      <c r="CU462" s="18">
        <f t="shared" ref="CU462:CU465" si="946">CL462*CO462*CS462*CR462*CT462</f>
        <v>0</v>
      </c>
      <c r="CV462" s="11">
        <f t="shared" ref="CV462:CV465" si="947">IF(CH462=1,1,(IF(CH462=2,2,12)))</f>
        <v>12</v>
      </c>
      <c r="CW462" s="26"/>
      <c r="CX462" s="26"/>
      <c r="CY462" s="27"/>
      <c r="CZ462" s="27"/>
      <c r="DA462" s="27"/>
      <c r="DB462" s="11">
        <f>_xlfn.RANK.EQ(DO462,DO462:DO465,0)</f>
        <v>3</v>
      </c>
      <c r="DC462" s="11">
        <v>0</v>
      </c>
      <c r="DD462" s="11">
        <v>1.8</v>
      </c>
      <c r="DE462" s="12">
        <v>1.35</v>
      </c>
      <c r="DF462" s="13">
        <f t="shared" ref="DF462:DF465" si="948">DC462*DD462*DE462</f>
        <v>0</v>
      </c>
      <c r="DG462" s="11">
        <v>680</v>
      </c>
      <c r="DH462" s="11">
        <v>0</v>
      </c>
      <c r="DI462" s="31">
        <f t="shared" ref="DI462:DI465" si="949">1+6*DG462/(DG462+2000)+DH462</f>
        <v>2.52238805970149</v>
      </c>
      <c r="DJ462" s="11">
        <v>0.98</v>
      </c>
      <c r="DK462" s="11">
        <v>2.3</v>
      </c>
      <c r="DL462" s="8">
        <f t="shared" ref="DL462:DL465" si="950">1+DJ462*DK462</f>
        <v>3.254</v>
      </c>
      <c r="DM462" s="9">
        <v>1.075</v>
      </c>
      <c r="DN462" s="17">
        <v>1.085</v>
      </c>
      <c r="DO462" s="18">
        <f t="shared" ref="DO462:DO465" si="951">DF462*DI462*DM462*DL462*DN462</f>
        <v>0</v>
      </c>
      <c r="DP462" s="11">
        <f t="shared" ref="DP462:DP465" si="952">IF(DB462=1,1,(IF(DB462=2,2,12)))</f>
        <v>12</v>
      </c>
      <c r="DQ462" s="26"/>
      <c r="DR462" s="26"/>
      <c r="DS462" s="27"/>
      <c r="DT462" s="27"/>
      <c r="DU462" s="27"/>
      <c r="DV462" s="11">
        <f>_xlfn.RANK.EQ(EI462,EI462:EI465,0)</f>
        <v>3</v>
      </c>
      <c r="DW462" s="11">
        <v>0</v>
      </c>
      <c r="DX462" s="11">
        <v>1.8</v>
      </c>
      <c r="DY462" s="12">
        <v>1.35</v>
      </c>
      <c r="DZ462" s="13">
        <f t="shared" ref="DZ462:DZ465" si="953">DW462*DX462*DY462</f>
        <v>0</v>
      </c>
      <c r="EA462" s="11">
        <v>680</v>
      </c>
      <c r="EB462" s="11">
        <v>0</v>
      </c>
      <c r="EC462" s="31">
        <f t="shared" ref="EC462:EC465" si="954">1+6*EA462/(EA462+2000)+EB462</f>
        <v>2.52238805970149</v>
      </c>
      <c r="ED462" s="11">
        <v>0.98</v>
      </c>
      <c r="EE462" s="11">
        <v>3.1</v>
      </c>
      <c r="EF462" s="8">
        <f t="shared" ref="EF462:EF465" si="955">1+ED462*EE462</f>
        <v>4.038</v>
      </c>
      <c r="EG462" s="9">
        <v>1.075</v>
      </c>
      <c r="EH462" s="17">
        <v>1.2</v>
      </c>
      <c r="EI462" s="18">
        <f t="shared" ref="EI462:EI465" si="956">DZ462*EC462*EG462*EF462*EH462</f>
        <v>0</v>
      </c>
      <c r="EJ462" s="11">
        <f t="shared" ref="EJ462:EJ465" si="957">IF(DV462=1,1,(IF(DV462=2,2,12)))</f>
        <v>12</v>
      </c>
    </row>
    <row r="463" s="1" customFormat="1" customHeight="1" spans="1:140">
      <c r="F463" s="11">
        <f>_xlfn.RANK.EQ(S463,S462:S465,0)</f>
        <v>2</v>
      </c>
      <c r="G463" s="11">
        <v>1446.85</v>
      </c>
      <c r="H463" s="11">
        <v>1.8</v>
      </c>
      <c r="I463" s="12">
        <v>1.35</v>
      </c>
      <c r="J463" s="13">
        <f t="shared" si="923"/>
        <v>3515.8455</v>
      </c>
      <c r="K463" s="11">
        <v>190</v>
      </c>
      <c r="L463" s="11">
        <v>1.33</v>
      </c>
      <c r="M463" s="31">
        <f t="shared" si="924"/>
        <v>2.85054794520548</v>
      </c>
      <c r="N463" s="11">
        <v>0.97</v>
      </c>
      <c r="O463" s="11">
        <v>2.11</v>
      </c>
      <c r="P463" s="8">
        <f t="shared" si="925"/>
        <v>3.0467</v>
      </c>
      <c r="Q463" s="9">
        <v>1.075</v>
      </c>
      <c r="R463" s="17">
        <v>1</v>
      </c>
      <c r="S463" s="18">
        <f t="shared" si="926"/>
        <v>32824.3616650667</v>
      </c>
      <c r="T463" s="11">
        <f t="shared" si="927"/>
        <v>2</v>
      </c>
      <c r="Z463" s="11">
        <f>_xlfn.RANK.EQ(AM463,AM462:AM465,0)</f>
        <v>2</v>
      </c>
      <c r="AA463" s="11">
        <v>1446.85</v>
      </c>
      <c r="AB463" s="11">
        <v>1.8</v>
      </c>
      <c r="AC463" s="12">
        <v>1.35</v>
      </c>
      <c r="AD463" s="13">
        <f t="shared" si="928"/>
        <v>3515.8455</v>
      </c>
      <c r="AE463" s="11">
        <v>190</v>
      </c>
      <c r="AF463" s="11">
        <v>1.33</v>
      </c>
      <c r="AG463" s="31">
        <f t="shared" si="929"/>
        <v>2.85054794520548</v>
      </c>
      <c r="AH463" s="11">
        <v>0.97</v>
      </c>
      <c r="AI463" s="11">
        <v>2.11</v>
      </c>
      <c r="AJ463" s="8">
        <f t="shared" si="930"/>
        <v>3.0467</v>
      </c>
      <c r="AK463" s="9">
        <v>1.075</v>
      </c>
      <c r="AL463" s="17">
        <v>1</v>
      </c>
      <c r="AM463" s="18">
        <f t="shared" si="931"/>
        <v>32824.3616650667</v>
      </c>
      <c r="AN463" s="11">
        <f t="shared" si="932"/>
        <v>2</v>
      </c>
      <c r="AT463" s="11">
        <f>_xlfn.RANK.EQ(BG463,BG462:BG465,0)</f>
        <v>2</v>
      </c>
      <c r="AU463" s="11">
        <v>1446.85</v>
      </c>
      <c r="AV463" s="11">
        <v>1.8</v>
      </c>
      <c r="AW463" s="12">
        <v>1.35</v>
      </c>
      <c r="AX463" s="13">
        <f t="shared" si="933"/>
        <v>3515.8455</v>
      </c>
      <c r="AY463" s="11">
        <v>190</v>
      </c>
      <c r="AZ463" s="11">
        <v>1.33</v>
      </c>
      <c r="BA463" s="31">
        <f t="shared" si="934"/>
        <v>2.85054794520548</v>
      </c>
      <c r="BB463" s="11">
        <v>0.97</v>
      </c>
      <c r="BC463" s="11">
        <v>2.11</v>
      </c>
      <c r="BD463" s="8">
        <f t="shared" si="935"/>
        <v>3.0467</v>
      </c>
      <c r="BE463" s="9">
        <v>1.075</v>
      </c>
      <c r="BF463" s="17">
        <v>1.015</v>
      </c>
      <c r="BG463" s="18">
        <f t="shared" si="936"/>
        <v>33316.7270900427</v>
      </c>
      <c r="BH463" s="11">
        <f t="shared" si="937"/>
        <v>2</v>
      </c>
      <c r="BN463" s="11">
        <f>_xlfn.RANK.EQ(CA463,CA462:CA465,0)</f>
        <v>2</v>
      </c>
      <c r="BO463" s="11">
        <v>1446.85</v>
      </c>
      <c r="BP463" s="11">
        <v>1.8</v>
      </c>
      <c r="BQ463" s="12">
        <v>1.35</v>
      </c>
      <c r="BR463" s="13">
        <f t="shared" si="938"/>
        <v>3515.8455</v>
      </c>
      <c r="BS463" s="11">
        <v>190</v>
      </c>
      <c r="BT463" s="11">
        <v>1.33</v>
      </c>
      <c r="BU463" s="31">
        <f t="shared" si="939"/>
        <v>2.85054794520548</v>
      </c>
      <c r="BV463" s="11">
        <v>0.97</v>
      </c>
      <c r="BW463" s="11">
        <v>2.11</v>
      </c>
      <c r="BX463" s="8">
        <f t="shared" si="940"/>
        <v>3.0467</v>
      </c>
      <c r="BY463" s="9">
        <v>1.075</v>
      </c>
      <c r="BZ463" s="17">
        <v>1.015</v>
      </c>
      <c r="CA463" s="18">
        <f t="shared" si="941"/>
        <v>33316.7270900427</v>
      </c>
      <c r="CB463" s="11">
        <f t="shared" si="942"/>
        <v>2</v>
      </c>
      <c r="CH463" s="11">
        <f>_xlfn.RANK.EQ(CU463,CU462:CU465,0)</f>
        <v>2</v>
      </c>
      <c r="CI463" s="11">
        <v>1446.85</v>
      </c>
      <c r="CJ463" s="11">
        <v>1.8</v>
      </c>
      <c r="CK463" s="12">
        <v>1.35</v>
      </c>
      <c r="CL463" s="13">
        <f t="shared" si="943"/>
        <v>3515.8455</v>
      </c>
      <c r="CM463" s="11">
        <v>190</v>
      </c>
      <c r="CN463" s="11">
        <v>1.33</v>
      </c>
      <c r="CO463" s="31">
        <f t="shared" si="944"/>
        <v>2.85054794520548</v>
      </c>
      <c r="CP463" s="11">
        <v>0.97</v>
      </c>
      <c r="CQ463" s="11">
        <v>2.11</v>
      </c>
      <c r="CR463" s="8">
        <f t="shared" si="945"/>
        <v>3.0467</v>
      </c>
      <c r="CS463" s="9">
        <v>1.075</v>
      </c>
      <c r="CT463" s="17">
        <v>1.085</v>
      </c>
      <c r="CU463" s="18">
        <f t="shared" si="946"/>
        <v>35614.4324065974</v>
      </c>
      <c r="CV463" s="11">
        <f t="shared" si="947"/>
        <v>2</v>
      </c>
      <c r="DB463" s="11">
        <f>_xlfn.RANK.EQ(DO463,DO462:DO465,0)</f>
        <v>2</v>
      </c>
      <c r="DC463" s="11">
        <v>1446.85</v>
      </c>
      <c r="DD463" s="11">
        <v>1.8</v>
      </c>
      <c r="DE463" s="12">
        <v>1.35</v>
      </c>
      <c r="DF463" s="13">
        <f t="shared" si="948"/>
        <v>3515.8455</v>
      </c>
      <c r="DG463" s="11">
        <v>190</v>
      </c>
      <c r="DH463" s="11">
        <v>1.33</v>
      </c>
      <c r="DI463" s="31">
        <f t="shared" si="949"/>
        <v>2.85054794520548</v>
      </c>
      <c r="DJ463" s="11">
        <v>0.97</v>
      </c>
      <c r="DK463" s="11">
        <v>2.11</v>
      </c>
      <c r="DL463" s="8">
        <f t="shared" si="950"/>
        <v>3.0467</v>
      </c>
      <c r="DM463" s="9">
        <v>1.075</v>
      </c>
      <c r="DN463" s="17">
        <v>1.085</v>
      </c>
      <c r="DO463" s="18">
        <f t="shared" si="951"/>
        <v>35614.4324065974</v>
      </c>
      <c r="DP463" s="11">
        <f t="shared" si="952"/>
        <v>2</v>
      </c>
      <c r="DV463" s="11">
        <f>_xlfn.RANK.EQ(EI463,EI462:EI465,0)</f>
        <v>2</v>
      </c>
      <c r="DW463" s="11">
        <v>1446.85</v>
      </c>
      <c r="DX463" s="11">
        <v>1.8</v>
      </c>
      <c r="DY463" s="12">
        <v>1.35</v>
      </c>
      <c r="DZ463" s="13">
        <f t="shared" si="953"/>
        <v>3515.8455</v>
      </c>
      <c r="EA463" s="11">
        <v>190</v>
      </c>
      <c r="EB463" s="11">
        <v>1.42</v>
      </c>
      <c r="EC463" s="31">
        <f t="shared" si="954"/>
        <v>2.94054794520548</v>
      </c>
      <c r="ED463" s="11">
        <v>0.97</v>
      </c>
      <c r="EE463" s="11">
        <v>2.91</v>
      </c>
      <c r="EF463" s="8">
        <f t="shared" si="955"/>
        <v>3.8227</v>
      </c>
      <c r="EG463" s="9">
        <v>1.075</v>
      </c>
      <c r="EH463" s="17">
        <v>1.2</v>
      </c>
      <c r="EI463" s="18">
        <f t="shared" si="956"/>
        <v>50982.1297564072</v>
      </c>
      <c r="EJ463" s="11">
        <f t="shared" si="957"/>
        <v>2</v>
      </c>
    </row>
    <row r="464" s="1" customFormat="1" customHeight="1" spans="1:140">
      <c r="F464" s="11">
        <f>_xlfn.RANK.EQ(S464,S462:S465,0)</f>
        <v>1</v>
      </c>
      <c r="G464" s="11">
        <v>1446.85</v>
      </c>
      <c r="H464" s="11">
        <v>1.8</v>
      </c>
      <c r="I464" s="12">
        <v>1.35</v>
      </c>
      <c r="J464" s="13">
        <f t="shared" si="923"/>
        <v>3515.8455</v>
      </c>
      <c r="K464" s="11">
        <v>240</v>
      </c>
      <c r="L464" s="11">
        <v>1.93</v>
      </c>
      <c r="M464" s="31">
        <f t="shared" si="924"/>
        <v>3.57285714285714</v>
      </c>
      <c r="N464" s="11">
        <v>0.89</v>
      </c>
      <c r="O464" s="11">
        <v>1.78</v>
      </c>
      <c r="P464" s="8">
        <f t="shared" si="925"/>
        <v>2.5842</v>
      </c>
      <c r="Q464" s="9">
        <v>1.075</v>
      </c>
      <c r="R464" s="17">
        <v>1</v>
      </c>
      <c r="S464" s="18">
        <f t="shared" si="926"/>
        <v>34896.3513046328</v>
      </c>
      <c r="T464" s="11">
        <f t="shared" si="927"/>
        <v>1</v>
      </c>
      <c r="Z464" s="11">
        <f>_xlfn.RANK.EQ(AM464,AM462:AM465,0)</f>
        <v>1</v>
      </c>
      <c r="AA464" s="11">
        <v>1446.85</v>
      </c>
      <c r="AB464" s="11">
        <v>1.8</v>
      </c>
      <c r="AC464" s="12">
        <v>1.35</v>
      </c>
      <c r="AD464" s="13">
        <f t="shared" si="928"/>
        <v>3515.8455</v>
      </c>
      <c r="AE464" s="11">
        <v>200</v>
      </c>
      <c r="AF464" s="11">
        <v>1.93</v>
      </c>
      <c r="AG464" s="31">
        <f t="shared" si="929"/>
        <v>3.47545454545455</v>
      </c>
      <c r="AH464" s="11">
        <v>1</v>
      </c>
      <c r="AI464" s="11">
        <v>2.71</v>
      </c>
      <c r="AJ464" s="8">
        <f t="shared" si="930"/>
        <v>3.71</v>
      </c>
      <c r="AK464" s="9">
        <v>1.075</v>
      </c>
      <c r="AL464" s="17">
        <v>1</v>
      </c>
      <c r="AM464" s="18">
        <f t="shared" si="931"/>
        <v>48733.0697519806</v>
      </c>
      <c r="AN464" s="11">
        <f t="shared" si="932"/>
        <v>1</v>
      </c>
      <c r="AT464" s="11">
        <f>_xlfn.RANK.EQ(BG464,BG462:BG465,0)</f>
        <v>1</v>
      </c>
      <c r="AU464" s="11">
        <v>1446.85</v>
      </c>
      <c r="AV464" s="11">
        <v>1.8</v>
      </c>
      <c r="AW464" s="12">
        <v>1.35</v>
      </c>
      <c r="AX464" s="13">
        <f t="shared" si="933"/>
        <v>3515.8455</v>
      </c>
      <c r="AY464" s="11">
        <v>240</v>
      </c>
      <c r="AZ464" s="11">
        <v>1.93</v>
      </c>
      <c r="BA464" s="31">
        <f t="shared" si="934"/>
        <v>3.57285714285714</v>
      </c>
      <c r="BB464" s="11">
        <v>0.93</v>
      </c>
      <c r="BC464" s="11">
        <v>1.85</v>
      </c>
      <c r="BD464" s="8">
        <f t="shared" si="935"/>
        <v>2.7205</v>
      </c>
      <c r="BE464" s="9">
        <v>1.075</v>
      </c>
      <c r="BF464" s="17">
        <v>1.015</v>
      </c>
      <c r="BG464" s="18">
        <f t="shared" si="936"/>
        <v>37287.9640043794</v>
      </c>
      <c r="BH464" s="11">
        <f t="shared" si="937"/>
        <v>1</v>
      </c>
      <c r="BN464" s="11">
        <f>_xlfn.RANK.EQ(CA464,CA462:CA465,0)</f>
        <v>1</v>
      </c>
      <c r="BO464" s="11">
        <v>1446.85</v>
      </c>
      <c r="BP464" s="11">
        <v>1.8</v>
      </c>
      <c r="BQ464" s="12">
        <v>1.35</v>
      </c>
      <c r="BR464" s="13">
        <f t="shared" si="938"/>
        <v>3515.8455</v>
      </c>
      <c r="BS464" s="11">
        <v>240</v>
      </c>
      <c r="BT464" s="11">
        <v>1.93</v>
      </c>
      <c r="BU464" s="31">
        <f t="shared" si="939"/>
        <v>3.57285714285714</v>
      </c>
      <c r="BV464" s="11">
        <v>1</v>
      </c>
      <c r="BW464" s="11">
        <v>2.71</v>
      </c>
      <c r="BX464" s="8">
        <f t="shared" si="940"/>
        <v>3.71</v>
      </c>
      <c r="BY464" s="9">
        <v>1.075</v>
      </c>
      <c r="BZ464" s="17">
        <v>1.015</v>
      </c>
      <c r="CA464" s="18">
        <f t="shared" si="941"/>
        <v>50850.3387084167</v>
      </c>
      <c r="CB464" s="11">
        <f t="shared" si="942"/>
        <v>1</v>
      </c>
      <c r="CH464" s="11">
        <f>_xlfn.RANK.EQ(CU464,CU462:CU465,0)</f>
        <v>1</v>
      </c>
      <c r="CI464" s="11">
        <v>1446.85</v>
      </c>
      <c r="CJ464" s="11">
        <v>1.8</v>
      </c>
      <c r="CK464" s="12">
        <v>1.35</v>
      </c>
      <c r="CL464" s="13">
        <f t="shared" si="943"/>
        <v>3515.8455</v>
      </c>
      <c r="CM464" s="11">
        <v>240</v>
      </c>
      <c r="CN464" s="11">
        <v>1.93</v>
      </c>
      <c r="CO464" s="31">
        <f t="shared" si="944"/>
        <v>3.57285714285714</v>
      </c>
      <c r="CP464" s="11">
        <v>0.93</v>
      </c>
      <c r="CQ464" s="11">
        <v>1.85</v>
      </c>
      <c r="CR464" s="8">
        <f t="shared" si="945"/>
        <v>2.7205</v>
      </c>
      <c r="CS464" s="9">
        <v>1.075</v>
      </c>
      <c r="CT464" s="17">
        <v>1.085</v>
      </c>
      <c r="CU464" s="18">
        <f t="shared" si="946"/>
        <v>39859.5477288194</v>
      </c>
      <c r="CV464" s="11">
        <f t="shared" si="947"/>
        <v>1</v>
      </c>
      <c r="DB464" s="11">
        <f>_xlfn.RANK.EQ(DO464,DO462:DO465,0)</f>
        <v>1</v>
      </c>
      <c r="DC464" s="11">
        <v>1446.85</v>
      </c>
      <c r="DD464" s="11">
        <v>1.8</v>
      </c>
      <c r="DE464" s="12">
        <v>1.35</v>
      </c>
      <c r="DF464" s="13">
        <f t="shared" si="948"/>
        <v>3515.8455</v>
      </c>
      <c r="DG464" s="11">
        <v>240</v>
      </c>
      <c r="DH464" s="11">
        <v>1.93</v>
      </c>
      <c r="DI464" s="31">
        <f t="shared" si="949"/>
        <v>3.57285714285714</v>
      </c>
      <c r="DJ464" s="11">
        <v>1</v>
      </c>
      <c r="DK464" s="11">
        <v>2.71</v>
      </c>
      <c r="DL464" s="8">
        <f t="shared" si="950"/>
        <v>3.71</v>
      </c>
      <c r="DM464" s="9">
        <v>1.075</v>
      </c>
      <c r="DN464" s="17">
        <v>1.085</v>
      </c>
      <c r="DO464" s="18">
        <f t="shared" si="951"/>
        <v>54357.258619342</v>
      </c>
      <c r="DP464" s="11">
        <f t="shared" si="952"/>
        <v>1</v>
      </c>
      <c r="DV464" s="11">
        <f>_xlfn.RANK.EQ(EI464,EI462:EI465,0)</f>
        <v>1</v>
      </c>
      <c r="DW464" s="11">
        <v>1446.85</v>
      </c>
      <c r="DX464" s="11">
        <v>1.8</v>
      </c>
      <c r="DY464" s="12">
        <v>1.35</v>
      </c>
      <c r="DZ464" s="13">
        <f t="shared" si="953"/>
        <v>3515.8455</v>
      </c>
      <c r="EA464" s="11">
        <v>240</v>
      </c>
      <c r="EB464" s="11">
        <v>2.02</v>
      </c>
      <c r="EC464" s="31">
        <f t="shared" si="954"/>
        <v>3.66285714285714</v>
      </c>
      <c r="ED464" s="11">
        <v>1</v>
      </c>
      <c r="EE464" s="11">
        <v>3.51</v>
      </c>
      <c r="EF464" s="8">
        <f t="shared" si="955"/>
        <v>4.51</v>
      </c>
      <c r="EG464" s="9">
        <v>1.075</v>
      </c>
      <c r="EH464" s="17">
        <v>1.2</v>
      </c>
      <c r="EI464" s="18">
        <f t="shared" si="956"/>
        <v>74923.1477690426</v>
      </c>
      <c r="EJ464" s="11">
        <f t="shared" si="957"/>
        <v>1</v>
      </c>
    </row>
    <row r="465" s="1" customFormat="1" customHeight="1" spans="6:140">
      <c r="F465" s="11">
        <f>_xlfn.RANK.EQ(S465,S462:S465,0)</f>
        <v>3</v>
      </c>
      <c r="G465" s="11">
        <v>0</v>
      </c>
      <c r="H465" s="11">
        <v>1.8</v>
      </c>
      <c r="I465" s="12">
        <v>1.35</v>
      </c>
      <c r="J465" s="13">
        <f t="shared" si="923"/>
        <v>0</v>
      </c>
      <c r="K465" s="11">
        <v>0</v>
      </c>
      <c r="L465" s="11">
        <v>0.2</v>
      </c>
      <c r="M465" s="31">
        <f t="shared" si="924"/>
        <v>1.2</v>
      </c>
      <c r="N465" s="28">
        <v>0.7</v>
      </c>
      <c r="O465" s="28">
        <v>1.5</v>
      </c>
      <c r="P465" s="8">
        <f t="shared" si="925"/>
        <v>2.05</v>
      </c>
      <c r="Q465" s="9">
        <v>1.075</v>
      </c>
      <c r="R465" s="17">
        <v>1</v>
      </c>
      <c r="S465" s="18">
        <f t="shared" si="926"/>
        <v>0</v>
      </c>
      <c r="T465" s="28">
        <f t="shared" si="927"/>
        <v>12</v>
      </c>
      <c r="Z465" s="11">
        <f>_xlfn.RANK.EQ(AM465,AM462:AM465,0)</f>
        <v>3</v>
      </c>
      <c r="AA465" s="11">
        <v>0</v>
      </c>
      <c r="AB465" s="11">
        <v>1.8</v>
      </c>
      <c r="AC465" s="12">
        <v>1.35</v>
      </c>
      <c r="AD465" s="13">
        <f t="shared" si="928"/>
        <v>0</v>
      </c>
      <c r="AE465" s="11">
        <v>0</v>
      </c>
      <c r="AF465" s="11">
        <v>0.2</v>
      </c>
      <c r="AG465" s="31">
        <f t="shared" si="929"/>
        <v>1.2</v>
      </c>
      <c r="AH465" s="28">
        <v>0.7</v>
      </c>
      <c r="AI465" s="28">
        <v>1.5</v>
      </c>
      <c r="AJ465" s="8">
        <f t="shared" si="930"/>
        <v>2.05</v>
      </c>
      <c r="AK465" s="9">
        <v>1.075</v>
      </c>
      <c r="AL465" s="17">
        <v>1</v>
      </c>
      <c r="AM465" s="18">
        <f t="shared" si="931"/>
        <v>0</v>
      </c>
      <c r="AN465" s="28">
        <f t="shared" si="932"/>
        <v>12</v>
      </c>
      <c r="AT465" s="11">
        <f>_xlfn.RANK.EQ(BG465,BG462:BG465,0)</f>
        <v>3</v>
      </c>
      <c r="AU465" s="11">
        <v>0</v>
      </c>
      <c r="AV465" s="11">
        <v>1.8</v>
      </c>
      <c r="AW465" s="12">
        <v>1.35</v>
      </c>
      <c r="AX465" s="13">
        <f t="shared" si="933"/>
        <v>0</v>
      </c>
      <c r="AY465" s="11">
        <v>0</v>
      </c>
      <c r="AZ465" s="11">
        <v>0.2</v>
      </c>
      <c r="BA465" s="31">
        <f t="shared" si="934"/>
        <v>1.2</v>
      </c>
      <c r="BB465" s="28">
        <v>0.7</v>
      </c>
      <c r="BC465" s="28">
        <v>1.5</v>
      </c>
      <c r="BD465" s="8">
        <f t="shared" si="935"/>
        <v>2.05</v>
      </c>
      <c r="BE465" s="9">
        <v>1.075</v>
      </c>
      <c r="BF465" s="17">
        <v>1.015</v>
      </c>
      <c r="BG465" s="18">
        <f t="shared" si="936"/>
        <v>0</v>
      </c>
      <c r="BH465" s="28">
        <f t="shared" si="937"/>
        <v>12</v>
      </c>
      <c r="BN465" s="11">
        <f>_xlfn.RANK.EQ(CA465,CA462:CA465,0)</f>
        <v>3</v>
      </c>
      <c r="BO465" s="11">
        <v>0</v>
      </c>
      <c r="BP465" s="11">
        <v>1.8</v>
      </c>
      <c r="BQ465" s="12">
        <v>1.35</v>
      </c>
      <c r="BR465" s="13">
        <f t="shared" si="938"/>
        <v>0</v>
      </c>
      <c r="BS465" s="11">
        <v>0</v>
      </c>
      <c r="BT465" s="11">
        <v>0.2</v>
      </c>
      <c r="BU465" s="31">
        <f t="shared" si="939"/>
        <v>1.2</v>
      </c>
      <c r="BV465" s="28">
        <v>0.7</v>
      </c>
      <c r="BW465" s="28">
        <v>1.5</v>
      </c>
      <c r="BX465" s="8">
        <f t="shared" si="940"/>
        <v>2.05</v>
      </c>
      <c r="BY465" s="9">
        <v>1.075</v>
      </c>
      <c r="BZ465" s="17">
        <v>1.015</v>
      </c>
      <c r="CA465" s="18">
        <f t="shared" si="941"/>
        <v>0</v>
      </c>
      <c r="CB465" s="28">
        <f t="shared" si="942"/>
        <v>12</v>
      </c>
      <c r="CH465" s="11">
        <f>_xlfn.RANK.EQ(CU465,CU462:CU465,0)</f>
        <v>3</v>
      </c>
      <c r="CI465" s="11">
        <v>0</v>
      </c>
      <c r="CJ465" s="11">
        <v>1.8</v>
      </c>
      <c r="CK465" s="12">
        <v>1.35</v>
      </c>
      <c r="CL465" s="13">
        <f t="shared" si="943"/>
        <v>0</v>
      </c>
      <c r="CM465" s="11">
        <v>0</v>
      </c>
      <c r="CN465" s="11">
        <v>0.2</v>
      </c>
      <c r="CO465" s="31">
        <f t="shared" si="944"/>
        <v>1.2</v>
      </c>
      <c r="CP465" s="28">
        <v>0.7</v>
      </c>
      <c r="CQ465" s="28">
        <v>1.5</v>
      </c>
      <c r="CR465" s="8">
        <f t="shared" si="945"/>
        <v>2.05</v>
      </c>
      <c r="CS465" s="9">
        <v>1.075</v>
      </c>
      <c r="CT465" s="17">
        <v>1.085</v>
      </c>
      <c r="CU465" s="18">
        <f t="shared" si="946"/>
        <v>0</v>
      </c>
      <c r="CV465" s="28">
        <f t="shared" si="947"/>
        <v>12</v>
      </c>
      <c r="DB465" s="11">
        <f>_xlfn.RANK.EQ(DO465,DO462:DO465,0)</f>
        <v>3</v>
      </c>
      <c r="DC465" s="11">
        <v>0</v>
      </c>
      <c r="DD465" s="11">
        <v>1.8</v>
      </c>
      <c r="DE465" s="12">
        <v>1.35</v>
      </c>
      <c r="DF465" s="13">
        <f t="shared" si="948"/>
        <v>0</v>
      </c>
      <c r="DG465" s="11">
        <v>0</v>
      </c>
      <c r="DH465" s="11">
        <v>0.2</v>
      </c>
      <c r="DI465" s="31">
        <f t="shared" si="949"/>
        <v>1.2</v>
      </c>
      <c r="DJ465" s="28">
        <v>0.7</v>
      </c>
      <c r="DK465" s="28">
        <v>1.5</v>
      </c>
      <c r="DL465" s="8">
        <f t="shared" si="950"/>
        <v>2.05</v>
      </c>
      <c r="DM465" s="9">
        <v>1.075</v>
      </c>
      <c r="DN465" s="17">
        <v>1.085</v>
      </c>
      <c r="DO465" s="18">
        <f t="shared" si="951"/>
        <v>0</v>
      </c>
      <c r="DP465" s="28">
        <f t="shared" si="952"/>
        <v>12</v>
      </c>
      <c r="DV465" s="11">
        <f>_xlfn.RANK.EQ(EI465,EI462:EI465,0)</f>
        <v>3</v>
      </c>
      <c r="DW465" s="11">
        <v>0</v>
      </c>
      <c r="DX465" s="11">
        <v>1.8</v>
      </c>
      <c r="DY465" s="12">
        <v>1.35</v>
      </c>
      <c r="DZ465" s="13">
        <f t="shared" si="953"/>
        <v>0</v>
      </c>
      <c r="EA465" s="11">
        <v>0</v>
      </c>
      <c r="EB465" s="11">
        <v>0.2</v>
      </c>
      <c r="EC465" s="31">
        <f t="shared" si="954"/>
        <v>1.2</v>
      </c>
      <c r="ED465" s="28">
        <v>0.7</v>
      </c>
      <c r="EE465" s="28">
        <v>1.5</v>
      </c>
      <c r="EF465" s="8">
        <f t="shared" si="955"/>
        <v>2.05</v>
      </c>
      <c r="EG465" s="9">
        <v>1.075</v>
      </c>
      <c r="EH465" s="17">
        <v>1.2</v>
      </c>
      <c r="EI465" s="18">
        <f t="shared" si="956"/>
        <v>0</v>
      </c>
      <c r="EJ465" s="28">
        <f t="shared" si="957"/>
        <v>12</v>
      </c>
    </row>
    <row r="466" s="1" customFormat="1" customHeight="1" spans="6:140">
      <c r="F466" s="32" t="s">
        <v>42</v>
      </c>
      <c r="G466" s="33">
        <f>LARGE(S462:S465,1)/1</f>
        <v>34896.3513046328</v>
      </c>
      <c r="H466" s="32" t="s">
        <v>43</v>
      </c>
      <c r="I466" s="33">
        <f>LARGE(S462:S465,2)/2</f>
        <v>16412.1808325334</v>
      </c>
      <c r="J466" s="32" t="s">
        <v>44</v>
      </c>
      <c r="K466" s="33">
        <f>LARGE(S462:S465,3)/12</f>
        <v>0</v>
      </c>
      <c r="L466" s="32" t="s">
        <v>45</v>
      </c>
      <c r="M466" s="34">
        <f>LARGE(S462:S465,4)/12</f>
        <v>0</v>
      </c>
      <c r="N466" s="35" t="s">
        <v>46</v>
      </c>
      <c r="O466" s="36">
        <f>G466+I466+K466+M466</f>
        <v>51308.5321371661</v>
      </c>
      <c r="P466" s="35" t="s">
        <v>47</v>
      </c>
      <c r="Q466" s="35">
        <v>5.3</v>
      </c>
      <c r="R466" s="35"/>
      <c r="S466" s="35" t="s">
        <v>48</v>
      </c>
      <c r="T466" s="36">
        <f>O466*Q466</f>
        <v>271935.22032698</v>
      </c>
      <c r="Z466" s="32" t="s">
        <v>42</v>
      </c>
      <c r="AA466" s="33">
        <f>LARGE(AM462:AM465,1)/1</f>
        <v>48733.0697519806</v>
      </c>
      <c r="AB466" s="32" t="s">
        <v>43</v>
      </c>
      <c r="AC466" s="33">
        <f>LARGE(AM462:AM465,2)/2</f>
        <v>16412.1808325334</v>
      </c>
      <c r="AD466" s="32" t="s">
        <v>44</v>
      </c>
      <c r="AE466" s="33">
        <f>LARGE(AM462:AM465,3)/12</f>
        <v>0</v>
      </c>
      <c r="AF466" s="32" t="s">
        <v>45</v>
      </c>
      <c r="AG466" s="34">
        <f>LARGE(AM462:AM465,4)/12</f>
        <v>0</v>
      </c>
      <c r="AH466" s="35" t="s">
        <v>46</v>
      </c>
      <c r="AI466" s="36">
        <f>AA466+AC466+AE466+AG466</f>
        <v>65145.2505845139</v>
      </c>
      <c r="AJ466" s="35" t="s">
        <v>47</v>
      </c>
      <c r="AK466" s="35">
        <v>5.3</v>
      </c>
      <c r="AL466" s="35"/>
      <c r="AM466" s="35" t="s">
        <v>48</v>
      </c>
      <c r="AN466" s="36">
        <f>AI466*AK466</f>
        <v>345269.828097924</v>
      </c>
      <c r="AT466" s="32" t="s">
        <v>42</v>
      </c>
      <c r="AU466" s="33">
        <f>LARGE(BG462:BG465,1)/1</f>
        <v>37287.9640043794</v>
      </c>
      <c r="AV466" s="32" t="s">
        <v>43</v>
      </c>
      <c r="AW466" s="33">
        <f>LARGE(BG462:BG465,2)/2</f>
        <v>16658.3635450214</v>
      </c>
      <c r="AX466" s="32" t="s">
        <v>44</v>
      </c>
      <c r="AY466" s="33">
        <f>LARGE(BG462:BG465,3)/12</f>
        <v>0</v>
      </c>
      <c r="AZ466" s="32" t="s">
        <v>45</v>
      </c>
      <c r="BA466" s="34">
        <f>LARGE(BG462:BG465,4)/12</f>
        <v>0</v>
      </c>
      <c r="BB466" s="35" t="s">
        <v>46</v>
      </c>
      <c r="BC466" s="36">
        <f>AU466+AW466+AY466+BA466</f>
        <v>53946.3275494007</v>
      </c>
      <c r="BD466" s="35" t="s">
        <v>47</v>
      </c>
      <c r="BE466" s="35">
        <v>5.3</v>
      </c>
      <c r="BF466" s="35"/>
      <c r="BG466" s="35" t="s">
        <v>48</v>
      </c>
      <c r="BH466" s="36">
        <f>BC466*BE466</f>
        <v>285915.536011824</v>
      </c>
      <c r="BN466" s="32" t="s">
        <v>42</v>
      </c>
      <c r="BO466" s="33">
        <f>LARGE(CA462:CA465,1)/1</f>
        <v>50850.3387084167</v>
      </c>
      <c r="BP466" s="32" t="s">
        <v>43</v>
      </c>
      <c r="BQ466" s="33">
        <f>LARGE(CA462:CA465,2)/2</f>
        <v>16658.3635450214</v>
      </c>
      <c r="BR466" s="32" t="s">
        <v>44</v>
      </c>
      <c r="BS466" s="33">
        <f>LARGE(CA462:CA465,3)/12</f>
        <v>0</v>
      </c>
      <c r="BT466" s="32" t="s">
        <v>45</v>
      </c>
      <c r="BU466" s="34">
        <f>LARGE(CA462:CA465,4)/12</f>
        <v>0</v>
      </c>
      <c r="BV466" s="35" t="s">
        <v>46</v>
      </c>
      <c r="BW466" s="36">
        <f>BO466+BQ466+BS466+BU466</f>
        <v>67508.702253438</v>
      </c>
      <c r="BX466" s="35" t="s">
        <v>47</v>
      </c>
      <c r="BY466" s="35">
        <v>5.3</v>
      </c>
      <c r="BZ466" s="35"/>
      <c r="CA466" s="35" t="s">
        <v>48</v>
      </c>
      <c r="CB466" s="36">
        <f>BW466*BY466</f>
        <v>357796.121943221</v>
      </c>
      <c r="CH466" s="32" t="s">
        <v>42</v>
      </c>
      <c r="CI466" s="33">
        <f>LARGE(CU462:CU465,1)/1</f>
        <v>39859.5477288194</v>
      </c>
      <c r="CJ466" s="32" t="s">
        <v>43</v>
      </c>
      <c r="CK466" s="33">
        <f>LARGE(CU462:CU465,2)/2</f>
        <v>17807.2162032987</v>
      </c>
      <c r="CL466" s="32" t="s">
        <v>44</v>
      </c>
      <c r="CM466" s="33">
        <f>LARGE(CU462:CU465,3)/12</f>
        <v>0</v>
      </c>
      <c r="CN466" s="32" t="s">
        <v>45</v>
      </c>
      <c r="CO466" s="34">
        <f>LARGE(CU462:CU465,4)/12</f>
        <v>0</v>
      </c>
      <c r="CP466" s="35" t="s">
        <v>46</v>
      </c>
      <c r="CQ466" s="36">
        <f>CI466+CK466+CM466+CO466</f>
        <v>57666.763932118</v>
      </c>
      <c r="CR466" s="35" t="s">
        <v>47</v>
      </c>
      <c r="CS466" s="35">
        <v>5.3</v>
      </c>
      <c r="CT466" s="35"/>
      <c r="CU466" s="35" t="s">
        <v>48</v>
      </c>
      <c r="CV466" s="36">
        <f>CQ466*CS466</f>
        <v>305633.848840226</v>
      </c>
      <c r="DB466" s="32" t="s">
        <v>42</v>
      </c>
      <c r="DC466" s="33">
        <f>LARGE(DO462:DO465,1)/1</f>
        <v>54357.258619342</v>
      </c>
      <c r="DD466" s="32" t="s">
        <v>43</v>
      </c>
      <c r="DE466" s="33">
        <f>LARGE(DO462:DO465,2)/2</f>
        <v>17807.2162032987</v>
      </c>
      <c r="DF466" s="32" t="s">
        <v>44</v>
      </c>
      <c r="DG466" s="33">
        <f>LARGE(DO462:DO465,3)/12</f>
        <v>0</v>
      </c>
      <c r="DH466" s="32" t="s">
        <v>45</v>
      </c>
      <c r="DI466" s="34">
        <f>LARGE(DO462:DO465,4)/12</f>
        <v>0</v>
      </c>
      <c r="DJ466" s="35" t="s">
        <v>46</v>
      </c>
      <c r="DK466" s="36">
        <f>DC466+DE466+DG466+DI466</f>
        <v>72164.4748226406</v>
      </c>
      <c r="DL466" s="35" t="s">
        <v>47</v>
      </c>
      <c r="DM466" s="35">
        <v>5.3</v>
      </c>
      <c r="DN466" s="35"/>
      <c r="DO466" s="35" t="s">
        <v>48</v>
      </c>
      <c r="DP466" s="36">
        <f>DK466*DM466</f>
        <v>382471.716559995</v>
      </c>
      <c r="DV466" s="32" t="s">
        <v>42</v>
      </c>
      <c r="DW466" s="33">
        <f>LARGE(EI462:EI465,1)/1</f>
        <v>74923.1477690426</v>
      </c>
      <c r="DX466" s="32" t="s">
        <v>43</v>
      </c>
      <c r="DY466" s="33">
        <f>LARGE(EI462:EI465,2)/2</f>
        <v>25491.0648782036</v>
      </c>
      <c r="DZ466" s="32" t="s">
        <v>44</v>
      </c>
      <c r="EA466" s="33">
        <f>LARGE(EI462:EI465,3)/12</f>
        <v>0</v>
      </c>
      <c r="EB466" s="32" t="s">
        <v>45</v>
      </c>
      <c r="EC466" s="34">
        <f>LARGE(EI462:EI465,4)/12</f>
        <v>0</v>
      </c>
      <c r="ED466" s="35" t="s">
        <v>46</v>
      </c>
      <c r="EE466" s="36">
        <f>DW466+DY466+EA466+EC466</f>
        <v>100414.212647246</v>
      </c>
      <c r="EF466" s="35" t="s">
        <v>47</v>
      </c>
      <c r="EG466" s="35">
        <v>5.3</v>
      </c>
      <c r="EH466" s="35"/>
      <c r="EI466" s="35" t="s">
        <v>48</v>
      </c>
      <c r="EJ466" s="36">
        <f>EE466*EG466</f>
        <v>532195.327030405</v>
      </c>
    </row>
    <row r="467" s="1" customFormat="1" customHeight="1" spans="6:140">
      <c r="F467" s="32"/>
      <c r="G467" s="33"/>
      <c r="H467" s="32"/>
      <c r="I467" s="33"/>
      <c r="J467" s="32"/>
      <c r="K467" s="33"/>
      <c r="L467" s="32"/>
      <c r="M467" s="34"/>
      <c r="N467" s="35"/>
      <c r="O467" s="36"/>
      <c r="P467" s="35"/>
      <c r="Q467" s="35"/>
      <c r="R467" s="35"/>
      <c r="S467" s="35"/>
      <c r="T467" s="36"/>
      <c r="Z467" s="32"/>
      <c r="AA467" s="33"/>
      <c r="AB467" s="32"/>
      <c r="AC467" s="33"/>
      <c r="AD467" s="32"/>
      <c r="AE467" s="33"/>
      <c r="AF467" s="32"/>
      <c r="AG467" s="34"/>
      <c r="AH467" s="35"/>
      <c r="AI467" s="36"/>
      <c r="AJ467" s="35"/>
      <c r="AK467" s="35"/>
      <c r="AL467" s="35"/>
      <c r="AM467" s="35"/>
      <c r="AN467" s="36"/>
      <c r="AT467" s="32"/>
      <c r="AU467" s="33"/>
      <c r="AV467" s="32"/>
      <c r="AW467" s="33"/>
      <c r="AX467" s="32"/>
      <c r="AY467" s="33"/>
      <c r="AZ467" s="32"/>
      <c r="BA467" s="34"/>
      <c r="BB467" s="35"/>
      <c r="BC467" s="36"/>
      <c r="BD467" s="35"/>
      <c r="BE467" s="35"/>
      <c r="BF467" s="35"/>
      <c r="BG467" s="35"/>
      <c r="BH467" s="36"/>
      <c r="BN467" s="32"/>
      <c r="BO467" s="33"/>
      <c r="BP467" s="32"/>
      <c r="BQ467" s="33"/>
      <c r="BR467" s="32"/>
      <c r="BS467" s="33"/>
      <c r="BT467" s="32"/>
      <c r="BU467" s="34"/>
      <c r="BV467" s="35"/>
      <c r="BW467" s="36"/>
      <c r="BX467" s="35"/>
      <c r="BY467" s="35"/>
      <c r="BZ467" s="35"/>
      <c r="CA467" s="35"/>
      <c r="CB467" s="36"/>
      <c r="CH467" s="32"/>
      <c r="CI467" s="33"/>
      <c r="CJ467" s="32"/>
      <c r="CK467" s="33"/>
      <c r="CL467" s="32"/>
      <c r="CM467" s="33"/>
      <c r="CN467" s="32"/>
      <c r="CO467" s="34"/>
      <c r="CP467" s="35"/>
      <c r="CQ467" s="36"/>
      <c r="CR467" s="35"/>
      <c r="CS467" s="35"/>
      <c r="CT467" s="35"/>
      <c r="CU467" s="35"/>
      <c r="CV467" s="36"/>
      <c r="DB467" s="32"/>
      <c r="DC467" s="33"/>
      <c r="DD467" s="32"/>
      <c r="DE467" s="33"/>
      <c r="DF467" s="32"/>
      <c r="DG467" s="33"/>
      <c r="DH467" s="32"/>
      <c r="DI467" s="34"/>
      <c r="DJ467" s="35"/>
      <c r="DK467" s="36"/>
      <c r="DL467" s="35"/>
      <c r="DM467" s="35"/>
      <c r="DN467" s="35"/>
      <c r="DO467" s="35"/>
      <c r="DP467" s="36"/>
      <c r="DV467" s="32"/>
      <c r="DW467" s="33"/>
      <c r="DX467" s="32"/>
      <c r="DY467" s="33"/>
      <c r="DZ467" s="32"/>
      <c r="EA467" s="33"/>
      <c r="EB467" s="32"/>
      <c r="EC467" s="34"/>
      <c r="ED467" s="35"/>
      <c r="EE467" s="36"/>
      <c r="EF467" s="35"/>
      <c r="EG467" s="35"/>
      <c r="EH467" s="35"/>
      <c r="EI467" s="35"/>
      <c r="EJ467" s="36"/>
    </row>
    <row r="468" s="1" customFormat="1" customHeight="1" spans="6:140">
      <c r="F468" s="3" t="s">
        <v>49</v>
      </c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Z468" s="3" t="s">
        <v>49</v>
      </c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T468" s="3" t="s">
        <v>49</v>
      </c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N468" s="3" t="s">
        <v>49</v>
      </c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H468" s="3" t="s">
        <v>49</v>
      </c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DB468" s="3" t="s">
        <v>49</v>
      </c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V468" s="3" t="s">
        <v>49</v>
      </c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</row>
    <row r="469" s="1" customFormat="1" customHeight="1" spans="6:140">
      <c r="F469" s="28" t="s">
        <v>37</v>
      </c>
      <c r="G469" s="13" t="s">
        <v>8</v>
      </c>
      <c r="H469" s="13"/>
      <c r="I469" s="13"/>
      <c r="J469" s="13"/>
      <c r="K469" s="7" t="s">
        <v>25</v>
      </c>
      <c r="L469" s="7"/>
      <c r="M469" s="7"/>
      <c r="N469" s="8" t="s">
        <v>10</v>
      </c>
      <c r="O469" s="8"/>
      <c r="P469" s="8"/>
      <c r="Q469" s="9" t="s">
        <v>38</v>
      </c>
      <c r="R469" s="10" t="s">
        <v>12</v>
      </c>
      <c r="S469" s="29" t="s">
        <v>13</v>
      </c>
      <c r="T469" s="11" t="s">
        <v>39</v>
      </c>
      <c r="Z469" s="28" t="s">
        <v>37</v>
      </c>
      <c r="AA469" s="13" t="s">
        <v>8</v>
      </c>
      <c r="AB469" s="13"/>
      <c r="AC469" s="13"/>
      <c r="AD469" s="13"/>
      <c r="AE469" s="7" t="s">
        <v>25</v>
      </c>
      <c r="AF469" s="7"/>
      <c r="AG469" s="7"/>
      <c r="AH469" s="8" t="s">
        <v>10</v>
      </c>
      <c r="AI469" s="8"/>
      <c r="AJ469" s="8"/>
      <c r="AK469" s="9" t="s">
        <v>38</v>
      </c>
      <c r="AL469" s="10" t="s">
        <v>12</v>
      </c>
      <c r="AM469" s="29" t="s">
        <v>13</v>
      </c>
      <c r="AN469" s="11" t="s">
        <v>39</v>
      </c>
      <c r="AT469" s="28" t="s">
        <v>37</v>
      </c>
      <c r="AU469" s="13" t="s">
        <v>8</v>
      </c>
      <c r="AV469" s="13"/>
      <c r="AW469" s="13"/>
      <c r="AX469" s="13"/>
      <c r="AY469" s="7" t="s">
        <v>25</v>
      </c>
      <c r="AZ469" s="7"/>
      <c r="BA469" s="7"/>
      <c r="BB469" s="8" t="s">
        <v>10</v>
      </c>
      <c r="BC469" s="8"/>
      <c r="BD469" s="8"/>
      <c r="BE469" s="9" t="s">
        <v>38</v>
      </c>
      <c r="BF469" s="10" t="s">
        <v>12</v>
      </c>
      <c r="BG469" s="29" t="s">
        <v>13</v>
      </c>
      <c r="BH469" s="11" t="s">
        <v>39</v>
      </c>
      <c r="BN469" s="28" t="s">
        <v>37</v>
      </c>
      <c r="BO469" s="13" t="s">
        <v>8</v>
      </c>
      <c r="BP469" s="13"/>
      <c r="BQ469" s="13"/>
      <c r="BR469" s="13"/>
      <c r="BS469" s="7" t="s">
        <v>25</v>
      </c>
      <c r="BT469" s="7"/>
      <c r="BU469" s="7"/>
      <c r="BV469" s="8" t="s">
        <v>10</v>
      </c>
      <c r="BW469" s="8"/>
      <c r="BX469" s="8"/>
      <c r="BY469" s="9" t="s">
        <v>38</v>
      </c>
      <c r="BZ469" s="10" t="s">
        <v>12</v>
      </c>
      <c r="CA469" s="29" t="s">
        <v>13</v>
      </c>
      <c r="CB469" s="11" t="s">
        <v>39</v>
      </c>
      <c r="CH469" s="28" t="s">
        <v>37</v>
      </c>
      <c r="CI469" s="13" t="s">
        <v>8</v>
      </c>
      <c r="CJ469" s="13"/>
      <c r="CK469" s="13"/>
      <c r="CL469" s="13"/>
      <c r="CM469" s="7" t="s">
        <v>25</v>
      </c>
      <c r="CN469" s="7"/>
      <c r="CO469" s="7"/>
      <c r="CP469" s="8" t="s">
        <v>10</v>
      </c>
      <c r="CQ469" s="8"/>
      <c r="CR469" s="8"/>
      <c r="CS469" s="9" t="s">
        <v>38</v>
      </c>
      <c r="CT469" s="10" t="s">
        <v>12</v>
      </c>
      <c r="CU469" s="29" t="s">
        <v>13</v>
      </c>
      <c r="CV469" s="11" t="s">
        <v>39</v>
      </c>
      <c r="DB469" s="28" t="s">
        <v>37</v>
      </c>
      <c r="DC469" s="13" t="s">
        <v>8</v>
      </c>
      <c r="DD469" s="13"/>
      <c r="DE469" s="13"/>
      <c r="DF469" s="13"/>
      <c r="DG469" s="7" t="s">
        <v>25</v>
      </c>
      <c r="DH469" s="7"/>
      <c r="DI469" s="7"/>
      <c r="DJ469" s="8" t="s">
        <v>10</v>
      </c>
      <c r="DK469" s="8"/>
      <c r="DL469" s="8"/>
      <c r="DM469" s="9" t="s">
        <v>38</v>
      </c>
      <c r="DN469" s="10" t="s">
        <v>12</v>
      </c>
      <c r="DO469" s="29" t="s">
        <v>13</v>
      </c>
      <c r="DP469" s="11" t="s">
        <v>39</v>
      </c>
      <c r="DV469" s="28" t="s">
        <v>37</v>
      </c>
      <c r="DW469" s="13" t="s">
        <v>8</v>
      </c>
      <c r="DX469" s="13"/>
      <c r="DY469" s="13"/>
      <c r="DZ469" s="13"/>
      <c r="EA469" s="7" t="s">
        <v>25</v>
      </c>
      <c r="EB469" s="7"/>
      <c r="EC469" s="7"/>
      <c r="ED469" s="8" t="s">
        <v>10</v>
      </c>
      <c r="EE469" s="8"/>
      <c r="EF469" s="8"/>
      <c r="EG469" s="9" t="s">
        <v>38</v>
      </c>
      <c r="EH469" s="10" t="s">
        <v>12</v>
      </c>
      <c r="EI469" s="29" t="s">
        <v>13</v>
      </c>
      <c r="EJ469" s="11" t="s">
        <v>39</v>
      </c>
    </row>
    <row r="470" s="1" customFormat="1" customHeight="1" spans="6:140">
      <c r="F470" s="30"/>
      <c r="G470" s="11" t="s">
        <v>40</v>
      </c>
      <c r="H470" s="11" t="s">
        <v>41</v>
      </c>
      <c r="I470" s="11" t="s">
        <v>21</v>
      </c>
      <c r="J470" s="13" t="s">
        <v>8</v>
      </c>
      <c r="K470" s="11" t="s">
        <v>23</v>
      </c>
      <c r="L470" s="11" t="s">
        <v>24</v>
      </c>
      <c r="M470" s="7" t="s">
        <v>25</v>
      </c>
      <c r="N470" s="11" t="s">
        <v>26</v>
      </c>
      <c r="O470" s="11" t="s">
        <v>27</v>
      </c>
      <c r="P470" s="8" t="s">
        <v>28</v>
      </c>
      <c r="Q470" s="9" t="s">
        <v>29</v>
      </c>
      <c r="R470" s="14"/>
      <c r="S470" s="29"/>
      <c r="T470" s="11"/>
      <c r="U470" s="1"/>
      <c r="V470" s="1"/>
      <c r="W470" s="1"/>
      <c r="X470" s="1"/>
      <c r="Y470" s="1"/>
      <c r="Z470" s="30"/>
      <c r="AA470" s="11" t="s">
        <v>40</v>
      </c>
      <c r="AB470" s="11" t="s">
        <v>41</v>
      </c>
      <c r="AC470" s="11" t="s">
        <v>21</v>
      </c>
      <c r="AD470" s="13" t="s">
        <v>8</v>
      </c>
      <c r="AE470" s="11" t="s">
        <v>23</v>
      </c>
      <c r="AF470" s="11" t="s">
        <v>24</v>
      </c>
      <c r="AG470" s="7" t="s">
        <v>25</v>
      </c>
      <c r="AH470" s="11" t="s">
        <v>26</v>
      </c>
      <c r="AI470" s="11" t="s">
        <v>27</v>
      </c>
      <c r="AJ470" s="8" t="s">
        <v>28</v>
      </c>
      <c r="AK470" s="9" t="s">
        <v>29</v>
      </c>
      <c r="AL470" s="14"/>
      <c r="AM470" s="29"/>
      <c r="AN470" s="11"/>
      <c r="AO470" s="1"/>
      <c r="AP470" s="1"/>
      <c r="AQ470" s="1"/>
      <c r="AR470" s="1"/>
      <c r="AS470" s="1"/>
      <c r="AT470" s="30"/>
      <c r="AU470" s="11" t="s">
        <v>40</v>
      </c>
      <c r="AV470" s="11" t="s">
        <v>41</v>
      </c>
      <c r="AW470" s="11" t="s">
        <v>21</v>
      </c>
      <c r="AX470" s="13" t="s">
        <v>8</v>
      </c>
      <c r="AY470" s="11" t="s">
        <v>23</v>
      </c>
      <c r="AZ470" s="11" t="s">
        <v>24</v>
      </c>
      <c r="BA470" s="7" t="s">
        <v>25</v>
      </c>
      <c r="BB470" s="11" t="s">
        <v>26</v>
      </c>
      <c r="BC470" s="11" t="s">
        <v>27</v>
      </c>
      <c r="BD470" s="8" t="s">
        <v>28</v>
      </c>
      <c r="BE470" s="9" t="s">
        <v>29</v>
      </c>
      <c r="BF470" s="14"/>
      <c r="BG470" s="29"/>
      <c r="BH470" s="11"/>
      <c r="BI470" s="1"/>
      <c r="BJ470" s="1"/>
      <c r="BK470" s="1"/>
      <c r="BL470" s="1"/>
      <c r="BM470" s="1"/>
      <c r="BN470" s="30"/>
      <c r="BO470" s="11" t="s">
        <v>40</v>
      </c>
      <c r="BP470" s="11" t="s">
        <v>41</v>
      </c>
      <c r="BQ470" s="11" t="s">
        <v>21</v>
      </c>
      <c r="BR470" s="13" t="s">
        <v>8</v>
      </c>
      <c r="BS470" s="11" t="s">
        <v>23</v>
      </c>
      <c r="BT470" s="11" t="s">
        <v>24</v>
      </c>
      <c r="BU470" s="7" t="s">
        <v>25</v>
      </c>
      <c r="BV470" s="11" t="s">
        <v>26</v>
      </c>
      <c r="BW470" s="11" t="s">
        <v>27</v>
      </c>
      <c r="BX470" s="8" t="s">
        <v>28</v>
      </c>
      <c r="BY470" s="9" t="s">
        <v>29</v>
      </c>
      <c r="BZ470" s="14"/>
      <c r="CA470" s="29"/>
      <c r="CB470" s="11"/>
      <c r="CC470" s="1"/>
      <c r="CD470" s="1"/>
      <c r="CE470" s="1"/>
      <c r="CF470" s="1"/>
      <c r="CG470" s="1"/>
      <c r="CH470" s="30"/>
      <c r="CI470" s="11" t="s">
        <v>40</v>
      </c>
      <c r="CJ470" s="11" t="s">
        <v>41</v>
      </c>
      <c r="CK470" s="11" t="s">
        <v>21</v>
      </c>
      <c r="CL470" s="13" t="s">
        <v>8</v>
      </c>
      <c r="CM470" s="11" t="s">
        <v>23</v>
      </c>
      <c r="CN470" s="11" t="s">
        <v>24</v>
      </c>
      <c r="CO470" s="7" t="s">
        <v>25</v>
      </c>
      <c r="CP470" s="11" t="s">
        <v>26</v>
      </c>
      <c r="CQ470" s="11" t="s">
        <v>27</v>
      </c>
      <c r="CR470" s="8" t="s">
        <v>28</v>
      </c>
      <c r="CS470" s="9" t="s">
        <v>29</v>
      </c>
      <c r="CT470" s="14"/>
      <c r="CU470" s="29"/>
      <c r="CV470" s="11"/>
      <c r="CW470" s="1"/>
      <c r="CX470" s="1"/>
      <c r="CY470" s="1"/>
      <c r="CZ470" s="1"/>
      <c r="DA470" s="1"/>
      <c r="DB470" s="30"/>
      <c r="DC470" s="11" t="s">
        <v>40</v>
      </c>
      <c r="DD470" s="11" t="s">
        <v>41</v>
      </c>
      <c r="DE470" s="11" t="s">
        <v>21</v>
      </c>
      <c r="DF470" s="13" t="s">
        <v>8</v>
      </c>
      <c r="DG470" s="11" t="s">
        <v>23</v>
      </c>
      <c r="DH470" s="11" t="s">
        <v>24</v>
      </c>
      <c r="DI470" s="7" t="s">
        <v>25</v>
      </c>
      <c r="DJ470" s="11" t="s">
        <v>26</v>
      </c>
      <c r="DK470" s="11" t="s">
        <v>27</v>
      </c>
      <c r="DL470" s="8" t="s">
        <v>28</v>
      </c>
      <c r="DM470" s="9" t="s">
        <v>29</v>
      </c>
      <c r="DN470" s="14"/>
      <c r="DO470" s="29"/>
      <c r="DP470" s="11"/>
      <c r="DQ470" s="1"/>
      <c r="DR470" s="1"/>
      <c r="DS470" s="1"/>
      <c r="DT470" s="1"/>
      <c r="DU470" s="1"/>
      <c r="DV470" s="30"/>
      <c r="DW470" s="11" t="s">
        <v>40</v>
      </c>
      <c r="DX470" s="11" t="s">
        <v>41</v>
      </c>
      <c r="DY470" s="11" t="s">
        <v>21</v>
      </c>
      <c r="DZ470" s="13" t="s">
        <v>8</v>
      </c>
      <c r="EA470" s="11" t="s">
        <v>23</v>
      </c>
      <c r="EB470" s="11" t="s">
        <v>24</v>
      </c>
      <c r="EC470" s="7" t="s">
        <v>25</v>
      </c>
      <c r="ED470" s="11" t="s">
        <v>26</v>
      </c>
      <c r="EE470" s="11" t="s">
        <v>27</v>
      </c>
      <c r="EF470" s="8" t="s">
        <v>28</v>
      </c>
      <c r="EG470" s="9" t="s">
        <v>29</v>
      </c>
      <c r="EH470" s="14"/>
      <c r="EI470" s="29"/>
      <c r="EJ470" s="11"/>
    </row>
    <row r="471" s="1" customFormat="1" customHeight="1" spans="6:140">
      <c r="F471" s="11">
        <f>_xlfn.RANK.EQ(S471,S471:S474,0)</f>
        <v>1</v>
      </c>
      <c r="G471" s="11">
        <v>1446.85</v>
      </c>
      <c r="H471" s="11">
        <v>1.8</v>
      </c>
      <c r="I471" s="12">
        <v>1.35</v>
      </c>
      <c r="J471" s="13">
        <f t="shared" ref="J471:J474" si="958">G471*H471*I471</f>
        <v>3515.8455</v>
      </c>
      <c r="K471" s="11">
        <v>680</v>
      </c>
      <c r="L471" s="11">
        <v>1.53</v>
      </c>
      <c r="M471" s="31">
        <f t="shared" ref="M471:M474" si="959">1+6*K471/(K471+2000)+L471</f>
        <v>4.05238805970149</v>
      </c>
      <c r="N471" s="11">
        <v>0.98</v>
      </c>
      <c r="O471" s="11">
        <v>2.3</v>
      </c>
      <c r="P471" s="8">
        <f t="shared" ref="P471:P474" si="960">1+N471*O471</f>
        <v>3.254</v>
      </c>
      <c r="Q471" s="9">
        <v>1.275</v>
      </c>
      <c r="R471" s="17">
        <v>1</v>
      </c>
      <c r="S471" s="18">
        <f t="shared" ref="S471:S474" si="961">J471*M471*Q471*P471*R471</f>
        <v>59111.0321385416</v>
      </c>
      <c r="T471" s="11">
        <f t="shared" ref="T471:T474" si="962">IF(F471=1,1,(IF(F471=2,2,12)))</f>
        <v>1</v>
      </c>
      <c r="Z471" s="11">
        <f>_xlfn.RANK.EQ(AM471,AM471:AM474,0)</f>
        <v>2</v>
      </c>
      <c r="AA471" s="11">
        <v>1446.85</v>
      </c>
      <c r="AB471" s="11">
        <v>1.8</v>
      </c>
      <c r="AC471" s="12">
        <v>1.35</v>
      </c>
      <c r="AD471" s="13">
        <f t="shared" ref="AD471:AD474" si="963">AA471*AB471*AC471</f>
        <v>3515.8455</v>
      </c>
      <c r="AE471" s="11">
        <v>680</v>
      </c>
      <c r="AF471" s="11">
        <v>1.53</v>
      </c>
      <c r="AG471" s="31">
        <f t="shared" ref="AG471:AG474" si="964">1+6*AE471/(AE471+2000)+AF471</f>
        <v>4.05238805970149</v>
      </c>
      <c r="AH471" s="11">
        <v>0.98</v>
      </c>
      <c r="AI471" s="11">
        <v>2.3</v>
      </c>
      <c r="AJ471" s="8">
        <f t="shared" ref="AJ471:AJ474" si="965">1+AH471*AI471</f>
        <v>3.254</v>
      </c>
      <c r="AK471" s="9">
        <v>1.275</v>
      </c>
      <c r="AL471" s="17">
        <v>1</v>
      </c>
      <c r="AM471" s="18">
        <f t="shared" ref="AM471:AM474" si="966">AD471*AG471*AK471*AJ471*AL471</f>
        <v>59111.0321385416</v>
      </c>
      <c r="AN471" s="11">
        <f t="shared" ref="AN471:AN474" si="967">IF(Z471=1,1,(IF(Z471=2,2,12)))</f>
        <v>2</v>
      </c>
      <c r="AT471" s="11">
        <f>_xlfn.RANK.EQ(BG471,BG471:BG474,0)</f>
        <v>1</v>
      </c>
      <c r="AU471" s="11">
        <v>1446.85</v>
      </c>
      <c r="AV471" s="11">
        <v>1.8</v>
      </c>
      <c r="AW471" s="12">
        <v>1.35</v>
      </c>
      <c r="AX471" s="13">
        <f t="shared" ref="AX471:AX474" si="968">AU471*AV471*AW471</f>
        <v>3515.8455</v>
      </c>
      <c r="AY471" s="11">
        <v>680</v>
      </c>
      <c r="AZ471" s="11">
        <v>1.53</v>
      </c>
      <c r="BA471" s="31">
        <f t="shared" ref="BA471:BA474" si="969">1+6*AY471/(AY471+2000)+AZ471</f>
        <v>4.05238805970149</v>
      </c>
      <c r="BB471" s="11">
        <v>0.98</v>
      </c>
      <c r="BC471" s="11">
        <v>2.3</v>
      </c>
      <c r="BD471" s="8">
        <f t="shared" ref="BD471:BD474" si="970">1+BB471*BC471</f>
        <v>3.254</v>
      </c>
      <c r="BE471" s="9">
        <v>1.275</v>
      </c>
      <c r="BF471" s="17">
        <v>1.015</v>
      </c>
      <c r="BG471" s="18">
        <f t="shared" ref="BG471:BG474" si="971">AX471*BA471*BE471*BD471*BF471</f>
        <v>59997.6976206197</v>
      </c>
      <c r="BH471" s="11">
        <f t="shared" ref="BH471:BH474" si="972">IF(AT471=1,1,(IF(AT471=2,2,12)))</f>
        <v>1</v>
      </c>
      <c r="BN471" s="11">
        <f>_xlfn.RANK.EQ(CA471,CA471:CA474,0)</f>
        <v>2</v>
      </c>
      <c r="BO471" s="11">
        <v>1446.85</v>
      </c>
      <c r="BP471" s="11">
        <v>1.8</v>
      </c>
      <c r="BQ471" s="12">
        <v>1.35</v>
      </c>
      <c r="BR471" s="13">
        <f t="shared" ref="BR471:BR474" si="973">BO471*BP471*BQ471</f>
        <v>3515.8455</v>
      </c>
      <c r="BS471" s="11">
        <v>680</v>
      </c>
      <c r="BT471" s="11">
        <v>1.53</v>
      </c>
      <c r="BU471" s="31">
        <f t="shared" ref="BU471:BU474" si="974">1+6*BS471/(BS471+2000)+BT471</f>
        <v>4.05238805970149</v>
      </c>
      <c r="BV471" s="11">
        <v>0.98</v>
      </c>
      <c r="BW471" s="11">
        <v>2.3</v>
      </c>
      <c r="BX471" s="8">
        <f t="shared" ref="BX471:BX474" si="975">1+BV471*BW471</f>
        <v>3.254</v>
      </c>
      <c r="BY471" s="9">
        <v>1.275</v>
      </c>
      <c r="BZ471" s="17">
        <v>1.015</v>
      </c>
      <c r="CA471" s="18">
        <f t="shared" ref="CA471:CA474" si="976">BR471*BU471*BY471*BX471*BZ471</f>
        <v>59997.6976206197</v>
      </c>
      <c r="CB471" s="11">
        <f t="shared" ref="CB471:CB474" si="977">IF(BN471=1,1,(IF(BN471=2,2,12)))</f>
        <v>2</v>
      </c>
      <c r="CH471" s="11">
        <f>_xlfn.RANK.EQ(CU471,CU471:CU474,0)</f>
        <v>1</v>
      </c>
      <c r="CI471" s="11">
        <v>1446.85</v>
      </c>
      <c r="CJ471" s="11">
        <v>1.8</v>
      </c>
      <c r="CK471" s="12">
        <v>1.35</v>
      </c>
      <c r="CL471" s="13">
        <f t="shared" ref="CL471:CL474" si="978">CI471*CJ471*CK471</f>
        <v>3515.8455</v>
      </c>
      <c r="CM471" s="11">
        <v>680</v>
      </c>
      <c r="CN471" s="11">
        <v>1.53</v>
      </c>
      <c r="CO471" s="31">
        <f t="shared" ref="CO471:CO474" si="979">1+6*CM471/(CM471+2000)+CN471</f>
        <v>4.05238805970149</v>
      </c>
      <c r="CP471" s="11">
        <v>0.98</v>
      </c>
      <c r="CQ471" s="11">
        <v>2.3</v>
      </c>
      <c r="CR471" s="8">
        <f t="shared" ref="CR471:CR474" si="980">1+CP471*CQ471</f>
        <v>3.254</v>
      </c>
      <c r="CS471" s="9">
        <v>1.275</v>
      </c>
      <c r="CT471" s="17">
        <v>1.085</v>
      </c>
      <c r="CU471" s="18">
        <f t="shared" ref="CU471:CU474" si="981">CL471*CO471*CS471*CR471*CT471</f>
        <v>64135.4698703177</v>
      </c>
      <c r="CV471" s="11">
        <f t="shared" ref="CV471:CV474" si="982">IF(CH471=1,1,(IF(CH471=2,2,12)))</f>
        <v>1</v>
      </c>
      <c r="DB471" s="11">
        <f>_xlfn.RANK.EQ(DO471,DO471:DO474,0)</f>
        <v>2</v>
      </c>
      <c r="DC471" s="11">
        <v>1446.85</v>
      </c>
      <c r="DD471" s="11">
        <v>1.8</v>
      </c>
      <c r="DE471" s="12">
        <v>1.35</v>
      </c>
      <c r="DF471" s="13">
        <f t="shared" ref="DF471:DF474" si="983">DC471*DD471*DE471</f>
        <v>3515.8455</v>
      </c>
      <c r="DG471" s="11">
        <v>680</v>
      </c>
      <c r="DH471" s="11">
        <v>1.53</v>
      </c>
      <c r="DI471" s="31">
        <f t="shared" ref="DI471:DI474" si="984">1+6*DG471/(DG471+2000)+DH471</f>
        <v>4.05238805970149</v>
      </c>
      <c r="DJ471" s="11">
        <v>0.98</v>
      </c>
      <c r="DK471" s="11">
        <v>2.3</v>
      </c>
      <c r="DL471" s="8">
        <f t="shared" ref="DL471:DL474" si="985">1+DJ471*DK471</f>
        <v>3.254</v>
      </c>
      <c r="DM471" s="9">
        <v>1.275</v>
      </c>
      <c r="DN471" s="17">
        <v>1.085</v>
      </c>
      <c r="DO471" s="18">
        <f t="shared" ref="DO471:DO474" si="986">DF471*DI471*DM471*DL471*DN471</f>
        <v>64135.4698703177</v>
      </c>
      <c r="DP471" s="11">
        <f t="shared" ref="DP471:DP474" si="987">IF(DB471=1,1,(IF(DB471=2,2,12)))</f>
        <v>2</v>
      </c>
      <c r="DV471" s="11">
        <f>_xlfn.RANK.EQ(EI471,EI471:EI474,0)</f>
        <v>2</v>
      </c>
      <c r="DW471" s="11">
        <v>1446.85</v>
      </c>
      <c r="DX471" s="11">
        <v>1.8</v>
      </c>
      <c r="DY471" s="12">
        <v>1.35</v>
      </c>
      <c r="DZ471" s="13">
        <f t="shared" ref="DZ471:DZ474" si="988">DW471*DX471*DY471</f>
        <v>3515.8455</v>
      </c>
      <c r="EA471" s="11">
        <v>680</v>
      </c>
      <c r="EB471" s="11">
        <v>1.62</v>
      </c>
      <c r="EC471" s="31">
        <f t="shared" ref="EC471:EC474" si="989">1+6*EA471/(EA471+2000)+EB471</f>
        <v>4.14238805970149</v>
      </c>
      <c r="ED471" s="11">
        <v>0.98</v>
      </c>
      <c r="EE471" s="11">
        <v>3.1</v>
      </c>
      <c r="EF471" s="8">
        <f t="shared" ref="EF471:EF474" si="990">1+ED471*EE471</f>
        <v>4.038</v>
      </c>
      <c r="EG471" s="9">
        <v>1.275</v>
      </c>
      <c r="EH471" s="17">
        <v>1.2</v>
      </c>
      <c r="EI471" s="18">
        <f t="shared" ref="EI471:EI474" si="991">DZ471*EC471*EG471*EF471*EH471</f>
        <v>89978.408835804</v>
      </c>
      <c r="EJ471" s="11">
        <f t="shared" ref="EJ471:EJ474" si="992">IF(DV471=1,1,(IF(DV471=2,2,12)))</f>
        <v>2</v>
      </c>
    </row>
    <row r="472" s="1" customFormat="1" customHeight="1" spans="6:140">
      <c r="F472" s="11">
        <f>_xlfn.RANK.EQ(S472,S471:S474,0)</f>
        <v>3</v>
      </c>
      <c r="G472" s="11">
        <v>1446.85</v>
      </c>
      <c r="H472" s="11">
        <v>1.8</v>
      </c>
      <c r="I472" s="12">
        <v>1.35</v>
      </c>
      <c r="J472" s="13">
        <f t="shared" si="958"/>
        <v>3515.8455</v>
      </c>
      <c r="K472" s="11">
        <v>440</v>
      </c>
      <c r="L472" s="11">
        <v>1.33</v>
      </c>
      <c r="M472" s="31">
        <f t="shared" si="959"/>
        <v>3.41196721311475</v>
      </c>
      <c r="N472" s="11">
        <v>0.97</v>
      </c>
      <c r="O472" s="11">
        <v>2.11</v>
      </c>
      <c r="P472" s="8">
        <f t="shared" si="960"/>
        <v>3.0467</v>
      </c>
      <c r="Q472" s="9">
        <v>1.275</v>
      </c>
      <c r="R472" s="17">
        <v>1</v>
      </c>
      <c r="S472" s="18">
        <f t="shared" si="961"/>
        <v>46598.7759417555</v>
      </c>
      <c r="T472" s="11">
        <f t="shared" si="962"/>
        <v>12</v>
      </c>
      <c r="Z472" s="11">
        <f>_xlfn.RANK.EQ(AM472,AM471:AM474,0)</f>
        <v>3</v>
      </c>
      <c r="AA472" s="11">
        <v>1446.85</v>
      </c>
      <c r="AB472" s="11">
        <v>1.8</v>
      </c>
      <c r="AC472" s="12">
        <v>1.35</v>
      </c>
      <c r="AD472" s="13">
        <f t="shared" si="963"/>
        <v>3515.8455</v>
      </c>
      <c r="AE472" s="11">
        <v>440</v>
      </c>
      <c r="AF472" s="11">
        <v>1.33</v>
      </c>
      <c r="AG472" s="31">
        <f t="shared" si="964"/>
        <v>3.41196721311475</v>
      </c>
      <c r="AH472" s="11">
        <v>0.97</v>
      </c>
      <c r="AI472" s="11">
        <v>2.11</v>
      </c>
      <c r="AJ472" s="8">
        <f t="shared" si="965"/>
        <v>3.0467</v>
      </c>
      <c r="AK472" s="9">
        <v>1.275</v>
      </c>
      <c r="AL472" s="17">
        <v>1</v>
      </c>
      <c r="AM472" s="18">
        <f t="shared" si="966"/>
        <v>46598.7759417555</v>
      </c>
      <c r="AN472" s="11">
        <f t="shared" si="967"/>
        <v>12</v>
      </c>
      <c r="AT472" s="11">
        <f>_xlfn.RANK.EQ(BG472,BG471:BG474,0)</f>
        <v>3</v>
      </c>
      <c r="AU472" s="11">
        <v>1446.85</v>
      </c>
      <c r="AV472" s="11">
        <v>1.8</v>
      </c>
      <c r="AW472" s="12">
        <v>1.35</v>
      </c>
      <c r="AX472" s="13">
        <f t="shared" si="968"/>
        <v>3515.8455</v>
      </c>
      <c r="AY472" s="11">
        <v>440</v>
      </c>
      <c r="AZ472" s="11">
        <v>1.33</v>
      </c>
      <c r="BA472" s="31">
        <f t="shared" si="969"/>
        <v>3.41196721311475</v>
      </c>
      <c r="BB472" s="11">
        <v>0.97</v>
      </c>
      <c r="BC472" s="11">
        <v>2.11</v>
      </c>
      <c r="BD472" s="8">
        <f t="shared" si="970"/>
        <v>3.0467</v>
      </c>
      <c r="BE472" s="9">
        <v>1.275</v>
      </c>
      <c r="BF472" s="17">
        <v>1.015</v>
      </c>
      <c r="BG472" s="18">
        <f t="shared" si="971"/>
        <v>47297.7575808818</v>
      </c>
      <c r="BH472" s="11">
        <f t="shared" si="972"/>
        <v>12</v>
      </c>
      <c r="BN472" s="11">
        <f>_xlfn.RANK.EQ(CA472,CA471:CA474,0)</f>
        <v>3</v>
      </c>
      <c r="BO472" s="11">
        <v>1446.85</v>
      </c>
      <c r="BP472" s="11">
        <v>1.8</v>
      </c>
      <c r="BQ472" s="12">
        <v>1.35</v>
      </c>
      <c r="BR472" s="13">
        <f t="shared" si="973"/>
        <v>3515.8455</v>
      </c>
      <c r="BS472" s="11">
        <v>440</v>
      </c>
      <c r="BT472" s="11">
        <v>1.33</v>
      </c>
      <c r="BU472" s="31">
        <f t="shared" si="974"/>
        <v>3.41196721311475</v>
      </c>
      <c r="BV472" s="11">
        <v>0.97</v>
      </c>
      <c r="BW472" s="11">
        <v>2.11</v>
      </c>
      <c r="BX472" s="8">
        <f t="shared" si="975"/>
        <v>3.0467</v>
      </c>
      <c r="BY472" s="9">
        <v>1.275</v>
      </c>
      <c r="BZ472" s="17">
        <v>1.015</v>
      </c>
      <c r="CA472" s="18">
        <f t="shared" si="976"/>
        <v>47297.7575808818</v>
      </c>
      <c r="CB472" s="11">
        <f t="shared" si="977"/>
        <v>12</v>
      </c>
      <c r="CH472" s="11">
        <f>_xlfn.RANK.EQ(CU472,CU471:CU474,0)</f>
        <v>3</v>
      </c>
      <c r="CI472" s="11">
        <v>1446.85</v>
      </c>
      <c r="CJ472" s="11">
        <v>1.8</v>
      </c>
      <c r="CK472" s="12">
        <v>1.35</v>
      </c>
      <c r="CL472" s="13">
        <f t="shared" si="978"/>
        <v>3515.8455</v>
      </c>
      <c r="CM472" s="11">
        <v>440</v>
      </c>
      <c r="CN472" s="11">
        <v>1.33</v>
      </c>
      <c r="CO472" s="31">
        <f t="shared" si="979"/>
        <v>3.41196721311475</v>
      </c>
      <c r="CP472" s="11">
        <v>0.97</v>
      </c>
      <c r="CQ472" s="11">
        <v>2.11</v>
      </c>
      <c r="CR472" s="8">
        <f t="shared" si="980"/>
        <v>3.0467</v>
      </c>
      <c r="CS472" s="9">
        <v>1.275</v>
      </c>
      <c r="CT472" s="17">
        <v>1.085</v>
      </c>
      <c r="CU472" s="18">
        <f t="shared" si="981"/>
        <v>50559.6718968047</v>
      </c>
      <c r="CV472" s="11">
        <f t="shared" si="982"/>
        <v>12</v>
      </c>
      <c r="DB472" s="11">
        <f>_xlfn.RANK.EQ(DO472,DO471:DO474,0)</f>
        <v>3</v>
      </c>
      <c r="DC472" s="11">
        <v>1446.85</v>
      </c>
      <c r="DD472" s="11">
        <v>1.8</v>
      </c>
      <c r="DE472" s="12">
        <v>1.35</v>
      </c>
      <c r="DF472" s="13">
        <f t="shared" si="983"/>
        <v>3515.8455</v>
      </c>
      <c r="DG472" s="11">
        <v>440</v>
      </c>
      <c r="DH472" s="11">
        <v>1.33</v>
      </c>
      <c r="DI472" s="31">
        <f t="shared" si="984"/>
        <v>3.41196721311475</v>
      </c>
      <c r="DJ472" s="11">
        <v>0.97</v>
      </c>
      <c r="DK472" s="11">
        <v>2.11</v>
      </c>
      <c r="DL472" s="8">
        <f t="shared" si="985"/>
        <v>3.0467</v>
      </c>
      <c r="DM472" s="9">
        <v>1.275</v>
      </c>
      <c r="DN472" s="17">
        <v>1.085</v>
      </c>
      <c r="DO472" s="18">
        <f t="shared" si="986"/>
        <v>50559.6718968047</v>
      </c>
      <c r="DP472" s="11">
        <f t="shared" si="987"/>
        <v>12</v>
      </c>
      <c r="DV472" s="11">
        <f>_xlfn.RANK.EQ(EI472,EI471:EI474,0)</f>
        <v>3</v>
      </c>
      <c r="DW472" s="11">
        <v>1446.85</v>
      </c>
      <c r="DX472" s="11">
        <v>1.8</v>
      </c>
      <c r="DY472" s="12">
        <v>1.35</v>
      </c>
      <c r="DZ472" s="13">
        <f t="shared" si="988"/>
        <v>3515.8455</v>
      </c>
      <c r="EA472" s="11">
        <v>440</v>
      </c>
      <c r="EB472" s="11">
        <v>1.42</v>
      </c>
      <c r="EC472" s="31">
        <f t="shared" si="989"/>
        <v>3.50196721311475</v>
      </c>
      <c r="ED472" s="11">
        <v>0.97</v>
      </c>
      <c r="EE472" s="11">
        <v>2.91</v>
      </c>
      <c r="EF472" s="8">
        <f t="shared" si="990"/>
        <v>3.8227</v>
      </c>
      <c r="EG472" s="9">
        <v>1.275</v>
      </c>
      <c r="EH472" s="17">
        <v>1.2</v>
      </c>
      <c r="EI472" s="18">
        <f t="shared" si="991"/>
        <v>72011.7732494338</v>
      </c>
      <c r="EJ472" s="11">
        <f t="shared" si="992"/>
        <v>12</v>
      </c>
    </row>
    <row r="473" s="1" customFormat="1" customHeight="1" spans="6:140">
      <c r="F473" s="11">
        <f>_xlfn.RANK.EQ(S473,S471:S474,0)</f>
        <v>2</v>
      </c>
      <c r="G473" s="11">
        <v>1446.85</v>
      </c>
      <c r="H473" s="11">
        <v>1.8</v>
      </c>
      <c r="I473" s="12">
        <v>1.35</v>
      </c>
      <c r="J473" s="13">
        <f t="shared" si="958"/>
        <v>3515.8455</v>
      </c>
      <c r="K473" s="11">
        <v>490</v>
      </c>
      <c r="L473" s="11">
        <v>1.93</v>
      </c>
      <c r="M473" s="31">
        <f t="shared" si="959"/>
        <v>4.11072289156627</v>
      </c>
      <c r="N473" s="11">
        <v>0.89</v>
      </c>
      <c r="O473" s="11">
        <v>1.78</v>
      </c>
      <c r="P473" s="8">
        <f t="shared" si="960"/>
        <v>2.5842</v>
      </c>
      <c r="Q473" s="9">
        <v>1.275</v>
      </c>
      <c r="R473" s="17">
        <v>1</v>
      </c>
      <c r="S473" s="18">
        <f t="shared" si="961"/>
        <v>47619.4407446444</v>
      </c>
      <c r="T473" s="11">
        <f t="shared" si="962"/>
        <v>2</v>
      </c>
      <c r="Z473" s="11">
        <f>_xlfn.RANK.EQ(AM473,AM471:AM474,0)</f>
        <v>1</v>
      </c>
      <c r="AA473" s="11">
        <v>1446.85</v>
      </c>
      <c r="AB473" s="11">
        <v>1.8</v>
      </c>
      <c r="AC473" s="12">
        <v>1.35</v>
      </c>
      <c r="AD473" s="13">
        <f t="shared" si="963"/>
        <v>3515.8455</v>
      </c>
      <c r="AE473" s="11">
        <v>450</v>
      </c>
      <c r="AF473" s="11">
        <v>1.93</v>
      </c>
      <c r="AG473" s="31">
        <f t="shared" si="964"/>
        <v>4.03204081632653</v>
      </c>
      <c r="AH473" s="11">
        <v>1</v>
      </c>
      <c r="AI473" s="11">
        <v>2.71</v>
      </c>
      <c r="AJ473" s="8">
        <f t="shared" si="965"/>
        <v>3.71</v>
      </c>
      <c r="AK473" s="9">
        <v>1.275</v>
      </c>
      <c r="AL473" s="17">
        <v>1</v>
      </c>
      <c r="AM473" s="18">
        <f t="shared" si="966"/>
        <v>67056.1780164573</v>
      </c>
      <c r="AN473" s="11">
        <f t="shared" si="967"/>
        <v>1</v>
      </c>
      <c r="AT473" s="11">
        <f>_xlfn.RANK.EQ(BG473,BG471:BG474,0)</f>
        <v>2</v>
      </c>
      <c r="AU473" s="11">
        <v>1446.85</v>
      </c>
      <c r="AV473" s="11">
        <v>1.8</v>
      </c>
      <c r="AW473" s="12">
        <v>1.35</v>
      </c>
      <c r="AX473" s="13">
        <f t="shared" si="968"/>
        <v>3515.8455</v>
      </c>
      <c r="AY473" s="11">
        <v>490</v>
      </c>
      <c r="AZ473" s="11">
        <v>1.93</v>
      </c>
      <c r="BA473" s="31">
        <f t="shared" si="969"/>
        <v>4.11072289156627</v>
      </c>
      <c r="BB473" s="11">
        <v>0.93</v>
      </c>
      <c r="BC473" s="11">
        <v>1.85</v>
      </c>
      <c r="BD473" s="8">
        <f t="shared" si="970"/>
        <v>2.7205</v>
      </c>
      <c r="BE473" s="9">
        <v>1.275</v>
      </c>
      <c r="BF473" s="17">
        <v>1.015</v>
      </c>
      <c r="BG473" s="18">
        <f t="shared" si="971"/>
        <v>50883.0271937126</v>
      </c>
      <c r="BH473" s="11">
        <f t="shared" si="972"/>
        <v>2</v>
      </c>
      <c r="BN473" s="11">
        <f>_xlfn.RANK.EQ(CA473,CA471:CA474,0)</f>
        <v>1</v>
      </c>
      <c r="BO473" s="11">
        <v>1446.85</v>
      </c>
      <c r="BP473" s="11">
        <v>1.8</v>
      </c>
      <c r="BQ473" s="12">
        <v>1.35</v>
      </c>
      <c r="BR473" s="13">
        <f t="shared" si="973"/>
        <v>3515.8455</v>
      </c>
      <c r="BS473" s="11">
        <v>490</v>
      </c>
      <c r="BT473" s="11">
        <v>1.93</v>
      </c>
      <c r="BU473" s="31">
        <f t="shared" si="974"/>
        <v>4.11072289156627</v>
      </c>
      <c r="BV473" s="11">
        <v>1</v>
      </c>
      <c r="BW473" s="11">
        <v>2.71</v>
      </c>
      <c r="BX473" s="8">
        <f t="shared" si="975"/>
        <v>3.71</v>
      </c>
      <c r="BY473" s="9">
        <v>1.275</v>
      </c>
      <c r="BZ473" s="17">
        <v>1.015</v>
      </c>
      <c r="CA473" s="18">
        <f t="shared" si="976"/>
        <v>69390.1969816849</v>
      </c>
      <c r="CB473" s="11">
        <f t="shared" si="977"/>
        <v>1</v>
      </c>
      <c r="CH473" s="11">
        <f>_xlfn.RANK.EQ(CU473,CU471:CU474,0)</f>
        <v>2</v>
      </c>
      <c r="CI473" s="11">
        <v>1446.85</v>
      </c>
      <c r="CJ473" s="11">
        <v>1.8</v>
      </c>
      <c r="CK473" s="12">
        <v>1.35</v>
      </c>
      <c r="CL473" s="13">
        <f t="shared" si="978"/>
        <v>3515.8455</v>
      </c>
      <c r="CM473" s="11">
        <v>490</v>
      </c>
      <c r="CN473" s="11">
        <v>1.93</v>
      </c>
      <c r="CO473" s="31">
        <f t="shared" si="979"/>
        <v>4.11072289156627</v>
      </c>
      <c r="CP473" s="11">
        <v>0.93</v>
      </c>
      <c r="CQ473" s="11">
        <v>1.85</v>
      </c>
      <c r="CR473" s="8">
        <f t="shared" si="980"/>
        <v>2.7205</v>
      </c>
      <c r="CS473" s="9">
        <v>1.275</v>
      </c>
      <c r="CT473" s="17">
        <v>1.085</v>
      </c>
      <c r="CU473" s="18">
        <f t="shared" si="981"/>
        <v>54392.2014829342</v>
      </c>
      <c r="CV473" s="11">
        <f t="shared" si="982"/>
        <v>2</v>
      </c>
      <c r="DB473" s="11">
        <f>_xlfn.RANK.EQ(DO473,DO471:DO474,0)</f>
        <v>1</v>
      </c>
      <c r="DC473" s="11">
        <v>1446.85</v>
      </c>
      <c r="DD473" s="11">
        <v>1.8</v>
      </c>
      <c r="DE473" s="12">
        <v>1.35</v>
      </c>
      <c r="DF473" s="13">
        <f t="shared" si="983"/>
        <v>3515.8455</v>
      </c>
      <c r="DG473" s="11">
        <v>490</v>
      </c>
      <c r="DH473" s="11">
        <v>1.93</v>
      </c>
      <c r="DI473" s="31">
        <f t="shared" si="984"/>
        <v>4.11072289156627</v>
      </c>
      <c r="DJ473" s="11">
        <v>1</v>
      </c>
      <c r="DK473" s="11">
        <v>2.71</v>
      </c>
      <c r="DL473" s="8">
        <f t="shared" si="985"/>
        <v>3.71</v>
      </c>
      <c r="DM473" s="9">
        <v>1.275</v>
      </c>
      <c r="DN473" s="17">
        <v>1.085</v>
      </c>
      <c r="DO473" s="18">
        <f t="shared" si="986"/>
        <v>74175.727808008</v>
      </c>
      <c r="DP473" s="11">
        <f t="shared" si="987"/>
        <v>1</v>
      </c>
      <c r="DV473" s="11">
        <f>_xlfn.RANK.EQ(EI473,EI471:EI474,0)</f>
        <v>1</v>
      </c>
      <c r="DW473" s="11">
        <v>1446.85</v>
      </c>
      <c r="DX473" s="11">
        <v>1.8</v>
      </c>
      <c r="DY473" s="12">
        <v>1.35</v>
      </c>
      <c r="DZ473" s="13">
        <f t="shared" si="988"/>
        <v>3515.8455</v>
      </c>
      <c r="EA473" s="11">
        <v>490</v>
      </c>
      <c r="EB473" s="11">
        <v>2.02</v>
      </c>
      <c r="EC473" s="31">
        <f t="shared" si="989"/>
        <v>4.20072289156627</v>
      </c>
      <c r="ED473" s="11">
        <v>1</v>
      </c>
      <c r="EE473" s="11">
        <v>3.51</v>
      </c>
      <c r="EF473" s="8">
        <f t="shared" si="990"/>
        <v>4.51</v>
      </c>
      <c r="EG473" s="9">
        <v>1.275</v>
      </c>
      <c r="EH473" s="17">
        <v>1.2</v>
      </c>
      <c r="EI473" s="18">
        <f t="shared" si="991"/>
        <v>101911.170185718</v>
      </c>
      <c r="EJ473" s="11">
        <f t="shared" si="992"/>
        <v>1</v>
      </c>
    </row>
    <row r="474" s="1" customFormat="1" customHeight="1" spans="6:140">
      <c r="F474" s="11">
        <f>_xlfn.RANK.EQ(S474,S471:S474,0)</f>
        <v>4</v>
      </c>
      <c r="G474" s="11">
        <v>0</v>
      </c>
      <c r="H474" s="11">
        <v>1.8</v>
      </c>
      <c r="I474" s="12">
        <v>1.35</v>
      </c>
      <c r="J474" s="13">
        <f t="shared" si="958"/>
        <v>0</v>
      </c>
      <c r="K474" s="11">
        <v>0</v>
      </c>
      <c r="L474" s="11">
        <v>0.2</v>
      </c>
      <c r="M474" s="31">
        <f t="shared" si="959"/>
        <v>1.2</v>
      </c>
      <c r="N474" s="28">
        <v>0.7</v>
      </c>
      <c r="O474" s="28">
        <v>1.5</v>
      </c>
      <c r="P474" s="8">
        <f t="shared" si="960"/>
        <v>2.05</v>
      </c>
      <c r="Q474" s="9">
        <v>1.275</v>
      </c>
      <c r="R474" s="17">
        <v>1</v>
      </c>
      <c r="S474" s="18">
        <f t="shared" si="961"/>
        <v>0</v>
      </c>
      <c r="T474" s="28">
        <f t="shared" si="962"/>
        <v>12</v>
      </c>
      <c r="Z474" s="11">
        <f>_xlfn.RANK.EQ(AM474,AM471:AM474,0)</f>
        <v>4</v>
      </c>
      <c r="AA474" s="11">
        <v>0</v>
      </c>
      <c r="AB474" s="11">
        <v>1.8</v>
      </c>
      <c r="AC474" s="12">
        <v>1.35</v>
      </c>
      <c r="AD474" s="13">
        <f t="shared" si="963"/>
        <v>0</v>
      </c>
      <c r="AE474" s="11">
        <v>0</v>
      </c>
      <c r="AF474" s="11">
        <v>0.2</v>
      </c>
      <c r="AG474" s="31">
        <f t="shared" si="964"/>
        <v>1.2</v>
      </c>
      <c r="AH474" s="28">
        <v>0.7</v>
      </c>
      <c r="AI474" s="28">
        <v>1.5</v>
      </c>
      <c r="AJ474" s="8">
        <f t="shared" si="965"/>
        <v>2.05</v>
      </c>
      <c r="AK474" s="9">
        <v>1.275</v>
      </c>
      <c r="AL474" s="17">
        <v>1</v>
      </c>
      <c r="AM474" s="18">
        <f t="shared" si="966"/>
        <v>0</v>
      </c>
      <c r="AN474" s="28">
        <f t="shared" si="967"/>
        <v>12</v>
      </c>
      <c r="AT474" s="11">
        <f>_xlfn.RANK.EQ(BG474,BG471:BG474,0)</f>
        <v>4</v>
      </c>
      <c r="AU474" s="11">
        <v>0</v>
      </c>
      <c r="AV474" s="11">
        <v>1.8</v>
      </c>
      <c r="AW474" s="12">
        <v>1.35</v>
      </c>
      <c r="AX474" s="13">
        <f t="shared" si="968"/>
        <v>0</v>
      </c>
      <c r="AY474" s="11">
        <v>0</v>
      </c>
      <c r="AZ474" s="11">
        <v>0.2</v>
      </c>
      <c r="BA474" s="31">
        <f t="shared" si="969"/>
        <v>1.2</v>
      </c>
      <c r="BB474" s="28">
        <v>0.7</v>
      </c>
      <c r="BC474" s="28">
        <v>1.5</v>
      </c>
      <c r="BD474" s="8">
        <f t="shared" si="970"/>
        <v>2.05</v>
      </c>
      <c r="BE474" s="9">
        <v>1.275</v>
      </c>
      <c r="BF474" s="17">
        <v>1.015</v>
      </c>
      <c r="BG474" s="18">
        <f t="shared" si="971"/>
        <v>0</v>
      </c>
      <c r="BH474" s="28">
        <f t="shared" si="972"/>
        <v>12</v>
      </c>
      <c r="BN474" s="11">
        <f>_xlfn.RANK.EQ(CA474,CA471:CA474,0)</f>
        <v>4</v>
      </c>
      <c r="BO474" s="11">
        <v>0</v>
      </c>
      <c r="BP474" s="11">
        <v>1.8</v>
      </c>
      <c r="BQ474" s="12">
        <v>1.35</v>
      </c>
      <c r="BR474" s="13">
        <f t="shared" si="973"/>
        <v>0</v>
      </c>
      <c r="BS474" s="11">
        <v>0</v>
      </c>
      <c r="BT474" s="11">
        <v>0.2</v>
      </c>
      <c r="BU474" s="31">
        <f t="shared" si="974"/>
        <v>1.2</v>
      </c>
      <c r="BV474" s="28">
        <v>0.7</v>
      </c>
      <c r="BW474" s="28">
        <v>1.5</v>
      </c>
      <c r="BX474" s="8">
        <f t="shared" si="975"/>
        <v>2.05</v>
      </c>
      <c r="BY474" s="9">
        <v>1.275</v>
      </c>
      <c r="BZ474" s="17">
        <v>1.015</v>
      </c>
      <c r="CA474" s="18">
        <f t="shared" si="976"/>
        <v>0</v>
      </c>
      <c r="CB474" s="28">
        <f t="shared" si="977"/>
        <v>12</v>
      </c>
      <c r="CH474" s="11">
        <f>_xlfn.RANK.EQ(CU474,CU471:CU474,0)</f>
        <v>4</v>
      </c>
      <c r="CI474" s="11">
        <v>0</v>
      </c>
      <c r="CJ474" s="11">
        <v>1.8</v>
      </c>
      <c r="CK474" s="12">
        <v>1.35</v>
      </c>
      <c r="CL474" s="13">
        <f t="shared" si="978"/>
        <v>0</v>
      </c>
      <c r="CM474" s="11">
        <v>0</v>
      </c>
      <c r="CN474" s="11">
        <v>0.2</v>
      </c>
      <c r="CO474" s="31">
        <f t="shared" si="979"/>
        <v>1.2</v>
      </c>
      <c r="CP474" s="28">
        <v>0.7</v>
      </c>
      <c r="CQ474" s="28">
        <v>1.5</v>
      </c>
      <c r="CR474" s="8">
        <f t="shared" si="980"/>
        <v>2.05</v>
      </c>
      <c r="CS474" s="9">
        <v>1.275</v>
      </c>
      <c r="CT474" s="17">
        <v>1.085</v>
      </c>
      <c r="CU474" s="18">
        <f t="shared" si="981"/>
        <v>0</v>
      </c>
      <c r="CV474" s="28">
        <f t="shared" si="982"/>
        <v>12</v>
      </c>
      <c r="DB474" s="11">
        <f>_xlfn.RANK.EQ(DO474,DO471:DO474,0)</f>
        <v>4</v>
      </c>
      <c r="DC474" s="11">
        <v>0</v>
      </c>
      <c r="DD474" s="11">
        <v>1.8</v>
      </c>
      <c r="DE474" s="12">
        <v>1.35</v>
      </c>
      <c r="DF474" s="13">
        <f t="shared" si="983"/>
        <v>0</v>
      </c>
      <c r="DG474" s="11">
        <v>0</v>
      </c>
      <c r="DH474" s="11">
        <v>0.2</v>
      </c>
      <c r="DI474" s="31">
        <f t="shared" si="984"/>
        <v>1.2</v>
      </c>
      <c r="DJ474" s="28">
        <v>0.7</v>
      </c>
      <c r="DK474" s="28">
        <v>1.5</v>
      </c>
      <c r="DL474" s="8">
        <f t="shared" si="985"/>
        <v>2.05</v>
      </c>
      <c r="DM474" s="9">
        <v>1.275</v>
      </c>
      <c r="DN474" s="17">
        <v>1.085</v>
      </c>
      <c r="DO474" s="18">
        <f t="shared" si="986"/>
        <v>0</v>
      </c>
      <c r="DP474" s="28">
        <f t="shared" si="987"/>
        <v>12</v>
      </c>
      <c r="DV474" s="11">
        <f>_xlfn.RANK.EQ(EI474,EI471:EI474,0)</f>
        <v>4</v>
      </c>
      <c r="DW474" s="11">
        <v>0</v>
      </c>
      <c r="DX474" s="11">
        <v>1.8</v>
      </c>
      <c r="DY474" s="12">
        <v>1.35</v>
      </c>
      <c r="DZ474" s="13">
        <f t="shared" si="988"/>
        <v>0</v>
      </c>
      <c r="EA474" s="11">
        <v>0</v>
      </c>
      <c r="EB474" s="11">
        <v>0.2</v>
      </c>
      <c r="EC474" s="31">
        <f t="shared" si="989"/>
        <v>1.2</v>
      </c>
      <c r="ED474" s="28">
        <v>0.7</v>
      </c>
      <c r="EE474" s="28">
        <v>1.5</v>
      </c>
      <c r="EF474" s="8">
        <f t="shared" si="990"/>
        <v>2.05</v>
      </c>
      <c r="EG474" s="9">
        <v>1.275</v>
      </c>
      <c r="EH474" s="17">
        <v>1.2</v>
      </c>
      <c r="EI474" s="18">
        <f t="shared" si="991"/>
        <v>0</v>
      </c>
      <c r="EJ474" s="28">
        <f t="shared" si="992"/>
        <v>12</v>
      </c>
    </row>
    <row r="475" s="1" customFormat="1" customHeight="1" spans="6:140">
      <c r="F475" s="32" t="s">
        <v>42</v>
      </c>
      <c r="G475" s="33">
        <f>LARGE(S471:S474,1)/1</f>
        <v>59111.0321385416</v>
      </c>
      <c r="H475" s="32" t="s">
        <v>43</v>
      </c>
      <c r="I475" s="33">
        <f>LARGE(S471:S474,2)/2</f>
        <v>23809.7203723222</v>
      </c>
      <c r="J475" s="32" t="s">
        <v>44</v>
      </c>
      <c r="K475" s="33">
        <f>LARGE(S471:S474,3)/12</f>
        <v>3883.23132847962</v>
      </c>
      <c r="L475" s="32" t="s">
        <v>45</v>
      </c>
      <c r="M475" s="34">
        <f>LARGE(S471:S474,4)/12</f>
        <v>0</v>
      </c>
      <c r="N475" s="35" t="s">
        <v>46</v>
      </c>
      <c r="O475" s="36">
        <f>G475+I475+K475+M475</f>
        <v>86803.9838393434</v>
      </c>
      <c r="P475" s="35" t="s">
        <v>47</v>
      </c>
      <c r="Q475" s="35">
        <v>6.7</v>
      </c>
      <c r="R475" s="35"/>
      <c r="S475" s="35" t="s">
        <v>48</v>
      </c>
      <c r="T475" s="36">
        <f>O475*Q475</f>
        <v>581586.691723601</v>
      </c>
      <c r="Z475" s="32" t="s">
        <v>42</v>
      </c>
      <c r="AA475" s="33">
        <f>LARGE(AM471:AM474,1)/1</f>
        <v>67056.1780164573</v>
      </c>
      <c r="AB475" s="32" t="s">
        <v>43</v>
      </c>
      <c r="AC475" s="33">
        <f>LARGE(AM471:AM474,2)/2</f>
        <v>29555.5160692708</v>
      </c>
      <c r="AD475" s="32" t="s">
        <v>44</v>
      </c>
      <c r="AE475" s="33">
        <f>LARGE(AM471:AM474,3)/12</f>
        <v>3883.23132847962</v>
      </c>
      <c r="AF475" s="32" t="s">
        <v>45</v>
      </c>
      <c r="AG475" s="34">
        <f>LARGE(AM471:AM474,4)/12</f>
        <v>0</v>
      </c>
      <c r="AH475" s="35" t="s">
        <v>46</v>
      </c>
      <c r="AI475" s="36">
        <f>AA475+AC475+AE475+AG475</f>
        <v>100494.925414208</v>
      </c>
      <c r="AJ475" s="35" t="s">
        <v>47</v>
      </c>
      <c r="AK475" s="35">
        <v>6.7</v>
      </c>
      <c r="AL475" s="35"/>
      <c r="AM475" s="35" t="s">
        <v>48</v>
      </c>
      <c r="AN475" s="36">
        <f>AI475*AK475</f>
        <v>673316.000275192</v>
      </c>
      <c r="AT475" s="32" t="s">
        <v>42</v>
      </c>
      <c r="AU475" s="33">
        <f>LARGE(BG471:BG474,1)/1</f>
        <v>59997.6976206197</v>
      </c>
      <c r="AV475" s="32" t="s">
        <v>43</v>
      </c>
      <c r="AW475" s="33">
        <f>LARGE(BG471:BG474,2)/2</f>
        <v>25441.5135968563</v>
      </c>
      <c r="AX475" s="32" t="s">
        <v>44</v>
      </c>
      <c r="AY475" s="33">
        <f>LARGE(BG471:BG474,3)/12</f>
        <v>3941.47979840682</v>
      </c>
      <c r="AZ475" s="32" t="s">
        <v>45</v>
      </c>
      <c r="BA475" s="34">
        <f>LARGE(BG471:BG474,4)/12</f>
        <v>0</v>
      </c>
      <c r="BB475" s="35" t="s">
        <v>46</v>
      </c>
      <c r="BC475" s="36">
        <f>AU475+AW475+AY475+BA475</f>
        <v>89380.6910158829</v>
      </c>
      <c r="BD475" s="35" t="s">
        <v>47</v>
      </c>
      <c r="BE475" s="35">
        <v>6.7</v>
      </c>
      <c r="BF475" s="35"/>
      <c r="BG475" s="35" t="s">
        <v>48</v>
      </c>
      <c r="BH475" s="36">
        <f>BC475*BE475</f>
        <v>598850.629806415</v>
      </c>
      <c r="BN475" s="32" t="s">
        <v>42</v>
      </c>
      <c r="BO475" s="33">
        <f>LARGE(CA471:CA474,1)/1</f>
        <v>69390.1969816849</v>
      </c>
      <c r="BP475" s="32" t="s">
        <v>43</v>
      </c>
      <c r="BQ475" s="33">
        <f>LARGE(CA471:CA474,2)/2</f>
        <v>29998.8488103099</v>
      </c>
      <c r="BR475" s="32" t="s">
        <v>44</v>
      </c>
      <c r="BS475" s="33">
        <f>LARGE(CA471:CA474,3)/12</f>
        <v>3941.47979840682</v>
      </c>
      <c r="BT475" s="32" t="s">
        <v>45</v>
      </c>
      <c r="BU475" s="34">
        <f>LARGE(CA471:CA474,4)/12</f>
        <v>0</v>
      </c>
      <c r="BV475" s="35" t="s">
        <v>46</v>
      </c>
      <c r="BW475" s="36">
        <f>BO475+BQ475+BS475+BU475</f>
        <v>103330.525590402</v>
      </c>
      <c r="BX475" s="35" t="s">
        <v>47</v>
      </c>
      <c r="BY475" s="35">
        <v>6.7</v>
      </c>
      <c r="BZ475" s="35"/>
      <c r="CA475" s="35" t="s">
        <v>48</v>
      </c>
      <c r="CB475" s="36">
        <f>BW475*BY475</f>
        <v>692314.521455691</v>
      </c>
      <c r="CH475" s="32" t="s">
        <v>42</v>
      </c>
      <c r="CI475" s="33">
        <f>LARGE(CU471:CU474,1)/1</f>
        <v>64135.4698703177</v>
      </c>
      <c r="CJ475" s="32" t="s">
        <v>43</v>
      </c>
      <c r="CK475" s="33">
        <f>LARGE(CU471:CU474,2)/2</f>
        <v>27196.1007414671</v>
      </c>
      <c r="CL475" s="32" t="s">
        <v>44</v>
      </c>
      <c r="CM475" s="33">
        <f>LARGE(CU471:CU474,3)/12</f>
        <v>4213.30599140039</v>
      </c>
      <c r="CN475" s="32" t="s">
        <v>45</v>
      </c>
      <c r="CO475" s="34">
        <f>LARGE(CU471:CU474,4)/12</f>
        <v>0</v>
      </c>
      <c r="CP475" s="35" t="s">
        <v>46</v>
      </c>
      <c r="CQ475" s="36">
        <f>CI475+CK475+CM475+CO475</f>
        <v>95544.8766031852</v>
      </c>
      <c r="CR475" s="35" t="s">
        <v>47</v>
      </c>
      <c r="CS475" s="35">
        <v>6.7</v>
      </c>
      <c r="CT475" s="35"/>
      <c r="CU475" s="35" t="s">
        <v>48</v>
      </c>
      <c r="CV475" s="36">
        <f>CQ475*CS475</f>
        <v>640150.673241341</v>
      </c>
      <c r="DB475" s="32" t="s">
        <v>42</v>
      </c>
      <c r="DC475" s="33">
        <f>LARGE(DO471:DO474,1)/1</f>
        <v>74175.727808008</v>
      </c>
      <c r="DD475" s="32" t="s">
        <v>43</v>
      </c>
      <c r="DE475" s="33">
        <f>LARGE(DO471:DO474,2)/2</f>
        <v>32067.7349351588</v>
      </c>
      <c r="DF475" s="32" t="s">
        <v>44</v>
      </c>
      <c r="DG475" s="33">
        <f>LARGE(DO471:DO474,3)/12</f>
        <v>4213.30599140039</v>
      </c>
      <c r="DH475" s="32" t="s">
        <v>45</v>
      </c>
      <c r="DI475" s="34">
        <f>LARGE(DO471:DO474,4)/12</f>
        <v>0</v>
      </c>
      <c r="DJ475" s="35" t="s">
        <v>46</v>
      </c>
      <c r="DK475" s="36">
        <f>DC475+DE475+DG475+DI475</f>
        <v>110456.768734567</v>
      </c>
      <c r="DL475" s="35" t="s">
        <v>47</v>
      </c>
      <c r="DM475" s="35">
        <v>6.7</v>
      </c>
      <c r="DN475" s="35"/>
      <c r="DO475" s="35" t="s">
        <v>48</v>
      </c>
      <c r="DP475" s="36">
        <f>DK475*DM475</f>
        <v>740060.3505216</v>
      </c>
      <c r="DV475" s="32" t="s">
        <v>42</v>
      </c>
      <c r="DW475" s="33">
        <f>LARGE(EI471:EI474,1)/1</f>
        <v>101911.170185718</v>
      </c>
      <c r="DX475" s="32" t="s">
        <v>43</v>
      </c>
      <c r="DY475" s="33">
        <f>LARGE(EI471:EI474,2)/2</f>
        <v>44989.204417902</v>
      </c>
      <c r="DZ475" s="32" t="s">
        <v>44</v>
      </c>
      <c r="EA475" s="33">
        <f>LARGE(EI471:EI474,3)/12</f>
        <v>6000.98110411949</v>
      </c>
      <c r="EB475" s="32" t="s">
        <v>45</v>
      </c>
      <c r="EC475" s="34">
        <f>LARGE(EI471:EI474,4)/12</f>
        <v>0</v>
      </c>
      <c r="ED475" s="35" t="s">
        <v>46</v>
      </c>
      <c r="EE475" s="36">
        <f>DW475+DY475+EA475+EC475</f>
        <v>152901.35570774</v>
      </c>
      <c r="EF475" s="35" t="s">
        <v>47</v>
      </c>
      <c r="EG475" s="35">
        <v>6.7</v>
      </c>
      <c r="EH475" s="35"/>
      <c r="EI475" s="35" t="s">
        <v>48</v>
      </c>
      <c r="EJ475" s="36">
        <f>EE475*EG475</f>
        <v>1024439.08324186</v>
      </c>
    </row>
    <row r="476" s="1" customFormat="1" customHeight="1" spans="6:140">
      <c r="F476" s="32"/>
      <c r="G476" s="33"/>
      <c r="H476" s="32"/>
      <c r="I476" s="33"/>
      <c r="J476" s="32"/>
      <c r="K476" s="33"/>
      <c r="L476" s="32"/>
      <c r="M476" s="34"/>
      <c r="N476" s="35"/>
      <c r="O476" s="36"/>
      <c r="P476" s="35"/>
      <c r="Q476" s="35"/>
      <c r="R476" s="35"/>
      <c r="S476" s="35"/>
      <c r="T476" s="36"/>
      <c r="U476" s="1"/>
      <c r="V476" s="1"/>
      <c r="W476" s="1"/>
      <c r="X476" s="1"/>
      <c r="Y476" s="1"/>
      <c r="Z476" s="32"/>
      <c r="AA476" s="33"/>
      <c r="AB476" s="32"/>
      <c r="AC476" s="33"/>
      <c r="AD476" s="32"/>
      <c r="AE476" s="33"/>
      <c r="AF476" s="32"/>
      <c r="AG476" s="34"/>
      <c r="AH476" s="35"/>
      <c r="AI476" s="36"/>
      <c r="AJ476" s="35"/>
      <c r="AK476" s="35"/>
      <c r="AL476" s="35"/>
      <c r="AM476" s="35"/>
      <c r="AN476" s="36"/>
      <c r="AO476" s="1"/>
      <c r="AP476" s="1"/>
      <c r="AQ476" s="1"/>
      <c r="AR476" s="1"/>
      <c r="AS476" s="1"/>
      <c r="AT476" s="32"/>
      <c r="AU476" s="33"/>
      <c r="AV476" s="32"/>
      <c r="AW476" s="33"/>
      <c r="AX476" s="32"/>
      <c r="AY476" s="33"/>
      <c r="AZ476" s="32"/>
      <c r="BA476" s="34"/>
      <c r="BB476" s="35"/>
      <c r="BC476" s="36"/>
      <c r="BD476" s="35"/>
      <c r="BE476" s="35"/>
      <c r="BF476" s="35"/>
      <c r="BG476" s="35"/>
      <c r="BH476" s="36"/>
      <c r="BI476" s="1"/>
      <c r="BJ476" s="1"/>
      <c r="BK476" s="1"/>
      <c r="BL476" s="1"/>
      <c r="BM476" s="1"/>
      <c r="BN476" s="32"/>
      <c r="BO476" s="33"/>
      <c r="BP476" s="32"/>
      <c r="BQ476" s="33"/>
      <c r="BR476" s="32"/>
      <c r="BS476" s="33"/>
      <c r="BT476" s="32"/>
      <c r="BU476" s="34"/>
      <c r="BV476" s="35"/>
      <c r="BW476" s="36"/>
      <c r="BX476" s="35"/>
      <c r="BY476" s="35"/>
      <c r="BZ476" s="35"/>
      <c r="CA476" s="35"/>
      <c r="CB476" s="36"/>
      <c r="CC476" s="1"/>
      <c r="CD476" s="1"/>
      <c r="CE476" s="1"/>
      <c r="CF476" s="1"/>
      <c r="CG476" s="1"/>
      <c r="CH476" s="32"/>
      <c r="CI476" s="33"/>
      <c r="CJ476" s="32"/>
      <c r="CK476" s="33"/>
      <c r="CL476" s="32"/>
      <c r="CM476" s="33"/>
      <c r="CN476" s="32"/>
      <c r="CO476" s="34"/>
      <c r="CP476" s="35"/>
      <c r="CQ476" s="36"/>
      <c r="CR476" s="35"/>
      <c r="CS476" s="35"/>
      <c r="CT476" s="35"/>
      <c r="CU476" s="35"/>
      <c r="CV476" s="36"/>
      <c r="CW476" s="1"/>
      <c r="CX476" s="1"/>
      <c r="CY476" s="1"/>
      <c r="CZ476" s="1"/>
      <c r="DA476" s="1"/>
      <c r="DB476" s="32"/>
      <c r="DC476" s="33"/>
      <c r="DD476" s="32"/>
      <c r="DE476" s="33"/>
      <c r="DF476" s="32"/>
      <c r="DG476" s="33"/>
      <c r="DH476" s="32"/>
      <c r="DI476" s="34"/>
      <c r="DJ476" s="35"/>
      <c r="DK476" s="36"/>
      <c r="DL476" s="35"/>
      <c r="DM476" s="35"/>
      <c r="DN476" s="35"/>
      <c r="DO476" s="35"/>
      <c r="DP476" s="36"/>
      <c r="DQ476" s="1"/>
      <c r="DR476" s="1"/>
      <c r="DS476" s="1"/>
      <c r="DT476" s="1"/>
      <c r="DU476" s="1"/>
      <c r="DV476" s="32"/>
      <c r="DW476" s="33"/>
      <c r="DX476" s="32"/>
      <c r="DY476" s="33"/>
      <c r="DZ476" s="32"/>
      <c r="EA476" s="33"/>
      <c r="EB476" s="32"/>
      <c r="EC476" s="34"/>
      <c r="ED476" s="35"/>
      <c r="EE476" s="36"/>
      <c r="EF476" s="35"/>
      <c r="EG476" s="35"/>
      <c r="EH476" s="35"/>
      <c r="EI476" s="35"/>
      <c r="EJ476" s="36"/>
    </row>
    <row r="477" s="1" customFormat="1" customHeight="1" spans="6:140">
      <c r="F477" s="3" t="s">
        <v>50</v>
      </c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1"/>
      <c r="U477" s="1"/>
      <c r="V477" s="1"/>
      <c r="W477" s="1"/>
      <c r="X477" s="1"/>
      <c r="Y477" s="1"/>
      <c r="Z477" s="3" t="s">
        <v>50</v>
      </c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1"/>
      <c r="AO477" s="1"/>
      <c r="AP477" s="1"/>
      <c r="AQ477" s="1"/>
      <c r="AR477" s="1"/>
      <c r="AS477" s="1"/>
      <c r="AT477" s="3" t="s">
        <v>50</v>
      </c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1"/>
      <c r="BI477" s="1"/>
      <c r="BJ477" s="1"/>
      <c r="BK477" s="1"/>
      <c r="BL477" s="1"/>
      <c r="BM477" s="1"/>
      <c r="BN477" s="3" t="s">
        <v>50</v>
      </c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1"/>
      <c r="CC477" s="1"/>
      <c r="CD477" s="1"/>
      <c r="CE477" s="1"/>
      <c r="CF477" s="1"/>
      <c r="CG477" s="1"/>
      <c r="CH477" s="3" t="s">
        <v>50</v>
      </c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1"/>
      <c r="CW477" s="1"/>
      <c r="CX477" s="1"/>
      <c r="CY477" s="1"/>
      <c r="CZ477" s="1"/>
      <c r="DA477" s="1"/>
      <c r="DB477" s="3" t="s">
        <v>50</v>
      </c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1"/>
      <c r="DQ477" s="1"/>
      <c r="DR477" s="1"/>
      <c r="DS477" s="1"/>
      <c r="DT477" s="1"/>
      <c r="DU477" s="1"/>
      <c r="DV477" s="3" t="s">
        <v>50</v>
      </c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</row>
    <row r="478" s="1" customFormat="1" customHeight="1" spans="6:140">
      <c r="F478" s="4" t="s">
        <v>8</v>
      </c>
      <c r="G478" s="5"/>
      <c r="H478" s="5"/>
      <c r="I478" s="6"/>
      <c r="J478" s="7" t="s">
        <v>9</v>
      </c>
      <c r="K478" s="7"/>
      <c r="L478" s="7"/>
      <c r="M478" s="7"/>
      <c r="N478" s="8" t="s">
        <v>10</v>
      </c>
      <c r="O478" s="8"/>
      <c r="P478" s="8"/>
      <c r="Q478" s="9" t="s">
        <v>11</v>
      </c>
      <c r="R478" s="10" t="s">
        <v>12</v>
      </c>
      <c r="S478" s="10" t="s">
        <v>13</v>
      </c>
      <c r="Z478" s="4" t="s">
        <v>8</v>
      </c>
      <c r="AA478" s="5"/>
      <c r="AB478" s="5"/>
      <c r="AC478" s="6"/>
      <c r="AD478" s="7" t="s">
        <v>9</v>
      </c>
      <c r="AE478" s="7"/>
      <c r="AF478" s="7"/>
      <c r="AG478" s="7"/>
      <c r="AH478" s="8" t="s">
        <v>10</v>
      </c>
      <c r="AI478" s="8"/>
      <c r="AJ478" s="8"/>
      <c r="AK478" s="9" t="s">
        <v>11</v>
      </c>
      <c r="AL478" s="10" t="s">
        <v>12</v>
      </c>
      <c r="AM478" s="10" t="s">
        <v>13</v>
      </c>
      <c r="AT478" s="4" t="s">
        <v>8</v>
      </c>
      <c r="AU478" s="5"/>
      <c r="AV478" s="5"/>
      <c r="AW478" s="6"/>
      <c r="AX478" s="7" t="s">
        <v>9</v>
      </c>
      <c r="AY478" s="7"/>
      <c r="AZ478" s="7"/>
      <c r="BA478" s="7"/>
      <c r="BB478" s="8" t="s">
        <v>10</v>
      </c>
      <c r="BC478" s="8"/>
      <c r="BD478" s="8"/>
      <c r="BE478" s="9" t="s">
        <v>11</v>
      </c>
      <c r="BF478" s="10" t="s">
        <v>12</v>
      </c>
      <c r="BG478" s="10" t="s">
        <v>13</v>
      </c>
      <c r="BN478" s="4" t="s">
        <v>8</v>
      </c>
      <c r="BO478" s="5"/>
      <c r="BP478" s="5"/>
      <c r="BQ478" s="6"/>
      <c r="BR478" s="7" t="s">
        <v>9</v>
      </c>
      <c r="BS478" s="7"/>
      <c r="BT478" s="7"/>
      <c r="BU478" s="7"/>
      <c r="BV478" s="8" t="s">
        <v>10</v>
      </c>
      <c r="BW478" s="8"/>
      <c r="BX478" s="8"/>
      <c r="BY478" s="9" t="s">
        <v>11</v>
      </c>
      <c r="BZ478" s="10" t="s">
        <v>12</v>
      </c>
      <c r="CA478" s="10" t="s">
        <v>13</v>
      </c>
      <c r="CH478" s="4" t="s">
        <v>8</v>
      </c>
      <c r="CI478" s="5"/>
      <c r="CJ478" s="5"/>
      <c r="CK478" s="6"/>
      <c r="CL478" s="7" t="s">
        <v>9</v>
      </c>
      <c r="CM478" s="7"/>
      <c r="CN478" s="7"/>
      <c r="CO478" s="7"/>
      <c r="CP478" s="8" t="s">
        <v>10</v>
      </c>
      <c r="CQ478" s="8"/>
      <c r="CR478" s="8"/>
      <c r="CS478" s="9" t="s">
        <v>11</v>
      </c>
      <c r="CT478" s="10" t="s">
        <v>12</v>
      </c>
      <c r="CU478" s="10" t="s">
        <v>13</v>
      </c>
      <c r="DB478" s="4" t="s">
        <v>8</v>
      </c>
      <c r="DC478" s="5"/>
      <c r="DD478" s="5"/>
      <c r="DE478" s="6"/>
      <c r="DF478" s="7" t="s">
        <v>9</v>
      </c>
      <c r="DG478" s="7"/>
      <c r="DH478" s="7"/>
      <c r="DI478" s="7"/>
      <c r="DJ478" s="8" t="s">
        <v>10</v>
      </c>
      <c r="DK478" s="8"/>
      <c r="DL478" s="8"/>
      <c r="DM478" s="9" t="s">
        <v>11</v>
      </c>
      <c r="DN478" s="10" t="s">
        <v>12</v>
      </c>
      <c r="DO478" s="10" t="s">
        <v>13</v>
      </c>
      <c r="DV478" s="4" t="s">
        <v>8</v>
      </c>
      <c r="DW478" s="5"/>
      <c r="DX478" s="5"/>
      <c r="DY478" s="6"/>
      <c r="DZ478" s="7" t="s">
        <v>9</v>
      </c>
      <c r="EA478" s="7"/>
      <c r="EB478" s="7"/>
      <c r="EC478" s="7"/>
      <c r="ED478" s="8" t="s">
        <v>10</v>
      </c>
      <c r="EE478" s="8"/>
      <c r="EF478" s="8"/>
      <c r="EG478" s="9" t="s">
        <v>11</v>
      </c>
      <c r="EH478" s="10" t="s">
        <v>12</v>
      </c>
      <c r="EI478" s="10" t="s">
        <v>13</v>
      </c>
    </row>
    <row r="479" s="1" customFormat="1" customHeight="1" spans="6:140">
      <c r="F479" s="11" t="s">
        <v>19</v>
      </c>
      <c r="G479" s="11" t="s">
        <v>20</v>
      </c>
      <c r="H479" s="12" t="s">
        <v>21</v>
      </c>
      <c r="I479" s="13" t="s">
        <v>8</v>
      </c>
      <c r="J479" s="11" t="s">
        <v>22</v>
      </c>
      <c r="K479" s="11" t="s">
        <v>23</v>
      </c>
      <c r="L479" s="11" t="s">
        <v>24</v>
      </c>
      <c r="M479" s="7" t="s">
        <v>25</v>
      </c>
      <c r="N479" s="11" t="s">
        <v>26</v>
      </c>
      <c r="O479" s="11" t="s">
        <v>27</v>
      </c>
      <c r="P479" s="8" t="s">
        <v>28</v>
      </c>
      <c r="Q479" s="9" t="s">
        <v>29</v>
      </c>
      <c r="R479" s="14"/>
      <c r="S479" s="14"/>
      <c r="T479" s="1"/>
      <c r="U479" s="1"/>
      <c r="V479" s="1"/>
      <c r="W479" s="1"/>
      <c r="X479" s="1"/>
      <c r="Y479" s="1"/>
      <c r="Z479" s="11" t="s">
        <v>19</v>
      </c>
      <c r="AA479" s="11" t="s">
        <v>20</v>
      </c>
      <c r="AB479" s="12" t="s">
        <v>21</v>
      </c>
      <c r="AC479" s="13" t="s">
        <v>8</v>
      </c>
      <c r="AD479" s="11" t="s">
        <v>22</v>
      </c>
      <c r="AE479" s="11" t="s">
        <v>23</v>
      </c>
      <c r="AF479" s="11" t="s">
        <v>24</v>
      </c>
      <c r="AG479" s="7" t="s">
        <v>25</v>
      </c>
      <c r="AH479" s="11" t="s">
        <v>26</v>
      </c>
      <c r="AI479" s="11" t="s">
        <v>27</v>
      </c>
      <c r="AJ479" s="8" t="s">
        <v>28</v>
      </c>
      <c r="AK479" s="9" t="s">
        <v>29</v>
      </c>
      <c r="AL479" s="14"/>
      <c r="AM479" s="14"/>
      <c r="AN479" s="1"/>
      <c r="AO479" s="1"/>
      <c r="AP479" s="1"/>
      <c r="AQ479" s="1"/>
      <c r="AR479" s="1"/>
      <c r="AS479" s="1"/>
      <c r="AT479" s="11" t="s">
        <v>19</v>
      </c>
      <c r="AU479" s="11" t="s">
        <v>20</v>
      </c>
      <c r="AV479" s="12" t="s">
        <v>21</v>
      </c>
      <c r="AW479" s="13" t="s">
        <v>8</v>
      </c>
      <c r="AX479" s="11" t="s">
        <v>22</v>
      </c>
      <c r="AY479" s="11" t="s">
        <v>23</v>
      </c>
      <c r="AZ479" s="11" t="s">
        <v>24</v>
      </c>
      <c r="BA479" s="7" t="s">
        <v>25</v>
      </c>
      <c r="BB479" s="11" t="s">
        <v>26</v>
      </c>
      <c r="BC479" s="11" t="s">
        <v>27</v>
      </c>
      <c r="BD479" s="8" t="s">
        <v>28</v>
      </c>
      <c r="BE479" s="9" t="s">
        <v>29</v>
      </c>
      <c r="BF479" s="14"/>
      <c r="BG479" s="14"/>
      <c r="BH479" s="1"/>
      <c r="BI479" s="1"/>
      <c r="BJ479" s="1"/>
      <c r="BK479" s="1"/>
      <c r="BL479" s="1"/>
      <c r="BM479" s="1"/>
      <c r="BN479" s="11" t="s">
        <v>19</v>
      </c>
      <c r="BO479" s="11" t="s">
        <v>20</v>
      </c>
      <c r="BP479" s="12" t="s">
        <v>21</v>
      </c>
      <c r="BQ479" s="13" t="s">
        <v>8</v>
      </c>
      <c r="BR479" s="11" t="s">
        <v>22</v>
      </c>
      <c r="BS479" s="11" t="s">
        <v>23</v>
      </c>
      <c r="BT479" s="11" t="s">
        <v>24</v>
      </c>
      <c r="BU479" s="7" t="s">
        <v>25</v>
      </c>
      <c r="BV479" s="11" t="s">
        <v>26</v>
      </c>
      <c r="BW479" s="11" t="s">
        <v>27</v>
      </c>
      <c r="BX479" s="8" t="s">
        <v>28</v>
      </c>
      <c r="BY479" s="9" t="s">
        <v>29</v>
      </c>
      <c r="BZ479" s="14"/>
      <c r="CA479" s="14"/>
      <c r="CB479" s="1"/>
      <c r="CC479" s="1"/>
      <c r="CD479" s="1"/>
      <c r="CE479" s="1"/>
      <c r="CF479" s="1"/>
      <c r="CG479" s="1"/>
      <c r="CH479" s="11" t="s">
        <v>19</v>
      </c>
      <c r="CI479" s="11" t="s">
        <v>20</v>
      </c>
      <c r="CJ479" s="12" t="s">
        <v>21</v>
      </c>
      <c r="CK479" s="13" t="s">
        <v>8</v>
      </c>
      <c r="CL479" s="11" t="s">
        <v>22</v>
      </c>
      <c r="CM479" s="11" t="s">
        <v>23</v>
      </c>
      <c r="CN479" s="11" t="s">
        <v>24</v>
      </c>
      <c r="CO479" s="7" t="s">
        <v>25</v>
      </c>
      <c r="CP479" s="11" t="s">
        <v>26</v>
      </c>
      <c r="CQ479" s="11" t="s">
        <v>27</v>
      </c>
      <c r="CR479" s="8" t="s">
        <v>28</v>
      </c>
      <c r="CS479" s="9" t="s">
        <v>29</v>
      </c>
      <c r="CT479" s="14"/>
      <c r="CU479" s="14"/>
      <c r="CV479" s="1"/>
      <c r="CW479" s="1"/>
      <c r="CX479" s="1"/>
      <c r="CY479" s="1"/>
      <c r="CZ479" s="1"/>
      <c r="DA479" s="1"/>
      <c r="DB479" s="11" t="s">
        <v>19</v>
      </c>
      <c r="DC479" s="11" t="s">
        <v>20</v>
      </c>
      <c r="DD479" s="12" t="s">
        <v>21</v>
      </c>
      <c r="DE479" s="13" t="s">
        <v>8</v>
      </c>
      <c r="DF479" s="11" t="s">
        <v>22</v>
      </c>
      <c r="DG479" s="11" t="s">
        <v>23</v>
      </c>
      <c r="DH479" s="11" t="s">
        <v>24</v>
      </c>
      <c r="DI479" s="7" t="s">
        <v>25</v>
      </c>
      <c r="DJ479" s="11" t="s">
        <v>26</v>
      </c>
      <c r="DK479" s="11" t="s">
        <v>27</v>
      </c>
      <c r="DL479" s="8" t="s">
        <v>28</v>
      </c>
      <c r="DM479" s="9" t="s">
        <v>29</v>
      </c>
      <c r="DN479" s="14"/>
      <c r="DO479" s="14"/>
      <c r="DP479" s="1"/>
      <c r="DQ479" s="1"/>
      <c r="DR479" s="1"/>
      <c r="DS479" s="1"/>
      <c r="DT479" s="1"/>
      <c r="DU479" s="1"/>
      <c r="DV479" s="11" t="s">
        <v>19</v>
      </c>
      <c r="DW479" s="11" t="s">
        <v>20</v>
      </c>
      <c r="DX479" s="12" t="s">
        <v>21</v>
      </c>
      <c r="DY479" s="13" t="s">
        <v>8</v>
      </c>
      <c r="DZ479" s="11" t="s">
        <v>22</v>
      </c>
      <c r="EA479" s="11" t="s">
        <v>23</v>
      </c>
      <c r="EB479" s="11" t="s">
        <v>24</v>
      </c>
      <c r="EC479" s="7" t="s">
        <v>25</v>
      </c>
      <c r="ED479" s="11" t="s">
        <v>26</v>
      </c>
      <c r="EE479" s="11" t="s">
        <v>27</v>
      </c>
      <c r="EF479" s="8" t="s">
        <v>28</v>
      </c>
      <c r="EG479" s="9" t="s">
        <v>29</v>
      </c>
      <c r="EH479" s="14"/>
      <c r="EI479" s="14"/>
    </row>
    <row r="480" s="1" customFormat="1" customHeight="1" spans="6:140">
      <c r="F480" s="11">
        <v>2171</v>
      </c>
      <c r="G480" s="11">
        <v>0.65</v>
      </c>
      <c r="H480" s="12">
        <v>1.35</v>
      </c>
      <c r="I480" s="13">
        <f t="shared" ref="I480:I488" si="993">F480*G480*H480</f>
        <v>1905.0525</v>
      </c>
      <c r="J480" s="11">
        <v>3</v>
      </c>
      <c r="K480" s="11">
        <v>440</v>
      </c>
      <c r="L480" s="11">
        <v>1.33</v>
      </c>
      <c r="M480" s="16">
        <f t="shared" ref="M480:M488" si="994">1+6*K480/(K480+2000)+L480</f>
        <v>3.41196721311475</v>
      </c>
      <c r="N480" s="11">
        <v>0.97</v>
      </c>
      <c r="O480" s="11">
        <v>2.11</v>
      </c>
      <c r="P480" s="8">
        <f t="shared" ref="P480:P488" si="995">1+N480*O480</f>
        <v>3.0467</v>
      </c>
      <c r="Q480" s="9">
        <v>1.275</v>
      </c>
      <c r="R480" s="17">
        <v>1</v>
      </c>
      <c r="S480" s="18">
        <f t="shared" ref="S480:S488" si="996">I480*J480*Q480*P480*M480*R480</f>
        <v>75748.3068622735</v>
      </c>
      <c r="Z480" s="11">
        <v>2171</v>
      </c>
      <c r="AA480" s="11">
        <v>0.65</v>
      </c>
      <c r="AB480" s="12">
        <v>1.35</v>
      </c>
      <c r="AC480" s="13">
        <f t="shared" ref="AC480:AC488" si="997">Z480*AA480*AB480</f>
        <v>1905.0525</v>
      </c>
      <c r="AD480" s="11">
        <v>3</v>
      </c>
      <c r="AE480" s="11">
        <v>440</v>
      </c>
      <c r="AF480" s="11">
        <v>1.33</v>
      </c>
      <c r="AG480" s="16">
        <f t="shared" ref="AG480:AG488" si="998">1+6*AE480/(AE480+2000)+AF480</f>
        <v>3.41196721311475</v>
      </c>
      <c r="AH480" s="11">
        <v>0.97</v>
      </c>
      <c r="AI480" s="11">
        <v>2.11</v>
      </c>
      <c r="AJ480" s="8">
        <f t="shared" ref="AJ480:AJ488" si="999">1+AH480*AI480</f>
        <v>3.0467</v>
      </c>
      <c r="AK480" s="9">
        <v>1.275</v>
      </c>
      <c r="AL480" s="17">
        <v>1</v>
      </c>
      <c r="AM480" s="18">
        <f t="shared" ref="AM480:AM488" si="1000">AC480*AD480*AK480*AJ480*AG480*AL480</f>
        <v>75748.3068622735</v>
      </c>
      <c r="AT480" s="11">
        <v>2171</v>
      </c>
      <c r="AU480" s="11">
        <v>0.65</v>
      </c>
      <c r="AV480" s="12">
        <v>1.35</v>
      </c>
      <c r="AW480" s="13">
        <f t="shared" ref="AW480:AW488" si="1001">AT480*AU480*AV480</f>
        <v>1905.0525</v>
      </c>
      <c r="AX480" s="11">
        <v>3</v>
      </c>
      <c r="AY480" s="11">
        <v>440</v>
      </c>
      <c r="AZ480" s="11">
        <v>1.33</v>
      </c>
      <c r="BA480" s="16">
        <f t="shared" ref="BA480:BA488" si="1002">1+6*AY480/(AY480+2000)+AZ480</f>
        <v>3.41196721311475</v>
      </c>
      <c r="BB480" s="11">
        <v>0.97</v>
      </c>
      <c r="BC480" s="11">
        <v>2.11</v>
      </c>
      <c r="BD480" s="8">
        <f t="shared" ref="BD480:BD488" si="1003">1+BB480*BC480</f>
        <v>3.0467</v>
      </c>
      <c r="BE480" s="9">
        <v>1.275</v>
      </c>
      <c r="BF480" s="17">
        <v>1.015</v>
      </c>
      <c r="BG480" s="18">
        <f t="shared" ref="BG480:BG488" si="1004">AW480*AX480*BE480*BD480*BA480*BF480</f>
        <v>76884.5314652076</v>
      </c>
      <c r="BN480" s="11">
        <v>2171</v>
      </c>
      <c r="BO480" s="11">
        <v>0.65</v>
      </c>
      <c r="BP480" s="12">
        <v>1.35</v>
      </c>
      <c r="BQ480" s="13">
        <f t="shared" ref="BQ480:BQ488" si="1005">BN480*BO480*BP480</f>
        <v>1905.0525</v>
      </c>
      <c r="BR480" s="11">
        <v>3</v>
      </c>
      <c r="BS480" s="11">
        <v>440</v>
      </c>
      <c r="BT480" s="11">
        <v>1.33</v>
      </c>
      <c r="BU480" s="16">
        <f t="shared" ref="BU480:BU488" si="1006">1+6*BS480/(BS480+2000)+BT480</f>
        <v>3.41196721311475</v>
      </c>
      <c r="BV480" s="11">
        <v>0.97</v>
      </c>
      <c r="BW480" s="11">
        <v>2.11</v>
      </c>
      <c r="BX480" s="8">
        <f t="shared" ref="BX480:BX488" si="1007">1+BV480*BW480</f>
        <v>3.0467</v>
      </c>
      <c r="BY480" s="9">
        <v>1.275</v>
      </c>
      <c r="BZ480" s="17">
        <v>1.015</v>
      </c>
      <c r="CA480" s="18">
        <f t="shared" ref="CA480:CA488" si="1008">BQ480*BR480*BY480*BX480*BU480*BZ480</f>
        <v>76884.5314652076</v>
      </c>
      <c r="CH480" s="11">
        <v>2171</v>
      </c>
      <c r="CI480" s="11">
        <v>0.65</v>
      </c>
      <c r="CJ480" s="12">
        <v>1.35</v>
      </c>
      <c r="CK480" s="13">
        <f t="shared" ref="CK480:CK488" si="1009">CH480*CI480*CJ480</f>
        <v>1905.0525</v>
      </c>
      <c r="CL480" s="11">
        <v>3</v>
      </c>
      <c r="CM480" s="11">
        <v>440</v>
      </c>
      <c r="CN480" s="11">
        <v>1.33</v>
      </c>
      <c r="CO480" s="16">
        <f t="shared" ref="CO480:CO488" si="1010">1+6*CM480/(CM480+2000)+CN480</f>
        <v>3.41196721311475</v>
      </c>
      <c r="CP480" s="11">
        <v>0.97</v>
      </c>
      <c r="CQ480" s="11">
        <v>2.11</v>
      </c>
      <c r="CR480" s="8">
        <f t="shared" ref="CR480:CR488" si="1011">1+CP480*CQ480</f>
        <v>3.0467</v>
      </c>
      <c r="CS480" s="9">
        <v>1.275</v>
      </c>
      <c r="CT480" s="17">
        <v>1.085</v>
      </c>
      <c r="CU480" s="18">
        <f t="shared" ref="CU480:CU488" si="1012">CK480*CL480*CS480*CR480*CO480*CT480</f>
        <v>82186.9129455667</v>
      </c>
      <c r="DB480" s="11">
        <v>2171</v>
      </c>
      <c r="DC480" s="11">
        <v>0.65</v>
      </c>
      <c r="DD480" s="12">
        <v>1.35</v>
      </c>
      <c r="DE480" s="13">
        <f t="shared" ref="DE480:DE488" si="1013">DB480*DC480*DD480</f>
        <v>1905.0525</v>
      </c>
      <c r="DF480" s="11">
        <v>3</v>
      </c>
      <c r="DG480" s="11">
        <v>440</v>
      </c>
      <c r="DH480" s="11">
        <v>1.33</v>
      </c>
      <c r="DI480" s="16">
        <f t="shared" ref="DI480:DI488" si="1014">1+6*DG480/(DG480+2000)+DH480</f>
        <v>3.41196721311475</v>
      </c>
      <c r="DJ480" s="11">
        <v>0.97</v>
      </c>
      <c r="DK480" s="11">
        <v>2.11</v>
      </c>
      <c r="DL480" s="8">
        <f t="shared" ref="DL480:DL488" si="1015">1+DJ480*DK480</f>
        <v>3.0467</v>
      </c>
      <c r="DM480" s="9">
        <v>1.275</v>
      </c>
      <c r="DN480" s="17">
        <v>1.085</v>
      </c>
      <c r="DO480" s="18">
        <f t="shared" ref="DO480:DO488" si="1016">DE480*DF480*DM480*DL480*DI480*DN480</f>
        <v>82186.9129455667</v>
      </c>
      <c r="DV480" s="11">
        <v>2171</v>
      </c>
      <c r="DW480" s="11">
        <v>0.65</v>
      </c>
      <c r="DX480" s="12">
        <v>1.35</v>
      </c>
      <c r="DY480" s="13">
        <f t="shared" ref="DY480:DY488" si="1017">DV480*DW480*DX480</f>
        <v>1905.0525</v>
      </c>
      <c r="DZ480" s="11">
        <v>3</v>
      </c>
      <c r="EA480" s="11">
        <v>440</v>
      </c>
      <c r="EB480" s="11">
        <v>1.62</v>
      </c>
      <c r="EC480" s="16">
        <f t="shared" ref="EC480:EC488" si="1018">1+6*EA480/(EA480+2000)+EB480</f>
        <v>3.70196721311475</v>
      </c>
      <c r="ED480" s="11">
        <v>0.97</v>
      </c>
      <c r="EE480" s="11">
        <v>2.91</v>
      </c>
      <c r="EF480" s="8">
        <f t="shared" ref="EF480:EF488" si="1019">1+ED480*EE480</f>
        <v>3.8227</v>
      </c>
      <c r="EG480" s="9">
        <v>1.275</v>
      </c>
      <c r="EH480" s="17">
        <v>1.2</v>
      </c>
      <c r="EI480" s="18">
        <f t="shared" ref="EI480:EI488" si="1020">DY480*DZ480*EG480*EF480*EC480*EH480</f>
        <v>123743.506598012</v>
      </c>
    </row>
    <row r="481" s="1" customFormat="1" customHeight="1" spans="6:139">
      <c r="F481" s="11">
        <v>2171</v>
      </c>
      <c r="G481" s="11">
        <v>0.65</v>
      </c>
      <c r="H481" s="12">
        <v>1.35</v>
      </c>
      <c r="I481" s="13">
        <f t="shared" si="993"/>
        <v>1905.0525</v>
      </c>
      <c r="J481" s="11">
        <v>3</v>
      </c>
      <c r="K481" s="11">
        <v>440</v>
      </c>
      <c r="L481" s="11">
        <v>1.33</v>
      </c>
      <c r="M481" s="16">
        <f t="shared" si="994"/>
        <v>3.41196721311475</v>
      </c>
      <c r="N481" s="11">
        <v>0.97</v>
      </c>
      <c r="O481" s="11">
        <v>2.11</v>
      </c>
      <c r="P481" s="8">
        <f t="shared" si="995"/>
        <v>3.0467</v>
      </c>
      <c r="Q481" s="9">
        <v>1.275</v>
      </c>
      <c r="R481" s="17">
        <v>1</v>
      </c>
      <c r="S481" s="18">
        <f t="shared" si="996"/>
        <v>75748.3068622735</v>
      </c>
      <c r="Z481" s="11">
        <v>2171</v>
      </c>
      <c r="AA481" s="11">
        <v>0.65</v>
      </c>
      <c r="AB481" s="12">
        <v>1.35</v>
      </c>
      <c r="AC481" s="13">
        <f t="shared" si="997"/>
        <v>1905.0525</v>
      </c>
      <c r="AD481" s="11">
        <v>3</v>
      </c>
      <c r="AE481" s="11">
        <v>440</v>
      </c>
      <c r="AF481" s="11">
        <v>1.33</v>
      </c>
      <c r="AG481" s="16">
        <f t="shared" si="998"/>
        <v>3.41196721311475</v>
      </c>
      <c r="AH481" s="11">
        <v>0.97</v>
      </c>
      <c r="AI481" s="11">
        <v>2.11</v>
      </c>
      <c r="AJ481" s="8">
        <f t="shared" si="999"/>
        <v>3.0467</v>
      </c>
      <c r="AK481" s="9">
        <v>1.275</v>
      </c>
      <c r="AL481" s="17">
        <v>1</v>
      </c>
      <c r="AM481" s="18">
        <f t="shared" si="1000"/>
        <v>75748.3068622735</v>
      </c>
      <c r="AT481" s="11">
        <v>2171</v>
      </c>
      <c r="AU481" s="11">
        <v>0.65</v>
      </c>
      <c r="AV481" s="12">
        <v>1.35</v>
      </c>
      <c r="AW481" s="13">
        <f t="shared" si="1001"/>
        <v>1905.0525</v>
      </c>
      <c r="AX481" s="11">
        <v>3</v>
      </c>
      <c r="AY481" s="11">
        <v>440</v>
      </c>
      <c r="AZ481" s="11">
        <v>1.33</v>
      </c>
      <c r="BA481" s="16">
        <f t="shared" si="1002"/>
        <v>3.41196721311475</v>
      </c>
      <c r="BB481" s="11">
        <v>0.97</v>
      </c>
      <c r="BC481" s="11">
        <v>2.11</v>
      </c>
      <c r="BD481" s="8">
        <f t="shared" si="1003"/>
        <v>3.0467</v>
      </c>
      <c r="BE481" s="9">
        <v>1.275</v>
      </c>
      <c r="BF481" s="17">
        <v>1.015</v>
      </c>
      <c r="BG481" s="18">
        <f t="shared" si="1004"/>
        <v>76884.5314652076</v>
      </c>
      <c r="BN481" s="11">
        <v>2171</v>
      </c>
      <c r="BO481" s="11">
        <v>0.65</v>
      </c>
      <c r="BP481" s="12">
        <v>1.35</v>
      </c>
      <c r="BQ481" s="13">
        <f t="shared" si="1005"/>
        <v>1905.0525</v>
      </c>
      <c r="BR481" s="11">
        <v>3</v>
      </c>
      <c r="BS481" s="11">
        <v>440</v>
      </c>
      <c r="BT481" s="11">
        <v>1.33</v>
      </c>
      <c r="BU481" s="16">
        <f t="shared" si="1006"/>
        <v>3.41196721311475</v>
      </c>
      <c r="BV481" s="11">
        <v>0.97</v>
      </c>
      <c r="BW481" s="11">
        <v>2.11</v>
      </c>
      <c r="BX481" s="8">
        <f t="shared" si="1007"/>
        <v>3.0467</v>
      </c>
      <c r="BY481" s="9">
        <v>1.275</v>
      </c>
      <c r="BZ481" s="17">
        <v>1.015</v>
      </c>
      <c r="CA481" s="18">
        <f t="shared" si="1008"/>
        <v>76884.5314652076</v>
      </c>
      <c r="CH481" s="11">
        <v>2171</v>
      </c>
      <c r="CI481" s="11">
        <v>0.65</v>
      </c>
      <c r="CJ481" s="12">
        <v>1.35</v>
      </c>
      <c r="CK481" s="13">
        <f t="shared" si="1009"/>
        <v>1905.0525</v>
      </c>
      <c r="CL481" s="11">
        <v>3</v>
      </c>
      <c r="CM481" s="11">
        <v>440</v>
      </c>
      <c r="CN481" s="11">
        <v>1.33</v>
      </c>
      <c r="CO481" s="16">
        <f t="shared" si="1010"/>
        <v>3.41196721311475</v>
      </c>
      <c r="CP481" s="11">
        <v>0.97</v>
      </c>
      <c r="CQ481" s="11">
        <v>2.11</v>
      </c>
      <c r="CR481" s="8">
        <f t="shared" si="1011"/>
        <v>3.0467</v>
      </c>
      <c r="CS481" s="9">
        <v>1.275</v>
      </c>
      <c r="CT481" s="17">
        <v>1.085</v>
      </c>
      <c r="CU481" s="18">
        <f t="shared" si="1012"/>
        <v>82186.9129455667</v>
      </c>
      <c r="DB481" s="11">
        <v>2171</v>
      </c>
      <c r="DC481" s="11">
        <v>0.65</v>
      </c>
      <c r="DD481" s="12">
        <v>1.35</v>
      </c>
      <c r="DE481" s="13">
        <f t="shared" si="1013"/>
        <v>1905.0525</v>
      </c>
      <c r="DF481" s="11">
        <v>3</v>
      </c>
      <c r="DG481" s="11">
        <v>440</v>
      </c>
      <c r="DH481" s="11">
        <v>1.33</v>
      </c>
      <c r="DI481" s="16">
        <f t="shared" si="1014"/>
        <v>3.41196721311475</v>
      </c>
      <c r="DJ481" s="11">
        <v>0.97</v>
      </c>
      <c r="DK481" s="11">
        <v>2.11</v>
      </c>
      <c r="DL481" s="8">
        <f t="shared" si="1015"/>
        <v>3.0467</v>
      </c>
      <c r="DM481" s="9">
        <v>1.275</v>
      </c>
      <c r="DN481" s="17">
        <v>1.085</v>
      </c>
      <c r="DO481" s="18">
        <f t="shared" si="1016"/>
        <v>82186.9129455667</v>
      </c>
      <c r="DV481" s="11">
        <v>2171</v>
      </c>
      <c r="DW481" s="11">
        <v>0.65</v>
      </c>
      <c r="DX481" s="12">
        <v>1.35</v>
      </c>
      <c r="DY481" s="13">
        <f t="shared" si="1017"/>
        <v>1905.0525</v>
      </c>
      <c r="DZ481" s="11">
        <v>3</v>
      </c>
      <c r="EA481" s="11">
        <v>440</v>
      </c>
      <c r="EB481" s="11">
        <v>1.62</v>
      </c>
      <c r="EC481" s="16">
        <f t="shared" si="1018"/>
        <v>3.70196721311475</v>
      </c>
      <c r="ED481" s="11">
        <v>0.97</v>
      </c>
      <c r="EE481" s="11">
        <v>2.91</v>
      </c>
      <c r="EF481" s="8">
        <f t="shared" si="1019"/>
        <v>3.8227</v>
      </c>
      <c r="EG481" s="9">
        <v>1.275</v>
      </c>
      <c r="EH481" s="17">
        <v>1.2</v>
      </c>
      <c r="EI481" s="18">
        <f t="shared" si="1020"/>
        <v>123743.506598012</v>
      </c>
    </row>
    <row r="482" s="1" customFormat="1" customHeight="1" spans="6:139">
      <c r="F482" s="11">
        <v>2171</v>
      </c>
      <c r="G482" s="11">
        <v>0.65</v>
      </c>
      <c r="H482" s="12">
        <v>1.35</v>
      </c>
      <c r="I482" s="13">
        <f t="shared" si="993"/>
        <v>1905.0525</v>
      </c>
      <c r="J482" s="11">
        <v>3</v>
      </c>
      <c r="K482" s="11">
        <v>440</v>
      </c>
      <c r="L482" s="11">
        <v>1.33</v>
      </c>
      <c r="M482" s="16">
        <f t="shared" si="994"/>
        <v>3.41196721311475</v>
      </c>
      <c r="N482" s="11">
        <v>0.97</v>
      </c>
      <c r="O482" s="11">
        <v>2.11</v>
      </c>
      <c r="P482" s="8">
        <f t="shared" si="995"/>
        <v>3.0467</v>
      </c>
      <c r="Q482" s="9">
        <v>1.275</v>
      </c>
      <c r="R482" s="17">
        <v>1</v>
      </c>
      <c r="S482" s="18">
        <f t="shared" si="996"/>
        <v>75748.3068622735</v>
      </c>
      <c r="Z482" s="11">
        <v>2171</v>
      </c>
      <c r="AA482" s="11">
        <v>0.65</v>
      </c>
      <c r="AB482" s="12">
        <v>1.35</v>
      </c>
      <c r="AC482" s="13">
        <f t="shared" si="997"/>
        <v>1905.0525</v>
      </c>
      <c r="AD482" s="11">
        <v>3</v>
      </c>
      <c r="AE482" s="11">
        <v>440</v>
      </c>
      <c r="AF482" s="11">
        <v>1.33</v>
      </c>
      <c r="AG482" s="16">
        <f t="shared" si="998"/>
        <v>3.41196721311475</v>
      </c>
      <c r="AH482" s="11">
        <v>0.97</v>
      </c>
      <c r="AI482" s="11">
        <v>2.11</v>
      </c>
      <c r="AJ482" s="8">
        <f t="shared" si="999"/>
        <v>3.0467</v>
      </c>
      <c r="AK482" s="9">
        <v>1.275</v>
      </c>
      <c r="AL482" s="17">
        <v>1</v>
      </c>
      <c r="AM482" s="18">
        <f t="shared" si="1000"/>
        <v>75748.3068622735</v>
      </c>
      <c r="AT482" s="11">
        <v>2171</v>
      </c>
      <c r="AU482" s="11">
        <v>0.65</v>
      </c>
      <c r="AV482" s="12">
        <v>1.35</v>
      </c>
      <c r="AW482" s="13">
        <f t="shared" si="1001"/>
        <v>1905.0525</v>
      </c>
      <c r="AX482" s="11">
        <v>3</v>
      </c>
      <c r="AY482" s="11">
        <v>440</v>
      </c>
      <c r="AZ482" s="11">
        <v>1.33</v>
      </c>
      <c r="BA482" s="16">
        <f t="shared" si="1002"/>
        <v>3.41196721311475</v>
      </c>
      <c r="BB482" s="11">
        <v>0.97</v>
      </c>
      <c r="BC482" s="11">
        <v>2.11</v>
      </c>
      <c r="BD482" s="8">
        <f t="shared" si="1003"/>
        <v>3.0467</v>
      </c>
      <c r="BE482" s="9">
        <v>1.275</v>
      </c>
      <c r="BF482" s="17">
        <v>1.015</v>
      </c>
      <c r="BG482" s="18">
        <f t="shared" si="1004"/>
        <v>76884.5314652076</v>
      </c>
      <c r="BN482" s="11">
        <v>2171</v>
      </c>
      <c r="BO482" s="11">
        <v>0.65</v>
      </c>
      <c r="BP482" s="12">
        <v>1.35</v>
      </c>
      <c r="BQ482" s="13">
        <f t="shared" si="1005"/>
        <v>1905.0525</v>
      </c>
      <c r="BR482" s="11">
        <v>3</v>
      </c>
      <c r="BS482" s="11">
        <v>440</v>
      </c>
      <c r="BT482" s="11">
        <v>1.33</v>
      </c>
      <c r="BU482" s="16">
        <f t="shared" si="1006"/>
        <v>3.41196721311475</v>
      </c>
      <c r="BV482" s="11">
        <v>0.97</v>
      </c>
      <c r="BW482" s="11">
        <v>2.11</v>
      </c>
      <c r="BX482" s="8">
        <f t="shared" si="1007"/>
        <v>3.0467</v>
      </c>
      <c r="BY482" s="9">
        <v>1.275</v>
      </c>
      <c r="BZ482" s="17">
        <v>1.015</v>
      </c>
      <c r="CA482" s="18">
        <f t="shared" si="1008"/>
        <v>76884.5314652076</v>
      </c>
      <c r="CH482" s="11">
        <v>2171</v>
      </c>
      <c r="CI482" s="11">
        <v>0.65</v>
      </c>
      <c r="CJ482" s="12">
        <v>1.35</v>
      </c>
      <c r="CK482" s="13">
        <f t="shared" si="1009"/>
        <v>1905.0525</v>
      </c>
      <c r="CL482" s="11">
        <v>3</v>
      </c>
      <c r="CM482" s="11">
        <v>440</v>
      </c>
      <c r="CN482" s="11">
        <v>1.33</v>
      </c>
      <c r="CO482" s="16">
        <f t="shared" si="1010"/>
        <v>3.41196721311475</v>
      </c>
      <c r="CP482" s="11">
        <v>0.97</v>
      </c>
      <c r="CQ482" s="11">
        <v>2.11</v>
      </c>
      <c r="CR482" s="8">
        <f t="shared" si="1011"/>
        <v>3.0467</v>
      </c>
      <c r="CS482" s="9">
        <v>1.275</v>
      </c>
      <c r="CT482" s="17">
        <v>1.085</v>
      </c>
      <c r="CU482" s="18">
        <f t="shared" si="1012"/>
        <v>82186.9129455667</v>
      </c>
      <c r="DB482" s="11">
        <v>2171</v>
      </c>
      <c r="DC482" s="11">
        <v>0.65</v>
      </c>
      <c r="DD482" s="12">
        <v>1.35</v>
      </c>
      <c r="DE482" s="13">
        <f t="shared" si="1013"/>
        <v>1905.0525</v>
      </c>
      <c r="DF482" s="11">
        <v>3</v>
      </c>
      <c r="DG482" s="11">
        <v>440</v>
      </c>
      <c r="DH482" s="11">
        <v>1.33</v>
      </c>
      <c r="DI482" s="16">
        <f t="shared" si="1014"/>
        <v>3.41196721311475</v>
      </c>
      <c r="DJ482" s="11">
        <v>0.97</v>
      </c>
      <c r="DK482" s="11">
        <v>2.11</v>
      </c>
      <c r="DL482" s="8">
        <f t="shared" si="1015"/>
        <v>3.0467</v>
      </c>
      <c r="DM482" s="9">
        <v>1.275</v>
      </c>
      <c r="DN482" s="17">
        <v>1.085</v>
      </c>
      <c r="DO482" s="18">
        <f t="shared" si="1016"/>
        <v>82186.9129455667</v>
      </c>
      <c r="DV482" s="11">
        <v>2171</v>
      </c>
      <c r="DW482" s="11">
        <v>0.65</v>
      </c>
      <c r="DX482" s="12">
        <v>1.35</v>
      </c>
      <c r="DY482" s="13">
        <f t="shared" si="1017"/>
        <v>1905.0525</v>
      </c>
      <c r="DZ482" s="11">
        <v>3</v>
      </c>
      <c r="EA482" s="11">
        <v>440</v>
      </c>
      <c r="EB482" s="11">
        <v>1.62</v>
      </c>
      <c r="EC482" s="16">
        <f t="shared" si="1018"/>
        <v>3.70196721311475</v>
      </c>
      <c r="ED482" s="11">
        <v>0.97</v>
      </c>
      <c r="EE482" s="11">
        <v>2.91</v>
      </c>
      <c r="EF482" s="8">
        <f t="shared" si="1019"/>
        <v>3.8227</v>
      </c>
      <c r="EG482" s="9">
        <v>1.275</v>
      </c>
      <c r="EH482" s="17">
        <v>1.2</v>
      </c>
      <c r="EI482" s="18">
        <f t="shared" si="1020"/>
        <v>123743.506598012</v>
      </c>
    </row>
    <row r="483" s="1" customFormat="1" customHeight="1" spans="6:139">
      <c r="F483" s="11">
        <v>2171</v>
      </c>
      <c r="G483" s="11">
        <v>0.65</v>
      </c>
      <c r="H483" s="12">
        <v>1.35</v>
      </c>
      <c r="I483" s="13">
        <f t="shared" si="993"/>
        <v>1905.0525</v>
      </c>
      <c r="J483" s="11">
        <v>3</v>
      </c>
      <c r="K483" s="11">
        <v>440</v>
      </c>
      <c r="L483" s="11">
        <v>1.33</v>
      </c>
      <c r="M483" s="16">
        <f t="shared" si="994"/>
        <v>3.41196721311475</v>
      </c>
      <c r="N483" s="11">
        <v>0.97</v>
      </c>
      <c r="O483" s="11">
        <v>2.11</v>
      </c>
      <c r="P483" s="8">
        <f t="shared" si="995"/>
        <v>3.0467</v>
      </c>
      <c r="Q483" s="9">
        <v>1.275</v>
      </c>
      <c r="R483" s="17">
        <v>1</v>
      </c>
      <c r="S483" s="18">
        <f t="shared" si="996"/>
        <v>75748.3068622735</v>
      </c>
      <c r="Z483" s="11">
        <v>2171</v>
      </c>
      <c r="AA483" s="11">
        <v>0.65</v>
      </c>
      <c r="AB483" s="12">
        <v>1.35</v>
      </c>
      <c r="AC483" s="13">
        <f t="shared" si="997"/>
        <v>1905.0525</v>
      </c>
      <c r="AD483" s="11">
        <v>3</v>
      </c>
      <c r="AE483" s="11">
        <v>440</v>
      </c>
      <c r="AF483" s="11">
        <v>1.33</v>
      </c>
      <c r="AG483" s="16">
        <f t="shared" si="998"/>
        <v>3.41196721311475</v>
      </c>
      <c r="AH483" s="11">
        <v>0.97</v>
      </c>
      <c r="AI483" s="11">
        <v>2.11</v>
      </c>
      <c r="AJ483" s="8">
        <f t="shared" si="999"/>
        <v>3.0467</v>
      </c>
      <c r="AK483" s="9">
        <v>1.275</v>
      </c>
      <c r="AL483" s="17">
        <v>1</v>
      </c>
      <c r="AM483" s="18">
        <f t="shared" si="1000"/>
        <v>75748.3068622735</v>
      </c>
      <c r="AT483" s="11">
        <v>2171</v>
      </c>
      <c r="AU483" s="11">
        <v>0.65</v>
      </c>
      <c r="AV483" s="12">
        <v>1.35</v>
      </c>
      <c r="AW483" s="13">
        <f t="shared" si="1001"/>
        <v>1905.0525</v>
      </c>
      <c r="AX483" s="11">
        <v>3</v>
      </c>
      <c r="AY483" s="11">
        <v>440</v>
      </c>
      <c r="AZ483" s="11">
        <v>1.33</v>
      </c>
      <c r="BA483" s="16">
        <f t="shared" si="1002"/>
        <v>3.41196721311475</v>
      </c>
      <c r="BB483" s="11">
        <v>0.97</v>
      </c>
      <c r="BC483" s="11">
        <v>2.11</v>
      </c>
      <c r="BD483" s="8">
        <f t="shared" si="1003"/>
        <v>3.0467</v>
      </c>
      <c r="BE483" s="9">
        <v>1.275</v>
      </c>
      <c r="BF483" s="17">
        <v>1.015</v>
      </c>
      <c r="BG483" s="18">
        <f t="shared" si="1004"/>
        <v>76884.5314652076</v>
      </c>
      <c r="BN483" s="11">
        <v>2171</v>
      </c>
      <c r="BO483" s="11">
        <v>0.65</v>
      </c>
      <c r="BP483" s="12">
        <v>1.35</v>
      </c>
      <c r="BQ483" s="13">
        <f t="shared" si="1005"/>
        <v>1905.0525</v>
      </c>
      <c r="BR483" s="11">
        <v>3</v>
      </c>
      <c r="BS483" s="11">
        <v>440</v>
      </c>
      <c r="BT483" s="11">
        <v>1.33</v>
      </c>
      <c r="BU483" s="16">
        <f t="shared" si="1006"/>
        <v>3.41196721311475</v>
      </c>
      <c r="BV483" s="11">
        <v>0.97</v>
      </c>
      <c r="BW483" s="11">
        <v>2.11</v>
      </c>
      <c r="BX483" s="8">
        <f t="shared" si="1007"/>
        <v>3.0467</v>
      </c>
      <c r="BY483" s="9">
        <v>1.275</v>
      </c>
      <c r="BZ483" s="17">
        <v>1.015</v>
      </c>
      <c r="CA483" s="18">
        <f t="shared" si="1008"/>
        <v>76884.5314652076</v>
      </c>
      <c r="CH483" s="11">
        <v>2171</v>
      </c>
      <c r="CI483" s="11">
        <v>0.65</v>
      </c>
      <c r="CJ483" s="12">
        <v>1.35</v>
      </c>
      <c r="CK483" s="13">
        <f t="shared" si="1009"/>
        <v>1905.0525</v>
      </c>
      <c r="CL483" s="11">
        <v>3</v>
      </c>
      <c r="CM483" s="11">
        <v>440</v>
      </c>
      <c r="CN483" s="11">
        <v>1.33</v>
      </c>
      <c r="CO483" s="16">
        <f t="shared" si="1010"/>
        <v>3.41196721311475</v>
      </c>
      <c r="CP483" s="11">
        <v>0.97</v>
      </c>
      <c r="CQ483" s="11">
        <v>2.11</v>
      </c>
      <c r="CR483" s="8">
        <f t="shared" si="1011"/>
        <v>3.0467</v>
      </c>
      <c r="CS483" s="9">
        <v>1.275</v>
      </c>
      <c r="CT483" s="17">
        <v>1.085</v>
      </c>
      <c r="CU483" s="18">
        <f t="shared" si="1012"/>
        <v>82186.9129455667</v>
      </c>
      <c r="DB483" s="11">
        <v>2171</v>
      </c>
      <c r="DC483" s="11">
        <v>0.65</v>
      </c>
      <c r="DD483" s="12">
        <v>1.35</v>
      </c>
      <c r="DE483" s="13">
        <f t="shared" si="1013"/>
        <v>1905.0525</v>
      </c>
      <c r="DF483" s="11">
        <v>3</v>
      </c>
      <c r="DG483" s="11">
        <v>440</v>
      </c>
      <c r="DH483" s="11">
        <v>1.33</v>
      </c>
      <c r="DI483" s="16">
        <f t="shared" si="1014"/>
        <v>3.41196721311475</v>
      </c>
      <c r="DJ483" s="11">
        <v>0.97</v>
      </c>
      <c r="DK483" s="11">
        <v>2.11</v>
      </c>
      <c r="DL483" s="8">
        <f t="shared" si="1015"/>
        <v>3.0467</v>
      </c>
      <c r="DM483" s="9">
        <v>1.275</v>
      </c>
      <c r="DN483" s="17">
        <v>1.085</v>
      </c>
      <c r="DO483" s="18">
        <f t="shared" si="1016"/>
        <v>82186.9129455667</v>
      </c>
      <c r="DV483" s="11">
        <v>2171</v>
      </c>
      <c r="DW483" s="11">
        <v>0.65</v>
      </c>
      <c r="DX483" s="12">
        <v>1.35</v>
      </c>
      <c r="DY483" s="13">
        <f t="shared" si="1017"/>
        <v>1905.0525</v>
      </c>
      <c r="DZ483" s="11">
        <v>3</v>
      </c>
      <c r="EA483" s="11">
        <v>440</v>
      </c>
      <c r="EB483" s="11">
        <v>1.62</v>
      </c>
      <c r="EC483" s="16">
        <f t="shared" si="1018"/>
        <v>3.70196721311475</v>
      </c>
      <c r="ED483" s="11">
        <v>0.97</v>
      </c>
      <c r="EE483" s="11">
        <v>2.91</v>
      </c>
      <c r="EF483" s="8">
        <f t="shared" si="1019"/>
        <v>3.8227</v>
      </c>
      <c r="EG483" s="9">
        <v>1.275</v>
      </c>
      <c r="EH483" s="17">
        <v>1.2</v>
      </c>
      <c r="EI483" s="18">
        <f t="shared" si="1020"/>
        <v>123743.506598012</v>
      </c>
    </row>
    <row r="484" s="1" customFormat="1" customHeight="1" spans="6:139">
      <c r="F484" s="11">
        <v>2171</v>
      </c>
      <c r="G484" s="11">
        <v>0.65</v>
      </c>
      <c r="H484" s="12">
        <v>1.35</v>
      </c>
      <c r="I484" s="13">
        <f t="shared" si="993"/>
        <v>1905.0525</v>
      </c>
      <c r="J484" s="11">
        <v>3</v>
      </c>
      <c r="K484" s="11">
        <v>440</v>
      </c>
      <c r="L484" s="11">
        <v>1.33</v>
      </c>
      <c r="M484" s="16">
        <f t="shared" si="994"/>
        <v>3.41196721311475</v>
      </c>
      <c r="N484" s="11">
        <v>0.97</v>
      </c>
      <c r="O484" s="11">
        <v>2.11</v>
      </c>
      <c r="P484" s="8">
        <f t="shared" si="995"/>
        <v>3.0467</v>
      </c>
      <c r="Q484" s="9">
        <v>1.275</v>
      </c>
      <c r="R484" s="17">
        <v>1</v>
      </c>
      <c r="S484" s="18">
        <f t="shared" si="996"/>
        <v>75748.3068622735</v>
      </c>
      <c r="Z484" s="11">
        <v>2171</v>
      </c>
      <c r="AA484" s="11">
        <v>0.65</v>
      </c>
      <c r="AB484" s="12">
        <v>1.35</v>
      </c>
      <c r="AC484" s="13">
        <f t="shared" si="997"/>
        <v>1905.0525</v>
      </c>
      <c r="AD484" s="11">
        <v>3</v>
      </c>
      <c r="AE484" s="11">
        <v>440</v>
      </c>
      <c r="AF484" s="11">
        <v>1.33</v>
      </c>
      <c r="AG484" s="16">
        <f t="shared" si="998"/>
        <v>3.41196721311475</v>
      </c>
      <c r="AH484" s="11">
        <v>0.97</v>
      </c>
      <c r="AI484" s="11">
        <v>2.11</v>
      </c>
      <c r="AJ484" s="8">
        <f t="shared" si="999"/>
        <v>3.0467</v>
      </c>
      <c r="AK484" s="9">
        <v>1.275</v>
      </c>
      <c r="AL484" s="17">
        <v>1</v>
      </c>
      <c r="AM484" s="18">
        <f t="shared" si="1000"/>
        <v>75748.3068622735</v>
      </c>
      <c r="AT484" s="11">
        <v>2171</v>
      </c>
      <c r="AU484" s="11">
        <v>0.65</v>
      </c>
      <c r="AV484" s="12">
        <v>1.35</v>
      </c>
      <c r="AW484" s="13">
        <f t="shared" si="1001"/>
        <v>1905.0525</v>
      </c>
      <c r="AX484" s="11">
        <v>3</v>
      </c>
      <c r="AY484" s="11">
        <v>440</v>
      </c>
      <c r="AZ484" s="11">
        <v>1.33</v>
      </c>
      <c r="BA484" s="16">
        <f t="shared" si="1002"/>
        <v>3.41196721311475</v>
      </c>
      <c r="BB484" s="11">
        <v>0.97</v>
      </c>
      <c r="BC484" s="11">
        <v>2.11</v>
      </c>
      <c r="BD484" s="8">
        <f t="shared" si="1003"/>
        <v>3.0467</v>
      </c>
      <c r="BE484" s="9">
        <v>1.275</v>
      </c>
      <c r="BF484" s="17">
        <v>1.015</v>
      </c>
      <c r="BG484" s="18">
        <f t="shared" si="1004"/>
        <v>76884.5314652076</v>
      </c>
      <c r="BN484" s="11">
        <v>2171</v>
      </c>
      <c r="BO484" s="11">
        <v>0.65</v>
      </c>
      <c r="BP484" s="12">
        <v>1.35</v>
      </c>
      <c r="BQ484" s="13">
        <f t="shared" si="1005"/>
        <v>1905.0525</v>
      </c>
      <c r="BR484" s="11">
        <v>3</v>
      </c>
      <c r="BS484" s="11">
        <v>440</v>
      </c>
      <c r="BT484" s="11">
        <v>1.33</v>
      </c>
      <c r="BU484" s="16">
        <f t="shared" si="1006"/>
        <v>3.41196721311475</v>
      </c>
      <c r="BV484" s="11">
        <v>0.97</v>
      </c>
      <c r="BW484" s="11">
        <v>2.11</v>
      </c>
      <c r="BX484" s="8">
        <f t="shared" si="1007"/>
        <v>3.0467</v>
      </c>
      <c r="BY484" s="9">
        <v>1.275</v>
      </c>
      <c r="BZ484" s="17">
        <v>1.015</v>
      </c>
      <c r="CA484" s="18">
        <f t="shared" si="1008"/>
        <v>76884.5314652076</v>
      </c>
      <c r="CH484" s="11">
        <v>2171</v>
      </c>
      <c r="CI484" s="11">
        <v>0.65</v>
      </c>
      <c r="CJ484" s="12">
        <v>1.35</v>
      </c>
      <c r="CK484" s="13">
        <f t="shared" si="1009"/>
        <v>1905.0525</v>
      </c>
      <c r="CL484" s="11">
        <v>3</v>
      </c>
      <c r="CM484" s="11">
        <v>440</v>
      </c>
      <c r="CN484" s="11">
        <v>1.33</v>
      </c>
      <c r="CO484" s="16">
        <f t="shared" si="1010"/>
        <v>3.41196721311475</v>
      </c>
      <c r="CP484" s="11">
        <v>0.97</v>
      </c>
      <c r="CQ484" s="11">
        <v>2.11</v>
      </c>
      <c r="CR484" s="8">
        <f t="shared" si="1011"/>
        <v>3.0467</v>
      </c>
      <c r="CS484" s="9">
        <v>1.275</v>
      </c>
      <c r="CT484" s="17">
        <v>1.085</v>
      </c>
      <c r="CU484" s="18">
        <f t="shared" si="1012"/>
        <v>82186.9129455667</v>
      </c>
      <c r="DB484" s="11">
        <v>2171</v>
      </c>
      <c r="DC484" s="11">
        <v>0.65</v>
      </c>
      <c r="DD484" s="12">
        <v>1.35</v>
      </c>
      <c r="DE484" s="13">
        <f t="shared" si="1013"/>
        <v>1905.0525</v>
      </c>
      <c r="DF484" s="11">
        <v>3</v>
      </c>
      <c r="DG484" s="11">
        <v>440</v>
      </c>
      <c r="DH484" s="11">
        <v>1.33</v>
      </c>
      <c r="DI484" s="16">
        <f t="shared" si="1014"/>
        <v>3.41196721311475</v>
      </c>
      <c r="DJ484" s="11">
        <v>0.97</v>
      </c>
      <c r="DK484" s="11">
        <v>2.11</v>
      </c>
      <c r="DL484" s="8">
        <f t="shared" si="1015"/>
        <v>3.0467</v>
      </c>
      <c r="DM484" s="9">
        <v>1.275</v>
      </c>
      <c r="DN484" s="17">
        <v>1.085</v>
      </c>
      <c r="DO484" s="18">
        <f t="shared" si="1016"/>
        <v>82186.9129455667</v>
      </c>
      <c r="DV484" s="11">
        <v>2171</v>
      </c>
      <c r="DW484" s="11">
        <v>0.65</v>
      </c>
      <c r="DX484" s="12">
        <v>1.35</v>
      </c>
      <c r="DY484" s="13">
        <f t="shared" si="1017"/>
        <v>1905.0525</v>
      </c>
      <c r="DZ484" s="11">
        <v>3</v>
      </c>
      <c r="EA484" s="11">
        <v>440</v>
      </c>
      <c r="EB484" s="11">
        <v>1.62</v>
      </c>
      <c r="EC484" s="16">
        <f t="shared" si="1018"/>
        <v>3.70196721311475</v>
      </c>
      <c r="ED484" s="11">
        <v>0.97</v>
      </c>
      <c r="EE484" s="11">
        <v>2.91</v>
      </c>
      <c r="EF484" s="8">
        <f t="shared" si="1019"/>
        <v>3.8227</v>
      </c>
      <c r="EG484" s="9">
        <v>1.275</v>
      </c>
      <c r="EH484" s="17">
        <v>1.2</v>
      </c>
      <c r="EI484" s="18">
        <f t="shared" si="1020"/>
        <v>123743.506598012</v>
      </c>
    </row>
    <row r="485" s="1" customFormat="1" customHeight="1" spans="6:139">
      <c r="F485" s="11">
        <v>2171</v>
      </c>
      <c r="G485" s="11">
        <v>0.65</v>
      </c>
      <c r="H485" s="12">
        <v>1.35</v>
      </c>
      <c r="I485" s="13">
        <f t="shared" si="993"/>
        <v>1905.0525</v>
      </c>
      <c r="J485" s="11">
        <v>3</v>
      </c>
      <c r="K485" s="11">
        <v>190</v>
      </c>
      <c r="L485" s="11">
        <v>1.33</v>
      </c>
      <c r="M485" s="16">
        <f t="shared" si="994"/>
        <v>2.85054794520548</v>
      </c>
      <c r="N485" s="11">
        <v>0.97</v>
      </c>
      <c r="O485" s="11">
        <v>2.11</v>
      </c>
      <c r="P485" s="8">
        <f t="shared" si="995"/>
        <v>3.0467</v>
      </c>
      <c r="Q485" s="9">
        <v>1.075</v>
      </c>
      <c r="R485" s="17">
        <v>1</v>
      </c>
      <c r="S485" s="18">
        <f t="shared" si="996"/>
        <v>53357.4062776133</v>
      </c>
      <c r="Z485" s="11">
        <v>2171</v>
      </c>
      <c r="AA485" s="11">
        <v>0.65</v>
      </c>
      <c r="AB485" s="12">
        <v>1.35</v>
      </c>
      <c r="AC485" s="13">
        <f t="shared" si="997"/>
        <v>1905.0525</v>
      </c>
      <c r="AD485" s="11">
        <v>3</v>
      </c>
      <c r="AE485" s="11">
        <v>190</v>
      </c>
      <c r="AF485" s="11">
        <v>1.33</v>
      </c>
      <c r="AG485" s="16">
        <f t="shared" si="998"/>
        <v>2.85054794520548</v>
      </c>
      <c r="AH485" s="11">
        <v>0.97</v>
      </c>
      <c r="AI485" s="11">
        <v>2.11</v>
      </c>
      <c r="AJ485" s="8">
        <f t="shared" si="999"/>
        <v>3.0467</v>
      </c>
      <c r="AK485" s="9">
        <v>1.075</v>
      </c>
      <c r="AL485" s="17">
        <v>1</v>
      </c>
      <c r="AM485" s="18">
        <f t="shared" si="1000"/>
        <v>53357.4062776133</v>
      </c>
      <c r="AT485" s="11">
        <v>2171</v>
      </c>
      <c r="AU485" s="11">
        <v>0.65</v>
      </c>
      <c r="AV485" s="12">
        <v>1.35</v>
      </c>
      <c r="AW485" s="13">
        <f t="shared" si="1001"/>
        <v>1905.0525</v>
      </c>
      <c r="AX485" s="11">
        <v>3</v>
      </c>
      <c r="AY485" s="11">
        <v>190</v>
      </c>
      <c r="AZ485" s="11">
        <v>1.33</v>
      </c>
      <c r="BA485" s="16">
        <f t="shared" si="1002"/>
        <v>2.85054794520548</v>
      </c>
      <c r="BB485" s="11">
        <v>0.97</v>
      </c>
      <c r="BC485" s="11">
        <v>2.11</v>
      </c>
      <c r="BD485" s="8">
        <f t="shared" si="1003"/>
        <v>3.0467</v>
      </c>
      <c r="BE485" s="9">
        <v>1.075</v>
      </c>
      <c r="BF485" s="17">
        <v>1.015</v>
      </c>
      <c r="BG485" s="18">
        <f t="shared" si="1004"/>
        <v>54157.7673717775</v>
      </c>
      <c r="BN485" s="11">
        <v>2171</v>
      </c>
      <c r="BO485" s="11">
        <v>0.65</v>
      </c>
      <c r="BP485" s="12">
        <v>1.35</v>
      </c>
      <c r="BQ485" s="13">
        <f t="shared" si="1005"/>
        <v>1905.0525</v>
      </c>
      <c r="BR485" s="11">
        <v>3</v>
      </c>
      <c r="BS485" s="11">
        <v>190</v>
      </c>
      <c r="BT485" s="11">
        <v>1.33</v>
      </c>
      <c r="BU485" s="16">
        <f t="shared" si="1006"/>
        <v>2.85054794520548</v>
      </c>
      <c r="BV485" s="11">
        <v>0.97</v>
      </c>
      <c r="BW485" s="11">
        <v>2.11</v>
      </c>
      <c r="BX485" s="8">
        <f t="shared" si="1007"/>
        <v>3.0467</v>
      </c>
      <c r="BY485" s="9">
        <v>1.075</v>
      </c>
      <c r="BZ485" s="17">
        <v>1.015</v>
      </c>
      <c r="CA485" s="18">
        <f t="shared" si="1008"/>
        <v>54157.7673717775</v>
      </c>
      <c r="CH485" s="11">
        <v>2171</v>
      </c>
      <c r="CI485" s="11">
        <v>0.65</v>
      </c>
      <c r="CJ485" s="12">
        <v>1.35</v>
      </c>
      <c r="CK485" s="13">
        <f t="shared" si="1009"/>
        <v>1905.0525</v>
      </c>
      <c r="CL485" s="11">
        <v>3</v>
      </c>
      <c r="CM485" s="11">
        <v>190</v>
      </c>
      <c r="CN485" s="11">
        <v>1.33</v>
      </c>
      <c r="CO485" s="16">
        <f t="shared" si="1010"/>
        <v>2.85054794520548</v>
      </c>
      <c r="CP485" s="11">
        <v>0.97</v>
      </c>
      <c r="CQ485" s="11">
        <v>2.11</v>
      </c>
      <c r="CR485" s="8">
        <f t="shared" si="1011"/>
        <v>3.0467</v>
      </c>
      <c r="CS485" s="9">
        <v>1.075</v>
      </c>
      <c r="CT485" s="17">
        <v>1.085</v>
      </c>
      <c r="CU485" s="18">
        <f t="shared" si="1012"/>
        <v>57892.7858112104</v>
      </c>
      <c r="DB485" s="11">
        <v>2171</v>
      </c>
      <c r="DC485" s="11">
        <v>0.65</v>
      </c>
      <c r="DD485" s="12">
        <v>1.35</v>
      </c>
      <c r="DE485" s="13">
        <f t="shared" si="1013"/>
        <v>1905.0525</v>
      </c>
      <c r="DF485" s="11">
        <v>3</v>
      </c>
      <c r="DG485" s="11">
        <v>190</v>
      </c>
      <c r="DH485" s="11">
        <v>1.33</v>
      </c>
      <c r="DI485" s="16">
        <f t="shared" si="1014"/>
        <v>2.85054794520548</v>
      </c>
      <c r="DJ485" s="11">
        <v>0.97</v>
      </c>
      <c r="DK485" s="11">
        <v>2.11</v>
      </c>
      <c r="DL485" s="8">
        <f t="shared" si="1015"/>
        <v>3.0467</v>
      </c>
      <c r="DM485" s="9">
        <v>1.075</v>
      </c>
      <c r="DN485" s="17">
        <v>1.085</v>
      </c>
      <c r="DO485" s="18">
        <f t="shared" si="1016"/>
        <v>57892.7858112104</v>
      </c>
      <c r="DV485" s="11">
        <v>2171</v>
      </c>
      <c r="DW485" s="11">
        <v>0.65</v>
      </c>
      <c r="DX485" s="12">
        <v>1.35</v>
      </c>
      <c r="DY485" s="13">
        <f t="shared" si="1017"/>
        <v>1905.0525</v>
      </c>
      <c r="DZ485" s="11">
        <v>3</v>
      </c>
      <c r="EA485" s="11">
        <v>190</v>
      </c>
      <c r="EB485" s="11">
        <v>1.62</v>
      </c>
      <c r="EC485" s="16">
        <f t="shared" si="1018"/>
        <v>3.14054794520548</v>
      </c>
      <c r="ED485" s="11">
        <v>0.97</v>
      </c>
      <c r="EE485" s="11">
        <v>2.91</v>
      </c>
      <c r="EF485" s="8">
        <f t="shared" si="1019"/>
        <v>3.8227</v>
      </c>
      <c r="EG485" s="9">
        <v>1.075</v>
      </c>
      <c r="EH485" s="17">
        <v>1.2</v>
      </c>
      <c r="EI485" s="18">
        <f t="shared" si="1020"/>
        <v>88510.2481013746</v>
      </c>
    </row>
    <row r="486" s="1" customFormat="1" customHeight="1" spans="6:139">
      <c r="F486" s="11">
        <v>2171</v>
      </c>
      <c r="G486" s="11">
        <v>0.65</v>
      </c>
      <c r="H486" s="12">
        <v>1.35</v>
      </c>
      <c r="I486" s="13">
        <f t="shared" si="993"/>
        <v>1905.0525</v>
      </c>
      <c r="J486" s="11">
        <v>3</v>
      </c>
      <c r="K486" s="11">
        <v>190</v>
      </c>
      <c r="L486" s="11">
        <v>1.33</v>
      </c>
      <c r="M486" s="16">
        <f t="shared" si="994"/>
        <v>2.85054794520548</v>
      </c>
      <c r="N486" s="11">
        <v>0.97</v>
      </c>
      <c r="O486" s="11">
        <v>2.11</v>
      </c>
      <c r="P486" s="8">
        <f t="shared" si="995"/>
        <v>3.0467</v>
      </c>
      <c r="Q486" s="9">
        <v>1.075</v>
      </c>
      <c r="R486" s="17">
        <v>1</v>
      </c>
      <c r="S486" s="18">
        <f t="shared" si="996"/>
        <v>53357.4062776133</v>
      </c>
      <c r="Z486" s="11">
        <v>2171</v>
      </c>
      <c r="AA486" s="11">
        <v>0.65</v>
      </c>
      <c r="AB486" s="12">
        <v>1.35</v>
      </c>
      <c r="AC486" s="13">
        <f t="shared" si="997"/>
        <v>1905.0525</v>
      </c>
      <c r="AD486" s="11">
        <v>3</v>
      </c>
      <c r="AE486" s="11">
        <v>190</v>
      </c>
      <c r="AF486" s="11">
        <v>1.33</v>
      </c>
      <c r="AG486" s="16">
        <f t="shared" si="998"/>
        <v>2.85054794520548</v>
      </c>
      <c r="AH486" s="11">
        <v>0.97</v>
      </c>
      <c r="AI486" s="11">
        <v>2.11</v>
      </c>
      <c r="AJ486" s="8">
        <f t="shared" si="999"/>
        <v>3.0467</v>
      </c>
      <c r="AK486" s="9">
        <v>1.075</v>
      </c>
      <c r="AL486" s="17">
        <v>1</v>
      </c>
      <c r="AM486" s="18">
        <f t="shared" si="1000"/>
        <v>53357.4062776133</v>
      </c>
      <c r="AT486" s="11">
        <v>2171</v>
      </c>
      <c r="AU486" s="11">
        <v>0.65</v>
      </c>
      <c r="AV486" s="12">
        <v>1.35</v>
      </c>
      <c r="AW486" s="13">
        <f t="shared" si="1001"/>
        <v>1905.0525</v>
      </c>
      <c r="AX486" s="11">
        <v>3</v>
      </c>
      <c r="AY486" s="11">
        <v>190</v>
      </c>
      <c r="AZ486" s="11">
        <v>1.33</v>
      </c>
      <c r="BA486" s="16">
        <f t="shared" si="1002"/>
        <v>2.85054794520548</v>
      </c>
      <c r="BB486" s="11">
        <v>0.97</v>
      </c>
      <c r="BC486" s="11">
        <v>2.11</v>
      </c>
      <c r="BD486" s="8">
        <f t="shared" si="1003"/>
        <v>3.0467</v>
      </c>
      <c r="BE486" s="9">
        <v>1.075</v>
      </c>
      <c r="BF486" s="17">
        <v>1.015</v>
      </c>
      <c r="BG486" s="18">
        <f t="shared" si="1004"/>
        <v>54157.7673717775</v>
      </c>
      <c r="BN486" s="11">
        <v>2171</v>
      </c>
      <c r="BO486" s="11">
        <v>0.65</v>
      </c>
      <c r="BP486" s="12">
        <v>1.35</v>
      </c>
      <c r="BQ486" s="13">
        <f t="shared" si="1005"/>
        <v>1905.0525</v>
      </c>
      <c r="BR486" s="11">
        <v>3</v>
      </c>
      <c r="BS486" s="11">
        <v>190</v>
      </c>
      <c r="BT486" s="11">
        <v>1.33</v>
      </c>
      <c r="BU486" s="16">
        <f t="shared" si="1006"/>
        <v>2.85054794520548</v>
      </c>
      <c r="BV486" s="11">
        <v>0.97</v>
      </c>
      <c r="BW486" s="11">
        <v>2.11</v>
      </c>
      <c r="BX486" s="8">
        <f t="shared" si="1007"/>
        <v>3.0467</v>
      </c>
      <c r="BY486" s="9">
        <v>1.075</v>
      </c>
      <c r="BZ486" s="17">
        <v>1.015</v>
      </c>
      <c r="CA486" s="18">
        <f t="shared" si="1008"/>
        <v>54157.7673717775</v>
      </c>
      <c r="CH486" s="11">
        <v>2171</v>
      </c>
      <c r="CI486" s="11">
        <v>0.65</v>
      </c>
      <c r="CJ486" s="12">
        <v>1.35</v>
      </c>
      <c r="CK486" s="13">
        <f t="shared" si="1009"/>
        <v>1905.0525</v>
      </c>
      <c r="CL486" s="11">
        <v>3</v>
      </c>
      <c r="CM486" s="11">
        <v>190</v>
      </c>
      <c r="CN486" s="11">
        <v>1.33</v>
      </c>
      <c r="CO486" s="16">
        <f t="shared" si="1010"/>
        <v>2.85054794520548</v>
      </c>
      <c r="CP486" s="11">
        <v>0.97</v>
      </c>
      <c r="CQ486" s="11">
        <v>2.11</v>
      </c>
      <c r="CR486" s="8">
        <f t="shared" si="1011"/>
        <v>3.0467</v>
      </c>
      <c r="CS486" s="9">
        <v>1.075</v>
      </c>
      <c r="CT486" s="17">
        <v>1.085</v>
      </c>
      <c r="CU486" s="18">
        <f t="shared" si="1012"/>
        <v>57892.7858112104</v>
      </c>
      <c r="DB486" s="11">
        <v>2171</v>
      </c>
      <c r="DC486" s="11">
        <v>0.65</v>
      </c>
      <c r="DD486" s="12">
        <v>1.35</v>
      </c>
      <c r="DE486" s="13">
        <f t="shared" si="1013"/>
        <v>1905.0525</v>
      </c>
      <c r="DF486" s="11">
        <v>3</v>
      </c>
      <c r="DG486" s="11">
        <v>190</v>
      </c>
      <c r="DH486" s="11">
        <v>1.33</v>
      </c>
      <c r="DI486" s="16">
        <f t="shared" si="1014"/>
        <v>2.85054794520548</v>
      </c>
      <c r="DJ486" s="11">
        <v>0.97</v>
      </c>
      <c r="DK486" s="11">
        <v>2.11</v>
      </c>
      <c r="DL486" s="8">
        <f t="shared" si="1015"/>
        <v>3.0467</v>
      </c>
      <c r="DM486" s="9">
        <v>1.075</v>
      </c>
      <c r="DN486" s="17">
        <v>1.085</v>
      </c>
      <c r="DO486" s="18">
        <f t="shared" si="1016"/>
        <v>57892.7858112104</v>
      </c>
      <c r="DV486" s="11">
        <v>2171</v>
      </c>
      <c r="DW486" s="11">
        <v>0.65</v>
      </c>
      <c r="DX486" s="12">
        <v>1.35</v>
      </c>
      <c r="DY486" s="13">
        <f t="shared" si="1017"/>
        <v>1905.0525</v>
      </c>
      <c r="DZ486" s="11">
        <v>3</v>
      </c>
      <c r="EA486" s="11">
        <v>190</v>
      </c>
      <c r="EB486" s="11">
        <v>1.62</v>
      </c>
      <c r="EC486" s="16">
        <f t="shared" si="1018"/>
        <v>3.14054794520548</v>
      </c>
      <c r="ED486" s="11">
        <v>0.97</v>
      </c>
      <c r="EE486" s="11">
        <v>2.91</v>
      </c>
      <c r="EF486" s="8">
        <f t="shared" si="1019"/>
        <v>3.8227</v>
      </c>
      <c r="EG486" s="9">
        <v>1.075</v>
      </c>
      <c r="EH486" s="17">
        <v>1.2</v>
      </c>
      <c r="EI486" s="18">
        <f t="shared" si="1020"/>
        <v>88510.2481013746</v>
      </c>
    </row>
    <row r="487" s="1" customFormat="1" customHeight="1" spans="6:139">
      <c r="F487" s="11">
        <v>2171</v>
      </c>
      <c r="G487" s="11">
        <v>0.65</v>
      </c>
      <c r="H487" s="12">
        <v>1.35</v>
      </c>
      <c r="I487" s="13">
        <f t="shared" si="993"/>
        <v>1905.0525</v>
      </c>
      <c r="J487" s="11">
        <v>3</v>
      </c>
      <c r="K487" s="11">
        <v>190</v>
      </c>
      <c r="L487" s="11">
        <v>1.33</v>
      </c>
      <c r="M487" s="16">
        <f t="shared" si="994"/>
        <v>2.85054794520548</v>
      </c>
      <c r="N487" s="11">
        <v>0.97</v>
      </c>
      <c r="O487" s="11">
        <v>2.11</v>
      </c>
      <c r="P487" s="8">
        <f t="shared" si="995"/>
        <v>3.0467</v>
      </c>
      <c r="Q487" s="9">
        <v>1.075</v>
      </c>
      <c r="R487" s="17">
        <v>1</v>
      </c>
      <c r="S487" s="18">
        <f t="shared" si="996"/>
        <v>53357.4062776133</v>
      </c>
      <c r="Z487" s="11">
        <v>2171</v>
      </c>
      <c r="AA487" s="11">
        <v>0.65</v>
      </c>
      <c r="AB487" s="12">
        <v>1.35</v>
      </c>
      <c r="AC487" s="13">
        <f t="shared" si="997"/>
        <v>1905.0525</v>
      </c>
      <c r="AD487" s="11">
        <v>3</v>
      </c>
      <c r="AE487" s="11">
        <v>190</v>
      </c>
      <c r="AF487" s="11">
        <v>1.33</v>
      </c>
      <c r="AG487" s="16">
        <f t="shared" si="998"/>
        <v>2.85054794520548</v>
      </c>
      <c r="AH487" s="11">
        <v>0.97</v>
      </c>
      <c r="AI487" s="11">
        <v>2.11</v>
      </c>
      <c r="AJ487" s="8">
        <f t="shared" si="999"/>
        <v>3.0467</v>
      </c>
      <c r="AK487" s="9">
        <v>1.075</v>
      </c>
      <c r="AL487" s="17">
        <v>1</v>
      </c>
      <c r="AM487" s="18">
        <f t="shared" si="1000"/>
        <v>53357.4062776133</v>
      </c>
      <c r="AT487" s="11">
        <v>2171</v>
      </c>
      <c r="AU487" s="11">
        <v>0.65</v>
      </c>
      <c r="AV487" s="12">
        <v>1.35</v>
      </c>
      <c r="AW487" s="13">
        <f t="shared" si="1001"/>
        <v>1905.0525</v>
      </c>
      <c r="AX487" s="11">
        <v>3</v>
      </c>
      <c r="AY487" s="11">
        <v>190</v>
      </c>
      <c r="AZ487" s="11">
        <v>1.33</v>
      </c>
      <c r="BA487" s="16">
        <f t="shared" si="1002"/>
        <v>2.85054794520548</v>
      </c>
      <c r="BB487" s="11">
        <v>0.97</v>
      </c>
      <c r="BC487" s="11">
        <v>2.11</v>
      </c>
      <c r="BD487" s="8">
        <f t="shared" si="1003"/>
        <v>3.0467</v>
      </c>
      <c r="BE487" s="9">
        <v>1.075</v>
      </c>
      <c r="BF487" s="17">
        <v>1.015</v>
      </c>
      <c r="BG487" s="18">
        <f t="shared" si="1004"/>
        <v>54157.7673717775</v>
      </c>
      <c r="BN487" s="11">
        <v>2171</v>
      </c>
      <c r="BO487" s="11">
        <v>0.65</v>
      </c>
      <c r="BP487" s="12">
        <v>1.35</v>
      </c>
      <c r="BQ487" s="13">
        <f t="shared" si="1005"/>
        <v>1905.0525</v>
      </c>
      <c r="BR487" s="11">
        <v>3</v>
      </c>
      <c r="BS487" s="11">
        <v>190</v>
      </c>
      <c r="BT487" s="11">
        <v>1.33</v>
      </c>
      <c r="BU487" s="16">
        <f t="shared" si="1006"/>
        <v>2.85054794520548</v>
      </c>
      <c r="BV487" s="11">
        <v>0.97</v>
      </c>
      <c r="BW487" s="11">
        <v>2.11</v>
      </c>
      <c r="BX487" s="8">
        <f t="shared" si="1007"/>
        <v>3.0467</v>
      </c>
      <c r="BY487" s="9">
        <v>1.075</v>
      </c>
      <c r="BZ487" s="17">
        <v>1.015</v>
      </c>
      <c r="CA487" s="18">
        <f t="shared" si="1008"/>
        <v>54157.7673717775</v>
      </c>
      <c r="CH487" s="11">
        <v>2171</v>
      </c>
      <c r="CI487" s="11">
        <v>0.65</v>
      </c>
      <c r="CJ487" s="12">
        <v>1.35</v>
      </c>
      <c r="CK487" s="13">
        <f t="shared" si="1009"/>
        <v>1905.0525</v>
      </c>
      <c r="CL487" s="11">
        <v>3</v>
      </c>
      <c r="CM487" s="11">
        <v>190</v>
      </c>
      <c r="CN487" s="11">
        <v>1.33</v>
      </c>
      <c r="CO487" s="16">
        <f t="shared" si="1010"/>
        <v>2.85054794520548</v>
      </c>
      <c r="CP487" s="11">
        <v>0.97</v>
      </c>
      <c r="CQ487" s="11">
        <v>2.11</v>
      </c>
      <c r="CR487" s="8">
        <f t="shared" si="1011"/>
        <v>3.0467</v>
      </c>
      <c r="CS487" s="9">
        <v>1.075</v>
      </c>
      <c r="CT487" s="17">
        <v>1.085</v>
      </c>
      <c r="CU487" s="18">
        <f t="shared" si="1012"/>
        <v>57892.7858112104</v>
      </c>
      <c r="DB487" s="11">
        <v>2171</v>
      </c>
      <c r="DC487" s="11">
        <v>0.65</v>
      </c>
      <c r="DD487" s="12">
        <v>1.35</v>
      </c>
      <c r="DE487" s="13">
        <f t="shared" si="1013"/>
        <v>1905.0525</v>
      </c>
      <c r="DF487" s="11">
        <v>3</v>
      </c>
      <c r="DG487" s="11">
        <v>190</v>
      </c>
      <c r="DH487" s="11">
        <v>1.33</v>
      </c>
      <c r="DI487" s="16">
        <f t="shared" si="1014"/>
        <v>2.85054794520548</v>
      </c>
      <c r="DJ487" s="11">
        <v>0.97</v>
      </c>
      <c r="DK487" s="11">
        <v>2.11</v>
      </c>
      <c r="DL487" s="8">
        <f t="shared" si="1015"/>
        <v>3.0467</v>
      </c>
      <c r="DM487" s="9">
        <v>1.075</v>
      </c>
      <c r="DN487" s="17">
        <v>1.085</v>
      </c>
      <c r="DO487" s="18">
        <f t="shared" si="1016"/>
        <v>57892.7858112104</v>
      </c>
      <c r="DV487" s="11">
        <v>2171</v>
      </c>
      <c r="DW487" s="11">
        <v>0.65</v>
      </c>
      <c r="DX487" s="12">
        <v>1.35</v>
      </c>
      <c r="DY487" s="13">
        <f t="shared" si="1017"/>
        <v>1905.0525</v>
      </c>
      <c r="DZ487" s="11">
        <v>3</v>
      </c>
      <c r="EA487" s="11">
        <v>190</v>
      </c>
      <c r="EB487" s="11">
        <v>1.62</v>
      </c>
      <c r="EC487" s="16">
        <f t="shared" si="1018"/>
        <v>3.14054794520548</v>
      </c>
      <c r="ED487" s="11">
        <v>0.97</v>
      </c>
      <c r="EE487" s="11">
        <v>2.91</v>
      </c>
      <c r="EF487" s="8">
        <f t="shared" si="1019"/>
        <v>3.8227</v>
      </c>
      <c r="EG487" s="9">
        <v>1.075</v>
      </c>
      <c r="EH487" s="17">
        <v>1.2</v>
      </c>
      <c r="EI487" s="18">
        <f t="shared" si="1020"/>
        <v>88510.2481013746</v>
      </c>
    </row>
    <row r="488" s="1" customFormat="1" customHeight="1" spans="6:139">
      <c r="F488" s="11">
        <v>2171</v>
      </c>
      <c r="G488" s="11">
        <v>0.65</v>
      </c>
      <c r="H488" s="12">
        <v>1.35</v>
      </c>
      <c r="I488" s="13">
        <f t="shared" si="993"/>
        <v>1905.0525</v>
      </c>
      <c r="J488" s="11">
        <v>3</v>
      </c>
      <c r="K488" s="11">
        <v>190</v>
      </c>
      <c r="L488" s="11">
        <v>1.33</v>
      </c>
      <c r="M488" s="16">
        <f t="shared" si="994"/>
        <v>2.85054794520548</v>
      </c>
      <c r="N488" s="11">
        <v>0.97</v>
      </c>
      <c r="O488" s="11">
        <v>2.11</v>
      </c>
      <c r="P488" s="8">
        <f t="shared" si="995"/>
        <v>3.0467</v>
      </c>
      <c r="Q488" s="9">
        <v>1.075</v>
      </c>
      <c r="R488" s="17">
        <v>1</v>
      </c>
      <c r="S488" s="18">
        <f t="shared" si="996"/>
        <v>53357.4062776133</v>
      </c>
      <c r="Z488" s="11">
        <v>2171</v>
      </c>
      <c r="AA488" s="11">
        <v>0.65</v>
      </c>
      <c r="AB488" s="12">
        <v>1.35</v>
      </c>
      <c r="AC488" s="13">
        <f t="shared" si="997"/>
        <v>1905.0525</v>
      </c>
      <c r="AD488" s="11">
        <v>3</v>
      </c>
      <c r="AE488" s="11">
        <v>190</v>
      </c>
      <c r="AF488" s="11">
        <v>1.33</v>
      </c>
      <c r="AG488" s="16">
        <f t="shared" si="998"/>
        <v>2.85054794520548</v>
      </c>
      <c r="AH488" s="11">
        <v>0.97</v>
      </c>
      <c r="AI488" s="11">
        <v>2.11</v>
      </c>
      <c r="AJ488" s="8">
        <f t="shared" si="999"/>
        <v>3.0467</v>
      </c>
      <c r="AK488" s="9">
        <v>1.075</v>
      </c>
      <c r="AL488" s="17">
        <v>1</v>
      </c>
      <c r="AM488" s="18">
        <f t="shared" si="1000"/>
        <v>53357.4062776133</v>
      </c>
      <c r="AT488" s="11">
        <v>2171</v>
      </c>
      <c r="AU488" s="11">
        <v>0.65</v>
      </c>
      <c r="AV488" s="12">
        <v>1.35</v>
      </c>
      <c r="AW488" s="13">
        <f t="shared" si="1001"/>
        <v>1905.0525</v>
      </c>
      <c r="AX488" s="11">
        <v>3</v>
      </c>
      <c r="AY488" s="11">
        <v>190</v>
      </c>
      <c r="AZ488" s="11">
        <v>1.33</v>
      </c>
      <c r="BA488" s="16">
        <f t="shared" si="1002"/>
        <v>2.85054794520548</v>
      </c>
      <c r="BB488" s="11">
        <v>0.97</v>
      </c>
      <c r="BC488" s="11">
        <v>2.11</v>
      </c>
      <c r="BD488" s="8">
        <f t="shared" si="1003"/>
        <v>3.0467</v>
      </c>
      <c r="BE488" s="9">
        <v>1.075</v>
      </c>
      <c r="BF488" s="17">
        <v>1.015</v>
      </c>
      <c r="BG488" s="18">
        <f t="shared" si="1004"/>
        <v>54157.7673717775</v>
      </c>
      <c r="BN488" s="11">
        <v>2171</v>
      </c>
      <c r="BO488" s="11">
        <v>0.65</v>
      </c>
      <c r="BP488" s="12">
        <v>1.35</v>
      </c>
      <c r="BQ488" s="13">
        <f t="shared" si="1005"/>
        <v>1905.0525</v>
      </c>
      <c r="BR488" s="11">
        <v>3</v>
      </c>
      <c r="BS488" s="11">
        <v>190</v>
      </c>
      <c r="BT488" s="11">
        <v>1.33</v>
      </c>
      <c r="BU488" s="16">
        <f t="shared" si="1006"/>
        <v>2.85054794520548</v>
      </c>
      <c r="BV488" s="11">
        <v>0.97</v>
      </c>
      <c r="BW488" s="11">
        <v>2.11</v>
      </c>
      <c r="BX488" s="8">
        <f t="shared" si="1007"/>
        <v>3.0467</v>
      </c>
      <c r="BY488" s="9">
        <v>1.075</v>
      </c>
      <c r="BZ488" s="17">
        <v>1.015</v>
      </c>
      <c r="CA488" s="18">
        <f t="shared" si="1008"/>
        <v>54157.7673717775</v>
      </c>
      <c r="CH488" s="11">
        <v>2171</v>
      </c>
      <c r="CI488" s="11">
        <v>0.65</v>
      </c>
      <c r="CJ488" s="12">
        <v>1.35</v>
      </c>
      <c r="CK488" s="13">
        <f t="shared" si="1009"/>
        <v>1905.0525</v>
      </c>
      <c r="CL488" s="11">
        <v>3</v>
      </c>
      <c r="CM488" s="11">
        <v>190</v>
      </c>
      <c r="CN488" s="11">
        <v>1.33</v>
      </c>
      <c r="CO488" s="16">
        <f t="shared" si="1010"/>
        <v>2.85054794520548</v>
      </c>
      <c r="CP488" s="11">
        <v>0.97</v>
      </c>
      <c r="CQ488" s="11">
        <v>2.11</v>
      </c>
      <c r="CR488" s="8">
        <f t="shared" si="1011"/>
        <v>3.0467</v>
      </c>
      <c r="CS488" s="9">
        <v>1.075</v>
      </c>
      <c r="CT488" s="17">
        <v>1.085</v>
      </c>
      <c r="CU488" s="18">
        <f t="shared" si="1012"/>
        <v>57892.7858112104</v>
      </c>
      <c r="DB488" s="11">
        <v>2171</v>
      </c>
      <c r="DC488" s="11">
        <v>0.65</v>
      </c>
      <c r="DD488" s="12">
        <v>1.35</v>
      </c>
      <c r="DE488" s="13">
        <f t="shared" si="1013"/>
        <v>1905.0525</v>
      </c>
      <c r="DF488" s="11">
        <v>3</v>
      </c>
      <c r="DG488" s="11">
        <v>190</v>
      </c>
      <c r="DH488" s="11">
        <v>1.33</v>
      </c>
      <c r="DI488" s="16">
        <f t="shared" si="1014"/>
        <v>2.85054794520548</v>
      </c>
      <c r="DJ488" s="11">
        <v>0.97</v>
      </c>
      <c r="DK488" s="11">
        <v>2.11</v>
      </c>
      <c r="DL488" s="8">
        <f t="shared" si="1015"/>
        <v>3.0467</v>
      </c>
      <c r="DM488" s="9">
        <v>1.075</v>
      </c>
      <c r="DN488" s="17">
        <v>1.085</v>
      </c>
      <c r="DO488" s="18">
        <f t="shared" si="1016"/>
        <v>57892.7858112104</v>
      </c>
      <c r="DV488" s="11">
        <v>2171</v>
      </c>
      <c r="DW488" s="11">
        <v>0.65</v>
      </c>
      <c r="DX488" s="12">
        <v>1.35</v>
      </c>
      <c r="DY488" s="13">
        <f t="shared" si="1017"/>
        <v>1905.0525</v>
      </c>
      <c r="DZ488" s="11">
        <v>3</v>
      </c>
      <c r="EA488" s="11">
        <v>190</v>
      </c>
      <c r="EB488" s="11">
        <v>1.62</v>
      </c>
      <c r="EC488" s="16">
        <f t="shared" si="1018"/>
        <v>3.14054794520548</v>
      </c>
      <c r="ED488" s="11">
        <v>0.97</v>
      </c>
      <c r="EE488" s="11">
        <v>2.91</v>
      </c>
      <c r="EF488" s="8">
        <f t="shared" si="1019"/>
        <v>3.8227</v>
      </c>
      <c r="EG488" s="9">
        <v>1.075</v>
      </c>
      <c r="EH488" s="17">
        <v>1.2</v>
      </c>
      <c r="EI488" s="18">
        <f t="shared" si="1020"/>
        <v>88510.2481013746</v>
      </c>
    </row>
    <row r="489" s="1" customFormat="1" customHeight="1" spans="6:139">
      <c r="F489" s="23" t="s">
        <v>50</v>
      </c>
      <c r="G489" s="24"/>
      <c r="H489" s="24"/>
      <c r="I489" s="24"/>
      <c r="J489" s="24"/>
      <c r="K489" s="24"/>
      <c r="L489" s="24"/>
      <c r="M489" s="25">
        <f>SUM(S480:S488)</f>
        <v>592171.159421821</v>
      </c>
      <c r="N489" s="25"/>
      <c r="O489" s="25"/>
      <c r="P489" s="25"/>
      <c r="Q489" s="25"/>
      <c r="R489" s="25"/>
      <c r="S489" s="25"/>
      <c r="T489" s="1"/>
      <c r="U489" s="1"/>
      <c r="V489" s="1"/>
      <c r="W489" s="1"/>
      <c r="X489" s="1"/>
      <c r="Y489" s="1"/>
      <c r="Z489" s="23" t="s">
        <v>50</v>
      </c>
      <c r="AA489" s="24"/>
      <c r="AB489" s="24"/>
      <c r="AC489" s="24"/>
      <c r="AD489" s="24"/>
      <c r="AE489" s="24"/>
      <c r="AF489" s="24"/>
      <c r="AG489" s="25">
        <f>SUM(AM480:AM488)</f>
        <v>592171.159421821</v>
      </c>
      <c r="AH489" s="25"/>
      <c r="AI489" s="25"/>
      <c r="AJ489" s="25"/>
      <c r="AK489" s="25"/>
      <c r="AL489" s="25"/>
      <c r="AM489" s="25"/>
      <c r="AN489" s="1"/>
      <c r="AO489" s="1"/>
      <c r="AP489" s="1"/>
      <c r="AQ489" s="1"/>
      <c r="AR489" s="1"/>
      <c r="AS489" s="1"/>
      <c r="AT489" s="23" t="s">
        <v>50</v>
      </c>
      <c r="AU489" s="24"/>
      <c r="AV489" s="24"/>
      <c r="AW489" s="24"/>
      <c r="AX489" s="24"/>
      <c r="AY489" s="24"/>
      <c r="AZ489" s="24"/>
      <c r="BA489" s="25">
        <f>SUM(BG480:BG488)</f>
        <v>601053.726813148</v>
      </c>
      <c r="BB489" s="25"/>
      <c r="BC489" s="25"/>
      <c r="BD489" s="25"/>
      <c r="BE489" s="25"/>
      <c r="BF489" s="25"/>
      <c r="BG489" s="25"/>
      <c r="BH489" s="1"/>
      <c r="BI489" s="1"/>
      <c r="BJ489" s="1"/>
      <c r="BK489" s="1"/>
      <c r="BL489" s="1"/>
      <c r="BM489" s="1"/>
      <c r="BN489" s="23" t="s">
        <v>50</v>
      </c>
      <c r="BO489" s="24"/>
      <c r="BP489" s="24"/>
      <c r="BQ489" s="24"/>
      <c r="BR489" s="24"/>
      <c r="BS489" s="24"/>
      <c r="BT489" s="24"/>
      <c r="BU489" s="25">
        <f>SUM(CA480:CA488)</f>
        <v>601053.726813148</v>
      </c>
      <c r="BV489" s="25"/>
      <c r="BW489" s="25"/>
      <c r="BX489" s="25"/>
      <c r="BY489" s="25"/>
      <c r="BZ489" s="25"/>
      <c r="CA489" s="25"/>
      <c r="CB489" s="1"/>
      <c r="CC489" s="1"/>
      <c r="CD489" s="1"/>
      <c r="CE489" s="1"/>
      <c r="CF489" s="1"/>
      <c r="CG489" s="1"/>
      <c r="CH489" s="23" t="s">
        <v>50</v>
      </c>
      <c r="CI489" s="24"/>
      <c r="CJ489" s="24"/>
      <c r="CK489" s="24"/>
      <c r="CL489" s="24"/>
      <c r="CM489" s="24"/>
      <c r="CN489" s="24"/>
      <c r="CO489" s="25">
        <f>SUM(CU480:CU488)</f>
        <v>642505.707972675</v>
      </c>
      <c r="CP489" s="25"/>
      <c r="CQ489" s="25"/>
      <c r="CR489" s="25"/>
      <c r="CS489" s="25"/>
      <c r="CT489" s="25"/>
      <c r="CU489" s="25"/>
      <c r="CV489" s="1"/>
      <c r="CW489" s="1"/>
      <c r="CX489" s="1"/>
      <c r="CY489" s="1"/>
      <c r="CZ489" s="1"/>
      <c r="DA489" s="1"/>
      <c r="DB489" s="23" t="s">
        <v>50</v>
      </c>
      <c r="DC489" s="24"/>
      <c r="DD489" s="24"/>
      <c r="DE489" s="24"/>
      <c r="DF489" s="24"/>
      <c r="DG489" s="24"/>
      <c r="DH489" s="24"/>
      <c r="DI489" s="25">
        <f>SUM(DO480:DO488)</f>
        <v>642505.707972675</v>
      </c>
      <c r="DJ489" s="25"/>
      <c r="DK489" s="25"/>
      <c r="DL489" s="25"/>
      <c r="DM489" s="25"/>
      <c r="DN489" s="25"/>
      <c r="DO489" s="25"/>
      <c r="DP489" s="1"/>
      <c r="DQ489" s="1"/>
      <c r="DR489" s="1"/>
      <c r="DS489" s="1"/>
      <c r="DT489" s="1"/>
      <c r="DU489" s="1"/>
      <c r="DV489" s="23" t="s">
        <v>50</v>
      </c>
      <c r="DW489" s="24"/>
      <c r="DX489" s="24"/>
      <c r="DY489" s="24"/>
      <c r="DZ489" s="24"/>
      <c r="EA489" s="24"/>
      <c r="EB489" s="24"/>
      <c r="EC489" s="25">
        <f>SUM(EI480:EI488)</f>
        <v>972758.525395558</v>
      </c>
      <c r="ED489" s="25"/>
      <c r="EE489" s="25"/>
      <c r="EF489" s="25"/>
      <c r="EG489" s="25"/>
      <c r="EH489" s="25"/>
      <c r="EI489" s="25"/>
    </row>
    <row r="490" s="1" customFormat="1" customHeight="1" spans="6:139">
      <c r="F490" s="24"/>
      <c r="G490" s="24"/>
      <c r="H490" s="24"/>
      <c r="I490" s="24"/>
      <c r="J490" s="24"/>
      <c r="K490" s="24"/>
      <c r="L490" s="24"/>
      <c r="M490" s="25"/>
      <c r="N490" s="25"/>
      <c r="O490" s="25"/>
      <c r="P490" s="25"/>
      <c r="Q490" s="25"/>
      <c r="R490" s="25"/>
      <c r="S490" s="25"/>
      <c r="T490" s="1"/>
      <c r="U490" s="1"/>
      <c r="V490" s="1"/>
      <c r="W490" s="1"/>
      <c r="X490" s="1"/>
      <c r="Y490" s="1"/>
      <c r="Z490" s="24"/>
      <c r="AA490" s="24"/>
      <c r="AB490" s="24"/>
      <c r="AC490" s="24"/>
      <c r="AD490" s="24"/>
      <c r="AE490" s="24"/>
      <c r="AF490" s="24"/>
      <c r="AG490" s="25"/>
      <c r="AH490" s="25"/>
      <c r="AI490" s="25"/>
      <c r="AJ490" s="25"/>
      <c r="AK490" s="25"/>
      <c r="AL490" s="25"/>
      <c r="AM490" s="25"/>
      <c r="AN490" s="1"/>
      <c r="AO490" s="1"/>
      <c r="AP490" s="1"/>
      <c r="AQ490" s="1"/>
      <c r="AR490" s="1"/>
      <c r="AS490" s="1"/>
      <c r="AT490" s="24"/>
      <c r="AU490" s="24"/>
      <c r="AV490" s="24"/>
      <c r="AW490" s="24"/>
      <c r="AX490" s="24"/>
      <c r="AY490" s="24"/>
      <c r="AZ490" s="24"/>
      <c r="BA490" s="25"/>
      <c r="BB490" s="25"/>
      <c r="BC490" s="25"/>
      <c r="BD490" s="25"/>
      <c r="BE490" s="25"/>
      <c r="BF490" s="25"/>
      <c r="BG490" s="25"/>
      <c r="BH490" s="1"/>
      <c r="BI490" s="1"/>
      <c r="BJ490" s="1"/>
      <c r="BK490" s="1"/>
      <c r="BL490" s="1"/>
      <c r="BM490" s="1"/>
      <c r="BN490" s="24"/>
      <c r="BO490" s="24"/>
      <c r="BP490" s="24"/>
      <c r="BQ490" s="24"/>
      <c r="BR490" s="24"/>
      <c r="BS490" s="24"/>
      <c r="BT490" s="24"/>
      <c r="BU490" s="25"/>
      <c r="BV490" s="25"/>
      <c r="BW490" s="25"/>
      <c r="BX490" s="25"/>
      <c r="BY490" s="25"/>
      <c r="BZ490" s="25"/>
      <c r="CA490" s="25"/>
      <c r="CB490" s="1"/>
      <c r="CC490" s="1"/>
      <c r="CD490" s="1"/>
      <c r="CE490" s="1"/>
      <c r="CF490" s="1"/>
      <c r="CG490" s="1"/>
      <c r="CH490" s="24"/>
      <c r="CI490" s="24"/>
      <c r="CJ490" s="24"/>
      <c r="CK490" s="24"/>
      <c r="CL490" s="24"/>
      <c r="CM490" s="24"/>
      <c r="CN490" s="24"/>
      <c r="CO490" s="25"/>
      <c r="CP490" s="25"/>
      <c r="CQ490" s="25"/>
      <c r="CR490" s="25"/>
      <c r="CS490" s="25"/>
      <c r="CT490" s="25"/>
      <c r="CU490" s="25"/>
      <c r="CV490" s="1"/>
      <c r="CW490" s="1"/>
      <c r="CX490" s="1"/>
      <c r="CY490" s="1"/>
      <c r="CZ490" s="1"/>
      <c r="DA490" s="1"/>
      <c r="DB490" s="24"/>
      <c r="DC490" s="24"/>
      <c r="DD490" s="24"/>
      <c r="DE490" s="24"/>
      <c r="DF490" s="24"/>
      <c r="DG490" s="24"/>
      <c r="DH490" s="24"/>
      <c r="DI490" s="25"/>
      <c r="DJ490" s="25"/>
      <c r="DK490" s="25"/>
      <c r="DL490" s="25"/>
      <c r="DM490" s="25"/>
      <c r="DN490" s="25"/>
      <c r="DO490" s="25"/>
      <c r="DP490" s="1"/>
      <c r="DQ490" s="1"/>
      <c r="DR490" s="1"/>
      <c r="DS490" s="1"/>
      <c r="DT490" s="1"/>
      <c r="DU490" s="1"/>
      <c r="DV490" s="24"/>
      <c r="DW490" s="24"/>
      <c r="DX490" s="24"/>
      <c r="DY490" s="24"/>
      <c r="DZ490" s="24"/>
      <c r="EA490" s="24"/>
      <c r="EB490" s="24"/>
      <c r="EC490" s="25"/>
      <c r="ED490" s="25"/>
      <c r="EE490" s="25"/>
      <c r="EF490" s="25"/>
      <c r="EG490" s="25"/>
      <c r="EH490" s="25"/>
      <c r="EI490" s="25"/>
    </row>
    <row r="491" s="1" customFormat="1" customHeight="1" spans="6:139">
      <c r="F491" s="3" t="s">
        <v>51</v>
      </c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1"/>
      <c r="U491" s="1"/>
      <c r="V491" s="1"/>
      <c r="W491" s="1"/>
      <c r="X491" s="1"/>
      <c r="Y491" s="1"/>
      <c r="Z491" s="3" t="s">
        <v>51</v>
      </c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1"/>
      <c r="AO491" s="1"/>
      <c r="AP491" s="1"/>
      <c r="AQ491" s="1"/>
      <c r="AR491" s="1"/>
      <c r="AS491" s="1"/>
      <c r="AT491" s="3" t="s">
        <v>51</v>
      </c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1"/>
      <c r="BI491" s="1"/>
      <c r="BJ491" s="1"/>
      <c r="BK491" s="1"/>
      <c r="BL491" s="1"/>
      <c r="BM491" s="1"/>
      <c r="BN491" s="3" t="s">
        <v>51</v>
      </c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1"/>
      <c r="CC491" s="1"/>
      <c r="CD491" s="1"/>
      <c r="CE491" s="1"/>
      <c r="CF491" s="1"/>
      <c r="CG491" s="1"/>
      <c r="CH491" s="3" t="s">
        <v>51</v>
      </c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1"/>
      <c r="CW491" s="1"/>
      <c r="CX491" s="1"/>
      <c r="CY491" s="1"/>
      <c r="CZ491" s="1"/>
      <c r="DA491" s="1"/>
      <c r="DB491" s="3" t="s">
        <v>51</v>
      </c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1"/>
      <c r="DQ491" s="1"/>
      <c r="DR491" s="1"/>
      <c r="DS491" s="1"/>
      <c r="DT491" s="1"/>
      <c r="DU491" s="1"/>
      <c r="DV491" s="3" t="s">
        <v>51</v>
      </c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</row>
    <row r="492" s="1" customFormat="1" customHeight="1" spans="6:139">
      <c r="F492" s="4" t="s">
        <v>8</v>
      </c>
      <c r="G492" s="5"/>
      <c r="H492" s="5"/>
      <c r="I492" s="6"/>
      <c r="J492" s="7" t="s">
        <v>9</v>
      </c>
      <c r="K492" s="7"/>
      <c r="L492" s="7"/>
      <c r="M492" s="7"/>
      <c r="N492" s="8" t="s">
        <v>10</v>
      </c>
      <c r="O492" s="8"/>
      <c r="P492" s="8"/>
      <c r="Q492" s="9" t="s">
        <v>11</v>
      </c>
      <c r="R492" s="10" t="s">
        <v>12</v>
      </c>
      <c r="S492" s="10" t="s">
        <v>13</v>
      </c>
      <c r="Z492" s="4" t="s">
        <v>8</v>
      </c>
      <c r="AA492" s="5"/>
      <c r="AB492" s="5"/>
      <c r="AC492" s="6"/>
      <c r="AD492" s="7" t="s">
        <v>9</v>
      </c>
      <c r="AE492" s="7"/>
      <c r="AF492" s="7"/>
      <c r="AG492" s="7"/>
      <c r="AH492" s="8" t="s">
        <v>10</v>
      </c>
      <c r="AI492" s="8"/>
      <c r="AJ492" s="8"/>
      <c r="AK492" s="9" t="s">
        <v>11</v>
      </c>
      <c r="AL492" s="10" t="s">
        <v>12</v>
      </c>
      <c r="AM492" s="10" t="s">
        <v>13</v>
      </c>
      <c r="AT492" s="4" t="s">
        <v>8</v>
      </c>
      <c r="AU492" s="5"/>
      <c r="AV492" s="5"/>
      <c r="AW492" s="6"/>
      <c r="AX492" s="7" t="s">
        <v>9</v>
      </c>
      <c r="AY492" s="7"/>
      <c r="AZ492" s="7"/>
      <c r="BA492" s="7"/>
      <c r="BB492" s="8" t="s">
        <v>10</v>
      </c>
      <c r="BC492" s="8"/>
      <c r="BD492" s="8"/>
      <c r="BE492" s="9" t="s">
        <v>11</v>
      </c>
      <c r="BF492" s="10" t="s">
        <v>12</v>
      </c>
      <c r="BG492" s="10" t="s">
        <v>13</v>
      </c>
      <c r="BN492" s="4" t="s">
        <v>8</v>
      </c>
      <c r="BO492" s="5"/>
      <c r="BP492" s="5"/>
      <c r="BQ492" s="6"/>
      <c r="BR492" s="7" t="s">
        <v>9</v>
      </c>
      <c r="BS492" s="7"/>
      <c r="BT492" s="7"/>
      <c r="BU492" s="7"/>
      <c r="BV492" s="8" t="s">
        <v>10</v>
      </c>
      <c r="BW492" s="8"/>
      <c r="BX492" s="8"/>
      <c r="BY492" s="9" t="s">
        <v>11</v>
      </c>
      <c r="BZ492" s="10" t="s">
        <v>12</v>
      </c>
      <c r="CA492" s="10" t="s">
        <v>13</v>
      </c>
      <c r="CH492" s="4" t="s">
        <v>8</v>
      </c>
      <c r="CI492" s="5"/>
      <c r="CJ492" s="5"/>
      <c r="CK492" s="6"/>
      <c r="CL492" s="7" t="s">
        <v>9</v>
      </c>
      <c r="CM492" s="7"/>
      <c r="CN492" s="7"/>
      <c r="CO492" s="7"/>
      <c r="CP492" s="8" t="s">
        <v>10</v>
      </c>
      <c r="CQ492" s="8"/>
      <c r="CR492" s="8"/>
      <c r="CS492" s="9" t="s">
        <v>11</v>
      </c>
      <c r="CT492" s="10" t="s">
        <v>12</v>
      </c>
      <c r="CU492" s="10" t="s">
        <v>13</v>
      </c>
      <c r="DB492" s="4" t="s">
        <v>8</v>
      </c>
      <c r="DC492" s="5"/>
      <c r="DD492" s="5"/>
      <c r="DE492" s="6"/>
      <c r="DF492" s="7" t="s">
        <v>9</v>
      </c>
      <c r="DG492" s="7"/>
      <c r="DH492" s="7"/>
      <c r="DI492" s="7"/>
      <c r="DJ492" s="8" t="s">
        <v>10</v>
      </c>
      <c r="DK492" s="8"/>
      <c r="DL492" s="8"/>
      <c r="DM492" s="9" t="s">
        <v>11</v>
      </c>
      <c r="DN492" s="10" t="s">
        <v>12</v>
      </c>
      <c r="DO492" s="10" t="s">
        <v>13</v>
      </c>
      <c r="DV492" s="4" t="s">
        <v>8</v>
      </c>
      <c r="DW492" s="5"/>
      <c r="DX492" s="5"/>
      <c r="DY492" s="6"/>
      <c r="DZ492" s="7" t="s">
        <v>9</v>
      </c>
      <c r="EA492" s="7"/>
      <c r="EB492" s="7"/>
      <c r="EC492" s="7"/>
      <c r="ED492" s="8" t="s">
        <v>10</v>
      </c>
      <c r="EE492" s="8"/>
      <c r="EF492" s="8"/>
      <c r="EG492" s="9" t="s">
        <v>11</v>
      </c>
      <c r="EH492" s="10" t="s">
        <v>12</v>
      </c>
      <c r="EI492" s="10" t="s">
        <v>13</v>
      </c>
    </row>
    <row r="493" s="1" customFormat="1" customHeight="1" spans="6:139">
      <c r="F493" s="11" t="s">
        <v>52</v>
      </c>
      <c r="G493" s="11" t="s">
        <v>20</v>
      </c>
      <c r="H493" s="12" t="s">
        <v>21</v>
      </c>
      <c r="I493" s="13" t="s">
        <v>8</v>
      </c>
      <c r="J493" s="11" t="s">
        <v>22</v>
      </c>
      <c r="K493" s="11" t="s">
        <v>23</v>
      </c>
      <c r="L493" s="11" t="s">
        <v>24</v>
      </c>
      <c r="M493" s="7" t="s">
        <v>25</v>
      </c>
      <c r="N493" s="11" t="s">
        <v>26</v>
      </c>
      <c r="O493" s="11" t="s">
        <v>27</v>
      </c>
      <c r="P493" s="8" t="s">
        <v>28</v>
      </c>
      <c r="Q493" s="9" t="s">
        <v>29</v>
      </c>
      <c r="R493" s="14"/>
      <c r="S493" s="14"/>
      <c r="T493" s="1"/>
      <c r="U493" s="1"/>
      <c r="V493" s="1"/>
      <c r="W493" s="1"/>
      <c r="X493" s="1"/>
      <c r="Y493" s="1"/>
      <c r="Z493" s="11" t="s">
        <v>52</v>
      </c>
      <c r="AA493" s="11" t="s">
        <v>20</v>
      </c>
      <c r="AB493" s="12" t="s">
        <v>21</v>
      </c>
      <c r="AC493" s="13" t="s">
        <v>8</v>
      </c>
      <c r="AD493" s="11" t="s">
        <v>22</v>
      </c>
      <c r="AE493" s="11" t="s">
        <v>23</v>
      </c>
      <c r="AF493" s="11" t="s">
        <v>24</v>
      </c>
      <c r="AG493" s="7" t="s">
        <v>25</v>
      </c>
      <c r="AH493" s="11" t="s">
        <v>26</v>
      </c>
      <c r="AI493" s="11" t="s">
        <v>27</v>
      </c>
      <c r="AJ493" s="8" t="s">
        <v>28</v>
      </c>
      <c r="AK493" s="9" t="s">
        <v>29</v>
      </c>
      <c r="AL493" s="14"/>
      <c r="AM493" s="14"/>
      <c r="AN493" s="1"/>
      <c r="AO493" s="1"/>
      <c r="AP493" s="1"/>
      <c r="AQ493" s="1"/>
      <c r="AR493" s="1"/>
      <c r="AS493" s="1"/>
      <c r="AT493" s="11" t="s">
        <v>52</v>
      </c>
      <c r="AU493" s="11" t="s">
        <v>20</v>
      </c>
      <c r="AV493" s="12" t="s">
        <v>21</v>
      </c>
      <c r="AW493" s="13" t="s">
        <v>8</v>
      </c>
      <c r="AX493" s="11" t="s">
        <v>22</v>
      </c>
      <c r="AY493" s="11" t="s">
        <v>23</v>
      </c>
      <c r="AZ493" s="11" t="s">
        <v>24</v>
      </c>
      <c r="BA493" s="7" t="s">
        <v>25</v>
      </c>
      <c r="BB493" s="11" t="s">
        <v>26</v>
      </c>
      <c r="BC493" s="11" t="s">
        <v>27</v>
      </c>
      <c r="BD493" s="8" t="s">
        <v>28</v>
      </c>
      <c r="BE493" s="9" t="s">
        <v>29</v>
      </c>
      <c r="BF493" s="14"/>
      <c r="BG493" s="14"/>
      <c r="BH493" s="1"/>
      <c r="BI493" s="1"/>
      <c r="BJ493" s="1"/>
      <c r="BK493" s="1"/>
      <c r="BL493" s="1"/>
      <c r="BM493" s="1"/>
      <c r="BN493" s="11" t="s">
        <v>52</v>
      </c>
      <c r="BO493" s="11" t="s">
        <v>20</v>
      </c>
      <c r="BP493" s="12" t="s">
        <v>21</v>
      </c>
      <c r="BQ493" s="13" t="s">
        <v>8</v>
      </c>
      <c r="BR493" s="11" t="s">
        <v>22</v>
      </c>
      <c r="BS493" s="11" t="s">
        <v>23</v>
      </c>
      <c r="BT493" s="11" t="s">
        <v>24</v>
      </c>
      <c r="BU493" s="7" t="s">
        <v>25</v>
      </c>
      <c r="BV493" s="11" t="s">
        <v>26</v>
      </c>
      <c r="BW493" s="11" t="s">
        <v>27</v>
      </c>
      <c r="BX493" s="8" t="s">
        <v>28</v>
      </c>
      <c r="BY493" s="9" t="s">
        <v>29</v>
      </c>
      <c r="BZ493" s="14"/>
      <c r="CA493" s="14"/>
      <c r="CB493" s="1"/>
      <c r="CC493" s="1"/>
      <c r="CD493" s="1"/>
      <c r="CE493" s="1"/>
      <c r="CF493" s="1"/>
      <c r="CG493" s="1"/>
      <c r="CH493" s="11" t="s">
        <v>52</v>
      </c>
      <c r="CI493" s="11" t="s">
        <v>20</v>
      </c>
      <c r="CJ493" s="12" t="s">
        <v>21</v>
      </c>
      <c r="CK493" s="13" t="s">
        <v>8</v>
      </c>
      <c r="CL493" s="11" t="s">
        <v>22</v>
      </c>
      <c r="CM493" s="11" t="s">
        <v>23</v>
      </c>
      <c r="CN493" s="11" t="s">
        <v>24</v>
      </c>
      <c r="CO493" s="7" t="s">
        <v>25</v>
      </c>
      <c r="CP493" s="11" t="s">
        <v>26</v>
      </c>
      <c r="CQ493" s="11" t="s">
        <v>27</v>
      </c>
      <c r="CR493" s="8" t="s">
        <v>28</v>
      </c>
      <c r="CS493" s="9" t="s">
        <v>29</v>
      </c>
      <c r="CT493" s="14"/>
      <c r="CU493" s="14"/>
      <c r="CV493" s="1"/>
      <c r="CW493" s="1"/>
      <c r="CX493" s="1"/>
      <c r="CY493" s="1"/>
      <c r="CZ493" s="1"/>
      <c r="DA493" s="1"/>
      <c r="DB493" s="11" t="s">
        <v>52</v>
      </c>
      <c r="DC493" s="11" t="s">
        <v>20</v>
      </c>
      <c r="DD493" s="12" t="s">
        <v>21</v>
      </c>
      <c r="DE493" s="13" t="s">
        <v>8</v>
      </c>
      <c r="DF493" s="11" t="s">
        <v>22</v>
      </c>
      <c r="DG493" s="11" t="s">
        <v>23</v>
      </c>
      <c r="DH493" s="11" t="s">
        <v>24</v>
      </c>
      <c r="DI493" s="7" t="s">
        <v>25</v>
      </c>
      <c r="DJ493" s="11" t="s">
        <v>26</v>
      </c>
      <c r="DK493" s="11" t="s">
        <v>27</v>
      </c>
      <c r="DL493" s="8" t="s">
        <v>28</v>
      </c>
      <c r="DM493" s="9" t="s">
        <v>29</v>
      </c>
      <c r="DN493" s="14"/>
      <c r="DO493" s="14"/>
      <c r="DP493" s="1"/>
      <c r="DQ493" s="1"/>
      <c r="DR493" s="1"/>
      <c r="DS493" s="1"/>
      <c r="DT493" s="1"/>
      <c r="DU493" s="1"/>
      <c r="DV493" s="11" t="s">
        <v>52</v>
      </c>
      <c r="DW493" s="11" t="s">
        <v>20</v>
      </c>
      <c r="DX493" s="12" t="s">
        <v>21</v>
      </c>
      <c r="DY493" s="13" t="s">
        <v>8</v>
      </c>
      <c r="DZ493" s="11" t="s">
        <v>22</v>
      </c>
      <c r="EA493" s="11" t="s">
        <v>23</v>
      </c>
      <c r="EB493" s="11" t="s">
        <v>24</v>
      </c>
      <c r="EC493" s="7" t="s">
        <v>25</v>
      </c>
      <c r="ED493" s="11" t="s">
        <v>26</v>
      </c>
      <c r="EE493" s="11" t="s">
        <v>27</v>
      </c>
      <c r="EF493" s="8" t="s">
        <v>28</v>
      </c>
      <c r="EG493" s="9" t="s">
        <v>29</v>
      </c>
      <c r="EH493" s="14"/>
      <c r="EI493" s="14"/>
    </row>
    <row r="494" s="1" customFormat="1" customHeight="1" spans="6:139">
      <c r="F494" s="11">
        <v>35434</v>
      </c>
      <c r="G494" s="11">
        <v>0.0847</v>
      </c>
      <c r="H494" s="12">
        <v>1.35</v>
      </c>
      <c r="I494" s="13">
        <f t="shared" ref="I494:I496" si="1021">F494*G494*H494</f>
        <v>4051.70073</v>
      </c>
      <c r="J494" s="11">
        <v>3</v>
      </c>
      <c r="K494" s="11">
        <v>490</v>
      </c>
      <c r="L494" s="11">
        <v>1.93</v>
      </c>
      <c r="M494" s="16">
        <f t="shared" ref="M494:M496" si="1022">1+6*K494/(K494+2000)+L494</f>
        <v>4.11072289156627</v>
      </c>
      <c r="N494" s="11">
        <v>0.89</v>
      </c>
      <c r="O494" s="11">
        <v>1.78</v>
      </c>
      <c r="P494" s="8">
        <f t="shared" ref="P494:P496" si="1023">1+N494*O494</f>
        <v>2.5842</v>
      </c>
      <c r="Q494" s="9">
        <v>1.275</v>
      </c>
      <c r="R494" s="17">
        <v>1</v>
      </c>
      <c r="S494" s="18">
        <f t="shared" ref="S494:S498" si="1024">I494*J494*Q494*P494*M494*R494</f>
        <v>164631.571120461</v>
      </c>
      <c r="Z494" s="11">
        <v>35728</v>
      </c>
      <c r="AA494" s="11">
        <v>0.0847</v>
      </c>
      <c r="AB494" s="12">
        <v>1.35</v>
      </c>
      <c r="AC494" s="13">
        <f t="shared" ref="AC494:AC496" si="1025">Z494*AA494*AB494</f>
        <v>4085.31816</v>
      </c>
      <c r="AD494" s="11">
        <v>3</v>
      </c>
      <c r="AE494" s="11">
        <v>450</v>
      </c>
      <c r="AF494" s="11">
        <v>1.93</v>
      </c>
      <c r="AG494" s="16">
        <f t="shared" ref="AG494:AG496" si="1026">1+6*AE494/(AE494+2000)+AF494</f>
        <v>4.03204081632653</v>
      </c>
      <c r="AH494" s="11">
        <v>1</v>
      </c>
      <c r="AI494" s="11">
        <v>2.71</v>
      </c>
      <c r="AJ494" s="8">
        <f t="shared" ref="AJ494:AJ496" si="1027">1+AH494*AI494</f>
        <v>3.71</v>
      </c>
      <c r="AK494" s="9">
        <v>1.275</v>
      </c>
      <c r="AL494" s="17">
        <v>1</v>
      </c>
      <c r="AM494" s="18">
        <f t="shared" ref="AM494:AM498" si="1028">AC494*AD494*AK494*AJ494*AG494*AL494</f>
        <v>233752.440308449</v>
      </c>
      <c r="AT494" s="11">
        <v>36903</v>
      </c>
      <c r="AU494" s="11">
        <v>0.0847</v>
      </c>
      <c r="AV494" s="12">
        <v>1.35</v>
      </c>
      <c r="AW494" s="13">
        <f t="shared" ref="AW494:AW497" si="1029">AT494*AU494*AV494</f>
        <v>4219.673535</v>
      </c>
      <c r="AX494" s="11">
        <v>3</v>
      </c>
      <c r="AY494" s="11">
        <v>490</v>
      </c>
      <c r="AZ494" s="11">
        <v>1.93</v>
      </c>
      <c r="BA494" s="16">
        <f t="shared" ref="BA494:BA497" si="1030">1+6*AY494/(AY494+2000)+AZ494</f>
        <v>4.11072289156627</v>
      </c>
      <c r="BB494" s="11">
        <v>0.93</v>
      </c>
      <c r="BC494" s="11">
        <v>1.85</v>
      </c>
      <c r="BD494" s="8">
        <f t="shared" ref="BD494:BD497" si="1031">1+BB494*BC494</f>
        <v>2.7205</v>
      </c>
      <c r="BE494" s="9">
        <v>1.275</v>
      </c>
      <c r="BF494" s="17">
        <v>1.015</v>
      </c>
      <c r="BG494" s="18">
        <f t="shared" ref="BG494:BG498" si="1032">AW494*AX494*BE494*BD494*BA494*BF494</f>
        <v>183207.507181411</v>
      </c>
      <c r="BN494" s="11">
        <v>38167</v>
      </c>
      <c r="BO494" s="11">
        <v>0.0847</v>
      </c>
      <c r="BP494" s="12">
        <v>1.35</v>
      </c>
      <c r="BQ494" s="13">
        <f t="shared" ref="BQ494:BQ497" si="1033">BN494*BO494*BP494</f>
        <v>4364.205615</v>
      </c>
      <c r="BR494" s="11">
        <v>3</v>
      </c>
      <c r="BS494" s="11">
        <v>490</v>
      </c>
      <c r="BT494" s="11">
        <v>1.93</v>
      </c>
      <c r="BU494" s="16">
        <f t="shared" ref="BU494:BU497" si="1034">1+6*BS494/(BS494+2000)+BT494</f>
        <v>4.11072289156627</v>
      </c>
      <c r="BV494" s="11">
        <v>1</v>
      </c>
      <c r="BW494" s="11">
        <v>2.71</v>
      </c>
      <c r="BX494" s="8">
        <f t="shared" ref="BX494:BX497" si="1035">1+BV494*BW494</f>
        <v>3.71</v>
      </c>
      <c r="BY494" s="9">
        <v>1.275</v>
      </c>
      <c r="BZ494" s="17">
        <v>1.015</v>
      </c>
      <c r="CA494" s="18">
        <f t="shared" ref="CA494:CA498" si="1036">BQ494*BR494*BY494*BX494*BU494*BZ494</f>
        <v>258401.360890368</v>
      </c>
      <c r="CH494" s="11">
        <v>42781</v>
      </c>
      <c r="CI494" s="11">
        <v>0.0847</v>
      </c>
      <c r="CJ494" s="12">
        <v>1.35</v>
      </c>
      <c r="CK494" s="13">
        <f t="shared" ref="CK494:CK498" si="1037">CH494*CI494*CJ494</f>
        <v>4891.793445</v>
      </c>
      <c r="CL494" s="11">
        <v>3</v>
      </c>
      <c r="CM494" s="11">
        <v>490</v>
      </c>
      <c r="CN494" s="11">
        <v>1.93</v>
      </c>
      <c r="CO494" s="16">
        <f t="shared" ref="CO494:CO498" si="1038">1+6*CM494/(CM494+2000)+CN494</f>
        <v>4.11072289156627</v>
      </c>
      <c r="CP494" s="11">
        <v>0.93</v>
      </c>
      <c r="CQ494" s="11">
        <v>1.85</v>
      </c>
      <c r="CR494" s="8">
        <f t="shared" ref="CR494:CR498" si="1039">1+CP494*CQ494</f>
        <v>2.7205</v>
      </c>
      <c r="CS494" s="9">
        <v>1.275</v>
      </c>
      <c r="CT494" s="17">
        <v>1.085</v>
      </c>
      <c r="CU494" s="18">
        <f t="shared" ref="CU494:CU498" si="1040">CK494*CL494*CS494*CR494*CO494*CT494</f>
        <v>227036.780774357</v>
      </c>
      <c r="DB494" s="11">
        <v>44045</v>
      </c>
      <c r="DC494" s="11">
        <v>0.0847</v>
      </c>
      <c r="DD494" s="12">
        <v>1.35</v>
      </c>
      <c r="DE494" s="13">
        <f t="shared" ref="DE494:DE498" si="1041">DB494*DC494*DD494</f>
        <v>5036.325525</v>
      </c>
      <c r="DF494" s="11">
        <v>3</v>
      </c>
      <c r="DG494" s="11">
        <v>490</v>
      </c>
      <c r="DH494" s="11">
        <v>1.93</v>
      </c>
      <c r="DI494" s="16">
        <f t="shared" ref="DI494:DI498" si="1042">1+6*DG494/(DG494+2000)+DH494</f>
        <v>4.11072289156627</v>
      </c>
      <c r="DJ494" s="11">
        <v>1</v>
      </c>
      <c r="DK494" s="11">
        <v>2.71</v>
      </c>
      <c r="DL494" s="8">
        <f t="shared" ref="DL494:DL498" si="1043">1+DJ494*DK494</f>
        <v>3.71</v>
      </c>
      <c r="DM494" s="9">
        <v>1.275</v>
      </c>
      <c r="DN494" s="17">
        <v>1.085</v>
      </c>
      <c r="DO494" s="18">
        <f t="shared" ref="DO494:DO498" si="1044">DE494*DF494*DM494*DL494*DI494*DN494</f>
        <v>318762.395527553</v>
      </c>
      <c r="DV494" s="11">
        <v>49923</v>
      </c>
      <c r="DW494" s="11">
        <v>0.09996</v>
      </c>
      <c r="DX494" s="12">
        <v>1.35</v>
      </c>
      <c r="DY494" s="13">
        <f t="shared" ref="DY494:DY498" si="1045">DV494*DW494*DX494</f>
        <v>6736.909158</v>
      </c>
      <c r="DZ494" s="11">
        <v>3</v>
      </c>
      <c r="EA494" s="11">
        <v>490</v>
      </c>
      <c r="EB494" s="11">
        <v>2.02</v>
      </c>
      <c r="EC494" s="16">
        <f t="shared" ref="EC494:EC498" si="1046">1+6*EA494/(EA494+2000)+EB494</f>
        <v>4.20072289156627</v>
      </c>
      <c r="ED494" s="11">
        <v>1</v>
      </c>
      <c r="EE494" s="11">
        <v>3.51</v>
      </c>
      <c r="EF494" s="8">
        <f t="shared" ref="EF494:EF498" si="1047">1+ED494*EE494</f>
        <v>4.51</v>
      </c>
      <c r="EG494" s="9">
        <v>1.275</v>
      </c>
      <c r="EH494" s="17">
        <v>1.2</v>
      </c>
      <c r="EI494" s="18">
        <f t="shared" ref="EI494:EI498" si="1048">DY494*DZ494*EG494*EF494*EC494*EH494</f>
        <v>585833.162230816</v>
      </c>
    </row>
    <row r="495" s="1" customFormat="1" customHeight="1" spans="6:139">
      <c r="F495" s="11">
        <v>35434</v>
      </c>
      <c r="G495" s="11">
        <v>0.0847</v>
      </c>
      <c r="H495" s="12">
        <v>1.35</v>
      </c>
      <c r="I495" s="13">
        <f t="shared" si="1021"/>
        <v>4051.70073</v>
      </c>
      <c r="J495" s="11">
        <v>3</v>
      </c>
      <c r="K495" s="11">
        <v>490</v>
      </c>
      <c r="L495" s="11">
        <v>1.93</v>
      </c>
      <c r="M495" s="16">
        <f t="shared" si="1022"/>
        <v>4.11072289156627</v>
      </c>
      <c r="N495" s="11">
        <v>0.89</v>
      </c>
      <c r="O495" s="11">
        <v>1.78</v>
      </c>
      <c r="P495" s="8">
        <f t="shared" si="1023"/>
        <v>2.5842</v>
      </c>
      <c r="Q495" s="9">
        <v>1.275</v>
      </c>
      <c r="R495" s="17">
        <v>1</v>
      </c>
      <c r="S495" s="18">
        <f t="shared" si="1024"/>
        <v>164631.571120461</v>
      </c>
      <c r="Z495" s="11">
        <v>35728</v>
      </c>
      <c r="AA495" s="11">
        <v>0.0847</v>
      </c>
      <c r="AB495" s="12">
        <v>1.35</v>
      </c>
      <c r="AC495" s="13">
        <f t="shared" si="1025"/>
        <v>4085.31816</v>
      </c>
      <c r="AD495" s="11">
        <v>3</v>
      </c>
      <c r="AE495" s="11">
        <v>450</v>
      </c>
      <c r="AF495" s="11">
        <v>1.93</v>
      </c>
      <c r="AG495" s="16">
        <f t="shared" si="1026"/>
        <v>4.03204081632653</v>
      </c>
      <c r="AH495" s="11">
        <v>1</v>
      </c>
      <c r="AI495" s="11">
        <v>2.71</v>
      </c>
      <c r="AJ495" s="8">
        <f t="shared" si="1027"/>
        <v>3.71</v>
      </c>
      <c r="AK495" s="9">
        <v>1.275</v>
      </c>
      <c r="AL495" s="17">
        <v>1</v>
      </c>
      <c r="AM495" s="18">
        <f t="shared" si="1028"/>
        <v>233752.440308449</v>
      </c>
      <c r="AT495" s="11">
        <v>36903</v>
      </c>
      <c r="AU495" s="11">
        <v>0.0847</v>
      </c>
      <c r="AV495" s="12">
        <v>1.35</v>
      </c>
      <c r="AW495" s="13">
        <f t="shared" si="1029"/>
        <v>4219.673535</v>
      </c>
      <c r="AX495" s="11">
        <v>3</v>
      </c>
      <c r="AY495" s="11">
        <v>490</v>
      </c>
      <c r="AZ495" s="11">
        <v>1.93</v>
      </c>
      <c r="BA495" s="16">
        <f t="shared" si="1030"/>
        <v>4.11072289156627</v>
      </c>
      <c r="BB495" s="11">
        <v>0.93</v>
      </c>
      <c r="BC495" s="11">
        <v>1.85</v>
      </c>
      <c r="BD495" s="8">
        <f t="shared" si="1031"/>
        <v>2.7205</v>
      </c>
      <c r="BE495" s="9">
        <v>1.275</v>
      </c>
      <c r="BF495" s="17">
        <v>1.015</v>
      </c>
      <c r="BG495" s="18">
        <f t="shared" si="1032"/>
        <v>183207.507181411</v>
      </c>
      <c r="BN495" s="11">
        <v>38167</v>
      </c>
      <c r="BO495" s="11">
        <v>0.0847</v>
      </c>
      <c r="BP495" s="12">
        <v>1.35</v>
      </c>
      <c r="BQ495" s="13">
        <f t="shared" si="1033"/>
        <v>4364.205615</v>
      </c>
      <c r="BR495" s="11">
        <v>3</v>
      </c>
      <c r="BS495" s="11">
        <v>490</v>
      </c>
      <c r="BT495" s="11">
        <v>1.93</v>
      </c>
      <c r="BU495" s="16">
        <f t="shared" si="1034"/>
        <v>4.11072289156627</v>
      </c>
      <c r="BV495" s="11">
        <v>1</v>
      </c>
      <c r="BW495" s="11">
        <v>2.71</v>
      </c>
      <c r="BX495" s="8">
        <f t="shared" si="1035"/>
        <v>3.71</v>
      </c>
      <c r="BY495" s="9">
        <v>1.275</v>
      </c>
      <c r="BZ495" s="17">
        <v>1.015</v>
      </c>
      <c r="CA495" s="18">
        <f t="shared" si="1036"/>
        <v>258401.360890368</v>
      </c>
      <c r="CH495" s="11">
        <v>42781</v>
      </c>
      <c r="CI495" s="11">
        <v>0.0847</v>
      </c>
      <c r="CJ495" s="12">
        <v>1.35</v>
      </c>
      <c r="CK495" s="13">
        <f t="shared" si="1037"/>
        <v>4891.793445</v>
      </c>
      <c r="CL495" s="11">
        <v>3</v>
      </c>
      <c r="CM495" s="11">
        <v>490</v>
      </c>
      <c r="CN495" s="11">
        <v>1.93</v>
      </c>
      <c r="CO495" s="16">
        <f t="shared" si="1038"/>
        <v>4.11072289156627</v>
      </c>
      <c r="CP495" s="11">
        <v>0.93</v>
      </c>
      <c r="CQ495" s="11">
        <v>1.85</v>
      </c>
      <c r="CR495" s="8">
        <f t="shared" si="1039"/>
        <v>2.7205</v>
      </c>
      <c r="CS495" s="9">
        <v>1.275</v>
      </c>
      <c r="CT495" s="17">
        <v>1.085</v>
      </c>
      <c r="CU495" s="18">
        <f t="shared" si="1040"/>
        <v>227036.780774357</v>
      </c>
      <c r="DB495" s="11">
        <v>44045</v>
      </c>
      <c r="DC495" s="11">
        <v>0.0847</v>
      </c>
      <c r="DD495" s="12">
        <v>1.35</v>
      </c>
      <c r="DE495" s="13">
        <f t="shared" si="1041"/>
        <v>5036.325525</v>
      </c>
      <c r="DF495" s="11">
        <v>3</v>
      </c>
      <c r="DG495" s="11">
        <v>490</v>
      </c>
      <c r="DH495" s="11">
        <v>1.93</v>
      </c>
      <c r="DI495" s="16">
        <f t="shared" si="1042"/>
        <v>4.11072289156627</v>
      </c>
      <c r="DJ495" s="11">
        <v>1</v>
      </c>
      <c r="DK495" s="11">
        <v>2.71</v>
      </c>
      <c r="DL495" s="8">
        <f t="shared" si="1043"/>
        <v>3.71</v>
      </c>
      <c r="DM495" s="9">
        <v>1.275</v>
      </c>
      <c r="DN495" s="17">
        <v>1.085</v>
      </c>
      <c r="DO495" s="18">
        <f t="shared" si="1044"/>
        <v>318762.395527553</v>
      </c>
      <c r="DV495" s="11">
        <v>49923</v>
      </c>
      <c r="DW495" s="11">
        <v>0.09996</v>
      </c>
      <c r="DX495" s="12">
        <v>1.35</v>
      </c>
      <c r="DY495" s="13">
        <f t="shared" si="1045"/>
        <v>6736.909158</v>
      </c>
      <c r="DZ495" s="11">
        <v>3</v>
      </c>
      <c r="EA495" s="11">
        <v>490</v>
      </c>
      <c r="EB495" s="11">
        <v>2.02</v>
      </c>
      <c r="EC495" s="16">
        <f t="shared" si="1046"/>
        <v>4.20072289156627</v>
      </c>
      <c r="ED495" s="11">
        <v>1</v>
      </c>
      <c r="EE495" s="11">
        <v>3.51</v>
      </c>
      <c r="EF495" s="8">
        <f t="shared" si="1047"/>
        <v>4.51</v>
      </c>
      <c r="EG495" s="9">
        <v>1.275</v>
      </c>
      <c r="EH495" s="17">
        <v>1.2</v>
      </c>
      <c r="EI495" s="18">
        <f t="shared" si="1048"/>
        <v>585833.162230816</v>
      </c>
    </row>
    <row r="496" s="1" customFormat="1" customHeight="1" spans="6:139">
      <c r="F496" s="11">
        <v>35434</v>
      </c>
      <c r="G496" s="11">
        <v>0.0847</v>
      </c>
      <c r="H496" s="12">
        <v>1.35</v>
      </c>
      <c r="I496" s="13">
        <f t="shared" si="1021"/>
        <v>4051.70073</v>
      </c>
      <c r="J496" s="11">
        <v>3</v>
      </c>
      <c r="K496" s="11">
        <v>240</v>
      </c>
      <c r="L496" s="11">
        <v>1.93</v>
      </c>
      <c r="M496" s="16">
        <f t="shared" si="1022"/>
        <v>3.57285714285714</v>
      </c>
      <c r="N496" s="11">
        <v>0.89</v>
      </c>
      <c r="O496" s="11">
        <v>1.78</v>
      </c>
      <c r="P496" s="8">
        <f t="shared" si="1023"/>
        <v>2.5842</v>
      </c>
      <c r="Q496" s="9">
        <v>1.075</v>
      </c>
      <c r="R496" s="17">
        <v>1</v>
      </c>
      <c r="S496" s="18">
        <f t="shared" si="1024"/>
        <v>120644.867974418</v>
      </c>
      <c r="Z496" s="11">
        <v>35728</v>
      </c>
      <c r="AA496" s="11">
        <v>0.0847</v>
      </c>
      <c r="AB496" s="12">
        <v>1.35</v>
      </c>
      <c r="AC496" s="13">
        <f t="shared" si="1025"/>
        <v>4085.31816</v>
      </c>
      <c r="AD496" s="11">
        <v>3</v>
      </c>
      <c r="AE496" s="11">
        <v>200</v>
      </c>
      <c r="AF496" s="11">
        <v>1.93</v>
      </c>
      <c r="AG496" s="16">
        <f t="shared" si="1026"/>
        <v>3.47545454545455</v>
      </c>
      <c r="AH496" s="11">
        <v>1</v>
      </c>
      <c r="AI496" s="11">
        <v>2.71</v>
      </c>
      <c r="AJ496" s="8">
        <f t="shared" si="1027"/>
        <v>3.71</v>
      </c>
      <c r="AK496" s="9">
        <v>1.075</v>
      </c>
      <c r="AL496" s="17">
        <v>1</v>
      </c>
      <c r="AM496" s="18">
        <f t="shared" si="1028"/>
        <v>169879.5594263</v>
      </c>
      <c r="AT496" s="11">
        <v>36903</v>
      </c>
      <c r="AU496" s="11">
        <v>0.0847</v>
      </c>
      <c r="AV496" s="12">
        <v>1.35</v>
      </c>
      <c r="AW496" s="13">
        <f t="shared" si="1029"/>
        <v>4219.673535</v>
      </c>
      <c r="AX496" s="11">
        <v>3</v>
      </c>
      <c r="AY496" s="11">
        <v>490</v>
      </c>
      <c r="AZ496" s="11">
        <v>1.93</v>
      </c>
      <c r="BA496" s="16">
        <f t="shared" si="1030"/>
        <v>4.11072289156627</v>
      </c>
      <c r="BB496" s="11">
        <v>0.93</v>
      </c>
      <c r="BC496" s="11">
        <v>1.85</v>
      </c>
      <c r="BD496" s="8">
        <f t="shared" si="1031"/>
        <v>2.7205</v>
      </c>
      <c r="BE496" s="9">
        <v>1.275</v>
      </c>
      <c r="BF496" s="17">
        <v>1.015</v>
      </c>
      <c r="BG496" s="18">
        <f t="shared" si="1032"/>
        <v>183207.507181411</v>
      </c>
      <c r="BN496" s="11">
        <v>38167</v>
      </c>
      <c r="BO496" s="11">
        <v>0.0847</v>
      </c>
      <c r="BP496" s="12">
        <v>1.35</v>
      </c>
      <c r="BQ496" s="13">
        <f t="shared" si="1033"/>
        <v>4364.205615</v>
      </c>
      <c r="BR496" s="11">
        <v>3</v>
      </c>
      <c r="BS496" s="11">
        <v>490</v>
      </c>
      <c r="BT496" s="11">
        <v>1.93</v>
      </c>
      <c r="BU496" s="16">
        <f t="shared" si="1034"/>
        <v>4.11072289156627</v>
      </c>
      <c r="BV496" s="11">
        <v>1</v>
      </c>
      <c r="BW496" s="11">
        <v>2.71</v>
      </c>
      <c r="BX496" s="8">
        <f t="shared" si="1035"/>
        <v>3.71</v>
      </c>
      <c r="BY496" s="9">
        <v>1.275</v>
      </c>
      <c r="BZ496" s="17">
        <v>1.015</v>
      </c>
      <c r="CA496" s="18">
        <f t="shared" si="1036"/>
        <v>258401.360890368</v>
      </c>
      <c r="CH496" s="11">
        <v>42781</v>
      </c>
      <c r="CI496" s="11">
        <v>0.0847</v>
      </c>
      <c r="CJ496" s="12">
        <v>1.35</v>
      </c>
      <c r="CK496" s="13">
        <f t="shared" si="1037"/>
        <v>4891.793445</v>
      </c>
      <c r="CL496" s="11">
        <v>3</v>
      </c>
      <c r="CM496" s="11">
        <v>490</v>
      </c>
      <c r="CN496" s="11">
        <v>1.93</v>
      </c>
      <c r="CO496" s="16">
        <f t="shared" si="1038"/>
        <v>4.11072289156627</v>
      </c>
      <c r="CP496" s="11">
        <v>0.93</v>
      </c>
      <c r="CQ496" s="11">
        <v>1.85</v>
      </c>
      <c r="CR496" s="8">
        <f t="shared" si="1039"/>
        <v>2.7205</v>
      </c>
      <c r="CS496" s="9">
        <v>1.275</v>
      </c>
      <c r="CT496" s="17">
        <v>1.085</v>
      </c>
      <c r="CU496" s="18">
        <f t="shared" si="1040"/>
        <v>227036.780774357</v>
      </c>
      <c r="DB496" s="11">
        <v>44045</v>
      </c>
      <c r="DC496" s="11">
        <v>0.0847</v>
      </c>
      <c r="DD496" s="12">
        <v>1.35</v>
      </c>
      <c r="DE496" s="13">
        <f t="shared" si="1041"/>
        <v>5036.325525</v>
      </c>
      <c r="DF496" s="11">
        <v>3</v>
      </c>
      <c r="DG496" s="11">
        <v>490</v>
      </c>
      <c r="DH496" s="11">
        <v>1.93</v>
      </c>
      <c r="DI496" s="16">
        <f t="shared" si="1042"/>
        <v>4.11072289156627</v>
      </c>
      <c r="DJ496" s="11">
        <v>1</v>
      </c>
      <c r="DK496" s="11">
        <v>2.71</v>
      </c>
      <c r="DL496" s="8">
        <f t="shared" si="1043"/>
        <v>3.71</v>
      </c>
      <c r="DM496" s="9">
        <v>1.275</v>
      </c>
      <c r="DN496" s="17">
        <v>1.085</v>
      </c>
      <c r="DO496" s="18">
        <f t="shared" si="1044"/>
        <v>318762.395527553</v>
      </c>
      <c r="DV496" s="11">
        <v>49923</v>
      </c>
      <c r="DW496" s="11">
        <v>0.09996</v>
      </c>
      <c r="DX496" s="12">
        <v>1.35</v>
      </c>
      <c r="DY496" s="13">
        <f t="shared" si="1045"/>
        <v>6736.909158</v>
      </c>
      <c r="DZ496" s="11">
        <v>3</v>
      </c>
      <c r="EA496" s="11">
        <v>490</v>
      </c>
      <c r="EB496" s="11">
        <v>2.02</v>
      </c>
      <c r="EC496" s="16">
        <f t="shared" si="1046"/>
        <v>4.20072289156627</v>
      </c>
      <c r="ED496" s="11">
        <v>1</v>
      </c>
      <c r="EE496" s="11">
        <v>3.51</v>
      </c>
      <c r="EF496" s="8">
        <f t="shared" si="1047"/>
        <v>4.51</v>
      </c>
      <c r="EG496" s="9">
        <v>1.275</v>
      </c>
      <c r="EH496" s="17">
        <v>1.2</v>
      </c>
      <c r="EI496" s="18">
        <f t="shared" si="1048"/>
        <v>585833.162230816</v>
      </c>
    </row>
    <row r="497" s="1" customFormat="1" customHeight="1" spans="6:139">
      <c r="F497" s="11"/>
      <c r="G497" s="11"/>
      <c r="H497" s="12"/>
      <c r="I497" s="13"/>
      <c r="J497" s="11"/>
      <c r="K497" s="11"/>
      <c r="L497" s="11"/>
      <c r="M497" s="16"/>
      <c r="N497" s="11"/>
      <c r="O497" s="11"/>
      <c r="P497" s="8"/>
      <c r="Q497" s="9"/>
      <c r="R497" s="17">
        <v>1</v>
      </c>
      <c r="S497" s="18">
        <f t="shared" si="1024"/>
        <v>0</v>
      </c>
      <c r="Z497" s="11"/>
      <c r="AA497" s="11"/>
      <c r="AB497" s="12"/>
      <c r="AC497" s="13"/>
      <c r="AD497" s="11"/>
      <c r="AE497" s="11"/>
      <c r="AF497" s="11"/>
      <c r="AG497" s="16"/>
      <c r="AH497" s="11"/>
      <c r="AI497" s="11"/>
      <c r="AJ497" s="8"/>
      <c r="AK497" s="9"/>
      <c r="AL497" s="17">
        <v>1</v>
      </c>
      <c r="AM497" s="18">
        <f t="shared" si="1028"/>
        <v>0</v>
      </c>
      <c r="AT497" s="11">
        <v>36903</v>
      </c>
      <c r="AU497" s="11">
        <v>0.0847</v>
      </c>
      <c r="AV497" s="12">
        <v>1.35</v>
      </c>
      <c r="AW497" s="13">
        <f t="shared" si="1029"/>
        <v>4219.673535</v>
      </c>
      <c r="AX497" s="11">
        <v>3</v>
      </c>
      <c r="AY497" s="11">
        <v>240</v>
      </c>
      <c r="AZ497" s="11">
        <v>1.93</v>
      </c>
      <c r="BA497" s="16">
        <f t="shared" si="1030"/>
        <v>3.57285714285714</v>
      </c>
      <c r="BB497" s="11">
        <v>0.93</v>
      </c>
      <c r="BC497" s="11">
        <v>1.85</v>
      </c>
      <c r="BD497" s="8">
        <f t="shared" si="1031"/>
        <v>2.7205</v>
      </c>
      <c r="BE497" s="9">
        <v>1.075</v>
      </c>
      <c r="BF497" s="17">
        <v>1.015</v>
      </c>
      <c r="BG497" s="18">
        <f t="shared" si="1032"/>
        <v>134257.635794843</v>
      </c>
      <c r="BN497" s="11">
        <v>38167</v>
      </c>
      <c r="BO497" s="11">
        <v>0.0847</v>
      </c>
      <c r="BP497" s="12">
        <v>1.35</v>
      </c>
      <c r="BQ497" s="13">
        <f t="shared" si="1033"/>
        <v>4364.205615</v>
      </c>
      <c r="BR497" s="11">
        <v>3</v>
      </c>
      <c r="BS497" s="11">
        <v>240</v>
      </c>
      <c r="BT497" s="11">
        <v>1.93</v>
      </c>
      <c r="BU497" s="16">
        <f t="shared" si="1034"/>
        <v>3.57285714285714</v>
      </c>
      <c r="BV497" s="11">
        <v>1</v>
      </c>
      <c r="BW497" s="11">
        <v>2.71</v>
      </c>
      <c r="BX497" s="8">
        <f t="shared" si="1035"/>
        <v>3.71</v>
      </c>
      <c r="BY497" s="9">
        <v>1.075</v>
      </c>
      <c r="BZ497" s="17">
        <v>1.015</v>
      </c>
      <c r="CA497" s="18">
        <f t="shared" si="1036"/>
        <v>189360.994716</v>
      </c>
      <c r="CH497" s="11">
        <v>42781</v>
      </c>
      <c r="CI497" s="11">
        <v>0.0847</v>
      </c>
      <c r="CJ497" s="12">
        <v>1.35</v>
      </c>
      <c r="CK497" s="13">
        <f t="shared" si="1037"/>
        <v>4891.793445</v>
      </c>
      <c r="CL497" s="11">
        <v>3</v>
      </c>
      <c r="CM497" s="11">
        <v>240</v>
      </c>
      <c r="CN497" s="11">
        <v>1.93</v>
      </c>
      <c r="CO497" s="16">
        <f t="shared" si="1038"/>
        <v>3.57285714285714</v>
      </c>
      <c r="CP497" s="11">
        <v>0.93</v>
      </c>
      <c r="CQ497" s="11">
        <v>1.85</v>
      </c>
      <c r="CR497" s="8">
        <f t="shared" si="1039"/>
        <v>2.7205</v>
      </c>
      <c r="CS497" s="9">
        <v>1.075</v>
      </c>
      <c r="CT497" s="17">
        <v>1.085</v>
      </c>
      <c r="CU497" s="18">
        <f t="shared" si="1040"/>
        <v>166376.486936502</v>
      </c>
      <c r="DB497" s="11">
        <v>44045</v>
      </c>
      <c r="DC497" s="11">
        <v>0.0847</v>
      </c>
      <c r="DD497" s="12">
        <v>1.35</v>
      </c>
      <c r="DE497" s="13">
        <f t="shared" si="1041"/>
        <v>5036.325525</v>
      </c>
      <c r="DF497" s="11">
        <v>3</v>
      </c>
      <c r="DG497" s="11">
        <v>240</v>
      </c>
      <c r="DH497" s="11">
        <v>1.93</v>
      </c>
      <c r="DI497" s="16">
        <f t="shared" si="1042"/>
        <v>3.57285714285714</v>
      </c>
      <c r="DJ497" s="11">
        <v>1</v>
      </c>
      <c r="DK497" s="11">
        <v>2.71</v>
      </c>
      <c r="DL497" s="8">
        <f t="shared" si="1043"/>
        <v>3.71</v>
      </c>
      <c r="DM497" s="9">
        <v>1.075</v>
      </c>
      <c r="DN497" s="17">
        <v>1.085</v>
      </c>
      <c r="DO497" s="18">
        <f t="shared" si="1044"/>
        <v>233594.606805349</v>
      </c>
      <c r="DV497" s="11">
        <v>49923</v>
      </c>
      <c r="DW497" s="11">
        <v>0.09996</v>
      </c>
      <c r="DX497" s="12">
        <v>1.35</v>
      </c>
      <c r="DY497" s="13">
        <f t="shared" si="1045"/>
        <v>6736.909158</v>
      </c>
      <c r="DZ497" s="11">
        <v>3</v>
      </c>
      <c r="EA497" s="11">
        <v>240</v>
      </c>
      <c r="EB497" s="11">
        <v>2.02</v>
      </c>
      <c r="EC497" s="16">
        <f t="shared" si="1046"/>
        <v>3.66285714285714</v>
      </c>
      <c r="ED497" s="11">
        <v>1</v>
      </c>
      <c r="EE497" s="11">
        <v>3.51</v>
      </c>
      <c r="EF497" s="8">
        <f t="shared" si="1047"/>
        <v>4.51</v>
      </c>
      <c r="EG497" s="9">
        <v>1.075</v>
      </c>
      <c r="EH497" s="17">
        <v>1.2</v>
      </c>
      <c r="EI497" s="18">
        <f t="shared" si="1048"/>
        <v>430693.362678863</v>
      </c>
    </row>
    <row r="498" s="1" customFormat="1" customHeight="1" spans="6:139">
      <c r="F498" s="11"/>
      <c r="G498" s="11"/>
      <c r="H498" s="12"/>
      <c r="I498" s="13"/>
      <c r="J498" s="11"/>
      <c r="K498" s="11"/>
      <c r="L498" s="11"/>
      <c r="M498" s="16"/>
      <c r="N498" s="11"/>
      <c r="O498" s="11"/>
      <c r="P498" s="8"/>
      <c r="Q498" s="9"/>
      <c r="R498" s="17">
        <v>1</v>
      </c>
      <c r="S498" s="18">
        <f t="shared" si="1024"/>
        <v>0</v>
      </c>
      <c r="Z498" s="11"/>
      <c r="AA498" s="11"/>
      <c r="AB498" s="12"/>
      <c r="AC498" s="13"/>
      <c r="AD498" s="11"/>
      <c r="AE498" s="11"/>
      <c r="AF498" s="11"/>
      <c r="AG498" s="16"/>
      <c r="AH498" s="11"/>
      <c r="AI498" s="11"/>
      <c r="AJ498" s="8"/>
      <c r="AK498" s="9"/>
      <c r="AL498" s="17">
        <v>1</v>
      </c>
      <c r="AM498" s="18">
        <f t="shared" si="1028"/>
        <v>0</v>
      </c>
      <c r="AT498" s="11"/>
      <c r="AU498" s="11"/>
      <c r="AV498" s="12"/>
      <c r="AW498" s="13"/>
      <c r="AX498" s="11"/>
      <c r="AY498" s="11"/>
      <c r="AZ498" s="11"/>
      <c r="BA498" s="16"/>
      <c r="BB498" s="11"/>
      <c r="BC498" s="11"/>
      <c r="BD498" s="8"/>
      <c r="BE498" s="9"/>
      <c r="BF498" s="17">
        <v>1</v>
      </c>
      <c r="BG498" s="18">
        <f t="shared" si="1032"/>
        <v>0</v>
      </c>
      <c r="BN498" s="11"/>
      <c r="BO498" s="11"/>
      <c r="BP498" s="12"/>
      <c r="BQ498" s="13"/>
      <c r="BR498" s="11"/>
      <c r="BS498" s="11"/>
      <c r="BT498" s="11"/>
      <c r="BU498" s="16"/>
      <c r="BV498" s="11"/>
      <c r="BW498" s="11"/>
      <c r="BX498" s="8"/>
      <c r="BY498" s="9"/>
      <c r="BZ498" s="17">
        <v>1</v>
      </c>
      <c r="CA498" s="18">
        <f t="shared" si="1036"/>
        <v>0</v>
      </c>
      <c r="CH498" s="11">
        <v>42781</v>
      </c>
      <c r="CI498" s="11">
        <v>0.0847</v>
      </c>
      <c r="CJ498" s="12">
        <v>1.35</v>
      </c>
      <c r="CK498" s="13">
        <f t="shared" si="1037"/>
        <v>4891.793445</v>
      </c>
      <c r="CL498" s="11">
        <v>3</v>
      </c>
      <c r="CM498" s="11">
        <v>240</v>
      </c>
      <c r="CN498" s="11">
        <v>1.93</v>
      </c>
      <c r="CO498" s="16">
        <f t="shared" si="1038"/>
        <v>3.57285714285714</v>
      </c>
      <c r="CP498" s="11">
        <v>0.93</v>
      </c>
      <c r="CQ498" s="11">
        <v>1.85</v>
      </c>
      <c r="CR498" s="8">
        <f t="shared" si="1039"/>
        <v>2.7205</v>
      </c>
      <c r="CS498" s="9">
        <v>1.075</v>
      </c>
      <c r="CT498" s="17">
        <v>1.085</v>
      </c>
      <c r="CU498" s="18">
        <f t="shared" si="1040"/>
        <v>166376.486936502</v>
      </c>
      <c r="DB498" s="11">
        <v>44045</v>
      </c>
      <c r="DC498" s="11">
        <v>0.0847</v>
      </c>
      <c r="DD498" s="12">
        <v>1.35</v>
      </c>
      <c r="DE498" s="13">
        <f t="shared" si="1041"/>
        <v>5036.325525</v>
      </c>
      <c r="DF498" s="11">
        <v>3</v>
      </c>
      <c r="DG498" s="11">
        <v>240</v>
      </c>
      <c r="DH498" s="11">
        <v>1.93</v>
      </c>
      <c r="DI498" s="16">
        <f t="shared" si="1042"/>
        <v>3.57285714285714</v>
      </c>
      <c r="DJ498" s="11">
        <v>1</v>
      </c>
      <c r="DK498" s="11">
        <v>2.71</v>
      </c>
      <c r="DL498" s="8">
        <f t="shared" si="1043"/>
        <v>3.71</v>
      </c>
      <c r="DM498" s="9">
        <v>1.075</v>
      </c>
      <c r="DN498" s="17">
        <v>1.085</v>
      </c>
      <c r="DO498" s="18">
        <f t="shared" si="1044"/>
        <v>233594.606805349</v>
      </c>
      <c r="DV498" s="11">
        <v>49923</v>
      </c>
      <c r="DW498" s="11">
        <v>0.09996</v>
      </c>
      <c r="DX498" s="12">
        <v>1.35</v>
      </c>
      <c r="DY498" s="13">
        <f t="shared" si="1045"/>
        <v>6736.909158</v>
      </c>
      <c r="DZ498" s="11">
        <v>3</v>
      </c>
      <c r="EA498" s="11">
        <v>240</v>
      </c>
      <c r="EB498" s="11">
        <v>2.02</v>
      </c>
      <c r="EC498" s="16">
        <f t="shared" si="1046"/>
        <v>3.66285714285714</v>
      </c>
      <c r="ED498" s="11">
        <v>1</v>
      </c>
      <c r="EE498" s="11">
        <v>3.51</v>
      </c>
      <c r="EF498" s="8">
        <f t="shared" si="1047"/>
        <v>4.51</v>
      </c>
      <c r="EG498" s="9">
        <v>1.075</v>
      </c>
      <c r="EH498" s="17">
        <v>1.2</v>
      </c>
      <c r="EI498" s="18">
        <f t="shared" si="1048"/>
        <v>430693.362678863</v>
      </c>
    </row>
    <row r="499" s="1" customFormat="1" customHeight="1" spans="6:139">
      <c r="F499" s="39" t="s">
        <v>51</v>
      </c>
      <c r="G499" s="40"/>
      <c r="H499" s="40"/>
      <c r="I499" s="40"/>
      <c r="J499" s="40"/>
      <c r="K499" s="40"/>
      <c r="L499" s="40"/>
      <c r="M499" s="25">
        <f>SUM(S494:S498)</f>
        <v>449908.010215339</v>
      </c>
      <c r="N499" s="25"/>
      <c r="O499" s="25"/>
      <c r="P499" s="25"/>
      <c r="Q499" s="25"/>
      <c r="R499" s="25"/>
      <c r="S499" s="25"/>
      <c r="T499" s="1"/>
      <c r="U499" s="1"/>
      <c r="V499" s="1"/>
      <c r="W499" s="1"/>
      <c r="X499" s="1"/>
      <c r="Y499" s="1"/>
      <c r="Z499" s="39" t="s">
        <v>51</v>
      </c>
      <c r="AA499" s="40"/>
      <c r="AB499" s="40"/>
      <c r="AC499" s="40"/>
      <c r="AD499" s="40"/>
      <c r="AE499" s="40"/>
      <c r="AF499" s="40"/>
      <c r="AG499" s="25">
        <f>SUM(AM494:AM498)</f>
        <v>637384.440043197</v>
      </c>
      <c r="AH499" s="25"/>
      <c r="AI499" s="25"/>
      <c r="AJ499" s="25"/>
      <c r="AK499" s="25"/>
      <c r="AL499" s="25"/>
      <c r="AM499" s="25"/>
      <c r="AN499" s="1"/>
      <c r="AO499" s="1"/>
      <c r="AP499" s="1"/>
      <c r="AQ499" s="1"/>
      <c r="AR499" s="1"/>
      <c r="AS499" s="1"/>
      <c r="AT499" s="39" t="s">
        <v>51</v>
      </c>
      <c r="AU499" s="40"/>
      <c r="AV499" s="40"/>
      <c r="AW499" s="40"/>
      <c r="AX499" s="40"/>
      <c r="AY499" s="40"/>
      <c r="AZ499" s="40"/>
      <c r="BA499" s="25">
        <f>SUM(BG494:BG498)</f>
        <v>683880.157339077</v>
      </c>
      <c r="BB499" s="25"/>
      <c r="BC499" s="25"/>
      <c r="BD499" s="25"/>
      <c r="BE499" s="25"/>
      <c r="BF499" s="25"/>
      <c r="BG499" s="25"/>
      <c r="BH499" s="1"/>
      <c r="BI499" s="1"/>
      <c r="BJ499" s="1"/>
      <c r="BK499" s="1"/>
      <c r="BL499" s="1"/>
      <c r="BM499" s="1"/>
      <c r="BN499" s="39" t="s">
        <v>51</v>
      </c>
      <c r="BO499" s="40"/>
      <c r="BP499" s="40"/>
      <c r="BQ499" s="40"/>
      <c r="BR499" s="40"/>
      <c r="BS499" s="40"/>
      <c r="BT499" s="40"/>
      <c r="BU499" s="25">
        <f>SUM(CA494:CA498)</f>
        <v>964565.077387103</v>
      </c>
      <c r="BV499" s="25"/>
      <c r="BW499" s="25"/>
      <c r="BX499" s="25"/>
      <c r="BY499" s="25"/>
      <c r="BZ499" s="25"/>
      <c r="CA499" s="25"/>
      <c r="CB499" s="1"/>
      <c r="CC499" s="1"/>
      <c r="CD499" s="1"/>
      <c r="CE499" s="1"/>
      <c r="CF499" s="1"/>
      <c r="CG499" s="1"/>
      <c r="CH499" s="39" t="s">
        <v>51</v>
      </c>
      <c r="CI499" s="40"/>
      <c r="CJ499" s="40"/>
      <c r="CK499" s="40"/>
      <c r="CL499" s="40"/>
      <c r="CM499" s="40"/>
      <c r="CN499" s="40"/>
      <c r="CO499" s="25">
        <f>SUM(CU494:CU498)</f>
        <v>1013863.31619608</v>
      </c>
      <c r="CP499" s="25"/>
      <c r="CQ499" s="25"/>
      <c r="CR499" s="25"/>
      <c r="CS499" s="25"/>
      <c r="CT499" s="25"/>
      <c r="CU499" s="25"/>
      <c r="CV499" s="1"/>
      <c r="CW499" s="1"/>
      <c r="CX499" s="1"/>
      <c r="CY499" s="1"/>
      <c r="CZ499" s="1"/>
      <c r="DA499" s="1"/>
      <c r="DB499" s="39" t="s">
        <v>51</v>
      </c>
      <c r="DC499" s="40"/>
      <c r="DD499" s="40"/>
      <c r="DE499" s="40"/>
      <c r="DF499" s="40"/>
      <c r="DG499" s="40"/>
      <c r="DH499" s="40"/>
      <c r="DI499" s="25">
        <f>SUM(DO494:DO498)</f>
        <v>1423476.40019336</v>
      </c>
      <c r="DJ499" s="25"/>
      <c r="DK499" s="25"/>
      <c r="DL499" s="25"/>
      <c r="DM499" s="25"/>
      <c r="DN499" s="25"/>
      <c r="DO499" s="25"/>
      <c r="DP499" s="1"/>
      <c r="DQ499" s="1"/>
      <c r="DR499" s="1"/>
      <c r="DS499" s="1"/>
      <c r="DT499" s="1"/>
      <c r="DU499" s="1"/>
      <c r="DV499" s="39" t="s">
        <v>51</v>
      </c>
      <c r="DW499" s="40"/>
      <c r="DX499" s="40"/>
      <c r="DY499" s="40"/>
      <c r="DZ499" s="40"/>
      <c r="EA499" s="40"/>
      <c r="EB499" s="40"/>
      <c r="EC499" s="25">
        <f>SUM(EI494:EI498)</f>
        <v>2618886.21205017</v>
      </c>
      <c r="ED499" s="25"/>
      <c r="EE499" s="25"/>
      <c r="EF499" s="25"/>
      <c r="EG499" s="25"/>
      <c r="EH499" s="25"/>
      <c r="EI499" s="25"/>
    </row>
    <row r="500" s="1" customFormat="1" customHeight="1" spans="6:139">
      <c r="F500" s="40"/>
      <c r="G500" s="40"/>
      <c r="H500" s="40"/>
      <c r="I500" s="40"/>
      <c r="J500" s="40"/>
      <c r="K500" s="40"/>
      <c r="L500" s="40"/>
      <c r="M500" s="25"/>
      <c r="N500" s="25"/>
      <c r="O500" s="25"/>
      <c r="P500" s="25"/>
      <c r="Q500" s="25"/>
      <c r="R500" s="25"/>
      <c r="S500" s="25"/>
      <c r="T500" s="1"/>
      <c r="U500" s="1"/>
      <c r="V500" s="1"/>
      <c r="W500" s="1"/>
      <c r="X500" s="1"/>
      <c r="Y500" s="1"/>
      <c r="Z500" s="40"/>
      <c r="AA500" s="40"/>
      <c r="AB500" s="40"/>
      <c r="AC500" s="40"/>
      <c r="AD500" s="40"/>
      <c r="AE500" s="40"/>
      <c r="AF500" s="40"/>
      <c r="AG500" s="25"/>
      <c r="AH500" s="25"/>
      <c r="AI500" s="25"/>
      <c r="AJ500" s="25"/>
      <c r="AK500" s="25"/>
      <c r="AL500" s="25"/>
      <c r="AM500" s="25"/>
      <c r="AN500" s="1"/>
      <c r="AO500" s="1"/>
      <c r="AP500" s="1"/>
      <c r="AQ500" s="1"/>
      <c r="AR500" s="1"/>
      <c r="AS500" s="1"/>
      <c r="AT500" s="40"/>
      <c r="AU500" s="40"/>
      <c r="AV500" s="40"/>
      <c r="AW500" s="40"/>
      <c r="AX500" s="40"/>
      <c r="AY500" s="40"/>
      <c r="AZ500" s="40"/>
      <c r="BA500" s="25"/>
      <c r="BB500" s="25"/>
      <c r="BC500" s="25"/>
      <c r="BD500" s="25"/>
      <c r="BE500" s="25"/>
      <c r="BF500" s="25"/>
      <c r="BG500" s="25"/>
      <c r="BH500" s="1"/>
      <c r="BI500" s="1"/>
      <c r="BJ500" s="1"/>
      <c r="BK500" s="1"/>
      <c r="BL500" s="1"/>
      <c r="BM500" s="1"/>
      <c r="BN500" s="40"/>
      <c r="BO500" s="40"/>
      <c r="BP500" s="40"/>
      <c r="BQ500" s="40"/>
      <c r="BR500" s="40"/>
      <c r="BS500" s="40"/>
      <c r="BT500" s="40"/>
      <c r="BU500" s="25"/>
      <c r="BV500" s="25"/>
      <c r="BW500" s="25"/>
      <c r="BX500" s="25"/>
      <c r="BY500" s="25"/>
      <c r="BZ500" s="25"/>
      <c r="CA500" s="25"/>
      <c r="CB500" s="1"/>
      <c r="CC500" s="1"/>
      <c r="CD500" s="1"/>
      <c r="CE500" s="1"/>
      <c r="CF500" s="1"/>
      <c r="CG500" s="1"/>
      <c r="CH500" s="40"/>
      <c r="CI500" s="40"/>
      <c r="CJ500" s="40"/>
      <c r="CK500" s="40"/>
      <c r="CL500" s="40"/>
      <c r="CM500" s="40"/>
      <c r="CN500" s="40"/>
      <c r="CO500" s="25"/>
      <c r="CP500" s="25"/>
      <c r="CQ500" s="25"/>
      <c r="CR500" s="25"/>
      <c r="CS500" s="25"/>
      <c r="CT500" s="25"/>
      <c r="CU500" s="25"/>
      <c r="CV500" s="1"/>
      <c r="CW500" s="1"/>
      <c r="CX500" s="1"/>
      <c r="CY500" s="1"/>
      <c r="CZ500" s="1"/>
      <c r="DA500" s="1"/>
      <c r="DB500" s="40"/>
      <c r="DC500" s="40"/>
      <c r="DD500" s="40"/>
      <c r="DE500" s="40"/>
      <c r="DF500" s="40"/>
      <c r="DG500" s="40"/>
      <c r="DH500" s="40"/>
      <c r="DI500" s="25"/>
      <c r="DJ500" s="25"/>
      <c r="DK500" s="25"/>
      <c r="DL500" s="25"/>
      <c r="DM500" s="25"/>
      <c r="DN500" s="25"/>
      <c r="DO500" s="25"/>
      <c r="DP500" s="1"/>
      <c r="DQ500" s="1"/>
      <c r="DR500" s="1"/>
      <c r="DS500" s="1"/>
      <c r="DT500" s="1"/>
      <c r="DU500" s="1"/>
      <c r="DV500" s="40"/>
      <c r="DW500" s="40"/>
      <c r="DX500" s="40"/>
      <c r="DY500" s="40"/>
      <c r="DZ500" s="40"/>
      <c r="EA500" s="40"/>
      <c r="EB500" s="40"/>
      <c r="EC500" s="25"/>
      <c r="ED500" s="25"/>
      <c r="EE500" s="25"/>
      <c r="EF500" s="25"/>
      <c r="EG500" s="25"/>
      <c r="EH500" s="25"/>
      <c r="EI500" s="25"/>
    </row>
    <row r="501" s="1" customFormat="1" customHeight="1" spans="6:139">
      <c r="F501" s="35" t="s">
        <v>30</v>
      </c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1"/>
      <c r="S501" s="1"/>
      <c r="T501" s="1"/>
      <c r="U501" s="1"/>
      <c r="V501" s="1"/>
      <c r="W501" s="1"/>
      <c r="X501" s="1"/>
      <c r="Y501" s="1"/>
      <c r="Z501" s="35" t="s">
        <v>30</v>
      </c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1"/>
      <c r="AM501" s="1"/>
      <c r="AN501" s="1"/>
      <c r="AO501" s="1"/>
      <c r="AP501" s="1"/>
      <c r="AQ501" s="1"/>
      <c r="AR501" s="1"/>
      <c r="AS501" s="1"/>
      <c r="AT501" s="35" t="s">
        <v>30</v>
      </c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1"/>
      <c r="BG501" s="1"/>
      <c r="BH501" s="1"/>
      <c r="BI501" s="1"/>
      <c r="BJ501" s="1"/>
      <c r="BK501" s="1"/>
      <c r="BL501" s="1"/>
      <c r="BM501" s="1"/>
      <c r="BN501" s="35" t="s">
        <v>30</v>
      </c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1"/>
      <c r="CA501" s="1"/>
      <c r="CB501" s="1"/>
      <c r="CC501" s="1"/>
      <c r="CD501" s="1"/>
      <c r="CE501" s="1"/>
      <c r="CF501" s="1"/>
      <c r="CG501" s="1"/>
      <c r="CH501" s="35" t="s">
        <v>30</v>
      </c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1"/>
      <c r="CU501" s="1"/>
      <c r="CV501" s="1"/>
      <c r="CW501" s="1"/>
      <c r="CX501" s="1"/>
      <c r="CY501" s="1"/>
      <c r="CZ501" s="1"/>
      <c r="DA501" s="1"/>
      <c r="DB501" s="35" t="s">
        <v>30</v>
      </c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1"/>
      <c r="DO501" s="1"/>
      <c r="DP501" s="1"/>
      <c r="DQ501" s="1"/>
      <c r="DR501" s="1"/>
      <c r="DS501" s="1"/>
      <c r="DT501" s="1"/>
      <c r="DU501" s="1"/>
      <c r="DV501" s="35" t="s">
        <v>30</v>
      </c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</row>
    <row r="502" s="1" customFormat="1" customHeight="1" spans="6:139">
      <c r="F502" s="13" t="s">
        <v>8</v>
      </c>
      <c r="G502" s="13"/>
      <c r="H502" s="13"/>
      <c r="I502" s="13"/>
      <c r="J502" s="13"/>
      <c r="K502" s="8" t="s">
        <v>53</v>
      </c>
      <c r="L502" s="8"/>
      <c r="M502" s="8"/>
      <c r="N502" s="8"/>
      <c r="O502" s="9" t="s">
        <v>38</v>
      </c>
      <c r="P502" s="9"/>
      <c r="Q502" s="41" t="s">
        <v>13</v>
      </c>
      <c r="Z502" s="13" t="s">
        <v>8</v>
      </c>
      <c r="AA502" s="13"/>
      <c r="AB502" s="13"/>
      <c r="AC502" s="13"/>
      <c r="AD502" s="13"/>
      <c r="AE502" s="8" t="s">
        <v>53</v>
      </c>
      <c r="AF502" s="8"/>
      <c r="AG502" s="8"/>
      <c r="AH502" s="8"/>
      <c r="AI502" s="9" t="s">
        <v>38</v>
      </c>
      <c r="AJ502" s="9"/>
      <c r="AK502" s="41" t="s">
        <v>13</v>
      </c>
      <c r="AT502" s="13" t="s">
        <v>8</v>
      </c>
      <c r="AU502" s="13"/>
      <c r="AV502" s="13"/>
      <c r="AW502" s="13"/>
      <c r="AX502" s="13"/>
      <c r="AY502" s="8" t="s">
        <v>53</v>
      </c>
      <c r="AZ502" s="8"/>
      <c r="BA502" s="8"/>
      <c r="BB502" s="8"/>
      <c r="BC502" s="9" t="s">
        <v>38</v>
      </c>
      <c r="BD502" s="9"/>
      <c r="BE502" s="41" t="s">
        <v>13</v>
      </c>
      <c r="BN502" s="13" t="s">
        <v>8</v>
      </c>
      <c r="BO502" s="13"/>
      <c r="BP502" s="13"/>
      <c r="BQ502" s="13"/>
      <c r="BR502" s="13"/>
      <c r="BS502" s="8" t="s">
        <v>53</v>
      </c>
      <c r="BT502" s="8"/>
      <c r="BU502" s="8"/>
      <c r="BV502" s="8"/>
      <c r="BW502" s="9" t="s">
        <v>38</v>
      </c>
      <c r="BX502" s="9"/>
      <c r="BY502" s="41" t="s">
        <v>13</v>
      </c>
      <c r="CH502" s="13" t="s">
        <v>8</v>
      </c>
      <c r="CI502" s="13"/>
      <c r="CJ502" s="13"/>
      <c r="CK502" s="13"/>
      <c r="CL502" s="13"/>
      <c r="CM502" s="8" t="s">
        <v>53</v>
      </c>
      <c r="CN502" s="8"/>
      <c r="CO502" s="8"/>
      <c r="CP502" s="8"/>
      <c r="CQ502" s="9" t="s">
        <v>38</v>
      </c>
      <c r="CR502" s="9"/>
      <c r="CS502" s="41" t="s">
        <v>13</v>
      </c>
      <c r="DB502" s="13" t="s">
        <v>8</v>
      </c>
      <c r="DC502" s="13"/>
      <c r="DD502" s="13"/>
      <c r="DE502" s="13"/>
      <c r="DF502" s="13"/>
      <c r="DG502" s="8" t="s">
        <v>53</v>
      </c>
      <c r="DH502" s="8"/>
      <c r="DI502" s="8"/>
      <c r="DJ502" s="8"/>
      <c r="DK502" s="9" t="s">
        <v>38</v>
      </c>
      <c r="DL502" s="9"/>
      <c r="DM502" s="41" t="s">
        <v>13</v>
      </c>
      <c r="DV502" s="13" t="s">
        <v>8</v>
      </c>
      <c r="DW502" s="13"/>
      <c r="DX502" s="13"/>
      <c r="DY502" s="13"/>
      <c r="DZ502" s="13"/>
      <c r="EA502" s="8" t="s">
        <v>53</v>
      </c>
      <c r="EB502" s="8"/>
      <c r="EC502" s="8"/>
      <c r="ED502" s="8"/>
      <c r="EE502" s="9" t="s">
        <v>38</v>
      </c>
      <c r="EF502" s="9"/>
      <c r="EG502" s="41" t="s">
        <v>13</v>
      </c>
    </row>
    <row r="503" s="1" customFormat="1" customHeight="1" spans="6:139">
      <c r="F503" s="13" t="s">
        <v>54</v>
      </c>
      <c r="G503" s="13" t="s">
        <v>55</v>
      </c>
      <c r="H503" s="13" t="s">
        <v>56</v>
      </c>
      <c r="I503" s="13" t="s">
        <v>57</v>
      </c>
      <c r="J503" s="13" t="s">
        <v>8</v>
      </c>
      <c r="K503" s="8" t="s">
        <v>58</v>
      </c>
      <c r="L503" s="8" t="s">
        <v>26</v>
      </c>
      <c r="M503" s="8" t="s">
        <v>27</v>
      </c>
      <c r="N503" s="42" t="s">
        <v>28</v>
      </c>
      <c r="O503" s="9" t="s">
        <v>59</v>
      </c>
      <c r="P503" s="9" t="s">
        <v>60</v>
      </c>
      <c r="Q503" s="41"/>
      <c r="R503" s="1"/>
      <c r="S503" s="1"/>
      <c r="T503" s="1"/>
      <c r="U503" s="1"/>
      <c r="V503" s="1"/>
      <c r="W503" s="1"/>
      <c r="X503" s="1"/>
      <c r="Y503" s="1"/>
      <c r="Z503" s="13" t="s">
        <v>54</v>
      </c>
      <c r="AA503" s="13" t="s">
        <v>55</v>
      </c>
      <c r="AB503" s="13" t="s">
        <v>56</v>
      </c>
      <c r="AC503" s="13" t="s">
        <v>57</v>
      </c>
      <c r="AD503" s="13" t="s">
        <v>8</v>
      </c>
      <c r="AE503" s="8" t="s">
        <v>58</v>
      </c>
      <c r="AF503" s="8" t="s">
        <v>26</v>
      </c>
      <c r="AG503" s="8" t="s">
        <v>27</v>
      </c>
      <c r="AH503" s="42" t="s">
        <v>28</v>
      </c>
      <c r="AI503" s="9" t="s">
        <v>59</v>
      </c>
      <c r="AJ503" s="9" t="s">
        <v>60</v>
      </c>
      <c r="AK503" s="41"/>
      <c r="AL503" s="1"/>
      <c r="AM503" s="1"/>
      <c r="AN503" s="1"/>
      <c r="AO503" s="1"/>
      <c r="AP503" s="1"/>
      <c r="AQ503" s="1"/>
      <c r="AR503" s="1"/>
      <c r="AS503" s="1"/>
      <c r="AT503" s="13" t="s">
        <v>54</v>
      </c>
      <c r="AU503" s="13" t="s">
        <v>55</v>
      </c>
      <c r="AV503" s="13" t="s">
        <v>56</v>
      </c>
      <c r="AW503" s="13" t="s">
        <v>57</v>
      </c>
      <c r="AX503" s="13" t="s">
        <v>8</v>
      </c>
      <c r="AY503" s="8" t="s">
        <v>58</v>
      </c>
      <c r="AZ503" s="8" t="s">
        <v>26</v>
      </c>
      <c r="BA503" s="8" t="s">
        <v>27</v>
      </c>
      <c r="BB503" s="42" t="s">
        <v>28</v>
      </c>
      <c r="BC503" s="9" t="s">
        <v>59</v>
      </c>
      <c r="BD503" s="9" t="s">
        <v>60</v>
      </c>
      <c r="BE503" s="41"/>
      <c r="BF503" s="1"/>
      <c r="BG503" s="1"/>
      <c r="BH503" s="1"/>
      <c r="BI503" s="1"/>
      <c r="BJ503" s="1"/>
      <c r="BK503" s="1"/>
      <c r="BL503" s="1"/>
      <c r="BM503" s="1"/>
      <c r="BN503" s="13" t="s">
        <v>54</v>
      </c>
      <c r="BO503" s="13" t="s">
        <v>55</v>
      </c>
      <c r="BP503" s="13" t="s">
        <v>56</v>
      </c>
      <c r="BQ503" s="13" t="s">
        <v>57</v>
      </c>
      <c r="BR503" s="13" t="s">
        <v>8</v>
      </c>
      <c r="BS503" s="8" t="s">
        <v>58</v>
      </c>
      <c r="BT503" s="8" t="s">
        <v>26</v>
      </c>
      <c r="BU503" s="8" t="s">
        <v>27</v>
      </c>
      <c r="BV503" s="42" t="s">
        <v>28</v>
      </c>
      <c r="BW503" s="9" t="s">
        <v>59</v>
      </c>
      <c r="BX503" s="9" t="s">
        <v>60</v>
      </c>
      <c r="BY503" s="41"/>
      <c r="BZ503" s="1"/>
      <c r="CA503" s="1"/>
      <c r="CB503" s="1"/>
      <c r="CC503" s="1"/>
      <c r="CD503" s="1"/>
      <c r="CE503" s="1"/>
      <c r="CF503" s="1"/>
      <c r="CG503" s="1"/>
      <c r="CH503" s="13" t="s">
        <v>54</v>
      </c>
      <c r="CI503" s="13" t="s">
        <v>55</v>
      </c>
      <c r="CJ503" s="13" t="s">
        <v>56</v>
      </c>
      <c r="CK503" s="13" t="s">
        <v>57</v>
      </c>
      <c r="CL503" s="13" t="s">
        <v>8</v>
      </c>
      <c r="CM503" s="8" t="s">
        <v>58</v>
      </c>
      <c r="CN503" s="8" t="s">
        <v>26</v>
      </c>
      <c r="CO503" s="8" t="s">
        <v>27</v>
      </c>
      <c r="CP503" s="42" t="s">
        <v>28</v>
      </c>
      <c r="CQ503" s="9" t="s">
        <v>59</v>
      </c>
      <c r="CR503" s="9" t="s">
        <v>60</v>
      </c>
      <c r="CS503" s="41"/>
      <c r="CT503" s="1"/>
      <c r="CU503" s="1"/>
      <c r="CV503" s="1"/>
      <c r="CW503" s="1"/>
      <c r="CX503" s="1"/>
      <c r="CY503" s="1"/>
      <c r="CZ503" s="1"/>
      <c r="DA503" s="1"/>
      <c r="DB503" s="13" t="s">
        <v>54</v>
      </c>
      <c r="DC503" s="13" t="s">
        <v>55</v>
      </c>
      <c r="DD503" s="13" t="s">
        <v>56</v>
      </c>
      <c r="DE503" s="13" t="s">
        <v>57</v>
      </c>
      <c r="DF503" s="13" t="s">
        <v>8</v>
      </c>
      <c r="DG503" s="8" t="s">
        <v>58</v>
      </c>
      <c r="DH503" s="8" t="s">
        <v>26</v>
      </c>
      <c r="DI503" s="8" t="s">
        <v>27</v>
      </c>
      <c r="DJ503" s="42" t="s">
        <v>28</v>
      </c>
      <c r="DK503" s="9" t="s">
        <v>59</v>
      </c>
      <c r="DL503" s="9" t="s">
        <v>60</v>
      </c>
      <c r="DM503" s="41"/>
      <c r="DN503" s="1"/>
      <c r="DO503" s="1"/>
      <c r="DP503" s="1"/>
      <c r="DQ503" s="1"/>
      <c r="DR503" s="1"/>
      <c r="DS503" s="1"/>
      <c r="DT503" s="1"/>
      <c r="DU503" s="1"/>
      <c r="DV503" s="13" t="s">
        <v>54</v>
      </c>
      <c r="DW503" s="13" t="s">
        <v>55</v>
      </c>
      <c r="DX503" s="13" t="s">
        <v>56</v>
      </c>
      <c r="DY503" s="13" t="s">
        <v>57</v>
      </c>
      <c r="DZ503" s="13" t="s">
        <v>8</v>
      </c>
      <c r="EA503" s="8" t="s">
        <v>58</v>
      </c>
      <c r="EB503" s="8" t="s">
        <v>26</v>
      </c>
      <c r="EC503" s="8" t="s">
        <v>27</v>
      </c>
      <c r="ED503" s="42" t="s">
        <v>28</v>
      </c>
      <c r="EE503" s="9" t="s">
        <v>59</v>
      </c>
      <c r="EF503" s="9" t="s">
        <v>60</v>
      </c>
      <c r="EG503" s="41"/>
    </row>
    <row r="504" s="1" customFormat="1" customHeight="1" spans="6:139">
      <c r="F504" s="11">
        <v>2465</v>
      </c>
      <c r="G504" s="12">
        <v>1.05</v>
      </c>
      <c r="H504" s="11">
        <v>1</v>
      </c>
      <c r="I504" s="11">
        <v>0</v>
      </c>
      <c r="J504" s="13">
        <f t="shared" ref="J504:J518" si="1049">F504*G504*H504+I504</f>
        <v>2588.25</v>
      </c>
      <c r="K504" s="11">
        <v>1</v>
      </c>
      <c r="L504" s="11">
        <v>0.98</v>
      </c>
      <c r="M504" s="11">
        <v>2.3</v>
      </c>
      <c r="N504" s="42">
        <f t="shared" ref="N504:N518" si="1050">L504*M504+1</f>
        <v>3.254</v>
      </c>
      <c r="O504" s="11">
        <v>1.275</v>
      </c>
      <c r="P504" s="9">
        <v>0.5</v>
      </c>
      <c r="Q504" s="43">
        <f t="shared" ref="Q504:Q518" si="1051">J504*K504*N504*O504*P504</f>
        <v>5369.13050625</v>
      </c>
      <c r="Z504" s="11">
        <v>2465</v>
      </c>
      <c r="AA504" s="12">
        <v>1.05</v>
      </c>
      <c r="AB504" s="11">
        <v>1</v>
      </c>
      <c r="AC504" s="11">
        <v>0</v>
      </c>
      <c r="AD504" s="13">
        <f t="shared" ref="AD504:AD518" si="1052">Z504*AA504*AB504+AC504</f>
        <v>2588.25</v>
      </c>
      <c r="AE504" s="11">
        <v>1</v>
      </c>
      <c r="AF504" s="11">
        <v>0.98</v>
      </c>
      <c r="AG504" s="11">
        <v>2.3</v>
      </c>
      <c r="AH504" s="42">
        <f t="shared" ref="AH504:AH518" si="1053">AF504*AG504+1</f>
        <v>3.254</v>
      </c>
      <c r="AI504" s="11">
        <v>1.275</v>
      </c>
      <c r="AJ504" s="9">
        <v>0.5</v>
      </c>
      <c r="AK504" s="43">
        <f t="shared" ref="AK504:AK518" si="1054">AD504*AE504*AH504*AI504*AJ504</f>
        <v>5369.13050625</v>
      </c>
      <c r="AT504" s="11">
        <v>2465</v>
      </c>
      <c r="AU504" s="12">
        <v>1.05</v>
      </c>
      <c r="AV504" s="11">
        <v>1</v>
      </c>
      <c r="AW504" s="11">
        <v>0</v>
      </c>
      <c r="AX504" s="13">
        <f t="shared" ref="AX504:AX518" si="1055">AT504*AU504*AV504+AW504</f>
        <v>2588.25</v>
      </c>
      <c r="AY504" s="11">
        <v>1</v>
      </c>
      <c r="AZ504" s="11">
        <v>0.98</v>
      </c>
      <c r="BA504" s="11">
        <v>2.3</v>
      </c>
      <c r="BB504" s="42">
        <f t="shared" ref="BB504:BB518" si="1056">AZ504*BA504+1</f>
        <v>3.254</v>
      </c>
      <c r="BC504" s="11">
        <v>1.275</v>
      </c>
      <c r="BD504" s="9">
        <v>0.5</v>
      </c>
      <c r="BE504" s="43">
        <f t="shared" ref="BE504:BE518" si="1057">AX504*AY504*BB504*BC504*BD504</f>
        <v>5369.13050625</v>
      </c>
      <c r="BN504" s="11">
        <v>2465</v>
      </c>
      <c r="BO504" s="12">
        <v>1.05</v>
      </c>
      <c r="BP504" s="11">
        <v>1</v>
      </c>
      <c r="BQ504" s="11">
        <v>0</v>
      </c>
      <c r="BR504" s="13">
        <f t="shared" ref="BR504:BR518" si="1058">BN504*BO504*BP504+BQ504</f>
        <v>2588.25</v>
      </c>
      <c r="BS504" s="11">
        <v>1</v>
      </c>
      <c r="BT504" s="11">
        <v>0.98</v>
      </c>
      <c r="BU504" s="11">
        <v>2.3</v>
      </c>
      <c r="BV504" s="42">
        <f t="shared" ref="BV504:BV518" si="1059">BT504*BU504+1</f>
        <v>3.254</v>
      </c>
      <c r="BW504" s="11">
        <v>1.275</v>
      </c>
      <c r="BX504" s="9">
        <v>0.5</v>
      </c>
      <c r="BY504" s="43">
        <f t="shared" ref="BY504:BY518" si="1060">BR504*BS504*BV504*BW504*BX504</f>
        <v>5369.13050625</v>
      </c>
      <c r="CH504" s="11">
        <f t="shared" ref="CH504:CH518" si="1061">2465+428</f>
        <v>2893</v>
      </c>
      <c r="CI504" s="12">
        <v>1.05</v>
      </c>
      <c r="CJ504" s="11">
        <v>1</v>
      </c>
      <c r="CK504" s="11">
        <v>0</v>
      </c>
      <c r="CL504" s="13">
        <f t="shared" ref="CL504:CL518" si="1062">CH504*CI504*CJ504+CK504</f>
        <v>3037.65</v>
      </c>
      <c r="CM504" s="11">
        <v>1</v>
      </c>
      <c r="CN504" s="11">
        <v>0.98</v>
      </c>
      <c r="CO504" s="11">
        <v>2.3</v>
      </c>
      <c r="CP504" s="42">
        <f t="shared" ref="CP504:CP518" si="1063">CN504*CO504+1</f>
        <v>3.254</v>
      </c>
      <c r="CQ504" s="11">
        <v>1.275</v>
      </c>
      <c r="CR504" s="9">
        <v>0.5</v>
      </c>
      <c r="CS504" s="43">
        <f t="shared" ref="CS504:CS518" si="1064">CL504*CM504*CP504*CQ504*CR504</f>
        <v>6301.37710125</v>
      </c>
      <c r="DB504" s="11">
        <f t="shared" ref="DB504:DB518" si="1065">2465+440</f>
        <v>2905</v>
      </c>
      <c r="DC504" s="12">
        <v>1.05</v>
      </c>
      <c r="DD504" s="11">
        <v>1</v>
      </c>
      <c r="DE504" s="11">
        <v>0</v>
      </c>
      <c r="DF504" s="13">
        <f t="shared" ref="DF504:DF518" si="1066">DB504*DC504*DD504+DE504</f>
        <v>3050.25</v>
      </c>
      <c r="DG504" s="11">
        <v>1</v>
      </c>
      <c r="DH504" s="11">
        <v>0.98</v>
      </c>
      <c r="DI504" s="11">
        <v>2.3</v>
      </c>
      <c r="DJ504" s="42">
        <f t="shared" ref="DJ504:DJ518" si="1067">DH504*DI504+1</f>
        <v>3.254</v>
      </c>
      <c r="DK504" s="11">
        <v>1.275</v>
      </c>
      <c r="DL504" s="9">
        <v>0.5</v>
      </c>
      <c r="DM504" s="43">
        <f t="shared" ref="DM504:DM518" si="1068">DF504*DG504*DJ504*DK504*DL504</f>
        <v>6327.51485625</v>
      </c>
      <c r="DV504" s="11">
        <f t="shared" ref="DV504:DV518" si="1069">2465+499</f>
        <v>2964</v>
      </c>
      <c r="DW504" s="12">
        <v>1.05</v>
      </c>
      <c r="DX504" s="11">
        <v>1</v>
      </c>
      <c r="DY504" s="11">
        <v>0</v>
      </c>
      <c r="DZ504" s="13">
        <f t="shared" ref="DZ504:DZ518" si="1070">DV504*DW504*DX504+DY504</f>
        <v>3112.2</v>
      </c>
      <c r="EA504" s="11">
        <v>1</v>
      </c>
      <c r="EB504" s="11">
        <v>0.98</v>
      </c>
      <c r="EC504" s="11">
        <v>3.1</v>
      </c>
      <c r="ED504" s="42">
        <f t="shared" ref="ED504:ED518" si="1071">EB504*EC504+1</f>
        <v>4.038</v>
      </c>
      <c r="EE504" s="11">
        <v>1.275</v>
      </c>
      <c r="EF504" s="9">
        <v>0.5</v>
      </c>
      <c r="EG504" s="43">
        <f t="shared" ref="EG504:EG518" si="1072">DZ504*EA504*ED504*EE504*EF504</f>
        <v>8011.503045</v>
      </c>
    </row>
    <row r="505" s="1" customFormat="1" customHeight="1" spans="6:139">
      <c r="F505" s="11">
        <v>2465</v>
      </c>
      <c r="G505" s="12">
        <v>1.06</v>
      </c>
      <c r="H505" s="11">
        <v>1</v>
      </c>
      <c r="I505" s="11">
        <v>0</v>
      </c>
      <c r="J505" s="13">
        <f t="shared" si="1049"/>
        <v>2612.9</v>
      </c>
      <c r="K505" s="11">
        <v>1</v>
      </c>
      <c r="L505" s="11">
        <v>0.98</v>
      </c>
      <c r="M505" s="11">
        <v>2.3</v>
      </c>
      <c r="N505" s="42">
        <f t="shared" si="1050"/>
        <v>3.254</v>
      </c>
      <c r="O505" s="11">
        <v>1.275</v>
      </c>
      <c r="P505" s="9">
        <v>0.5</v>
      </c>
      <c r="Q505" s="43">
        <f t="shared" si="1051"/>
        <v>5420.2650825</v>
      </c>
      <c r="Z505" s="11">
        <v>2465</v>
      </c>
      <c r="AA505" s="12">
        <v>1.06</v>
      </c>
      <c r="AB505" s="11">
        <v>1</v>
      </c>
      <c r="AC505" s="11">
        <v>0</v>
      </c>
      <c r="AD505" s="13">
        <f t="shared" si="1052"/>
        <v>2612.9</v>
      </c>
      <c r="AE505" s="11">
        <v>1</v>
      </c>
      <c r="AF505" s="11">
        <v>0.98</v>
      </c>
      <c r="AG505" s="11">
        <v>2.3</v>
      </c>
      <c r="AH505" s="42">
        <f t="shared" si="1053"/>
        <v>3.254</v>
      </c>
      <c r="AI505" s="11">
        <v>1.275</v>
      </c>
      <c r="AJ505" s="9">
        <v>0.5</v>
      </c>
      <c r="AK505" s="43">
        <f t="shared" si="1054"/>
        <v>5420.2650825</v>
      </c>
      <c r="AT505" s="11">
        <v>2465</v>
      </c>
      <c r="AU505" s="12">
        <v>1.06</v>
      </c>
      <c r="AV505" s="11">
        <v>1</v>
      </c>
      <c r="AW505" s="11">
        <v>0</v>
      </c>
      <c r="AX505" s="13">
        <f t="shared" si="1055"/>
        <v>2612.9</v>
      </c>
      <c r="AY505" s="11">
        <v>1</v>
      </c>
      <c r="AZ505" s="11">
        <v>0.98</v>
      </c>
      <c r="BA505" s="11">
        <v>2.3</v>
      </c>
      <c r="BB505" s="42">
        <f t="shared" si="1056"/>
        <v>3.254</v>
      </c>
      <c r="BC505" s="11">
        <v>1.275</v>
      </c>
      <c r="BD505" s="9">
        <v>0.5</v>
      </c>
      <c r="BE505" s="43">
        <f t="shared" si="1057"/>
        <v>5420.2650825</v>
      </c>
      <c r="BN505" s="11">
        <v>2465</v>
      </c>
      <c r="BO505" s="12">
        <v>1.06</v>
      </c>
      <c r="BP505" s="11">
        <v>1</v>
      </c>
      <c r="BQ505" s="11">
        <v>0</v>
      </c>
      <c r="BR505" s="13">
        <f t="shared" si="1058"/>
        <v>2612.9</v>
      </c>
      <c r="BS505" s="11">
        <v>1</v>
      </c>
      <c r="BT505" s="11">
        <v>0.98</v>
      </c>
      <c r="BU505" s="11">
        <v>2.3</v>
      </c>
      <c r="BV505" s="42">
        <f t="shared" si="1059"/>
        <v>3.254</v>
      </c>
      <c r="BW505" s="11">
        <v>1.275</v>
      </c>
      <c r="BX505" s="9">
        <v>0.5</v>
      </c>
      <c r="BY505" s="43">
        <f t="shared" si="1060"/>
        <v>5420.2650825</v>
      </c>
      <c r="CH505" s="11">
        <f t="shared" si="1061"/>
        <v>2893</v>
      </c>
      <c r="CI505" s="12">
        <v>1.06</v>
      </c>
      <c r="CJ505" s="11">
        <v>1</v>
      </c>
      <c r="CK505" s="11">
        <v>0</v>
      </c>
      <c r="CL505" s="13">
        <f t="shared" si="1062"/>
        <v>3066.58</v>
      </c>
      <c r="CM505" s="11">
        <v>1</v>
      </c>
      <c r="CN505" s="11">
        <v>0.98</v>
      </c>
      <c r="CO505" s="11">
        <v>2.3</v>
      </c>
      <c r="CP505" s="42">
        <f t="shared" si="1063"/>
        <v>3.254</v>
      </c>
      <c r="CQ505" s="11">
        <v>1.275</v>
      </c>
      <c r="CR505" s="9">
        <v>0.5</v>
      </c>
      <c r="CS505" s="43">
        <f t="shared" si="1064"/>
        <v>6361.3902165</v>
      </c>
      <c r="DB505" s="11">
        <f t="shared" si="1065"/>
        <v>2905</v>
      </c>
      <c r="DC505" s="12">
        <v>1.06</v>
      </c>
      <c r="DD505" s="11">
        <v>1</v>
      </c>
      <c r="DE505" s="11">
        <v>0</v>
      </c>
      <c r="DF505" s="13">
        <f t="shared" si="1066"/>
        <v>3079.3</v>
      </c>
      <c r="DG505" s="11">
        <v>1</v>
      </c>
      <c r="DH505" s="11">
        <v>0.98</v>
      </c>
      <c r="DI505" s="11">
        <v>2.3</v>
      </c>
      <c r="DJ505" s="42">
        <f t="shared" si="1067"/>
        <v>3.254</v>
      </c>
      <c r="DK505" s="11">
        <v>1.275</v>
      </c>
      <c r="DL505" s="9">
        <v>0.5</v>
      </c>
      <c r="DM505" s="43">
        <f t="shared" si="1068"/>
        <v>6387.7769025</v>
      </c>
      <c r="DV505" s="11">
        <f t="shared" si="1069"/>
        <v>2964</v>
      </c>
      <c r="DW505" s="12">
        <v>1.06</v>
      </c>
      <c r="DX505" s="11">
        <v>1</v>
      </c>
      <c r="DY505" s="11">
        <v>0</v>
      </c>
      <c r="DZ505" s="13">
        <f t="shared" si="1070"/>
        <v>3141.84</v>
      </c>
      <c r="EA505" s="11">
        <v>1</v>
      </c>
      <c r="EB505" s="11">
        <v>0.98</v>
      </c>
      <c r="EC505" s="11">
        <v>3.1</v>
      </c>
      <c r="ED505" s="42">
        <f t="shared" si="1071"/>
        <v>4.038</v>
      </c>
      <c r="EE505" s="11">
        <v>1.275</v>
      </c>
      <c r="EF505" s="9">
        <v>0.5</v>
      </c>
      <c r="EG505" s="43">
        <f t="shared" si="1072"/>
        <v>8087.803074</v>
      </c>
    </row>
    <row r="506" s="1" customFormat="1" customHeight="1" spans="6:139">
      <c r="F506" s="11">
        <v>2465</v>
      </c>
      <c r="G506" s="12">
        <v>1.31</v>
      </c>
      <c r="H506" s="11">
        <v>1</v>
      </c>
      <c r="I506" s="11">
        <v>0</v>
      </c>
      <c r="J506" s="13">
        <f t="shared" si="1049"/>
        <v>3229.15</v>
      </c>
      <c r="K506" s="11">
        <v>1</v>
      </c>
      <c r="L506" s="11">
        <v>0.98</v>
      </c>
      <c r="M506" s="11">
        <v>2.3</v>
      </c>
      <c r="N506" s="42">
        <f t="shared" si="1050"/>
        <v>3.254</v>
      </c>
      <c r="O506" s="11">
        <v>1.275</v>
      </c>
      <c r="P506" s="9">
        <v>0.5</v>
      </c>
      <c r="Q506" s="43">
        <f t="shared" si="1051"/>
        <v>6698.62948875</v>
      </c>
      <c r="Z506" s="11">
        <v>2465</v>
      </c>
      <c r="AA506" s="12">
        <v>1.31</v>
      </c>
      <c r="AB506" s="11">
        <v>1</v>
      </c>
      <c r="AC506" s="11">
        <v>0</v>
      </c>
      <c r="AD506" s="13">
        <f t="shared" si="1052"/>
        <v>3229.15</v>
      </c>
      <c r="AE506" s="11">
        <v>1</v>
      </c>
      <c r="AF506" s="11">
        <v>0.98</v>
      </c>
      <c r="AG506" s="11">
        <v>2.3</v>
      </c>
      <c r="AH506" s="42">
        <f t="shared" si="1053"/>
        <v>3.254</v>
      </c>
      <c r="AI506" s="11">
        <v>1.275</v>
      </c>
      <c r="AJ506" s="9">
        <v>0.5</v>
      </c>
      <c r="AK506" s="43">
        <f t="shared" si="1054"/>
        <v>6698.62948875</v>
      </c>
      <c r="AT506" s="11">
        <v>2465</v>
      </c>
      <c r="AU506" s="12">
        <v>1.31</v>
      </c>
      <c r="AV506" s="11">
        <v>1</v>
      </c>
      <c r="AW506" s="11">
        <v>0</v>
      </c>
      <c r="AX506" s="13">
        <f t="shared" si="1055"/>
        <v>3229.15</v>
      </c>
      <c r="AY506" s="11">
        <v>1</v>
      </c>
      <c r="AZ506" s="11">
        <v>0.98</v>
      </c>
      <c r="BA506" s="11">
        <v>2.3</v>
      </c>
      <c r="BB506" s="42">
        <f t="shared" si="1056"/>
        <v>3.254</v>
      </c>
      <c r="BC506" s="11">
        <v>1.275</v>
      </c>
      <c r="BD506" s="9">
        <v>0.5</v>
      </c>
      <c r="BE506" s="43">
        <f t="shared" si="1057"/>
        <v>6698.62948875</v>
      </c>
      <c r="BN506" s="11">
        <v>2465</v>
      </c>
      <c r="BO506" s="12">
        <v>1.31</v>
      </c>
      <c r="BP506" s="11">
        <v>1</v>
      </c>
      <c r="BQ506" s="11">
        <v>0</v>
      </c>
      <c r="BR506" s="13">
        <f t="shared" si="1058"/>
        <v>3229.15</v>
      </c>
      <c r="BS506" s="11">
        <v>1</v>
      </c>
      <c r="BT506" s="11">
        <v>0.98</v>
      </c>
      <c r="BU506" s="11">
        <v>2.3</v>
      </c>
      <c r="BV506" s="42">
        <f t="shared" si="1059"/>
        <v>3.254</v>
      </c>
      <c r="BW506" s="11">
        <v>1.275</v>
      </c>
      <c r="BX506" s="9">
        <v>0.5</v>
      </c>
      <c r="BY506" s="43">
        <f t="shared" si="1060"/>
        <v>6698.62948875</v>
      </c>
      <c r="CH506" s="11">
        <f t="shared" si="1061"/>
        <v>2893</v>
      </c>
      <c r="CI506" s="12">
        <v>1.31</v>
      </c>
      <c r="CJ506" s="11">
        <v>1</v>
      </c>
      <c r="CK506" s="11">
        <v>0</v>
      </c>
      <c r="CL506" s="13">
        <f t="shared" si="1062"/>
        <v>3789.83</v>
      </c>
      <c r="CM506" s="11">
        <v>1</v>
      </c>
      <c r="CN506" s="11">
        <v>0.98</v>
      </c>
      <c r="CO506" s="11">
        <v>2.3</v>
      </c>
      <c r="CP506" s="42">
        <f t="shared" si="1063"/>
        <v>3.254</v>
      </c>
      <c r="CQ506" s="11">
        <v>1.275</v>
      </c>
      <c r="CR506" s="9">
        <v>0.5</v>
      </c>
      <c r="CS506" s="43">
        <f t="shared" si="1064"/>
        <v>7861.71809775</v>
      </c>
      <c r="DB506" s="11">
        <f t="shared" si="1065"/>
        <v>2905</v>
      </c>
      <c r="DC506" s="12">
        <v>1.31</v>
      </c>
      <c r="DD506" s="11">
        <v>1</v>
      </c>
      <c r="DE506" s="11">
        <v>0</v>
      </c>
      <c r="DF506" s="13">
        <f t="shared" si="1066"/>
        <v>3805.55</v>
      </c>
      <c r="DG506" s="11">
        <v>1</v>
      </c>
      <c r="DH506" s="11">
        <v>0.98</v>
      </c>
      <c r="DI506" s="11">
        <v>2.3</v>
      </c>
      <c r="DJ506" s="42">
        <f t="shared" si="1067"/>
        <v>3.254</v>
      </c>
      <c r="DK506" s="11">
        <v>1.275</v>
      </c>
      <c r="DL506" s="9">
        <v>0.5</v>
      </c>
      <c r="DM506" s="43">
        <f t="shared" si="1068"/>
        <v>7894.32805875</v>
      </c>
      <c r="DV506" s="11">
        <f t="shared" si="1069"/>
        <v>2964</v>
      </c>
      <c r="DW506" s="12">
        <v>1.31</v>
      </c>
      <c r="DX506" s="11">
        <v>1</v>
      </c>
      <c r="DY506" s="11">
        <v>0</v>
      </c>
      <c r="DZ506" s="13">
        <f t="shared" si="1070"/>
        <v>3882.84</v>
      </c>
      <c r="EA506" s="11">
        <v>1</v>
      </c>
      <c r="EB506" s="11">
        <v>0.98</v>
      </c>
      <c r="EC506" s="11">
        <v>3.1</v>
      </c>
      <c r="ED506" s="42">
        <f t="shared" si="1071"/>
        <v>4.038</v>
      </c>
      <c r="EE506" s="11">
        <v>1.275</v>
      </c>
      <c r="EF506" s="9">
        <v>0.5</v>
      </c>
      <c r="EG506" s="43">
        <f t="shared" si="1072"/>
        <v>9995.303799</v>
      </c>
    </row>
    <row r="507" s="1" customFormat="1" customHeight="1" spans="6:139">
      <c r="F507" s="11">
        <v>2465</v>
      </c>
      <c r="G507" s="12">
        <v>0.75</v>
      </c>
      <c r="H507" s="11">
        <v>1</v>
      </c>
      <c r="I507" s="11">
        <v>0</v>
      </c>
      <c r="J507" s="13">
        <f t="shared" si="1049"/>
        <v>1848.75</v>
      </c>
      <c r="K507" s="11">
        <v>1</v>
      </c>
      <c r="L507" s="11">
        <v>0.98</v>
      </c>
      <c r="M507" s="11">
        <v>2.3</v>
      </c>
      <c r="N507" s="42">
        <f t="shared" si="1050"/>
        <v>3.254</v>
      </c>
      <c r="O507" s="11">
        <v>1.275</v>
      </c>
      <c r="P507" s="9">
        <v>0.5</v>
      </c>
      <c r="Q507" s="43">
        <f t="shared" si="1051"/>
        <v>3835.09321875</v>
      </c>
      <c r="Z507" s="11">
        <v>2465</v>
      </c>
      <c r="AA507" s="12">
        <v>0.75</v>
      </c>
      <c r="AB507" s="11">
        <v>1</v>
      </c>
      <c r="AC507" s="11">
        <v>0</v>
      </c>
      <c r="AD507" s="13">
        <f t="shared" si="1052"/>
        <v>1848.75</v>
      </c>
      <c r="AE507" s="11">
        <v>1</v>
      </c>
      <c r="AF507" s="11">
        <v>0.98</v>
      </c>
      <c r="AG507" s="11">
        <v>2.3</v>
      </c>
      <c r="AH507" s="42">
        <f t="shared" si="1053"/>
        <v>3.254</v>
      </c>
      <c r="AI507" s="11">
        <v>1.275</v>
      </c>
      <c r="AJ507" s="9">
        <v>0.5</v>
      </c>
      <c r="AK507" s="43">
        <f t="shared" si="1054"/>
        <v>3835.09321875</v>
      </c>
      <c r="AT507" s="11">
        <v>2465</v>
      </c>
      <c r="AU507" s="12">
        <v>0.75</v>
      </c>
      <c r="AV507" s="11">
        <v>1</v>
      </c>
      <c r="AW507" s="11">
        <v>0</v>
      </c>
      <c r="AX507" s="13">
        <f t="shared" si="1055"/>
        <v>1848.75</v>
      </c>
      <c r="AY507" s="11">
        <v>1</v>
      </c>
      <c r="AZ507" s="11">
        <v>0.98</v>
      </c>
      <c r="BA507" s="11">
        <v>2.3</v>
      </c>
      <c r="BB507" s="42">
        <f t="shared" si="1056"/>
        <v>3.254</v>
      </c>
      <c r="BC507" s="11">
        <v>1.275</v>
      </c>
      <c r="BD507" s="9">
        <v>0.5</v>
      </c>
      <c r="BE507" s="43">
        <f t="shared" si="1057"/>
        <v>3835.09321875</v>
      </c>
      <c r="BN507" s="11">
        <v>2465</v>
      </c>
      <c r="BO507" s="12">
        <v>0.75</v>
      </c>
      <c r="BP507" s="11">
        <v>1</v>
      </c>
      <c r="BQ507" s="11">
        <v>0</v>
      </c>
      <c r="BR507" s="13">
        <f t="shared" si="1058"/>
        <v>1848.75</v>
      </c>
      <c r="BS507" s="11">
        <v>1</v>
      </c>
      <c r="BT507" s="11">
        <v>0.98</v>
      </c>
      <c r="BU507" s="11">
        <v>2.3</v>
      </c>
      <c r="BV507" s="42">
        <f t="shared" si="1059"/>
        <v>3.254</v>
      </c>
      <c r="BW507" s="11">
        <v>1.275</v>
      </c>
      <c r="BX507" s="9">
        <v>0.5</v>
      </c>
      <c r="BY507" s="43">
        <f t="shared" si="1060"/>
        <v>3835.09321875</v>
      </c>
      <c r="CH507" s="11">
        <f t="shared" si="1061"/>
        <v>2893</v>
      </c>
      <c r="CI507" s="12">
        <v>0.75</v>
      </c>
      <c r="CJ507" s="11">
        <v>1</v>
      </c>
      <c r="CK507" s="11">
        <v>0</v>
      </c>
      <c r="CL507" s="13">
        <f t="shared" si="1062"/>
        <v>2169.75</v>
      </c>
      <c r="CM507" s="11">
        <v>1</v>
      </c>
      <c r="CN507" s="11">
        <v>0.98</v>
      </c>
      <c r="CO507" s="11">
        <v>2.3</v>
      </c>
      <c r="CP507" s="42">
        <f t="shared" si="1063"/>
        <v>3.254</v>
      </c>
      <c r="CQ507" s="11">
        <v>1.275</v>
      </c>
      <c r="CR507" s="9">
        <v>0.5</v>
      </c>
      <c r="CS507" s="43">
        <f t="shared" si="1064"/>
        <v>4500.98364375</v>
      </c>
      <c r="DB507" s="11">
        <f t="shared" si="1065"/>
        <v>2905</v>
      </c>
      <c r="DC507" s="12">
        <v>0.75</v>
      </c>
      <c r="DD507" s="11">
        <v>1</v>
      </c>
      <c r="DE507" s="11">
        <v>0</v>
      </c>
      <c r="DF507" s="13">
        <f t="shared" si="1066"/>
        <v>2178.75</v>
      </c>
      <c r="DG507" s="11">
        <v>1</v>
      </c>
      <c r="DH507" s="11">
        <v>0.98</v>
      </c>
      <c r="DI507" s="11">
        <v>2.3</v>
      </c>
      <c r="DJ507" s="42">
        <f t="shared" si="1067"/>
        <v>3.254</v>
      </c>
      <c r="DK507" s="11">
        <v>1.275</v>
      </c>
      <c r="DL507" s="9">
        <v>0.5</v>
      </c>
      <c r="DM507" s="43">
        <f t="shared" si="1068"/>
        <v>4519.65346875</v>
      </c>
      <c r="DV507" s="11">
        <f t="shared" si="1069"/>
        <v>2964</v>
      </c>
      <c r="DW507" s="12">
        <v>0.75</v>
      </c>
      <c r="DX507" s="11">
        <v>1</v>
      </c>
      <c r="DY507" s="11">
        <v>0</v>
      </c>
      <c r="DZ507" s="13">
        <f t="shared" si="1070"/>
        <v>2223</v>
      </c>
      <c r="EA507" s="11">
        <v>1</v>
      </c>
      <c r="EB507" s="11">
        <v>0.98</v>
      </c>
      <c r="EC507" s="11">
        <v>3.1</v>
      </c>
      <c r="ED507" s="42">
        <f t="shared" si="1071"/>
        <v>4.038</v>
      </c>
      <c r="EE507" s="11">
        <v>1.275</v>
      </c>
      <c r="EF507" s="9">
        <v>0.5</v>
      </c>
      <c r="EG507" s="43">
        <f t="shared" si="1072"/>
        <v>5722.502175</v>
      </c>
    </row>
    <row r="508" s="1" customFormat="1" customHeight="1" spans="6:139">
      <c r="F508" s="11">
        <v>2465</v>
      </c>
      <c r="G508" s="12">
        <v>0.75</v>
      </c>
      <c r="H508" s="11">
        <v>1</v>
      </c>
      <c r="I508" s="11">
        <v>0</v>
      </c>
      <c r="J508" s="13">
        <f t="shared" si="1049"/>
        <v>1848.75</v>
      </c>
      <c r="K508" s="11">
        <v>1</v>
      </c>
      <c r="L508" s="11">
        <v>0.98</v>
      </c>
      <c r="M508" s="11">
        <v>2.3</v>
      </c>
      <c r="N508" s="42">
        <f t="shared" si="1050"/>
        <v>3.254</v>
      </c>
      <c r="O508" s="11">
        <v>1.275</v>
      </c>
      <c r="P508" s="9">
        <v>0.5</v>
      </c>
      <c r="Q508" s="43">
        <f t="shared" si="1051"/>
        <v>3835.09321875</v>
      </c>
      <c r="Z508" s="11">
        <v>2465</v>
      </c>
      <c r="AA508" s="12">
        <v>0.75</v>
      </c>
      <c r="AB508" s="11">
        <v>1</v>
      </c>
      <c r="AC508" s="11">
        <v>0</v>
      </c>
      <c r="AD508" s="13">
        <f t="shared" si="1052"/>
        <v>1848.75</v>
      </c>
      <c r="AE508" s="11">
        <v>1</v>
      </c>
      <c r="AF508" s="11">
        <v>0.98</v>
      </c>
      <c r="AG508" s="11">
        <v>2.3</v>
      </c>
      <c r="AH508" s="42">
        <f t="shared" si="1053"/>
        <v>3.254</v>
      </c>
      <c r="AI508" s="11">
        <v>1.275</v>
      </c>
      <c r="AJ508" s="9">
        <v>0.5</v>
      </c>
      <c r="AK508" s="43">
        <f t="shared" si="1054"/>
        <v>3835.09321875</v>
      </c>
      <c r="AT508" s="11">
        <v>2465</v>
      </c>
      <c r="AU508" s="12">
        <v>0.75</v>
      </c>
      <c r="AV508" s="11">
        <v>1</v>
      </c>
      <c r="AW508" s="11">
        <v>0</v>
      </c>
      <c r="AX508" s="13">
        <f t="shared" si="1055"/>
        <v>1848.75</v>
      </c>
      <c r="AY508" s="11">
        <v>1</v>
      </c>
      <c r="AZ508" s="11">
        <v>0.98</v>
      </c>
      <c r="BA508" s="11">
        <v>2.3</v>
      </c>
      <c r="BB508" s="42">
        <f t="shared" si="1056"/>
        <v>3.254</v>
      </c>
      <c r="BC508" s="11">
        <v>1.275</v>
      </c>
      <c r="BD508" s="9">
        <v>0.5</v>
      </c>
      <c r="BE508" s="43">
        <f t="shared" si="1057"/>
        <v>3835.09321875</v>
      </c>
      <c r="BN508" s="11">
        <v>2465</v>
      </c>
      <c r="BO508" s="12">
        <v>0.75</v>
      </c>
      <c r="BP508" s="11">
        <v>1</v>
      </c>
      <c r="BQ508" s="11">
        <v>0</v>
      </c>
      <c r="BR508" s="13">
        <f t="shared" si="1058"/>
        <v>1848.75</v>
      </c>
      <c r="BS508" s="11">
        <v>1</v>
      </c>
      <c r="BT508" s="11">
        <v>0.98</v>
      </c>
      <c r="BU508" s="11">
        <v>2.3</v>
      </c>
      <c r="BV508" s="42">
        <f t="shared" si="1059"/>
        <v>3.254</v>
      </c>
      <c r="BW508" s="11">
        <v>1.275</v>
      </c>
      <c r="BX508" s="9">
        <v>0.5</v>
      </c>
      <c r="BY508" s="43">
        <f t="shared" si="1060"/>
        <v>3835.09321875</v>
      </c>
      <c r="CH508" s="11">
        <f t="shared" si="1061"/>
        <v>2893</v>
      </c>
      <c r="CI508" s="12">
        <v>0.75</v>
      </c>
      <c r="CJ508" s="11">
        <v>1</v>
      </c>
      <c r="CK508" s="11">
        <v>0</v>
      </c>
      <c r="CL508" s="13">
        <f t="shared" si="1062"/>
        <v>2169.75</v>
      </c>
      <c r="CM508" s="11">
        <v>1</v>
      </c>
      <c r="CN508" s="11">
        <v>0.98</v>
      </c>
      <c r="CO508" s="11">
        <v>2.3</v>
      </c>
      <c r="CP508" s="42">
        <f t="shared" si="1063"/>
        <v>3.254</v>
      </c>
      <c r="CQ508" s="11">
        <v>1.275</v>
      </c>
      <c r="CR508" s="9">
        <v>0.5</v>
      </c>
      <c r="CS508" s="43">
        <f t="shared" si="1064"/>
        <v>4500.98364375</v>
      </c>
      <c r="DB508" s="11">
        <f t="shared" si="1065"/>
        <v>2905</v>
      </c>
      <c r="DC508" s="12">
        <v>0.75</v>
      </c>
      <c r="DD508" s="11">
        <v>1</v>
      </c>
      <c r="DE508" s="11">
        <v>0</v>
      </c>
      <c r="DF508" s="13">
        <f t="shared" si="1066"/>
        <v>2178.75</v>
      </c>
      <c r="DG508" s="11">
        <v>1</v>
      </c>
      <c r="DH508" s="11">
        <v>0.98</v>
      </c>
      <c r="DI508" s="11">
        <v>2.3</v>
      </c>
      <c r="DJ508" s="42">
        <f t="shared" si="1067"/>
        <v>3.254</v>
      </c>
      <c r="DK508" s="11">
        <v>1.275</v>
      </c>
      <c r="DL508" s="9">
        <v>0.5</v>
      </c>
      <c r="DM508" s="43">
        <f t="shared" si="1068"/>
        <v>4519.65346875</v>
      </c>
      <c r="DV508" s="11">
        <f t="shared" si="1069"/>
        <v>2964</v>
      </c>
      <c r="DW508" s="12">
        <v>0.75</v>
      </c>
      <c r="DX508" s="11">
        <v>1</v>
      </c>
      <c r="DY508" s="11">
        <v>0</v>
      </c>
      <c r="DZ508" s="13">
        <f t="shared" si="1070"/>
        <v>2223</v>
      </c>
      <c r="EA508" s="11">
        <v>1</v>
      </c>
      <c r="EB508" s="11">
        <v>0.98</v>
      </c>
      <c r="EC508" s="11">
        <v>3.1</v>
      </c>
      <c r="ED508" s="42">
        <f t="shared" si="1071"/>
        <v>4.038</v>
      </c>
      <c r="EE508" s="11">
        <v>1.275</v>
      </c>
      <c r="EF508" s="9">
        <v>0.5</v>
      </c>
      <c r="EG508" s="43">
        <f t="shared" si="1072"/>
        <v>5722.502175</v>
      </c>
    </row>
    <row r="509" s="1" customFormat="1" customHeight="1" spans="6:139">
      <c r="F509" s="11">
        <v>2465</v>
      </c>
      <c r="G509" s="12">
        <v>1.8</v>
      </c>
      <c r="H509" s="11">
        <v>1</v>
      </c>
      <c r="I509" s="11">
        <v>0</v>
      </c>
      <c r="J509" s="13">
        <f t="shared" si="1049"/>
        <v>4437</v>
      </c>
      <c r="K509" s="11">
        <v>1</v>
      </c>
      <c r="L509" s="11">
        <v>0.98</v>
      </c>
      <c r="M509" s="11">
        <v>2.3</v>
      </c>
      <c r="N509" s="42">
        <f t="shared" si="1050"/>
        <v>3.254</v>
      </c>
      <c r="O509" s="11">
        <v>1.275</v>
      </c>
      <c r="P509" s="9">
        <v>0.5</v>
      </c>
      <c r="Q509" s="43">
        <f t="shared" si="1051"/>
        <v>9204.223725</v>
      </c>
      <c r="Z509" s="11">
        <v>2465</v>
      </c>
      <c r="AA509" s="12">
        <v>1.8</v>
      </c>
      <c r="AB509" s="11">
        <v>1</v>
      </c>
      <c r="AC509" s="11">
        <v>0</v>
      </c>
      <c r="AD509" s="13">
        <f t="shared" si="1052"/>
        <v>4437</v>
      </c>
      <c r="AE509" s="11">
        <v>1</v>
      </c>
      <c r="AF509" s="11">
        <v>0.98</v>
      </c>
      <c r="AG509" s="11">
        <v>2.3</v>
      </c>
      <c r="AH509" s="42">
        <f t="shared" si="1053"/>
        <v>3.254</v>
      </c>
      <c r="AI509" s="11">
        <v>1.275</v>
      </c>
      <c r="AJ509" s="9">
        <v>0.5</v>
      </c>
      <c r="AK509" s="43">
        <f t="shared" si="1054"/>
        <v>9204.223725</v>
      </c>
      <c r="AT509" s="11">
        <v>2465</v>
      </c>
      <c r="AU509" s="12">
        <v>1.8</v>
      </c>
      <c r="AV509" s="11">
        <v>1</v>
      </c>
      <c r="AW509" s="11">
        <v>0</v>
      </c>
      <c r="AX509" s="13">
        <f t="shared" si="1055"/>
        <v>4437</v>
      </c>
      <c r="AY509" s="11">
        <v>1</v>
      </c>
      <c r="AZ509" s="11">
        <v>0.98</v>
      </c>
      <c r="BA509" s="11">
        <v>2.3</v>
      </c>
      <c r="BB509" s="42">
        <f t="shared" si="1056"/>
        <v>3.254</v>
      </c>
      <c r="BC509" s="11">
        <v>1.275</v>
      </c>
      <c r="BD509" s="9">
        <v>0.5</v>
      </c>
      <c r="BE509" s="43">
        <f t="shared" si="1057"/>
        <v>9204.223725</v>
      </c>
      <c r="BN509" s="11">
        <v>2465</v>
      </c>
      <c r="BO509" s="12">
        <v>1.8</v>
      </c>
      <c r="BP509" s="11">
        <v>1</v>
      </c>
      <c r="BQ509" s="11">
        <v>0</v>
      </c>
      <c r="BR509" s="13">
        <f t="shared" si="1058"/>
        <v>4437</v>
      </c>
      <c r="BS509" s="11">
        <v>1</v>
      </c>
      <c r="BT509" s="11">
        <v>0.98</v>
      </c>
      <c r="BU509" s="11">
        <v>2.3</v>
      </c>
      <c r="BV509" s="42">
        <f t="shared" si="1059"/>
        <v>3.254</v>
      </c>
      <c r="BW509" s="11">
        <v>1.275</v>
      </c>
      <c r="BX509" s="9">
        <v>0.5</v>
      </c>
      <c r="BY509" s="43">
        <f t="shared" si="1060"/>
        <v>9204.223725</v>
      </c>
      <c r="CH509" s="11">
        <f t="shared" si="1061"/>
        <v>2893</v>
      </c>
      <c r="CI509" s="12">
        <v>1.8</v>
      </c>
      <c r="CJ509" s="11">
        <v>1</v>
      </c>
      <c r="CK509" s="11">
        <v>0</v>
      </c>
      <c r="CL509" s="13">
        <f t="shared" si="1062"/>
        <v>5207.4</v>
      </c>
      <c r="CM509" s="11">
        <v>1</v>
      </c>
      <c r="CN509" s="11">
        <v>0.98</v>
      </c>
      <c r="CO509" s="11">
        <v>2.3</v>
      </c>
      <c r="CP509" s="42">
        <f t="shared" si="1063"/>
        <v>3.254</v>
      </c>
      <c r="CQ509" s="11">
        <v>1.275</v>
      </c>
      <c r="CR509" s="9">
        <v>0.5</v>
      </c>
      <c r="CS509" s="43">
        <f t="shared" si="1064"/>
        <v>10802.360745</v>
      </c>
      <c r="DB509" s="11">
        <f t="shared" si="1065"/>
        <v>2905</v>
      </c>
      <c r="DC509" s="12">
        <v>1.8</v>
      </c>
      <c r="DD509" s="11">
        <v>1</v>
      </c>
      <c r="DE509" s="11">
        <v>0</v>
      </c>
      <c r="DF509" s="13">
        <f t="shared" si="1066"/>
        <v>5229</v>
      </c>
      <c r="DG509" s="11">
        <v>1</v>
      </c>
      <c r="DH509" s="11">
        <v>0.98</v>
      </c>
      <c r="DI509" s="11">
        <v>2.3</v>
      </c>
      <c r="DJ509" s="42">
        <f t="shared" si="1067"/>
        <v>3.254</v>
      </c>
      <c r="DK509" s="11">
        <v>1.275</v>
      </c>
      <c r="DL509" s="9">
        <v>0.5</v>
      </c>
      <c r="DM509" s="43">
        <f t="shared" si="1068"/>
        <v>10847.168325</v>
      </c>
      <c r="DV509" s="11">
        <f t="shared" si="1069"/>
        <v>2964</v>
      </c>
      <c r="DW509" s="12">
        <v>1.8</v>
      </c>
      <c r="DX509" s="11">
        <v>1</v>
      </c>
      <c r="DY509" s="11">
        <v>0</v>
      </c>
      <c r="DZ509" s="13">
        <f t="shared" si="1070"/>
        <v>5335.2</v>
      </c>
      <c r="EA509" s="11">
        <v>1</v>
      </c>
      <c r="EB509" s="11">
        <v>0.98</v>
      </c>
      <c r="EC509" s="11">
        <v>3.1</v>
      </c>
      <c r="ED509" s="42">
        <f t="shared" si="1071"/>
        <v>4.038</v>
      </c>
      <c r="EE509" s="11">
        <v>1.275</v>
      </c>
      <c r="EF509" s="9">
        <v>0.5</v>
      </c>
      <c r="EG509" s="43">
        <f t="shared" si="1072"/>
        <v>13734.00522</v>
      </c>
    </row>
    <row r="510" s="1" customFormat="1" customHeight="1" spans="6:139">
      <c r="F510" s="11">
        <v>2465</v>
      </c>
      <c r="G510" s="12">
        <v>1.05</v>
      </c>
      <c r="H510" s="11">
        <v>1</v>
      </c>
      <c r="I510" s="11">
        <v>0</v>
      </c>
      <c r="J510" s="13">
        <f t="shared" si="1049"/>
        <v>2588.25</v>
      </c>
      <c r="K510" s="11">
        <v>1</v>
      </c>
      <c r="L510" s="11">
        <v>0.98</v>
      </c>
      <c r="M510" s="11">
        <v>2.3</v>
      </c>
      <c r="N510" s="42">
        <f t="shared" si="1050"/>
        <v>3.254</v>
      </c>
      <c r="O510" s="11">
        <v>1.275</v>
      </c>
      <c r="P510" s="9">
        <v>0.5</v>
      </c>
      <c r="Q510" s="43">
        <f t="shared" si="1051"/>
        <v>5369.13050625</v>
      </c>
      <c r="Z510" s="11">
        <v>2465</v>
      </c>
      <c r="AA510" s="12">
        <v>1.05</v>
      </c>
      <c r="AB510" s="11">
        <v>1</v>
      </c>
      <c r="AC510" s="11">
        <v>0</v>
      </c>
      <c r="AD510" s="13">
        <f t="shared" si="1052"/>
        <v>2588.25</v>
      </c>
      <c r="AE510" s="11">
        <v>1</v>
      </c>
      <c r="AF510" s="11">
        <v>0.98</v>
      </c>
      <c r="AG510" s="11">
        <v>2.3</v>
      </c>
      <c r="AH510" s="42">
        <f t="shared" si="1053"/>
        <v>3.254</v>
      </c>
      <c r="AI510" s="11">
        <v>1.275</v>
      </c>
      <c r="AJ510" s="9">
        <v>0.5</v>
      </c>
      <c r="AK510" s="43">
        <f t="shared" si="1054"/>
        <v>5369.13050625</v>
      </c>
      <c r="AT510" s="11">
        <v>2465</v>
      </c>
      <c r="AU510" s="12">
        <v>1.05</v>
      </c>
      <c r="AV510" s="11">
        <v>1</v>
      </c>
      <c r="AW510" s="11">
        <v>0</v>
      </c>
      <c r="AX510" s="13">
        <f t="shared" si="1055"/>
        <v>2588.25</v>
      </c>
      <c r="AY510" s="11">
        <v>1</v>
      </c>
      <c r="AZ510" s="11">
        <v>0.98</v>
      </c>
      <c r="BA510" s="11">
        <v>2.3</v>
      </c>
      <c r="BB510" s="42">
        <f t="shared" si="1056"/>
        <v>3.254</v>
      </c>
      <c r="BC510" s="11">
        <v>1.275</v>
      </c>
      <c r="BD510" s="9">
        <v>0.5</v>
      </c>
      <c r="BE510" s="43">
        <f t="shared" si="1057"/>
        <v>5369.13050625</v>
      </c>
      <c r="BN510" s="11">
        <v>2465</v>
      </c>
      <c r="BO510" s="12">
        <v>1.05</v>
      </c>
      <c r="BP510" s="11">
        <v>1</v>
      </c>
      <c r="BQ510" s="11">
        <v>0</v>
      </c>
      <c r="BR510" s="13">
        <f t="shared" si="1058"/>
        <v>2588.25</v>
      </c>
      <c r="BS510" s="11">
        <v>1</v>
      </c>
      <c r="BT510" s="11">
        <v>0.98</v>
      </c>
      <c r="BU510" s="11">
        <v>2.3</v>
      </c>
      <c r="BV510" s="42">
        <f t="shared" si="1059"/>
        <v>3.254</v>
      </c>
      <c r="BW510" s="11">
        <v>1.275</v>
      </c>
      <c r="BX510" s="9">
        <v>0.5</v>
      </c>
      <c r="BY510" s="43">
        <f t="shared" si="1060"/>
        <v>5369.13050625</v>
      </c>
      <c r="CH510" s="11">
        <f t="shared" si="1061"/>
        <v>2893</v>
      </c>
      <c r="CI510" s="12">
        <v>1.05</v>
      </c>
      <c r="CJ510" s="11">
        <v>1</v>
      </c>
      <c r="CK510" s="11">
        <v>0</v>
      </c>
      <c r="CL510" s="13">
        <f t="shared" si="1062"/>
        <v>3037.65</v>
      </c>
      <c r="CM510" s="11">
        <v>1</v>
      </c>
      <c r="CN510" s="11">
        <v>0.98</v>
      </c>
      <c r="CO510" s="11">
        <v>2.3</v>
      </c>
      <c r="CP510" s="42">
        <f t="shared" si="1063"/>
        <v>3.254</v>
      </c>
      <c r="CQ510" s="11">
        <v>1.275</v>
      </c>
      <c r="CR510" s="9">
        <v>0.5</v>
      </c>
      <c r="CS510" s="43">
        <f t="shared" si="1064"/>
        <v>6301.37710125</v>
      </c>
      <c r="DB510" s="11">
        <f t="shared" si="1065"/>
        <v>2905</v>
      </c>
      <c r="DC510" s="12">
        <v>1.05</v>
      </c>
      <c r="DD510" s="11">
        <v>1</v>
      </c>
      <c r="DE510" s="11">
        <v>0</v>
      </c>
      <c r="DF510" s="13">
        <f t="shared" si="1066"/>
        <v>3050.25</v>
      </c>
      <c r="DG510" s="11">
        <v>1</v>
      </c>
      <c r="DH510" s="11">
        <v>0.98</v>
      </c>
      <c r="DI510" s="11">
        <v>2.3</v>
      </c>
      <c r="DJ510" s="42">
        <f t="shared" si="1067"/>
        <v>3.254</v>
      </c>
      <c r="DK510" s="11">
        <v>1.275</v>
      </c>
      <c r="DL510" s="9">
        <v>0.5</v>
      </c>
      <c r="DM510" s="43">
        <f t="shared" si="1068"/>
        <v>6327.51485625</v>
      </c>
      <c r="DV510" s="11">
        <f t="shared" si="1069"/>
        <v>2964</v>
      </c>
      <c r="DW510" s="12">
        <v>1.05</v>
      </c>
      <c r="DX510" s="11">
        <v>1</v>
      </c>
      <c r="DY510" s="11">
        <v>0</v>
      </c>
      <c r="DZ510" s="13">
        <f t="shared" si="1070"/>
        <v>3112.2</v>
      </c>
      <c r="EA510" s="11">
        <v>1</v>
      </c>
      <c r="EB510" s="11">
        <v>0.98</v>
      </c>
      <c r="EC510" s="11">
        <v>3.1</v>
      </c>
      <c r="ED510" s="42">
        <f t="shared" si="1071"/>
        <v>4.038</v>
      </c>
      <c r="EE510" s="11">
        <v>1.275</v>
      </c>
      <c r="EF510" s="9">
        <v>0.5</v>
      </c>
      <c r="EG510" s="43">
        <f t="shared" si="1072"/>
        <v>8011.503045</v>
      </c>
    </row>
    <row r="511" s="1" customFormat="1" customHeight="1" spans="6:139">
      <c r="F511" s="11">
        <v>2465</v>
      </c>
      <c r="G511" s="12">
        <v>1.06</v>
      </c>
      <c r="H511" s="11">
        <v>1</v>
      </c>
      <c r="I511" s="11">
        <v>0</v>
      </c>
      <c r="J511" s="13">
        <f t="shared" si="1049"/>
        <v>2612.9</v>
      </c>
      <c r="K511" s="11">
        <v>1</v>
      </c>
      <c r="L511" s="11">
        <v>0.98</v>
      </c>
      <c r="M511" s="11">
        <v>2.3</v>
      </c>
      <c r="N511" s="42">
        <f t="shared" si="1050"/>
        <v>3.254</v>
      </c>
      <c r="O511" s="11">
        <v>1.275</v>
      </c>
      <c r="P511" s="9">
        <v>0.5</v>
      </c>
      <c r="Q511" s="43">
        <f t="shared" si="1051"/>
        <v>5420.2650825</v>
      </c>
      <c r="Z511" s="11">
        <v>2465</v>
      </c>
      <c r="AA511" s="12">
        <v>1.06</v>
      </c>
      <c r="AB511" s="11">
        <v>1</v>
      </c>
      <c r="AC511" s="11">
        <v>0</v>
      </c>
      <c r="AD511" s="13">
        <f t="shared" si="1052"/>
        <v>2612.9</v>
      </c>
      <c r="AE511" s="11">
        <v>1</v>
      </c>
      <c r="AF511" s="11">
        <v>0.98</v>
      </c>
      <c r="AG511" s="11">
        <v>2.3</v>
      </c>
      <c r="AH511" s="42">
        <f t="shared" si="1053"/>
        <v>3.254</v>
      </c>
      <c r="AI511" s="11">
        <v>1.275</v>
      </c>
      <c r="AJ511" s="9">
        <v>0.5</v>
      </c>
      <c r="AK511" s="43">
        <f t="shared" si="1054"/>
        <v>5420.2650825</v>
      </c>
      <c r="AT511" s="11">
        <v>2465</v>
      </c>
      <c r="AU511" s="12">
        <v>1.06</v>
      </c>
      <c r="AV511" s="11">
        <v>1</v>
      </c>
      <c r="AW511" s="11">
        <v>0</v>
      </c>
      <c r="AX511" s="13">
        <f t="shared" si="1055"/>
        <v>2612.9</v>
      </c>
      <c r="AY511" s="11">
        <v>1</v>
      </c>
      <c r="AZ511" s="11">
        <v>0.98</v>
      </c>
      <c r="BA511" s="11">
        <v>2.3</v>
      </c>
      <c r="BB511" s="42">
        <f t="shared" si="1056"/>
        <v>3.254</v>
      </c>
      <c r="BC511" s="11">
        <v>1.275</v>
      </c>
      <c r="BD511" s="9">
        <v>0.5</v>
      </c>
      <c r="BE511" s="43">
        <f t="shared" si="1057"/>
        <v>5420.2650825</v>
      </c>
      <c r="BN511" s="11">
        <v>2465</v>
      </c>
      <c r="BO511" s="12">
        <v>1.06</v>
      </c>
      <c r="BP511" s="11">
        <v>1</v>
      </c>
      <c r="BQ511" s="11">
        <v>0</v>
      </c>
      <c r="BR511" s="13">
        <f t="shared" si="1058"/>
        <v>2612.9</v>
      </c>
      <c r="BS511" s="11">
        <v>1</v>
      </c>
      <c r="BT511" s="11">
        <v>0.98</v>
      </c>
      <c r="BU511" s="11">
        <v>2.3</v>
      </c>
      <c r="BV511" s="42">
        <f t="shared" si="1059"/>
        <v>3.254</v>
      </c>
      <c r="BW511" s="11">
        <v>1.275</v>
      </c>
      <c r="BX511" s="9">
        <v>0.5</v>
      </c>
      <c r="BY511" s="43">
        <f t="shared" si="1060"/>
        <v>5420.2650825</v>
      </c>
      <c r="CH511" s="11">
        <f t="shared" si="1061"/>
        <v>2893</v>
      </c>
      <c r="CI511" s="12">
        <v>1.06</v>
      </c>
      <c r="CJ511" s="11">
        <v>1</v>
      </c>
      <c r="CK511" s="11">
        <v>0</v>
      </c>
      <c r="CL511" s="13">
        <f t="shared" si="1062"/>
        <v>3066.58</v>
      </c>
      <c r="CM511" s="11">
        <v>1</v>
      </c>
      <c r="CN511" s="11">
        <v>0.98</v>
      </c>
      <c r="CO511" s="11">
        <v>2.3</v>
      </c>
      <c r="CP511" s="42">
        <f t="shared" si="1063"/>
        <v>3.254</v>
      </c>
      <c r="CQ511" s="11">
        <v>1.275</v>
      </c>
      <c r="CR511" s="9">
        <v>0.5</v>
      </c>
      <c r="CS511" s="43">
        <f t="shared" si="1064"/>
        <v>6361.3902165</v>
      </c>
      <c r="DB511" s="11">
        <f t="shared" si="1065"/>
        <v>2905</v>
      </c>
      <c r="DC511" s="12">
        <v>1.06</v>
      </c>
      <c r="DD511" s="11">
        <v>1</v>
      </c>
      <c r="DE511" s="11">
        <v>0</v>
      </c>
      <c r="DF511" s="13">
        <f t="shared" si="1066"/>
        <v>3079.3</v>
      </c>
      <c r="DG511" s="11">
        <v>1</v>
      </c>
      <c r="DH511" s="11">
        <v>0.98</v>
      </c>
      <c r="DI511" s="11">
        <v>2.3</v>
      </c>
      <c r="DJ511" s="42">
        <f t="shared" si="1067"/>
        <v>3.254</v>
      </c>
      <c r="DK511" s="11">
        <v>1.275</v>
      </c>
      <c r="DL511" s="9">
        <v>0.5</v>
      </c>
      <c r="DM511" s="43">
        <f t="shared" si="1068"/>
        <v>6387.7769025</v>
      </c>
      <c r="DV511" s="11">
        <f t="shared" si="1069"/>
        <v>2964</v>
      </c>
      <c r="DW511" s="12">
        <v>1.06</v>
      </c>
      <c r="DX511" s="11">
        <v>1</v>
      </c>
      <c r="DY511" s="11">
        <v>0</v>
      </c>
      <c r="DZ511" s="13">
        <f t="shared" si="1070"/>
        <v>3141.84</v>
      </c>
      <c r="EA511" s="11">
        <v>1</v>
      </c>
      <c r="EB511" s="11">
        <v>0.98</v>
      </c>
      <c r="EC511" s="11">
        <v>3.1</v>
      </c>
      <c r="ED511" s="42">
        <f t="shared" si="1071"/>
        <v>4.038</v>
      </c>
      <c r="EE511" s="11">
        <v>1.275</v>
      </c>
      <c r="EF511" s="9">
        <v>0.5</v>
      </c>
      <c r="EG511" s="43">
        <f t="shared" si="1072"/>
        <v>8087.803074</v>
      </c>
    </row>
    <row r="512" s="1" customFormat="1" customHeight="1" spans="6:139">
      <c r="F512" s="11">
        <v>2465</v>
      </c>
      <c r="G512" s="12">
        <v>1.31</v>
      </c>
      <c r="H512" s="11">
        <v>1</v>
      </c>
      <c r="I512" s="11">
        <v>0</v>
      </c>
      <c r="J512" s="13">
        <f t="shared" si="1049"/>
        <v>3229.15</v>
      </c>
      <c r="K512" s="11">
        <v>1</v>
      </c>
      <c r="L512" s="11">
        <v>0.98</v>
      </c>
      <c r="M512" s="11">
        <v>2.3</v>
      </c>
      <c r="N512" s="42">
        <f t="shared" si="1050"/>
        <v>3.254</v>
      </c>
      <c r="O512" s="11">
        <v>1.275</v>
      </c>
      <c r="P512" s="9">
        <v>0.5</v>
      </c>
      <c r="Q512" s="43">
        <f t="shared" si="1051"/>
        <v>6698.62948875</v>
      </c>
      <c r="Z512" s="11">
        <v>2465</v>
      </c>
      <c r="AA512" s="12">
        <v>1.31</v>
      </c>
      <c r="AB512" s="11">
        <v>1</v>
      </c>
      <c r="AC512" s="11">
        <v>0</v>
      </c>
      <c r="AD512" s="13">
        <f t="shared" si="1052"/>
        <v>3229.15</v>
      </c>
      <c r="AE512" s="11">
        <v>1</v>
      </c>
      <c r="AF512" s="11">
        <v>0.98</v>
      </c>
      <c r="AG512" s="11">
        <v>2.3</v>
      </c>
      <c r="AH512" s="42">
        <f t="shared" si="1053"/>
        <v>3.254</v>
      </c>
      <c r="AI512" s="11">
        <v>1.275</v>
      </c>
      <c r="AJ512" s="9">
        <v>0.5</v>
      </c>
      <c r="AK512" s="43">
        <f t="shared" si="1054"/>
        <v>6698.62948875</v>
      </c>
      <c r="AT512" s="11">
        <v>2465</v>
      </c>
      <c r="AU512" s="12">
        <v>1.31</v>
      </c>
      <c r="AV512" s="11">
        <v>1</v>
      </c>
      <c r="AW512" s="11">
        <v>0</v>
      </c>
      <c r="AX512" s="13">
        <f t="shared" si="1055"/>
        <v>3229.15</v>
      </c>
      <c r="AY512" s="11">
        <v>1</v>
      </c>
      <c r="AZ512" s="11">
        <v>0.98</v>
      </c>
      <c r="BA512" s="11">
        <v>2.3</v>
      </c>
      <c r="BB512" s="42">
        <f t="shared" si="1056"/>
        <v>3.254</v>
      </c>
      <c r="BC512" s="11">
        <v>1.275</v>
      </c>
      <c r="BD512" s="9">
        <v>0.5</v>
      </c>
      <c r="BE512" s="43">
        <f t="shared" si="1057"/>
        <v>6698.62948875</v>
      </c>
      <c r="BN512" s="11">
        <v>2465</v>
      </c>
      <c r="BO512" s="12">
        <v>1.31</v>
      </c>
      <c r="BP512" s="11">
        <v>1</v>
      </c>
      <c r="BQ512" s="11">
        <v>0</v>
      </c>
      <c r="BR512" s="13">
        <f t="shared" si="1058"/>
        <v>3229.15</v>
      </c>
      <c r="BS512" s="11">
        <v>1</v>
      </c>
      <c r="BT512" s="11">
        <v>0.98</v>
      </c>
      <c r="BU512" s="11">
        <v>2.3</v>
      </c>
      <c r="BV512" s="42">
        <f t="shared" si="1059"/>
        <v>3.254</v>
      </c>
      <c r="BW512" s="11">
        <v>1.275</v>
      </c>
      <c r="BX512" s="9">
        <v>0.5</v>
      </c>
      <c r="BY512" s="43">
        <f t="shared" si="1060"/>
        <v>6698.62948875</v>
      </c>
      <c r="CH512" s="11">
        <f t="shared" si="1061"/>
        <v>2893</v>
      </c>
      <c r="CI512" s="12">
        <v>1.31</v>
      </c>
      <c r="CJ512" s="11">
        <v>1</v>
      </c>
      <c r="CK512" s="11">
        <v>0</v>
      </c>
      <c r="CL512" s="13">
        <f t="shared" si="1062"/>
        <v>3789.83</v>
      </c>
      <c r="CM512" s="11">
        <v>1</v>
      </c>
      <c r="CN512" s="11">
        <v>0.98</v>
      </c>
      <c r="CO512" s="11">
        <v>2.3</v>
      </c>
      <c r="CP512" s="42">
        <f t="shared" si="1063"/>
        <v>3.254</v>
      </c>
      <c r="CQ512" s="11">
        <v>1.275</v>
      </c>
      <c r="CR512" s="9">
        <v>0.5</v>
      </c>
      <c r="CS512" s="43">
        <f t="shared" si="1064"/>
        <v>7861.71809775</v>
      </c>
      <c r="DB512" s="11">
        <f t="shared" si="1065"/>
        <v>2905</v>
      </c>
      <c r="DC512" s="12">
        <v>1.31</v>
      </c>
      <c r="DD512" s="11">
        <v>1</v>
      </c>
      <c r="DE512" s="11">
        <v>0</v>
      </c>
      <c r="DF512" s="13">
        <f t="shared" si="1066"/>
        <v>3805.55</v>
      </c>
      <c r="DG512" s="11">
        <v>1</v>
      </c>
      <c r="DH512" s="11">
        <v>0.98</v>
      </c>
      <c r="DI512" s="11">
        <v>2.3</v>
      </c>
      <c r="DJ512" s="42">
        <f t="shared" si="1067"/>
        <v>3.254</v>
      </c>
      <c r="DK512" s="11">
        <v>1.275</v>
      </c>
      <c r="DL512" s="9">
        <v>0.5</v>
      </c>
      <c r="DM512" s="43">
        <f t="shared" si="1068"/>
        <v>7894.32805875</v>
      </c>
      <c r="DV512" s="11">
        <f t="shared" si="1069"/>
        <v>2964</v>
      </c>
      <c r="DW512" s="12">
        <v>1.31</v>
      </c>
      <c r="DX512" s="11">
        <v>1</v>
      </c>
      <c r="DY512" s="11">
        <v>0</v>
      </c>
      <c r="DZ512" s="13">
        <f t="shared" si="1070"/>
        <v>3882.84</v>
      </c>
      <c r="EA512" s="11">
        <v>1</v>
      </c>
      <c r="EB512" s="11">
        <v>0.98</v>
      </c>
      <c r="EC512" s="11">
        <v>3.1</v>
      </c>
      <c r="ED512" s="42">
        <f t="shared" si="1071"/>
        <v>4.038</v>
      </c>
      <c r="EE512" s="11">
        <v>1.275</v>
      </c>
      <c r="EF512" s="9">
        <v>0.5</v>
      </c>
      <c r="EG512" s="43">
        <f t="shared" si="1072"/>
        <v>9995.303799</v>
      </c>
    </row>
    <row r="513" s="1" customFormat="1" customHeight="1" spans="6:137">
      <c r="F513" s="11">
        <v>2465</v>
      </c>
      <c r="G513" s="12">
        <v>0.75</v>
      </c>
      <c r="H513" s="11">
        <v>1</v>
      </c>
      <c r="I513" s="11">
        <v>0</v>
      </c>
      <c r="J513" s="13">
        <f t="shared" si="1049"/>
        <v>1848.75</v>
      </c>
      <c r="K513" s="11">
        <v>1</v>
      </c>
      <c r="L513" s="11">
        <v>0.98</v>
      </c>
      <c r="M513" s="11">
        <v>2.3</v>
      </c>
      <c r="N513" s="42">
        <f t="shared" si="1050"/>
        <v>3.254</v>
      </c>
      <c r="O513" s="11">
        <v>1.275</v>
      </c>
      <c r="P513" s="9">
        <v>0.5</v>
      </c>
      <c r="Q513" s="43">
        <f t="shared" si="1051"/>
        <v>3835.09321875</v>
      </c>
      <c r="Z513" s="11">
        <v>2465</v>
      </c>
      <c r="AA513" s="12">
        <v>0.75</v>
      </c>
      <c r="AB513" s="11">
        <v>1</v>
      </c>
      <c r="AC513" s="11">
        <v>0</v>
      </c>
      <c r="AD513" s="13">
        <f t="shared" si="1052"/>
        <v>1848.75</v>
      </c>
      <c r="AE513" s="11">
        <v>1</v>
      </c>
      <c r="AF513" s="11">
        <v>0.98</v>
      </c>
      <c r="AG513" s="11">
        <v>2.3</v>
      </c>
      <c r="AH513" s="42">
        <f t="shared" si="1053"/>
        <v>3.254</v>
      </c>
      <c r="AI513" s="11">
        <v>1.275</v>
      </c>
      <c r="AJ513" s="9">
        <v>0.5</v>
      </c>
      <c r="AK513" s="43">
        <f t="shared" si="1054"/>
        <v>3835.09321875</v>
      </c>
      <c r="AT513" s="11">
        <v>2465</v>
      </c>
      <c r="AU513" s="12">
        <v>0.75</v>
      </c>
      <c r="AV513" s="11">
        <v>1</v>
      </c>
      <c r="AW513" s="11">
        <v>0</v>
      </c>
      <c r="AX513" s="13">
        <f t="shared" si="1055"/>
        <v>1848.75</v>
      </c>
      <c r="AY513" s="11">
        <v>1</v>
      </c>
      <c r="AZ513" s="11">
        <v>0.98</v>
      </c>
      <c r="BA513" s="11">
        <v>2.3</v>
      </c>
      <c r="BB513" s="42">
        <f t="shared" si="1056"/>
        <v>3.254</v>
      </c>
      <c r="BC513" s="11">
        <v>1.275</v>
      </c>
      <c r="BD513" s="9">
        <v>0.5</v>
      </c>
      <c r="BE513" s="43">
        <f t="shared" si="1057"/>
        <v>3835.09321875</v>
      </c>
      <c r="BN513" s="11">
        <v>2465</v>
      </c>
      <c r="BO513" s="12">
        <v>0.75</v>
      </c>
      <c r="BP513" s="11">
        <v>1</v>
      </c>
      <c r="BQ513" s="11">
        <v>0</v>
      </c>
      <c r="BR513" s="13">
        <f t="shared" si="1058"/>
        <v>1848.75</v>
      </c>
      <c r="BS513" s="11">
        <v>1</v>
      </c>
      <c r="BT513" s="11">
        <v>0.98</v>
      </c>
      <c r="BU513" s="11">
        <v>2.3</v>
      </c>
      <c r="BV513" s="42">
        <f t="shared" si="1059"/>
        <v>3.254</v>
      </c>
      <c r="BW513" s="11">
        <v>1.275</v>
      </c>
      <c r="BX513" s="9">
        <v>0.5</v>
      </c>
      <c r="BY513" s="43">
        <f t="shared" si="1060"/>
        <v>3835.09321875</v>
      </c>
      <c r="CH513" s="11">
        <f t="shared" si="1061"/>
        <v>2893</v>
      </c>
      <c r="CI513" s="12">
        <v>0.75</v>
      </c>
      <c r="CJ513" s="11">
        <v>1</v>
      </c>
      <c r="CK513" s="11">
        <v>0</v>
      </c>
      <c r="CL513" s="13">
        <f t="shared" si="1062"/>
        <v>2169.75</v>
      </c>
      <c r="CM513" s="11">
        <v>1</v>
      </c>
      <c r="CN513" s="11">
        <v>0.98</v>
      </c>
      <c r="CO513" s="11">
        <v>2.3</v>
      </c>
      <c r="CP513" s="42">
        <f t="shared" si="1063"/>
        <v>3.254</v>
      </c>
      <c r="CQ513" s="11">
        <v>1.275</v>
      </c>
      <c r="CR513" s="9">
        <v>0.5</v>
      </c>
      <c r="CS513" s="43">
        <f t="shared" si="1064"/>
        <v>4500.98364375</v>
      </c>
      <c r="DB513" s="11">
        <f t="shared" si="1065"/>
        <v>2905</v>
      </c>
      <c r="DC513" s="12">
        <v>0.75</v>
      </c>
      <c r="DD513" s="11">
        <v>1</v>
      </c>
      <c r="DE513" s="11">
        <v>0</v>
      </c>
      <c r="DF513" s="13">
        <f t="shared" si="1066"/>
        <v>2178.75</v>
      </c>
      <c r="DG513" s="11">
        <v>1</v>
      </c>
      <c r="DH513" s="11">
        <v>0.98</v>
      </c>
      <c r="DI513" s="11">
        <v>2.3</v>
      </c>
      <c r="DJ513" s="42">
        <f t="shared" si="1067"/>
        <v>3.254</v>
      </c>
      <c r="DK513" s="11">
        <v>1.275</v>
      </c>
      <c r="DL513" s="9">
        <v>0.5</v>
      </c>
      <c r="DM513" s="43">
        <f t="shared" si="1068"/>
        <v>4519.65346875</v>
      </c>
      <c r="DV513" s="11">
        <f t="shared" si="1069"/>
        <v>2964</v>
      </c>
      <c r="DW513" s="12">
        <v>0.75</v>
      </c>
      <c r="DX513" s="11">
        <v>1</v>
      </c>
      <c r="DY513" s="11">
        <v>0</v>
      </c>
      <c r="DZ513" s="13">
        <f t="shared" si="1070"/>
        <v>2223</v>
      </c>
      <c r="EA513" s="11">
        <v>1</v>
      </c>
      <c r="EB513" s="11">
        <v>0.98</v>
      </c>
      <c r="EC513" s="11">
        <v>3.1</v>
      </c>
      <c r="ED513" s="42">
        <f t="shared" si="1071"/>
        <v>4.038</v>
      </c>
      <c r="EE513" s="11">
        <v>1.275</v>
      </c>
      <c r="EF513" s="9">
        <v>0.5</v>
      </c>
      <c r="EG513" s="43">
        <f t="shared" si="1072"/>
        <v>5722.502175</v>
      </c>
    </row>
    <row r="514" s="1" customFormat="1" customHeight="1" spans="6:137">
      <c r="F514" s="11">
        <v>2465</v>
      </c>
      <c r="G514" s="12">
        <v>0.75</v>
      </c>
      <c r="H514" s="11">
        <v>1</v>
      </c>
      <c r="I514" s="11">
        <v>0</v>
      </c>
      <c r="J514" s="13">
        <f t="shared" si="1049"/>
        <v>1848.75</v>
      </c>
      <c r="K514" s="11">
        <v>1</v>
      </c>
      <c r="L514" s="11">
        <v>0.98</v>
      </c>
      <c r="M514" s="11">
        <v>2.3</v>
      </c>
      <c r="N514" s="42">
        <f t="shared" si="1050"/>
        <v>3.254</v>
      </c>
      <c r="O514" s="11">
        <v>1.275</v>
      </c>
      <c r="P514" s="9">
        <v>0.5</v>
      </c>
      <c r="Q514" s="43">
        <f t="shared" si="1051"/>
        <v>3835.09321875</v>
      </c>
      <c r="Z514" s="11">
        <v>2465</v>
      </c>
      <c r="AA514" s="12">
        <v>0.75</v>
      </c>
      <c r="AB514" s="11">
        <v>1</v>
      </c>
      <c r="AC514" s="11">
        <v>0</v>
      </c>
      <c r="AD514" s="13">
        <f t="shared" si="1052"/>
        <v>1848.75</v>
      </c>
      <c r="AE514" s="11">
        <v>1</v>
      </c>
      <c r="AF514" s="11">
        <v>0.98</v>
      </c>
      <c r="AG514" s="11">
        <v>2.3</v>
      </c>
      <c r="AH514" s="42">
        <f t="shared" si="1053"/>
        <v>3.254</v>
      </c>
      <c r="AI514" s="11">
        <v>1.275</v>
      </c>
      <c r="AJ514" s="9">
        <v>0.5</v>
      </c>
      <c r="AK514" s="43">
        <f t="shared" si="1054"/>
        <v>3835.09321875</v>
      </c>
      <c r="AT514" s="11">
        <v>2465</v>
      </c>
      <c r="AU514" s="12">
        <v>0.75</v>
      </c>
      <c r="AV514" s="11">
        <v>1</v>
      </c>
      <c r="AW514" s="11">
        <v>0</v>
      </c>
      <c r="AX514" s="13">
        <f t="shared" si="1055"/>
        <v>1848.75</v>
      </c>
      <c r="AY514" s="11">
        <v>1</v>
      </c>
      <c r="AZ514" s="11">
        <v>0.98</v>
      </c>
      <c r="BA514" s="11">
        <v>2.3</v>
      </c>
      <c r="BB514" s="42">
        <f t="shared" si="1056"/>
        <v>3.254</v>
      </c>
      <c r="BC514" s="11">
        <v>1.275</v>
      </c>
      <c r="BD514" s="9">
        <v>0.5</v>
      </c>
      <c r="BE514" s="43">
        <f t="shared" si="1057"/>
        <v>3835.09321875</v>
      </c>
      <c r="BN514" s="11">
        <v>2465</v>
      </c>
      <c r="BO514" s="12">
        <v>0.75</v>
      </c>
      <c r="BP514" s="11">
        <v>1</v>
      </c>
      <c r="BQ514" s="11">
        <v>0</v>
      </c>
      <c r="BR514" s="13">
        <f t="shared" si="1058"/>
        <v>1848.75</v>
      </c>
      <c r="BS514" s="11">
        <v>1</v>
      </c>
      <c r="BT514" s="11">
        <v>0.98</v>
      </c>
      <c r="BU514" s="11">
        <v>2.3</v>
      </c>
      <c r="BV514" s="42">
        <f t="shared" si="1059"/>
        <v>3.254</v>
      </c>
      <c r="BW514" s="11">
        <v>1.275</v>
      </c>
      <c r="BX514" s="9">
        <v>0.5</v>
      </c>
      <c r="BY514" s="43">
        <f t="shared" si="1060"/>
        <v>3835.09321875</v>
      </c>
      <c r="CH514" s="11">
        <f t="shared" si="1061"/>
        <v>2893</v>
      </c>
      <c r="CI514" s="12">
        <v>0.75</v>
      </c>
      <c r="CJ514" s="11">
        <v>1</v>
      </c>
      <c r="CK514" s="11">
        <v>0</v>
      </c>
      <c r="CL514" s="13">
        <f t="shared" si="1062"/>
        <v>2169.75</v>
      </c>
      <c r="CM514" s="11">
        <v>1</v>
      </c>
      <c r="CN514" s="11">
        <v>0.98</v>
      </c>
      <c r="CO514" s="11">
        <v>2.3</v>
      </c>
      <c r="CP514" s="42">
        <f t="shared" si="1063"/>
        <v>3.254</v>
      </c>
      <c r="CQ514" s="11">
        <v>1.275</v>
      </c>
      <c r="CR514" s="9">
        <v>0.5</v>
      </c>
      <c r="CS514" s="43">
        <f t="shared" si="1064"/>
        <v>4500.98364375</v>
      </c>
      <c r="DB514" s="11">
        <f t="shared" si="1065"/>
        <v>2905</v>
      </c>
      <c r="DC514" s="12">
        <v>0.75</v>
      </c>
      <c r="DD514" s="11">
        <v>1</v>
      </c>
      <c r="DE514" s="11">
        <v>0</v>
      </c>
      <c r="DF514" s="13">
        <f t="shared" si="1066"/>
        <v>2178.75</v>
      </c>
      <c r="DG514" s="11">
        <v>1</v>
      </c>
      <c r="DH514" s="11">
        <v>0.98</v>
      </c>
      <c r="DI514" s="11">
        <v>2.3</v>
      </c>
      <c r="DJ514" s="42">
        <f t="shared" si="1067"/>
        <v>3.254</v>
      </c>
      <c r="DK514" s="11">
        <v>1.275</v>
      </c>
      <c r="DL514" s="9">
        <v>0.5</v>
      </c>
      <c r="DM514" s="43">
        <f t="shared" si="1068"/>
        <v>4519.65346875</v>
      </c>
      <c r="DV514" s="11">
        <f t="shared" si="1069"/>
        <v>2964</v>
      </c>
      <c r="DW514" s="12">
        <v>0.75</v>
      </c>
      <c r="DX514" s="11">
        <v>1</v>
      </c>
      <c r="DY514" s="11">
        <v>0</v>
      </c>
      <c r="DZ514" s="13">
        <f t="shared" si="1070"/>
        <v>2223</v>
      </c>
      <c r="EA514" s="11">
        <v>1</v>
      </c>
      <c r="EB514" s="11">
        <v>0.98</v>
      </c>
      <c r="EC514" s="11">
        <v>3.1</v>
      </c>
      <c r="ED514" s="42">
        <f t="shared" si="1071"/>
        <v>4.038</v>
      </c>
      <c r="EE514" s="11">
        <v>1.275</v>
      </c>
      <c r="EF514" s="9">
        <v>0.5</v>
      </c>
      <c r="EG514" s="43">
        <f t="shared" si="1072"/>
        <v>5722.502175</v>
      </c>
    </row>
    <row r="515" s="1" customFormat="1" customHeight="1" spans="6:137">
      <c r="F515" s="11">
        <v>2465</v>
      </c>
      <c r="G515" s="12">
        <v>1.8</v>
      </c>
      <c r="H515" s="11">
        <v>1</v>
      </c>
      <c r="I515" s="11">
        <v>0</v>
      </c>
      <c r="J515" s="13">
        <f t="shared" si="1049"/>
        <v>4437</v>
      </c>
      <c r="K515" s="11">
        <v>1</v>
      </c>
      <c r="L515" s="11">
        <v>0.98</v>
      </c>
      <c r="M515" s="11">
        <v>2.3</v>
      </c>
      <c r="N515" s="42">
        <f t="shared" si="1050"/>
        <v>3.254</v>
      </c>
      <c r="O515" s="11">
        <v>1.275</v>
      </c>
      <c r="P515" s="9">
        <v>0.5</v>
      </c>
      <c r="Q515" s="43">
        <f t="shared" si="1051"/>
        <v>9204.223725</v>
      </c>
      <c r="Z515" s="11">
        <v>2465</v>
      </c>
      <c r="AA515" s="12">
        <v>1.8</v>
      </c>
      <c r="AB515" s="11">
        <v>1</v>
      </c>
      <c r="AC515" s="11">
        <v>0</v>
      </c>
      <c r="AD515" s="13">
        <f t="shared" si="1052"/>
        <v>4437</v>
      </c>
      <c r="AE515" s="11">
        <v>1</v>
      </c>
      <c r="AF515" s="11">
        <v>0.98</v>
      </c>
      <c r="AG515" s="11">
        <v>2.3</v>
      </c>
      <c r="AH515" s="42">
        <f t="shared" si="1053"/>
        <v>3.254</v>
      </c>
      <c r="AI515" s="11">
        <v>1.275</v>
      </c>
      <c r="AJ515" s="9">
        <v>0.5</v>
      </c>
      <c r="AK515" s="43">
        <f t="shared" si="1054"/>
        <v>9204.223725</v>
      </c>
      <c r="AT515" s="11">
        <v>2465</v>
      </c>
      <c r="AU515" s="12">
        <v>1.8</v>
      </c>
      <c r="AV515" s="11">
        <v>1</v>
      </c>
      <c r="AW515" s="11">
        <v>0</v>
      </c>
      <c r="AX515" s="13">
        <f t="shared" si="1055"/>
        <v>4437</v>
      </c>
      <c r="AY515" s="11">
        <v>1</v>
      </c>
      <c r="AZ515" s="11">
        <v>0.98</v>
      </c>
      <c r="BA515" s="11">
        <v>2.3</v>
      </c>
      <c r="BB515" s="42">
        <f t="shared" si="1056"/>
        <v>3.254</v>
      </c>
      <c r="BC515" s="11">
        <v>1.275</v>
      </c>
      <c r="BD515" s="9">
        <v>0.5</v>
      </c>
      <c r="BE515" s="43">
        <f t="shared" si="1057"/>
        <v>9204.223725</v>
      </c>
      <c r="BN515" s="11">
        <v>2465</v>
      </c>
      <c r="BO515" s="12">
        <v>1.8</v>
      </c>
      <c r="BP515" s="11">
        <v>1</v>
      </c>
      <c r="BQ515" s="11">
        <v>0</v>
      </c>
      <c r="BR515" s="13">
        <f t="shared" si="1058"/>
        <v>4437</v>
      </c>
      <c r="BS515" s="11">
        <v>1</v>
      </c>
      <c r="BT515" s="11">
        <v>0.98</v>
      </c>
      <c r="BU515" s="11">
        <v>2.3</v>
      </c>
      <c r="BV515" s="42">
        <f t="shared" si="1059"/>
        <v>3.254</v>
      </c>
      <c r="BW515" s="11">
        <v>1.275</v>
      </c>
      <c r="BX515" s="9">
        <v>0.5</v>
      </c>
      <c r="BY515" s="43">
        <f t="shared" si="1060"/>
        <v>9204.223725</v>
      </c>
      <c r="CH515" s="11">
        <f t="shared" si="1061"/>
        <v>2893</v>
      </c>
      <c r="CI515" s="12">
        <v>1.8</v>
      </c>
      <c r="CJ515" s="11">
        <v>1</v>
      </c>
      <c r="CK515" s="11">
        <v>0</v>
      </c>
      <c r="CL515" s="13">
        <f t="shared" si="1062"/>
        <v>5207.4</v>
      </c>
      <c r="CM515" s="11">
        <v>1</v>
      </c>
      <c r="CN515" s="11">
        <v>0.98</v>
      </c>
      <c r="CO515" s="11">
        <v>2.3</v>
      </c>
      <c r="CP515" s="42">
        <f t="shared" si="1063"/>
        <v>3.254</v>
      </c>
      <c r="CQ515" s="11">
        <v>1.275</v>
      </c>
      <c r="CR515" s="9">
        <v>0.5</v>
      </c>
      <c r="CS515" s="43">
        <f t="shared" si="1064"/>
        <v>10802.360745</v>
      </c>
      <c r="DB515" s="11">
        <f t="shared" si="1065"/>
        <v>2905</v>
      </c>
      <c r="DC515" s="12">
        <v>1.8</v>
      </c>
      <c r="DD515" s="11">
        <v>1</v>
      </c>
      <c r="DE515" s="11">
        <v>0</v>
      </c>
      <c r="DF515" s="13">
        <f t="shared" si="1066"/>
        <v>5229</v>
      </c>
      <c r="DG515" s="11">
        <v>1</v>
      </c>
      <c r="DH515" s="11">
        <v>0.98</v>
      </c>
      <c r="DI515" s="11">
        <v>2.3</v>
      </c>
      <c r="DJ515" s="42">
        <f t="shared" si="1067"/>
        <v>3.254</v>
      </c>
      <c r="DK515" s="11">
        <v>1.275</v>
      </c>
      <c r="DL515" s="9">
        <v>0.5</v>
      </c>
      <c r="DM515" s="43">
        <f t="shared" si="1068"/>
        <v>10847.168325</v>
      </c>
      <c r="DV515" s="11">
        <f t="shared" si="1069"/>
        <v>2964</v>
      </c>
      <c r="DW515" s="12">
        <v>1.8</v>
      </c>
      <c r="DX515" s="11">
        <v>1</v>
      </c>
      <c r="DY515" s="11">
        <v>0</v>
      </c>
      <c r="DZ515" s="13">
        <f t="shared" si="1070"/>
        <v>5335.2</v>
      </c>
      <c r="EA515" s="11">
        <v>1</v>
      </c>
      <c r="EB515" s="11">
        <v>0.98</v>
      </c>
      <c r="EC515" s="11">
        <v>3.1</v>
      </c>
      <c r="ED515" s="42">
        <f t="shared" si="1071"/>
        <v>4.038</v>
      </c>
      <c r="EE515" s="11">
        <v>1.275</v>
      </c>
      <c r="EF515" s="9">
        <v>0.5</v>
      </c>
      <c r="EG515" s="43">
        <f t="shared" si="1072"/>
        <v>13734.00522</v>
      </c>
    </row>
    <row r="516" s="1" customFormat="1" customHeight="1" spans="6:137">
      <c r="F516" s="11">
        <v>2465</v>
      </c>
      <c r="G516" s="12">
        <v>3.21</v>
      </c>
      <c r="H516" s="11">
        <v>1</v>
      </c>
      <c r="I516" s="11">
        <v>0</v>
      </c>
      <c r="J516" s="13">
        <f t="shared" si="1049"/>
        <v>7912.65</v>
      </c>
      <c r="K516" s="11">
        <v>1</v>
      </c>
      <c r="L516" s="11">
        <v>0.98</v>
      </c>
      <c r="M516" s="11">
        <v>2.3</v>
      </c>
      <c r="N516" s="42">
        <f t="shared" si="1050"/>
        <v>3.254</v>
      </c>
      <c r="O516" s="11">
        <v>1.275</v>
      </c>
      <c r="P516" s="9">
        <v>0.5</v>
      </c>
      <c r="Q516" s="43">
        <f t="shared" si="1051"/>
        <v>16414.19897625</v>
      </c>
      <c r="Z516" s="11">
        <v>2465</v>
      </c>
      <c r="AA516" s="12">
        <v>3.21</v>
      </c>
      <c r="AB516" s="11">
        <v>1</v>
      </c>
      <c r="AC516" s="11">
        <v>0</v>
      </c>
      <c r="AD516" s="13">
        <f t="shared" si="1052"/>
        <v>7912.65</v>
      </c>
      <c r="AE516" s="11">
        <v>1</v>
      </c>
      <c r="AF516" s="11">
        <v>0.98</v>
      </c>
      <c r="AG516" s="11">
        <v>2.3</v>
      </c>
      <c r="AH516" s="42">
        <f t="shared" si="1053"/>
        <v>3.254</v>
      </c>
      <c r="AI516" s="11">
        <v>1.275</v>
      </c>
      <c r="AJ516" s="9">
        <v>0.5</v>
      </c>
      <c r="AK516" s="43">
        <f t="shared" si="1054"/>
        <v>16414.19897625</v>
      </c>
      <c r="AT516" s="11">
        <v>2465</v>
      </c>
      <c r="AU516" s="12">
        <v>3.21</v>
      </c>
      <c r="AV516" s="11">
        <v>1</v>
      </c>
      <c r="AW516" s="11">
        <v>0</v>
      </c>
      <c r="AX516" s="13">
        <f t="shared" si="1055"/>
        <v>7912.65</v>
      </c>
      <c r="AY516" s="11">
        <v>1</v>
      </c>
      <c r="AZ516" s="11">
        <v>0.98</v>
      </c>
      <c r="BA516" s="11">
        <v>2.3</v>
      </c>
      <c r="BB516" s="42">
        <f t="shared" si="1056"/>
        <v>3.254</v>
      </c>
      <c r="BC516" s="11">
        <v>1.275</v>
      </c>
      <c r="BD516" s="9">
        <v>0.5</v>
      </c>
      <c r="BE516" s="43">
        <f t="shared" si="1057"/>
        <v>16414.19897625</v>
      </c>
      <c r="BN516" s="11">
        <v>2465</v>
      </c>
      <c r="BO516" s="12">
        <v>3.21</v>
      </c>
      <c r="BP516" s="11">
        <v>1</v>
      </c>
      <c r="BQ516" s="11">
        <v>0</v>
      </c>
      <c r="BR516" s="13">
        <f t="shared" si="1058"/>
        <v>7912.65</v>
      </c>
      <c r="BS516" s="11">
        <v>1</v>
      </c>
      <c r="BT516" s="11">
        <v>0.98</v>
      </c>
      <c r="BU516" s="11">
        <v>2.3</v>
      </c>
      <c r="BV516" s="42">
        <f t="shared" si="1059"/>
        <v>3.254</v>
      </c>
      <c r="BW516" s="11">
        <v>1.275</v>
      </c>
      <c r="BX516" s="9">
        <v>0.5</v>
      </c>
      <c r="BY516" s="43">
        <f t="shared" si="1060"/>
        <v>16414.19897625</v>
      </c>
      <c r="CH516" s="11">
        <f t="shared" si="1061"/>
        <v>2893</v>
      </c>
      <c r="CI516" s="12">
        <v>3.21</v>
      </c>
      <c r="CJ516" s="11">
        <v>1</v>
      </c>
      <c r="CK516" s="11">
        <v>0</v>
      </c>
      <c r="CL516" s="13">
        <f t="shared" si="1062"/>
        <v>9286.53</v>
      </c>
      <c r="CM516" s="11">
        <v>1</v>
      </c>
      <c r="CN516" s="11">
        <v>0.98</v>
      </c>
      <c r="CO516" s="11">
        <v>2.3</v>
      </c>
      <c r="CP516" s="42">
        <f t="shared" si="1063"/>
        <v>3.254</v>
      </c>
      <c r="CQ516" s="11">
        <v>1.275</v>
      </c>
      <c r="CR516" s="9">
        <v>0.5</v>
      </c>
      <c r="CS516" s="43">
        <f t="shared" si="1064"/>
        <v>19264.20999525</v>
      </c>
      <c r="DB516" s="11">
        <f t="shared" si="1065"/>
        <v>2905</v>
      </c>
      <c r="DC516" s="12">
        <v>3.21</v>
      </c>
      <c r="DD516" s="11">
        <v>1</v>
      </c>
      <c r="DE516" s="11">
        <v>0</v>
      </c>
      <c r="DF516" s="13">
        <f t="shared" si="1066"/>
        <v>9325.05</v>
      </c>
      <c r="DG516" s="11">
        <v>1</v>
      </c>
      <c r="DH516" s="11">
        <v>0.98</v>
      </c>
      <c r="DI516" s="11">
        <v>2.3</v>
      </c>
      <c r="DJ516" s="42">
        <f t="shared" si="1067"/>
        <v>3.254</v>
      </c>
      <c r="DK516" s="11">
        <v>1.275</v>
      </c>
      <c r="DL516" s="9">
        <v>0.5</v>
      </c>
      <c r="DM516" s="43">
        <f t="shared" si="1068"/>
        <v>19344.11684625</v>
      </c>
      <c r="DV516" s="11">
        <f t="shared" si="1069"/>
        <v>2964</v>
      </c>
      <c r="DW516" s="12">
        <v>3.21</v>
      </c>
      <c r="DX516" s="11">
        <v>1</v>
      </c>
      <c r="DY516" s="11">
        <v>0</v>
      </c>
      <c r="DZ516" s="13">
        <f t="shared" si="1070"/>
        <v>9514.44</v>
      </c>
      <c r="EA516" s="11">
        <v>1</v>
      </c>
      <c r="EB516" s="11">
        <v>0.98</v>
      </c>
      <c r="EC516" s="11">
        <v>3.1</v>
      </c>
      <c r="ED516" s="42">
        <f t="shared" si="1071"/>
        <v>4.038</v>
      </c>
      <c r="EE516" s="11">
        <v>1.275</v>
      </c>
      <c r="EF516" s="9">
        <v>0.5</v>
      </c>
      <c r="EG516" s="43">
        <f t="shared" si="1072"/>
        <v>24492.309309</v>
      </c>
    </row>
    <row r="517" s="1" customFormat="1" customHeight="1" spans="6:137">
      <c r="F517" s="11">
        <v>2465</v>
      </c>
      <c r="G517" s="12">
        <v>3.21</v>
      </c>
      <c r="H517" s="11">
        <v>1</v>
      </c>
      <c r="I517" s="11">
        <v>0</v>
      </c>
      <c r="J517" s="13">
        <f t="shared" si="1049"/>
        <v>7912.65</v>
      </c>
      <c r="K517" s="11">
        <v>1</v>
      </c>
      <c r="L517" s="11">
        <v>0.98</v>
      </c>
      <c r="M517" s="11">
        <v>2.3</v>
      </c>
      <c r="N517" s="42">
        <f t="shared" si="1050"/>
        <v>3.254</v>
      </c>
      <c r="O517" s="11">
        <v>1.275</v>
      </c>
      <c r="P517" s="9">
        <v>0.5</v>
      </c>
      <c r="Q517" s="43">
        <f t="shared" si="1051"/>
        <v>16414.19897625</v>
      </c>
      <c r="Z517" s="11">
        <v>2465</v>
      </c>
      <c r="AA517" s="12">
        <v>3.21</v>
      </c>
      <c r="AB517" s="11">
        <v>1</v>
      </c>
      <c r="AC517" s="11">
        <v>0</v>
      </c>
      <c r="AD517" s="13">
        <f t="shared" si="1052"/>
        <v>7912.65</v>
      </c>
      <c r="AE517" s="11">
        <v>1</v>
      </c>
      <c r="AF517" s="11">
        <v>0.98</v>
      </c>
      <c r="AG517" s="11">
        <v>2.3</v>
      </c>
      <c r="AH517" s="42">
        <f t="shared" si="1053"/>
        <v>3.254</v>
      </c>
      <c r="AI517" s="11">
        <v>1.275</v>
      </c>
      <c r="AJ517" s="9">
        <v>0.5</v>
      </c>
      <c r="AK517" s="43">
        <f t="shared" si="1054"/>
        <v>16414.19897625</v>
      </c>
      <c r="AT517" s="11">
        <v>2465</v>
      </c>
      <c r="AU517" s="12">
        <v>3.21</v>
      </c>
      <c r="AV517" s="11">
        <v>1</v>
      </c>
      <c r="AW517" s="11">
        <v>0</v>
      </c>
      <c r="AX517" s="13">
        <f t="shared" si="1055"/>
        <v>7912.65</v>
      </c>
      <c r="AY517" s="11">
        <v>1</v>
      </c>
      <c r="AZ517" s="11">
        <v>0.98</v>
      </c>
      <c r="BA517" s="11">
        <v>2.3</v>
      </c>
      <c r="BB517" s="42">
        <f t="shared" si="1056"/>
        <v>3.254</v>
      </c>
      <c r="BC517" s="11">
        <v>1.275</v>
      </c>
      <c r="BD517" s="9">
        <v>0.5</v>
      </c>
      <c r="BE517" s="43">
        <f t="shared" si="1057"/>
        <v>16414.19897625</v>
      </c>
      <c r="BN517" s="11">
        <v>2465</v>
      </c>
      <c r="BO517" s="12">
        <v>3.21</v>
      </c>
      <c r="BP517" s="11">
        <v>1</v>
      </c>
      <c r="BQ517" s="11">
        <v>0</v>
      </c>
      <c r="BR517" s="13">
        <f t="shared" si="1058"/>
        <v>7912.65</v>
      </c>
      <c r="BS517" s="11">
        <v>1</v>
      </c>
      <c r="BT517" s="11">
        <v>0.98</v>
      </c>
      <c r="BU517" s="11">
        <v>2.3</v>
      </c>
      <c r="BV517" s="42">
        <f t="shared" si="1059"/>
        <v>3.254</v>
      </c>
      <c r="BW517" s="11">
        <v>1.275</v>
      </c>
      <c r="BX517" s="9">
        <v>0.5</v>
      </c>
      <c r="BY517" s="43">
        <f t="shared" si="1060"/>
        <v>16414.19897625</v>
      </c>
      <c r="CH517" s="11">
        <f t="shared" si="1061"/>
        <v>2893</v>
      </c>
      <c r="CI517" s="12">
        <v>3.21</v>
      </c>
      <c r="CJ517" s="11">
        <v>1</v>
      </c>
      <c r="CK517" s="11">
        <v>0</v>
      </c>
      <c r="CL517" s="13">
        <f t="shared" si="1062"/>
        <v>9286.53</v>
      </c>
      <c r="CM517" s="11">
        <v>1</v>
      </c>
      <c r="CN517" s="11">
        <v>0.98</v>
      </c>
      <c r="CO517" s="11">
        <v>2.3</v>
      </c>
      <c r="CP517" s="42">
        <f t="shared" si="1063"/>
        <v>3.254</v>
      </c>
      <c r="CQ517" s="11">
        <v>1.275</v>
      </c>
      <c r="CR517" s="9">
        <v>0.5</v>
      </c>
      <c r="CS517" s="43">
        <f t="shared" si="1064"/>
        <v>19264.20999525</v>
      </c>
      <c r="DB517" s="11">
        <f t="shared" si="1065"/>
        <v>2905</v>
      </c>
      <c r="DC517" s="12">
        <v>3.21</v>
      </c>
      <c r="DD517" s="11">
        <v>1</v>
      </c>
      <c r="DE517" s="11">
        <v>0</v>
      </c>
      <c r="DF517" s="13">
        <f t="shared" si="1066"/>
        <v>9325.05</v>
      </c>
      <c r="DG517" s="11">
        <v>1</v>
      </c>
      <c r="DH517" s="11">
        <v>0.98</v>
      </c>
      <c r="DI517" s="11">
        <v>2.3</v>
      </c>
      <c r="DJ517" s="42">
        <f t="shared" si="1067"/>
        <v>3.254</v>
      </c>
      <c r="DK517" s="11">
        <v>1.275</v>
      </c>
      <c r="DL517" s="9">
        <v>0.5</v>
      </c>
      <c r="DM517" s="43">
        <f t="shared" si="1068"/>
        <v>19344.11684625</v>
      </c>
      <c r="DV517" s="11">
        <f t="shared" si="1069"/>
        <v>2964</v>
      </c>
      <c r="DW517" s="12">
        <v>3.21</v>
      </c>
      <c r="DX517" s="11">
        <v>1</v>
      </c>
      <c r="DY517" s="11">
        <v>0</v>
      </c>
      <c r="DZ517" s="13">
        <f t="shared" si="1070"/>
        <v>9514.44</v>
      </c>
      <c r="EA517" s="11">
        <v>1</v>
      </c>
      <c r="EB517" s="11">
        <v>0.98</v>
      </c>
      <c r="EC517" s="11">
        <v>3.1</v>
      </c>
      <c r="ED517" s="42">
        <f t="shared" si="1071"/>
        <v>4.038</v>
      </c>
      <c r="EE517" s="11">
        <v>1.275</v>
      </c>
      <c r="EF517" s="9">
        <v>0.5</v>
      </c>
      <c r="EG517" s="43">
        <f t="shared" si="1072"/>
        <v>24492.309309</v>
      </c>
    </row>
    <row r="518" s="1" customFormat="1" customHeight="1" spans="6:137">
      <c r="F518" s="11">
        <v>2465</v>
      </c>
      <c r="G518" s="12">
        <v>0</v>
      </c>
      <c r="H518" s="11">
        <v>1</v>
      </c>
      <c r="I518" s="11">
        <v>0</v>
      </c>
      <c r="J518" s="13">
        <f t="shared" si="1049"/>
        <v>0</v>
      </c>
      <c r="K518" s="11">
        <v>1</v>
      </c>
      <c r="L518" s="11">
        <v>0.98</v>
      </c>
      <c r="M518" s="11">
        <v>2.3</v>
      </c>
      <c r="N518" s="42">
        <f t="shared" si="1050"/>
        <v>3.254</v>
      </c>
      <c r="O518" s="11">
        <v>1.275</v>
      </c>
      <c r="P518" s="9">
        <v>0.5</v>
      </c>
      <c r="Q518" s="43">
        <f t="shared" si="1051"/>
        <v>0</v>
      </c>
      <c r="Z518" s="11">
        <v>2465</v>
      </c>
      <c r="AA518" s="12">
        <v>0</v>
      </c>
      <c r="AB518" s="11">
        <v>1</v>
      </c>
      <c r="AC518" s="11">
        <v>0</v>
      </c>
      <c r="AD518" s="13">
        <f t="shared" si="1052"/>
        <v>0</v>
      </c>
      <c r="AE518" s="11">
        <v>1</v>
      </c>
      <c r="AF518" s="11">
        <v>0.98</v>
      </c>
      <c r="AG518" s="11">
        <v>2.3</v>
      </c>
      <c r="AH518" s="42">
        <f t="shared" si="1053"/>
        <v>3.254</v>
      </c>
      <c r="AI518" s="11">
        <v>1.275</v>
      </c>
      <c r="AJ518" s="9">
        <v>0.5</v>
      </c>
      <c r="AK518" s="43">
        <f t="shared" si="1054"/>
        <v>0</v>
      </c>
      <c r="AT518" s="11">
        <v>2465</v>
      </c>
      <c r="AU518" s="12">
        <v>0</v>
      </c>
      <c r="AV518" s="11">
        <v>1</v>
      </c>
      <c r="AW518" s="11">
        <v>0</v>
      </c>
      <c r="AX518" s="13">
        <f t="shared" si="1055"/>
        <v>0</v>
      </c>
      <c r="AY518" s="11">
        <v>1</v>
      </c>
      <c r="AZ518" s="11">
        <v>0.98</v>
      </c>
      <c r="BA518" s="11">
        <v>2.3</v>
      </c>
      <c r="BB518" s="42">
        <f t="shared" si="1056"/>
        <v>3.254</v>
      </c>
      <c r="BC518" s="11">
        <v>1.275</v>
      </c>
      <c r="BD518" s="9">
        <v>0.5</v>
      </c>
      <c r="BE518" s="43">
        <f t="shared" si="1057"/>
        <v>0</v>
      </c>
      <c r="BN518" s="11">
        <v>2465</v>
      </c>
      <c r="BO518" s="12">
        <v>0</v>
      </c>
      <c r="BP518" s="11">
        <v>1</v>
      </c>
      <c r="BQ518" s="11">
        <v>0</v>
      </c>
      <c r="BR518" s="13">
        <f t="shared" si="1058"/>
        <v>0</v>
      </c>
      <c r="BS518" s="11">
        <v>1</v>
      </c>
      <c r="BT518" s="11">
        <v>0.98</v>
      </c>
      <c r="BU518" s="11">
        <v>2.3</v>
      </c>
      <c r="BV518" s="42">
        <f t="shared" si="1059"/>
        <v>3.254</v>
      </c>
      <c r="BW518" s="11">
        <v>1.275</v>
      </c>
      <c r="BX518" s="9">
        <v>0.5</v>
      </c>
      <c r="BY518" s="43">
        <f t="shared" si="1060"/>
        <v>0</v>
      </c>
      <c r="CH518" s="11">
        <f t="shared" si="1061"/>
        <v>2893</v>
      </c>
      <c r="CI518" s="12">
        <v>0</v>
      </c>
      <c r="CJ518" s="11">
        <v>1</v>
      </c>
      <c r="CK518" s="11">
        <v>0</v>
      </c>
      <c r="CL518" s="13">
        <f t="shared" si="1062"/>
        <v>0</v>
      </c>
      <c r="CM518" s="11">
        <v>1</v>
      </c>
      <c r="CN518" s="11">
        <v>0.98</v>
      </c>
      <c r="CO518" s="11">
        <v>2.3</v>
      </c>
      <c r="CP518" s="42">
        <f t="shared" si="1063"/>
        <v>3.254</v>
      </c>
      <c r="CQ518" s="11">
        <v>1.275</v>
      </c>
      <c r="CR518" s="9">
        <v>0.5</v>
      </c>
      <c r="CS518" s="43">
        <f t="shared" si="1064"/>
        <v>0</v>
      </c>
      <c r="DB518" s="11">
        <f t="shared" si="1065"/>
        <v>2905</v>
      </c>
      <c r="DC518" s="12">
        <v>0</v>
      </c>
      <c r="DD518" s="11">
        <v>1</v>
      </c>
      <c r="DE518" s="11">
        <v>0</v>
      </c>
      <c r="DF518" s="13">
        <f t="shared" si="1066"/>
        <v>0</v>
      </c>
      <c r="DG518" s="11">
        <v>1</v>
      </c>
      <c r="DH518" s="11">
        <v>0.98</v>
      </c>
      <c r="DI518" s="11">
        <v>2.3</v>
      </c>
      <c r="DJ518" s="42">
        <f t="shared" si="1067"/>
        <v>3.254</v>
      </c>
      <c r="DK518" s="11">
        <v>1.275</v>
      </c>
      <c r="DL518" s="9">
        <v>0.5</v>
      </c>
      <c r="DM518" s="43">
        <f t="shared" si="1068"/>
        <v>0</v>
      </c>
      <c r="DV518" s="11">
        <f t="shared" si="1069"/>
        <v>2964</v>
      </c>
      <c r="DW518" s="12">
        <v>0</v>
      </c>
      <c r="DX518" s="11">
        <v>1</v>
      </c>
      <c r="DY518" s="11">
        <v>0</v>
      </c>
      <c r="DZ518" s="13">
        <f t="shared" si="1070"/>
        <v>0</v>
      </c>
      <c r="EA518" s="11">
        <v>1</v>
      </c>
      <c r="EB518" s="11">
        <v>0.98</v>
      </c>
      <c r="EC518" s="11">
        <v>3.1</v>
      </c>
      <c r="ED518" s="42">
        <f t="shared" si="1071"/>
        <v>4.038</v>
      </c>
      <c r="EE518" s="11">
        <v>1.275</v>
      </c>
      <c r="EF518" s="9">
        <v>0.5</v>
      </c>
      <c r="EG518" s="43">
        <f t="shared" si="1072"/>
        <v>0</v>
      </c>
    </row>
    <row r="519" s="1" customFormat="1" customHeight="1" spans="6:137">
      <c r="F519" s="44" t="s">
        <v>30</v>
      </c>
      <c r="G519" s="45"/>
      <c r="H519" s="45"/>
      <c r="I519" s="45"/>
      <c r="J519" s="45"/>
      <c r="K519" s="45"/>
      <c r="L519" s="45"/>
      <c r="M519" s="46">
        <f>SUM(Q504:Q518)</f>
        <v>101553.2684325</v>
      </c>
      <c r="N519" s="46"/>
      <c r="O519" s="46"/>
      <c r="P519" s="46"/>
      <c r="Q519" s="46"/>
      <c r="R519" s="1"/>
      <c r="S519" s="1"/>
      <c r="T519" s="1"/>
      <c r="U519" s="1"/>
      <c r="V519" s="1"/>
      <c r="W519" s="1"/>
      <c r="X519" s="1"/>
      <c r="Y519" s="1"/>
      <c r="Z519" s="44" t="s">
        <v>30</v>
      </c>
      <c r="AA519" s="45"/>
      <c r="AB519" s="45"/>
      <c r="AC519" s="45"/>
      <c r="AD519" s="45"/>
      <c r="AE519" s="45"/>
      <c r="AF519" s="45"/>
      <c r="AG519" s="46">
        <f>SUM(AK504:AK518)</f>
        <v>101553.2684325</v>
      </c>
      <c r="AH519" s="46"/>
      <c r="AI519" s="46"/>
      <c r="AJ519" s="46"/>
      <c r="AK519" s="46"/>
      <c r="AL519" s="1"/>
      <c r="AM519" s="1"/>
      <c r="AN519" s="1"/>
      <c r="AO519" s="1"/>
      <c r="AP519" s="1"/>
      <c r="AQ519" s="1"/>
      <c r="AR519" s="1"/>
      <c r="AS519" s="1"/>
      <c r="AT519" s="44" t="s">
        <v>30</v>
      </c>
      <c r="AU519" s="45"/>
      <c r="AV519" s="45"/>
      <c r="AW519" s="45"/>
      <c r="AX519" s="45"/>
      <c r="AY519" s="45"/>
      <c r="AZ519" s="45"/>
      <c r="BA519" s="46">
        <f>SUM(BE504:BE518)</f>
        <v>101553.2684325</v>
      </c>
      <c r="BB519" s="46"/>
      <c r="BC519" s="46"/>
      <c r="BD519" s="46"/>
      <c r="BE519" s="46"/>
      <c r="BF519" s="1"/>
      <c r="BG519" s="1"/>
      <c r="BH519" s="1"/>
      <c r="BI519" s="1"/>
      <c r="BJ519" s="1"/>
      <c r="BK519" s="1"/>
      <c r="BL519" s="1"/>
      <c r="BM519" s="1"/>
      <c r="BN519" s="44" t="s">
        <v>30</v>
      </c>
      <c r="BO519" s="45"/>
      <c r="BP519" s="45"/>
      <c r="BQ519" s="45"/>
      <c r="BR519" s="45"/>
      <c r="BS519" s="45"/>
      <c r="BT519" s="45"/>
      <c r="BU519" s="46">
        <f>SUM(BY504:BY518)</f>
        <v>101553.2684325</v>
      </c>
      <c r="BV519" s="46"/>
      <c r="BW519" s="46"/>
      <c r="BX519" s="46"/>
      <c r="BY519" s="46"/>
      <c r="BZ519" s="1"/>
      <c r="CA519" s="1"/>
      <c r="CB519" s="1"/>
      <c r="CC519" s="1"/>
      <c r="CD519" s="1"/>
      <c r="CE519" s="1"/>
      <c r="CF519" s="1"/>
      <c r="CG519" s="1"/>
      <c r="CH519" s="44" t="s">
        <v>30</v>
      </c>
      <c r="CI519" s="45"/>
      <c r="CJ519" s="45"/>
      <c r="CK519" s="45"/>
      <c r="CL519" s="45"/>
      <c r="CM519" s="45"/>
      <c r="CN519" s="45"/>
      <c r="CO519" s="46">
        <f>SUM(CS504:CS518)</f>
        <v>119186.0468865</v>
      </c>
      <c r="CP519" s="46"/>
      <c r="CQ519" s="46"/>
      <c r="CR519" s="46"/>
      <c r="CS519" s="46"/>
      <c r="CT519" s="1"/>
      <c r="CU519" s="1"/>
      <c r="CV519" s="1"/>
      <c r="CW519" s="1"/>
      <c r="CX519" s="1"/>
      <c r="CY519" s="1"/>
      <c r="CZ519" s="1"/>
      <c r="DA519" s="1"/>
      <c r="DB519" s="44" t="s">
        <v>30</v>
      </c>
      <c r="DC519" s="45"/>
      <c r="DD519" s="45"/>
      <c r="DE519" s="45"/>
      <c r="DF519" s="45"/>
      <c r="DG519" s="45"/>
      <c r="DH519" s="45"/>
      <c r="DI519" s="46">
        <f>SUM(DM504:DM518)</f>
        <v>119680.4238525</v>
      </c>
      <c r="DJ519" s="46"/>
      <c r="DK519" s="46"/>
      <c r="DL519" s="46"/>
      <c r="DM519" s="46"/>
      <c r="DN519" s="1"/>
      <c r="DO519" s="1"/>
      <c r="DP519" s="1"/>
      <c r="DQ519" s="1"/>
      <c r="DR519" s="1"/>
      <c r="DS519" s="1"/>
      <c r="DT519" s="1"/>
      <c r="DU519" s="1"/>
      <c r="DV519" s="44" t="s">
        <v>30</v>
      </c>
      <c r="DW519" s="45"/>
      <c r="DX519" s="45"/>
      <c r="DY519" s="45"/>
      <c r="DZ519" s="45"/>
      <c r="EA519" s="45"/>
      <c r="EB519" s="45"/>
      <c r="EC519" s="46">
        <f>SUM(EG504:EG518)</f>
        <v>151531.857594</v>
      </c>
      <c r="ED519" s="46"/>
      <c r="EE519" s="46"/>
      <c r="EF519" s="46"/>
      <c r="EG519" s="46"/>
    </row>
    <row r="520" s="1" customFormat="1" customHeight="1" spans="6:137">
      <c r="F520" s="45"/>
      <c r="G520" s="45"/>
      <c r="H520" s="45"/>
      <c r="I520" s="45"/>
      <c r="J520" s="45"/>
      <c r="K520" s="45"/>
      <c r="L520" s="45"/>
      <c r="M520" s="46"/>
      <c r="N520" s="46"/>
      <c r="O520" s="46"/>
      <c r="P520" s="46"/>
      <c r="Q520" s="46"/>
      <c r="R520" s="1"/>
      <c r="S520" s="1"/>
      <c r="T520" s="1"/>
      <c r="U520" s="1"/>
      <c r="V520" s="1"/>
      <c r="W520" s="1"/>
      <c r="X520" s="1"/>
      <c r="Y520" s="1"/>
      <c r="Z520" s="45"/>
      <c r="AA520" s="45"/>
      <c r="AB520" s="45"/>
      <c r="AC520" s="45"/>
      <c r="AD520" s="45"/>
      <c r="AE520" s="45"/>
      <c r="AF520" s="45"/>
      <c r="AG520" s="46"/>
      <c r="AH520" s="46"/>
      <c r="AI520" s="46"/>
      <c r="AJ520" s="46"/>
      <c r="AK520" s="46"/>
      <c r="AL520" s="1"/>
      <c r="AM520" s="1"/>
      <c r="AN520" s="1"/>
      <c r="AO520" s="1"/>
      <c r="AP520" s="1"/>
      <c r="AQ520" s="1"/>
      <c r="AR520" s="1"/>
      <c r="AS520" s="1"/>
      <c r="AT520" s="45"/>
      <c r="AU520" s="45"/>
      <c r="AV520" s="45"/>
      <c r="AW520" s="45"/>
      <c r="AX520" s="45"/>
      <c r="AY520" s="45"/>
      <c r="AZ520" s="45"/>
      <c r="BA520" s="46"/>
      <c r="BB520" s="46"/>
      <c r="BC520" s="46"/>
      <c r="BD520" s="46"/>
      <c r="BE520" s="46"/>
      <c r="BF520" s="1"/>
      <c r="BG520" s="1"/>
      <c r="BH520" s="1"/>
      <c r="BI520" s="1"/>
      <c r="BJ520" s="1"/>
      <c r="BK520" s="1"/>
      <c r="BL520" s="1"/>
      <c r="BM520" s="1"/>
      <c r="BN520" s="45"/>
      <c r="BO520" s="45"/>
      <c r="BP520" s="45"/>
      <c r="BQ520" s="45"/>
      <c r="BR520" s="45"/>
      <c r="BS520" s="45"/>
      <c r="BT520" s="45"/>
      <c r="BU520" s="46"/>
      <c r="BV520" s="46"/>
      <c r="BW520" s="46"/>
      <c r="BX520" s="46"/>
      <c r="BY520" s="46"/>
      <c r="BZ520" s="1"/>
      <c r="CA520" s="1"/>
      <c r="CB520" s="1"/>
      <c r="CC520" s="1"/>
      <c r="CD520" s="1"/>
      <c r="CE520" s="1"/>
      <c r="CF520" s="1"/>
      <c r="CG520" s="1"/>
      <c r="CH520" s="45"/>
      <c r="CI520" s="45"/>
      <c r="CJ520" s="45"/>
      <c r="CK520" s="45"/>
      <c r="CL520" s="45"/>
      <c r="CM520" s="45"/>
      <c r="CN520" s="45"/>
      <c r="CO520" s="46"/>
      <c r="CP520" s="46"/>
      <c r="CQ520" s="46"/>
      <c r="CR520" s="46"/>
      <c r="CS520" s="46"/>
      <c r="CT520" s="1"/>
      <c r="CU520" s="1"/>
      <c r="CV520" s="1"/>
      <c r="CW520" s="1"/>
      <c r="CX520" s="1"/>
      <c r="CY520" s="1"/>
      <c r="CZ520" s="1"/>
      <c r="DA520" s="1"/>
      <c r="DB520" s="45"/>
      <c r="DC520" s="45"/>
      <c r="DD520" s="45"/>
      <c r="DE520" s="45"/>
      <c r="DF520" s="45"/>
      <c r="DG520" s="45"/>
      <c r="DH520" s="45"/>
      <c r="DI520" s="46"/>
      <c r="DJ520" s="46"/>
      <c r="DK520" s="46"/>
      <c r="DL520" s="46"/>
      <c r="DM520" s="46"/>
      <c r="DN520" s="1"/>
      <c r="DO520" s="1"/>
      <c r="DP520" s="1"/>
      <c r="DQ520" s="1"/>
      <c r="DR520" s="1"/>
      <c r="DS520" s="1"/>
      <c r="DT520" s="1"/>
      <c r="DU520" s="1"/>
      <c r="DV520" s="45"/>
      <c r="DW520" s="45"/>
      <c r="DX520" s="45"/>
      <c r="DY520" s="45"/>
      <c r="DZ520" s="45"/>
      <c r="EA520" s="45"/>
      <c r="EB520" s="45"/>
      <c r="EC520" s="46"/>
      <c r="ED520" s="46"/>
      <c r="EE520" s="46"/>
      <c r="EF520" s="46"/>
      <c r="EG520" s="46"/>
    </row>
    <row r="521" s="1" customFormat="1" customHeight="1" spans="6:137">
      <c r="F521" s="45"/>
      <c r="G521" s="45"/>
      <c r="H521" s="45"/>
      <c r="I521" s="45"/>
      <c r="J521" s="45"/>
      <c r="K521" s="45"/>
      <c r="L521" s="45"/>
      <c r="M521" s="46"/>
      <c r="N521" s="46"/>
      <c r="O521" s="46"/>
      <c r="P521" s="46"/>
      <c r="Q521" s="46"/>
      <c r="R521" s="1"/>
      <c r="S521" s="1"/>
      <c r="T521" s="1"/>
      <c r="U521" s="1"/>
      <c r="V521" s="1"/>
      <c r="W521" s="1"/>
      <c r="X521" s="1"/>
      <c r="Y521" s="1"/>
      <c r="Z521" s="45"/>
      <c r="AA521" s="45"/>
      <c r="AB521" s="45"/>
      <c r="AC521" s="45"/>
      <c r="AD521" s="45"/>
      <c r="AE521" s="45"/>
      <c r="AF521" s="45"/>
      <c r="AG521" s="46"/>
      <c r="AH521" s="46"/>
      <c r="AI521" s="46"/>
      <c r="AJ521" s="46"/>
      <c r="AK521" s="46"/>
      <c r="AL521" s="1"/>
      <c r="AM521" s="1"/>
      <c r="AN521" s="1"/>
      <c r="AO521" s="1"/>
      <c r="AP521" s="1"/>
      <c r="AQ521" s="1"/>
      <c r="AR521" s="1"/>
      <c r="AS521" s="1"/>
      <c r="AT521" s="45"/>
      <c r="AU521" s="45"/>
      <c r="AV521" s="45"/>
      <c r="AW521" s="45"/>
      <c r="AX521" s="45"/>
      <c r="AY521" s="45"/>
      <c r="AZ521" s="45"/>
      <c r="BA521" s="46"/>
      <c r="BB521" s="46"/>
      <c r="BC521" s="46"/>
      <c r="BD521" s="46"/>
      <c r="BE521" s="46"/>
      <c r="BF521" s="1"/>
      <c r="BG521" s="1"/>
      <c r="BH521" s="1"/>
      <c r="BI521" s="1"/>
      <c r="BJ521" s="1"/>
      <c r="BK521" s="1"/>
      <c r="BL521" s="1"/>
      <c r="BM521" s="1"/>
      <c r="BN521" s="45"/>
      <c r="BO521" s="45"/>
      <c r="BP521" s="45"/>
      <c r="BQ521" s="45"/>
      <c r="BR521" s="45"/>
      <c r="BS521" s="45"/>
      <c r="BT521" s="45"/>
      <c r="BU521" s="46"/>
      <c r="BV521" s="46"/>
      <c r="BW521" s="46"/>
      <c r="BX521" s="46"/>
      <c r="BY521" s="46"/>
      <c r="BZ521" s="1"/>
      <c r="CA521" s="1"/>
      <c r="CB521" s="1"/>
      <c r="CC521" s="1"/>
      <c r="CD521" s="1"/>
      <c r="CE521" s="1"/>
      <c r="CF521" s="1"/>
      <c r="CG521" s="1"/>
      <c r="CH521" s="45"/>
      <c r="CI521" s="45"/>
      <c r="CJ521" s="45"/>
      <c r="CK521" s="45"/>
      <c r="CL521" s="45"/>
      <c r="CM521" s="45"/>
      <c r="CN521" s="45"/>
      <c r="CO521" s="46"/>
      <c r="CP521" s="46"/>
      <c r="CQ521" s="46"/>
      <c r="CR521" s="46"/>
      <c r="CS521" s="46"/>
      <c r="CT521" s="1"/>
      <c r="CU521" s="1"/>
      <c r="CV521" s="1"/>
      <c r="CW521" s="1"/>
      <c r="CX521" s="1"/>
      <c r="CY521" s="1"/>
      <c r="CZ521" s="1"/>
      <c r="DA521" s="1"/>
      <c r="DB521" s="45"/>
      <c r="DC521" s="45"/>
      <c r="DD521" s="45"/>
      <c r="DE521" s="45"/>
      <c r="DF521" s="45"/>
      <c r="DG521" s="45"/>
      <c r="DH521" s="45"/>
      <c r="DI521" s="46"/>
      <c r="DJ521" s="46"/>
      <c r="DK521" s="46"/>
      <c r="DL521" s="46"/>
      <c r="DM521" s="46"/>
      <c r="DN521" s="1"/>
      <c r="DO521" s="1"/>
      <c r="DP521" s="1"/>
      <c r="DQ521" s="1"/>
      <c r="DR521" s="1"/>
      <c r="DS521" s="1"/>
      <c r="DT521" s="1"/>
      <c r="DU521" s="1"/>
      <c r="DV521" s="45"/>
      <c r="DW521" s="45"/>
      <c r="DX521" s="45"/>
      <c r="DY521" s="45"/>
      <c r="DZ521" s="45"/>
      <c r="EA521" s="45"/>
      <c r="EB521" s="45"/>
      <c r="EC521" s="46"/>
      <c r="ED521" s="46"/>
      <c r="EE521" s="46"/>
      <c r="EF521" s="46"/>
      <c r="EG521" s="46"/>
    </row>
    <row r="522" s="1" customFormat="1" customHeight="1" spans="6:137">
      <c r="F522" s="35" t="s">
        <v>31</v>
      </c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1"/>
      <c r="S522" s="1"/>
      <c r="T522" s="1"/>
      <c r="U522" s="1"/>
      <c r="V522" s="1"/>
      <c r="W522" s="1"/>
      <c r="X522" s="1"/>
      <c r="Y522" s="1"/>
      <c r="Z522" s="35" t="s">
        <v>31</v>
      </c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1"/>
      <c r="AM522" s="1"/>
      <c r="AN522" s="1"/>
      <c r="AO522" s="1"/>
      <c r="AP522" s="1"/>
      <c r="AQ522" s="1"/>
      <c r="AR522" s="1"/>
      <c r="AS522" s="1"/>
      <c r="AT522" s="35" t="s">
        <v>31</v>
      </c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1"/>
      <c r="BG522" s="1"/>
      <c r="BH522" s="1"/>
      <c r="BI522" s="1"/>
      <c r="BJ522" s="1"/>
      <c r="BK522" s="1"/>
      <c r="BL522" s="1"/>
      <c r="BM522" s="1"/>
      <c r="BN522" s="35" t="s">
        <v>31</v>
      </c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1"/>
      <c r="CA522" s="1"/>
      <c r="CB522" s="1"/>
      <c r="CC522" s="1"/>
      <c r="CD522" s="1"/>
      <c r="CE522" s="1"/>
      <c r="CF522" s="1"/>
      <c r="CG522" s="1"/>
      <c r="CH522" s="35" t="s">
        <v>31</v>
      </c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1"/>
      <c r="CU522" s="1"/>
      <c r="CV522" s="1"/>
      <c r="CW522" s="1"/>
      <c r="CX522" s="1"/>
      <c r="CY522" s="1"/>
      <c r="CZ522" s="1"/>
      <c r="DA522" s="1"/>
      <c r="DB522" s="35" t="s">
        <v>31</v>
      </c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1"/>
      <c r="DO522" s="1"/>
      <c r="DP522" s="1"/>
      <c r="DQ522" s="1"/>
      <c r="DR522" s="1"/>
      <c r="DS522" s="1"/>
      <c r="DT522" s="1"/>
      <c r="DU522" s="1"/>
      <c r="DV522" s="35" t="s">
        <v>31</v>
      </c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</row>
    <row r="523" s="1" customFormat="1" customHeight="1" spans="6:137">
      <c r="F523" s="13" t="s">
        <v>8</v>
      </c>
      <c r="G523" s="13"/>
      <c r="H523" s="13"/>
      <c r="I523" s="13"/>
      <c r="J523" s="13"/>
      <c r="K523" s="8" t="s">
        <v>53</v>
      </c>
      <c r="L523" s="8"/>
      <c r="M523" s="8"/>
      <c r="N523" s="8"/>
      <c r="O523" s="9" t="s">
        <v>38</v>
      </c>
      <c r="P523" s="9"/>
      <c r="Q523" s="41" t="s">
        <v>13</v>
      </c>
      <c r="Z523" s="13" t="s">
        <v>8</v>
      </c>
      <c r="AA523" s="13"/>
      <c r="AB523" s="13"/>
      <c r="AC523" s="13"/>
      <c r="AD523" s="13"/>
      <c r="AE523" s="8" t="s">
        <v>53</v>
      </c>
      <c r="AF523" s="8"/>
      <c r="AG523" s="8"/>
      <c r="AH523" s="8"/>
      <c r="AI523" s="9" t="s">
        <v>38</v>
      </c>
      <c r="AJ523" s="9"/>
      <c r="AK523" s="41" t="s">
        <v>13</v>
      </c>
      <c r="AT523" s="13" t="s">
        <v>8</v>
      </c>
      <c r="AU523" s="13"/>
      <c r="AV523" s="13"/>
      <c r="AW523" s="13"/>
      <c r="AX523" s="13"/>
      <c r="AY523" s="8" t="s">
        <v>53</v>
      </c>
      <c r="AZ523" s="8"/>
      <c r="BA523" s="8"/>
      <c r="BB523" s="8"/>
      <c r="BC523" s="9" t="s">
        <v>38</v>
      </c>
      <c r="BD523" s="9"/>
      <c r="BE523" s="41" t="s">
        <v>13</v>
      </c>
      <c r="BN523" s="13" t="s">
        <v>8</v>
      </c>
      <c r="BO523" s="13"/>
      <c r="BP523" s="13"/>
      <c r="BQ523" s="13"/>
      <c r="BR523" s="13"/>
      <c r="BS523" s="8" t="s">
        <v>53</v>
      </c>
      <c r="BT523" s="8"/>
      <c r="BU523" s="8"/>
      <c r="BV523" s="8"/>
      <c r="BW523" s="9" t="s">
        <v>38</v>
      </c>
      <c r="BX523" s="9"/>
      <c r="BY523" s="41" t="s">
        <v>13</v>
      </c>
      <c r="CH523" s="13" t="s">
        <v>8</v>
      </c>
      <c r="CI523" s="13"/>
      <c r="CJ523" s="13"/>
      <c r="CK523" s="13"/>
      <c r="CL523" s="13"/>
      <c r="CM523" s="8" t="s">
        <v>53</v>
      </c>
      <c r="CN523" s="8"/>
      <c r="CO523" s="8"/>
      <c r="CP523" s="8"/>
      <c r="CQ523" s="9" t="s">
        <v>38</v>
      </c>
      <c r="CR523" s="9"/>
      <c r="CS523" s="41" t="s">
        <v>13</v>
      </c>
      <c r="DB523" s="13" t="s">
        <v>8</v>
      </c>
      <c r="DC523" s="13"/>
      <c r="DD523" s="13"/>
      <c r="DE523" s="13"/>
      <c r="DF523" s="13"/>
      <c r="DG523" s="8" t="s">
        <v>53</v>
      </c>
      <c r="DH523" s="8"/>
      <c r="DI523" s="8"/>
      <c r="DJ523" s="8"/>
      <c r="DK523" s="9" t="s">
        <v>38</v>
      </c>
      <c r="DL523" s="9"/>
      <c r="DM523" s="41" t="s">
        <v>13</v>
      </c>
      <c r="DV523" s="13" t="s">
        <v>8</v>
      </c>
      <c r="DW523" s="13"/>
      <c r="DX523" s="13"/>
      <c r="DY523" s="13"/>
      <c r="DZ523" s="13"/>
      <c r="EA523" s="8" t="s">
        <v>53</v>
      </c>
      <c r="EB523" s="8"/>
      <c r="EC523" s="8"/>
      <c r="ED523" s="8"/>
      <c r="EE523" s="9" t="s">
        <v>38</v>
      </c>
      <c r="EF523" s="9"/>
      <c r="EG523" s="41" t="s">
        <v>13</v>
      </c>
    </row>
    <row r="524" s="1" customFormat="1" customHeight="1" spans="6:137">
      <c r="F524" s="13" t="s">
        <v>54</v>
      </c>
      <c r="G524" s="13" t="s">
        <v>55</v>
      </c>
      <c r="H524" s="13" t="s">
        <v>56</v>
      </c>
      <c r="I524" s="13" t="s">
        <v>57</v>
      </c>
      <c r="J524" s="13" t="s">
        <v>8</v>
      </c>
      <c r="K524" s="8" t="s">
        <v>58</v>
      </c>
      <c r="L524" s="8" t="s">
        <v>26</v>
      </c>
      <c r="M524" s="8" t="s">
        <v>27</v>
      </c>
      <c r="N524" s="42" t="s">
        <v>28</v>
      </c>
      <c r="O524" s="9" t="s">
        <v>59</v>
      </c>
      <c r="P524" s="9" t="s">
        <v>60</v>
      </c>
      <c r="Q524" s="41"/>
      <c r="R524" s="1"/>
      <c r="S524" s="1"/>
      <c r="T524" s="1"/>
      <c r="U524" s="1"/>
      <c r="V524" s="1"/>
      <c r="W524" s="1"/>
      <c r="X524" s="1"/>
      <c r="Y524" s="1"/>
      <c r="Z524" s="13" t="s">
        <v>54</v>
      </c>
      <c r="AA524" s="13" t="s">
        <v>55</v>
      </c>
      <c r="AB524" s="13" t="s">
        <v>56</v>
      </c>
      <c r="AC524" s="13" t="s">
        <v>57</v>
      </c>
      <c r="AD524" s="13" t="s">
        <v>8</v>
      </c>
      <c r="AE524" s="8" t="s">
        <v>58</v>
      </c>
      <c r="AF524" s="8" t="s">
        <v>26</v>
      </c>
      <c r="AG524" s="8" t="s">
        <v>27</v>
      </c>
      <c r="AH524" s="42" t="s">
        <v>28</v>
      </c>
      <c r="AI524" s="9" t="s">
        <v>59</v>
      </c>
      <c r="AJ524" s="9" t="s">
        <v>60</v>
      </c>
      <c r="AK524" s="41"/>
      <c r="AL524" s="1"/>
      <c r="AM524" s="1"/>
      <c r="AN524" s="1"/>
      <c r="AO524" s="1"/>
      <c r="AP524" s="1"/>
      <c r="AQ524" s="1"/>
      <c r="AR524" s="1"/>
      <c r="AS524" s="1"/>
      <c r="AT524" s="13" t="s">
        <v>54</v>
      </c>
      <c r="AU524" s="13" t="s">
        <v>55</v>
      </c>
      <c r="AV524" s="13" t="s">
        <v>56</v>
      </c>
      <c r="AW524" s="13" t="s">
        <v>57</v>
      </c>
      <c r="AX524" s="13" t="s">
        <v>8</v>
      </c>
      <c r="AY524" s="8" t="s">
        <v>58</v>
      </c>
      <c r="AZ524" s="8" t="s">
        <v>26</v>
      </c>
      <c r="BA524" s="8" t="s">
        <v>27</v>
      </c>
      <c r="BB524" s="42" t="s">
        <v>28</v>
      </c>
      <c r="BC524" s="9" t="s">
        <v>59</v>
      </c>
      <c r="BD524" s="9" t="s">
        <v>60</v>
      </c>
      <c r="BE524" s="41"/>
      <c r="BF524" s="1"/>
      <c r="BG524" s="1"/>
      <c r="BH524" s="1"/>
      <c r="BI524" s="1"/>
      <c r="BJ524" s="1"/>
      <c r="BK524" s="1"/>
      <c r="BL524" s="1"/>
      <c r="BM524" s="1"/>
      <c r="BN524" s="13" t="s">
        <v>54</v>
      </c>
      <c r="BO524" s="13" t="s">
        <v>55</v>
      </c>
      <c r="BP524" s="13" t="s">
        <v>56</v>
      </c>
      <c r="BQ524" s="13" t="s">
        <v>57</v>
      </c>
      <c r="BR524" s="13" t="s">
        <v>8</v>
      </c>
      <c r="BS524" s="8" t="s">
        <v>58</v>
      </c>
      <c r="BT524" s="8" t="s">
        <v>26</v>
      </c>
      <c r="BU524" s="8" t="s">
        <v>27</v>
      </c>
      <c r="BV524" s="42" t="s">
        <v>28</v>
      </c>
      <c r="BW524" s="9" t="s">
        <v>59</v>
      </c>
      <c r="BX524" s="9" t="s">
        <v>60</v>
      </c>
      <c r="BY524" s="41"/>
      <c r="BZ524" s="1"/>
      <c r="CA524" s="1"/>
      <c r="CB524" s="1"/>
      <c r="CC524" s="1"/>
      <c r="CD524" s="1"/>
      <c r="CE524" s="1"/>
      <c r="CF524" s="1"/>
      <c r="CG524" s="1"/>
      <c r="CH524" s="13" t="s">
        <v>54</v>
      </c>
      <c r="CI524" s="13" t="s">
        <v>55</v>
      </c>
      <c r="CJ524" s="13" t="s">
        <v>56</v>
      </c>
      <c r="CK524" s="13" t="s">
        <v>57</v>
      </c>
      <c r="CL524" s="13" t="s">
        <v>8</v>
      </c>
      <c r="CM524" s="8" t="s">
        <v>58</v>
      </c>
      <c r="CN524" s="8" t="s">
        <v>26</v>
      </c>
      <c r="CO524" s="8" t="s">
        <v>27</v>
      </c>
      <c r="CP524" s="42" t="s">
        <v>28</v>
      </c>
      <c r="CQ524" s="9" t="s">
        <v>59</v>
      </c>
      <c r="CR524" s="9" t="s">
        <v>60</v>
      </c>
      <c r="CS524" s="41"/>
      <c r="CT524" s="1"/>
      <c r="CU524" s="1"/>
      <c r="CV524" s="1"/>
      <c r="CW524" s="1"/>
      <c r="CX524" s="1"/>
      <c r="CY524" s="1"/>
      <c r="CZ524" s="1"/>
      <c r="DA524" s="1"/>
      <c r="DB524" s="13" t="s">
        <v>54</v>
      </c>
      <c r="DC524" s="13" t="s">
        <v>55</v>
      </c>
      <c r="DD524" s="13" t="s">
        <v>56</v>
      </c>
      <c r="DE524" s="13" t="s">
        <v>57</v>
      </c>
      <c r="DF524" s="13" t="s">
        <v>8</v>
      </c>
      <c r="DG524" s="8" t="s">
        <v>58</v>
      </c>
      <c r="DH524" s="8" t="s">
        <v>26</v>
      </c>
      <c r="DI524" s="8" t="s">
        <v>27</v>
      </c>
      <c r="DJ524" s="42" t="s">
        <v>28</v>
      </c>
      <c r="DK524" s="9" t="s">
        <v>59</v>
      </c>
      <c r="DL524" s="9" t="s">
        <v>60</v>
      </c>
      <c r="DM524" s="41"/>
      <c r="DN524" s="1"/>
      <c r="DO524" s="1"/>
      <c r="DP524" s="1"/>
      <c r="DQ524" s="1"/>
      <c r="DR524" s="1"/>
      <c r="DS524" s="1"/>
      <c r="DT524" s="1"/>
      <c r="DU524" s="1"/>
      <c r="DV524" s="13" t="s">
        <v>54</v>
      </c>
      <c r="DW524" s="13" t="s">
        <v>55</v>
      </c>
      <c r="DX524" s="13" t="s">
        <v>56</v>
      </c>
      <c r="DY524" s="13" t="s">
        <v>57</v>
      </c>
      <c r="DZ524" s="13" t="s">
        <v>8</v>
      </c>
      <c r="EA524" s="8" t="s">
        <v>58</v>
      </c>
      <c r="EB524" s="8" t="s">
        <v>26</v>
      </c>
      <c r="EC524" s="8" t="s">
        <v>27</v>
      </c>
      <c r="ED524" s="42" t="s">
        <v>28</v>
      </c>
      <c r="EE524" s="9" t="s">
        <v>59</v>
      </c>
      <c r="EF524" s="9" t="s">
        <v>60</v>
      </c>
      <c r="EG524" s="41"/>
    </row>
    <row r="525" s="1" customFormat="1" customHeight="1" spans="6:137">
      <c r="F525" s="11">
        <v>2171</v>
      </c>
      <c r="G525" s="12">
        <v>1.728</v>
      </c>
      <c r="H525" s="11">
        <v>1</v>
      </c>
      <c r="I525" s="11">
        <v>0</v>
      </c>
      <c r="J525" s="13">
        <f t="shared" ref="J525:J535" si="1073">F525*G525*H525+I525</f>
        <v>3751.488</v>
      </c>
      <c r="K525" s="11">
        <v>1</v>
      </c>
      <c r="L525" s="11">
        <v>0.97</v>
      </c>
      <c r="M525" s="11">
        <v>2.11</v>
      </c>
      <c r="N525" s="42">
        <f t="shared" ref="N525:N535" si="1074">L525*M525+1</f>
        <v>3.0467</v>
      </c>
      <c r="O525" s="11">
        <v>1.275</v>
      </c>
      <c r="P525" s="9">
        <v>0.5</v>
      </c>
      <c r="Q525" s="43">
        <f t="shared" ref="Q525:Q535" si="1075">J525*K525*N525*O525*P525</f>
        <v>7286.40728712</v>
      </c>
      <c r="Z525" s="11">
        <v>2171</v>
      </c>
      <c r="AA525" s="12">
        <v>1.728</v>
      </c>
      <c r="AB525" s="11">
        <v>1</v>
      </c>
      <c r="AC525" s="11">
        <v>0</v>
      </c>
      <c r="AD525" s="13">
        <f t="shared" ref="AD525:AD535" si="1076">Z525*AA525*AB525+AC525</f>
        <v>3751.488</v>
      </c>
      <c r="AE525" s="11">
        <v>1</v>
      </c>
      <c r="AF525" s="11">
        <v>0.97</v>
      </c>
      <c r="AG525" s="11">
        <v>2.11</v>
      </c>
      <c r="AH525" s="42">
        <f t="shared" ref="AH525:AH535" si="1077">AF525*AG525+1</f>
        <v>3.0467</v>
      </c>
      <c r="AI525" s="11">
        <v>1.275</v>
      </c>
      <c r="AJ525" s="9">
        <v>0.5</v>
      </c>
      <c r="AK525" s="43">
        <f t="shared" ref="AK525:AK535" si="1078">AD525*AE525*AH525*AI525*AJ525</f>
        <v>7286.40728712</v>
      </c>
      <c r="AT525" s="11">
        <v>2171</v>
      </c>
      <c r="AU525" s="12">
        <v>1.728</v>
      </c>
      <c r="AV525" s="11">
        <v>1</v>
      </c>
      <c r="AW525" s="11">
        <v>0</v>
      </c>
      <c r="AX525" s="13">
        <f t="shared" ref="AX525:AX535" si="1079">AT525*AU525*AV525+AW525</f>
        <v>3751.488</v>
      </c>
      <c r="AY525" s="11">
        <v>1</v>
      </c>
      <c r="AZ525" s="11">
        <v>0.97</v>
      </c>
      <c r="BA525" s="11">
        <v>2.11</v>
      </c>
      <c r="BB525" s="42">
        <f t="shared" ref="BB525:BB535" si="1080">AZ525*BA525+1</f>
        <v>3.0467</v>
      </c>
      <c r="BC525" s="11">
        <v>1.275</v>
      </c>
      <c r="BD525" s="9">
        <v>0.5</v>
      </c>
      <c r="BE525" s="43">
        <f t="shared" ref="BE525:BE535" si="1081">AX525*AY525*BB525*BC525*BD525</f>
        <v>7286.40728712</v>
      </c>
      <c r="BN525" s="11">
        <v>2171</v>
      </c>
      <c r="BO525" s="12">
        <v>1.728</v>
      </c>
      <c r="BP525" s="11">
        <v>1</v>
      </c>
      <c r="BQ525" s="11">
        <v>0</v>
      </c>
      <c r="BR525" s="13">
        <f t="shared" ref="BR525:BR535" si="1082">BN525*BO525*BP525+BQ525</f>
        <v>3751.488</v>
      </c>
      <c r="BS525" s="11">
        <v>1</v>
      </c>
      <c r="BT525" s="11">
        <v>0.97</v>
      </c>
      <c r="BU525" s="11">
        <v>2.11</v>
      </c>
      <c r="BV525" s="42">
        <f t="shared" ref="BV525:BV535" si="1083">BT525*BU525+1</f>
        <v>3.0467</v>
      </c>
      <c r="BW525" s="11">
        <v>1.275</v>
      </c>
      <c r="BX525" s="9">
        <v>0.5</v>
      </c>
      <c r="BY525" s="43">
        <f t="shared" ref="BY525:BY535" si="1084">BR525*BS525*BV525*BW525*BX525</f>
        <v>7286.40728712</v>
      </c>
      <c r="CH525" s="11">
        <v>2171</v>
      </c>
      <c r="CI525" s="12">
        <v>1.728</v>
      </c>
      <c r="CJ525" s="11">
        <v>1</v>
      </c>
      <c r="CK525" s="11">
        <v>0</v>
      </c>
      <c r="CL525" s="13">
        <f t="shared" ref="CL525:CL535" si="1085">CH525*CI525*CJ525+CK525</f>
        <v>3751.488</v>
      </c>
      <c r="CM525" s="11">
        <v>1</v>
      </c>
      <c r="CN525" s="11">
        <v>0.97</v>
      </c>
      <c r="CO525" s="11">
        <v>2.11</v>
      </c>
      <c r="CP525" s="42">
        <f t="shared" ref="CP525:CP535" si="1086">CN525*CO525+1</f>
        <v>3.0467</v>
      </c>
      <c r="CQ525" s="11">
        <v>1.275</v>
      </c>
      <c r="CR525" s="9">
        <v>0.5</v>
      </c>
      <c r="CS525" s="43">
        <f t="shared" ref="CS525:CS535" si="1087">CL525*CM525*CP525*CQ525*CR525</f>
        <v>7286.40728712</v>
      </c>
      <c r="DB525" s="11">
        <v>2171</v>
      </c>
      <c r="DC525" s="12">
        <v>1.728</v>
      </c>
      <c r="DD525" s="11">
        <v>1</v>
      </c>
      <c r="DE525" s="11">
        <v>0</v>
      </c>
      <c r="DF525" s="13">
        <f t="shared" ref="DF525:DF535" si="1088">DB525*DC525*DD525+DE525</f>
        <v>3751.488</v>
      </c>
      <c r="DG525" s="11">
        <v>1</v>
      </c>
      <c r="DH525" s="11">
        <v>0.97</v>
      </c>
      <c r="DI525" s="11">
        <v>2.11</v>
      </c>
      <c r="DJ525" s="42">
        <f t="shared" ref="DJ525:DJ535" si="1089">DH525*DI525+1</f>
        <v>3.0467</v>
      </c>
      <c r="DK525" s="11">
        <v>1.275</v>
      </c>
      <c r="DL525" s="9">
        <v>0.5</v>
      </c>
      <c r="DM525" s="43">
        <f t="shared" ref="DM525:DM535" si="1090">DF525*DG525*DJ525*DK525*DL525</f>
        <v>7286.40728712</v>
      </c>
      <c r="DV525" s="11">
        <v>2171</v>
      </c>
      <c r="DW525" s="12">
        <v>1.728</v>
      </c>
      <c r="DX525" s="11">
        <v>1</v>
      </c>
      <c r="DY525" s="11">
        <v>0</v>
      </c>
      <c r="DZ525" s="13">
        <f t="shared" ref="DZ525:DZ535" si="1091">DV525*DW525*DX525+DY525</f>
        <v>3751.488</v>
      </c>
      <c r="EA525" s="11">
        <v>1</v>
      </c>
      <c r="EB525" s="11">
        <v>0.97</v>
      </c>
      <c r="EC525" s="11">
        <v>2.91</v>
      </c>
      <c r="ED525" s="42">
        <f t="shared" ref="ED525:ED535" si="1092">EB525*EC525+1</f>
        <v>3.8227</v>
      </c>
      <c r="EE525" s="11">
        <v>1.275</v>
      </c>
      <c r="EF525" s="9">
        <v>0.5</v>
      </c>
      <c r="EG525" s="43">
        <f t="shared" ref="EG525:EG535" si="1093">DZ525*EA525*ED525*EE525*EF525</f>
        <v>9142.26840072</v>
      </c>
    </row>
    <row r="526" s="1" customFormat="1" customHeight="1" spans="6:137">
      <c r="F526" s="11">
        <v>2171</v>
      </c>
      <c r="G526" s="12">
        <v>1.728</v>
      </c>
      <c r="H526" s="11">
        <v>1</v>
      </c>
      <c r="I526" s="11">
        <v>0</v>
      </c>
      <c r="J526" s="13">
        <f t="shared" si="1073"/>
        <v>3751.488</v>
      </c>
      <c r="K526" s="11">
        <v>1</v>
      </c>
      <c r="L526" s="11">
        <v>0.97</v>
      </c>
      <c r="M526" s="11">
        <v>2.11</v>
      </c>
      <c r="N526" s="42">
        <f t="shared" si="1074"/>
        <v>3.0467</v>
      </c>
      <c r="O526" s="11">
        <v>1.275</v>
      </c>
      <c r="P526" s="9">
        <v>0.5</v>
      </c>
      <c r="Q526" s="43">
        <f t="shared" si="1075"/>
        <v>7286.40728712</v>
      </c>
      <c r="Z526" s="11">
        <v>2171</v>
      </c>
      <c r="AA526" s="12">
        <v>1.728</v>
      </c>
      <c r="AB526" s="11">
        <v>1</v>
      </c>
      <c r="AC526" s="11">
        <v>0</v>
      </c>
      <c r="AD526" s="13">
        <f t="shared" si="1076"/>
        <v>3751.488</v>
      </c>
      <c r="AE526" s="11">
        <v>1</v>
      </c>
      <c r="AF526" s="11">
        <v>0.97</v>
      </c>
      <c r="AG526" s="11">
        <v>2.11</v>
      </c>
      <c r="AH526" s="42">
        <f t="shared" si="1077"/>
        <v>3.0467</v>
      </c>
      <c r="AI526" s="11">
        <v>1.275</v>
      </c>
      <c r="AJ526" s="9">
        <v>0.5</v>
      </c>
      <c r="AK526" s="43">
        <f t="shared" si="1078"/>
        <v>7286.40728712</v>
      </c>
      <c r="AT526" s="11">
        <v>2171</v>
      </c>
      <c r="AU526" s="12">
        <v>1.728</v>
      </c>
      <c r="AV526" s="11">
        <v>1</v>
      </c>
      <c r="AW526" s="11">
        <v>0</v>
      </c>
      <c r="AX526" s="13">
        <f t="shared" si="1079"/>
        <v>3751.488</v>
      </c>
      <c r="AY526" s="11">
        <v>1</v>
      </c>
      <c r="AZ526" s="11">
        <v>0.97</v>
      </c>
      <c r="BA526" s="11">
        <v>2.11</v>
      </c>
      <c r="BB526" s="42">
        <f t="shared" si="1080"/>
        <v>3.0467</v>
      </c>
      <c r="BC526" s="11">
        <v>1.275</v>
      </c>
      <c r="BD526" s="9">
        <v>0.5</v>
      </c>
      <c r="BE526" s="43">
        <f t="shared" si="1081"/>
        <v>7286.40728712</v>
      </c>
      <c r="BN526" s="11">
        <v>2171</v>
      </c>
      <c r="BO526" s="12">
        <v>1.728</v>
      </c>
      <c r="BP526" s="11">
        <v>1</v>
      </c>
      <c r="BQ526" s="11">
        <v>0</v>
      </c>
      <c r="BR526" s="13">
        <f t="shared" si="1082"/>
        <v>3751.488</v>
      </c>
      <c r="BS526" s="11">
        <v>1</v>
      </c>
      <c r="BT526" s="11">
        <v>0.97</v>
      </c>
      <c r="BU526" s="11">
        <v>2.11</v>
      </c>
      <c r="BV526" s="42">
        <f t="shared" si="1083"/>
        <v>3.0467</v>
      </c>
      <c r="BW526" s="11">
        <v>1.275</v>
      </c>
      <c r="BX526" s="9">
        <v>0.5</v>
      </c>
      <c r="BY526" s="43">
        <f t="shared" si="1084"/>
        <v>7286.40728712</v>
      </c>
      <c r="CH526" s="11">
        <v>2171</v>
      </c>
      <c r="CI526" s="12">
        <v>1.728</v>
      </c>
      <c r="CJ526" s="11">
        <v>1</v>
      </c>
      <c r="CK526" s="11">
        <v>0</v>
      </c>
      <c r="CL526" s="13">
        <f t="shared" si="1085"/>
        <v>3751.488</v>
      </c>
      <c r="CM526" s="11">
        <v>1</v>
      </c>
      <c r="CN526" s="11">
        <v>0.97</v>
      </c>
      <c r="CO526" s="11">
        <v>2.11</v>
      </c>
      <c r="CP526" s="42">
        <f t="shared" si="1086"/>
        <v>3.0467</v>
      </c>
      <c r="CQ526" s="11">
        <v>1.275</v>
      </c>
      <c r="CR526" s="9">
        <v>0.5</v>
      </c>
      <c r="CS526" s="43">
        <f t="shared" si="1087"/>
        <v>7286.40728712</v>
      </c>
      <c r="DB526" s="11">
        <v>2171</v>
      </c>
      <c r="DC526" s="12">
        <v>1.728</v>
      </c>
      <c r="DD526" s="11">
        <v>1</v>
      </c>
      <c r="DE526" s="11">
        <v>0</v>
      </c>
      <c r="DF526" s="13">
        <f t="shared" si="1088"/>
        <v>3751.488</v>
      </c>
      <c r="DG526" s="11">
        <v>1</v>
      </c>
      <c r="DH526" s="11">
        <v>0.97</v>
      </c>
      <c r="DI526" s="11">
        <v>2.11</v>
      </c>
      <c r="DJ526" s="42">
        <f t="shared" si="1089"/>
        <v>3.0467</v>
      </c>
      <c r="DK526" s="11">
        <v>1.275</v>
      </c>
      <c r="DL526" s="9">
        <v>0.5</v>
      </c>
      <c r="DM526" s="43">
        <f t="shared" si="1090"/>
        <v>7286.40728712</v>
      </c>
      <c r="DV526" s="11">
        <v>2171</v>
      </c>
      <c r="DW526" s="12">
        <v>1.728</v>
      </c>
      <c r="DX526" s="11">
        <v>1</v>
      </c>
      <c r="DY526" s="11">
        <v>0</v>
      </c>
      <c r="DZ526" s="13">
        <f t="shared" si="1091"/>
        <v>3751.488</v>
      </c>
      <c r="EA526" s="11">
        <v>1</v>
      </c>
      <c r="EB526" s="11">
        <v>0.97</v>
      </c>
      <c r="EC526" s="11">
        <v>2.91</v>
      </c>
      <c r="ED526" s="42">
        <f t="shared" si="1092"/>
        <v>3.8227</v>
      </c>
      <c r="EE526" s="11">
        <v>1.275</v>
      </c>
      <c r="EF526" s="9">
        <v>0.5</v>
      </c>
      <c r="EG526" s="43">
        <f t="shared" si="1093"/>
        <v>9142.26840072</v>
      </c>
    </row>
    <row r="527" s="1" customFormat="1" customHeight="1" spans="6:137">
      <c r="F527" s="11">
        <v>2171</v>
      </c>
      <c r="G527" s="12">
        <v>1.728</v>
      </c>
      <c r="H527" s="11">
        <v>1</v>
      </c>
      <c r="I527" s="11">
        <v>0</v>
      </c>
      <c r="J527" s="13">
        <f t="shared" si="1073"/>
        <v>3751.488</v>
      </c>
      <c r="K527" s="11">
        <v>1</v>
      </c>
      <c r="L527" s="11">
        <v>0.97</v>
      </c>
      <c r="M527" s="11">
        <v>2.11</v>
      </c>
      <c r="N527" s="42">
        <f t="shared" si="1074"/>
        <v>3.0467</v>
      </c>
      <c r="O527" s="11">
        <v>1.275</v>
      </c>
      <c r="P527" s="9">
        <v>0.5</v>
      </c>
      <c r="Q527" s="43">
        <f t="shared" si="1075"/>
        <v>7286.40728712</v>
      </c>
      <c r="Z527" s="11">
        <v>2171</v>
      </c>
      <c r="AA527" s="12">
        <v>1.728</v>
      </c>
      <c r="AB527" s="11">
        <v>1</v>
      </c>
      <c r="AC527" s="11">
        <v>0</v>
      </c>
      <c r="AD527" s="13">
        <f t="shared" si="1076"/>
        <v>3751.488</v>
      </c>
      <c r="AE527" s="11">
        <v>1</v>
      </c>
      <c r="AF527" s="11">
        <v>0.97</v>
      </c>
      <c r="AG527" s="11">
        <v>2.11</v>
      </c>
      <c r="AH527" s="42">
        <f t="shared" si="1077"/>
        <v>3.0467</v>
      </c>
      <c r="AI527" s="11">
        <v>1.275</v>
      </c>
      <c r="AJ527" s="9">
        <v>0.5</v>
      </c>
      <c r="AK527" s="43">
        <f t="shared" si="1078"/>
        <v>7286.40728712</v>
      </c>
      <c r="AT527" s="11">
        <v>2171</v>
      </c>
      <c r="AU527" s="12">
        <v>1.728</v>
      </c>
      <c r="AV527" s="11">
        <v>1</v>
      </c>
      <c r="AW527" s="11">
        <v>0</v>
      </c>
      <c r="AX527" s="13">
        <f t="shared" si="1079"/>
        <v>3751.488</v>
      </c>
      <c r="AY527" s="11">
        <v>1</v>
      </c>
      <c r="AZ527" s="11">
        <v>0.97</v>
      </c>
      <c r="BA527" s="11">
        <v>2.11</v>
      </c>
      <c r="BB527" s="42">
        <f t="shared" si="1080"/>
        <v>3.0467</v>
      </c>
      <c r="BC527" s="11">
        <v>1.275</v>
      </c>
      <c r="BD527" s="9">
        <v>0.5</v>
      </c>
      <c r="BE527" s="43">
        <f t="shared" si="1081"/>
        <v>7286.40728712</v>
      </c>
      <c r="BN527" s="11">
        <v>2171</v>
      </c>
      <c r="BO527" s="12">
        <v>1.728</v>
      </c>
      <c r="BP527" s="11">
        <v>1</v>
      </c>
      <c r="BQ527" s="11">
        <v>0</v>
      </c>
      <c r="BR527" s="13">
        <f t="shared" si="1082"/>
        <v>3751.488</v>
      </c>
      <c r="BS527" s="11">
        <v>1</v>
      </c>
      <c r="BT527" s="11">
        <v>0.97</v>
      </c>
      <c r="BU527" s="11">
        <v>2.11</v>
      </c>
      <c r="BV527" s="42">
        <f t="shared" si="1083"/>
        <v>3.0467</v>
      </c>
      <c r="BW527" s="11">
        <v>1.275</v>
      </c>
      <c r="BX527" s="9">
        <v>0.5</v>
      </c>
      <c r="BY527" s="43">
        <f t="shared" si="1084"/>
        <v>7286.40728712</v>
      </c>
      <c r="CH527" s="11">
        <v>2171</v>
      </c>
      <c r="CI527" s="12">
        <v>1.728</v>
      </c>
      <c r="CJ527" s="11">
        <v>1</v>
      </c>
      <c r="CK527" s="11">
        <v>0</v>
      </c>
      <c r="CL527" s="13">
        <f t="shared" si="1085"/>
        <v>3751.488</v>
      </c>
      <c r="CM527" s="11">
        <v>1</v>
      </c>
      <c r="CN527" s="11">
        <v>0.97</v>
      </c>
      <c r="CO527" s="11">
        <v>2.11</v>
      </c>
      <c r="CP527" s="42">
        <f t="shared" si="1086"/>
        <v>3.0467</v>
      </c>
      <c r="CQ527" s="11">
        <v>1.275</v>
      </c>
      <c r="CR527" s="9">
        <v>0.5</v>
      </c>
      <c r="CS527" s="43">
        <f t="shared" si="1087"/>
        <v>7286.40728712</v>
      </c>
      <c r="DB527" s="11">
        <v>2171</v>
      </c>
      <c r="DC527" s="12">
        <v>1.728</v>
      </c>
      <c r="DD527" s="11">
        <v>1</v>
      </c>
      <c r="DE527" s="11">
        <v>0</v>
      </c>
      <c r="DF527" s="13">
        <f t="shared" si="1088"/>
        <v>3751.488</v>
      </c>
      <c r="DG527" s="11">
        <v>1</v>
      </c>
      <c r="DH527" s="11">
        <v>0.97</v>
      </c>
      <c r="DI527" s="11">
        <v>2.11</v>
      </c>
      <c r="DJ527" s="42">
        <f t="shared" si="1089"/>
        <v>3.0467</v>
      </c>
      <c r="DK527" s="11">
        <v>1.275</v>
      </c>
      <c r="DL527" s="9">
        <v>0.5</v>
      </c>
      <c r="DM527" s="43">
        <f t="shared" si="1090"/>
        <v>7286.40728712</v>
      </c>
      <c r="DV527" s="11">
        <v>2171</v>
      </c>
      <c r="DW527" s="12">
        <v>1.728</v>
      </c>
      <c r="DX527" s="11">
        <v>1</v>
      </c>
      <c r="DY527" s="11">
        <v>0</v>
      </c>
      <c r="DZ527" s="13">
        <f t="shared" si="1091"/>
        <v>3751.488</v>
      </c>
      <c r="EA527" s="11">
        <v>1</v>
      </c>
      <c r="EB527" s="11">
        <v>0.97</v>
      </c>
      <c r="EC527" s="11">
        <v>2.91</v>
      </c>
      <c r="ED527" s="42">
        <f t="shared" si="1092"/>
        <v>3.8227</v>
      </c>
      <c r="EE527" s="11">
        <v>1.275</v>
      </c>
      <c r="EF527" s="9">
        <v>0.5</v>
      </c>
      <c r="EG527" s="43">
        <f t="shared" si="1093"/>
        <v>9142.26840072</v>
      </c>
    </row>
    <row r="528" s="1" customFormat="1" customHeight="1" spans="6:137">
      <c r="F528" s="11">
        <v>2171</v>
      </c>
      <c r="G528" s="12">
        <v>1.728</v>
      </c>
      <c r="H528" s="11">
        <v>1</v>
      </c>
      <c r="I528" s="11">
        <v>0</v>
      </c>
      <c r="J528" s="13">
        <f t="shared" si="1073"/>
        <v>3751.488</v>
      </c>
      <c r="K528" s="11">
        <v>1</v>
      </c>
      <c r="L528" s="11">
        <v>0.97</v>
      </c>
      <c r="M528" s="11">
        <v>2.11</v>
      </c>
      <c r="N528" s="42">
        <f t="shared" si="1074"/>
        <v>3.0467</v>
      </c>
      <c r="O528" s="11">
        <v>1.275</v>
      </c>
      <c r="P528" s="9">
        <v>0.5</v>
      </c>
      <c r="Q528" s="43">
        <f t="shared" si="1075"/>
        <v>7286.40728712</v>
      </c>
      <c r="Z528" s="11">
        <v>2171</v>
      </c>
      <c r="AA528" s="12">
        <v>1.728</v>
      </c>
      <c r="AB528" s="11">
        <v>1</v>
      </c>
      <c r="AC528" s="11">
        <v>0</v>
      </c>
      <c r="AD528" s="13">
        <f t="shared" si="1076"/>
        <v>3751.488</v>
      </c>
      <c r="AE528" s="11">
        <v>1</v>
      </c>
      <c r="AF528" s="11">
        <v>0.97</v>
      </c>
      <c r="AG528" s="11">
        <v>2.11</v>
      </c>
      <c r="AH528" s="42">
        <f t="shared" si="1077"/>
        <v>3.0467</v>
      </c>
      <c r="AI528" s="11">
        <v>1.275</v>
      </c>
      <c r="AJ528" s="9">
        <v>0.5</v>
      </c>
      <c r="AK528" s="43">
        <f t="shared" si="1078"/>
        <v>7286.40728712</v>
      </c>
      <c r="AT528" s="11">
        <v>2171</v>
      </c>
      <c r="AU528" s="12">
        <v>1.728</v>
      </c>
      <c r="AV528" s="11">
        <v>1</v>
      </c>
      <c r="AW528" s="11">
        <v>0</v>
      </c>
      <c r="AX528" s="13">
        <f t="shared" si="1079"/>
        <v>3751.488</v>
      </c>
      <c r="AY528" s="11">
        <v>1</v>
      </c>
      <c r="AZ528" s="11">
        <v>0.97</v>
      </c>
      <c r="BA528" s="11">
        <v>2.11</v>
      </c>
      <c r="BB528" s="42">
        <f t="shared" si="1080"/>
        <v>3.0467</v>
      </c>
      <c r="BC528" s="11">
        <v>1.275</v>
      </c>
      <c r="BD528" s="9">
        <v>0.5</v>
      </c>
      <c r="BE528" s="43">
        <f t="shared" si="1081"/>
        <v>7286.40728712</v>
      </c>
      <c r="BN528" s="11">
        <v>2171</v>
      </c>
      <c r="BO528" s="12">
        <v>1.728</v>
      </c>
      <c r="BP528" s="11">
        <v>1</v>
      </c>
      <c r="BQ528" s="11">
        <v>0</v>
      </c>
      <c r="BR528" s="13">
        <f t="shared" si="1082"/>
        <v>3751.488</v>
      </c>
      <c r="BS528" s="11">
        <v>1</v>
      </c>
      <c r="BT528" s="11">
        <v>0.97</v>
      </c>
      <c r="BU528" s="11">
        <v>2.11</v>
      </c>
      <c r="BV528" s="42">
        <f t="shared" si="1083"/>
        <v>3.0467</v>
      </c>
      <c r="BW528" s="11">
        <v>1.275</v>
      </c>
      <c r="BX528" s="9">
        <v>0.5</v>
      </c>
      <c r="BY528" s="43">
        <f t="shared" si="1084"/>
        <v>7286.40728712</v>
      </c>
      <c r="CH528" s="11">
        <v>2171</v>
      </c>
      <c r="CI528" s="12">
        <v>1.728</v>
      </c>
      <c r="CJ528" s="11">
        <v>1</v>
      </c>
      <c r="CK528" s="11">
        <v>0</v>
      </c>
      <c r="CL528" s="13">
        <f t="shared" si="1085"/>
        <v>3751.488</v>
      </c>
      <c r="CM528" s="11">
        <v>1</v>
      </c>
      <c r="CN528" s="11">
        <v>0.97</v>
      </c>
      <c r="CO528" s="11">
        <v>2.11</v>
      </c>
      <c r="CP528" s="42">
        <f t="shared" si="1086"/>
        <v>3.0467</v>
      </c>
      <c r="CQ528" s="11">
        <v>1.275</v>
      </c>
      <c r="CR528" s="9">
        <v>0.5</v>
      </c>
      <c r="CS528" s="43">
        <f t="shared" si="1087"/>
        <v>7286.40728712</v>
      </c>
      <c r="DB528" s="11">
        <v>2171</v>
      </c>
      <c r="DC528" s="12">
        <v>1.728</v>
      </c>
      <c r="DD528" s="11">
        <v>1</v>
      </c>
      <c r="DE528" s="11">
        <v>0</v>
      </c>
      <c r="DF528" s="13">
        <f t="shared" si="1088"/>
        <v>3751.488</v>
      </c>
      <c r="DG528" s="11">
        <v>1</v>
      </c>
      <c r="DH528" s="11">
        <v>0.97</v>
      </c>
      <c r="DI528" s="11">
        <v>2.11</v>
      </c>
      <c r="DJ528" s="42">
        <f t="shared" si="1089"/>
        <v>3.0467</v>
      </c>
      <c r="DK528" s="11">
        <v>1.275</v>
      </c>
      <c r="DL528" s="9">
        <v>0.5</v>
      </c>
      <c r="DM528" s="43">
        <f t="shared" si="1090"/>
        <v>7286.40728712</v>
      </c>
      <c r="DV528" s="11">
        <v>2171</v>
      </c>
      <c r="DW528" s="12">
        <v>1.728</v>
      </c>
      <c r="DX528" s="11">
        <v>1</v>
      </c>
      <c r="DY528" s="11">
        <v>0</v>
      </c>
      <c r="DZ528" s="13">
        <f t="shared" si="1091"/>
        <v>3751.488</v>
      </c>
      <c r="EA528" s="11">
        <v>1</v>
      </c>
      <c r="EB528" s="11">
        <v>0.97</v>
      </c>
      <c r="EC528" s="11">
        <v>2.91</v>
      </c>
      <c r="ED528" s="42">
        <f t="shared" si="1092"/>
        <v>3.8227</v>
      </c>
      <c r="EE528" s="11">
        <v>1.275</v>
      </c>
      <c r="EF528" s="9">
        <v>0.5</v>
      </c>
      <c r="EG528" s="43">
        <f t="shared" si="1093"/>
        <v>9142.26840072</v>
      </c>
    </row>
    <row r="529" s="1" customFormat="1" customHeight="1" spans="6:137">
      <c r="F529" s="11">
        <v>2171</v>
      </c>
      <c r="G529" s="12">
        <v>1.728</v>
      </c>
      <c r="H529" s="11">
        <v>1</v>
      </c>
      <c r="I529" s="11">
        <v>0</v>
      </c>
      <c r="J529" s="13">
        <f t="shared" si="1073"/>
        <v>3751.488</v>
      </c>
      <c r="K529" s="11">
        <v>1</v>
      </c>
      <c r="L529" s="11">
        <v>0.97</v>
      </c>
      <c r="M529" s="11">
        <v>2.11</v>
      </c>
      <c r="N529" s="42">
        <f t="shared" si="1074"/>
        <v>3.0467</v>
      </c>
      <c r="O529" s="11">
        <v>1.275</v>
      </c>
      <c r="P529" s="9">
        <v>0.5</v>
      </c>
      <c r="Q529" s="43">
        <f t="shared" si="1075"/>
        <v>7286.40728712</v>
      </c>
      <c r="Z529" s="11">
        <v>2171</v>
      </c>
      <c r="AA529" s="12">
        <v>1.728</v>
      </c>
      <c r="AB529" s="11">
        <v>1</v>
      </c>
      <c r="AC529" s="11">
        <v>0</v>
      </c>
      <c r="AD529" s="13">
        <f t="shared" si="1076"/>
        <v>3751.488</v>
      </c>
      <c r="AE529" s="11">
        <v>1</v>
      </c>
      <c r="AF529" s="11">
        <v>0.97</v>
      </c>
      <c r="AG529" s="11">
        <v>2.11</v>
      </c>
      <c r="AH529" s="42">
        <f t="shared" si="1077"/>
        <v>3.0467</v>
      </c>
      <c r="AI529" s="11">
        <v>1.275</v>
      </c>
      <c r="AJ529" s="9">
        <v>0.5</v>
      </c>
      <c r="AK529" s="43">
        <f t="shared" si="1078"/>
        <v>7286.40728712</v>
      </c>
      <c r="AT529" s="11">
        <v>2171</v>
      </c>
      <c r="AU529" s="12">
        <v>1.728</v>
      </c>
      <c r="AV529" s="11">
        <v>1</v>
      </c>
      <c r="AW529" s="11">
        <v>0</v>
      </c>
      <c r="AX529" s="13">
        <f t="shared" si="1079"/>
        <v>3751.488</v>
      </c>
      <c r="AY529" s="11">
        <v>1</v>
      </c>
      <c r="AZ529" s="11">
        <v>0.97</v>
      </c>
      <c r="BA529" s="11">
        <v>2.11</v>
      </c>
      <c r="BB529" s="42">
        <f t="shared" si="1080"/>
        <v>3.0467</v>
      </c>
      <c r="BC529" s="11">
        <v>1.275</v>
      </c>
      <c r="BD529" s="9">
        <v>0.5</v>
      </c>
      <c r="BE529" s="43">
        <f t="shared" si="1081"/>
        <v>7286.40728712</v>
      </c>
      <c r="BN529" s="11">
        <v>2171</v>
      </c>
      <c r="BO529" s="12">
        <v>1.728</v>
      </c>
      <c r="BP529" s="11">
        <v>1</v>
      </c>
      <c r="BQ529" s="11">
        <v>0</v>
      </c>
      <c r="BR529" s="13">
        <f t="shared" si="1082"/>
        <v>3751.488</v>
      </c>
      <c r="BS529" s="11">
        <v>1</v>
      </c>
      <c r="BT529" s="11">
        <v>0.97</v>
      </c>
      <c r="BU529" s="11">
        <v>2.11</v>
      </c>
      <c r="BV529" s="42">
        <f t="shared" si="1083"/>
        <v>3.0467</v>
      </c>
      <c r="BW529" s="11">
        <v>1.275</v>
      </c>
      <c r="BX529" s="9">
        <v>0.5</v>
      </c>
      <c r="BY529" s="43">
        <f t="shared" si="1084"/>
        <v>7286.40728712</v>
      </c>
      <c r="CH529" s="11">
        <v>2171</v>
      </c>
      <c r="CI529" s="12">
        <v>1.728</v>
      </c>
      <c r="CJ529" s="11">
        <v>1</v>
      </c>
      <c r="CK529" s="11">
        <v>0</v>
      </c>
      <c r="CL529" s="13">
        <f t="shared" si="1085"/>
        <v>3751.488</v>
      </c>
      <c r="CM529" s="11">
        <v>1</v>
      </c>
      <c r="CN529" s="11">
        <v>0.97</v>
      </c>
      <c r="CO529" s="11">
        <v>2.11</v>
      </c>
      <c r="CP529" s="42">
        <f t="shared" si="1086"/>
        <v>3.0467</v>
      </c>
      <c r="CQ529" s="11">
        <v>1.275</v>
      </c>
      <c r="CR529" s="9">
        <v>0.5</v>
      </c>
      <c r="CS529" s="43">
        <f t="shared" si="1087"/>
        <v>7286.40728712</v>
      </c>
      <c r="DB529" s="11">
        <v>2171</v>
      </c>
      <c r="DC529" s="12">
        <v>1.728</v>
      </c>
      <c r="DD529" s="11">
        <v>1</v>
      </c>
      <c r="DE529" s="11">
        <v>0</v>
      </c>
      <c r="DF529" s="13">
        <f t="shared" si="1088"/>
        <v>3751.488</v>
      </c>
      <c r="DG529" s="11">
        <v>1</v>
      </c>
      <c r="DH529" s="11">
        <v>0.97</v>
      </c>
      <c r="DI529" s="11">
        <v>2.11</v>
      </c>
      <c r="DJ529" s="42">
        <f t="shared" si="1089"/>
        <v>3.0467</v>
      </c>
      <c r="DK529" s="11">
        <v>1.275</v>
      </c>
      <c r="DL529" s="9">
        <v>0.5</v>
      </c>
      <c r="DM529" s="43">
        <f t="shared" si="1090"/>
        <v>7286.40728712</v>
      </c>
      <c r="DV529" s="11">
        <v>2171</v>
      </c>
      <c r="DW529" s="12">
        <v>1.728</v>
      </c>
      <c r="DX529" s="11">
        <v>1</v>
      </c>
      <c r="DY529" s="11">
        <v>0</v>
      </c>
      <c r="DZ529" s="13">
        <f t="shared" si="1091"/>
        <v>3751.488</v>
      </c>
      <c r="EA529" s="11">
        <v>1</v>
      </c>
      <c r="EB529" s="11">
        <v>0.97</v>
      </c>
      <c r="EC529" s="11">
        <v>2.91</v>
      </c>
      <c r="ED529" s="42">
        <f t="shared" si="1092"/>
        <v>3.8227</v>
      </c>
      <c r="EE529" s="11">
        <v>1.275</v>
      </c>
      <c r="EF529" s="9">
        <v>0.5</v>
      </c>
      <c r="EG529" s="43">
        <f t="shared" si="1093"/>
        <v>9142.26840072</v>
      </c>
    </row>
    <row r="530" s="1" customFormat="1" customHeight="1" spans="6:137">
      <c r="F530" s="11">
        <v>2171</v>
      </c>
      <c r="G530" s="12">
        <v>1.728</v>
      </c>
      <c r="H530" s="11">
        <v>1</v>
      </c>
      <c r="I530" s="11">
        <v>0</v>
      </c>
      <c r="J530" s="13">
        <f t="shared" si="1073"/>
        <v>3751.488</v>
      </c>
      <c r="K530" s="11">
        <v>1</v>
      </c>
      <c r="L530" s="11">
        <v>0.97</v>
      </c>
      <c r="M530" s="11">
        <v>2.11</v>
      </c>
      <c r="N530" s="42">
        <f t="shared" si="1074"/>
        <v>3.0467</v>
      </c>
      <c r="O530" s="11">
        <v>1.075</v>
      </c>
      <c r="P530" s="9">
        <v>0.5</v>
      </c>
      <c r="Q530" s="43">
        <f t="shared" si="1075"/>
        <v>6143.44143816</v>
      </c>
      <c r="Z530" s="11">
        <v>2171</v>
      </c>
      <c r="AA530" s="12">
        <v>1.728</v>
      </c>
      <c r="AB530" s="11">
        <v>1</v>
      </c>
      <c r="AC530" s="11">
        <v>0</v>
      </c>
      <c r="AD530" s="13">
        <f t="shared" si="1076"/>
        <v>3751.488</v>
      </c>
      <c r="AE530" s="11">
        <v>1</v>
      </c>
      <c r="AF530" s="11">
        <v>0.97</v>
      </c>
      <c r="AG530" s="11">
        <v>2.11</v>
      </c>
      <c r="AH530" s="42">
        <f t="shared" si="1077"/>
        <v>3.0467</v>
      </c>
      <c r="AI530" s="11">
        <v>1.075</v>
      </c>
      <c r="AJ530" s="9">
        <v>0.5</v>
      </c>
      <c r="AK530" s="43">
        <f t="shared" si="1078"/>
        <v>6143.44143816</v>
      </c>
      <c r="AT530" s="11">
        <v>2171</v>
      </c>
      <c r="AU530" s="12">
        <v>1.728</v>
      </c>
      <c r="AV530" s="11">
        <v>1</v>
      </c>
      <c r="AW530" s="11">
        <v>0</v>
      </c>
      <c r="AX530" s="13">
        <f t="shared" si="1079"/>
        <v>3751.488</v>
      </c>
      <c r="AY530" s="11">
        <v>1</v>
      </c>
      <c r="AZ530" s="11">
        <v>0.97</v>
      </c>
      <c r="BA530" s="11">
        <v>2.11</v>
      </c>
      <c r="BB530" s="42">
        <f t="shared" si="1080"/>
        <v>3.0467</v>
      </c>
      <c r="BC530" s="11">
        <v>1.075</v>
      </c>
      <c r="BD530" s="9">
        <v>0.5</v>
      </c>
      <c r="BE530" s="43">
        <f t="shared" si="1081"/>
        <v>6143.44143816</v>
      </c>
      <c r="BN530" s="11">
        <v>2171</v>
      </c>
      <c r="BO530" s="12">
        <v>1.728</v>
      </c>
      <c r="BP530" s="11">
        <v>1</v>
      </c>
      <c r="BQ530" s="11">
        <v>0</v>
      </c>
      <c r="BR530" s="13">
        <f t="shared" si="1082"/>
        <v>3751.488</v>
      </c>
      <c r="BS530" s="11">
        <v>1</v>
      </c>
      <c r="BT530" s="11">
        <v>0.97</v>
      </c>
      <c r="BU530" s="11">
        <v>2.11</v>
      </c>
      <c r="BV530" s="42">
        <f t="shared" si="1083"/>
        <v>3.0467</v>
      </c>
      <c r="BW530" s="11">
        <v>1.075</v>
      </c>
      <c r="BX530" s="9">
        <v>0.5</v>
      </c>
      <c r="BY530" s="43">
        <f t="shared" si="1084"/>
        <v>6143.44143816</v>
      </c>
      <c r="CH530" s="11">
        <v>2171</v>
      </c>
      <c r="CI530" s="12">
        <v>1.728</v>
      </c>
      <c r="CJ530" s="11">
        <v>1</v>
      </c>
      <c r="CK530" s="11">
        <v>0</v>
      </c>
      <c r="CL530" s="13">
        <f t="shared" si="1085"/>
        <v>3751.488</v>
      </c>
      <c r="CM530" s="11">
        <v>1</v>
      </c>
      <c r="CN530" s="11">
        <v>0.97</v>
      </c>
      <c r="CO530" s="11">
        <v>2.11</v>
      </c>
      <c r="CP530" s="42">
        <f t="shared" si="1086"/>
        <v>3.0467</v>
      </c>
      <c r="CQ530" s="11">
        <v>1.075</v>
      </c>
      <c r="CR530" s="9">
        <v>0.5</v>
      </c>
      <c r="CS530" s="43">
        <f t="shared" si="1087"/>
        <v>6143.44143816</v>
      </c>
      <c r="DB530" s="11">
        <v>2171</v>
      </c>
      <c r="DC530" s="12">
        <v>1.728</v>
      </c>
      <c r="DD530" s="11">
        <v>1</v>
      </c>
      <c r="DE530" s="11">
        <v>0</v>
      </c>
      <c r="DF530" s="13">
        <f t="shared" si="1088"/>
        <v>3751.488</v>
      </c>
      <c r="DG530" s="11">
        <v>1</v>
      </c>
      <c r="DH530" s="11">
        <v>0.97</v>
      </c>
      <c r="DI530" s="11">
        <v>2.11</v>
      </c>
      <c r="DJ530" s="42">
        <f t="shared" si="1089"/>
        <v>3.0467</v>
      </c>
      <c r="DK530" s="11">
        <v>1.075</v>
      </c>
      <c r="DL530" s="9">
        <v>0.5</v>
      </c>
      <c r="DM530" s="43">
        <f t="shared" si="1090"/>
        <v>6143.44143816</v>
      </c>
      <c r="DV530" s="11">
        <v>2171</v>
      </c>
      <c r="DW530" s="12">
        <v>1.728</v>
      </c>
      <c r="DX530" s="11">
        <v>1</v>
      </c>
      <c r="DY530" s="11">
        <v>0</v>
      </c>
      <c r="DZ530" s="13">
        <f t="shared" si="1091"/>
        <v>3751.488</v>
      </c>
      <c r="EA530" s="11">
        <v>1</v>
      </c>
      <c r="EB530" s="11">
        <v>0.97</v>
      </c>
      <c r="EC530" s="11">
        <v>2.91</v>
      </c>
      <c r="ED530" s="42">
        <f t="shared" si="1092"/>
        <v>3.8227</v>
      </c>
      <c r="EE530" s="11">
        <v>1.075</v>
      </c>
      <c r="EF530" s="9">
        <v>0.5</v>
      </c>
      <c r="EG530" s="43">
        <f t="shared" si="1093"/>
        <v>7708.18708296</v>
      </c>
    </row>
    <row r="531" s="1" customFormat="1" customHeight="1" spans="6:137">
      <c r="F531" s="11">
        <v>2171</v>
      </c>
      <c r="G531" s="12">
        <v>1.728</v>
      </c>
      <c r="H531" s="11">
        <v>1</v>
      </c>
      <c r="I531" s="11">
        <v>0</v>
      </c>
      <c r="J531" s="13">
        <f t="shared" si="1073"/>
        <v>3751.488</v>
      </c>
      <c r="K531" s="11">
        <v>1</v>
      </c>
      <c r="L531" s="11">
        <v>0.97</v>
      </c>
      <c r="M531" s="11">
        <v>2.11</v>
      </c>
      <c r="N531" s="42">
        <f t="shared" si="1074"/>
        <v>3.0467</v>
      </c>
      <c r="O531" s="11">
        <v>1.075</v>
      </c>
      <c r="P531" s="9">
        <v>0.5</v>
      </c>
      <c r="Q531" s="43">
        <f t="shared" si="1075"/>
        <v>6143.44143816</v>
      </c>
      <c r="Z531" s="11">
        <v>2171</v>
      </c>
      <c r="AA531" s="12">
        <v>1.728</v>
      </c>
      <c r="AB531" s="11">
        <v>1</v>
      </c>
      <c r="AC531" s="11">
        <v>0</v>
      </c>
      <c r="AD531" s="13">
        <f t="shared" si="1076"/>
        <v>3751.488</v>
      </c>
      <c r="AE531" s="11">
        <v>1</v>
      </c>
      <c r="AF531" s="11">
        <v>0.97</v>
      </c>
      <c r="AG531" s="11">
        <v>2.11</v>
      </c>
      <c r="AH531" s="42">
        <f t="shared" si="1077"/>
        <v>3.0467</v>
      </c>
      <c r="AI531" s="11">
        <v>1.075</v>
      </c>
      <c r="AJ531" s="9">
        <v>0.5</v>
      </c>
      <c r="AK531" s="43">
        <f t="shared" si="1078"/>
        <v>6143.44143816</v>
      </c>
      <c r="AT531" s="11">
        <v>2171</v>
      </c>
      <c r="AU531" s="12">
        <v>1.728</v>
      </c>
      <c r="AV531" s="11">
        <v>1</v>
      </c>
      <c r="AW531" s="11">
        <v>0</v>
      </c>
      <c r="AX531" s="13">
        <f t="shared" si="1079"/>
        <v>3751.488</v>
      </c>
      <c r="AY531" s="11">
        <v>1</v>
      </c>
      <c r="AZ531" s="11">
        <v>0.97</v>
      </c>
      <c r="BA531" s="11">
        <v>2.11</v>
      </c>
      <c r="BB531" s="42">
        <f t="shared" si="1080"/>
        <v>3.0467</v>
      </c>
      <c r="BC531" s="11">
        <v>1.075</v>
      </c>
      <c r="BD531" s="9">
        <v>0.5</v>
      </c>
      <c r="BE531" s="43">
        <f t="shared" si="1081"/>
        <v>6143.44143816</v>
      </c>
      <c r="BN531" s="11">
        <v>2171</v>
      </c>
      <c r="BO531" s="12">
        <v>1.728</v>
      </c>
      <c r="BP531" s="11">
        <v>1</v>
      </c>
      <c r="BQ531" s="11">
        <v>0</v>
      </c>
      <c r="BR531" s="13">
        <f t="shared" si="1082"/>
        <v>3751.488</v>
      </c>
      <c r="BS531" s="11">
        <v>1</v>
      </c>
      <c r="BT531" s="11">
        <v>0.97</v>
      </c>
      <c r="BU531" s="11">
        <v>2.11</v>
      </c>
      <c r="BV531" s="42">
        <f t="shared" si="1083"/>
        <v>3.0467</v>
      </c>
      <c r="BW531" s="11">
        <v>1.075</v>
      </c>
      <c r="BX531" s="9">
        <v>0.5</v>
      </c>
      <c r="BY531" s="43">
        <f t="shared" si="1084"/>
        <v>6143.44143816</v>
      </c>
      <c r="CH531" s="11">
        <v>2171</v>
      </c>
      <c r="CI531" s="12">
        <v>1.728</v>
      </c>
      <c r="CJ531" s="11">
        <v>1</v>
      </c>
      <c r="CK531" s="11">
        <v>0</v>
      </c>
      <c r="CL531" s="13">
        <f t="shared" si="1085"/>
        <v>3751.488</v>
      </c>
      <c r="CM531" s="11">
        <v>1</v>
      </c>
      <c r="CN531" s="11">
        <v>0.97</v>
      </c>
      <c r="CO531" s="11">
        <v>2.11</v>
      </c>
      <c r="CP531" s="42">
        <f t="shared" si="1086"/>
        <v>3.0467</v>
      </c>
      <c r="CQ531" s="11">
        <v>1.075</v>
      </c>
      <c r="CR531" s="9">
        <v>0.5</v>
      </c>
      <c r="CS531" s="43">
        <f t="shared" si="1087"/>
        <v>6143.44143816</v>
      </c>
      <c r="DB531" s="11">
        <v>2171</v>
      </c>
      <c r="DC531" s="12">
        <v>1.728</v>
      </c>
      <c r="DD531" s="11">
        <v>1</v>
      </c>
      <c r="DE531" s="11">
        <v>0</v>
      </c>
      <c r="DF531" s="13">
        <f t="shared" si="1088"/>
        <v>3751.488</v>
      </c>
      <c r="DG531" s="11">
        <v>1</v>
      </c>
      <c r="DH531" s="11">
        <v>0.97</v>
      </c>
      <c r="DI531" s="11">
        <v>2.11</v>
      </c>
      <c r="DJ531" s="42">
        <f t="shared" si="1089"/>
        <v>3.0467</v>
      </c>
      <c r="DK531" s="11">
        <v>1.075</v>
      </c>
      <c r="DL531" s="9">
        <v>0.5</v>
      </c>
      <c r="DM531" s="43">
        <f t="shared" si="1090"/>
        <v>6143.44143816</v>
      </c>
      <c r="DV531" s="11">
        <v>2171</v>
      </c>
      <c r="DW531" s="12">
        <v>1.728</v>
      </c>
      <c r="DX531" s="11">
        <v>1</v>
      </c>
      <c r="DY531" s="11">
        <v>0</v>
      </c>
      <c r="DZ531" s="13">
        <f t="shared" si="1091"/>
        <v>3751.488</v>
      </c>
      <c r="EA531" s="11">
        <v>1</v>
      </c>
      <c r="EB531" s="11">
        <v>0.97</v>
      </c>
      <c r="EC531" s="11">
        <v>2.91</v>
      </c>
      <c r="ED531" s="42">
        <f t="shared" si="1092"/>
        <v>3.8227</v>
      </c>
      <c r="EE531" s="11">
        <v>1.075</v>
      </c>
      <c r="EF531" s="9">
        <v>0.5</v>
      </c>
      <c r="EG531" s="43">
        <f t="shared" si="1093"/>
        <v>7708.18708296</v>
      </c>
    </row>
    <row r="532" s="1" customFormat="1" customHeight="1" spans="6:137">
      <c r="F532" s="11">
        <v>2171</v>
      </c>
      <c r="G532" s="12">
        <v>1.728</v>
      </c>
      <c r="H532" s="11">
        <v>1</v>
      </c>
      <c r="I532" s="11">
        <v>0</v>
      </c>
      <c r="J532" s="13">
        <f t="shared" si="1073"/>
        <v>3751.488</v>
      </c>
      <c r="K532" s="11">
        <v>1</v>
      </c>
      <c r="L532" s="11">
        <v>0.97</v>
      </c>
      <c r="M532" s="11">
        <v>2.11</v>
      </c>
      <c r="N532" s="42">
        <f t="shared" si="1074"/>
        <v>3.0467</v>
      </c>
      <c r="O532" s="11">
        <v>1.075</v>
      </c>
      <c r="P532" s="9">
        <v>0.5</v>
      </c>
      <c r="Q532" s="43">
        <f t="shared" si="1075"/>
        <v>6143.44143816</v>
      </c>
      <c r="Z532" s="11">
        <v>2171</v>
      </c>
      <c r="AA532" s="12">
        <v>1.728</v>
      </c>
      <c r="AB532" s="11">
        <v>1</v>
      </c>
      <c r="AC532" s="11">
        <v>0</v>
      </c>
      <c r="AD532" s="13">
        <f t="shared" si="1076"/>
        <v>3751.488</v>
      </c>
      <c r="AE532" s="11">
        <v>1</v>
      </c>
      <c r="AF532" s="11">
        <v>0.97</v>
      </c>
      <c r="AG532" s="11">
        <v>2.11</v>
      </c>
      <c r="AH532" s="42">
        <f t="shared" si="1077"/>
        <v>3.0467</v>
      </c>
      <c r="AI532" s="11">
        <v>1.075</v>
      </c>
      <c r="AJ532" s="9">
        <v>0.5</v>
      </c>
      <c r="AK532" s="43">
        <f t="shared" si="1078"/>
        <v>6143.44143816</v>
      </c>
      <c r="AT532" s="11">
        <v>2171</v>
      </c>
      <c r="AU532" s="12">
        <v>1.728</v>
      </c>
      <c r="AV532" s="11">
        <v>1</v>
      </c>
      <c r="AW532" s="11">
        <v>0</v>
      </c>
      <c r="AX532" s="13">
        <f t="shared" si="1079"/>
        <v>3751.488</v>
      </c>
      <c r="AY532" s="11">
        <v>1</v>
      </c>
      <c r="AZ532" s="11">
        <v>0.97</v>
      </c>
      <c r="BA532" s="11">
        <v>2.11</v>
      </c>
      <c r="BB532" s="42">
        <f t="shared" si="1080"/>
        <v>3.0467</v>
      </c>
      <c r="BC532" s="11">
        <v>1.075</v>
      </c>
      <c r="BD532" s="9">
        <v>0.5</v>
      </c>
      <c r="BE532" s="43">
        <f t="shared" si="1081"/>
        <v>6143.44143816</v>
      </c>
      <c r="BN532" s="11">
        <v>2171</v>
      </c>
      <c r="BO532" s="12">
        <v>1.728</v>
      </c>
      <c r="BP532" s="11">
        <v>1</v>
      </c>
      <c r="BQ532" s="11">
        <v>0</v>
      </c>
      <c r="BR532" s="13">
        <f t="shared" si="1082"/>
        <v>3751.488</v>
      </c>
      <c r="BS532" s="11">
        <v>1</v>
      </c>
      <c r="BT532" s="11">
        <v>0.97</v>
      </c>
      <c r="BU532" s="11">
        <v>2.11</v>
      </c>
      <c r="BV532" s="42">
        <f t="shared" si="1083"/>
        <v>3.0467</v>
      </c>
      <c r="BW532" s="11">
        <v>1.075</v>
      </c>
      <c r="BX532" s="9">
        <v>0.5</v>
      </c>
      <c r="BY532" s="43">
        <f t="shared" si="1084"/>
        <v>6143.44143816</v>
      </c>
      <c r="CH532" s="11">
        <v>2171</v>
      </c>
      <c r="CI532" s="12">
        <v>1.728</v>
      </c>
      <c r="CJ532" s="11">
        <v>1</v>
      </c>
      <c r="CK532" s="11">
        <v>0</v>
      </c>
      <c r="CL532" s="13">
        <f t="shared" si="1085"/>
        <v>3751.488</v>
      </c>
      <c r="CM532" s="11">
        <v>1</v>
      </c>
      <c r="CN532" s="11">
        <v>0.97</v>
      </c>
      <c r="CO532" s="11">
        <v>2.11</v>
      </c>
      <c r="CP532" s="42">
        <f t="shared" si="1086"/>
        <v>3.0467</v>
      </c>
      <c r="CQ532" s="11">
        <v>1.075</v>
      </c>
      <c r="CR532" s="9">
        <v>0.5</v>
      </c>
      <c r="CS532" s="43">
        <f t="shared" si="1087"/>
        <v>6143.44143816</v>
      </c>
      <c r="DB532" s="11">
        <v>2171</v>
      </c>
      <c r="DC532" s="12">
        <v>1.728</v>
      </c>
      <c r="DD532" s="11">
        <v>1</v>
      </c>
      <c r="DE532" s="11">
        <v>0</v>
      </c>
      <c r="DF532" s="13">
        <f t="shared" si="1088"/>
        <v>3751.488</v>
      </c>
      <c r="DG532" s="11">
        <v>1</v>
      </c>
      <c r="DH532" s="11">
        <v>0.97</v>
      </c>
      <c r="DI532" s="11">
        <v>2.11</v>
      </c>
      <c r="DJ532" s="42">
        <f t="shared" si="1089"/>
        <v>3.0467</v>
      </c>
      <c r="DK532" s="11">
        <v>1.075</v>
      </c>
      <c r="DL532" s="9">
        <v>0.5</v>
      </c>
      <c r="DM532" s="43">
        <f t="shared" si="1090"/>
        <v>6143.44143816</v>
      </c>
      <c r="DV532" s="11">
        <v>2171</v>
      </c>
      <c r="DW532" s="12">
        <v>1.728</v>
      </c>
      <c r="DX532" s="11">
        <v>1</v>
      </c>
      <c r="DY532" s="11">
        <v>0</v>
      </c>
      <c r="DZ532" s="13">
        <f t="shared" si="1091"/>
        <v>3751.488</v>
      </c>
      <c r="EA532" s="11">
        <v>1</v>
      </c>
      <c r="EB532" s="11">
        <v>0.97</v>
      </c>
      <c r="EC532" s="11">
        <v>2.91</v>
      </c>
      <c r="ED532" s="42">
        <f t="shared" si="1092"/>
        <v>3.8227</v>
      </c>
      <c r="EE532" s="11">
        <v>1.075</v>
      </c>
      <c r="EF532" s="9">
        <v>0.5</v>
      </c>
      <c r="EG532" s="43">
        <f t="shared" si="1093"/>
        <v>7708.18708296</v>
      </c>
    </row>
    <row r="533" s="1" customFormat="1" customHeight="1" spans="6:137">
      <c r="F533" s="11">
        <v>2171</v>
      </c>
      <c r="G533" s="12">
        <v>1.728</v>
      </c>
      <c r="H533" s="11">
        <v>1</v>
      </c>
      <c r="I533" s="11">
        <v>0</v>
      </c>
      <c r="J533" s="13">
        <f t="shared" si="1073"/>
        <v>3751.488</v>
      </c>
      <c r="K533" s="11">
        <v>1</v>
      </c>
      <c r="L533" s="11">
        <v>0.97</v>
      </c>
      <c r="M533" s="11">
        <v>2.11</v>
      </c>
      <c r="N533" s="42">
        <f t="shared" si="1074"/>
        <v>3.0467</v>
      </c>
      <c r="O533" s="11">
        <v>1.075</v>
      </c>
      <c r="P533" s="9">
        <v>0.5</v>
      </c>
      <c r="Q533" s="43">
        <f t="shared" si="1075"/>
        <v>6143.44143816</v>
      </c>
      <c r="Z533" s="11">
        <v>2171</v>
      </c>
      <c r="AA533" s="12">
        <v>1.728</v>
      </c>
      <c r="AB533" s="11">
        <v>1</v>
      </c>
      <c r="AC533" s="11">
        <v>0</v>
      </c>
      <c r="AD533" s="13">
        <f t="shared" si="1076"/>
        <v>3751.488</v>
      </c>
      <c r="AE533" s="11">
        <v>1</v>
      </c>
      <c r="AF533" s="11">
        <v>0.97</v>
      </c>
      <c r="AG533" s="11">
        <v>2.11</v>
      </c>
      <c r="AH533" s="42">
        <f t="shared" si="1077"/>
        <v>3.0467</v>
      </c>
      <c r="AI533" s="11">
        <v>1.075</v>
      </c>
      <c r="AJ533" s="9">
        <v>0.5</v>
      </c>
      <c r="AK533" s="43">
        <f t="shared" si="1078"/>
        <v>6143.44143816</v>
      </c>
      <c r="AT533" s="11">
        <v>2171</v>
      </c>
      <c r="AU533" s="12">
        <v>1.728</v>
      </c>
      <c r="AV533" s="11">
        <v>1</v>
      </c>
      <c r="AW533" s="11">
        <v>0</v>
      </c>
      <c r="AX533" s="13">
        <f t="shared" si="1079"/>
        <v>3751.488</v>
      </c>
      <c r="AY533" s="11">
        <v>1</v>
      </c>
      <c r="AZ533" s="11">
        <v>0.97</v>
      </c>
      <c r="BA533" s="11">
        <v>2.11</v>
      </c>
      <c r="BB533" s="42">
        <f t="shared" si="1080"/>
        <v>3.0467</v>
      </c>
      <c r="BC533" s="11">
        <v>1.075</v>
      </c>
      <c r="BD533" s="9">
        <v>0.5</v>
      </c>
      <c r="BE533" s="43">
        <f t="shared" si="1081"/>
        <v>6143.44143816</v>
      </c>
      <c r="BN533" s="11">
        <v>2171</v>
      </c>
      <c r="BO533" s="12">
        <v>1.728</v>
      </c>
      <c r="BP533" s="11">
        <v>1</v>
      </c>
      <c r="BQ533" s="11">
        <v>0</v>
      </c>
      <c r="BR533" s="13">
        <f t="shared" si="1082"/>
        <v>3751.488</v>
      </c>
      <c r="BS533" s="11">
        <v>1</v>
      </c>
      <c r="BT533" s="11">
        <v>0.97</v>
      </c>
      <c r="BU533" s="11">
        <v>2.11</v>
      </c>
      <c r="BV533" s="42">
        <f t="shared" si="1083"/>
        <v>3.0467</v>
      </c>
      <c r="BW533" s="11">
        <v>1.075</v>
      </c>
      <c r="BX533" s="9">
        <v>0.5</v>
      </c>
      <c r="BY533" s="43">
        <f t="shared" si="1084"/>
        <v>6143.44143816</v>
      </c>
      <c r="CH533" s="11">
        <v>2171</v>
      </c>
      <c r="CI533" s="12">
        <v>1.728</v>
      </c>
      <c r="CJ533" s="11">
        <v>1</v>
      </c>
      <c r="CK533" s="11">
        <v>0</v>
      </c>
      <c r="CL533" s="13">
        <f t="shared" si="1085"/>
        <v>3751.488</v>
      </c>
      <c r="CM533" s="11">
        <v>1</v>
      </c>
      <c r="CN533" s="11">
        <v>0.97</v>
      </c>
      <c r="CO533" s="11">
        <v>2.11</v>
      </c>
      <c r="CP533" s="42">
        <f t="shared" si="1086"/>
        <v>3.0467</v>
      </c>
      <c r="CQ533" s="11">
        <v>1.075</v>
      </c>
      <c r="CR533" s="9">
        <v>0.5</v>
      </c>
      <c r="CS533" s="43">
        <f t="shared" si="1087"/>
        <v>6143.44143816</v>
      </c>
      <c r="DB533" s="11">
        <v>2171</v>
      </c>
      <c r="DC533" s="12">
        <v>1.728</v>
      </c>
      <c r="DD533" s="11">
        <v>1</v>
      </c>
      <c r="DE533" s="11">
        <v>0</v>
      </c>
      <c r="DF533" s="13">
        <f t="shared" si="1088"/>
        <v>3751.488</v>
      </c>
      <c r="DG533" s="11">
        <v>1</v>
      </c>
      <c r="DH533" s="11">
        <v>0.97</v>
      </c>
      <c r="DI533" s="11">
        <v>2.11</v>
      </c>
      <c r="DJ533" s="42">
        <f t="shared" si="1089"/>
        <v>3.0467</v>
      </c>
      <c r="DK533" s="11">
        <v>1.075</v>
      </c>
      <c r="DL533" s="9">
        <v>0.5</v>
      </c>
      <c r="DM533" s="43">
        <f t="shared" si="1090"/>
        <v>6143.44143816</v>
      </c>
      <c r="DV533" s="11">
        <v>2171</v>
      </c>
      <c r="DW533" s="12">
        <v>1.728</v>
      </c>
      <c r="DX533" s="11">
        <v>1</v>
      </c>
      <c r="DY533" s="11">
        <v>0</v>
      </c>
      <c r="DZ533" s="13">
        <f t="shared" si="1091"/>
        <v>3751.488</v>
      </c>
      <c r="EA533" s="11">
        <v>1</v>
      </c>
      <c r="EB533" s="11">
        <v>0.97</v>
      </c>
      <c r="EC533" s="11">
        <v>2.91</v>
      </c>
      <c r="ED533" s="42">
        <f t="shared" si="1092"/>
        <v>3.8227</v>
      </c>
      <c r="EE533" s="11">
        <v>1.075</v>
      </c>
      <c r="EF533" s="9">
        <v>0.5</v>
      </c>
      <c r="EG533" s="43">
        <f t="shared" si="1093"/>
        <v>7708.18708296</v>
      </c>
    </row>
    <row r="534" s="1" customFormat="1" customHeight="1" spans="6:137">
      <c r="F534" s="11">
        <v>2171</v>
      </c>
      <c r="G534" s="12">
        <v>1.55</v>
      </c>
      <c r="H534" s="11">
        <v>1</v>
      </c>
      <c r="I534" s="11">
        <v>0</v>
      </c>
      <c r="J534" s="13">
        <f t="shared" si="1073"/>
        <v>3365.05</v>
      </c>
      <c r="K534" s="11">
        <v>1</v>
      </c>
      <c r="L534" s="11">
        <v>0.97</v>
      </c>
      <c r="M534" s="11">
        <v>2.11</v>
      </c>
      <c r="N534" s="42">
        <f t="shared" si="1074"/>
        <v>3.0467</v>
      </c>
      <c r="O534" s="11">
        <v>1.075</v>
      </c>
      <c r="P534" s="9">
        <v>0.5</v>
      </c>
      <c r="Q534" s="43">
        <f t="shared" si="1075"/>
        <v>5510.6100863125</v>
      </c>
      <c r="Z534" s="11">
        <v>2171</v>
      </c>
      <c r="AA534" s="12">
        <v>1.55</v>
      </c>
      <c r="AB534" s="11">
        <v>1</v>
      </c>
      <c r="AC534" s="11">
        <v>0</v>
      </c>
      <c r="AD534" s="13">
        <f t="shared" si="1076"/>
        <v>3365.05</v>
      </c>
      <c r="AE534" s="11">
        <v>1</v>
      </c>
      <c r="AF534" s="11">
        <v>0.97</v>
      </c>
      <c r="AG534" s="11">
        <v>2.11</v>
      </c>
      <c r="AH534" s="42">
        <f t="shared" si="1077"/>
        <v>3.0467</v>
      </c>
      <c r="AI534" s="11">
        <v>1.075</v>
      </c>
      <c r="AJ534" s="9">
        <v>0.5</v>
      </c>
      <c r="AK534" s="43">
        <f t="shared" si="1078"/>
        <v>5510.6100863125</v>
      </c>
      <c r="AT534" s="11">
        <v>2171</v>
      </c>
      <c r="AU534" s="12">
        <v>1.55</v>
      </c>
      <c r="AV534" s="11">
        <v>1</v>
      </c>
      <c r="AW534" s="11">
        <v>0</v>
      </c>
      <c r="AX534" s="13">
        <f t="shared" si="1079"/>
        <v>3365.05</v>
      </c>
      <c r="AY534" s="11">
        <v>1</v>
      </c>
      <c r="AZ534" s="11">
        <v>0.97</v>
      </c>
      <c r="BA534" s="11">
        <v>2.11</v>
      </c>
      <c r="BB534" s="42">
        <f t="shared" si="1080"/>
        <v>3.0467</v>
      </c>
      <c r="BC534" s="11">
        <v>1.075</v>
      </c>
      <c r="BD534" s="9">
        <v>0.5</v>
      </c>
      <c r="BE534" s="43">
        <f t="shared" si="1081"/>
        <v>5510.6100863125</v>
      </c>
      <c r="BN534" s="11">
        <v>2171</v>
      </c>
      <c r="BO534" s="12">
        <v>1.55</v>
      </c>
      <c r="BP534" s="11">
        <v>1</v>
      </c>
      <c r="BQ534" s="11">
        <v>0</v>
      </c>
      <c r="BR534" s="13">
        <f t="shared" si="1082"/>
        <v>3365.05</v>
      </c>
      <c r="BS534" s="11">
        <v>1</v>
      </c>
      <c r="BT534" s="11">
        <v>0.97</v>
      </c>
      <c r="BU534" s="11">
        <v>2.11</v>
      </c>
      <c r="BV534" s="42">
        <f t="shared" si="1083"/>
        <v>3.0467</v>
      </c>
      <c r="BW534" s="11">
        <v>1.075</v>
      </c>
      <c r="BX534" s="9">
        <v>0.5</v>
      </c>
      <c r="BY534" s="43">
        <f t="shared" si="1084"/>
        <v>5510.6100863125</v>
      </c>
      <c r="CH534" s="11">
        <v>2171</v>
      </c>
      <c r="CI534" s="12">
        <v>1.55</v>
      </c>
      <c r="CJ534" s="11">
        <v>1</v>
      </c>
      <c r="CK534" s="11">
        <v>0</v>
      </c>
      <c r="CL534" s="13">
        <f t="shared" si="1085"/>
        <v>3365.05</v>
      </c>
      <c r="CM534" s="11">
        <v>1</v>
      </c>
      <c r="CN534" s="11">
        <v>0.97</v>
      </c>
      <c r="CO534" s="11">
        <v>2.11</v>
      </c>
      <c r="CP534" s="42">
        <f t="shared" si="1086"/>
        <v>3.0467</v>
      </c>
      <c r="CQ534" s="11">
        <v>1.075</v>
      </c>
      <c r="CR534" s="9">
        <v>0.5</v>
      </c>
      <c r="CS534" s="43">
        <f t="shared" si="1087"/>
        <v>5510.6100863125</v>
      </c>
      <c r="DB534" s="11">
        <v>2171</v>
      </c>
      <c r="DC534" s="12">
        <v>1.55</v>
      </c>
      <c r="DD534" s="11">
        <v>1</v>
      </c>
      <c r="DE534" s="11">
        <v>0</v>
      </c>
      <c r="DF534" s="13">
        <f t="shared" si="1088"/>
        <v>3365.05</v>
      </c>
      <c r="DG534" s="11">
        <v>1</v>
      </c>
      <c r="DH534" s="11">
        <v>0.97</v>
      </c>
      <c r="DI534" s="11">
        <v>2.11</v>
      </c>
      <c r="DJ534" s="42">
        <f t="shared" si="1089"/>
        <v>3.0467</v>
      </c>
      <c r="DK534" s="11">
        <v>1.075</v>
      </c>
      <c r="DL534" s="9">
        <v>0.5</v>
      </c>
      <c r="DM534" s="43">
        <f t="shared" si="1090"/>
        <v>5510.6100863125</v>
      </c>
      <c r="DV534" s="11">
        <v>2171</v>
      </c>
      <c r="DW534" s="12">
        <v>1.55</v>
      </c>
      <c r="DX534" s="11">
        <v>1</v>
      </c>
      <c r="DY534" s="11">
        <v>0</v>
      </c>
      <c r="DZ534" s="13">
        <f t="shared" si="1091"/>
        <v>3365.05</v>
      </c>
      <c r="EA534" s="11">
        <v>1</v>
      </c>
      <c r="EB534" s="11">
        <v>0.97</v>
      </c>
      <c r="EC534" s="11">
        <v>2.91</v>
      </c>
      <c r="ED534" s="42">
        <f t="shared" si="1092"/>
        <v>3.8227</v>
      </c>
      <c r="EE534" s="11">
        <v>1.075</v>
      </c>
      <c r="EF534" s="9">
        <v>0.5</v>
      </c>
      <c r="EG534" s="43">
        <f t="shared" si="1093"/>
        <v>6914.1724413125</v>
      </c>
    </row>
    <row r="535" s="1" customFormat="1" customHeight="1" spans="6:137">
      <c r="F535" s="11">
        <v>2171</v>
      </c>
      <c r="G535" s="12">
        <v>12.18</v>
      </c>
      <c r="H535" s="11">
        <v>1</v>
      </c>
      <c r="I535" s="11">
        <v>0</v>
      </c>
      <c r="J535" s="13">
        <f t="shared" si="1073"/>
        <v>26442.78</v>
      </c>
      <c r="K535" s="11">
        <v>1</v>
      </c>
      <c r="L535" s="11">
        <v>0.97</v>
      </c>
      <c r="M535" s="11">
        <v>2.11</v>
      </c>
      <c r="N535" s="42">
        <f t="shared" si="1074"/>
        <v>3.0467</v>
      </c>
      <c r="O535" s="11">
        <v>1.075</v>
      </c>
      <c r="P535" s="9">
        <v>0.5</v>
      </c>
      <c r="Q535" s="43">
        <f t="shared" si="1075"/>
        <v>43302.729581475</v>
      </c>
      <c r="Z535" s="11">
        <v>2171</v>
      </c>
      <c r="AA535" s="12">
        <v>12.18</v>
      </c>
      <c r="AB535" s="11">
        <v>1</v>
      </c>
      <c r="AC535" s="11">
        <v>0</v>
      </c>
      <c r="AD535" s="13">
        <f t="shared" si="1076"/>
        <v>26442.78</v>
      </c>
      <c r="AE535" s="11">
        <v>1</v>
      </c>
      <c r="AF535" s="11">
        <v>0.97</v>
      </c>
      <c r="AG535" s="11">
        <v>2.11</v>
      </c>
      <c r="AH535" s="42">
        <f t="shared" si="1077"/>
        <v>3.0467</v>
      </c>
      <c r="AI535" s="11">
        <v>1.075</v>
      </c>
      <c r="AJ535" s="9">
        <v>0.5</v>
      </c>
      <c r="AK535" s="43">
        <f t="shared" si="1078"/>
        <v>43302.729581475</v>
      </c>
      <c r="AT535" s="11">
        <v>2171</v>
      </c>
      <c r="AU535" s="12">
        <v>12.18</v>
      </c>
      <c r="AV535" s="11">
        <v>1</v>
      </c>
      <c r="AW535" s="11">
        <v>0</v>
      </c>
      <c r="AX535" s="13">
        <f t="shared" si="1079"/>
        <v>26442.78</v>
      </c>
      <c r="AY535" s="11">
        <v>1</v>
      </c>
      <c r="AZ535" s="11">
        <v>0.97</v>
      </c>
      <c r="BA535" s="11">
        <v>2.11</v>
      </c>
      <c r="BB535" s="42">
        <f t="shared" si="1080"/>
        <v>3.0467</v>
      </c>
      <c r="BC535" s="11">
        <v>1.075</v>
      </c>
      <c r="BD535" s="9">
        <v>0.5</v>
      </c>
      <c r="BE535" s="43">
        <f t="shared" si="1081"/>
        <v>43302.729581475</v>
      </c>
      <c r="BN535" s="11">
        <v>2171</v>
      </c>
      <c r="BO535" s="12">
        <v>12.18</v>
      </c>
      <c r="BP535" s="11">
        <v>1</v>
      </c>
      <c r="BQ535" s="11">
        <v>0</v>
      </c>
      <c r="BR535" s="13">
        <f t="shared" si="1082"/>
        <v>26442.78</v>
      </c>
      <c r="BS535" s="11">
        <v>1</v>
      </c>
      <c r="BT535" s="11">
        <v>0.97</v>
      </c>
      <c r="BU535" s="11">
        <v>2.11</v>
      </c>
      <c r="BV535" s="42">
        <f t="shared" si="1083"/>
        <v>3.0467</v>
      </c>
      <c r="BW535" s="11">
        <v>1.075</v>
      </c>
      <c r="BX535" s="9">
        <v>0.5</v>
      </c>
      <c r="BY535" s="43">
        <f t="shared" si="1084"/>
        <v>43302.729581475</v>
      </c>
      <c r="CH535" s="11">
        <v>2171</v>
      </c>
      <c r="CI535" s="12">
        <v>12.18</v>
      </c>
      <c r="CJ535" s="11">
        <v>1</v>
      </c>
      <c r="CK535" s="11">
        <v>0</v>
      </c>
      <c r="CL535" s="13">
        <f t="shared" si="1085"/>
        <v>26442.78</v>
      </c>
      <c r="CM535" s="11">
        <v>1</v>
      </c>
      <c r="CN535" s="11">
        <v>0.97</v>
      </c>
      <c r="CO535" s="11">
        <v>2.11</v>
      </c>
      <c r="CP535" s="42">
        <f t="shared" si="1086"/>
        <v>3.0467</v>
      </c>
      <c r="CQ535" s="11">
        <v>1.075</v>
      </c>
      <c r="CR535" s="9">
        <v>0.5</v>
      </c>
      <c r="CS535" s="43">
        <f t="shared" si="1087"/>
        <v>43302.729581475</v>
      </c>
      <c r="DB535" s="11">
        <v>2171</v>
      </c>
      <c r="DC535" s="12">
        <v>12.18</v>
      </c>
      <c r="DD535" s="11">
        <v>1</v>
      </c>
      <c r="DE535" s="11">
        <v>0</v>
      </c>
      <c r="DF535" s="13">
        <f t="shared" si="1088"/>
        <v>26442.78</v>
      </c>
      <c r="DG535" s="11">
        <v>1</v>
      </c>
      <c r="DH535" s="11">
        <v>0.97</v>
      </c>
      <c r="DI535" s="11">
        <v>2.11</v>
      </c>
      <c r="DJ535" s="42">
        <f t="shared" si="1089"/>
        <v>3.0467</v>
      </c>
      <c r="DK535" s="11">
        <v>1.075</v>
      </c>
      <c r="DL535" s="9">
        <v>0.5</v>
      </c>
      <c r="DM535" s="43">
        <f t="shared" si="1090"/>
        <v>43302.729581475</v>
      </c>
      <c r="DV535" s="11">
        <v>2171</v>
      </c>
      <c r="DW535" s="12">
        <v>12.18</v>
      </c>
      <c r="DX535" s="11">
        <v>1</v>
      </c>
      <c r="DY535" s="11">
        <v>0</v>
      </c>
      <c r="DZ535" s="13">
        <f t="shared" si="1091"/>
        <v>26442.78</v>
      </c>
      <c r="EA535" s="11">
        <v>1</v>
      </c>
      <c r="EB535" s="11">
        <v>0.97</v>
      </c>
      <c r="EC535" s="11">
        <v>2.91</v>
      </c>
      <c r="ED535" s="42">
        <f t="shared" si="1092"/>
        <v>3.8227</v>
      </c>
      <c r="EE535" s="11">
        <v>1.075</v>
      </c>
      <c r="EF535" s="9">
        <v>0.5</v>
      </c>
      <c r="EG535" s="43">
        <f t="shared" si="1093"/>
        <v>54332.013119475</v>
      </c>
    </row>
    <row r="536" s="1" customFormat="1" customHeight="1" spans="6:137">
      <c r="F536" s="44" t="s">
        <v>31</v>
      </c>
      <c r="G536" s="45"/>
      <c r="H536" s="45"/>
      <c r="I536" s="45"/>
      <c r="J536" s="45"/>
      <c r="K536" s="45"/>
      <c r="L536" s="45"/>
      <c r="M536" s="46">
        <f>SUM(Q525:Q535)</f>
        <v>109819.141856027</v>
      </c>
      <c r="N536" s="46"/>
      <c r="O536" s="46"/>
      <c r="P536" s="46"/>
      <c r="Q536" s="46"/>
      <c r="R536" s="1"/>
      <c r="S536" s="1"/>
      <c r="T536" s="1"/>
      <c r="U536" s="1"/>
      <c r="V536" s="1"/>
      <c r="W536" s="1"/>
      <c r="X536" s="1"/>
      <c r="Y536" s="1"/>
      <c r="Z536" s="44" t="s">
        <v>31</v>
      </c>
      <c r="AA536" s="45"/>
      <c r="AB536" s="45"/>
      <c r="AC536" s="45"/>
      <c r="AD536" s="45"/>
      <c r="AE536" s="45"/>
      <c r="AF536" s="45"/>
      <c r="AG536" s="46">
        <f>SUM(AK525:AK535)</f>
        <v>109819.141856027</v>
      </c>
      <c r="AH536" s="46"/>
      <c r="AI536" s="46"/>
      <c r="AJ536" s="46"/>
      <c r="AK536" s="46"/>
      <c r="AL536" s="1"/>
      <c r="AM536" s="1"/>
      <c r="AN536" s="1"/>
      <c r="AO536" s="1"/>
      <c r="AP536" s="1"/>
      <c r="AQ536" s="1"/>
      <c r="AR536" s="1"/>
      <c r="AS536" s="1"/>
      <c r="AT536" s="44" t="s">
        <v>31</v>
      </c>
      <c r="AU536" s="45"/>
      <c r="AV536" s="45"/>
      <c r="AW536" s="45"/>
      <c r="AX536" s="45"/>
      <c r="AY536" s="45"/>
      <c r="AZ536" s="45"/>
      <c r="BA536" s="46">
        <f>SUM(BE525:BE535)</f>
        <v>109819.141856027</v>
      </c>
      <c r="BB536" s="46"/>
      <c r="BC536" s="46"/>
      <c r="BD536" s="46"/>
      <c r="BE536" s="46"/>
      <c r="BF536" s="1"/>
      <c r="BG536" s="1"/>
      <c r="BH536" s="1"/>
      <c r="BI536" s="1"/>
      <c r="BJ536" s="1"/>
      <c r="BK536" s="1"/>
      <c r="BL536" s="1"/>
      <c r="BM536" s="1"/>
      <c r="BN536" s="44" t="s">
        <v>31</v>
      </c>
      <c r="BO536" s="45"/>
      <c r="BP536" s="45"/>
      <c r="BQ536" s="45"/>
      <c r="BR536" s="45"/>
      <c r="BS536" s="45"/>
      <c r="BT536" s="45"/>
      <c r="BU536" s="46">
        <f>SUM(BY525:BY535)</f>
        <v>109819.141856027</v>
      </c>
      <c r="BV536" s="46"/>
      <c r="BW536" s="46"/>
      <c r="BX536" s="46"/>
      <c r="BY536" s="46"/>
      <c r="BZ536" s="1"/>
      <c r="CA536" s="1"/>
      <c r="CB536" s="1"/>
      <c r="CC536" s="1"/>
      <c r="CD536" s="1"/>
      <c r="CE536" s="1"/>
      <c r="CF536" s="1"/>
      <c r="CG536" s="1"/>
      <c r="CH536" s="44" t="s">
        <v>31</v>
      </c>
      <c r="CI536" s="45"/>
      <c r="CJ536" s="45"/>
      <c r="CK536" s="45"/>
      <c r="CL536" s="45"/>
      <c r="CM536" s="45"/>
      <c r="CN536" s="45"/>
      <c r="CO536" s="46">
        <f>SUM(CS525:CS535)</f>
        <v>109819.141856027</v>
      </c>
      <c r="CP536" s="46"/>
      <c r="CQ536" s="46"/>
      <c r="CR536" s="46"/>
      <c r="CS536" s="46"/>
      <c r="CT536" s="1"/>
      <c r="CU536" s="1"/>
      <c r="CV536" s="1"/>
      <c r="CW536" s="1"/>
      <c r="CX536" s="1"/>
      <c r="CY536" s="1"/>
      <c r="CZ536" s="1"/>
      <c r="DA536" s="1"/>
      <c r="DB536" s="44" t="s">
        <v>31</v>
      </c>
      <c r="DC536" s="45"/>
      <c r="DD536" s="45"/>
      <c r="DE536" s="45"/>
      <c r="DF536" s="45"/>
      <c r="DG536" s="45"/>
      <c r="DH536" s="45"/>
      <c r="DI536" s="46">
        <f>SUM(DM525:DM535)</f>
        <v>109819.141856027</v>
      </c>
      <c r="DJ536" s="46"/>
      <c r="DK536" s="46"/>
      <c r="DL536" s="46"/>
      <c r="DM536" s="46"/>
      <c r="DN536" s="1"/>
      <c r="DO536" s="1"/>
      <c r="DP536" s="1"/>
      <c r="DQ536" s="1"/>
      <c r="DR536" s="1"/>
      <c r="DS536" s="1"/>
      <c r="DT536" s="1"/>
      <c r="DU536" s="1"/>
      <c r="DV536" s="44" t="s">
        <v>31</v>
      </c>
      <c r="DW536" s="45"/>
      <c r="DX536" s="45"/>
      <c r="DY536" s="45"/>
      <c r="DZ536" s="45"/>
      <c r="EA536" s="45"/>
      <c r="EB536" s="45"/>
      <c r="EC536" s="46">
        <f>SUM(EG525:EG535)</f>
        <v>137790.275896227</v>
      </c>
      <c r="ED536" s="46"/>
      <c r="EE536" s="46"/>
      <c r="EF536" s="46"/>
      <c r="EG536" s="46"/>
    </row>
    <row r="537" s="1" customFormat="1" customHeight="1" spans="6:137">
      <c r="F537" s="45"/>
      <c r="G537" s="45"/>
      <c r="H537" s="45"/>
      <c r="I537" s="45"/>
      <c r="J537" s="45"/>
      <c r="K537" s="45"/>
      <c r="L537" s="45"/>
      <c r="M537" s="46"/>
      <c r="N537" s="46"/>
      <c r="O537" s="46"/>
      <c r="P537" s="46"/>
      <c r="Q537" s="46"/>
      <c r="R537" s="1"/>
      <c r="S537" s="1"/>
      <c r="T537" s="1"/>
      <c r="U537" s="1"/>
      <c r="V537" s="1"/>
      <c r="W537" s="1"/>
      <c r="X537" s="1"/>
      <c r="Y537" s="1"/>
      <c r="Z537" s="45"/>
      <c r="AA537" s="45"/>
      <c r="AB537" s="45"/>
      <c r="AC537" s="45"/>
      <c r="AD537" s="45"/>
      <c r="AE537" s="45"/>
      <c r="AF537" s="45"/>
      <c r="AG537" s="46"/>
      <c r="AH537" s="46"/>
      <c r="AI537" s="46"/>
      <c r="AJ537" s="46"/>
      <c r="AK537" s="46"/>
      <c r="AL537" s="1"/>
      <c r="AM537" s="1"/>
      <c r="AN537" s="1"/>
      <c r="AO537" s="1"/>
      <c r="AP537" s="1"/>
      <c r="AQ537" s="1"/>
      <c r="AR537" s="1"/>
      <c r="AS537" s="1"/>
      <c r="AT537" s="45"/>
      <c r="AU537" s="45"/>
      <c r="AV537" s="45"/>
      <c r="AW537" s="45"/>
      <c r="AX537" s="45"/>
      <c r="AY537" s="45"/>
      <c r="AZ537" s="45"/>
      <c r="BA537" s="46"/>
      <c r="BB537" s="46"/>
      <c r="BC537" s="46"/>
      <c r="BD537" s="46"/>
      <c r="BE537" s="46"/>
      <c r="BF537" s="1"/>
      <c r="BG537" s="1"/>
      <c r="BH537" s="1"/>
      <c r="BI537" s="1"/>
      <c r="BJ537" s="1"/>
      <c r="BK537" s="1"/>
      <c r="BL537" s="1"/>
      <c r="BM537" s="1"/>
      <c r="BN537" s="45"/>
      <c r="BO537" s="45"/>
      <c r="BP537" s="45"/>
      <c r="BQ537" s="45"/>
      <c r="BR537" s="45"/>
      <c r="BS537" s="45"/>
      <c r="BT537" s="45"/>
      <c r="BU537" s="46"/>
      <c r="BV537" s="46"/>
      <c r="BW537" s="46"/>
      <c r="BX537" s="46"/>
      <c r="BY537" s="46"/>
      <c r="BZ537" s="1"/>
      <c r="CA537" s="1"/>
      <c r="CB537" s="1"/>
      <c r="CC537" s="1"/>
      <c r="CD537" s="1"/>
      <c r="CE537" s="1"/>
      <c r="CF537" s="1"/>
      <c r="CG537" s="1"/>
      <c r="CH537" s="45"/>
      <c r="CI537" s="45"/>
      <c r="CJ537" s="45"/>
      <c r="CK537" s="45"/>
      <c r="CL537" s="45"/>
      <c r="CM537" s="45"/>
      <c r="CN537" s="45"/>
      <c r="CO537" s="46"/>
      <c r="CP537" s="46"/>
      <c r="CQ537" s="46"/>
      <c r="CR537" s="46"/>
      <c r="CS537" s="46"/>
      <c r="CT537" s="1"/>
      <c r="CU537" s="1"/>
      <c r="CV537" s="1"/>
      <c r="CW537" s="1"/>
      <c r="CX537" s="1"/>
      <c r="CY537" s="1"/>
      <c r="CZ537" s="1"/>
      <c r="DA537" s="1"/>
      <c r="DB537" s="45"/>
      <c r="DC537" s="45"/>
      <c r="DD537" s="45"/>
      <c r="DE537" s="45"/>
      <c r="DF537" s="45"/>
      <c r="DG537" s="45"/>
      <c r="DH537" s="45"/>
      <c r="DI537" s="46"/>
      <c r="DJ537" s="46"/>
      <c r="DK537" s="46"/>
      <c r="DL537" s="46"/>
      <c r="DM537" s="46"/>
      <c r="DN537" s="1"/>
      <c r="DO537" s="1"/>
      <c r="DP537" s="1"/>
      <c r="DQ537" s="1"/>
      <c r="DR537" s="1"/>
      <c r="DS537" s="1"/>
      <c r="DT537" s="1"/>
      <c r="DU537" s="1"/>
      <c r="DV537" s="45"/>
      <c r="DW537" s="45"/>
      <c r="DX537" s="45"/>
      <c r="DY537" s="45"/>
      <c r="DZ537" s="45"/>
      <c r="EA537" s="45"/>
      <c r="EB537" s="45"/>
      <c r="EC537" s="46"/>
      <c r="ED537" s="46"/>
      <c r="EE537" s="46"/>
      <c r="EF537" s="46"/>
      <c r="EG537" s="46"/>
    </row>
    <row r="538" s="1" customFormat="1" customHeight="1" spans="6:137">
      <c r="F538" s="45"/>
      <c r="G538" s="45"/>
      <c r="H538" s="45"/>
      <c r="I538" s="45"/>
      <c r="J538" s="45"/>
      <c r="K538" s="45"/>
      <c r="L538" s="45"/>
      <c r="M538" s="46"/>
      <c r="N538" s="46"/>
      <c r="O538" s="46"/>
      <c r="P538" s="46"/>
      <c r="Q538" s="46"/>
      <c r="R538" s="1"/>
      <c r="S538" s="1"/>
      <c r="T538" s="1"/>
      <c r="U538" s="1"/>
      <c r="V538" s="1"/>
      <c r="W538" s="1"/>
      <c r="X538" s="1"/>
      <c r="Y538" s="1"/>
      <c r="Z538" s="45"/>
      <c r="AA538" s="45"/>
      <c r="AB538" s="45"/>
      <c r="AC538" s="45"/>
      <c r="AD538" s="45"/>
      <c r="AE538" s="45"/>
      <c r="AF538" s="45"/>
      <c r="AG538" s="46"/>
      <c r="AH538" s="46"/>
      <c r="AI538" s="46"/>
      <c r="AJ538" s="46"/>
      <c r="AK538" s="46"/>
      <c r="AL538" s="1"/>
      <c r="AM538" s="1"/>
      <c r="AN538" s="1"/>
      <c r="AO538" s="1"/>
      <c r="AP538" s="1"/>
      <c r="AQ538" s="1"/>
      <c r="AR538" s="1"/>
      <c r="AS538" s="1"/>
      <c r="AT538" s="45"/>
      <c r="AU538" s="45"/>
      <c r="AV538" s="45"/>
      <c r="AW538" s="45"/>
      <c r="AX538" s="45"/>
      <c r="AY538" s="45"/>
      <c r="AZ538" s="45"/>
      <c r="BA538" s="46"/>
      <c r="BB538" s="46"/>
      <c r="BC538" s="46"/>
      <c r="BD538" s="46"/>
      <c r="BE538" s="46"/>
      <c r="BF538" s="1"/>
      <c r="BG538" s="1"/>
      <c r="BH538" s="1"/>
      <c r="BI538" s="1"/>
      <c r="BJ538" s="1"/>
      <c r="BK538" s="1"/>
      <c r="BL538" s="1"/>
      <c r="BM538" s="1"/>
      <c r="BN538" s="45"/>
      <c r="BO538" s="45"/>
      <c r="BP538" s="45"/>
      <c r="BQ538" s="45"/>
      <c r="BR538" s="45"/>
      <c r="BS538" s="45"/>
      <c r="BT538" s="45"/>
      <c r="BU538" s="46"/>
      <c r="BV538" s="46"/>
      <c r="BW538" s="46"/>
      <c r="BX538" s="46"/>
      <c r="BY538" s="46"/>
      <c r="BZ538" s="1"/>
      <c r="CA538" s="1"/>
      <c r="CB538" s="1"/>
      <c r="CC538" s="1"/>
      <c r="CD538" s="1"/>
      <c r="CE538" s="1"/>
      <c r="CF538" s="1"/>
      <c r="CG538" s="1"/>
      <c r="CH538" s="45"/>
      <c r="CI538" s="45"/>
      <c r="CJ538" s="45"/>
      <c r="CK538" s="45"/>
      <c r="CL538" s="45"/>
      <c r="CM538" s="45"/>
      <c r="CN538" s="45"/>
      <c r="CO538" s="46"/>
      <c r="CP538" s="46"/>
      <c r="CQ538" s="46"/>
      <c r="CR538" s="46"/>
      <c r="CS538" s="46"/>
      <c r="CT538" s="1"/>
      <c r="CU538" s="1"/>
      <c r="CV538" s="1"/>
      <c r="CW538" s="1"/>
      <c r="CX538" s="1"/>
      <c r="CY538" s="1"/>
      <c r="CZ538" s="1"/>
      <c r="DA538" s="1"/>
      <c r="DB538" s="45"/>
      <c r="DC538" s="45"/>
      <c r="DD538" s="45"/>
      <c r="DE538" s="45"/>
      <c r="DF538" s="45"/>
      <c r="DG538" s="45"/>
      <c r="DH538" s="45"/>
      <c r="DI538" s="46"/>
      <c r="DJ538" s="46"/>
      <c r="DK538" s="46"/>
      <c r="DL538" s="46"/>
      <c r="DM538" s="46"/>
      <c r="DN538" s="1"/>
      <c r="DO538" s="1"/>
      <c r="DP538" s="1"/>
      <c r="DQ538" s="1"/>
      <c r="DR538" s="1"/>
      <c r="DS538" s="1"/>
      <c r="DT538" s="1"/>
      <c r="DU538" s="1"/>
      <c r="DV538" s="45"/>
      <c r="DW538" s="45"/>
      <c r="DX538" s="45"/>
      <c r="DY538" s="45"/>
      <c r="DZ538" s="45"/>
      <c r="EA538" s="45"/>
      <c r="EB538" s="45"/>
      <c r="EC538" s="46"/>
      <c r="ED538" s="46"/>
      <c r="EE538" s="46"/>
      <c r="EF538" s="46"/>
      <c r="EG538" s="46"/>
    </row>
    <row r="539" s="1" customFormat="1" customHeight="1" spans="6:137">
      <c r="F539" s="35" t="s">
        <v>32</v>
      </c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1"/>
      <c r="S539" s="1"/>
      <c r="T539" s="1"/>
      <c r="U539" s="1"/>
      <c r="V539" s="1"/>
      <c r="W539" s="1"/>
      <c r="X539" s="1"/>
      <c r="Y539" s="1"/>
      <c r="Z539" s="35" t="s">
        <v>32</v>
      </c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1"/>
      <c r="AM539" s="1"/>
      <c r="AN539" s="1"/>
      <c r="AO539" s="1"/>
      <c r="AP539" s="1"/>
      <c r="AQ539" s="1"/>
      <c r="AR539" s="1"/>
      <c r="AS539" s="1"/>
      <c r="AT539" s="35" t="s">
        <v>32</v>
      </c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1"/>
      <c r="BG539" s="1"/>
      <c r="BH539" s="1"/>
      <c r="BI539" s="1"/>
      <c r="BJ539" s="1"/>
      <c r="BK539" s="1"/>
      <c r="BL539" s="1"/>
      <c r="BM539" s="1"/>
      <c r="BN539" s="35" t="s">
        <v>32</v>
      </c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1"/>
      <c r="CA539" s="1"/>
      <c r="CB539" s="1"/>
      <c r="CC539" s="1"/>
      <c r="CD539" s="1"/>
      <c r="CE539" s="1"/>
      <c r="CF539" s="1"/>
      <c r="CG539" s="1"/>
      <c r="CH539" s="35" t="s">
        <v>32</v>
      </c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1"/>
      <c r="CU539" s="1"/>
      <c r="CV539" s="1"/>
      <c r="CW539" s="1"/>
      <c r="CX539" s="1"/>
      <c r="CY539" s="1"/>
      <c r="CZ539" s="1"/>
      <c r="DA539" s="1"/>
      <c r="DB539" s="35" t="s">
        <v>32</v>
      </c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1"/>
      <c r="DO539" s="1"/>
      <c r="DP539" s="1"/>
      <c r="DQ539" s="1"/>
      <c r="DR539" s="1"/>
      <c r="DS539" s="1"/>
      <c r="DT539" s="1"/>
      <c r="DU539" s="1"/>
      <c r="DV539" s="35" t="s">
        <v>32</v>
      </c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</row>
    <row r="540" s="1" customFormat="1" customHeight="1" spans="6:137">
      <c r="F540" s="13" t="s">
        <v>8</v>
      </c>
      <c r="G540" s="13"/>
      <c r="H540" s="13"/>
      <c r="I540" s="13"/>
      <c r="J540" s="13"/>
      <c r="K540" s="8" t="s">
        <v>53</v>
      </c>
      <c r="L540" s="8"/>
      <c r="M540" s="8"/>
      <c r="N540" s="8"/>
      <c r="O540" s="9" t="s">
        <v>38</v>
      </c>
      <c r="P540" s="9"/>
      <c r="Q540" s="41" t="s">
        <v>13</v>
      </c>
      <c r="Z540" s="13" t="s">
        <v>8</v>
      </c>
      <c r="AA540" s="13"/>
      <c r="AB540" s="13"/>
      <c r="AC540" s="13"/>
      <c r="AD540" s="13"/>
      <c r="AE540" s="8" t="s">
        <v>53</v>
      </c>
      <c r="AF540" s="8"/>
      <c r="AG540" s="8"/>
      <c r="AH540" s="8"/>
      <c r="AI540" s="9" t="s">
        <v>38</v>
      </c>
      <c r="AJ540" s="9"/>
      <c r="AK540" s="41" t="s">
        <v>13</v>
      </c>
      <c r="AT540" s="13" t="s">
        <v>8</v>
      </c>
      <c r="AU540" s="13"/>
      <c r="AV540" s="13"/>
      <c r="AW540" s="13"/>
      <c r="AX540" s="13"/>
      <c r="AY540" s="8" t="s">
        <v>53</v>
      </c>
      <c r="AZ540" s="8"/>
      <c r="BA540" s="8"/>
      <c r="BB540" s="8"/>
      <c r="BC540" s="9" t="s">
        <v>38</v>
      </c>
      <c r="BD540" s="9"/>
      <c r="BE540" s="41" t="s">
        <v>13</v>
      </c>
      <c r="BN540" s="13" t="s">
        <v>8</v>
      </c>
      <c r="BO540" s="13"/>
      <c r="BP540" s="13"/>
      <c r="BQ540" s="13"/>
      <c r="BR540" s="13"/>
      <c r="BS540" s="8" t="s">
        <v>53</v>
      </c>
      <c r="BT540" s="8"/>
      <c r="BU540" s="8"/>
      <c r="BV540" s="8"/>
      <c r="BW540" s="9" t="s">
        <v>38</v>
      </c>
      <c r="BX540" s="9"/>
      <c r="BY540" s="41" t="s">
        <v>13</v>
      </c>
      <c r="CH540" s="13" t="s">
        <v>8</v>
      </c>
      <c r="CI540" s="13"/>
      <c r="CJ540" s="13"/>
      <c r="CK540" s="13"/>
      <c r="CL540" s="13"/>
      <c r="CM540" s="8" t="s">
        <v>53</v>
      </c>
      <c r="CN540" s="8"/>
      <c r="CO540" s="8"/>
      <c r="CP540" s="8"/>
      <c r="CQ540" s="9" t="s">
        <v>38</v>
      </c>
      <c r="CR540" s="9"/>
      <c r="CS540" s="41" t="s">
        <v>13</v>
      </c>
      <c r="DB540" s="13" t="s">
        <v>8</v>
      </c>
      <c r="DC540" s="13"/>
      <c r="DD540" s="13"/>
      <c r="DE540" s="13"/>
      <c r="DF540" s="13"/>
      <c r="DG540" s="8" t="s">
        <v>53</v>
      </c>
      <c r="DH540" s="8"/>
      <c r="DI540" s="8"/>
      <c r="DJ540" s="8"/>
      <c r="DK540" s="9" t="s">
        <v>38</v>
      </c>
      <c r="DL540" s="9"/>
      <c r="DM540" s="41" t="s">
        <v>13</v>
      </c>
      <c r="DV540" s="13" t="s">
        <v>8</v>
      </c>
      <c r="DW540" s="13"/>
      <c r="DX540" s="13"/>
      <c r="DY540" s="13"/>
      <c r="DZ540" s="13"/>
      <c r="EA540" s="8" t="s">
        <v>53</v>
      </c>
      <c r="EB540" s="8"/>
      <c r="EC540" s="8"/>
      <c r="ED540" s="8"/>
      <c r="EE540" s="9" t="s">
        <v>38</v>
      </c>
      <c r="EF540" s="9"/>
      <c r="EG540" s="41" t="s">
        <v>13</v>
      </c>
    </row>
    <row r="541" s="1" customFormat="1" customHeight="1" spans="6:137">
      <c r="F541" s="13" t="s">
        <v>54</v>
      </c>
      <c r="G541" s="13" t="s">
        <v>55</v>
      </c>
      <c r="H541" s="13" t="s">
        <v>56</v>
      </c>
      <c r="I541" s="13" t="s">
        <v>57</v>
      </c>
      <c r="J541" s="13" t="s">
        <v>8</v>
      </c>
      <c r="K541" s="8" t="s">
        <v>58</v>
      </c>
      <c r="L541" s="8" t="s">
        <v>26</v>
      </c>
      <c r="M541" s="8" t="s">
        <v>27</v>
      </c>
      <c r="N541" s="42" t="s">
        <v>28</v>
      </c>
      <c r="O541" s="9" t="s">
        <v>59</v>
      </c>
      <c r="P541" s="9" t="s">
        <v>60</v>
      </c>
      <c r="Q541" s="41"/>
      <c r="R541" s="1"/>
      <c r="S541" s="1"/>
      <c r="T541" s="1"/>
      <c r="U541" s="1"/>
      <c r="V541" s="1"/>
      <c r="W541" s="1"/>
      <c r="X541" s="1"/>
      <c r="Y541" s="1"/>
      <c r="Z541" s="13" t="s">
        <v>54</v>
      </c>
      <c r="AA541" s="13" t="s">
        <v>55</v>
      </c>
      <c r="AB541" s="13" t="s">
        <v>56</v>
      </c>
      <c r="AC541" s="13" t="s">
        <v>57</v>
      </c>
      <c r="AD541" s="13" t="s">
        <v>8</v>
      </c>
      <c r="AE541" s="8" t="s">
        <v>58</v>
      </c>
      <c r="AF541" s="8" t="s">
        <v>26</v>
      </c>
      <c r="AG541" s="8" t="s">
        <v>27</v>
      </c>
      <c r="AH541" s="42" t="s">
        <v>28</v>
      </c>
      <c r="AI541" s="9" t="s">
        <v>59</v>
      </c>
      <c r="AJ541" s="9" t="s">
        <v>60</v>
      </c>
      <c r="AK541" s="41"/>
      <c r="AL541" s="1"/>
      <c r="AM541" s="1"/>
      <c r="AN541" s="1"/>
      <c r="AO541" s="1"/>
      <c r="AP541" s="1"/>
      <c r="AQ541" s="1"/>
      <c r="AR541" s="1"/>
      <c r="AS541" s="1"/>
      <c r="AT541" s="13" t="s">
        <v>54</v>
      </c>
      <c r="AU541" s="13" t="s">
        <v>55</v>
      </c>
      <c r="AV541" s="13" t="s">
        <v>56</v>
      </c>
      <c r="AW541" s="13" t="s">
        <v>57</v>
      </c>
      <c r="AX541" s="13" t="s">
        <v>8</v>
      </c>
      <c r="AY541" s="8" t="s">
        <v>58</v>
      </c>
      <c r="AZ541" s="8" t="s">
        <v>26</v>
      </c>
      <c r="BA541" s="8" t="s">
        <v>27</v>
      </c>
      <c r="BB541" s="42" t="s">
        <v>28</v>
      </c>
      <c r="BC541" s="9" t="s">
        <v>59</v>
      </c>
      <c r="BD541" s="9" t="s">
        <v>60</v>
      </c>
      <c r="BE541" s="41"/>
      <c r="BF541" s="1"/>
      <c r="BG541" s="1"/>
      <c r="BH541" s="1"/>
      <c r="BI541" s="1"/>
      <c r="BJ541" s="1"/>
      <c r="BK541" s="1"/>
      <c r="BL541" s="1"/>
      <c r="BM541" s="1"/>
      <c r="BN541" s="13" t="s">
        <v>54</v>
      </c>
      <c r="BO541" s="13" t="s">
        <v>55</v>
      </c>
      <c r="BP541" s="13" t="s">
        <v>56</v>
      </c>
      <c r="BQ541" s="13" t="s">
        <v>57</v>
      </c>
      <c r="BR541" s="13" t="s">
        <v>8</v>
      </c>
      <c r="BS541" s="8" t="s">
        <v>58</v>
      </c>
      <c r="BT541" s="8" t="s">
        <v>26</v>
      </c>
      <c r="BU541" s="8" t="s">
        <v>27</v>
      </c>
      <c r="BV541" s="42" t="s">
        <v>28</v>
      </c>
      <c r="BW541" s="9" t="s">
        <v>59</v>
      </c>
      <c r="BX541" s="9" t="s">
        <v>60</v>
      </c>
      <c r="BY541" s="41"/>
      <c r="BZ541" s="1"/>
      <c r="CA541" s="1"/>
      <c r="CB541" s="1"/>
      <c r="CC541" s="1"/>
      <c r="CD541" s="1"/>
      <c r="CE541" s="1"/>
      <c r="CF541" s="1"/>
      <c r="CG541" s="1"/>
      <c r="CH541" s="13" t="s">
        <v>54</v>
      </c>
      <c r="CI541" s="13" t="s">
        <v>55</v>
      </c>
      <c r="CJ541" s="13" t="s">
        <v>56</v>
      </c>
      <c r="CK541" s="13" t="s">
        <v>57</v>
      </c>
      <c r="CL541" s="13" t="s">
        <v>8</v>
      </c>
      <c r="CM541" s="8" t="s">
        <v>58</v>
      </c>
      <c r="CN541" s="8" t="s">
        <v>26</v>
      </c>
      <c r="CO541" s="8" t="s">
        <v>27</v>
      </c>
      <c r="CP541" s="42" t="s">
        <v>28</v>
      </c>
      <c r="CQ541" s="9" t="s">
        <v>59</v>
      </c>
      <c r="CR541" s="9" t="s">
        <v>60</v>
      </c>
      <c r="CS541" s="41"/>
      <c r="CT541" s="1"/>
      <c r="CU541" s="1"/>
      <c r="CV541" s="1"/>
      <c r="CW541" s="1"/>
      <c r="CX541" s="1"/>
      <c r="CY541" s="1"/>
      <c r="CZ541" s="1"/>
      <c r="DA541" s="1"/>
      <c r="DB541" s="13" t="s">
        <v>54</v>
      </c>
      <c r="DC541" s="13" t="s">
        <v>55</v>
      </c>
      <c r="DD541" s="13" t="s">
        <v>56</v>
      </c>
      <c r="DE541" s="13" t="s">
        <v>57</v>
      </c>
      <c r="DF541" s="13" t="s">
        <v>8</v>
      </c>
      <c r="DG541" s="8" t="s">
        <v>58</v>
      </c>
      <c r="DH541" s="8" t="s">
        <v>26</v>
      </c>
      <c r="DI541" s="8" t="s">
        <v>27</v>
      </c>
      <c r="DJ541" s="42" t="s">
        <v>28</v>
      </c>
      <c r="DK541" s="9" t="s">
        <v>59</v>
      </c>
      <c r="DL541" s="9" t="s">
        <v>60</v>
      </c>
      <c r="DM541" s="41"/>
      <c r="DN541" s="1"/>
      <c r="DO541" s="1"/>
      <c r="DP541" s="1"/>
      <c r="DQ541" s="1"/>
      <c r="DR541" s="1"/>
      <c r="DS541" s="1"/>
      <c r="DT541" s="1"/>
      <c r="DU541" s="1"/>
      <c r="DV541" s="13" t="s">
        <v>54</v>
      </c>
      <c r="DW541" s="13" t="s">
        <v>55</v>
      </c>
      <c r="DX541" s="13" t="s">
        <v>56</v>
      </c>
      <c r="DY541" s="13" t="s">
        <v>57</v>
      </c>
      <c r="DZ541" s="13" t="s">
        <v>8</v>
      </c>
      <c r="EA541" s="8" t="s">
        <v>58</v>
      </c>
      <c r="EB541" s="8" t="s">
        <v>26</v>
      </c>
      <c r="EC541" s="8" t="s">
        <v>27</v>
      </c>
      <c r="ED541" s="42" t="s">
        <v>28</v>
      </c>
      <c r="EE541" s="9" t="s">
        <v>59</v>
      </c>
      <c r="EF541" s="9" t="s">
        <v>60</v>
      </c>
      <c r="EG541" s="41"/>
    </row>
    <row r="542" s="1" customFormat="1" customHeight="1" spans="6:137">
      <c r="F542" s="11">
        <v>35434</v>
      </c>
      <c r="G542" s="12">
        <v>0.168</v>
      </c>
      <c r="H542" s="11">
        <v>1</v>
      </c>
      <c r="I542" s="11">
        <v>0</v>
      </c>
      <c r="J542" s="13">
        <f t="shared" ref="J542:J551" si="1094">F542*G542*H542+I542</f>
        <v>5952.912</v>
      </c>
      <c r="K542" s="11">
        <v>1</v>
      </c>
      <c r="L542" s="11">
        <v>0.89</v>
      </c>
      <c r="M542" s="11">
        <v>1.78</v>
      </c>
      <c r="N542" s="42">
        <f t="shared" ref="N542:N551" si="1095">L542*M542+1</f>
        <v>2.5842</v>
      </c>
      <c r="O542" s="11">
        <v>0.9</v>
      </c>
      <c r="P542" s="9">
        <v>0.5</v>
      </c>
      <c r="Q542" s="43">
        <f t="shared" ref="Q542:Q551" si="1096">J542*K542*N542*O542*P542</f>
        <v>6922.58183568</v>
      </c>
      <c r="Z542" s="11">
        <v>35728</v>
      </c>
      <c r="AA542" s="12">
        <v>0.168</v>
      </c>
      <c r="AB542" s="11">
        <v>1</v>
      </c>
      <c r="AC542" s="11">
        <v>0</v>
      </c>
      <c r="AD542" s="13">
        <f t="shared" ref="AD542:AD551" si="1097">Z542*AA542*AB542+AC542</f>
        <v>6002.304</v>
      </c>
      <c r="AE542" s="11">
        <v>1</v>
      </c>
      <c r="AF542" s="11">
        <v>1</v>
      </c>
      <c r="AG542" s="11">
        <v>2.11</v>
      </c>
      <c r="AH542" s="42">
        <f t="shared" ref="AH542:AH551" si="1098">AF542*AG542+1</f>
        <v>3.11</v>
      </c>
      <c r="AI542" s="11">
        <v>0.9</v>
      </c>
      <c r="AJ542" s="9">
        <v>0.5</v>
      </c>
      <c r="AK542" s="43">
        <f t="shared" ref="AK542:AK551" si="1099">AD542*AE542*AH542*AI542*AJ542</f>
        <v>8400.224448</v>
      </c>
      <c r="AT542" s="11">
        <v>36903</v>
      </c>
      <c r="AU542" s="12">
        <v>0.168</v>
      </c>
      <c r="AV542" s="11">
        <v>1</v>
      </c>
      <c r="AW542" s="11">
        <v>0</v>
      </c>
      <c r="AX542" s="13">
        <f t="shared" ref="AX542:AX551" si="1100">AT542*AU542*AV542+AW542</f>
        <v>6199.704</v>
      </c>
      <c r="AY542" s="11">
        <v>1</v>
      </c>
      <c r="AZ542" s="11">
        <v>0.93</v>
      </c>
      <c r="BA542" s="11">
        <v>1.85</v>
      </c>
      <c r="BB542" s="42">
        <f t="shared" ref="BB542:BB551" si="1101">AZ542*BA542+1</f>
        <v>2.7205</v>
      </c>
      <c r="BC542" s="11">
        <v>0.9</v>
      </c>
      <c r="BD542" s="9">
        <v>0.5</v>
      </c>
      <c r="BE542" s="43">
        <f t="shared" ref="BE542:BE551" si="1102">AX542*AY542*BB542*BC542*BD542</f>
        <v>7589.8326294</v>
      </c>
      <c r="BN542" s="11">
        <v>38167</v>
      </c>
      <c r="BO542" s="12">
        <v>0.168</v>
      </c>
      <c r="BP542" s="11">
        <v>1</v>
      </c>
      <c r="BQ542" s="11">
        <v>0</v>
      </c>
      <c r="BR542" s="13">
        <f t="shared" ref="BR542:BR551" si="1103">BN542*BO542*BP542+BQ542</f>
        <v>6412.056</v>
      </c>
      <c r="BS542" s="11">
        <v>1</v>
      </c>
      <c r="BT542" s="11">
        <v>1</v>
      </c>
      <c r="BU542" s="11">
        <v>2.71</v>
      </c>
      <c r="BV542" s="42">
        <f t="shared" ref="BV542:BV551" si="1104">BT542*BU542+1</f>
        <v>3.71</v>
      </c>
      <c r="BW542" s="11">
        <v>0.9</v>
      </c>
      <c r="BX542" s="9">
        <v>0.5</v>
      </c>
      <c r="BY542" s="43">
        <f t="shared" ref="BY542:BY551" si="1105">BR542*BS542*BV542*BW542*BX542</f>
        <v>10704.927492</v>
      </c>
      <c r="CH542" s="11">
        <v>42781</v>
      </c>
      <c r="CI542" s="12">
        <v>0.168</v>
      </c>
      <c r="CJ542" s="11">
        <v>1</v>
      </c>
      <c r="CK542" s="11">
        <v>0</v>
      </c>
      <c r="CL542" s="13">
        <f t="shared" ref="CL542:CL551" si="1106">CH542*CI542*CJ542+CK542</f>
        <v>7187.208</v>
      </c>
      <c r="CM542" s="11">
        <v>1</v>
      </c>
      <c r="CN542" s="11">
        <v>0.93</v>
      </c>
      <c r="CO542" s="11">
        <v>1.85</v>
      </c>
      <c r="CP542" s="42">
        <f t="shared" ref="CP542:CP551" si="1107">CN542*CO542+1</f>
        <v>2.7205</v>
      </c>
      <c r="CQ542" s="11">
        <v>0.9</v>
      </c>
      <c r="CR542" s="9">
        <v>0.5</v>
      </c>
      <c r="CS542" s="43">
        <f t="shared" ref="CS542:CS551" si="1108">CL542*CM542*CP542*CQ542*CR542</f>
        <v>8798.7597138</v>
      </c>
      <c r="DB542" s="11">
        <v>44045</v>
      </c>
      <c r="DC542" s="12">
        <v>0.168</v>
      </c>
      <c r="DD542" s="11">
        <v>1</v>
      </c>
      <c r="DE542" s="11">
        <v>0</v>
      </c>
      <c r="DF542" s="13">
        <f t="shared" ref="DF542:DF551" si="1109">DB542*DC542*DD542+DE542</f>
        <v>7399.56</v>
      </c>
      <c r="DG542" s="11">
        <v>1</v>
      </c>
      <c r="DH542" s="11">
        <v>1</v>
      </c>
      <c r="DI542" s="11">
        <v>2.11</v>
      </c>
      <c r="DJ542" s="42">
        <f t="shared" ref="DJ542:DJ551" si="1110">DH542*DI542+1</f>
        <v>3.11</v>
      </c>
      <c r="DK542" s="11">
        <v>0.9</v>
      </c>
      <c r="DL542" s="9">
        <v>0.5</v>
      </c>
      <c r="DM542" s="43">
        <f t="shared" ref="DM542:DM551" si="1111">DF542*DG542*DJ542*DK542*DL542</f>
        <v>10355.68422</v>
      </c>
      <c r="DV542" s="11">
        <v>49923</v>
      </c>
      <c r="DW542" s="12">
        <v>0.199</v>
      </c>
      <c r="DX542" s="11">
        <v>1</v>
      </c>
      <c r="DY542" s="11">
        <v>0</v>
      </c>
      <c r="DZ542" s="13">
        <f t="shared" ref="DZ542:DZ551" si="1112">DV542*DW542*DX542+DY542</f>
        <v>9934.677</v>
      </c>
      <c r="EA542" s="11">
        <v>1</v>
      </c>
      <c r="EB542" s="11">
        <v>1</v>
      </c>
      <c r="EC542" s="11">
        <v>2.91</v>
      </c>
      <c r="ED542" s="42">
        <f t="shared" ref="ED542:ED551" si="1113">EB542*EC542+1</f>
        <v>3.91</v>
      </c>
      <c r="EE542" s="11">
        <v>0.9</v>
      </c>
      <c r="EF542" s="9">
        <v>0.5</v>
      </c>
      <c r="EG542" s="43">
        <f t="shared" ref="EG542:EG551" si="1114">DZ542*EA542*ED542*EE542*EF542</f>
        <v>17480.0641815</v>
      </c>
    </row>
    <row r="543" s="1" customFormat="1" customHeight="1" spans="6:137">
      <c r="F543" s="11">
        <v>35434</v>
      </c>
      <c r="G543" s="12">
        <v>0.168</v>
      </c>
      <c r="H543" s="11">
        <v>1</v>
      </c>
      <c r="I543" s="11">
        <v>0</v>
      </c>
      <c r="J543" s="13">
        <f t="shared" si="1094"/>
        <v>5952.912</v>
      </c>
      <c r="K543" s="11">
        <v>1</v>
      </c>
      <c r="L543" s="11">
        <v>0.89</v>
      </c>
      <c r="M543" s="11">
        <v>1.78</v>
      </c>
      <c r="N543" s="42">
        <f t="shared" si="1095"/>
        <v>2.5842</v>
      </c>
      <c r="O543" s="11">
        <v>0.9</v>
      </c>
      <c r="P543" s="9">
        <v>0.5</v>
      </c>
      <c r="Q543" s="43">
        <f t="shared" si="1096"/>
        <v>6922.58183568</v>
      </c>
      <c r="Z543" s="11">
        <v>35728</v>
      </c>
      <c r="AA543" s="12">
        <v>0.168</v>
      </c>
      <c r="AB543" s="11">
        <v>1</v>
      </c>
      <c r="AC543" s="11">
        <v>0</v>
      </c>
      <c r="AD543" s="13">
        <f t="shared" si="1097"/>
        <v>6002.304</v>
      </c>
      <c r="AE543" s="11">
        <v>1</v>
      </c>
      <c r="AF543" s="11">
        <v>1</v>
      </c>
      <c r="AG543" s="11">
        <v>2.11</v>
      </c>
      <c r="AH543" s="42">
        <f t="shared" si="1098"/>
        <v>3.11</v>
      </c>
      <c r="AI543" s="11">
        <v>0.9</v>
      </c>
      <c r="AJ543" s="9">
        <v>0.5</v>
      </c>
      <c r="AK543" s="43">
        <f t="shared" si="1099"/>
        <v>8400.224448</v>
      </c>
      <c r="AT543" s="11">
        <v>36903</v>
      </c>
      <c r="AU543" s="12">
        <v>0.168</v>
      </c>
      <c r="AV543" s="11">
        <v>1</v>
      </c>
      <c r="AW543" s="11">
        <v>0</v>
      </c>
      <c r="AX543" s="13">
        <f t="shared" si="1100"/>
        <v>6199.704</v>
      </c>
      <c r="AY543" s="11">
        <v>1</v>
      </c>
      <c r="AZ543" s="11">
        <v>0.93</v>
      </c>
      <c r="BA543" s="11">
        <v>1.85</v>
      </c>
      <c r="BB543" s="42">
        <f t="shared" si="1101"/>
        <v>2.7205</v>
      </c>
      <c r="BC543" s="11">
        <v>0.9</v>
      </c>
      <c r="BD543" s="9">
        <v>0.5</v>
      </c>
      <c r="BE543" s="43">
        <f t="shared" si="1102"/>
        <v>7589.8326294</v>
      </c>
      <c r="BN543" s="11">
        <v>38167</v>
      </c>
      <c r="BO543" s="12">
        <v>0.168</v>
      </c>
      <c r="BP543" s="11">
        <v>1</v>
      </c>
      <c r="BQ543" s="11">
        <v>0</v>
      </c>
      <c r="BR543" s="13">
        <f t="shared" si="1103"/>
        <v>6412.056</v>
      </c>
      <c r="BS543" s="11">
        <v>1</v>
      </c>
      <c r="BT543" s="11">
        <v>1</v>
      </c>
      <c r="BU543" s="11">
        <v>2.71</v>
      </c>
      <c r="BV543" s="42">
        <f t="shared" si="1104"/>
        <v>3.71</v>
      </c>
      <c r="BW543" s="11">
        <v>0.9</v>
      </c>
      <c r="BX543" s="9">
        <v>0.5</v>
      </c>
      <c r="BY543" s="43">
        <f t="shared" si="1105"/>
        <v>10704.927492</v>
      </c>
      <c r="CH543" s="11">
        <v>42781</v>
      </c>
      <c r="CI543" s="12">
        <v>0.168</v>
      </c>
      <c r="CJ543" s="11">
        <v>1</v>
      </c>
      <c r="CK543" s="11">
        <v>0</v>
      </c>
      <c r="CL543" s="13">
        <f t="shared" si="1106"/>
        <v>7187.208</v>
      </c>
      <c r="CM543" s="11">
        <v>1</v>
      </c>
      <c r="CN543" s="11">
        <v>0.93</v>
      </c>
      <c r="CO543" s="11">
        <v>1.85</v>
      </c>
      <c r="CP543" s="42">
        <f t="shared" si="1107"/>
        <v>2.7205</v>
      </c>
      <c r="CQ543" s="11">
        <v>0.9</v>
      </c>
      <c r="CR543" s="9">
        <v>0.5</v>
      </c>
      <c r="CS543" s="43">
        <f t="shared" si="1108"/>
        <v>8798.7597138</v>
      </c>
      <c r="DB543" s="11">
        <v>44045</v>
      </c>
      <c r="DC543" s="12">
        <v>0.168</v>
      </c>
      <c r="DD543" s="11">
        <v>1</v>
      </c>
      <c r="DE543" s="11">
        <v>0</v>
      </c>
      <c r="DF543" s="13">
        <f t="shared" si="1109"/>
        <v>7399.56</v>
      </c>
      <c r="DG543" s="11">
        <v>1</v>
      </c>
      <c r="DH543" s="11">
        <v>1</v>
      </c>
      <c r="DI543" s="11">
        <v>2.11</v>
      </c>
      <c r="DJ543" s="42">
        <f t="shared" si="1110"/>
        <v>3.11</v>
      </c>
      <c r="DK543" s="11">
        <v>0.9</v>
      </c>
      <c r="DL543" s="9">
        <v>0.5</v>
      </c>
      <c r="DM543" s="43">
        <f t="shared" si="1111"/>
        <v>10355.68422</v>
      </c>
      <c r="DV543" s="11">
        <v>49923</v>
      </c>
      <c r="DW543" s="12">
        <v>0.199</v>
      </c>
      <c r="DX543" s="11">
        <v>1</v>
      </c>
      <c r="DY543" s="11">
        <v>0</v>
      </c>
      <c r="DZ543" s="13">
        <f t="shared" si="1112"/>
        <v>9934.677</v>
      </c>
      <c r="EA543" s="11">
        <v>1</v>
      </c>
      <c r="EB543" s="11">
        <v>1</v>
      </c>
      <c r="EC543" s="11">
        <v>2.91</v>
      </c>
      <c r="ED543" s="42">
        <f t="shared" si="1113"/>
        <v>3.91</v>
      </c>
      <c r="EE543" s="11">
        <v>0.9</v>
      </c>
      <c r="EF543" s="9">
        <v>0.5</v>
      </c>
      <c r="EG543" s="43">
        <f t="shared" si="1114"/>
        <v>17480.0641815</v>
      </c>
    </row>
    <row r="544" s="1" customFormat="1" customHeight="1" spans="6:137">
      <c r="F544" s="11">
        <v>35434</v>
      </c>
      <c r="G544" s="12">
        <v>0.168</v>
      </c>
      <c r="H544" s="11">
        <v>1</v>
      </c>
      <c r="I544" s="11">
        <v>0</v>
      </c>
      <c r="J544" s="13">
        <f t="shared" si="1094"/>
        <v>5952.912</v>
      </c>
      <c r="K544" s="11">
        <v>1</v>
      </c>
      <c r="L544" s="11">
        <v>0.89</v>
      </c>
      <c r="M544" s="11">
        <v>1.78</v>
      </c>
      <c r="N544" s="42">
        <f t="shared" si="1095"/>
        <v>2.5842</v>
      </c>
      <c r="O544" s="11">
        <v>0.9</v>
      </c>
      <c r="P544" s="9">
        <v>0.5</v>
      </c>
      <c r="Q544" s="43">
        <f t="shared" si="1096"/>
        <v>6922.58183568</v>
      </c>
      <c r="Z544" s="11">
        <v>35728</v>
      </c>
      <c r="AA544" s="12">
        <v>0.168</v>
      </c>
      <c r="AB544" s="11">
        <v>1</v>
      </c>
      <c r="AC544" s="11">
        <v>0</v>
      </c>
      <c r="AD544" s="13">
        <f t="shared" si="1097"/>
        <v>6002.304</v>
      </c>
      <c r="AE544" s="11">
        <v>1</v>
      </c>
      <c r="AF544" s="11">
        <v>1</v>
      </c>
      <c r="AG544" s="11">
        <v>2.11</v>
      </c>
      <c r="AH544" s="42">
        <f t="shared" si="1098"/>
        <v>3.11</v>
      </c>
      <c r="AI544" s="11">
        <v>0.9</v>
      </c>
      <c r="AJ544" s="9">
        <v>0.5</v>
      </c>
      <c r="AK544" s="43">
        <f t="shared" si="1099"/>
        <v>8400.224448</v>
      </c>
      <c r="AT544" s="11">
        <v>36903</v>
      </c>
      <c r="AU544" s="12">
        <v>0.168</v>
      </c>
      <c r="AV544" s="11">
        <v>1</v>
      </c>
      <c r="AW544" s="11">
        <v>0</v>
      </c>
      <c r="AX544" s="13">
        <f t="shared" si="1100"/>
        <v>6199.704</v>
      </c>
      <c r="AY544" s="11">
        <v>1</v>
      </c>
      <c r="AZ544" s="11">
        <v>0.93</v>
      </c>
      <c r="BA544" s="11">
        <v>1.85</v>
      </c>
      <c r="BB544" s="42">
        <f t="shared" si="1101"/>
        <v>2.7205</v>
      </c>
      <c r="BC544" s="11">
        <v>0.9</v>
      </c>
      <c r="BD544" s="9">
        <v>0.5</v>
      </c>
      <c r="BE544" s="43">
        <f t="shared" si="1102"/>
        <v>7589.8326294</v>
      </c>
      <c r="BN544" s="11">
        <v>38167</v>
      </c>
      <c r="BO544" s="12">
        <v>0.168</v>
      </c>
      <c r="BP544" s="11">
        <v>1</v>
      </c>
      <c r="BQ544" s="11">
        <v>0</v>
      </c>
      <c r="BR544" s="13">
        <f t="shared" si="1103"/>
        <v>6412.056</v>
      </c>
      <c r="BS544" s="11">
        <v>1</v>
      </c>
      <c r="BT544" s="11">
        <v>1</v>
      </c>
      <c r="BU544" s="11">
        <v>2.71</v>
      </c>
      <c r="BV544" s="42">
        <f t="shared" si="1104"/>
        <v>3.71</v>
      </c>
      <c r="BW544" s="11">
        <v>0.9</v>
      </c>
      <c r="BX544" s="9">
        <v>0.5</v>
      </c>
      <c r="BY544" s="43">
        <f t="shared" si="1105"/>
        <v>10704.927492</v>
      </c>
      <c r="CH544" s="11">
        <v>42781</v>
      </c>
      <c r="CI544" s="12">
        <v>0.168</v>
      </c>
      <c r="CJ544" s="11">
        <v>1</v>
      </c>
      <c r="CK544" s="11">
        <v>0</v>
      </c>
      <c r="CL544" s="13">
        <f t="shared" si="1106"/>
        <v>7187.208</v>
      </c>
      <c r="CM544" s="11">
        <v>1</v>
      </c>
      <c r="CN544" s="11">
        <v>0.93</v>
      </c>
      <c r="CO544" s="11">
        <v>1.85</v>
      </c>
      <c r="CP544" s="42">
        <f t="shared" si="1107"/>
        <v>2.7205</v>
      </c>
      <c r="CQ544" s="11">
        <v>0.9</v>
      </c>
      <c r="CR544" s="9">
        <v>0.5</v>
      </c>
      <c r="CS544" s="43">
        <f t="shared" si="1108"/>
        <v>8798.7597138</v>
      </c>
      <c r="DB544" s="11">
        <v>44045</v>
      </c>
      <c r="DC544" s="12">
        <v>0.168</v>
      </c>
      <c r="DD544" s="11">
        <v>1</v>
      </c>
      <c r="DE544" s="11">
        <v>0</v>
      </c>
      <c r="DF544" s="13">
        <f t="shared" si="1109"/>
        <v>7399.56</v>
      </c>
      <c r="DG544" s="11">
        <v>1</v>
      </c>
      <c r="DH544" s="11">
        <v>1</v>
      </c>
      <c r="DI544" s="11">
        <v>2.11</v>
      </c>
      <c r="DJ544" s="42">
        <f t="shared" si="1110"/>
        <v>3.11</v>
      </c>
      <c r="DK544" s="11">
        <v>0.9</v>
      </c>
      <c r="DL544" s="9">
        <v>0.5</v>
      </c>
      <c r="DM544" s="43">
        <f t="shared" si="1111"/>
        <v>10355.68422</v>
      </c>
      <c r="DV544" s="11">
        <v>49923</v>
      </c>
      <c r="DW544" s="12">
        <v>0.199</v>
      </c>
      <c r="DX544" s="11">
        <v>1</v>
      </c>
      <c r="DY544" s="11">
        <v>0</v>
      </c>
      <c r="DZ544" s="13">
        <f t="shared" si="1112"/>
        <v>9934.677</v>
      </c>
      <c r="EA544" s="11">
        <v>1</v>
      </c>
      <c r="EB544" s="11">
        <v>1</v>
      </c>
      <c r="EC544" s="11">
        <v>2.91</v>
      </c>
      <c r="ED544" s="42">
        <f t="shared" si="1113"/>
        <v>3.91</v>
      </c>
      <c r="EE544" s="11">
        <v>0.9</v>
      </c>
      <c r="EF544" s="9">
        <v>0.5</v>
      </c>
      <c r="EG544" s="43">
        <f t="shared" si="1114"/>
        <v>17480.0641815</v>
      </c>
    </row>
    <row r="545" s="1" customFormat="1" customHeight="1" spans="1:139">
      <c r="F545" s="11">
        <v>35434</v>
      </c>
      <c r="G545" s="12">
        <v>0.168</v>
      </c>
      <c r="H545" s="11">
        <v>1</v>
      </c>
      <c r="I545" s="11">
        <v>0</v>
      </c>
      <c r="J545" s="13">
        <f t="shared" si="1094"/>
        <v>5952.912</v>
      </c>
      <c r="K545" s="11">
        <v>1</v>
      </c>
      <c r="L545" s="11">
        <v>0.89</v>
      </c>
      <c r="M545" s="11">
        <v>1.78</v>
      </c>
      <c r="N545" s="42">
        <f t="shared" si="1095"/>
        <v>2.5842</v>
      </c>
      <c r="O545" s="11">
        <v>0.9</v>
      </c>
      <c r="P545" s="9">
        <v>0.5</v>
      </c>
      <c r="Q545" s="43">
        <f t="shared" si="1096"/>
        <v>6922.58183568</v>
      </c>
      <c r="Z545" s="11">
        <v>35728</v>
      </c>
      <c r="AA545" s="12">
        <v>0.168</v>
      </c>
      <c r="AB545" s="11">
        <v>1</v>
      </c>
      <c r="AC545" s="11">
        <v>0</v>
      </c>
      <c r="AD545" s="13">
        <f t="shared" si="1097"/>
        <v>6002.304</v>
      </c>
      <c r="AE545" s="11">
        <v>1</v>
      </c>
      <c r="AF545" s="11">
        <v>1</v>
      </c>
      <c r="AG545" s="11">
        <v>2.11</v>
      </c>
      <c r="AH545" s="42">
        <f t="shared" si="1098"/>
        <v>3.11</v>
      </c>
      <c r="AI545" s="11">
        <v>0.9</v>
      </c>
      <c r="AJ545" s="9">
        <v>0.5</v>
      </c>
      <c r="AK545" s="43">
        <f t="shared" si="1099"/>
        <v>8400.224448</v>
      </c>
      <c r="AT545" s="11">
        <v>36903</v>
      </c>
      <c r="AU545" s="12">
        <v>0.168</v>
      </c>
      <c r="AV545" s="11">
        <v>1</v>
      </c>
      <c r="AW545" s="11">
        <v>0</v>
      </c>
      <c r="AX545" s="13">
        <f t="shared" si="1100"/>
        <v>6199.704</v>
      </c>
      <c r="AY545" s="11">
        <v>1</v>
      </c>
      <c r="AZ545" s="11">
        <v>0.93</v>
      </c>
      <c r="BA545" s="11">
        <v>1.85</v>
      </c>
      <c r="BB545" s="42">
        <f t="shared" si="1101"/>
        <v>2.7205</v>
      </c>
      <c r="BC545" s="11">
        <v>0.9</v>
      </c>
      <c r="BD545" s="9">
        <v>0.5</v>
      </c>
      <c r="BE545" s="43">
        <f t="shared" si="1102"/>
        <v>7589.8326294</v>
      </c>
      <c r="BN545" s="11">
        <v>38167</v>
      </c>
      <c r="BO545" s="12">
        <v>0.168</v>
      </c>
      <c r="BP545" s="11">
        <v>1</v>
      </c>
      <c r="BQ545" s="11">
        <v>0</v>
      </c>
      <c r="BR545" s="13">
        <f t="shared" si="1103"/>
        <v>6412.056</v>
      </c>
      <c r="BS545" s="11">
        <v>1</v>
      </c>
      <c r="BT545" s="11">
        <v>1</v>
      </c>
      <c r="BU545" s="11">
        <v>2.71</v>
      </c>
      <c r="BV545" s="42">
        <f t="shared" si="1104"/>
        <v>3.71</v>
      </c>
      <c r="BW545" s="11">
        <v>0.9</v>
      </c>
      <c r="BX545" s="9">
        <v>0.5</v>
      </c>
      <c r="BY545" s="43">
        <f t="shared" si="1105"/>
        <v>10704.927492</v>
      </c>
      <c r="CH545" s="11">
        <v>42781</v>
      </c>
      <c r="CI545" s="12">
        <v>0.168</v>
      </c>
      <c r="CJ545" s="11">
        <v>1</v>
      </c>
      <c r="CK545" s="11">
        <v>0</v>
      </c>
      <c r="CL545" s="13">
        <f t="shared" si="1106"/>
        <v>7187.208</v>
      </c>
      <c r="CM545" s="11">
        <v>1</v>
      </c>
      <c r="CN545" s="11">
        <v>0.93</v>
      </c>
      <c r="CO545" s="11">
        <v>1.85</v>
      </c>
      <c r="CP545" s="42">
        <f t="shared" si="1107"/>
        <v>2.7205</v>
      </c>
      <c r="CQ545" s="11">
        <v>0.9</v>
      </c>
      <c r="CR545" s="9">
        <v>0.5</v>
      </c>
      <c r="CS545" s="43">
        <f t="shared" si="1108"/>
        <v>8798.7597138</v>
      </c>
      <c r="DB545" s="11">
        <v>44045</v>
      </c>
      <c r="DC545" s="12">
        <v>0.168</v>
      </c>
      <c r="DD545" s="11">
        <v>1</v>
      </c>
      <c r="DE545" s="11">
        <v>0</v>
      </c>
      <c r="DF545" s="13">
        <f t="shared" si="1109"/>
        <v>7399.56</v>
      </c>
      <c r="DG545" s="11">
        <v>1</v>
      </c>
      <c r="DH545" s="11">
        <v>1</v>
      </c>
      <c r="DI545" s="11">
        <v>2.11</v>
      </c>
      <c r="DJ545" s="42">
        <f t="shared" si="1110"/>
        <v>3.11</v>
      </c>
      <c r="DK545" s="11">
        <v>0.9</v>
      </c>
      <c r="DL545" s="9">
        <v>0.5</v>
      </c>
      <c r="DM545" s="43">
        <f t="shared" si="1111"/>
        <v>10355.68422</v>
      </c>
      <c r="DV545" s="11">
        <v>49923</v>
      </c>
      <c r="DW545" s="12">
        <v>0.199</v>
      </c>
      <c r="DX545" s="11">
        <v>1</v>
      </c>
      <c r="DY545" s="11">
        <v>0</v>
      </c>
      <c r="DZ545" s="13">
        <f t="shared" si="1112"/>
        <v>9934.677</v>
      </c>
      <c r="EA545" s="11">
        <v>1</v>
      </c>
      <c r="EB545" s="11">
        <v>1</v>
      </c>
      <c r="EC545" s="11">
        <v>2.91</v>
      </c>
      <c r="ED545" s="42">
        <f t="shared" si="1113"/>
        <v>3.91</v>
      </c>
      <c r="EE545" s="11">
        <v>0.9</v>
      </c>
      <c r="EF545" s="9">
        <v>0.5</v>
      </c>
      <c r="EG545" s="43">
        <f t="shared" si="1114"/>
        <v>17480.0641815</v>
      </c>
    </row>
    <row r="546" s="1" customFormat="1" customHeight="1" spans="1:139">
      <c r="F546" s="11">
        <v>35434</v>
      </c>
      <c r="G546" s="12">
        <v>0.168</v>
      </c>
      <c r="H546" s="11">
        <v>1</v>
      </c>
      <c r="I546" s="11">
        <v>0</v>
      </c>
      <c r="J546" s="13">
        <f t="shared" si="1094"/>
        <v>5952.912</v>
      </c>
      <c r="K546" s="11">
        <v>1</v>
      </c>
      <c r="L546" s="11">
        <v>0.89</v>
      </c>
      <c r="M546" s="11">
        <v>1.78</v>
      </c>
      <c r="N546" s="42">
        <f t="shared" si="1095"/>
        <v>2.5842</v>
      </c>
      <c r="O546" s="11">
        <v>0.9</v>
      </c>
      <c r="P546" s="9">
        <v>0.5</v>
      </c>
      <c r="Q546" s="43">
        <f t="shared" si="1096"/>
        <v>6922.58183568</v>
      </c>
      <c r="Z546" s="11">
        <v>35728</v>
      </c>
      <c r="AA546" s="12">
        <v>0.168</v>
      </c>
      <c r="AB546" s="11">
        <v>1</v>
      </c>
      <c r="AC546" s="11">
        <v>0</v>
      </c>
      <c r="AD546" s="13">
        <f t="shared" si="1097"/>
        <v>6002.304</v>
      </c>
      <c r="AE546" s="11">
        <v>1</v>
      </c>
      <c r="AF546" s="11">
        <v>1</v>
      </c>
      <c r="AG546" s="11">
        <v>2.11</v>
      </c>
      <c r="AH546" s="42">
        <f t="shared" si="1098"/>
        <v>3.11</v>
      </c>
      <c r="AI546" s="11">
        <v>0.9</v>
      </c>
      <c r="AJ546" s="9">
        <v>0.5</v>
      </c>
      <c r="AK546" s="43">
        <f t="shared" si="1099"/>
        <v>8400.224448</v>
      </c>
      <c r="AT546" s="11">
        <v>36903</v>
      </c>
      <c r="AU546" s="12">
        <v>0.168</v>
      </c>
      <c r="AV546" s="11">
        <v>1</v>
      </c>
      <c r="AW546" s="11">
        <v>0</v>
      </c>
      <c r="AX546" s="13">
        <f t="shared" si="1100"/>
        <v>6199.704</v>
      </c>
      <c r="AY546" s="11">
        <v>1</v>
      </c>
      <c r="AZ546" s="11">
        <v>0.93</v>
      </c>
      <c r="BA546" s="11">
        <v>1.85</v>
      </c>
      <c r="BB546" s="42">
        <f t="shared" si="1101"/>
        <v>2.7205</v>
      </c>
      <c r="BC546" s="11">
        <v>0.9</v>
      </c>
      <c r="BD546" s="9">
        <v>0.5</v>
      </c>
      <c r="BE546" s="43">
        <f t="shared" si="1102"/>
        <v>7589.8326294</v>
      </c>
      <c r="BN546" s="11">
        <v>38167</v>
      </c>
      <c r="BO546" s="12">
        <v>0.168</v>
      </c>
      <c r="BP546" s="11">
        <v>1</v>
      </c>
      <c r="BQ546" s="11">
        <v>0</v>
      </c>
      <c r="BR546" s="13">
        <f t="shared" si="1103"/>
        <v>6412.056</v>
      </c>
      <c r="BS546" s="11">
        <v>1</v>
      </c>
      <c r="BT546" s="11">
        <v>1</v>
      </c>
      <c r="BU546" s="11">
        <v>2.71</v>
      </c>
      <c r="BV546" s="42">
        <f t="shared" si="1104"/>
        <v>3.71</v>
      </c>
      <c r="BW546" s="11">
        <v>0.9</v>
      </c>
      <c r="BX546" s="9">
        <v>0.5</v>
      </c>
      <c r="BY546" s="43">
        <f t="shared" si="1105"/>
        <v>10704.927492</v>
      </c>
      <c r="CH546" s="11">
        <v>42781</v>
      </c>
      <c r="CI546" s="12">
        <v>0.168</v>
      </c>
      <c r="CJ546" s="11">
        <v>1</v>
      </c>
      <c r="CK546" s="11">
        <v>0</v>
      </c>
      <c r="CL546" s="13">
        <f t="shared" si="1106"/>
        <v>7187.208</v>
      </c>
      <c r="CM546" s="11">
        <v>1</v>
      </c>
      <c r="CN546" s="11">
        <v>0.93</v>
      </c>
      <c r="CO546" s="11">
        <v>1.85</v>
      </c>
      <c r="CP546" s="42">
        <f t="shared" si="1107"/>
        <v>2.7205</v>
      </c>
      <c r="CQ546" s="11">
        <v>0.9</v>
      </c>
      <c r="CR546" s="9">
        <v>0.5</v>
      </c>
      <c r="CS546" s="43">
        <f t="shared" si="1108"/>
        <v>8798.7597138</v>
      </c>
      <c r="DB546" s="11">
        <v>44045</v>
      </c>
      <c r="DC546" s="12">
        <v>0.168</v>
      </c>
      <c r="DD546" s="11">
        <v>1</v>
      </c>
      <c r="DE546" s="11">
        <v>0</v>
      </c>
      <c r="DF546" s="13">
        <f t="shared" si="1109"/>
        <v>7399.56</v>
      </c>
      <c r="DG546" s="11">
        <v>1</v>
      </c>
      <c r="DH546" s="11">
        <v>1</v>
      </c>
      <c r="DI546" s="11">
        <v>2.11</v>
      </c>
      <c r="DJ546" s="42">
        <f t="shared" si="1110"/>
        <v>3.11</v>
      </c>
      <c r="DK546" s="11">
        <v>0.9</v>
      </c>
      <c r="DL546" s="9">
        <v>0.5</v>
      </c>
      <c r="DM546" s="43">
        <f t="shared" si="1111"/>
        <v>10355.68422</v>
      </c>
      <c r="DV546" s="11">
        <v>49923</v>
      </c>
      <c r="DW546" s="12">
        <v>0.199</v>
      </c>
      <c r="DX546" s="11">
        <v>1</v>
      </c>
      <c r="DY546" s="11">
        <v>0</v>
      </c>
      <c r="DZ546" s="13">
        <f t="shared" si="1112"/>
        <v>9934.677</v>
      </c>
      <c r="EA546" s="11">
        <v>1</v>
      </c>
      <c r="EB546" s="11">
        <v>1</v>
      </c>
      <c r="EC546" s="11">
        <v>2.91</v>
      </c>
      <c r="ED546" s="42">
        <f t="shared" si="1113"/>
        <v>3.91</v>
      </c>
      <c r="EE546" s="11">
        <v>0.9</v>
      </c>
      <c r="EF546" s="9">
        <v>0.5</v>
      </c>
      <c r="EG546" s="43">
        <f t="shared" si="1114"/>
        <v>17480.0641815</v>
      </c>
    </row>
    <row r="547" s="1" customFormat="1" customHeight="1" spans="1:139">
      <c r="F547" s="11">
        <v>35434</v>
      </c>
      <c r="G547" s="12">
        <v>0.168</v>
      </c>
      <c r="H547" s="11">
        <v>1</v>
      </c>
      <c r="I547" s="11">
        <v>0</v>
      </c>
      <c r="J547" s="13">
        <f t="shared" si="1094"/>
        <v>5952.912</v>
      </c>
      <c r="K547" s="11">
        <v>1</v>
      </c>
      <c r="L547" s="11">
        <v>0.89</v>
      </c>
      <c r="M547" s="11">
        <v>1.78</v>
      </c>
      <c r="N547" s="42">
        <f t="shared" si="1095"/>
        <v>2.5842</v>
      </c>
      <c r="O547" s="11">
        <v>0.9</v>
      </c>
      <c r="P547" s="9">
        <v>0.5</v>
      </c>
      <c r="Q547" s="43">
        <f t="shared" si="1096"/>
        <v>6922.58183568</v>
      </c>
      <c r="Z547" s="11">
        <v>35728</v>
      </c>
      <c r="AA547" s="12">
        <v>0.168</v>
      </c>
      <c r="AB547" s="11">
        <v>1</v>
      </c>
      <c r="AC547" s="11">
        <v>0</v>
      </c>
      <c r="AD547" s="13">
        <f t="shared" si="1097"/>
        <v>6002.304</v>
      </c>
      <c r="AE547" s="11">
        <v>1</v>
      </c>
      <c r="AF547" s="11">
        <v>1</v>
      </c>
      <c r="AG547" s="11">
        <v>2.11</v>
      </c>
      <c r="AH547" s="42">
        <f t="shared" si="1098"/>
        <v>3.11</v>
      </c>
      <c r="AI547" s="11">
        <v>0.9</v>
      </c>
      <c r="AJ547" s="9">
        <v>0.5</v>
      </c>
      <c r="AK547" s="43">
        <f t="shared" si="1099"/>
        <v>8400.224448</v>
      </c>
      <c r="AT547" s="11">
        <v>36903</v>
      </c>
      <c r="AU547" s="12">
        <v>0.168</v>
      </c>
      <c r="AV547" s="11">
        <v>1</v>
      </c>
      <c r="AW547" s="11">
        <v>0</v>
      </c>
      <c r="AX547" s="13">
        <f t="shared" si="1100"/>
        <v>6199.704</v>
      </c>
      <c r="AY547" s="11">
        <v>1</v>
      </c>
      <c r="AZ547" s="11">
        <v>0.93</v>
      </c>
      <c r="BA547" s="11">
        <v>1.85</v>
      </c>
      <c r="BB547" s="42">
        <f t="shared" si="1101"/>
        <v>2.7205</v>
      </c>
      <c r="BC547" s="11">
        <v>0.9</v>
      </c>
      <c r="BD547" s="9">
        <v>0.5</v>
      </c>
      <c r="BE547" s="43">
        <f t="shared" si="1102"/>
        <v>7589.8326294</v>
      </c>
      <c r="BN547" s="11">
        <v>38167</v>
      </c>
      <c r="BO547" s="12">
        <v>0.168</v>
      </c>
      <c r="BP547" s="11">
        <v>1</v>
      </c>
      <c r="BQ547" s="11">
        <v>0</v>
      </c>
      <c r="BR547" s="13">
        <f t="shared" si="1103"/>
        <v>6412.056</v>
      </c>
      <c r="BS547" s="11">
        <v>1</v>
      </c>
      <c r="BT547" s="11">
        <v>1</v>
      </c>
      <c r="BU547" s="11">
        <v>2.71</v>
      </c>
      <c r="BV547" s="42">
        <f t="shared" si="1104"/>
        <v>3.71</v>
      </c>
      <c r="BW547" s="11">
        <v>0.9</v>
      </c>
      <c r="BX547" s="9">
        <v>0.5</v>
      </c>
      <c r="BY547" s="43">
        <f t="shared" si="1105"/>
        <v>10704.927492</v>
      </c>
      <c r="CH547" s="11">
        <v>42781</v>
      </c>
      <c r="CI547" s="12">
        <v>0.168</v>
      </c>
      <c r="CJ547" s="11">
        <v>1</v>
      </c>
      <c r="CK547" s="11">
        <v>0</v>
      </c>
      <c r="CL547" s="13">
        <f t="shared" si="1106"/>
        <v>7187.208</v>
      </c>
      <c r="CM547" s="11">
        <v>1</v>
      </c>
      <c r="CN547" s="11">
        <v>0.93</v>
      </c>
      <c r="CO547" s="11">
        <v>1.85</v>
      </c>
      <c r="CP547" s="42">
        <f t="shared" si="1107"/>
        <v>2.7205</v>
      </c>
      <c r="CQ547" s="11">
        <v>0.9</v>
      </c>
      <c r="CR547" s="9">
        <v>0.5</v>
      </c>
      <c r="CS547" s="43">
        <f t="shared" si="1108"/>
        <v>8798.7597138</v>
      </c>
      <c r="DB547" s="11">
        <v>44045</v>
      </c>
      <c r="DC547" s="12">
        <v>0.168</v>
      </c>
      <c r="DD547" s="11">
        <v>1</v>
      </c>
      <c r="DE547" s="11">
        <v>0</v>
      </c>
      <c r="DF547" s="13">
        <f t="shared" si="1109"/>
        <v>7399.56</v>
      </c>
      <c r="DG547" s="11">
        <v>1</v>
      </c>
      <c r="DH547" s="11">
        <v>1</v>
      </c>
      <c r="DI547" s="11">
        <v>2.11</v>
      </c>
      <c r="DJ547" s="42">
        <f t="shared" si="1110"/>
        <v>3.11</v>
      </c>
      <c r="DK547" s="11">
        <v>0.9</v>
      </c>
      <c r="DL547" s="9">
        <v>0.5</v>
      </c>
      <c r="DM547" s="43">
        <f t="shared" si="1111"/>
        <v>10355.68422</v>
      </c>
      <c r="DV547" s="11">
        <v>49923</v>
      </c>
      <c r="DW547" s="12">
        <v>0.199</v>
      </c>
      <c r="DX547" s="11">
        <v>1</v>
      </c>
      <c r="DY547" s="11">
        <v>0</v>
      </c>
      <c r="DZ547" s="13">
        <f t="shared" si="1112"/>
        <v>9934.677</v>
      </c>
      <c r="EA547" s="11">
        <v>1</v>
      </c>
      <c r="EB547" s="11">
        <v>1</v>
      </c>
      <c r="EC547" s="11">
        <v>2.91</v>
      </c>
      <c r="ED547" s="42">
        <f t="shared" si="1113"/>
        <v>3.91</v>
      </c>
      <c r="EE547" s="11">
        <v>0.9</v>
      </c>
      <c r="EF547" s="9">
        <v>0.5</v>
      </c>
      <c r="EG547" s="43">
        <f t="shared" si="1114"/>
        <v>17480.0641815</v>
      </c>
    </row>
    <row r="548" s="1" customFormat="1" customHeight="1" spans="1:139">
      <c r="F548" s="11">
        <v>35434</v>
      </c>
      <c r="G548" s="12">
        <v>0.168</v>
      </c>
      <c r="H548" s="11">
        <v>1</v>
      </c>
      <c r="I548" s="11">
        <v>0</v>
      </c>
      <c r="J548" s="13">
        <f t="shared" si="1094"/>
        <v>5952.912</v>
      </c>
      <c r="K548" s="11">
        <v>1</v>
      </c>
      <c r="L548" s="11">
        <v>0.89</v>
      </c>
      <c r="M548" s="11">
        <v>1.78</v>
      </c>
      <c r="N548" s="42">
        <f t="shared" si="1095"/>
        <v>2.5842</v>
      </c>
      <c r="O548" s="11">
        <v>0.9</v>
      </c>
      <c r="P548" s="9">
        <v>0.5</v>
      </c>
      <c r="Q548" s="43">
        <f t="shared" si="1096"/>
        <v>6922.58183568</v>
      </c>
      <c r="Z548" s="11">
        <v>35728</v>
      </c>
      <c r="AA548" s="12">
        <v>0.168</v>
      </c>
      <c r="AB548" s="11">
        <v>1</v>
      </c>
      <c r="AC548" s="11">
        <v>0</v>
      </c>
      <c r="AD548" s="13">
        <f t="shared" si="1097"/>
        <v>6002.304</v>
      </c>
      <c r="AE548" s="11">
        <v>1</v>
      </c>
      <c r="AF548" s="11">
        <v>1</v>
      </c>
      <c r="AG548" s="11">
        <v>2.11</v>
      </c>
      <c r="AH548" s="42">
        <f t="shared" si="1098"/>
        <v>3.11</v>
      </c>
      <c r="AI548" s="11">
        <v>0.9</v>
      </c>
      <c r="AJ548" s="9">
        <v>0.5</v>
      </c>
      <c r="AK548" s="43">
        <f t="shared" si="1099"/>
        <v>8400.224448</v>
      </c>
      <c r="AT548" s="11">
        <v>36903</v>
      </c>
      <c r="AU548" s="12">
        <v>0.168</v>
      </c>
      <c r="AV548" s="11">
        <v>1</v>
      </c>
      <c r="AW548" s="11">
        <v>0</v>
      </c>
      <c r="AX548" s="13">
        <f t="shared" si="1100"/>
        <v>6199.704</v>
      </c>
      <c r="AY548" s="11">
        <v>1</v>
      </c>
      <c r="AZ548" s="11">
        <v>0.93</v>
      </c>
      <c r="BA548" s="11">
        <v>1.85</v>
      </c>
      <c r="BB548" s="42">
        <f t="shared" si="1101"/>
        <v>2.7205</v>
      </c>
      <c r="BC548" s="11">
        <v>0.9</v>
      </c>
      <c r="BD548" s="9">
        <v>0.5</v>
      </c>
      <c r="BE548" s="43">
        <f t="shared" si="1102"/>
        <v>7589.8326294</v>
      </c>
      <c r="BN548" s="11">
        <v>38167</v>
      </c>
      <c r="BO548" s="12">
        <v>0.168</v>
      </c>
      <c r="BP548" s="11">
        <v>1</v>
      </c>
      <c r="BQ548" s="11">
        <v>0</v>
      </c>
      <c r="BR548" s="13">
        <f t="shared" si="1103"/>
        <v>6412.056</v>
      </c>
      <c r="BS548" s="11">
        <v>1</v>
      </c>
      <c r="BT548" s="11">
        <v>1</v>
      </c>
      <c r="BU548" s="11">
        <v>2.71</v>
      </c>
      <c r="BV548" s="42">
        <f t="shared" si="1104"/>
        <v>3.71</v>
      </c>
      <c r="BW548" s="11">
        <v>0.9</v>
      </c>
      <c r="BX548" s="9">
        <v>0.5</v>
      </c>
      <c r="BY548" s="43">
        <f t="shared" si="1105"/>
        <v>10704.927492</v>
      </c>
      <c r="CH548" s="11">
        <v>42781</v>
      </c>
      <c r="CI548" s="12">
        <v>0.168</v>
      </c>
      <c r="CJ548" s="11">
        <v>1</v>
      </c>
      <c r="CK548" s="11">
        <v>0</v>
      </c>
      <c r="CL548" s="13">
        <f t="shared" si="1106"/>
        <v>7187.208</v>
      </c>
      <c r="CM548" s="11">
        <v>1</v>
      </c>
      <c r="CN548" s="11">
        <v>0.93</v>
      </c>
      <c r="CO548" s="11">
        <v>1.85</v>
      </c>
      <c r="CP548" s="42">
        <f t="shared" si="1107"/>
        <v>2.7205</v>
      </c>
      <c r="CQ548" s="11">
        <v>0.9</v>
      </c>
      <c r="CR548" s="9">
        <v>0.5</v>
      </c>
      <c r="CS548" s="43">
        <f t="shared" si="1108"/>
        <v>8798.7597138</v>
      </c>
      <c r="DB548" s="11">
        <v>44045</v>
      </c>
      <c r="DC548" s="12">
        <v>0.168</v>
      </c>
      <c r="DD548" s="11">
        <v>1</v>
      </c>
      <c r="DE548" s="11">
        <v>0</v>
      </c>
      <c r="DF548" s="13">
        <f t="shared" si="1109"/>
        <v>7399.56</v>
      </c>
      <c r="DG548" s="11">
        <v>1</v>
      </c>
      <c r="DH548" s="11">
        <v>1</v>
      </c>
      <c r="DI548" s="11">
        <v>2.11</v>
      </c>
      <c r="DJ548" s="42">
        <f t="shared" si="1110"/>
        <v>3.11</v>
      </c>
      <c r="DK548" s="11">
        <v>0.9</v>
      </c>
      <c r="DL548" s="9">
        <v>0.5</v>
      </c>
      <c r="DM548" s="43">
        <f t="shared" si="1111"/>
        <v>10355.68422</v>
      </c>
      <c r="DV548" s="11">
        <v>49923</v>
      </c>
      <c r="DW548" s="12">
        <v>0.199</v>
      </c>
      <c r="DX548" s="11">
        <v>1</v>
      </c>
      <c r="DY548" s="11">
        <v>0</v>
      </c>
      <c r="DZ548" s="13">
        <f t="shared" si="1112"/>
        <v>9934.677</v>
      </c>
      <c r="EA548" s="11">
        <v>1</v>
      </c>
      <c r="EB548" s="11">
        <v>1</v>
      </c>
      <c r="EC548" s="11">
        <v>2.91</v>
      </c>
      <c r="ED548" s="42">
        <f t="shared" si="1113"/>
        <v>3.91</v>
      </c>
      <c r="EE548" s="11">
        <v>0.9</v>
      </c>
      <c r="EF548" s="9">
        <v>0.5</v>
      </c>
      <c r="EG548" s="43">
        <f t="shared" si="1114"/>
        <v>17480.0641815</v>
      </c>
    </row>
    <row r="549" s="1" customFormat="1" customHeight="1" spans="1:139">
      <c r="F549" s="11">
        <v>35434</v>
      </c>
      <c r="G549" s="12">
        <v>0.168</v>
      </c>
      <c r="H549" s="11">
        <v>1</v>
      </c>
      <c r="I549" s="11">
        <v>0</v>
      </c>
      <c r="J549" s="13">
        <f t="shared" si="1094"/>
        <v>5952.912</v>
      </c>
      <c r="K549" s="11">
        <v>1</v>
      </c>
      <c r="L549" s="11">
        <v>0.89</v>
      </c>
      <c r="M549" s="11">
        <v>1.78</v>
      </c>
      <c r="N549" s="42">
        <f t="shared" si="1095"/>
        <v>2.5842</v>
      </c>
      <c r="O549" s="11">
        <v>0.9</v>
      </c>
      <c r="P549" s="9">
        <v>0.5</v>
      </c>
      <c r="Q549" s="43">
        <f t="shared" si="1096"/>
        <v>6922.58183568</v>
      </c>
      <c r="Z549" s="11">
        <v>35728</v>
      </c>
      <c r="AA549" s="12">
        <v>0.168</v>
      </c>
      <c r="AB549" s="11">
        <v>1</v>
      </c>
      <c r="AC549" s="11">
        <v>0</v>
      </c>
      <c r="AD549" s="13">
        <f t="shared" si="1097"/>
        <v>6002.304</v>
      </c>
      <c r="AE549" s="11">
        <v>1</v>
      </c>
      <c r="AF549" s="11">
        <v>1</v>
      </c>
      <c r="AG549" s="11">
        <v>2.11</v>
      </c>
      <c r="AH549" s="42">
        <f t="shared" si="1098"/>
        <v>3.11</v>
      </c>
      <c r="AI549" s="11">
        <v>0.9</v>
      </c>
      <c r="AJ549" s="9">
        <v>0.5</v>
      </c>
      <c r="AK549" s="43">
        <f t="shared" si="1099"/>
        <v>8400.224448</v>
      </c>
      <c r="AT549" s="11">
        <v>36903</v>
      </c>
      <c r="AU549" s="12">
        <v>0.168</v>
      </c>
      <c r="AV549" s="11">
        <v>1</v>
      </c>
      <c r="AW549" s="11">
        <v>0</v>
      </c>
      <c r="AX549" s="13">
        <f t="shared" si="1100"/>
        <v>6199.704</v>
      </c>
      <c r="AY549" s="11">
        <v>1</v>
      </c>
      <c r="AZ549" s="11">
        <v>0.93</v>
      </c>
      <c r="BA549" s="11">
        <v>1.85</v>
      </c>
      <c r="BB549" s="42">
        <f t="shared" si="1101"/>
        <v>2.7205</v>
      </c>
      <c r="BC549" s="11">
        <v>0.9</v>
      </c>
      <c r="BD549" s="9">
        <v>0.5</v>
      </c>
      <c r="BE549" s="43">
        <f t="shared" si="1102"/>
        <v>7589.8326294</v>
      </c>
      <c r="BN549" s="11">
        <v>38167</v>
      </c>
      <c r="BO549" s="12">
        <v>0.168</v>
      </c>
      <c r="BP549" s="11">
        <v>1</v>
      </c>
      <c r="BQ549" s="11">
        <v>0</v>
      </c>
      <c r="BR549" s="13">
        <f t="shared" si="1103"/>
        <v>6412.056</v>
      </c>
      <c r="BS549" s="11">
        <v>1</v>
      </c>
      <c r="BT549" s="11">
        <v>1</v>
      </c>
      <c r="BU549" s="11">
        <v>2.71</v>
      </c>
      <c r="BV549" s="42">
        <f t="shared" si="1104"/>
        <v>3.71</v>
      </c>
      <c r="BW549" s="11">
        <v>0.9</v>
      </c>
      <c r="BX549" s="9">
        <v>0.5</v>
      </c>
      <c r="BY549" s="43">
        <f t="shared" si="1105"/>
        <v>10704.927492</v>
      </c>
      <c r="CH549" s="11">
        <v>42781</v>
      </c>
      <c r="CI549" s="12">
        <v>0.168</v>
      </c>
      <c r="CJ549" s="11">
        <v>1</v>
      </c>
      <c r="CK549" s="11">
        <v>0</v>
      </c>
      <c r="CL549" s="13">
        <f t="shared" si="1106"/>
        <v>7187.208</v>
      </c>
      <c r="CM549" s="11">
        <v>1</v>
      </c>
      <c r="CN549" s="11">
        <v>0.93</v>
      </c>
      <c r="CO549" s="11">
        <v>1.85</v>
      </c>
      <c r="CP549" s="42">
        <f t="shared" si="1107"/>
        <v>2.7205</v>
      </c>
      <c r="CQ549" s="11">
        <v>0.9</v>
      </c>
      <c r="CR549" s="9">
        <v>0.5</v>
      </c>
      <c r="CS549" s="43">
        <f t="shared" si="1108"/>
        <v>8798.7597138</v>
      </c>
      <c r="DB549" s="11">
        <v>44045</v>
      </c>
      <c r="DC549" s="12">
        <v>0.168</v>
      </c>
      <c r="DD549" s="11">
        <v>1</v>
      </c>
      <c r="DE549" s="11">
        <v>0</v>
      </c>
      <c r="DF549" s="13">
        <f t="shared" si="1109"/>
        <v>7399.56</v>
      </c>
      <c r="DG549" s="11">
        <v>1</v>
      </c>
      <c r="DH549" s="11">
        <v>1</v>
      </c>
      <c r="DI549" s="11">
        <v>2.11</v>
      </c>
      <c r="DJ549" s="42">
        <f t="shared" si="1110"/>
        <v>3.11</v>
      </c>
      <c r="DK549" s="11">
        <v>0.9</v>
      </c>
      <c r="DL549" s="9">
        <v>0.5</v>
      </c>
      <c r="DM549" s="43">
        <f t="shared" si="1111"/>
        <v>10355.68422</v>
      </c>
      <c r="DV549" s="11">
        <v>49923</v>
      </c>
      <c r="DW549" s="12">
        <v>0.199</v>
      </c>
      <c r="DX549" s="11">
        <v>1</v>
      </c>
      <c r="DY549" s="11">
        <v>0</v>
      </c>
      <c r="DZ549" s="13">
        <f t="shared" si="1112"/>
        <v>9934.677</v>
      </c>
      <c r="EA549" s="11">
        <v>1</v>
      </c>
      <c r="EB549" s="11">
        <v>1</v>
      </c>
      <c r="EC549" s="11">
        <v>2.91</v>
      </c>
      <c r="ED549" s="42">
        <f t="shared" si="1113"/>
        <v>3.91</v>
      </c>
      <c r="EE549" s="11">
        <v>0.9</v>
      </c>
      <c r="EF549" s="9">
        <v>0.5</v>
      </c>
      <c r="EG549" s="43">
        <f t="shared" si="1114"/>
        <v>17480.0641815</v>
      </c>
    </row>
    <row r="550" s="1" customFormat="1" customHeight="1" spans="1:139">
      <c r="F550" s="11">
        <v>35434</v>
      </c>
      <c r="G550" s="12">
        <v>0.3</v>
      </c>
      <c r="H550" s="11">
        <v>1</v>
      </c>
      <c r="I550" s="11">
        <v>0</v>
      </c>
      <c r="J550" s="13">
        <f t="shared" si="1094"/>
        <v>10630.2</v>
      </c>
      <c r="K550" s="11">
        <v>1</v>
      </c>
      <c r="L550" s="11">
        <v>0.89</v>
      </c>
      <c r="M550" s="11">
        <v>1.78</v>
      </c>
      <c r="N550" s="42">
        <f t="shared" si="1095"/>
        <v>2.5842</v>
      </c>
      <c r="O550" s="11">
        <v>0.9</v>
      </c>
      <c r="P550" s="9">
        <v>0.5</v>
      </c>
      <c r="Q550" s="43">
        <f t="shared" si="1096"/>
        <v>12361.753278</v>
      </c>
      <c r="Z550" s="11">
        <v>35728</v>
      </c>
      <c r="AA550" s="12">
        <v>0.3</v>
      </c>
      <c r="AB550" s="11">
        <v>1</v>
      </c>
      <c r="AC550" s="11">
        <v>0</v>
      </c>
      <c r="AD550" s="13">
        <f t="shared" si="1097"/>
        <v>10718.4</v>
      </c>
      <c r="AE550" s="11">
        <v>1</v>
      </c>
      <c r="AF550" s="11">
        <v>1</v>
      </c>
      <c r="AG550" s="11">
        <v>2.11</v>
      </c>
      <c r="AH550" s="42">
        <f t="shared" si="1098"/>
        <v>3.11</v>
      </c>
      <c r="AI550" s="11">
        <v>0.9</v>
      </c>
      <c r="AJ550" s="9">
        <v>0.5</v>
      </c>
      <c r="AK550" s="43">
        <f t="shared" si="1099"/>
        <v>15000.4008</v>
      </c>
      <c r="AT550" s="11">
        <v>36903</v>
      </c>
      <c r="AU550" s="12">
        <v>0.3</v>
      </c>
      <c r="AV550" s="11">
        <v>1</v>
      </c>
      <c r="AW550" s="11">
        <v>0</v>
      </c>
      <c r="AX550" s="13">
        <f t="shared" si="1100"/>
        <v>11070.9</v>
      </c>
      <c r="AY550" s="11">
        <v>1</v>
      </c>
      <c r="AZ550" s="11">
        <v>0.93</v>
      </c>
      <c r="BA550" s="11">
        <v>1.85</v>
      </c>
      <c r="BB550" s="42">
        <f t="shared" si="1101"/>
        <v>2.7205</v>
      </c>
      <c r="BC550" s="11">
        <v>0.9</v>
      </c>
      <c r="BD550" s="9">
        <v>0.5</v>
      </c>
      <c r="BE550" s="43">
        <f t="shared" si="1102"/>
        <v>13553.2725525</v>
      </c>
      <c r="BN550" s="11">
        <v>38167</v>
      </c>
      <c r="BO550" s="12">
        <v>0.3</v>
      </c>
      <c r="BP550" s="11">
        <v>1</v>
      </c>
      <c r="BQ550" s="11">
        <v>0</v>
      </c>
      <c r="BR550" s="13">
        <f t="shared" si="1103"/>
        <v>11450.1</v>
      </c>
      <c r="BS550" s="11">
        <v>1</v>
      </c>
      <c r="BT550" s="11">
        <v>1</v>
      </c>
      <c r="BU550" s="11">
        <v>2.71</v>
      </c>
      <c r="BV550" s="42">
        <f t="shared" si="1104"/>
        <v>3.71</v>
      </c>
      <c r="BW550" s="11">
        <v>0.9</v>
      </c>
      <c r="BX550" s="9">
        <v>0.5</v>
      </c>
      <c r="BY550" s="43">
        <f t="shared" si="1105"/>
        <v>19115.94195</v>
      </c>
      <c r="CH550" s="11">
        <v>42781</v>
      </c>
      <c r="CI550" s="12">
        <v>0.3</v>
      </c>
      <c r="CJ550" s="11">
        <v>1</v>
      </c>
      <c r="CK550" s="11">
        <v>0</v>
      </c>
      <c r="CL550" s="13">
        <f t="shared" si="1106"/>
        <v>12834.3</v>
      </c>
      <c r="CM550" s="11">
        <v>1</v>
      </c>
      <c r="CN550" s="11">
        <v>0.93</v>
      </c>
      <c r="CO550" s="11">
        <v>1.85</v>
      </c>
      <c r="CP550" s="42">
        <f t="shared" si="1107"/>
        <v>2.7205</v>
      </c>
      <c r="CQ550" s="11">
        <v>0.9</v>
      </c>
      <c r="CR550" s="9">
        <v>0.5</v>
      </c>
      <c r="CS550" s="43">
        <f t="shared" si="1108"/>
        <v>15712.0709175</v>
      </c>
      <c r="DB550" s="11">
        <v>44045</v>
      </c>
      <c r="DC550" s="12">
        <v>0.3</v>
      </c>
      <c r="DD550" s="11">
        <v>1</v>
      </c>
      <c r="DE550" s="11">
        <v>0</v>
      </c>
      <c r="DF550" s="13">
        <f t="shared" si="1109"/>
        <v>13213.5</v>
      </c>
      <c r="DG550" s="11">
        <v>1</v>
      </c>
      <c r="DH550" s="11">
        <v>1</v>
      </c>
      <c r="DI550" s="11">
        <v>2.11</v>
      </c>
      <c r="DJ550" s="42">
        <f t="shared" si="1110"/>
        <v>3.11</v>
      </c>
      <c r="DK550" s="11">
        <v>0.9</v>
      </c>
      <c r="DL550" s="9">
        <v>0.5</v>
      </c>
      <c r="DM550" s="43">
        <f t="shared" si="1111"/>
        <v>18492.29325</v>
      </c>
      <c r="DV550" s="11">
        <v>49923</v>
      </c>
      <c r="DW550" s="12">
        <v>0.355</v>
      </c>
      <c r="DX550" s="11">
        <v>1</v>
      </c>
      <c r="DY550" s="11">
        <v>0</v>
      </c>
      <c r="DZ550" s="13">
        <f t="shared" si="1112"/>
        <v>17722.665</v>
      </c>
      <c r="EA550" s="11">
        <v>1</v>
      </c>
      <c r="EB550" s="11">
        <v>1</v>
      </c>
      <c r="EC550" s="11">
        <v>2.91</v>
      </c>
      <c r="ED550" s="42">
        <f t="shared" si="1113"/>
        <v>3.91</v>
      </c>
      <c r="EE550" s="11">
        <v>0.9</v>
      </c>
      <c r="EF550" s="9">
        <v>0.5</v>
      </c>
      <c r="EG550" s="43">
        <f t="shared" si="1114"/>
        <v>31183.0290675</v>
      </c>
    </row>
    <row r="551" s="1" customFormat="1" customHeight="1" spans="1:139">
      <c r="F551" s="11">
        <v>35434</v>
      </c>
      <c r="G551" s="12">
        <v>0.58</v>
      </c>
      <c r="H551" s="11">
        <v>1</v>
      </c>
      <c r="I551" s="11">
        <v>0</v>
      </c>
      <c r="J551" s="13">
        <f t="shared" si="1094"/>
        <v>20551.72</v>
      </c>
      <c r="K551" s="11">
        <v>1</v>
      </c>
      <c r="L551" s="11">
        <v>0.89</v>
      </c>
      <c r="M551" s="11">
        <v>1.78</v>
      </c>
      <c r="N551" s="42">
        <f t="shared" si="1095"/>
        <v>2.5842</v>
      </c>
      <c r="O551" s="11">
        <v>0.9</v>
      </c>
      <c r="P551" s="9">
        <v>0.5</v>
      </c>
      <c r="Q551" s="43">
        <f t="shared" si="1096"/>
        <v>23899.3896708</v>
      </c>
      <c r="Z551" s="11">
        <v>35728</v>
      </c>
      <c r="AA551" s="12">
        <v>0.58</v>
      </c>
      <c r="AB551" s="11">
        <v>1</v>
      </c>
      <c r="AC551" s="11">
        <v>0</v>
      </c>
      <c r="AD551" s="13">
        <f t="shared" si="1097"/>
        <v>20722.24</v>
      </c>
      <c r="AE551" s="11">
        <v>1</v>
      </c>
      <c r="AF551" s="11">
        <v>1</v>
      </c>
      <c r="AG551" s="11">
        <v>2.11</v>
      </c>
      <c r="AH551" s="42">
        <f t="shared" si="1098"/>
        <v>3.11</v>
      </c>
      <c r="AI551" s="11">
        <v>0.9</v>
      </c>
      <c r="AJ551" s="9">
        <v>0.5</v>
      </c>
      <c r="AK551" s="43">
        <f t="shared" si="1099"/>
        <v>29000.77488</v>
      </c>
      <c r="AT551" s="11">
        <v>36903</v>
      </c>
      <c r="AU551" s="12">
        <v>0.58</v>
      </c>
      <c r="AV551" s="11">
        <v>1</v>
      </c>
      <c r="AW551" s="11">
        <v>0</v>
      </c>
      <c r="AX551" s="13">
        <f t="shared" si="1100"/>
        <v>21403.74</v>
      </c>
      <c r="AY551" s="11">
        <v>1</v>
      </c>
      <c r="AZ551" s="11">
        <v>0.93</v>
      </c>
      <c r="BA551" s="11">
        <v>1.85</v>
      </c>
      <c r="BB551" s="42">
        <f t="shared" si="1101"/>
        <v>2.7205</v>
      </c>
      <c r="BC551" s="11">
        <v>0.9</v>
      </c>
      <c r="BD551" s="9">
        <v>0.5</v>
      </c>
      <c r="BE551" s="43">
        <f t="shared" si="1102"/>
        <v>26202.9936015</v>
      </c>
      <c r="BN551" s="11">
        <v>38167</v>
      </c>
      <c r="BO551" s="12">
        <v>0.58</v>
      </c>
      <c r="BP551" s="11">
        <v>1</v>
      </c>
      <c r="BQ551" s="11">
        <v>0</v>
      </c>
      <c r="BR551" s="13">
        <f t="shared" si="1103"/>
        <v>22136.86</v>
      </c>
      <c r="BS551" s="11">
        <v>1</v>
      </c>
      <c r="BT551" s="11">
        <v>1</v>
      </c>
      <c r="BU551" s="11">
        <v>2.71</v>
      </c>
      <c r="BV551" s="42">
        <f t="shared" si="1104"/>
        <v>3.71</v>
      </c>
      <c r="BW551" s="11">
        <v>0.9</v>
      </c>
      <c r="BX551" s="9">
        <v>0.5</v>
      </c>
      <c r="BY551" s="43">
        <f t="shared" si="1105"/>
        <v>36957.48777</v>
      </c>
      <c r="CH551" s="11">
        <v>42781</v>
      </c>
      <c r="CI551" s="12">
        <v>0.58</v>
      </c>
      <c r="CJ551" s="11">
        <v>1</v>
      </c>
      <c r="CK551" s="11">
        <v>0</v>
      </c>
      <c r="CL551" s="13">
        <f t="shared" si="1106"/>
        <v>24812.98</v>
      </c>
      <c r="CM551" s="11">
        <v>1</v>
      </c>
      <c r="CN551" s="11">
        <v>0.93</v>
      </c>
      <c r="CO551" s="11">
        <v>1.85</v>
      </c>
      <c r="CP551" s="42">
        <f t="shared" si="1107"/>
        <v>2.7205</v>
      </c>
      <c r="CQ551" s="11">
        <v>0.9</v>
      </c>
      <c r="CR551" s="9">
        <v>0.5</v>
      </c>
      <c r="CS551" s="43">
        <f t="shared" si="1108"/>
        <v>30376.6704405</v>
      </c>
      <c r="DB551" s="11">
        <v>44045</v>
      </c>
      <c r="DC551" s="12">
        <v>0.58</v>
      </c>
      <c r="DD551" s="11">
        <v>1</v>
      </c>
      <c r="DE551" s="11">
        <v>0</v>
      </c>
      <c r="DF551" s="13">
        <f t="shared" si="1109"/>
        <v>25546.1</v>
      </c>
      <c r="DG551" s="11">
        <v>1</v>
      </c>
      <c r="DH551" s="11">
        <v>1</v>
      </c>
      <c r="DI551" s="11">
        <v>2.11</v>
      </c>
      <c r="DJ551" s="42">
        <f t="shared" si="1110"/>
        <v>3.11</v>
      </c>
      <c r="DK551" s="11">
        <v>0.9</v>
      </c>
      <c r="DL551" s="9">
        <v>0.5</v>
      </c>
      <c r="DM551" s="43">
        <f t="shared" si="1111"/>
        <v>35751.76695</v>
      </c>
      <c r="DV551" s="11">
        <v>49923</v>
      </c>
      <c r="DW551" s="12">
        <v>0.69</v>
      </c>
      <c r="DX551" s="11">
        <v>1</v>
      </c>
      <c r="DY551" s="11">
        <v>0</v>
      </c>
      <c r="DZ551" s="13">
        <f t="shared" si="1112"/>
        <v>34446.87</v>
      </c>
      <c r="EA551" s="11">
        <v>1</v>
      </c>
      <c r="EB551" s="11">
        <v>1</v>
      </c>
      <c r="EC551" s="11">
        <v>2.91</v>
      </c>
      <c r="ED551" s="42">
        <f t="shared" si="1113"/>
        <v>3.91</v>
      </c>
      <c r="EE551" s="11">
        <v>0.9</v>
      </c>
      <c r="EF551" s="9">
        <v>0.5</v>
      </c>
      <c r="EG551" s="43">
        <f t="shared" si="1114"/>
        <v>60609.267765</v>
      </c>
    </row>
    <row r="552" s="1" customFormat="1" customHeight="1" spans="1:139">
      <c r="F552" s="47" t="s">
        <v>32</v>
      </c>
      <c r="G552" s="48"/>
      <c r="H552" s="48"/>
      <c r="I552" s="48"/>
      <c r="J552" s="48"/>
      <c r="K552" s="48"/>
      <c r="L552" s="48"/>
      <c r="M552" s="46">
        <f>SUM(Q542:Q551)</f>
        <v>91641.79763424</v>
      </c>
      <c r="N552" s="46"/>
      <c r="O552" s="46"/>
      <c r="P552" s="46"/>
      <c r="Q552" s="46"/>
      <c r="R552" s="1"/>
      <c r="S552" s="1"/>
      <c r="T552" s="1"/>
      <c r="U552" s="1"/>
      <c r="V552" s="1"/>
      <c r="W552" s="1"/>
      <c r="X552" s="1"/>
      <c r="Y552" s="1"/>
      <c r="Z552" s="47" t="s">
        <v>32</v>
      </c>
      <c r="AA552" s="48"/>
      <c r="AB552" s="48"/>
      <c r="AC552" s="48"/>
      <c r="AD552" s="48"/>
      <c r="AE552" s="48"/>
      <c r="AF552" s="48"/>
      <c r="AG552" s="46">
        <f>SUM(AK542:AK551)</f>
        <v>111202.971264</v>
      </c>
      <c r="AH552" s="46"/>
      <c r="AI552" s="46"/>
      <c r="AJ552" s="46"/>
      <c r="AK552" s="46"/>
      <c r="AL552" s="1"/>
      <c r="AM552" s="1"/>
      <c r="AN552" s="1"/>
      <c r="AO552" s="1"/>
      <c r="AP552" s="1"/>
      <c r="AQ552" s="1"/>
      <c r="AR552" s="1"/>
      <c r="AS552" s="1"/>
      <c r="AT552" s="47" t="s">
        <v>32</v>
      </c>
      <c r="AU552" s="48"/>
      <c r="AV552" s="48"/>
      <c r="AW552" s="48"/>
      <c r="AX552" s="48"/>
      <c r="AY552" s="48"/>
      <c r="AZ552" s="48"/>
      <c r="BA552" s="46">
        <f>SUM(BE542:BE551)</f>
        <v>100474.9271892</v>
      </c>
      <c r="BB552" s="46"/>
      <c r="BC552" s="46"/>
      <c r="BD552" s="46"/>
      <c r="BE552" s="46"/>
      <c r="BF552" s="1"/>
      <c r="BG552" s="1"/>
      <c r="BH552" s="1"/>
      <c r="BI552" s="1"/>
      <c r="BJ552" s="1"/>
      <c r="BK552" s="1"/>
      <c r="BL552" s="1"/>
      <c r="BM552" s="1"/>
      <c r="BN552" s="47" t="s">
        <v>32</v>
      </c>
      <c r="BO552" s="48"/>
      <c r="BP552" s="48"/>
      <c r="BQ552" s="48"/>
      <c r="BR552" s="48"/>
      <c r="BS552" s="48"/>
      <c r="BT552" s="48"/>
      <c r="BU552" s="46">
        <f>SUM(BY542:BY551)</f>
        <v>141712.849656</v>
      </c>
      <c r="BV552" s="46"/>
      <c r="BW552" s="46"/>
      <c r="BX552" s="46"/>
      <c r="BY552" s="46"/>
      <c r="BZ552" s="1"/>
      <c r="CA552" s="1"/>
      <c r="CB552" s="1"/>
      <c r="CC552" s="1"/>
      <c r="CD552" s="1"/>
      <c r="CE552" s="1"/>
      <c r="CF552" s="1"/>
      <c r="CG552" s="1"/>
      <c r="CH552" s="47" t="s">
        <v>32</v>
      </c>
      <c r="CI552" s="48"/>
      <c r="CJ552" s="48"/>
      <c r="CK552" s="48"/>
      <c r="CL552" s="48"/>
      <c r="CM552" s="48"/>
      <c r="CN552" s="48"/>
      <c r="CO552" s="46">
        <f>SUM(CS542:CS551)</f>
        <v>116478.8190684</v>
      </c>
      <c r="CP552" s="46"/>
      <c r="CQ552" s="46"/>
      <c r="CR552" s="46"/>
      <c r="CS552" s="46"/>
      <c r="CT552" s="1"/>
      <c r="CU552" s="1"/>
      <c r="CV552" s="1"/>
      <c r="CW552" s="1"/>
      <c r="CX552" s="1"/>
      <c r="CY552" s="1"/>
      <c r="CZ552" s="1"/>
      <c r="DA552" s="1"/>
      <c r="DB552" s="47" t="s">
        <v>32</v>
      </c>
      <c r="DC552" s="48"/>
      <c r="DD552" s="48"/>
      <c r="DE552" s="48"/>
      <c r="DF552" s="48"/>
      <c r="DG552" s="48"/>
      <c r="DH552" s="48"/>
      <c r="DI552" s="46">
        <f>SUM(DM542:DM551)</f>
        <v>137089.53396</v>
      </c>
      <c r="DJ552" s="46"/>
      <c r="DK552" s="46"/>
      <c r="DL552" s="46"/>
      <c r="DM552" s="46"/>
      <c r="DN552" s="1"/>
      <c r="DO552" s="1"/>
      <c r="DP552" s="1"/>
      <c r="DQ552" s="1"/>
      <c r="DR552" s="1"/>
      <c r="DS552" s="1"/>
      <c r="DT552" s="1"/>
      <c r="DU552" s="1"/>
      <c r="DV552" s="47" t="s">
        <v>32</v>
      </c>
      <c r="DW552" s="48"/>
      <c r="DX552" s="48"/>
      <c r="DY552" s="48"/>
      <c r="DZ552" s="48"/>
      <c r="EA552" s="48"/>
      <c r="EB552" s="48"/>
      <c r="EC552" s="46">
        <f>SUM(EG542:EG551)</f>
        <v>231632.8102845</v>
      </c>
      <c r="ED552" s="46"/>
      <c r="EE552" s="46"/>
      <c r="EF552" s="46"/>
      <c r="EG552" s="46"/>
    </row>
    <row r="553" s="1" customFormat="1" customHeight="1" spans="1:139">
      <c r="F553" s="48"/>
      <c r="G553" s="48"/>
      <c r="H553" s="48"/>
      <c r="I553" s="48"/>
      <c r="J553" s="48"/>
      <c r="K553" s="48"/>
      <c r="L553" s="48"/>
      <c r="M553" s="46"/>
      <c r="N553" s="46"/>
      <c r="O553" s="46"/>
      <c r="P553" s="46"/>
      <c r="Q553" s="46"/>
      <c r="R553" s="1"/>
      <c r="S553" s="1"/>
      <c r="T553" s="1"/>
      <c r="U553" s="1"/>
      <c r="V553" s="1"/>
      <c r="W553" s="1"/>
      <c r="X553" s="1"/>
      <c r="Y553" s="1"/>
      <c r="Z553" s="48"/>
      <c r="AA553" s="48"/>
      <c r="AB553" s="48"/>
      <c r="AC553" s="48"/>
      <c r="AD553" s="48"/>
      <c r="AE553" s="48"/>
      <c r="AF553" s="48"/>
      <c r="AG553" s="46"/>
      <c r="AH553" s="46"/>
      <c r="AI553" s="46"/>
      <c r="AJ553" s="46"/>
      <c r="AK553" s="46"/>
      <c r="AL553" s="1"/>
      <c r="AM553" s="1"/>
      <c r="AN553" s="1"/>
      <c r="AO553" s="1"/>
      <c r="AP553" s="1"/>
      <c r="AQ553" s="1"/>
      <c r="AR553" s="1"/>
      <c r="AS553" s="1"/>
      <c r="AT553" s="48"/>
      <c r="AU553" s="48"/>
      <c r="AV553" s="48"/>
      <c r="AW553" s="48"/>
      <c r="AX553" s="48"/>
      <c r="AY553" s="48"/>
      <c r="AZ553" s="48"/>
      <c r="BA553" s="46"/>
      <c r="BB553" s="46"/>
      <c r="BC553" s="46"/>
      <c r="BD553" s="46"/>
      <c r="BE553" s="46"/>
      <c r="BF553" s="1"/>
      <c r="BG553" s="1"/>
      <c r="BH553" s="1"/>
      <c r="BI553" s="1"/>
      <c r="BJ553" s="1"/>
      <c r="BK553" s="1"/>
      <c r="BL553" s="1"/>
      <c r="BM553" s="1"/>
      <c r="BN553" s="48"/>
      <c r="BO553" s="48"/>
      <c r="BP553" s="48"/>
      <c r="BQ553" s="48"/>
      <c r="BR553" s="48"/>
      <c r="BS553" s="48"/>
      <c r="BT553" s="48"/>
      <c r="BU553" s="46"/>
      <c r="BV553" s="46"/>
      <c r="BW553" s="46"/>
      <c r="BX553" s="46"/>
      <c r="BY553" s="46"/>
      <c r="BZ553" s="1"/>
      <c r="CA553" s="1"/>
      <c r="CB553" s="1"/>
      <c r="CC553" s="1"/>
      <c r="CD553" s="1"/>
      <c r="CE553" s="1"/>
      <c r="CF553" s="1"/>
      <c r="CG553" s="1"/>
      <c r="CH553" s="48"/>
      <c r="CI553" s="48"/>
      <c r="CJ553" s="48"/>
      <c r="CK553" s="48"/>
      <c r="CL553" s="48"/>
      <c r="CM553" s="48"/>
      <c r="CN553" s="48"/>
      <c r="CO553" s="46"/>
      <c r="CP553" s="46"/>
      <c r="CQ553" s="46"/>
      <c r="CR553" s="46"/>
      <c r="CS553" s="46"/>
      <c r="CT553" s="1"/>
      <c r="CU553" s="1"/>
      <c r="CV553" s="1"/>
      <c r="CW553" s="1"/>
      <c r="CX553" s="1"/>
      <c r="CY553" s="1"/>
      <c r="CZ553" s="1"/>
      <c r="DA553" s="1"/>
      <c r="DB553" s="48"/>
      <c r="DC553" s="48"/>
      <c r="DD553" s="48"/>
      <c r="DE553" s="48"/>
      <c r="DF553" s="48"/>
      <c r="DG553" s="48"/>
      <c r="DH553" s="48"/>
      <c r="DI553" s="46"/>
      <c r="DJ553" s="46"/>
      <c r="DK553" s="46"/>
      <c r="DL553" s="46"/>
      <c r="DM553" s="46"/>
      <c r="DN553" s="1"/>
      <c r="DO553" s="1"/>
      <c r="DP553" s="1"/>
      <c r="DQ553" s="1"/>
      <c r="DR553" s="1"/>
      <c r="DS553" s="1"/>
      <c r="DT553" s="1"/>
      <c r="DU553" s="1"/>
      <c r="DV553" s="48"/>
      <c r="DW553" s="48"/>
      <c r="DX553" s="48"/>
      <c r="DY553" s="48"/>
      <c r="DZ553" s="48"/>
      <c r="EA553" s="48"/>
      <c r="EB553" s="48"/>
      <c r="EC553" s="46"/>
      <c r="ED553" s="46"/>
      <c r="EE553" s="46"/>
      <c r="EF553" s="46"/>
      <c r="EG553" s="46"/>
    </row>
    <row r="554" s="1" customFormat="1" customHeight="1" spans="1:139">
      <c r="F554" s="48"/>
      <c r="G554" s="48"/>
      <c r="H554" s="48"/>
      <c r="I554" s="48"/>
      <c r="J554" s="48"/>
      <c r="K554" s="48"/>
      <c r="L554" s="48"/>
      <c r="M554" s="46"/>
      <c r="N554" s="46"/>
      <c r="O554" s="46"/>
      <c r="P554" s="46"/>
      <c r="Q554" s="46"/>
      <c r="R554" s="1"/>
      <c r="S554" s="1"/>
      <c r="T554" s="1"/>
      <c r="U554" s="1"/>
      <c r="V554" s="1"/>
      <c r="W554" s="1"/>
      <c r="X554" s="1"/>
      <c r="Y554" s="1"/>
      <c r="Z554" s="48"/>
      <c r="AA554" s="48"/>
      <c r="AB554" s="48"/>
      <c r="AC554" s="48"/>
      <c r="AD554" s="48"/>
      <c r="AE554" s="48"/>
      <c r="AF554" s="48"/>
      <c r="AG554" s="46"/>
      <c r="AH554" s="46"/>
      <c r="AI554" s="46"/>
      <c r="AJ554" s="46"/>
      <c r="AK554" s="46"/>
      <c r="AL554" s="1"/>
      <c r="AM554" s="1"/>
      <c r="AN554" s="1"/>
      <c r="AO554" s="1"/>
      <c r="AP554" s="1"/>
      <c r="AQ554" s="1"/>
      <c r="AR554" s="1"/>
      <c r="AS554" s="1"/>
      <c r="AT554" s="48"/>
      <c r="AU554" s="48"/>
      <c r="AV554" s="48"/>
      <c r="AW554" s="48"/>
      <c r="AX554" s="48"/>
      <c r="AY554" s="48"/>
      <c r="AZ554" s="48"/>
      <c r="BA554" s="46"/>
      <c r="BB554" s="46"/>
      <c r="BC554" s="46"/>
      <c r="BD554" s="46"/>
      <c r="BE554" s="46"/>
      <c r="BF554" s="1"/>
      <c r="BG554" s="1"/>
      <c r="BH554" s="1"/>
      <c r="BI554" s="1"/>
      <c r="BJ554" s="1"/>
      <c r="BK554" s="1"/>
      <c r="BL554" s="1"/>
      <c r="BM554" s="1"/>
      <c r="BN554" s="48"/>
      <c r="BO554" s="48"/>
      <c r="BP554" s="48"/>
      <c r="BQ554" s="48"/>
      <c r="BR554" s="48"/>
      <c r="BS554" s="48"/>
      <c r="BT554" s="48"/>
      <c r="BU554" s="46"/>
      <c r="BV554" s="46"/>
      <c r="BW554" s="46"/>
      <c r="BX554" s="46"/>
      <c r="BY554" s="46"/>
      <c r="BZ554" s="1"/>
      <c r="CA554" s="1"/>
      <c r="CB554" s="1"/>
      <c r="CC554" s="1"/>
      <c r="CD554" s="1"/>
      <c r="CE554" s="1"/>
      <c r="CF554" s="1"/>
      <c r="CG554" s="1"/>
      <c r="CH554" s="48"/>
      <c r="CI554" s="48"/>
      <c r="CJ554" s="48"/>
      <c r="CK554" s="48"/>
      <c r="CL554" s="48"/>
      <c r="CM554" s="48"/>
      <c r="CN554" s="48"/>
      <c r="CO554" s="46"/>
      <c r="CP554" s="46"/>
      <c r="CQ554" s="46"/>
      <c r="CR554" s="46"/>
      <c r="CS554" s="46"/>
      <c r="CT554" s="1"/>
      <c r="CU554" s="1"/>
      <c r="CV554" s="1"/>
      <c r="CW554" s="1"/>
      <c r="CX554" s="1"/>
      <c r="CY554" s="1"/>
      <c r="CZ554" s="1"/>
      <c r="DA554" s="1"/>
      <c r="DB554" s="48"/>
      <c r="DC554" s="48"/>
      <c r="DD554" s="48"/>
      <c r="DE554" s="48"/>
      <c r="DF554" s="48"/>
      <c r="DG554" s="48"/>
      <c r="DH554" s="48"/>
      <c r="DI554" s="46"/>
      <c r="DJ554" s="46"/>
      <c r="DK554" s="46"/>
      <c r="DL554" s="46"/>
      <c r="DM554" s="46"/>
      <c r="DN554" s="1"/>
      <c r="DO554" s="1"/>
      <c r="DP554" s="1"/>
      <c r="DQ554" s="1"/>
      <c r="DR554" s="1"/>
      <c r="DS554" s="1"/>
      <c r="DT554" s="1"/>
      <c r="DU554" s="1"/>
      <c r="DV554" s="48"/>
      <c r="DW554" s="48"/>
      <c r="DX554" s="48"/>
      <c r="DY554" s="48"/>
      <c r="DZ554" s="48"/>
      <c r="EA554" s="48"/>
      <c r="EB554" s="48"/>
      <c r="EC554" s="46"/>
      <c r="ED554" s="46"/>
      <c r="EE554" s="46"/>
      <c r="EF554" s="46"/>
      <c r="EG554" s="46"/>
    </row>
    <row r="556" s="1" customFormat="1" customHeight="1" spans="1:139">
      <c r="A556" s="2" t="s">
        <v>89</v>
      </c>
      <c r="B556" s="2"/>
      <c r="C556" s="2"/>
      <c r="D556" s="2"/>
      <c r="E556" s="2"/>
      <c r="F556" s="3" t="s">
        <v>1</v>
      </c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1"/>
      <c r="U556" s="2" t="s">
        <v>90</v>
      </c>
      <c r="V556" s="2"/>
      <c r="W556" s="2"/>
      <c r="X556" s="2"/>
      <c r="Y556" s="2"/>
      <c r="Z556" s="3" t="s">
        <v>1</v>
      </c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1"/>
      <c r="AO556" s="2" t="s">
        <v>91</v>
      </c>
      <c r="AP556" s="2"/>
      <c r="AQ556" s="2"/>
      <c r="AR556" s="2"/>
      <c r="AS556" s="2"/>
      <c r="AT556" s="3" t="s">
        <v>1</v>
      </c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1"/>
      <c r="BI556" s="2" t="s">
        <v>92</v>
      </c>
      <c r="BJ556" s="2"/>
      <c r="BK556" s="2"/>
      <c r="BL556" s="2"/>
      <c r="BM556" s="2"/>
      <c r="BN556" s="3" t="s">
        <v>1</v>
      </c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1"/>
      <c r="CC556" s="2" t="s">
        <v>93</v>
      </c>
      <c r="CD556" s="2"/>
      <c r="CE556" s="2"/>
      <c r="CF556" s="2"/>
      <c r="CG556" s="2"/>
      <c r="CH556" s="3" t="s">
        <v>1</v>
      </c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1"/>
      <c r="CW556" s="2" t="s">
        <v>94</v>
      </c>
      <c r="CX556" s="2"/>
      <c r="CY556" s="2"/>
      <c r="CZ556" s="2"/>
      <c r="DA556" s="2"/>
      <c r="DB556" s="3" t="s">
        <v>1</v>
      </c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1"/>
      <c r="DQ556" s="2" t="s">
        <v>95</v>
      </c>
      <c r="DR556" s="2"/>
      <c r="DS556" s="2"/>
      <c r="DT556" s="2"/>
      <c r="DU556" s="2"/>
      <c r="DV556" s="3" t="s">
        <v>1</v>
      </c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</row>
    <row r="557" s="1" customFormat="1" customHeight="1" spans="1:139">
      <c r="A557" s="2"/>
      <c r="B557" s="2"/>
      <c r="C557" s="2"/>
      <c r="D557" s="2"/>
      <c r="E557" s="2"/>
      <c r="F557" s="4" t="s">
        <v>8</v>
      </c>
      <c r="G557" s="5"/>
      <c r="H557" s="5"/>
      <c r="I557" s="6"/>
      <c r="J557" s="7" t="s">
        <v>9</v>
      </c>
      <c r="K557" s="7"/>
      <c r="L557" s="7"/>
      <c r="M557" s="7"/>
      <c r="N557" s="8" t="s">
        <v>10</v>
      </c>
      <c r="O557" s="8"/>
      <c r="P557" s="8"/>
      <c r="Q557" s="9" t="s">
        <v>11</v>
      </c>
      <c r="R557" s="10" t="s">
        <v>12</v>
      </c>
      <c r="S557" s="10" t="s">
        <v>13</v>
      </c>
      <c r="U557" s="2"/>
      <c r="V557" s="2"/>
      <c r="W557" s="2"/>
      <c r="X557" s="2"/>
      <c r="Y557" s="2"/>
      <c r="Z557" s="4" t="s">
        <v>8</v>
      </c>
      <c r="AA557" s="5"/>
      <c r="AB557" s="5"/>
      <c r="AC557" s="6"/>
      <c r="AD557" s="7" t="s">
        <v>9</v>
      </c>
      <c r="AE557" s="7"/>
      <c r="AF557" s="7"/>
      <c r="AG557" s="7"/>
      <c r="AH557" s="8" t="s">
        <v>10</v>
      </c>
      <c r="AI557" s="8"/>
      <c r="AJ557" s="8"/>
      <c r="AK557" s="9" t="s">
        <v>11</v>
      </c>
      <c r="AL557" s="10" t="s">
        <v>12</v>
      </c>
      <c r="AM557" s="10" t="s">
        <v>13</v>
      </c>
      <c r="AO557" s="2"/>
      <c r="AP557" s="2"/>
      <c r="AQ557" s="2"/>
      <c r="AR557" s="2"/>
      <c r="AS557" s="2"/>
      <c r="AT557" s="4" t="s">
        <v>8</v>
      </c>
      <c r="AU557" s="5"/>
      <c r="AV557" s="5"/>
      <c r="AW557" s="6"/>
      <c r="AX557" s="7" t="s">
        <v>9</v>
      </c>
      <c r="AY557" s="7"/>
      <c r="AZ557" s="7"/>
      <c r="BA557" s="7"/>
      <c r="BB557" s="8" t="s">
        <v>10</v>
      </c>
      <c r="BC557" s="8"/>
      <c r="BD557" s="8"/>
      <c r="BE557" s="9" t="s">
        <v>11</v>
      </c>
      <c r="BF557" s="10" t="s">
        <v>12</v>
      </c>
      <c r="BG557" s="10" t="s">
        <v>13</v>
      </c>
      <c r="BI557" s="2"/>
      <c r="BJ557" s="2"/>
      <c r="BK557" s="2"/>
      <c r="BL557" s="2"/>
      <c r="BM557" s="2"/>
      <c r="BN557" s="4" t="s">
        <v>8</v>
      </c>
      <c r="BO557" s="5"/>
      <c r="BP557" s="5"/>
      <c r="BQ557" s="6"/>
      <c r="BR557" s="7" t="s">
        <v>9</v>
      </c>
      <c r="BS557" s="7"/>
      <c r="BT557" s="7"/>
      <c r="BU557" s="7"/>
      <c r="BV557" s="8" t="s">
        <v>10</v>
      </c>
      <c r="BW557" s="8"/>
      <c r="BX557" s="8"/>
      <c r="BY557" s="9" t="s">
        <v>11</v>
      </c>
      <c r="BZ557" s="10" t="s">
        <v>12</v>
      </c>
      <c r="CA557" s="10" t="s">
        <v>13</v>
      </c>
      <c r="CC557" s="2"/>
      <c r="CD557" s="2"/>
      <c r="CE557" s="2"/>
      <c r="CF557" s="2"/>
      <c r="CG557" s="2"/>
      <c r="CH557" s="4" t="s">
        <v>8</v>
      </c>
      <c r="CI557" s="5"/>
      <c r="CJ557" s="5"/>
      <c r="CK557" s="6"/>
      <c r="CL557" s="7" t="s">
        <v>9</v>
      </c>
      <c r="CM557" s="7"/>
      <c r="CN557" s="7"/>
      <c r="CO557" s="7"/>
      <c r="CP557" s="8" t="s">
        <v>10</v>
      </c>
      <c r="CQ557" s="8"/>
      <c r="CR557" s="8"/>
      <c r="CS557" s="9" t="s">
        <v>11</v>
      </c>
      <c r="CT557" s="10" t="s">
        <v>12</v>
      </c>
      <c r="CU557" s="10" t="s">
        <v>13</v>
      </c>
      <c r="CW557" s="2"/>
      <c r="CX557" s="2"/>
      <c r="CY557" s="2"/>
      <c r="CZ557" s="2"/>
      <c r="DA557" s="2"/>
      <c r="DB557" s="4" t="s">
        <v>8</v>
      </c>
      <c r="DC557" s="5"/>
      <c r="DD557" s="5"/>
      <c r="DE557" s="6"/>
      <c r="DF557" s="7" t="s">
        <v>9</v>
      </c>
      <c r="DG557" s="7"/>
      <c r="DH557" s="7"/>
      <c r="DI557" s="7"/>
      <c r="DJ557" s="8" t="s">
        <v>10</v>
      </c>
      <c r="DK557" s="8"/>
      <c r="DL557" s="8"/>
      <c r="DM557" s="9" t="s">
        <v>11</v>
      </c>
      <c r="DN557" s="10" t="s">
        <v>12</v>
      </c>
      <c r="DO557" s="10" t="s">
        <v>13</v>
      </c>
      <c r="DQ557" s="2"/>
      <c r="DR557" s="2"/>
      <c r="DS557" s="2"/>
      <c r="DT557" s="2"/>
      <c r="DU557" s="2"/>
      <c r="DV557" s="4" t="s">
        <v>8</v>
      </c>
      <c r="DW557" s="5"/>
      <c r="DX557" s="5"/>
      <c r="DY557" s="6"/>
      <c r="DZ557" s="7" t="s">
        <v>9</v>
      </c>
      <c r="EA557" s="7"/>
      <c r="EB557" s="7"/>
      <c r="EC557" s="7"/>
      <c r="ED557" s="8" t="s">
        <v>10</v>
      </c>
      <c r="EE557" s="8"/>
      <c r="EF557" s="8"/>
      <c r="EG557" s="9" t="s">
        <v>11</v>
      </c>
      <c r="EH557" s="10" t="s">
        <v>12</v>
      </c>
      <c r="EI557" s="10" t="s">
        <v>13</v>
      </c>
    </row>
    <row r="558" s="1" customFormat="1" customHeight="1" spans="1:139">
      <c r="A558" s="1" t="s">
        <v>14</v>
      </c>
      <c r="B558" s="1" t="s">
        <v>15</v>
      </c>
      <c r="C558" s="1" t="s">
        <v>16</v>
      </c>
      <c r="D558" s="1" t="s">
        <v>17</v>
      </c>
      <c r="E558" s="1" t="s">
        <v>18</v>
      </c>
      <c r="F558" s="11" t="s">
        <v>19</v>
      </c>
      <c r="G558" s="11" t="s">
        <v>20</v>
      </c>
      <c r="H558" s="12" t="s">
        <v>21</v>
      </c>
      <c r="I558" s="13" t="s">
        <v>8</v>
      </c>
      <c r="J558" s="11" t="s">
        <v>22</v>
      </c>
      <c r="K558" s="11" t="s">
        <v>23</v>
      </c>
      <c r="L558" s="11" t="s">
        <v>24</v>
      </c>
      <c r="M558" s="7" t="s">
        <v>25</v>
      </c>
      <c r="N558" s="11" t="s">
        <v>26</v>
      </c>
      <c r="O558" s="11" t="s">
        <v>27</v>
      </c>
      <c r="P558" s="8" t="s">
        <v>28</v>
      </c>
      <c r="Q558" s="9" t="s">
        <v>29</v>
      </c>
      <c r="R558" s="14"/>
      <c r="S558" s="14"/>
      <c r="T558" s="1"/>
      <c r="U558" s="1" t="s">
        <v>14</v>
      </c>
      <c r="V558" s="1" t="s">
        <v>15</v>
      </c>
      <c r="W558" s="1" t="s">
        <v>16</v>
      </c>
      <c r="X558" s="1" t="s">
        <v>17</v>
      </c>
      <c r="Y558" s="1" t="s">
        <v>18</v>
      </c>
      <c r="Z558" s="11" t="s">
        <v>19</v>
      </c>
      <c r="AA558" s="11" t="s">
        <v>20</v>
      </c>
      <c r="AB558" s="12" t="s">
        <v>21</v>
      </c>
      <c r="AC558" s="13" t="s">
        <v>8</v>
      </c>
      <c r="AD558" s="11" t="s">
        <v>22</v>
      </c>
      <c r="AE558" s="11" t="s">
        <v>23</v>
      </c>
      <c r="AF558" s="11" t="s">
        <v>24</v>
      </c>
      <c r="AG558" s="7" t="s">
        <v>25</v>
      </c>
      <c r="AH558" s="11" t="s">
        <v>26</v>
      </c>
      <c r="AI558" s="11" t="s">
        <v>27</v>
      </c>
      <c r="AJ558" s="8" t="s">
        <v>28</v>
      </c>
      <c r="AK558" s="9" t="s">
        <v>29</v>
      </c>
      <c r="AL558" s="14"/>
      <c r="AM558" s="14"/>
      <c r="AN558" s="1"/>
      <c r="AO558" s="1" t="s">
        <v>14</v>
      </c>
      <c r="AP558" s="1" t="s">
        <v>15</v>
      </c>
      <c r="AQ558" s="1" t="s">
        <v>16</v>
      </c>
      <c r="AR558" s="1" t="s">
        <v>17</v>
      </c>
      <c r="AS558" s="1" t="s">
        <v>18</v>
      </c>
      <c r="AT558" s="11" t="s">
        <v>19</v>
      </c>
      <c r="AU558" s="11" t="s">
        <v>20</v>
      </c>
      <c r="AV558" s="12" t="s">
        <v>21</v>
      </c>
      <c r="AW558" s="13" t="s">
        <v>8</v>
      </c>
      <c r="AX558" s="11" t="s">
        <v>22</v>
      </c>
      <c r="AY558" s="11" t="s">
        <v>23</v>
      </c>
      <c r="AZ558" s="11" t="s">
        <v>24</v>
      </c>
      <c r="BA558" s="7" t="s">
        <v>25</v>
      </c>
      <c r="BB558" s="11" t="s">
        <v>26</v>
      </c>
      <c r="BC558" s="11" t="s">
        <v>27</v>
      </c>
      <c r="BD558" s="8" t="s">
        <v>28</v>
      </c>
      <c r="BE558" s="9" t="s">
        <v>29</v>
      </c>
      <c r="BF558" s="14"/>
      <c r="BG558" s="14"/>
      <c r="BH558" s="1"/>
      <c r="BI558" s="1" t="s">
        <v>14</v>
      </c>
      <c r="BJ558" s="1" t="s">
        <v>15</v>
      </c>
      <c r="BK558" s="1" t="s">
        <v>16</v>
      </c>
      <c r="BL558" s="1" t="s">
        <v>17</v>
      </c>
      <c r="BM558" s="1" t="s">
        <v>18</v>
      </c>
      <c r="BN558" s="11" t="s">
        <v>19</v>
      </c>
      <c r="BO558" s="11" t="s">
        <v>20</v>
      </c>
      <c r="BP558" s="12" t="s">
        <v>21</v>
      </c>
      <c r="BQ558" s="13" t="s">
        <v>8</v>
      </c>
      <c r="BR558" s="11" t="s">
        <v>22</v>
      </c>
      <c r="BS558" s="11" t="s">
        <v>23</v>
      </c>
      <c r="BT558" s="11" t="s">
        <v>24</v>
      </c>
      <c r="BU558" s="7" t="s">
        <v>25</v>
      </c>
      <c r="BV558" s="11" t="s">
        <v>26</v>
      </c>
      <c r="BW558" s="11" t="s">
        <v>27</v>
      </c>
      <c r="BX558" s="8" t="s">
        <v>28</v>
      </c>
      <c r="BY558" s="9" t="s">
        <v>29</v>
      </c>
      <c r="BZ558" s="14"/>
      <c r="CA558" s="14"/>
      <c r="CB558" s="1"/>
      <c r="CC558" s="1" t="s">
        <v>14</v>
      </c>
      <c r="CD558" s="1" t="s">
        <v>15</v>
      </c>
      <c r="CE558" s="1" t="s">
        <v>16</v>
      </c>
      <c r="CF558" s="1" t="s">
        <v>17</v>
      </c>
      <c r="CG558" s="1" t="s">
        <v>18</v>
      </c>
      <c r="CH558" s="11" t="s">
        <v>19</v>
      </c>
      <c r="CI558" s="11" t="s">
        <v>20</v>
      </c>
      <c r="CJ558" s="12" t="s">
        <v>21</v>
      </c>
      <c r="CK558" s="13" t="s">
        <v>8</v>
      </c>
      <c r="CL558" s="11" t="s">
        <v>22</v>
      </c>
      <c r="CM558" s="11" t="s">
        <v>23</v>
      </c>
      <c r="CN558" s="11" t="s">
        <v>24</v>
      </c>
      <c r="CO558" s="7" t="s">
        <v>25</v>
      </c>
      <c r="CP558" s="11" t="s">
        <v>26</v>
      </c>
      <c r="CQ558" s="11" t="s">
        <v>27</v>
      </c>
      <c r="CR558" s="8" t="s">
        <v>28</v>
      </c>
      <c r="CS558" s="9" t="s">
        <v>29</v>
      </c>
      <c r="CT558" s="14"/>
      <c r="CU558" s="14"/>
      <c r="CV558" s="1"/>
      <c r="CW558" s="1" t="s">
        <v>14</v>
      </c>
      <c r="CX558" s="1" t="s">
        <v>15</v>
      </c>
      <c r="CY558" s="1" t="s">
        <v>16</v>
      </c>
      <c r="CZ558" s="1" t="s">
        <v>17</v>
      </c>
      <c r="DA558" s="1" t="s">
        <v>18</v>
      </c>
      <c r="DB558" s="11" t="s">
        <v>19</v>
      </c>
      <c r="DC558" s="11" t="s">
        <v>20</v>
      </c>
      <c r="DD558" s="12" t="s">
        <v>21</v>
      </c>
      <c r="DE558" s="13" t="s">
        <v>8</v>
      </c>
      <c r="DF558" s="11" t="s">
        <v>22</v>
      </c>
      <c r="DG558" s="11" t="s">
        <v>23</v>
      </c>
      <c r="DH558" s="11" t="s">
        <v>24</v>
      </c>
      <c r="DI558" s="7" t="s">
        <v>25</v>
      </c>
      <c r="DJ558" s="11" t="s">
        <v>26</v>
      </c>
      <c r="DK558" s="11" t="s">
        <v>27</v>
      </c>
      <c r="DL558" s="8" t="s">
        <v>28</v>
      </c>
      <c r="DM558" s="9" t="s">
        <v>29</v>
      </c>
      <c r="DN558" s="14"/>
      <c r="DO558" s="14"/>
      <c r="DP558" s="1"/>
      <c r="DQ558" s="1" t="s">
        <v>14</v>
      </c>
      <c r="DR558" s="1" t="s">
        <v>15</v>
      </c>
      <c r="DS558" s="1" t="s">
        <v>16</v>
      </c>
      <c r="DT558" s="1" t="s">
        <v>17</v>
      </c>
      <c r="DU558" s="1" t="s">
        <v>18</v>
      </c>
      <c r="DV558" s="11" t="s">
        <v>19</v>
      </c>
      <c r="DW558" s="11" t="s">
        <v>20</v>
      </c>
      <c r="DX558" s="12" t="s">
        <v>21</v>
      </c>
      <c r="DY558" s="13" t="s">
        <v>8</v>
      </c>
      <c r="DZ558" s="11" t="s">
        <v>22</v>
      </c>
      <c r="EA558" s="11" t="s">
        <v>23</v>
      </c>
      <c r="EB558" s="11" t="s">
        <v>24</v>
      </c>
      <c r="EC558" s="7" t="s">
        <v>25</v>
      </c>
      <c r="ED558" s="11" t="s">
        <v>26</v>
      </c>
      <c r="EE558" s="11" t="s">
        <v>27</v>
      </c>
      <c r="EF558" s="8" t="s">
        <v>28</v>
      </c>
      <c r="EG558" s="9" t="s">
        <v>29</v>
      </c>
      <c r="EH558" s="14"/>
      <c r="EI558" s="14"/>
    </row>
    <row r="559" s="1" customFormat="1" customHeight="1" spans="1:139">
      <c r="A559" s="15">
        <f>M568</f>
        <v>2205086.38931167</v>
      </c>
      <c r="B559" s="15">
        <f>T577+T586</f>
        <v>905402.860878209</v>
      </c>
      <c r="C559" s="15">
        <f>M600</f>
        <v>592171.159421821</v>
      </c>
      <c r="D559" s="15">
        <f>M610</f>
        <v>449908.010215339</v>
      </c>
      <c r="E559" s="15">
        <v>18</v>
      </c>
      <c r="F559" s="11">
        <v>2704</v>
      </c>
      <c r="G559" s="11">
        <v>1.286</v>
      </c>
      <c r="H559" s="12">
        <v>1.35</v>
      </c>
      <c r="I559" s="13">
        <f t="shared" ref="I559:I567" si="1115">F559*G559*H559</f>
        <v>4694.4144</v>
      </c>
      <c r="J559" s="11">
        <v>3</v>
      </c>
      <c r="K559" s="11">
        <v>680</v>
      </c>
      <c r="L559" s="11">
        <v>1.89</v>
      </c>
      <c r="M559" s="16">
        <f t="shared" ref="M559:M567" si="1116">1+6*K559/(K559+2000)+L559</f>
        <v>4.41238805970149</v>
      </c>
      <c r="N559" s="11">
        <v>1</v>
      </c>
      <c r="O559" s="11">
        <v>2.38</v>
      </c>
      <c r="P559" s="8">
        <f t="shared" ref="P559:P567" si="1117">1+N559*O559</f>
        <v>3.38</v>
      </c>
      <c r="Q559" s="9">
        <v>1.275</v>
      </c>
      <c r="R559" s="17">
        <v>1</v>
      </c>
      <c r="S559" s="18">
        <f t="shared" ref="S559:S567" si="1118">I559*J559*Q559*P559*M559*R559</f>
        <v>267795.493765781</v>
      </c>
      <c r="U559" s="15">
        <f>AG568</f>
        <v>2205086.38931167</v>
      </c>
      <c r="V559" s="15">
        <f>AN577+AN586</f>
        <v>1044526.30278693</v>
      </c>
      <c r="W559" s="15">
        <f>AG600</f>
        <v>592171.159421821</v>
      </c>
      <c r="X559" s="15">
        <f>AG610</f>
        <v>637384.440043197</v>
      </c>
      <c r="Y559" s="15">
        <v>18</v>
      </c>
      <c r="Z559" s="11">
        <v>2704</v>
      </c>
      <c r="AA559" s="11">
        <v>1.286</v>
      </c>
      <c r="AB559" s="12">
        <v>1.35</v>
      </c>
      <c r="AC559" s="13">
        <f t="shared" ref="AC559:AC567" si="1119">Z559*AA559*AB559</f>
        <v>4694.4144</v>
      </c>
      <c r="AD559" s="11">
        <v>3</v>
      </c>
      <c r="AE559" s="11">
        <v>680</v>
      </c>
      <c r="AF559" s="11">
        <v>1.89</v>
      </c>
      <c r="AG559" s="16">
        <f t="shared" ref="AG559:AG567" si="1120">1+6*AE559/(AE559+2000)+AF559</f>
        <v>4.41238805970149</v>
      </c>
      <c r="AH559" s="11">
        <v>1</v>
      </c>
      <c r="AI559" s="11">
        <v>2.38</v>
      </c>
      <c r="AJ559" s="8">
        <f t="shared" ref="AJ559:AJ567" si="1121">1+AH559*AI559</f>
        <v>3.38</v>
      </c>
      <c r="AK559" s="9">
        <v>1.275</v>
      </c>
      <c r="AL559" s="17">
        <v>1</v>
      </c>
      <c r="AM559" s="18">
        <f t="shared" ref="AM559:AM567" si="1122">AC559*AD559*AK559*AJ559*AG559*AL559</f>
        <v>267795.493765781</v>
      </c>
      <c r="AO559" s="15">
        <f>BA568</f>
        <v>2238162.68515134</v>
      </c>
      <c r="AP559" s="15">
        <f>BH577+BH586</f>
        <v>937425.328878281</v>
      </c>
      <c r="AQ559" s="15">
        <f>BA600</f>
        <v>601053.726813148</v>
      </c>
      <c r="AR559" s="15">
        <f>BA610</f>
        <v>683880.157339077</v>
      </c>
      <c r="AS559" s="15">
        <v>18</v>
      </c>
      <c r="AT559" s="11">
        <v>2704</v>
      </c>
      <c r="AU559" s="11">
        <v>1.286</v>
      </c>
      <c r="AV559" s="12">
        <v>1.35</v>
      </c>
      <c r="AW559" s="13">
        <f t="shared" ref="AW559:AW567" si="1123">AT559*AU559*AV559</f>
        <v>4694.4144</v>
      </c>
      <c r="AX559" s="11">
        <v>3</v>
      </c>
      <c r="AY559" s="11">
        <v>680</v>
      </c>
      <c r="AZ559" s="11">
        <v>1.89</v>
      </c>
      <c r="BA559" s="16">
        <f t="shared" ref="BA559:BA567" si="1124">1+6*AY559/(AY559+2000)+AZ559</f>
        <v>4.41238805970149</v>
      </c>
      <c r="BB559" s="11">
        <v>1</v>
      </c>
      <c r="BC559" s="11">
        <v>2.38</v>
      </c>
      <c r="BD559" s="8">
        <f t="shared" ref="BD559:BD567" si="1125">1+BB559*BC559</f>
        <v>3.38</v>
      </c>
      <c r="BE559" s="9">
        <v>1.275</v>
      </c>
      <c r="BF559" s="17">
        <v>1.015</v>
      </c>
      <c r="BG559" s="18">
        <f t="shared" ref="BG559:BG567" si="1126">AW559*AX559*BE559*BD559*BA559*BF559</f>
        <v>271812.426172268</v>
      </c>
      <c r="BI559" s="15">
        <f>BU568</f>
        <v>2238162.68515134</v>
      </c>
      <c r="BJ559" s="15">
        <f>CB577+CB586</f>
        <v>1076440.22492893</v>
      </c>
      <c r="BK559" s="15">
        <f>BU600</f>
        <v>601053.726813148</v>
      </c>
      <c r="BL559" s="15">
        <f>BU610</f>
        <v>964565.077387103</v>
      </c>
      <c r="BM559" s="15">
        <v>18</v>
      </c>
      <c r="BN559" s="11">
        <v>2704</v>
      </c>
      <c r="BO559" s="11">
        <v>1.286</v>
      </c>
      <c r="BP559" s="12">
        <v>1.35</v>
      </c>
      <c r="BQ559" s="13">
        <f t="shared" ref="BQ559:BQ567" si="1127">BN559*BO559*BP559</f>
        <v>4694.4144</v>
      </c>
      <c r="BR559" s="11">
        <v>3</v>
      </c>
      <c r="BS559" s="11">
        <v>680</v>
      </c>
      <c r="BT559" s="11">
        <v>1.89</v>
      </c>
      <c r="BU559" s="16">
        <f t="shared" ref="BU559:BU567" si="1128">1+6*BS559/(BS559+2000)+BT559</f>
        <v>4.41238805970149</v>
      </c>
      <c r="BV559" s="11">
        <v>1</v>
      </c>
      <c r="BW559" s="11">
        <v>2.38</v>
      </c>
      <c r="BX559" s="8">
        <f t="shared" ref="BX559:BX567" si="1129">1+BV559*BW559</f>
        <v>3.38</v>
      </c>
      <c r="BY559" s="9">
        <v>1.275</v>
      </c>
      <c r="BZ559" s="17">
        <v>1.015</v>
      </c>
      <c r="CA559" s="18">
        <f t="shared" ref="CA559:CA567" si="1130">BQ559*BR559*BY559*BX559*BU559*BZ559</f>
        <v>271812.426172268</v>
      </c>
      <c r="CC559" s="15">
        <f>CO568</f>
        <v>2771216.22407052</v>
      </c>
      <c r="CD559" s="15">
        <f>CV577+CV586</f>
        <v>1002075.35155954</v>
      </c>
      <c r="CE559" s="15">
        <f>CO600</f>
        <v>642505.707972675</v>
      </c>
      <c r="CF559" s="15">
        <f>CO610</f>
        <v>1013863.31619608</v>
      </c>
      <c r="CG559" s="15">
        <v>18</v>
      </c>
      <c r="CH559" s="11">
        <f t="shared" ref="CH559:CH567" si="1131">2704+428</f>
        <v>3132</v>
      </c>
      <c r="CI559" s="11">
        <v>1.286</v>
      </c>
      <c r="CJ559" s="12">
        <v>1.35</v>
      </c>
      <c r="CK559" s="13">
        <f t="shared" ref="CK559:CK567" si="1132">CH559*CI559*CJ559</f>
        <v>5437.4652</v>
      </c>
      <c r="CL559" s="11">
        <v>3</v>
      </c>
      <c r="CM559" s="11">
        <v>680</v>
      </c>
      <c r="CN559" s="11">
        <v>1.89</v>
      </c>
      <c r="CO559" s="16">
        <f t="shared" ref="CO559:CO567" si="1133">1+6*CM559/(CM559+2000)+CN559</f>
        <v>4.41238805970149</v>
      </c>
      <c r="CP559" s="11">
        <v>1</v>
      </c>
      <c r="CQ559" s="11">
        <v>2.38</v>
      </c>
      <c r="CR559" s="8">
        <f t="shared" ref="CR559:CR567" si="1134">1+CP559*CQ559</f>
        <v>3.38</v>
      </c>
      <c r="CS559" s="9">
        <v>1.275</v>
      </c>
      <c r="CT559" s="17">
        <v>1.085</v>
      </c>
      <c r="CU559" s="18">
        <f t="shared" ref="CU559:CU567" si="1135">CK559*CL559*CS559*CR559*CO559*CT559</f>
        <v>336548.817612705</v>
      </c>
      <c r="CW559" s="15">
        <f>DI568</f>
        <v>2781833.91075279</v>
      </c>
      <c r="CX559" s="15">
        <f>DP577+DP586</f>
        <v>1150677.48182058</v>
      </c>
      <c r="CY559" s="15">
        <f>DI600</f>
        <v>642505.707972675</v>
      </c>
      <c r="CZ559" s="15">
        <f>DI610</f>
        <v>1423476.40019336</v>
      </c>
      <c r="DA559" s="15">
        <v>18</v>
      </c>
      <c r="DB559" s="11">
        <f t="shared" ref="DB559:DB567" si="1136">2704+440</f>
        <v>3144</v>
      </c>
      <c r="DC559" s="11">
        <v>1.286</v>
      </c>
      <c r="DD559" s="12">
        <v>1.35</v>
      </c>
      <c r="DE559" s="13">
        <f t="shared" ref="DE559:DE567" si="1137">DB559*DC559*DD559</f>
        <v>5458.2984</v>
      </c>
      <c r="DF559" s="11">
        <v>3</v>
      </c>
      <c r="DG559" s="11">
        <v>680</v>
      </c>
      <c r="DH559" s="11">
        <v>1.89</v>
      </c>
      <c r="DI559" s="16">
        <f t="shared" ref="DI559:DI567" si="1138">1+6*DG559/(DG559+2000)+DH559</f>
        <v>4.41238805970149</v>
      </c>
      <c r="DJ559" s="11">
        <v>1</v>
      </c>
      <c r="DK559" s="11">
        <v>2.38</v>
      </c>
      <c r="DL559" s="8">
        <f t="shared" ref="DL559:DL567" si="1139">1+DJ559*DK559</f>
        <v>3.38</v>
      </c>
      <c r="DM559" s="9">
        <v>1.275</v>
      </c>
      <c r="DN559" s="17">
        <v>1.085</v>
      </c>
      <c r="DO559" s="18">
        <f t="shared" ref="DO559:DO567" si="1140">DE559*DF559*DM559*DL559*DI559*DN559</f>
        <v>337838.276684018</v>
      </c>
      <c r="DQ559" s="15">
        <f>EC568</f>
        <v>3958209.74505575</v>
      </c>
      <c r="DR559" s="15">
        <f>EJ577+EJ586</f>
        <v>1594351.5901126</v>
      </c>
      <c r="DS559" s="15">
        <f>EC600</f>
        <v>916785.659337767</v>
      </c>
      <c r="DT559" s="15">
        <f>EC610</f>
        <v>2618886.21205017</v>
      </c>
      <c r="DU559" s="15">
        <v>18</v>
      </c>
      <c r="DV559" s="11">
        <f t="shared" ref="DV559:DV567" si="1141">2704+499</f>
        <v>3203</v>
      </c>
      <c r="DW559" s="11">
        <v>1.286</v>
      </c>
      <c r="DX559" s="12">
        <v>1.35</v>
      </c>
      <c r="DY559" s="13">
        <f t="shared" ref="DY559:DY567" si="1142">DV559*DW559*DX559</f>
        <v>5560.7283</v>
      </c>
      <c r="DZ559" s="11">
        <v>3</v>
      </c>
      <c r="EA559" s="11">
        <v>680</v>
      </c>
      <c r="EB559" s="11">
        <v>1.98</v>
      </c>
      <c r="EC559" s="16">
        <f t="shared" ref="EC559:EC567" si="1143">1+6*EA559/(EA559+2000)+EB559</f>
        <v>4.50238805970149</v>
      </c>
      <c r="ED559" s="11">
        <v>1</v>
      </c>
      <c r="EE559" s="11">
        <v>3.18</v>
      </c>
      <c r="EF559" s="8">
        <f t="shared" ref="EF559:EF567" si="1144">1+ED559*EE559</f>
        <v>4.18</v>
      </c>
      <c r="EG559" s="9">
        <v>1.275</v>
      </c>
      <c r="EH559" s="17">
        <v>1.2</v>
      </c>
      <c r="EI559" s="18">
        <f t="shared" ref="EI559:EI567" si="1145">DY559*DZ559*EG559*EF559*EC559*EH559</f>
        <v>480356.384179876</v>
      </c>
    </row>
    <row r="560" s="1" customFormat="1" customHeight="1" spans="1:139">
      <c r="A560" s="1" t="s">
        <v>30</v>
      </c>
      <c r="B560" s="1" t="s">
        <v>31</v>
      </c>
      <c r="C560" s="1" t="s">
        <v>32</v>
      </c>
      <c r="D560" s="1" t="s">
        <v>12</v>
      </c>
      <c r="E560" s="1"/>
      <c r="F560" s="11">
        <v>2704</v>
      </c>
      <c r="G560" s="11">
        <v>1.871</v>
      </c>
      <c r="H560" s="12">
        <v>1.35</v>
      </c>
      <c r="I560" s="13">
        <f t="shared" si="1115"/>
        <v>6829.8984</v>
      </c>
      <c r="J560" s="11">
        <v>3</v>
      </c>
      <c r="K560" s="11">
        <v>680</v>
      </c>
      <c r="L560" s="11">
        <v>1.89</v>
      </c>
      <c r="M560" s="16">
        <f t="shared" si="1116"/>
        <v>4.41238805970149</v>
      </c>
      <c r="N560" s="11">
        <v>1</v>
      </c>
      <c r="O560" s="11">
        <v>2.38</v>
      </c>
      <c r="P560" s="8">
        <f t="shared" si="1117"/>
        <v>3.38</v>
      </c>
      <c r="Q560" s="9">
        <v>1.275</v>
      </c>
      <c r="R560" s="17">
        <v>1</v>
      </c>
      <c r="S560" s="18">
        <f t="shared" si="1118"/>
        <v>389615.372345083</v>
      </c>
      <c r="U560" s="1" t="s">
        <v>30</v>
      </c>
      <c r="V560" s="1" t="s">
        <v>31</v>
      </c>
      <c r="W560" s="1" t="s">
        <v>32</v>
      </c>
      <c r="X560" s="1" t="s">
        <v>12</v>
      </c>
      <c r="Y560" s="1"/>
      <c r="Z560" s="11">
        <v>2704</v>
      </c>
      <c r="AA560" s="11">
        <v>1.871</v>
      </c>
      <c r="AB560" s="12">
        <v>1.35</v>
      </c>
      <c r="AC560" s="13">
        <f t="shared" si="1119"/>
        <v>6829.8984</v>
      </c>
      <c r="AD560" s="11">
        <v>3</v>
      </c>
      <c r="AE560" s="11">
        <v>680</v>
      </c>
      <c r="AF560" s="11">
        <v>1.89</v>
      </c>
      <c r="AG560" s="16">
        <f t="shared" si="1120"/>
        <v>4.41238805970149</v>
      </c>
      <c r="AH560" s="11">
        <v>1</v>
      </c>
      <c r="AI560" s="11">
        <v>2.38</v>
      </c>
      <c r="AJ560" s="8">
        <f t="shared" si="1121"/>
        <v>3.38</v>
      </c>
      <c r="AK560" s="9">
        <v>1.275</v>
      </c>
      <c r="AL560" s="17">
        <v>1</v>
      </c>
      <c r="AM560" s="18">
        <f t="shared" si="1122"/>
        <v>389615.372345083</v>
      </c>
      <c r="AO560" s="1" t="s">
        <v>30</v>
      </c>
      <c r="AP560" s="1" t="s">
        <v>31</v>
      </c>
      <c r="AQ560" s="1" t="s">
        <v>32</v>
      </c>
      <c r="AR560" s="1" t="s">
        <v>12</v>
      </c>
      <c r="AS560" s="1"/>
      <c r="AT560" s="11">
        <v>2704</v>
      </c>
      <c r="AU560" s="11">
        <v>1.871</v>
      </c>
      <c r="AV560" s="12">
        <v>1.35</v>
      </c>
      <c r="AW560" s="13">
        <f t="shared" si="1123"/>
        <v>6829.8984</v>
      </c>
      <c r="AX560" s="11">
        <v>3</v>
      </c>
      <c r="AY560" s="11">
        <v>680</v>
      </c>
      <c r="AZ560" s="11">
        <v>1.89</v>
      </c>
      <c r="BA560" s="16">
        <f t="shared" si="1124"/>
        <v>4.41238805970149</v>
      </c>
      <c r="BB560" s="11">
        <v>1</v>
      </c>
      <c r="BC560" s="11">
        <v>2.38</v>
      </c>
      <c r="BD560" s="8">
        <f t="shared" si="1125"/>
        <v>3.38</v>
      </c>
      <c r="BE560" s="9">
        <v>1.275</v>
      </c>
      <c r="BF560" s="17">
        <v>1.015</v>
      </c>
      <c r="BG560" s="18">
        <f t="shared" si="1126"/>
        <v>395459.602930259</v>
      </c>
      <c r="BI560" s="1" t="s">
        <v>30</v>
      </c>
      <c r="BJ560" s="1" t="s">
        <v>31</v>
      </c>
      <c r="BK560" s="1" t="s">
        <v>32</v>
      </c>
      <c r="BL560" s="1" t="s">
        <v>12</v>
      </c>
      <c r="BM560" s="1"/>
      <c r="BN560" s="11">
        <v>2704</v>
      </c>
      <c r="BO560" s="11">
        <v>1.871</v>
      </c>
      <c r="BP560" s="12">
        <v>1.35</v>
      </c>
      <c r="BQ560" s="13">
        <f t="shared" si="1127"/>
        <v>6829.8984</v>
      </c>
      <c r="BR560" s="11">
        <v>3</v>
      </c>
      <c r="BS560" s="11">
        <v>680</v>
      </c>
      <c r="BT560" s="11">
        <v>1.89</v>
      </c>
      <c r="BU560" s="16">
        <f t="shared" si="1128"/>
        <v>4.41238805970149</v>
      </c>
      <c r="BV560" s="11">
        <v>1</v>
      </c>
      <c r="BW560" s="11">
        <v>2.38</v>
      </c>
      <c r="BX560" s="8">
        <f t="shared" si="1129"/>
        <v>3.38</v>
      </c>
      <c r="BY560" s="9">
        <v>1.275</v>
      </c>
      <c r="BZ560" s="17">
        <v>1.015</v>
      </c>
      <c r="CA560" s="18">
        <f t="shared" si="1130"/>
        <v>395459.602930259</v>
      </c>
      <c r="CC560" s="1" t="s">
        <v>30</v>
      </c>
      <c r="CD560" s="1" t="s">
        <v>31</v>
      </c>
      <c r="CE560" s="1" t="s">
        <v>32</v>
      </c>
      <c r="CF560" s="1" t="s">
        <v>12</v>
      </c>
      <c r="CG560" s="1"/>
      <c r="CH560" s="11">
        <f t="shared" si="1131"/>
        <v>3132</v>
      </c>
      <c r="CI560" s="11">
        <v>1.871</v>
      </c>
      <c r="CJ560" s="12">
        <v>1.35</v>
      </c>
      <c r="CK560" s="13">
        <f t="shared" si="1132"/>
        <v>7910.9622</v>
      </c>
      <c r="CL560" s="11">
        <v>3</v>
      </c>
      <c r="CM560" s="11">
        <v>680</v>
      </c>
      <c r="CN560" s="11">
        <v>1.89</v>
      </c>
      <c r="CO560" s="16">
        <f t="shared" si="1133"/>
        <v>4.41238805970149</v>
      </c>
      <c r="CP560" s="11">
        <v>1</v>
      </c>
      <c r="CQ560" s="11">
        <v>2.38</v>
      </c>
      <c r="CR560" s="8">
        <f t="shared" si="1134"/>
        <v>3.38</v>
      </c>
      <c r="CS560" s="9">
        <v>1.275</v>
      </c>
      <c r="CT560" s="17">
        <v>1.085</v>
      </c>
      <c r="CU560" s="18">
        <f t="shared" si="1135"/>
        <v>489644.508361874</v>
      </c>
      <c r="CW560" s="1" t="s">
        <v>30</v>
      </c>
      <c r="CX560" s="1" t="s">
        <v>31</v>
      </c>
      <c r="CY560" s="1" t="s">
        <v>32</v>
      </c>
      <c r="CZ560" s="1" t="s">
        <v>12</v>
      </c>
      <c r="DA560" s="1"/>
      <c r="DB560" s="11">
        <f t="shared" si="1136"/>
        <v>3144</v>
      </c>
      <c r="DC560" s="11">
        <v>1.871</v>
      </c>
      <c r="DD560" s="12">
        <v>1.35</v>
      </c>
      <c r="DE560" s="13">
        <f t="shared" si="1137"/>
        <v>7941.2724</v>
      </c>
      <c r="DF560" s="11">
        <v>3</v>
      </c>
      <c r="DG560" s="11">
        <v>680</v>
      </c>
      <c r="DH560" s="11">
        <v>1.89</v>
      </c>
      <c r="DI560" s="16">
        <f t="shared" si="1138"/>
        <v>4.41238805970149</v>
      </c>
      <c r="DJ560" s="11">
        <v>1</v>
      </c>
      <c r="DK560" s="11">
        <v>2.38</v>
      </c>
      <c r="DL560" s="8">
        <f t="shared" si="1139"/>
        <v>3.38</v>
      </c>
      <c r="DM560" s="9">
        <v>1.275</v>
      </c>
      <c r="DN560" s="17">
        <v>1.085</v>
      </c>
      <c r="DO560" s="18">
        <f t="shared" si="1140"/>
        <v>491520.540960962</v>
      </c>
      <c r="DQ560" s="1" t="s">
        <v>30</v>
      </c>
      <c r="DR560" s="1" t="s">
        <v>31</v>
      </c>
      <c r="DS560" s="1" t="s">
        <v>32</v>
      </c>
      <c r="DT560" s="1" t="s">
        <v>12</v>
      </c>
      <c r="DU560" s="1"/>
      <c r="DV560" s="11">
        <f t="shared" si="1141"/>
        <v>3203</v>
      </c>
      <c r="DW560" s="11">
        <v>1.871</v>
      </c>
      <c r="DX560" s="12">
        <v>1.35</v>
      </c>
      <c r="DY560" s="13">
        <f t="shared" si="1142"/>
        <v>8090.29755</v>
      </c>
      <c r="DZ560" s="11">
        <v>3</v>
      </c>
      <c r="EA560" s="11">
        <v>680</v>
      </c>
      <c r="EB560" s="11">
        <v>1.98</v>
      </c>
      <c r="EC560" s="16">
        <f t="shared" si="1143"/>
        <v>4.50238805970149</v>
      </c>
      <c r="ED560" s="11">
        <v>1</v>
      </c>
      <c r="EE560" s="11">
        <v>3.18</v>
      </c>
      <c r="EF560" s="8">
        <f t="shared" si="1144"/>
        <v>4.18</v>
      </c>
      <c r="EG560" s="9">
        <v>1.275</v>
      </c>
      <c r="EH560" s="17">
        <v>1.2</v>
      </c>
      <c r="EI560" s="18">
        <f t="shared" si="1145"/>
        <v>698869.980404781</v>
      </c>
    </row>
    <row r="561" s="1" customFormat="1" customHeight="1" spans="1:140">
      <c r="A561" s="15">
        <f>M630</f>
        <v>115713.17784</v>
      </c>
      <c r="B561" s="15">
        <f>M647</f>
        <v>109819.141856027</v>
      </c>
      <c r="C561" s="1">
        <f>M663</f>
        <v>91641.79763424</v>
      </c>
      <c r="D561" s="1">
        <v>1</v>
      </c>
      <c r="E561" s="1"/>
      <c r="F561" s="11">
        <v>2704</v>
      </c>
      <c r="G561" s="11">
        <v>1.286</v>
      </c>
      <c r="H561" s="12">
        <v>1.35</v>
      </c>
      <c r="I561" s="13">
        <f t="shared" si="1115"/>
        <v>4694.4144</v>
      </c>
      <c r="J561" s="11">
        <v>3</v>
      </c>
      <c r="K561" s="11">
        <v>680</v>
      </c>
      <c r="L561" s="11">
        <v>1.89</v>
      </c>
      <c r="M561" s="16">
        <f t="shared" si="1116"/>
        <v>4.41238805970149</v>
      </c>
      <c r="N561" s="11">
        <v>1</v>
      </c>
      <c r="O561" s="11">
        <v>2.38</v>
      </c>
      <c r="P561" s="8">
        <f t="shared" si="1117"/>
        <v>3.38</v>
      </c>
      <c r="Q561" s="9">
        <v>1.275</v>
      </c>
      <c r="R561" s="17">
        <v>1</v>
      </c>
      <c r="S561" s="18">
        <f t="shared" si="1118"/>
        <v>267795.493765781</v>
      </c>
      <c r="U561" s="15">
        <f>AG630</f>
        <v>115713.17784</v>
      </c>
      <c r="V561" s="15">
        <f>AG647</f>
        <v>109819.141856027</v>
      </c>
      <c r="W561" s="1">
        <f>AG663</f>
        <v>111202.971264</v>
      </c>
      <c r="X561" s="1">
        <v>1</v>
      </c>
      <c r="Y561" s="1"/>
      <c r="Z561" s="11">
        <v>2704</v>
      </c>
      <c r="AA561" s="11">
        <v>1.286</v>
      </c>
      <c r="AB561" s="12">
        <v>1.35</v>
      </c>
      <c r="AC561" s="13">
        <f t="shared" si="1119"/>
        <v>4694.4144</v>
      </c>
      <c r="AD561" s="11">
        <v>3</v>
      </c>
      <c r="AE561" s="11">
        <v>680</v>
      </c>
      <c r="AF561" s="11">
        <v>1.89</v>
      </c>
      <c r="AG561" s="16">
        <f t="shared" si="1120"/>
        <v>4.41238805970149</v>
      </c>
      <c r="AH561" s="11">
        <v>1</v>
      </c>
      <c r="AI561" s="11">
        <v>2.38</v>
      </c>
      <c r="AJ561" s="8">
        <f t="shared" si="1121"/>
        <v>3.38</v>
      </c>
      <c r="AK561" s="9">
        <v>1.275</v>
      </c>
      <c r="AL561" s="17">
        <v>1</v>
      </c>
      <c r="AM561" s="18">
        <f t="shared" si="1122"/>
        <v>267795.493765781</v>
      </c>
      <c r="AO561" s="15">
        <f>BA630</f>
        <v>115713.17784</v>
      </c>
      <c r="AP561" s="15">
        <f>BA647</f>
        <v>109819.141856027</v>
      </c>
      <c r="AQ561" s="1">
        <f>BA663</f>
        <v>100474.9271892</v>
      </c>
      <c r="AR561" s="1">
        <v>1</v>
      </c>
      <c r="AS561" s="1"/>
      <c r="AT561" s="11">
        <v>2704</v>
      </c>
      <c r="AU561" s="11">
        <v>1.286</v>
      </c>
      <c r="AV561" s="12">
        <v>1.35</v>
      </c>
      <c r="AW561" s="13">
        <f t="shared" si="1123"/>
        <v>4694.4144</v>
      </c>
      <c r="AX561" s="11">
        <v>3</v>
      </c>
      <c r="AY561" s="11">
        <v>680</v>
      </c>
      <c r="AZ561" s="11">
        <v>1.89</v>
      </c>
      <c r="BA561" s="16">
        <f t="shared" si="1124"/>
        <v>4.41238805970149</v>
      </c>
      <c r="BB561" s="11">
        <v>1</v>
      </c>
      <c r="BC561" s="11">
        <v>2.38</v>
      </c>
      <c r="BD561" s="8">
        <f t="shared" si="1125"/>
        <v>3.38</v>
      </c>
      <c r="BE561" s="9">
        <v>1.275</v>
      </c>
      <c r="BF561" s="17">
        <v>1.015</v>
      </c>
      <c r="BG561" s="18">
        <f t="shared" si="1126"/>
        <v>271812.426172268</v>
      </c>
      <c r="BI561" s="15">
        <f>BU630</f>
        <v>115713.17784</v>
      </c>
      <c r="BJ561" s="15">
        <f>BU647</f>
        <v>109819.141856027</v>
      </c>
      <c r="BK561" s="1">
        <f>BU663</f>
        <v>141712.849656</v>
      </c>
      <c r="BL561" s="1">
        <v>1</v>
      </c>
      <c r="BM561" s="1"/>
      <c r="BN561" s="11">
        <v>2704</v>
      </c>
      <c r="BO561" s="11">
        <v>1.286</v>
      </c>
      <c r="BP561" s="12">
        <v>1.35</v>
      </c>
      <c r="BQ561" s="13">
        <f t="shared" si="1127"/>
        <v>4694.4144</v>
      </c>
      <c r="BR561" s="11">
        <v>3</v>
      </c>
      <c r="BS561" s="11">
        <v>680</v>
      </c>
      <c r="BT561" s="11">
        <v>1.89</v>
      </c>
      <c r="BU561" s="16">
        <f t="shared" si="1128"/>
        <v>4.41238805970149</v>
      </c>
      <c r="BV561" s="11">
        <v>1</v>
      </c>
      <c r="BW561" s="11">
        <v>2.38</v>
      </c>
      <c r="BX561" s="8">
        <f t="shared" si="1129"/>
        <v>3.38</v>
      </c>
      <c r="BY561" s="9">
        <v>1.275</v>
      </c>
      <c r="BZ561" s="17">
        <v>1.015</v>
      </c>
      <c r="CA561" s="18">
        <f t="shared" si="1130"/>
        <v>271812.426172268</v>
      </c>
      <c r="CC561" s="15">
        <f>CO630</f>
        <v>134028.72522</v>
      </c>
      <c r="CD561" s="15">
        <f>CO647</f>
        <v>109819.141856027</v>
      </c>
      <c r="CE561" s="1">
        <f>CO663</f>
        <v>116478.8190684</v>
      </c>
      <c r="CF561" s="1">
        <v>1</v>
      </c>
      <c r="CG561" s="1"/>
      <c r="CH561" s="11">
        <f t="shared" si="1131"/>
        <v>3132</v>
      </c>
      <c r="CI561" s="11">
        <v>1.286</v>
      </c>
      <c r="CJ561" s="12">
        <v>1.35</v>
      </c>
      <c r="CK561" s="13">
        <f t="shared" si="1132"/>
        <v>5437.4652</v>
      </c>
      <c r="CL561" s="11">
        <v>3</v>
      </c>
      <c r="CM561" s="11">
        <v>680</v>
      </c>
      <c r="CN561" s="11">
        <v>1.89</v>
      </c>
      <c r="CO561" s="16">
        <f t="shared" si="1133"/>
        <v>4.41238805970149</v>
      </c>
      <c r="CP561" s="11">
        <v>1</v>
      </c>
      <c r="CQ561" s="11">
        <v>2.38</v>
      </c>
      <c r="CR561" s="8">
        <f t="shared" si="1134"/>
        <v>3.38</v>
      </c>
      <c r="CS561" s="9">
        <v>1.275</v>
      </c>
      <c r="CT561" s="17">
        <v>1.085</v>
      </c>
      <c r="CU561" s="18">
        <f t="shared" si="1135"/>
        <v>336548.817612705</v>
      </c>
      <c r="CW561" s="15">
        <f>DI630</f>
        <v>134542.24524</v>
      </c>
      <c r="CX561" s="15">
        <f>DI647</f>
        <v>109819.141856027</v>
      </c>
      <c r="CY561" s="1">
        <f>DI663</f>
        <v>137089.53396</v>
      </c>
      <c r="CZ561" s="1">
        <v>1</v>
      </c>
      <c r="DA561" s="1"/>
      <c r="DB561" s="11">
        <f t="shared" si="1136"/>
        <v>3144</v>
      </c>
      <c r="DC561" s="11">
        <v>1.286</v>
      </c>
      <c r="DD561" s="12">
        <v>1.35</v>
      </c>
      <c r="DE561" s="13">
        <f t="shared" si="1137"/>
        <v>5458.2984</v>
      </c>
      <c r="DF561" s="11">
        <v>3</v>
      </c>
      <c r="DG561" s="11">
        <v>680</v>
      </c>
      <c r="DH561" s="11">
        <v>1.89</v>
      </c>
      <c r="DI561" s="16">
        <f t="shared" si="1138"/>
        <v>4.41238805970149</v>
      </c>
      <c r="DJ561" s="11">
        <v>1</v>
      </c>
      <c r="DK561" s="11">
        <v>2.38</v>
      </c>
      <c r="DL561" s="8">
        <f t="shared" si="1139"/>
        <v>3.38</v>
      </c>
      <c r="DM561" s="9">
        <v>1.275</v>
      </c>
      <c r="DN561" s="17">
        <v>1.085</v>
      </c>
      <c r="DO561" s="18">
        <f t="shared" si="1140"/>
        <v>337838.276684018</v>
      </c>
      <c r="DQ561" s="15">
        <f>EC630</f>
        <v>169508.957805</v>
      </c>
      <c r="DR561" s="15">
        <f>EC647</f>
        <v>137790.275896227</v>
      </c>
      <c r="DS561" s="1">
        <f>EC663</f>
        <v>231632.8102845</v>
      </c>
      <c r="DT561" s="1">
        <v>1</v>
      </c>
      <c r="DU561" s="1"/>
      <c r="DV561" s="11">
        <f t="shared" si="1141"/>
        <v>3203</v>
      </c>
      <c r="DW561" s="11">
        <v>1.286</v>
      </c>
      <c r="DX561" s="12">
        <v>1.35</v>
      </c>
      <c r="DY561" s="13">
        <f t="shared" si="1142"/>
        <v>5560.7283</v>
      </c>
      <c r="DZ561" s="11">
        <v>3</v>
      </c>
      <c r="EA561" s="11">
        <v>680</v>
      </c>
      <c r="EB561" s="11">
        <v>1.98</v>
      </c>
      <c r="EC561" s="16">
        <f t="shared" si="1143"/>
        <v>4.50238805970149</v>
      </c>
      <c r="ED561" s="11">
        <v>1</v>
      </c>
      <c r="EE561" s="11">
        <v>3.18</v>
      </c>
      <c r="EF561" s="8">
        <f t="shared" si="1144"/>
        <v>4.18</v>
      </c>
      <c r="EG561" s="9">
        <v>1.275</v>
      </c>
      <c r="EH561" s="17">
        <v>1.2</v>
      </c>
      <c r="EI561" s="18">
        <f t="shared" si="1145"/>
        <v>480356.384179876</v>
      </c>
    </row>
    <row r="562" s="1" customFormat="1" customHeight="1" spans="1:140">
      <c r="A562" s="19" t="s">
        <v>34</v>
      </c>
      <c r="B562" s="19"/>
      <c r="C562" s="19"/>
      <c r="D562" s="20" t="s">
        <v>35</v>
      </c>
      <c r="E562" s="20"/>
      <c r="F562" s="11">
        <v>2704</v>
      </c>
      <c r="G562" s="11">
        <v>1.871</v>
      </c>
      <c r="H562" s="12">
        <v>1.35</v>
      </c>
      <c r="I562" s="13">
        <f t="shared" si="1115"/>
        <v>6829.8984</v>
      </c>
      <c r="J562" s="11">
        <v>3</v>
      </c>
      <c r="K562" s="11">
        <v>680</v>
      </c>
      <c r="L562" s="11">
        <v>1.89</v>
      </c>
      <c r="M562" s="16">
        <f t="shared" si="1116"/>
        <v>4.41238805970149</v>
      </c>
      <c r="N562" s="11">
        <v>1</v>
      </c>
      <c r="O562" s="11">
        <v>2.38</v>
      </c>
      <c r="P562" s="8">
        <f t="shared" si="1117"/>
        <v>3.38</v>
      </c>
      <c r="Q562" s="9">
        <v>1.275</v>
      </c>
      <c r="R562" s="17">
        <v>1</v>
      </c>
      <c r="S562" s="18">
        <f t="shared" si="1118"/>
        <v>389615.372345083</v>
      </c>
      <c r="U562" s="19" t="s">
        <v>34</v>
      </c>
      <c r="V562" s="19"/>
      <c r="W562" s="19"/>
      <c r="X562" s="20" t="s">
        <v>35</v>
      </c>
      <c r="Y562" s="20"/>
      <c r="Z562" s="11">
        <v>2704</v>
      </c>
      <c r="AA562" s="11">
        <v>1.871</v>
      </c>
      <c r="AB562" s="12">
        <v>1.35</v>
      </c>
      <c r="AC562" s="13">
        <f t="shared" si="1119"/>
        <v>6829.8984</v>
      </c>
      <c r="AD562" s="11">
        <v>3</v>
      </c>
      <c r="AE562" s="11">
        <v>680</v>
      </c>
      <c r="AF562" s="11">
        <v>1.89</v>
      </c>
      <c r="AG562" s="16">
        <f t="shared" si="1120"/>
        <v>4.41238805970149</v>
      </c>
      <c r="AH562" s="11">
        <v>1</v>
      </c>
      <c r="AI562" s="11">
        <v>2.38</v>
      </c>
      <c r="AJ562" s="8">
        <f t="shared" si="1121"/>
        <v>3.38</v>
      </c>
      <c r="AK562" s="9">
        <v>1.275</v>
      </c>
      <c r="AL562" s="17">
        <v>1</v>
      </c>
      <c r="AM562" s="18">
        <f t="shared" si="1122"/>
        <v>389615.372345083</v>
      </c>
      <c r="AO562" s="19" t="s">
        <v>34</v>
      </c>
      <c r="AP562" s="19"/>
      <c r="AQ562" s="19"/>
      <c r="AR562" s="20" t="s">
        <v>35</v>
      </c>
      <c r="AS562" s="20"/>
      <c r="AT562" s="11">
        <v>2704</v>
      </c>
      <c r="AU562" s="11">
        <v>1.871</v>
      </c>
      <c r="AV562" s="12">
        <v>1.35</v>
      </c>
      <c r="AW562" s="13">
        <f t="shared" si="1123"/>
        <v>6829.8984</v>
      </c>
      <c r="AX562" s="11">
        <v>3</v>
      </c>
      <c r="AY562" s="11">
        <v>680</v>
      </c>
      <c r="AZ562" s="11">
        <v>1.89</v>
      </c>
      <c r="BA562" s="16">
        <f t="shared" si="1124"/>
        <v>4.41238805970149</v>
      </c>
      <c r="BB562" s="11">
        <v>1</v>
      </c>
      <c r="BC562" s="11">
        <v>2.38</v>
      </c>
      <c r="BD562" s="8">
        <f t="shared" si="1125"/>
        <v>3.38</v>
      </c>
      <c r="BE562" s="9">
        <v>1.275</v>
      </c>
      <c r="BF562" s="17">
        <v>1.015</v>
      </c>
      <c r="BG562" s="18">
        <f t="shared" si="1126"/>
        <v>395459.602930259</v>
      </c>
      <c r="BI562" s="19" t="s">
        <v>34</v>
      </c>
      <c r="BJ562" s="19"/>
      <c r="BK562" s="19"/>
      <c r="BL562" s="20" t="s">
        <v>35</v>
      </c>
      <c r="BM562" s="20"/>
      <c r="BN562" s="11">
        <v>2704</v>
      </c>
      <c r="BO562" s="11">
        <v>1.871</v>
      </c>
      <c r="BP562" s="12">
        <v>1.35</v>
      </c>
      <c r="BQ562" s="13">
        <f t="shared" si="1127"/>
        <v>6829.8984</v>
      </c>
      <c r="BR562" s="11">
        <v>3</v>
      </c>
      <c r="BS562" s="11">
        <v>680</v>
      </c>
      <c r="BT562" s="11">
        <v>1.89</v>
      </c>
      <c r="BU562" s="16">
        <f t="shared" si="1128"/>
        <v>4.41238805970149</v>
      </c>
      <c r="BV562" s="11">
        <v>1</v>
      </c>
      <c r="BW562" s="11">
        <v>2.38</v>
      </c>
      <c r="BX562" s="8">
        <f t="shared" si="1129"/>
        <v>3.38</v>
      </c>
      <c r="BY562" s="9">
        <v>1.275</v>
      </c>
      <c r="BZ562" s="17">
        <v>1.015</v>
      </c>
      <c r="CA562" s="18">
        <f t="shared" si="1130"/>
        <v>395459.602930259</v>
      </c>
      <c r="CC562" s="19" t="s">
        <v>34</v>
      </c>
      <c r="CD562" s="19"/>
      <c r="CE562" s="19"/>
      <c r="CF562" s="20" t="s">
        <v>35</v>
      </c>
      <c r="CG562" s="20"/>
      <c r="CH562" s="11">
        <f t="shared" si="1131"/>
        <v>3132</v>
      </c>
      <c r="CI562" s="11">
        <v>1.871</v>
      </c>
      <c r="CJ562" s="12">
        <v>1.35</v>
      </c>
      <c r="CK562" s="13">
        <f t="shared" si="1132"/>
        <v>7910.9622</v>
      </c>
      <c r="CL562" s="11">
        <v>3</v>
      </c>
      <c r="CM562" s="11">
        <v>680</v>
      </c>
      <c r="CN562" s="11">
        <v>1.89</v>
      </c>
      <c r="CO562" s="16">
        <f t="shared" si="1133"/>
        <v>4.41238805970149</v>
      </c>
      <c r="CP562" s="11">
        <v>1</v>
      </c>
      <c r="CQ562" s="11">
        <v>2.38</v>
      </c>
      <c r="CR562" s="8">
        <f t="shared" si="1134"/>
        <v>3.38</v>
      </c>
      <c r="CS562" s="9">
        <v>1.275</v>
      </c>
      <c r="CT562" s="17">
        <v>1.085</v>
      </c>
      <c r="CU562" s="18">
        <f t="shared" si="1135"/>
        <v>489644.508361874</v>
      </c>
      <c r="CW562" s="19" t="s">
        <v>34</v>
      </c>
      <c r="CX562" s="19"/>
      <c r="CY562" s="19"/>
      <c r="CZ562" s="20" t="s">
        <v>35</v>
      </c>
      <c r="DA562" s="20"/>
      <c r="DB562" s="11">
        <f t="shared" si="1136"/>
        <v>3144</v>
      </c>
      <c r="DC562" s="11">
        <v>1.871</v>
      </c>
      <c r="DD562" s="12">
        <v>1.35</v>
      </c>
      <c r="DE562" s="13">
        <f t="shared" si="1137"/>
        <v>7941.2724</v>
      </c>
      <c r="DF562" s="11">
        <v>3</v>
      </c>
      <c r="DG562" s="11">
        <v>680</v>
      </c>
      <c r="DH562" s="11">
        <v>1.89</v>
      </c>
      <c r="DI562" s="16">
        <f t="shared" si="1138"/>
        <v>4.41238805970149</v>
      </c>
      <c r="DJ562" s="11">
        <v>1</v>
      </c>
      <c r="DK562" s="11">
        <v>2.38</v>
      </c>
      <c r="DL562" s="8">
        <f t="shared" si="1139"/>
        <v>3.38</v>
      </c>
      <c r="DM562" s="9">
        <v>1.275</v>
      </c>
      <c r="DN562" s="17">
        <v>1.085</v>
      </c>
      <c r="DO562" s="18">
        <f t="shared" si="1140"/>
        <v>491520.540960962</v>
      </c>
      <c r="DQ562" s="19" t="s">
        <v>34</v>
      </c>
      <c r="DR562" s="19"/>
      <c r="DS562" s="19"/>
      <c r="DT562" s="20" t="s">
        <v>35</v>
      </c>
      <c r="DU562" s="20"/>
      <c r="DV562" s="11">
        <f t="shared" si="1141"/>
        <v>3203</v>
      </c>
      <c r="DW562" s="11">
        <v>1.871</v>
      </c>
      <c r="DX562" s="12">
        <v>1.35</v>
      </c>
      <c r="DY562" s="13">
        <f t="shared" si="1142"/>
        <v>8090.29755</v>
      </c>
      <c r="DZ562" s="11">
        <v>3</v>
      </c>
      <c r="EA562" s="11">
        <v>680</v>
      </c>
      <c r="EB562" s="11">
        <v>1.98</v>
      </c>
      <c r="EC562" s="16">
        <f t="shared" si="1143"/>
        <v>4.50238805970149</v>
      </c>
      <c r="ED562" s="11">
        <v>1</v>
      </c>
      <c r="EE562" s="11">
        <v>3.18</v>
      </c>
      <c r="EF562" s="8">
        <f t="shared" si="1144"/>
        <v>4.18</v>
      </c>
      <c r="EG562" s="9">
        <v>1.275</v>
      </c>
      <c r="EH562" s="17">
        <v>1.2</v>
      </c>
      <c r="EI562" s="18">
        <f t="shared" si="1145"/>
        <v>698869.980404781</v>
      </c>
    </row>
    <row r="563" s="1" customFormat="1" customHeight="1" spans="1:140">
      <c r="A563" s="19"/>
      <c r="B563" s="19"/>
      <c r="C563" s="19"/>
      <c r="D563" s="20"/>
      <c r="E563" s="20"/>
      <c r="F563" s="11">
        <v>2704</v>
      </c>
      <c r="G563" s="11">
        <v>1.286</v>
      </c>
      <c r="H563" s="12">
        <v>1.35</v>
      </c>
      <c r="I563" s="13">
        <f t="shared" si="1115"/>
        <v>4694.4144</v>
      </c>
      <c r="J563" s="11">
        <v>3</v>
      </c>
      <c r="K563" s="11">
        <v>430</v>
      </c>
      <c r="L563" s="11">
        <v>1.89</v>
      </c>
      <c r="M563" s="16">
        <f t="shared" si="1116"/>
        <v>3.95172839506173</v>
      </c>
      <c r="N563" s="11">
        <v>1</v>
      </c>
      <c r="O563" s="11">
        <v>2.38</v>
      </c>
      <c r="P563" s="8">
        <f t="shared" si="1117"/>
        <v>3.38</v>
      </c>
      <c r="Q563" s="9">
        <v>1.275</v>
      </c>
      <c r="R563" s="17">
        <v>1</v>
      </c>
      <c r="S563" s="18">
        <f t="shared" si="1118"/>
        <v>239837.258750856</v>
      </c>
      <c r="U563" s="19"/>
      <c r="V563" s="19"/>
      <c r="W563" s="19"/>
      <c r="X563" s="20"/>
      <c r="Y563" s="20"/>
      <c r="Z563" s="11">
        <v>2704</v>
      </c>
      <c r="AA563" s="11">
        <v>1.286</v>
      </c>
      <c r="AB563" s="12">
        <v>1.35</v>
      </c>
      <c r="AC563" s="13">
        <f t="shared" si="1119"/>
        <v>4694.4144</v>
      </c>
      <c r="AD563" s="11">
        <v>3</v>
      </c>
      <c r="AE563" s="11">
        <v>430</v>
      </c>
      <c r="AF563" s="11">
        <v>1.89</v>
      </c>
      <c r="AG563" s="16">
        <f t="shared" si="1120"/>
        <v>3.95172839506173</v>
      </c>
      <c r="AH563" s="11">
        <v>1</v>
      </c>
      <c r="AI563" s="11">
        <v>2.38</v>
      </c>
      <c r="AJ563" s="8">
        <f t="shared" si="1121"/>
        <v>3.38</v>
      </c>
      <c r="AK563" s="9">
        <v>1.275</v>
      </c>
      <c r="AL563" s="17">
        <v>1</v>
      </c>
      <c r="AM563" s="18">
        <f t="shared" si="1122"/>
        <v>239837.258750856</v>
      </c>
      <c r="AO563" s="19"/>
      <c r="AP563" s="19"/>
      <c r="AQ563" s="19"/>
      <c r="AR563" s="20"/>
      <c r="AS563" s="20"/>
      <c r="AT563" s="11">
        <v>2704</v>
      </c>
      <c r="AU563" s="11">
        <v>1.286</v>
      </c>
      <c r="AV563" s="12">
        <v>1.35</v>
      </c>
      <c r="AW563" s="13">
        <f t="shared" si="1123"/>
        <v>4694.4144</v>
      </c>
      <c r="AX563" s="11">
        <v>3</v>
      </c>
      <c r="AY563" s="11">
        <v>430</v>
      </c>
      <c r="AZ563" s="11">
        <v>1.89</v>
      </c>
      <c r="BA563" s="16">
        <f t="shared" si="1124"/>
        <v>3.95172839506173</v>
      </c>
      <c r="BB563" s="11">
        <v>1</v>
      </c>
      <c r="BC563" s="11">
        <v>2.38</v>
      </c>
      <c r="BD563" s="8">
        <f t="shared" si="1125"/>
        <v>3.38</v>
      </c>
      <c r="BE563" s="9">
        <v>1.275</v>
      </c>
      <c r="BF563" s="17">
        <v>1.015</v>
      </c>
      <c r="BG563" s="18">
        <f t="shared" si="1126"/>
        <v>243434.817632119</v>
      </c>
      <c r="BI563" s="19"/>
      <c r="BJ563" s="19"/>
      <c r="BK563" s="19"/>
      <c r="BL563" s="20"/>
      <c r="BM563" s="20"/>
      <c r="BN563" s="11">
        <v>2704</v>
      </c>
      <c r="BO563" s="11">
        <v>1.286</v>
      </c>
      <c r="BP563" s="12">
        <v>1.35</v>
      </c>
      <c r="BQ563" s="13">
        <f t="shared" si="1127"/>
        <v>4694.4144</v>
      </c>
      <c r="BR563" s="11">
        <v>3</v>
      </c>
      <c r="BS563" s="11">
        <v>430</v>
      </c>
      <c r="BT563" s="11">
        <v>1.89</v>
      </c>
      <c r="BU563" s="16">
        <f t="shared" si="1128"/>
        <v>3.95172839506173</v>
      </c>
      <c r="BV563" s="11">
        <v>1</v>
      </c>
      <c r="BW563" s="11">
        <v>2.38</v>
      </c>
      <c r="BX563" s="8">
        <f t="shared" si="1129"/>
        <v>3.38</v>
      </c>
      <c r="BY563" s="9">
        <v>1.275</v>
      </c>
      <c r="BZ563" s="17">
        <v>1.015</v>
      </c>
      <c r="CA563" s="18">
        <f t="shared" si="1130"/>
        <v>243434.817632119</v>
      </c>
      <c r="CC563" s="19"/>
      <c r="CD563" s="19"/>
      <c r="CE563" s="19"/>
      <c r="CF563" s="20"/>
      <c r="CG563" s="20"/>
      <c r="CH563" s="11">
        <f t="shared" si="1131"/>
        <v>3132</v>
      </c>
      <c r="CI563" s="11">
        <v>1.286</v>
      </c>
      <c r="CJ563" s="12">
        <v>1.35</v>
      </c>
      <c r="CK563" s="13">
        <f t="shared" si="1132"/>
        <v>5437.4652</v>
      </c>
      <c r="CL563" s="11">
        <v>3</v>
      </c>
      <c r="CM563" s="11">
        <v>430</v>
      </c>
      <c r="CN563" s="11">
        <v>1.89</v>
      </c>
      <c r="CO563" s="16">
        <f t="shared" si="1133"/>
        <v>3.95172839506173</v>
      </c>
      <c r="CP563" s="11">
        <v>1</v>
      </c>
      <c r="CQ563" s="11">
        <v>2.38</v>
      </c>
      <c r="CR563" s="8">
        <f t="shared" si="1134"/>
        <v>3.38</v>
      </c>
      <c r="CS563" s="9">
        <v>1.275</v>
      </c>
      <c r="CT563" s="17">
        <v>1.085</v>
      </c>
      <c r="CU563" s="18">
        <f t="shared" si="1135"/>
        <v>301412.636624384</v>
      </c>
      <c r="CW563" s="19"/>
      <c r="CX563" s="19"/>
      <c r="CY563" s="19"/>
      <c r="CZ563" s="20"/>
      <c r="DA563" s="20"/>
      <c r="DB563" s="11">
        <f t="shared" si="1136"/>
        <v>3144</v>
      </c>
      <c r="DC563" s="11">
        <v>1.286</v>
      </c>
      <c r="DD563" s="12">
        <v>1.35</v>
      </c>
      <c r="DE563" s="13">
        <f t="shared" si="1137"/>
        <v>5458.2984</v>
      </c>
      <c r="DF563" s="11">
        <v>3</v>
      </c>
      <c r="DG563" s="11">
        <v>430</v>
      </c>
      <c r="DH563" s="11">
        <v>1.89</v>
      </c>
      <c r="DI563" s="16">
        <f t="shared" si="1138"/>
        <v>3.95172839506173</v>
      </c>
      <c r="DJ563" s="11">
        <v>1</v>
      </c>
      <c r="DK563" s="11">
        <v>2.38</v>
      </c>
      <c r="DL563" s="8">
        <f t="shared" si="1139"/>
        <v>3.38</v>
      </c>
      <c r="DM563" s="9">
        <v>1.275</v>
      </c>
      <c r="DN563" s="17">
        <v>1.085</v>
      </c>
      <c r="DO563" s="18">
        <f t="shared" si="1140"/>
        <v>302567.4743126</v>
      </c>
      <c r="DQ563" s="19"/>
      <c r="DR563" s="19"/>
      <c r="DS563" s="19"/>
      <c r="DT563" s="20"/>
      <c r="DU563" s="20"/>
      <c r="DV563" s="11">
        <f t="shared" si="1141"/>
        <v>3203</v>
      </c>
      <c r="DW563" s="11">
        <v>1.286</v>
      </c>
      <c r="DX563" s="12">
        <v>1.35</v>
      </c>
      <c r="DY563" s="13">
        <f t="shared" si="1142"/>
        <v>5560.7283</v>
      </c>
      <c r="DZ563" s="11">
        <v>3</v>
      </c>
      <c r="EA563" s="11">
        <v>430</v>
      </c>
      <c r="EB563" s="11">
        <v>1.98</v>
      </c>
      <c r="EC563" s="16">
        <f t="shared" si="1143"/>
        <v>4.04172839506173</v>
      </c>
      <c r="ED563" s="11">
        <v>1</v>
      </c>
      <c r="EE563" s="11">
        <v>3.18</v>
      </c>
      <c r="EF563" s="8">
        <f t="shared" si="1144"/>
        <v>4.18</v>
      </c>
      <c r="EG563" s="9">
        <v>1.275</v>
      </c>
      <c r="EH563" s="17">
        <v>1.2</v>
      </c>
      <c r="EI563" s="18">
        <f t="shared" si="1145"/>
        <v>431208.952214951</v>
      </c>
    </row>
    <row r="564" s="1" customFormat="1" customHeight="1" spans="1:140">
      <c r="A564" s="21">
        <f>A559+B559+C559+D559+A561+B561+C561</f>
        <v>4469742.53715731</v>
      </c>
      <c r="B564" s="21"/>
      <c r="C564" s="21"/>
      <c r="D564" s="22">
        <f>A564/E559</f>
        <v>248319.029842073</v>
      </c>
      <c r="E564" s="22"/>
      <c r="F564" s="11">
        <v>2704</v>
      </c>
      <c r="G564" s="11">
        <v>1.871</v>
      </c>
      <c r="H564" s="12">
        <v>1.35</v>
      </c>
      <c r="I564" s="13">
        <f t="shared" si="1115"/>
        <v>6829.8984</v>
      </c>
      <c r="J564" s="11">
        <v>3</v>
      </c>
      <c r="K564" s="11">
        <v>430</v>
      </c>
      <c r="L564" s="11">
        <v>1.89</v>
      </c>
      <c r="M564" s="16">
        <f t="shared" si="1116"/>
        <v>3.95172839506173</v>
      </c>
      <c r="N564" s="11">
        <v>1</v>
      </c>
      <c r="O564" s="11">
        <v>2.38</v>
      </c>
      <c r="P564" s="8">
        <f t="shared" si="1117"/>
        <v>3.38</v>
      </c>
      <c r="Q564" s="9">
        <v>1.275</v>
      </c>
      <c r="R564" s="17">
        <v>1</v>
      </c>
      <c r="S564" s="18">
        <f t="shared" si="1118"/>
        <v>348938.966658516</v>
      </c>
      <c r="U564" s="21">
        <f>U559+V559+W559+X559+U561+V561+W561</f>
        <v>4815903.58252364</v>
      </c>
      <c r="V564" s="21"/>
      <c r="W564" s="21"/>
      <c r="X564" s="22">
        <f>U564/Y559</f>
        <v>267550.199029091</v>
      </c>
      <c r="Y564" s="22"/>
      <c r="Z564" s="11">
        <v>2704</v>
      </c>
      <c r="AA564" s="11">
        <v>1.871</v>
      </c>
      <c r="AB564" s="12">
        <v>1.35</v>
      </c>
      <c r="AC564" s="13">
        <f t="shared" si="1119"/>
        <v>6829.8984</v>
      </c>
      <c r="AD564" s="11">
        <v>3</v>
      </c>
      <c r="AE564" s="11">
        <v>430</v>
      </c>
      <c r="AF564" s="11">
        <v>1.89</v>
      </c>
      <c r="AG564" s="16">
        <f t="shared" si="1120"/>
        <v>3.95172839506173</v>
      </c>
      <c r="AH564" s="11">
        <v>1</v>
      </c>
      <c r="AI564" s="11">
        <v>2.38</v>
      </c>
      <c r="AJ564" s="8">
        <f t="shared" si="1121"/>
        <v>3.38</v>
      </c>
      <c r="AK564" s="9">
        <v>1.275</v>
      </c>
      <c r="AL564" s="17">
        <v>1</v>
      </c>
      <c r="AM564" s="18">
        <f t="shared" si="1122"/>
        <v>348938.966658516</v>
      </c>
      <c r="AO564" s="21">
        <f>AO559+AP559+AQ559+AR559+AO561+AP561+AQ561</f>
        <v>4786529.14506708</v>
      </c>
      <c r="AP564" s="21"/>
      <c r="AQ564" s="21"/>
      <c r="AR564" s="22">
        <f>AO564/AS559</f>
        <v>265918.28583706</v>
      </c>
      <c r="AS564" s="22"/>
      <c r="AT564" s="11">
        <v>2704</v>
      </c>
      <c r="AU564" s="11">
        <v>1.871</v>
      </c>
      <c r="AV564" s="12">
        <v>1.35</v>
      </c>
      <c r="AW564" s="13">
        <f t="shared" si="1123"/>
        <v>6829.8984</v>
      </c>
      <c r="AX564" s="11">
        <v>3</v>
      </c>
      <c r="AY564" s="11">
        <v>430</v>
      </c>
      <c r="AZ564" s="11">
        <v>1.89</v>
      </c>
      <c r="BA564" s="16">
        <f t="shared" si="1124"/>
        <v>3.95172839506173</v>
      </c>
      <c r="BB564" s="11">
        <v>1</v>
      </c>
      <c r="BC564" s="11">
        <v>2.38</v>
      </c>
      <c r="BD564" s="8">
        <f t="shared" si="1125"/>
        <v>3.38</v>
      </c>
      <c r="BE564" s="9">
        <v>1.275</v>
      </c>
      <c r="BF564" s="17">
        <v>1.015</v>
      </c>
      <c r="BG564" s="18">
        <f t="shared" si="1126"/>
        <v>354173.051158394</v>
      </c>
      <c r="BI564" s="21">
        <f>BI559+BJ559+BK559+BL559+BI561+BJ561+BK561</f>
        <v>5247466.88363255</v>
      </c>
      <c r="BJ564" s="21"/>
      <c r="BK564" s="21"/>
      <c r="BL564" s="22">
        <f>BI564/BM559</f>
        <v>291525.937979586</v>
      </c>
      <c r="BM564" s="22"/>
      <c r="BN564" s="11">
        <v>2704</v>
      </c>
      <c r="BO564" s="11">
        <v>1.871</v>
      </c>
      <c r="BP564" s="12">
        <v>1.35</v>
      </c>
      <c r="BQ564" s="13">
        <f t="shared" si="1127"/>
        <v>6829.8984</v>
      </c>
      <c r="BR564" s="11">
        <v>3</v>
      </c>
      <c r="BS564" s="11">
        <v>430</v>
      </c>
      <c r="BT564" s="11">
        <v>1.89</v>
      </c>
      <c r="BU564" s="16">
        <f t="shared" si="1128"/>
        <v>3.95172839506173</v>
      </c>
      <c r="BV564" s="11">
        <v>1</v>
      </c>
      <c r="BW564" s="11">
        <v>2.38</v>
      </c>
      <c r="BX564" s="8">
        <f t="shared" si="1129"/>
        <v>3.38</v>
      </c>
      <c r="BY564" s="9">
        <v>1.275</v>
      </c>
      <c r="BZ564" s="17">
        <v>1.015</v>
      </c>
      <c r="CA564" s="18">
        <f t="shared" si="1130"/>
        <v>354173.051158394</v>
      </c>
      <c r="CC564" s="21">
        <f>CC559+CD559+CE559+CF559+CC561+CD561+CE561</f>
        <v>5789987.28594325</v>
      </c>
      <c r="CD564" s="21"/>
      <c r="CE564" s="21"/>
      <c r="CF564" s="22">
        <f>CC564/CG559</f>
        <v>321665.96033018</v>
      </c>
      <c r="CG564" s="22"/>
      <c r="CH564" s="11">
        <f t="shared" si="1131"/>
        <v>3132</v>
      </c>
      <c r="CI564" s="11">
        <v>1.871</v>
      </c>
      <c r="CJ564" s="12">
        <v>1.35</v>
      </c>
      <c r="CK564" s="13">
        <f t="shared" si="1132"/>
        <v>7910.9622</v>
      </c>
      <c r="CL564" s="11">
        <v>3</v>
      </c>
      <c r="CM564" s="11">
        <v>430</v>
      </c>
      <c r="CN564" s="11">
        <v>1.89</v>
      </c>
      <c r="CO564" s="16">
        <f t="shared" si="1133"/>
        <v>3.95172839506173</v>
      </c>
      <c r="CP564" s="11">
        <v>1</v>
      </c>
      <c r="CQ564" s="11">
        <v>2.38</v>
      </c>
      <c r="CR564" s="8">
        <f t="shared" si="1134"/>
        <v>3.38</v>
      </c>
      <c r="CS564" s="9">
        <v>1.275</v>
      </c>
      <c r="CT564" s="17">
        <v>1.085</v>
      </c>
      <c r="CU564" s="18">
        <f t="shared" si="1135"/>
        <v>438524.916892863</v>
      </c>
      <c r="CW564" s="21">
        <f>CW559+CX559+CY559+CZ559+CW561+CX561+CY561</f>
        <v>6379944.42179543</v>
      </c>
      <c r="CX564" s="21"/>
      <c r="CY564" s="21"/>
      <c r="CZ564" s="22">
        <f>CW564/DA559</f>
        <v>354441.356766413</v>
      </c>
      <c r="DA564" s="22"/>
      <c r="DB564" s="11">
        <f t="shared" si="1136"/>
        <v>3144</v>
      </c>
      <c r="DC564" s="11">
        <v>1.871</v>
      </c>
      <c r="DD564" s="12">
        <v>1.35</v>
      </c>
      <c r="DE564" s="13">
        <f t="shared" si="1137"/>
        <v>7941.2724</v>
      </c>
      <c r="DF564" s="11">
        <v>3</v>
      </c>
      <c r="DG564" s="11">
        <v>430</v>
      </c>
      <c r="DH564" s="11">
        <v>1.89</v>
      </c>
      <c r="DI564" s="16">
        <f t="shared" si="1138"/>
        <v>3.95172839506173</v>
      </c>
      <c r="DJ564" s="11">
        <v>1</v>
      </c>
      <c r="DK564" s="11">
        <v>2.38</v>
      </c>
      <c r="DL564" s="8">
        <f t="shared" si="1139"/>
        <v>3.38</v>
      </c>
      <c r="DM564" s="9">
        <v>1.275</v>
      </c>
      <c r="DN564" s="17">
        <v>1.085</v>
      </c>
      <c r="DO564" s="18">
        <f t="shared" si="1140"/>
        <v>440205.088988238</v>
      </c>
      <c r="DQ564" s="21">
        <f>DQ559+DR559+DS559+DT559+DQ561+DR561+DS561</f>
        <v>9627165.25054202</v>
      </c>
      <c r="DR564" s="21"/>
      <c r="DS564" s="21"/>
      <c r="DT564" s="22">
        <f>DQ564/DU559</f>
        <v>534842.513919001</v>
      </c>
      <c r="DU564" s="22"/>
      <c r="DV564" s="11">
        <f t="shared" si="1141"/>
        <v>3203</v>
      </c>
      <c r="DW564" s="11">
        <v>1.871</v>
      </c>
      <c r="DX564" s="12">
        <v>1.35</v>
      </c>
      <c r="DY564" s="13">
        <f t="shared" si="1142"/>
        <v>8090.29755</v>
      </c>
      <c r="DZ564" s="11">
        <v>3</v>
      </c>
      <c r="EA564" s="11">
        <v>430</v>
      </c>
      <c r="EB564" s="11">
        <v>1.98</v>
      </c>
      <c r="EC564" s="16">
        <f t="shared" si="1143"/>
        <v>4.04172839506173</v>
      </c>
      <c r="ED564" s="11">
        <v>1</v>
      </c>
      <c r="EE564" s="11">
        <v>3.18</v>
      </c>
      <c r="EF564" s="8">
        <f t="shared" si="1144"/>
        <v>4.18</v>
      </c>
      <c r="EG564" s="9">
        <v>1.275</v>
      </c>
      <c r="EH564" s="17">
        <v>1.2</v>
      </c>
      <c r="EI564" s="18">
        <f t="shared" si="1145"/>
        <v>627365.435143214</v>
      </c>
    </row>
    <row r="565" s="1" customFormat="1" customHeight="1" spans="1:140">
      <c r="A565" s="21"/>
      <c r="B565" s="21"/>
      <c r="C565" s="21"/>
      <c r="D565" s="22"/>
      <c r="E565" s="22"/>
      <c r="F565" s="11">
        <v>2704</v>
      </c>
      <c r="G565" s="11">
        <v>0.5</v>
      </c>
      <c r="H565" s="12">
        <v>1.35</v>
      </c>
      <c r="I565" s="13">
        <f t="shared" si="1115"/>
        <v>1825.2</v>
      </c>
      <c r="J565" s="11">
        <v>3</v>
      </c>
      <c r="K565" s="11">
        <v>680</v>
      </c>
      <c r="L565" s="11">
        <v>1.89</v>
      </c>
      <c r="M565" s="16">
        <f t="shared" si="1116"/>
        <v>4.41238805970149</v>
      </c>
      <c r="N565" s="11">
        <v>1</v>
      </c>
      <c r="O565" s="11">
        <v>2.38</v>
      </c>
      <c r="P565" s="8">
        <f t="shared" si="1117"/>
        <v>3.38</v>
      </c>
      <c r="Q565" s="9">
        <v>1.275</v>
      </c>
      <c r="R565" s="17">
        <v>1</v>
      </c>
      <c r="S565" s="18">
        <f t="shared" si="1118"/>
        <v>104119.554341284</v>
      </c>
      <c r="U565" s="21"/>
      <c r="V565" s="21"/>
      <c r="W565" s="21"/>
      <c r="X565" s="22"/>
      <c r="Y565" s="22"/>
      <c r="Z565" s="11">
        <v>2704</v>
      </c>
      <c r="AA565" s="11">
        <v>0.5</v>
      </c>
      <c r="AB565" s="12">
        <v>1.35</v>
      </c>
      <c r="AC565" s="13">
        <f t="shared" si="1119"/>
        <v>1825.2</v>
      </c>
      <c r="AD565" s="11">
        <v>3</v>
      </c>
      <c r="AE565" s="11">
        <v>680</v>
      </c>
      <c r="AF565" s="11">
        <v>1.89</v>
      </c>
      <c r="AG565" s="16">
        <f t="shared" si="1120"/>
        <v>4.41238805970149</v>
      </c>
      <c r="AH565" s="11">
        <v>1</v>
      </c>
      <c r="AI565" s="11">
        <v>2.38</v>
      </c>
      <c r="AJ565" s="8">
        <f t="shared" si="1121"/>
        <v>3.38</v>
      </c>
      <c r="AK565" s="9">
        <v>1.275</v>
      </c>
      <c r="AL565" s="17">
        <v>1</v>
      </c>
      <c r="AM565" s="18">
        <f t="shared" si="1122"/>
        <v>104119.554341284</v>
      </c>
      <c r="AO565" s="21"/>
      <c r="AP565" s="21"/>
      <c r="AQ565" s="21"/>
      <c r="AR565" s="22"/>
      <c r="AS565" s="22"/>
      <c r="AT565" s="11">
        <v>2704</v>
      </c>
      <c r="AU565" s="11">
        <v>0.5</v>
      </c>
      <c r="AV565" s="12">
        <v>1.35</v>
      </c>
      <c r="AW565" s="13">
        <f t="shared" si="1123"/>
        <v>1825.2</v>
      </c>
      <c r="AX565" s="11">
        <v>3</v>
      </c>
      <c r="AY565" s="11">
        <v>680</v>
      </c>
      <c r="AZ565" s="11">
        <v>1.89</v>
      </c>
      <c r="BA565" s="16">
        <f t="shared" si="1124"/>
        <v>4.41238805970149</v>
      </c>
      <c r="BB565" s="11">
        <v>1</v>
      </c>
      <c r="BC565" s="11">
        <v>2.38</v>
      </c>
      <c r="BD565" s="8">
        <f t="shared" si="1125"/>
        <v>3.38</v>
      </c>
      <c r="BE565" s="9">
        <v>1.275</v>
      </c>
      <c r="BF565" s="17">
        <v>1.015</v>
      </c>
      <c r="BG565" s="18">
        <f t="shared" si="1126"/>
        <v>105681.347656403</v>
      </c>
      <c r="BI565" s="21"/>
      <c r="BJ565" s="21"/>
      <c r="BK565" s="21"/>
      <c r="BL565" s="22"/>
      <c r="BM565" s="22"/>
      <c r="BN565" s="11">
        <v>2704</v>
      </c>
      <c r="BO565" s="11">
        <v>0.5</v>
      </c>
      <c r="BP565" s="12">
        <v>1.35</v>
      </c>
      <c r="BQ565" s="13">
        <f t="shared" si="1127"/>
        <v>1825.2</v>
      </c>
      <c r="BR565" s="11">
        <v>3</v>
      </c>
      <c r="BS565" s="11">
        <v>680</v>
      </c>
      <c r="BT565" s="11">
        <v>1.89</v>
      </c>
      <c r="BU565" s="16">
        <f t="shared" si="1128"/>
        <v>4.41238805970149</v>
      </c>
      <c r="BV565" s="11">
        <v>1</v>
      </c>
      <c r="BW565" s="11">
        <v>2.38</v>
      </c>
      <c r="BX565" s="8">
        <f t="shared" si="1129"/>
        <v>3.38</v>
      </c>
      <c r="BY565" s="9">
        <v>1.275</v>
      </c>
      <c r="BZ565" s="17">
        <v>1.015</v>
      </c>
      <c r="CA565" s="18">
        <f t="shared" si="1130"/>
        <v>105681.347656403</v>
      </c>
      <c r="CC565" s="21"/>
      <c r="CD565" s="21"/>
      <c r="CE565" s="21"/>
      <c r="CF565" s="22"/>
      <c r="CG565" s="22"/>
      <c r="CH565" s="11">
        <f t="shared" si="1131"/>
        <v>3132</v>
      </c>
      <c r="CI565" s="11">
        <v>0.5</v>
      </c>
      <c r="CJ565" s="12">
        <v>1.35</v>
      </c>
      <c r="CK565" s="13">
        <f t="shared" si="1132"/>
        <v>2114.1</v>
      </c>
      <c r="CL565" s="11">
        <v>3</v>
      </c>
      <c r="CM565" s="11">
        <v>680</v>
      </c>
      <c r="CN565" s="11">
        <v>1.89</v>
      </c>
      <c r="CO565" s="16">
        <f t="shared" si="1133"/>
        <v>4.41238805970149</v>
      </c>
      <c r="CP565" s="11">
        <v>1</v>
      </c>
      <c r="CQ565" s="11">
        <v>2.38</v>
      </c>
      <c r="CR565" s="8">
        <f t="shared" si="1134"/>
        <v>3.38</v>
      </c>
      <c r="CS565" s="9">
        <v>1.275</v>
      </c>
      <c r="CT565" s="17">
        <v>1.085</v>
      </c>
      <c r="CU565" s="18">
        <f t="shared" si="1135"/>
        <v>130851.017734333</v>
      </c>
      <c r="CW565" s="21"/>
      <c r="CX565" s="21"/>
      <c r="CY565" s="21"/>
      <c r="CZ565" s="22"/>
      <c r="DA565" s="22"/>
      <c r="DB565" s="11">
        <f t="shared" si="1136"/>
        <v>3144</v>
      </c>
      <c r="DC565" s="11">
        <v>0.5</v>
      </c>
      <c r="DD565" s="12">
        <v>1.35</v>
      </c>
      <c r="DE565" s="13">
        <f t="shared" si="1137"/>
        <v>2122.2</v>
      </c>
      <c r="DF565" s="11">
        <v>3</v>
      </c>
      <c r="DG565" s="11">
        <v>680</v>
      </c>
      <c r="DH565" s="11">
        <v>1.89</v>
      </c>
      <c r="DI565" s="16">
        <f t="shared" si="1138"/>
        <v>4.41238805970149</v>
      </c>
      <c r="DJ565" s="11">
        <v>1</v>
      </c>
      <c r="DK565" s="11">
        <v>2.38</v>
      </c>
      <c r="DL565" s="8">
        <f t="shared" si="1139"/>
        <v>3.38</v>
      </c>
      <c r="DM565" s="9">
        <v>1.275</v>
      </c>
      <c r="DN565" s="17">
        <v>1.085</v>
      </c>
      <c r="DO565" s="18">
        <f t="shared" si="1140"/>
        <v>131352.362629867</v>
      </c>
      <c r="DQ565" s="21"/>
      <c r="DR565" s="21"/>
      <c r="DS565" s="21"/>
      <c r="DT565" s="22"/>
      <c r="DU565" s="22"/>
      <c r="DV565" s="11">
        <f t="shared" si="1141"/>
        <v>3203</v>
      </c>
      <c r="DW565" s="11">
        <v>0.5</v>
      </c>
      <c r="DX565" s="12">
        <v>1.35</v>
      </c>
      <c r="DY565" s="13">
        <f t="shared" si="1142"/>
        <v>2162.025</v>
      </c>
      <c r="DZ565" s="11">
        <v>3</v>
      </c>
      <c r="EA565" s="11">
        <v>680</v>
      </c>
      <c r="EB565" s="11">
        <v>1.98</v>
      </c>
      <c r="EC565" s="16">
        <f t="shared" si="1143"/>
        <v>4.50238805970149</v>
      </c>
      <c r="ED565" s="11">
        <v>1</v>
      </c>
      <c r="EE565" s="11">
        <v>3.18</v>
      </c>
      <c r="EF565" s="8">
        <f t="shared" si="1144"/>
        <v>4.18</v>
      </c>
      <c r="EG565" s="9">
        <v>1.275</v>
      </c>
      <c r="EH565" s="17">
        <v>1.2</v>
      </c>
      <c r="EI565" s="18">
        <f t="shared" si="1145"/>
        <v>186763.757457184</v>
      </c>
    </row>
    <row r="566" s="1" customFormat="1" customHeight="1" spans="1:140">
      <c r="F566" s="11">
        <v>2704</v>
      </c>
      <c r="G566" s="11">
        <v>0.5</v>
      </c>
      <c r="H566" s="12">
        <v>1.35</v>
      </c>
      <c r="I566" s="13">
        <f t="shared" si="1115"/>
        <v>1825.2</v>
      </c>
      <c r="J566" s="11">
        <v>3</v>
      </c>
      <c r="K566" s="11">
        <v>680</v>
      </c>
      <c r="L566" s="11">
        <v>1.89</v>
      </c>
      <c r="M566" s="16">
        <f t="shared" si="1116"/>
        <v>4.41238805970149</v>
      </c>
      <c r="N566" s="11">
        <v>1</v>
      </c>
      <c r="O566" s="11">
        <v>2.38</v>
      </c>
      <c r="P566" s="8">
        <f t="shared" si="1117"/>
        <v>3.38</v>
      </c>
      <c r="Q566" s="9">
        <v>1.275</v>
      </c>
      <c r="R566" s="17">
        <v>1</v>
      </c>
      <c r="S566" s="18">
        <f t="shared" si="1118"/>
        <v>104119.554341284</v>
      </c>
      <c r="Z566" s="11">
        <v>2704</v>
      </c>
      <c r="AA566" s="11">
        <v>0.5</v>
      </c>
      <c r="AB566" s="12">
        <v>1.35</v>
      </c>
      <c r="AC566" s="13">
        <f t="shared" si="1119"/>
        <v>1825.2</v>
      </c>
      <c r="AD566" s="11">
        <v>3</v>
      </c>
      <c r="AE566" s="11">
        <v>680</v>
      </c>
      <c r="AF566" s="11">
        <v>1.89</v>
      </c>
      <c r="AG566" s="16">
        <f t="shared" si="1120"/>
        <v>4.41238805970149</v>
      </c>
      <c r="AH566" s="11">
        <v>1</v>
      </c>
      <c r="AI566" s="11">
        <v>2.38</v>
      </c>
      <c r="AJ566" s="8">
        <f t="shared" si="1121"/>
        <v>3.38</v>
      </c>
      <c r="AK566" s="9">
        <v>1.275</v>
      </c>
      <c r="AL566" s="17">
        <v>1</v>
      </c>
      <c r="AM566" s="18">
        <f t="shared" si="1122"/>
        <v>104119.554341284</v>
      </c>
      <c r="AT566" s="11">
        <v>2704</v>
      </c>
      <c r="AU566" s="11">
        <v>0.5</v>
      </c>
      <c r="AV566" s="12">
        <v>1.35</v>
      </c>
      <c r="AW566" s="13">
        <f t="shared" si="1123"/>
        <v>1825.2</v>
      </c>
      <c r="AX566" s="11">
        <v>3</v>
      </c>
      <c r="AY566" s="11">
        <v>680</v>
      </c>
      <c r="AZ566" s="11">
        <v>1.89</v>
      </c>
      <c r="BA566" s="16">
        <f t="shared" si="1124"/>
        <v>4.41238805970149</v>
      </c>
      <c r="BB566" s="11">
        <v>1</v>
      </c>
      <c r="BC566" s="11">
        <v>2.38</v>
      </c>
      <c r="BD566" s="8">
        <f t="shared" si="1125"/>
        <v>3.38</v>
      </c>
      <c r="BE566" s="9">
        <v>1.275</v>
      </c>
      <c r="BF566" s="17">
        <v>1.015</v>
      </c>
      <c r="BG566" s="18">
        <f t="shared" si="1126"/>
        <v>105681.347656403</v>
      </c>
      <c r="BN566" s="11">
        <v>2704</v>
      </c>
      <c r="BO566" s="11">
        <v>0.5</v>
      </c>
      <c r="BP566" s="12">
        <v>1.35</v>
      </c>
      <c r="BQ566" s="13">
        <f t="shared" si="1127"/>
        <v>1825.2</v>
      </c>
      <c r="BR566" s="11">
        <v>3</v>
      </c>
      <c r="BS566" s="11">
        <v>680</v>
      </c>
      <c r="BT566" s="11">
        <v>1.89</v>
      </c>
      <c r="BU566" s="16">
        <f t="shared" si="1128"/>
        <v>4.41238805970149</v>
      </c>
      <c r="BV566" s="11">
        <v>1</v>
      </c>
      <c r="BW566" s="11">
        <v>2.38</v>
      </c>
      <c r="BX566" s="8">
        <f t="shared" si="1129"/>
        <v>3.38</v>
      </c>
      <c r="BY566" s="9">
        <v>1.275</v>
      </c>
      <c r="BZ566" s="17">
        <v>1.015</v>
      </c>
      <c r="CA566" s="18">
        <f t="shared" si="1130"/>
        <v>105681.347656403</v>
      </c>
      <c r="CH566" s="11">
        <f t="shared" si="1131"/>
        <v>3132</v>
      </c>
      <c r="CI566" s="11">
        <v>0.5</v>
      </c>
      <c r="CJ566" s="12">
        <v>1.35</v>
      </c>
      <c r="CK566" s="13">
        <f t="shared" si="1132"/>
        <v>2114.1</v>
      </c>
      <c r="CL566" s="11">
        <v>3</v>
      </c>
      <c r="CM566" s="11">
        <v>680</v>
      </c>
      <c r="CN566" s="11">
        <v>1.89</v>
      </c>
      <c r="CO566" s="16">
        <f t="shared" si="1133"/>
        <v>4.41238805970149</v>
      </c>
      <c r="CP566" s="11">
        <v>1</v>
      </c>
      <c r="CQ566" s="11">
        <v>2.38</v>
      </c>
      <c r="CR566" s="8">
        <f t="shared" si="1134"/>
        <v>3.38</v>
      </c>
      <c r="CS566" s="9">
        <v>1.275</v>
      </c>
      <c r="CT566" s="17">
        <v>1.085</v>
      </c>
      <c r="CU566" s="18">
        <f t="shared" si="1135"/>
        <v>130851.017734333</v>
      </c>
      <c r="DB566" s="11">
        <f t="shared" si="1136"/>
        <v>3144</v>
      </c>
      <c r="DC566" s="11">
        <v>0.5</v>
      </c>
      <c r="DD566" s="12">
        <v>1.35</v>
      </c>
      <c r="DE566" s="13">
        <f t="shared" si="1137"/>
        <v>2122.2</v>
      </c>
      <c r="DF566" s="11">
        <v>3</v>
      </c>
      <c r="DG566" s="11">
        <v>680</v>
      </c>
      <c r="DH566" s="11">
        <v>1.89</v>
      </c>
      <c r="DI566" s="16">
        <f t="shared" si="1138"/>
        <v>4.41238805970149</v>
      </c>
      <c r="DJ566" s="11">
        <v>1</v>
      </c>
      <c r="DK566" s="11">
        <v>2.38</v>
      </c>
      <c r="DL566" s="8">
        <f t="shared" si="1139"/>
        <v>3.38</v>
      </c>
      <c r="DM566" s="9">
        <v>1.275</v>
      </c>
      <c r="DN566" s="17">
        <v>1.085</v>
      </c>
      <c r="DO566" s="18">
        <f t="shared" si="1140"/>
        <v>131352.362629867</v>
      </c>
      <c r="DV566" s="11">
        <f t="shared" si="1141"/>
        <v>3203</v>
      </c>
      <c r="DW566" s="11">
        <v>0.5</v>
      </c>
      <c r="DX566" s="12">
        <v>1.35</v>
      </c>
      <c r="DY566" s="13">
        <f t="shared" si="1142"/>
        <v>2162.025</v>
      </c>
      <c r="DZ566" s="11">
        <v>3</v>
      </c>
      <c r="EA566" s="11">
        <v>680</v>
      </c>
      <c r="EB566" s="11">
        <v>1.98</v>
      </c>
      <c r="EC566" s="16">
        <f t="shared" si="1143"/>
        <v>4.50238805970149</v>
      </c>
      <c r="ED566" s="11">
        <v>1</v>
      </c>
      <c r="EE566" s="11">
        <v>3.18</v>
      </c>
      <c r="EF566" s="8">
        <f t="shared" si="1144"/>
        <v>4.18</v>
      </c>
      <c r="EG566" s="9">
        <v>1.275</v>
      </c>
      <c r="EH566" s="17">
        <v>1.2</v>
      </c>
      <c r="EI566" s="18">
        <f t="shared" si="1145"/>
        <v>186763.757457184</v>
      </c>
    </row>
    <row r="567" s="1" customFormat="1" customHeight="1" spans="1:140">
      <c r="F567" s="11">
        <v>2704</v>
      </c>
      <c r="G567" s="11">
        <v>0.5</v>
      </c>
      <c r="H567" s="12">
        <v>1.35</v>
      </c>
      <c r="I567" s="13">
        <f t="shared" si="1115"/>
        <v>1825.2</v>
      </c>
      <c r="J567" s="11">
        <v>3</v>
      </c>
      <c r="K567" s="11">
        <v>430</v>
      </c>
      <c r="L567" s="11">
        <v>1.89</v>
      </c>
      <c r="M567" s="16">
        <f t="shared" si="1116"/>
        <v>3.95172839506173</v>
      </c>
      <c r="N567" s="11">
        <v>1</v>
      </c>
      <c r="O567" s="11">
        <v>2.38</v>
      </c>
      <c r="P567" s="8">
        <f t="shared" si="1117"/>
        <v>3.38</v>
      </c>
      <c r="Q567" s="9">
        <v>1.275</v>
      </c>
      <c r="R567" s="17">
        <v>1</v>
      </c>
      <c r="S567" s="18">
        <f t="shared" si="1118"/>
        <v>93249.322998</v>
      </c>
      <c r="Z567" s="11">
        <v>2704</v>
      </c>
      <c r="AA567" s="11">
        <v>0.5</v>
      </c>
      <c r="AB567" s="12">
        <v>1.35</v>
      </c>
      <c r="AC567" s="13">
        <f t="shared" si="1119"/>
        <v>1825.2</v>
      </c>
      <c r="AD567" s="11">
        <v>3</v>
      </c>
      <c r="AE567" s="11">
        <v>430</v>
      </c>
      <c r="AF567" s="11">
        <v>1.89</v>
      </c>
      <c r="AG567" s="16">
        <f t="shared" si="1120"/>
        <v>3.95172839506173</v>
      </c>
      <c r="AH567" s="11">
        <v>1</v>
      </c>
      <c r="AI567" s="11">
        <v>2.38</v>
      </c>
      <c r="AJ567" s="8">
        <f t="shared" si="1121"/>
        <v>3.38</v>
      </c>
      <c r="AK567" s="9">
        <v>1.275</v>
      </c>
      <c r="AL567" s="17">
        <v>1</v>
      </c>
      <c r="AM567" s="18">
        <f t="shared" si="1122"/>
        <v>93249.322998</v>
      </c>
      <c r="AT567" s="11">
        <v>2704</v>
      </c>
      <c r="AU567" s="11">
        <v>0.5</v>
      </c>
      <c r="AV567" s="12">
        <v>1.35</v>
      </c>
      <c r="AW567" s="13">
        <f t="shared" si="1123"/>
        <v>1825.2</v>
      </c>
      <c r="AX567" s="11">
        <v>3</v>
      </c>
      <c r="AY567" s="11">
        <v>430</v>
      </c>
      <c r="AZ567" s="11">
        <v>1.89</v>
      </c>
      <c r="BA567" s="16">
        <f t="shared" si="1124"/>
        <v>3.95172839506173</v>
      </c>
      <c r="BB567" s="11">
        <v>1</v>
      </c>
      <c r="BC567" s="11">
        <v>2.38</v>
      </c>
      <c r="BD567" s="8">
        <f t="shared" si="1125"/>
        <v>3.38</v>
      </c>
      <c r="BE567" s="9">
        <v>1.275</v>
      </c>
      <c r="BF567" s="17">
        <v>1.015</v>
      </c>
      <c r="BG567" s="18">
        <f t="shared" si="1126"/>
        <v>94648.06284297</v>
      </c>
      <c r="BN567" s="11">
        <v>2704</v>
      </c>
      <c r="BO567" s="11">
        <v>0.5</v>
      </c>
      <c r="BP567" s="12">
        <v>1.35</v>
      </c>
      <c r="BQ567" s="13">
        <f t="shared" si="1127"/>
        <v>1825.2</v>
      </c>
      <c r="BR567" s="11">
        <v>3</v>
      </c>
      <c r="BS567" s="11">
        <v>430</v>
      </c>
      <c r="BT567" s="11">
        <v>1.89</v>
      </c>
      <c r="BU567" s="16">
        <f t="shared" si="1128"/>
        <v>3.95172839506173</v>
      </c>
      <c r="BV567" s="11">
        <v>1</v>
      </c>
      <c r="BW567" s="11">
        <v>2.38</v>
      </c>
      <c r="BX567" s="8">
        <f t="shared" si="1129"/>
        <v>3.38</v>
      </c>
      <c r="BY567" s="9">
        <v>1.275</v>
      </c>
      <c r="BZ567" s="17">
        <v>1.015</v>
      </c>
      <c r="CA567" s="18">
        <f t="shared" si="1130"/>
        <v>94648.06284297</v>
      </c>
      <c r="CH567" s="11">
        <f t="shared" si="1131"/>
        <v>3132</v>
      </c>
      <c r="CI567" s="11">
        <v>0.5</v>
      </c>
      <c r="CJ567" s="12">
        <v>1.35</v>
      </c>
      <c r="CK567" s="13">
        <f t="shared" si="1132"/>
        <v>2114.1</v>
      </c>
      <c r="CL567" s="11">
        <v>3</v>
      </c>
      <c r="CM567" s="11">
        <v>430</v>
      </c>
      <c r="CN567" s="11">
        <v>1.89</v>
      </c>
      <c r="CO567" s="16">
        <f t="shared" si="1133"/>
        <v>3.95172839506173</v>
      </c>
      <c r="CP567" s="11">
        <v>1</v>
      </c>
      <c r="CQ567" s="11">
        <v>2.38</v>
      </c>
      <c r="CR567" s="8">
        <f t="shared" si="1134"/>
        <v>3.38</v>
      </c>
      <c r="CS567" s="9">
        <v>1.275</v>
      </c>
      <c r="CT567" s="17">
        <v>1.085</v>
      </c>
      <c r="CU567" s="18">
        <f t="shared" si="1135"/>
        <v>117189.983135453</v>
      </c>
      <c r="DB567" s="11">
        <f t="shared" si="1136"/>
        <v>3144</v>
      </c>
      <c r="DC567" s="11">
        <v>0.5</v>
      </c>
      <c r="DD567" s="12">
        <v>1.35</v>
      </c>
      <c r="DE567" s="13">
        <f t="shared" si="1137"/>
        <v>2122.2</v>
      </c>
      <c r="DF567" s="11">
        <v>3</v>
      </c>
      <c r="DG567" s="11">
        <v>430</v>
      </c>
      <c r="DH567" s="11">
        <v>1.89</v>
      </c>
      <c r="DI567" s="16">
        <f t="shared" si="1138"/>
        <v>3.95172839506173</v>
      </c>
      <c r="DJ567" s="11">
        <v>1</v>
      </c>
      <c r="DK567" s="11">
        <v>2.38</v>
      </c>
      <c r="DL567" s="8">
        <f t="shared" si="1139"/>
        <v>3.38</v>
      </c>
      <c r="DM567" s="9">
        <v>1.275</v>
      </c>
      <c r="DN567" s="17">
        <v>1.085</v>
      </c>
      <c r="DO567" s="18">
        <f t="shared" si="1140"/>
        <v>117638.986902255</v>
      </c>
      <c r="DV567" s="11">
        <f t="shared" si="1141"/>
        <v>3203</v>
      </c>
      <c r="DW567" s="11">
        <v>0.5</v>
      </c>
      <c r="DX567" s="12">
        <v>1.35</v>
      </c>
      <c r="DY567" s="13">
        <f t="shared" si="1142"/>
        <v>2162.025</v>
      </c>
      <c r="DZ567" s="11">
        <v>3</v>
      </c>
      <c r="EA567" s="11">
        <v>430</v>
      </c>
      <c r="EB567" s="11">
        <v>1.98</v>
      </c>
      <c r="EC567" s="16">
        <f t="shared" si="1143"/>
        <v>4.04172839506173</v>
      </c>
      <c r="ED567" s="11">
        <v>1</v>
      </c>
      <c r="EE567" s="11">
        <v>3.18</v>
      </c>
      <c r="EF567" s="8">
        <f t="shared" si="1144"/>
        <v>4.18</v>
      </c>
      <c r="EG567" s="9">
        <v>1.275</v>
      </c>
      <c r="EH567" s="17">
        <v>1.2</v>
      </c>
      <c r="EI567" s="18">
        <f t="shared" si="1145"/>
        <v>167655.1136139</v>
      </c>
    </row>
    <row r="568" s="1" customFormat="1" customHeight="1" spans="1:140">
      <c r="F568" s="23" t="s">
        <v>1</v>
      </c>
      <c r="G568" s="24"/>
      <c r="H568" s="24"/>
      <c r="I568" s="24"/>
      <c r="J568" s="24"/>
      <c r="K568" s="24"/>
      <c r="L568" s="24"/>
      <c r="M568" s="25">
        <f>SUM(S559:S567)</f>
        <v>2205086.38931167</v>
      </c>
      <c r="N568" s="25"/>
      <c r="O568" s="25"/>
      <c r="P568" s="25"/>
      <c r="Q568" s="25"/>
      <c r="R568" s="25"/>
      <c r="S568" s="25"/>
      <c r="T568" s="1"/>
      <c r="Z568" s="23" t="s">
        <v>1</v>
      </c>
      <c r="AA568" s="24"/>
      <c r="AB568" s="24"/>
      <c r="AC568" s="24"/>
      <c r="AD568" s="24"/>
      <c r="AE568" s="24"/>
      <c r="AF568" s="24"/>
      <c r="AG568" s="25">
        <f>SUM(AM559:AM567)</f>
        <v>2205086.38931167</v>
      </c>
      <c r="AH568" s="25"/>
      <c r="AI568" s="25"/>
      <c r="AJ568" s="25"/>
      <c r="AK568" s="25"/>
      <c r="AL568" s="25"/>
      <c r="AM568" s="25"/>
      <c r="AN568" s="1"/>
      <c r="AT568" s="23" t="s">
        <v>1</v>
      </c>
      <c r="AU568" s="24"/>
      <c r="AV568" s="24"/>
      <c r="AW568" s="24"/>
      <c r="AX568" s="24"/>
      <c r="AY568" s="24"/>
      <c r="AZ568" s="24"/>
      <c r="BA568" s="25">
        <f>SUM(BG559:BG567)</f>
        <v>2238162.68515134</v>
      </c>
      <c r="BB568" s="25"/>
      <c r="BC568" s="25"/>
      <c r="BD568" s="25"/>
      <c r="BE568" s="25"/>
      <c r="BF568" s="25"/>
      <c r="BG568" s="25"/>
      <c r="BH568" s="1"/>
      <c r="BN568" s="23" t="s">
        <v>1</v>
      </c>
      <c r="BO568" s="24"/>
      <c r="BP568" s="24"/>
      <c r="BQ568" s="24"/>
      <c r="BR568" s="24"/>
      <c r="BS568" s="24"/>
      <c r="BT568" s="24"/>
      <c r="BU568" s="25">
        <f>SUM(CA559:CA567)</f>
        <v>2238162.68515134</v>
      </c>
      <c r="BV568" s="25"/>
      <c r="BW568" s="25"/>
      <c r="BX568" s="25"/>
      <c r="BY568" s="25"/>
      <c r="BZ568" s="25"/>
      <c r="CA568" s="25"/>
      <c r="CB568" s="1"/>
      <c r="CH568" s="23" t="s">
        <v>1</v>
      </c>
      <c r="CI568" s="24"/>
      <c r="CJ568" s="24"/>
      <c r="CK568" s="24"/>
      <c r="CL568" s="24"/>
      <c r="CM568" s="24"/>
      <c r="CN568" s="24"/>
      <c r="CO568" s="25">
        <f>SUM(CU559:CU567)</f>
        <v>2771216.22407052</v>
      </c>
      <c r="CP568" s="25"/>
      <c r="CQ568" s="25"/>
      <c r="CR568" s="25"/>
      <c r="CS568" s="25"/>
      <c r="CT568" s="25"/>
      <c r="CU568" s="25"/>
      <c r="CV568" s="1"/>
      <c r="DB568" s="23" t="s">
        <v>1</v>
      </c>
      <c r="DC568" s="24"/>
      <c r="DD568" s="24"/>
      <c r="DE568" s="24"/>
      <c r="DF568" s="24"/>
      <c r="DG568" s="24"/>
      <c r="DH568" s="24"/>
      <c r="DI568" s="25">
        <f>SUM(DO559:DO567)</f>
        <v>2781833.91075279</v>
      </c>
      <c r="DJ568" s="25"/>
      <c r="DK568" s="25"/>
      <c r="DL568" s="25"/>
      <c r="DM568" s="25"/>
      <c r="DN568" s="25"/>
      <c r="DO568" s="25"/>
      <c r="DP568" s="1"/>
      <c r="DV568" s="23" t="s">
        <v>1</v>
      </c>
      <c r="DW568" s="24"/>
      <c r="DX568" s="24"/>
      <c r="DY568" s="24"/>
      <c r="DZ568" s="24"/>
      <c r="EA568" s="24"/>
      <c r="EB568" s="24"/>
      <c r="EC568" s="25">
        <f>SUM(EI559:EI567)</f>
        <v>3958209.74505575</v>
      </c>
      <c r="ED568" s="25"/>
      <c r="EE568" s="25"/>
      <c r="EF568" s="25"/>
      <c r="EG568" s="25"/>
      <c r="EH568" s="25"/>
      <c r="EI568" s="25"/>
    </row>
    <row r="569" s="1" customFormat="1" customHeight="1" spans="1:140">
      <c r="F569" s="24"/>
      <c r="G569" s="24"/>
      <c r="H569" s="24"/>
      <c r="I569" s="24"/>
      <c r="J569" s="24"/>
      <c r="K569" s="24"/>
      <c r="L569" s="24"/>
      <c r="M569" s="25"/>
      <c r="N569" s="25"/>
      <c r="O569" s="25"/>
      <c r="P569" s="25"/>
      <c r="Q569" s="25"/>
      <c r="R569" s="25"/>
      <c r="S569" s="25"/>
      <c r="T569" s="1"/>
      <c r="Z569" s="24"/>
      <c r="AA569" s="24"/>
      <c r="AB569" s="24"/>
      <c r="AC569" s="24"/>
      <c r="AD569" s="24"/>
      <c r="AE569" s="24"/>
      <c r="AF569" s="24"/>
      <c r="AG569" s="25"/>
      <c r="AH569" s="25"/>
      <c r="AI569" s="25"/>
      <c r="AJ569" s="25"/>
      <c r="AK569" s="25"/>
      <c r="AL569" s="25"/>
      <c r="AM569" s="25"/>
      <c r="AN569" s="1"/>
      <c r="AT569" s="24"/>
      <c r="AU569" s="24"/>
      <c r="AV569" s="24"/>
      <c r="AW569" s="24"/>
      <c r="AX569" s="24"/>
      <c r="AY569" s="24"/>
      <c r="AZ569" s="24"/>
      <c r="BA569" s="25"/>
      <c r="BB569" s="25"/>
      <c r="BC569" s="25"/>
      <c r="BD569" s="25"/>
      <c r="BE569" s="25"/>
      <c r="BF569" s="25"/>
      <c r="BG569" s="25"/>
      <c r="BH569" s="1"/>
      <c r="BN569" s="24"/>
      <c r="BO569" s="24"/>
      <c r="BP569" s="24"/>
      <c r="BQ569" s="24"/>
      <c r="BR569" s="24"/>
      <c r="BS569" s="24"/>
      <c r="BT569" s="24"/>
      <c r="BU569" s="25"/>
      <c r="BV569" s="25"/>
      <c r="BW569" s="25"/>
      <c r="BX569" s="25"/>
      <c r="BY569" s="25"/>
      <c r="BZ569" s="25"/>
      <c r="CA569" s="25"/>
      <c r="CB569" s="1"/>
      <c r="CH569" s="24"/>
      <c r="CI569" s="24"/>
      <c r="CJ569" s="24"/>
      <c r="CK569" s="24"/>
      <c r="CL569" s="24"/>
      <c r="CM569" s="24"/>
      <c r="CN569" s="24"/>
      <c r="CO569" s="25"/>
      <c r="CP569" s="25"/>
      <c r="CQ569" s="25"/>
      <c r="CR569" s="25"/>
      <c r="CS569" s="25"/>
      <c r="CT569" s="25"/>
      <c r="CU569" s="25"/>
      <c r="CV569" s="1"/>
      <c r="DB569" s="24"/>
      <c r="DC569" s="24"/>
      <c r="DD569" s="24"/>
      <c r="DE569" s="24"/>
      <c r="DF569" s="24"/>
      <c r="DG569" s="24"/>
      <c r="DH569" s="24"/>
      <c r="DI569" s="25"/>
      <c r="DJ569" s="25"/>
      <c r="DK569" s="25"/>
      <c r="DL569" s="25"/>
      <c r="DM569" s="25"/>
      <c r="DN569" s="25"/>
      <c r="DO569" s="25"/>
      <c r="DP569" s="1"/>
      <c r="DV569" s="24"/>
      <c r="DW569" s="24"/>
      <c r="DX569" s="24"/>
      <c r="DY569" s="24"/>
      <c r="DZ569" s="24"/>
      <c r="EA569" s="24"/>
      <c r="EB569" s="24"/>
      <c r="EC569" s="25"/>
      <c r="ED569" s="25"/>
      <c r="EE569" s="25"/>
      <c r="EF569" s="25"/>
      <c r="EG569" s="25"/>
      <c r="EH569" s="25"/>
      <c r="EI569" s="25"/>
    </row>
    <row r="570" s="1" customFormat="1" customHeight="1" spans="1:140">
      <c r="F570" s="3" t="s">
        <v>36</v>
      </c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Z570" s="3" t="s">
        <v>36</v>
      </c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T570" s="3" t="s">
        <v>36</v>
      </c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N570" s="3" t="s">
        <v>36</v>
      </c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H570" s="3" t="s">
        <v>36</v>
      </c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DB570" s="3" t="s">
        <v>36</v>
      </c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V570" s="3" t="s">
        <v>36</v>
      </c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</row>
    <row r="571" s="1" customFormat="1" customHeight="1" spans="1:140">
      <c r="A571" s="26"/>
      <c r="B571" s="26"/>
      <c r="C571" s="27"/>
      <c r="D571" s="27"/>
      <c r="E571" s="27"/>
      <c r="F571" s="28" t="s">
        <v>37</v>
      </c>
      <c r="G571" s="13" t="s">
        <v>8</v>
      </c>
      <c r="H571" s="13"/>
      <c r="I571" s="13"/>
      <c r="J571" s="13"/>
      <c r="K571" s="7" t="s">
        <v>25</v>
      </c>
      <c r="L571" s="7"/>
      <c r="M571" s="7"/>
      <c r="N571" s="8" t="s">
        <v>10</v>
      </c>
      <c r="O571" s="8"/>
      <c r="P571" s="8"/>
      <c r="Q571" s="9" t="s">
        <v>38</v>
      </c>
      <c r="R571" s="10" t="s">
        <v>12</v>
      </c>
      <c r="S571" s="29" t="s">
        <v>13</v>
      </c>
      <c r="T571" s="11" t="s">
        <v>39</v>
      </c>
      <c r="U571" s="26"/>
      <c r="V571" s="26"/>
      <c r="W571" s="27"/>
      <c r="X571" s="27"/>
      <c r="Y571" s="27"/>
      <c r="Z571" s="28" t="s">
        <v>37</v>
      </c>
      <c r="AA571" s="13" t="s">
        <v>8</v>
      </c>
      <c r="AB571" s="13"/>
      <c r="AC571" s="13"/>
      <c r="AD571" s="13"/>
      <c r="AE571" s="7" t="s">
        <v>25</v>
      </c>
      <c r="AF571" s="7"/>
      <c r="AG571" s="7"/>
      <c r="AH571" s="8" t="s">
        <v>10</v>
      </c>
      <c r="AI571" s="8"/>
      <c r="AJ571" s="8"/>
      <c r="AK571" s="9" t="s">
        <v>38</v>
      </c>
      <c r="AL571" s="10" t="s">
        <v>12</v>
      </c>
      <c r="AM571" s="29" t="s">
        <v>13</v>
      </c>
      <c r="AN571" s="11" t="s">
        <v>39</v>
      </c>
      <c r="AO571" s="26"/>
      <c r="AP571" s="26"/>
      <c r="AQ571" s="27"/>
      <c r="AR571" s="27"/>
      <c r="AS571" s="27"/>
      <c r="AT571" s="28" t="s">
        <v>37</v>
      </c>
      <c r="AU571" s="13" t="s">
        <v>8</v>
      </c>
      <c r="AV571" s="13"/>
      <c r="AW571" s="13"/>
      <c r="AX571" s="13"/>
      <c r="AY571" s="7" t="s">
        <v>25</v>
      </c>
      <c r="AZ571" s="7"/>
      <c r="BA571" s="7"/>
      <c r="BB571" s="8" t="s">
        <v>10</v>
      </c>
      <c r="BC571" s="8"/>
      <c r="BD571" s="8"/>
      <c r="BE571" s="9" t="s">
        <v>38</v>
      </c>
      <c r="BF571" s="10" t="s">
        <v>12</v>
      </c>
      <c r="BG571" s="29" t="s">
        <v>13</v>
      </c>
      <c r="BH571" s="11" t="s">
        <v>39</v>
      </c>
      <c r="BI571" s="26"/>
      <c r="BJ571" s="26"/>
      <c r="BK571" s="27"/>
      <c r="BL571" s="27"/>
      <c r="BM571" s="27"/>
      <c r="BN571" s="28" t="s">
        <v>37</v>
      </c>
      <c r="BO571" s="13" t="s">
        <v>8</v>
      </c>
      <c r="BP571" s="13"/>
      <c r="BQ571" s="13"/>
      <c r="BR571" s="13"/>
      <c r="BS571" s="7" t="s">
        <v>25</v>
      </c>
      <c r="BT571" s="7"/>
      <c r="BU571" s="7"/>
      <c r="BV571" s="8" t="s">
        <v>10</v>
      </c>
      <c r="BW571" s="8"/>
      <c r="BX571" s="8"/>
      <c r="BY571" s="9" t="s">
        <v>38</v>
      </c>
      <c r="BZ571" s="10" t="s">
        <v>12</v>
      </c>
      <c r="CA571" s="29" t="s">
        <v>13</v>
      </c>
      <c r="CB571" s="11" t="s">
        <v>39</v>
      </c>
      <c r="CC571" s="26"/>
      <c r="CD571" s="26"/>
      <c r="CE571" s="27"/>
      <c r="CF571" s="27"/>
      <c r="CG571" s="27"/>
      <c r="CH571" s="28" t="s">
        <v>37</v>
      </c>
      <c r="CI571" s="13" t="s">
        <v>8</v>
      </c>
      <c r="CJ571" s="13"/>
      <c r="CK571" s="13"/>
      <c r="CL571" s="13"/>
      <c r="CM571" s="7" t="s">
        <v>25</v>
      </c>
      <c r="CN571" s="7"/>
      <c r="CO571" s="7"/>
      <c r="CP571" s="8" t="s">
        <v>10</v>
      </c>
      <c r="CQ571" s="8"/>
      <c r="CR571" s="8"/>
      <c r="CS571" s="9" t="s">
        <v>38</v>
      </c>
      <c r="CT571" s="10" t="s">
        <v>12</v>
      </c>
      <c r="CU571" s="29" t="s">
        <v>13</v>
      </c>
      <c r="CV571" s="11" t="s">
        <v>39</v>
      </c>
      <c r="CW571" s="26"/>
      <c r="CX571" s="26"/>
      <c r="CY571" s="27"/>
      <c r="CZ571" s="27"/>
      <c r="DA571" s="27"/>
      <c r="DB571" s="28" t="s">
        <v>37</v>
      </c>
      <c r="DC571" s="13" t="s">
        <v>8</v>
      </c>
      <c r="DD571" s="13"/>
      <c r="DE571" s="13"/>
      <c r="DF571" s="13"/>
      <c r="DG571" s="7" t="s">
        <v>25</v>
      </c>
      <c r="DH571" s="7"/>
      <c r="DI571" s="7"/>
      <c r="DJ571" s="8" t="s">
        <v>10</v>
      </c>
      <c r="DK571" s="8"/>
      <c r="DL571" s="8"/>
      <c r="DM571" s="9" t="s">
        <v>38</v>
      </c>
      <c r="DN571" s="10" t="s">
        <v>12</v>
      </c>
      <c r="DO571" s="29" t="s">
        <v>13</v>
      </c>
      <c r="DP571" s="11" t="s">
        <v>39</v>
      </c>
      <c r="DQ571" s="26"/>
      <c r="DR571" s="26"/>
      <c r="DS571" s="27"/>
      <c r="DT571" s="27"/>
      <c r="DU571" s="27"/>
      <c r="DV571" s="28" t="s">
        <v>37</v>
      </c>
      <c r="DW571" s="13" t="s">
        <v>8</v>
      </c>
      <c r="DX571" s="13"/>
      <c r="DY571" s="13"/>
      <c r="DZ571" s="13"/>
      <c r="EA571" s="7" t="s">
        <v>25</v>
      </c>
      <c r="EB571" s="7"/>
      <c r="EC571" s="7"/>
      <c r="ED571" s="8" t="s">
        <v>10</v>
      </c>
      <c r="EE571" s="8"/>
      <c r="EF571" s="8"/>
      <c r="EG571" s="9" t="s">
        <v>38</v>
      </c>
      <c r="EH571" s="10" t="s">
        <v>12</v>
      </c>
      <c r="EI571" s="29" t="s">
        <v>13</v>
      </c>
      <c r="EJ571" s="11" t="s">
        <v>39</v>
      </c>
    </row>
    <row r="572" s="1" customFormat="1" customHeight="1" spans="1:140">
      <c r="A572" s="26"/>
      <c r="B572" s="26"/>
      <c r="C572" s="27"/>
      <c r="D572" s="27"/>
      <c r="E572" s="27"/>
      <c r="F572" s="30"/>
      <c r="G572" s="11" t="s">
        <v>40</v>
      </c>
      <c r="H572" s="11" t="s">
        <v>41</v>
      </c>
      <c r="I572" s="11" t="s">
        <v>21</v>
      </c>
      <c r="J572" s="13" t="s">
        <v>8</v>
      </c>
      <c r="K572" s="11" t="s">
        <v>23</v>
      </c>
      <c r="L572" s="11" t="s">
        <v>24</v>
      </c>
      <c r="M572" s="7" t="s">
        <v>25</v>
      </c>
      <c r="N572" s="11" t="s">
        <v>26</v>
      </c>
      <c r="O572" s="11" t="s">
        <v>27</v>
      </c>
      <c r="P572" s="8" t="s">
        <v>28</v>
      </c>
      <c r="Q572" s="9" t="s">
        <v>29</v>
      </c>
      <c r="R572" s="14"/>
      <c r="S572" s="29"/>
      <c r="T572" s="11"/>
      <c r="U572" s="26"/>
      <c r="V572" s="26"/>
      <c r="W572" s="27"/>
      <c r="X572" s="27"/>
      <c r="Y572" s="27"/>
      <c r="Z572" s="30"/>
      <c r="AA572" s="11" t="s">
        <v>40</v>
      </c>
      <c r="AB572" s="11" t="s">
        <v>41</v>
      </c>
      <c r="AC572" s="11" t="s">
        <v>21</v>
      </c>
      <c r="AD572" s="13" t="s">
        <v>8</v>
      </c>
      <c r="AE572" s="11" t="s">
        <v>23</v>
      </c>
      <c r="AF572" s="11" t="s">
        <v>24</v>
      </c>
      <c r="AG572" s="7" t="s">
        <v>25</v>
      </c>
      <c r="AH572" s="11" t="s">
        <v>26</v>
      </c>
      <c r="AI572" s="11" t="s">
        <v>27</v>
      </c>
      <c r="AJ572" s="8" t="s">
        <v>28</v>
      </c>
      <c r="AK572" s="9" t="s">
        <v>29</v>
      </c>
      <c r="AL572" s="14"/>
      <c r="AM572" s="29"/>
      <c r="AN572" s="11"/>
      <c r="AO572" s="26"/>
      <c r="AP572" s="26"/>
      <c r="AQ572" s="27"/>
      <c r="AR572" s="27"/>
      <c r="AS572" s="27"/>
      <c r="AT572" s="30"/>
      <c r="AU572" s="11" t="s">
        <v>40</v>
      </c>
      <c r="AV572" s="11" t="s">
        <v>41</v>
      </c>
      <c r="AW572" s="11" t="s">
        <v>21</v>
      </c>
      <c r="AX572" s="13" t="s">
        <v>8</v>
      </c>
      <c r="AY572" s="11" t="s">
        <v>23</v>
      </c>
      <c r="AZ572" s="11" t="s">
        <v>24</v>
      </c>
      <c r="BA572" s="7" t="s">
        <v>25</v>
      </c>
      <c r="BB572" s="11" t="s">
        <v>26</v>
      </c>
      <c r="BC572" s="11" t="s">
        <v>27</v>
      </c>
      <c r="BD572" s="8" t="s">
        <v>28</v>
      </c>
      <c r="BE572" s="9" t="s">
        <v>29</v>
      </c>
      <c r="BF572" s="14"/>
      <c r="BG572" s="29"/>
      <c r="BH572" s="11"/>
      <c r="BI572" s="26"/>
      <c r="BJ572" s="26"/>
      <c r="BK572" s="27"/>
      <c r="BL572" s="27"/>
      <c r="BM572" s="27"/>
      <c r="BN572" s="30"/>
      <c r="BO572" s="11" t="s">
        <v>40</v>
      </c>
      <c r="BP572" s="11" t="s">
        <v>41</v>
      </c>
      <c r="BQ572" s="11" t="s">
        <v>21</v>
      </c>
      <c r="BR572" s="13" t="s">
        <v>8</v>
      </c>
      <c r="BS572" s="11" t="s">
        <v>23</v>
      </c>
      <c r="BT572" s="11" t="s">
        <v>24</v>
      </c>
      <c r="BU572" s="7" t="s">
        <v>25</v>
      </c>
      <c r="BV572" s="11" t="s">
        <v>26</v>
      </c>
      <c r="BW572" s="11" t="s">
        <v>27</v>
      </c>
      <c r="BX572" s="8" t="s">
        <v>28</v>
      </c>
      <c r="BY572" s="9" t="s">
        <v>29</v>
      </c>
      <c r="BZ572" s="14"/>
      <c r="CA572" s="29"/>
      <c r="CB572" s="11"/>
      <c r="CC572" s="26"/>
      <c r="CD572" s="26"/>
      <c r="CE572" s="27"/>
      <c r="CF572" s="27"/>
      <c r="CG572" s="27"/>
      <c r="CH572" s="30"/>
      <c r="CI572" s="11" t="s">
        <v>40</v>
      </c>
      <c r="CJ572" s="11" t="s">
        <v>41</v>
      </c>
      <c r="CK572" s="11" t="s">
        <v>21</v>
      </c>
      <c r="CL572" s="13" t="s">
        <v>8</v>
      </c>
      <c r="CM572" s="11" t="s">
        <v>23</v>
      </c>
      <c r="CN572" s="11" t="s">
        <v>24</v>
      </c>
      <c r="CO572" s="7" t="s">
        <v>25</v>
      </c>
      <c r="CP572" s="11" t="s">
        <v>26</v>
      </c>
      <c r="CQ572" s="11" t="s">
        <v>27</v>
      </c>
      <c r="CR572" s="8" t="s">
        <v>28</v>
      </c>
      <c r="CS572" s="9" t="s">
        <v>29</v>
      </c>
      <c r="CT572" s="14"/>
      <c r="CU572" s="29"/>
      <c r="CV572" s="11"/>
      <c r="CW572" s="26"/>
      <c r="CX572" s="26"/>
      <c r="CY572" s="27"/>
      <c r="CZ572" s="27"/>
      <c r="DA572" s="27"/>
      <c r="DB572" s="30"/>
      <c r="DC572" s="11" t="s">
        <v>40</v>
      </c>
      <c r="DD572" s="11" t="s">
        <v>41</v>
      </c>
      <c r="DE572" s="11" t="s">
        <v>21</v>
      </c>
      <c r="DF572" s="13" t="s">
        <v>8</v>
      </c>
      <c r="DG572" s="11" t="s">
        <v>23</v>
      </c>
      <c r="DH572" s="11" t="s">
        <v>24</v>
      </c>
      <c r="DI572" s="7" t="s">
        <v>25</v>
      </c>
      <c r="DJ572" s="11" t="s">
        <v>26</v>
      </c>
      <c r="DK572" s="11" t="s">
        <v>27</v>
      </c>
      <c r="DL572" s="8" t="s">
        <v>28</v>
      </c>
      <c r="DM572" s="9" t="s">
        <v>29</v>
      </c>
      <c r="DN572" s="14"/>
      <c r="DO572" s="29"/>
      <c r="DP572" s="11"/>
      <c r="DQ572" s="26"/>
      <c r="DR572" s="26"/>
      <c r="DS572" s="27"/>
      <c r="DT572" s="27"/>
      <c r="DU572" s="27"/>
      <c r="DV572" s="30"/>
      <c r="DW572" s="11" t="s">
        <v>40</v>
      </c>
      <c r="DX572" s="11" t="s">
        <v>41</v>
      </c>
      <c r="DY572" s="11" t="s">
        <v>21</v>
      </c>
      <c r="DZ572" s="13" t="s">
        <v>8</v>
      </c>
      <c r="EA572" s="11" t="s">
        <v>23</v>
      </c>
      <c r="EB572" s="11" t="s">
        <v>24</v>
      </c>
      <c r="EC572" s="7" t="s">
        <v>25</v>
      </c>
      <c r="ED572" s="11" t="s">
        <v>26</v>
      </c>
      <c r="EE572" s="11" t="s">
        <v>27</v>
      </c>
      <c r="EF572" s="8" t="s">
        <v>28</v>
      </c>
      <c r="EG572" s="9" t="s">
        <v>29</v>
      </c>
      <c r="EH572" s="14"/>
      <c r="EI572" s="29"/>
      <c r="EJ572" s="11"/>
    </row>
    <row r="573" s="1" customFormat="1" customHeight="1" spans="1:140">
      <c r="A573" s="26"/>
      <c r="B573" s="26"/>
      <c r="C573" s="27"/>
      <c r="D573" s="27"/>
      <c r="E573" s="27"/>
      <c r="F573" s="11">
        <f>_xlfn.RANK.EQ(S573,S573:S576,0)</f>
        <v>3</v>
      </c>
      <c r="G573" s="11">
        <v>0</v>
      </c>
      <c r="H573" s="11">
        <v>1.8</v>
      </c>
      <c r="I573" s="12">
        <v>1.35</v>
      </c>
      <c r="J573" s="13">
        <f t="shared" ref="J573:J576" si="1146">G573*H573*I573</f>
        <v>0</v>
      </c>
      <c r="K573" s="11">
        <v>680</v>
      </c>
      <c r="L573" s="11">
        <v>0</v>
      </c>
      <c r="M573" s="31">
        <f t="shared" ref="M573:M576" si="1147">1+6*K573/(K573+2000)+L573</f>
        <v>2.52238805970149</v>
      </c>
      <c r="N573" s="11">
        <v>1</v>
      </c>
      <c r="O573" s="11">
        <v>2.38</v>
      </c>
      <c r="P573" s="8">
        <f t="shared" ref="P573:P576" si="1148">1+N573*O573</f>
        <v>3.38</v>
      </c>
      <c r="Q573" s="9">
        <v>1.075</v>
      </c>
      <c r="R573" s="17">
        <v>1</v>
      </c>
      <c r="S573" s="18">
        <f t="shared" ref="S573:S576" si="1149">J573*M573*Q573*P573*R573</f>
        <v>0</v>
      </c>
      <c r="T573" s="11">
        <f t="shared" ref="T573:T576" si="1150">IF(F573=1,1,(IF(F573=2,2,12)))</f>
        <v>12</v>
      </c>
      <c r="U573" s="26"/>
      <c r="V573" s="26"/>
      <c r="W573" s="27"/>
      <c r="X573" s="27"/>
      <c r="Y573" s="27"/>
      <c r="Z573" s="11">
        <f>_xlfn.RANK.EQ(AM573,AM573:AM576,0)</f>
        <v>3</v>
      </c>
      <c r="AA573" s="11">
        <v>0</v>
      </c>
      <c r="AB573" s="11">
        <v>1.8</v>
      </c>
      <c r="AC573" s="12">
        <v>1.35</v>
      </c>
      <c r="AD573" s="13">
        <f t="shared" ref="AD573:AD576" si="1151">AA573*AB573*AC573</f>
        <v>0</v>
      </c>
      <c r="AE573" s="11">
        <v>680</v>
      </c>
      <c r="AF573" s="11">
        <v>0</v>
      </c>
      <c r="AG573" s="31">
        <f t="shared" ref="AG573:AG576" si="1152">1+6*AE573/(AE573+2000)+AF573</f>
        <v>2.52238805970149</v>
      </c>
      <c r="AH573" s="11">
        <v>1</v>
      </c>
      <c r="AI573" s="11">
        <v>2.38</v>
      </c>
      <c r="AJ573" s="8">
        <f t="shared" ref="AJ573:AJ576" si="1153">1+AH573*AI573</f>
        <v>3.38</v>
      </c>
      <c r="AK573" s="9">
        <v>1.075</v>
      </c>
      <c r="AL573" s="17">
        <v>1</v>
      </c>
      <c r="AM573" s="18">
        <f t="shared" ref="AM573:AM576" si="1154">AD573*AG573*AK573*AJ573*AL573</f>
        <v>0</v>
      </c>
      <c r="AN573" s="11">
        <f t="shared" ref="AN573:AN576" si="1155">IF(Z573=1,1,(IF(Z573=2,2,12)))</f>
        <v>12</v>
      </c>
      <c r="AO573" s="26"/>
      <c r="AP573" s="26"/>
      <c r="AQ573" s="27"/>
      <c r="AR573" s="27"/>
      <c r="AS573" s="27"/>
      <c r="AT573" s="11">
        <f>_xlfn.RANK.EQ(BG573,BG573:BG576,0)</f>
        <v>3</v>
      </c>
      <c r="AU573" s="11">
        <v>0</v>
      </c>
      <c r="AV573" s="11">
        <v>1.8</v>
      </c>
      <c r="AW573" s="12">
        <v>1.35</v>
      </c>
      <c r="AX573" s="13">
        <f t="shared" ref="AX573:AX576" si="1156">AU573*AV573*AW573</f>
        <v>0</v>
      </c>
      <c r="AY573" s="11">
        <v>680</v>
      </c>
      <c r="AZ573" s="11">
        <v>0</v>
      </c>
      <c r="BA573" s="31">
        <f t="shared" ref="BA573:BA576" si="1157">1+6*AY573/(AY573+2000)+AZ573</f>
        <v>2.52238805970149</v>
      </c>
      <c r="BB573" s="11">
        <v>1</v>
      </c>
      <c r="BC573" s="11">
        <v>2.38</v>
      </c>
      <c r="BD573" s="8">
        <f t="shared" ref="BD573:BD576" si="1158">1+BB573*BC573</f>
        <v>3.38</v>
      </c>
      <c r="BE573" s="9">
        <v>1.075</v>
      </c>
      <c r="BF573" s="17">
        <v>1.015</v>
      </c>
      <c r="BG573" s="18">
        <f t="shared" ref="BG573:BG576" si="1159">AX573*BA573*BE573*BD573*BF573</f>
        <v>0</v>
      </c>
      <c r="BH573" s="11">
        <f t="shared" ref="BH573:BH576" si="1160">IF(AT573=1,1,(IF(AT573=2,2,12)))</f>
        <v>12</v>
      </c>
      <c r="BI573" s="26"/>
      <c r="BJ573" s="26"/>
      <c r="BK573" s="27"/>
      <c r="BL573" s="27"/>
      <c r="BM573" s="27"/>
      <c r="BN573" s="11">
        <f>_xlfn.RANK.EQ(CA573,CA573:CA576,0)</f>
        <v>3</v>
      </c>
      <c r="BO573" s="11">
        <v>0</v>
      </c>
      <c r="BP573" s="11">
        <v>1.8</v>
      </c>
      <c r="BQ573" s="12">
        <v>1.35</v>
      </c>
      <c r="BR573" s="13">
        <f t="shared" ref="BR573:BR576" si="1161">BO573*BP573*BQ573</f>
        <v>0</v>
      </c>
      <c r="BS573" s="11">
        <v>680</v>
      </c>
      <c r="BT573" s="11">
        <v>0</v>
      </c>
      <c r="BU573" s="31">
        <f t="shared" ref="BU573:BU576" si="1162">1+6*BS573/(BS573+2000)+BT573</f>
        <v>2.52238805970149</v>
      </c>
      <c r="BV573" s="11">
        <v>1</v>
      </c>
      <c r="BW573" s="11">
        <v>2.38</v>
      </c>
      <c r="BX573" s="8">
        <f t="shared" ref="BX573:BX576" si="1163">1+BV573*BW573</f>
        <v>3.38</v>
      </c>
      <c r="BY573" s="9">
        <v>1.075</v>
      </c>
      <c r="BZ573" s="17">
        <v>1.015</v>
      </c>
      <c r="CA573" s="18">
        <f t="shared" ref="CA573:CA576" si="1164">BR573*BU573*BY573*BX573*BZ573</f>
        <v>0</v>
      </c>
      <c r="CB573" s="11">
        <f t="shared" ref="CB573:CB576" si="1165">IF(BN573=1,1,(IF(BN573=2,2,12)))</f>
        <v>12</v>
      </c>
      <c r="CC573" s="26"/>
      <c r="CD573" s="26"/>
      <c r="CE573" s="27"/>
      <c r="CF573" s="27"/>
      <c r="CG573" s="27"/>
      <c r="CH573" s="11">
        <f>_xlfn.RANK.EQ(CU573,CU573:CU576,0)</f>
        <v>3</v>
      </c>
      <c r="CI573" s="11">
        <v>0</v>
      </c>
      <c r="CJ573" s="11">
        <v>1.8</v>
      </c>
      <c r="CK573" s="12">
        <v>1.35</v>
      </c>
      <c r="CL573" s="13">
        <f t="shared" ref="CL573:CL576" si="1166">CI573*CJ573*CK573</f>
        <v>0</v>
      </c>
      <c r="CM573" s="11">
        <v>680</v>
      </c>
      <c r="CN573" s="11">
        <v>0</v>
      </c>
      <c r="CO573" s="31">
        <f t="shared" ref="CO573:CO576" si="1167">1+6*CM573/(CM573+2000)+CN573</f>
        <v>2.52238805970149</v>
      </c>
      <c r="CP573" s="11">
        <v>1</v>
      </c>
      <c r="CQ573" s="11">
        <v>2.38</v>
      </c>
      <c r="CR573" s="8">
        <f t="shared" ref="CR573:CR576" si="1168">1+CP573*CQ573</f>
        <v>3.38</v>
      </c>
      <c r="CS573" s="9">
        <v>1.075</v>
      </c>
      <c r="CT573" s="17">
        <v>1.085</v>
      </c>
      <c r="CU573" s="18">
        <f t="shared" ref="CU573:CU576" si="1169">CL573*CO573*CS573*CR573*CT573</f>
        <v>0</v>
      </c>
      <c r="CV573" s="11">
        <f t="shared" ref="CV573:CV576" si="1170">IF(CH573=1,1,(IF(CH573=2,2,12)))</f>
        <v>12</v>
      </c>
      <c r="CW573" s="26"/>
      <c r="CX573" s="26"/>
      <c r="CY573" s="27"/>
      <c r="CZ573" s="27"/>
      <c r="DA573" s="27"/>
      <c r="DB573" s="11">
        <f>_xlfn.RANK.EQ(DO573,DO573:DO576,0)</f>
        <v>3</v>
      </c>
      <c r="DC573" s="11">
        <v>0</v>
      </c>
      <c r="DD573" s="11">
        <v>1.8</v>
      </c>
      <c r="DE573" s="12">
        <v>1.35</v>
      </c>
      <c r="DF573" s="13">
        <f t="shared" ref="DF573:DF576" si="1171">DC573*DD573*DE573</f>
        <v>0</v>
      </c>
      <c r="DG573" s="11">
        <v>680</v>
      </c>
      <c r="DH573" s="11">
        <v>0</v>
      </c>
      <c r="DI573" s="31">
        <f t="shared" ref="DI573:DI576" si="1172">1+6*DG573/(DG573+2000)+DH573</f>
        <v>2.52238805970149</v>
      </c>
      <c r="DJ573" s="11">
        <v>1</v>
      </c>
      <c r="DK573" s="11">
        <v>2.38</v>
      </c>
      <c r="DL573" s="8">
        <f t="shared" ref="DL573:DL576" si="1173">1+DJ573*DK573</f>
        <v>3.38</v>
      </c>
      <c r="DM573" s="9">
        <v>1.075</v>
      </c>
      <c r="DN573" s="17">
        <v>1.085</v>
      </c>
      <c r="DO573" s="18">
        <f t="shared" ref="DO573:DO576" si="1174">DF573*DI573*DM573*DL573*DN573</f>
        <v>0</v>
      </c>
      <c r="DP573" s="11">
        <f t="shared" ref="DP573:DP576" si="1175">IF(DB573=1,1,(IF(DB573=2,2,12)))</f>
        <v>12</v>
      </c>
      <c r="DQ573" s="26"/>
      <c r="DR573" s="26"/>
      <c r="DS573" s="27"/>
      <c r="DT573" s="27"/>
      <c r="DU573" s="27"/>
      <c r="DV573" s="11">
        <f>_xlfn.RANK.EQ(EI573,EI573:EI576,0)</f>
        <v>3</v>
      </c>
      <c r="DW573" s="11">
        <v>0</v>
      </c>
      <c r="DX573" s="11">
        <v>1.8</v>
      </c>
      <c r="DY573" s="12">
        <v>1.35</v>
      </c>
      <c r="DZ573" s="13">
        <f t="shared" ref="DZ573:DZ576" si="1176">DW573*DX573*DY573</f>
        <v>0</v>
      </c>
      <c r="EA573" s="11">
        <v>680</v>
      </c>
      <c r="EB573" s="11">
        <v>0</v>
      </c>
      <c r="EC573" s="31">
        <f t="shared" ref="EC573:EC576" si="1177">1+6*EA573/(EA573+2000)+EB573</f>
        <v>2.52238805970149</v>
      </c>
      <c r="ED573" s="11">
        <v>1</v>
      </c>
      <c r="EE573" s="11">
        <v>3.18</v>
      </c>
      <c r="EF573" s="8">
        <f t="shared" ref="EF573:EF576" si="1178">1+ED573*EE573</f>
        <v>4.18</v>
      </c>
      <c r="EG573" s="9">
        <v>1.075</v>
      </c>
      <c r="EH573" s="17">
        <v>1.2</v>
      </c>
      <c r="EI573" s="18">
        <f t="shared" ref="EI573:EI576" si="1179">DZ573*EC573*EG573*EF573*EH573</f>
        <v>0</v>
      </c>
      <c r="EJ573" s="11">
        <f t="shared" ref="EJ573:EJ576" si="1180">IF(DV573=1,1,(IF(DV573=2,2,12)))</f>
        <v>12</v>
      </c>
    </row>
    <row r="574" s="1" customFormat="1" customHeight="1" spans="1:140">
      <c r="F574" s="11">
        <f>_xlfn.RANK.EQ(S574,S573:S576,0)</f>
        <v>2</v>
      </c>
      <c r="G574" s="11">
        <v>1446.85</v>
      </c>
      <c r="H574" s="11">
        <v>1.8</v>
      </c>
      <c r="I574" s="12">
        <v>1.35</v>
      </c>
      <c r="J574" s="13">
        <f t="shared" si="1146"/>
        <v>3515.8455</v>
      </c>
      <c r="K574" s="11">
        <v>190</v>
      </c>
      <c r="L574" s="11">
        <v>1.33</v>
      </c>
      <c r="M574" s="31">
        <f t="shared" si="1147"/>
        <v>2.85054794520548</v>
      </c>
      <c r="N574" s="11">
        <v>0.97</v>
      </c>
      <c r="O574" s="11">
        <v>2.11</v>
      </c>
      <c r="P574" s="8">
        <f t="shared" si="1148"/>
        <v>3.0467</v>
      </c>
      <c r="Q574" s="9">
        <v>1.075</v>
      </c>
      <c r="R574" s="17">
        <v>1</v>
      </c>
      <c r="S574" s="18">
        <f t="shared" si="1149"/>
        <v>32824.3616650667</v>
      </c>
      <c r="T574" s="11">
        <f t="shared" si="1150"/>
        <v>2</v>
      </c>
      <c r="Z574" s="11">
        <f>_xlfn.RANK.EQ(AM574,AM573:AM576,0)</f>
        <v>2</v>
      </c>
      <c r="AA574" s="11">
        <v>1446.85</v>
      </c>
      <c r="AB574" s="11">
        <v>1.8</v>
      </c>
      <c r="AC574" s="12">
        <v>1.35</v>
      </c>
      <c r="AD574" s="13">
        <f t="shared" si="1151"/>
        <v>3515.8455</v>
      </c>
      <c r="AE574" s="11">
        <v>190</v>
      </c>
      <c r="AF574" s="11">
        <v>1.33</v>
      </c>
      <c r="AG574" s="31">
        <f t="shared" si="1152"/>
        <v>2.85054794520548</v>
      </c>
      <c r="AH574" s="11">
        <v>0.97</v>
      </c>
      <c r="AI574" s="11">
        <v>2.11</v>
      </c>
      <c r="AJ574" s="8">
        <f t="shared" si="1153"/>
        <v>3.0467</v>
      </c>
      <c r="AK574" s="9">
        <v>1.075</v>
      </c>
      <c r="AL574" s="17">
        <v>1</v>
      </c>
      <c r="AM574" s="18">
        <f t="shared" si="1154"/>
        <v>32824.3616650667</v>
      </c>
      <c r="AN574" s="11">
        <f t="shared" si="1155"/>
        <v>2</v>
      </c>
      <c r="AT574" s="11">
        <f>_xlfn.RANK.EQ(BG574,BG573:BG576,0)</f>
        <v>2</v>
      </c>
      <c r="AU574" s="11">
        <v>1446.85</v>
      </c>
      <c r="AV574" s="11">
        <v>1.8</v>
      </c>
      <c r="AW574" s="12">
        <v>1.35</v>
      </c>
      <c r="AX574" s="13">
        <f t="shared" si="1156"/>
        <v>3515.8455</v>
      </c>
      <c r="AY574" s="11">
        <v>190</v>
      </c>
      <c r="AZ574" s="11">
        <v>1.33</v>
      </c>
      <c r="BA574" s="31">
        <f t="shared" si="1157"/>
        <v>2.85054794520548</v>
      </c>
      <c r="BB574" s="11">
        <v>0.97</v>
      </c>
      <c r="BC574" s="11">
        <v>2.11</v>
      </c>
      <c r="BD574" s="8">
        <f t="shared" si="1158"/>
        <v>3.0467</v>
      </c>
      <c r="BE574" s="9">
        <v>1.075</v>
      </c>
      <c r="BF574" s="17">
        <v>1.015</v>
      </c>
      <c r="BG574" s="18">
        <f t="shared" si="1159"/>
        <v>33316.7270900427</v>
      </c>
      <c r="BH574" s="11">
        <f t="shared" si="1160"/>
        <v>2</v>
      </c>
      <c r="BN574" s="11">
        <f>_xlfn.RANK.EQ(CA574,CA573:CA576,0)</f>
        <v>2</v>
      </c>
      <c r="BO574" s="11">
        <v>1446.85</v>
      </c>
      <c r="BP574" s="11">
        <v>1.8</v>
      </c>
      <c r="BQ574" s="12">
        <v>1.35</v>
      </c>
      <c r="BR574" s="13">
        <f t="shared" si="1161"/>
        <v>3515.8455</v>
      </c>
      <c r="BS574" s="11">
        <v>190</v>
      </c>
      <c r="BT574" s="11">
        <v>1.33</v>
      </c>
      <c r="BU574" s="31">
        <f t="shared" si="1162"/>
        <v>2.85054794520548</v>
      </c>
      <c r="BV574" s="11">
        <v>0.97</v>
      </c>
      <c r="BW574" s="11">
        <v>2.11</v>
      </c>
      <c r="BX574" s="8">
        <f t="shared" si="1163"/>
        <v>3.0467</v>
      </c>
      <c r="BY574" s="9">
        <v>1.075</v>
      </c>
      <c r="BZ574" s="17">
        <v>1.015</v>
      </c>
      <c r="CA574" s="18">
        <f t="shared" si="1164"/>
        <v>33316.7270900427</v>
      </c>
      <c r="CB574" s="11">
        <f t="shared" si="1165"/>
        <v>2</v>
      </c>
      <c r="CH574" s="11">
        <f>_xlfn.RANK.EQ(CU574,CU573:CU576,0)</f>
        <v>2</v>
      </c>
      <c r="CI574" s="11">
        <v>1446.85</v>
      </c>
      <c r="CJ574" s="11">
        <v>1.8</v>
      </c>
      <c r="CK574" s="12">
        <v>1.35</v>
      </c>
      <c r="CL574" s="13">
        <f t="shared" si="1166"/>
        <v>3515.8455</v>
      </c>
      <c r="CM574" s="11">
        <v>190</v>
      </c>
      <c r="CN574" s="11">
        <v>1.33</v>
      </c>
      <c r="CO574" s="31">
        <f t="shared" si="1167"/>
        <v>2.85054794520548</v>
      </c>
      <c r="CP574" s="11">
        <v>0.97</v>
      </c>
      <c r="CQ574" s="11">
        <v>2.11</v>
      </c>
      <c r="CR574" s="8">
        <f t="shared" si="1168"/>
        <v>3.0467</v>
      </c>
      <c r="CS574" s="9">
        <v>1.075</v>
      </c>
      <c r="CT574" s="17">
        <v>1.085</v>
      </c>
      <c r="CU574" s="18">
        <f t="shared" si="1169"/>
        <v>35614.4324065974</v>
      </c>
      <c r="CV574" s="11">
        <f t="shared" si="1170"/>
        <v>2</v>
      </c>
      <c r="DB574" s="11">
        <f>_xlfn.RANK.EQ(DO574,DO573:DO576,0)</f>
        <v>2</v>
      </c>
      <c r="DC574" s="11">
        <v>1446.85</v>
      </c>
      <c r="DD574" s="11">
        <v>1.8</v>
      </c>
      <c r="DE574" s="12">
        <v>1.35</v>
      </c>
      <c r="DF574" s="13">
        <f t="shared" si="1171"/>
        <v>3515.8455</v>
      </c>
      <c r="DG574" s="11">
        <v>190</v>
      </c>
      <c r="DH574" s="11">
        <v>1.33</v>
      </c>
      <c r="DI574" s="31">
        <f t="shared" si="1172"/>
        <v>2.85054794520548</v>
      </c>
      <c r="DJ574" s="11">
        <v>0.97</v>
      </c>
      <c r="DK574" s="11">
        <v>2.11</v>
      </c>
      <c r="DL574" s="8">
        <f t="shared" si="1173"/>
        <v>3.0467</v>
      </c>
      <c r="DM574" s="9">
        <v>1.075</v>
      </c>
      <c r="DN574" s="17">
        <v>1.085</v>
      </c>
      <c r="DO574" s="18">
        <f t="shared" si="1174"/>
        <v>35614.4324065974</v>
      </c>
      <c r="DP574" s="11">
        <f t="shared" si="1175"/>
        <v>2</v>
      </c>
      <c r="DV574" s="11">
        <f>_xlfn.RANK.EQ(EI574,EI573:EI576,0)</f>
        <v>2</v>
      </c>
      <c r="DW574" s="11">
        <v>1446.85</v>
      </c>
      <c r="DX574" s="11">
        <v>1.8</v>
      </c>
      <c r="DY574" s="12">
        <v>1.35</v>
      </c>
      <c r="DZ574" s="13">
        <f t="shared" si="1176"/>
        <v>3515.8455</v>
      </c>
      <c r="EA574" s="11">
        <v>190</v>
      </c>
      <c r="EB574" s="11">
        <v>1.42</v>
      </c>
      <c r="EC574" s="31">
        <f t="shared" si="1177"/>
        <v>2.94054794520548</v>
      </c>
      <c r="ED574" s="11">
        <v>0.97</v>
      </c>
      <c r="EE574" s="11">
        <v>2.91</v>
      </c>
      <c r="EF574" s="8">
        <f t="shared" si="1178"/>
        <v>3.8227</v>
      </c>
      <c r="EG574" s="9">
        <v>1.075</v>
      </c>
      <c r="EH574" s="17">
        <v>1.2</v>
      </c>
      <c r="EI574" s="18">
        <f t="shared" si="1179"/>
        <v>50982.1297564072</v>
      </c>
      <c r="EJ574" s="11">
        <f t="shared" si="1180"/>
        <v>2</v>
      </c>
    </row>
    <row r="575" s="1" customFormat="1" customHeight="1" spans="1:140">
      <c r="F575" s="11">
        <f>_xlfn.RANK.EQ(S575,S573:S576,0)</f>
        <v>1</v>
      </c>
      <c r="G575" s="11">
        <v>1446.85</v>
      </c>
      <c r="H575" s="11">
        <v>1.8</v>
      </c>
      <c r="I575" s="12">
        <v>1.35</v>
      </c>
      <c r="J575" s="13">
        <f t="shared" si="1146"/>
        <v>3515.8455</v>
      </c>
      <c r="K575" s="11">
        <v>240</v>
      </c>
      <c r="L575" s="11">
        <v>1.93</v>
      </c>
      <c r="M575" s="31">
        <f t="shared" si="1147"/>
        <v>3.57285714285714</v>
      </c>
      <c r="N575" s="11">
        <v>0.89</v>
      </c>
      <c r="O575" s="11">
        <v>1.78</v>
      </c>
      <c r="P575" s="8">
        <f t="shared" si="1148"/>
        <v>2.5842</v>
      </c>
      <c r="Q575" s="9">
        <v>1.075</v>
      </c>
      <c r="R575" s="17">
        <v>1</v>
      </c>
      <c r="S575" s="18">
        <f t="shared" si="1149"/>
        <v>34896.3513046328</v>
      </c>
      <c r="T575" s="11">
        <f t="shared" si="1150"/>
        <v>1</v>
      </c>
      <c r="Z575" s="11">
        <f>_xlfn.RANK.EQ(AM575,AM573:AM576,0)</f>
        <v>1</v>
      </c>
      <c r="AA575" s="11">
        <v>1446.85</v>
      </c>
      <c r="AB575" s="11">
        <v>1.8</v>
      </c>
      <c r="AC575" s="12">
        <v>1.35</v>
      </c>
      <c r="AD575" s="13">
        <f t="shared" si="1151"/>
        <v>3515.8455</v>
      </c>
      <c r="AE575" s="11">
        <v>200</v>
      </c>
      <c r="AF575" s="11">
        <v>1.93</v>
      </c>
      <c r="AG575" s="31">
        <f t="shared" si="1152"/>
        <v>3.47545454545455</v>
      </c>
      <c r="AH575" s="11">
        <v>1</v>
      </c>
      <c r="AI575" s="11">
        <v>2.71</v>
      </c>
      <c r="AJ575" s="8">
        <f t="shared" si="1153"/>
        <v>3.71</v>
      </c>
      <c r="AK575" s="9">
        <v>1.075</v>
      </c>
      <c r="AL575" s="17">
        <v>1</v>
      </c>
      <c r="AM575" s="18">
        <f t="shared" si="1154"/>
        <v>48733.0697519806</v>
      </c>
      <c r="AN575" s="11">
        <f t="shared" si="1155"/>
        <v>1</v>
      </c>
      <c r="AT575" s="11">
        <f>_xlfn.RANK.EQ(BG575,BG573:BG576,0)</f>
        <v>1</v>
      </c>
      <c r="AU575" s="11">
        <v>1446.85</v>
      </c>
      <c r="AV575" s="11">
        <v>1.8</v>
      </c>
      <c r="AW575" s="12">
        <v>1.35</v>
      </c>
      <c r="AX575" s="13">
        <f t="shared" si="1156"/>
        <v>3515.8455</v>
      </c>
      <c r="AY575" s="11">
        <v>240</v>
      </c>
      <c r="AZ575" s="11">
        <v>1.93</v>
      </c>
      <c r="BA575" s="31">
        <f t="shared" si="1157"/>
        <v>3.57285714285714</v>
      </c>
      <c r="BB575" s="11">
        <v>0.93</v>
      </c>
      <c r="BC575" s="11">
        <v>1.85</v>
      </c>
      <c r="BD575" s="8">
        <f t="shared" si="1158"/>
        <v>2.7205</v>
      </c>
      <c r="BE575" s="9">
        <v>1.075</v>
      </c>
      <c r="BF575" s="17">
        <v>1.015</v>
      </c>
      <c r="BG575" s="18">
        <f t="shared" si="1159"/>
        <v>37287.9640043794</v>
      </c>
      <c r="BH575" s="11">
        <f t="shared" si="1160"/>
        <v>1</v>
      </c>
      <c r="BN575" s="11">
        <f>_xlfn.RANK.EQ(CA575,CA573:CA576,0)</f>
        <v>1</v>
      </c>
      <c r="BO575" s="11">
        <v>1446.85</v>
      </c>
      <c r="BP575" s="11">
        <v>1.8</v>
      </c>
      <c r="BQ575" s="12">
        <v>1.35</v>
      </c>
      <c r="BR575" s="13">
        <f t="shared" si="1161"/>
        <v>3515.8455</v>
      </c>
      <c r="BS575" s="11">
        <v>240</v>
      </c>
      <c r="BT575" s="11">
        <v>1.93</v>
      </c>
      <c r="BU575" s="31">
        <f t="shared" si="1162"/>
        <v>3.57285714285714</v>
      </c>
      <c r="BV575" s="11">
        <v>1</v>
      </c>
      <c r="BW575" s="11">
        <v>2.71</v>
      </c>
      <c r="BX575" s="8">
        <f t="shared" si="1163"/>
        <v>3.71</v>
      </c>
      <c r="BY575" s="9">
        <v>1.075</v>
      </c>
      <c r="BZ575" s="17">
        <v>1.015</v>
      </c>
      <c r="CA575" s="18">
        <f t="shared" si="1164"/>
        <v>50850.3387084167</v>
      </c>
      <c r="CB575" s="11">
        <f t="shared" si="1165"/>
        <v>1</v>
      </c>
      <c r="CH575" s="11">
        <f>_xlfn.RANK.EQ(CU575,CU573:CU576,0)</f>
        <v>1</v>
      </c>
      <c r="CI575" s="11">
        <v>1446.85</v>
      </c>
      <c r="CJ575" s="11">
        <v>1.8</v>
      </c>
      <c r="CK575" s="12">
        <v>1.35</v>
      </c>
      <c r="CL575" s="13">
        <f t="shared" si="1166"/>
        <v>3515.8455</v>
      </c>
      <c r="CM575" s="11">
        <v>240</v>
      </c>
      <c r="CN575" s="11">
        <v>1.93</v>
      </c>
      <c r="CO575" s="31">
        <f t="shared" si="1167"/>
        <v>3.57285714285714</v>
      </c>
      <c r="CP575" s="11">
        <v>0.93</v>
      </c>
      <c r="CQ575" s="11">
        <v>1.85</v>
      </c>
      <c r="CR575" s="8">
        <f t="shared" si="1168"/>
        <v>2.7205</v>
      </c>
      <c r="CS575" s="9">
        <v>1.075</v>
      </c>
      <c r="CT575" s="17">
        <v>1.085</v>
      </c>
      <c r="CU575" s="18">
        <f t="shared" si="1169"/>
        <v>39859.5477288194</v>
      </c>
      <c r="CV575" s="11">
        <f t="shared" si="1170"/>
        <v>1</v>
      </c>
      <c r="DB575" s="11">
        <f>_xlfn.RANK.EQ(DO575,DO573:DO576,0)</f>
        <v>1</v>
      </c>
      <c r="DC575" s="11">
        <v>1446.85</v>
      </c>
      <c r="DD575" s="11">
        <v>1.8</v>
      </c>
      <c r="DE575" s="12">
        <v>1.35</v>
      </c>
      <c r="DF575" s="13">
        <f t="shared" si="1171"/>
        <v>3515.8455</v>
      </c>
      <c r="DG575" s="11">
        <v>240</v>
      </c>
      <c r="DH575" s="11">
        <v>1.93</v>
      </c>
      <c r="DI575" s="31">
        <f t="shared" si="1172"/>
        <v>3.57285714285714</v>
      </c>
      <c r="DJ575" s="11">
        <v>1</v>
      </c>
      <c r="DK575" s="11">
        <v>2.71</v>
      </c>
      <c r="DL575" s="8">
        <f t="shared" si="1173"/>
        <v>3.71</v>
      </c>
      <c r="DM575" s="9">
        <v>1.075</v>
      </c>
      <c r="DN575" s="17">
        <v>1.085</v>
      </c>
      <c r="DO575" s="18">
        <f t="shared" si="1174"/>
        <v>54357.258619342</v>
      </c>
      <c r="DP575" s="11">
        <f t="shared" si="1175"/>
        <v>1</v>
      </c>
      <c r="DV575" s="11">
        <f>_xlfn.RANK.EQ(EI575,EI573:EI576,0)</f>
        <v>1</v>
      </c>
      <c r="DW575" s="11">
        <v>1446.85</v>
      </c>
      <c r="DX575" s="11">
        <v>1.8</v>
      </c>
      <c r="DY575" s="12">
        <v>1.35</v>
      </c>
      <c r="DZ575" s="13">
        <f t="shared" si="1176"/>
        <v>3515.8455</v>
      </c>
      <c r="EA575" s="11">
        <v>240</v>
      </c>
      <c r="EB575" s="11">
        <v>2.02</v>
      </c>
      <c r="EC575" s="31">
        <f t="shared" si="1177"/>
        <v>3.66285714285714</v>
      </c>
      <c r="ED575" s="11">
        <v>1</v>
      </c>
      <c r="EE575" s="11">
        <v>3.51</v>
      </c>
      <c r="EF575" s="8">
        <f t="shared" si="1178"/>
        <v>4.51</v>
      </c>
      <c r="EG575" s="9">
        <v>1.075</v>
      </c>
      <c r="EH575" s="17">
        <v>1.2</v>
      </c>
      <c r="EI575" s="18">
        <f t="shared" si="1179"/>
        <v>74923.1477690426</v>
      </c>
      <c r="EJ575" s="11">
        <f t="shared" si="1180"/>
        <v>1</v>
      </c>
    </row>
    <row r="576" s="1" customFormat="1" customHeight="1" spans="1:140">
      <c r="F576" s="11">
        <f>_xlfn.RANK.EQ(S576,S573:S576,0)</f>
        <v>3</v>
      </c>
      <c r="G576" s="11">
        <v>0</v>
      </c>
      <c r="H576" s="11">
        <v>1.8</v>
      </c>
      <c r="I576" s="12">
        <v>1.35</v>
      </c>
      <c r="J576" s="13">
        <f t="shared" si="1146"/>
        <v>0</v>
      </c>
      <c r="K576" s="11">
        <v>0</v>
      </c>
      <c r="L576" s="11">
        <v>0.2</v>
      </c>
      <c r="M576" s="31">
        <f t="shared" si="1147"/>
        <v>1.2</v>
      </c>
      <c r="N576" s="28">
        <v>0.7</v>
      </c>
      <c r="O576" s="28">
        <v>1.5</v>
      </c>
      <c r="P576" s="8">
        <f t="shared" si="1148"/>
        <v>2.05</v>
      </c>
      <c r="Q576" s="9">
        <v>1.075</v>
      </c>
      <c r="R576" s="17">
        <v>1</v>
      </c>
      <c r="S576" s="18">
        <f t="shared" si="1149"/>
        <v>0</v>
      </c>
      <c r="T576" s="28">
        <f t="shared" si="1150"/>
        <v>12</v>
      </c>
      <c r="Z576" s="11">
        <f>_xlfn.RANK.EQ(AM576,AM573:AM576,0)</f>
        <v>3</v>
      </c>
      <c r="AA576" s="11">
        <v>0</v>
      </c>
      <c r="AB576" s="11">
        <v>1.8</v>
      </c>
      <c r="AC576" s="12">
        <v>1.35</v>
      </c>
      <c r="AD576" s="13">
        <f t="shared" si="1151"/>
        <v>0</v>
      </c>
      <c r="AE576" s="11">
        <v>0</v>
      </c>
      <c r="AF576" s="11">
        <v>0.2</v>
      </c>
      <c r="AG576" s="31">
        <f t="shared" si="1152"/>
        <v>1.2</v>
      </c>
      <c r="AH576" s="28">
        <v>0.7</v>
      </c>
      <c r="AI576" s="28">
        <v>1.5</v>
      </c>
      <c r="AJ576" s="8">
        <f t="shared" si="1153"/>
        <v>2.05</v>
      </c>
      <c r="AK576" s="9">
        <v>1.075</v>
      </c>
      <c r="AL576" s="17">
        <v>1</v>
      </c>
      <c r="AM576" s="18">
        <f t="shared" si="1154"/>
        <v>0</v>
      </c>
      <c r="AN576" s="28">
        <f t="shared" si="1155"/>
        <v>12</v>
      </c>
      <c r="AT576" s="11">
        <f>_xlfn.RANK.EQ(BG576,BG573:BG576,0)</f>
        <v>3</v>
      </c>
      <c r="AU576" s="11">
        <v>0</v>
      </c>
      <c r="AV576" s="11">
        <v>1.8</v>
      </c>
      <c r="AW576" s="12">
        <v>1.35</v>
      </c>
      <c r="AX576" s="13">
        <f t="shared" si="1156"/>
        <v>0</v>
      </c>
      <c r="AY576" s="11">
        <v>0</v>
      </c>
      <c r="AZ576" s="11">
        <v>0.2</v>
      </c>
      <c r="BA576" s="31">
        <f t="shared" si="1157"/>
        <v>1.2</v>
      </c>
      <c r="BB576" s="28">
        <v>0.7</v>
      </c>
      <c r="BC576" s="28">
        <v>1.5</v>
      </c>
      <c r="BD576" s="8">
        <f t="shared" si="1158"/>
        <v>2.05</v>
      </c>
      <c r="BE576" s="9">
        <v>1.075</v>
      </c>
      <c r="BF576" s="17">
        <v>1.015</v>
      </c>
      <c r="BG576" s="18">
        <f t="shared" si="1159"/>
        <v>0</v>
      </c>
      <c r="BH576" s="28">
        <f t="shared" si="1160"/>
        <v>12</v>
      </c>
      <c r="BN576" s="11">
        <f>_xlfn.RANK.EQ(CA576,CA573:CA576,0)</f>
        <v>3</v>
      </c>
      <c r="BO576" s="11">
        <v>0</v>
      </c>
      <c r="BP576" s="11">
        <v>1.8</v>
      </c>
      <c r="BQ576" s="12">
        <v>1.35</v>
      </c>
      <c r="BR576" s="13">
        <f t="shared" si="1161"/>
        <v>0</v>
      </c>
      <c r="BS576" s="11">
        <v>0</v>
      </c>
      <c r="BT576" s="11">
        <v>0.2</v>
      </c>
      <c r="BU576" s="31">
        <f t="shared" si="1162"/>
        <v>1.2</v>
      </c>
      <c r="BV576" s="28">
        <v>0.7</v>
      </c>
      <c r="BW576" s="28">
        <v>1.5</v>
      </c>
      <c r="BX576" s="8">
        <f t="shared" si="1163"/>
        <v>2.05</v>
      </c>
      <c r="BY576" s="9">
        <v>1.075</v>
      </c>
      <c r="BZ576" s="17">
        <v>1.015</v>
      </c>
      <c r="CA576" s="18">
        <f t="shared" si="1164"/>
        <v>0</v>
      </c>
      <c r="CB576" s="28">
        <f t="shared" si="1165"/>
        <v>12</v>
      </c>
      <c r="CH576" s="11">
        <f>_xlfn.RANK.EQ(CU576,CU573:CU576,0)</f>
        <v>3</v>
      </c>
      <c r="CI576" s="11">
        <v>0</v>
      </c>
      <c r="CJ576" s="11">
        <v>1.8</v>
      </c>
      <c r="CK576" s="12">
        <v>1.35</v>
      </c>
      <c r="CL576" s="13">
        <f t="shared" si="1166"/>
        <v>0</v>
      </c>
      <c r="CM576" s="11">
        <v>0</v>
      </c>
      <c r="CN576" s="11">
        <v>0.2</v>
      </c>
      <c r="CO576" s="31">
        <f t="shared" si="1167"/>
        <v>1.2</v>
      </c>
      <c r="CP576" s="28">
        <v>0.7</v>
      </c>
      <c r="CQ576" s="28">
        <v>1.5</v>
      </c>
      <c r="CR576" s="8">
        <f t="shared" si="1168"/>
        <v>2.05</v>
      </c>
      <c r="CS576" s="9">
        <v>1.075</v>
      </c>
      <c r="CT576" s="17">
        <v>1.085</v>
      </c>
      <c r="CU576" s="18">
        <f t="shared" si="1169"/>
        <v>0</v>
      </c>
      <c r="CV576" s="28">
        <f t="shared" si="1170"/>
        <v>12</v>
      </c>
      <c r="DB576" s="11">
        <f>_xlfn.RANK.EQ(DO576,DO573:DO576,0)</f>
        <v>3</v>
      </c>
      <c r="DC576" s="11">
        <v>0</v>
      </c>
      <c r="DD576" s="11">
        <v>1.8</v>
      </c>
      <c r="DE576" s="12">
        <v>1.35</v>
      </c>
      <c r="DF576" s="13">
        <f t="shared" si="1171"/>
        <v>0</v>
      </c>
      <c r="DG576" s="11">
        <v>0</v>
      </c>
      <c r="DH576" s="11">
        <v>0.2</v>
      </c>
      <c r="DI576" s="31">
        <f t="shared" si="1172"/>
        <v>1.2</v>
      </c>
      <c r="DJ576" s="28">
        <v>0.7</v>
      </c>
      <c r="DK576" s="28">
        <v>1.5</v>
      </c>
      <c r="DL576" s="8">
        <f t="shared" si="1173"/>
        <v>2.05</v>
      </c>
      <c r="DM576" s="9">
        <v>1.075</v>
      </c>
      <c r="DN576" s="17">
        <v>1.085</v>
      </c>
      <c r="DO576" s="18">
        <f t="shared" si="1174"/>
        <v>0</v>
      </c>
      <c r="DP576" s="28">
        <f t="shared" si="1175"/>
        <v>12</v>
      </c>
      <c r="DV576" s="11">
        <f>_xlfn.RANK.EQ(EI576,EI573:EI576,0)</f>
        <v>3</v>
      </c>
      <c r="DW576" s="11">
        <v>0</v>
      </c>
      <c r="DX576" s="11">
        <v>1.8</v>
      </c>
      <c r="DY576" s="12">
        <v>1.35</v>
      </c>
      <c r="DZ576" s="13">
        <f t="shared" si="1176"/>
        <v>0</v>
      </c>
      <c r="EA576" s="11">
        <v>0</v>
      </c>
      <c r="EB576" s="11">
        <v>0.2</v>
      </c>
      <c r="EC576" s="31">
        <f t="shared" si="1177"/>
        <v>1.2</v>
      </c>
      <c r="ED576" s="28">
        <v>0.7</v>
      </c>
      <c r="EE576" s="28">
        <v>1.5</v>
      </c>
      <c r="EF576" s="8">
        <f t="shared" si="1178"/>
        <v>2.05</v>
      </c>
      <c r="EG576" s="9">
        <v>1.075</v>
      </c>
      <c r="EH576" s="17">
        <v>1.2</v>
      </c>
      <c r="EI576" s="18">
        <f t="shared" si="1179"/>
        <v>0</v>
      </c>
      <c r="EJ576" s="28">
        <f t="shared" si="1180"/>
        <v>12</v>
      </c>
    </row>
    <row r="577" s="1" customFormat="1" customHeight="1" spans="6:140">
      <c r="F577" s="32" t="s">
        <v>42</v>
      </c>
      <c r="G577" s="33">
        <f>LARGE(S573:S576,1)/1</f>
        <v>34896.3513046328</v>
      </c>
      <c r="H577" s="32" t="s">
        <v>43</v>
      </c>
      <c r="I577" s="33">
        <f>LARGE(S573:S576,2)/2</f>
        <v>16412.1808325334</v>
      </c>
      <c r="J577" s="32" t="s">
        <v>44</v>
      </c>
      <c r="K577" s="33">
        <f>LARGE(S573:S576,3)/12</f>
        <v>0</v>
      </c>
      <c r="L577" s="32" t="s">
        <v>45</v>
      </c>
      <c r="M577" s="34">
        <f>LARGE(S573:S576,4)/12</f>
        <v>0</v>
      </c>
      <c r="N577" s="35" t="s">
        <v>46</v>
      </c>
      <c r="O577" s="36">
        <f>G577+I577+K577+M577</f>
        <v>51308.5321371661</v>
      </c>
      <c r="P577" s="35" t="s">
        <v>47</v>
      </c>
      <c r="Q577" s="35">
        <v>5.3</v>
      </c>
      <c r="R577" s="35"/>
      <c r="S577" s="35" t="s">
        <v>48</v>
      </c>
      <c r="T577" s="36">
        <f>O577*Q577</f>
        <v>271935.22032698</v>
      </c>
      <c r="Z577" s="32" t="s">
        <v>42</v>
      </c>
      <c r="AA577" s="33">
        <f>LARGE(AM573:AM576,1)/1</f>
        <v>48733.0697519806</v>
      </c>
      <c r="AB577" s="32" t="s">
        <v>43</v>
      </c>
      <c r="AC577" s="33">
        <f>LARGE(AM573:AM576,2)/2</f>
        <v>16412.1808325334</v>
      </c>
      <c r="AD577" s="32" t="s">
        <v>44</v>
      </c>
      <c r="AE577" s="33">
        <f>LARGE(AM573:AM576,3)/12</f>
        <v>0</v>
      </c>
      <c r="AF577" s="32" t="s">
        <v>45</v>
      </c>
      <c r="AG577" s="34">
        <f>LARGE(AM573:AM576,4)/12</f>
        <v>0</v>
      </c>
      <c r="AH577" s="35" t="s">
        <v>46</v>
      </c>
      <c r="AI577" s="36">
        <f>AA577+AC577+AE577+AG577</f>
        <v>65145.2505845139</v>
      </c>
      <c r="AJ577" s="35" t="s">
        <v>47</v>
      </c>
      <c r="AK577" s="35">
        <v>5.3</v>
      </c>
      <c r="AL577" s="35"/>
      <c r="AM577" s="35" t="s">
        <v>48</v>
      </c>
      <c r="AN577" s="36">
        <f>AI577*AK577</f>
        <v>345269.828097924</v>
      </c>
      <c r="AT577" s="32" t="s">
        <v>42</v>
      </c>
      <c r="AU577" s="33">
        <f>LARGE(BG573:BG576,1)/1</f>
        <v>37287.9640043794</v>
      </c>
      <c r="AV577" s="32" t="s">
        <v>43</v>
      </c>
      <c r="AW577" s="33">
        <f>LARGE(BG573:BG576,2)/2</f>
        <v>16658.3635450214</v>
      </c>
      <c r="AX577" s="32" t="s">
        <v>44</v>
      </c>
      <c r="AY577" s="33">
        <f>LARGE(BG573:BG576,3)/12</f>
        <v>0</v>
      </c>
      <c r="AZ577" s="32" t="s">
        <v>45</v>
      </c>
      <c r="BA577" s="34">
        <f>LARGE(BG573:BG576,4)/12</f>
        <v>0</v>
      </c>
      <c r="BB577" s="35" t="s">
        <v>46</v>
      </c>
      <c r="BC577" s="36">
        <f>AU577+AW577+AY577+BA577</f>
        <v>53946.3275494007</v>
      </c>
      <c r="BD577" s="35" t="s">
        <v>47</v>
      </c>
      <c r="BE577" s="35">
        <v>5.3</v>
      </c>
      <c r="BF577" s="35"/>
      <c r="BG577" s="35" t="s">
        <v>48</v>
      </c>
      <c r="BH577" s="36">
        <f>BC577*BE577</f>
        <v>285915.536011824</v>
      </c>
      <c r="BN577" s="32" t="s">
        <v>42</v>
      </c>
      <c r="BO577" s="33">
        <f>LARGE(CA573:CA576,1)/1</f>
        <v>50850.3387084167</v>
      </c>
      <c r="BP577" s="32" t="s">
        <v>43</v>
      </c>
      <c r="BQ577" s="33">
        <f>LARGE(CA573:CA576,2)/2</f>
        <v>16658.3635450214</v>
      </c>
      <c r="BR577" s="32" t="s">
        <v>44</v>
      </c>
      <c r="BS577" s="33">
        <f>LARGE(CA573:CA576,3)/12</f>
        <v>0</v>
      </c>
      <c r="BT577" s="32" t="s">
        <v>45</v>
      </c>
      <c r="BU577" s="34">
        <f>LARGE(CA573:CA576,4)/12</f>
        <v>0</v>
      </c>
      <c r="BV577" s="35" t="s">
        <v>46</v>
      </c>
      <c r="BW577" s="36">
        <f>BO577+BQ577+BS577+BU577</f>
        <v>67508.702253438</v>
      </c>
      <c r="BX577" s="35" t="s">
        <v>47</v>
      </c>
      <c r="BY577" s="35">
        <v>5.3</v>
      </c>
      <c r="BZ577" s="35"/>
      <c r="CA577" s="35" t="s">
        <v>48</v>
      </c>
      <c r="CB577" s="36">
        <f>BW577*BY577</f>
        <v>357796.121943221</v>
      </c>
      <c r="CH577" s="32" t="s">
        <v>42</v>
      </c>
      <c r="CI577" s="33">
        <f>LARGE(CU573:CU576,1)/1</f>
        <v>39859.5477288194</v>
      </c>
      <c r="CJ577" s="32" t="s">
        <v>43</v>
      </c>
      <c r="CK577" s="33">
        <f>LARGE(CU573:CU576,2)/2</f>
        <v>17807.2162032987</v>
      </c>
      <c r="CL577" s="32" t="s">
        <v>44</v>
      </c>
      <c r="CM577" s="33">
        <f>LARGE(CU573:CU576,3)/12</f>
        <v>0</v>
      </c>
      <c r="CN577" s="32" t="s">
        <v>45</v>
      </c>
      <c r="CO577" s="34">
        <f>LARGE(CU573:CU576,4)/12</f>
        <v>0</v>
      </c>
      <c r="CP577" s="35" t="s">
        <v>46</v>
      </c>
      <c r="CQ577" s="36">
        <f>CI577+CK577+CM577+CO577</f>
        <v>57666.763932118</v>
      </c>
      <c r="CR577" s="35" t="s">
        <v>47</v>
      </c>
      <c r="CS577" s="35">
        <v>5.3</v>
      </c>
      <c r="CT577" s="35"/>
      <c r="CU577" s="35" t="s">
        <v>48</v>
      </c>
      <c r="CV577" s="36">
        <f>CQ577*CS577</f>
        <v>305633.848840226</v>
      </c>
      <c r="DB577" s="32" t="s">
        <v>42</v>
      </c>
      <c r="DC577" s="33">
        <f>LARGE(DO573:DO576,1)/1</f>
        <v>54357.258619342</v>
      </c>
      <c r="DD577" s="32" t="s">
        <v>43</v>
      </c>
      <c r="DE577" s="33">
        <f>LARGE(DO573:DO576,2)/2</f>
        <v>17807.2162032987</v>
      </c>
      <c r="DF577" s="32" t="s">
        <v>44</v>
      </c>
      <c r="DG577" s="33">
        <f>LARGE(DO573:DO576,3)/12</f>
        <v>0</v>
      </c>
      <c r="DH577" s="32" t="s">
        <v>45</v>
      </c>
      <c r="DI577" s="34">
        <f>LARGE(DO573:DO576,4)/12</f>
        <v>0</v>
      </c>
      <c r="DJ577" s="35" t="s">
        <v>46</v>
      </c>
      <c r="DK577" s="36">
        <f>DC577+DE577+DG577+DI577</f>
        <v>72164.4748226406</v>
      </c>
      <c r="DL577" s="35" t="s">
        <v>47</v>
      </c>
      <c r="DM577" s="35">
        <v>5.3</v>
      </c>
      <c r="DN577" s="35"/>
      <c r="DO577" s="35" t="s">
        <v>48</v>
      </c>
      <c r="DP577" s="36">
        <f>DK577*DM577</f>
        <v>382471.716559995</v>
      </c>
      <c r="DV577" s="32" t="s">
        <v>42</v>
      </c>
      <c r="DW577" s="33">
        <f>LARGE(EI573:EI576,1)/1</f>
        <v>74923.1477690426</v>
      </c>
      <c r="DX577" s="32" t="s">
        <v>43</v>
      </c>
      <c r="DY577" s="33">
        <f>LARGE(EI573:EI576,2)/2</f>
        <v>25491.0648782036</v>
      </c>
      <c r="DZ577" s="32" t="s">
        <v>44</v>
      </c>
      <c r="EA577" s="33">
        <f>LARGE(EI573:EI576,3)/12</f>
        <v>0</v>
      </c>
      <c r="EB577" s="32" t="s">
        <v>45</v>
      </c>
      <c r="EC577" s="34">
        <f>LARGE(EI573:EI576,4)/12</f>
        <v>0</v>
      </c>
      <c r="ED577" s="35" t="s">
        <v>46</v>
      </c>
      <c r="EE577" s="36">
        <f>DW577+DY577+EA577+EC577</f>
        <v>100414.212647246</v>
      </c>
      <c r="EF577" s="35" t="s">
        <v>47</v>
      </c>
      <c r="EG577" s="35">
        <v>5.3</v>
      </c>
      <c r="EH577" s="35"/>
      <c r="EI577" s="35" t="s">
        <v>48</v>
      </c>
      <c r="EJ577" s="36">
        <f>EE577*EG577</f>
        <v>532195.327030405</v>
      </c>
    </row>
    <row r="578" s="1" customFormat="1" customHeight="1" spans="6:140">
      <c r="F578" s="32"/>
      <c r="G578" s="33"/>
      <c r="H578" s="32"/>
      <c r="I578" s="33"/>
      <c r="J578" s="32"/>
      <c r="K578" s="33"/>
      <c r="L578" s="32"/>
      <c r="M578" s="34"/>
      <c r="N578" s="35"/>
      <c r="O578" s="36"/>
      <c r="P578" s="35"/>
      <c r="Q578" s="35"/>
      <c r="R578" s="35"/>
      <c r="S578" s="35"/>
      <c r="T578" s="36"/>
      <c r="Z578" s="32"/>
      <c r="AA578" s="33"/>
      <c r="AB578" s="32"/>
      <c r="AC578" s="33"/>
      <c r="AD578" s="32"/>
      <c r="AE578" s="33"/>
      <c r="AF578" s="32"/>
      <c r="AG578" s="34"/>
      <c r="AH578" s="35"/>
      <c r="AI578" s="36"/>
      <c r="AJ578" s="35"/>
      <c r="AK578" s="35"/>
      <c r="AL578" s="35"/>
      <c r="AM578" s="35"/>
      <c r="AN578" s="36"/>
      <c r="AT578" s="32"/>
      <c r="AU578" s="33"/>
      <c r="AV578" s="32"/>
      <c r="AW578" s="33"/>
      <c r="AX578" s="32"/>
      <c r="AY578" s="33"/>
      <c r="AZ578" s="32"/>
      <c r="BA578" s="34"/>
      <c r="BB578" s="35"/>
      <c r="BC578" s="36"/>
      <c r="BD578" s="35"/>
      <c r="BE578" s="35"/>
      <c r="BF578" s="35"/>
      <c r="BG578" s="35"/>
      <c r="BH578" s="36"/>
      <c r="BN578" s="32"/>
      <c r="BO578" s="33"/>
      <c r="BP578" s="32"/>
      <c r="BQ578" s="33"/>
      <c r="BR578" s="32"/>
      <c r="BS578" s="33"/>
      <c r="BT578" s="32"/>
      <c r="BU578" s="34"/>
      <c r="BV578" s="35"/>
      <c r="BW578" s="36"/>
      <c r="BX578" s="35"/>
      <c r="BY578" s="35"/>
      <c r="BZ578" s="35"/>
      <c r="CA578" s="35"/>
      <c r="CB578" s="36"/>
      <c r="CH578" s="32"/>
      <c r="CI578" s="33"/>
      <c r="CJ578" s="32"/>
      <c r="CK578" s="33"/>
      <c r="CL578" s="32"/>
      <c r="CM578" s="33"/>
      <c r="CN578" s="32"/>
      <c r="CO578" s="34"/>
      <c r="CP578" s="35"/>
      <c r="CQ578" s="36"/>
      <c r="CR578" s="35"/>
      <c r="CS578" s="35"/>
      <c r="CT578" s="35"/>
      <c r="CU578" s="35"/>
      <c r="CV578" s="36"/>
      <c r="DB578" s="32"/>
      <c r="DC578" s="33"/>
      <c r="DD578" s="32"/>
      <c r="DE578" s="33"/>
      <c r="DF578" s="32"/>
      <c r="DG578" s="33"/>
      <c r="DH578" s="32"/>
      <c r="DI578" s="34"/>
      <c r="DJ578" s="35"/>
      <c r="DK578" s="36"/>
      <c r="DL578" s="35"/>
      <c r="DM578" s="35"/>
      <c r="DN578" s="35"/>
      <c r="DO578" s="35"/>
      <c r="DP578" s="36"/>
      <c r="DV578" s="32"/>
      <c r="DW578" s="33"/>
      <c r="DX578" s="32"/>
      <c r="DY578" s="33"/>
      <c r="DZ578" s="32"/>
      <c r="EA578" s="33"/>
      <c r="EB578" s="32"/>
      <c r="EC578" s="34"/>
      <c r="ED578" s="35"/>
      <c r="EE578" s="36"/>
      <c r="EF578" s="35"/>
      <c r="EG578" s="35"/>
      <c r="EH578" s="35"/>
      <c r="EI578" s="35"/>
      <c r="EJ578" s="36"/>
    </row>
    <row r="579" s="1" customFormat="1" customHeight="1" spans="6:140">
      <c r="F579" s="3" t="s">
        <v>49</v>
      </c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Z579" s="3" t="s">
        <v>49</v>
      </c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T579" s="3" t="s">
        <v>49</v>
      </c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N579" s="3" t="s">
        <v>49</v>
      </c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H579" s="3" t="s">
        <v>49</v>
      </c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DB579" s="3" t="s">
        <v>49</v>
      </c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V579" s="3" t="s">
        <v>49</v>
      </c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</row>
    <row r="580" s="1" customFormat="1" customHeight="1" spans="6:140">
      <c r="F580" s="28" t="s">
        <v>37</v>
      </c>
      <c r="G580" s="13" t="s">
        <v>8</v>
      </c>
      <c r="H580" s="13"/>
      <c r="I580" s="13"/>
      <c r="J580" s="13"/>
      <c r="K580" s="7" t="s">
        <v>25</v>
      </c>
      <c r="L580" s="7"/>
      <c r="M580" s="7"/>
      <c r="N580" s="8" t="s">
        <v>10</v>
      </c>
      <c r="O580" s="8"/>
      <c r="P580" s="8"/>
      <c r="Q580" s="9" t="s">
        <v>38</v>
      </c>
      <c r="R580" s="10" t="s">
        <v>12</v>
      </c>
      <c r="S580" s="29" t="s">
        <v>13</v>
      </c>
      <c r="T580" s="11" t="s">
        <v>39</v>
      </c>
      <c r="Z580" s="28" t="s">
        <v>37</v>
      </c>
      <c r="AA580" s="13" t="s">
        <v>8</v>
      </c>
      <c r="AB580" s="13"/>
      <c r="AC580" s="13"/>
      <c r="AD580" s="13"/>
      <c r="AE580" s="7" t="s">
        <v>25</v>
      </c>
      <c r="AF580" s="7"/>
      <c r="AG580" s="7"/>
      <c r="AH580" s="8" t="s">
        <v>10</v>
      </c>
      <c r="AI580" s="8"/>
      <c r="AJ580" s="8"/>
      <c r="AK580" s="9" t="s">
        <v>38</v>
      </c>
      <c r="AL580" s="10" t="s">
        <v>12</v>
      </c>
      <c r="AM580" s="29" t="s">
        <v>13</v>
      </c>
      <c r="AN580" s="11" t="s">
        <v>39</v>
      </c>
      <c r="AT580" s="28" t="s">
        <v>37</v>
      </c>
      <c r="AU580" s="13" t="s">
        <v>8</v>
      </c>
      <c r="AV580" s="13"/>
      <c r="AW580" s="13"/>
      <c r="AX580" s="13"/>
      <c r="AY580" s="7" t="s">
        <v>25</v>
      </c>
      <c r="AZ580" s="7"/>
      <c r="BA580" s="7"/>
      <c r="BB580" s="8" t="s">
        <v>10</v>
      </c>
      <c r="BC580" s="8"/>
      <c r="BD580" s="8"/>
      <c r="BE580" s="9" t="s">
        <v>38</v>
      </c>
      <c r="BF580" s="10" t="s">
        <v>12</v>
      </c>
      <c r="BG580" s="29" t="s">
        <v>13</v>
      </c>
      <c r="BH580" s="11" t="s">
        <v>39</v>
      </c>
      <c r="BN580" s="28" t="s">
        <v>37</v>
      </c>
      <c r="BO580" s="13" t="s">
        <v>8</v>
      </c>
      <c r="BP580" s="13"/>
      <c r="BQ580" s="13"/>
      <c r="BR580" s="13"/>
      <c r="BS580" s="7" t="s">
        <v>25</v>
      </c>
      <c r="BT580" s="7"/>
      <c r="BU580" s="7"/>
      <c r="BV580" s="8" t="s">
        <v>10</v>
      </c>
      <c r="BW580" s="8"/>
      <c r="BX580" s="8"/>
      <c r="BY580" s="9" t="s">
        <v>38</v>
      </c>
      <c r="BZ580" s="10" t="s">
        <v>12</v>
      </c>
      <c r="CA580" s="29" t="s">
        <v>13</v>
      </c>
      <c r="CB580" s="11" t="s">
        <v>39</v>
      </c>
      <c r="CH580" s="28" t="s">
        <v>37</v>
      </c>
      <c r="CI580" s="13" t="s">
        <v>8</v>
      </c>
      <c r="CJ580" s="13"/>
      <c r="CK580" s="13"/>
      <c r="CL580" s="13"/>
      <c r="CM580" s="7" t="s">
        <v>25</v>
      </c>
      <c r="CN580" s="7"/>
      <c r="CO580" s="7"/>
      <c r="CP580" s="8" t="s">
        <v>10</v>
      </c>
      <c r="CQ580" s="8"/>
      <c r="CR580" s="8"/>
      <c r="CS580" s="9" t="s">
        <v>38</v>
      </c>
      <c r="CT580" s="10" t="s">
        <v>12</v>
      </c>
      <c r="CU580" s="29" t="s">
        <v>13</v>
      </c>
      <c r="CV580" s="11" t="s">
        <v>39</v>
      </c>
      <c r="DB580" s="28" t="s">
        <v>37</v>
      </c>
      <c r="DC580" s="13" t="s">
        <v>8</v>
      </c>
      <c r="DD580" s="13"/>
      <c r="DE580" s="13"/>
      <c r="DF580" s="13"/>
      <c r="DG580" s="7" t="s">
        <v>25</v>
      </c>
      <c r="DH580" s="7"/>
      <c r="DI580" s="7"/>
      <c r="DJ580" s="8" t="s">
        <v>10</v>
      </c>
      <c r="DK580" s="8"/>
      <c r="DL580" s="8"/>
      <c r="DM580" s="9" t="s">
        <v>38</v>
      </c>
      <c r="DN580" s="10" t="s">
        <v>12</v>
      </c>
      <c r="DO580" s="29" t="s">
        <v>13</v>
      </c>
      <c r="DP580" s="11" t="s">
        <v>39</v>
      </c>
      <c r="DV580" s="28" t="s">
        <v>37</v>
      </c>
      <c r="DW580" s="13" t="s">
        <v>8</v>
      </c>
      <c r="DX580" s="13"/>
      <c r="DY580" s="13"/>
      <c r="DZ580" s="13"/>
      <c r="EA580" s="7" t="s">
        <v>25</v>
      </c>
      <c r="EB580" s="7"/>
      <c r="EC580" s="7"/>
      <c r="ED580" s="8" t="s">
        <v>10</v>
      </c>
      <c r="EE580" s="8"/>
      <c r="EF580" s="8"/>
      <c r="EG580" s="9" t="s">
        <v>38</v>
      </c>
      <c r="EH580" s="10" t="s">
        <v>12</v>
      </c>
      <c r="EI580" s="29" t="s">
        <v>13</v>
      </c>
      <c r="EJ580" s="11" t="s">
        <v>39</v>
      </c>
    </row>
    <row r="581" s="1" customFormat="1" customHeight="1" spans="6:140">
      <c r="F581" s="30"/>
      <c r="G581" s="11" t="s">
        <v>40</v>
      </c>
      <c r="H581" s="11" t="s">
        <v>41</v>
      </c>
      <c r="I581" s="11" t="s">
        <v>21</v>
      </c>
      <c r="J581" s="13" t="s">
        <v>8</v>
      </c>
      <c r="K581" s="11" t="s">
        <v>23</v>
      </c>
      <c r="L581" s="11" t="s">
        <v>24</v>
      </c>
      <c r="M581" s="7" t="s">
        <v>25</v>
      </c>
      <c r="N581" s="11" t="s">
        <v>26</v>
      </c>
      <c r="O581" s="11" t="s">
        <v>27</v>
      </c>
      <c r="P581" s="8" t="s">
        <v>28</v>
      </c>
      <c r="Q581" s="9" t="s">
        <v>29</v>
      </c>
      <c r="R581" s="14"/>
      <c r="S581" s="29"/>
      <c r="T581" s="11"/>
      <c r="U581" s="1"/>
      <c r="V581" s="1"/>
      <c r="W581" s="1"/>
      <c r="X581" s="1"/>
      <c r="Y581" s="1"/>
      <c r="Z581" s="30"/>
      <c r="AA581" s="11" t="s">
        <v>40</v>
      </c>
      <c r="AB581" s="11" t="s">
        <v>41</v>
      </c>
      <c r="AC581" s="11" t="s">
        <v>21</v>
      </c>
      <c r="AD581" s="13" t="s">
        <v>8</v>
      </c>
      <c r="AE581" s="11" t="s">
        <v>23</v>
      </c>
      <c r="AF581" s="11" t="s">
        <v>24</v>
      </c>
      <c r="AG581" s="7" t="s">
        <v>25</v>
      </c>
      <c r="AH581" s="11" t="s">
        <v>26</v>
      </c>
      <c r="AI581" s="11" t="s">
        <v>27</v>
      </c>
      <c r="AJ581" s="8" t="s">
        <v>28</v>
      </c>
      <c r="AK581" s="9" t="s">
        <v>29</v>
      </c>
      <c r="AL581" s="14"/>
      <c r="AM581" s="29"/>
      <c r="AN581" s="11"/>
      <c r="AO581" s="1"/>
      <c r="AP581" s="1"/>
      <c r="AQ581" s="1"/>
      <c r="AR581" s="1"/>
      <c r="AS581" s="1"/>
      <c r="AT581" s="30"/>
      <c r="AU581" s="11" t="s">
        <v>40</v>
      </c>
      <c r="AV581" s="11" t="s">
        <v>41</v>
      </c>
      <c r="AW581" s="11" t="s">
        <v>21</v>
      </c>
      <c r="AX581" s="13" t="s">
        <v>8</v>
      </c>
      <c r="AY581" s="11" t="s">
        <v>23</v>
      </c>
      <c r="AZ581" s="11" t="s">
        <v>24</v>
      </c>
      <c r="BA581" s="7" t="s">
        <v>25</v>
      </c>
      <c r="BB581" s="11" t="s">
        <v>26</v>
      </c>
      <c r="BC581" s="11" t="s">
        <v>27</v>
      </c>
      <c r="BD581" s="8" t="s">
        <v>28</v>
      </c>
      <c r="BE581" s="9" t="s">
        <v>29</v>
      </c>
      <c r="BF581" s="14"/>
      <c r="BG581" s="29"/>
      <c r="BH581" s="11"/>
      <c r="BI581" s="1"/>
      <c r="BJ581" s="1"/>
      <c r="BK581" s="1"/>
      <c r="BL581" s="1"/>
      <c r="BM581" s="1"/>
      <c r="BN581" s="30"/>
      <c r="BO581" s="11" t="s">
        <v>40</v>
      </c>
      <c r="BP581" s="11" t="s">
        <v>41</v>
      </c>
      <c r="BQ581" s="11" t="s">
        <v>21</v>
      </c>
      <c r="BR581" s="13" t="s">
        <v>8</v>
      </c>
      <c r="BS581" s="11" t="s">
        <v>23</v>
      </c>
      <c r="BT581" s="11" t="s">
        <v>24</v>
      </c>
      <c r="BU581" s="7" t="s">
        <v>25</v>
      </c>
      <c r="BV581" s="11" t="s">
        <v>26</v>
      </c>
      <c r="BW581" s="11" t="s">
        <v>27</v>
      </c>
      <c r="BX581" s="8" t="s">
        <v>28</v>
      </c>
      <c r="BY581" s="9" t="s">
        <v>29</v>
      </c>
      <c r="BZ581" s="14"/>
      <c r="CA581" s="29"/>
      <c r="CB581" s="11"/>
      <c r="CC581" s="1"/>
      <c r="CD581" s="1"/>
      <c r="CE581" s="1"/>
      <c r="CF581" s="1"/>
      <c r="CG581" s="1"/>
      <c r="CH581" s="30"/>
      <c r="CI581" s="11" t="s">
        <v>40</v>
      </c>
      <c r="CJ581" s="11" t="s">
        <v>41</v>
      </c>
      <c r="CK581" s="11" t="s">
        <v>21</v>
      </c>
      <c r="CL581" s="13" t="s">
        <v>8</v>
      </c>
      <c r="CM581" s="11" t="s">
        <v>23</v>
      </c>
      <c r="CN581" s="11" t="s">
        <v>24</v>
      </c>
      <c r="CO581" s="7" t="s">
        <v>25</v>
      </c>
      <c r="CP581" s="11" t="s">
        <v>26</v>
      </c>
      <c r="CQ581" s="11" t="s">
        <v>27</v>
      </c>
      <c r="CR581" s="8" t="s">
        <v>28</v>
      </c>
      <c r="CS581" s="9" t="s">
        <v>29</v>
      </c>
      <c r="CT581" s="14"/>
      <c r="CU581" s="29"/>
      <c r="CV581" s="11"/>
      <c r="CW581" s="1"/>
      <c r="CX581" s="1"/>
      <c r="CY581" s="1"/>
      <c r="CZ581" s="1"/>
      <c r="DA581" s="1"/>
      <c r="DB581" s="30"/>
      <c r="DC581" s="11" t="s">
        <v>40</v>
      </c>
      <c r="DD581" s="11" t="s">
        <v>41</v>
      </c>
      <c r="DE581" s="11" t="s">
        <v>21</v>
      </c>
      <c r="DF581" s="13" t="s">
        <v>8</v>
      </c>
      <c r="DG581" s="11" t="s">
        <v>23</v>
      </c>
      <c r="DH581" s="11" t="s">
        <v>24</v>
      </c>
      <c r="DI581" s="7" t="s">
        <v>25</v>
      </c>
      <c r="DJ581" s="11" t="s">
        <v>26</v>
      </c>
      <c r="DK581" s="11" t="s">
        <v>27</v>
      </c>
      <c r="DL581" s="8" t="s">
        <v>28</v>
      </c>
      <c r="DM581" s="9" t="s">
        <v>29</v>
      </c>
      <c r="DN581" s="14"/>
      <c r="DO581" s="29"/>
      <c r="DP581" s="11"/>
      <c r="DQ581" s="1"/>
      <c r="DR581" s="1"/>
      <c r="DS581" s="1"/>
      <c r="DT581" s="1"/>
      <c r="DU581" s="1"/>
      <c r="DV581" s="30"/>
      <c r="DW581" s="11" t="s">
        <v>40</v>
      </c>
      <c r="DX581" s="11" t="s">
        <v>41</v>
      </c>
      <c r="DY581" s="11" t="s">
        <v>21</v>
      </c>
      <c r="DZ581" s="13" t="s">
        <v>8</v>
      </c>
      <c r="EA581" s="11" t="s">
        <v>23</v>
      </c>
      <c r="EB581" s="11" t="s">
        <v>24</v>
      </c>
      <c r="EC581" s="7" t="s">
        <v>25</v>
      </c>
      <c r="ED581" s="11" t="s">
        <v>26</v>
      </c>
      <c r="EE581" s="11" t="s">
        <v>27</v>
      </c>
      <c r="EF581" s="8" t="s">
        <v>28</v>
      </c>
      <c r="EG581" s="9" t="s">
        <v>29</v>
      </c>
      <c r="EH581" s="14"/>
      <c r="EI581" s="29"/>
      <c r="EJ581" s="11"/>
    </row>
    <row r="582" s="1" customFormat="1" customHeight="1" spans="6:140">
      <c r="F582" s="11">
        <f>_xlfn.RANK.EQ(S582,S582:S585,0)</f>
        <v>1</v>
      </c>
      <c r="G582" s="11">
        <v>1446.85</v>
      </c>
      <c r="H582" s="11">
        <v>1.8</v>
      </c>
      <c r="I582" s="12">
        <v>1.35</v>
      </c>
      <c r="J582" s="13">
        <f t="shared" ref="J582:J585" si="1181">G582*H582*I582</f>
        <v>3515.8455</v>
      </c>
      <c r="K582" s="11">
        <v>680</v>
      </c>
      <c r="L582" s="11">
        <v>1.89</v>
      </c>
      <c r="M582" s="31">
        <f t="shared" ref="M582:M585" si="1182">1+6*K582/(K582+2000)+L582</f>
        <v>4.41238805970149</v>
      </c>
      <c r="N582" s="11">
        <v>1</v>
      </c>
      <c r="O582" s="11">
        <v>2.38</v>
      </c>
      <c r="P582" s="8">
        <f t="shared" ref="P582:P585" si="1183">1+N582*O582</f>
        <v>3.38</v>
      </c>
      <c r="Q582" s="9">
        <v>1.275</v>
      </c>
      <c r="R582" s="17">
        <v>1</v>
      </c>
      <c r="S582" s="18">
        <f t="shared" ref="S582:S585" si="1184">J582*M582*Q582*P582*R582</f>
        <v>66854.457336695</v>
      </c>
      <c r="T582" s="11">
        <f t="shared" ref="T582:T585" si="1185">IF(F582=1,1,(IF(F582=2,2,12)))</f>
        <v>1</v>
      </c>
      <c r="Z582" s="11">
        <f>_xlfn.RANK.EQ(AM582,AM582:AM585,0)</f>
        <v>2</v>
      </c>
      <c r="AA582" s="11">
        <v>1446.85</v>
      </c>
      <c r="AB582" s="11">
        <v>1.8</v>
      </c>
      <c r="AC582" s="12">
        <v>1.35</v>
      </c>
      <c r="AD582" s="13">
        <f t="shared" ref="AD582:AD585" si="1186">AA582*AB582*AC582</f>
        <v>3515.8455</v>
      </c>
      <c r="AE582" s="11">
        <v>680</v>
      </c>
      <c r="AF582" s="11">
        <v>1.89</v>
      </c>
      <c r="AG582" s="31">
        <f t="shared" ref="AG582:AG585" si="1187">1+6*AE582/(AE582+2000)+AF582</f>
        <v>4.41238805970149</v>
      </c>
      <c r="AH582" s="11">
        <v>1</v>
      </c>
      <c r="AI582" s="11">
        <v>2.38</v>
      </c>
      <c r="AJ582" s="8">
        <f t="shared" ref="AJ582:AJ585" si="1188">1+AH582*AI582</f>
        <v>3.38</v>
      </c>
      <c r="AK582" s="9">
        <v>1.275</v>
      </c>
      <c r="AL582" s="17">
        <v>1</v>
      </c>
      <c r="AM582" s="18">
        <f t="shared" ref="AM582:AM585" si="1189">AD582*AG582*AK582*AJ582*AL582</f>
        <v>66854.457336695</v>
      </c>
      <c r="AN582" s="11">
        <f t="shared" ref="AN582:AN585" si="1190">IF(Z582=1,1,(IF(Z582=2,2,12)))</f>
        <v>2</v>
      </c>
      <c r="AT582" s="11">
        <f>_xlfn.RANK.EQ(BG582,BG582:BG585,0)</f>
        <v>1</v>
      </c>
      <c r="AU582" s="11">
        <v>1446.85</v>
      </c>
      <c r="AV582" s="11">
        <v>1.8</v>
      </c>
      <c r="AW582" s="12">
        <v>1.35</v>
      </c>
      <c r="AX582" s="13">
        <f t="shared" ref="AX582:AX585" si="1191">AU582*AV582*AW582</f>
        <v>3515.8455</v>
      </c>
      <c r="AY582" s="11">
        <v>680</v>
      </c>
      <c r="AZ582" s="11">
        <v>1.89</v>
      </c>
      <c r="BA582" s="31">
        <f t="shared" ref="BA582:BA585" si="1192">1+6*AY582/(AY582+2000)+AZ582</f>
        <v>4.41238805970149</v>
      </c>
      <c r="BB582" s="11">
        <v>1</v>
      </c>
      <c r="BC582" s="11">
        <v>2.38</v>
      </c>
      <c r="BD582" s="8">
        <f t="shared" ref="BD582:BD585" si="1193">1+BB582*BC582</f>
        <v>3.38</v>
      </c>
      <c r="BE582" s="9">
        <v>1.275</v>
      </c>
      <c r="BF582" s="17">
        <v>1.015</v>
      </c>
      <c r="BG582" s="18">
        <f t="shared" ref="BG582:BG585" si="1194">AX582*BA582*BE582*BD582*BF582</f>
        <v>67857.2741967454</v>
      </c>
      <c r="BH582" s="11">
        <f t="shared" ref="BH582:BH585" si="1195">IF(AT582=1,1,(IF(AT582=2,2,12)))</f>
        <v>1</v>
      </c>
      <c r="BN582" s="11">
        <f>_xlfn.RANK.EQ(CA582,CA582:CA585,0)</f>
        <v>2</v>
      </c>
      <c r="BO582" s="11">
        <v>1446.85</v>
      </c>
      <c r="BP582" s="11">
        <v>1.8</v>
      </c>
      <c r="BQ582" s="12">
        <v>1.35</v>
      </c>
      <c r="BR582" s="13">
        <f t="shared" ref="BR582:BR585" si="1196">BO582*BP582*BQ582</f>
        <v>3515.8455</v>
      </c>
      <c r="BS582" s="11">
        <v>680</v>
      </c>
      <c r="BT582" s="11">
        <v>1.89</v>
      </c>
      <c r="BU582" s="31">
        <f t="shared" ref="BU582:BU585" si="1197">1+6*BS582/(BS582+2000)+BT582</f>
        <v>4.41238805970149</v>
      </c>
      <c r="BV582" s="11">
        <v>1</v>
      </c>
      <c r="BW582" s="11">
        <v>2.38</v>
      </c>
      <c r="BX582" s="8">
        <f t="shared" ref="BX582:BX585" si="1198">1+BV582*BW582</f>
        <v>3.38</v>
      </c>
      <c r="BY582" s="9">
        <v>1.275</v>
      </c>
      <c r="BZ582" s="17">
        <v>1.015</v>
      </c>
      <c r="CA582" s="18">
        <f t="shared" ref="CA582:CA585" si="1199">BR582*BU582*BY582*BX582*BZ582</f>
        <v>67857.2741967454</v>
      </c>
      <c r="CB582" s="11">
        <f t="shared" ref="CB582:CB585" si="1200">IF(BN582=1,1,(IF(BN582=2,2,12)))</f>
        <v>2</v>
      </c>
      <c r="CH582" s="11">
        <f>_xlfn.RANK.EQ(CU582,CU582:CU585,0)</f>
        <v>1</v>
      </c>
      <c r="CI582" s="11">
        <v>1446.85</v>
      </c>
      <c r="CJ582" s="11">
        <v>1.8</v>
      </c>
      <c r="CK582" s="12">
        <v>1.35</v>
      </c>
      <c r="CL582" s="13">
        <f t="shared" ref="CL582:CL585" si="1201">CI582*CJ582*CK582</f>
        <v>3515.8455</v>
      </c>
      <c r="CM582" s="11">
        <v>680</v>
      </c>
      <c r="CN582" s="11">
        <v>1.89</v>
      </c>
      <c r="CO582" s="31">
        <f t="shared" ref="CO582:CO585" si="1202">1+6*CM582/(CM582+2000)+CN582</f>
        <v>4.41238805970149</v>
      </c>
      <c r="CP582" s="11">
        <v>1</v>
      </c>
      <c r="CQ582" s="11">
        <v>2.38</v>
      </c>
      <c r="CR582" s="8">
        <f t="shared" ref="CR582:CR585" si="1203">1+CP582*CQ582</f>
        <v>3.38</v>
      </c>
      <c r="CS582" s="9">
        <v>1.275</v>
      </c>
      <c r="CT582" s="17">
        <v>1.085</v>
      </c>
      <c r="CU582" s="18">
        <f t="shared" ref="CU582:CU585" si="1204">CL582*CO582*CS582*CR582*CT582</f>
        <v>72537.0862103141</v>
      </c>
      <c r="CV582" s="11">
        <f t="shared" ref="CV582:CV585" si="1205">IF(CH582=1,1,(IF(CH582=2,2,12)))</f>
        <v>1</v>
      </c>
      <c r="DB582" s="11">
        <f>_xlfn.RANK.EQ(DO582,DO582:DO585,0)</f>
        <v>2</v>
      </c>
      <c r="DC582" s="11">
        <v>1446.85</v>
      </c>
      <c r="DD582" s="11">
        <v>1.8</v>
      </c>
      <c r="DE582" s="12">
        <v>1.35</v>
      </c>
      <c r="DF582" s="13">
        <f t="shared" ref="DF582:DF585" si="1206">DC582*DD582*DE582</f>
        <v>3515.8455</v>
      </c>
      <c r="DG582" s="11">
        <v>680</v>
      </c>
      <c r="DH582" s="11">
        <v>1.89</v>
      </c>
      <c r="DI582" s="31">
        <f t="shared" ref="DI582:DI585" si="1207">1+6*DG582/(DG582+2000)+DH582</f>
        <v>4.41238805970149</v>
      </c>
      <c r="DJ582" s="11">
        <v>1</v>
      </c>
      <c r="DK582" s="11">
        <v>2.38</v>
      </c>
      <c r="DL582" s="8">
        <f t="shared" ref="DL582:DL585" si="1208">1+DJ582*DK582</f>
        <v>3.38</v>
      </c>
      <c r="DM582" s="9">
        <v>1.275</v>
      </c>
      <c r="DN582" s="17">
        <v>1.085</v>
      </c>
      <c r="DO582" s="18">
        <f t="shared" ref="DO582:DO585" si="1209">DF582*DI582*DM582*DL582*DN582</f>
        <v>72537.0862103141</v>
      </c>
      <c r="DP582" s="11">
        <f t="shared" ref="DP582:DP585" si="1210">IF(DB582=1,1,(IF(DB582=2,2,12)))</f>
        <v>2</v>
      </c>
      <c r="DV582" s="11">
        <f>_xlfn.RANK.EQ(EI582,EI582:EI585,0)</f>
        <v>2</v>
      </c>
      <c r="DW582" s="11">
        <v>1446.85</v>
      </c>
      <c r="DX582" s="11">
        <v>1.8</v>
      </c>
      <c r="DY582" s="12">
        <v>1.35</v>
      </c>
      <c r="DZ582" s="13">
        <f t="shared" ref="DZ582:DZ585" si="1211">DW582*DX582*DY582</f>
        <v>3515.8455</v>
      </c>
      <c r="EA582" s="11">
        <v>680</v>
      </c>
      <c r="EB582" s="11">
        <v>1.98</v>
      </c>
      <c r="EC582" s="31">
        <f t="shared" ref="EC582:EC585" si="1212">1+6*EA582/(EA582+2000)+EB582</f>
        <v>4.50238805970149</v>
      </c>
      <c r="ED582" s="11">
        <v>1</v>
      </c>
      <c r="EE582" s="11">
        <v>3.18</v>
      </c>
      <c r="EF582" s="8">
        <f t="shared" ref="EF582:EF585" si="1213">1+ED582*EE582</f>
        <v>4.18</v>
      </c>
      <c r="EG582" s="9">
        <v>1.275</v>
      </c>
      <c r="EH582" s="17">
        <v>1.2</v>
      </c>
      <c r="EI582" s="18">
        <f t="shared" ref="EI582:EI585" si="1214">DZ582*EC582*EG582*EF582*EH582</f>
        <v>101237.268489638</v>
      </c>
      <c r="EJ582" s="11">
        <f t="shared" ref="EJ582:EJ585" si="1215">IF(DV582=1,1,(IF(DV582=2,2,12)))</f>
        <v>2</v>
      </c>
    </row>
    <row r="583" s="1" customFormat="1" customHeight="1" spans="6:140">
      <c r="F583" s="11">
        <f>_xlfn.RANK.EQ(S583,S582:S585,0)</f>
        <v>3</v>
      </c>
      <c r="G583" s="11">
        <v>1446.85</v>
      </c>
      <c r="H583" s="11">
        <v>1.8</v>
      </c>
      <c r="I583" s="12">
        <v>1.35</v>
      </c>
      <c r="J583" s="13">
        <f t="shared" si="1181"/>
        <v>3515.8455</v>
      </c>
      <c r="K583" s="11">
        <v>440</v>
      </c>
      <c r="L583" s="11">
        <v>1.33</v>
      </c>
      <c r="M583" s="31">
        <f t="shared" si="1182"/>
        <v>3.41196721311475</v>
      </c>
      <c r="N583" s="11">
        <v>0.97</v>
      </c>
      <c r="O583" s="11">
        <v>2.11</v>
      </c>
      <c r="P583" s="8">
        <f t="shared" si="1183"/>
        <v>3.0467</v>
      </c>
      <c r="Q583" s="9">
        <v>1.275</v>
      </c>
      <c r="R583" s="17">
        <v>1</v>
      </c>
      <c r="S583" s="18">
        <f t="shared" si="1184"/>
        <v>46598.7759417555</v>
      </c>
      <c r="T583" s="11">
        <f t="shared" si="1185"/>
        <v>12</v>
      </c>
      <c r="Z583" s="11">
        <f>_xlfn.RANK.EQ(AM583,AM582:AM585,0)</f>
        <v>3</v>
      </c>
      <c r="AA583" s="11">
        <v>1446.85</v>
      </c>
      <c r="AB583" s="11">
        <v>1.8</v>
      </c>
      <c r="AC583" s="12">
        <v>1.35</v>
      </c>
      <c r="AD583" s="13">
        <f t="shared" si="1186"/>
        <v>3515.8455</v>
      </c>
      <c r="AE583" s="11">
        <v>440</v>
      </c>
      <c r="AF583" s="11">
        <v>1.33</v>
      </c>
      <c r="AG583" s="31">
        <f t="shared" si="1187"/>
        <v>3.41196721311475</v>
      </c>
      <c r="AH583" s="11">
        <v>0.97</v>
      </c>
      <c r="AI583" s="11">
        <v>2.11</v>
      </c>
      <c r="AJ583" s="8">
        <f t="shared" si="1188"/>
        <v>3.0467</v>
      </c>
      <c r="AK583" s="9">
        <v>1.275</v>
      </c>
      <c r="AL583" s="17">
        <v>1</v>
      </c>
      <c r="AM583" s="18">
        <f t="shared" si="1189"/>
        <v>46598.7759417555</v>
      </c>
      <c r="AN583" s="11">
        <f t="shared" si="1190"/>
        <v>12</v>
      </c>
      <c r="AT583" s="11">
        <f>_xlfn.RANK.EQ(BG583,BG582:BG585,0)</f>
        <v>3</v>
      </c>
      <c r="AU583" s="11">
        <v>1446.85</v>
      </c>
      <c r="AV583" s="11">
        <v>1.8</v>
      </c>
      <c r="AW583" s="12">
        <v>1.35</v>
      </c>
      <c r="AX583" s="13">
        <f t="shared" si="1191"/>
        <v>3515.8455</v>
      </c>
      <c r="AY583" s="11">
        <v>440</v>
      </c>
      <c r="AZ583" s="11">
        <v>1.33</v>
      </c>
      <c r="BA583" s="31">
        <f t="shared" si="1192"/>
        <v>3.41196721311475</v>
      </c>
      <c r="BB583" s="11">
        <v>0.97</v>
      </c>
      <c r="BC583" s="11">
        <v>2.11</v>
      </c>
      <c r="BD583" s="8">
        <f t="shared" si="1193"/>
        <v>3.0467</v>
      </c>
      <c r="BE583" s="9">
        <v>1.275</v>
      </c>
      <c r="BF583" s="17">
        <v>1.015</v>
      </c>
      <c r="BG583" s="18">
        <f t="shared" si="1194"/>
        <v>47297.7575808818</v>
      </c>
      <c r="BH583" s="11">
        <f t="shared" si="1195"/>
        <v>12</v>
      </c>
      <c r="BN583" s="11">
        <f>_xlfn.RANK.EQ(CA583,CA582:CA585,0)</f>
        <v>3</v>
      </c>
      <c r="BO583" s="11">
        <v>1446.85</v>
      </c>
      <c r="BP583" s="11">
        <v>1.8</v>
      </c>
      <c r="BQ583" s="12">
        <v>1.35</v>
      </c>
      <c r="BR583" s="13">
        <f t="shared" si="1196"/>
        <v>3515.8455</v>
      </c>
      <c r="BS583" s="11">
        <v>440</v>
      </c>
      <c r="BT583" s="11">
        <v>1.33</v>
      </c>
      <c r="BU583" s="31">
        <f t="shared" si="1197"/>
        <v>3.41196721311475</v>
      </c>
      <c r="BV583" s="11">
        <v>0.97</v>
      </c>
      <c r="BW583" s="11">
        <v>2.11</v>
      </c>
      <c r="BX583" s="8">
        <f t="shared" si="1198"/>
        <v>3.0467</v>
      </c>
      <c r="BY583" s="9">
        <v>1.275</v>
      </c>
      <c r="BZ583" s="17">
        <v>1.015</v>
      </c>
      <c r="CA583" s="18">
        <f t="shared" si="1199"/>
        <v>47297.7575808818</v>
      </c>
      <c r="CB583" s="11">
        <f t="shared" si="1200"/>
        <v>12</v>
      </c>
      <c r="CH583" s="11">
        <f>_xlfn.RANK.EQ(CU583,CU582:CU585,0)</f>
        <v>3</v>
      </c>
      <c r="CI583" s="11">
        <v>1446.85</v>
      </c>
      <c r="CJ583" s="11">
        <v>1.8</v>
      </c>
      <c r="CK583" s="12">
        <v>1.35</v>
      </c>
      <c r="CL583" s="13">
        <f t="shared" si="1201"/>
        <v>3515.8455</v>
      </c>
      <c r="CM583" s="11">
        <v>440</v>
      </c>
      <c r="CN583" s="11">
        <v>1.33</v>
      </c>
      <c r="CO583" s="31">
        <f t="shared" si="1202"/>
        <v>3.41196721311475</v>
      </c>
      <c r="CP583" s="11">
        <v>0.97</v>
      </c>
      <c r="CQ583" s="11">
        <v>2.11</v>
      </c>
      <c r="CR583" s="8">
        <f t="shared" si="1203"/>
        <v>3.0467</v>
      </c>
      <c r="CS583" s="9">
        <v>1.275</v>
      </c>
      <c r="CT583" s="17">
        <v>1.085</v>
      </c>
      <c r="CU583" s="18">
        <f t="shared" si="1204"/>
        <v>50559.6718968047</v>
      </c>
      <c r="CV583" s="11">
        <f t="shared" si="1205"/>
        <v>12</v>
      </c>
      <c r="DB583" s="11">
        <f>_xlfn.RANK.EQ(DO583,DO582:DO585,0)</f>
        <v>3</v>
      </c>
      <c r="DC583" s="11">
        <v>1446.85</v>
      </c>
      <c r="DD583" s="11">
        <v>1.8</v>
      </c>
      <c r="DE583" s="12">
        <v>1.35</v>
      </c>
      <c r="DF583" s="13">
        <f t="shared" si="1206"/>
        <v>3515.8455</v>
      </c>
      <c r="DG583" s="11">
        <v>440</v>
      </c>
      <c r="DH583" s="11">
        <v>1.33</v>
      </c>
      <c r="DI583" s="31">
        <f t="shared" si="1207"/>
        <v>3.41196721311475</v>
      </c>
      <c r="DJ583" s="11">
        <v>0.97</v>
      </c>
      <c r="DK583" s="11">
        <v>2.11</v>
      </c>
      <c r="DL583" s="8">
        <f t="shared" si="1208"/>
        <v>3.0467</v>
      </c>
      <c r="DM583" s="9">
        <v>1.275</v>
      </c>
      <c r="DN583" s="17">
        <v>1.085</v>
      </c>
      <c r="DO583" s="18">
        <f t="shared" si="1209"/>
        <v>50559.6718968047</v>
      </c>
      <c r="DP583" s="11">
        <f t="shared" si="1210"/>
        <v>12</v>
      </c>
      <c r="DV583" s="11">
        <f>_xlfn.RANK.EQ(EI583,EI582:EI585,0)</f>
        <v>3</v>
      </c>
      <c r="DW583" s="11">
        <v>1446.85</v>
      </c>
      <c r="DX583" s="11">
        <v>1.8</v>
      </c>
      <c r="DY583" s="12">
        <v>1.35</v>
      </c>
      <c r="DZ583" s="13">
        <f t="shared" si="1211"/>
        <v>3515.8455</v>
      </c>
      <c r="EA583" s="11">
        <v>440</v>
      </c>
      <c r="EB583" s="11">
        <v>1.42</v>
      </c>
      <c r="EC583" s="31">
        <f t="shared" si="1212"/>
        <v>3.50196721311475</v>
      </c>
      <c r="ED583" s="11">
        <v>0.97</v>
      </c>
      <c r="EE583" s="11">
        <v>2.91</v>
      </c>
      <c r="EF583" s="8">
        <f t="shared" si="1213"/>
        <v>3.8227</v>
      </c>
      <c r="EG583" s="9">
        <v>1.275</v>
      </c>
      <c r="EH583" s="17">
        <v>1.2</v>
      </c>
      <c r="EI583" s="18">
        <f t="shared" si="1214"/>
        <v>72011.7732494338</v>
      </c>
      <c r="EJ583" s="11">
        <f t="shared" si="1215"/>
        <v>12</v>
      </c>
    </row>
    <row r="584" s="1" customFormat="1" customHeight="1" spans="6:140">
      <c r="F584" s="11">
        <f>_xlfn.RANK.EQ(S584,S582:S585,0)</f>
        <v>2</v>
      </c>
      <c r="G584" s="11">
        <v>1446.85</v>
      </c>
      <c r="H584" s="11">
        <v>1.8</v>
      </c>
      <c r="I584" s="12">
        <v>1.35</v>
      </c>
      <c r="J584" s="13">
        <f t="shared" si="1181"/>
        <v>3515.8455</v>
      </c>
      <c r="K584" s="11">
        <v>490</v>
      </c>
      <c r="L584" s="11">
        <v>1.93</v>
      </c>
      <c r="M584" s="31">
        <f t="shared" si="1182"/>
        <v>4.11072289156627</v>
      </c>
      <c r="N584" s="11">
        <v>0.89</v>
      </c>
      <c r="O584" s="11">
        <v>1.78</v>
      </c>
      <c r="P584" s="8">
        <f t="shared" si="1183"/>
        <v>2.5842</v>
      </c>
      <c r="Q584" s="9">
        <v>1.275</v>
      </c>
      <c r="R584" s="17">
        <v>1</v>
      </c>
      <c r="S584" s="18">
        <f t="shared" si="1184"/>
        <v>47619.4407446444</v>
      </c>
      <c r="T584" s="11">
        <f t="shared" si="1185"/>
        <v>2</v>
      </c>
      <c r="Z584" s="11">
        <f>_xlfn.RANK.EQ(AM584,AM582:AM585,0)</f>
        <v>1</v>
      </c>
      <c r="AA584" s="11">
        <v>1446.85</v>
      </c>
      <c r="AB584" s="11">
        <v>1.8</v>
      </c>
      <c r="AC584" s="12">
        <v>1.35</v>
      </c>
      <c r="AD584" s="13">
        <f t="shared" si="1186"/>
        <v>3515.8455</v>
      </c>
      <c r="AE584" s="11">
        <v>450</v>
      </c>
      <c r="AF584" s="11">
        <v>1.93</v>
      </c>
      <c r="AG584" s="31">
        <f t="shared" si="1187"/>
        <v>4.03204081632653</v>
      </c>
      <c r="AH584" s="11">
        <v>1</v>
      </c>
      <c r="AI584" s="11">
        <v>2.71</v>
      </c>
      <c r="AJ584" s="8">
        <f t="shared" si="1188"/>
        <v>3.71</v>
      </c>
      <c r="AK584" s="9">
        <v>1.275</v>
      </c>
      <c r="AL584" s="17">
        <v>1</v>
      </c>
      <c r="AM584" s="18">
        <f t="shared" si="1189"/>
        <v>67056.1780164573</v>
      </c>
      <c r="AN584" s="11">
        <f t="shared" si="1190"/>
        <v>1</v>
      </c>
      <c r="AT584" s="11">
        <f>_xlfn.RANK.EQ(BG584,BG582:BG585,0)</f>
        <v>2</v>
      </c>
      <c r="AU584" s="11">
        <v>1446.85</v>
      </c>
      <c r="AV584" s="11">
        <v>1.8</v>
      </c>
      <c r="AW584" s="12">
        <v>1.35</v>
      </c>
      <c r="AX584" s="13">
        <f t="shared" si="1191"/>
        <v>3515.8455</v>
      </c>
      <c r="AY584" s="11">
        <v>490</v>
      </c>
      <c r="AZ584" s="11">
        <v>1.93</v>
      </c>
      <c r="BA584" s="31">
        <f t="shared" si="1192"/>
        <v>4.11072289156627</v>
      </c>
      <c r="BB584" s="11">
        <v>0.93</v>
      </c>
      <c r="BC584" s="11">
        <v>1.85</v>
      </c>
      <c r="BD584" s="8">
        <f t="shared" si="1193"/>
        <v>2.7205</v>
      </c>
      <c r="BE584" s="9">
        <v>1.275</v>
      </c>
      <c r="BF584" s="17">
        <v>1.015</v>
      </c>
      <c r="BG584" s="18">
        <f t="shared" si="1194"/>
        <v>50883.0271937126</v>
      </c>
      <c r="BH584" s="11">
        <f t="shared" si="1195"/>
        <v>2</v>
      </c>
      <c r="BN584" s="11">
        <f>_xlfn.RANK.EQ(CA584,CA582:CA585,0)</f>
        <v>1</v>
      </c>
      <c r="BO584" s="11">
        <v>1446.85</v>
      </c>
      <c r="BP584" s="11">
        <v>1.8</v>
      </c>
      <c r="BQ584" s="12">
        <v>1.35</v>
      </c>
      <c r="BR584" s="13">
        <f t="shared" si="1196"/>
        <v>3515.8455</v>
      </c>
      <c r="BS584" s="11">
        <v>490</v>
      </c>
      <c r="BT584" s="11">
        <v>1.93</v>
      </c>
      <c r="BU584" s="31">
        <f t="shared" si="1197"/>
        <v>4.11072289156627</v>
      </c>
      <c r="BV584" s="11">
        <v>1</v>
      </c>
      <c r="BW584" s="11">
        <v>2.71</v>
      </c>
      <c r="BX584" s="8">
        <f t="shared" si="1198"/>
        <v>3.71</v>
      </c>
      <c r="BY584" s="9">
        <v>1.275</v>
      </c>
      <c r="BZ584" s="17">
        <v>1.015</v>
      </c>
      <c r="CA584" s="18">
        <f t="shared" si="1199"/>
        <v>69390.1969816849</v>
      </c>
      <c r="CB584" s="11">
        <f t="shared" si="1200"/>
        <v>1</v>
      </c>
      <c r="CH584" s="11">
        <f>_xlfn.RANK.EQ(CU584,CU582:CU585,0)</f>
        <v>2</v>
      </c>
      <c r="CI584" s="11">
        <v>1446.85</v>
      </c>
      <c r="CJ584" s="11">
        <v>1.8</v>
      </c>
      <c r="CK584" s="12">
        <v>1.35</v>
      </c>
      <c r="CL584" s="13">
        <f t="shared" si="1201"/>
        <v>3515.8455</v>
      </c>
      <c r="CM584" s="11">
        <v>490</v>
      </c>
      <c r="CN584" s="11">
        <v>1.93</v>
      </c>
      <c r="CO584" s="31">
        <f t="shared" si="1202"/>
        <v>4.11072289156627</v>
      </c>
      <c r="CP584" s="11">
        <v>0.93</v>
      </c>
      <c r="CQ584" s="11">
        <v>1.85</v>
      </c>
      <c r="CR584" s="8">
        <f t="shared" si="1203"/>
        <v>2.7205</v>
      </c>
      <c r="CS584" s="9">
        <v>1.275</v>
      </c>
      <c r="CT584" s="17">
        <v>1.085</v>
      </c>
      <c r="CU584" s="18">
        <f t="shared" si="1204"/>
        <v>54392.2014829342</v>
      </c>
      <c r="CV584" s="11">
        <f t="shared" si="1205"/>
        <v>2</v>
      </c>
      <c r="DB584" s="11">
        <f>_xlfn.RANK.EQ(DO584,DO582:DO585,0)</f>
        <v>1</v>
      </c>
      <c r="DC584" s="11">
        <v>1446.85</v>
      </c>
      <c r="DD584" s="11">
        <v>1.8</v>
      </c>
      <c r="DE584" s="12">
        <v>1.35</v>
      </c>
      <c r="DF584" s="13">
        <f t="shared" si="1206"/>
        <v>3515.8455</v>
      </c>
      <c r="DG584" s="11">
        <v>490</v>
      </c>
      <c r="DH584" s="11">
        <v>1.93</v>
      </c>
      <c r="DI584" s="31">
        <f t="shared" si="1207"/>
        <v>4.11072289156627</v>
      </c>
      <c r="DJ584" s="11">
        <v>1</v>
      </c>
      <c r="DK584" s="11">
        <v>2.71</v>
      </c>
      <c r="DL584" s="8">
        <f t="shared" si="1208"/>
        <v>3.71</v>
      </c>
      <c r="DM584" s="9">
        <v>1.275</v>
      </c>
      <c r="DN584" s="17">
        <v>1.085</v>
      </c>
      <c r="DO584" s="18">
        <f t="shared" si="1209"/>
        <v>74175.727808008</v>
      </c>
      <c r="DP584" s="11">
        <f t="shared" si="1210"/>
        <v>1</v>
      </c>
      <c r="DV584" s="11">
        <f>_xlfn.RANK.EQ(EI584,EI582:EI585,0)</f>
        <v>1</v>
      </c>
      <c r="DW584" s="11">
        <v>1446.85</v>
      </c>
      <c r="DX584" s="11">
        <v>1.8</v>
      </c>
      <c r="DY584" s="12">
        <v>1.35</v>
      </c>
      <c r="DZ584" s="13">
        <f t="shared" si="1211"/>
        <v>3515.8455</v>
      </c>
      <c r="EA584" s="11">
        <v>490</v>
      </c>
      <c r="EB584" s="11">
        <v>2.02</v>
      </c>
      <c r="EC584" s="31">
        <f t="shared" si="1212"/>
        <v>4.20072289156627</v>
      </c>
      <c r="ED584" s="11">
        <v>1</v>
      </c>
      <c r="EE584" s="11">
        <v>3.51</v>
      </c>
      <c r="EF584" s="8">
        <f t="shared" si="1213"/>
        <v>4.51</v>
      </c>
      <c r="EG584" s="9">
        <v>1.275</v>
      </c>
      <c r="EH584" s="17">
        <v>1.2</v>
      </c>
      <c r="EI584" s="18">
        <f t="shared" si="1214"/>
        <v>101911.170185718</v>
      </c>
      <c r="EJ584" s="11">
        <f t="shared" si="1215"/>
        <v>1</v>
      </c>
    </row>
    <row r="585" s="1" customFormat="1" customHeight="1" spans="6:140">
      <c r="F585" s="11">
        <f>_xlfn.RANK.EQ(S585,S582:S585,0)</f>
        <v>4</v>
      </c>
      <c r="G585" s="11">
        <v>0</v>
      </c>
      <c r="H585" s="11">
        <v>1.8</v>
      </c>
      <c r="I585" s="12">
        <v>1.35</v>
      </c>
      <c r="J585" s="13">
        <f t="shared" si="1181"/>
        <v>0</v>
      </c>
      <c r="K585" s="11">
        <v>0</v>
      </c>
      <c r="L585" s="11">
        <v>0.2</v>
      </c>
      <c r="M585" s="31">
        <f t="shared" si="1182"/>
        <v>1.2</v>
      </c>
      <c r="N585" s="28">
        <v>0.7</v>
      </c>
      <c r="O585" s="28">
        <v>1.5</v>
      </c>
      <c r="P585" s="8">
        <f t="shared" si="1183"/>
        <v>2.05</v>
      </c>
      <c r="Q585" s="9">
        <v>1.275</v>
      </c>
      <c r="R585" s="17">
        <v>1</v>
      </c>
      <c r="S585" s="18">
        <f t="shared" si="1184"/>
        <v>0</v>
      </c>
      <c r="T585" s="28">
        <f t="shared" si="1185"/>
        <v>12</v>
      </c>
      <c r="Z585" s="11">
        <f>_xlfn.RANK.EQ(AM585,AM582:AM585,0)</f>
        <v>4</v>
      </c>
      <c r="AA585" s="11">
        <v>0</v>
      </c>
      <c r="AB585" s="11">
        <v>1.8</v>
      </c>
      <c r="AC585" s="12">
        <v>1.35</v>
      </c>
      <c r="AD585" s="13">
        <f t="shared" si="1186"/>
        <v>0</v>
      </c>
      <c r="AE585" s="11">
        <v>0</v>
      </c>
      <c r="AF585" s="11">
        <v>0.2</v>
      </c>
      <c r="AG585" s="31">
        <f t="shared" si="1187"/>
        <v>1.2</v>
      </c>
      <c r="AH585" s="28">
        <v>0.7</v>
      </c>
      <c r="AI585" s="28">
        <v>1.5</v>
      </c>
      <c r="AJ585" s="8">
        <f t="shared" si="1188"/>
        <v>2.05</v>
      </c>
      <c r="AK585" s="9">
        <v>1.275</v>
      </c>
      <c r="AL585" s="17">
        <v>1</v>
      </c>
      <c r="AM585" s="18">
        <f t="shared" si="1189"/>
        <v>0</v>
      </c>
      <c r="AN585" s="28">
        <f t="shared" si="1190"/>
        <v>12</v>
      </c>
      <c r="AT585" s="11">
        <f>_xlfn.RANK.EQ(BG585,BG582:BG585,0)</f>
        <v>4</v>
      </c>
      <c r="AU585" s="11">
        <v>0</v>
      </c>
      <c r="AV585" s="11">
        <v>1.8</v>
      </c>
      <c r="AW585" s="12">
        <v>1.35</v>
      </c>
      <c r="AX585" s="13">
        <f t="shared" si="1191"/>
        <v>0</v>
      </c>
      <c r="AY585" s="11">
        <v>0</v>
      </c>
      <c r="AZ585" s="11">
        <v>0.2</v>
      </c>
      <c r="BA585" s="31">
        <f t="shared" si="1192"/>
        <v>1.2</v>
      </c>
      <c r="BB585" s="28">
        <v>0.7</v>
      </c>
      <c r="BC585" s="28">
        <v>1.5</v>
      </c>
      <c r="BD585" s="8">
        <f t="shared" si="1193"/>
        <v>2.05</v>
      </c>
      <c r="BE585" s="9">
        <v>1.275</v>
      </c>
      <c r="BF585" s="17">
        <v>1.015</v>
      </c>
      <c r="BG585" s="18">
        <f t="shared" si="1194"/>
        <v>0</v>
      </c>
      <c r="BH585" s="28">
        <f t="shared" si="1195"/>
        <v>12</v>
      </c>
      <c r="BN585" s="11">
        <f>_xlfn.RANK.EQ(CA585,CA582:CA585,0)</f>
        <v>4</v>
      </c>
      <c r="BO585" s="11">
        <v>0</v>
      </c>
      <c r="BP585" s="11">
        <v>1.8</v>
      </c>
      <c r="BQ585" s="12">
        <v>1.35</v>
      </c>
      <c r="BR585" s="13">
        <f t="shared" si="1196"/>
        <v>0</v>
      </c>
      <c r="BS585" s="11">
        <v>0</v>
      </c>
      <c r="BT585" s="11">
        <v>0.2</v>
      </c>
      <c r="BU585" s="31">
        <f t="shared" si="1197"/>
        <v>1.2</v>
      </c>
      <c r="BV585" s="28">
        <v>0.7</v>
      </c>
      <c r="BW585" s="28">
        <v>1.5</v>
      </c>
      <c r="BX585" s="8">
        <f t="shared" si="1198"/>
        <v>2.05</v>
      </c>
      <c r="BY585" s="9">
        <v>1.275</v>
      </c>
      <c r="BZ585" s="17">
        <v>1.015</v>
      </c>
      <c r="CA585" s="18">
        <f t="shared" si="1199"/>
        <v>0</v>
      </c>
      <c r="CB585" s="28">
        <f t="shared" si="1200"/>
        <v>12</v>
      </c>
      <c r="CH585" s="11">
        <f>_xlfn.RANK.EQ(CU585,CU582:CU585,0)</f>
        <v>4</v>
      </c>
      <c r="CI585" s="11">
        <v>0</v>
      </c>
      <c r="CJ585" s="11">
        <v>1.8</v>
      </c>
      <c r="CK585" s="12">
        <v>1.35</v>
      </c>
      <c r="CL585" s="13">
        <f t="shared" si="1201"/>
        <v>0</v>
      </c>
      <c r="CM585" s="11">
        <v>0</v>
      </c>
      <c r="CN585" s="11">
        <v>0.2</v>
      </c>
      <c r="CO585" s="31">
        <f t="shared" si="1202"/>
        <v>1.2</v>
      </c>
      <c r="CP585" s="28">
        <v>0.7</v>
      </c>
      <c r="CQ585" s="28">
        <v>1.5</v>
      </c>
      <c r="CR585" s="8">
        <f t="shared" si="1203"/>
        <v>2.05</v>
      </c>
      <c r="CS585" s="9">
        <v>1.275</v>
      </c>
      <c r="CT585" s="17">
        <v>1.085</v>
      </c>
      <c r="CU585" s="18">
        <f t="shared" si="1204"/>
        <v>0</v>
      </c>
      <c r="CV585" s="28">
        <f t="shared" si="1205"/>
        <v>12</v>
      </c>
      <c r="DB585" s="11">
        <f>_xlfn.RANK.EQ(DO585,DO582:DO585,0)</f>
        <v>4</v>
      </c>
      <c r="DC585" s="11">
        <v>0</v>
      </c>
      <c r="DD585" s="11">
        <v>1.8</v>
      </c>
      <c r="DE585" s="12">
        <v>1.35</v>
      </c>
      <c r="DF585" s="13">
        <f t="shared" si="1206"/>
        <v>0</v>
      </c>
      <c r="DG585" s="11">
        <v>0</v>
      </c>
      <c r="DH585" s="11">
        <v>0.2</v>
      </c>
      <c r="DI585" s="31">
        <f t="shared" si="1207"/>
        <v>1.2</v>
      </c>
      <c r="DJ585" s="28">
        <v>0.7</v>
      </c>
      <c r="DK585" s="28">
        <v>1.5</v>
      </c>
      <c r="DL585" s="8">
        <f t="shared" si="1208"/>
        <v>2.05</v>
      </c>
      <c r="DM585" s="9">
        <v>1.275</v>
      </c>
      <c r="DN585" s="17">
        <v>1.085</v>
      </c>
      <c r="DO585" s="18">
        <f t="shared" si="1209"/>
        <v>0</v>
      </c>
      <c r="DP585" s="28">
        <f t="shared" si="1210"/>
        <v>12</v>
      </c>
      <c r="DV585" s="11">
        <f>_xlfn.RANK.EQ(EI585,EI582:EI585,0)</f>
        <v>4</v>
      </c>
      <c r="DW585" s="11">
        <v>0</v>
      </c>
      <c r="DX585" s="11">
        <v>1.8</v>
      </c>
      <c r="DY585" s="12">
        <v>1.35</v>
      </c>
      <c r="DZ585" s="13">
        <f t="shared" si="1211"/>
        <v>0</v>
      </c>
      <c r="EA585" s="11">
        <v>0</v>
      </c>
      <c r="EB585" s="11">
        <v>0.2</v>
      </c>
      <c r="EC585" s="31">
        <f t="shared" si="1212"/>
        <v>1.2</v>
      </c>
      <c r="ED585" s="28">
        <v>0.7</v>
      </c>
      <c r="EE585" s="28">
        <v>1.5</v>
      </c>
      <c r="EF585" s="8">
        <f t="shared" si="1213"/>
        <v>2.05</v>
      </c>
      <c r="EG585" s="9">
        <v>1.275</v>
      </c>
      <c r="EH585" s="17">
        <v>1.2</v>
      </c>
      <c r="EI585" s="18">
        <f t="shared" si="1214"/>
        <v>0</v>
      </c>
      <c r="EJ585" s="28">
        <f t="shared" si="1215"/>
        <v>12</v>
      </c>
    </row>
    <row r="586" s="1" customFormat="1" customHeight="1" spans="6:140">
      <c r="F586" s="32" t="s">
        <v>42</v>
      </c>
      <c r="G586" s="33">
        <f>LARGE(S582:S585,1)/1</f>
        <v>66854.457336695</v>
      </c>
      <c r="H586" s="32" t="s">
        <v>43</v>
      </c>
      <c r="I586" s="33">
        <f>LARGE(S582:S585,2)/2</f>
        <v>23809.7203723222</v>
      </c>
      <c r="J586" s="32" t="s">
        <v>44</v>
      </c>
      <c r="K586" s="33">
        <f>LARGE(S582:S585,3)/12</f>
        <v>3883.23132847962</v>
      </c>
      <c r="L586" s="32" t="s">
        <v>45</v>
      </c>
      <c r="M586" s="34">
        <f>LARGE(S582:S585,4)/12</f>
        <v>0</v>
      </c>
      <c r="N586" s="35" t="s">
        <v>46</v>
      </c>
      <c r="O586" s="36">
        <f>G586+I586+K586+M586</f>
        <v>94547.4090374969</v>
      </c>
      <c r="P586" s="35" t="s">
        <v>47</v>
      </c>
      <c r="Q586" s="35">
        <v>6.7</v>
      </c>
      <c r="R586" s="35"/>
      <c r="S586" s="35" t="s">
        <v>48</v>
      </c>
      <c r="T586" s="36">
        <f>O586*Q586</f>
        <v>633467.640551229</v>
      </c>
      <c r="Z586" s="32" t="s">
        <v>42</v>
      </c>
      <c r="AA586" s="33">
        <f>LARGE(AM582:AM585,1)/1</f>
        <v>67056.1780164573</v>
      </c>
      <c r="AB586" s="32" t="s">
        <v>43</v>
      </c>
      <c r="AC586" s="33">
        <f>LARGE(AM582:AM585,2)/2</f>
        <v>33427.2286683475</v>
      </c>
      <c r="AD586" s="32" t="s">
        <v>44</v>
      </c>
      <c r="AE586" s="33">
        <f>LARGE(AM582:AM585,3)/12</f>
        <v>3883.23132847962</v>
      </c>
      <c r="AF586" s="32" t="s">
        <v>45</v>
      </c>
      <c r="AG586" s="34">
        <f>LARGE(AM582:AM585,4)/12</f>
        <v>0</v>
      </c>
      <c r="AH586" s="35" t="s">
        <v>46</v>
      </c>
      <c r="AI586" s="36">
        <f>AA586+AC586+AE586+AG586</f>
        <v>104366.638013284</v>
      </c>
      <c r="AJ586" s="35" t="s">
        <v>47</v>
      </c>
      <c r="AK586" s="35">
        <v>6.7</v>
      </c>
      <c r="AL586" s="35"/>
      <c r="AM586" s="35" t="s">
        <v>48</v>
      </c>
      <c r="AN586" s="36">
        <f>AI586*AK586</f>
        <v>699256.474689006</v>
      </c>
      <c r="AT586" s="32" t="s">
        <v>42</v>
      </c>
      <c r="AU586" s="33">
        <f>LARGE(BG582:BG585,1)/1</f>
        <v>67857.2741967454</v>
      </c>
      <c r="AV586" s="32" t="s">
        <v>43</v>
      </c>
      <c r="AW586" s="33">
        <f>LARGE(BG582:BG585,2)/2</f>
        <v>25441.5135968563</v>
      </c>
      <c r="AX586" s="32" t="s">
        <v>44</v>
      </c>
      <c r="AY586" s="33">
        <f>LARGE(BG582:BG585,3)/12</f>
        <v>3941.47979840682</v>
      </c>
      <c r="AZ586" s="32" t="s">
        <v>45</v>
      </c>
      <c r="BA586" s="34">
        <f>LARGE(BG582:BG585,4)/12</f>
        <v>0</v>
      </c>
      <c r="BB586" s="35" t="s">
        <v>46</v>
      </c>
      <c r="BC586" s="36">
        <f>AU586+AW586+AY586+BA586</f>
        <v>97240.2675920086</v>
      </c>
      <c r="BD586" s="35" t="s">
        <v>47</v>
      </c>
      <c r="BE586" s="35">
        <v>6.7</v>
      </c>
      <c r="BF586" s="35"/>
      <c r="BG586" s="35" t="s">
        <v>48</v>
      </c>
      <c r="BH586" s="36">
        <f>BC586*BE586</f>
        <v>651509.792866457</v>
      </c>
      <c r="BN586" s="32" t="s">
        <v>42</v>
      </c>
      <c r="BO586" s="33">
        <f>LARGE(CA582:CA585,1)/1</f>
        <v>69390.1969816849</v>
      </c>
      <c r="BP586" s="32" t="s">
        <v>43</v>
      </c>
      <c r="BQ586" s="33">
        <f>LARGE(CA582:CA585,2)/2</f>
        <v>33928.6370983727</v>
      </c>
      <c r="BR586" s="32" t="s">
        <v>44</v>
      </c>
      <c r="BS586" s="33">
        <f>LARGE(CA582:CA585,3)/12</f>
        <v>3941.47979840682</v>
      </c>
      <c r="BT586" s="32" t="s">
        <v>45</v>
      </c>
      <c r="BU586" s="34">
        <f>LARGE(CA582:CA585,4)/12</f>
        <v>0</v>
      </c>
      <c r="BV586" s="35" t="s">
        <v>46</v>
      </c>
      <c r="BW586" s="36">
        <f>BO586+BQ586+BS586+BU586</f>
        <v>107260.313878464</v>
      </c>
      <c r="BX586" s="35" t="s">
        <v>47</v>
      </c>
      <c r="BY586" s="35">
        <v>6.7</v>
      </c>
      <c r="BZ586" s="35"/>
      <c r="CA586" s="35" t="s">
        <v>48</v>
      </c>
      <c r="CB586" s="36">
        <f>BW586*BY586</f>
        <v>718644.102985712</v>
      </c>
      <c r="CH586" s="32" t="s">
        <v>42</v>
      </c>
      <c r="CI586" s="33">
        <f>LARGE(CU582:CU585,1)/1</f>
        <v>72537.0862103141</v>
      </c>
      <c r="CJ586" s="32" t="s">
        <v>43</v>
      </c>
      <c r="CK586" s="33">
        <f>LARGE(CU582:CU585,2)/2</f>
        <v>27196.1007414671</v>
      </c>
      <c r="CL586" s="32" t="s">
        <v>44</v>
      </c>
      <c r="CM586" s="33">
        <f>LARGE(CU582:CU585,3)/12</f>
        <v>4213.30599140039</v>
      </c>
      <c r="CN586" s="32" t="s">
        <v>45</v>
      </c>
      <c r="CO586" s="34">
        <f>LARGE(CU582:CU585,4)/12</f>
        <v>0</v>
      </c>
      <c r="CP586" s="35" t="s">
        <v>46</v>
      </c>
      <c r="CQ586" s="36">
        <f>CI586+CK586+CM586+CO586</f>
        <v>103946.492943182</v>
      </c>
      <c r="CR586" s="35" t="s">
        <v>47</v>
      </c>
      <c r="CS586" s="35">
        <v>6.7</v>
      </c>
      <c r="CT586" s="35"/>
      <c r="CU586" s="35" t="s">
        <v>48</v>
      </c>
      <c r="CV586" s="36">
        <f>CQ586*CS586</f>
        <v>696441.502719317</v>
      </c>
      <c r="DB586" s="32" t="s">
        <v>42</v>
      </c>
      <c r="DC586" s="33">
        <f>LARGE(DO582:DO585,1)/1</f>
        <v>74175.727808008</v>
      </c>
      <c r="DD586" s="32" t="s">
        <v>43</v>
      </c>
      <c r="DE586" s="33">
        <f>LARGE(DO582:DO585,2)/2</f>
        <v>36268.5431051571</v>
      </c>
      <c r="DF586" s="32" t="s">
        <v>44</v>
      </c>
      <c r="DG586" s="33">
        <f>LARGE(DO582:DO585,3)/12</f>
        <v>4213.30599140039</v>
      </c>
      <c r="DH586" s="32" t="s">
        <v>45</v>
      </c>
      <c r="DI586" s="34">
        <f>LARGE(DO582:DO585,4)/12</f>
        <v>0</v>
      </c>
      <c r="DJ586" s="35" t="s">
        <v>46</v>
      </c>
      <c r="DK586" s="36">
        <f>DC586+DE586+DG586+DI586</f>
        <v>114657.576904565</v>
      </c>
      <c r="DL586" s="35" t="s">
        <v>47</v>
      </c>
      <c r="DM586" s="35">
        <v>6.7</v>
      </c>
      <c r="DN586" s="35"/>
      <c r="DO586" s="35" t="s">
        <v>48</v>
      </c>
      <c r="DP586" s="36">
        <f>DK586*DM586</f>
        <v>768205.765260589</v>
      </c>
      <c r="DV586" s="32" t="s">
        <v>42</v>
      </c>
      <c r="DW586" s="33">
        <f>LARGE(EI582:EI585,1)/1</f>
        <v>101911.170185718</v>
      </c>
      <c r="DX586" s="32" t="s">
        <v>43</v>
      </c>
      <c r="DY586" s="33">
        <f>LARGE(EI582:EI585,2)/2</f>
        <v>50618.6342448191</v>
      </c>
      <c r="DZ586" s="32" t="s">
        <v>44</v>
      </c>
      <c r="EA586" s="33">
        <f>LARGE(EI582:EI585,3)/12</f>
        <v>6000.98110411949</v>
      </c>
      <c r="EB586" s="32" t="s">
        <v>45</v>
      </c>
      <c r="EC586" s="34">
        <f>LARGE(EI582:EI585,4)/12</f>
        <v>0</v>
      </c>
      <c r="ED586" s="35" t="s">
        <v>46</v>
      </c>
      <c r="EE586" s="36">
        <f>DW586+DY586+EA586+EC586</f>
        <v>158530.785534657</v>
      </c>
      <c r="EF586" s="35" t="s">
        <v>47</v>
      </c>
      <c r="EG586" s="35">
        <v>6.7</v>
      </c>
      <c r="EH586" s="35"/>
      <c r="EI586" s="35" t="s">
        <v>48</v>
      </c>
      <c r="EJ586" s="36">
        <f>EE586*EG586</f>
        <v>1062156.2630822</v>
      </c>
    </row>
    <row r="587" s="1" customFormat="1" customHeight="1" spans="6:140">
      <c r="F587" s="32"/>
      <c r="G587" s="33"/>
      <c r="H587" s="32"/>
      <c r="I587" s="33"/>
      <c r="J587" s="32"/>
      <c r="K587" s="33"/>
      <c r="L587" s="32"/>
      <c r="M587" s="34"/>
      <c r="N587" s="35"/>
      <c r="O587" s="36"/>
      <c r="P587" s="35"/>
      <c r="Q587" s="35"/>
      <c r="R587" s="35"/>
      <c r="S587" s="35"/>
      <c r="T587" s="36"/>
      <c r="U587" s="1"/>
      <c r="V587" s="1"/>
      <c r="W587" s="1"/>
      <c r="X587" s="1"/>
      <c r="Y587" s="1"/>
      <c r="Z587" s="32"/>
      <c r="AA587" s="33"/>
      <c r="AB587" s="32"/>
      <c r="AC587" s="33"/>
      <c r="AD587" s="32"/>
      <c r="AE587" s="33"/>
      <c r="AF587" s="32"/>
      <c r="AG587" s="34"/>
      <c r="AH587" s="35"/>
      <c r="AI587" s="36"/>
      <c r="AJ587" s="35"/>
      <c r="AK587" s="35"/>
      <c r="AL587" s="35"/>
      <c r="AM587" s="35"/>
      <c r="AN587" s="36"/>
      <c r="AO587" s="1"/>
      <c r="AP587" s="1"/>
      <c r="AQ587" s="1"/>
      <c r="AR587" s="1"/>
      <c r="AS587" s="1"/>
      <c r="AT587" s="32"/>
      <c r="AU587" s="33"/>
      <c r="AV587" s="32"/>
      <c r="AW587" s="33"/>
      <c r="AX587" s="32"/>
      <c r="AY587" s="33"/>
      <c r="AZ587" s="32"/>
      <c r="BA587" s="34"/>
      <c r="BB587" s="35"/>
      <c r="BC587" s="36"/>
      <c r="BD587" s="35"/>
      <c r="BE587" s="35"/>
      <c r="BF587" s="35"/>
      <c r="BG587" s="35"/>
      <c r="BH587" s="36"/>
      <c r="BI587" s="1"/>
      <c r="BJ587" s="1"/>
      <c r="BK587" s="1"/>
      <c r="BL587" s="1"/>
      <c r="BM587" s="1"/>
      <c r="BN587" s="32"/>
      <c r="BO587" s="33"/>
      <c r="BP587" s="32"/>
      <c r="BQ587" s="33"/>
      <c r="BR587" s="32"/>
      <c r="BS587" s="33"/>
      <c r="BT587" s="32"/>
      <c r="BU587" s="34"/>
      <c r="BV587" s="35"/>
      <c r="BW587" s="36"/>
      <c r="BX587" s="35"/>
      <c r="BY587" s="35"/>
      <c r="BZ587" s="35"/>
      <c r="CA587" s="35"/>
      <c r="CB587" s="36"/>
      <c r="CC587" s="1"/>
      <c r="CD587" s="1"/>
      <c r="CE587" s="1"/>
      <c r="CF587" s="1"/>
      <c r="CG587" s="1"/>
      <c r="CH587" s="32"/>
      <c r="CI587" s="33"/>
      <c r="CJ587" s="32"/>
      <c r="CK587" s="33"/>
      <c r="CL587" s="32"/>
      <c r="CM587" s="33"/>
      <c r="CN587" s="32"/>
      <c r="CO587" s="34"/>
      <c r="CP587" s="35"/>
      <c r="CQ587" s="36"/>
      <c r="CR587" s="35"/>
      <c r="CS587" s="35"/>
      <c r="CT587" s="35"/>
      <c r="CU587" s="35"/>
      <c r="CV587" s="36"/>
      <c r="CW587" s="1"/>
      <c r="CX587" s="1"/>
      <c r="CY587" s="1"/>
      <c r="CZ587" s="1"/>
      <c r="DA587" s="1"/>
      <c r="DB587" s="32"/>
      <c r="DC587" s="33"/>
      <c r="DD587" s="32"/>
      <c r="DE587" s="33"/>
      <c r="DF587" s="32"/>
      <c r="DG587" s="33"/>
      <c r="DH587" s="32"/>
      <c r="DI587" s="34"/>
      <c r="DJ587" s="35"/>
      <c r="DK587" s="36"/>
      <c r="DL587" s="35"/>
      <c r="DM587" s="35"/>
      <c r="DN587" s="35"/>
      <c r="DO587" s="35"/>
      <c r="DP587" s="36"/>
      <c r="DQ587" s="1"/>
      <c r="DR587" s="1"/>
      <c r="DS587" s="1"/>
      <c r="DT587" s="1"/>
      <c r="DU587" s="1"/>
      <c r="DV587" s="32"/>
      <c r="DW587" s="33"/>
      <c r="DX587" s="32"/>
      <c r="DY587" s="33"/>
      <c r="DZ587" s="32"/>
      <c r="EA587" s="33"/>
      <c r="EB587" s="32"/>
      <c r="EC587" s="34"/>
      <c r="ED587" s="35"/>
      <c r="EE587" s="36"/>
      <c r="EF587" s="35"/>
      <c r="EG587" s="35"/>
      <c r="EH587" s="35"/>
      <c r="EI587" s="35"/>
      <c r="EJ587" s="36"/>
    </row>
    <row r="588" s="1" customFormat="1" customHeight="1" spans="6:140">
      <c r="F588" s="3" t="s">
        <v>50</v>
      </c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1"/>
      <c r="U588" s="1"/>
      <c r="V588" s="1"/>
      <c r="W588" s="1"/>
      <c r="X588" s="1"/>
      <c r="Y588" s="1"/>
      <c r="Z588" s="3" t="s">
        <v>50</v>
      </c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1"/>
      <c r="AO588" s="1"/>
      <c r="AP588" s="1"/>
      <c r="AQ588" s="1"/>
      <c r="AR588" s="1"/>
      <c r="AS588" s="1"/>
      <c r="AT588" s="3" t="s">
        <v>50</v>
      </c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1"/>
      <c r="BI588" s="1"/>
      <c r="BJ588" s="1"/>
      <c r="BK588" s="1"/>
      <c r="BL588" s="1"/>
      <c r="BM588" s="1"/>
      <c r="BN588" s="3" t="s">
        <v>50</v>
      </c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1"/>
      <c r="CC588" s="1"/>
      <c r="CD588" s="1"/>
      <c r="CE588" s="1"/>
      <c r="CF588" s="1"/>
      <c r="CG588" s="1"/>
      <c r="CH588" s="3" t="s">
        <v>50</v>
      </c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1"/>
      <c r="CW588" s="1"/>
      <c r="CX588" s="1"/>
      <c r="CY588" s="1"/>
      <c r="CZ588" s="1"/>
      <c r="DA588" s="1"/>
      <c r="DB588" s="3" t="s">
        <v>50</v>
      </c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1"/>
      <c r="DQ588" s="1"/>
      <c r="DR588" s="1"/>
      <c r="DS588" s="1"/>
      <c r="DT588" s="1"/>
      <c r="DU588" s="1"/>
      <c r="DV588" s="3" t="s">
        <v>50</v>
      </c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</row>
    <row r="589" s="1" customFormat="1" customHeight="1" spans="6:140">
      <c r="F589" s="4" t="s">
        <v>8</v>
      </c>
      <c r="G589" s="5"/>
      <c r="H589" s="5"/>
      <c r="I589" s="6"/>
      <c r="J589" s="7" t="s">
        <v>9</v>
      </c>
      <c r="K589" s="7"/>
      <c r="L589" s="7"/>
      <c r="M589" s="7"/>
      <c r="N589" s="8" t="s">
        <v>10</v>
      </c>
      <c r="O589" s="8"/>
      <c r="P589" s="8"/>
      <c r="Q589" s="9" t="s">
        <v>11</v>
      </c>
      <c r="R589" s="10" t="s">
        <v>12</v>
      </c>
      <c r="S589" s="10" t="s">
        <v>13</v>
      </c>
      <c r="Z589" s="4" t="s">
        <v>8</v>
      </c>
      <c r="AA589" s="5"/>
      <c r="AB589" s="5"/>
      <c r="AC589" s="6"/>
      <c r="AD589" s="7" t="s">
        <v>9</v>
      </c>
      <c r="AE589" s="7"/>
      <c r="AF589" s="7"/>
      <c r="AG589" s="7"/>
      <c r="AH589" s="8" t="s">
        <v>10</v>
      </c>
      <c r="AI589" s="8"/>
      <c r="AJ589" s="8"/>
      <c r="AK589" s="9" t="s">
        <v>11</v>
      </c>
      <c r="AL589" s="10" t="s">
        <v>12</v>
      </c>
      <c r="AM589" s="10" t="s">
        <v>13</v>
      </c>
      <c r="AT589" s="4" t="s">
        <v>8</v>
      </c>
      <c r="AU589" s="5"/>
      <c r="AV589" s="5"/>
      <c r="AW589" s="6"/>
      <c r="AX589" s="7" t="s">
        <v>9</v>
      </c>
      <c r="AY589" s="7"/>
      <c r="AZ589" s="7"/>
      <c r="BA589" s="7"/>
      <c r="BB589" s="8" t="s">
        <v>10</v>
      </c>
      <c r="BC589" s="8"/>
      <c r="BD589" s="8"/>
      <c r="BE589" s="9" t="s">
        <v>11</v>
      </c>
      <c r="BF589" s="10" t="s">
        <v>12</v>
      </c>
      <c r="BG589" s="10" t="s">
        <v>13</v>
      </c>
      <c r="BN589" s="4" t="s">
        <v>8</v>
      </c>
      <c r="BO589" s="5"/>
      <c r="BP589" s="5"/>
      <c r="BQ589" s="6"/>
      <c r="BR589" s="7" t="s">
        <v>9</v>
      </c>
      <c r="BS589" s="7"/>
      <c r="BT589" s="7"/>
      <c r="BU589" s="7"/>
      <c r="BV589" s="8" t="s">
        <v>10</v>
      </c>
      <c r="BW589" s="8"/>
      <c r="BX589" s="8"/>
      <c r="BY589" s="9" t="s">
        <v>11</v>
      </c>
      <c r="BZ589" s="10" t="s">
        <v>12</v>
      </c>
      <c r="CA589" s="10" t="s">
        <v>13</v>
      </c>
      <c r="CH589" s="4" t="s">
        <v>8</v>
      </c>
      <c r="CI589" s="5"/>
      <c r="CJ589" s="5"/>
      <c r="CK589" s="6"/>
      <c r="CL589" s="7" t="s">
        <v>9</v>
      </c>
      <c r="CM589" s="7"/>
      <c r="CN589" s="7"/>
      <c r="CO589" s="7"/>
      <c r="CP589" s="8" t="s">
        <v>10</v>
      </c>
      <c r="CQ589" s="8"/>
      <c r="CR589" s="8"/>
      <c r="CS589" s="9" t="s">
        <v>11</v>
      </c>
      <c r="CT589" s="10" t="s">
        <v>12</v>
      </c>
      <c r="CU589" s="10" t="s">
        <v>13</v>
      </c>
      <c r="DB589" s="4" t="s">
        <v>8</v>
      </c>
      <c r="DC589" s="5"/>
      <c r="DD589" s="5"/>
      <c r="DE589" s="6"/>
      <c r="DF589" s="7" t="s">
        <v>9</v>
      </c>
      <c r="DG589" s="7"/>
      <c r="DH589" s="7"/>
      <c r="DI589" s="7"/>
      <c r="DJ589" s="8" t="s">
        <v>10</v>
      </c>
      <c r="DK589" s="8"/>
      <c r="DL589" s="8"/>
      <c r="DM589" s="9" t="s">
        <v>11</v>
      </c>
      <c r="DN589" s="10" t="s">
        <v>12</v>
      </c>
      <c r="DO589" s="10" t="s">
        <v>13</v>
      </c>
      <c r="DV589" s="4" t="s">
        <v>8</v>
      </c>
      <c r="DW589" s="5"/>
      <c r="DX589" s="5"/>
      <c r="DY589" s="6"/>
      <c r="DZ589" s="7" t="s">
        <v>9</v>
      </c>
      <c r="EA589" s="7"/>
      <c r="EB589" s="7"/>
      <c r="EC589" s="7"/>
      <c r="ED589" s="8" t="s">
        <v>10</v>
      </c>
      <c r="EE589" s="8"/>
      <c r="EF589" s="8"/>
      <c r="EG589" s="9" t="s">
        <v>11</v>
      </c>
      <c r="EH589" s="10" t="s">
        <v>12</v>
      </c>
      <c r="EI589" s="10" t="s">
        <v>13</v>
      </c>
    </row>
    <row r="590" s="1" customFormat="1" customHeight="1" spans="6:140">
      <c r="F590" s="11" t="s">
        <v>19</v>
      </c>
      <c r="G590" s="11" t="s">
        <v>20</v>
      </c>
      <c r="H590" s="12" t="s">
        <v>21</v>
      </c>
      <c r="I590" s="13" t="s">
        <v>8</v>
      </c>
      <c r="J590" s="11" t="s">
        <v>22</v>
      </c>
      <c r="K590" s="11" t="s">
        <v>23</v>
      </c>
      <c r="L590" s="11" t="s">
        <v>24</v>
      </c>
      <c r="M590" s="7" t="s">
        <v>25</v>
      </c>
      <c r="N590" s="11" t="s">
        <v>26</v>
      </c>
      <c r="O590" s="11" t="s">
        <v>27</v>
      </c>
      <c r="P590" s="8" t="s">
        <v>28</v>
      </c>
      <c r="Q590" s="9" t="s">
        <v>29</v>
      </c>
      <c r="R590" s="14"/>
      <c r="S590" s="14"/>
      <c r="T590" s="1"/>
      <c r="U590" s="1"/>
      <c r="V590" s="1"/>
      <c r="W590" s="1"/>
      <c r="X590" s="1"/>
      <c r="Y590" s="1"/>
      <c r="Z590" s="11" t="s">
        <v>19</v>
      </c>
      <c r="AA590" s="11" t="s">
        <v>20</v>
      </c>
      <c r="AB590" s="12" t="s">
        <v>21</v>
      </c>
      <c r="AC590" s="13" t="s">
        <v>8</v>
      </c>
      <c r="AD590" s="11" t="s">
        <v>22</v>
      </c>
      <c r="AE590" s="11" t="s">
        <v>23</v>
      </c>
      <c r="AF590" s="11" t="s">
        <v>24</v>
      </c>
      <c r="AG590" s="7" t="s">
        <v>25</v>
      </c>
      <c r="AH590" s="11" t="s">
        <v>26</v>
      </c>
      <c r="AI590" s="11" t="s">
        <v>27</v>
      </c>
      <c r="AJ590" s="8" t="s">
        <v>28</v>
      </c>
      <c r="AK590" s="9" t="s">
        <v>29</v>
      </c>
      <c r="AL590" s="14"/>
      <c r="AM590" s="14"/>
      <c r="AN590" s="1"/>
      <c r="AO590" s="1"/>
      <c r="AP590" s="1"/>
      <c r="AQ590" s="1"/>
      <c r="AR590" s="1"/>
      <c r="AS590" s="1"/>
      <c r="AT590" s="11" t="s">
        <v>19</v>
      </c>
      <c r="AU590" s="11" t="s">
        <v>20</v>
      </c>
      <c r="AV590" s="12" t="s">
        <v>21</v>
      </c>
      <c r="AW590" s="13" t="s">
        <v>8</v>
      </c>
      <c r="AX590" s="11" t="s">
        <v>22</v>
      </c>
      <c r="AY590" s="11" t="s">
        <v>23</v>
      </c>
      <c r="AZ590" s="11" t="s">
        <v>24</v>
      </c>
      <c r="BA590" s="7" t="s">
        <v>25</v>
      </c>
      <c r="BB590" s="11" t="s">
        <v>26</v>
      </c>
      <c r="BC590" s="11" t="s">
        <v>27</v>
      </c>
      <c r="BD590" s="8" t="s">
        <v>28</v>
      </c>
      <c r="BE590" s="9" t="s">
        <v>29</v>
      </c>
      <c r="BF590" s="14"/>
      <c r="BG590" s="14"/>
      <c r="BH590" s="1"/>
      <c r="BI590" s="1"/>
      <c r="BJ590" s="1"/>
      <c r="BK590" s="1"/>
      <c r="BL590" s="1"/>
      <c r="BM590" s="1"/>
      <c r="BN590" s="11" t="s">
        <v>19</v>
      </c>
      <c r="BO590" s="11" t="s">
        <v>20</v>
      </c>
      <c r="BP590" s="12" t="s">
        <v>21</v>
      </c>
      <c r="BQ590" s="13" t="s">
        <v>8</v>
      </c>
      <c r="BR590" s="11" t="s">
        <v>22</v>
      </c>
      <c r="BS590" s="11" t="s">
        <v>23</v>
      </c>
      <c r="BT590" s="11" t="s">
        <v>24</v>
      </c>
      <c r="BU590" s="7" t="s">
        <v>25</v>
      </c>
      <c r="BV590" s="11" t="s">
        <v>26</v>
      </c>
      <c r="BW590" s="11" t="s">
        <v>27</v>
      </c>
      <c r="BX590" s="8" t="s">
        <v>28</v>
      </c>
      <c r="BY590" s="9" t="s">
        <v>29</v>
      </c>
      <c r="BZ590" s="14"/>
      <c r="CA590" s="14"/>
      <c r="CB590" s="1"/>
      <c r="CC590" s="1"/>
      <c r="CD590" s="1"/>
      <c r="CE590" s="1"/>
      <c r="CF590" s="1"/>
      <c r="CG590" s="1"/>
      <c r="CH590" s="11" t="s">
        <v>19</v>
      </c>
      <c r="CI590" s="11" t="s">
        <v>20</v>
      </c>
      <c r="CJ590" s="12" t="s">
        <v>21</v>
      </c>
      <c r="CK590" s="13" t="s">
        <v>8</v>
      </c>
      <c r="CL590" s="11" t="s">
        <v>22</v>
      </c>
      <c r="CM590" s="11" t="s">
        <v>23</v>
      </c>
      <c r="CN590" s="11" t="s">
        <v>24</v>
      </c>
      <c r="CO590" s="7" t="s">
        <v>25</v>
      </c>
      <c r="CP590" s="11" t="s">
        <v>26</v>
      </c>
      <c r="CQ590" s="11" t="s">
        <v>27</v>
      </c>
      <c r="CR590" s="8" t="s">
        <v>28</v>
      </c>
      <c r="CS590" s="9" t="s">
        <v>29</v>
      </c>
      <c r="CT590" s="14"/>
      <c r="CU590" s="14"/>
      <c r="CV590" s="1"/>
      <c r="CW590" s="1"/>
      <c r="CX590" s="1"/>
      <c r="CY590" s="1"/>
      <c r="CZ590" s="1"/>
      <c r="DA590" s="1"/>
      <c r="DB590" s="11" t="s">
        <v>19</v>
      </c>
      <c r="DC590" s="11" t="s">
        <v>20</v>
      </c>
      <c r="DD590" s="12" t="s">
        <v>21</v>
      </c>
      <c r="DE590" s="13" t="s">
        <v>8</v>
      </c>
      <c r="DF590" s="11" t="s">
        <v>22</v>
      </c>
      <c r="DG590" s="11" t="s">
        <v>23</v>
      </c>
      <c r="DH590" s="11" t="s">
        <v>24</v>
      </c>
      <c r="DI590" s="7" t="s">
        <v>25</v>
      </c>
      <c r="DJ590" s="11" t="s">
        <v>26</v>
      </c>
      <c r="DK590" s="11" t="s">
        <v>27</v>
      </c>
      <c r="DL590" s="8" t="s">
        <v>28</v>
      </c>
      <c r="DM590" s="9" t="s">
        <v>29</v>
      </c>
      <c r="DN590" s="14"/>
      <c r="DO590" s="14"/>
      <c r="DP590" s="1"/>
      <c r="DQ590" s="1"/>
      <c r="DR590" s="1"/>
      <c r="DS590" s="1"/>
      <c r="DT590" s="1"/>
      <c r="DU590" s="1"/>
      <c r="DV590" s="11" t="s">
        <v>19</v>
      </c>
      <c r="DW590" s="11" t="s">
        <v>20</v>
      </c>
      <c r="DX590" s="12" t="s">
        <v>21</v>
      </c>
      <c r="DY590" s="13" t="s">
        <v>8</v>
      </c>
      <c r="DZ590" s="11" t="s">
        <v>22</v>
      </c>
      <c r="EA590" s="11" t="s">
        <v>23</v>
      </c>
      <c r="EB590" s="11" t="s">
        <v>24</v>
      </c>
      <c r="EC590" s="7" t="s">
        <v>25</v>
      </c>
      <c r="ED590" s="11" t="s">
        <v>26</v>
      </c>
      <c r="EE590" s="11" t="s">
        <v>27</v>
      </c>
      <c r="EF590" s="8" t="s">
        <v>28</v>
      </c>
      <c r="EG590" s="9" t="s">
        <v>29</v>
      </c>
      <c r="EH590" s="14"/>
      <c r="EI590" s="14"/>
    </row>
    <row r="591" s="1" customFormat="1" customHeight="1" spans="6:140">
      <c r="F591" s="11">
        <v>2171</v>
      </c>
      <c r="G591" s="11">
        <v>0.65</v>
      </c>
      <c r="H591" s="12">
        <v>1.35</v>
      </c>
      <c r="I591" s="13">
        <f t="shared" ref="I591:I599" si="1216">F591*G591*H591</f>
        <v>1905.0525</v>
      </c>
      <c r="J591" s="11">
        <v>3</v>
      </c>
      <c r="K591" s="11">
        <v>440</v>
      </c>
      <c r="L591" s="11">
        <v>1.33</v>
      </c>
      <c r="M591" s="16">
        <f t="shared" ref="M591:M599" si="1217">1+6*K591/(K591+2000)+L591</f>
        <v>3.41196721311475</v>
      </c>
      <c r="N591" s="11">
        <v>0.97</v>
      </c>
      <c r="O591" s="11">
        <v>2.11</v>
      </c>
      <c r="P591" s="8">
        <f t="shared" ref="P591:P599" si="1218">1+N591*O591</f>
        <v>3.0467</v>
      </c>
      <c r="Q591" s="9">
        <v>1.275</v>
      </c>
      <c r="R591" s="17">
        <v>1</v>
      </c>
      <c r="S591" s="18">
        <f t="shared" ref="S591:S599" si="1219">I591*J591*Q591*P591*M591*R591</f>
        <v>75748.3068622735</v>
      </c>
      <c r="Z591" s="11">
        <v>2171</v>
      </c>
      <c r="AA591" s="11">
        <v>0.65</v>
      </c>
      <c r="AB591" s="12">
        <v>1.35</v>
      </c>
      <c r="AC591" s="13">
        <f t="shared" ref="AC591:AC599" si="1220">Z591*AA591*AB591</f>
        <v>1905.0525</v>
      </c>
      <c r="AD591" s="11">
        <v>3</v>
      </c>
      <c r="AE591" s="11">
        <v>440</v>
      </c>
      <c r="AF591" s="11">
        <v>1.33</v>
      </c>
      <c r="AG591" s="16">
        <f t="shared" ref="AG591:AG599" si="1221">1+6*AE591/(AE591+2000)+AF591</f>
        <v>3.41196721311475</v>
      </c>
      <c r="AH591" s="11">
        <v>0.97</v>
      </c>
      <c r="AI591" s="11">
        <v>2.11</v>
      </c>
      <c r="AJ591" s="8">
        <f t="shared" ref="AJ591:AJ599" si="1222">1+AH591*AI591</f>
        <v>3.0467</v>
      </c>
      <c r="AK591" s="9">
        <v>1.275</v>
      </c>
      <c r="AL591" s="17">
        <v>1</v>
      </c>
      <c r="AM591" s="18">
        <f t="shared" ref="AM591:AM599" si="1223">AC591*AD591*AK591*AJ591*AG591*AL591</f>
        <v>75748.3068622735</v>
      </c>
      <c r="AT591" s="11">
        <v>2171</v>
      </c>
      <c r="AU591" s="11">
        <v>0.65</v>
      </c>
      <c r="AV591" s="12">
        <v>1.35</v>
      </c>
      <c r="AW591" s="13">
        <f t="shared" ref="AW591:AW599" si="1224">AT591*AU591*AV591</f>
        <v>1905.0525</v>
      </c>
      <c r="AX591" s="11">
        <v>3</v>
      </c>
      <c r="AY591" s="11">
        <v>440</v>
      </c>
      <c r="AZ591" s="11">
        <v>1.33</v>
      </c>
      <c r="BA591" s="16">
        <f t="shared" ref="BA591:BA599" si="1225">1+6*AY591/(AY591+2000)+AZ591</f>
        <v>3.41196721311475</v>
      </c>
      <c r="BB591" s="11">
        <v>0.97</v>
      </c>
      <c r="BC591" s="11">
        <v>2.11</v>
      </c>
      <c r="BD591" s="8">
        <f t="shared" ref="BD591:BD599" si="1226">1+BB591*BC591</f>
        <v>3.0467</v>
      </c>
      <c r="BE591" s="9">
        <v>1.275</v>
      </c>
      <c r="BF591" s="17">
        <v>1.015</v>
      </c>
      <c r="BG591" s="18">
        <f t="shared" ref="BG591:BG599" si="1227">AW591*AX591*BE591*BD591*BA591*BF591</f>
        <v>76884.5314652076</v>
      </c>
      <c r="BN591" s="11">
        <v>2171</v>
      </c>
      <c r="BO591" s="11">
        <v>0.65</v>
      </c>
      <c r="BP591" s="12">
        <v>1.35</v>
      </c>
      <c r="BQ591" s="13">
        <f t="shared" ref="BQ591:BQ599" si="1228">BN591*BO591*BP591</f>
        <v>1905.0525</v>
      </c>
      <c r="BR591" s="11">
        <v>3</v>
      </c>
      <c r="BS591" s="11">
        <v>440</v>
      </c>
      <c r="BT591" s="11">
        <v>1.33</v>
      </c>
      <c r="BU591" s="16">
        <f t="shared" ref="BU591:BU599" si="1229">1+6*BS591/(BS591+2000)+BT591</f>
        <v>3.41196721311475</v>
      </c>
      <c r="BV591" s="11">
        <v>0.97</v>
      </c>
      <c r="BW591" s="11">
        <v>2.11</v>
      </c>
      <c r="BX591" s="8">
        <f t="shared" ref="BX591:BX599" si="1230">1+BV591*BW591</f>
        <v>3.0467</v>
      </c>
      <c r="BY591" s="9">
        <v>1.275</v>
      </c>
      <c r="BZ591" s="17">
        <v>1.015</v>
      </c>
      <c r="CA591" s="18">
        <f t="shared" ref="CA591:CA599" si="1231">BQ591*BR591*BY591*BX591*BU591*BZ591</f>
        <v>76884.5314652076</v>
      </c>
      <c r="CH591" s="11">
        <v>2171</v>
      </c>
      <c r="CI591" s="11">
        <v>0.65</v>
      </c>
      <c r="CJ591" s="12">
        <v>1.35</v>
      </c>
      <c r="CK591" s="13">
        <f t="shared" ref="CK591:CK599" si="1232">CH591*CI591*CJ591</f>
        <v>1905.0525</v>
      </c>
      <c r="CL591" s="11">
        <v>3</v>
      </c>
      <c r="CM591" s="11">
        <v>440</v>
      </c>
      <c r="CN591" s="11">
        <v>1.33</v>
      </c>
      <c r="CO591" s="16">
        <f t="shared" ref="CO591:CO599" si="1233">1+6*CM591/(CM591+2000)+CN591</f>
        <v>3.41196721311475</v>
      </c>
      <c r="CP591" s="11">
        <v>0.97</v>
      </c>
      <c r="CQ591" s="11">
        <v>2.11</v>
      </c>
      <c r="CR591" s="8">
        <f t="shared" ref="CR591:CR599" si="1234">1+CP591*CQ591</f>
        <v>3.0467</v>
      </c>
      <c r="CS591" s="9">
        <v>1.275</v>
      </c>
      <c r="CT591" s="17">
        <v>1.085</v>
      </c>
      <c r="CU591" s="18">
        <f t="shared" ref="CU591:CU599" si="1235">CK591*CL591*CS591*CR591*CO591*CT591</f>
        <v>82186.9129455667</v>
      </c>
      <c r="DB591" s="11">
        <v>2171</v>
      </c>
      <c r="DC591" s="11">
        <v>0.65</v>
      </c>
      <c r="DD591" s="12">
        <v>1.35</v>
      </c>
      <c r="DE591" s="13">
        <f t="shared" ref="DE591:DE599" si="1236">DB591*DC591*DD591</f>
        <v>1905.0525</v>
      </c>
      <c r="DF591" s="11">
        <v>3</v>
      </c>
      <c r="DG591" s="11">
        <v>440</v>
      </c>
      <c r="DH591" s="11">
        <v>1.33</v>
      </c>
      <c r="DI591" s="16">
        <f t="shared" ref="DI591:DI599" si="1237">1+6*DG591/(DG591+2000)+DH591</f>
        <v>3.41196721311475</v>
      </c>
      <c r="DJ591" s="11">
        <v>0.97</v>
      </c>
      <c r="DK591" s="11">
        <v>2.11</v>
      </c>
      <c r="DL591" s="8">
        <f t="shared" ref="DL591:DL599" si="1238">1+DJ591*DK591</f>
        <v>3.0467</v>
      </c>
      <c r="DM591" s="9">
        <v>1.275</v>
      </c>
      <c r="DN591" s="17">
        <v>1.085</v>
      </c>
      <c r="DO591" s="18">
        <f t="shared" ref="DO591:DO599" si="1239">DE591*DF591*DM591*DL591*DI591*DN591</f>
        <v>82186.9129455667</v>
      </c>
      <c r="DV591" s="11">
        <v>2171</v>
      </c>
      <c r="DW591" s="11">
        <v>0.65</v>
      </c>
      <c r="DX591" s="12">
        <v>1.35</v>
      </c>
      <c r="DY591" s="13">
        <f t="shared" ref="DY591:DY599" si="1240">DV591*DW591*DX591</f>
        <v>1905.0525</v>
      </c>
      <c r="DZ591" s="11">
        <v>3</v>
      </c>
      <c r="EA591" s="11">
        <v>440</v>
      </c>
      <c r="EB591" s="11">
        <v>1.42</v>
      </c>
      <c r="EC591" s="16">
        <f t="shared" ref="EC591:EC599" si="1241">1+6*EA591/(EA591+2000)+EB591</f>
        <v>3.50196721311475</v>
      </c>
      <c r="ED591" s="11">
        <v>0.97</v>
      </c>
      <c r="EE591" s="11">
        <v>2.91</v>
      </c>
      <c r="EF591" s="8">
        <f t="shared" ref="EF591:EF599" si="1242">1+ED591*EE591</f>
        <v>3.8227</v>
      </c>
      <c r="EG591" s="9">
        <v>1.275</v>
      </c>
      <c r="EH591" s="17">
        <v>1.2</v>
      </c>
      <c r="EI591" s="18">
        <f t="shared" ref="EI591:EI599" si="1243">DY591*DZ591*EG591*EF591*EC591*EH591</f>
        <v>117058.222829985</v>
      </c>
    </row>
    <row r="592" s="1" customFormat="1" customHeight="1" spans="6:140">
      <c r="F592" s="11">
        <v>2171</v>
      </c>
      <c r="G592" s="11">
        <v>0.65</v>
      </c>
      <c r="H592" s="12">
        <v>1.35</v>
      </c>
      <c r="I592" s="13">
        <f t="shared" si="1216"/>
        <v>1905.0525</v>
      </c>
      <c r="J592" s="11">
        <v>3</v>
      </c>
      <c r="K592" s="11">
        <v>440</v>
      </c>
      <c r="L592" s="11">
        <v>1.33</v>
      </c>
      <c r="M592" s="16">
        <f t="shared" si="1217"/>
        <v>3.41196721311475</v>
      </c>
      <c r="N592" s="11">
        <v>0.97</v>
      </c>
      <c r="O592" s="11">
        <v>2.11</v>
      </c>
      <c r="P592" s="8">
        <f t="shared" si="1218"/>
        <v>3.0467</v>
      </c>
      <c r="Q592" s="9">
        <v>1.275</v>
      </c>
      <c r="R592" s="17">
        <v>1</v>
      </c>
      <c r="S592" s="18">
        <f t="shared" si="1219"/>
        <v>75748.3068622735</v>
      </c>
      <c r="Z592" s="11">
        <v>2171</v>
      </c>
      <c r="AA592" s="11">
        <v>0.65</v>
      </c>
      <c r="AB592" s="12">
        <v>1.35</v>
      </c>
      <c r="AC592" s="13">
        <f t="shared" si="1220"/>
        <v>1905.0525</v>
      </c>
      <c r="AD592" s="11">
        <v>3</v>
      </c>
      <c r="AE592" s="11">
        <v>440</v>
      </c>
      <c r="AF592" s="11">
        <v>1.33</v>
      </c>
      <c r="AG592" s="16">
        <f t="shared" si="1221"/>
        <v>3.41196721311475</v>
      </c>
      <c r="AH592" s="11">
        <v>0.97</v>
      </c>
      <c r="AI592" s="11">
        <v>2.11</v>
      </c>
      <c r="AJ592" s="8">
        <f t="shared" si="1222"/>
        <v>3.0467</v>
      </c>
      <c r="AK592" s="9">
        <v>1.275</v>
      </c>
      <c r="AL592" s="17">
        <v>1</v>
      </c>
      <c r="AM592" s="18">
        <f t="shared" si="1223"/>
        <v>75748.3068622735</v>
      </c>
      <c r="AT592" s="11">
        <v>2171</v>
      </c>
      <c r="AU592" s="11">
        <v>0.65</v>
      </c>
      <c r="AV592" s="12">
        <v>1.35</v>
      </c>
      <c r="AW592" s="13">
        <f t="shared" si="1224"/>
        <v>1905.0525</v>
      </c>
      <c r="AX592" s="11">
        <v>3</v>
      </c>
      <c r="AY592" s="11">
        <v>440</v>
      </c>
      <c r="AZ592" s="11">
        <v>1.33</v>
      </c>
      <c r="BA592" s="16">
        <f t="shared" si="1225"/>
        <v>3.41196721311475</v>
      </c>
      <c r="BB592" s="11">
        <v>0.97</v>
      </c>
      <c r="BC592" s="11">
        <v>2.11</v>
      </c>
      <c r="BD592" s="8">
        <f t="shared" si="1226"/>
        <v>3.0467</v>
      </c>
      <c r="BE592" s="9">
        <v>1.275</v>
      </c>
      <c r="BF592" s="17">
        <v>1.015</v>
      </c>
      <c r="BG592" s="18">
        <f t="shared" si="1227"/>
        <v>76884.5314652076</v>
      </c>
      <c r="BN592" s="11">
        <v>2171</v>
      </c>
      <c r="BO592" s="11">
        <v>0.65</v>
      </c>
      <c r="BP592" s="12">
        <v>1.35</v>
      </c>
      <c r="BQ592" s="13">
        <f t="shared" si="1228"/>
        <v>1905.0525</v>
      </c>
      <c r="BR592" s="11">
        <v>3</v>
      </c>
      <c r="BS592" s="11">
        <v>440</v>
      </c>
      <c r="BT592" s="11">
        <v>1.33</v>
      </c>
      <c r="BU592" s="16">
        <f t="shared" si="1229"/>
        <v>3.41196721311475</v>
      </c>
      <c r="BV592" s="11">
        <v>0.97</v>
      </c>
      <c r="BW592" s="11">
        <v>2.11</v>
      </c>
      <c r="BX592" s="8">
        <f t="shared" si="1230"/>
        <v>3.0467</v>
      </c>
      <c r="BY592" s="9">
        <v>1.275</v>
      </c>
      <c r="BZ592" s="17">
        <v>1.015</v>
      </c>
      <c r="CA592" s="18">
        <f t="shared" si="1231"/>
        <v>76884.5314652076</v>
      </c>
      <c r="CH592" s="11">
        <v>2171</v>
      </c>
      <c r="CI592" s="11">
        <v>0.65</v>
      </c>
      <c r="CJ592" s="12">
        <v>1.35</v>
      </c>
      <c r="CK592" s="13">
        <f t="shared" si="1232"/>
        <v>1905.0525</v>
      </c>
      <c r="CL592" s="11">
        <v>3</v>
      </c>
      <c r="CM592" s="11">
        <v>440</v>
      </c>
      <c r="CN592" s="11">
        <v>1.33</v>
      </c>
      <c r="CO592" s="16">
        <f t="shared" si="1233"/>
        <v>3.41196721311475</v>
      </c>
      <c r="CP592" s="11">
        <v>0.97</v>
      </c>
      <c r="CQ592" s="11">
        <v>2.11</v>
      </c>
      <c r="CR592" s="8">
        <f t="shared" si="1234"/>
        <v>3.0467</v>
      </c>
      <c r="CS592" s="9">
        <v>1.275</v>
      </c>
      <c r="CT592" s="17">
        <v>1.085</v>
      </c>
      <c r="CU592" s="18">
        <f t="shared" si="1235"/>
        <v>82186.9129455667</v>
      </c>
      <c r="DB592" s="11">
        <v>2171</v>
      </c>
      <c r="DC592" s="11">
        <v>0.65</v>
      </c>
      <c r="DD592" s="12">
        <v>1.35</v>
      </c>
      <c r="DE592" s="13">
        <f t="shared" si="1236"/>
        <v>1905.0525</v>
      </c>
      <c r="DF592" s="11">
        <v>3</v>
      </c>
      <c r="DG592" s="11">
        <v>440</v>
      </c>
      <c r="DH592" s="11">
        <v>1.33</v>
      </c>
      <c r="DI592" s="16">
        <f t="shared" si="1237"/>
        <v>3.41196721311475</v>
      </c>
      <c r="DJ592" s="11">
        <v>0.97</v>
      </c>
      <c r="DK592" s="11">
        <v>2.11</v>
      </c>
      <c r="DL592" s="8">
        <f t="shared" si="1238"/>
        <v>3.0467</v>
      </c>
      <c r="DM592" s="9">
        <v>1.275</v>
      </c>
      <c r="DN592" s="17">
        <v>1.085</v>
      </c>
      <c r="DO592" s="18">
        <f t="shared" si="1239"/>
        <v>82186.9129455667</v>
      </c>
      <c r="DV592" s="11">
        <v>2171</v>
      </c>
      <c r="DW592" s="11">
        <v>0.65</v>
      </c>
      <c r="DX592" s="12">
        <v>1.35</v>
      </c>
      <c r="DY592" s="13">
        <f t="shared" si="1240"/>
        <v>1905.0525</v>
      </c>
      <c r="DZ592" s="11">
        <v>3</v>
      </c>
      <c r="EA592" s="11">
        <v>440</v>
      </c>
      <c r="EB592" s="11">
        <v>1.42</v>
      </c>
      <c r="EC592" s="16">
        <f t="shared" si="1241"/>
        <v>3.50196721311475</v>
      </c>
      <c r="ED592" s="11">
        <v>0.97</v>
      </c>
      <c r="EE592" s="11">
        <v>2.91</v>
      </c>
      <c r="EF592" s="8">
        <f t="shared" si="1242"/>
        <v>3.8227</v>
      </c>
      <c r="EG592" s="9">
        <v>1.275</v>
      </c>
      <c r="EH592" s="17">
        <v>1.2</v>
      </c>
      <c r="EI592" s="18">
        <f t="shared" si="1243"/>
        <v>117058.222829985</v>
      </c>
    </row>
    <row r="593" s="1" customFormat="1" customHeight="1" spans="6:139">
      <c r="F593" s="11">
        <v>2171</v>
      </c>
      <c r="G593" s="11">
        <v>0.65</v>
      </c>
      <c r="H593" s="12">
        <v>1.35</v>
      </c>
      <c r="I593" s="13">
        <f t="shared" si="1216"/>
        <v>1905.0525</v>
      </c>
      <c r="J593" s="11">
        <v>3</v>
      </c>
      <c r="K593" s="11">
        <v>440</v>
      </c>
      <c r="L593" s="11">
        <v>1.33</v>
      </c>
      <c r="M593" s="16">
        <f t="shared" si="1217"/>
        <v>3.41196721311475</v>
      </c>
      <c r="N593" s="11">
        <v>0.97</v>
      </c>
      <c r="O593" s="11">
        <v>2.11</v>
      </c>
      <c r="P593" s="8">
        <f t="shared" si="1218"/>
        <v>3.0467</v>
      </c>
      <c r="Q593" s="9">
        <v>1.275</v>
      </c>
      <c r="R593" s="17">
        <v>1</v>
      </c>
      <c r="S593" s="18">
        <f t="shared" si="1219"/>
        <v>75748.3068622735</v>
      </c>
      <c r="Z593" s="11">
        <v>2171</v>
      </c>
      <c r="AA593" s="11">
        <v>0.65</v>
      </c>
      <c r="AB593" s="12">
        <v>1.35</v>
      </c>
      <c r="AC593" s="13">
        <f t="shared" si="1220"/>
        <v>1905.0525</v>
      </c>
      <c r="AD593" s="11">
        <v>3</v>
      </c>
      <c r="AE593" s="11">
        <v>440</v>
      </c>
      <c r="AF593" s="11">
        <v>1.33</v>
      </c>
      <c r="AG593" s="16">
        <f t="shared" si="1221"/>
        <v>3.41196721311475</v>
      </c>
      <c r="AH593" s="11">
        <v>0.97</v>
      </c>
      <c r="AI593" s="11">
        <v>2.11</v>
      </c>
      <c r="AJ593" s="8">
        <f t="shared" si="1222"/>
        <v>3.0467</v>
      </c>
      <c r="AK593" s="9">
        <v>1.275</v>
      </c>
      <c r="AL593" s="17">
        <v>1</v>
      </c>
      <c r="AM593" s="18">
        <f t="shared" si="1223"/>
        <v>75748.3068622735</v>
      </c>
      <c r="AT593" s="11">
        <v>2171</v>
      </c>
      <c r="AU593" s="11">
        <v>0.65</v>
      </c>
      <c r="AV593" s="12">
        <v>1.35</v>
      </c>
      <c r="AW593" s="13">
        <f t="shared" si="1224"/>
        <v>1905.0525</v>
      </c>
      <c r="AX593" s="11">
        <v>3</v>
      </c>
      <c r="AY593" s="11">
        <v>440</v>
      </c>
      <c r="AZ593" s="11">
        <v>1.33</v>
      </c>
      <c r="BA593" s="16">
        <f t="shared" si="1225"/>
        <v>3.41196721311475</v>
      </c>
      <c r="BB593" s="11">
        <v>0.97</v>
      </c>
      <c r="BC593" s="11">
        <v>2.11</v>
      </c>
      <c r="BD593" s="8">
        <f t="shared" si="1226"/>
        <v>3.0467</v>
      </c>
      <c r="BE593" s="9">
        <v>1.275</v>
      </c>
      <c r="BF593" s="17">
        <v>1.015</v>
      </c>
      <c r="BG593" s="18">
        <f t="shared" si="1227"/>
        <v>76884.5314652076</v>
      </c>
      <c r="BN593" s="11">
        <v>2171</v>
      </c>
      <c r="BO593" s="11">
        <v>0.65</v>
      </c>
      <c r="BP593" s="12">
        <v>1.35</v>
      </c>
      <c r="BQ593" s="13">
        <f t="shared" si="1228"/>
        <v>1905.0525</v>
      </c>
      <c r="BR593" s="11">
        <v>3</v>
      </c>
      <c r="BS593" s="11">
        <v>440</v>
      </c>
      <c r="BT593" s="11">
        <v>1.33</v>
      </c>
      <c r="BU593" s="16">
        <f t="shared" si="1229"/>
        <v>3.41196721311475</v>
      </c>
      <c r="BV593" s="11">
        <v>0.97</v>
      </c>
      <c r="BW593" s="11">
        <v>2.11</v>
      </c>
      <c r="BX593" s="8">
        <f t="shared" si="1230"/>
        <v>3.0467</v>
      </c>
      <c r="BY593" s="9">
        <v>1.275</v>
      </c>
      <c r="BZ593" s="17">
        <v>1.015</v>
      </c>
      <c r="CA593" s="18">
        <f t="shared" si="1231"/>
        <v>76884.5314652076</v>
      </c>
      <c r="CH593" s="11">
        <v>2171</v>
      </c>
      <c r="CI593" s="11">
        <v>0.65</v>
      </c>
      <c r="CJ593" s="12">
        <v>1.35</v>
      </c>
      <c r="CK593" s="13">
        <f t="shared" si="1232"/>
        <v>1905.0525</v>
      </c>
      <c r="CL593" s="11">
        <v>3</v>
      </c>
      <c r="CM593" s="11">
        <v>440</v>
      </c>
      <c r="CN593" s="11">
        <v>1.33</v>
      </c>
      <c r="CO593" s="16">
        <f t="shared" si="1233"/>
        <v>3.41196721311475</v>
      </c>
      <c r="CP593" s="11">
        <v>0.97</v>
      </c>
      <c r="CQ593" s="11">
        <v>2.11</v>
      </c>
      <c r="CR593" s="8">
        <f t="shared" si="1234"/>
        <v>3.0467</v>
      </c>
      <c r="CS593" s="9">
        <v>1.275</v>
      </c>
      <c r="CT593" s="17">
        <v>1.085</v>
      </c>
      <c r="CU593" s="18">
        <f t="shared" si="1235"/>
        <v>82186.9129455667</v>
      </c>
      <c r="DB593" s="11">
        <v>2171</v>
      </c>
      <c r="DC593" s="11">
        <v>0.65</v>
      </c>
      <c r="DD593" s="12">
        <v>1.35</v>
      </c>
      <c r="DE593" s="13">
        <f t="shared" si="1236"/>
        <v>1905.0525</v>
      </c>
      <c r="DF593" s="11">
        <v>3</v>
      </c>
      <c r="DG593" s="11">
        <v>440</v>
      </c>
      <c r="DH593" s="11">
        <v>1.33</v>
      </c>
      <c r="DI593" s="16">
        <f t="shared" si="1237"/>
        <v>3.41196721311475</v>
      </c>
      <c r="DJ593" s="11">
        <v>0.97</v>
      </c>
      <c r="DK593" s="11">
        <v>2.11</v>
      </c>
      <c r="DL593" s="8">
        <f t="shared" si="1238"/>
        <v>3.0467</v>
      </c>
      <c r="DM593" s="9">
        <v>1.275</v>
      </c>
      <c r="DN593" s="17">
        <v>1.085</v>
      </c>
      <c r="DO593" s="18">
        <f t="shared" si="1239"/>
        <v>82186.9129455667</v>
      </c>
      <c r="DV593" s="11">
        <v>2171</v>
      </c>
      <c r="DW593" s="11">
        <v>0.65</v>
      </c>
      <c r="DX593" s="12">
        <v>1.35</v>
      </c>
      <c r="DY593" s="13">
        <f t="shared" si="1240"/>
        <v>1905.0525</v>
      </c>
      <c r="DZ593" s="11">
        <v>3</v>
      </c>
      <c r="EA593" s="11">
        <v>440</v>
      </c>
      <c r="EB593" s="11">
        <v>1.42</v>
      </c>
      <c r="EC593" s="16">
        <f t="shared" si="1241"/>
        <v>3.50196721311475</v>
      </c>
      <c r="ED593" s="11">
        <v>0.97</v>
      </c>
      <c r="EE593" s="11">
        <v>2.91</v>
      </c>
      <c r="EF593" s="8">
        <f t="shared" si="1242"/>
        <v>3.8227</v>
      </c>
      <c r="EG593" s="9">
        <v>1.275</v>
      </c>
      <c r="EH593" s="17">
        <v>1.2</v>
      </c>
      <c r="EI593" s="18">
        <f t="shared" si="1243"/>
        <v>117058.222829985</v>
      </c>
    </row>
    <row r="594" s="1" customFormat="1" customHeight="1" spans="6:139">
      <c r="F594" s="11">
        <v>2171</v>
      </c>
      <c r="G594" s="11">
        <v>0.65</v>
      </c>
      <c r="H594" s="12">
        <v>1.35</v>
      </c>
      <c r="I594" s="13">
        <f t="shared" si="1216"/>
        <v>1905.0525</v>
      </c>
      <c r="J594" s="11">
        <v>3</v>
      </c>
      <c r="K594" s="11">
        <v>440</v>
      </c>
      <c r="L594" s="11">
        <v>1.33</v>
      </c>
      <c r="M594" s="16">
        <f t="shared" si="1217"/>
        <v>3.41196721311475</v>
      </c>
      <c r="N594" s="11">
        <v>0.97</v>
      </c>
      <c r="O594" s="11">
        <v>2.11</v>
      </c>
      <c r="P594" s="8">
        <f t="shared" si="1218"/>
        <v>3.0467</v>
      </c>
      <c r="Q594" s="9">
        <v>1.275</v>
      </c>
      <c r="R594" s="17">
        <v>1</v>
      </c>
      <c r="S594" s="18">
        <f t="shared" si="1219"/>
        <v>75748.3068622735</v>
      </c>
      <c r="Z594" s="11">
        <v>2171</v>
      </c>
      <c r="AA594" s="11">
        <v>0.65</v>
      </c>
      <c r="AB594" s="12">
        <v>1.35</v>
      </c>
      <c r="AC594" s="13">
        <f t="shared" si="1220"/>
        <v>1905.0525</v>
      </c>
      <c r="AD594" s="11">
        <v>3</v>
      </c>
      <c r="AE594" s="11">
        <v>440</v>
      </c>
      <c r="AF594" s="11">
        <v>1.33</v>
      </c>
      <c r="AG594" s="16">
        <f t="shared" si="1221"/>
        <v>3.41196721311475</v>
      </c>
      <c r="AH594" s="11">
        <v>0.97</v>
      </c>
      <c r="AI594" s="11">
        <v>2.11</v>
      </c>
      <c r="AJ594" s="8">
        <f t="shared" si="1222"/>
        <v>3.0467</v>
      </c>
      <c r="AK594" s="9">
        <v>1.275</v>
      </c>
      <c r="AL594" s="17">
        <v>1</v>
      </c>
      <c r="AM594" s="18">
        <f t="shared" si="1223"/>
        <v>75748.3068622735</v>
      </c>
      <c r="AT594" s="11">
        <v>2171</v>
      </c>
      <c r="AU594" s="11">
        <v>0.65</v>
      </c>
      <c r="AV594" s="12">
        <v>1.35</v>
      </c>
      <c r="AW594" s="13">
        <f t="shared" si="1224"/>
        <v>1905.0525</v>
      </c>
      <c r="AX594" s="11">
        <v>3</v>
      </c>
      <c r="AY594" s="11">
        <v>440</v>
      </c>
      <c r="AZ594" s="11">
        <v>1.33</v>
      </c>
      <c r="BA594" s="16">
        <f t="shared" si="1225"/>
        <v>3.41196721311475</v>
      </c>
      <c r="BB594" s="11">
        <v>0.97</v>
      </c>
      <c r="BC594" s="11">
        <v>2.11</v>
      </c>
      <c r="BD594" s="8">
        <f t="shared" si="1226"/>
        <v>3.0467</v>
      </c>
      <c r="BE594" s="9">
        <v>1.275</v>
      </c>
      <c r="BF594" s="17">
        <v>1.015</v>
      </c>
      <c r="BG594" s="18">
        <f t="shared" si="1227"/>
        <v>76884.5314652076</v>
      </c>
      <c r="BN594" s="11">
        <v>2171</v>
      </c>
      <c r="BO594" s="11">
        <v>0.65</v>
      </c>
      <c r="BP594" s="12">
        <v>1.35</v>
      </c>
      <c r="BQ594" s="13">
        <f t="shared" si="1228"/>
        <v>1905.0525</v>
      </c>
      <c r="BR594" s="11">
        <v>3</v>
      </c>
      <c r="BS594" s="11">
        <v>440</v>
      </c>
      <c r="BT594" s="11">
        <v>1.33</v>
      </c>
      <c r="BU594" s="16">
        <f t="shared" si="1229"/>
        <v>3.41196721311475</v>
      </c>
      <c r="BV594" s="11">
        <v>0.97</v>
      </c>
      <c r="BW594" s="11">
        <v>2.11</v>
      </c>
      <c r="BX594" s="8">
        <f t="shared" si="1230"/>
        <v>3.0467</v>
      </c>
      <c r="BY594" s="9">
        <v>1.275</v>
      </c>
      <c r="BZ594" s="17">
        <v>1.015</v>
      </c>
      <c r="CA594" s="18">
        <f t="shared" si="1231"/>
        <v>76884.5314652076</v>
      </c>
      <c r="CH594" s="11">
        <v>2171</v>
      </c>
      <c r="CI594" s="11">
        <v>0.65</v>
      </c>
      <c r="CJ594" s="12">
        <v>1.35</v>
      </c>
      <c r="CK594" s="13">
        <f t="shared" si="1232"/>
        <v>1905.0525</v>
      </c>
      <c r="CL594" s="11">
        <v>3</v>
      </c>
      <c r="CM594" s="11">
        <v>440</v>
      </c>
      <c r="CN594" s="11">
        <v>1.33</v>
      </c>
      <c r="CO594" s="16">
        <f t="shared" si="1233"/>
        <v>3.41196721311475</v>
      </c>
      <c r="CP594" s="11">
        <v>0.97</v>
      </c>
      <c r="CQ594" s="11">
        <v>2.11</v>
      </c>
      <c r="CR594" s="8">
        <f t="shared" si="1234"/>
        <v>3.0467</v>
      </c>
      <c r="CS594" s="9">
        <v>1.275</v>
      </c>
      <c r="CT594" s="17">
        <v>1.085</v>
      </c>
      <c r="CU594" s="18">
        <f t="shared" si="1235"/>
        <v>82186.9129455667</v>
      </c>
      <c r="DB594" s="11">
        <v>2171</v>
      </c>
      <c r="DC594" s="11">
        <v>0.65</v>
      </c>
      <c r="DD594" s="12">
        <v>1.35</v>
      </c>
      <c r="DE594" s="13">
        <f t="shared" si="1236"/>
        <v>1905.0525</v>
      </c>
      <c r="DF594" s="11">
        <v>3</v>
      </c>
      <c r="DG594" s="11">
        <v>440</v>
      </c>
      <c r="DH594" s="11">
        <v>1.33</v>
      </c>
      <c r="DI594" s="16">
        <f t="shared" si="1237"/>
        <v>3.41196721311475</v>
      </c>
      <c r="DJ594" s="11">
        <v>0.97</v>
      </c>
      <c r="DK594" s="11">
        <v>2.11</v>
      </c>
      <c r="DL594" s="8">
        <f t="shared" si="1238"/>
        <v>3.0467</v>
      </c>
      <c r="DM594" s="9">
        <v>1.275</v>
      </c>
      <c r="DN594" s="17">
        <v>1.085</v>
      </c>
      <c r="DO594" s="18">
        <f t="shared" si="1239"/>
        <v>82186.9129455667</v>
      </c>
      <c r="DV594" s="11">
        <v>2171</v>
      </c>
      <c r="DW594" s="11">
        <v>0.65</v>
      </c>
      <c r="DX594" s="12">
        <v>1.35</v>
      </c>
      <c r="DY594" s="13">
        <f t="shared" si="1240"/>
        <v>1905.0525</v>
      </c>
      <c r="DZ594" s="11">
        <v>3</v>
      </c>
      <c r="EA594" s="11">
        <v>440</v>
      </c>
      <c r="EB594" s="11">
        <v>1.42</v>
      </c>
      <c r="EC594" s="16">
        <f t="shared" si="1241"/>
        <v>3.50196721311475</v>
      </c>
      <c r="ED594" s="11">
        <v>0.97</v>
      </c>
      <c r="EE594" s="11">
        <v>2.91</v>
      </c>
      <c r="EF594" s="8">
        <f t="shared" si="1242"/>
        <v>3.8227</v>
      </c>
      <c r="EG594" s="9">
        <v>1.275</v>
      </c>
      <c r="EH594" s="17">
        <v>1.2</v>
      </c>
      <c r="EI594" s="18">
        <f t="shared" si="1243"/>
        <v>117058.222829985</v>
      </c>
    </row>
    <row r="595" s="1" customFormat="1" customHeight="1" spans="6:139">
      <c r="F595" s="11">
        <v>2171</v>
      </c>
      <c r="G595" s="11">
        <v>0.65</v>
      </c>
      <c r="H595" s="12">
        <v>1.35</v>
      </c>
      <c r="I595" s="13">
        <f t="shared" si="1216"/>
        <v>1905.0525</v>
      </c>
      <c r="J595" s="11">
        <v>3</v>
      </c>
      <c r="K595" s="11">
        <v>440</v>
      </c>
      <c r="L595" s="11">
        <v>1.33</v>
      </c>
      <c r="M595" s="16">
        <f t="shared" si="1217"/>
        <v>3.41196721311475</v>
      </c>
      <c r="N595" s="11">
        <v>0.97</v>
      </c>
      <c r="O595" s="11">
        <v>2.11</v>
      </c>
      <c r="P595" s="8">
        <f t="shared" si="1218"/>
        <v>3.0467</v>
      </c>
      <c r="Q595" s="9">
        <v>1.275</v>
      </c>
      <c r="R595" s="17">
        <v>1</v>
      </c>
      <c r="S595" s="18">
        <f t="shared" si="1219"/>
        <v>75748.3068622735</v>
      </c>
      <c r="Z595" s="11">
        <v>2171</v>
      </c>
      <c r="AA595" s="11">
        <v>0.65</v>
      </c>
      <c r="AB595" s="12">
        <v>1.35</v>
      </c>
      <c r="AC595" s="13">
        <f t="shared" si="1220"/>
        <v>1905.0525</v>
      </c>
      <c r="AD595" s="11">
        <v>3</v>
      </c>
      <c r="AE595" s="11">
        <v>440</v>
      </c>
      <c r="AF595" s="11">
        <v>1.33</v>
      </c>
      <c r="AG595" s="16">
        <f t="shared" si="1221"/>
        <v>3.41196721311475</v>
      </c>
      <c r="AH595" s="11">
        <v>0.97</v>
      </c>
      <c r="AI595" s="11">
        <v>2.11</v>
      </c>
      <c r="AJ595" s="8">
        <f t="shared" si="1222"/>
        <v>3.0467</v>
      </c>
      <c r="AK595" s="9">
        <v>1.275</v>
      </c>
      <c r="AL595" s="17">
        <v>1</v>
      </c>
      <c r="AM595" s="18">
        <f t="shared" si="1223"/>
        <v>75748.3068622735</v>
      </c>
      <c r="AT595" s="11">
        <v>2171</v>
      </c>
      <c r="AU595" s="11">
        <v>0.65</v>
      </c>
      <c r="AV595" s="12">
        <v>1.35</v>
      </c>
      <c r="AW595" s="13">
        <f t="shared" si="1224"/>
        <v>1905.0525</v>
      </c>
      <c r="AX595" s="11">
        <v>3</v>
      </c>
      <c r="AY595" s="11">
        <v>440</v>
      </c>
      <c r="AZ595" s="11">
        <v>1.33</v>
      </c>
      <c r="BA595" s="16">
        <f t="shared" si="1225"/>
        <v>3.41196721311475</v>
      </c>
      <c r="BB595" s="11">
        <v>0.97</v>
      </c>
      <c r="BC595" s="11">
        <v>2.11</v>
      </c>
      <c r="BD595" s="8">
        <f t="shared" si="1226"/>
        <v>3.0467</v>
      </c>
      <c r="BE595" s="9">
        <v>1.275</v>
      </c>
      <c r="BF595" s="17">
        <v>1.015</v>
      </c>
      <c r="BG595" s="18">
        <f t="shared" si="1227"/>
        <v>76884.5314652076</v>
      </c>
      <c r="BN595" s="11">
        <v>2171</v>
      </c>
      <c r="BO595" s="11">
        <v>0.65</v>
      </c>
      <c r="BP595" s="12">
        <v>1.35</v>
      </c>
      <c r="BQ595" s="13">
        <f t="shared" si="1228"/>
        <v>1905.0525</v>
      </c>
      <c r="BR595" s="11">
        <v>3</v>
      </c>
      <c r="BS595" s="11">
        <v>440</v>
      </c>
      <c r="BT595" s="11">
        <v>1.33</v>
      </c>
      <c r="BU595" s="16">
        <f t="shared" si="1229"/>
        <v>3.41196721311475</v>
      </c>
      <c r="BV595" s="11">
        <v>0.97</v>
      </c>
      <c r="BW595" s="11">
        <v>2.11</v>
      </c>
      <c r="BX595" s="8">
        <f t="shared" si="1230"/>
        <v>3.0467</v>
      </c>
      <c r="BY595" s="9">
        <v>1.275</v>
      </c>
      <c r="BZ595" s="17">
        <v>1.015</v>
      </c>
      <c r="CA595" s="18">
        <f t="shared" si="1231"/>
        <v>76884.5314652076</v>
      </c>
      <c r="CH595" s="11">
        <v>2171</v>
      </c>
      <c r="CI595" s="11">
        <v>0.65</v>
      </c>
      <c r="CJ595" s="12">
        <v>1.35</v>
      </c>
      <c r="CK595" s="13">
        <f t="shared" si="1232"/>
        <v>1905.0525</v>
      </c>
      <c r="CL595" s="11">
        <v>3</v>
      </c>
      <c r="CM595" s="11">
        <v>440</v>
      </c>
      <c r="CN595" s="11">
        <v>1.33</v>
      </c>
      <c r="CO595" s="16">
        <f t="shared" si="1233"/>
        <v>3.41196721311475</v>
      </c>
      <c r="CP595" s="11">
        <v>0.97</v>
      </c>
      <c r="CQ595" s="11">
        <v>2.11</v>
      </c>
      <c r="CR595" s="8">
        <f t="shared" si="1234"/>
        <v>3.0467</v>
      </c>
      <c r="CS595" s="9">
        <v>1.275</v>
      </c>
      <c r="CT595" s="17">
        <v>1.085</v>
      </c>
      <c r="CU595" s="18">
        <f t="shared" si="1235"/>
        <v>82186.9129455667</v>
      </c>
      <c r="DB595" s="11">
        <v>2171</v>
      </c>
      <c r="DC595" s="11">
        <v>0.65</v>
      </c>
      <c r="DD595" s="12">
        <v>1.35</v>
      </c>
      <c r="DE595" s="13">
        <f t="shared" si="1236"/>
        <v>1905.0525</v>
      </c>
      <c r="DF595" s="11">
        <v>3</v>
      </c>
      <c r="DG595" s="11">
        <v>440</v>
      </c>
      <c r="DH595" s="11">
        <v>1.33</v>
      </c>
      <c r="DI595" s="16">
        <f t="shared" si="1237"/>
        <v>3.41196721311475</v>
      </c>
      <c r="DJ595" s="11">
        <v>0.97</v>
      </c>
      <c r="DK595" s="11">
        <v>2.11</v>
      </c>
      <c r="DL595" s="8">
        <f t="shared" si="1238"/>
        <v>3.0467</v>
      </c>
      <c r="DM595" s="9">
        <v>1.275</v>
      </c>
      <c r="DN595" s="17">
        <v>1.085</v>
      </c>
      <c r="DO595" s="18">
        <f t="shared" si="1239"/>
        <v>82186.9129455667</v>
      </c>
      <c r="DV595" s="11">
        <v>2171</v>
      </c>
      <c r="DW595" s="11">
        <v>0.65</v>
      </c>
      <c r="DX595" s="12">
        <v>1.35</v>
      </c>
      <c r="DY595" s="13">
        <f t="shared" si="1240"/>
        <v>1905.0525</v>
      </c>
      <c r="DZ595" s="11">
        <v>3</v>
      </c>
      <c r="EA595" s="11">
        <v>440</v>
      </c>
      <c r="EB595" s="11">
        <v>1.42</v>
      </c>
      <c r="EC595" s="16">
        <f t="shared" si="1241"/>
        <v>3.50196721311475</v>
      </c>
      <c r="ED595" s="11">
        <v>0.97</v>
      </c>
      <c r="EE595" s="11">
        <v>2.91</v>
      </c>
      <c r="EF595" s="8">
        <f t="shared" si="1242"/>
        <v>3.8227</v>
      </c>
      <c r="EG595" s="9">
        <v>1.275</v>
      </c>
      <c r="EH595" s="17">
        <v>1.2</v>
      </c>
      <c r="EI595" s="18">
        <f t="shared" si="1243"/>
        <v>117058.222829985</v>
      </c>
    </row>
    <row r="596" s="1" customFormat="1" customHeight="1" spans="6:139">
      <c r="F596" s="11">
        <v>2171</v>
      </c>
      <c r="G596" s="11">
        <v>0.65</v>
      </c>
      <c r="H596" s="12">
        <v>1.35</v>
      </c>
      <c r="I596" s="13">
        <f t="shared" si="1216"/>
        <v>1905.0525</v>
      </c>
      <c r="J596" s="11">
        <v>3</v>
      </c>
      <c r="K596" s="11">
        <v>190</v>
      </c>
      <c r="L596" s="11">
        <v>1.33</v>
      </c>
      <c r="M596" s="16">
        <f t="shared" si="1217"/>
        <v>2.85054794520548</v>
      </c>
      <c r="N596" s="11">
        <v>0.97</v>
      </c>
      <c r="O596" s="11">
        <v>2.11</v>
      </c>
      <c r="P596" s="8">
        <f t="shared" si="1218"/>
        <v>3.0467</v>
      </c>
      <c r="Q596" s="9">
        <v>1.075</v>
      </c>
      <c r="R596" s="17">
        <v>1</v>
      </c>
      <c r="S596" s="18">
        <f t="shared" si="1219"/>
        <v>53357.4062776133</v>
      </c>
      <c r="Z596" s="11">
        <v>2171</v>
      </c>
      <c r="AA596" s="11">
        <v>0.65</v>
      </c>
      <c r="AB596" s="12">
        <v>1.35</v>
      </c>
      <c r="AC596" s="13">
        <f t="shared" si="1220"/>
        <v>1905.0525</v>
      </c>
      <c r="AD596" s="11">
        <v>3</v>
      </c>
      <c r="AE596" s="11">
        <v>190</v>
      </c>
      <c r="AF596" s="11">
        <v>1.33</v>
      </c>
      <c r="AG596" s="16">
        <f t="shared" si="1221"/>
        <v>2.85054794520548</v>
      </c>
      <c r="AH596" s="11">
        <v>0.97</v>
      </c>
      <c r="AI596" s="11">
        <v>2.11</v>
      </c>
      <c r="AJ596" s="8">
        <f t="shared" si="1222"/>
        <v>3.0467</v>
      </c>
      <c r="AK596" s="9">
        <v>1.075</v>
      </c>
      <c r="AL596" s="17">
        <v>1</v>
      </c>
      <c r="AM596" s="18">
        <f t="shared" si="1223"/>
        <v>53357.4062776133</v>
      </c>
      <c r="AT596" s="11">
        <v>2171</v>
      </c>
      <c r="AU596" s="11">
        <v>0.65</v>
      </c>
      <c r="AV596" s="12">
        <v>1.35</v>
      </c>
      <c r="AW596" s="13">
        <f t="shared" si="1224"/>
        <v>1905.0525</v>
      </c>
      <c r="AX596" s="11">
        <v>3</v>
      </c>
      <c r="AY596" s="11">
        <v>190</v>
      </c>
      <c r="AZ596" s="11">
        <v>1.33</v>
      </c>
      <c r="BA596" s="16">
        <f t="shared" si="1225"/>
        <v>2.85054794520548</v>
      </c>
      <c r="BB596" s="11">
        <v>0.97</v>
      </c>
      <c r="BC596" s="11">
        <v>2.11</v>
      </c>
      <c r="BD596" s="8">
        <f t="shared" si="1226"/>
        <v>3.0467</v>
      </c>
      <c r="BE596" s="9">
        <v>1.075</v>
      </c>
      <c r="BF596" s="17">
        <v>1.015</v>
      </c>
      <c r="BG596" s="18">
        <f t="shared" si="1227"/>
        <v>54157.7673717775</v>
      </c>
      <c r="BN596" s="11">
        <v>2171</v>
      </c>
      <c r="BO596" s="11">
        <v>0.65</v>
      </c>
      <c r="BP596" s="12">
        <v>1.35</v>
      </c>
      <c r="BQ596" s="13">
        <f t="shared" si="1228"/>
        <v>1905.0525</v>
      </c>
      <c r="BR596" s="11">
        <v>3</v>
      </c>
      <c r="BS596" s="11">
        <v>190</v>
      </c>
      <c r="BT596" s="11">
        <v>1.33</v>
      </c>
      <c r="BU596" s="16">
        <f t="shared" si="1229"/>
        <v>2.85054794520548</v>
      </c>
      <c r="BV596" s="11">
        <v>0.97</v>
      </c>
      <c r="BW596" s="11">
        <v>2.11</v>
      </c>
      <c r="BX596" s="8">
        <f t="shared" si="1230"/>
        <v>3.0467</v>
      </c>
      <c r="BY596" s="9">
        <v>1.075</v>
      </c>
      <c r="BZ596" s="17">
        <v>1.015</v>
      </c>
      <c r="CA596" s="18">
        <f t="shared" si="1231"/>
        <v>54157.7673717775</v>
      </c>
      <c r="CH596" s="11">
        <v>2171</v>
      </c>
      <c r="CI596" s="11">
        <v>0.65</v>
      </c>
      <c r="CJ596" s="12">
        <v>1.35</v>
      </c>
      <c r="CK596" s="13">
        <f t="shared" si="1232"/>
        <v>1905.0525</v>
      </c>
      <c r="CL596" s="11">
        <v>3</v>
      </c>
      <c r="CM596" s="11">
        <v>190</v>
      </c>
      <c r="CN596" s="11">
        <v>1.33</v>
      </c>
      <c r="CO596" s="16">
        <f t="shared" si="1233"/>
        <v>2.85054794520548</v>
      </c>
      <c r="CP596" s="11">
        <v>0.97</v>
      </c>
      <c r="CQ596" s="11">
        <v>2.11</v>
      </c>
      <c r="CR596" s="8">
        <f t="shared" si="1234"/>
        <v>3.0467</v>
      </c>
      <c r="CS596" s="9">
        <v>1.075</v>
      </c>
      <c r="CT596" s="17">
        <v>1.085</v>
      </c>
      <c r="CU596" s="18">
        <f t="shared" si="1235"/>
        <v>57892.7858112104</v>
      </c>
      <c r="DB596" s="11">
        <v>2171</v>
      </c>
      <c r="DC596" s="11">
        <v>0.65</v>
      </c>
      <c r="DD596" s="12">
        <v>1.35</v>
      </c>
      <c r="DE596" s="13">
        <f t="shared" si="1236"/>
        <v>1905.0525</v>
      </c>
      <c r="DF596" s="11">
        <v>3</v>
      </c>
      <c r="DG596" s="11">
        <v>190</v>
      </c>
      <c r="DH596" s="11">
        <v>1.33</v>
      </c>
      <c r="DI596" s="16">
        <f t="shared" si="1237"/>
        <v>2.85054794520548</v>
      </c>
      <c r="DJ596" s="11">
        <v>0.97</v>
      </c>
      <c r="DK596" s="11">
        <v>2.11</v>
      </c>
      <c r="DL596" s="8">
        <f t="shared" si="1238"/>
        <v>3.0467</v>
      </c>
      <c r="DM596" s="9">
        <v>1.075</v>
      </c>
      <c r="DN596" s="17">
        <v>1.085</v>
      </c>
      <c r="DO596" s="18">
        <f t="shared" si="1239"/>
        <v>57892.7858112104</v>
      </c>
      <c r="DV596" s="11">
        <v>2171</v>
      </c>
      <c r="DW596" s="11">
        <v>0.65</v>
      </c>
      <c r="DX596" s="12">
        <v>1.35</v>
      </c>
      <c r="DY596" s="13">
        <f t="shared" si="1240"/>
        <v>1905.0525</v>
      </c>
      <c r="DZ596" s="11">
        <v>3</v>
      </c>
      <c r="EA596" s="11">
        <v>190</v>
      </c>
      <c r="EB596" s="11">
        <v>1.42</v>
      </c>
      <c r="EC596" s="16">
        <f t="shared" si="1241"/>
        <v>2.94054794520548</v>
      </c>
      <c r="ED596" s="11">
        <v>0.97</v>
      </c>
      <c r="EE596" s="11">
        <v>2.91</v>
      </c>
      <c r="EF596" s="8">
        <f t="shared" si="1242"/>
        <v>3.8227</v>
      </c>
      <c r="EG596" s="9">
        <v>1.075</v>
      </c>
      <c r="EH596" s="17">
        <v>1.2</v>
      </c>
      <c r="EI596" s="18">
        <f t="shared" si="1243"/>
        <v>82873.63629696</v>
      </c>
    </row>
    <row r="597" s="1" customFormat="1" customHeight="1" spans="6:139">
      <c r="F597" s="11">
        <v>2171</v>
      </c>
      <c r="G597" s="11">
        <v>0.65</v>
      </c>
      <c r="H597" s="12">
        <v>1.35</v>
      </c>
      <c r="I597" s="13">
        <f t="shared" si="1216"/>
        <v>1905.0525</v>
      </c>
      <c r="J597" s="11">
        <v>3</v>
      </c>
      <c r="K597" s="11">
        <v>190</v>
      </c>
      <c r="L597" s="11">
        <v>1.33</v>
      </c>
      <c r="M597" s="16">
        <f t="shared" si="1217"/>
        <v>2.85054794520548</v>
      </c>
      <c r="N597" s="11">
        <v>0.97</v>
      </c>
      <c r="O597" s="11">
        <v>2.11</v>
      </c>
      <c r="P597" s="8">
        <f t="shared" si="1218"/>
        <v>3.0467</v>
      </c>
      <c r="Q597" s="9">
        <v>1.075</v>
      </c>
      <c r="R597" s="17">
        <v>1</v>
      </c>
      <c r="S597" s="18">
        <f t="shared" si="1219"/>
        <v>53357.4062776133</v>
      </c>
      <c r="Z597" s="11">
        <v>2171</v>
      </c>
      <c r="AA597" s="11">
        <v>0.65</v>
      </c>
      <c r="AB597" s="12">
        <v>1.35</v>
      </c>
      <c r="AC597" s="13">
        <f t="shared" si="1220"/>
        <v>1905.0525</v>
      </c>
      <c r="AD597" s="11">
        <v>3</v>
      </c>
      <c r="AE597" s="11">
        <v>190</v>
      </c>
      <c r="AF597" s="11">
        <v>1.33</v>
      </c>
      <c r="AG597" s="16">
        <f t="shared" si="1221"/>
        <v>2.85054794520548</v>
      </c>
      <c r="AH597" s="11">
        <v>0.97</v>
      </c>
      <c r="AI597" s="11">
        <v>2.11</v>
      </c>
      <c r="AJ597" s="8">
        <f t="shared" si="1222"/>
        <v>3.0467</v>
      </c>
      <c r="AK597" s="9">
        <v>1.075</v>
      </c>
      <c r="AL597" s="17">
        <v>1</v>
      </c>
      <c r="AM597" s="18">
        <f t="shared" si="1223"/>
        <v>53357.4062776133</v>
      </c>
      <c r="AT597" s="11">
        <v>2171</v>
      </c>
      <c r="AU597" s="11">
        <v>0.65</v>
      </c>
      <c r="AV597" s="12">
        <v>1.35</v>
      </c>
      <c r="AW597" s="13">
        <f t="shared" si="1224"/>
        <v>1905.0525</v>
      </c>
      <c r="AX597" s="11">
        <v>3</v>
      </c>
      <c r="AY597" s="11">
        <v>190</v>
      </c>
      <c r="AZ597" s="11">
        <v>1.33</v>
      </c>
      <c r="BA597" s="16">
        <f t="shared" si="1225"/>
        <v>2.85054794520548</v>
      </c>
      <c r="BB597" s="11">
        <v>0.97</v>
      </c>
      <c r="BC597" s="11">
        <v>2.11</v>
      </c>
      <c r="BD597" s="8">
        <f t="shared" si="1226"/>
        <v>3.0467</v>
      </c>
      <c r="BE597" s="9">
        <v>1.075</v>
      </c>
      <c r="BF597" s="17">
        <v>1.015</v>
      </c>
      <c r="BG597" s="18">
        <f t="shared" si="1227"/>
        <v>54157.7673717775</v>
      </c>
      <c r="BN597" s="11">
        <v>2171</v>
      </c>
      <c r="BO597" s="11">
        <v>0.65</v>
      </c>
      <c r="BP597" s="12">
        <v>1.35</v>
      </c>
      <c r="BQ597" s="13">
        <f t="shared" si="1228"/>
        <v>1905.0525</v>
      </c>
      <c r="BR597" s="11">
        <v>3</v>
      </c>
      <c r="BS597" s="11">
        <v>190</v>
      </c>
      <c r="BT597" s="11">
        <v>1.33</v>
      </c>
      <c r="BU597" s="16">
        <f t="shared" si="1229"/>
        <v>2.85054794520548</v>
      </c>
      <c r="BV597" s="11">
        <v>0.97</v>
      </c>
      <c r="BW597" s="11">
        <v>2.11</v>
      </c>
      <c r="BX597" s="8">
        <f t="shared" si="1230"/>
        <v>3.0467</v>
      </c>
      <c r="BY597" s="9">
        <v>1.075</v>
      </c>
      <c r="BZ597" s="17">
        <v>1.015</v>
      </c>
      <c r="CA597" s="18">
        <f t="shared" si="1231"/>
        <v>54157.7673717775</v>
      </c>
      <c r="CH597" s="11">
        <v>2171</v>
      </c>
      <c r="CI597" s="11">
        <v>0.65</v>
      </c>
      <c r="CJ597" s="12">
        <v>1.35</v>
      </c>
      <c r="CK597" s="13">
        <f t="shared" si="1232"/>
        <v>1905.0525</v>
      </c>
      <c r="CL597" s="11">
        <v>3</v>
      </c>
      <c r="CM597" s="11">
        <v>190</v>
      </c>
      <c r="CN597" s="11">
        <v>1.33</v>
      </c>
      <c r="CO597" s="16">
        <f t="shared" si="1233"/>
        <v>2.85054794520548</v>
      </c>
      <c r="CP597" s="11">
        <v>0.97</v>
      </c>
      <c r="CQ597" s="11">
        <v>2.11</v>
      </c>
      <c r="CR597" s="8">
        <f t="shared" si="1234"/>
        <v>3.0467</v>
      </c>
      <c r="CS597" s="9">
        <v>1.075</v>
      </c>
      <c r="CT597" s="17">
        <v>1.085</v>
      </c>
      <c r="CU597" s="18">
        <f t="shared" si="1235"/>
        <v>57892.7858112104</v>
      </c>
      <c r="DB597" s="11">
        <v>2171</v>
      </c>
      <c r="DC597" s="11">
        <v>0.65</v>
      </c>
      <c r="DD597" s="12">
        <v>1.35</v>
      </c>
      <c r="DE597" s="13">
        <f t="shared" si="1236"/>
        <v>1905.0525</v>
      </c>
      <c r="DF597" s="11">
        <v>3</v>
      </c>
      <c r="DG597" s="11">
        <v>190</v>
      </c>
      <c r="DH597" s="11">
        <v>1.33</v>
      </c>
      <c r="DI597" s="16">
        <f t="shared" si="1237"/>
        <v>2.85054794520548</v>
      </c>
      <c r="DJ597" s="11">
        <v>0.97</v>
      </c>
      <c r="DK597" s="11">
        <v>2.11</v>
      </c>
      <c r="DL597" s="8">
        <f t="shared" si="1238"/>
        <v>3.0467</v>
      </c>
      <c r="DM597" s="9">
        <v>1.075</v>
      </c>
      <c r="DN597" s="17">
        <v>1.085</v>
      </c>
      <c r="DO597" s="18">
        <f t="shared" si="1239"/>
        <v>57892.7858112104</v>
      </c>
      <c r="DV597" s="11">
        <v>2171</v>
      </c>
      <c r="DW597" s="11">
        <v>0.65</v>
      </c>
      <c r="DX597" s="12">
        <v>1.35</v>
      </c>
      <c r="DY597" s="13">
        <f t="shared" si="1240"/>
        <v>1905.0525</v>
      </c>
      <c r="DZ597" s="11">
        <v>3</v>
      </c>
      <c r="EA597" s="11">
        <v>190</v>
      </c>
      <c r="EB597" s="11">
        <v>1.42</v>
      </c>
      <c r="EC597" s="16">
        <f t="shared" si="1241"/>
        <v>2.94054794520548</v>
      </c>
      <c r="ED597" s="11">
        <v>0.97</v>
      </c>
      <c r="EE597" s="11">
        <v>2.91</v>
      </c>
      <c r="EF597" s="8">
        <f t="shared" si="1242"/>
        <v>3.8227</v>
      </c>
      <c r="EG597" s="9">
        <v>1.075</v>
      </c>
      <c r="EH597" s="17">
        <v>1.2</v>
      </c>
      <c r="EI597" s="18">
        <f t="shared" si="1243"/>
        <v>82873.63629696</v>
      </c>
    </row>
    <row r="598" s="1" customFormat="1" customHeight="1" spans="6:139">
      <c r="F598" s="11">
        <v>2171</v>
      </c>
      <c r="G598" s="11">
        <v>0.65</v>
      </c>
      <c r="H598" s="12">
        <v>1.35</v>
      </c>
      <c r="I598" s="13">
        <f t="shared" si="1216"/>
        <v>1905.0525</v>
      </c>
      <c r="J598" s="11">
        <v>3</v>
      </c>
      <c r="K598" s="11">
        <v>190</v>
      </c>
      <c r="L598" s="11">
        <v>1.33</v>
      </c>
      <c r="M598" s="16">
        <f t="shared" si="1217"/>
        <v>2.85054794520548</v>
      </c>
      <c r="N598" s="11">
        <v>0.97</v>
      </c>
      <c r="O598" s="11">
        <v>2.11</v>
      </c>
      <c r="P598" s="8">
        <f t="shared" si="1218"/>
        <v>3.0467</v>
      </c>
      <c r="Q598" s="9">
        <v>1.075</v>
      </c>
      <c r="R598" s="17">
        <v>1</v>
      </c>
      <c r="S598" s="18">
        <f t="shared" si="1219"/>
        <v>53357.4062776133</v>
      </c>
      <c r="Z598" s="11">
        <v>2171</v>
      </c>
      <c r="AA598" s="11">
        <v>0.65</v>
      </c>
      <c r="AB598" s="12">
        <v>1.35</v>
      </c>
      <c r="AC598" s="13">
        <f t="shared" si="1220"/>
        <v>1905.0525</v>
      </c>
      <c r="AD598" s="11">
        <v>3</v>
      </c>
      <c r="AE598" s="11">
        <v>190</v>
      </c>
      <c r="AF598" s="11">
        <v>1.33</v>
      </c>
      <c r="AG598" s="16">
        <f t="shared" si="1221"/>
        <v>2.85054794520548</v>
      </c>
      <c r="AH598" s="11">
        <v>0.97</v>
      </c>
      <c r="AI598" s="11">
        <v>2.11</v>
      </c>
      <c r="AJ598" s="8">
        <f t="shared" si="1222"/>
        <v>3.0467</v>
      </c>
      <c r="AK598" s="9">
        <v>1.075</v>
      </c>
      <c r="AL598" s="17">
        <v>1</v>
      </c>
      <c r="AM598" s="18">
        <f t="shared" si="1223"/>
        <v>53357.4062776133</v>
      </c>
      <c r="AT598" s="11">
        <v>2171</v>
      </c>
      <c r="AU598" s="11">
        <v>0.65</v>
      </c>
      <c r="AV598" s="12">
        <v>1.35</v>
      </c>
      <c r="AW598" s="13">
        <f t="shared" si="1224"/>
        <v>1905.0525</v>
      </c>
      <c r="AX598" s="11">
        <v>3</v>
      </c>
      <c r="AY598" s="11">
        <v>190</v>
      </c>
      <c r="AZ598" s="11">
        <v>1.33</v>
      </c>
      <c r="BA598" s="16">
        <f t="shared" si="1225"/>
        <v>2.85054794520548</v>
      </c>
      <c r="BB598" s="11">
        <v>0.97</v>
      </c>
      <c r="BC598" s="11">
        <v>2.11</v>
      </c>
      <c r="BD598" s="8">
        <f t="shared" si="1226"/>
        <v>3.0467</v>
      </c>
      <c r="BE598" s="9">
        <v>1.075</v>
      </c>
      <c r="BF598" s="17">
        <v>1.015</v>
      </c>
      <c r="BG598" s="18">
        <f t="shared" si="1227"/>
        <v>54157.7673717775</v>
      </c>
      <c r="BN598" s="11">
        <v>2171</v>
      </c>
      <c r="BO598" s="11">
        <v>0.65</v>
      </c>
      <c r="BP598" s="12">
        <v>1.35</v>
      </c>
      <c r="BQ598" s="13">
        <f t="shared" si="1228"/>
        <v>1905.0525</v>
      </c>
      <c r="BR598" s="11">
        <v>3</v>
      </c>
      <c r="BS598" s="11">
        <v>190</v>
      </c>
      <c r="BT598" s="11">
        <v>1.33</v>
      </c>
      <c r="BU598" s="16">
        <f t="shared" si="1229"/>
        <v>2.85054794520548</v>
      </c>
      <c r="BV598" s="11">
        <v>0.97</v>
      </c>
      <c r="BW598" s="11">
        <v>2.11</v>
      </c>
      <c r="BX598" s="8">
        <f t="shared" si="1230"/>
        <v>3.0467</v>
      </c>
      <c r="BY598" s="9">
        <v>1.075</v>
      </c>
      <c r="BZ598" s="17">
        <v>1.015</v>
      </c>
      <c r="CA598" s="18">
        <f t="shared" si="1231"/>
        <v>54157.7673717775</v>
      </c>
      <c r="CH598" s="11">
        <v>2171</v>
      </c>
      <c r="CI598" s="11">
        <v>0.65</v>
      </c>
      <c r="CJ598" s="12">
        <v>1.35</v>
      </c>
      <c r="CK598" s="13">
        <f t="shared" si="1232"/>
        <v>1905.0525</v>
      </c>
      <c r="CL598" s="11">
        <v>3</v>
      </c>
      <c r="CM598" s="11">
        <v>190</v>
      </c>
      <c r="CN598" s="11">
        <v>1.33</v>
      </c>
      <c r="CO598" s="16">
        <f t="shared" si="1233"/>
        <v>2.85054794520548</v>
      </c>
      <c r="CP598" s="11">
        <v>0.97</v>
      </c>
      <c r="CQ598" s="11">
        <v>2.11</v>
      </c>
      <c r="CR598" s="8">
        <f t="shared" si="1234"/>
        <v>3.0467</v>
      </c>
      <c r="CS598" s="9">
        <v>1.075</v>
      </c>
      <c r="CT598" s="17">
        <v>1.085</v>
      </c>
      <c r="CU598" s="18">
        <f t="shared" si="1235"/>
        <v>57892.7858112104</v>
      </c>
      <c r="DB598" s="11">
        <v>2171</v>
      </c>
      <c r="DC598" s="11">
        <v>0.65</v>
      </c>
      <c r="DD598" s="12">
        <v>1.35</v>
      </c>
      <c r="DE598" s="13">
        <f t="shared" si="1236"/>
        <v>1905.0525</v>
      </c>
      <c r="DF598" s="11">
        <v>3</v>
      </c>
      <c r="DG598" s="11">
        <v>190</v>
      </c>
      <c r="DH598" s="11">
        <v>1.33</v>
      </c>
      <c r="DI598" s="16">
        <f t="shared" si="1237"/>
        <v>2.85054794520548</v>
      </c>
      <c r="DJ598" s="11">
        <v>0.97</v>
      </c>
      <c r="DK598" s="11">
        <v>2.11</v>
      </c>
      <c r="DL598" s="8">
        <f t="shared" si="1238"/>
        <v>3.0467</v>
      </c>
      <c r="DM598" s="9">
        <v>1.075</v>
      </c>
      <c r="DN598" s="17">
        <v>1.085</v>
      </c>
      <c r="DO598" s="18">
        <f t="shared" si="1239"/>
        <v>57892.7858112104</v>
      </c>
      <c r="DV598" s="11">
        <v>2171</v>
      </c>
      <c r="DW598" s="11">
        <v>0.65</v>
      </c>
      <c r="DX598" s="12">
        <v>1.35</v>
      </c>
      <c r="DY598" s="13">
        <f t="shared" si="1240"/>
        <v>1905.0525</v>
      </c>
      <c r="DZ598" s="11">
        <v>3</v>
      </c>
      <c r="EA598" s="11">
        <v>190</v>
      </c>
      <c r="EB598" s="11">
        <v>1.42</v>
      </c>
      <c r="EC598" s="16">
        <f t="shared" si="1241"/>
        <v>2.94054794520548</v>
      </c>
      <c r="ED598" s="11">
        <v>0.97</v>
      </c>
      <c r="EE598" s="11">
        <v>2.91</v>
      </c>
      <c r="EF598" s="8">
        <f t="shared" si="1242"/>
        <v>3.8227</v>
      </c>
      <c r="EG598" s="9">
        <v>1.075</v>
      </c>
      <c r="EH598" s="17">
        <v>1.2</v>
      </c>
      <c r="EI598" s="18">
        <f t="shared" si="1243"/>
        <v>82873.63629696</v>
      </c>
    </row>
    <row r="599" s="1" customFormat="1" customHeight="1" spans="6:139">
      <c r="F599" s="11">
        <v>2171</v>
      </c>
      <c r="G599" s="11">
        <v>0.65</v>
      </c>
      <c r="H599" s="12">
        <v>1.35</v>
      </c>
      <c r="I599" s="13">
        <f t="shared" si="1216"/>
        <v>1905.0525</v>
      </c>
      <c r="J599" s="11">
        <v>3</v>
      </c>
      <c r="K599" s="11">
        <v>190</v>
      </c>
      <c r="L599" s="11">
        <v>1.33</v>
      </c>
      <c r="M599" s="16">
        <f t="shared" si="1217"/>
        <v>2.85054794520548</v>
      </c>
      <c r="N599" s="11">
        <v>0.97</v>
      </c>
      <c r="O599" s="11">
        <v>2.11</v>
      </c>
      <c r="P599" s="8">
        <f t="shared" si="1218"/>
        <v>3.0467</v>
      </c>
      <c r="Q599" s="9">
        <v>1.075</v>
      </c>
      <c r="R599" s="17">
        <v>1</v>
      </c>
      <c r="S599" s="18">
        <f t="shared" si="1219"/>
        <v>53357.4062776133</v>
      </c>
      <c r="Z599" s="11">
        <v>2171</v>
      </c>
      <c r="AA599" s="11">
        <v>0.65</v>
      </c>
      <c r="AB599" s="12">
        <v>1.35</v>
      </c>
      <c r="AC599" s="13">
        <f t="shared" si="1220"/>
        <v>1905.0525</v>
      </c>
      <c r="AD599" s="11">
        <v>3</v>
      </c>
      <c r="AE599" s="11">
        <v>190</v>
      </c>
      <c r="AF599" s="11">
        <v>1.33</v>
      </c>
      <c r="AG599" s="16">
        <f t="shared" si="1221"/>
        <v>2.85054794520548</v>
      </c>
      <c r="AH599" s="11">
        <v>0.97</v>
      </c>
      <c r="AI599" s="11">
        <v>2.11</v>
      </c>
      <c r="AJ599" s="8">
        <f t="shared" si="1222"/>
        <v>3.0467</v>
      </c>
      <c r="AK599" s="9">
        <v>1.075</v>
      </c>
      <c r="AL599" s="17">
        <v>1</v>
      </c>
      <c r="AM599" s="18">
        <f t="shared" si="1223"/>
        <v>53357.4062776133</v>
      </c>
      <c r="AT599" s="11">
        <v>2171</v>
      </c>
      <c r="AU599" s="11">
        <v>0.65</v>
      </c>
      <c r="AV599" s="12">
        <v>1.35</v>
      </c>
      <c r="AW599" s="13">
        <f t="shared" si="1224"/>
        <v>1905.0525</v>
      </c>
      <c r="AX599" s="11">
        <v>3</v>
      </c>
      <c r="AY599" s="11">
        <v>190</v>
      </c>
      <c r="AZ599" s="11">
        <v>1.33</v>
      </c>
      <c r="BA599" s="16">
        <f t="shared" si="1225"/>
        <v>2.85054794520548</v>
      </c>
      <c r="BB599" s="11">
        <v>0.97</v>
      </c>
      <c r="BC599" s="11">
        <v>2.11</v>
      </c>
      <c r="BD599" s="8">
        <f t="shared" si="1226"/>
        <v>3.0467</v>
      </c>
      <c r="BE599" s="9">
        <v>1.075</v>
      </c>
      <c r="BF599" s="17">
        <v>1.015</v>
      </c>
      <c r="BG599" s="18">
        <f t="shared" si="1227"/>
        <v>54157.7673717775</v>
      </c>
      <c r="BN599" s="11">
        <v>2171</v>
      </c>
      <c r="BO599" s="11">
        <v>0.65</v>
      </c>
      <c r="BP599" s="12">
        <v>1.35</v>
      </c>
      <c r="BQ599" s="13">
        <f t="shared" si="1228"/>
        <v>1905.0525</v>
      </c>
      <c r="BR599" s="11">
        <v>3</v>
      </c>
      <c r="BS599" s="11">
        <v>190</v>
      </c>
      <c r="BT599" s="11">
        <v>1.33</v>
      </c>
      <c r="BU599" s="16">
        <f t="shared" si="1229"/>
        <v>2.85054794520548</v>
      </c>
      <c r="BV599" s="11">
        <v>0.97</v>
      </c>
      <c r="BW599" s="11">
        <v>2.11</v>
      </c>
      <c r="BX599" s="8">
        <f t="shared" si="1230"/>
        <v>3.0467</v>
      </c>
      <c r="BY599" s="9">
        <v>1.075</v>
      </c>
      <c r="BZ599" s="17">
        <v>1.015</v>
      </c>
      <c r="CA599" s="18">
        <f t="shared" si="1231"/>
        <v>54157.7673717775</v>
      </c>
      <c r="CH599" s="11">
        <v>2171</v>
      </c>
      <c r="CI599" s="11">
        <v>0.65</v>
      </c>
      <c r="CJ599" s="12">
        <v>1.35</v>
      </c>
      <c r="CK599" s="13">
        <f t="shared" si="1232"/>
        <v>1905.0525</v>
      </c>
      <c r="CL599" s="11">
        <v>3</v>
      </c>
      <c r="CM599" s="11">
        <v>190</v>
      </c>
      <c r="CN599" s="11">
        <v>1.33</v>
      </c>
      <c r="CO599" s="16">
        <f t="shared" si="1233"/>
        <v>2.85054794520548</v>
      </c>
      <c r="CP599" s="11">
        <v>0.97</v>
      </c>
      <c r="CQ599" s="11">
        <v>2.11</v>
      </c>
      <c r="CR599" s="8">
        <f t="shared" si="1234"/>
        <v>3.0467</v>
      </c>
      <c r="CS599" s="9">
        <v>1.075</v>
      </c>
      <c r="CT599" s="17">
        <v>1.085</v>
      </c>
      <c r="CU599" s="18">
        <f t="shared" si="1235"/>
        <v>57892.7858112104</v>
      </c>
      <c r="DB599" s="11">
        <v>2171</v>
      </c>
      <c r="DC599" s="11">
        <v>0.65</v>
      </c>
      <c r="DD599" s="12">
        <v>1.35</v>
      </c>
      <c r="DE599" s="13">
        <f t="shared" si="1236"/>
        <v>1905.0525</v>
      </c>
      <c r="DF599" s="11">
        <v>3</v>
      </c>
      <c r="DG599" s="11">
        <v>190</v>
      </c>
      <c r="DH599" s="11">
        <v>1.33</v>
      </c>
      <c r="DI599" s="16">
        <f t="shared" si="1237"/>
        <v>2.85054794520548</v>
      </c>
      <c r="DJ599" s="11">
        <v>0.97</v>
      </c>
      <c r="DK599" s="11">
        <v>2.11</v>
      </c>
      <c r="DL599" s="8">
        <f t="shared" si="1238"/>
        <v>3.0467</v>
      </c>
      <c r="DM599" s="9">
        <v>1.075</v>
      </c>
      <c r="DN599" s="17">
        <v>1.085</v>
      </c>
      <c r="DO599" s="18">
        <f t="shared" si="1239"/>
        <v>57892.7858112104</v>
      </c>
      <c r="DV599" s="11">
        <v>2171</v>
      </c>
      <c r="DW599" s="11">
        <v>0.65</v>
      </c>
      <c r="DX599" s="12">
        <v>1.35</v>
      </c>
      <c r="DY599" s="13">
        <f t="shared" si="1240"/>
        <v>1905.0525</v>
      </c>
      <c r="DZ599" s="11">
        <v>3</v>
      </c>
      <c r="EA599" s="11">
        <v>190</v>
      </c>
      <c r="EB599" s="11">
        <v>1.42</v>
      </c>
      <c r="EC599" s="16">
        <f t="shared" si="1241"/>
        <v>2.94054794520548</v>
      </c>
      <c r="ED599" s="11">
        <v>0.97</v>
      </c>
      <c r="EE599" s="11">
        <v>2.91</v>
      </c>
      <c r="EF599" s="8">
        <f t="shared" si="1242"/>
        <v>3.8227</v>
      </c>
      <c r="EG599" s="9">
        <v>1.075</v>
      </c>
      <c r="EH599" s="17">
        <v>1.2</v>
      </c>
      <c r="EI599" s="18">
        <f t="shared" si="1243"/>
        <v>82873.63629696</v>
      </c>
    </row>
    <row r="600" s="1" customFormat="1" customHeight="1" spans="6:139">
      <c r="F600" s="23" t="s">
        <v>50</v>
      </c>
      <c r="G600" s="24"/>
      <c r="H600" s="24"/>
      <c r="I600" s="24"/>
      <c r="J600" s="24"/>
      <c r="K600" s="24"/>
      <c r="L600" s="24"/>
      <c r="M600" s="25">
        <f>SUM(S591:S599)</f>
        <v>592171.159421821</v>
      </c>
      <c r="N600" s="25"/>
      <c r="O600" s="25"/>
      <c r="P600" s="25"/>
      <c r="Q600" s="25"/>
      <c r="R600" s="25"/>
      <c r="S600" s="25"/>
      <c r="T600" s="1"/>
      <c r="U600" s="1"/>
      <c r="V600" s="1"/>
      <c r="W600" s="1"/>
      <c r="X600" s="1"/>
      <c r="Y600" s="1"/>
      <c r="Z600" s="23" t="s">
        <v>50</v>
      </c>
      <c r="AA600" s="24"/>
      <c r="AB600" s="24"/>
      <c r="AC600" s="24"/>
      <c r="AD600" s="24"/>
      <c r="AE600" s="24"/>
      <c r="AF600" s="24"/>
      <c r="AG600" s="25">
        <f>SUM(AM591:AM599)</f>
        <v>592171.159421821</v>
      </c>
      <c r="AH600" s="25"/>
      <c r="AI600" s="25"/>
      <c r="AJ600" s="25"/>
      <c r="AK600" s="25"/>
      <c r="AL600" s="25"/>
      <c r="AM600" s="25"/>
      <c r="AN600" s="1"/>
      <c r="AO600" s="1"/>
      <c r="AP600" s="1"/>
      <c r="AQ600" s="1"/>
      <c r="AR600" s="1"/>
      <c r="AS600" s="1"/>
      <c r="AT600" s="23" t="s">
        <v>50</v>
      </c>
      <c r="AU600" s="24"/>
      <c r="AV600" s="24"/>
      <c r="AW600" s="24"/>
      <c r="AX600" s="24"/>
      <c r="AY600" s="24"/>
      <c r="AZ600" s="24"/>
      <c r="BA600" s="25">
        <f>SUM(BG591:BG599)</f>
        <v>601053.726813148</v>
      </c>
      <c r="BB600" s="25"/>
      <c r="BC600" s="25"/>
      <c r="BD600" s="25"/>
      <c r="BE600" s="25"/>
      <c r="BF600" s="25"/>
      <c r="BG600" s="25"/>
      <c r="BH600" s="1"/>
      <c r="BI600" s="1"/>
      <c r="BJ600" s="1"/>
      <c r="BK600" s="1"/>
      <c r="BL600" s="1"/>
      <c r="BM600" s="1"/>
      <c r="BN600" s="23" t="s">
        <v>50</v>
      </c>
      <c r="BO600" s="24"/>
      <c r="BP600" s="24"/>
      <c r="BQ600" s="24"/>
      <c r="BR600" s="24"/>
      <c r="BS600" s="24"/>
      <c r="BT600" s="24"/>
      <c r="BU600" s="25">
        <f>SUM(CA591:CA599)</f>
        <v>601053.726813148</v>
      </c>
      <c r="BV600" s="25"/>
      <c r="BW600" s="25"/>
      <c r="BX600" s="25"/>
      <c r="BY600" s="25"/>
      <c r="BZ600" s="25"/>
      <c r="CA600" s="25"/>
      <c r="CB600" s="1"/>
      <c r="CC600" s="1"/>
      <c r="CD600" s="1"/>
      <c r="CE600" s="1"/>
      <c r="CF600" s="1"/>
      <c r="CG600" s="1"/>
      <c r="CH600" s="23" t="s">
        <v>50</v>
      </c>
      <c r="CI600" s="24"/>
      <c r="CJ600" s="24"/>
      <c r="CK600" s="24"/>
      <c r="CL600" s="24"/>
      <c r="CM600" s="24"/>
      <c r="CN600" s="24"/>
      <c r="CO600" s="25">
        <f>SUM(CU591:CU599)</f>
        <v>642505.707972675</v>
      </c>
      <c r="CP600" s="25"/>
      <c r="CQ600" s="25"/>
      <c r="CR600" s="25"/>
      <c r="CS600" s="25"/>
      <c r="CT600" s="25"/>
      <c r="CU600" s="25"/>
      <c r="CV600" s="1"/>
      <c r="CW600" s="1"/>
      <c r="CX600" s="1"/>
      <c r="CY600" s="1"/>
      <c r="CZ600" s="1"/>
      <c r="DA600" s="1"/>
      <c r="DB600" s="23" t="s">
        <v>50</v>
      </c>
      <c r="DC600" s="24"/>
      <c r="DD600" s="24"/>
      <c r="DE600" s="24"/>
      <c r="DF600" s="24"/>
      <c r="DG600" s="24"/>
      <c r="DH600" s="24"/>
      <c r="DI600" s="25">
        <f>SUM(DO591:DO599)</f>
        <v>642505.707972675</v>
      </c>
      <c r="DJ600" s="25"/>
      <c r="DK600" s="25"/>
      <c r="DL600" s="25"/>
      <c r="DM600" s="25"/>
      <c r="DN600" s="25"/>
      <c r="DO600" s="25"/>
      <c r="DP600" s="1"/>
      <c r="DQ600" s="1"/>
      <c r="DR600" s="1"/>
      <c r="DS600" s="1"/>
      <c r="DT600" s="1"/>
      <c r="DU600" s="1"/>
      <c r="DV600" s="23" t="s">
        <v>50</v>
      </c>
      <c r="DW600" s="24"/>
      <c r="DX600" s="24"/>
      <c r="DY600" s="24"/>
      <c r="DZ600" s="24"/>
      <c r="EA600" s="24"/>
      <c r="EB600" s="24"/>
      <c r="EC600" s="25">
        <f>SUM(EI591:EI599)</f>
        <v>916785.659337767</v>
      </c>
      <c r="ED600" s="25"/>
      <c r="EE600" s="25"/>
      <c r="EF600" s="25"/>
      <c r="EG600" s="25"/>
      <c r="EH600" s="25"/>
      <c r="EI600" s="25"/>
    </row>
    <row r="601" s="1" customFormat="1" customHeight="1" spans="6:139">
      <c r="F601" s="24"/>
      <c r="G601" s="24"/>
      <c r="H601" s="24"/>
      <c r="I601" s="24"/>
      <c r="J601" s="24"/>
      <c r="K601" s="24"/>
      <c r="L601" s="24"/>
      <c r="M601" s="25"/>
      <c r="N601" s="25"/>
      <c r="O601" s="25"/>
      <c r="P601" s="25"/>
      <c r="Q601" s="25"/>
      <c r="R601" s="25"/>
      <c r="S601" s="25"/>
      <c r="T601" s="1"/>
      <c r="U601" s="1"/>
      <c r="V601" s="1"/>
      <c r="W601" s="1"/>
      <c r="X601" s="1"/>
      <c r="Y601" s="1"/>
      <c r="Z601" s="24"/>
      <c r="AA601" s="24"/>
      <c r="AB601" s="24"/>
      <c r="AC601" s="24"/>
      <c r="AD601" s="24"/>
      <c r="AE601" s="24"/>
      <c r="AF601" s="24"/>
      <c r="AG601" s="25"/>
      <c r="AH601" s="25"/>
      <c r="AI601" s="25"/>
      <c r="AJ601" s="25"/>
      <c r="AK601" s="25"/>
      <c r="AL601" s="25"/>
      <c r="AM601" s="25"/>
      <c r="AN601" s="1"/>
      <c r="AO601" s="1"/>
      <c r="AP601" s="1"/>
      <c r="AQ601" s="1"/>
      <c r="AR601" s="1"/>
      <c r="AS601" s="1"/>
      <c r="AT601" s="24"/>
      <c r="AU601" s="24"/>
      <c r="AV601" s="24"/>
      <c r="AW601" s="24"/>
      <c r="AX601" s="24"/>
      <c r="AY601" s="24"/>
      <c r="AZ601" s="24"/>
      <c r="BA601" s="25"/>
      <c r="BB601" s="25"/>
      <c r="BC601" s="25"/>
      <c r="BD601" s="25"/>
      <c r="BE601" s="25"/>
      <c r="BF601" s="25"/>
      <c r="BG601" s="25"/>
      <c r="BH601" s="1"/>
      <c r="BI601" s="1"/>
      <c r="BJ601" s="1"/>
      <c r="BK601" s="1"/>
      <c r="BL601" s="1"/>
      <c r="BM601" s="1"/>
      <c r="BN601" s="24"/>
      <c r="BO601" s="24"/>
      <c r="BP601" s="24"/>
      <c r="BQ601" s="24"/>
      <c r="BR601" s="24"/>
      <c r="BS601" s="24"/>
      <c r="BT601" s="24"/>
      <c r="BU601" s="25"/>
      <c r="BV601" s="25"/>
      <c r="BW601" s="25"/>
      <c r="BX601" s="25"/>
      <c r="BY601" s="25"/>
      <c r="BZ601" s="25"/>
      <c r="CA601" s="25"/>
      <c r="CB601" s="1"/>
      <c r="CC601" s="1"/>
      <c r="CD601" s="1"/>
      <c r="CE601" s="1"/>
      <c r="CF601" s="1"/>
      <c r="CG601" s="1"/>
      <c r="CH601" s="24"/>
      <c r="CI601" s="24"/>
      <c r="CJ601" s="24"/>
      <c r="CK601" s="24"/>
      <c r="CL601" s="24"/>
      <c r="CM601" s="24"/>
      <c r="CN601" s="24"/>
      <c r="CO601" s="25"/>
      <c r="CP601" s="25"/>
      <c r="CQ601" s="25"/>
      <c r="CR601" s="25"/>
      <c r="CS601" s="25"/>
      <c r="CT601" s="25"/>
      <c r="CU601" s="25"/>
      <c r="CV601" s="1"/>
      <c r="CW601" s="1"/>
      <c r="CX601" s="1"/>
      <c r="CY601" s="1"/>
      <c r="CZ601" s="1"/>
      <c r="DA601" s="1"/>
      <c r="DB601" s="24"/>
      <c r="DC601" s="24"/>
      <c r="DD601" s="24"/>
      <c r="DE601" s="24"/>
      <c r="DF601" s="24"/>
      <c r="DG601" s="24"/>
      <c r="DH601" s="24"/>
      <c r="DI601" s="25"/>
      <c r="DJ601" s="25"/>
      <c r="DK601" s="25"/>
      <c r="DL601" s="25"/>
      <c r="DM601" s="25"/>
      <c r="DN601" s="25"/>
      <c r="DO601" s="25"/>
      <c r="DP601" s="1"/>
      <c r="DQ601" s="1"/>
      <c r="DR601" s="1"/>
      <c r="DS601" s="1"/>
      <c r="DT601" s="1"/>
      <c r="DU601" s="1"/>
      <c r="DV601" s="24"/>
      <c r="DW601" s="24"/>
      <c r="DX601" s="24"/>
      <c r="DY601" s="24"/>
      <c r="DZ601" s="24"/>
      <c r="EA601" s="24"/>
      <c r="EB601" s="24"/>
      <c r="EC601" s="25"/>
      <c r="ED601" s="25"/>
      <c r="EE601" s="25"/>
      <c r="EF601" s="25"/>
      <c r="EG601" s="25"/>
      <c r="EH601" s="25"/>
      <c r="EI601" s="25"/>
    </row>
    <row r="602" s="1" customFormat="1" customHeight="1" spans="6:139">
      <c r="F602" s="3" t="s">
        <v>51</v>
      </c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1"/>
      <c r="U602" s="1"/>
      <c r="V602" s="1"/>
      <c r="W602" s="1"/>
      <c r="X602" s="1"/>
      <c r="Y602" s="1"/>
      <c r="Z602" s="3" t="s">
        <v>51</v>
      </c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1"/>
      <c r="AO602" s="1"/>
      <c r="AP602" s="1"/>
      <c r="AQ602" s="1"/>
      <c r="AR602" s="1"/>
      <c r="AS602" s="1"/>
      <c r="AT602" s="3" t="s">
        <v>51</v>
      </c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1"/>
      <c r="BI602" s="1"/>
      <c r="BJ602" s="1"/>
      <c r="BK602" s="1"/>
      <c r="BL602" s="1"/>
      <c r="BM602" s="1"/>
      <c r="BN602" s="3" t="s">
        <v>51</v>
      </c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1"/>
      <c r="CC602" s="1"/>
      <c r="CD602" s="1"/>
      <c r="CE602" s="1"/>
      <c r="CF602" s="1"/>
      <c r="CG602" s="1"/>
      <c r="CH602" s="3" t="s">
        <v>51</v>
      </c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1"/>
      <c r="CW602" s="1"/>
      <c r="CX602" s="1"/>
      <c r="CY602" s="1"/>
      <c r="CZ602" s="1"/>
      <c r="DA602" s="1"/>
      <c r="DB602" s="3" t="s">
        <v>51</v>
      </c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1"/>
      <c r="DQ602" s="1"/>
      <c r="DR602" s="1"/>
      <c r="DS602" s="1"/>
      <c r="DT602" s="1"/>
      <c r="DU602" s="1"/>
      <c r="DV602" s="3" t="s">
        <v>51</v>
      </c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</row>
    <row r="603" s="1" customFormat="1" customHeight="1" spans="6:139">
      <c r="F603" s="4" t="s">
        <v>8</v>
      </c>
      <c r="G603" s="5"/>
      <c r="H603" s="5"/>
      <c r="I603" s="6"/>
      <c r="J603" s="7" t="s">
        <v>9</v>
      </c>
      <c r="K603" s="7"/>
      <c r="L603" s="7"/>
      <c r="M603" s="7"/>
      <c r="N603" s="8" t="s">
        <v>10</v>
      </c>
      <c r="O603" s="8"/>
      <c r="P603" s="8"/>
      <c r="Q603" s="9" t="s">
        <v>11</v>
      </c>
      <c r="R603" s="10" t="s">
        <v>12</v>
      </c>
      <c r="S603" s="10" t="s">
        <v>13</v>
      </c>
      <c r="Z603" s="4" t="s">
        <v>8</v>
      </c>
      <c r="AA603" s="5"/>
      <c r="AB603" s="5"/>
      <c r="AC603" s="6"/>
      <c r="AD603" s="7" t="s">
        <v>9</v>
      </c>
      <c r="AE603" s="7"/>
      <c r="AF603" s="7"/>
      <c r="AG603" s="7"/>
      <c r="AH603" s="8" t="s">
        <v>10</v>
      </c>
      <c r="AI603" s="8"/>
      <c r="AJ603" s="8"/>
      <c r="AK603" s="9" t="s">
        <v>11</v>
      </c>
      <c r="AL603" s="10" t="s">
        <v>12</v>
      </c>
      <c r="AM603" s="10" t="s">
        <v>13</v>
      </c>
      <c r="AT603" s="4" t="s">
        <v>8</v>
      </c>
      <c r="AU603" s="5"/>
      <c r="AV603" s="5"/>
      <c r="AW603" s="6"/>
      <c r="AX603" s="7" t="s">
        <v>9</v>
      </c>
      <c r="AY603" s="7"/>
      <c r="AZ603" s="7"/>
      <c r="BA603" s="7"/>
      <c r="BB603" s="8" t="s">
        <v>10</v>
      </c>
      <c r="BC603" s="8"/>
      <c r="BD603" s="8"/>
      <c r="BE603" s="9" t="s">
        <v>11</v>
      </c>
      <c r="BF603" s="10" t="s">
        <v>12</v>
      </c>
      <c r="BG603" s="10" t="s">
        <v>13</v>
      </c>
      <c r="BN603" s="4" t="s">
        <v>8</v>
      </c>
      <c r="BO603" s="5"/>
      <c r="BP603" s="5"/>
      <c r="BQ603" s="6"/>
      <c r="BR603" s="7" t="s">
        <v>9</v>
      </c>
      <c r="BS603" s="7"/>
      <c r="BT603" s="7"/>
      <c r="BU603" s="7"/>
      <c r="BV603" s="8" t="s">
        <v>10</v>
      </c>
      <c r="BW603" s="8"/>
      <c r="BX603" s="8"/>
      <c r="BY603" s="9" t="s">
        <v>11</v>
      </c>
      <c r="BZ603" s="10" t="s">
        <v>12</v>
      </c>
      <c r="CA603" s="10" t="s">
        <v>13</v>
      </c>
      <c r="CH603" s="4" t="s">
        <v>8</v>
      </c>
      <c r="CI603" s="5"/>
      <c r="CJ603" s="5"/>
      <c r="CK603" s="6"/>
      <c r="CL603" s="7" t="s">
        <v>9</v>
      </c>
      <c r="CM603" s="7"/>
      <c r="CN603" s="7"/>
      <c r="CO603" s="7"/>
      <c r="CP603" s="8" t="s">
        <v>10</v>
      </c>
      <c r="CQ603" s="8"/>
      <c r="CR603" s="8"/>
      <c r="CS603" s="9" t="s">
        <v>11</v>
      </c>
      <c r="CT603" s="10" t="s">
        <v>12</v>
      </c>
      <c r="CU603" s="10" t="s">
        <v>13</v>
      </c>
      <c r="DB603" s="4" t="s">
        <v>8</v>
      </c>
      <c r="DC603" s="5"/>
      <c r="DD603" s="5"/>
      <c r="DE603" s="6"/>
      <c r="DF603" s="7" t="s">
        <v>9</v>
      </c>
      <c r="DG603" s="7"/>
      <c r="DH603" s="7"/>
      <c r="DI603" s="7"/>
      <c r="DJ603" s="8" t="s">
        <v>10</v>
      </c>
      <c r="DK603" s="8"/>
      <c r="DL603" s="8"/>
      <c r="DM603" s="9" t="s">
        <v>11</v>
      </c>
      <c r="DN603" s="10" t="s">
        <v>12</v>
      </c>
      <c r="DO603" s="10" t="s">
        <v>13</v>
      </c>
      <c r="DV603" s="4" t="s">
        <v>8</v>
      </c>
      <c r="DW603" s="5"/>
      <c r="DX603" s="5"/>
      <c r="DY603" s="6"/>
      <c r="DZ603" s="7" t="s">
        <v>9</v>
      </c>
      <c r="EA603" s="7"/>
      <c r="EB603" s="7"/>
      <c r="EC603" s="7"/>
      <c r="ED603" s="8" t="s">
        <v>10</v>
      </c>
      <c r="EE603" s="8"/>
      <c r="EF603" s="8"/>
      <c r="EG603" s="9" t="s">
        <v>11</v>
      </c>
      <c r="EH603" s="10" t="s">
        <v>12</v>
      </c>
      <c r="EI603" s="10" t="s">
        <v>13</v>
      </c>
    </row>
    <row r="604" s="1" customFormat="1" customHeight="1" spans="6:139">
      <c r="F604" s="11" t="s">
        <v>52</v>
      </c>
      <c r="G604" s="11" t="s">
        <v>20</v>
      </c>
      <c r="H604" s="12" t="s">
        <v>21</v>
      </c>
      <c r="I604" s="13" t="s">
        <v>8</v>
      </c>
      <c r="J604" s="11" t="s">
        <v>22</v>
      </c>
      <c r="K604" s="11" t="s">
        <v>23</v>
      </c>
      <c r="L604" s="11" t="s">
        <v>24</v>
      </c>
      <c r="M604" s="7" t="s">
        <v>25</v>
      </c>
      <c r="N604" s="11" t="s">
        <v>26</v>
      </c>
      <c r="O604" s="11" t="s">
        <v>27</v>
      </c>
      <c r="P604" s="8" t="s">
        <v>28</v>
      </c>
      <c r="Q604" s="9" t="s">
        <v>29</v>
      </c>
      <c r="R604" s="14"/>
      <c r="S604" s="14"/>
      <c r="T604" s="1"/>
      <c r="U604" s="1"/>
      <c r="V604" s="1"/>
      <c r="W604" s="1"/>
      <c r="X604" s="1"/>
      <c r="Y604" s="1"/>
      <c r="Z604" s="11" t="s">
        <v>52</v>
      </c>
      <c r="AA604" s="11" t="s">
        <v>20</v>
      </c>
      <c r="AB604" s="12" t="s">
        <v>21</v>
      </c>
      <c r="AC604" s="13" t="s">
        <v>8</v>
      </c>
      <c r="AD604" s="11" t="s">
        <v>22</v>
      </c>
      <c r="AE604" s="11" t="s">
        <v>23</v>
      </c>
      <c r="AF604" s="11" t="s">
        <v>24</v>
      </c>
      <c r="AG604" s="7" t="s">
        <v>25</v>
      </c>
      <c r="AH604" s="11" t="s">
        <v>26</v>
      </c>
      <c r="AI604" s="11" t="s">
        <v>27</v>
      </c>
      <c r="AJ604" s="8" t="s">
        <v>28</v>
      </c>
      <c r="AK604" s="9" t="s">
        <v>29</v>
      </c>
      <c r="AL604" s="14"/>
      <c r="AM604" s="14"/>
      <c r="AN604" s="1"/>
      <c r="AO604" s="1"/>
      <c r="AP604" s="1"/>
      <c r="AQ604" s="1"/>
      <c r="AR604" s="1"/>
      <c r="AS604" s="1"/>
      <c r="AT604" s="11" t="s">
        <v>52</v>
      </c>
      <c r="AU604" s="11" t="s">
        <v>20</v>
      </c>
      <c r="AV604" s="12" t="s">
        <v>21</v>
      </c>
      <c r="AW604" s="13" t="s">
        <v>8</v>
      </c>
      <c r="AX604" s="11" t="s">
        <v>22</v>
      </c>
      <c r="AY604" s="11" t="s">
        <v>23</v>
      </c>
      <c r="AZ604" s="11" t="s">
        <v>24</v>
      </c>
      <c r="BA604" s="7" t="s">
        <v>25</v>
      </c>
      <c r="BB604" s="11" t="s">
        <v>26</v>
      </c>
      <c r="BC604" s="11" t="s">
        <v>27</v>
      </c>
      <c r="BD604" s="8" t="s">
        <v>28</v>
      </c>
      <c r="BE604" s="9" t="s">
        <v>29</v>
      </c>
      <c r="BF604" s="14"/>
      <c r="BG604" s="14"/>
      <c r="BH604" s="1"/>
      <c r="BI604" s="1"/>
      <c r="BJ604" s="1"/>
      <c r="BK604" s="1"/>
      <c r="BL604" s="1"/>
      <c r="BM604" s="1"/>
      <c r="BN604" s="11" t="s">
        <v>52</v>
      </c>
      <c r="BO604" s="11" t="s">
        <v>20</v>
      </c>
      <c r="BP604" s="12" t="s">
        <v>21</v>
      </c>
      <c r="BQ604" s="13" t="s">
        <v>8</v>
      </c>
      <c r="BR604" s="11" t="s">
        <v>22</v>
      </c>
      <c r="BS604" s="11" t="s">
        <v>23</v>
      </c>
      <c r="BT604" s="11" t="s">
        <v>24</v>
      </c>
      <c r="BU604" s="7" t="s">
        <v>25</v>
      </c>
      <c r="BV604" s="11" t="s">
        <v>26</v>
      </c>
      <c r="BW604" s="11" t="s">
        <v>27</v>
      </c>
      <c r="BX604" s="8" t="s">
        <v>28</v>
      </c>
      <c r="BY604" s="9" t="s">
        <v>29</v>
      </c>
      <c r="BZ604" s="14"/>
      <c r="CA604" s="14"/>
      <c r="CB604" s="1"/>
      <c r="CC604" s="1"/>
      <c r="CD604" s="1"/>
      <c r="CE604" s="1"/>
      <c r="CF604" s="1"/>
      <c r="CG604" s="1"/>
      <c r="CH604" s="11" t="s">
        <v>52</v>
      </c>
      <c r="CI604" s="11" t="s">
        <v>20</v>
      </c>
      <c r="CJ604" s="12" t="s">
        <v>21</v>
      </c>
      <c r="CK604" s="13" t="s">
        <v>8</v>
      </c>
      <c r="CL604" s="11" t="s">
        <v>22</v>
      </c>
      <c r="CM604" s="11" t="s">
        <v>23</v>
      </c>
      <c r="CN604" s="11" t="s">
        <v>24</v>
      </c>
      <c r="CO604" s="7" t="s">
        <v>25</v>
      </c>
      <c r="CP604" s="11" t="s">
        <v>26</v>
      </c>
      <c r="CQ604" s="11" t="s">
        <v>27</v>
      </c>
      <c r="CR604" s="8" t="s">
        <v>28</v>
      </c>
      <c r="CS604" s="9" t="s">
        <v>29</v>
      </c>
      <c r="CT604" s="14"/>
      <c r="CU604" s="14"/>
      <c r="CV604" s="1"/>
      <c r="CW604" s="1"/>
      <c r="CX604" s="1"/>
      <c r="CY604" s="1"/>
      <c r="CZ604" s="1"/>
      <c r="DA604" s="1"/>
      <c r="DB604" s="11" t="s">
        <v>52</v>
      </c>
      <c r="DC604" s="11" t="s">
        <v>20</v>
      </c>
      <c r="DD604" s="12" t="s">
        <v>21</v>
      </c>
      <c r="DE604" s="13" t="s">
        <v>8</v>
      </c>
      <c r="DF604" s="11" t="s">
        <v>22</v>
      </c>
      <c r="DG604" s="11" t="s">
        <v>23</v>
      </c>
      <c r="DH604" s="11" t="s">
        <v>24</v>
      </c>
      <c r="DI604" s="7" t="s">
        <v>25</v>
      </c>
      <c r="DJ604" s="11" t="s">
        <v>26</v>
      </c>
      <c r="DK604" s="11" t="s">
        <v>27</v>
      </c>
      <c r="DL604" s="8" t="s">
        <v>28</v>
      </c>
      <c r="DM604" s="9" t="s">
        <v>29</v>
      </c>
      <c r="DN604" s="14"/>
      <c r="DO604" s="14"/>
      <c r="DP604" s="1"/>
      <c r="DQ604" s="1"/>
      <c r="DR604" s="1"/>
      <c r="DS604" s="1"/>
      <c r="DT604" s="1"/>
      <c r="DU604" s="1"/>
      <c r="DV604" s="11" t="s">
        <v>52</v>
      </c>
      <c r="DW604" s="11" t="s">
        <v>20</v>
      </c>
      <c r="DX604" s="12" t="s">
        <v>21</v>
      </c>
      <c r="DY604" s="13" t="s">
        <v>8</v>
      </c>
      <c r="DZ604" s="11" t="s">
        <v>22</v>
      </c>
      <c r="EA604" s="11" t="s">
        <v>23</v>
      </c>
      <c r="EB604" s="11" t="s">
        <v>24</v>
      </c>
      <c r="EC604" s="7" t="s">
        <v>25</v>
      </c>
      <c r="ED604" s="11" t="s">
        <v>26</v>
      </c>
      <c r="EE604" s="11" t="s">
        <v>27</v>
      </c>
      <c r="EF604" s="8" t="s">
        <v>28</v>
      </c>
      <c r="EG604" s="9" t="s">
        <v>29</v>
      </c>
      <c r="EH604" s="14"/>
      <c r="EI604" s="14"/>
    </row>
    <row r="605" s="1" customFormat="1" customHeight="1" spans="6:139">
      <c r="F605" s="11">
        <v>35434</v>
      </c>
      <c r="G605" s="11">
        <v>0.0847</v>
      </c>
      <c r="H605" s="12">
        <v>1.35</v>
      </c>
      <c r="I605" s="13">
        <f t="shared" ref="I605:I607" si="1244">F605*G605*H605</f>
        <v>4051.70073</v>
      </c>
      <c r="J605" s="11">
        <v>3</v>
      </c>
      <c r="K605" s="11">
        <v>490</v>
      </c>
      <c r="L605" s="11">
        <v>1.93</v>
      </c>
      <c r="M605" s="16">
        <f t="shared" ref="M605:M607" si="1245">1+6*K605/(K605+2000)+L605</f>
        <v>4.11072289156627</v>
      </c>
      <c r="N605" s="11">
        <v>0.89</v>
      </c>
      <c r="O605" s="11">
        <v>1.78</v>
      </c>
      <c r="P605" s="8">
        <f t="shared" ref="P605:P607" si="1246">1+N605*O605</f>
        <v>2.5842</v>
      </c>
      <c r="Q605" s="9">
        <v>1.275</v>
      </c>
      <c r="R605" s="17">
        <v>1</v>
      </c>
      <c r="S605" s="18">
        <f t="shared" ref="S605:S609" si="1247">I605*J605*Q605*P605*M605*R605</f>
        <v>164631.571120461</v>
      </c>
      <c r="Z605" s="11">
        <v>35728</v>
      </c>
      <c r="AA605" s="11">
        <v>0.0847</v>
      </c>
      <c r="AB605" s="12">
        <v>1.35</v>
      </c>
      <c r="AC605" s="13">
        <f t="shared" ref="AC605:AC607" si="1248">Z605*AA605*AB605</f>
        <v>4085.31816</v>
      </c>
      <c r="AD605" s="11">
        <v>3</v>
      </c>
      <c r="AE605" s="11">
        <v>450</v>
      </c>
      <c r="AF605" s="11">
        <v>1.93</v>
      </c>
      <c r="AG605" s="16">
        <f t="shared" ref="AG605:AG607" si="1249">1+6*AE605/(AE605+2000)+AF605</f>
        <v>4.03204081632653</v>
      </c>
      <c r="AH605" s="11">
        <v>1</v>
      </c>
      <c r="AI605" s="11">
        <v>2.71</v>
      </c>
      <c r="AJ605" s="8">
        <f t="shared" ref="AJ605:AJ607" si="1250">1+AH605*AI605</f>
        <v>3.71</v>
      </c>
      <c r="AK605" s="9">
        <v>1.275</v>
      </c>
      <c r="AL605" s="17">
        <v>1</v>
      </c>
      <c r="AM605" s="18">
        <f t="shared" ref="AM605:AM609" si="1251">AC605*AD605*AK605*AJ605*AG605*AL605</f>
        <v>233752.440308449</v>
      </c>
      <c r="AT605" s="11">
        <v>36903</v>
      </c>
      <c r="AU605" s="11">
        <v>0.0847</v>
      </c>
      <c r="AV605" s="12">
        <v>1.35</v>
      </c>
      <c r="AW605" s="13">
        <f t="shared" ref="AW605:AW608" si="1252">AT605*AU605*AV605</f>
        <v>4219.673535</v>
      </c>
      <c r="AX605" s="11">
        <v>3</v>
      </c>
      <c r="AY605" s="11">
        <v>490</v>
      </c>
      <c r="AZ605" s="11">
        <v>1.93</v>
      </c>
      <c r="BA605" s="16">
        <f t="shared" ref="BA605:BA608" si="1253">1+6*AY605/(AY605+2000)+AZ605</f>
        <v>4.11072289156627</v>
      </c>
      <c r="BB605" s="11">
        <v>0.93</v>
      </c>
      <c r="BC605" s="11">
        <v>1.85</v>
      </c>
      <c r="BD605" s="8">
        <f t="shared" ref="BD605:BD608" si="1254">1+BB605*BC605</f>
        <v>2.7205</v>
      </c>
      <c r="BE605" s="9">
        <v>1.275</v>
      </c>
      <c r="BF605" s="17">
        <v>1.015</v>
      </c>
      <c r="BG605" s="18">
        <f t="shared" ref="BG605:BG609" si="1255">AW605*AX605*BE605*BD605*BA605*BF605</f>
        <v>183207.507181411</v>
      </c>
      <c r="BN605" s="11">
        <v>38167</v>
      </c>
      <c r="BO605" s="11">
        <v>0.0847</v>
      </c>
      <c r="BP605" s="12">
        <v>1.35</v>
      </c>
      <c r="BQ605" s="13">
        <f t="shared" ref="BQ605:BQ608" si="1256">BN605*BO605*BP605</f>
        <v>4364.205615</v>
      </c>
      <c r="BR605" s="11">
        <v>3</v>
      </c>
      <c r="BS605" s="11">
        <v>490</v>
      </c>
      <c r="BT605" s="11">
        <v>1.93</v>
      </c>
      <c r="BU605" s="16">
        <f t="shared" ref="BU605:BU608" si="1257">1+6*BS605/(BS605+2000)+BT605</f>
        <v>4.11072289156627</v>
      </c>
      <c r="BV605" s="11">
        <v>1</v>
      </c>
      <c r="BW605" s="11">
        <v>2.71</v>
      </c>
      <c r="BX605" s="8">
        <f t="shared" ref="BX605:BX608" si="1258">1+BV605*BW605</f>
        <v>3.71</v>
      </c>
      <c r="BY605" s="9">
        <v>1.275</v>
      </c>
      <c r="BZ605" s="17">
        <v>1.015</v>
      </c>
      <c r="CA605" s="18">
        <f t="shared" ref="CA605:CA609" si="1259">BQ605*BR605*BY605*BX605*BU605*BZ605</f>
        <v>258401.360890368</v>
      </c>
      <c r="CH605" s="11">
        <v>42781</v>
      </c>
      <c r="CI605" s="11">
        <v>0.0847</v>
      </c>
      <c r="CJ605" s="12">
        <v>1.35</v>
      </c>
      <c r="CK605" s="13">
        <f t="shared" ref="CK605:CK609" si="1260">CH605*CI605*CJ605</f>
        <v>4891.793445</v>
      </c>
      <c r="CL605" s="11">
        <v>3</v>
      </c>
      <c r="CM605" s="11">
        <v>490</v>
      </c>
      <c r="CN605" s="11">
        <v>1.93</v>
      </c>
      <c r="CO605" s="16">
        <f t="shared" ref="CO605:CO609" si="1261">1+6*CM605/(CM605+2000)+CN605</f>
        <v>4.11072289156627</v>
      </c>
      <c r="CP605" s="11">
        <v>0.93</v>
      </c>
      <c r="CQ605" s="11">
        <v>1.85</v>
      </c>
      <c r="CR605" s="8">
        <f t="shared" ref="CR605:CR609" si="1262">1+CP605*CQ605</f>
        <v>2.7205</v>
      </c>
      <c r="CS605" s="9">
        <v>1.275</v>
      </c>
      <c r="CT605" s="17">
        <v>1.085</v>
      </c>
      <c r="CU605" s="18">
        <f t="shared" ref="CU605:CU609" si="1263">CK605*CL605*CS605*CR605*CO605*CT605</f>
        <v>227036.780774357</v>
      </c>
      <c r="DB605" s="11">
        <v>44045</v>
      </c>
      <c r="DC605" s="11">
        <v>0.0847</v>
      </c>
      <c r="DD605" s="12">
        <v>1.35</v>
      </c>
      <c r="DE605" s="13">
        <f t="shared" ref="DE605:DE609" si="1264">DB605*DC605*DD605</f>
        <v>5036.325525</v>
      </c>
      <c r="DF605" s="11">
        <v>3</v>
      </c>
      <c r="DG605" s="11">
        <v>490</v>
      </c>
      <c r="DH605" s="11">
        <v>1.93</v>
      </c>
      <c r="DI605" s="16">
        <f t="shared" ref="DI605:DI609" si="1265">1+6*DG605/(DG605+2000)+DH605</f>
        <v>4.11072289156627</v>
      </c>
      <c r="DJ605" s="11">
        <v>1</v>
      </c>
      <c r="DK605" s="11">
        <v>2.71</v>
      </c>
      <c r="DL605" s="8">
        <f t="shared" ref="DL605:DL609" si="1266">1+DJ605*DK605</f>
        <v>3.71</v>
      </c>
      <c r="DM605" s="9">
        <v>1.275</v>
      </c>
      <c r="DN605" s="17">
        <v>1.085</v>
      </c>
      <c r="DO605" s="18">
        <f t="shared" ref="DO605:DO609" si="1267">DE605*DF605*DM605*DL605*DI605*DN605</f>
        <v>318762.395527553</v>
      </c>
      <c r="DV605" s="11">
        <v>49923</v>
      </c>
      <c r="DW605" s="11">
        <v>0.09996</v>
      </c>
      <c r="DX605" s="12">
        <v>1.35</v>
      </c>
      <c r="DY605" s="13">
        <f t="shared" ref="DY605:DY609" si="1268">DV605*DW605*DX605</f>
        <v>6736.909158</v>
      </c>
      <c r="DZ605" s="11">
        <v>3</v>
      </c>
      <c r="EA605" s="11">
        <v>490</v>
      </c>
      <c r="EB605" s="11">
        <v>2.02</v>
      </c>
      <c r="EC605" s="16">
        <f t="shared" ref="EC605:EC609" si="1269">1+6*EA605/(EA605+2000)+EB605</f>
        <v>4.20072289156627</v>
      </c>
      <c r="ED605" s="11">
        <v>1</v>
      </c>
      <c r="EE605" s="11">
        <v>3.51</v>
      </c>
      <c r="EF605" s="8">
        <f t="shared" ref="EF605:EF609" si="1270">1+ED605*EE605</f>
        <v>4.51</v>
      </c>
      <c r="EG605" s="9">
        <v>1.275</v>
      </c>
      <c r="EH605" s="17">
        <v>1.2</v>
      </c>
      <c r="EI605" s="18">
        <f t="shared" ref="EI605:EI609" si="1271">DY605*DZ605*EG605*EF605*EC605*EH605</f>
        <v>585833.162230816</v>
      </c>
    </row>
    <row r="606" s="1" customFormat="1" customHeight="1" spans="6:139">
      <c r="F606" s="11">
        <v>35434</v>
      </c>
      <c r="G606" s="11">
        <v>0.0847</v>
      </c>
      <c r="H606" s="12">
        <v>1.35</v>
      </c>
      <c r="I606" s="13">
        <f t="shared" si="1244"/>
        <v>4051.70073</v>
      </c>
      <c r="J606" s="11">
        <v>3</v>
      </c>
      <c r="K606" s="11">
        <v>490</v>
      </c>
      <c r="L606" s="11">
        <v>1.93</v>
      </c>
      <c r="M606" s="16">
        <f t="shared" si="1245"/>
        <v>4.11072289156627</v>
      </c>
      <c r="N606" s="11">
        <v>0.89</v>
      </c>
      <c r="O606" s="11">
        <v>1.78</v>
      </c>
      <c r="P606" s="8">
        <f t="shared" si="1246"/>
        <v>2.5842</v>
      </c>
      <c r="Q606" s="9">
        <v>1.275</v>
      </c>
      <c r="R606" s="17">
        <v>1</v>
      </c>
      <c r="S606" s="18">
        <f t="shared" si="1247"/>
        <v>164631.571120461</v>
      </c>
      <c r="Z606" s="11">
        <v>35728</v>
      </c>
      <c r="AA606" s="11">
        <v>0.0847</v>
      </c>
      <c r="AB606" s="12">
        <v>1.35</v>
      </c>
      <c r="AC606" s="13">
        <f t="shared" si="1248"/>
        <v>4085.31816</v>
      </c>
      <c r="AD606" s="11">
        <v>3</v>
      </c>
      <c r="AE606" s="11">
        <v>450</v>
      </c>
      <c r="AF606" s="11">
        <v>1.93</v>
      </c>
      <c r="AG606" s="16">
        <f t="shared" si="1249"/>
        <v>4.03204081632653</v>
      </c>
      <c r="AH606" s="11">
        <v>1</v>
      </c>
      <c r="AI606" s="11">
        <v>2.71</v>
      </c>
      <c r="AJ606" s="8">
        <f t="shared" si="1250"/>
        <v>3.71</v>
      </c>
      <c r="AK606" s="9">
        <v>1.275</v>
      </c>
      <c r="AL606" s="17">
        <v>1</v>
      </c>
      <c r="AM606" s="18">
        <f t="shared" si="1251"/>
        <v>233752.440308449</v>
      </c>
      <c r="AT606" s="11">
        <v>36903</v>
      </c>
      <c r="AU606" s="11">
        <v>0.0847</v>
      </c>
      <c r="AV606" s="12">
        <v>1.35</v>
      </c>
      <c r="AW606" s="13">
        <f t="shared" si="1252"/>
        <v>4219.673535</v>
      </c>
      <c r="AX606" s="11">
        <v>3</v>
      </c>
      <c r="AY606" s="11">
        <v>490</v>
      </c>
      <c r="AZ606" s="11">
        <v>1.93</v>
      </c>
      <c r="BA606" s="16">
        <f t="shared" si="1253"/>
        <v>4.11072289156627</v>
      </c>
      <c r="BB606" s="11">
        <v>0.93</v>
      </c>
      <c r="BC606" s="11">
        <v>1.85</v>
      </c>
      <c r="BD606" s="8">
        <f t="shared" si="1254"/>
        <v>2.7205</v>
      </c>
      <c r="BE606" s="9">
        <v>1.275</v>
      </c>
      <c r="BF606" s="17">
        <v>1.015</v>
      </c>
      <c r="BG606" s="18">
        <f t="shared" si="1255"/>
        <v>183207.507181411</v>
      </c>
      <c r="BN606" s="11">
        <v>38167</v>
      </c>
      <c r="BO606" s="11">
        <v>0.0847</v>
      </c>
      <c r="BP606" s="12">
        <v>1.35</v>
      </c>
      <c r="BQ606" s="13">
        <f t="shared" si="1256"/>
        <v>4364.205615</v>
      </c>
      <c r="BR606" s="11">
        <v>3</v>
      </c>
      <c r="BS606" s="11">
        <v>490</v>
      </c>
      <c r="BT606" s="11">
        <v>1.93</v>
      </c>
      <c r="BU606" s="16">
        <f t="shared" si="1257"/>
        <v>4.11072289156627</v>
      </c>
      <c r="BV606" s="11">
        <v>1</v>
      </c>
      <c r="BW606" s="11">
        <v>2.71</v>
      </c>
      <c r="BX606" s="8">
        <f t="shared" si="1258"/>
        <v>3.71</v>
      </c>
      <c r="BY606" s="9">
        <v>1.275</v>
      </c>
      <c r="BZ606" s="17">
        <v>1.015</v>
      </c>
      <c r="CA606" s="18">
        <f t="shared" si="1259"/>
        <v>258401.360890368</v>
      </c>
      <c r="CH606" s="11">
        <v>42781</v>
      </c>
      <c r="CI606" s="11">
        <v>0.0847</v>
      </c>
      <c r="CJ606" s="12">
        <v>1.35</v>
      </c>
      <c r="CK606" s="13">
        <f t="shared" si="1260"/>
        <v>4891.793445</v>
      </c>
      <c r="CL606" s="11">
        <v>3</v>
      </c>
      <c r="CM606" s="11">
        <v>490</v>
      </c>
      <c r="CN606" s="11">
        <v>1.93</v>
      </c>
      <c r="CO606" s="16">
        <f t="shared" si="1261"/>
        <v>4.11072289156627</v>
      </c>
      <c r="CP606" s="11">
        <v>0.93</v>
      </c>
      <c r="CQ606" s="11">
        <v>1.85</v>
      </c>
      <c r="CR606" s="8">
        <f t="shared" si="1262"/>
        <v>2.7205</v>
      </c>
      <c r="CS606" s="9">
        <v>1.275</v>
      </c>
      <c r="CT606" s="17">
        <v>1.085</v>
      </c>
      <c r="CU606" s="18">
        <f t="shared" si="1263"/>
        <v>227036.780774357</v>
      </c>
      <c r="DB606" s="11">
        <v>44045</v>
      </c>
      <c r="DC606" s="11">
        <v>0.0847</v>
      </c>
      <c r="DD606" s="12">
        <v>1.35</v>
      </c>
      <c r="DE606" s="13">
        <f t="shared" si="1264"/>
        <v>5036.325525</v>
      </c>
      <c r="DF606" s="11">
        <v>3</v>
      </c>
      <c r="DG606" s="11">
        <v>490</v>
      </c>
      <c r="DH606" s="11">
        <v>1.93</v>
      </c>
      <c r="DI606" s="16">
        <f t="shared" si="1265"/>
        <v>4.11072289156627</v>
      </c>
      <c r="DJ606" s="11">
        <v>1</v>
      </c>
      <c r="DK606" s="11">
        <v>2.71</v>
      </c>
      <c r="DL606" s="8">
        <f t="shared" si="1266"/>
        <v>3.71</v>
      </c>
      <c r="DM606" s="9">
        <v>1.275</v>
      </c>
      <c r="DN606" s="17">
        <v>1.085</v>
      </c>
      <c r="DO606" s="18">
        <f t="shared" si="1267"/>
        <v>318762.395527553</v>
      </c>
      <c r="DV606" s="11">
        <v>49923</v>
      </c>
      <c r="DW606" s="11">
        <v>0.09996</v>
      </c>
      <c r="DX606" s="12">
        <v>1.35</v>
      </c>
      <c r="DY606" s="13">
        <f t="shared" si="1268"/>
        <v>6736.909158</v>
      </c>
      <c r="DZ606" s="11">
        <v>3</v>
      </c>
      <c r="EA606" s="11">
        <v>490</v>
      </c>
      <c r="EB606" s="11">
        <v>2.02</v>
      </c>
      <c r="EC606" s="16">
        <f t="shared" si="1269"/>
        <v>4.20072289156627</v>
      </c>
      <c r="ED606" s="11">
        <v>1</v>
      </c>
      <c r="EE606" s="11">
        <v>3.51</v>
      </c>
      <c r="EF606" s="8">
        <f t="shared" si="1270"/>
        <v>4.51</v>
      </c>
      <c r="EG606" s="9">
        <v>1.275</v>
      </c>
      <c r="EH606" s="17">
        <v>1.2</v>
      </c>
      <c r="EI606" s="18">
        <f t="shared" si="1271"/>
        <v>585833.162230816</v>
      </c>
    </row>
    <row r="607" s="1" customFormat="1" customHeight="1" spans="6:139">
      <c r="F607" s="11">
        <v>35434</v>
      </c>
      <c r="G607" s="11">
        <v>0.0847</v>
      </c>
      <c r="H607" s="12">
        <v>1.35</v>
      </c>
      <c r="I607" s="13">
        <f t="shared" si="1244"/>
        <v>4051.70073</v>
      </c>
      <c r="J607" s="11">
        <v>3</v>
      </c>
      <c r="K607" s="11">
        <v>240</v>
      </c>
      <c r="L607" s="11">
        <v>1.93</v>
      </c>
      <c r="M607" s="16">
        <f t="shared" si="1245"/>
        <v>3.57285714285714</v>
      </c>
      <c r="N607" s="11">
        <v>0.89</v>
      </c>
      <c r="O607" s="11">
        <v>1.78</v>
      </c>
      <c r="P607" s="8">
        <f t="shared" si="1246"/>
        <v>2.5842</v>
      </c>
      <c r="Q607" s="9">
        <v>1.075</v>
      </c>
      <c r="R607" s="17">
        <v>1</v>
      </c>
      <c r="S607" s="18">
        <f t="shared" si="1247"/>
        <v>120644.867974418</v>
      </c>
      <c r="Z607" s="11">
        <v>35728</v>
      </c>
      <c r="AA607" s="11">
        <v>0.0847</v>
      </c>
      <c r="AB607" s="12">
        <v>1.35</v>
      </c>
      <c r="AC607" s="13">
        <f t="shared" si="1248"/>
        <v>4085.31816</v>
      </c>
      <c r="AD607" s="11">
        <v>3</v>
      </c>
      <c r="AE607" s="11">
        <v>200</v>
      </c>
      <c r="AF607" s="11">
        <v>1.93</v>
      </c>
      <c r="AG607" s="16">
        <f t="shared" si="1249"/>
        <v>3.47545454545455</v>
      </c>
      <c r="AH607" s="11">
        <v>1</v>
      </c>
      <c r="AI607" s="11">
        <v>2.71</v>
      </c>
      <c r="AJ607" s="8">
        <f t="shared" si="1250"/>
        <v>3.71</v>
      </c>
      <c r="AK607" s="9">
        <v>1.075</v>
      </c>
      <c r="AL607" s="17">
        <v>1</v>
      </c>
      <c r="AM607" s="18">
        <f t="shared" si="1251"/>
        <v>169879.5594263</v>
      </c>
      <c r="AT607" s="11">
        <v>36903</v>
      </c>
      <c r="AU607" s="11">
        <v>0.0847</v>
      </c>
      <c r="AV607" s="12">
        <v>1.35</v>
      </c>
      <c r="AW607" s="13">
        <f t="shared" si="1252"/>
        <v>4219.673535</v>
      </c>
      <c r="AX607" s="11">
        <v>3</v>
      </c>
      <c r="AY607" s="11">
        <v>490</v>
      </c>
      <c r="AZ607" s="11">
        <v>1.93</v>
      </c>
      <c r="BA607" s="16">
        <f t="shared" si="1253"/>
        <v>4.11072289156627</v>
      </c>
      <c r="BB607" s="11">
        <v>0.93</v>
      </c>
      <c r="BC607" s="11">
        <v>1.85</v>
      </c>
      <c r="BD607" s="8">
        <f t="shared" si="1254"/>
        <v>2.7205</v>
      </c>
      <c r="BE607" s="9">
        <v>1.275</v>
      </c>
      <c r="BF607" s="17">
        <v>1.015</v>
      </c>
      <c r="BG607" s="18">
        <f t="shared" si="1255"/>
        <v>183207.507181411</v>
      </c>
      <c r="BN607" s="11">
        <v>38167</v>
      </c>
      <c r="BO607" s="11">
        <v>0.0847</v>
      </c>
      <c r="BP607" s="12">
        <v>1.35</v>
      </c>
      <c r="BQ607" s="13">
        <f t="shared" si="1256"/>
        <v>4364.205615</v>
      </c>
      <c r="BR607" s="11">
        <v>3</v>
      </c>
      <c r="BS607" s="11">
        <v>490</v>
      </c>
      <c r="BT607" s="11">
        <v>1.93</v>
      </c>
      <c r="BU607" s="16">
        <f t="shared" si="1257"/>
        <v>4.11072289156627</v>
      </c>
      <c r="BV607" s="11">
        <v>1</v>
      </c>
      <c r="BW607" s="11">
        <v>2.71</v>
      </c>
      <c r="BX607" s="8">
        <f t="shared" si="1258"/>
        <v>3.71</v>
      </c>
      <c r="BY607" s="9">
        <v>1.275</v>
      </c>
      <c r="BZ607" s="17">
        <v>1.015</v>
      </c>
      <c r="CA607" s="18">
        <f t="shared" si="1259"/>
        <v>258401.360890368</v>
      </c>
      <c r="CH607" s="11">
        <v>42781</v>
      </c>
      <c r="CI607" s="11">
        <v>0.0847</v>
      </c>
      <c r="CJ607" s="12">
        <v>1.35</v>
      </c>
      <c r="CK607" s="13">
        <f t="shared" si="1260"/>
        <v>4891.793445</v>
      </c>
      <c r="CL607" s="11">
        <v>3</v>
      </c>
      <c r="CM607" s="11">
        <v>490</v>
      </c>
      <c r="CN607" s="11">
        <v>1.93</v>
      </c>
      <c r="CO607" s="16">
        <f t="shared" si="1261"/>
        <v>4.11072289156627</v>
      </c>
      <c r="CP607" s="11">
        <v>0.93</v>
      </c>
      <c r="CQ607" s="11">
        <v>1.85</v>
      </c>
      <c r="CR607" s="8">
        <f t="shared" si="1262"/>
        <v>2.7205</v>
      </c>
      <c r="CS607" s="9">
        <v>1.275</v>
      </c>
      <c r="CT607" s="17">
        <v>1.085</v>
      </c>
      <c r="CU607" s="18">
        <f t="shared" si="1263"/>
        <v>227036.780774357</v>
      </c>
      <c r="DB607" s="11">
        <v>44045</v>
      </c>
      <c r="DC607" s="11">
        <v>0.0847</v>
      </c>
      <c r="DD607" s="12">
        <v>1.35</v>
      </c>
      <c r="DE607" s="13">
        <f t="shared" si="1264"/>
        <v>5036.325525</v>
      </c>
      <c r="DF607" s="11">
        <v>3</v>
      </c>
      <c r="DG607" s="11">
        <v>490</v>
      </c>
      <c r="DH607" s="11">
        <v>1.93</v>
      </c>
      <c r="DI607" s="16">
        <f t="shared" si="1265"/>
        <v>4.11072289156627</v>
      </c>
      <c r="DJ607" s="11">
        <v>1</v>
      </c>
      <c r="DK607" s="11">
        <v>2.71</v>
      </c>
      <c r="DL607" s="8">
        <f t="shared" si="1266"/>
        <v>3.71</v>
      </c>
      <c r="DM607" s="9">
        <v>1.275</v>
      </c>
      <c r="DN607" s="17">
        <v>1.085</v>
      </c>
      <c r="DO607" s="18">
        <f t="shared" si="1267"/>
        <v>318762.395527553</v>
      </c>
      <c r="DV607" s="11">
        <v>49923</v>
      </c>
      <c r="DW607" s="11">
        <v>0.09996</v>
      </c>
      <c r="DX607" s="12">
        <v>1.35</v>
      </c>
      <c r="DY607" s="13">
        <f t="shared" si="1268"/>
        <v>6736.909158</v>
      </c>
      <c r="DZ607" s="11">
        <v>3</v>
      </c>
      <c r="EA607" s="11">
        <v>490</v>
      </c>
      <c r="EB607" s="11">
        <v>2.02</v>
      </c>
      <c r="EC607" s="16">
        <f t="shared" si="1269"/>
        <v>4.20072289156627</v>
      </c>
      <c r="ED607" s="11">
        <v>1</v>
      </c>
      <c r="EE607" s="11">
        <v>3.51</v>
      </c>
      <c r="EF607" s="8">
        <f t="shared" si="1270"/>
        <v>4.51</v>
      </c>
      <c r="EG607" s="9">
        <v>1.275</v>
      </c>
      <c r="EH607" s="17">
        <v>1.2</v>
      </c>
      <c r="EI607" s="18">
        <f t="shared" si="1271"/>
        <v>585833.162230816</v>
      </c>
    </row>
    <row r="608" s="1" customFormat="1" customHeight="1" spans="6:139">
      <c r="F608" s="11"/>
      <c r="G608" s="11"/>
      <c r="H608" s="12"/>
      <c r="I608" s="13"/>
      <c r="J608" s="11"/>
      <c r="K608" s="11"/>
      <c r="L608" s="11"/>
      <c r="M608" s="16"/>
      <c r="N608" s="11"/>
      <c r="O608" s="11"/>
      <c r="P608" s="8"/>
      <c r="Q608" s="9"/>
      <c r="R608" s="17">
        <v>1</v>
      </c>
      <c r="S608" s="18">
        <f t="shared" si="1247"/>
        <v>0</v>
      </c>
      <c r="Z608" s="11"/>
      <c r="AA608" s="11"/>
      <c r="AB608" s="12"/>
      <c r="AC608" s="13"/>
      <c r="AD608" s="11"/>
      <c r="AE608" s="11"/>
      <c r="AF608" s="11"/>
      <c r="AG608" s="16"/>
      <c r="AH608" s="11"/>
      <c r="AI608" s="11"/>
      <c r="AJ608" s="8"/>
      <c r="AK608" s="9"/>
      <c r="AL608" s="17">
        <v>1</v>
      </c>
      <c r="AM608" s="18">
        <f t="shared" si="1251"/>
        <v>0</v>
      </c>
      <c r="AT608" s="11">
        <v>36903</v>
      </c>
      <c r="AU608" s="11">
        <v>0.0847</v>
      </c>
      <c r="AV608" s="12">
        <v>1.35</v>
      </c>
      <c r="AW608" s="13">
        <f t="shared" si="1252"/>
        <v>4219.673535</v>
      </c>
      <c r="AX608" s="11">
        <v>3</v>
      </c>
      <c r="AY608" s="11">
        <v>240</v>
      </c>
      <c r="AZ608" s="11">
        <v>1.93</v>
      </c>
      <c r="BA608" s="16">
        <f t="shared" si="1253"/>
        <v>3.57285714285714</v>
      </c>
      <c r="BB608" s="11">
        <v>0.93</v>
      </c>
      <c r="BC608" s="11">
        <v>1.85</v>
      </c>
      <c r="BD608" s="8">
        <f t="shared" si="1254"/>
        <v>2.7205</v>
      </c>
      <c r="BE608" s="9">
        <v>1.075</v>
      </c>
      <c r="BF608" s="17">
        <v>1.015</v>
      </c>
      <c r="BG608" s="18">
        <f t="shared" si="1255"/>
        <v>134257.635794843</v>
      </c>
      <c r="BN608" s="11">
        <v>38167</v>
      </c>
      <c r="BO608" s="11">
        <v>0.0847</v>
      </c>
      <c r="BP608" s="12">
        <v>1.35</v>
      </c>
      <c r="BQ608" s="13">
        <f t="shared" si="1256"/>
        <v>4364.205615</v>
      </c>
      <c r="BR608" s="11">
        <v>3</v>
      </c>
      <c r="BS608" s="11">
        <v>240</v>
      </c>
      <c r="BT608" s="11">
        <v>1.93</v>
      </c>
      <c r="BU608" s="16">
        <f t="shared" si="1257"/>
        <v>3.57285714285714</v>
      </c>
      <c r="BV608" s="11">
        <v>1</v>
      </c>
      <c r="BW608" s="11">
        <v>2.71</v>
      </c>
      <c r="BX608" s="8">
        <f t="shared" si="1258"/>
        <v>3.71</v>
      </c>
      <c r="BY608" s="9">
        <v>1.075</v>
      </c>
      <c r="BZ608" s="17">
        <v>1.015</v>
      </c>
      <c r="CA608" s="18">
        <f t="shared" si="1259"/>
        <v>189360.994716</v>
      </c>
      <c r="CH608" s="11">
        <v>42781</v>
      </c>
      <c r="CI608" s="11">
        <v>0.0847</v>
      </c>
      <c r="CJ608" s="12">
        <v>1.35</v>
      </c>
      <c r="CK608" s="13">
        <f t="shared" si="1260"/>
        <v>4891.793445</v>
      </c>
      <c r="CL608" s="11">
        <v>3</v>
      </c>
      <c r="CM608" s="11">
        <v>240</v>
      </c>
      <c r="CN608" s="11">
        <v>1.93</v>
      </c>
      <c r="CO608" s="16">
        <f t="shared" si="1261"/>
        <v>3.57285714285714</v>
      </c>
      <c r="CP608" s="11">
        <v>0.93</v>
      </c>
      <c r="CQ608" s="11">
        <v>1.85</v>
      </c>
      <c r="CR608" s="8">
        <f t="shared" si="1262"/>
        <v>2.7205</v>
      </c>
      <c r="CS608" s="9">
        <v>1.075</v>
      </c>
      <c r="CT608" s="17">
        <v>1.085</v>
      </c>
      <c r="CU608" s="18">
        <f t="shared" si="1263"/>
        <v>166376.486936502</v>
      </c>
      <c r="DB608" s="11">
        <v>44045</v>
      </c>
      <c r="DC608" s="11">
        <v>0.0847</v>
      </c>
      <c r="DD608" s="12">
        <v>1.35</v>
      </c>
      <c r="DE608" s="13">
        <f t="shared" si="1264"/>
        <v>5036.325525</v>
      </c>
      <c r="DF608" s="11">
        <v>3</v>
      </c>
      <c r="DG608" s="11">
        <v>240</v>
      </c>
      <c r="DH608" s="11">
        <v>1.93</v>
      </c>
      <c r="DI608" s="16">
        <f t="shared" si="1265"/>
        <v>3.57285714285714</v>
      </c>
      <c r="DJ608" s="11">
        <v>1</v>
      </c>
      <c r="DK608" s="11">
        <v>2.71</v>
      </c>
      <c r="DL608" s="8">
        <f t="shared" si="1266"/>
        <v>3.71</v>
      </c>
      <c r="DM608" s="9">
        <v>1.075</v>
      </c>
      <c r="DN608" s="17">
        <v>1.085</v>
      </c>
      <c r="DO608" s="18">
        <f t="shared" si="1267"/>
        <v>233594.606805349</v>
      </c>
      <c r="DV608" s="11">
        <v>49923</v>
      </c>
      <c r="DW608" s="11">
        <v>0.09996</v>
      </c>
      <c r="DX608" s="12">
        <v>1.35</v>
      </c>
      <c r="DY608" s="13">
        <f t="shared" si="1268"/>
        <v>6736.909158</v>
      </c>
      <c r="DZ608" s="11">
        <v>3</v>
      </c>
      <c r="EA608" s="11">
        <v>240</v>
      </c>
      <c r="EB608" s="11">
        <v>2.02</v>
      </c>
      <c r="EC608" s="16">
        <f t="shared" si="1269"/>
        <v>3.66285714285714</v>
      </c>
      <c r="ED608" s="11">
        <v>1</v>
      </c>
      <c r="EE608" s="11">
        <v>3.51</v>
      </c>
      <c r="EF608" s="8">
        <f t="shared" si="1270"/>
        <v>4.51</v>
      </c>
      <c r="EG608" s="9">
        <v>1.075</v>
      </c>
      <c r="EH608" s="17">
        <v>1.2</v>
      </c>
      <c r="EI608" s="18">
        <f t="shared" si="1271"/>
        <v>430693.362678863</v>
      </c>
    </row>
    <row r="609" s="1" customFormat="1" customHeight="1" spans="6:139">
      <c r="F609" s="11"/>
      <c r="G609" s="11"/>
      <c r="H609" s="12"/>
      <c r="I609" s="13"/>
      <c r="J609" s="11"/>
      <c r="K609" s="11"/>
      <c r="L609" s="11"/>
      <c r="M609" s="16"/>
      <c r="N609" s="11"/>
      <c r="O609" s="11"/>
      <c r="P609" s="8"/>
      <c r="Q609" s="9"/>
      <c r="R609" s="17">
        <v>1</v>
      </c>
      <c r="S609" s="18">
        <f t="shared" si="1247"/>
        <v>0</v>
      </c>
      <c r="Z609" s="11"/>
      <c r="AA609" s="11"/>
      <c r="AB609" s="12"/>
      <c r="AC609" s="13"/>
      <c r="AD609" s="11"/>
      <c r="AE609" s="11"/>
      <c r="AF609" s="11"/>
      <c r="AG609" s="16"/>
      <c r="AH609" s="11"/>
      <c r="AI609" s="11"/>
      <c r="AJ609" s="8"/>
      <c r="AK609" s="9"/>
      <c r="AL609" s="17">
        <v>1</v>
      </c>
      <c r="AM609" s="18">
        <f t="shared" si="1251"/>
        <v>0</v>
      </c>
      <c r="AT609" s="11"/>
      <c r="AU609" s="11"/>
      <c r="AV609" s="12"/>
      <c r="AW609" s="13"/>
      <c r="AX609" s="11"/>
      <c r="AY609" s="11"/>
      <c r="AZ609" s="11"/>
      <c r="BA609" s="16"/>
      <c r="BB609" s="11"/>
      <c r="BC609" s="11"/>
      <c r="BD609" s="8"/>
      <c r="BE609" s="9"/>
      <c r="BF609" s="17">
        <v>1</v>
      </c>
      <c r="BG609" s="18">
        <f t="shared" si="1255"/>
        <v>0</v>
      </c>
      <c r="BN609" s="11"/>
      <c r="BO609" s="11"/>
      <c r="BP609" s="12"/>
      <c r="BQ609" s="13"/>
      <c r="BR609" s="11"/>
      <c r="BS609" s="11"/>
      <c r="BT609" s="11"/>
      <c r="BU609" s="16"/>
      <c r="BV609" s="11"/>
      <c r="BW609" s="11"/>
      <c r="BX609" s="8"/>
      <c r="BY609" s="9"/>
      <c r="BZ609" s="17">
        <v>1</v>
      </c>
      <c r="CA609" s="18">
        <f t="shared" si="1259"/>
        <v>0</v>
      </c>
      <c r="CH609" s="11">
        <v>42781</v>
      </c>
      <c r="CI609" s="11">
        <v>0.0847</v>
      </c>
      <c r="CJ609" s="12">
        <v>1.35</v>
      </c>
      <c r="CK609" s="13">
        <f t="shared" si="1260"/>
        <v>4891.793445</v>
      </c>
      <c r="CL609" s="11">
        <v>3</v>
      </c>
      <c r="CM609" s="11">
        <v>240</v>
      </c>
      <c r="CN609" s="11">
        <v>1.93</v>
      </c>
      <c r="CO609" s="16">
        <f t="shared" si="1261"/>
        <v>3.57285714285714</v>
      </c>
      <c r="CP609" s="11">
        <v>0.93</v>
      </c>
      <c r="CQ609" s="11">
        <v>1.85</v>
      </c>
      <c r="CR609" s="8">
        <f t="shared" si="1262"/>
        <v>2.7205</v>
      </c>
      <c r="CS609" s="9">
        <v>1.075</v>
      </c>
      <c r="CT609" s="17">
        <v>1.085</v>
      </c>
      <c r="CU609" s="18">
        <f t="shared" si="1263"/>
        <v>166376.486936502</v>
      </c>
      <c r="DB609" s="11">
        <v>44045</v>
      </c>
      <c r="DC609" s="11">
        <v>0.0847</v>
      </c>
      <c r="DD609" s="12">
        <v>1.35</v>
      </c>
      <c r="DE609" s="13">
        <f t="shared" si="1264"/>
        <v>5036.325525</v>
      </c>
      <c r="DF609" s="11">
        <v>3</v>
      </c>
      <c r="DG609" s="11">
        <v>240</v>
      </c>
      <c r="DH609" s="11">
        <v>1.93</v>
      </c>
      <c r="DI609" s="16">
        <f t="shared" si="1265"/>
        <v>3.57285714285714</v>
      </c>
      <c r="DJ609" s="11">
        <v>1</v>
      </c>
      <c r="DK609" s="11">
        <v>2.71</v>
      </c>
      <c r="DL609" s="8">
        <f t="shared" si="1266"/>
        <v>3.71</v>
      </c>
      <c r="DM609" s="9">
        <v>1.075</v>
      </c>
      <c r="DN609" s="17">
        <v>1.085</v>
      </c>
      <c r="DO609" s="18">
        <f t="shared" si="1267"/>
        <v>233594.606805349</v>
      </c>
      <c r="DV609" s="11">
        <v>49923</v>
      </c>
      <c r="DW609" s="11">
        <v>0.09996</v>
      </c>
      <c r="DX609" s="12">
        <v>1.35</v>
      </c>
      <c r="DY609" s="13">
        <f t="shared" si="1268"/>
        <v>6736.909158</v>
      </c>
      <c r="DZ609" s="11">
        <v>3</v>
      </c>
      <c r="EA609" s="11">
        <v>240</v>
      </c>
      <c r="EB609" s="11">
        <v>2.02</v>
      </c>
      <c r="EC609" s="16">
        <f t="shared" si="1269"/>
        <v>3.66285714285714</v>
      </c>
      <c r="ED609" s="11">
        <v>1</v>
      </c>
      <c r="EE609" s="11">
        <v>3.51</v>
      </c>
      <c r="EF609" s="8">
        <f t="shared" si="1270"/>
        <v>4.51</v>
      </c>
      <c r="EG609" s="9">
        <v>1.075</v>
      </c>
      <c r="EH609" s="17">
        <v>1.2</v>
      </c>
      <c r="EI609" s="18">
        <f t="shared" si="1271"/>
        <v>430693.362678863</v>
      </c>
    </row>
    <row r="610" s="1" customFormat="1" customHeight="1" spans="6:139">
      <c r="F610" s="39" t="s">
        <v>51</v>
      </c>
      <c r="G610" s="40"/>
      <c r="H610" s="40"/>
      <c r="I610" s="40"/>
      <c r="J610" s="40"/>
      <c r="K610" s="40"/>
      <c r="L610" s="40"/>
      <c r="M610" s="25">
        <f>SUM(S605:S609)</f>
        <v>449908.010215339</v>
      </c>
      <c r="N610" s="25"/>
      <c r="O610" s="25"/>
      <c r="P610" s="25"/>
      <c r="Q610" s="25"/>
      <c r="R610" s="25"/>
      <c r="S610" s="25"/>
      <c r="T610" s="1"/>
      <c r="U610" s="1"/>
      <c r="V610" s="1"/>
      <c r="W610" s="1"/>
      <c r="X610" s="1"/>
      <c r="Y610" s="1"/>
      <c r="Z610" s="39" t="s">
        <v>51</v>
      </c>
      <c r="AA610" s="40"/>
      <c r="AB610" s="40"/>
      <c r="AC610" s="40"/>
      <c r="AD610" s="40"/>
      <c r="AE610" s="40"/>
      <c r="AF610" s="40"/>
      <c r="AG610" s="25">
        <f>SUM(AM605:AM609)</f>
        <v>637384.440043197</v>
      </c>
      <c r="AH610" s="25"/>
      <c r="AI610" s="25"/>
      <c r="AJ610" s="25"/>
      <c r="AK610" s="25"/>
      <c r="AL610" s="25"/>
      <c r="AM610" s="25"/>
      <c r="AN610" s="1"/>
      <c r="AO610" s="1"/>
      <c r="AP610" s="1"/>
      <c r="AQ610" s="1"/>
      <c r="AR610" s="1"/>
      <c r="AS610" s="1"/>
      <c r="AT610" s="39" t="s">
        <v>51</v>
      </c>
      <c r="AU610" s="40"/>
      <c r="AV610" s="40"/>
      <c r="AW610" s="40"/>
      <c r="AX610" s="40"/>
      <c r="AY610" s="40"/>
      <c r="AZ610" s="40"/>
      <c r="BA610" s="25">
        <f>SUM(BG605:BG609)</f>
        <v>683880.157339077</v>
      </c>
      <c r="BB610" s="25"/>
      <c r="BC610" s="25"/>
      <c r="BD610" s="25"/>
      <c r="BE610" s="25"/>
      <c r="BF610" s="25"/>
      <c r="BG610" s="25"/>
      <c r="BH610" s="1"/>
      <c r="BI610" s="1"/>
      <c r="BJ610" s="1"/>
      <c r="BK610" s="1"/>
      <c r="BL610" s="1"/>
      <c r="BM610" s="1"/>
      <c r="BN610" s="39" t="s">
        <v>51</v>
      </c>
      <c r="BO610" s="40"/>
      <c r="BP610" s="40"/>
      <c r="BQ610" s="40"/>
      <c r="BR610" s="40"/>
      <c r="BS610" s="40"/>
      <c r="BT610" s="40"/>
      <c r="BU610" s="25">
        <f>SUM(CA605:CA609)</f>
        <v>964565.077387103</v>
      </c>
      <c r="BV610" s="25"/>
      <c r="BW610" s="25"/>
      <c r="BX610" s="25"/>
      <c r="BY610" s="25"/>
      <c r="BZ610" s="25"/>
      <c r="CA610" s="25"/>
      <c r="CB610" s="1"/>
      <c r="CC610" s="1"/>
      <c r="CD610" s="1"/>
      <c r="CE610" s="1"/>
      <c r="CF610" s="1"/>
      <c r="CG610" s="1"/>
      <c r="CH610" s="39" t="s">
        <v>51</v>
      </c>
      <c r="CI610" s="40"/>
      <c r="CJ610" s="40"/>
      <c r="CK610" s="40"/>
      <c r="CL610" s="40"/>
      <c r="CM610" s="40"/>
      <c r="CN610" s="40"/>
      <c r="CO610" s="25">
        <f>SUM(CU605:CU609)</f>
        <v>1013863.31619608</v>
      </c>
      <c r="CP610" s="25"/>
      <c r="CQ610" s="25"/>
      <c r="CR610" s="25"/>
      <c r="CS610" s="25"/>
      <c r="CT610" s="25"/>
      <c r="CU610" s="25"/>
      <c r="CV610" s="1"/>
      <c r="CW610" s="1"/>
      <c r="CX610" s="1"/>
      <c r="CY610" s="1"/>
      <c r="CZ610" s="1"/>
      <c r="DA610" s="1"/>
      <c r="DB610" s="39" t="s">
        <v>51</v>
      </c>
      <c r="DC610" s="40"/>
      <c r="DD610" s="40"/>
      <c r="DE610" s="40"/>
      <c r="DF610" s="40"/>
      <c r="DG610" s="40"/>
      <c r="DH610" s="40"/>
      <c r="DI610" s="25">
        <f>SUM(DO605:DO609)</f>
        <v>1423476.40019336</v>
      </c>
      <c r="DJ610" s="25"/>
      <c r="DK610" s="25"/>
      <c r="DL610" s="25"/>
      <c r="DM610" s="25"/>
      <c r="DN610" s="25"/>
      <c r="DO610" s="25"/>
      <c r="DP610" s="1"/>
      <c r="DQ610" s="1"/>
      <c r="DR610" s="1"/>
      <c r="DS610" s="1"/>
      <c r="DT610" s="1"/>
      <c r="DU610" s="1"/>
      <c r="DV610" s="39" t="s">
        <v>51</v>
      </c>
      <c r="DW610" s="40"/>
      <c r="DX610" s="40"/>
      <c r="DY610" s="40"/>
      <c r="DZ610" s="40"/>
      <c r="EA610" s="40"/>
      <c r="EB610" s="40"/>
      <c r="EC610" s="25">
        <f>SUM(EI605:EI609)</f>
        <v>2618886.21205017</v>
      </c>
      <c r="ED610" s="25"/>
      <c r="EE610" s="25"/>
      <c r="EF610" s="25"/>
      <c r="EG610" s="25"/>
      <c r="EH610" s="25"/>
      <c r="EI610" s="25"/>
    </row>
    <row r="611" s="1" customFormat="1" customHeight="1" spans="6:139">
      <c r="F611" s="40"/>
      <c r="G611" s="40"/>
      <c r="H611" s="40"/>
      <c r="I611" s="40"/>
      <c r="J611" s="40"/>
      <c r="K611" s="40"/>
      <c r="L611" s="40"/>
      <c r="M611" s="25"/>
      <c r="N611" s="25"/>
      <c r="O611" s="25"/>
      <c r="P611" s="25"/>
      <c r="Q611" s="25"/>
      <c r="R611" s="25"/>
      <c r="S611" s="25"/>
      <c r="T611" s="1"/>
      <c r="U611" s="1"/>
      <c r="V611" s="1"/>
      <c r="W611" s="1"/>
      <c r="X611" s="1"/>
      <c r="Y611" s="1"/>
      <c r="Z611" s="40"/>
      <c r="AA611" s="40"/>
      <c r="AB611" s="40"/>
      <c r="AC611" s="40"/>
      <c r="AD611" s="40"/>
      <c r="AE611" s="40"/>
      <c r="AF611" s="40"/>
      <c r="AG611" s="25"/>
      <c r="AH611" s="25"/>
      <c r="AI611" s="25"/>
      <c r="AJ611" s="25"/>
      <c r="AK611" s="25"/>
      <c r="AL611" s="25"/>
      <c r="AM611" s="25"/>
      <c r="AN611" s="1"/>
      <c r="AO611" s="1"/>
      <c r="AP611" s="1"/>
      <c r="AQ611" s="1"/>
      <c r="AR611" s="1"/>
      <c r="AS611" s="1"/>
      <c r="AT611" s="40"/>
      <c r="AU611" s="40"/>
      <c r="AV611" s="40"/>
      <c r="AW611" s="40"/>
      <c r="AX611" s="40"/>
      <c r="AY611" s="40"/>
      <c r="AZ611" s="40"/>
      <c r="BA611" s="25"/>
      <c r="BB611" s="25"/>
      <c r="BC611" s="25"/>
      <c r="BD611" s="25"/>
      <c r="BE611" s="25"/>
      <c r="BF611" s="25"/>
      <c r="BG611" s="25"/>
      <c r="BH611" s="1"/>
      <c r="BI611" s="1"/>
      <c r="BJ611" s="1"/>
      <c r="BK611" s="1"/>
      <c r="BL611" s="1"/>
      <c r="BM611" s="1"/>
      <c r="BN611" s="40"/>
      <c r="BO611" s="40"/>
      <c r="BP611" s="40"/>
      <c r="BQ611" s="40"/>
      <c r="BR611" s="40"/>
      <c r="BS611" s="40"/>
      <c r="BT611" s="40"/>
      <c r="BU611" s="25"/>
      <c r="BV611" s="25"/>
      <c r="BW611" s="25"/>
      <c r="BX611" s="25"/>
      <c r="BY611" s="25"/>
      <c r="BZ611" s="25"/>
      <c r="CA611" s="25"/>
      <c r="CB611" s="1"/>
      <c r="CC611" s="1"/>
      <c r="CD611" s="1"/>
      <c r="CE611" s="1"/>
      <c r="CF611" s="1"/>
      <c r="CG611" s="1"/>
      <c r="CH611" s="40"/>
      <c r="CI611" s="40"/>
      <c r="CJ611" s="40"/>
      <c r="CK611" s="40"/>
      <c r="CL611" s="40"/>
      <c r="CM611" s="40"/>
      <c r="CN611" s="40"/>
      <c r="CO611" s="25"/>
      <c r="CP611" s="25"/>
      <c r="CQ611" s="25"/>
      <c r="CR611" s="25"/>
      <c r="CS611" s="25"/>
      <c r="CT611" s="25"/>
      <c r="CU611" s="25"/>
      <c r="CV611" s="1"/>
      <c r="CW611" s="1"/>
      <c r="CX611" s="1"/>
      <c r="CY611" s="1"/>
      <c r="CZ611" s="1"/>
      <c r="DA611" s="1"/>
      <c r="DB611" s="40"/>
      <c r="DC611" s="40"/>
      <c r="DD611" s="40"/>
      <c r="DE611" s="40"/>
      <c r="DF611" s="40"/>
      <c r="DG611" s="40"/>
      <c r="DH611" s="40"/>
      <c r="DI611" s="25"/>
      <c r="DJ611" s="25"/>
      <c r="DK611" s="25"/>
      <c r="DL611" s="25"/>
      <c r="DM611" s="25"/>
      <c r="DN611" s="25"/>
      <c r="DO611" s="25"/>
      <c r="DP611" s="1"/>
      <c r="DQ611" s="1"/>
      <c r="DR611" s="1"/>
      <c r="DS611" s="1"/>
      <c r="DT611" s="1"/>
      <c r="DU611" s="1"/>
      <c r="DV611" s="40"/>
      <c r="DW611" s="40"/>
      <c r="DX611" s="40"/>
      <c r="DY611" s="40"/>
      <c r="DZ611" s="40"/>
      <c r="EA611" s="40"/>
      <c r="EB611" s="40"/>
      <c r="EC611" s="25"/>
      <c r="ED611" s="25"/>
      <c r="EE611" s="25"/>
      <c r="EF611" s="25"/>
      <c r="EG611" s="25"/>
      <c r="EH611" s="25"/>
      <c r="EI611" s="25"/>
    </row>
    <row r="612" s="1" customFormat="1" customHeight="1" spans="6:139">
      <c r="F612" s="35" t="s">
        <v>30</v>
      </c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1"/>
      <c r="S612" s="1"/>
      <c r="T612" s="1"/>
      <c r="U612" s="1"/>
      <c r="V612" s="1"/>
      <c r="W612" s="1"/>
      <c r="X612" s="1"/>
      <c r="Y612" s="1"/>
      <c r="Z612" s="35" t="s">
        <v>30</v>
      </c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1"/>
      <c r="AM612" s="1"/>
      <c r="AN612" s="1"/>
      <c r="AO612" s="1"/>
      <c r="AP612" s="1"/>
      <c r="AQ612" s="1"/>
      <c r="AR612" s="1"/>
      <c r="AS612" s="1"/>
      <c r="AT612" s="35" t="s">
        <v>30</v>
      </c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1"/>
      <c r="BG612" s="1"/>
      <c r="BH612" s="1"/>
      <c r="BI612" s="1"/>
      <c r="BJ612" s="1"/>
      <c r="BK612" s="1"/>
      <c r="BL612" s="1"/>
      <c r="BM612" s="1"/>
      <c r="BN612" s="35" t="s">
        <v>30</v>
      </c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1"/>
      <c r="CA612" s="1"/>
      <c r="CB612" s="1"/>
      <c r="CC612" s="1"/>
      <c r="CD612" s="1"/>
      <c r="CE612" s="1"/>
      <c r="CF612" s="1"/>
      <c r="CG612" s="1"/>
      <c r="CH612" s="35" t="s">
        <v>30</v>
      </c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1"/>
      <c r="CU612" s="1"/>
      <c r="CV612" s="1"/>
      <c r="CW612" s="1"/>
      <c r="CX612" s="1"/>
      <c r="CY612" s="1"/>
      <c r="CZ612" s="1"/>
      <c r="DA612" s="1"/>
      <c r="DB612" s="35" t="s">
        <v>30</v>
      </c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1"/>
      <c r="DO612" s="1"/>
      <c r="DP612" s="1"/>
      <c r="DQ612" s="1"/>
      <c r="DR612" s="1"/>
      <c r="DS612" s="1"/>
      <c r="DT612" s="1"/>
      <c r="DU612" s="1"/>
      <c r="DV612" s="35" t="s">
        <v>30</v>
      </c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</row>
    <row r="613" s="1" customFormat="1" customHeight="1" spans="6:139">
      <c r="F613" s="13" t="s">
        <v>8</v>
      </c>
      <c r="G613" s="13"/>
      <c r="H613" s="13"/>
      <c r="I613" s="13"/>
      <c r="J613" s="13"/>
      <c r="K613" s="8" t="s">
        <v>53</v>
      </c>
      <c r="L613" s="8"/>
      <c r="M613" s="8"/>
      <c r="N613" s="8"/>
      <c r="O613" s="9" t="s">
        <v>38</v>
      </c>
      <c r="P613" s="9"/>
      <c r="Q613" s="41" t="s">
        <v>13</v>
      </c>
      <c r="Z613" s="13" t="s">
        <v>8</v>
      </c>
      <c r="AA613" s="13"/>
      <c r="AB613" s="13"/>
      <c r="AC613" s="13"/>
      <c r="AD613" s="13"/>
      <c r="AE613" s="8" t="s">
        <v>53</v>
      </c>
      <c r="AF613" s="8"/>
      <c r="AG613" s="8"/>
      <c r="AH613" s="8"/>
      <c r="AI613" s="9" t="s">
        <v>38</v>
      </c>
      <c r="AJ613" s="9"/>
      <c r="AK613" s="41" t="s">
        <v>13</v>
      </c>
      <c r="AT613" s="13" t="s">
        <v>8</v>
      </c>
      <c r="AU613" s="13"/>
      <c r="AV613" s="13"/>
      <c r="AW613" s="13"/>
      <c r="AX613" s="13"/>
      <c r="AY613" s="8" t="s">
        <v>53</v>
      </c>
      <c r="AZ613" s="8"/>
      <c r="BA613" s="8"/>
      <c r="BB613" s="8"/>
      <c r="BC613" s="9" t="s">
        <v>38</v>
      </c>
      <c r="BD613" s="9"/>
      <c r="BE613" s="41" t="s">
        <v>13</v>
      </c>
      <c r="BN613" s="13" t="s">
        <v>8</v>
      </c>
      <c r="BO613" s="13"/>
      <c r="BP613" s="13"/>
      <c r="BQ613" s="13"/>
      <c r="BR613" s="13"/>
      <c r="BS613" s="8" t="s">
        <v>53</v>
      </c>
      <c r="BT613" s="8"/>
      <c r="BU613" s="8"/>
      <c r="BV613" s="8"/>
      <c r="BW613" s="9" t="s">
        <v>38</v>
      </c>
      <c r="BX613" s="9"/>
      <c r="BY613" s="41" t="s">
        <v>13</v>
      </c>
      <c r="CH613" s="13" t="s">
        <v>8</v>
      </c>
      <c r="CI613" s="13"/>
      <c r="CJ613" s="13"/>
      <c r="CK613" s="13"/>
      <c r="CL613" s="13"/>
      <c r="CM613" s="8" t="s">
        <v>53</v>
      </c>
      <c r="CN613" s="8"/>
      <c r="CO613" s="8"/>
      <c r="CP613" s="8"/>
      <c r="CQ613" s="9" t="s">
        <v>38</v>
      </c>
      <c r="CR613" s="9"/>
      <c r="CS613" s="41" t="s">
        <v>13</v>
      </c>
      <c r="DB613" s="13" t="s">
        <v>8</v>
      </c>
      <c r="DC613" s="13"/>
      <c r="DD613" s="13"/>
      <c r="DE613" s="13"/>
      <c r="DF613" s="13"/>
      <c r="DG613" s="8" t="s">
        <v>53</v>
      </c>
      <c r="DH613" s="8"/>
      <c r="DI613" s="8"/>
      <c r="DJ613" s="8"/>
      <c r="DK613" s="9" t="s">
        <v>38</v>
      </c>
      <c r="DL613" s="9"/>
      <c r="DM613" s="41" t="s">
        <v>13</v>
      </c>
      <c r="DV613" s="13" t="s">
        <v>8</v>
      </c>
      <c r="DW613" s="13"/>
      <c r="DX613" s="13"/>
      <c r="DY613" s="13"/>
      <c r="DZ613" s="13"/>
      <c r="EA613" s="8" t="s">
        <v>53</v>
      </c>
      <c r="EB613" s="8"/>
      <c r="EC613" s="8"/>
      <c r="ED613" s="8"/>
      <c r="EE613" s="9" t="s">
        <v>38</v>
      </c>
      <c r="EF613" s="9"/>
      <c r="EG613" s="41" t="s">
        <v>13</v>
      </c>
    </row>
    <row r="614" s="1" customFormat="1" customHeight="1" spans="6:139">
      <c r="F614" s="13" t="s">
        <v>54</v>
      </c>
      <c r="G614" s="13" t="s">
        <v>55</v>
      </c>
      <c r="H614" s="13" t="s">
        <v>56</v>
      </c>
      <c r="I614" s="13" t="s">
        <v>57</v>
      </c>
      <c r="J614" s="13" t="s">
        <v>8</v>
      </c>
      <c r="K614" s="8" t="s">
        <v>58</v>
      </c>
      <c r="L614" s="8" t="s">
        <v>26</v>
      </c>
      <c r="M614" s="8" t="s">
        <v>27</v>
      </c>
      <c r="N614" s="42" t="s">
        <v>28</v>
      </c>
      <c r="O614" s="9" t="s">
        <v>59</v>
      </c>
      <c r="P614" s="9" t="s">
        <v>60</v>
      </c>
      <c r="Q614" s="41"/>
      <c r="R614" s="1"/>
      <c r="S614" s="1"/>
      <c r="T614" s="1"/>
      <c r="U614" s="1"/>
      <c r="V614" s="1"/>
      <c r="W614" s="1"/>
      <c r="X614" s="1"/>
      <c r="Y614" s="1"/>
      <c r="Z614" s="13" t="s">
        <v>54</v>
      </c>
      <c r="AA614" s="13" t="s">
        <v>55</v>
      </c>
      <c r="AB614" s="13" t="s">
        <v>56</v>
      </c>
      <c r="AC614" s="13" t="s">
        <v>57</v>
      </c>
      <c r="AD614" s="13" t="s">
        <v>8</v>
      </c>
      <c r="AE614" s="8" t="s">
        <v>58</v>
      </c>
      <c r="AF614" s="8" t="s">
        <v>26</v>
      </c>
      <c r="AG614" s="8" t="s">
        <v>27</v>
      </c>
      <c r="AH614" s="42" t="s">
        <v>28</v>
      </c>
      <c r="AI614" s="9" t="s">
        <v>59</v>
      </c>
      <c r="AJ614" s="9" t="s">
        <v>60</v>
      </c>
      <c r="AK614" s="41"/>
      <c r="AL614" s="1"/>
      <c r="AM614" s="1"/>
      <c r="AN614" s="1"/>
      <c r="AO614" s="1"/>
      <c r="AP614" s="1"/>
      <c r="AQ614" s="1"/>
      <c r="AR614" s="1"/>
      <c r="AS614" s="1"/>
      <c r="AT614" s="13" t="s">
        <v>54</v>
      </c>
      <c r="AU614" s="13" t="s">
        <v>55</v>
      </c>
      <c r="AV614" s="13" t="s">
        <v>56</v>
      </c>
      <c r="AW614" s="13" t="s">
        <v>57</v>
      </c>
      <c r="AX614" s="13" t="s">
        <v>8</v>
      </c>
      <c r="AY614" s="8" t="s">
        <v>58</v>
      </c>
      <c r="AZ614" s="8" t="s">
        <v>26</v>
      </c>
      <c r="BA614" s="8" t="s">
        <v>27</v>
      </c>
      <c r="BB614" s="42" t="s">
        <v>28</v>
      </c>
      <c r="BC614" s="9" t="s">
        <v>59</v>
      </c>
      <c r="BD614" s="9" t="s">
        <v>60</v>
      </c>
      <c r="BE614" s="41"/>
      <c r="BF614" s="1"/>
      <c r="BG614" s="1"/>
      <c r="BH614" s="1"/>
      <c r="BI614" s="1"/>
      <c r="BJ614" s="1"/>
      <c r="BK614" s="1"/>
      <c r="BL614" s="1"/>
      <c r="BM614" s="1"/>
      <c r="BN614" s="13" t="s">
        <v>54</v>
      </c>
      <c r="BO614" s="13" t="s">
        <v>55</v>
      </c>
      <c r="BP614" s="13" t="s">
        <v>56</v>
      </c>
      <c r="BQ614" s="13" t="s">
        <v>57</v>
      </c>
      <c r="BR614" s="13" t="s">
        <v>8</v>
      </c>
      <c r="BS614" s="8" t="s">
        <v>58</v>
      </c>
      <c r="BT614" s="8" t="s">
        <v>26</v>
      </c>
      <c r="BU614" s="8" t="s">
        <v>27</v>
      </c>
      <c r="BV614" s="42" t="s">
        <v>28</v>
      </c>
      <c r="BW614" s="9" t="s">
        <v>59</v>
      </c>
      <c r="BX614" s="9" t="s">
        <v>60</v>
      </c>
      <c r="BY614" s="41"/>
      <c r="BZ614" s="1"/>
      <c r="CA614" s="1"/>
      <c r="CB614" s="1"/>
      <c r="CC614" s="1"/>
      <c r="CD614" s="1"/>
      <c r="CE614" s="1"/>
      <c r="CF614" s="1"/>
      <c r="CG614" s="1"/>
      <c r="CH614" s="13" t="s">
        <v>54</v>
      </c>
      <c r="CI614" s="13" t="s">
        <v>55</v>
      </c>
      <c r="CJ614" s="13" t="s">
        <v>56</v>
      </c>
      <c r="CK614" s="13" t="s">
        <v>57</v>
      </c>
      <c r="CL614" s="13" t="s">
        <v>8</v>
      </c>
      <c r="CM614" s="8" t="s">
        <v>58</v>
      </c>
      <c r="CN614" s="8" t="s">
        <v>26</v>
      </c>
      <c r="CO614" s="8" t="s">
        <v>27</v>
      </c>
      <c r="CP614" s="42" t="s">
        <v>28</v>
      </c>
      <c r="CQ614" s="9" t="s">
        <v>59</v>
      </c>
      <c r="CR614" s="9" t="s">
        <v>60</v>
      </c>
      <c r="CS614" s="41"/>
      <c r="CT614" s="1"/>
      <c r="CU614" s="1"/>
      <c r="CV614" s="1"/>
      <c r="CW614" s="1"/>
      <c r="CX614" s="1"/>
      <c r="CY614" s="1"/>
      <c r="CZ614" s="1"/>
      <c r="DA614" s="1"/>
      <c r="DB614" s="13" t="s">
        <v>54</v>
      </c>
      <c r="DC614" s="13" t="s">
        <v>55</v>
      </c>
      <c r="DD614" s="13" t="s">
        <v>56</v>
      </c>
      <c r="DE614" s="13" t="s">
        <v>57</v>
      </c>
      <c r="DF614" s="13" t="s">
        <v>8</v>
      </c>
      <c r="DG614" s="8" t="s">
        <v>58</v>
      </c>
      <c r="DH614" s="8" t="s">
        <v>26</v>
      </c>
      <c r="DI614" s="8" t="s">
        <v>27</v>
      </c>
      <c r="DJ614" s="42" t="s">
        <v>28</v>
      </c>
      <c r="DK614" s="9" t="s">
        <v>59</v>
      </c>
      <c r="DL614" s="9" t="s">
        <v>60</v>
      </c>
      <c r="DM614" s="41"/>
      <c r="DN614" s="1"/>
      <c r="DO614" s="1"/>
      <c r="DP614" s="1"/>
      <c r="DQ614" s="1"/>
      <c r="DR614" s="1"/>
      <c r="DS614" s="1"/>
      <c r="DT614" s="1"/>
      <c r="DU614" s="1"/>
      <c r="DV614" s="13" t="s">
        <v>54</v>
      </c>
      <c r="DW614" s="13" t="s">
        <v>55</v>
      </c>
      <c r="DX614" s="13" t="s">
        <v>56</v>
      </c>
      <c r="DY614" s="13" t="s">
        <v>57</v>
      </c>
      <c r="DZ614" s="13" t="s">
        <v>8</v>
      </c>
      <c r="EA614" s="8" t="s">
        <v>58</v>
      </c>
      <c r="EB614" s="8" t="s">
        <v>26</v>
      </c>
      <c r="EC614" s="8" t="s">
        <v>27</v>
      </c>
      <c r="ED614" s="42" t="s">
        <v>28</v>
      </c>
      <c r="EE614" s="9" t="s">
        <v>59</v>
      </c>
      <c r="EF614" s="9" t="s">
        <v>60</v>
      </c>
      <c r="EG614" s="41"/>
    </row>
    <row r="615" s="1" customFormat="1" customHeight="1" spans="6:139">
      <c r="F615" s="11">
        <v>2704</v>
      </c>
      <c r="G615" s="12">
        <v>1.05</v>
      </c>
      <c r="H615" s="11">
        <v>1</v>
      </c>
      <c r="I615" s="11">
        <v>0</v>
      </c>
      <c r="J615" s="13">
        <f t="shared" ref="J615:J629" si="1272">F615*G615*H615+I615</f>
        <v>2839.2</v>
      </c>
      <c r="K615" s="11">
        <v>1</v>
      </c>
      <c r="L615" s="11">
        <v>1</v>
      </c>
      <c r="M615" s="11">
        <v>2.38</v>
      </c>
      <c r="N615" s="42">
        <f t="shared" ref="N615:N629" si="1273">L615*M615+1</f>
        <v>3.38</v>
      </c>
      <c r="O615" s="11">
        <v>1.275</v>
      </c>
      <c r="P615" s="9">
        <v>0.5</v>
      </c>
      <c r="Q615" s="43">
        <f t="shared" ref="Q615:Q629" si="1274">J615*K615*N615*O615*P615</f>
        <v>6117.7662</v>
      </c>
      <c r="Z615" s="11">
        <v>2704</v>
      </c>
      <c r="AA615" s="12">
        <v>1.05</v>
      </c>
      <c r="AB615" s="11">
        <v>1</v>
      </c>
      <c r="AC615" s="11">
        <v>0</v>
      </c>
      <c r="AD615" s="13">
        <f t="shared" ref="AD615:AD629" si="1275">Z615*AA615*AB615+AC615</f>
        <v>2839.2</v>
      </c>
      <c r="AE615" s="11">
        <v>1</v>
      </c>
      <c r="AF615" s="11">
        <v>1</v>
      </c>
      <c r="AG615" s="11">
        <v>2.38</v>
      </c>
      <c r="AH615" s="42">
        <f t="shared" ref="AH615:AH629" si="1276">AF615*AG615+1</f>
        <v>3.38</v>
      </c>
      <c r="AI615" s="11">
        <v>1.275</v>
      </c>
      <c r="AJ615" s="9">
        <v>0.5</v>
      </c>
      <c r="AK615" s="43">
        <f t="shared" ref="AK615:AK629" si="1277">AD615*AE615*AH615*AI615*AJ615</f>
        <v>6117.7662</v>
      </c>
      <c r="AT615" s="11">
        <v>2704</v>
      </c>
      <c r="AU615" s="12">
        <v>1.05</v>
      </c>
      <c r="AV615" s="11">
        <v>1</v>
      </c>
      <c r="AW615" s="11">
        <v>0</v>
      </c>
      <c r="AX615" s="13">
        <f t="shared" ref="AX615:AX629" si="1278">AT615*AU615*AV615+AW615</f>
        <v>2839.2</v>
      </c>
      <c r="AY615" s="11">
        <v>1</v>
      </c>
      <c r="AZ615" s="11">
        <v>1</v>
      </c>
      <c r="BA615" s="11">
        <v>2.38</v>
      </c>
      <c r="BB615" s="42">
        <f t="shared" ref="BB615:BB629" si="1279">AZ615*BA615+1</f>
        <v>3.38</v>
      </c>
      <c r="BC615" s="11">
        <v>1.275</v>
      </c>
      <c r="BD615" s="9">
        <v>0.5</v>
      </c>
      <c r="BE615" s="43">
        <f t="shared" ref="BE615:BE629" si="1280">AX615*AY615*BB615*BC615*BD615</f>
        <v>6117.7662</v>
      </c>
      <c r="BN615" s="11">
        <v>2704</v>
      </c>
      <c r="BO615" s="12">
        <v>1.05</v>
      </c>
      <c r="BP615" s="11">
        <v>1</v>
      </c>
      <c r="BQ615" s="11">
        <v>0</v>
      </c>
      <c r="BR615" s="13">
        <f t="shared" ref="BR615:BR629" si="1281">BN615*BO615*BP615+BQ615</f>
        <v>2839.2</v>
      </c>
      <c r="BS615" s="11">
        <v>1</v>
      </c>
      <c r="BT615" s="11">
        <v>1</v>
      </c>
      <c r="BU615" s="11">
        <v>2.38</v>
      </c>
      <c r="BV615" s="42">
        <f t="shared" ref="BV615:BV629" si="1282">BT615*BU615+1</f>
        <v>3.38</v>
      </c>
      <c r="BW615" s="11">
        <v>1.275</v>
      </c>
      <c r="BX615" s="9">
        <v>0.5</v>
      </c>
      <c r="BY615" s="43">
        <f t="shared" ref="BY615:BY629" si="1283">BR615*BS615*BV615*BW615*BX615</f>
        <v>6117.7662</v>
      </c>
      <c r="CH615" s="11">
        <f t="shared" ref="CH615:CH629" si="1284">2704+428</f>
        <v>3132</v>
      </c>
      <c r="CI615" s="12">
        <v>1.05</v>
      </c>
      <c r="CJ615" s="11">
        <v>1</v>
      </c>
      <c r="CK615" s="11">
        <v>0</v>
      </c>
      <c r="CL615" s="13">
        <f t="shared" ref="CL615:CL629" si="1285">CH615*CI615*CJ615+CK615</f>
        <v>3288.6</v>
      </c>
      <c r="CM615" s="11">
        <v>1</v>
      </c>
      <c r="CN615" s="11">
        <v>1</v>
      </c>
      <c r="CO615" s="11">
        <v>2.38</v>
      </c>
      <c r="CP615" s="42">
        <f t="shared" ref="CP615:CP629" si="1286">CN615*CO615+1</f>
        <v>3.38</v>
      </c>
      <c r="CQ615" s="11">
        <v>1.275</v>
      </c>
      <c r="CR615" s="9">
        <v>0.5</v>
      </c>
      <c r="CS615" s="43">
        <f t="shared" ref="CS615:CS629" si="1287">CL615*CM615*CP615*CQ615*CR615</f>
        <v>7086.11085</v>
      </c>
      <c r="DB615" s="11">
        <f t="shared" ref="DB615:DB629" si="1288">2704+440</f>
        <v>3144</v>
      </c>
      <c r="DC615" s="12">
        <v>1.05</v>
      </c>
      <c r="DD615" s="11">
        <v>1</v>
      </c>
      <c r="DE615" s="11">
        <v>0</v>
      </c>
      <c r="DF615" s="13">
        <f t="shared" ref="DF615:DF629" si="1289">DB615*DC615*DD615+DE615</f>
        <v>3301.2</v>
      </c>
      <c r="DG615" s="11">
        <v>1</v>
      </c>
      <c r="DH615" s="11">
        <v>1</v>
      </c>
      <c r="DI615" s="11">
        <v>2.38</v>
      </c>
      <c r="DJ615" s="42">
        <f t="shared" ref="DJ615:DJ629" si="1290">DH615*DI615+1</f>
        <v>3.38</v>
      </c>
      <c r="DK615" s="11">
        <v>1.275</v>
      </c>
      <c r="DL615" s="9">
        <v>0.5</v>
      </c>
      <c r="DM615" s="43">
        <f t="shared" ref="DM615:DM629" si="1291">DF615*DG615*DJ615*DK615*DL615</f>
        <v>7113.2607</v>
      </c>
      <c r="DV615" s="11">
        <f t="shared" ref="DV615:DV629" si="1292">2704+499</f>
        <v>3203</v>
      </c>
      <c r="DW615" s="12">
        <v>1.05</v>
      </c>
      <c r="DX615" s="11">
        <v>1</v>
      </c>
      <c r="DY615" s="11">
        <v>0</v>
      </c>
      <c r="DZ615" s="13">
        <f t="shared" ref="DZ615:DZ629" si="1293">DV615*DW615*DX615+DY615</f>
        <v>3363.15</v>
      </c>
      <c r="EA615" s="11">
        <v>1</v>
      </c>
      <c r="EB615" s="11">
        <v>1</v>
      </c>
      <c r="EC615" s="11">
        <v>3.18</v>
      </c>
      <c r="ED615" s="42">
        <f t="shared" ref="ED615:ED629" si="1294">EB615*EC615+1</f>
        <v>4.18</v>
      </c>
      <c r="EE615" s="11">
        <v>1.275</v>
      </c>
      <c r="EF615" s="9">
        <v>0.5</v>
      </c>
      <c r="EG615" s="43">
        <f t="shared" ref="EG615:EG629" si="1295">DZ615*EA615*ED615*EE615*EF615</f>
        <v>8961.9539625</v>
      </c>
    </row>
    <row r="616" s="1" customFormat="1" customHeight="1" spans="6:139">
      <c r="F616" s="11">
        <v>2704</v>
      </c>
      <c r="G616" s="12">
        <v>1.06</v>
      </c>
      <c r="H616" s="11">
        <v>1</v>
      </c>
      <c r="I616" s="11">
        <v>0</v>
      </c>
      <c r="J616" s="13">
        <f t="shared" si="1272"/>
        <v>2866.24</v>
      </c>
      <c r="K616" s="11">
        <v>1</v>
      </c>
      <c r="L616" s="11">
        <v>1</v>
      </c>
      <c r="M616" s="11">
        <v>2.38</v>
      </c>
      <c r="N616" s="42">
        <f t="shared" si="1273"/>
        <v>3.38</v>
      </c>
      <c r="O616" s="11">
        <v>1.275</v>
      </c>
      <c r="P616" s="9">
        <v>0.5</v>
      </c>
      <c r="Q616" s="43">
        <f t="shared" si="1274"/>
        <v>6176.03064</v>
      </c>
      <c r="Z616" s="11">
        <v>2704</v>
      </c>
      <c r="AA616" s="12">
        <v>1.06</v>
      </c>
      <c r="AB616" s="11">
        <v>1</v>
      </c>
      <c r="AC616" s="11">
        <v>0</v>
      </c>
      <c r="AD616" s="13">
        <f t="shared" si="1275"/>
        <v>2866.24</v>
      </c>
      <c r="AE616" s="11">
        <v>1</v>
      </c>
      <c r="AF616" s="11">
        <v>1</v>
      </c>
      <c r="AG616" s="11">
        <v>2.38</v>
      </c>
      <c r="AH616" s="42">
        <f t="shared" si="1276"/>
        <v>3.38</v>
      </c>
      <c r="AI616" s="11">
        <v>1.275</v>
      </c>
      <c r="AJ616" s="9">
        <v>0.5</v>
      </c>
      <c r="AK616" s="43">
        <f t="shared" si="1277"/>
        <v>6176.03064</v>
      </c>
      <c r="AT616" s="11">
        <v>2704</v>
      </c>
      <c r="AU616" s="12">
        <v>1.06</v>
      </c>
      <c r="AV616" s="11">
        <v>1</v>
      </c>
      <c r="AW616" s="11">
        <v>0</v>
      </c>
      <c r="AX616" s="13">
        <f t="shared" si="1278"/>
        <v>2866.24</v>
      </c>
      <c r="AY616" s="11">
        <v>1</v>
      </c>
      <c r="AZ616" s="11">
        <v>1</v>
      </c>
      <c r="BA616" s="11">
        <v>2.38</v>
      </c>
      <c r="BB616" s="42">
        <f t="shared" si="1279"/>
        <v>3.38</v>
      </c>
      <c r="BC616" s="11">
        <v>1.275</v>
      </c>
      <c r="BD616" s="9">
        <v>0.5</v>
      </c>
      <c r="BE616" s="43">
        <f t="shared" si="1280"/>
        <v>6176.03064</v>
      </c>
      <c r="BN616" s="11">
        <v>2704</v>
      </c>
      <c r="BO616" s="12">
        <v>1.06</v>
      </c>
      <c r="BP616" s="11">
        <v>1</v>
      </c>
      <c r="BQ616" s="11">
        <v>0</v>
      </c>
      <c r="BR616" s="13">
        <f t="shared" si="1281"/>
        <v>2866.24</v>
      </c>
      <c r="BS616" s="11">
        <v>1</v>
      </c>
      <c r="BT616" s="11">
        <v>1</v>
      </c>
      <c r="BU616" s="11">
        <v>2.38</v>
      </c>
      <c r="BV616" s="42">
        <f t="shared" si="1282"/>
        <v>3.38</v>
      </c>
      <c r="BW616" s="11">
        <v>1.275</v>
      </c>
      <c r="BX616" s="9">
        <v>0.5</v>
      </c>
      <c r="BY616" s="43">
        <f t="shared" si="1283"/>
        <v>6176.03064</v>
      </c>
      <c r="CH616" s="11">
        <f t="shared" si="1284"/>
        <v>3132</v>
      </c>
      <c r="CI616" s="12">
        <v>1.06</v>
      </c>
      <c r="CJ616" s="11">
        <v>1</v>
      </c>
      <c r="CK616" s="11">
        <v>0</v>
      </c>
      <c r="CL616" s="13">
        <f t="shared" si="1285"/>
        <v>3319.92</v>
      </c>
      <c r="CM616" s="11">
        <v>1</v>
      </c>
      <c r="CN616" s="11">
        <v>1</v>
      </c>
      <c r="CO616" s="11">
        <v>2.38</v>
      </c>
      <c r="CP616" s="42">
        <f t="shared" si="1286"/>
        <v>3.38</v>
      </c>
      <c r="CQ616" s="11">
        <v>1.275</v>
      </c>
      <c r="CR616" s="9">
        <v>0.5</v>
      </c>
      <c r="CS616" s="43">
        <f t="shared" si="1287"/>
        <v>7153.59762</v>
      </c>
      <c r="DB616" s="11">
        <f t="shared" si="1288"/>
        <v>3144</v>
      </c>
      <c r="DC616" s="12">
        <v>1.06</v>
      </c>
      <c r="DD616" s="11">
        <v>1</v>
      </c>
      <c r="DE616" s="11">
        <v>0</v>
      </c>
      <c r="DF616" s="13">
        <f t="shared" si="1289"/>
        <v>3332.64</v>
      </c>
      <c r="DG616" s="11">
        <v>1</v>
      </c>
      <c r="DH616" s="11">
        <v>1</v>
      </c>
      <c r="DI616" s="11">
        <v>2.38</v>
      </c>
      <c r="DJ616" s="42">
        <f t="shared" si="1290"/>
        <v>3.38</v>
      </c>
      <c r="DK616" s="11">
        <v>1.275</v>
      </c>
      <c r="DL616" s="9">
        <v>0.5</v>
      </c>
      <c r="DM616" s="43">
        <f t="shared" si="1291"/>
        <v>7181.00604</v>
      </c>
      <c r="DV616" s="11">
        <f t="shared" si="1292"/>
        <v>3203</v>
      </c>
      <c r="DW616" s="12">
        <v>1.06</v>
      </c>
      <c r="DX616" s="11">
        <v>1</v>
      </c>
      <c r="DY616" s="11">
        <v>0</v>
      </c>
      <c r="DZ616" s="13">
        <f t="shared" si="1293"/>
        <v>3395.18</v>
      </c>
      <c r="EA616" s="11">
        <v>1</v>
      </c>
      <c r="EB616" s="11">
        <v>1</v>
      </c>
      <c r="EC616" s="11">
        <v>3.18</v>
      </c>
      <c r="ED616" s="42">
        <f t="shared" si="1294"/>
        <v>4.18</v>
      </c>
      <c r="EE616" s="11">
        <v>1.275</v>
      </c>
      <c r="EF616" s="9">
        <v>0.5</v>
      </c>
      <c r="EG616" s="43">
        <f t="shared" si="1295"/>
        <v>9047.305905</v>
      </c>
    </row>
    <row r="617" s="1" customFormat="1" customHeight="1" spans="6:139">
      <c r="F617" s="11">
        <v>2704</v>
      </c>
      <c r="G617" s="12">
        <v>1.31</v>
      </c>
      <c r="H617" s="11">
        <v>1</v>
      </c>
      <c r="I617" s="11">
        <v>0</v>
      </c>
      <c r="J617" s="13">
        <f t="shared" si="1272"/>
        <v>3542.24</v>
      </c>
      <c r="K617" s="11">
        <v>1</v>
      </c>
      <c r="L617" s="11">
        <v>1</v>
      </c>
      <c r="M617" s="11">
        <v>2.38</v>
      </c>
      <c r="N617" s="42">
        <f t="shared" si="1273"/>
        <v>3.38</v>
      </c>
      <c r="O617" s="11">
        <v>1.275</v>
      </c>
      <c r="P617" s="9">
        <v>0.5</v>
      </c>
      <c r="Q617" s="43">
        <f t="shared" si="1274"/>
        <v>7632.64164</v>
      </c>
      <c r="Z617" s="11">
        <v>2704</v>
      </c>
      <c r="AA617" s="12">
        <v>1.31</v>
      </c>
      <c r="AB617" s="11">
        <v>1</v>
      </c>
      <c r="AC617" s="11">
        <v>0</v>
      </c>
      <c r="AD617" s="13">
        <f t="shared" si="1275"/>
        <v>3542.24</v>
      </c>
      <c r="AE617" s="11">
        <v>1</v>
      </c>
      <c r="AF617" s="11">
        <v>1</v>
      </c>
      <c r="AG617" s="11">
        <v>2.38</v>
      </c>
      <c r="AH617" s="42">
        <f t="shared" si="1276"/>
        <v>3.38</v>
      </c>
      <c r="AI617" s="11">
        <v>1.275</v>
      </c>
      <c r="AJ617" s="9">
        <v>0.5</v>
      </c>
      <c r="AK617" s="43">
        <f t="shared" si="1277"/>
        <v>7632.64164</v>
      </c>
      <c r="AT617" s="11">
        <v>2704</v>
      </c>
      <c r="AU617" s="12">
        <v>1.31</v>
      </c>
      <c r="AV617" s="11">
        <v>1</v>
      </c>
      <c r="AW617" s="11">
        <v>0</v>
      </c>
      <c r="AX617" s="13">
        <f t="shared" si="1278"/>
        <v>3542.24</v>
      </c>
      <c r="AY617" s="11">
        <v>1</v>
      </c>
      <c r="AZ617" s="11">
        <v>1</v>
      </c>
      <c r="BA617" s="11">
        <v>2.38</v>
      </c>
      <c r="BB617" s="42">
        <f t="shared" si="1279"/>
        <v>3.38</v>
      </c>
      <c r="BC617" s="11">
        <v>1.275</v>
      </c>
      <c r="BD617" s="9">
        <v>0.5</v>
      </c>
      <c r="BE617" s="43">
        <f t="shared" si="1280"/>
        <v>7632.64164</v>
      </c>
      <c r="BN617" s="11">
        <v>2704</v>
      </c>
      <c r="BO617" s="12">
        <v>1.31</v>
      </c>
      <c r="BP617" s="11">
        <v>1</v>
      </c>
      <c r="BQ617" s="11">
        <v>0</v>
      </c>
      <c r="BR617" s="13">
        <f t="shared" si="1281"/>
        <v>3542.24</v>
      </c>
      <c r="BS617" s="11">
        <v>1</v>
      </c>
      <c r="BT617" s="11">
        <v>1</v>
      </c>
      <c r="BU617" s="11">
        <v>2.38</v>
      </c>
      <c r="BV617" s="42">
        <f t="shared" si="1282"/>
        <v>3.38</v>
      </c>
      <c r="BW617" s="11">
        <v>1.275</v>
      </c>
      <c r="BX617" s="9">
        <v>0.5</v>
      </c>
      <c r="BY617" s="43">
        <f t="shared" si="1283"/>
        <v>7632.64164</v>
      </c>
      <c r="CH617" s="11">
        <f t="shared" si="1284"/>
        <v>3132</v>
      </c>
      <c r="CI617" s="12">
        <v>1.31</v>
      </c>
      <c r="CJ617" s="11">
        <v>1</v>
      </c>
      <c r="CK617" s="11">
        <v>0</v>
      </c>
      <c r="CL617" s="13">
        <f t="shared" si="1285"/>
        <v>4102.92</v>
      </c>
      <c r="CM617" s="11">
        <v>1</v>
      </c>
      <c r="CN617" s="11">
        <v>1</v>
      </c>
      <c r="CO617" s="11">
        <v>2.38</v>
      </c>
      <c r="CP617" s="42">
        <f t="shared" si="1286"/>
        <v>3.38</v>
      </c>
      <c r="CQ617" s="11">
        <v>1.275</v>
      </c>
      <c r="CR617" s="9">
        <v>0.5</v>
      </c>
      <c r="CS617" s="43">
        <f t="shared" si="1287"/>
        <v>8840.76687</v>
      </c>
      <c r="DB617" s="11">
        <f t="shared" si="1288"/>
        <v>3144</v>
      </c>
      <c r="DC617" s="12">
        <v>1.31</v>
      </c>
      <c r="DD617" s="11">
        <v>1</v>
      </c>
      <c r="DE617" s="11">
        <v>0</v>
      </c>
      <c r="DF617" s="13">
        <f t="shared" si="1289"/>
        <v>4118.64</v>
      </c>
      <c r="DG617" s="11">
        <v>1</v>
      </c>
      <c r="DH617" s="11">
        <v>1</v>
      </c>
      <c r="DI617" s="11">
        <v>2.38</v>
      </c>
      <c r="DJ617" s="42">
        <f t="shared" si="1290"/>
        <v>3.38</v>
      </c>
      <c r="DK617" s="11">
        <v>1.275</v>
      </c>
      <c r="DL617" s="9">
        <v>0.5</v>
      </c>
      <c r="DM617" s="43">
        <f t="shared" si="1291"/>
        <v>8874.63954</v>
      </c>
      <c r="DV617" s="11">
        <f t="shared" si="1292"/>
        <v>3203</v>
      </c>
      <c r="DW617" s="12">
        <v>1.31</v>
      </c>
      <c r="DX617" s="11">
        <v>1</v>
      </c>
      <c r="DY617" s="11">
        <v>0</v>
      </c>
      <c r="DZ617" s="13">
        <f t="shared" si="1293"/>
        <v>4195.93</v>
      </c>
      <c r="EA617" s="11">
        <v>1</v>
      </c>
      <c r="EB617" s="11">
        <v>1</v>
      </c>
      <c r="EC617" s="11">
        <v>3.18</v>
      </c>
      <c r="ED617" s="42">
        <f t="shared" si="1294"/>
        <v>4.18</v>
      </c>
      <c r="EE617" s="11">
        <v>1.275</v>
      </c>
      <c r="EF617" s="9">
        <v>0.5</v>
      </c>
      <c r="EG617" s="43">
        <f t="shared" si="1295"/>
        <v>11181.1044675</v>
      </c>
    </row>
    <row r="618" s="1" customFormat="1" customHeight="1" spans="6:139">
      <c r="F618" s="11">
        <v>2704</v>
      </c>
      <c r="G618" s="12">
        <v>0.75</v>
      </c>
      <c r="H618" s="11">
        <v>1</v>
      </c>
      <c r="I618" s="11">
        <v>0</v>
      </c>
      <c r="J618" s="13">
        <f t="shared" si="1272"/>
        <v>2028</v>
      </c>
      <c r="K618" s="11">
        <v>1</v>
      </c>
      <c r="L618" s="11">
        <v>1</v>
      </c>
      <c r="M618" s="11">
        <v>2.38</v>
      </c>
      <c r="N618" s="42">
        <f t="shared" si="1273"/>
        <v>3.38</v>
      </c>
      <c r="O618" s="11">
        <v>1.275</v>
      </c>
      <c r="P618" s="9">
        <v>0.5</v>
      </c>
      <c r="Q618" s="43">
        <f t="shared" si="1274"/>
        <v>4369.833</v>
      </c>
      <c r="Z618" s="11">
        <v>2704</v>
      </c>
      <c r="AA618" s="12">
        <v>0.75</v>
      </c>
      <c r="AB618" s="11">
        <v>1</v>
      </c>
      <c r="AC618" s="11">
        <v>0</v>
      </c>
      <c r="AD618" s="13">
        <f t="shared" si="1275"/>
        <v>2028</v>
      </c>
      <c r="AE618" s="11">
        <v>1</v>
      </c>
      <c r="AF618" s="11">
        <v>1</v>
      </c>
      <c r="AG618" s="11">
        <v>2.38</v>
      </c>
      <c r="AH618" s="42">
        <f t="shared" si="1276"/>
        <v>3.38</v>
      </c>
      <c r="AI618" s="11">
        <v>1.275</v>
      </c>
      <c r="AJ618" s="9">
        <v>0.5</v>
      </c>
      <c r="AK618" s="43">
        <f t="shared" si="1277"/>
        <v>4369.833</v>
      </c>
      <c r="AT618" s="11">
        <v>2704</v>
      </c>
      <c r="AU618" s="12">
        <v>0.75</v>
      </c>
      <c r="AV618" s="11">
        <v>1</v>
      </c>
      <c r="AW618" s="11">
        <v>0</v>
      </c>
      <c r="AX618" s="13">
        <f t="shared" si="1278"/>
        <v>2028</v>
      </c>
      <c r="AY618" s="11">
        <v>1</v>
      </c>
      <c r="AZ618" s="11">
        <v>1</v>
      </c>
      <c r="BA618" s="11">
        <v>2.38</v>
      </c>
      <c r="BB618" s="42">
        <f t="shared" si="1279"/>
        <v>3.38</v>
      </c>
      <c r="BC618" s="11">
        <v>1.275</v>
      </c>
      <c r="BD618" s="9">
        <v>0.5</v>
      </c>
      <c r="BE618" s="43">
        <f t="shared" si="1280"/>
        <v>4369.833</v>
      </c>
      <c r="BN618" s="11">
        <v>2704</v>
      </c>
      <c r="BO618" s="12">
        <v>0.75</v>
      </c>
      <c r="BP618" s="11">
        <v>1</v>
      </c>
      <c r="BQ618" s="11">
        <v>0</v>
      </c>
      <c r="BR618" s="13">
        <f t="shared" si="1281"/>
        <v>2028</v>
      </c>
      <c r="BS618" s="11">
        <v>1</v>
      </c>
      <c r="BT618" s="11">
        <v>1</v>
      </c>
      <c r="BU618" s="11">
        <v>2.38</v>
      </c>
      <c r="BV618" s="42">
        <f t="shared" si="1282"/>
        <v>3.38</v>
      </c>
      <c r="BW618" s="11">
        <v>1.275</v>
      </c>
      <c r="BX618" s="9">
        <v>0.5</v>
      </c>
      <c r="BY618" s="43">
        <f t="shared" si="1283"/>
        <v>4369.833</v>
      </c>
      <c r="CH618" s="11">
        <f t="shared" si="1284"/>
        <v>3132</v>
      </c>
      <c r="CI618" s="12">
        <v>0.75</v>
      </c>
      <c r="CJ618" s="11">
        <v>1</v>
      </c>
      <c r="CK618" s="11">
        <v>0</v>
      </c>
      <c r="CL618" s="13">
        <f t="shared" si="1285"/>
        <v>2349</v>
      </c>
      <c r="CM618" s="11">
        <v>1</v>
      </c>
      <c r="CN618" s="11">
        <v>1</v>
      </c>
      <c r="CO618" s="11">
        <v>2.38</v>
      </c>
      <c r="CP618" s="42">
        <f t="shared" si="1286"/>
        <v>3.38</v>
      </c>
      <c r="CQ618" s="11">
        <v>1.275</v>
      </c>
      <c r="CR618" s="9">
        <v>0.5</v>
      </c>
      <c r="CS618" s="43">
        <f t="shared" si="1287"/>
        <v>5061.50775</v>
      </c>
      <c r="DB618" s="11">
        <f t="shared" si="1288"/>
        <v>3144</v>
      </c>
      <c r="DC618" s="12">
        <v>0.75</v>
      </c>
      <c r="DD618" s="11">
        <v>1</v>
      </c>
      <c r="DE618" s="11">
        <v>0</v>
      </c>
      <c r="DF618" s="13">
        <f t="shared" si="1289"/>
        <v>2358</v>
      </c>
      <c r="DG618" s="11">
        <v>1</v>
      </c>
      <c r="DH618" s="11">
        <v>1</v>
      </c>
      <c r="DI618" s="11">
        <v>2.38</v>
      </c>
      <c r="DJ618" s="42">
        <f t="shared" si="1290"/>
        <v>3.38</v>
      </c>
      <c r="DK618" s="11">
        <v>1.275</v>
      </c>
      <c r="DL618" s="9">
        <v>0.5</v>
      </c>
      <c r="DM618" s="43">
        <f t="shared" si="1291"/>
        <v>5080.9005</v>
      </c>
      <c r="DV618" s="11">
        <f t="shared" si="1292"/>
        <v>3203</v>
      </c>
      <c r="DW618" s="12">
        <v>0.75</v>
      </c>
      <c r="DX618" s="11">
        <v>1</v>
      </c>
      <c r="DY618" s="11">
        <v>0</v>
      </c>
      <c r="DZ618" s="13">
        <f t="shared" si="1293"/>
        <v>2402.25</v>
      </c>
      <c r="EA618" s="11">
        <v>1</v>
      </c>
      <c r="EB618" s="11">
        <v>1</v>
      </c>
      <c r="EC618" s="11">
        <v>3.18</v>
      </c>
      <c r="ED618" s="42">
        <f t="shared" si="1294"/>
        <v>4.18</v>
      </c>
      <c r="EE618" s="11">
        <v>1.275</v>
      </c>
      <c r="EF618" s="9">
        <v>0.5</v>
      </c>
      <c r="EG618" s="43">
        <f t="shared" si="1295"/>
        <v>6401.3956875</v>
      </c>
    </row>
    <row r="619" s="1" customFormat="1" customHeight="1" spans="6:139">
      <c r="F619" s="11">
        <v>2704</v>
      </c>
      <c r="G619" s="12">
        <v>0.75</v>
      </c>
      <c r="H619" s="11">
        <v>1</v>
      </c>
      <c r="I619" s="11">
        <v>0</v>
      </c>
      <c r="J619" s="13">
        <f t="shared" si="1272"/>
        <v>2028</v>
      </c>
      <c r="K619" s="11">
        <v>1</v>
      </c>
      <c r="L619" s="11">
        <v>1</v>
      </c>
      <c r="M619" s="11">
        <v>2.38</v>
      </c>
      <c r="N619" s="42">
        <f t="shared" si="1273"/>
        <v>3.38</v>
      </c>
      <c r="O619" s="11">
        <v>1.275</v>
      </c>
      <c r="P619" s="9">
        <v>0.5</v>
      </c>
      <c r="Q619" s="43">
        <f t="shared" si="1274"/>
        <v>4369.833</v>
      </c>
      <c r="Z619" s="11">
        <v>2704</v>
      </c>
      <c r="AA619" s="12">
        <v>0.75</v>
      </c>
      <c r="AB619" s="11">
        <v>1</v>
      </c>
      <c r="AC619" s="11">
        <v>0</v>
      </c>
      <c r="AD619" s="13">
        <f t="shared" si="1275"/>
        <v>2028</v>
      </c>
      <c r="AE619" s="11">
        <v>1</v>
      </c>
      <c r="AF619" s="11">
        <v>1</v>
      </c>
      <c r="AG619" s="11">
        <v>2.38</v>
      </c>
      <c r="AH619" s="42">
        <f t="shared" si="1276"/>
        <v>3.38</v>
      </c>
      <c r="AI619" s="11">
        <v>1.275</v>
      </c>
      <c r="AJ619" s="9">
        <v>0.5</v>
      </c>
      <c r="AK619" s="43">
        <f t="shared" si="1277"/>
        <v>4369.833</v>
      </c>
      <c r="AT619" s="11">
        <v>2704</v>
      </c>
      <c r="AU619" s="12">
        <v>0.75</v>
      </c>
      <c r="AV619" s="11">
        <v>1</v>
      </c>
      <c r="AW619" s="11">
        <v>0</v>
      </c>
      <c r="AX619" s="13">
        <f t="shared" si="1278"/>
        <v>2028</v>
      </c>
      <c r="AY619" s="11">
        <v>1</v>
      </c>
      <c r="AZ619" s="11">
        <v>1</v>
      </c>
      <c r="BA619" s="11">
        <v>2.38</v>
      </c>
      <c r="BB619" s="42">
        <f t="shared" si="1279"/>
        <v>3.38</v>
      </c>
      <c r="BC619" s="11">
        <v>1.275</v>
      </c>
      <c r="BD619" s="9">
        <v>0.5</v>
      </c>
      <c r="BE619" s="43">
        <f t="shared" si="1280"/>
        <v>4369.833</v>
      </c>
      <c r="BN619" s="11">
        <v>2704</v>
      </c>
      <c r="BO619" s="12">
        <v>0.75</v>
      </c>
      <c r="BP619" s="11">
        <v>1</v>
      </c>
      <c r="BQ619" s="11">
        <v>0</v>
      </c>
      <c r="BR619" s="13">
        <f t="shared" si="1281"/>
        <v>2028</v>
      </c>
      <c r="BS619" s="11">
        <v>1</v>
      </c>
      <c r="BT619" s="11">
        <v>1</v>
      </c>
      <c r="BU619" s="11">
        <v>2.38</v>
      </c>
      <c r="BV619" s="42">
        <f t="shared" si="1282"/>
        <v>3.38</v>
      </c>
      <c r="BW619" s="11">
        <v>1.275</v>
      </c>
      <c r="BX619" s="9">
        <v>0.5</v>
      </c>
      <c r="BY619" s="43">
        <f t="shared" si="1283"/>
        <v>4369.833</v>
      </c>
      <c r="CH619" s="11">
        <f t="shared" si="1284"/>
        <v>3132</v>
      </c>
      <c r="CI619" s="12">
        <v>0.75</v>
      </c>
      <c r="CJ619" s="11">
        <v>1</v>
      </c>
      <c r="CK619" s="11">
        <v>0</v>
      </c>
      <c r="CL619" s="13">
        <f t="shared" si="1285"/>
        <v>2349</v>
      </c>
      <c r="CM619" s="11">
        <v>1</v>
      </c>
      <c r="CN619" s="11">
        <v>1</v>
      </c>
      <c r="CO619" s="11">
        <v>2.38</v>
      </c>
      <c r="CP619" s="42">
        <f t="shared" si="1286"/>
        <v>3.38</v>
      </c>
      <c r="CQ619" s="11">
        <v>1.275</v>
      </c>
      <c r="CR619" s="9">
        <v>0.5</v>
      </c>
      <c r="CS619" s="43">
        <f t="shared" si="1287"/>
        <v>5061.50775</v>
      </c>
      <c r="DB619" s="11">
        <f t="shared" si="1288"/>
        <v>3144</v>
      </c>
      <c r="DC619" s="12">
        <v>0.75</v>
      </c>
      <c r="DD619" s="11">
        <v>1</v>
      </c>
      <c r="DE619" s="11">
        <v>0</v>
      </c>
      <c r="DF619" s="13">
        <f t="shared" si="1289"/>
        <v>2358</v>
      </c>
      <c r="DG619" s="11">
        <v>1</v>
      </c>
      <c r="DH619" s="11">
        <v>1</v>
      </c>
      <c r="DI619" s="11">
        <v>2.38</v>
      </c>
      <c r="DJ619" s="42">
        <f t="shared" si="1290"/>
        <v>3.38</v>
      </c>
      <c r="DK619" s="11">
        <v>1.275</v>
      </c>
      <c r="DL619" s="9">
        <v>0.5</v>
      </c>
      <c r="DM619" s="43">
        <f t="shared" si="1291"/>
        <v>5080.9005</v>
      </c>
      <c r="DV619" s="11">
        <f t="shared" si="1292"/>
        <v>3203</v>
      </c>
      <c r="DW619" s="12">
        <v>0.75</v>
      </c>
      <c r="DX619" s="11">
        <v>1</v>
      </c>
      <c r="DY619" s="11">
        <v>0</v>
      </c>
      <c r="DZ619" s="13">
        <f t="shared" si="1293"/>
        <v>2402.25</v>
      </c>
      <c r="EA619" s="11">
        <v>1</v>
      </c>
      <c r="EB619" s="11">
        <v>1</v>
      </c>
      <c r="EC619" s="11">
        <v>3.18</v>
      </c>
      <c r="ED619" s="42">
        <f t="shared" si="1294"/>
        <v>4.18</v>
      </c>
      <c r="EE619" s="11">
        <v>1.275</v>
      </c>
      <c r="EF619" s="9">
        <v>0.5</v>
      </c>
      <c r="EG619" s="43">
        <f t="shared" si="1295"/>
        <v>6401.3956875</v>
      </c>
    </row>
    <row r="620" s="1" customFormat="1" customHeight="1" spans="6:139">
      <c r="F620" s="11">
        <v>2704</v>
      </c>
      <c r="G620" s="12">
        <v>1.8</v>
      </c>
      <c r="H620" s="11">
        <v>1</v>
      </c>
      <c r="I620" s="11">
        <v>0</v>
      </c>
      <c r="J620" s="13">
        <f t="shared" si="1272"/>
        <v>4867.2</v>
      </c>
      <c r="K620" s="11">
        <v>1</v>
      </c>
      <c r="L620" s="11">
        <v>1</v>
      </c>
      <c r="M620" s="11">
        <v>2.38</v>
      </c>
      <c r="N620" s="42">
        <f t="shared" si="1273"/>
        <v>3.38</v>
      </c>
      <c r="O620" s="11">
        <v>1.275</v>
      </c>
      <c r="P620" s="9">
        <v>0.5</v>
      </c>
      <c r="Q620" s="43">
        <f t="shared" si="1274"/>
        <v>10487.5992</v>
      </c>
      <c r="Z620" s="11">
        <v>2704</v>
      </c>
      <c r="AA620" s="12">
        <v>1.8</v>
      </c>
      <c r="AB620" s="11">
        <v>1</v>
      </c>
      <c r="AC620" s="11">
        <v>0</v>
      </c>
      <c r="AD620" s="13">
        <f t="shared" si="1275"/>
        <v>4867.2</v>
      </c>
      <c r="AE620" s="11">
        <v>1</v>
      </c>
      <c r="AF620" s="11">
        <v>1</v>
      </c>
      <c r="AG620" s="11">
        <v>2.38</v>
      </c>
      <c r="AH620" s="42">
        <f t="shared" si="1276"/>
        <v>3.38</v>
      </c>
      <c r="AI620" s="11">
        <v>1.275</v>
      </c>
      <c r="AJ620" s="9">
        <v>0.5</v>
      </c>
      <c r="AK620" s="43">
        <f t="shared" si="1277"/>
        <v>10487.5992</v>
      </c>
      <c r="AT620" s="11">
        <v>2704</v>
      </c>
      <c r="AU620" s="12">
        <v>1.8</v>
      </c>
      <c r="AV620" s="11">
        <v>1</v>
      </c>
      <c r="AW620" s="11">
        <v>0</v>
      </c>
      <c r="AX620" s="13">
        <f t="shared" si="1278"/>
        <v>4867.2</v>
      </c>
      <c r="AY620" s="11">
        <v>1</v>
      </c>
      <c r="AZ620" s="11">
        <v>1</v>
      </c>
      <c r="BA620" s="11">
        <v>2.38</v>
      </c>
      <c r="BB620" s="42">
        <f t="shared" si="1279"/>
        <v>3.38</v>
      </c>
      <c r="BC620" s="11">
        <v>1.275</v>
      </c>
      <c r="BD620" s="9">
        <v>0.5</v>
      </c>
      <c r="BE620" s="43">
        <f t="shared" si="1280"/>
        <v>10487.5992</v>
      </c>
      <c r="BN620" s="11">
        <v>2704</v>
      </c>
      <c r="BO620" s="12">
        <v>1.8</v>
      </c>
      <c r="BP620" s="11">
        <v>1</v>
      </c>
      <c r="BQ620" s="11">
        <v>0</v>
      </c>
      <c r="BR620" s="13">
        <f t="shared" si="1281"/>
        <v>4867.2</v>
      </c>
      <c r="BS620" s="11">
        <v>1</v>
      </c>
      <c r="BT620" s="11">
        <v>1</v>
      </c>
      <c r="BU620" s="11">
        <v>2.38</v>
      </c>
      <c r="BV620" s="42">
        <f t="shared" si="1282"/>
        <v>3.38</v>
      </c>
      <c r="BW620" s="11">
        <v>1.275</v>
      </c>
      <c r="BX620" s="9">
        <v>0.5</v>
      </c>
      <c r="BY620" s="43">
        <f t="shared" si="1283"/>
        <v>10487.5992</v>
      </c>
      <c r="CH620" s="11">
        <f t="shared" si="1284"/>
        <v>3132</v>
      </c>
      <c r="CI620" s="12">
        <v>1.8</v>
      </c>
      <c r="CJ620" s="11">
        <v>1</v>
      </c>
      <c r="CK620" s="11">
        <v>0</v>
      </c>
      <c r="CL620" s="13">
        <f t="shared" si="1285"/>
        <v>5637.6</v>
      </c>
      <c r="CM620" s="11">
        <v>1</v>
      </c>
      <c r="CN620" s="11">
        <v>1</v>
      </c>
      <c r="CO620" s="11">
        <v>2.38</v>
      </c>
      <c r="CP620" s="42">
        <f t="shared" si="1286"/>
        <v>3.38</v>
      </c>
      <c r="CQ620" s="11">
        <v>1.275</v>
      </c>
      <c r="CR620" s="9">
        <v>0.5</v>
      </c>
      <c r="CS620" s="43">
        <f t="shared" si="1287"/>
        <v>12147.6186</v>
      </c>
      <c r="DB620" s="11">
        <f t="shared" si="1288"/>
        <v>3144</v>
      </c>
      <c r="DC620" s="12">
        <v>1.8</v>
      </c>
      <c r="DD620" s="11">
        <v>1</v>
      </c>
      <c r="DE620" s="11">
        <v>0</v>
      </c>
      <c r="DF620" s="13">
        <f t="shared" si="1289"/>
        <v>5659.2</v>
      </c>
      <c r="DG620" s="11">
        <v>1</v>
      </c>
      <c r="DH620" s="11">
        <v>1</v>
      </c>
      <c r="DI620" s="11">
        <v>2.38</v>
      </c>
      <c r="DJ620" s="42">
        <f t="shared" si="1290"/>
        <v>3.38</v>
      </c>
      <c r="DK620" s="11">
        <v>1.275</v>
      </c>
      <c r="DL620" s="9">
        <v>0.5</v>
      </c>
      <c r="DM620" s="43">
        <f t="shared" si="1291"/>
        <v>12194.1612</v>
      </c>
      <c r="DV620" s="11">
        <f t="shared" si="1292"/>
        <v>3203</v>
      </c>
      <c r="DW620" s="12">
        <v>1.8</v>
      </c>
      <c r="DX620" s="11">
        <v>1</v>
      </c>
      <c r="DY620" s="11">
        <v>0</v>
      </c>
      <c r="DZ620" s="13">
        <f t="shared" si="1293"/>
        <v>5765.4</v>
      </c>
      <c r="EA620" s="11">
        <v>1</v>
      </c>
      <c r="EB620" s="11">
        <v>1</v>
      </c>
      <c r="EC620" s="11">
        <v>3.18</v>
      </c>
      <c r="ED620" s="42">
        <f t="shared" si="1294"/>
        <v>4.18</v>
      </c>
      <c r="EE620" s="11">
        <v>1.275</v>
      </c>
      <c r="EF620" s="9">
        <v>0.5</v>
      </c>
      <c r="EG620" s="43">
        <f t="shared" si="1295"/>
        <v>15363.34965</v>
      </c>
    </row>
    <row r="621" s="1" customFormat="1" customHeight="1" spans="6:139">
      <c r="F621" s="11">
        <v>2704</v>
      </c>
      <c r="G621" s="12">
        <v>1.05</v>
      </c>
      <c r="H621" s="11">
        <v>1</v>
      </c>
      <c r="I621" s="11">
        <v>0</v>
      </c>
      <c r="J621" s="13">
        <f t="shared" si="1272"/>
        <v>2839.2</v>
      </c>
      <c r="K621" s="11">
        <v>1</v>
      </c>
      <c r="L621" s="11">
        <v>1</v>
      </c>
      <c r="M621" s="11">
        <v>2.38</v>
      </c>
      <c r="N621" s="42">
        <f t="shared" si="1273"/>
        <v>3.38</v>
      </c>
      <c r="O621" s="11">
        <v>1.275</v>
      </c>
      <c r="P621" s="9">
        <v>0.5</v>
      </c>
      <c r="Q621" s="43">
        <f t="shared" si="1274"/>
        <v>6117.7662</v>
      </c>
      <c r="Z621" s="11">
        <v>2704</v>
      </c>
      <c r="AA621" s="12">
        <v>1.05</v>
      </c>
      <c r="AB621" s="11">
        <v>1</v>
      </c>
      <c r="AC621" s="11">
        <v>0</v>
      </c>
      <c r="AD621" s="13">
        <f t="shared" si="1275"/>
        <v>2839.2</v>
      </c>
      <c r="AE621" s="11">
        <v>1</v>
      </c>
      <c r="AF621" s="11">
        <v>1</v>
      </c>
      <c r="AG621" s="11">
        <v>2.38</v>
      </c>
      <c r="AH621" s="42">
        <f t="shared" si="1276"/>
        <v>3.38</v>
      </c>
      <c r="AI621" s="11">
        <v>1.275</v>
      </c>
      <c r="AJ621" s="9">
        <v>0.5</v>
      </c>
      <c r="AK621" s="43">
        <f t="shared" si="1277"/>
        <v>6117.7662</v>
      </c>
      <c r="AT621" s="11">
        <v>2704</v>
      </c>
      <c r="AU621" s="12">
        <v>1.05</v>
      </c>
      <c r="AV621" s="11">
        <v>1</v>
      </c>
      <c r="AW621" s="11">
        <v>0</v>
      </c>
      <c r="AX621" s="13">
        <f t="shared" si="1278"/>
        <v>2839.2</v>
      </c>
      <c r="AY621" s="11">
        <v>1</v>
      </c>
      <c r="AZ621" s="11">
        <v>1</v>
      </c>
      <c r="BA621" s="11">
        <v>2.38</v>
      </c>
      <c r="BB621" s="42">
        <f t="shared" si="1279"/>
        <v>3.38</v>
      </c>
      <c r="BC621" s="11">
        <v>1.275</v>
      </c>
      <c r="BD621" s="9">
        <v>0.5</v>
      </c>
      <c r="BE621" s="43">
        <f t="shared" si="1280"/>
        <v>6117.7662</v>
      </c>
      <c r="BN621" s="11">
        <v>2704</v>
      </c>
      <c r="BO621" s="12">
        <v>1.05</v>
      </c>
      <c r="BP621" s="11">
        <v>1</v>
      </c>
      <c r="BQ621" s="11">
        <v>0</v>
      </c>
      <c r="BR621" s="13">
        <f t="shared" si="1281"/>
        <v>2839.2</v>
      </c>
      <c r="BS621" s="11">
        <v>1</v>
      </c>
      <c r="BT621" s="11">
        <v>1</v>
      </c>
      <c r="BU621" s="11">
        <v>2.38</v>
      </c>
      <c r="BV621" s="42">
        <f t="shared" si="1282"/>
        <v>3.38</v>
      </c>
      <c r="BW621" s="11">
        <v>1.275</v>
      </c>
      <c r="BX621" s="9">
        <v>0.5</v>
      </c>
      <c r="BY621" s="43">
        <f t="shared" si="1283"/>
        <v>6117.7662</v>
      </c>
      <c r="CH621" s="11">
        <f t="shared" si="1284"/>
        <v>3132</v>
      </c>
      <c r="CI621" s="12">
        <v>1.05</v>
      </c>
      <c r="CJ621" s="11">
        <v>1</v>
      </c>
      <c r="CK621" s="11">
        <v>0</v>
      </c>
      <c r="CL621" s="13">
        <f t="shared" si="1285"/>
        <v>3288.6</v>
      </c>
      <c r="CM621" s="11">
        <v>1</v>
      </c>
      <c r="CN621" s="11">
        <v>1</v>
      </c>
      <c r="CO621" s="11">
        <v>2.38</v>
      </c>
      <c r="CP621" s="42">
        <f t="shared" si="1286"/>
        <v>3.38</v>
      </c>
      <c r="CQ621" s="11">
        <v>1.275</v>
      </c>
      <c r="CR621" s="9">
        <v>0.5</v>
      </c>
      <c r="CS621" s="43">
        <f t="shared" si="1287"/>
        <v>7086.11085</v>
      </c>
      <c r="DB621" s="11">
        <f t="shared" si="1288"/>
        <v>3144</v>
      </c>
      <c r="DC621" s="12">
        <v>1.05</v>
      </c>
      <c r="DD621" s="11">
        <v>1</v>
      </c>
      <c r="DE621" s="11">
        <v>0</v>
      </c>
      <c r="DF621" s="13">
        <f t="shared" si="1289"/>
        <v>3301.2</v>
      </c>
      <c r="DG621" s="11">
        <v>1</v>
      </c>
      <c r="DH621" s="11">
        <v>1</v>
      </c>
      <c r="DI621" s="11">
        <v>2.38</v>
      </c>
      <c r="DJ621" s="42">
        <f t="shared" si="1290"/>
        <v>3.38</v>
      </c>
      <c r="DK621" s="11">
        <v>1.275</v>
      </c>
      <c r="DL621" s="9">
        <v>0.5</v>
      </c>
      <c r="DM621" s="43">
        <f t="shared" si="1291"/>
        <v>7113.2607</v>
      </c>
      <c r="DV621" s="11">
        <f t="shared" si="1292"/>
        <v>3203</v>
      </c>
      <c r="DW621" s="12">
        <v>1.05</v>
      </c>
      <c r="DX621" s="11">
        <v>1</v>
      </c>
      <c r="DY621" s="11">
        <v>0</v>
      </c>
      <c r="DZ621" s="13">
        <f t="shared" si="1293"/>
        <v>3363.15</v>
      </c>
      <c r="EA621" s="11">
        <v>1</v>
      </c>
      <c r="EB621" s="11">
        <v>1</v>
      </c>
      <c r="EC621" s="11">
        <v>3.18</v>
      </c>
      <c r="ED621" s="42">
        <f t="shared" si="1294"/>
        <v>4.18</v>
      </c>
      <c r="EE621" s="11">
        <v>1.275</v>
      </c>
      <c r="EF621" s="9">
        <v>0.5</v>
      </c>
      <c r="EG621" s="43">
        <f t="shared" si="1295"/>
        <v>8961.9539625</v>
      </c>
    </row>
    <row r="622" s="1" customFormat="1" customHeight="1" spans="6:139">
      <c r="F622" s="11">
        <v>2704</v>
      </c>
      <c r="G622" s="12">
        <v>1.06</v>
      </c>
      <c r="H622" s="11">
        <v>1</v>
      </c>
      <c r="I622" s="11">
        <v>0</v>
      </c>
      <c r="J622" s="13">
        <f t="shared" si="1272"/>
        <v>2866.24</v>
      </c>
      <c r="K622" s="11">
        <v>1</v>
      </c>
      <c r="L622" s="11">
        <v>1</v>
      </c>
      <c r="M622" s="11">
        <v>2.38</v>
      </c>
      <c r="N622" s="42">
        <f t="shared" si="1273"/>
        <v>3.38</v>
      </c>
      <c r="O622" s="11">
        <v>1.275</v>
      </c>
      <c r="P622" s="9">
        <v>0.5</v>
      </c>
      <c r="Q622" s="43">
        <f t="shared" si="1274"/>
        <v>6176.03064</v>
      </c>
      <c r="Z622" s="11">
        <v>2704</v>
      </c>
      <c r="AA622" s="12">
        <v>1.06</v>
      </c>
      <c r="AB622" s="11">
        <v>1</v>
      </c>
      <c r="AC622" s="11">
        <v>0</v>
      </c>
      <c r="AD622" s="13">
        <f t="shared" si="1275"/>
        <v>2866.24</v>
      </c>
      <c r="AE622" s="11">
        <v>1</v>
      </c>
      <c r="AF622" s="11">
        <v>1</v>
      </c>
      <c r="AG622" s="11">
        <v>2.38</v>
      </c>
      <c r="AH622" s="42">
        <f t="shared" si="1276"/>
        <v>3.38</v>
      </c>
      <c r="AI622" s="11">
        <v>1.275</v>
      </c>
      <c r="AJ622" s="9">
        <v>0.5</v>
      </c>
      <c r="AK622" s="43">
        <f t="shared" si="1277"/>
        <v>6176.03064</v>
      </c>
      <c r="AT622" s="11">
        <v>2704</v>
      </c>
      <c r="AU622" s="12">
        <v>1.06</v>
      </c>
      <c r="AV622" s="11">
        <v>1</v>
      </c>
      <c r="AW622" s="11">
        <v>0</v>
      </c>
      <c r="AX622" s="13">
        <f t="shared" si="1278"/>
        <v>2866.24</v>
      </c>
      <c r="AY622" s="11">
        <v>1</v>
      </c>
      <c r="AZ622" s="11">
        <v>1</v>
      </c>
      <c r="BA622" s="11">
        <v>2.38</v>
      </c>
      <c r="BB622" s="42">
        <f t="shared" si="1279"/>
        <v>3.38</v>
      </c>
      <c r="BC622" s="11">
        <v>1.275</v>
      </c>
      <c r="BD622" s="9">
        <v>0.5</v>
      </c>
      <c r="BE622" s="43">
        <f t="shared" si="1280"/>
        <v>6176.03064</v>
      </c>
      <c r="BN622" s="11">
        <v>2704</v>
      </c>
      <c r="BO622" s="12">
        <v>1.06</v>
      </c>
      <c r="BP622" s="11">
        <v>1</v>
      </c>
      <c r="BQ622" s="11">
        <v>0</v>
      </c>
      <c r="BR622" s="13">
        <f t="shared" si="1281"/>
        <v>2866.24</v>
      </c>
      <c r="BS622" s="11">
        <v>1</v>
      </c>
      <c r="BT622" s="11">
        <v>1</v>
      </c>
      <c r="BU622" s="11">
        <v>2.38</v>
      </c>
      <c r="BV622" s="42">
        <f t="shared" si="1282"/>
        <v>3.38</v>
      </c>
      <c r="BW622" s="11">
        <v>1.275</v>
      </c>
      <c r="BX622" s="9">
        <v>0.5</v>
      </c>
      <c r="BY622" s="43">
        <f t="shared" si="1283"/>
        <v>6176.03064</v>
      </c>
      <c r="CH622" s="11">
        <f t="shared" si="1284"/>
        <v>3132</v>
      </c>
      <c r="CI622" s="12">
        <v>1.06</v>
      </c>
      <c r="CJ622" s="11">
        <v>1</v>
      </c>
      <c r="CK622" s="11">
        <v>0</v>
      </c>
      <c r="CL622" s="13">
        <f t="shared" si="1285"/>
        <v>3319.92</v>
      </c>
      <c r="CM622" s="11">
        <v>1</v>
      </c>
      <c r="CN622" s="11">
        <v>1</v>
      </c>
      <c r="CO622" s="11">
        <v>2.38</v>
      </c>
      <c r="CP622" s="42">
        <f t="shared" si="1286"/>
        <v>3.38</v>
      </c>
      <c r="CQ622" s="11">
        <v>1.275</v>
      </c>
      <c r="CR622" s="9">
        <v>0.5</v>
      </c>
      <c r="CS622" s="43">
        <f t="shared" si="1287"/>
        <v>7153.59762</v>
      </c>
      <c r="DB622" s="11">
        <f t="shared" si="1288"/>
        <v>3144</v>
      </c>
      <c r="DC622" s="12">
        <v>1.06</v>
      </c>
      <c r="DD622" s="11">
        <v>1</v>
      </c>
      <c r="DE622" s="11">
        <v>0</v>
      </c>
      <c r="DF622" s="13">
        <f t="shared" si="1289"/>
        <v>3332.64</v>
      </c>
      <c r="DG622" s="11">
        <v>1</v>
      </c>
      <c r="DH622" s="11">
        <v>1</v>
      </c>
      <c r="DI622" s="11">
        <v>2.38</v>
      </c>
      <c r="DJ622" s="42">
        <f t="shared" si="1290"/>
        <v>3.38</v>
      </c>
      <c r="DK622" s="11">
        <v>1.275</v>
      </c>
      <c r="DL622" s="9">
        <v>0.5</v>
      </c>
      <c r="DM622" s="43">
        <f t="shared" si="1291"/>
        <v>7181.00604</v>
      </c>
      <c r="DV622" s="11">
        <f t="shared" si="1292"/>
        <v>3203</v>
      </c>
      <c r="DW622" s="12">
        <v>1.06</v>
      </c>
      <c r="DX622" s="11">
        <v>1</v>
      </c>
      <c r="DY622" s="11">
        <v>0</v>
      </c>
      <c r="DZ622" s="13">
        <f t="shared" si="1293"/>
        <v>3395.18</v>
      </c>
      <c r="EA622" s="11">
        <v>1</v>
      </c>
      <c r="EB622" s="11">
        <v>1</v>
      </c>
      <c r="EC622" s="11">
        <v>3.18</v>
      </c>
      <c r="ED622" s="42">
        <f t="shared" si="1294"/>
        <v>4.18</v>
      </c>
      <c r="EE622" s="11">
        <v>1.275</v>
      </c>
      <c r="EF622" s="9">
        <v>0.5</v>
      </c>
      <c r="EG622" s="43">
        <f t="shared" si="1295"/>
        <v>9047.305905</v>
      </c>
    </row>
    <row r="623" s="1" customFormat="1" customHeight="1" spans="6:139">
      <c r="F623" s="11">
        <v>2704</v>
      </c>
      <c r="G623" s="12">
        <v>1.31</v>
      </c>
      <c r="H623" s="11">
        <v>1</v>
      </c>
      <c r="I623" s="11">
        <v>0</v>
      </c>
      <c r="J623" s="13">
        <f t="shared" si="1272"/>
        <v>3542.24</v>
      </c>
      <c r="K623" s="11">
        <v>1</v>
      </c>
      <c r="L623" s="11">
        <v>1</v>
      </c>
      <c r="M623" s="11">
        <v>2.38</v>
      </c>
      <c r="N623" s="42">
        <f t="shared" si="1273"/>
        <v>3.38</v>
      </c>
      <c r="O623" s="11">
        <v>1.275</v>
      </c>
      <c r="P623" s="9">
        <v>0.5</v>
      </c>
      <c r="Q623" s="43">
        <f t="shared" si="1274"/>
        <v>7632.64164</v>
      </c>
      <c r="Z623" s="11">
        <v>2704</v>
      </c>
      <c r="AA623" s="12">
        <v>1.31</v>
      </c>
      <c r="AB623" s="11">
        <v>1</v>
      </c>
      <c r="AC623" s="11">
        <v>0</v>
      </c>
      <c r="AD623" s="13">
        <f t="shared" si="1275"/>
        <v>3542.24</v>
      </c>
      <c r="AE623" s="11">
        <v>1</v>
      </c>
      <c r="AF623" s="11">
        <v>1</v>
      </c>
      <c r="AG623" s="11">
        <v>2.38</v>
      </c>
      <c r="AH623" s="42">
        <f t="shared" si="1276"/>
        <v>3.38</v>
      </c>
      <c r="AI623" s="11">
        <v>1.275</v>
      </c>
      <c r="AJ623" s="9">
        <v>0.5</v>
      </c>
      <c r="AK623" s="43">
        <f t="shared" si="1277"/>
        <v>7632.64164</v>
      </c>
      <c r="AT623" s="11">
        <v>2704</v>
      </c>
      <c r="AU623" s="12">
        <v>1.31</v>
      </c>
      <c r="AV623" s="11">
        <v>1</v>
      </c>
      <c r="AW623" s="11">
        <v>0</v>
      </c>
      <c r="AX623" s="13">
        <f t="shared" si="1278"/>
        <v>3542.24</v>
      </c>
      <c r="AY623" s="11">
        <v>1</v>
      </c>
      <c r="AZ623" s="11">
        <v>1</v>
      </c>
      <c r="BA623" s="11">
        <v>2.38</v>
      </c>
      <c r="BB623" s="42">
        <f t="shared" si="1279"/>
        <v>3.38</v>
      </c>
      <c r="BC623" s="11">
        <v>1.275</v>
      </c>
      <c r="BD623" s="9">
        <v>0.5</v>
      </c>
      <c r="BE623" s="43">
        <f t="shared" si="1280"/>
        <v>7632.64164</v>
      </c>
      <c r="BN623" s="11">
        <v>2704</v>
      </c>
      <c r="BO623" s="12">
        <v>1.31</v>
      </c>
      <c r="BP623" s="11">
        <v>1</v>
      </c>
      <c r="BQ623" s="11">
        <v>0</v>
      </c>
      <c r="BR623" s="13">
        <f t="shared" si="1281"/>
        <v>3542.24</v>
      </c>
      <c r="BS623" s="11">
        <v>1</v>
      </c>
      <c r="BT623" s="11">
        <v>1</v>
      </c>
      <c r="BU623" s="11">
        <v>2.38</v>
      </c>
      <c r="BV623" s="42">
        <f t="shared" si="1282"/>
        <v>3.38</v>
      </c>
      <c r="BW623" s="11">
        <v>1.275</v>
      </c>
      <c r="BX623" s="9">
        <v>0.5</v>
      </c>
      <c r="BY623" s="43">
        <f t="shared" si="1283"/>
        <v>7632.64164</v>
      </c>
      <c r="CH623" s="11">
        <f t="shared" si="1284"/>
        <v>3132</v>
      </c>
      <c r="CI623" s="12">
        <v>1.31</v>
      </c>
      <c r="CJ623" s="11">
        <v>1</v>
      </c>
      <c r="CK623" s="11">
        <v>0</v>
      </c>
      <c r="CL623" s="13">
        <f t="shared" si="1285"/>
        <v>4102.92</v>
      </c>
      <c r="CM623" s="11">
        <v>1</v>
      </c>
      <c r="CN623" s="11">
        <v>1</v>
      </c>
      <c r="CO623" s="11">
        <v>2.38</v>
      </c>
      <c r="CP623" s="42">
        <f t="shared" si="1286"/>
        <v>3.38</v>
      </c>
      <c r="CQ623" s="11">
        <v>1.275</v>
      </c>
      <c r="CR623" s="9">
        <v>0.5</v>
      </c>
      <c r="CS623" s="43">
        <f t="shared" si="1287"/>
        <v>8840.76687</v>
      </c>
      <c r="DB623" s="11">
        <f t="shared" si="1288"/>
        <v>3144</v>
      </c>
      <c r="DC623" s="12">
        <v>1.31</v>
      </c>
      <c r="DD623" s="11">
        <v>1</v>
      </c>
      <c r="DE623" s="11">
        <v>0</v>
      </c>
      <c r="DF623" s="13">
        <f t="shared" si="1289"/>
        <v>4118.64</v>
      </c>
      <c r="DG623" s="11">
        <v>1</v>
      </c>
      <c r="DH623" s="11">
        <v>1</v>
      </c>
      <c r="DI623" s="11">
        <v>2.38</v>
      </c>
      <c r="DJ623" s="42">
        <f t="shared" si="1290"/>
        <v>3.38</v>
      </c>
      <c r="DK623" s="11">
        <v>1.275</v>
      </c>
      <c r="DL623" s="9">
        <v>0.5</v>
      </c>
      <c r="DM623" s="43">
        <f t="shared" si="1291"/>
        <v>8874.63954</v>
      </c>
      <c r="DV623" s="11">
        <f t="shared" si="1292"/>
        <v>3203</v>
      </c>
      <c r="DW623" s="12">
        <v>1.31</v>
      </c>
      <c r="DX623" s="11">
        <v>1</v>
      </c>
      <c r="DY623" s="11">
        <v>0</v>
      </c>
      <c r="DZ623" s="13">
        <f t="shared" si="1293"/>
        <v>4195.93</v>
      </c>
      <c r="EA623" s="11">
        <v>1</v>
      </c>
      <c r="EB623" s="11">
        <v>1</v>
      </c>
      <c r="EC623" s="11">
        <v>3.18</v>
      </c>
      <c r="ED623" s="42">
        <f t="shared" si="1294"/>
        <v>4.18</v>
      </c>
      <c r="EE623" s="11">
        <v>1.275</v>
      </c>
      <c r="EF623" s="9">
        <v>0.5</v>
      </c>
      <c r="EG623" s="43">
        <f t="shared" si="1295"/>
        <v>11181.1044675</v>
      </c>
    </row>
    <row r="624" s="1" customFormat="1" customHeight="1" spans="6:139">
      <c r="F624" s="11">
        <v>2704</v>
      </c>
      <c r="G624" s="12">
        <v>0.75</v>
      </c>
      <c r="H624" s="11">
        <v>1</v>
      </c>
      <c r="I624" s="11">
        <v>0</v>
      </c>
      <c r="J624" s="13">
        <f t="shared" si="1272"/>
        <v>2028</v>
      </c>
      <c r="K624" s="11">
        <v>1</v>
      </c>
      <c r="L624" s="11">
        <v>1</v>
      </c>
      <c r="M624" s="11">
        <v>2.38</v>
      </c>
      <c r="N624" s="42">
        <f t="shared" si="1273"/>
        <v>3.38</v>
      </c>
      <c r="O624" s="11">
        <v>1.275</v>
      </c>
      <c r="P624" s="9">
        <v>0.5</v>
      </c>
      <c r="Q624" s="43">
        <f t="shared" si="1274"/>
        <v>4369.833</v>
      </c>
      <c r="Z624" s="11">
        <v>2704</v>
      </c>
      <c r="AA624" s="12">
        <v>0.75</v>
      </c>
      <c r="AB624" s="11">
        <v>1</v>
      </c>
      <c r="AC624" s="11">
        <v>0</v>
      </c>
      <c r="AD624" s="13">
        <f t="shared" si="1275"/>
        <v>2028</v>
      </c>
      <c r="AE624" s="11">
        <v>1</v>
      </c>
      <c r="AF624" s="11">
        <v>1</v>
      </c>
      <c r="AG624" s="11">
        <v>2.38</v>
      </c>
      <c r="AH624" s="42">
        <f t="shared" si="1276"/>
        <v>3.38</v>
      </c>
      <c r="AI624" s="11">
        <v>1.275</v>
      </c>
      <c r="AJ624" s="9">
        <v>0.5</v>
      </c>
      <c r="AK624" s="43">
        <f t="shared" si="1277"/>
        <v>4369.833</v>
      </c>
      <c r="AT624" s="11">
        <v>2704</v>
      </c>
      <c r="AU624" s="12">
        <v>0.75</v>
      </c>
      <c r="AV624" s="11">
        <v>1</v>
      </c>
      <c r="AW624" s="11">
        <v>0</v>
      </c>
      <c r="AX624" s="13">
        <f t="shared" si="1278"/>
        <v>2028</v>
      </c>
      <c r="AY624" s="11">
        <v>1</v>
      </c>
      <c r="AZ624" s="11">
        <v>1</v>
      </c>
      <c r="BA624" s="11">
        <v>2.38</v>
      </c>
      <c r="BB624" s="42">
        <f t="shared" si="1279"/>
        <v>3.38</v>
      </c>
      <c r="BC624" s="11">
        <v>1.275</v>
      </c>
      <c r="BD624" s="9">
        <v>0.5</v>
      </c>
      <c r="BE624" s="43">
        <f t="shared" si="1280"/>
        <v>4369.833</v>
      </c>
      <c r="BN624" s="11">
        <v>2704</v>
      </c>
      <c r="BO624" s="12">
        <v>0.75</v>
      </c>
      <c r="BP624" s="11">
        <v>1</v>
      </c>
      <c r="BQ624" s="11">
        <v>0</v>
      </c>
      <c r="BR624" s="13">
        <f t="shared" si="1281"/>
        <v>2028</v>
      </c>
      <c r="BS624" s="11">
        <v>1</v>
      </c>
      <c r="BT624" s="11">
        <v>1</v>
      </c>
      <c r="BU624" s="11">
        <v>2.38</v>
      </c>
      <c r="BV624" s="42">
        <f t="shared" si="1282"/>
        <v>3.38</v>
      </c>
      <c r="BW624" s="11">
        <v>1.275</v>
      </c>
      <c r="BX624" s="9">
        <v>0.5</v>
      </c>
      <c r="BY624" s="43">
        <f t="shared" si="1283"/>
        <v>4369.833</v>
      </c>
      <c r="CH624" s="11">
        <f t="shared" si="1284"/>
        <v>3132</v>
      </c>
      <c r="CI624" s="12">
        <v>0.75</v>
      </c>
      <c r="CJ624" s="11">
        <v>1</v>
      </c>
      <c r="CK624" s="11">
        <v>0</v>
      </c>
      <c r="CL624" s="13">
        <f t="shared" si="1285"/>
        <v>2349</v>
      </c>
      <c r="CM624" s="11">
        <v>1</v>
      </c>
      <c r="CN624" s="11">
        <v>1</v>
      </c>
      <c r="CO624" s="11">
        <v>2.38</v>
      </c>
      <c r="CP624" s="42">
        <f t="shared" si="1286"/>
        <v>3.38</v>
      </c>
      <c r="CQ624" s="11">
        <v>1.275</v>
      </c>
      <c r="CR624" s="9">
        <v>0.5</v>
      </c>
      <c r="CS624" s="43">
        <f t="shared" si="1287"/>
        <v>5061.50775</v>
      </c>
      <c r="DB624" s="11">
        <f t="shared" si="1288"/>
        <v>3144</v>
      </c>
      <c r="DC624" s="12">
        <v>0.75</v>
      </c>
      <c r="DD624" s="11">
        <v>1</v>
      </c>
      <c r="DE624" s="11">
        <v>0</v>
      </c>
      <c r="DF624" s="13">
        <f t="shared" si="1289"/>
        <v>2358</v>
      </c>
      <c r="DG624" s="11">
        <v>1</v>
      </c>
      <c r="DH624" s="11">
        <v>1</v>
      </c>
      <c r="DI624" s="11">
        <v>2.38</v>
      </c>
      <c r="DJ624" s="42">
        <f t="shared" si="1290"/>
        <v>3.38</v>
      </c>
      <c r="DK624" s="11">
        <v>1.275</v>
      </c>
      <c r="DL624" s="9">
        <v>0.5</v>
      </c>
      <c r="DM624" s="43">
        <f t="shared" si="1291"/>
        <v>5080.9005</v>
      </c>
      <c r="DV624" s="11">
        <f t="shared" si="1292"/>
        <v>3203</v>
      </c>
      <c r="DW624" s="12">
        <v>0.75</v>
      </c>
      <c r="DX624" s="11">
        <v>1</v>
      </c>
      <c r="DY624" s="11">
        <v>0</v>
      </c>
      <c r="DZ624" s="13">
        <f t="shared" si="1293"/>
        <v>2402.25</v>
      </c>
      <c r="EA624" s="11">
        <v>1</v>
      </c>
      <c r="EB624" s="11">
        <v>1</v>
      </c>
      <c r="EC624" s="11">
        <v>3.18</v>
      </c>
      <c r="ED624" s="42">
        <f t="shared" si="1294"/>
        <v>4.18</v>
      </c>
      <c r="EE624" s="11">
        <v>1.275</v>
      </c>
      <c r="EF624" s="9">
        <v>0.5</v>
      </c>
      <c r="EG624" s="43">
        <f t="shared" si="1295"/>
        <v>6401.3956875</v>
      </c>
    </row>
    <row r="625" s="1" customFormat="1" customHeight="1" spans="6:137">
      <c r="F625" s="11">
        <v>2704</v>
      </c>
      <c r="G625" s="12">
        <v>0.75</v>
      </c>
      <c r="H625" s="11">
        <v>1</v>
      </c>
      <c r="I625" s="11">
        <v>0</v>
      </c>
      <c r="J625" s="13">
        <f t="shared" si="1272"/>
        <v>2028</v>
      </c>
      <c r="K625" s="11">
        <v>1</v>
      </c>
      <c r="L625" s="11">
        <v>1</v>
      </c>
      <c r="M625" s="11">
        <v>2.38</v>
      </c>
      <c r="N625" s="42">
        <f t="shared" si="1273"/>
        <v>3.38</v>
      </c>
      <c r="O625" s="11">
        <v>1.275</v>
      </c>
      <c r="P625" s="9">
        <v>0.5</v>
      </c>
      <c r="Q625" s="43">
        <f t="shared" si="1274"/>
        <v>4369.833</v>
      </c>
      <c r="Z625" s="11">
        <v>2704</v>
      </c>
      <c r="AA625" s="12">
        <v>0.75</v>
      </c>
      <c r="AB625" s="11">
        <v>1</v>
      </c>
      <c r="AC625" s="11">
        <v>0</v>
      </c>
      <c r="AD625" s="13">
        <f t="shared" si="1275"/>
        <v>2028</v>
      </c>
      <c r="AE625" s="11">
        <v>1</v>
      </c>
      <c r="AF625" s="11">
        <v>1</v>
      </c>
      <c r="AG625" s="11">
        <v>2.38</v>
      </c>
      <c r="AH625" s="42">
        <f t="shared" si="1276"/>
        <v>3.38</v>
      </c>
      <c r="AI625" s="11">
        <v>1.275</v>
      </c>
      <c r="AJ625" s="9">
        <v>0.5</v>
      </c>
      <c r="AK625" s="43">
        <f t="shared" si="1277"/>
        <v>4369.833</v>
      </c>
      <c r="AT625" s="11">
        <v>2704</v>
      </c>
      <c r="AU625" s="12">
        <v>0.75</v>
      </c>
      <c r="AV625" s="11">
        <v>1</v>
      </c>
      <c r="AW625" s="11">
        <v>0</v>
      </c>
      <c r="AX625" s="13">
        <f t="shared" si="1278"/>
        <v>2028</v>
      </c>
      <c r="AY625" s="11">
        <v>1</v>
      </c>
      <c r="AZ625" s="11">
        <v>1</v>
      </c>
      <c r="BA625" s="11">
        <v>2.38</v>
      </c>
      <c r="BB625" s="42">
        <f t="shared" si="1279"/>
        <v>3.38</v>
      </c>
      <c r="BC625" s="11">
        <v>1.275</v>
      </c>
      <c r="BD625" s="9">
        <v>0.5</v>
      </c>
      <c r="BE625" s="43">
        <f t="shared" si="1280"/>
        <v>4369.833</v>
      </c>
      <c r="BN625" s="11">
        <v>2704</v>
      </c>
      <c r="BO625" s="12">
        <v>0.75</v>
      </c>
      <c r="BP625" s="11">
        <v>1</v>
      </c>
      <c r="BQ625" s="11">
        <v>0</v>
      </c>
      <c r="BR625" s="13">
        <f t="shared" si="1281"/>
        <v>2028</v>
      </c>
      <c r="BS625" s="11">
        <v>1</v>
      </c>
      <c r="BT625" s="11">
        <v>1</v>
      </c>
      <c r="BU625" s="11">
        <v>2.38</v>
      </c>
      <c r="BV625" s="42">
        <f t="shared" si="1282"/>
        <v>3.38</v>
      </c>
      <c r="BW625" s="11">
        <v>1.275</v>
      </c>
      <c r="BX625" s="9">
        <v>0.5</v>
      </c>
      <c r="BY625" s="43">
        <f t="shared" si="1283"/>
        <v>4369.833</v>
      </c>
      <c r="CH625" s="11">
        <f t="shared" si="1284"/>
        <v>3132</v>
      </c>
      <c r="CI625" s="12">
        <v>0.75</v>
      </c>
      <c r="CJ625" s="11">
        <v>1</v>
      </c>
      <c r="CK625" s="11">
        <v>0</v>
      </c>
      <c r="CL625" s="13">
        <f t="shared" si="1285"/>
        <v>2349</v>
      </c>
      <c r="CM625" s="11">
        <v>1</v>
      </c>
      <c r="CN625" s="11">
        <v>1</v>
      </c>
      <c r="CO625" s="11">
        <v>2.38</v>
      </c>
      <c r="CP625" s="42">
        <f t="shared" si="1286"/>
        <v>3.38</v>
      </c>
      <c r="CQ625" s="11">
        <v>1.275</v>
      </c>
      <c r="CR625" s="9">
        <v>0.5</v>
      </c>
      <c r="CS625" s="43">
        <f t="shared" si="1287"/>
        <v>5061.50775</v>
      </c>
      <c r="DB625" s="11">
        <f t="shared" si="1288"/>
        <v>3144</v>
      </c>
      <c r="DC625" s="12">
        <v>0.75</v>
      </c>
      <c r="DD625" s="11">
        <v>1</v>
      </c>
      <c r="DE625" s="11">
        <v>0</v>
      </c>
      <c r="DF625" s="13">
        <f t="shared" si="1289"/>
        <v>2358</v>
      </c>
      <c r="DG625" s="11">
        <v>1</v>
      </c>
      <c r="DH625" s="11">
        <v>1</v>
      </c>
      <c r="DI625" s="11">
        <v>2.38</v>
      </c>
      <c r="DJ625" s="42">
        <f t="shared" si="1290"/>
        <v>3.38</v>
      </c>
      <c r="DK625" s="11">
        <v>1.275</v>
      </c>
      <c r="DL625" s="9">
        <v>0.5</v>
      </c>
      <c r="DM625" s="43">
        <f t="shared" si="1291"/>
        <v>5080.9005</v>
      </c>
      <c r="DV625" s="11">
        <f t="shared" si="1292"/>
        <v>3203</v>
      </c>
      <c r="DW625" s="12">
        <v>0.75</v>
      </c>
      <c r="DX625" s="11">
        <v>1</v>
      </c>
      <c r="DY625" s="11">
        <v>0</v>
      </c>
      <c r="DZ625" s="13">
        <f t="shared" si="1293"/>
        <v>2402.25</v>
      </c>
      <c r="EA625" s="11">
        <v>1</v>
      </c>
      <c r="EB625" s="11">
        <v>1</v>
      </c>
      <c r="EC625" s="11">
        <v>3.18</v>
      </c>
      <c r="ED625" s="42">
        <f t="shared" si="1294"/>
        <v>4.18</v>
      </c>
      <c r="EE625" s="11">
        <v>1.275</v>
      </c>
      <c r="EF625" s="9">
        <v>0.5</v>
      </c>
      <c r="EG625" s="43">
        <f t="shared" si="1295"/>
        <v>6401.3956875</v>
      </c>
    </row>
    <row r="626" s="1" customFormat="1" customHeight="1" spans="6:137">
      <c r="F626" s="11">
        <v>2704</v>
      </c>
      <c r="G626" s="12">
        <v>1.8</v>
      </c>
      <c r="H626" s="11">
        <v>1</v>
      </c>
      <c r="I626" s="11">
        <v>0</v>
      </c>
      <c r="J626" s="13">
        <f t="shared" si="1272"/>
        <v>4867.2</v>
      </c>
      <c r="K626" s="11">
        <v>1</v>
      </c>
      <c r="L626" s="11">
        <v>1</v>
      </c>
      <c r="M626" s="11">
        <v>2.38</v>
      </c>
      <c r="N626" s="42">
        <f t="shared" si="1273"/>
        <v>3.38</v>
      </c>
      <c r="O626" s="11">
        <v>1.275</v>
      </c>
      <c r="P626" s="9">
        <v>0.5</v>
      </c>
      <c r="Q626" s="43">
        <f t="shared" si="1274"/>
        <v>10487.5992</v>
      </c>
      <c r="Z626" s="11">
        <v>2704</v>
      </c>
      <c r="AA626" s="12">
        <v>1.8</v>
      </c>
      <c r="AB626" s="11">
        <v>1</v>
      </c>
      <c r="AC626" s="11">
        <v>0</v>
      </c>
      <c r="AD626" s="13">
        <f t="shared" si="1275"/>
        <v>4867.2</v>
      </c>
      <c r="AE626" s="11">
        <v>1</v>
      </c>
      <c r="AF626" s="11">
        <v>1</v>
      </c>
      <c r="AG626" s="11">
        <v>2.38</v>
      </c>
      <c r="AH626" s="42">
        <f t="shared" si="1276"/>
        <v>3.38</v>
      </c>
      <c r="AI626" s="11">
        <v>1.275</v>
      </c>
      <c r="AJ626" s="9">
        <v>0.5</v>
      </c>
      <c r="AK626" s="43">
        <f t="shared" si="1277"/>
        <v>10487.5992</v>
      </c>
      <c r="AT626" s="11">
        <v>2704</v>
      </c>
      <c r="AU626" s="12">
        <v>1.8</v>
      </c>
      <c r="AV626" s="11">
        <v>1</v>
      </c>
      <c r="AW626" s="11">
        <v>0</v>
      </c>
      <c r="AX626" s="13">
        <f t="shared" si="1278"/>
        <v>4867.2</v>
      </c>
      <c r="AY626" s="11">
        <v>1</v>
      </c>
      <c r="AZ626" s="11">
        <v>1</v>
      </c>
      <c r="BA626" s="11">
        <v>2.38</v>
      </c>
      <c r="BB626" s="42">
        <f t="shared" si="1279"/>
        <v>3.38</v>
      </c>
      <c r="BC626" s="11">
        <v>1.275</v>
      </c>
      <c r="BD626" s="9">
        <v>0.5</v>
      </c>
      <c r="BE626" s="43">
        <f t="shared" si="1280"/>
        <v>10487.5992</v>
      </c>
      <c r="BN626" s="11">
        <v>2704</v>
      </c>
      <c r="BO626" s="12">
        <v>1.8</v>
      </c>
      <c r="BP626" s="11">
        <v>1</v>
      </c>
      <c r="BQ626" s="11">
        <v>0</v>
      </c>
      <c r="BR626" s="13">
        <f t="shared" si="1281"/>
        <v>4867.2</v>
      </c>
      <c r="BS626" s="11">
        <v>1</v>
      </c>
      <c r="BT626" s="11">
        <v>1</v>
      </c>
      <c r="BU626" s="11">
        <v>2.38</v>
      </c>
      <c r="BV626" s="42">
        <f t="shared" si="1282"/>
        <v>3.38</v>
      </c>
      <c r="BW626" s="11">
        <v>1.275</v>
      </c>
      <c r="BX626" s="9">
        <v>0.5</v>
      </c>
      <c r="BY626" s="43">
        <f t="shared" si="1283"/>
        <v>10487.5992</v>
      </c>
      <c r="CH626" s="11">
        <f t="shared" si="1284"/>
        <v>3132</v>
      </c>
      <c r="CI626" s="12">
        <v>1.8</v>
      </c>
      <c r="CJ626" s="11">
        <v>1</v>
      </c>
      <c r="CK626" s="11">
        <v>0</v>
      </c>
      <c r="CL626" s="13">
        <f t="shared" si="1285"/>
        <v>5637.6</v>
      </c>
      <c r="CM626" s="11">
        <v>1</v>
      </c>
      <c r="CN626" s="11">
        <v>1</v>
      </c>
      <c r="CO626" s="11">
        <v>2.38</v>
      </c>
      <c r="CP626" s="42">
        <f t="shared" si="1286"/>
        <v>3.38</v>
      </c>
      <c r="CQ626" s="11">
        <v>1.275</v>
      </c>
      <c r="CR626" s="9">
        <v>0.5</v>
      </c>
      <c r="CS626" s="43">
        <f t="shared" si="1287"/>
        <v>12147.6186</v>
      </c>
      <c r="DB626" s="11">
        <f t="shared" si="1288"/>
        <v>3144</v>
      </c>
      <c r="DC626" s="12">
        <v>1.8</v>
      </c>
      <c r="DD626" s="11">
        <v>1</v>
      </c>
      <c r="DE626" s="11">
        <v>0</v>
      </c>
      <c r="DF626" s="13">
        <f t="shared" si="1289"/>
        <v>5659.2</v>
      </c>
      <c r="DG626" s="11">
        <v>1</v>
      </c>
      <c r="DH626" s="11">
        <v>1</v>
      </c>
      <c r="DI626" s="11">
        <v>2.38</v>
      </c>
      <c r="DJ626" s="42">
        <f t="shared" si="1290"/>
        <v>3.38</v>
      </c>
      <c r="DK626" s="11">
        <v>1.275</v>
      </c>
      <c r="DL626" s="9">
        <v>0.5</v>
      </c>
      <c r="DM626" s="43">
        <f t="shared" si="1291"/>
        <v>12194.1612</v>
      </c>
      <c r="DV626" s="11">
        <f t="shared" si="1292"/>
        <v>3203</v>
      </c>
      <c r="DW626" s="12">
        <v>1.8</v>
      </c>
      <c r="DX626" s="11">
        <v>1</v>
      </c>
      <c r="DY626" s="11">
        <v>0</v>
      </c>
      <c r="DZ626" s="13">
        <f t="shared" si="1293"/>
        <v>5765.4</v>
      </c>
      <c r="EA626" s="11">
        <v>1</v>
      </c>
      <c r="EB626" s="11">
        <v>1</v>
      </c>
      <c r="EC626" s="11">
        <v>3.18</v>
      </c>
      <c r="ED626" s="42">
        <f t="shared" si="1294"/>
        <v>4.18</v>
      </c>
      <c r="EE626" s="11">
        <v>1.275</v>
      </c>
      <c r="EF626" s="9">
        <v>0.5</v>
      </c>
      <c r="EG626" s="43">
        <f t="shared" si="1295"/>
        <v>15363.34965</v>
      </c>
    </row>
    <row r="627" s="1" customFormat="1" customHeight="1" spans="6:137">
      <c r="F627" s="11">
        <v>2704</v>
      </c>
      <c r="G627" s="12">
        <v>3.21</v>
      </c>
      <c r="H627" s="11">
        <v>1</v>
      </c>
      <c r="I627" s="11">
        <v>0</v>
      </c>
      <c r="J627" s="13">
        <f t="shared" si="1272"/>
        <v>8679.84</v>
      </c>
      <c r="K627" s="11">
        <v>1</v>
      </c>
      <c r="L627" s="11">
        <v>1</v>
      </c>
      <c r="M627" s="11">
        <v>2.38</v>
      </c>
      <c r="N627" s="42">
        <f t="shared" si="1273"/>
        <v>3.38</v>
      </c>
      <c r="O627" s="11">
        <v>1.275</v>
      </c>
      <c r="P627" s="9">
        <v>0.5</v>
      </c>
      <c r="Q627" s="43">
        <f t="shared" si="1274"/>
        <v>18702.88524</v>
      </c>
      <c r="Z627" s="11">
        <v>2704</v>
      </c>
      <c r="AA627" s="12">
        <v>3.21</v>
      </c>
      <c r="AB627" s="11">
        <v>1</v>
      </c>
      <c r="AC627" s="11">
        <v>0</v>
      </c>
      <c r="AD627" s="13">
        <f t="shared" si="1275"/>
        <v>8679.84</v>
      </c>
      <c r="AE627" s="11">
        <v>1</v>
      </c>
      <c r="AF627" s="11">
        <v>1</v>
      </c>
      <c r="AG627" s="11">
        <v>2.38</v>
      </c>
      <c r="AH627" s="42">
        <f t="shared" si="1276"/>
        <v>3.38</v>
      </c>
      <c r="AI627" s="11">
        <v>1.275</v>
      </c>
      <c r="AJ627" s="9">
        <v>0.5</v>
      </c>
      <c r="AK627" s="43">
        <f t="shared" si="1277"/>
        <v>18702.88524</v>
      </c>
      <c r="AT627" s="11">
        <v>2704</v>
      </c>
      <c r="AU627" s="12">
        <v>3.21</v>
      </c>
      <c r="AV627" s="11">
        <v>1</v>
      </c>
      <c r="AW627" s="11">
        <v>0</v>
      </c>
      <c r="AX627" s="13">
        <f t="shared" si="1278"/>
        <v>8679.84</v>
      </c>
      <c r="AY627" s="11">
        <v>1</v>
      </c>
      <c r="AZ627" s="11">
        <v>1</v>
      </c>
      <c r="BA627" s="11">
        <v>2.38</v>
      </c>
      <c r="BB627" s="42">
        <f t="shared" si="1279"/>
        <v>3.38</v>
      </c>
      <c r="BC627" s="11">
        <v>1.275</v>
      </c>
      <c r="BD627" s="9">
        <v>0.5</v>
      </c>
      <c r="BE627" s="43">
        <f t="shared" si="1280"/>
        <v>18702.88524</v>
      </c>
      <c r="BN627" s="11">
        <v>2704</v>
      </c>
      <c r="BO627" s="12">
        <v>3.21</v>
      </c>
      <c r="BP627" s="11">
        <v>1</v>
      </c>
      <c r="BQ627" s="11">
        <v>0</v>
      </c>
      <c r="BR627" s="13">
        <f t="shared" si="1281"/>
        <v>8679.84</v>
      </c>
      <c r="BS627" s="11">
        <v>1</v>
      </c>
      <c r="BT627" s="11">
        <v>1</v>
      </c>
      <c r="BU627" s="11">
        <v>2.38</v>
      </c>
      <c r="BV627" s="42">
        <f t="shared" si="1282"/>
        <v>3.38</v>
      </c>
      <c r="BW627" s="11">
        <v>1.275</v>
      </c>
      <c r="BX627" s="9">
        <v>0.5</v>
      </c>
      <c r="BY627" s="43">
        <f t="shared" si="1283"/>
        <v>18702.88524</v>
      </c>
      <c r="CH627" s="11">
        <f t="shared" si="1284"/>
        <v>3132</v>
      </c>
      <c r="CI627" s="12">
        <v>3.21</v>
      </c>
      <c r="CJ627" s="11">
        <v>1</v>
      </c>
      <c r="CK627" s="11">
        <v>0</v>
      </c>
      <c r="CL627" s="13">
        <f t="shared" si="1285"/>
        <v>10053.72</v>
      </c>
      <c r="CM627" s="11">
        <v>1</v>
      </c>
      <c r="CN627" s="11">
        <v>1</v>
      </c>
      <c r="CO627" s="11">
        <v>2.38</v>
      </c>
      <c r="CP627" s="42">
        <f t="shared" si="1286"/>
        <v>3.38</v>
      </c>
      <c r="CQ627" s="11">
        <v>1.275</v>
      </c>
      <c r="CR627" s="9">
        <v>0.5</v>
      </c>
      <c r="CS627" s="43">
        <f t="shared" si="1287"/>
        <v>21663.25317</v>
      </c>
      <c r="DB627" s="11">
        <f t="shared" si="1288"/>
        <v>3144</v>
      </c>
      <c r="DC627" s="12">
        <v>3.21</v>
      </c>
      <c r="DD627" s="11">
        <v>1</v>
      </c>
      <c r="DE627" s="11">
        <v>0</v>
      </c>
      <c r="DF627" s="13">
        <f t="shared" si="1289"/>
        <v>10092.24</v>
      </c>
      <c r="DG627" s="11">
        <v>1</v>
      </c>
      <c r="DH627" s="11">
        <v>1</v>
      </c>
      <c r="DI627" s="11">
        <v>2.38</v>
      </c>
      <c r="DJ627" s="42">
        <f t="shared" si="1290"/>
        <v>3.38</v>
      </c>
      <c r="DK627" s="11">
        <v>1.275</v>
      </c>
      <c r="DL627" s="9">
        <v>0.5</v>
      </c>
      <c r="DM627" s="43">
        <f t="shared" si="1291"/>
        <v>21746.25414</v>
      </c>
      <c r="DV627" s="11">
        <f t="shared" si="1292"/>
        <v>3203</v>
      </c>
      <c r="DW627" s="12">
        <v>3.21</v>
      </c>
      <c r="DX627" s="11">
        <v>1</v>
      </c>
      <c r="DY627" s="11">
        <v>0</v>
      </c>
      <c r="DZ627" s="13">
        <f t="shared" si="1293"/>
        <v>10281.63</v>
      </c>
      <c r="EA627" s="11">
        <v>1</v>
      </c>
      <c r="EB627" s="11">
        <v>1</v>
      </c>
      <c r="EC627" s="11">
        <v>3.18</v>
      </c>
      <c r="ED627" s="42">
        <f t="shared" si="1294"/>
        <v>4.18</v>
      </c>
      <c r="EE627" s="11">
        <v>1.275</v>
      </c>
      <c r="EF627" s="9">
        <v>0.5</v>
      </c>
      <c r="EG627" s="43">
        <f t="shared" si="1295"/>
        <v>27397.9735425</v>
      </c>
    </row>
    <row r="628" s="1" customFormat="1" customHeight="1" spans="6:137">
      <c r="F628" s="11">
        <v>2704</v>
      </c>
      <c r="G628" s="12">
        <v>3.21</v>
      </c>
      <c r="H628" s="11">
        <v>1</v>
      </c>
      <c r="I628" s="11">
        <v>0</v>
      </c>
      <c r="J628" s="13">
        <f t="shared" si="1272"/>
        <v>8679.84</v>
      </c>
      <c r="K628" s="11">
        <v>1</v>
      </c>
      <c r="L628" s="11">
        <v>1</v>
      </c>
      <c r="M628" s="11">
        <v>2.38</v>
      </c>
      <c r="N628" s="42">
        <f t="shared" si="1273"/>
        <v>3.38</v>
      </c>
      <c r="O628" s="11">
        <v>1.275</v>
      </c>
      <c r="P628" s="9">
        <v>0.5</v>
      </c>
      <c r="Q628" s="43">
        <f t="shared" si="1274"/>
        <v>18702.88524</v>
      </c>
      <c r="Z628" s="11">
        <v>2704</v>
      </c>
      <c r="AA628" s="12">
        <v>3.21</v>
      </c>
      <c r="AB628" s="11">
        <v>1</v>
      </c>
      <c r="AC628" s="11">
        <v>0</v>
      </c>
      <c r="AD628" s="13">
        <f t="shared" si="1275"/>
        <v>8679.84</v>
      </c>
      <c r="AE628" s="11">
        <v>1</v>
      </c>
      <c r="AF628" s="11">
        <v>1</v>
      </c>
      <c r="AG628" s="11">
        <v>2.38</v>
      </c>
      <c r="AH628" s="42">
        <f t="shared" si="1276"/>
        <v>3.38</v>
      </c>
      <c r="AI628" s="11">
        <v>1.275</v>
      </c>
      <c r="AJ628" s="9">
        <v>0.5</v>
      </c>
      <c r="AK628" s="43">
        <f t="shared" si="1277"/>
        <v>18702.88524</v>
      </c>
      <c r="AT628" s="11">
        <v>2704</v>
      </c>
      <c r="AU628" s="12">
        <v>3.21</v>
      </c>
      <c r="AV628" s="11">
        <v>1</v>
      </c>
      <c r="AW628" s="11">
        <v>0</v>
      </c>
      <c r="AX628" s="13">
        <f t="shared" si="1278"/>
        <v>8679.84</v>
      </c>
      <c r="AY628" s="11">
        <v>1</v>
      </c>
      <c r="AZ628" s="11">
        <v>1</v>
      </c>
      <c r="BA628" s="11">
        <v>2.38</v>
      </c>
      <c r="BB628" s="42">
        <f t="shared" si="1279"/>
        <v>3.38</v>
      </c>
      <c r="BC628" s="11">
        <v>1.275</v>
      </c>
      <c r="BD628" s="9">
        <v>0.5</v>
      </c>
      <c r="BE628" s="43">
        <f t="shared" si="1280"/>
        <v>18702.88524</v>
      </c>
      <c r="BN628" s="11">
        <v>2704</v>
      </c>
      <c r="BO628" s="12">
        <v>3.21</v>
      </c>
      <c r="BP628" s="11">
        <v>1</v>
      </c>
      <c r="BQ628" s="11">
        <v>0</v>
      </c>
      <c r="BR628" s="13">
        <f t="shared" si="1281"/>
        <v>8679.84</v>
      </c>
      <c r="BS628" s="11">
        <v>1</v>
      </c>
      <c r="BT628" s="11">
        <v>1</v>
      </c>
      <c r="BU628" s="11">
        <v>2.38</v>
      </c>
      <c r="BV628" s="42">
        <f t="shared" si="1282"/>
        <v>3.38</v>
      </c>
      <c r="BW628" s="11">
        <v>1.275</v>
      </c>
      <c r="BX628" s="9">
        <v>0.5</v>
      </c>
      <c r="BY628" s="43">
        <f t="shared" si="1283"/>
        <v>18702.88524</v>
      </c>
      <c r="CH628" s="11">
        <f t="shared" si="1284"/>
        <v>3132</v>
      </c>
      <c r="CI628" s="12">
        <v>3.21</v>
      </c>
      <c r="CJ628" s="11">
        <v>1</v>
      </c>
      <c r="CK628" s="11">
        <v>0</v>
      </c>
      <c r="CL628" s="13">
        <f t="shared" si="1285"/>
        <v>10053.72</v>
      </c>
      <c r="CM628" s="11">
        <v>1</v>
      </c>
      <c r="CN628" s="11">
        <v>1</v>
      </c>
      <c r="CO628" s="11">
        <v>2.38</v>
      </c>
      <c r="CP628" s="42">
        <f t="shared" si="1286"/>
        <v>3.38</v>
      </c>
      <c r="CQ628" s="11">
        <v>1.275</v>
      </c>
      <c r="CR628" s="9">
        <v>0.5</v>
      </c>
      <c r="CS628" s="43">
        <f t="shared" si="1287"/>
        <v>21663.25317</v>
      </c>
      <c r="DB628" s="11">
        <f t="shared" si="1288"/>
        <v>3144</v>
      </c>
      <c r="DC628" s="12">
        <v>3.21</v>
      </c>
      <c r="DD628" s="11">
        <v>1</v>
      </c>
      <c r="DE628" s="11">
        <v>0</v>
      </c>
      <c r="DF628" s="13">
        <f t="shared" si="1289"/>
        <v>10092.24</v>
      </c>
      <c r="DG628" s="11">
        <v>1</v>
      </c>
      <c r="DH628" s="11">
        <v>1</v>
      </c>
      <c r="DI628" s="11">
        <v>2.38</v>
      </c>
      <c r="DJ628" s="42">
        <f t="shared" si="1290"/>
        <v>3.38</v>
      </c>
      <c r="DK628" s="11">
        <v>1.275</v>
      </c>
      <c r="DL628" s="9">
        <v>0.5</v>
      </c>
      <c r="DM628" s="43">
        <f t="shared" si="1291"/>
        <v>21746.25414</v>
      </c>
      <c r="DV628" s="11">
        <f t="shared" si="1292"/>
        <v>3203</v>
      </c>
      <c r="DW628" s="12">
        <v>3.21</v>
      </c>
      <c r="DX628" s="11">
        <v>1</v>
      </c>
      <c r="DY628" s="11">
        <v>0</v>
      </c>
      <c r="DZ628" s="13">
        <f t="shared" si="1293"/>
        <v>10281.63</v>
      </c>
      <c r="EA628" s="11">
        <v>1</v>
      </c>
      <c r="EB628" s="11">
        <v>1</v>
      </c>
      <c r="EC628" s="11">
        <v>3.18</v>
      </c>
      <c r="ED628" s="42">
        <f t="shared" si="1294"/>
        <v>4.18</v>
      </c>
      <c r="EE628" s="11">
        <v>1.275</v>
      </c>
      <c r="EF628" s="9">
        <v>0.5</v>
      </c>
      <c r="EG628" s="43">
        <f t="shared" si="1295"/>
        <v>27397.9735425</v>
      </c>
    </row>
    <row r="629" s="1" customFormat="1" customHeight="1" spans="6:137">
      <c r="F629" s="11">
        <v>2704</v>
      </c>
      <c r="G629" s="12">
        <v>0</v>
      </c>
      <c r="H629" s="11">
        <v>1</v>
      </c>
      <c r="I629" s="11">
        <v>0</v>
      </c>
      <c r="J629" s="13">
        <f t="shared" si="1272"/>
        <v>0</v>
      </c>
      <c r="K629" s="11">
        <v>1</v>
      </c>
      <c r="L629" s="11">
        <v>1</v>
      </c>
      <c r="M629" s="11">
        <v>2.38</v>
      </c>
      <c r="N629" s="42">
        <f t="shared" si="1273"/>
        <v>3.38</v>
      </c>
      <c r="O629" s="11">
        <v>1.275</v>
      </c>
      <c r="P629" s="9">
        <v>0.5</v>
      </c>
      <c r="Q629" s="43">
        <f t="shared" si="1274"/>
        <v>0</v>
      </c>
      <c r="Z629" s="11">
        <v>2704</v>
      </c>
      <c r="AA629" s="12">
        <v>0</v>
      </c>
      <c r="AB629" s="11">
        <v>1</v>
      </c>
      <c r="AC629" s="11">
        <v>0</v>
      </c>
      <c r="AD629" s="13">
        <f t="shared" si="1275"/>
        <v>0</v>
      </c>
      <c r="AE629" s="11">
        <v>1</v>
      </c>
      <c r="AF629" s="11">
        <v>1</v>
      </c>
      <c r="AG629" s="11">
        <v>2.38</v>
      </c>
      <c r="AH629" s="42">
        <f t="shared" si="1276"/>
        <v>3.38</v>
      </c>
      <c r="AI629" s="11">
        <v>1.275</v>
      </c>
      <c r="AJ629" s="9">
        <v>0.5</v>
      </c>
      <c r="AK629" s="43">
        <f t="shared" si="1277"/>
        <v>0</v>
      </c>
      <c r="AT629" s="11">
        <v>2704</v>
      </c>
      <c r="AU629" s="12">
        <v>0</v>
      </c>
      <c r="AV629" s="11">
        <v>1</v>
      </c>
      <c r="AW629" s="11">
        <v>0</v>
      </c>
      <c r="AX629" s="13">
        <f t="shared" si="1278"/>
        <v>0</v>
      </c>
      <c r="AY629" s="11">
        <v>1</v>
      </c>
      <c r="AZ629" s="11">
        <v>1</v>
      </c>
      <c r="BA629" s="11">
        <v>2.38</v>
      </c>
      <c r="BB629" s="42">
        <f t="shared" si="1279"/>
        <v>3.38</v>
      </c>
      <c r="BC629" s="11">
        <v>1.275</v>
      </c>
      <c r="BD629" s="9">
        <v>0.5</v>
      </c>
      <c r="BE629" s="43">
        <f t="shared" si="1280"/>
        <v>0</v>
      </c>
      <c r="BN629" s="11">
        <v>2704</v>
      </c>
      <c r="BO629" s="12">
        <v>0</v>
      </c>
      <c r="BP629" s="11">
        <v>1</v>
      </c>
      <c r="BQ629" s="11">
        <v>0</v>
      </c>
      <c r="BR629" s="13">
        <f t="shared" si="1281"/>
        <v>0</v>
      </c>
      <c r="BS629" s="11">
        <v>1</v>
      </c>
      <c r="BT629" s="11">
        <v>1</v>
      </c>
      <c r="BU629" s="11">
        <v>2.38</v>
      </c>
      <c r="BV629" s="42">
        <f t="shared" si="1282"/>
        <v>3.38</v>
      </c>
      <c r="BW629" s="11">
        <v>1.275</v>
      </c>
      <c r="BX629" s="9">
        <v>0.5</v>
      </c>
      <c r="BY629" s="43">
        <f t="shared" si="1283"/>
        <v>0</v>
      </c>
      <c r="CH629" s="11">
        <f t="shared" si="1284"/>
        <v>3132</v>
      </c>
      <c r="CI629" s="12">
        <v>0</v>
      </c>
      <c r="CJ629" s="11">
        <v>1</v>
      </c>
      <c r="CK629" s="11">
        <v>0</v>
      </c>
      <c r="CL629" s="13">
        <f t="shared" si="1285"/>
        <v>0</v>
      </c>
      <c r="CM629" s="11">
        <v>1</v>
      </c>
      <c r="CN629" s="11">
        <v>1</v>
      </c>
      <c r="CO629" s="11">
        <v>2.38</v>
      </c>
      <c r="CP629" s="42">
        <f t="shared" si="1286"/>
        <v>3.38</v>
      </c>
      <c r="CQ629" s="11">
        <v>1.275</v>
      </c>
      <c r="CR629" s="9">
        <v>0.5</v>
      </c>
      <c r="CS629" s="43">
        <f t="shared" si="1287"/>
        <v>0</v>
      </c>
      <c r="DB629" s="11">
        <f t="shared" si="1288"/>
        <v>3144</v>
      </c>
      <c r="DC629" s="12">
        <v>0</v>
      </c>
      <c r="DD629" s="11">
        <v>1</v>
      </c>
      <c r="DE629" s="11">
        <v>0</v>
      </c>
      <c r="DF629" s="13">
        <f t="shared" si="1289"/>
        <v>0</v>
      </c>
      <c r="DG629" s="11">
        <v>1</v>
      </c>
      <c r="DH629" s="11">
        <v>1</v>
      </c>
      <c r="DI629" s="11">
        <v>2.38</v>
      </c>
      <c r="DJ629" s="42">
        <f t="shared" si="1290"/>
        <v>3.38</v>
      </c>
      <c r="DK629" s="11">
        <v>1.275</v>
      </c>
      <c r="DL629" s="9">
        <v>0.5</v>
      </c>
      <c r="DM629" s="43">
        <f t="shared" si="1291"/>
        <v>0</v>
      </c>
      <c r="DV629" s="11">
        <f t="shared" si="1292"/>
        <v>3203</v>
      </c>
      <c r="DW629" s="12">
        <v>0</v>
      </c>
      <c r="DX629" s="11">
        <v>1</v>
      </c>
      <c r="DY629" s="11">
        <v>0</v>
      </c>
      <c r="DZ629" s="13">
        <f t="shared" si="1293"/>
        <v>0</v>
      </c>
      <c r="EA629" s="11">
        <v>1</v>
      </c>
      <c r="EB629" s="11">
        <v>1</v>
      </c>
      <c r="EC629" s="11">
        <v>3.18</v>
      </c>
      <c r="ED629" s="42">
        <f t="shared" si="1294"/>
        <v>4.18</v>
      </c>
      <c r="EE629" s="11">
        <v>1.275</v>
      </c>
      <c r="EF629" s="9">
        <v>0.5</v>
      </c>
      <c r="EG629" s="43">
        <f t="shared" si="1295"/>
        <v>0</v>
      </c>
    </row>
    <row r="630" s="1" customFormat="1" customHeight="1" spans="6:137">
      <c r="F630" s="44" t="s">
        <v>30</v>
      </c>
      <c r="G630" s="45"/>
      <c r="H630" s="45"/>
      <c r="I630" s="45"/>
      <c r="J630" s="45"/>
      <c r="K630" s="45"/>
      <c r="L630" s="45"/>
      <c r="M630" s="46">
        <f>SUM(Q615:Q629)</f>
        <v>115713.17784</v>
      </c>
      <c r="N630" s="46"/>
      <c r="O630" s="46"/>
      <c r="P630" s="46"/>
      <c r="Q630" s="46"/>
      <c r="R630" s="1"/>
      <c r="S630" s="1"/>
      <c r="T630" s="1"/>
      <c r="U630" s="1"/>
      <c r="V630" s="1"/>
      <c r="W630" s="1"/>
      <c r="X630" s="1"/>
      <c r="Y630" s="1"/>
      <c r="Z630" s="44" t="s">
        <v>30</v>
      </c>
      <c r="AA630" s="45"/>
      <c r="AB630" s="45"/>
      <c r="AC630" s="45"/>
      <c r="AD630" s="45"/>
      <c r="AE630" s="45"/>
      <c r="AF630" s="45"/>
      <c r="AG630" s="46">
        <f>SUM(AK615:AK629)</f>
        <v>115713.17784</v>
      </c>
      <c r="AH630" s="46"/>
      <c r="AI630" s="46"/>
      <c r="AJ630" s="46"/>
      <c r="AK630" s="46"/>
      <c r="AL630" s="1"/>
      <c r="AM630" s="1"/>
      <c r="AN630" s="1"/>
      <c r="AO630" s="1"/>
      <c r="AP630" s="1"/>
      <c r="AQ630" s="1"/>
      <c r="AR630" s="1"/>
      <c r="AS630" s="1"/>
      <c r="AT630" s="44" t="s">
        <v>30</v>
      </c>
      <c r="AU630" s="45"/>
      <c r="AV630" s="45"/>
      <c r="AW630" s="45"/>
      <c r="AX630" s="45"/>
      <c r="AY630" s="45"/>
      <c r="AZ630" s="45"/>
      <c r="BA630" s="46">
        <f>SUM(BE615:BE629)</f>
        <v>115713.17784</v>
      </c>
      <c r="BB630" s="46"/>
      <c r="BC630" s="46"/>
      <c r="BD630" s="46"/>
      <c r="BE630" s="46"/>
      <c r="BF630" s="1"/>
      <c r="BG630" s="1"/>
      <c r="BH630" s="1"/>
      <c r="BI630" s="1"/>
      <c r="BJ630" s="1"/>
      <c r="BK630" s="1"/>
      <c r="BL630" s="1"/>
      <c r="BM630" s="1"/>
      <c r="BN630" s="44" t="s">
        <v>30</v>
      </c>
      <c r="BO630" s="45"/>
      <c r="BP630" s="45"/>
      <c r="BQ630" s="45"/>
      <c r="BR630" s="45"/>
      <c r="BS630" s="45"/>
      <c r="BT630" s="45"/>
      <c r="BU630" s="46">
        <f>SUM(BY615:BY629)</f>
        <v>115713.17784</v>
      </c>
      <c r="BV630" s="46"/>
      <c r="BW630" s="46"/>
      <c r="BX630" s="46"/>
      <c r="BY630" s="46"/>
      <c r="BZ630" s="1"/>
      <c r="CA630" s="1"/>
      <c r="CB630" s="1"/>
      <c r="CC630" s="1"/>
      <c r="CD630" s="1"/>
      <c r="CE630" s="1"/>
      <c r="CF630" s="1"/>
      <c r="CG630" s="1"/>
      <c r="CH630" s="44" t="s">
        <v>30</v>
      </c>
      <c r="CI630" s="45"/>
      <c r="CJ630" s="45"/>
      <c r="CK630" s="45"/>
      <c r="CL630" s="45"/>
      <c r="CM630" s="45"/>
      <c r="CN630" s="45"/>
      <c r="CO630" s="46">
        <f>SUM(CS615:CS629)</f>
        <v>134028.72522</v>
      </c>
      <c r="CP630" s="46"/>
      <c r="CQ630" s="46"/>
      <c r="CR630" s="46"/>
      <c r="CS630" s="46"/>
      <c r="CT630" s="1"/>
      <c r="CU630" s="1"/>
      <c r="CV630" s="1"/>
      <c r="CW630" s="1"/>
      <c r="CX630" s="1"/>
      <c r="CY630" s="1"/>
      <c r="CZ630" s="1"/>
      <c r="DA630" s="1"/>
      <c r="DB630" s="44" t="s">
        <v>30</v>
      </c>
      <c r="DC630" s="45"/>
      <c r="DD630" s="45"/>
      <c r="DE630" s="45"/>
      <c r="DF630" s="45"/>
      <c r="DG630" s="45"/>
      <c r="DH630" s="45"/>
      <c r="DI630" s="46">
        <f>SUM(DM615:DM629)</f>
        <v>134542.24524</v>
      </c>
      <c r="DJ630" s="46"/>
      <c r="DK630" s="46"/>
      <c r="DL630" s="46"/>
      <c r="DM630" s="46"/>
      <c r="DN630" s="1"/>
      <c r="DO630" s="1"/>
      <c r="DP630" s="1"/>
      <c r="DQ630" s="1"/>
      <c r="DR630" s="1"/>
      <c r="DS630" s="1"/>
      <c r="DT630" s="1"/>
      <c r="DU630" s="1"/>
      <c r="DV630" s="44" t="s">
        <v>30</v>
      </c>
      <c r="DW630" s="45"/>
      <c r="DX630" s="45"/>
      <c r="DY630" s="45"/>
      <c r="DZ630" s="45"/>
      <c r="EA630" s="45"/>
      <c r="EB630" s="45"/>
      <c r="EC630" s="46">
        <f>SUM(EG615:EG629)</f>
        <v>169508.957805</v>
      </c>
      <c r="ED630" s="46"/>
      <c r="EE630" s="46"/>
      <c r="EF630" s="46"/>
      <c r="EG630" s="46"/>
    </row>
    <row r="631" s="1" customFormat="1" customHeight="1" spans="6:137">
      <c r="F631" s="45"/>
      <c r="G631" s="45"/>
      <c r="H631" s="45"/>
      <c r="I631" s="45"/>
      <c r="J631" s="45"/>
      <c r="K631" s="45"/>
      <c r="L631" s="45"/>
      <c r="M631" s="46"/>
      <c r="N631" s="46"/>
      <c r="O631" s="46"/>
      <c r="P631" s="46"/>
      <c r="Q631" s="46"/>
      <c r="R631" s="1"/>
      <c r="S631" s="1"/>
      <c r="T631" s="1"/>
      <c r="U631" s="1"/>
      <c r="V631" s="1"/>
      <c r="W631" s="1"/>
      <c r="X631" s="1"/>
      <c r="Y631" s="1"/>
      <c r="Z631" s="45"/>
      <c r="AA631" s="45"/>
      <c r="AB631" s="45"/>
      <c r="AC631" s="45"/>
      <c r="AD631" s="45"/>
      <c r="AE631" s="45"/>
      <c r="AF631" s="45"/>
      <c r="AG631" s="46"/>
      <c r="AH631" s="46"/>
      <c r="AI631" s="46"/>
      <c r="AJ631" s="46"/>
      <c r="AK631" s="46"/>
      <c r="AL631" s="1"/>
      <c r="AM631" s="1"/>
      <c r="AN631" s="1"/>
      <c r="AO631" s="1"/>
      <c r="AP631" s="1"/>
      <c r="AQ631" s="1"/>
      <c r="AR631" s="1"/>
      <c r="AS631" s="1"/>
      <c r="AT631" s="45"/>
      <c r="AU631" s="45"/>
      <c r="AV631" s="45"/>
      <c r="AW631" s="45"/>
      <c r="AX631" s="45"/>
      <c r="AY631" s="45"/>
      <c r="AZ631" s="45"/>
      <c r="BA631" s="46"/>
      <c r="BB631" s="46"/>
      <c r="BC631" s="46"/>
      <c r="BD631" s="46"/>
      <c r="BE631" s="46"/>
      <c r="BF631" s="1"/>
      <c r="BG631" s="1"/>
      <c r="BH631" s="1"/>
      <c r="BI631" s="1"/>
      <c r="BJ631" s="1"/>
      <c r="BK631" s="1"/>
      <c r="BL631" s="1"/>
      <c r="BM631" s="1"/>
      <c r="BN631" s="45"/>
      <c r="BO631" s="45"/>
      <c r="BP631" s="45"/>
      <c r="BQ631" s="45"/>
      <c r="BR631" s="45"/>
      <c r="BS631" s="45"/>
      <c r="BT631" s="45"/>
      <c r="BU631" s="46"/>
      <c r="BV631" s="46"/>
      <c r="BW631" s="46"/>
      <c r="BX631" s="46"/>
      <c r="BY631" s="46"/>
      <c r="BZ631" s="1"/>
      <c r="CA631" s="1"/>
      <c r="CB631" s="1"/>
      <c r="CC631" s="1"/>
      <c r="CD631" s="1"/>
      <c r="CE631" s="1"/>
      <c r="CF631" s="1"/>
      <c r="CG631" s="1"/>
      <c r="CH631" s="45"/>
      <c r="CI631" s="45"/>
      <c r="CJ631" s="45"/>
      <c r="CK631" s="45"/>
      <c r="CL631" s="45"/>
      <c r="CM631" s="45"/>
      <c r="CN631" s="45"/>
      <c r="CO631" s="46"/>
      <c r="CP631" s="46"/>
      <c r="CQ631" s="46"/>
      <c r="CR631" s="46"/>
      <c r="CS631" s="46"/>
      <c r="CT631" s="1"/>
      <c r="CU631" s="1"/>
      <c r="CV631" s="1"/>
      <c r="CW631" s="1"/>
      <c r="CX631" s="1"/>
      <c r="CY631" s="1"/>
      <c r="CZ631" s="1"/>
      <c r="DA631" s="1"/>
      <c r="DB631" s="45"/>
      <c r="DC631" s="45"/>
      <c r="DD631" s="45"/>
      <c r="DE631" s="45"/>
      <c r="DF631" s="45"/>
      <c r="DG631" s="45"/>
      <c r="DH631" s="45"/>
      <c r="DI631" s="46"/>
      <c r="DJ631" s="46"/>
      <c r="DK631" s="46"/>
      <c r="DL631" s="46"/>
      <c r="DM631" s="46"/>
      <c r="DN631" s="1"/>
      <c r="DO631" s="1"/>
      <c r="DP631" s="1"/>
      <c r="DQ631" s="1"/>
      <c r="DR631" s="1"/>
      <c r="DS631" s="1"/>
      <c r="DT631" s="1"/>
      <c r="DU631" s="1"/>
      <c r="DV631" s="45"/>
      <c r="DW631" s="45"/>
      <c r="DX631" s="45"/>
      <c r="DY631" s="45"/>
      <c r="DZ631" s="45"/>
      <c r="EA631" s="45"/>
      <c r="EB631" s="45"/>
      <c r="EC631" s="46"/>
      <c r="ED631" s="46"/>
      <c r="EE631" s="46"/>
      <c r="EF631" s="46"/>
      <c r="EG631" s="46"/>
    </row>
    <row r="632" s="1" customFormat="1" customHeight="1" spans="6:137">
      <c r="F632" s="45"/>
      <c r="G632" s="45"/>
      <c r="H632" s="45"/>
      <c r="I632" s="45"/>
      <c r="J632" s="45"/>
      <c r="K632" s="45"/>
      <c r="L632" s="45"/>
      <c r="M632" s="46"/>
      <c r="N632" s="46"/>
      <c r="O632" s="46"/>
      <c r="P632" s="46"/>
      <c r="Q632" s="46"/>
      <c r="R632" s="1"/>
      <c r="S632" s="1"/>
      <c r="T632" s="1"/>
      <c r="U632" s="1"/>
      <c r="V632" s="1"/>
      <c r="W632" s="1"/>
      <c r="X632" s="1"/>
      <c r="Y632" s="1"/>
      <c r="Z632" s="45"/>
      <c r="AA632" s="45"/>
      <c r="AB632" s="45"/>
      <c r="AC632" s="45"/>
      <c r="AD632" s="45"/>
      <c r="AE632" s="45"/>
      <c r="AF632" s="45"/>
      <c r="AG632" s="46"/>
      <c r="AH632" s="46"/>
      <c r="AI632" s="46"/>
      <c r="AJ632" s="46"/>
      <c r="AK632" s="46"/>
      <c r="AL632" s="1"/>
      <c r="AM632" s="1"/>
      <c r="AN632" s="1"/>
      <c r="AO632" s="1"/>
      <c r="AP632" s="1"/>
      <c r="AQ632" s="1"/>
      <c r="AR632" s="1"/>
      <c r="AS632" s="1"/>
      <c r="AT632" s="45"/>
      <c r="AU632" s="45"/>
      <c r="AV632" s="45"/>
      <c r="AW632" s="45"/>
      <c r="AX632" s="45"/>
      <c r="AY632" s="45"/>
      <c r="AZ632" s="45"/>
      <c r="BA632" s="46"/>
      <c r="BB632" s="46"/>
      <c r="BC632" s="46"/>
      <c r="BD632" s="46"/>
      <c r="BE632" s="46"/>
      <c r="BF632" s="1"/>
      <c r="BG632" s="1"/>
      <c r="BH632" s="1"/>
      <c r="BI632" s="1"/>
      <c r="BJ632" s="1"/>
      <c r="BK632" s="1"/>
      <c r="BL632" s="1"/>
      <c r="BM632" s="1"/>
      <c r="BN632" s="45"/>
      <c r="BO632" s="45"/>
      <c r="BP632" s="45"/>
      <c r="BQ632" s="45"/>
      <c r="BR632" s="45"/>
      <c r="BS632" s="45"/>
      <c r="BT632" s="45"/>
      <c r="BU632" s="46"/>
      <c r="BV632" s="46"/>
      <c r="BW632" s="46"/>
      <c r="BX632" s="46"/>
      <c r="BY632" s="46"/>
      <c r="BZ632" s="1"/>
      <c r="CA632" s="1"/>
      <c r="CB632" s="1"/>
      <c r="CC632" s="1"/>
      <c r="CD632" s="1"/>
      <c r="CE632" s="1"/>
      <c r="CF632" s="1"/>
      <c r="CG632" s="1"/>
      <c r="CH632" s="45"/>
      <c r="CI632" s="45"/>
      <c r="CJ632" s="45"/>
      <c r="CK632" s="45"/>
      <c r="CL632" s="45"/>
      <c r="CM632" s="45"/>
      <c r="CN632" s="45"/>
      <c r="CO632" s="46"/>
      <c r="CP632" s="46"/>
      <c r="CQ632" s="46"/>
      <c r="CR632" s="46"/>
      <c r="CS632" s="46"/>
      <c r="CT632" s="1"/>
      <c r="CU632" s="1"/>
      <c r="CV632" s="1"/>
      <c r="CW632" s="1"/>
      <c r="CX632" s="1"/>
      <c r="CY632" s="1"/>
      <c r="CZ632" s="1"/>
      <c r="DA632" s="1"/>
      <c r="DB632" s="45"/>
      <c r="DC632" s="45"/>
      <c r="DD632" s="45"/>
      <c r="DE632" s="45"/>
      <c r="DF632" s="45"/>
      <c r="DG632" s="45"/>
      <c r="DH632" s="45"/>
      <c r="DI632" s="46"/>
      <c r="DJ632" s="46"/>
      <c r="DK632" s="46"/>
      <c r="DL632" s="46"/>
      <c r="DM632" s="46"/>
      <c r="DN632" s="1"/>
      <c r="DO632" s="1"/>
      <c r="DP632" s="1"/>
      <c r="DQ632" s="1"/>
      <c r="DR632" s="1"/>
      <c r="DS632" s="1"/>
      <c r="DT632" s="1"/>
      <c r="DU632" s="1"/>
      <c r="DV632" s="45"/>
      <c r="DW632" s="45"/>
      <c r="DX632" s="45"/>
      <c r="DY632" s="45"/>
      <c r="DZ632" s="45"/>
      <c r="EA632" s="45"/>
      <c r="EB632" s="45"/>
      <c r="EC632" s="46"/>
      <c r="ED632" s="46"/>
      <c r="EE632" s="46"/>
      <c r="EF632" s="46"/>
      <c r="EG632" s="46"/>
    </row>
    <row r="633" s="1" customFormat="1" customHeight="1" spans="6:137">
      <c r="F633" s="35" t="s">
        <v>31</v>
      </c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1"/>
      <c r="S633" s="1"/>
      <c r="T633" s="1"/>
      <c r="U633" s="1"/>
      <c r="V633" s="1"/>
      <c r="W633" s="1"/>
      <c r="X633" s="1"/>
      <c r="Y633" s="1"/>
      <c r="Z633" s="35" t="s">
        <v>31</v>
      </c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1"/>
      <c r="AM633" s="1"/>
      <c r="AN633" s="1"/>
      <c r="AO633" s="1"/>
      <c r="AP633" s="1"/>
      <c r="AQ633" s="1"/>
      <c r="AR633" s="1"/>
      <c r="AS633" s="1"/>
      <c r="AT633" s="35" t="s">
        <v>31</v>
      </c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1"/>
      <c r="BG633" s="1"/>
      <c r="BH633" s="1"/>
      <c r="BI633" s="1"/>
      <c r="BJ633" s="1"/>
      <c r="BK633" s="1"/>
      <c r="BL633" s="1"/>
      <c r="BM633" s="1"/>
      <c r="BN633" s="35" t="s">
        <v>31</v>
      </c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1"/>
      <c r="CA633" s="1"/>
      <c r="CB633" s="1"/>
      <c r="CC633" s="1"/>
      <c r="CD633" s="1"/>
      <c r="CE633" s="1"/>
      <c r="CF633" s="1"/>
      <c r="CG633" s="1"/>
      <c r="CH633" s="35" t="s">
        <v>31</v>
      </c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1"/>
      <c r="CU633" s="1"/>
      <c r="CV633" s="1"/>
      <c r="CW633" s="1"/>
      <c r="CX633" s="1"/>
      <c r="CY633" s="1"/>
      <c r="CZ633" s="1"/>
      <c r="DA633" s="1"/>
      <c r="DB633" s="35" t="s">
        <v>31</v>
      </c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1"/>
      <c r="DO633" s="1"/>
      <c r="DP633" s="1"/>
      <c r="DQ633" s="1"/>
      <c r="DR633" s="1"/>
      <c r="DS633" s="1"/>
      <c r="DT633" s="1"/>
      <c r="DU633" s="1"/>
      <c r="DV633" s="35" t="s">
        <v>31</v>
      </c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</row>
    <row r="634" s="1" customFormat="1" customHeight="1" spans="6:137">
      <c r="F634" s="13" t="s">
        <v>8</v>
      </c>
      <c r="G634" s="13"/>
      <c r="H634" s="13"/>
      <c r="I634" s="13"/>
      <c r="J634" s="13"/>
      <c r="K634" s="8" t="s">
        <v>53</v>
      </c>
      <c r="L634" s="8"/>
      <c r="M634" s="8"/>
      <c r="N634" s="8"/>
      <c r="O634" s="9" t="s">
        <v>38</v>
      </c>
      <c r="P634" s="9"/>
      <c r="Q634" s="41" t="s">
        <v>13</v>
      </c>
      <c r="Z634" s="13" t="s">
        <v>8</v>
      </c>
      <c r="AA634" s="13"/>
      <c r="AB634" s="13"/>
      <c r="AC634" s="13"/>
      <c r="AD634" s="13"/>
      <c r="AE634" s="8" t="s">
        <v>53</v>
      </c>
      <c r="AF634" s="8"/>
      <c r="AG634" s="8"/>
      <c r="AH634" s="8"/>
      <c r="AI634" s="9" t="s">
        <v>38</v>
      </c>
      <c r="AJ634" s="9"/>
      <c r="AK634" s="41" t="s">
        <v>13</v>
      </c>
      <c r="AT634" s="13" t="s">
        <v>8</v>
      </c>
      <c r="AU634" s="13"/>
      <c r="AV634" s="13"/>
      <c r="AW634" s="13"/>
      <c r="AX634" s="13"/>
      <c r="AY634" s="8" t="s">
        <v>53</v>
      </c>
      <c r="AZ634" s="8"/>
      <c r="BA634" s="8"/>
      <c r="BB634" s="8"/>
      <c r="BC634" s="9" t="s">
        <v>38</v>
      </c>
      <c r="BD634" s="9"/>
      <c r="BE634" s="41" t="s">
        <v>13</v>
      </c>
      <c r="BN634" s="13" t="s">
        <v>8</v>
      </c>
      <c r="BO634" s="13"/>
      <c r="BP634" s="13"/>
      <c r="BQ634" s="13"/>
      <c r="BR634" s="13"/>
      <c r="BS634" s="8" t="s">
        <v>53</v>
      </c>
      <c r="BT634" s="8"/>
      <c r="BU634" s="8"/>
      <c r="BV634" s="8"/>
      <c r="BW634" s="9" t="s">
        <v>38</v>
      </c>
      <c r="BX634" s="9"/>
      <c r="BY634" s="41" t="s">
        <v>13</v>
      </c>
      <c r="CH634" s="13" t="s">
        <v>8</v>
      </c>
      <c r="CI634" s="13"/>
      <c r="CJ634" s="13"/>
      <c r="CK634" s="13"/>
      <c r="CL634" s="13"/>
      <c r="CM634" s="8" t="s">
        <v>53</v>
      </c>
      <c r="CN634" s="8"/>
      <c r="CO634" s="8"/>
      <c r="CP634" s="8"/>
      <c r="CQ634" s="9" t="s">
        <v>38</v>
      </c>
      <c r="CR634" s="9"/>
      <c r="CS634" s="41" t="s">
        <v>13</v>
      </c>
      <c r="DB634" s="13" t="s">
        <v>8</v>
      </c>
      <c r="DC634" s="13"/>
      <c r="DD634" s="13"/>
      <c r="DE634" s="13"/>
      <c r="DF634" s="13"/>
      <c r="DG634" s="8" t="s">
        <v>53</v>
      </c>
      <c r="DH634" s="8"/>
      <c r="DI634" s="8"/>
      <c r="DJ634" s="8"/>
      <c r="DK634" s="9" t="s">
        <v>38</v>
      </c>
      <c r="DL634" s="9"/>
      <c r="DM634" s="41" t="s">
        <v>13</v>
      </c>
      <c r="DV634" s="13" t="s">
        <v>8</v>
      </c>
      <c r="DW634" s="13"/>
      <c r="DX634" s="13"/>
      <c r="DY634" s="13"/>
      <c r="DZ634" s="13"/>
      <c r="EA634" s="8" t="s">
        <v>53</v>
      </c>
      <c r="EB634" s="8"/>
      <c r="EC634" s="8"/>
      <c r="ED634" s="8"/>
      <c r="EE634" s="9" t="s">
        <v>38</v>
      </c>
      <c r="EF634" s="9"/>
      <c r="EG634" s="41" t="s">
        <v>13</v>
      </c>
    </row>
    <row r="635" s="1" customFormat="1" customHeight="1" spans="6:137">
      <c r="F635" s="13" t="s">
        <v>54</v>
      </c>
      <c r="G635" s="13" t="s">
        <v>55</v>
      </c>
      <c r="H635" s="13" t="s">
        <v>56</v>
      </c>
      <c r="I635" s="13" t="s">
        <v>57</v>
      </c>
      <c r="J635" s="13" t="s">
        <v>8</v>
      </c>
      <c r="K635" s="8" t="s">
        <v>58</v>
      </c>
      <c r="L635" s="8" t="s">
        <v>26</v>
      </c>
      <c r="M635" s="8" t="s">
        <v>27</v>
      </c>
      <c r="N635" s="42" t="s">
        <v>28</v>
      </c>
      <c r="O635" s="9" t="s">
        <v>59</v>
      </c>
      <c r="P635" s="9" t="s">
        <v>60</v>
      </c>
      <c r="Q635" s="41"/>
      <c r="R635" s="1"/>
      <c r="S635" s="1"/>
      <c r="T635" s="1"/>
      <c r="U635" s="1"/>
      <c r="V635" s="1"/>
      <c r="W635" s="1"/>
      <c r="X635" s="1"/>
      <c r="Y635" s="1"/>
      <c r="Z635" s="13" t="s">
        <v>54</v>
      </c>
      <c r="AA635" s="13" t="s">
        <v>55</v>
      </c>
      <c r="AB635" s="13" t="s">
        <v>56</v>
      </c>
      <c r="AC635" s="13" t="s">
        <v>57</v>
      </c>
      <c r="AD635" s="13" t="s">
        <v>8</v>
      </c>
      <c r="AE635" s="8" t="s">
        <v>58</v>
      </c>
      <c r="AF635" s="8" t="s">
        <v>26</v>
      </c>
      <c r="AG635" s="8" t="s">
        <v>27</v>
      </c>
      <c r="AH635" s="42" t="s">
        <v>28</v>
      </c>
      <c r="AI635" s="9" t="s">
        <v>59</v>
      </c>
      <c r="AJ635" s="9" t="s">
        <v>60</v>
      </c>
      <c r="AK635" s="41"/>
      <c r="AL635" s="1"/>
      <c r="AM635" s="1"/>
      <c r="AN635" s="1"/>
      <c r="AO635" s="1"/>
      <c r="AP635" s="1"/>
      <c r="AQ635" s="1"/>
      <c r="AR635" s="1"/>
      <c r="AS635" s="1"/>
      <c r="AT635" s="13" t="s">
        <v>54</v>
      </c>
      <c r="AU635" s="13" t="s">
        <v>55</v>
      </c>
      <c r="AV635" s="13" t="s">
        <v>56</v>
      </c>
      <c r="AW635" s="13" t="s">
        <v>57</v>
      </c>
      <c r="AX635" s="13" t="s">
        <v>8</v>
      </c>
      <c r="AY635" s="8" t="s">
        <v>58</v>
      </c>
      <c r="AZ635" s="8" t="s">
        <v>26</v>
      </c>
      <c r="BA635" s="8" t="s">
        <v>27</v>
      </c>
      <c r="BB635" s="42" t="s">
        <v>28</v>
      </c>
      <c r="BC635" s="9" t="s">
        <v>59</v>
      </c>
      <c r="BD635" s="9" t="s">
        <v>60</v>
      </c>
      <c r="BE635" s="41"/>
      <c r="BF635" s="1"/>
      <c r="BG635" s="1"/>
      <c r="BH635" s="1"/>
      <c r="BI635" s="1"/>
      <c r="BJ635" s="1"/>
      <c r="BK635" s="1"/>
      <c r="BL635" s="1"/>
      <c r="BM635" s="1"/>
      <c r="BN635" s="13" t="s">
        <v>54</v>
      </c>
      <c r="BO635" s="13" t="s">
        <v>55</v>
      </c>
      <c r="BP635" s="13" t="s">
        <v>56</v>
      </c>
      <c r="BQ635" s="13" t="s">
        <v>57</v>
      </c>
      <c r="BR635" s="13" t="s">
        <v>8</v>
      </c>
      <c r="BS635" s="8" t="s">
        <v>58</v>
      </c>
      <c r="BT635" s="8" t="s">
        <v>26</v>
      </c>
      <c r="BU635" s="8" t="s">
        <v>27</v>
      </c>
      <c r="BV635" s="42" t="s">
        <v>28</v>
      </c>
      <c r="BW635" s="9" t="s">
        <v>59</v>
      </c>
      <c r="BX635" s="9" t="s">
        <v>60</v>
      </c>
      <c r="BY635" s="41"/>
      <c r="BZ635" s="1"/>
      <c r="CA635" s="1"/>
      <c r="CB635" s="1"/>
      <c r="CC635" s="1"/>
      <c r="CD635" s="1"/>
      <c r="CE635" s="1"/>
      <c r="CF635" s="1"/>
      <c r="CG635" s="1"/>
      <c r="CH635" s="13" t="s">
        <v>54</v>
      </c>
      <c r="CI635" s="13" t="s">
        <v>55</v>
      </c>
      <c r="CJ635" s="13" t="s">
        <v>56</v>
      </c>
      <c r="CK635" s="13" t="s">
        <v>57</v>
      </c>
      <c r="CL635" s="13" t="s">
        <v>8</v>
      </c>
      <c r="CM635" s="8" t="s">
        <v>58</v>
      </c>
      <c r="CN635" s="8" t="s">
        <v>26</v>
      </c>
      <c r="CO635" s="8" t="s">
        <v>27</v>
      </c>
      <c r="CP635" s="42" t="s">
        <v>28</v>
      </c>
      <c r="CQ635" s="9" t="s">
        <v>59</v>
      </c>
      <c r="CR635" s="9" t="s">
        <v>60</v>
      </c>
      <c r="CS635" s="41"/>
      <c r="CT635" s="1"/>
      <c r="CU635" s="1"/>
      <c r="CV635" s="1"/>
      <c r="CW635" s="1"/>
      <c r="CX635" s="1"/>
      <c r="CY635" s="1"/>
      <c r="CZ635" s="1"/>
      <c r="DA635" s="1"/>
      <c r="DB635" s="13" t="s">
        <v>54</v>
      </c>
      <c r="DC635" s="13" t="s">
        <v>55</v>
      </c>
      <c r="DD635" s="13" t="s">
        <v>56</v>
      </c>
      <c r="DE635" s="13" t="s">
        <v>57</v>
      </c>
      <c r="DF635" s="13" t="s">
        <v>8</v>
      </c>
      <c r="DG635" s="8" t="s">
        <v>58</v>
      </c>
      <c r="DH635" s="8" t="s">
        <v>26</v>
      </c>
      <c r="DI635" s="8" t="s">
        <v>27</v>
      </c>
      <c r="DJ635" s="42" t="s">
        <v>28</v>
      </c>
      <c r="DK635" s="9" t="s">
        <v>59</v>
      </c>
      <c r="DL635" s="9" t="s">
        <v>60</v>
      </c>
      <c r="DM635" s="41"/>
      <c r="DN635" s="1"/>
      <c r="DO635" s="1"/>
      <c r="DP635" s="1"/>
      <c r="DQ635" s="1"/>
      <c r="DR635" s="1"/>
      <c r="DS635" s="1"/>
      <c r="DT635" s="1"/>
      <c r="DU635" s="1"/>
      <c r="DV635" s="13" t="s">
        <v>54</v>
      </c>
      <c r="DW635" s="13" t="s">
        <v>55</v>
      </c>
      <c r="DX635" s="13" t="s">
        <v>56</v>
      </c>
      <c r="DY635" s="13" t="s">
        <v>57</v>
      </c>
      <c r="DZ635" s="13" t="s">
        <v>8</v>
      </c>
      <c r="EA635" s="8" t="s">
        <v>58</v>
      </c>
      <c r="EB635" s="8" t="s">
        <v>26</v>
      </c>
      <c r="EC635" s="8" t="s">
        <v>27</v>
      </c>
      <c r="ED635" s="42" t="s">
        <v>28</v>
      </c>
      <c r="EE635" s="9" t="s">
        <v>59</v>
      </c>
      <c r="EF635" s="9" t="s">
        <v>60</v>
      </c>
      <c r="EG635" s="41"/>
    </row>
    <row r="636" s="1" customFormat="1" customHeight="1" spans="6:137">
      <c r="F636" s="11">
        <v>2171</v>
      </c>
      <c r="G636" s="12">
        <v>1.728</v>
      </c>
      <c r="H636" s="11">
        <v>1</v>
      </c>
      <c r="I636" s="11">
        <v>0</v>
      </c>
      <c r="J636" s="13">
        <f t="shared" ref="J636:J646" si="1296">F636*G636*H636+I636</f>
        <v>3751.488</v>
      </c>
      <c r="K636" s="11">
        <v>1</v>
      </c>
      <c r="L636" s="11">
        <v>0.97</v>
      </c>
      <c r="M636" s="11">
        <v>2.11</v>
      </c>
      <c r="N636" s="42">
        <f t="shared" ref="N636:N646" si="1297">L636*M636+1</f>
        <v>3.0467</v>
      </c>
      <c r="O636" s="11">
        <v>1.275</v>
      </c>
      <c r="P636" s="9">
        <v>0.5</v>
      </c>
      <c r="Q636" s="43">
        <f t="shared" ref="Q636:Q646" si="1298">J636*K636*N636*O636*P636</f>
        <v>7286.40728712</v>
      </c>
      <c r="Z636" s="11">
        <v>2171</v>
      </c>
      <c r="AA636" s="12">
        <v>1.728</v>
      </c>
      <c r="AB636" s="11">
        <v>1</v>
      </c>
      <c r="AC636" s="11">
        <v>0</v>
      </c>
      <c r="AD636" s="13">
        <f t="shared" ref="AD636:AD646" si="1299">Z636*AA636*AB636+AC636</f>
        <v>3751.488</v>
      </c>
      <c r="AE636" s="11">
        <v>1</v>
      </c>
      <c r="AF636" s="11">
        <v>0.97</v>
      </c>
      <c r="AG636" s="11">
        <v>2.11</v>
      </c>
      <c r="AH636" s="42">
        <f t="shared" ref="AH636:AH646" si="1300">AF636*AG636+1</f>
        <v>3.0467</v>
      </c>
      <c r="AI636" s="11">
        <v>1.275</v>
      </c>
      <c r="AJ636" s="9">
        <v>0.5</v>
      </c>
      <c r="AK636" s="43">
        <f t="shared" ref="AK636:AK646" si="1301">AD636*AE636*AH636*AI636*AJ636</f>
        <v>7286.40728712</v>
      </c>
      <c r="AT636" s="11">
        <v>2171</v>
      </c>
      <c r="AU636" s="12">
        <v>1.728</v>
      </c>
      <c r="AV636" s="11">
        <v>1</v>
      </c>
      <c r="AW636" s="11">
        <v>0</v>
      </c>
      <c r="AX636" s="13">
        <f t="shared" ref="AX636:AX646" si="1302">AT636*AU636*AV636+AW636</f>
        <v>3751.488</v>
      </c>
      <c r="AY636" s="11">
        <v>1</v>
      </c>
      <c r="AZ636" s="11">
        <v>0.97</v>
      </c>
      <c r="BA636" s="11">
        <v>2.11</v>
      </c>
      <c r="BB636" s="42">
        <f t="shared" ref="BB636:BB646" si="1303">AZ636*BA636+1</f>
        <v>3.0467</v>
      </c>
      <c r="BC636" s="11">
        <v>1.275</v>
      </c>
      <c r="BD636" s="9">
        <v>0.5</v>
      </c>
      <c r="BE636" s="43">
        <f t="shared" ref="BE636:BE646" si="1304">AX636*AY636*BB636*BC636*BD636</f>
        <v>7286.40728712</v>
      </c>
      <c r="BN636" s="11">
        <v>2171</v>
      </c>
      <c r="BO636" s="12">
        <v>1.728</v>
      </c>
      <c r="BP636" s="11">
        <v>1</v>
      </c>
      <c r="BQ636" s="11">
        <v>0</v>
      </c>
      <c r="BR636" s="13">
        <f t="shared" ref="BR636:BR646" si="1305">BN636*BO636*BP636+BQ636</f>
        <v>3751.488</v>
      </c>
      <c r="BS636" s="11">
        <v>1</v>
      </c>
      <c r="BT636" s="11">
        <v>0.97</v>
      </c>
      <c r="BU636" s="11">
        <v>2.11</v>
      </c>
      <c r="BV636" s="42">
        <f t="shared" ref="BV636:BV646" si="1306">BT636*BU636+1</f>
        <v>3.0467</v>
      </c>
      <c r="BW636" s="11">
        <v>1.275</v>
      </c>
      <c r="BX636" s="9">
        <v>0.5</v>
      </c>
      <c r="BY636" s="43">
        <f t="shared" ref="BY636:BY646" si="1307">BR636*BS636*BV636*BW636*BX636</f>
        <v>7286.40728712</v>
      </c>
      <c r="CH636" s="11">
        <v>2171</v>
      </c>
      <c r="CI636" s="12">
        <v>1.728</v>
      </c>
      <c r="CJ636" s="11">
        <v>1</v>
      </c>
      <c r="CK636" s="11">
        <v>0</v>
      </c>
      <c r="CL636" s="13">
        <f t="shared" ref="CL636:CL646" si="1308">CH636*CI636*CJ636+CK636</f>
        <v>3751.488</v>
      </c>
      <c r="CM636" s="11">
        <v>1</v>
      </c>
      <c r="CN636" s="11">
        <v>0.97</v>
      </c>
      <c r="CO636" s="11">
        <v>2.11</v>
      </c>
      <c r="CP636" s="42">
        <f t="shared" ref="CP636:CP646" si="1309">CN636*CO636+1</f>
        <v>3.0467</v>
      </c>
      <c r="CQ636" s="11">
        <v>1.275</v>
      </c>
      <c r="CR636" s="9">
        <v>0.5</v>
      </c>
      <c r="CS636" s="43">
        <f t="shared" ref="CS636:CS646" si="1310">CL636*CM636*CP636*CQ636*CR636</f>
        <v>7286.40728712</v>
      </c>
      <c r="DB636" s="11">
        <v>2171</v>
      </c>
      <c r="DC636" s="12">
        <v>1.728</v>
      </c>
      <c r="DD636" s="11">
        <v>1</v>
      </c>
      <c r="DE636" s="11">
        <v>0</v>
      </c>
      <c r="DF636" s="13">
        <f t="shared" ref="DF636:DF646" si="1311">DB636*DC636*DD636+DE636</f>
        <v>3751.488</v>
      </c>
      <c r="DG636" s="11">
        <v>1</v>
      </c>
      <c r="DH636" s="11">
        <v>0.97</v>
      </c>
      <c r="DI636" s="11">
        <v>2.11</v>
      </c>
      <c r="DJ636" s="42">
        <f t="shared" ref="DJ636:DJ646" si="1312">DH636*DI636+1</f>
        <v>3.0467</v>
      </c>
      <c r="DK636" s="11">
        <v>1.275</v>
      </c>
      <c r="DL636" s="9">
        <v>0.5</v>
      </c>
      <c r="DM636" s="43">
        <f t="shared" ref="DM636:DM646" si="1313">DF636*DG636*DJ636*DK636*DL636</f>
        <v>7286.40728712</v>
      </c>
      <c r="DV636" s="11">
        <v>2171</v>
      </c>
      <c r="DW636" s="12">
        <v>1.728</v>
      </c>
      <c r="DX636" s="11">
        <v>1</v>
      </c>
      <c r="DY636" s="11">
        <v>0</v>
      </c>
      <c r="DZ636" s="13">
        <f t="shared" ref="DZ636:DZ646" si="1314">DV636*DW636*DX636+DY636</f>
        <v>3751.488</v>
      </c>
      <c r="EA636" s="11">
        <v>1</v>
      </c>
      <c r="EB636" s="11">
        <v>0.97</v>
      </c>
      <c r="EC636" s="11">
        <v>2.91</v>
      </c>
      <c r="ED636" s="42">
        <f t="shared" ref="ED636:ED646" si="1315">EB636*EC636+1</f>
        <v>3.8227</v>
      </c>
      <c r="EE636" s="11">
        <v>1.275</v>
      </c>
      <c r="EF636" s="9">
        <v>0.5</v>
      </c>
      <c r="EG636" s="43">
        <f t="shared" ref="EG636:EG646" si="1316">DZ636*EA636*ED636*EE636*EF636</f>
        <v>9142.26840072</v>
      </c>
    </row>
    <row r="637" s="1" customFormat="1" customHeight="1" spans="6:137">
      <c r="F637" s="11">
        <v>2171</v>
      </c>
      <c r="G637" s="12">
        <v>1.728</v>
      </c>
      <c r="H637" s="11">
        <v>1</v>
      </c>
      <c r="I637" s="11">
        <v>0</v>
      </c>
      <c r="J637" s="13">
        <f t="shared" si="1296"/>
        <v>3751.488</v>
      </c>
      <c r="K637" s="11">
        <v>1</v>
      </c>
      <c r="L637" s="11">
        <v>0.97</v>
      </c>
      <c r="M637" s="11">
        <v>2.11</v>
      </c>
      <c r="N637" s="42">
        <f t="shared" si="1297"/>
        <v>3.0467</v>
      </c>
      <c r="O637" s="11">
        <v>1.275</v>
      </c>
      <c r="P637" s="9">
        <v>0.5</v>
      </c>
      <c r="Q637" s="43">
        <f t="shared" si="1298"/>
        <v>7286.40728712</v>
      </c>
      <c r="Z637" s="11">
        <v>2171</v>
      </c>
      <c r="AA637" s="12">
        <v>1.728</v>
      </c>
      <c r="AB637" s="11">
        <v>1</v>
      </c>
      <c r="AC637" s="11">
        <v>0</v>
      </c>
      <c r="AD637" s="13">
        <f t="shared" si="1299"/>
        <v>3751.488</v>
      </c>
      <c r="AE637" s="11">
        <v>1</v>
      </c>
      <c r="AF637" s="11">
        <v>0.97</v>
      </c>
      <c r="AG637" s="11">
        <v>2.11</v>
      </c>
      <c r="AH637" s="42">
        <f t="shared" si="1300"/>
        <v>3.0467</v>
      </c>
      <c r="AI637" s="11">
        <v>1.275</v>
      </c>
      <c r="AJ637" s="9">
        <v>0.5</v>
      </c>
      <c r="AK637" s="43">
        <f t="shared" si="1301"/>
        <v>7286.40728712</v>
      </c>
      <c r="AT637" s="11">
        <v>2171</v>
      </c>
      <c r="AU637" s="12">
        <v>1.728</v>
      </c>
      <c r="AV637" s="11">
        <v>1</v>
      </c>
      <c r="AW637" s="11">
        <v>0</v>
      </c>
      <c r="AX637" s="13">
        <f t="shared" si="1302"/>
        <v>3751.488</v>
      </c>
      <c r="AY637" s="11">
        <v>1</v>
      </c>
      <c r="AZ637" s="11">
        <v>0.97</v>
      </c>
      <c r="BA637" s="11">
        <v>2.11</v>
      </c>
      <c r="BB637" s="42">
        <f t="shared" si="1303"/>
        <v>3.0467</v>
      </c>
      <c r="BC637" s="11">
        <v>1.275</v>
      </c>
      <c r="BD637" s="9">
        <v>0.5</v>
      </c>
      <c r="BE637" s="43">
        <f t="shared" si="1304"/>
        <v>7286.40728712</v>
      </c>
      <c r="BN637" s="11">
        <v>2171</v>
      </c>
      <c r="BO637" s="12">
        <v>1.728</v>
      </c>
      <c r="BP637" s="11">
        <v>1</v>
      </c>
      <c r="BQ637" s="11">
        <v>0</v>
      </c>
      <c r="BR637" s="13">
        <f t="shared" si="1305"/>
        <v>3751.488</v>
      </c>
      <c r="BS637" s="11">
        <v>1</v>
      </c>
      <c r="BT637" s="11">
        <v>0.97</v>
      </c>
      <c r="BU637" s="11">
        <v>2.11</v>
      </c>
      <c r="BV637" s="42">
        <f t="shared" si="1306"/>
        <v>3.0467</v>
      </c>
      <c r="BW637" s="11">
        <v>1.275</v>
      </c>
      <c r="BX637" s="9">
        <v>0.5</v>
      </c>
      <c r="BY637" s="43">
        <f t="shared" si="1307"/>
        <v>7286.40728712</v>
      </c>
      <c r="CH637" s="11">
        <v>2171</v>
      </c>
      <c r="CI637" s="12">
        <v>1.728</v>
      </c>
      <c r="CJ637" s="11">
        <v>1</v>
      </c>
      <c r="CK637" s="11">
        <v>0</v>
      </c>
      <c r="CL637" s="13">
        <f t="shared" si="1308"/>
        <v>3751.488</v>
      </c>
      <c r="CM637" s="11">
        <v>1</v>
      </c>
      <c r="CN637" s="11">
        <v>0.97</v>
      </c>
      <c r="CO637" s="11">
        <v>2.11</v>
      </c>
      <c r="CP637" s="42">
        <f t="shared" si="1309"/>
        <v>3.0467</v>
      </c>
      <c r="CQ637" s="11">
        <v>1.275</v>
      </c>
      <c r="CR637" s="9">
        <v>0.5</v>
      </c>
      <c r="CS637" s="43">
        <f t="shared" si="1310"/>
        <v>7286.40728712</v>
      </c>
      <c r="DB637" s="11">
        <v>2171</v>
      </c>
      <c r="DC637" s="12">
        <v>1.728</v>
      </c>
      <c r="DD637" s="11">
        <v>1</v>
      </c>
      <c r="DE637" s="11">
        <v>0</v>
      </c>
      <c r="DF637" s="13">
        <f t="shared" si="1311"/>
        <v>3751.488</v>
      </c>
      <c r="DG637" s="11">
        <v>1</v>
      </c>
      <c r="DH637" s="11">
        <v>0.97</v>
      </c>
      <c r="DI637" s="11">
        <v>2.11</v>
      </c>
      <c r="DJ637" s="42">
        <f t="shared" si="1312"/>
        <v>3.0467</v>
      </c>
      <c r="DK637" s="11">
        <v>1.275</v>
      </c>
      <c r="DL637" s="9">
        <v>0.5</v>
      </c>
      <c r="DM637" s="43">
        <f t="shared" si="1313"/>
        <v>7286.40728712</v>
      </c>
      <c r="DV637" s="11">
        <v>2171</v>
      </c>
      <c r="DW637" s="12">
        <v>1.728</v>
      </c>
      <c r="DX637" s="11">
        <v>1</v>
      </c>
      <c r="DY637" s="11">
        <v>0</v>
      </c>
      <c r="DZ637" s="13">
        <f t="shared" si="1314"/>
        <v>3751.488</v>
      </c>
      <c r="EA637" s="11">
        <v>1</v>
      </c>
      <c r="EB637" s="11">
        <v>0.97</v>
      </c>
      <c r="EC637" s="11">
        <v>2.91</v>
      </c>
      <c r="ED637" s="42">
        <f t="shared" si="1315"/>
        <v>3.8227</v>
      </c>
      <c r="EE637" s="11">
        <v>1.275</v>
      </c>
      <c r="EF637" s="9">
        <v>0.5</v>
      </c>
      <c r="EG637" s="43">
        <f t="shared" si="1316"/>
        <v>9142.26840072</v>
      </c>
    </row>
    <row r="638" s="1" customFormat="1" customHeight="1" spans="6:137">
      <c r="F638" s="11">
        <v>2171</v>
      </c>
      <c r="G638" s="12">
        <v>1.728</v>
      </c>
      <c r="H638" s="11">
        <v>1</v>
      </c>
      <c r="I638" s="11">
        <v>0</v>
      </c>
      <c r="J638" s="13">
        <f t="shared" si="1296"/>
        <v>3751.488</v>
      </c>
      <c r="K638" s="11">
        <v>1</v>
      </c>
      <c r="L638" s="11">
        <v>0.97</v>
      </c>
      <c r="M638" s="11">
        <v>2.11</v>
      </c>
      <c r="N638" s="42">
        <f t="shared" si="1297"/>
        <v>3.0467</v>
      </c>
      <c r="O638" s="11">
        <v>1.275</v>
      </c>
      <c r="P638" s="9">
        <v>0.5</v>
      </c>
      <c r="Q638" s="43">
        <f t="shared" si="1298"/>
        <v>7286.40728712</v>
      </c>
      <c r="Z638" s="11">
        <v>2171</v>
      </c>
      <c r="AA638" s="12">
        <v>1.728</v>
      </c>
      <c r="AB638" s="11">
        <v>1</v>
      </c>
      <c r="AC638" s="11">
        <v>0</v>
      </c>
      <c r="AD638" s="13">
        <f t="shared" si="1299"/>
        <v>3751.488</v>
      </c>
      <c r="AE638" s="11">
        <v>1</v>
      </c>
      <c r="AF638" s="11">
        <v>0.97</v>
      </c>
      <c r="AG638" s="11">
        <v>2.11</v>
      </c>
      <c r="AH638" s="42">
        <f t="shared" si="1300"/>
        <v>3.0467</v>
      </c>
      <c r="AI638" s="11">
        <v>1.275</v>
      </c>
      <c r="AJ638" s="9">
        <v>0.5</v>
      </c>
      <c r="AK638" s="43">
        <f t="shared" si="1301"/>
        <v>7286.40728712</v>
      </c>
      <c r="AT638" s="11">
        <v>2171</v>
      </c>
      <c r="AU638" s="12">
        <v>1.728</v>
      </c>
      <c r="AV638" s="11">
        <v>1</v>
      </c>
      <c r="AW638" s="11">
        <v>0</v>
      </c>
      <c r="AX638" s="13">
        <f t="shared" si="1302"/>
        <v>3751.488</v>
      </c>
      <c r="AY638" s="11">
        <v>1</v>
      </c>
      <c r="AZ638" s="11">
        <v>0.97</v>
      </c>
      <c r="BA638" s="11">
        <v>2.11</v>
      </c>
      <c r="BB638" s="42">
        <f t="shared" si="1303"/>
        <v>3.0467</v>
      </c>
      <c r="BC638" s="11">
        <v>1.275</v>
      </c>
      <c r="BD638" s="9">
        <v>0.5</v>
      </c>
      <c r="BE638" s="43">
        <f t="shared" si="1304"/>
        <v>7286.40728712</v>
      </c>
      <c r="BN638" s="11">
        <v>2171</v>
      </c>
      <c r="BO638" s="12">
        <v>1.728</v>
      </c>
      <c r="BP638" s="11">
        <v>1</v>
      </c>
      <c r="BQ638" s="11">
        <v>0</v>
      </c>
      <c r="BR638" s="13">
        <f t="shared" si="1305"/>
        <v>3751.488</v>
      </c>
      <c r="BS638" s="11">
        <v>1</v>
      </c>
      <c r="BT638" s="11">
        <v>0.97</v>
      </c>
      <c r="BU638" s="11">
        <v>2.11</v>
      </c>
      <c r="BV638" s="42">
        <f t="shared" si="1306"/>
        <v>3.0467</v>
      </c>
      <c r="BW638" s="11">
        <v>1.275</v>
      </c>
      <c r="BX638" s="9">
        <v>0.5</v>
      </c>
      <c r="BY638" s="43">
        <f t="shared" si="1307"/>
        <v>7286.40728712</v>
      </c>
      <c r="CH638" s="11">
        <v>2171</v>
      </c>
      <c r="CI638" s="12">
        <v>1.728</v>
      </c>
      <c r="CJ638" s="11">
        <v>1</v>
      </c>
      <c r="CK638" s="11">
        <v>0</v>
      </c>
      <c r="CL638" s="13">
        <f t="shared" si="1308"/>
        <v>3751.488</v>
      </c>
      <c r="CM638" s="11">
        <v>1</v>
      </c>
      <c r="CN638" s="11">
        <v>0.97</v>
      </c>
      <c r="CO638" s="11">
        <v>2.11</v>
      </c>
      <c r="CP638" s="42">
        <f t="shared" si="1309"/>
        <v>3.0467</v>
      </c>
      <c r="CQ638" s="11">
        <v>1.275</v>
      </c>
      <c r="CR638" s="9">
        <v>0.5</v>
      </c>
      <c r="CS638" s="43">
        <f t="shared" si="1310"/>
        <v>7286.40728712</v>
      </c>
      <c r="DB638" s="11">
        <v>2171</v>
      </c>
      <c r="DC638" s="12">
        <v>1.728</v>
      </c>
      <c r="DD638" s="11">
        <v>1</v>
      </c>
      <c r="DE638" s="11">
        <v>0</v>
      </c>
      <c r="DF638" s="13">
        <f t="shared" si="1311"/>
        <v>3751.488</v>
      </c>
      <c r="DG638" s="11">
        <v>1</v>
      </c>
      <c r="DH638" s="11">
        <v>0.97</v>
      </c>
      <c r="DI638" s="11">
        <v>2.11</v>
      </c>
      <c r="DJ638" s="42">
        <f t="shared" si="1312"/>
        <v>3.0467</v>
      </c>
      <c r="DK638" s="11">
        <v>1.275</v>
      </c>
      <c r="DL638" s="9">
        <v>0.5</v>
      </c>
      <c r="DM638" s="43">
        <f t="shared" si="1313"/>
        <v>7286.40728712</v>
      </c>
      <c r="DV638" s="11">
        <v>2171</v>
      </c>
      <c r="DW638" s="12">
        <v>1.728</v>
      </c>
      <c r="DX638" s="11">
        <v>1</v>
      </c>
      <c r="DY638" s="11">
        <v>0</v>
      </c>
      <c r="DZ638" s="13">
        <f t="shared" si="1314"/>
        <v>3751.488</v>
      </c>
      <c r="EA638" s="11">
        <v>1</v>
      </c>
      <c r="EB638" s="11">
        <v>0.97</v>
      </c>
      <c r="EC638" s="11">
        <v>2.91</v>
      </c>
      <c r="ED638" s="42">
        <f t="shared" si="1315"/>
        <v>3.8227</v>
      </c>
      <c r="EE638" s="11">
        <v>1.275</v>
      </c>
      <c r="EF638" s="9">
        <v>0.5</v>
      </c>
      <c r="EG638" s="43">
        <f t="shared" si="1316"/>
        <v>9142.26840072</v>
      </c>
    </row>
    <row r="639" s="1" customFormat="1" customHeight="1" spans="6:137">
      <c r="F639" s="11">
        <v>2171</v>
      </c>
      <c r="G639" s="12">
        <v>1.728</v>
      </c>
      <c r="H639" s="11">
        <v>1</v>
      </c>
      <c r="I639" s="11">
        <v>0</v>
      </c>
      <c r="J639" s="13">
        <f t="shared" si="1296"/>
        <v>3751.488</v>
      </c>
      <c r="K639" s="11">
        <v>1</v>
      </c>
      <c r="L639" s="11">
        <v>0.97</v>
      </c>
      <c r="M639" s="11">
        <v>2.11</v>
      </c>
      <c r="N639" s="42">
        <f t="shared" si="1297"/>
        <v>3.0467</v>
      </c>
      <c r="O639" s="11">
        <v>1.275</v>
      </c>
      <c r="P639" s="9">
        <v>0.5</v>
      </c>
      <c r="Q639" s="43">
        <f t="shared" si="1298"/>
        <v>7286.40728712</v>
      </c>
      <c r="Z639" s="11">
        <v>2171</v>
      </c>
      <c r="AA639" s="12">
        <v>1.728</v>
      </c>
      <c r="AB639" s="11">
        <v>1</v>
      </c>
      <c r="AC639" s="11">
        <v>0</v>
      </c>
      <c r="AD639" s="13">
        <f t="shared" si="1299"/>
        <v>3751.488</v>
      </c>
      <c r="AE639" s="11">
        <v>1</v>
      </c>
      <c r="AF639" s="11">
        <v>0.97</v>
      </c>
      <c r="AG639" s="11">
        <v>2.11</v>
      </c>
      <c r="AH639" s="42">
        <f t="shared" si="1300"/>
        <v>3.0467</v>
      </c>
      <c r="AI639" s="11">
        <v>1.275</v>
      </c>
      <c r="AJ639" s="9">
        <v>0.5</v>
      </c>
      <c r="AK639" s="43">
        <f t="shared" si="1301"/>
        <v>7286.40728712</v>
      </c>
      <c r="AT639" s="11">
        <v>2171</v>
      </c>
      <c r="AU639" s="12">
        <v>1.728</v>
      </c>
      <c r="AV639" s="11">
        <v>1</v>
      </c>
      <c r="AW639" s="11">
        <v>0</v>
      </c>
      <c r="AX639" s="13">
        <f t="shared" si="1302"/>
        <v>3751.488</v>
      </c>
      <c r="AY639" s="11">
        <v>1</v>
      </c>
      <c r="AZ639" s="11">
        <v>0.97</v>
      </c>
      <c r="BA639" s="11">
        <v>2.11</v>
      </c>
      <c r="BB639" s="42">
        <f t="shared" si="1303"/>
        <v>3.0467</v>
      </c>
      <c r="BC639" s="11">
        <v>1.275</v>
      </c>
      <c r="BD639" s="9">
        <v>0.5</v>
      </c>
      <c r="BE639" s="43">
        <f t="shared" si="1304"/>
        <v>7286.40728712</v>
      </c>
      <c r="BN639" s="11">
        <v>2171</v>
      </c>
      <c r="BO639" s="12">
        <v>1.728</v>
      </c>
      <c r="BP639" s="11">
        <v>1</v>
      </c>
      <c r="BQ639" s="11">
        <v>0</v>
      </c>
      <c r="BR639" s="13">
        <f t="shared" si="1305"/>
        <v>3751.488</v>
      </c>
      <c r="BS639" s="11">
        <v>1</v>
      </c>
      <c r="BT639" s="11">
        <v>0.97</v>
      </c>
      <c r="BU639" s="11">
        <v>2.11</v>
      </c>
      <c r="BV639" s="42">
        <f t="shared" si="1306"/>
        <v>3.0467</v>
      </c>
      <c r="BW639" s="11">
        <v>1.275</v>
      </c>
      <c r="BX639" s="9">
        <v>0.5</v>
      </c>
      <c r="BY639" s="43">
        <f t="shared" si="1307"/>
        <v>7286.40728712</v>
      </c>
      <c r="CH639" s="11">
        <v>2171</v>
      </c>
      <c r="CI639" s="12">
        <v>1.728</v>
      </c>
      <c r="CJ639" s="11">
        <v>1</v>
      </c>
      <c r="CK639" s="11">
        <v>0</v>
      </c>
      <c r="CL639" s="13">
        <f t="shared" si="1308"/>
        <v>3751.488</v>
      </c>
      <c r="CM639" s="11">
        <v>1</v>
      </c>
      <c r="CN639" s="11">
        <v>0.97</v>
      </c>
      <c r="CO639" s="11">
        <v>2.11</v>
      </c>
      <c r="CP639" s="42">
        <f t="shared" si="1309"/>
        <v>3.0467</v>
      </c>
      <c r="CQ639" s="11">
        <v>1.275</v>
      </c>
      <c r="CR639" s="9">
        <v>0.5</v>
      </c>
      <c r="CS639" s="43">
        <f t="shared" si="1310"/>
        <v>7286.40728712</v>
      </c>
      <c r="DB639" s="11">
        <v>2171</v>
      </c>
      <c r="DC639" s="12">
        <v>1.728</v>
      </c>
      <c r="DD639" s="11">
        <v>1</v>
      </c>
      <c r="DE639" s="11">
        <v>0</v>
      </c>
      <c r="DF639" s="13">
        <f t="shared" si="1311"/>
        <v>3751.488</v>
      </c>
      <c r="DG639" s="11">
        <v>1</v>
      </c>
      <c r="DH639" s="11">
        <v>0.97</v>
      </c>
      <c r="DI639" s="11">
        <v>2.11</v>
      </c>
      <c r="DJ639" s="42">
        <f t="shared" si="1312"/>
        <v>3.0467</v>
      </c>
      <c r="DK639" s="11">
        <v>1.275</v>
      </c>
      <c r="DL639" s="9">
        <v>0.5</v>
      </c>
      <c r="DM639" s="43">
        <f t="shared" si="1313"/>
        <v>7286.40728712</v>
      </c>
      <c r="DV639" s="11">
        <v>2171</v>
      </c>
      <c r="DW639" s="12">
        <v>1.728</v>
      </c>
      <c r="DX639" s="11">
        <v>1</v>
      </c>
      <c r="DY639" s="11">
        <v>0</v>
      </c>
      <c r="DZ639" s="13">
        <f t="shared" si="1314"/>
        <v>3751.488</v>
      </c>
      <c r="EA639" s="11">
        <v>1</v>
      </c>
      <c r="EB639" s="11">
        <v>0.97</v>
      </c>
      <c r="EC639" s="11">
        <v>2.91</v>
      </c>
      <c r="ED639" s="42">
        <f t="shared" si="1315"/>
        <v>3.8227</v>
      </c>
      <c r="EE639" s="11">
        <v>1.275</v>
      </c>
      <c r="EF639" s="9">
        <v>0.5</v>
      </c>
      <c r="EG639" s="43">
        <f t="shared" si="1316"/>
        <v>9142.26840072</v>
      </c>
    </row>
    <row r="640" s="1" customFormat="1" customHeight="1" spans="6:137">
      <c r="F640" s="11">
        <v>2171</v>
      </c>
      <c r="G640" s="12">
        <v>1.728</v>
      </c>
      <c r="H640" s="11">
        <v>1</v>
      </c>
      <c r="I640" s="11">
        <v>0</v>
      </c>
      <c r="J640" s="13">
        <f t="shared" si="1296"/>
        <v>3751.488</v>
      </c>
      <c r="K640" s="11">
        <v>1</v>
      </c>
      <c r="L640" s="11">
        <v>0.97</v>
      </c>
      <c r="M640" s="11">
        <v>2.11</v>
      </c>
      <c r="N640" s="42">
        <f t="shared" si="1297"/>
        <v>3.0467</v>
      </c>
      <c r="O640" s="11">
        <v>1.275</v>
      </c>
      <c r="P640" s="9">
        <v>0.5</v>
      </c>
      <c r="Q640" s="43">
        <f t="shared" si="1298"/>
        <v>7286.40728712</v>
      </c>
      <c r="Z640" s="11">
        <v>2171</v>
      </c>
      <c r="AA640" s="12">
        <v>1.728</v>
      </c>
      <c r="AB640" s="11">
        <v>1</v>
      </c>
      <c r="AC640" s="11">
        <v>0</v>
      </c>
      <c r="AD640" s="13">
        <f t="shared" si="1299"/>
        <v>3751.488</v>
      </c>
      <c r="AE640" s="11">
        <v>1</v>
      </c>
      <c r="AF640" s="11">
        <v>0.97</v>
      </c>
      <c r="AG640" s="11">
        <v>2.11</v>
      </c>
      <c r="AH640" s="42">
        <f t="shared" si="1300"/>
        <v>3.0467</v>
      </c>
      <c r="AI640" s="11">
        <v>1.275</v>
      </c>
      <c r="AJ640" s="9">
        <v>0.5</v>
      </c>
      <c r="AK640" s="43">
        <f t="shared" si="1301"/>
        <v>7286.40728712</v>
      </c>
      <c r="AT640" s="11">
        <v>2171</v>
      </c>
      <c r="AU640" s="12">
        <v>1.728</v>
      </c>
      <c r="AV640" s="11">
        <v>1</v>
      </c>
      <c r="AW640" s="11">
        <v>0</v>
      </c>
      <c r="AX640" s="13">
        <f t="shared" si="1302"/>
        <v>3751.488</v>
      </c>
      <c r="AY640" s="11">
        <v>1</v>
      </c>
      <c r="AZ640" s="11">
        <v>0.97</v>
      </c>
      <c r="BA640" s="11">
        <v>2.11</v>
      </c>
      <c r="BB640" s="42">
        <f t="shared" si="1303"/>
        <v>3.0467</v>
      </c>
      <c r="BC640" s="11">
        <v>1.275</v>
      </c>
      <c r="BD640" s="9">
        <v>0.5</v>
      </c>
      <c r="BE640" s="43">
        <f t="shared" si="1304"/>
        <v>7286.40728712</v>
      </c>
      <c r="BN640" s="11">
        <v>2171</v>
      </c>
      <c r="BO640" s="12">
        <v>1.728</v>
      </c>
      <c r="BP640" s="11">
        <v>1</v>
      </c>
      <c r="BQ640" s="11">
        <v>0</v>
      </c>
      <c r="BR640" s="13">
        <f t="shared" si="1305"/>
        <v>3751.488</v>
      </c>
      <c r="BS640" s="11">
        <v>1</v>
      </c>
      <c r="BT640" s="11">
        <v>0.97</v>
      </c>
      <c r="BU640" s="11">
        <v>2.11</v>
      </c>
      <c r="BV640" s="42">
        <f t="shared" si="1306"/>
        <v>3.0467</v>
      </c>
      <c r="BW640" s="11">
        <v>1.275</v>
      </c>
      <c r="BX640" s="9">
        <v>0.5</v>
      </c>
      <c r="BY640" s="43">
        <f t="shared" si="1307"/>
        <v>7286.40728712</v>
      </c>
      <c r="CH640" s="11">
        <v>2171</v>
      </c>
      <c r="CI640" s="12">
        <v>1.728</v>
      </c>
      <c r="CJ640" s="11">
        <v>1</v>
      </c>
      <c r="CK640" s="11">
        <v>0</v>
      </c>
      <c r="CL640" s="13">
        <f t="shared" si="1308"/>
        <v>3751.488</v>
      </c>
      <c r="CM640" s="11">
        <v>1</v>
      </c>
      <c r="CN640" s="11">
        <v>0.97</v>
      </c>
      <c r="CO640" s="11">
        <v>2.11</v>
      </c>
      <c r="CP640" s="42">
        <f t="shared" si="1309"/>
        <v>3.0467</v>
      </c>
      <c r="CQ640" s="11">
        <v>1.275</v>
      </c>
      <c r="CR640" s="9">
        <v>0.5</v>
      </c>
      <c r="CS640" s="43">
        <f t="shared" si="1310"/>
        <v>7286.40728712</v>
      </c>
      <c r="DB640" s="11">
        <v>2171</v>
      </c>
      <c r="DC640" s="12">
        <v>1.728</v>
      </c>
      <c r="DD640" s="11">
        <v>1</v>
      </c>
      <c r="DE640" s="11">
        <v>0</v>
      </c>
      <c r="DF640" s="13">
        <f t="shared" si="1311"/>
        <v>3751.488</v>
      </c>
      <c r="DG640" s="11">
        <v>1</v>
      </c>
      <c r="DH640" s="11">
        <v>0.97</v>
      </c>
      <c r="DI640" s="11">
        <v>2.11</v>
      </c>
      <c r="DJ640" s="42">
        <f t="shared" si="1312"/>
        <v>3.0467</v>
      </c>
      <c r="DK640" s="11">
        <v>1.275</v>
      </c>
      <c r="DL640" s="9">
        <v>0.5</v>
      </c>
      <c r="DM640" s="43">
        <f t="shared" si="1313"/>
        <v>7286.40728712</v>
      </c>
      <c r="DV640" s="11">
        <v>2171</v>
      </c>
      <c r="DW640" s="12">
        <v>1.728</v>
      </c>
      <c r="DX640" s="11">
        <v>1</v>
      </c>
      <c r="DY640" s="11">
        <v>0</v>
      </c>
      <c r="DZ640" s="13">
        <f t="shared" si="1314"/>
        <v>3751.488</v>
      </c>
      <c r="EA640" s="11">
        <v>1</v>
      </c>
      <c r="EB640" s="11">
        <v>0.97</v>
      </c>
      <c r="EC640" s="11">
        <v>2.91</v>
      </c>
      <c r="ED640" s="42">
        <f t="shared" si="1315"/>
        <v>3.8227</v>
      </c>
      <c r="EE640" s="11">
        <v>1.275</v>
      </c>
      <c r="EF640" s="9">
        <v>0.5</v>
      </c>
      <c r="EG640" s="43">
        <f t="shared" si="1316"/>
        <v>9142.26840072</v>
      </c>
    </row>
    <row r="641" s="1" customFormat="1" customHeight="1" spans="6:137">
      <c r="F641" s="11">
        <v>2171</v>
      </c>
      <c r="G641" s="12">
        <v>1.728</v>
      </c>
      <c r="H641" s="11">
        <v>1</v>
      </c>
      <c r="I641" s="11">
        <v>0</v>
      </c>
      <c r="J641" s="13">
        <f t="shared" si="1296"/>
        <v>3751.488</v>
      </c>
      <c r="K641" s="11">
        <v>1</v>
      </c>
      <c r="L641" s="11">
        <v>0.97</v>
      </c>
      <c r="M641" s="11">
        <v>2.11</v>
      </c>
      <c r="N641" s="42">
        <f t="shared" si="1297"/>
        <v>3.0467</v>
      </c>
      <c r="O641" s="11">
        <v>1.075</v>
      </c>
      <c r="P641" s="9">
        <v>0.5</v>
      </c>
      <c r="Q641" s="43">
        <f t="shared" si="1298"/>
        <v>6143.44143816</v>
      </c>
      <c r="Z641" s="11">
        <v>2171</v>
      </c>
      <c r="AA641" s="12">
        <v>1.728</v>
      </c>
      <c r="AB641" s="11">
        <v>1</v>
      </c>
      <c r="AC641" s="11">
        <v>0</v>
      </c>
      <c r="AD641" s="13">
        <f t="shared" si="1299"/>
        <v>3751.488</v>
      </c>
      <c r="AE641" s="11">
        <v>1</v>
      </c>
      <c r="AF641" s="11">
        <v>0.97</v>
      </c>
      <c r="AG641" s="11">
        <v>2.11</v>
      </c>
      <c r="AH641" s="42">
        <f t="shared" si="1300"/>
        <v>3.0467</v>
      </c>
      <c r="AI641" s="11">
        <v>1.075</v>
      </c>
      <c r="AJ641" s="9">
        <v>0.5</v>
      </c>
      <c r="AK641" s="43">
        <f t="shared" si="1301"/>
        <v>6143.44143816</v>
      </c>
      <c r="AT641" s="11">
        <v>2171</v>
      </c>
      <c r="AU641" s="12">
        <v>1.728</v>
      </c>
      <c r="AV641" s="11">
        <v>1</v>
      </c>
      <c r="AW641" s="11">
        <v>0</v>
      </c>
      <c r="AX641" s="13">
        <f t="shared" si="1302"/>
        <v>3751.488</v>
      </c>
      <c r="AY641" s="11">
        <v>1</v>
      </c>
      <c r="AZ641" s="11">
        <v>0.97</v>
      </c>
      <c r="BA641" s="11">
        <v>2.11</v>
      </c>
      <c r="BB641" s="42">
        <f t="shared" si="1303"/>
        <v>3.0467</v>
      </c>
      <c r="BC641" s="11">
        <v>1.075</v>
      </c>
      <c r="BD641" s="9">
        <v>0.5</v>
      </c>
      <c r="BE641" s="43">
        <f t="shared" si="1304"/>
        <v>6143.44143816</v>
      </c>
      <c r="BN641" s="11">
        <v>2171</v>
      </c>
      <c r="BO641" s="12">
        <v>1.728</v>
      </c>
      <c r="BP641" s="11">
        <v>1</v>
      </c>
      <c r="BQ641" s="11">
        <v>0</v>
      </c>
      <c r="BR641" s="13">
        <f t="shared" si="1305"/>
        <v>3751.488</v>
      </c>
      <c r="BS641" s="11">
        <v>1</v>
      </c>
      <c r="BT641" s="11">
        <v>0.97</v>
      </c>
      <c r="BU641" s="11">
        <v>2.11</v>
      </c>
      <c r="BV641" s="42">
        <f t="shared" si="1306"/>
        <v>3.0467</v>
      </c>
      <c r="BW641" s="11">
        <v>1.075</v>
      </c>
      <c r="BX641" s="9">
        <v>0.5</v>
      </c>
      <c r="BY641" s="43">
        <f t="shared" si="1307"/>
        <v>6143.44143816</v>
      </c>
      <c r="CH641" s="11">
        <v>2171</v>
      </c>
      <c r="CI641" s="12">
        <v>1.728</v>
      </c>
      <c r="CJ641" s="11">
        <v>1</v>
      </c>
      <c r="CK641" s="11">
        <v>0</v>
      </c>
      <c r="CL641" s="13">
        <f t="shared" si="1308"/>
        <v>3751.488</v>
      </c>
      <c r="CM641" s="11">
        <v>1</v>
      </c>
      <c r="CN641" s="11">
        <v>0.97</v>
      </c>
      <c r="CO641" s="11">
        <v>2.11</v>
      </c>
      <c r="CP641" s="42">
        <f t="shared" si="1309"/>
        <v>3.0467</v>
      </c>
      <c r="CQ641" s="11">
        <v>1.075</v>
      </c>
      <c r="CR641" s="9">
        <v>0.5</v>
      </c>
      <c r="CS641" s="43">
        <f t="shared" si="1310"/>
        <v>6143.44143816</v>
      </c>
      <c r="DB641" s="11">
        <v>2171</v>
      </c>
      <c r="DC641" s="12">
        <v>1.728</v>
      </c>
      <c r="DD641" s="11">
        <v>1</v>
      </c>
      <c r="DE641" s="11">
        <v>0</v>
      </c>
      <c r="DF641" s="13">
        <f t="shared" si="1311"/>
        <v>3751.488</v>
      </c>
      <c r="DG641" s="11">
        <v>1</v>
      </c>
      <c r="DH641" s="11">
        <v>0.97</v>
      </c>
      <c r="DI641" s="11">
        <v>2.11</v>
      </c>
      <c r="DJ641" s="42">
        <f t="shared" si="1312"/>
        <v>3.0467</v>
      </c>
      <c r="DK641" s="11">
        <v>1.075</v>
      </c>
      <c r="DL641" s="9">
        <v>0.5</v>
      </c>
      <c r="DM641" s="43">
        <f t="shared" si="1313"/>
        <v>6143.44143816</v>
      </c>
      <c r="DV641" s="11">
        <v>2171</v>
      </c>
      <c r="DW641" s="12">
        <v>1.728</v>
      </c>
      <c r="DX641" s="11">
        <v>1</v>
      </c>
      <c r="DY641" s="11">
        <v>0</v>
      </c>
      <c r="DZ641" s="13">
        <f t="shared" si="1314"/>
        <v>3751.488</v>
      </c>
      <c r="EA641" s="11">
        <v>1</v>
      </c>
      <c r="EB641" s="11">
        <v>0.97</v>
      </c>
      <c r="EC641" s="11">
        <v>2.91</v>
      </c>
      <c r="ED641" s="42">
        <f t="shared" si="1315"/>
        <v>3.8227</v>
      </c>
      <c r="EE641" s="11">
        <v>1.075</v>
      </c>
      <c r="EF641" s="9">
        <v>0.5</v>
      </c>
      <c r="EG641" s="43">
        <f t="shared" si="1316"/>
        <v>7708.18708296</v>
      </c>
    </row>
    <row r="642" s="1" customFormat="1" customHeight="1" spans="6:137">
      <c r="F642" s="11">
        <v>2171</v>
      </c>
      <c r="G642" s="12">
        <v>1.728</v>
      </c>
      <c r="H642" s="11">
        <v>1</v>
      </c>
      <c r="I642" s="11">
        <v>0</v>
      </c>
      <c r="J642" s="13">
        <f t="shared" si="1296"/>
        <v>3751.488</v>
      </c>
      <c r="K642" s="11">
        <v>1</v>
      </c>
      <c r="L642" s="11">
        <v>0.97</v>
      </c>
      <c r="M642" s="11">
        <v>2.11</v>
      </c>
      <c r="N642" s="42">
        <f t="shared" si="1297"/>
        <v>3.0467</v>
      </c>
      <c r="O642" s="11">
        <v>1.075</v>
      </c>
      <c r="P642" s="9">
        <v>0.5</v>
      </c>
      <c r="Q642" s="43">
        <f t="shared" si="1298"/>
        <v>6143.44143816</v>
      </c>
      <c r="Z642" s="11">
        <v>2171</v>
      </c>
      <c r="AA642" s="12">
        <v>1.728</v>
      </c>
      <c r="AB642" s="11">
        <v>1</v>
      </c>
      <c r="AC642" s="11">
        <v>0</v>
      </c>
      <c r="AD642" s="13">
        <f t="shared" si="1299"/>
        <v>3751.488</v>
      </c>
      <c r="AE642" s="11">
        <v>1</v>
      </c>
      <c r="AF642" s="11">
        <v>0.97</v>
      </c>
      <c r="AG642" s="11">
        <v>2.11</v>
      </c>
      <c r="AH642" s="42">
        <f t="shared" si="1300"/>
        <v>3.0467</v>
      </c>
      <c r="AI642" s="11">
        <v>1.075</v>
      </c>
      <c r="AJ642" s="9">
        <v>0.5</v>
      </c>
      <c r="AK642" s="43">
        <f t="shared" si="1301"/>
        <v>6143.44143816</v>
      </c>
      <c r="AT642" s="11">
        <v>2171</v>
      </c>
      <c r="AU642" s="12">
        <v>1.728</v>
      </c>
      <c r="AV642" s="11">
        <v>1</v>
      </c>
      <c r="AW642" s="11">
        <v>0</v>
      </c>
      <c r="AX642" s="13">
        <f t="shared" si="1302"/>
        <v>3751.488</v>
      </c>
      <c r="AY642" s="11">
        <v>1</v>
      </c>
      <c r="AZ642" s="11">
        <v>0.97</v>
      </c>
      <c r="BA642" s="11">
        <v>2.11</v>
      </c>
      <c r="BB642" s="42">
        <f t="shared" si="1303"/>
        <v>3.0467</v>
      </c>
      <c r="BC642" s="11">
        <v>1.075</v>
      </c>
      <c r="BD642" s="9">
        <v>0.5</v>
      </c>
      <c r="BE642" s="43">
        <f t="shared" si="1304"/>
        <v>6143.44143816</v>
      </c>
      <c r="BN642" s="11">
        <v>2171</v>
      </c>
      <c r="BO642" s="12">
        <v>1.728</v>
      </c>
      <c r="BP642" s="11">
        <v>1</v>
      </c>
      <c r="BQ642" s="11">
        <v>0</v>
      </c>
      <c r="BR642" s="13">
        <f t="shared" si="1305"/>
        <v>3751.488</v>
      </c>
      <c r="BS642" s="11">
        <v>1</v>
      </c>
      <c r="BT642" s="11">
        <v>0.97</v>
      </c>
      <c r="BU642" s="11">
        <v>2.11</v>
      </c>
      <c r="BV642" s="42">
        <f t="shared" si="1306"/>
        <v>3.0467</v>
      </c>
      <c r="BW642" s="11">
        <v>1.075</v>
      </c>
      <c r="BX642" s="9">
        <v>0.5</v>
      </c>
      <c r="BY642" s="43">
        <f t="shared" si="1307"/>
        <v>6143.44143816</v>
      </c>
      <c r="CH642" s="11">
        <v>2171</v>
      </c>
      <c r="CI642" s="12">
        <v>1.728</v>
      </c>
      <c r="CJ642" s="11">
        <v>1</v>
      </c>
      <c r="CK642" s="11">
        <v>0</v>
      </c>
      <c r="CL642" s="13">
        <f t="shared" si="1308"/>
        <v>3751.488</v>
      </c>
      <c r="CM642" s="11">
        <v>1</v>
      </c>
      <c r="CN642" s="11">
        <v>0.97</v>
      </c>
      <c r="CO642" s="11">
        <v>2.11</v>
      </c>
      <c r="CP642" s="42">
        <f t="shared" si="1309"/>
        <v>3.0467</v>
      </c>
      <c r="CQ642" s="11">
        <v>1.075</v>
      </c>
      <c r="CR642" s="9">
        <v>0.5</v>
      </c>
      <c r="CS642" s="43">
        <f t="shared" si="1310"/>
        <v>6143.44143816</v>
      </c>
      <c r="DB642" s="11">
        <v>2171</v>
      </c>
      <c r="DC642" s="12">
        <v>1.728</v>
      </c>
      <c r="DD642" s="11">
        <v>1</v>
      </c>
      <c r="DE642" s="11">
        <v>0</v>
      </c>
      <c r="DF642" s="13">
        <f t="shared" si="1311"/>
        <v>3751.488</v>
      </c>
      <c r="DG642" s="11">
        <v>1</v>
      </c>
      <c r="DH642" s="11">
        <v>0.97</v>
      </c>
      <c r="DI642" s="11">
        <v>2.11</v>
      </c>
      <c r="DJ642" s="42">
        <f t="shared" si="1312"/>
        <v>3.0467</v>
      </c>
      <c r="DK642" s="11">
        <v>1.075</v>
      </c>
      <c r="DL642" s="9">
        <v>0.5</v>
      </c>
      <c r="DM642" s="43">
        <f t="shared" si="1313"/>
        <v>6143.44143816</v>
      </c>
      <c r="DV642" s="11">
        <v>2171</v>
      </c>
      <c r="DW642" s="12">
        <v>1.728</v>
      </c>
      <c r="DX642" s="11">
        <v>1</v>
      </c>
      <c r="DY642" s="11">
        <v>0</v>
      </c>
      <c r="DZ642" s="13">
        <f t="shared" si="1314"/>
        <v>3751.488</v>
      </c>
      <c r="EA642" s="11">
        <v>1</v>
      </c>
      <c r="EB642" s="11">
        <v>0.97</v>
      </c>
      <c r="EC642" s="11">
        <v>2.91</v>
      </c>
      <c r="ED642" s="42">
        <f t="shared" si="1315"/>
        <v>3.8227</v>
      </c>
      <c r="EE642" s="11">
        <v>1.075</v>
      </c>
      <c r="EF642" s="9">
        <v>0.5</v>
      </c>
      <c r="EG642" s="43">
        <f t="shared" si="1316"/>
        <v>7708.18708296</v>
      </c>
    </row>
    <row r="643" s="1" customFormat="1" customHeight="1" spans="6:137">
      <c r="F643" s="11">
        <v>2171</v>
      </c>
      <c r="G643" s="12">
        <v>1.728</v>
      </c>
      <c r="H643" s="11">
        <v>1</v>
      </c>
      <c r="I643" s="11">
        <v>0</v>
      </c>
      <c r="J643" s="13">
        <f t="shared" si="1296"/>
        <v>3751.488</v>
      </c>
      <c r="K643" s="11">
        <v>1</v>
      </c>
      <c r="L643" s="11">
        <v>0.97</v>
      </c>
      <c r="M643" s="11">
        <v>2.11</v>
      </c>
      <c r="N643" s="42">
        <f t="shared" si="1297"/>
        <v>3.0467</v>
      </c>
      <c r="O643" s="11">
        <v>1.075</v>
      </c>
      <c r="P643" s="9">
        <v>0.5</v>
      </c>
      <c r="Q643" s="43">
        <f t="shared" si="1298"/>
        <v>6143.44143816</v>
      </c>
      <c r="Z643" s="11">
        <v>2171</v>
      </c>
      <c r="AA643" s="12">
        <v>1.728</v>
      </c>
      <c r="AB643" s="11">
        <v>1</v>
      </c>
      <c r="AC643" s="11">
        <v>0</v>
      </c>
      <c r="AD643" s="13">
        <f t="shared" si="1299"/>
        <v>3751.488</v>
      </c>
      <c r="AE643" s="11">
        <v>1</v>
      </c>
      <c r="AF643" s="11">
        <v>0.97</v>
      </c>
      <c r="AG643" s="11">
        <v>2.11</v>
      </c>
      <c r="AH643" s="42">
        <f t="shared" si="1300"/>
        <v>3.0467</v>
      </c>
      <c r="AI643" s="11">
        <v>1.075</v>
      </c>
      <c r="AJ643" s="9">
        <v>0.5</v>
      </c>
      <c r="AK643" s="43">
        <f t="shared" si="1301"/>
        <v>6143.44143816</v>
      </c>
      <c r="AT643" s="11">
        <v>2171</v>
      </c>
      <c r="AU643" s="12">
        <v>1.728</v>
      </c>
      <c r="AV643" s="11">
        <v>1</v>
      </c>
      <c r="AW643" s="11">
        <v>0</v>
      </c>
      <c r="AX643" s="13">
        <f t="shared" si="1302"/>
        <v>3751.488</v>
      </c>
      <c r="AY643" s="11">
        <v>1</v>
      </c>
      <c r="AZ643" s="11">
        <v>0.97</v>
      </c>
      <c r="BA643" s="11">
        <v>2.11</v>
      </c>
      <c r="BB643" s="42">
        <f t="shared" si="1303"/>
        <v>3.0467</v>
      </c>
      <c r="BC643" s="11">
        <v>1.075</v>
      </c>
      <c r="BD643" s="9">
        <v>0.5</v>
      </c>
      <c r="BE643" s="43">
        <f t="shared" si="1304"/>
        <v>6143.44143816</v>
      </c>
      <c r="BN643" s="11">
        <v>2171</v>
      </c>
      <c r="BO643" s="12">
        <v>1.728</v>
      </c>
      <c r="BP643" s="11">
        <v>1</v>
      </c>
      <c r="BQ643" s="11">
        <v>0</v>
      </c>
      <c r="BR643" s="13">
        <f t="shared" si="1305"/>
        <v>3751.488</v>
      </c>
      <c r="BS643" s="11">
        <v>1</v>
      </c>
      <c r="BT643" s="11">
        <v>0.97</v>
      </c>
      <c r="BU643" s="11">
        <v>2.11</v>
      </c>
      <c r="BV643" s="42">
        <f t="shared" si="1306"/>
        <v>3.0467</v>
      </c>
      <c r="BW643" s="11">
        <v>1.075</v>
      </c>
      <c r="BX643" s="9">
        <v>0.5</v>
      </c>
      <c r="BY643" s="43">
        <f t="shared" si="1307"/>
        <v>6143.44143816</v>
      </c>
      <c r="CH643" s="11">
        <v>2171</v>
      </c>
      <c r="CI643" s="12">
        <v>1.728</v>
      </c>
      <c r="CJ643" s="11">
        <v>1</v>
      </c>
      <c r="CK643" s="11">
        <v>0</v>
      </c>
      <c r="CL643" s="13">
        <f t="shared" si="1308"/>
        <v>3751.488</v>
      </c>
      <c r="CM643" s="11">
        <v>1</v>
      </c>
      <c r="CN643" s="11">
        <v>0.97</v>
      </c>
      <c r="CO643" s="11">
        <v>2.11</v>
      </c>
      <c r="CP643" s="42">
        <f t="shared" si="1309"/>
        <v>3.0467</v>
      </c>
      <c r="CQ643" s="11">
        <v>1.075</v>
      </c>
      <c r="CR643" s="9">
        <v>0.5</v>
      </c>
      <c r="CS643" s="43">
        <f t="shared" si="1310"/>
        <v>6143.44143816</v>
      </c>
      <c r="DB643" s="11">
        <v>2171</v>
      </c>
      <c r="DC643" s="12">
        <v>1.728</v>
      </c>
      <c r="DD643" s="11">
        <v>1</v>
      </c>
      <c r="DE643" s="11">
        <v>0</v>
      </c>
      <c r="DF643" s="13">
        <f t="shared" si="1311"/>
        <v>3751.488</v>
      </c>
      <c r="DG643" s="11">
        <v>1</v>
      </c>
      <c r="DH643" s="11">
        <v>0.97</v>
      </c>
      <c r="DI643" s="11">
        <v>2.11</v>
      </c>
      <c r="DJ643" s="42">
        <f t="shared" si="1312"/>
        <v>3.0467</v>
      </c>
      <c r="DK643" s="11">
        <v>1.075</v>
      </c>
      <c r="DL643" s="9">
        <v>0.5</v>
      </c>
      <c r="DM643" s="43">
        <f t="shared" si="1313"/>
        <v>6143.44143816</v>
      </c>
      <c r="DV643" s="11">
        <v>2171</v>
      </c>
      <c r="DW643" s="12">
        <v>1.728</v>
      </c>
      <c r="DX643" s="11">
        <v>1</v>
      </c>
      <c r="DY643" s="11">
        <v>0</v>
      </c>
      <c r="DZ643" s="13">
        <f t="shared" si="1314"/>
        <v>3751.488</v>
      </c>
      <c r="EA643" s="11">
        <v>1</v>
      </c>
      <c r="EB643" s="11">
        <v>0.97</v>
      </c>
      <c r="EC643" s="11">
        <v>2.91</v>
      </c>
      <c r="ED643" s="42">
        <f t="shared" si="1315"/>
        <v>3.8227</v>
      </c>
      <c r="EE643" s="11">
        <v>1.075</v>
      </c>
      <c r="EF643" s="9">
        <v>0.5</v>
      </c>
      <c r="EG643" s="43">
        <f t="shared" si="1316"/>
        <v>7708.18708296</v>
      </c>
    </row>
    <row r="644" s="1" customFormat="1" customHeight="1" spans="6:137">
      <c r="F644" s="11">
        <v>2171</v>
      </c>
      <c r="G644" s="12">
        <v>1.728</v>
      </c>
      <c r="H644" s="11">
        <v>1</v>
      </c>
      <c r="I644" s="11">
        <v>0</v>
      </c>
      <c r="J644" s="13">
        <f t="shared" si="1296"/>
        <v>3751.488</v>
      </c>
      <c r="K644" s="11">
        <v>1</v>
      </c>
      <c r="L644" s="11">
        <v>0.97</v>
      </c>
      <c r="M644" s="11">
        <v>2.11</v>
      </c>
      <c r="N644" s="42">
        <f t="shared" si="1297"/>
        <v>3.0467</v>
      </c>
      <c r="O644" s="11">
        <v>1.075</v>
      </c>
      <c r="P644" s="9">
        <v>0.5</v>
      </c>
      <c r="Q644" s="43">
        <f t="shared" si="1298"/>
        <v>6143.44143816</v>
      </c>
      <c r="Z644" s="11">
        <v>2171</v>
      </c>
      <c r="AA644" s="12">
        <v>1.728</v>
      </c>
      <c r="AB644" s="11">
        <v>1</v>
      </c>
      <c r="AC644" s="11">
        <v>0</v>
      </c>
      <c r="AD644" s="13">
        <f t="shared" si="1299"/>
        <v>3751.488</v>
      </c>
      <c r="AE644" s="11">
        <v>1</v>
      </c>
      <c r="AF644" s="11">
        <v>0.97</v>
      </c>
      <c r="AG644" s="11">
        <v>2.11</v>
      </c>
      <c r="AH644" s="42">
        <f t="shared" si="1300"/>
        <v>3.0467</v>
      </c>
      <c r="AI644" s="11">
        <v>1.075</v>
      </c>
      <c r="AJ644" s="9">
        <v>0.5</v>
      </c>
      <c r="AK644" s="43">
        <f t="shared" si="1301"/>
        <v>6143.44143816</v>
      </c>
      <c r="AT644" s="11">
        <v>2171</v>
      </c>
      <c r="AU644" s="12">
        <v>1.728</v>
      </c>
      <c r="AV644" s="11">
        <v>1</v>
      </c>
      <c r="AW644" s="11">
        <v>0</v>
      </c>
      <c r="AX644" s="13">
        <f t="shared" si="1302"/>
        <v>3751.488</v>
      </c>
      <c r="AY644" s="11">
        <v>1</v>
      </c>
      <c r="AZ644" s="11">
        <v>0.97</v>
      </c>
      <c r="BA644" s="11">
        <v>2.11</v>
      </c>
      <c r="BB644" s="42">
        <f t="shared" si="1303"/>
        <v>3.0467</v>
      </c>
      <c r="BC644" s="11">
        <v>1.075</v>
      </c>
      <c r="BD644" s="9">
        <v>0.5</v>
      </c>
      <c r="BE644" s="43">
        <f t="shared" si="1304"/>
        <v>6143.44143816</v>
      </c>
      <c r="BN644" s="11">
        <v>2171</v>
      </c>
      <c r="BO644" s="12">
        <v>1.728</v>
      </c>
      <c r="BP644" s="11">
        <v>1</v>
      </c>
      <c r="BQ644" s="11">
        <v>0</v>
      </c>
      <c r="BR644" s="13">
        <f t="shared" si="1305"/>
        <v>3751.488</v>
      </c>
      <c r="BS644" s="11">
        <v>1</v>
      </c>
      <c r="BT644" s="11">
        <v>0.97</v>
      </c>
      <c r="BU644" s="11">
        <v>2.11</v>
      </c>
      <c r="BV644" s="42">
        <f t="shared" si="1306"/>
        <v>3.0467</v>
      </c>
      <c r="BW644" s="11">
        <v>1.075</v>
      </c>
      <c r="BX644" s="9">
        <v>0.5</v>
      </c>
      <c r="BY644" s="43">
        <f t="shared" si="1307"/>
        <v>6143.44143816</v>
      </c>
      <c r="CH644" s="11">
        <v>2171</v>
      </c>
      <c r="CI644" s="12">
        <v>1.728</v>
      </c>
      <c r="CJ644" s="11">
        <v>1</v>
      </c>
      <c r="CK644" s="11">
        <v>0</v>
      </c>
      <c r="CL644" s="13">
        <f t="shared" si="1308"/>
        <v>3751.488</v>
      </c>
      <c r="CM644" s="11">
        <v>1</v>
      </c>
      <c r="CN644" s="11">
        <v>0.97</v>
      </c>
      <c r="CO644" s="11">
        <v>2.11</v>
      </c>
      <c r="CP644" s="42">
        <f t="shared" si="1309"/>
        <v>3.0467</v>
      </c>
      <c r="CQ644" s="11">
        <v>1.075</v>
      </c>
      <c r="CR644" s="9">
        <v>0.5</v>
      </c>
      <c r="CS644" s="43">
        <f t="shared" si="1310"/>
        <v>6143.44143816</v>
      </c>
      <c r="DB644" s="11">
        <v>2171</v>
      </c>
      <c r="DC644" s="12">
        <v>1.728</v>
      </c>
      <c r="DD644" s="11">
        <v>1</v>
      </c>
      <c r="DE644" s="11">
        <v>0</v>
      </c>
      <c r="DF644" s="13">
        <f t="shared" si="1311"/>
        <v>3751.488</v>
      </c>
      <c r="DG644" s="11">
        <v>1</v>
      </c>
      <c r="DH644" s="11">
        <v>0.97</v>
      </c>
      <c r="DI644" s="11">
        <v>2.11</v>
      </c>
      <c r="DJ644" s="42">
        <f t="shared" si="1312"/>
        <v>3.0467</v>
      </c>
      <c r="DK644" s="11">
        <v>1.075</v>
      </c>
      <c r="DL644" s="9">
        <v>0.5</v>
      </c>
      <c r="DM644" s="43">
        <f t="shared" si="1313"/>
        <v>6143.44143816</v>
      </c>
      <c r="DV644" s="11">
        <v>2171</v>
      </c>
      <c r="DW644" s="12">
        <v>1.728</v>
      </c>
      <c r="DX644" s="11">
        <v>1</v>
      </c>
      <c r="DY644" s="11">
        <v>0</v>
      </c>
      <c r="DZ644" s="13">
        <f t="shared" si="1314"/>
        <v>3751.488</v>
      </c>
      <c r="EA644" s="11">
        <v>1</v>
      </c>
      <c r="EB644" s="11">
        <v>0.97</v>
      </c>
      <c r="EC644" s="11">
        <v>2.91</v>
      </c>
      <c r="ED644" s="42">
        <f t="shared" si="1315"/>
        <v>3.8227</v>
      </c>
      <c r="EE644" s="11">
        <v>1.075</v>
      </c>
      <c r="EF644" s="9">
        <v>0.5</v>
      </c>
      <c r="EG644" s="43">
        <f t="shared" si="1316"/>
        <v>7708.18708296</v>
      </c>
    </row>
    <row r="645" s="1" customFormat="1" customHeight="1" spans="6:137">
      <c r="F645" s="11">
        <v>2171</v>
      </c>
      <c r="G645" s="12">
        <v>1.55</v>
      </c>
      <c r="H645" s="11">
        <v>1</v>
      </c>
      <c r="I645" s="11">
        <v>0</v>
      </c>
      <c r="J645" s="13">
        <f t="shared" si="1296"/>
        <v>3365.05</v>
      </c>
      <c r="K645" s="11">
        <v>1</v>
      </c>
      <c r="L645" s="11">
        <v>0.97</v>
      </c>
      <c r="M645" s="11">
        <v>2.11</v>
      </c>
      <c r="N645" s="42">
        <f t="shared" si="1297"/>
        <v>3.0467</v>
      </c>
      <c r="O645" s="11">
        <v>1.075</v>
      </c>
      <c r="P645" s="9">
        <v>0.5</v>
      </c>
      <c r="Q645" s="43">
        <f t="shared" si="1298"/>
        <v>5510.6100863125</v>
      </c>
      <c r="Z645" s="11">
        <v>2171</v>
      </c>
      <c r="AA645" s="12">
        <v>1.55</v>
      </c>
      <c r="AB645" s="11">
        <v>1</v>
      </c>
      <c r="AC645" s="11">
        <v>0</v>
      </c>
      <c r="AD645" s="13">
        <f t="shared" si="1299"/>
        <v>3365.05</v>
      </c>
      <c r="AE645" s="11">
        <v>1</v>
      </c>
      <c r="AF645" s="11">
        <v>0.97</v>
      </c>
      <c r="AG645" s="11">
        <v>2.11</v>
      </c>
      <c r="AH645" s="42">
        <f t="shared" si="1300"/>
        <v>3.0467</v>
      </c>
      <c r="AI645" s="11">
        <v>1.075</v>
      </c>
      <c r="AJ645" s="9">
        <v>0.5</v>
      </c>
      <c r="AK645" s="43">
        <f t="shared" si="1301"/>
        <v>5510.6100863125</v>
      </c>
      <c r="AT645" s="11">
        <v>2171</v>
      </c>
      <c r="AU645" s="12">
        <v>1.55</v>
      </c>
      <c r="AV645" s="11">
        <v>1</v>
      </c>
      <c r="AW645" s="11">
        <v>0</v>
      </c>
      <c r="AX645" s="13">
        <f t="shared" si="1302"/>
        <v>3365.05</v>
      </c>
      <c r="AY645" s="11">
        <v>1</v>
      </c>
      <c r="AZ645" s="11">
        <v>0.97</v>
      </c>
      <c r="BA645" s="11">
        <v>2.11</v>
      </c>
      <c r="BB645" s="42">
        <f t="shared" si="1303"/>
        <v>3.0467</v>
      </c>
      <c r="BC645" s="11">
        <v>1.075</v>
      </c>
      <c r="BD645" s="9">
        <v>0.5</v>
      </c>
      <c r="BE645" s="43">
        <f t="shared" si="1304"/>
        <v>5510.6100863125</v>
      </c>
      <c r="BN645" s="11">
        <v>2171</v>
      </c>
      <c r="BO645" s="12">
        <v>1.55</v>
      </c>
      <c r="BP645" s="11">
        <v>1</v>
      </c>
      <c r="BQ645" s="11">
        <v>0</v>
      </c>
      <c r="BR645" s="13">
        <f t="shared" si="1305"/>
        <v>3365.05</v>
      </c>
      <c r="BS645" s="11">
        <v>1</v>
      </c>
      <c r="BT645" s="11">
        <v>0.97</v>
      </c>
      <c r="BU645" s="11">
        <v>2.11</v>
      </c>
      <c r="BV645" s="42">
        <f t="shared" si="1306"/>
        <v>3.0467</v>
      </c>
      <c r="BW645" s="11">
        <v>1.075</v>
      </c>
      <c r="BX645" s="9">
        <v>0.5</v>
      </c>
      <c r="BY645" s="43">
        <f t="shared" si="1307"/>
        <v>5510.6100863125</v>
      </c>
      <c r="CH645" s="11">
        <v>2171</v>
      </c>
      <c r="CI645" s="12">
        <v>1.55</v>
      </c>
      <c r="CJ645" s="11">
        <v>1</v>
      </c>
      <c r="CK645" s="11">
        <v>0</v>
      </c>
      <c r="CL645" s="13">
        <f t="shared" si="1308"/>
        <v>3365.05</v>
      </c>
      <c r="CM645" s="11">
        <v>1</v>
      </c>
      <c r="CN645" s="11">
        <v>0.97</v>
      </c>
      <c r="CO645" s="11">
        <v>2.11</v>
      </c>
      <c r="CP645" s="42">
        <f t="shared" si="1309"/>
        <v>3.0467</v>
      </c>
      <c r="CQ645" s="11">
        <v>1.075</v>
      </c>
      <c r="CR645" s="9">
        <v>0.5</v>
      </c>
      <c r="CS645" s="43">
        <f t="shared" si="1310"/>
        <v>5510.6100863125</v>
      </c>
      <c r="DB645" s="11">
        <v>2171</v>
      </c>
      <c r="DC645" s="12">
        <v>1.55</v>
      </c>
      <c r="DD645" s="11">
        <v>1</v>
      </c>
      <c r="DE645" s="11">
        <v>0</v>
      </c>
      <c r="DF645" s="13">
        <f t="shared" si="1311"/>
        <v>3365.05</v>
      </c>
      <c r="DG645" s="11">
        <v>1</v>
      </c>
      <c r="DH645" s="11">
        <v>0.97</v>
      </c>
      <c r="DI645" s="11">
        <v>2.11</v>
      </c>
      <c r="DJ645" s="42">
        <f t="shared" si="1312"/>
        <v>3.0467</v>
      </c>
      <c r="DK645" s="11">
        <v>1.075</v>
      </c>
      <c r="DL645" s="9">
        <v>0.5</v>
      </c>
      <c r="DM645" s="43">
        <f t="shared" si="1313"/>
        <v>5510.6100863125</v>
      </c>
      <c r="DV645" s="11">
        <v>2171</v>
      </c>
      <c r="DW645" s="12">
        <v>1.55</v>
      </c>
      <c r="DX645" s="11">
        <v>1</v>
      </c>
      <c r="DY645" s="11">
        <v>0</v>
      </c>
      <c r="DZ645" s="13">
        <f t="shared" si="1314"/>
        <v>3365.05</v>
      </c>
      <c r="EA645" s="11">
        <v>1</v>
      </c>
      <c r="EB645" s="11">
        <v>0.97</v>
      </c>
      <c r="EC645" s="11">
        <v>2.91</v>
      </c>
      <c r="ED645" s="42">
        <f t="shared" si="1315"/>
        <v>3.8227</v>
      </c>
      <c r="EE645" s="11">
        <v>1.075</v>
      </c>
      <c r="EF645" s="9">
        <v>0.5</v>
      </c>
      <c r="EG645" s="43">
        <f t="shared" si="1316"/>
        <v>6914.1724413125</v>
      </c>
    </row>
    <row r="646" s="1" customFormat="1" customHeight="1" spans="6:137">
      <c r="F646" s="11">
        <v>2171</v>
      </c>
      <c r="G646" s="12">
        <v>12.18</v>
      </c>
      <c r="H646" s="11">
        <v>1</v>
      </c>
      <c r="I646" s="11">
        <v>0</v>
      </c>
      <c r="J646" s="13">
        <f t="shared" si="1296"/>
        <v>26442.78</v>
      </c>
      <c r="K646" s="11">
        <v>1</v>
      </c>
      <c r="L646" s="11">
        <v>0.97</v>
      </c>
      <c r="M646" s="11">
        <v>2.11</v>
      </c>
      <c r="N646" s="42">
        <f t="shared" si="1297"/>
        <v>3.0467</v>
      </c>
      <c r="O646" s="11">
        <v>1.075</v>
      </c>
      <c r="P646" s="9">
        <v>0.5</v>
      </c>
      <c r="Q646" s="43">
        <f t="shared" si="1298"/>
        <v>43302.729581475</v>
      </c>
      <c r="Z646" s="11">
        <v>2171</v>
      </c>
      <c r="AA646" s="12">
        <v>12.18</v>
      </c>
      <c r="AB646" s="11">
        <v>1</v>
      </c>
      <c r="AC646" s="11">
        <v>0</v>
      </c>
      <c r="AD646" s="13">
        <f t="shared" si="1299"/>
        <v>26442.78</v>
      </c>
      <c r="AE646" s="11">
        <v>1</v>
      </c>
      <c r="AF646" s="11">
        <v>0.97</v>
      </c>
      <c r="AG646" s="11">
        <v>2.11</v>
      </c>
      <c r="AH646" s="42">
        <f t="shared" si="1300"/>
        <v>3.0467</v>
      </c>
      <c r="AI646" s="11">
        <v>1.075</v>
      </c>
      <c r="AJ646" s="9">
        <v>0.5</v>
      </c>
      <c r="AK646" s="43">
        <f t="shared" si="1301"/>
        <v>43302.729581475</v>
      </c>
      <c r="AT646" s="11">
        <v>2171</v>
      </c>
      <c r="AU646" s="12">
        <v>12.18</v>
      </c>
      <c r="AV646" s="11">
        <v>1</v>
      </c>
      <c r="AW646" s="11">
        <v>0</v>
      </c>
      <c r="AX646" s="13">
        <f t="shared" si="1302"/>
        <v>26442.78</v>
      </c>
      <c r="AY646" s="11">
        <v>1</v>
      </c>
      <c r="AZ646" s="11">
        <v>0.97</v>
      </c>
      <c r="BA646" s="11">
        <v>2.11</v>
      </c>
      <c r="BB646" s="42">
        <f t="shared" si="1303"/>
        <v>3.0467</v>
      </c>
      <c r="BC646" s="11">
        <v>1.075</v>
      </c>
      <c r="BD646" s="9">
        <v>0.5</v>
      </c>
      <c r="BE646" s="43">
        <f t="shared" si="1304"/>
        <v>43302.729581475</v>
      </c>
      <c r="BN646" s="11">
        <v>2171</v>
      </c>
      <c r="BO646" s="12">
        <v>12.18</v>
      </c>
      <c r="BP646" s="11">
        <v>1</v>
      </c>
      <c r="BQ646" s="11">
        <v>0</v>
      </c>
      <c r="BR646" s="13">
        <f t="shared" si="1305"/>
        <v>26442.78</v>
      </c>
      <c r="BS646" s="11">
        <v>1</v>
      </c>
      <c r="BT646" s="11">
        <v>0.97</v>
      </c>
      <c r="BU646" s="11">
        <v>2.11</v>
      </c>
      <c r="BV646" s="42">
        <f t="shared" si="1306"/>
        <v>3.0467</v>
      </c>
      <c r="BW646" s="11">
        <v>1.075</v>
      </c>
      <c r="BX646" s="9">
        <v>0.5</v>
      </c>
      <c r="BY646" s="43">
        <f t="shared" si="1307"/>
        <v>43302.729581475</v>
      </c>
      <c r="CH646" s="11">
        <v>2171</v>
      </c>
      <c r="CI646" s="12">
        <v>12.18</v>
      </c>
      <c r="CJ646" s="11">
        <v>1</v>
      </c>
      <c r="CK646" s="11">
        <v>0</v>
      </c>
      <c r="CL646" s="13">
        <f t="shared" si="1308"/>
        <v>26442.78</v>
      </c>
      <c r="CM646" s="11">
        <v>1</v>
      </c>
      <c r="CN646" s="11">
        <v>0.97</v>
      </c>
      <c r="CO646" s="11">
        <v>2.11</v>
      </c>
      <c r="CP646" s="42">
        <f t="shared" si="1309"/>
        <v>3.0467</v>
      </c>
      <c r="CQ646" s="11">
        <v>1.075</v>
      </c>
      <c r="CR646" s="9">
        <v>0.5</v>
      </c>
      <c r="CS646" s="43">
        <f t="shared" si="1310"/>
        <v>43302.729581475</v>
      </c>
      <c r="DB646" s="11">
        <v>2171</v>
      </c>
      <c r="DC646" s="12">
        <v>12.18</v>
      </c>
      <c r="DD646" s="11">
        <v>1</v>
      </c>
      <c r="DE646" s="11">
        <v>0</v>
      </c>
      <c r="DF646" s="13">
        <f t="shared" si="1311"/>
        <v>26442.78</v>
      </c>
      <c r="DG646" s="11">
        <v>1</v>
      </c>
      <c r="DH646" s="11">
        <v>0.97</v>
      </c>
      <c r="DI646" s="11">
        <v>2.11</v>
      </c>
      <c r="DJ646" s="42">
        <f t="shared" si="1312"/>
        <v>3.0467</v>
      </c>
      <c r="DK646" s="11">
        <v>1.075</v>
      </c>
      <c r="DL646" s="9">
        <v>0.5</v>
      </c>
      <c r="DM646" s="43">
        <f t="shared" si="1313"/>
        <v>43302.729581475</v>
      </c>
      <c r="DV646" s="11">
        <v>2171</v>
      </c>
      <c r="DW646" s="12">
        <v>12.18</v>
      </c>
      <c r="DX646" s="11">
        <v>1</v>
      </c>
      <c r="DY646" s="11">
        <v>0</v>
      </c>
      <c r="DZ646" s="13">
        <f t="shared" si="1314"/>
        <v>26442.78</v>
      </c>
      <c r="EA646" s="11">
        <v>1</v>
      </c>
      <c r="EB646" s="11">
        <v>0.97</v>
      </c>
      <c r="EC646" s="11">
        <v>2.91</v>
      </c>
      <c r="ED646" s="42">
        <f t="shared" si="1315"/>
        <v>3.8227</v>
      </c>
      <c r="EE646" s="11">
        <v>1.075</v>
      </c>
      <c r="EF646" s="9">
        <v>0.5</v>
      </c>
      <c r="EG646" s="43">
        <f t="shared" si="1316"/>
        <v>54332.013119475</v>
      </c>
    </row>
    <row r="647" s="1" customFormat="1" customHeight="1" spans="6:137">
      <c r="F647" s="44" t="s">
        <v>31</v>
      </c>
      <c r="G647" s="45"/>
      <c r="H647" s="45"/>
      <c r="I647" s="45"/>
      <c r="J647" s="45"/>
      <c r="K647" s="45"/>
      <c r="L647" s="45"/>
      <c r="M647" s="46">
        <f>SUM(Q636:Q646)</f>
        <v>109819.141856027</v>
      </c>
      <c r="N647" s="46"/>
      <c r="O647" s="46"/>
      <c r="P647" s="46"/>
      <c r="Q647" s="46"/>
      <c r="R647" s="1"/>
      <c r="S647" s="1"/>
      <c r="T647" s="1"/>
      <c r="U647" s="1"/>
      <c r="V647" s="1"/>
      <c r="W647" s="1"/>
      <c r="X647" s="1"/>
      <c r="Y647" s="1"/>
      <c r="Z647" s="44" t="s">
        <v>31</v>
      </c>
      <c r="AA647" s="45"/>
      <c r="AB647" s="45"/>
      <c r="AC647" s="45"/>
      <c r="AD647" s="45"/>
      <c r="AE647" s="45"/>
      <c r="AF647" s="45"/>
      <c r="AG647" s="46">
        <f>SUM(AK636:AK646)</f>
        <v>109819.141856027</v>
      </c>
      <c r="AH647" s="46"/>
      <c r="AI647" s="46"/>
      <c r="AJ647" s="46"/>
      <c r="AK647" s="46"/>
      <c r="AL647" s="1"/>
      <c r="AM647" s="1"/>
      <c r="AN647" s="1"/>
      <c r="AO647" s="1"/>
      <c r="AP647" s="1"/>
      <c r="AQ647" s="1"/>
      <c r="AR647" s="1"/>
      <c r="AS647" s="1"/>
      <c r="AT647" s="44" t="s">
        <v>31</v>
      </c>
      <c r="AU647" s="45"/>
      <c r="AV647" s="45"/>
      <c r="AW647" s="45"/>
      <c r="AX647" s="45"/>
      <c r="AY647" s="45"/>
      <c r="AZ647" s="45"/>
      <c r="BA647" s="46">
        <f>SUM(BE636:BE646)</f>
        <v>109819.141856027</v>
      </c>
      <c r="BB647" s="46"/>
      <c r="BC647" s="46"/>
      <c r="BD647" s="46"/>
      <c r="BE647" s="46"/>
      <c r="BF647" s="1"/>
      <c r="BG647" s="1"/>
      <c r="BH647" s="1"/>
      <c r="BI647" s="1"/>
      <c r="BJ647" s="1"/>
      <c r="BK647" s="1"/>
      <c r="BL647" s="1"/>
      <c r="BM647" s="1"/>
      <c r="BN647" s="44" t="s">
        <v>31</v>
      </c>
      <c r="BO647" s="45"/>
      <c r="BP647" s="45"/>
      <c r="BQ647" s="45"/>
      <c r="BR647" s="45"/>
      <c r="BS647" s="45"/>
      <c r="BT647" s="45"/>
      <c r="BU647" s="46">
        <f>SUM(BY636:BY646)</f>
        <v>109819.141856027</v>
      </c>
      <c r="BV647" s="46"/>
      <c r="BW647" s="46"/>
      <c r="BX647" s="46"/>
      <c r="BY647" s="46"/>
      <c r="BZ647" s="1"/>
      <c r="CA647" s="1"/>
      <c r="CB647" s="1"/>
      <c r="CC647" s="1"/>
      <c r="CD647" s="1"/>
      <c r="CE647" s="1"/>
      <c r="CF647" s="1"/>
      <c r="CG647" s="1"/>
      <c r="CH647" s="44" t="s">
        <v>31</v>
      </c>
      <c r="CI647" s="45"/>
      <c r="CJ647" s="45"/>
      <c r="CK647" s="45"/>
      <c r="CL647" s="45"/>
      <c r="CM647" s="45"/>
      <c r="CN647" s="45"/>
      <c r="CO647" s="46">
        <f>SUM(CS636:CS646)</f>
        <v>109819.141856027</v>
      </c>
      <c r="CP647" s="46"/>
      <c r="CQ647" s="46"/>
      <c r="CR647" s="46"/>
      <c r="CS647" s="46"/>
      <c r="CT647" s="1"/>
      <c r="CU647" s="1"/>
      <c r="CV647" s="1"/>
      <c r="CW647" s="1"/>
      <c r="CX647" s="1"/>
      <c r="CY647" s="1"/>
      <c r="CZ647" s="1"/>
      <c r="DA647" s="1"/>
      <c r="DB647" s="44" t="s">
        <v>31</v>
      </c>
      <c r="DC647" s="45"/>
      <c r="DD647" s="45"/>
      <c r="DE647" s="45"/>
      <c r="DF647" s="45"/>
      <c r="DG647" s="45"/>
      <c r="DH647" s="45"/>
      <c r="DI647" s="46">
        <f>SUM(DM636:DM646)</f>
        <v>109819.141856027</v>
      </c>
      <c r="DJ647" s="46"/>
      <c r="DK647" s="46"/>
      <c r="DL647" s="46"/>
      <c r="DM647" s="46"/>
      <c r="DN647" s="1"/>
      <c r="DO647" s="1"/>
      <c r="DP647" s="1"/>
      <c r="DQ647" s="1"/>
      <c r="DR647" s="1"/>
      <c r="DS647" s="1"/>
      <c r="DT647" s="1"/>
      <c r="DU647" s="1"/>
      <c r="DV647" s="44" t="s">
        <v>31</v>
      </c>
      <c r="DW647" s="45"/>
      <c r="DX647" s="45"/>
      <c r="DY647" s="45"/>
      <c r="DZ647" s="45"/>
      <c r="EA647" s="45"/>
      <c r="EB647" s="45"/>
      <c r="EC647" s="46">
        <f>SUM(EG636:EG646)</f>
        <v>137790.275896227</v>
      </c>
      <c r="ED647" s="46"/>
      <c r="EE647" s="46"/>
      <c r="EF647" s="46"/>
      <c r="EG647" s="46"/>
    </row>
    <row r="648" s="1" customFormat="1" customHeight="1" spans="6:137">
      <c r="F648" s="45"/>
      <c r="G648" s="45"/>
      <c r="H648" s="45"/>
      <c r="I648" s="45"/>
      <c r="J648" s="45"/>
      <c r="K648" s="45"/>
      <c r="L648" s="45"/>
      <c r="M648" s="46"/>
      <c r="N648" s="46"/>
      <c r="O648" s="46"/>
      <c r="P648" s="46"/>
      <c r="Q648" s="46"/>
      <c r="R648" s="1"/>
      <c r="S648" s="1"/>
      <c r="T648" s="1"/>
      <c r="U648" s="1"/>
      <c r="V648" s="1"/>
      <c r="W648" s="1"/>
      <c r="X648" s="1"/>
      <c r="Y648" s="1"/>
      <c r="Z648" s="45"/>
      <c r="AA648" s="45"/>
      <c r="AB648" s="45"/>
      <c r="AC648" s="45"/>
      <c r="AD648" s="45"/>
      <c r="AE648" s="45"/>
      <c r="AF648" s="45"/>
      <c r="AG648" s="46"/>
      <c r="AH648" s="46"/>
      <c r="AI648" s="46"/>
      <c r="AJ648" s="46"/>
      <c r="AK648" s="46"/>
      <c r="AL648" s="1"/>
      <c r="AM648" s="1"/>
      <c r="AN648" s="1"/>
      <c r="AO648" s="1"/>
      <c r="AP648" s="1"/>
      <c r="AQ648" s="1"/>
      <c r="AR648" s="1"/>
      <c r="AS648" s="1"/>
      <c r="AT648" s="45"/>
      <c r="AU648" s="45"/>
      <c r="AV648" s="45"/>
      <c r="AW648" s="45"/>
      <c r="AX648" s="45"/>
      <c r="AY648" s="45"/>
      <c r="AZ648" s="45"/>
      <c r="BA648" s="46"/>
      <c r="BB648" s="46"/>
      <c r="BC648" s="46"/>
      <c r="BD648" s="46"/>
      <c r="BE648" s="46"/>
      <c r="BF648" s="1"/>
      <c r="BG648" s="1"/>
      <c r="BH648" s="1"/>
      <c r="BI648" s="1"/>
      <c r="BJ648" s="1"/>
      <c r="BK648" s="1"/>
      <c r="BL648" s="1"/>
      <c r="BM648" s="1"/>
      <c r="BN648" s="45"/>
      <c r="BO648" s="45"/>
      <c r="BP648" s="45"/>
      <c r="BQ648" s="45"/>
      <c r="BR648" s="45"/>
      <c r="BS648" s="45"/>
      <c r="BT648" s="45"/>
      <c r="BU648" s="46"/>
      <c r="BV648" s="46"/>
      <c r="BW648" s="46"/>
      <c r="BX648" s="46"/>
      <c r="BY648" s="46"/>
      <c r="BZ648" s="1"/>
      <c r="CA648" s="1"/>
      <c r="CB648" s="1"/>
      <c r="CC648" s="1"/>
      <c r="CD648" s="1"/>
      <c r="CE648" s="1"/>
      <c r="CF648" s="1"/>
      <c r="CG648" s="1"/>
      <c r="CH648" s="45"/>
      <c r="CI648" s="45"/>
      <c r="CJ648" s="45"/>
      <c r="CK648" s="45"/>
      <c r="CL648" s="45"/>
      <c r="CM648" s="45"/>
      <c r="CN648" s="45"/>
      <c r="CO648" s="46"/>
      <c r="CP648" s="46"/>
      <c r="CQ648" s="46"/>
      <c r="CR648" s="46"/>
      <c r="CS648" s="46"/>
      <c r="CT648" s="1"/>
      <c r="CU648" s="1"/>
      <c r="CV648" s="1"/>
      <c r="CW648" s="1"/>
      <c r="CX648" s="1"/>
      <c r="CY648" s="1"/>
      <c r="CZ648" s="1"/>
      <c r="DA648" s="1"/>
      <c r="DB648" s="45"/>
      <c r="DC648" s="45"/>
      <c r="DD648" s="45"/>
      <c r="DE648" s="45"/>
      <c r="DF648" s="45"/>
      <c r="DG648" s="45"/>
      <c r="DH648" s="45"/>
      <c r="DI648" s="46"/>
      <c r="DJ648" s="46"/>
      <c r="DK648" s="46"/>
      <c r="DL648" s="46"/>
      <c r="DM648" s="46"/>
      <c r="DN648" s="1"/>
      <c r="DO648" s="1"/>
      <c r="DP648" s="1"/>
      <c r="DQ648" s="1"/>
      <c r="DR648" s="1"/>
      <c r="DS648" s="1"/>
      <c r="DT648" s="1"/>
      <c r="DU648" s="1"/>
      <c r="DV648" s="45"/>
      <c r="DW648" s="45"/>
      <c r="DX648" s="45"/>
      <c r="DY648" s="45"/>
      <c r="DZ648" s="45"/>
      <c r="EA648" s="45"/>
      <c r="EB648" s="45"/>
      <c r="EC648" s="46"/>
      <c r="ED648" s="46"/>
      <c r="EE648" s="46"/>
      <c r="EF648" s="46"/>
      <c r="EG648" s="46"/>
    </row>
    <row r="649" s="1" customFormat="1" customHeight="1" spans="6:137">
      <c r="F649" s="45"/>
      <c r="G649" s="45"/>
      <c r="H649" s="45"/>
      <c r="I649" s="45"/>
      <c r="J649" s="45"/>
      <c r="K649" s="45"/>
      <c r="L649" s="45"/>
      <c r="M649" s="46"/>
      <c r="N649" s="46"/>
      <c r="O649" s="46"/>
      <c r="P649" s="46"/>
      <c r="Q649" s="46"/>
      <c r="R649" s="1"/>
      <c r="S649" s="1"/>
      <c r="T649" s="1"/>
      <c r="U649" s="1"/>
      <c r="V649" s="1"/>
      <c r="W649" s="1"/>
      <c r="X649" s="1"/>
      <c r="Y649" s="1"/>
      <c r="Z649" s="45"/>
      <c r="AA649" s="45"/>
      <c r="AB649" s="45"/>
      <c r="AC649" s="45"/>
      <c r="AD649" s="45"/>
      <c r="AE649" s="45"/>
      <c r="AF649" s="45"/>
      <c r="AG649" s="46"/>
      <c r="AH649" s="46"/>
      <c r="AI649" s="46"/>
      <c r="AJ649" s="46"/>
      <c r="AK649" s="46"/>
      <c r="AL649" s="1"/>
      <c r="AM649" s="1"/>
      <c r="AN649" s="1"/>
      <c r="AO649" s="1"/>
      <c r="AP649" s="1"/>
      <c r="AQ649" s="1"/>
      <c r="AR649" s="1"/>
      <c r="AS649" s="1"/>
      <c r="AT649" s="45"/>
      <c r="AU649" s="45"/>
      <c r="AV649" s="45"/>
      <c r="AW649" s="45"/>
      <c r="AX649" s="45"/>
      <c r="AY649" s="45"/>
      <c r="AZ649" s="45"/>
      <c r="BA649" s="46"/>
      <c r="BB649" s="46"/>
      <c r="BC649" s="46"/>
      <c r="BD649" s="46"/>
      <c r="BE649" s="46"/>
      <c r="BF649" s="1"/>
      <c r="BG649" s="1"/>
      <c r="BH649" s="1"/>
      <c r="BI649" s="1"/>
      <c r="BJ649" s="1"/>
      <c r="BK649" s="1"/>
      <c r="BL649" s="1"/>
      <c r="BM649" s="1"/>
      <c r="BN649" s="45"/>
      <c r="BO649" s="45"/>
      <c r="BP649" s="45"/>
      <c r="BQ649" s="45"/>
      <c r="BR649" s="45"/>
      <c r="BS649" s="45"/>
      <c r="BT649" s="45"/>
      <c r="BU649" s="46"/>
      <c r="BV649" s="46"/>
      <c r="BW649" s="46"/>
      <c r="BX649" s="46"/>
      <c r="BY649" s="46"/>
      <c r="BZ649" s="1"/>
      <c r="CA649" s="1"/>
      <c r="CB649" s="1"/>
      <c r="CC649" s="1"/>
      <c r="CD649" s="1"/>
      <c r="CE649" s="1"/>
      <c r="CF649" s="1"/>
      <c r="CG649" s="1"/>
      <c r="CH649" s="45"/>
      <c r="CI649" s="45"/>
      <c r="CJ649" s="45"/>
      <c r="CK649" s="45"/>
      <c r="CL649" s="45"/>
      <c r="CM649" s="45"/>
      <c r="CN649" s="45"/>
      <c r="CO649" s="46"/>
      <c r="CP649" s="46"/>
      <c r="CQ649" s="46"/>
      <c r="CR649" s="46"/>
      <c r="CS649" s="46"/>
      <c r="CT649" s="1"/>
      <c r="CU649" s="1"/>
      <c r="CV649" s="1"/>
      <c r="CW649" s="1"/>
      <c r="CX649" s="1"/>
      <c r="CY649" s="1"/>
      <c r="CZ649" s="1"/>
      <c r="DA649" s="1"/>
      <c r="DB649" s="45"/>
      <c r="DC649" s="45"/>
      <c r="DD649" s="45"/>
      <c r="DE649" s="45"/>
      <c r="DF649" s="45"/>
      <c r="DG649" s="45"/>
      <c r="DH649" s="45"/>
      <c r="DI649" s="46"/>
      <c r="DJ649" s="46"/>
      <c r="DK649" s="46"/>
      <c r="DL649" s="46"/>
      <c r="DM649" s="46"/>
      <c r="DN649" s="1"/>
      <c r="DO649" s="1"/>
      <c r="DP649" s="1"/>
      <c r="DQ649" s="1"/>
      <c r="DR649" s="1"/>
      <c r="DS649" s="1"/>
      <c r="DT649" s="1"/>
      <c r="DU649" s="1"/>
      <c r="DV649" s="45"/>
      <c r="DW649" s="45"/>
      <c r="DX649" s="45"/>
      <c r="DY649" s="45"/>
      <c r="DZ649" s="45"/>
      <c r="EA649" s="45"/>
      <c r="EB649" s="45"/>
      <c r="EC649" s="46"/>
      <c r="ED649" s="46"/>
      <c r="EE649" s="46"/>
      <c r="EF649" s="46"/>
      <c r="EG649" s="46"/>
    </row>
    <row r="650" s="1" customFormat="1" customHeight="1" spans="6:137">
      <c r="F650" s="35" t="s">
        <v>32</v>
      </c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1"/>
      <c r="S650" s="1"/>
      <c r="T650" s="1"/>
      <c r="U650" s="1"/>
      <c r="V650" s="1"/>
      <c r="W650" s="1"/>
      <c r="X650" s="1"/>
      <c r="Y650" s="1"/>
      <c r="Z650" s="35" t="s">
        <v>32</v>
      </c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1"/>
      <c r="AM650" s="1"/>
      <c r="AN650" s="1"/>
      <c r="AO650" s="1"/>
      <c r="AP650" s="1"/>
      <c r="AQ650" s="1"/>
      <c r="AR650" s="1"/>
      <c r="AS650" s="1"/>
      <c r="AT650" s="35" t="s">
        <v>32</v>
      </c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1"/>
      <c r="BG650" s="1"/>
      <c r="BH650" s="1"/>
      <c r="BI650" s="1"/>
      <c r="BJ650" s="1"/>
      <c r="BK650" s="1"/>
      <c r="BL650" s="1"/>
      <c r="BM650" s="1"/>
      <c r="BN650" s="35" t="s">
        <v>32</v>
      </c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1"/>
      <c r="CA650" s="1"/>
      <c r="CB650" s="1"/>
      <c r="CC650" s="1"/>
      <c r="CD650" s="1"/>
      <c r="CE650" s="1"/>
      <c r="CF650" s="1"/>
      <c r="CG650" s="1"/>
      <c r="CH650" s="35" t="s">
        <v>32</v>
      </c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1"/>
      <c r="CU650" s="1"/>
      <c r="CV650" s="1"/>
      <c r="CW650" s="1"/>
      <c r="CX650" s="1"/>
      <c r="CY650" s="1"/>
      <c r="CZ650" s="1"/>
      <c r="DA650" s="1"/>
      <c r="DB650" s="35" t="s">
        <v>32</v>
      </c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1"/>
      <c r="DO650" s="1"/>
      <c r="DP650" s="1"/>
      <c r="DQ650" s="1"/>
      <c r="DR650" s="1"/>
      <c r="DS650" s="1"/>
      <c r="DT650" s="1"/>
      <c r="DU650" s="1"/>
      <c r="DV650" s="35" t="s">
        <v>32</v>
      </c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</row>
    <row r="651" s="1" customFormat="1" customHeight="1" spans="6:137">
      <c r="F651" s="13" t="s">
        <v>8</v>
      </c>
      <c r="G651" s="13"/>
      <c r="H651" s="13"/>
      <c r="I651" s="13"/>
      <c r="J651" s="13"/>
      <c r="K651" s="8" t="s">
        <v>53</v>
      </c>
      <c r="L651" s="8"/>
      <c r="M651" s="8"/>
      <c r="N651" s="8"/>
      <c r="O651" s="9" t="s">
        <v>38</v>
      </c>
      <c r="P651" s="9"/>
      <c r="Q651" s="41" t="s">
        <v>13</v>
      </c>
      <c r="Z651" s="13" t="s">
        <v>8</v>
      </c>
      <c r="AA651" s="13"/>
      <c r="AB651" s="13"/>
      <c r="AC651" s="13"/>
      <c r="AD651" s="13"/>
      <c r="AE651" s="8" t="s">
        <v>53</v>
      </c>
      <c r="AF651" s="8"/>
      <c r="AG651" s="8"/>
      <c r="AH651" s="8"/>
      <c r="AI651" s="9" t="s">
        <v>38</v>
      </c>
      <c r="AJ651" s="9"/>
      <c r="AK651" s="41" t="s">
        <v>13</v>
      </c>
      <c r="AT651" s="13" t="s">
        <v>8</v>
      </c>
      <c r="AU651" s="13"/>
      <c r="AV651" s="13"/>
      <c r="AW651" s="13"/>
      <c r="AX651" s="13"/>
      <c r="AY651" s="8" t="s">
        <v>53</v>
      </c>
      <c r="AZ651" s="8"/>
      <c r="BA651" s="8"/>
      <c r="BB651" s="8"/>
      <c r="BC651" s="9" t="s">
        <v>38</v>
      </c>
      <c r="BD651" s="9"/>
      <c r="BE651" s="41" t="s">
        <v>13</v>
      </c>
      <c r="BN651" s="13" t="s">
        <v>8</v>
      </c>
      <c r="BO651" s="13"/>
      <c r="BP651" s="13"/>
      <c r="BQ651" s="13"/>
      <c r="BR651" s="13"/>
      <c r="BS651" s="8" t="s">
        <v>53</v>
      </c>
      <c r="BT651" s="8"/>
      <c r="BU651" s="8"/>
      <c r="BV651" s="8"/>
      <c r="BW651" s="9" t="s">
        <v>38</v>
      </c>
      <c r="BX651" s="9"/>
      <c r="BY651" s="41" t="s">
        <v>13</v>
      </c>
      <c r="CH651" s="13" t="s">
        <v>8</v>
      </c>
      <c r="CI651" s="13"/>
      <c r="CJ651" s="13"/>
      <c r="CK651" s="13"/>
      <c r="CL651" s="13"/>
      <c r="CM651" s="8" t="s">
        <v>53</v>
      </c>
      <c r="CN651" s="8"/>
      <c r="CO651" s="8"/>
      <c r="CP651" s="8"/>
      <c r="CQ651" s="9" t="s">
        <v>38</v>
      </c>
      <c r="CR651" s="9"/>
      <c r="CS651" s="41" t="s">
        <v>13</v>
      </c>
      <c r="DB651" s="13" t="s">
        <v>8</v>
      </c>
      <c r="DC651" s="13"/>
      <c r="DD651" s="13"/>
      <c r="DE651" s="13"/>
      <c r="DF651" s="13"/>
      <c r="DG651" s="8" t="s">
        <v>53</v>
      </c>
      <c r="DH651" s="8"/>
      <c r="DI651" s="8"/>
      <c r="DJ651" s="8"/>
      <c r="DK651" s="9" t="s">
        <v>38</v>
      </c>
      <c r="DL651" s="9"/>
      <c r="DM651" s="41" t="s">
        <v>13</v>
      </c>
      <c r="DV651" s="13" t="s">
        <v>8</v>
      </c>
      <c r="DW651" s="13"/>
      <c r="DX651" s="13"/>
      <c r="DY651" s="13"/>
      <c r="DZ651" s="13"/>
      <c r="EA651" s="8" t="s">
        <v>53</v>
      </c>
      <c r="EB651" s="8"/>
      <c r="EC651" s="8"/>
      <c r="ED651" s="8"/>
      <c r="EE651" s="9" t="s">
        <v>38</v>
      </c>
      <c r="EF651" s="9"/>
      <c r="EG651" s="41" t="s">
        <v>13</v>
      </c>
    </row>
    <row r="652" s="1" customFormat="1" customHeight="1" spans="6:137">
      <c r="F652" s="13" t="s">
        <v>54</v>
      </c>
      <c r="G652" s="13" t="s">
        <v>55</v>
      </c>
      <c r="H652" s="13" t="s">
        <v>56</v>
      </c>
      <c r="I652" s="13" t="s">
        <v>57</v>
      </c>
      <c r="J652" s="13" t="s">
        <v>8</v>
      </c>
      <c r="K652" s="8" t="s">
        <v>58</v>
      </c>
      <c r="L652" s="8" t="s">
        <v>26</v>
      </c>
      <c r="M652" s="8" t="s">
        <v>27</v>
      </c>
      <c r="N652" s="42" t="s">
        <v>28</v>
      </c>
      <c r="O652" s="9" t="s">
        <v>59</v>
      </c>
      <c r="P652" s="9" t="s">
        <v>60</v>
      </c>
      <c r="Q652" s="41"/>
      <c r="R652" s="1"/>
      <c r="S652" s="1"/>
      <c r="T652" s="1"/>
      <c r="U652" s="1"/>
      <c r="V652" s="1"/>
      <c r="W652" s="1"/>
      <c r="X652" s="1"/>
      <c r="Y652" s="1"/>
      <c r="Z652" s="13" t="s">
        <v>54</v>
      </c>
      <c r="AA652" s="13" t="s">
        <v>55</v>
      </c>
      <c r="AB652" s="13" t="s">
        <v>56</v>
      </c>
      <c r="AC652" s="13" t="s">
        <v>57</v>
      </c>
      <c r="AD652" s="13" t="s">
        <v>8</v>
      </c>
      <c r="AE652" s="8" t="s">
        <v>58</v>
      </c>
      <c r="AF652" s="8" t="s">
        <v>26</v>
      </c>
      <c r="AG652" s="8" t="s">
        <v>27</v>
      </c>
      <c r="AH652" s="42" t="s">
        <v>28</v>
      </c>
      <c r="AI652" s="9" t="s">
        <v>59</v>
      </c>
      <c r="AJ652" s="9" t="s">
        <v>60</v>
      </c>
      <c r="AK652" s="41"/>
      <c r="AL652" s="1"/>
      <c r="AM652" s="1"/>
      <c r="AN652" s="1"/>
      <c r="AO652" s="1"/>
      <c r="AP652" s="1"/>
      <c r="AQ652" s="1"/>
      <c r="AR652" s="1"/>
      <c r="AS652" s="1"/>
      <c r="AT652" s="13" t="s">
        <v>54</v>
      </c>
      <c r="AU652" s="13" t="s">
        <v>55</v>
      </c>
      <c r="AV652" s="13" t="s">
        <v>56</v>
      </c>
      <c r="AW652" s="13" t="s">
        <v>57</v>
      </c>
      <c r="AX652" s="13" t="s">
        <v>8</v>
      </c>
      <c r="AY652" s="8" t="s">
        <v>58</v>
      </c>
      <c r="AZ652" s="8" t="s">
        <v>26</v>
      </c>
      <c r="BA652" s="8" t="s">
        <v>27</v>
      </c>
      <c r="BB652" s="42" t="s">
        <v>28</v>
      </c>
      <c r="BC652" s="9" t="s">
        <v>59</v>
      </c>
      <c r="BD652" s="9" t="s">
        <v>60</v>
      </c>
      <c r="BE652" s="41"/>
      <c r="BF652" s="1"/>
      <c r="BG652" s="1"/>
      <c r="BH652" s="1"/>
      <c r="BI652" s="1"/>
      <c r="BJ652" s="1"/>
      <c r="BK652" s="1"/>
      <c r="BL652" s="1"/>
      <c r="BM652" s="1"/>
      <c r="BN652" s="13" t="s">
        <v>54</v>
      </c>
      <c r="BO652" s="13" t="s">
        <v>55</v>
      </c>
      <c r="BP652" s="13" t="s">
        <v>56</v>
      </c>
      <c r="BQ652" s="13" t="s">
        <v>57</v>
      </c>
      <c r="BR652" s="13" t="s">
        <v>8</v>
      </c>
      <c r="BS652" s="8" t="s">
        <v>58</v>
      </c>
      <c r="BT652" s="8" t="s">
        <v>26</v>
      </c>
      <c r="BU652" s="8" t="s">
        <v>27</v>
      </c>
      <c r="BV652" s="42" t="s">
        <v>28</v>
      </c>
      <c r="BW652" s="9" t="s">
        <v>59</v>
      </c>
      <c r="BX652" s="9" t="s">
        <v>60</v>
      </c>
      <c r="BY652" s="41"/>
      <c r="BZ652" s="1"/>
      <c r="CA652" s="1"/>
      <c r="CB652" s="1"/>
      <c r="CC652" s="1"/>
      <c r="CD652" s="1"/>
      <c r="CE652" s="1"/>
      <c r="CF652" s="1"/>
      <c r="CG652" s="1"/>
      <c r="CH652" s="13" t="s">
        <v>54</v>
      </c>
      <c r="CI652" s="13" t="s">
        <v>55</v>
      </c>
      <c r="CJ652" s="13" t="s">
        <v>56</v>
      </c>
      <c r="CK652" s="13" t="s">
        <v>57</v>
      </c>
      <c r="CL652" s="13" t="s">
        <v>8</v>
      </c>
      <c r="CM652" s="8" t="s">
        <v>58</v>
      </c>
      <c r="CN652" s="8" t="s">
        <v>26</v>
      </c>
      <c r="CO652" s="8" t="s">
        <v>27</v>
      </c>
      <c r="CP652" s="42" t="s">
        <v>28</v>
      </c>
      <c r="CQ652" s="9" t="s">
        <v>59</v>
      </c>
      <c r="CR652" s="9" t="s">
        <v>60</v>
      </c>
      <c r="CS652" s="41"/>
      <c r="CT652" s="1"/>
      <c r="CU652" s="1"/>
      <c r="CV652" s="1"/>
      <c r="CW652" s="1"/>
      <c r="CX652" s="1"/>
      <c r="CY652" s="1"/>
      <c r="CZ652" s="1"/>
      <c r="DA652" s="1"/>
      <c r="DB652" s="13" t="s">
        <v>54</v>
      </c>
      <c r="DC652" s="13" t="s">
        <v>55</v>
      </c>
      <c r="DD652" s="13" t="s">
        <v>56</v>
      </c>
      <c r="DE652" s="13" t="s">
        <v>57</v>
      </c>
      <c r="DF652" s="13" t="s">
        <v>8</v>
      </c>
      <c r="DG652" s="8" t="s">
        <v>58</v>
      </c>
      <c r="DH652" s="8" t="s">
        <v>26</v>
      </c>
      <c r="DI652" s="8" t="s">
        <v>27</v>
      </c>
      <c r="DJ652" s="42" t="s">
        <v>28</v>
      </c>
      <c r="DK652" s="9" t="s">
        <v>59</v>
      </c>
      <c r="DL652" s="9" t="s">
        <v>60</v>
      </c>
      <c r="DM652" s="41"/>
      <c r="DN652" s="1"/>
      <c r="DO652" s="1"/>
      <c r="DP652" s="1"/>
      <c r="DQ652" s="1"/>
      <c r="DR652" s="1"/>
      <c r="DS652" s="1"/>
      <c r="DT652" s="1"/>
      <c r="DU652" s="1"/>
      <c r="DV652" s="13" t="s">
        <v>54</v>
      </c>
      <c r="DW652" s="13" t="s">
        <v>55</v>
      </c>
      <c r="DX652" s="13" t="s">
        <v>56</v>
      </c>
      <c r="DY652" s="13" t="s">
        <v>57</v>
      </c>
      <c r="DZ652" s="13" t="s">
        <v>8</v>
      </c>
      <c r="EA652" s="8" t="s">
        <v>58</v>
      </c>
      <c r="EB652" s="8" t="s">
        <v>26</v>
      </c>
      <c r="EC652" s="8" t="s">
        <v>27</v>
      </c>
      <c r="ED652" s="42" t="s">
        <v>28</v>
      </c>
      <c r="EE652" s="9" t="s">
        <v>59</v>
      </c>
      <c r="EF652" s="9" t="s">
        <v>60</v>
      </c>
      <c r="EG652" s="41"/>
    </row>
    <row r="653" s="1" customFormat="1" customHeight="1" spans="6:137">
      <c r="F653" s="11">
        <v>35434</v>
      </c>
      <c r="G653" s="12">
        <v>0.168</v>
      </c>
      <c r="H653" s="11">
        <v>1</v>
      </c>
      <c r="I653" s="11">
        <v>0</v>
      </c>
      <c r="J653" s="13">
        <f t="shared" ref="J653:J662" si="1317">F653*G653*H653+I653</f>
        <v>5952.912</v>
      </c>
      <c r="K653" s="11">
        <v>1</v>
      </c>
      <c r="L653" s="11">
        <v>0.89</v>
      </c>
      <c r="M653" s="11">
        <v>1.78</v>
      </c>
      <c r="N653" s="42">
        <f t="shared" ref="N653:N662" si="1318">L653*M653+1</f>
        <v>2.5842</v>
      </c>
      <c r="O653" s="11">
        <v>0.9</v>
      </c>
      <c r="P653" s="9">
        <v>0.5</v>
      </c>
      <c r="Q653" s="43">
        <f t="shared" ref="Q653:Q662" si="1319">J653*K653*N653*O653*P653</f>
        <v>6922.58183568</v>
      </c>
      <c r="Z653" s="11">
        <v>35728</v>
      </c>
      <c r="AA653" s="12">
        <v>0.168</v>
      </c>
      <c r="AB653" s="11">
        <v>1</v>
      </c>
      <c r="AC653" s="11">
        <v>0</v>
      </c>
      <c r="AD653" s="13">
        <f t="shared" ref="AD653:AD662" si="1320">Z653*AA653*AB653+AC653</f>
        <v>6002.304</v>
      </c>
      <c r="AE653" s="11">
        <v>1</v>
      </c>
      <c r="AF653" s="11">
        <v>1</v>
      </c>
      <c r="AG653" s="11">
        <v>2.11</v>
      </c>
      <c r="AH653" s="42">
        <f t="shared" ref="AH653:AH662" si="1321">AF653*AG653+1</f>
        <v>3.11</v>
      </c>
      <c r="AI653" s="11">
        <v>0.9</v>
      </c>
      <c r="AJ653" s="9">
        <v>0.5</v>
      </c>
      <c r="AK653" s="43">
        <f t="shared" ref="AK653:AK662" si="1322">AD653*AE653*AH653*AI653*AJ653</f>
        <v>8400.224448</v>
      </c>
      <c r="AT653" s="11">
        <v>36903</v>
      </c>
      <c r="AU653" s="12">
        <v>0.168</v>
      </c>
      <c r="AV653" s="11">
        <v>1</v>
      </c>
      <c r="AW653" s="11">
        <v>0</v>
      </c>
      <c r="AX653" s="13">
        <f t="shared" ref="AX653:AX662" si="1323">AT653*AU653*AV653+AW653</f>
        <v>6199.704</v>
      </c>
      <c r="AY653" s="11">
        <v>1</v>
      </c>
      <c r="AZ653" s="11">
        <v>0.93</v>
      </c>
      <c r="BA653" s="11">
        <v>1.85</v>
      </c>
      <c r="BB653" s="42">
        <f t="shared" ref="BB653:BB662" si="1324">AZ653*BA653+1</f>
        <v>2.7205</v>
      </c>
      <c r="BC653" s="11">
        <v>0.9</v>
      </c>
      <c r="BD653" s="9">
        <v>0.5</v>
      </c>
      <c r="BE653" s="43">
        <f t="shared" ref="BE653:BE662" si="1325">AX653*AY653*BB653*BC653*BD653</f>
        <v>7589.8326294</v>
      </c>
      <c r="BN653" s="11">
        <v>38167</v>
      </c>
      <c r="BO653" s="12">
        <v>0.168</v>
      </c>
      <c r="BP653" s="11">
        <v>1</v>
      </c>
      <c r="BQ653" s="11">
        <v>0</v>
      </c>
      <c r="BR653" s="13">
        <f t="shared" ref="BR653:BR662" si="1326">BN653*BO653*BP653+BQ653</f>
        <v>6412.056</v>
      </c>
      <c r="BS653" s="11">
        <v>1</v>
      </c>
      <c r="BT653" s="11">
        <v>1</v>
      </c>
      <c r="BU653" s="11">
        <v>2.71</v>
      </c>
      <c r="BV653" s="42">
        <f t="shared" ref="BV653:BV662" si="1327">BT653*BU653+1</f>
        <v>3.71</v>
      </c>
      <c r="BW653" s="11">
        <v>0.9</v>
      </c>
      <c r="BX653" s="9">
        <v>0.5</v>
      </c>
      <c r="BY653" s="43">
        <f t="shared" ref="BY653:BY662" si="1328">BR653*BS653*BV653*BW653*BX653</f>
        <v>10704.927492</v>
      </c>
      <c r="CH653" s="11">
        <v>42781</v>
      </c>
      <c r="CI653" s="12">
        <v>0.168</v>
      </c>
      <c r="CJ653" s="11">
        <v>1</v>
      </c>
      <c r="CK653" s="11">
        <v>0</v>
      </c>
      <c r="CL653" s="13">
        <f t="shared" ref="CL653:CL662" si="1329">CH653*CI653*CJ653+CK653</f>
        <v>7187.208</v>
      </c>
      <c r="CM653" s="11">
        <v>1</v>
      </c>
      <c r="CN653" s="11">
        <v>0.93</v>
      </c>
      <c r="CO653" s="11">
        <v>1.85</v>
      </c>
      <c r="CP653" s="42">
        <f t="shared" ref="CP653:CP662" si="1330">CN653*CO653+1</f>
        <v>2.7205</v>
      </c>
      <c r="CQ653" s="11">
        <v>0.9</v>
      </c>
      <c r="CR653" s="9">
        <v>0.5</v>
      </c>
      <c r="CS653" s="43">
        <f t="shared" ref="CS653:CS662" si="1331">CL653*CM653*CP653*CQ653*CR653</f>
        <v>8798.7597138</v>
      </c>
      <c r="DB653" s="11">
        <v>44045</v>
      </c>
      <c r="DC653" s="12">
        <v>0.168</v>
      </c>
      <c r="DD653" s="11">
        <v>1</v>
      </c>
      <c r="DE653" s="11">
        <v>0</v>
      </c>
      <c r="DF653" s="13">
        <f t="shared" ref="DF653:DF662" si="1332">DB653*DC653*DD653+DE653</f>
        <v>7399.56</v>
      </c>
      <c r="DG653" s="11">
        <v>1</v>
      </c>
      <c r="DH653" s="11">
        <v>1</v>
      </c>
      <c r="DI653" s="11">
        <v>2.11</v>
      </c>
      <c r="DJ653" s="42">
        <f t="shared" ref="DJ653:DJ662" si="1333">DH653*DI653+1</f>
        <v>3.11</v>
      </c>
      <c r="DK653" s="11">
        <v>0.9</v>
      </c>
      <c r="DL653" s="9">
        <v>0.5</v>
      </c>
      <c r="DM653" s="43">
        <f t="shared" ref="DM653:DM662" si="1334">DF653*DG653*DJ653*DK653*DL653</f>
        <v>10355.68422</v>
      </c>
      <c r="DV653" s="11">
        <v>49923</v>
      </c>
      <c r="DW653" s="12">
        <v>0.199</v>
      </c>
      <c r="DX653" s="11">
        <v>1</v>
      </c>
      <c r="DY653" s="11">
        <v>0</v>
      </c>
      <c r="DZ653" s="13">
        <f t="shared" ref="DZ653:DZ662" si="1335">DV653*DW653*DX653+DY653</f>
        <v>9934.677</v>
      </c>
      <c r="EA653" s="11">
        <v>1</v>
      </c>
      <c r="EB653" s="11">
        <v>1</v>
      </c>
      <c r="EC653" s="11">
        <v>2.91</v>
      </c>
      <c r="ED653" s="42">
        <f t="shared" ref="ED653:ED662" si="1336">EB653*EC653+1</f>
        <v>3.91</v>
      </c>
      <c r="EE653" s="11">
        <v>0.9</v>
      </c>
      <c r="EF653" s="9">
        <v>0.5</v>
      </c>
      <c r="EG653" s="43">
        <f t="shared" ref="EG653:EG662" si="1337">DZ653*EA653*ED653*EE653*EF653</f>
        <v>17480.0641815</v>
      </c>
    </row>
    <row r="654" s="1" customFormat="1" customHeight="1" spans="6:137">
      <c r="F654" s="11">
        <v>35434</v>
      </c>
      <c r="G654" s="12">
        <v>0.168</v>
      </c>
      <c r="H654" s="11">
        <v>1</v>
      </c>
      <c r="I654" s="11">
        <v>0</v>
      </c>
      <c r="J654" s="13">
        <f t="shared" si="1317"/>
        <v>5952.912</v>
      </c>
      <c r="K654" s="11">
        <v>1</v>
      </c>
      <c r="L654" s="11">
        <v>0.89</v>
      </c>
      <c r="M654" s="11">
        <v>1.78</v>
      </c>
      <c r="N654" s="42">
        <f t="shared" si="1318"/>
        <v>2.5842</v>
      </c>
      <c r="O654" s="11">
        <v>0.9</v>
      </c>
      <c r="P654" s="9">
        <v>0.5</v>
      </c>
      <c r="Q654" s="43">
        <f t="shared" si="1319"/>
        <v>6922.58183568</v>
      </c>
      <c r="Z654" s="11">
        <v>35728</v>
      </c>
      <c r="AA654" s="12">
        <v>0.168</v>
      </c>
      <c r="AB654" s="11">
        <v>1</v>
      </c>
      <c r="AC654" s="11">
        <v>0</v>
      </c>
      <c r="AD654" s="13">
        <f t="shared" si="1320"/>
        <v>6002.304</v>
      </c>
      <c r="AE654" s="11">
        <v>1</v>
      </c>
      <c r="AF654" s="11">
        <v>1</v>
      </c>
      <c r="AG654" s="11">
        <v>2.11</v>
      </c>
      <c r="AH654" s="42">
        <f t="shared" si="1321"/>
        <v>3.11</v>
      </c>
      <c r="AI654" s="11">
        <v>0.9</v>
      </c>
      <c r="AJ654" s="9">
        <v>0.5</v>
      </c>
      <c r="AK654" s="43">
        <f t="shared" si="1322"/>
        <v>8400.224448</v>
      </c>
      <c r="AT654" s="11">
        <v>36903</v>
      </c>
      <c r="AU654" s="12">
        <v>0.168</v>
      </c>
      <c r="AV654" s="11">
        <v>1</v>
      </c>
      <c r="AW654" s="11">
        <v>0</v>
      </c>
      <c r="AX654" s="13">
        <f t="shared" si="1323"/>
        <v>6199.704</v>
      </c>
      <c r="AY654" s="11">
        <v>1</v>
      </c>
      <c r="AZ654" s="11">
        <v>0.93</v>
      </c>
      <c r="BA654" s="11">
        <v>1.85</v>
      </c>
      <c r="BB654" s="42">
        <f t="shared" si="1324"/>
        <v>2.7205</v>
      </c>
      <c r="BC654" s="11">
        <v>0.9</v>
      </c>
      <c r="BD654" s="9">
        <v>0.5</v>
      </c>
      <c r="BE654" s="43">
        <f t="shared" si="1325"/>
        <v>7589.8326294</v>
      </c>
      <c r="BN654" s="11">
        <v>38167</v>
      </c>
      <c r="BO654" s="12">
        <v>0.168</v>
      </c>
      <c r="BP654" s="11">
        <v>1</v>
      </c>
      <c r="BQ654" s="11">
        <v>0</v>
      </c>
      <c r="BR654" s="13">
        <f t="shared" si="1326"/>
        <v>6412.056</v>
      </c>
      <c r="BS654" s="11">
        <v>1</v>
      </c>
      <c r="BT654" s="11">
        <v>1</v>
      </c>
      <c r="BU654" s="11">
        <v>2.71</v>
      </c>
      <c r="BV654" s="42">
        <f t="shared" si="1327"/>
        <v>3.71</v>
      </c>
      <c r="BW654" s="11">
        <v>0.9</v>
      </c>
      <c r="BX654" s="9">
        <v>0.5</v>
      </c>
      <c r="BY654" s="43">
        <f t="shared" si="1328"/>
        <v>10704.927492</v>
      </c>
      <c r="CH654" s="11">
        <v>42781</v>
      </c>
      <c r="CI654" s="12">
        <v>0.168</v>
      </c>
      <c r="CJ654" s="11">
        <v>1</v>
      </c>
      <c r="CK654" s="11">
        <v>0</v>
      </c>
      <c r="CL654" s="13">
        <f t="shared" si="1329"/>
        <v>7187.208</v>
      </c>
      <c r="CM654" s="11">
        <v>1</v>
      </c>
      <c r="CN654" s="11">
        <v>0.93</v>
      </c>
      <c r="CO654" s="11">
        <v>1.85</v>
      </c>
      <c r="CP654" s="42">
        <f t="shared" si="1330"/>
        <v>2.7205</v>
      </c>
      <c r="CQ654" s="11">
        <v>0.9</v>
      </c>
      <c r="CR654" s="9">
        <v>0.5</v>
      </c>
      <c r="CS654" s="43">
        <f t="shared" si="1331"/>
        <v>8798.7597138</v>
      </c>
      <c r="DB654" s="11">
        <v>44045</v>
      </c>
      <c r="DC654" s="12">
        <v>0.168</v>
      </c>
      <c r="DD654" s="11">
        <v>1</v>
      </c>
      <c r="DE654" s="11">
        <v>0</v>
      </c>
      <c r="DF654" s="13">
        <f t="shared" si="1332"/>
        <v>7399.56</v>
      </c>
      <c r="DG654" s="11">
        <v>1</v>
      </c>
      <c r="DH654" s="11">
        <v>1</v>
      </c>
      <c r="DI654" s="11">
        <v>2.11</v>
      </c>
      <c r="DJ654" s="42">
        <f t="shared" si="1333"/>
        <v>3.11</v>
      </c>
      <c r="DK654" s="11">
        <v>0.9</v>
      </c>
      <c r="DL654" s="9">
        <v>0.5</v>
      </c>
      <c r="DM654" s="43">
        <f t="shared" si="1334"/>
        <v>10355.68422</v>
      </c>
      <c r="DV654" s="11">
        <v>49923</v>
      </c>
      <c r="DW654" s="12">
        <v>0.199</v>
      </c>
      <c r="DX654" s="11">
        <v>1</v>
      </c>
      <c r="DY654" s="11">
        <v>0</v>
      </c>
      <c r="DZ654" s="13">
        <f t="shared" si="1335"/>
        <v>9934.677</v>
      </c>
      <c r="EA654" s="11">
        <v>1</v>
      </c>
      <c r="EB654" s="11">
        <v>1</v>
      </c>
      <c r="EC654" s="11">
        <v>2.91</v>
      </c>
      <c r="ED654" s="42">
        <f t="shared" si="1336"/>
        <v>3.91</v>
      </c>
      <c r="EE654" s="11">
        <v>0.9</v>
      </c>
      <c r="EF654" s="9">
        <v>0.5</v>
      </c>
      <c r="EG654" s="43">
        <f t="shared" si="1337"/>
        <v>17480.0641815</v>
      </c>
    </row>
    <row r="655" s="1" customFormat="1" customHeight="1" spans="6:137">
      <c r="F655" s="11">
        <v>35434</v>
      </c>
      <c r="G655" s="12">
        <v>0.168</v>
      </c>
      <c r="H655" s="11">
        <v>1</v>
      </c>
      <c r="I655" s="11">
        <v>0</v>
      </c>
      <c r="J655" s="13">
        <f t="shared" si="1317"/>
        <v>5952.912</v>
      </c>
      <c r="K655" s="11">
        <v>1</v>
      </c>
      <c r="L655" s="11">
        <v>0.89</v>
      </c>
      <c r="M655" s="11">
        <v>1.78</v>
      </c>
      <c r="N655" s="42">
        <f t="shared" si="1318"/>
        <v>2.5842</v>
      </c>
      <c r="O655" s="11">
        <v>0.9</v>
      </c>
      <c r="P655" s="9">
        <v>0.5</v>
      </c>
      <c r="Q655" s="43">
        <f t="shared" si="1319"/>
        <v>6922.58183568</v>
      </c>
      <c r="Z655" s="11">
        <v>35728</v>
      </c>
      <c r="AA655" s="12">
        <v>0.168</v>
      </c>
      <c r="AB655" s="11">
        <v>1</v>
      </c>
      <c r="AC655" s="11">
        <v>0</v>
      </c>
      <c r="AD655" s="13">
        <f t="shared" si="1320"/>
        <v>6002.304</v>
      </c>
      <c r="AE655" s="11">
        <v>1</v>
      </c>
      <c r="AF655" s="11">
        <v>1</v>
      </c>
      <c r="AG655" s="11">
        <v>2.11</v>
      </c>
      <c r="AH655" s="42">
        <f t="shared" si="1321"/>
        <v>3.11</v>
      </c>
      <c r="AI655" s="11">
        <v>0.9</v>
      </c>
      <c r="AJ655" s="9">
        <v>0.5</v>
      </c>
      <c r="AK655" s="43">
        <f t="shared" si="1322"/>
        <v>8400.224448</v>
      </c>
      <c r="AT655" s="11">
        <v>36903</v>
      </c>
      <c r="AU655" s="12">
        <v>0.168</v>
      </c>
      <c r="AV655" s="11">
        <v>1</v>
      </c>
      <c r="AW655" s="11">
        <v>0</v>
      </c>
      <c r="AX655" s="13">
        <f t="shared" si="1323"/>
        <v>6199.704</v>
      </c>
      <c r="AY655" s="11">
        <v>1</v>
      </c>
      <c r="AZ655" s="11">
        <v>0.93</v>
      </c>
      <c r="BA655" s="11">
        <v>1.85</v>
      </c>
      <c r="BB655" s="42">
        <f t="shared" si="1324"/>
        <v>2.7205</v>
      </c>
      <c r="BC655" s="11">
        <v>0.9</v>
      </c>
      <c r="BD655" s="9">
        <v>0.5</v>
      </c>
      <c r="BE655" s="43">
        <f t="shared" si="1325"/>
        <v>7589.8326294</v>
      </c>
      <c r="BN655" s="11">
        <v>38167</v>
      </c>
      <c r="BO655" s="12">
        <v>0.168</v>
      </c>
      <c r="BP655" s="11">
        <v>1</v>
      </c>
      <c r="BQ655" s="11">
        <v>0</v>
      </c>
      <c r="BR655" s="13">
        <f t="shared" si="1326"/>
        <v>6412.056</v>
      </c>
      <c r="BS655" s="11">
        <v>1</v>
      </c>
      <c r="BT655" s="11">
        <v>1</v>
      </c>
      <c r="BU655" s="11">
        <v>2.71</v>
      </c>
      <c r="BV655" s="42">
        <f t="shared" si="1327"/>
        <v>3.71</v>
      </c>
      <c r="BW655" s="11">
        <v>0.9</v>
      </c>
      <c r="BX655" s="9">
        <v>0.5</v>
      </c>
      <c r="BY655" s="43">
        <f t="shared" si="1328"/>
        <v>10704.927492</v>
      </c>
      <c r="CH655" s="11">
        <v>42781</v>
      </c>
      <c r="CI655" s="12">
        <v>0.168</v>
      </c>
      <c r="CJ655" s="11">
        <v>1</v>
      </c>
      <c r="CK655" s="11">
        <v>0</v>
      </c>
      <c r="CL655" s="13">
        <f t="shared" si="1329"/>
        <v>7187.208</v>
      </c>
      <c r="CM655" s="11">
        <v>1</v>
      </c>
      <c r="CN655" s="11">
        <v>0.93</v>
      </c>
      <c r="CO655" s="11">
        <v>1.85</v>
      </c>
      <c r="CP655" s="42">
        <f t="shared" si="1330"/>
        <v>2.7205</v>
      </c>
      <c r="CQ655" s="11">
        <v>0.9</v>
      </c>
      <c r="CR655" s="9">
        <v>0.5</v>
      </c>
      <c r="CS655" s="43">
        <f t="shared" si="1331"/>
        <v>8798.7597138</v>
      </c>
      <c r="DB655" s="11">
        <v>44045</v>
      </c>
      <c r="DC655" s="12">
        <v>0.168</v>
      </c>
      <c r="DD655" s="11">
        <v>1</v>
      </c>
      <c r="DE655" s="11">
        <v>0</v>
      </c>
      <c r="DF655" s="13">
        <f t="shared" si="1332"/>
        <v>7399.56</v>
      </c>
      <c r="DG655" s="11">
        <v>1</v>
      </c>
      <c r="DH655" s="11">
        <v>1</v>
      </c>
      <c r="DI655" s="11">
        <v>2.11</v>
      </c>
      <c r="DJ655" s="42">
        <f t="shared" si="1333"/>
        <v>3.11</v>
      </c>
      <c r="DK655" s="11">
        <v>0.9</v>
      </c>
      <c r="DL655" s="9">
        <v>0.5</v>
      </c>
      <c r="DM655" s="43">
        <f t="shared" si="1334"/>
        <v>10355.68422</v>
      </c>
      <c r="DV655" s="11">
        <v>49923</v>
      </c>
      <c r="DW655" s="12">
        <v>0.199</v>
      </c>
      <c r="DX655" s="11">
        <v>1</v>
      </c>
      <c r="DY655" s="11">
        <v>0</v>
      </c>
      <c r="DZ655" s="13">
        <f t="shared" si="1335"/>
        <v>9934.677</v>
      </c>
      <c r="EA655" s="11">
        <v>1</v>
      </c>
      <c r="EB655" s="11">
        <v>1</v>
      </c>
      <c r="EC655" s="11">
        <v>2.91</v>
      </c>
      <c r="ED655" s="42">
        <f t="shared" si="1336"/>
        <v>3.91</v>
      </c>
      <c r="EE655" s="11">
        <v>0.9</v>
      </c>
      <c r="EF655" s="9">
        <v>0.5</v>
      </c>
      <c r="EG655" s="43">
        <f t="shared" si="1337"/>
        <v>17480.0641815</v>
      </c>
    </row>
    <row r="656" s="1" customFormat="1" customHeight="1" spans="6:137">
      <c r="F656" s="11">
        <v>35434</v>
      </c>
      <c r="G656" s="12">
        <v>0.168</v>
      </c>
      <c r="H656" s="11">
        <v>1</v>
      </c>
      <c r="I656" s="11">
        <v>0</v>
      </c>
      <c r="J656" s="13">
        <f t="shared" si="1317"/>
        <v>5952.912</v>
      </c>
      <c r="K656" s="11">
        <v>1</v>
      </c>
      <c r="L656" s="11">
        <v>0.89</v>
      </c>
      <c r="M656" s="11">
        <v>1.78</v>
      </c>
      <c r="N656" s="42">
        <f t="shared" si="1318"/>
        <v>2.5842</v>
      </c>
      <c r="O656" s="11">
        <v>0.9</v>
      </c>
      <c r="P656" s="9">
        <v>0.5</v>
      </c>
      <c r="Q656" s="43">
        <f t="shared" si="1319"/>
        <v>6922.58183568</v>
      </c>
      <c r="Z656" s="11">
        <v>35728</v>
      </c>
      <c r="AA656" s="12">
        <v>0.168</v>
      </c>
      <c r="AB656" s="11">
        <v>1</v>
      </c>
      <c r="AC656" s="11">
        <v>0</v>
      </c>
      <c r="AD656" s="13">
        <f t="shared" si="1320"/>
        <v>6002.304</v>
      </c>
      <c r="AE656" s="11">
        <v>1</v>
      </c>
      <c r="AF656" s="11">
        <v>1</v>
      </c>
      <c r="AG656" s="11">
        <v>2.11</v>
      </c>
      <c r="AH656" s="42">
        <f t="shared" si="1321"/>
        <v>3.11</v>
      </c>
      <c r="AI656" s="11">
        <v>0.9</v>
      </c>
      <c r="AJ656" s="9">
        <v>0.5</v>
      </c>
      <c r="AK656" s="43">
        <f t="shared" si="1322"/>
        <v>8400.224448</v>
      </c>
      <c r="AT656" s="11">
        <v>36903</v>
      </c>
      <c r="AU656" s="12">
        <v>0.168</v>
      </c>
      <c r="AV656" s="11">
        <v>1</v>
      </c>
      <c r="AW656" s="11">
        <v>0</v>
      </c>
      <c r="AX656" s="13">
        <f t="shared" si="1323"/>
        <v>6199.704</v>
      </c>
      <c r="AY656" s="11">
        <v>1</v>
      </c>
      <c r="AZ656" s="11">
        <v>0.93</v>
      </c>
      <c r="BA656" s="11">
        <v>1.85</v>
      </c>
      <c r="BB656" s="42">
        <f t="shared" si="1324"/>
        <v>2.7205</v>
      </c>
      <c r="BC656" s="11">
        <v>0.9</v>
      </c>
      <c r="BD656" s="9">
        <v>0.5</v>
      </c>
      <c r="BE656" s="43">
        <f t="shared" si="1325"/>
        <v>7589.8326294</v>
      </c>
      <c r="BN656" s="11">
        <v>38167</v>
      </c>
      <c r="BO656" s="12">
        <v>0.168</v>
      </c>
      <c r="BP656" s="11">
        <v>1</v>
      </c>
      <c r="BQ656" s="11">
        <v>0</v>
      </c>
      <c r="BR656" s="13">
        <f t="shared" si="1326"/>
        <v>6412.056</v>
      </c>
      <c r="BS656" s="11">
        <v>1</v>
      </c>
      <c r="BT656" s="11">
        <v>1</v>
      </c>
      <c r="BU656" s="11">
        <v>2.71</v>
      </c>
      <c r="BV656" s="42">
        <f t="shared" si="1327"/>
        <v>3.71</v>
      </c>
      <c r="BW656" s="11">
        <v>0.9</v>
      </c>
      <c r="BX656" s="9">
        <v>0.5</v>
      </c>
      <c r="BY656" s="43">
        <f t="shared" si="1328"/>
        <v>10704.927492</v>
      </c>
      <c r="CH656" s="11">
        <v>42781</v>
      </c>
      <c r="CI656" s="12">
        <v>0.168</v>
      </c>
      <c r="CJ656" s="11">
        <v>1</v>
      </c>
      <c r="CK656" s="11">
        <v>0</v>
      </c>
      <c r="CL656" s="13">
        <f t="shared" si="1329"/>
        <v>7187.208</v>
      </c>
      <c r="CM656" s="11">
        <v>1</v>
      </c>
      <c r="CN656" s="11">
        <v>0.93</v>
      </c>
      <c r="CO656" s="11">
        <v>1.85</v>
      </c>
      <c r="CP656" s="42">
        <f t="shared" si="1330"/>
        <v>2.7205</v>
      </c>
      <c r="CQ656" s="11">
        <v>0.9</v>
      </c>
      <c r="CR656" s="9">
        <v>0.5</v>
      </c>
      <c r="CS656" s="43">
        <f t="shared" si="1331"/>
        <v>8798.7597138</v>
      </c>
      <c r="DB656" s="11">
        <v>44045</v>
      </c>
      <c r="DC656" s="12">
        <v>0.168</v>
      </c>
      <c r="DD656" s="11">
        <v>1</v>
      </c>
      <c r="DE656" s="11">
        <v>0</v>
      </c>
      <c r="DF656" s="13">
        <f t="shared" si="1332"/>
        <v>7399.56</v>
      </c>
      <c r="DG656" s="11">
        <v>1</v>
      </c>
      <c r="DH656" s="11">
        <v>1</v>
      </c>
      <c r="DI656" s="11">
        <v>2.11</v>
      </c>
      <c r="DJ656" s="42">
        <f t="shared" si="1333"/>
        <v>3.11</v>
      </c>
      <c r="DK656" s="11">
        <v>0.9</v>
      </c>
      <c r="DL656" s="9">
        <v>0.5</v>
      </c>
      <c r="DM656" s="43">
        <f t="shared" si="1334"/>
        <v>10355.68422</v>
      </c>
      <c r="DV656" s="11">
        <v>49923</v>
      </c>
      <c r="DW656" s="12">
        <v>0.199</v>
      </c>
      <c r="DX656" s="11">
        <v>1</v>
      </c>
      <c r="DY656" s="11">
        <v>0</v>
      </c>
      <c r="DZ656" s="13">
        <f t="shared" si="1335"/>
        <v>9934.677</v>
      </c>
      <c r="EA656" s="11">
        <v>1</v>
      </c>
      <c r="EB656" s="11">
        <v>1</v>
      </c>
      <c r="EC656" s="11">
        <v>2.91</v>
      </c>
      <c r="ED656" s="42">
        <f t="shared" si="1336"/>
        <v>3.91</v>
      </c>
      <c r="EE656" s="11">
        <v>0.9</v>
      </c>
      <c r="EF656" s="9">
        <v>0.5</v>
      </c>
      <c r="EG656" s="43">
        <f t="shared" si="1337"/>
        <v>17480.0641815</v>
      </c>
    </row>
    <row r="657" s="1" customFormat="1" customHeight="1" spans="1:139">
      <c r="F657" s="11">
        <v>35434</v>
      </c>
      <c r="G657" s="12">
        <v>0.168</v>
      </c>
      <c r="H657" s="11">
        <v>1</v>
      </c>
      <c r="I657" s="11">
        <v>0</v>
      </c>
      <c r="J657" s="13">
        <f t="shared" si="1317"/>
        <v>5952.912</v>
      </c>
      <c r="K657" s="11">
        <v>1</v>
      </c>
      <c r="L657" s="11">
        <v>0.89</v>
      </c>
      <c r="M657" s="11">
        <v>1.78</v>
      </c>
      <c r="N657" s="42">
        <f t="shared" si="1318"/>
        <v>2.5842</v>
      </c>
      <c r="O657" s="11">
        <v>0.9</v>
      </c>
      <c r="P657" s="9">
        <v>0.5</v>
      </c>
      <c r="Q657" s="43">
        <f t="shared" si="1319"/>
        <v>6922.58183568</v>
      </c>
      <c r="Z657" s="11">
        <v>35728</v>
      </c>
      <c r="AA657" s="12">
        <v>0.168</v>
      </c>
      <c r="AB657" s="11">
        <v>1</v>
      </c>
      <c r="AC657" s="11">
        <v>0</v>
      </c>
      <c r="AD657" s="13">
        <f t="shared" si="1320"/>
        <v>6002.304</v>
      </c>
      <c r="AE657" s="11">
        <v>1</v>
      </c>
      <c r="AF657" s="11">
        <v>1</v>
      </c>
      <c r="AG657" s="11">
        <v>2.11</v>
      </c>
      <c r="AH657" s="42">
        <f t="shared" si="1321"/>
        <v>3.11</v>
      </c>
      <c r="AI657" s="11">
        <v>0.9</v>
      </c>
      <c r="AJ657" s="9">
        <v>0.5</v>
      </c>
      <c r="AK657" s="43">
        <f t="shared" si="1322"/>
        <v>8400.224448</v>
      </c>
      <c r="AT657" s="11">
        <v>36903</v>
      </c>
      <c r="AU657" s="12">
        <v>0.168</v>
      </c>
      <c r="AV657" s="11">
        <v>1</v>
      </c>
      <c r="AW657" s="11">
        <v>0</v>
      </c>
      <c r="AX657" s="13">
        <f t="shared" si="1323"/>
        <v>6199.704</v>
      </c>
      <c r="AY657" s="11">
        <v>1</v>
      </c>
      <c r="AZ657" s="11">
        <v>0.93</v>
      </c>
      <c r="BA657" s="11">
        <v>1.85</v>
      </c>
      <c r="BB657" s="42">
        <f t="shared" si="1324"/>
        <v>2.7205</v>
      </c>
      <c r="BC657" s="11">
        <v>0.9</v>
      </c>
      <c r="BD657" s="9">
        <v>0.5</v>
      </c>
      <c r="BE657" s="43">
        <f t="shared" si="1325"/>
        <v>7589.8326294</v>
      </c>
      <c r="BN657" s="11">
        <v>38167</v>
      </c>
      <c r="BO657" s="12">
        <v>0.168</v>
      </c>
      <c r="BP657" s="11">
        <v>1</v>
      </c>
      <c r="BQ657" s="11">
        <v>0</v>
      </c>
      <c r="BR657" s="13">
        <f t="shared" si="1326"/>
        <v>6412.056</v>
      </c>
      <c r="BS657" s="11">
        <v>1</v>
      </c>
      <c r="BT657" s="11">
        <v>1</v>
      </c>
      <c r="BU657" s="11">
        <v>2.71</v>
      </c>
      <c r="BV657" s="42">
        <f t="shared" si="1327"/>
        <v>3.71</v>
      </c>
      <c r="BW657" s="11">
        <v>0.9</v>
      </c>
      <c r="BX657" s="9">
        <v>0.5</v>
      </c>
      <c r="BY657" s="43">
        <f t="shared" si="1328"/>
        <v>10704.927492</v>
      </c>
      <c r="CH657" s="11">
        <v>42781</v>
      </c>
      <c r="CI657" s="12">
        <v>0.168</v>
      </c>
      <c r="CJ657" s="11">
        <v>1</v>
      </c>
      <c r="CK657" s="11">
        <v>0</v>
      </c>
      <c r="CL657" s="13">
        <f t="shared" si="1329"/>
        <v>7187.208</v>
      </c>
      <c r="CM657" s="11">
        <v>1</v>
      </c>
      <c r="CN657" s="11">
        <v>0.93</v>
      </c>
      <c r="CO657" s="11">
        <v>1.85</v>
      </c>
      <c r="CP657" s="42">
        <f t="shared" si="1330"/>
        <v>2.7205</v>
      </c>
      <c r="CQ657" s="11">
        <v>0.9</v>
      </c>
      <c r="CR657" s="9">
        <v>0.5</v>
      </c>
      <c r="CS657" s="43">
        <f t="shared" si="1331"/>
        <v>8798.7597138</v>
      </c>
      <c r="DB657" s="11">
        <v>44045</v>
      </c>
      <c r="DC657" s="12">
        <v>0.168</v>
      </c>
      <c r="DD657" s="11">
        <v>1</v>
      </c>
      <c r="DE657" s="11">
        <v>0</v>
      </c>
      <c r="DF657" s="13">
        <f t="shared" si="1332"/>
        <v>7399.56</v>
      </c>
      <c r="DG657" s="11">
        <v>1</v>
      </c>
      <c r="DH657" s="11">
        <v>1</v>
      </c>
      <c r="DI657" s="11">
        <v>2.11</v>
      </c>
      <c r="DJ657" s="42">
        <f t="shared" si="1333"/>
        <v>3.11</v>
      </c>
      <c r="DK657" s="11">
        <v>0.9</v>
      </c>
      <c r="DL657" s="9">
        <v>0.5</v>
      </c>
      <c r="DM657" s="43">
        <f t="shared" si="1334"/>
        <v>10355.68422</v>
      </c>
      <c r="DV657" s="11">
        <v>49923</v>
      </c>
      <c r="DW657" s="12">
        <v>0.199</v>
      </c>
      <c r="DX657" s="11">
        <v>1</v>
      </c>
      <c r="DY657" s="11">
        <v>0</v>
      </c>
      <c r="DZ657" s="13">
        <f t="shared" si="1335"/>
        <v>9934.677</v>
      </c>
      <c r="EA657" s="11">
        <v>1</v>
      </c>
      <c r="EB657" s="11">
        <v>1</v>
      </c>
      <c r="EC657" s="11">
        <v>2.91</v>
      </c>
      <c r="ED657" s="42">
        <f t="shared" si="1336"/>
        <v>3.91</v>
      </c>
      <c r="EE657" s="11">
        <v>0.9</v>
      </c>
      <c r="EF657" s="9">
        <v>0.5</v>
      </c>
      <c r="EG657" s="43">
        <f t="shared" si="1337"/>
        <v>17480.0641815</v>
      </c>
    </row>
    <row r="658" s="1" customFormat="1" customHeight="1" spans="1:139">
      <c r="F658" s="11">
        <v>35434</v>
      </c>
      <c r="G658" s="12">
        <v>0.168</v>
      </c>
      <c r="H658" s="11">
        <v>1</v>
      </c>
      <c r="I658" s="11">
        <v>0</v>
      </c>
      <c r="J658" s="13">
        <f t="shared" si="1317"/>
        <v>5952.912</v>
      </c>
      <c r="K658" s="11">
        <v>1</v>
      </c>
      <c r="L658" s="11">
        <v>0.89</v>
      </c>
      <c r="M658" s="11">
        <v>1.78</v>
      </c>
      <c r="N658" s="42">
        <f t="shared" si="1318"/>
        <v>2.5842</v>
      </c>
      <c r="O658" s="11">
        <v>0.9</v>
      </c>
      <c r="P658" s="9">
        <v>0.5</v>
      </c>
      <c r="Q658" s="43">
        <f t="shared" si="1319"/>
        <v>6922.58183568</v>
      </c>
      <c r="Z658" s="11">
        <v>35728</v>
      </c>
      <c r="AA658" s="12">
        <v>0.168</v>
      </c>
      <c r="AB658" s="11">
        <v>1</v>
      </c>
      <c r="AC658" s="11">
        <v>0</v>
      </c>
      <c r="AD658" s="13">
        <f t="shared" si="1320"/>
        <v>6002.304</v>
      </c>
      <c r="AE658" s="11">
        <v>1</v>
      </c>
      <c r="AF658" s="11">
        <v>1</v>
      </c>
      <c r="AG658" s="11">
        <v>2.11</v>
      </c>
      <c r="AH658" s="42">
        <f t="shared" si="1321"/>
        <v>3.11</v>
      </c>
      <c r="AI658" s="11">
        <v>0.9</v>
      </c>
      <c r="AJ658" s="9">
        <v>0.5</v>
      </c>
      <c r="AK658" s="43">
        <f t="shared" si="1322"/>
        <v>8400.224448</v>
      </c>
      <c r="AT658" s="11">
        <v>36903</v>
      </c>
      <c r="AU658" s="12">
        <v>0.168</v>
      </c>
      <c r="AV658" s="11">
        <v>1</v>
      </c>
      <c r="AW658" s="11">
        <v>0</v>
      </c>
      <c r="AX658" s="13">
        <f t="shared" si="1323"/>
        <v>6199.704</v>
      </c>
      <c r="AY658" s="11">
        <v>1</v>
      </c>
      <c r="AZ658" s="11">
        <v>0.93</v>
      </c>
      <c r="BA658" s="11">
        <v>1.85</v>
      </c>
      <c r="BB658" s="42">
        <f t="shared" si="1324"/>
        <v>2.7205</v>
      </c>
      <c r="BC658" s="11">
        <v>0.9</v>
      </c>
      <c r="BD658" s="9">
        <v>0.5</v>
      </c>
      <c r="BE658" s="43">
        <f t="shared" si="1325"/>
        <v>7589.8326294</v>
      </c>
      <c r="BN658" s="11">
        <v>38167</v>
      </c>
      <c r="BO658" s="12">
        <v>0.168</v>
      </c>
      <c r="BP658" s="11">
        <v>1</v>
      </c>
      <c r="BQ658" s="11">
        <v>0</v>
      </c>
      <c r="BR658" s="13">
        <f t="shared" si="1326"/>
        <v>6412.056</v>
      </c>
      <c r="BS658" s="11">
        <v>1</v>
      </c>
      <c r="BT658" s="11">
        <v>1</v>
      </c>
      <c r="BU658" s="11">
        <v>2.71</v>
      </c>
      <c r="BV658" s="42">
        <f t="shared" si="1327"/>
        <v>3.71</v>
      </c>
      <c r="BW658" s="11">
        <v>0.9</v>
      </c>
      <c r="BX658" s="9">
        <v>0.5</v>
      </c>
      <c r="BY658" s="43">
        <f t="shared" si="1328"/>
        <v>10704.927492</v>
      </c>
      <c r="CH658" s="11">
        <v>42781</v>
      </c>
      <c r="CI658" s="12">
        <v>0.168</v>
      </c>
      <c r="CJ658" s="11">
        <v>1</v>
      </c>
      <c r="CK658" s="11">
        <v>0</v>
      </c>
      <c r="CL658" s="13">
        <f t="shared" si="1329"/>
        <v>7187.208</v>
      </c>
      <c r="CM658" s="11">
        <v>1</v>
      </c>
      <c r="CN658" s="11">
        <v>0.93</v>
      </c>
      <c r="CO658" s="11">
        <v>1.85</v>
      </c>
      <c r="CP658" s="42">
        <f t="shared" si="1330"/>
        <v>2.7205</v>
      </c>
      <c r="CQ658" s="11">
        <v>0.9</v>
      </c>
      <c r="CR658" s="9">
        <v>0.5</v>
      </c>
      <c r="CS658" s="43">
        <f t="shared" si="1331"/>
        <v>8798.7597138</v>
      </c>
      <c r="DB658" s="11">
        <v>44045</v>
      </c>
      <c r="DC658" s="12">
        <v>0.168</v>
      </c>
      <c r="DD658" s="11">
        <v>1</v>
      </c>
      <c r="DE658" s="11">
        <v>0</v>
      </c>
      <c r="DF658" s="13">
        <f t="shared" si="1332"/>
        <v>7399.56</v>
      </c>
      <c r="DG658" s="11">
        <v>1</v>
      </c>
      <c r="DH658" s="11">
        <v>1</v>
      </c>
      <c r="DI658" s="11">
        <v>2.11</v>
      </c>
      <c r="DJ658" s="42">
        <f t="shared" si="1333"/>
        <v>3.11</v>
      </c>
      <c r="DK658" s="11">
        <v>0.9</v>
      </c>
      <c r="DL658" s="9">
        <v>0.5</v>
      </c>
      <c r="DM658" s="43">
        <f t="shared" si="1334"/>
        <v>10355.68422</v>
      </c>
      <c r="DV658" s="11">
        <v>49923</v>
      </c>
      <c r="DW658" s="12">
        <v>0.199</v>
      </c>
      <c r="DX658" s="11">
        <v>1</v>
      </c>
      <c r="DY658" s="11">
        <v>0</v>
      </c>
      <c r="DZ658" s="13">
        <f t="shared" si="1335"/>
        <v>9934.677</v>
      </c>
      <c r="EA658" s="11">
        <v>1</v>
      </c>
      <c r="EB658" s="11">
        <v>1</v>
      </c>
      <c r="EC658" s="11">
        <v>2.91</v>
      </c>
      <c r="ED658" s="42">
        <f t="shared" si="1336"/>
        <v>3.91</v>
      </c>
      <c r="EE658" s="11">
        <v>0.9</v>
      </c>
      <c r="EF658" s="9">
        <v>0.5</v>
      </c>
      <c r="EG658" s="43">
        <f t="shared" si="1337"/>
        <v>17480.0641815</v>
      </c>
    </row>
    <row r="659" s="1" customFormat="1" customHeight="1" spans="1:139">
      <c r="F659" s="11">
        <v>35434</v>
      </c>
      <c r="G659" s="12">
        <v>0.168</v>
      </c>
      <c r="H659" s="11">
        <v>1</v>
      </c>
      <c r="I659" s="11">
        <v>0</v>
      </c>
      <c r="J659" s="13">
        <f t="shared" si="1317"/>
        <v>5952.912</v>
      </c>
      <c r="K659" s="11">
        <v>1</v>
      </c>
      <c r="L659" s="11">
        <v>0.89</v>
      </c>
      <c r="M659" s="11">
        <v>1.78</v>
      </c>
      <c r="N659" s="42">
        <f t="shared" si="1318"/>
        <v>2.5842</v>
      </c>
      <c r="O659" s="11">
        <v>0.9</v>
      </c>
      <c r="P659" s="9">
        <v>0.5</v>
      </c>
      <c r="Q659" s="43">
        <f t="shared" si="1319"/>
        <v>6922.58183568</v>
      </c>
      <c r="Z659" s="11">
        <v>35728</v>
      </c>
      <c r="AA659" s="12">
        <v>0.168</v>
      </c>
      <c r="AB659" s="11">
        <v>1</v>
      </c>
      <c r="AC659" s="11">
        <v>0</v>
      </c>
      <c r="AD659" s="13">
        <f t="shared" si="1320"/>
        <v>6002.304</v>
      </c>
      <c r="AE659" s="11">
        <v>1</v>
      </c>
      <c r="AF659" s="11">
        <v>1</v>
      </c>
      <c r="AG659" s="11">
        <v>2.11</v>
      </c>
      <c r="AH659" s="42">
        <f t="shared" si="1321"/>
        <v>3.11</v>
      </c>
      <c r="AI659" s="11">
        <v>0.9</v>
      </c>
      <c r="AJ659" s="9">
        <v>0.5</v>
      </c>
      <c r="AK659" s="43">
        <f t="shared" si="1322"/>
        <v>8400.224448</v>
      </c>
      <c r="AT659" s="11">
        <v>36903</v>
      </c>
      <c r="AU659" s="12">
        <v>0.168</v>
      </c>
      <c r="AV659" s="11">
        <v>1</v>
      </c>
      <c r="AW659" s="11">
        <v>0</v>
      </c>
      <c r="AX659" s="13">
        <f t="shared" si="1323"/>
        <v>6199.704</v>
      </c>
      <c r="AY659" s="11">
        <v>1</v>
      </c>
      <c r="AZ659" s="11">
        <v>0.93</v>
      </c>
      <c r="BA659" s="11">
        <v>1.85</v>
      </c>
      <c r="BB659" s="42">
        <f t="shared" si="1324"/>
        <v>2.7205</v>
      </c>
      <c r="BC659" s="11">
        <v>0.9</v>
      </c>
      <c r="BD659" s="9">
        <v>0.5</v>
      </c>
      <c r="BE659" s="43">
        <f t="shared" si="1325"/>
        <v>7589.8326294</v>
      </c>
      <c r="BN659" s="11">
        <v>38167</v>
      </c>
      <c r="BO659" s="12">
        <v>0.168</v>
      </c>
      <c r="BP659" s="11">
        <v>1</v>
      </c>
      <c r="BQ659" s="11">
        <v>0</v>
      </c>
      <c r="BR659" s="13">
        <f t="shared" si="1326"/>
        <v>6412.056</v>
      </c>
      <c r="BS659" s="11">
        <v>1</v>
      </c>
      <c r="BT659" s="11">
        <v>1</v>
      </c>
      <c r="BU659" s="11">
        <v>2.71</v>
      </c>
      <c r="BV659" s="42">
        <f t="shared" si="1327"/>
        <v>3.71</v>
      </c>
      <c r="BW659" s="11">
        <v>0.9</v>
      </c>
      <c r="BX659" s="9">
        <v>0.5</v>
      </c>
      <c r="BY659" s="43">
        <f t="shared" si="1328"/>
        <v>10704.927492</v>
      </c>
      <c r="CH659" s="11">
        <v>42781</v>
      </c>
      <c r="CI659" s="12">
        <v>0.168</v>
      </c>
      <c r="CJ659" s="11">
        <v>1</v>
      </c>
      <c r="CK659" s="11">
        <v>0</v>
      </c>
      <c r="CL659" s="13">
        <f t="shared" si="1329"/>
        <v>7187.208</v>
      </c>
      <c r="CM659" s="11">
        <v>1</v>
      </c>
      <c r="CN659" s="11">
        <v>0.93</v>
      </c>
      <c r="CO659" s="11">
        <v>1.85</v>
      </c>
      <c r="CP659" s="42">
        <f t="shared" si="1330"/>
        <v>2.7205</v>
      </c>
      <c r="CQ659" s="11">
        <v>0.9</v>
      </c>
      <c r="CR659" s="9">
        <v>0.5</v>
      </c>
      <c r="CS659" s="43">
        <f t="shared" si="1331"/>
        <v>8798.7597138</v>
      </c>
      <c r="DB659" s="11">
        <v>44045</v>
      </c>
      <c r="DC659" s="12">
        <v>0.168</v>
      </c>
      <c r="DD659" s="11">
        <v>1</v>
      </c>
      <c r="DE659" s="11">
        <v>0</v>
      </c>
      <c r="DF659" s="13">
        <f t="shared" si="1332"/>
        <v>7399.56</v>
      </c>
      <c r="DG659" s="11">
        <v>1</v>
      </c>
      <c r="DH659" s="11">
        <v>1</v>
      </c>
      <c r="DI659" s="11">
        <v>2.11</v>
      </c>
      <c r="DJ659" s="42">
        <f t="shared" si="1333"/>
        <v>3.11</v>
      </c>
      <c r="DK659" s="11">
        <v>0.9</v>
      </c>
      <c r="DL659" s="9">
        <v>0.5</v>
      </c>
      <c r="DM659" s="43">
        <f t="shared" si="1334"/>
        <v>10355.68422</v>
      </c>
      <c r="DV659" s="11">
        <v>49923</v>
      </c>
      <c r="DW659" s="12">
        <v>0.199</v>
      </c>
      <c r="DX659" s="11">
        <v>1</v>
      </c>
      <c r="DY659" s="11">
        <v>0</v>
      </c>
      <c r="DZ659" s="13">
        <f t="shared" si="1335"/>
        <v>9934.677</v>
      </c>
      <c r="EA659" s="11">
        <v>1</v>
      </c>
      <c r="EB659" s="11">
        <v>1</v>
      </c>
      <c r="EC659" s="11">
        <v>2.91</v>
      </c>
      <c r="ED659" s="42">
        <f t="shared" si="1336"/>
        <v>3.91</v>
      </c>
      <c r="EE659" s="11">
        <v>0.9</v>
      </c>
      <c r="EF659" s="9">
        <v>0.5</v>
      </c>
      <c r="EG659" s="43">
        <f t="shared" si="1337"/>
        <v>17480.0641815</v>
      </c>
    </row>
    <row r="660" s="1" customFormat="1" customHeight="1" spans="1:139">
      <c r="F660" s="11">
        <v>35434</v>
      </c>
      <c r="G660" s="12">
        <v>0.168</v>
      </c>
      <c r="H660" s="11">
        <v>1</v>
      </c>
      <c r="I660" s="11">
        <v>0</v>
      </c>
      <c r="J660" s="13">
        <f t="shared" si="1317"/>
        <v>5952.912</v>
      </c>
      <c r="K660" s="11">
        <v>1</v>
      </c>
      <c r="L660" s="11">
        <v>0.89</v>
      </c>
      <c r="M660" s="11">
        <v>1.78</v>
      </c>
      <c r="N660" s="42">
        <f t="shared" si="1318"/>
        <v>2.5842</v>
      </c>
      <c r="O660" s="11">
        <v>0.9</v>
      </c>
      <c r="P660" s="9">
        <v>0.5</v>
      </c>
      <c r="Q660" s="43">
        <f t="shared" si="1319"/>
        <v>6922.58183568</v>
      </c>
      <c r="Z660" s="11">
        <v>35728</v>
      </c>
      <c r="AA660" s="12">
        <v>0.168</v>
      </c>
      <c r="AB660" s="11">
        <v>1</v>
      </c>
      <c r="AC660" s="11">
        <v>0</v>
      </c>
      <c r="AD660" s="13">
        <f t="shared" si="1320"/>
        <v>6002.304</v>
      </c>
      <c r="AE660" s="11">
        <v>1</v>
      </c>
      <c r="AF660" s="11">
        <v>1</v>
      </c>
      <c r="AG660" s="11">
        <v>2.11</v>
      </c>
      <c r="AH660" s="42">
        <f t="shared" si="1321"/>
        <v>3.11</v>
      </c>
      <c r="AI660" s="11">
        <v>0.9</v>
      </c>
      <c r="AJ660" s="9">
        <v>0.5</v>
      </c>
      <c r="AK660" s="43">
        <f t="shared" si="1322"/>
        <v>8400.224448</v>
      </c>
      <c r="AT660" s="11">
        <v>36903</v>
      </c>
      <c r="AU660" s="12">
        <v>0.168</v>
      </c>
      <c r="AV660" s="11">
        <v>1</v>
      </c>
      <c r="AW660" s="11">
        <v>0</v>
      </c>
      <c r="AX660" s="13">
        <f t="shared" si="1323"/>
        <v>6199.704</v>
      </c>
      <c r="AY660" s="11">
        <v>1</v>
      </c>
      <c r="AZ660" s="11">
        <v>0.93</v>
      </c>
      <c r="BA660" s="11">
        <v>1.85</v>
      </c>
      <c r="BB660" s="42">
        <f t="shared" si="1324"/>
        <v>2.7205</v>
      </c>
      <c r="BC660" s="11">
        <v>0.9</v>
      </c>
      <c r="BD660" s="9">
        <v>0.5</v>
      </c>
      <c r="BE660" s="43">
        <f t="shared" si="1325"/>
        <v>7589.8326294</v>
      </c>
      <c r="BN660" s="11">
        <v>38167</v>
      </c>
      <c r="BO660" s="12">
        <v>0.168</v>
      </c>
      <c r="BP660" s="11">
        <v>1</v>
      </c>
      <c r="BQ660" s="11">
        <v>0</v>
      </c>
      <c r="BR660" s="13">
        <f t="shared" si="1326"/>
        <v>6412.056</v>
      </c>
      <c r="BS660" s="11">
        <v>1</v>
      </c>
      <c r="BT660" s="11">
        <v>1</v>
      </c>
      <c r="BU660" s="11">
        <v>2.71</v>
      </c>
      <c r="BV660" s="42">
        <f t="shared" si="1327"/>
        <v>3.71</v>
      </c>
      <c r="BW660" s="11">
        <v>0.9</v>
      </c>
      <c r="BX660" s="9">
        <v>0.5</v>
      </c>
      <c r="BY660" s="43">
        <f t="shared" si="1328"/>
        <v>10704.927492</v>
      </c>
      <c r="CH660" s="11">
        <v>42781</v>
      </c>
      <c r="CI660" s="12">
        <v>0.168</v>
      </c>
      <c r="CJ660" s="11">
        <v>1</v>
      </c>
      <c r="CK660" s="11">
        <v>0</v>
      </c>
      <c r="CL660" s="13">
        <f t="shared" si="1329"/>
        <v>7187.208</v>
      </c>
      <c r="CM660" s="11">
        <v>1</v>
      </c>
      <c r="CN660" s="11">
        <v>0.93</v>
      </c>
      <c r="CO660" s="11">
        <v>1.85</v>
      </c>
      <c r="CP660" s="42">
        <f t="shared" si="1330"/>
        <v>2.7205</v>
      </c>
      <c r="CQ660" s="11">
        <v>0.9</v>
      </c>
      <c r="CR660" s="9">
        <v>0.5</v>
      </c>
      <c r="CS660" s="43">
        <f t="shared" si="1331"/>
        <v>8798.7597138</v>
      </c>
      <c r="DB660" s="11">
        <v>44045</v>
      </c>
      <c r="DC660" s="12">
        <v>0.168</v>
      </c>
      <c r="DD660" s="11">
        <v>1</v>
      </c>
      <c r="DE660" s="11">
        <v>0</v>
      </c>
      <c r="DF660" s="13">
        <f t="shared" si="1332"/>
        <v>7399.56</v>
      </c>
      <c r="DG660" s="11">
        <v>1</v>
      </c>
      <c r="DH660" s="11">
        <v>1</v>
      </c>
      <c r="DI660" s="11">
        <v>2.11</v>
      </c>
      <c r="DJ660" s="42">
        <f t="shared" si="1333"/>
        <v>3.11</v>
      </c>
      <c r="DK660" s="11">
        <v>0.9</v>
      </c>
      <c r="DL660" s="9">
        <v>0.5</v>
      </c>
      <c r="DM660" s="43">
        <f t="shared" si="1334"/>
        <v>10355.68422</v>
      </c>
      <c r="DV660" s="11">
        <v>49923</v>
      </c>
      <c r="DW660" s="12">
        <v>0.199</v>
      </c>
      <c r="DX660" s="11">
        <v>1</v>
      </c>
      <c r="DY660" s="11">
        <v>0</v>
      </c>
      <c r="DZ660" s="13">
        <f t="shared" si="1335"/>
        <v>9934.677</v>
      </c>
      <c r="EA660" s="11">
        <v>1</v>
      </c>
      <c r="EB660" s="11">
        <v>1</v>
      </c>
      <c r="EC660" s="11">
        <v>2.91</v>
      </c>
      <c r="ED660" s="42">
        <f t="shared" si="1336"/>
        <v>3.91</v>
      </c>
      <c r="EE660" s="11">
        <v>0.9</v>
      </c>
      <c r="EF660" s="9">
        <v>0.5</v>
      </c>
      <c r="EG660" s="43">
        <f t="shared" si="1337"/>
        <v>17480.0641815</v>
      </c>
    </row>
    <row r="661" s="1" customFormat="1" customHeight="1" spans="1:139">
      <c r="F661" s="11">
        <v>35434</v>
      </c>
      <c r="G661" s="12">
        <v>0.3</v>
      </c>
      <c r="H661" s="11">
        <v>1</v>
      </c>
      <c r="I661" s="11">
        <v>0</v>
      </c>
      <c r="J661" s="13">
        <f t="shared" si="1317"/>
        <v>10630.2</v>
      </c>
      <c r="K661" s="11">
        <v>1</v>
      </c>
      <c r="L661" s="11">
        <v>0.89</v>
      </c>
      <c r="M661" s="11">
        <v>1.78</v>
      </c>
      <c r="N661" s="42">
        <f t="shared" si="1318"/>
        <v>2.5842</v>
      </c>
      <c r="O661" s="11">
        <v>0.9</v>
      </c>
      <c r="P661" s="9">
        <v>0.5</v>
      </c>
      <c r="Q661" s="43">
        <f t="shared" si="1319"/>
        <v>12361.753278</v>
      </c>
      <c r="Z661" s="11">
        <v>35728</v>
      </c>
      <c r="AA661" s="12">
        <v>0.3</v>
      </c>
      <c r="AB661" s="11">
        <v>1</v>
      </c>
      <c r="AC661" s="11">
        <v>0</v>
      </c>
      <c r="AD661" s="13">
        <f t="shared" si="1320"/>
        <v>10718.4</v>
      </c>
      <c r="AE661" s="11">
        <v>1</v>
      </c>
      <c r="AF661" s="11">
        <v>1</v>
      </c>
      <c r="AG661" s="11">
        <v>2.11</v>
      </c>
      <c r="AH661" s="42">
        <f t="shared" si="1321"/>
        <v>3.11</v>
      </c>
      <c r="AI661" s="11">
        <v>0.9</v>
      </c>
      <c r="AJ661" s="9">
        <v>0.5</v>
      </c>
      <c r="AK661" s="43">
        <f t="shared" si="1322"/>
        <v>15000.4008</v>
      </c>
      <c r="AT661" s="11">
        <v>36903</v>
      </c>
      <c r="AU661" s="12">
        <v>0.3</v>
      </c>
      <c r="AV661" s="11">
        <v>1</v>
      </c>
      <c r="AW661" s="11">
        <v>0</v>
      </c>
      <c r="AX661" s="13">
        <f t="shared" si="1323"/>
        <v>11070.9</v>
      </c>
      <c r="AY661" s="11">
        <v>1</v>
      </c>
      <c r="AZ661" s="11">
        <v>0.93</v>
      </c>
      <c r="BA661" s="11">
        <v>1.85</v>
      </c>
      <c r="BB661" s="42">
        <f t="shared" si="1324"/>
        <v>2.7205</v>
      </c>
      <c r="BC661" s="11">
        <v>0.9</v>
      </c>
      <c r="BD661" s="9">
        <v>0.5</v>
      </c>
      <c r="BE661" s="43">
        <f t="shared" si="1325"/>
        <v>13553.2725525</v>
      </c>
      <c r="BN661" s="11">
        <v>38167</v>
      </c>
      <c r="BO661" s="12">
        <v>0.3</v>
      </c>
      <c r="BP661" s="11">
        <v>1</v>
      </c>
      <c r="BQ661" s="11">
        <v>0</v>
      </c>
      <c r="BR661" s="13">
        <f t="shared" si="1326"/>
        <v>11450.1</v>
      </c>
      <c r="BS661" s="11">
        <v>1</v>
      </c>
      <c r="BT661" s="11">
        <v>1</v>
      </c>
      <c r="BU661" s="11">
        <v>2.71</v>
      </c>
      <c r="BV661" s="42">
        <f t="shared" si="1327"/>
        <v>3.71</v>
      </c>
      <c r="BW661" s="11">
        <v>0.9</v>
      </c>
      <c r="BX661" s="9">
        <v>0.5</v>
      </c>
      <c r="BY661" s="43">
        <f t="shared" si="1328"/>
        <v>19115.94195</v>
      </c>
      <c r="CH661" s="11">
        <v>42781</v>
      </c>
      <c r="CI661" s="12">
        <v>0.3</v>
      </c>
      <c r="CJ661" s="11">
        <v>1</v>
      </c>
      <c r="CK661" s="11">
        <v>0</v>
      </c>
      <c r="CL661" s="13">
        <f t="shared" si="1329"/>
        <v>12834.3</v>
      </c>
      <c r="CM661" s="11">
        <v>1</v>
      </c>
      <c r="CN661" s="11">
        <v>0.93</v>
      </c>
      <c r="CO661" s="11">
        <v>1.85</v>
      </c>
      <c r="CP661" s="42">
        <f t="shared" si="1330"/>
        <v>2.7205</v>
      </c>
      <c r="CQ661" s="11">
        <v>0.9</v>
      </c>
      <c r="CR661" s="9">
        <v>0.5</v>
      </c>
      <c r="CS661" s="43">
        <f t="shared" si="1331"/>
        <v>15712.0709175</v>
      </c>
      <c r="DB661" s="11">
        <v>44045</v>
      </c>
      <c r="DC661" s="12">
        <v>0.3</v>
      </c>
      <c r="DD661" s="11">
        <v>1</v>
      </c>
      <c r="DE661" s="11">
        <v>0</v>
      </c>
      <c r="DF661" s="13">
        <f t="shared" si="1332"/>
        <v>13213.5</v>
      </c>
      <c r="DG661" s="11">
        <v>1</v>
      </c>
      <c r="DH661" s="11">
        <v>1</v>
      </c>
      <c r="DI661" s="11">
        <v>2.11</v>
      </c>
      <c r="DJ661" s="42">
        <f t="shared" si="1333"/>
        <v>3.11</v>
      </c>
      <c r="DK661" s="11">
        <v>0.9</v>
      </c>
      <c r="DL661" s="9">
        <v>0.5</v>
      </c>
      <c r="DM661" s="43">
        <f t="shared" si="1334"/>
        <v>18492.29325</v>
      </c>
      <c r="DV661" s="11">
        <v>49923</v>
      </c>
      <c r="DW661" s="12">
        <v>0.355</v>
      </c>
      <c r="DX661" s="11">
        <v>1</v>
      </c>
      <c r="DY661" s="11">
        <v>0</v>
      </c>
      <c r="DZ661" s="13">
        <f t="shared" si="1335"/>
        <v>17722.665</v>
      </c>
      <c r="EA661" s="11">
        <v>1</v>
      </c>
      <c r="EB661" s="11">
        <v>1</v>
      </c>
      <c r="EC661" s="11">
        <v>2.91</v>
      </c>
      <c r="ED661" s="42">
        <f t="shared" si="1336"/>
        <v>3.91</v>
      </c>
      <c r="EE661" s="11">
        <v>0.9</v>
      </c>
      <c r="EF661" s="9">
        <v>0.5</v>
      </c>
      <c r="EG661" s="43">
        <f t="shared" si="1337"/>
        <v>31183.0290675</v>
      </c>
    </row>
    <row r="662" s="1" customFormat="1" customHeight="1" spans="1:139">
      <c r="F662" s="11">
        <v>35434</v>
      </c>
      <c r="G662" s="12">
        <v>0.58</v>
      </c>
      <c r="H662" s="11">
        <v>1</v>
      </c>
      <c r="I662" s="11">
        <v>0</v>
      </c>
      <c r="J662" s="13">
        <f t="shared" si="1317"/>
        <v>20551.72</v>
      </c>
      <c r="K662" s="11">
        <v>1</v>
      </c>
      <c r="L662" s="11">
        <v>0.89</v>
      </c>
      <c r="M662" s="11">
        <v>1.78</v>
      </c>
      <c r="N662" s="42">
        <f t="shared" si="1318"/>
        <v>2.5842</v>
      </c>
      <c r="O662" s="11">
        <v>0.9</v>
      </c>
      <c r="P662" s="9">
        <v>0.5</v>
      </c>
      <c r="Q662" s="43">
        <f t="shared" si="1319"/>
        <v>23899.3896708</v>
      </c>
      <c r="Z662" s="11">
        <v>35728</v>
      </c>
      <c r="AA662" s="12">
        <v>0.58</v>
      </c>
      <c r="AB662" s="11">
        <v>1</v>
      </c>
      <c r="AC662" s="11">
        <v>0</v>
      </c>
      <c r="AD662" s="13">
        <f t="shared" si="1320"/>
        <v>20722.24</v>
      </c>
      <c r="AE662" s="11">
        <v>1</v>
      </c>
      <c r="AF662" s="11">
        <v>1</v>
      </c>
      <c r="AG662" s="11">
        <v>2.11</v>
      </c>
      <c r="AH662" s="42">
        <f t="shared" si="1321"/>
        <v>3.11</v>
      </c>
      <c r="AI662" s="11">
        <v>0.9</v>
      </c>
      <c r="AJ662" s="9">
        <v>0.5</v>
      </c>
      <c r="AK662" s="43">
        <f t="shared" si="1322"/>
        <v>29000.77488</v>
      </c>
      <c r="AT662" s="11">
        <v>36903</v>
      </c>
      <c r="AU662" s="12">
        <v>0.58</v>
      </c>
      <c r="AV662" s="11">
        <v>1</v>
      </c>
      <c r="AW662" s="11">
        <v>0</v>
      </c>
      <c r="AX662" s="13">
        <f t="shared" si="1323"/>
        <v>21403.74</v>
      </c>
      <c r="AY662" s="11">
        <v>1</v>
      </c>
      <c r="AZ662" s="11">
        <v>0.93</v>
      </c>
      <c r="BA662" s="11">
        <v>1.85</v>
      </c>
      <c r="BB662" s="42">
        <f t="shared" si="1324"/>
        <v>2.7205</v>
      </c>
      <c r="BC662" s="11">
        <v>0.9</v>
      </c>
      <c r="BD662" s="9">
        <v>0.5</v>
      </c>
      <c r="BE662" s="43">
        <f t="shared" si="1325"/>
        <v>26202.9936015</v>
      </c>
      <c r="BN662" s="11">
        <v>38167</v>
      </c>
      <c r="BO662" s="12">
        <v>0.58</v>
      </c>
      <c r="BP662" s="11">
        <v>1</v>
      </c>
      <c r="BQ662" s="11">
        <v>0</v>
      </c>
      <c r="BR662" s="13">
        <f t="shared" si="1326"/>
        <v>22136.86</v>
      </c>
      <c r="BS662" s="11">
        <v>1</v>
      </c>
      <c r="BT662" s="11">
        <v>1</v>
      </c>
      <c r="BU662" s="11">
        <v>2.71</v>
      </c>
      <c r="BV662" s="42">
        <f t="shared" si="1327"/>
        <v>3.71</v>
      </c>
      <c r="BW662" s="11">
        <v>0.9</v>
      </c>
      <c r="BX662" s="9">
        <v>0.5</v>
      </c>
      <c r="BY662" s="43">
        <f t="shared" si="1328"/>
        <v>36957.48777</v>
      </c>
      <c r="CH662" s="11">
        <v>42781</v>
      </c>
      <c r="CI662" s="12">
        <v>0.58</v>
      </c>
      <c r="CJ662" s="11">
        <v>1</v>
      </c>
      <c r="CK662" s="11">
        <v>0</v>
      </c>
      <c r="CL662" s="13">
        <f t="shared" si="1329"/>
        <v>24812.98</v>
      </c>
      <c r="CM662" s="11">
        <v>1</v>
      </c>
      <c r="CN662" s="11">
        <v>0.93</v>
      </c>
      <c r="CO662" s="11">
        <v>1.85</v>
      </c>
      <c r="CP662" s="42">
        <f t="shared" si="1330"/>
        <v>2.7205</v>
      </c>
      <c r="CQ662" s="11">
        <v>0.9</v>
      </c>
      <c r="CR662" s="9">
        <v>0.5</v>
      </c>
      <c r="CS662" s="43">
        <f t="shared" si="1331"/>
        <v>30376.6704405</v>
      </c>
      <c r="DB662" s="11">
        <v>44045</v>
      </c>
      <c r="DC662" s="12">
        <v>0.58</v>
      </c>
      <c r="DD662" s="11">
        <v>1</v>
      </c>
      <c r="DE662" s="11">
        <v>0</v>
      </c>
      <c r="DF662" s="13">
        <f t="shared" si="1332"/>
        <v>25546.1</v>
      </c>
      <c r="DG662" s="11">
        <v>1</v>
      </c>
      <c r="DH662" s="11">
        <v>1</v>
      </c>
      <c r="DI662" s="11">
        <v>2.11</v>
      </c>
      <c r="DJ662" s="42">
        <f t="shared" si="1333"/>
        <v>3.11</v>
      </c>
      <c r="DK662" s="11">
        <v>0.9</v>
      </c>
      <c r="DL662" s="9">
        <v>0.5</v>
      </c>
      <c r="DM662" s="43">
        <f t="shared" si="1334"/>
        <v>35751.76695</v>
      </c>
      <c r="DV662" s="11">
        <v>49923</v>
      </c>
      <c r="DW662" s="12">
        <v>0.69</v>
      </c>
      <c r="DX662" s="11">
        <v>1</v>
      </c>
      <c r="DY662" s="11">
        <v>0</v>
      </c>
      <c r="DZ662" s="13">
        <f t="shared" si="1335"/>
        <v>34446.87</v>
      </c>
      <c r="EA662" s="11">
        <v>1</v>
      </c>
      <c r="EB662" s="11">
        <v>1</v>
      </c>
      <c r="EC662" s="11">
        <v>2.91</v>
      </c>
      <c r="ED662" s="42">
        <f t="shared" si="1336"/>
        <v>3.91</v>
      </c>
      <c r="EE662" s="11">
        <v>0.9</v>
      </c>
      <c r="EF662" s="9">
        <v>0.5</v>
      </c>
      <c r="EG662" s="43">
        <f t="shared" si="1337"/>
        <v>60609.267765</v>
      </c>
    </row>
    <row r="663" s="1" customFormat="1" customHeight="1" spans="1:139">
      <c r="F663" s="47" t="s">
        <v>32</v>
      </c>
      <c r="G663" s="48"/>
      <c r="H663" s="48"/>
      <c r="I663" s="48"/>
      <c r="J663" s="48"/>
      <c r="K663" s="48"/>
      <c r="L663" s="48"/>
      <c r="M663" s="46">
        <f>SUM(Q653:Q662)</f>
        <v>91641.79763424</v>
      </c>
      <c r="N663" s="46"/>
      <c r="O663" s="46"/>
      <c r="P663" s="46"/>
      <c r="Q663" s="46"/>
      <c r="R663" s="1"/>
      <c r="S663" s="1"/>
      <c r="T663" s="1"/>
      <c r="U663" s="1"/>
      <c r="V663" s="1"/>
      <c r="W663" s="1"/>
      <c r="X663" s="1"/>
      <c r="Y663" s="1"/>
      <c r="Z663" s="47" t="s">
        <v>32</v>
      </c>
      <c r="AA663" s="48"/>
      <c r="AB663" s="48"/>
      <c r="AC663" s="48"/>
      <c r="AD663" s="48"/>
      <c r="AE663" s="48"/>
      <c r="AF663" s="48"/>
      <c r="AG663" s="46">
        <f>SUM(AK653:AK662)</f>
        <v>111202.971264</v>
      </c>
      <c r="AH663" s="46"/>
      <c r="AI663" s="46"/>
      <c r="AJ663" s="46"/>
      <c r="AK663" s="46"/>
      <c r="AL663" s="1"/>
      <c r="AM663" s="1"/>
      <c r="AN663" s="1"/>
      <c r="AO663" s="1"/>
      <c r="AP663" s="1"/>
      <c r="AQ663" s="1"/>
      <c r="AR663" s="1"/>
      <c r="AS663" s="1"/>
      <c r="AT663" s="47" t="s">
        <v>32</v>
      </c>
      <c r="AU663" s="48"/>
      <c r="AV663" s="48"/>
      <c r="AW663" s="48"/>
      <c r="AX663" s="48"/>
      <c r="AY663" s="48"/>
      <c r="AZ663" s="48"/>
      <c r="BA663" s="46">
        <f>SUM(BE653:BE662)</f>
        <v>100474.9271892</v>
      </c>
      <c r="BB663" s="46"/>
      <c r="BC663" s="46"/>
      <c r="BD663" s="46"/>
      <c r="BE663" s="46"/>
      <c r="BF663" s="1"/>
      <c r="BG663" s="1"/>
      <c r="BH663" s="1"/>
      <c r="BI663" s="1"/>
      <c r="BJ663" s="1"/>
      <c r="BK663" s="1"/>
      <c r="BL663" s="1"/>
      <c r="BM663" s="1"/>
      <c r="BN663" s="47" t="s">
        <v>32</v>
      </c>
      <c r="BO663" s="48"/>
      <c r="BP663" s="48"/>
      <c r="BQ663" s="48"/>
      <c r="BR663" s="48"/>
      <c r="BS663" s="48"/>
      <c r="BT663" s="48"/>
      <c r="BU663" s="46">
        <f>SUM(BY653:BY662)</f>
        <v>141712.849656</v>
      </c>
      <c r="BV663" s="46"/>
      <c r="BW663" s="46"/>
      <c r="BX663" s="46"/>
      <c r="BY663" s="46"/>
      <c r="BZ663" s="1"/>
      <c r="CA663" s="1"/>
      <c r="CB663" s="1"/>
      <c r="CC663" s="1"/>
      <c r="CD663" s="1"/>
      <c r="CE663" s="1"/>
      <c r="CF663" s="1"/>
      <c r="CG663" s="1"/>
      <c r="CH663" s="47" t="s">
        <v>32</v>
      </c>
      <c r="CI663" s="48"/>
      <c r="CJ663" s="48"/>
      <c r="CK663" s="48"/>
      <c r="CL663" s="48"/>
      <c r="CM663" s="48"/>
      <c r="CN663" s="48"/>
      <c r="CO663" s="46">
        <f>SUM(CS653:CS662)</f>
        <v>116478.8190684</v>
      </c>
      <c r="CP663" s="46"/>
      <c r="CQ663" s="46"/>
      <c r="CR663" s="46"/>
      <c r="CS663" s="46"/>
      <c r="CT663" s="1"/>
      <c r="CU663" s="1"/>
      <c r="CV663" s="1"/>
      <c r="CW663" s="1"/>
      <c r="CX663" s="1"/>
      <c r="CY663" s="1"/>
      <c r="CZ663" s="1"/>
      <c r="DA663" s="1"/>
      <c r="DB663" s="47" t="s">
        <v>32</v>
      </c>
      <c r="DC663" s="48"/>
      <c r="DD663" s="48"/>
      <c r="DE663" s="48"/>
      <c r="DF663" s="48"/>
      <c r="DG663" s="48"/>
      <c r="DH663" s="48"/>
      <c r="DI663" s="46">
        <f>SUM(DM653:DM662)</f>
        <v>137089.53396</v>
      </c>
      <c r="DJ663" s="46"/>
      <c r="DK663" s="46"/>
      <c r="DL663" s="46"/>
      <c r="DM663" s="46"/>
      <c r="DN663" s="1"/>
      <c r="DO663" s="1"/>
      <c r="DP663" s="1"/>
      <c r="DQ663" s="1"/>
      <c r="DR663" s="1"/>
      <c r="DS663" s="1"/>
      <c r="DT663" s="1"/>
      <c r="DU663" s="1"/>
      <c r="DV663" s="47" t="s">
        <v>32</v>
      </c>
      <c r="DW663" s="48"/>
      <c r="DX663" s="48"/>
      <c r="DY663" s="48"/>
      <c r="DZ663" s="48"/>
      <c r="EA663" s="48"/>
      <c r="EB663" s="48"/>
      <c r="EC663" s="46">
        <f>SUM(EG653:EG662)</f>
        <v>231632.8102845</v>
      </c>
      <c r="ED663" s="46"/>
      <c r="EE663" s="46"/>
      <c r="EF663" s="46"/>
      <c r="EG663" s="46"/>
    </row>
    <row r="664" s="1" customFormat="1" customHeight="1" spans="1:139">
      <c r="F664" s="48"/>
      <c r="G664" s="48"/>
      <c r="H664" s="48"/>
      <c r="I664" s="48"/>
      <c r="J664" s="48"/>
      <c r="K664" s="48"/>
      <c r="L664" s="48"/>
      <c r="M664" s="46"/>
      <c r="N664" s="46"/>
      <c r="O664" s="46"/>
      <c r="P664" s="46"/>
      <c r="Q664" s="46"/>
      <c r="R664" s="1"/>
      <c r="S664" s="1"/>
      <c r="T664" s="1"/>
      <c r="U664" s="1"/>
      <c r="V664" s="1"/>
      <c r="W664" s="1"/>
      <c r="X664" s="1"/>
      <c r="Y664" s="1"/>
      <c r="Z664" s="48"/>
      <c r="AA664" s="48"/>
      <c r="AB664" s="48"/>
      <c r="AC664" s="48"/>
      <c r="AD664" s="48"/>
      <c r="AE664" s="48"/>
      <c r="AF664" s="48"/>
      <c r="AG664" s="46"/>
      <c r="AH664" s="46"/>
      <c r="AI664" s="46"/>
      <c r="AJ664" s="46"/>
      <c r="AK664" s="46"/>
      <c r="AL664" s="1"/>
      <c r="AM664" s="1"/>
      <c r="AN664" s="1"/>
      <c r="AO664" s="1"/>
      <c r="AP664" s="1"/>
      <c r="AQ664" s="1"/>
      <c r="AR664" s="1"/>
      <c r="AS664" s="1"/>
      <c r="AT664" s="48"/>
      <c r="AU664" s="48"/>
      <c r="AV664" s="48"/>
      <c r="AW664" s="48"/>
      <c r="AX664" s="48"/>
      <c r="AY664" s="48"/>
      <c r="AZ664" s="48"/>
      <c r="BA664" s="46"/>
      <c r="BB664" s="46"/>
      <c r="BC664" s="46"/>
      <c r="BD664" s="46"/>
      <c r="BE664" s="46"/>
      <c r="BF664" s="1"/>
      <c r="BG664" s="1"/>
      <c r="BH664" s="1"/>
      <c r="BI664" s="1"/>
      <c r="BJ664" s="1"/>
      <c r="BK664" s="1"/>
      <c r="BL664" s="1"/>
      <c r="BM664" s="1"/>
      <c r="BN664" s="48"/>
      <c r="BO664" s="48"/>
      <c r="BP664" s="48"/>
      <c r="BQ664" s="48"/>
      <c r="BR664" s="48"/>
      <c r="BS664" s="48"/>
      <c r="BT664" s="48"/>
      <c r="BU664" s="46"/>
      <c r="BV664" s="46"/>
      <c r="BW664" s="46"/>
      <c r="BX664" s="46"/>
      <c r="BY664" s="46"/>
      <c r="BZ664" s="1"/>
      <c r="CA664" s="1"/>
      <c r="CB664" s="1"/>
      <c r="CC664" s="1"/>
      <c r="CD664" s="1"/>
      <c r="CE664" s="1"/>
      <c r="CF664" s="1"/>
      <c r="CG664" s="1"/>
      <c r="CH664" s="48"/>
      <c r="CI664" s="48"/>
      <c r="CJ664" s="48"/>
      <c r="CK664" s="48"/>
      <c r="CL664" s="48"/>
      <c r="CM664" s="48"/>
      <c r="CN664" s="48"/>
      <c r="CO664" s="46"/>
      <c r="CP664" s="46"/>
      <c r="CQ664" s="46"/>
      <c r="CR664" s="46"/>
      <c r="CS664" s="46"/>
      <c r="CT664" s="1"/>
      <c r="CU664" s="1"/>
      <c r="CV664" s="1"/>
      <c r="CW664" s="1"/>
      <c r="CX664" s="1"/>
      <c r="CY664" s="1"/>
      <c r="CZ664" s="1"/>
      <c r="DA664" s="1"/>
      <c r="DB664" s="48"/>
      <c r="DC664" s="48"/>
      <c r="DD664" s="48"/>
      <c r="DE664" s="48"/>
      <c r="DF664" s="48"/>
      <c r="DG664" s="48"/>
      <c r="DH664" s="48"/>
      <c r="DI664" s="46"/>
      <c r="DJ664" s="46"/>
      <c r="DK664" s="46"/>
      <c r="DL664" s="46"/>
      <c r="DM664" s="46"/>
      <c r="DN664" s="1"/>
      <c r="DO664" s="1"/>
      <c r="DP664" s="1"/>
      <c r="DQ664" s="1"/>
      <c r="DR664" s="1"/>
      <c r="DS664" s="1"/>
      <c r="DT664" s="1"/>
      <c r="DU664" s="1"/>
      <c r="DV664" s="48"/>
      <c r="DW664" s="48"/>
      <c r="DX664" s="48"/>
      <c r="DY664" s="48"/>
      <c r="DZ664" s="48"/>
      <c r="EA664" s="48"/>
      <c r="EB664" s="48"/>
      <c r="EC664" s="46"/>
      <c r="ED664" s="46"/>
      <c r="EE664" s="46"/>
      <c r="EF664" s="46"/>
      <c r="EG664" s="46"/>
    </row>
    <row r="665" s="1" customFormat="1" customHeight="1" spans="1:139">
      <c r="F665" s="48"/>
      <c r="G665" s="48"/>
      <c r="H665" s="48"/>
      <c r="I665" s="48"/>
      <c r="J665" s="48"/>
      <c r="K665" s="48"/>
      <c r="L665" s="48"/>
      <c r="M665" s="46"/>
      <c r="N665" s="46"/>
      <c r="O665" s="46"/>
      <c r="P665" s="46"/>
      <c r="Q665" s="46"/>
      <c r="R665" s="1"/>
      <c r="S665" s="1"/>
      <c r="T665" s="1"/>
      <c r="U665" s="1"/>
      <c r="V665" s="1"/>
      <c r="W665" s="1"/>
      <c r="X665" s="1"/>
      <c r="Y665" s="1"/>
      <c r="Z665" s="48"/>
      <c r="AA665" s="48"/>
      <c r="AB665" s="48"/>
      <c r="AC665" s="48"/>
      <c r="AD665" s="48"/>
      <c r="AE665" s="48"/>
      <c r="AF665" s="48"/>
      <c r="AG665" s="46"/>
      <c r="AH665" s="46"/>
      <c r="AI665" s="46"/>
      <c r="AJ665" s="46"/>
      <c r="AK665" s="46"/>
      <c r="AL665" s="1"/>
      <c r="AM665" s="1"/>
      <c r="AN665" s="1"/>
      <c r="AO665" s="1"/>
      <c r="AP665" s="1"/>
      <c r="AQ665" s="1"/>
      <c r="AR665" s="1"/>
      <c r="AS665" s="1"/>
      <c r="AT665" s="48"/>
      <c r="AU665" s="48"/>
      <c r="AV665" s="48"/>
      <c r="AW665" s="48"/>
      <c r="AX665" s="48"/>
      <c r="AY665" s="48"/>
      <c r="AZ665" s="48"/>
      <c r="BA665" s="46"/>
      <c r="BB665" s="46"/>
      <c r="BC665" s="46"/>
      <c r="BD665" s="46"/>
      <c r="BE665" s="46"/>
      <c r="BF665" s="1"/>
      <c r="BG665" s="1"/>
      <c r="BH665" s="1"/>
      <c r="BI665" s="1"/>
      <c r="BJ665" s="1"/>
      <c r="BK665" s="1"/>
      <c r="BL665" s="1"/>
      <c r="BM665" s="1"/>
      <c r="BN665" s="48"/>
      <c r="BO665" s="48"/>
      <c r="BP665" s="48"/>
      <c r="BQ665" s="48"/>
      <c r="BR665" s="48"/>
      <c r="BS665" s="48"/>
      <c r="BT665" s="48"/>
      <c r="BU665" s="46"/>
      <c r="BV665" s="46"/>
      <c r="BW665" s="46"/>
      <c r="BX665" s="46"/>
      <c r="BY665" s="46"/>
      <c r="BZ665" s="1"/>
      <c r="CA665" s="1"/>
      <c r="CB665" s="1"/>
      <c r="CC665" s="1"/>
      <c r="CD665" s="1"/>
      <c r="CE665" s="1"/>
      <c r="CF665" s="1"/>
      <c r="CG665" s="1"/>
      <c r="CH665" s="48"/>
      <c r="CI665" s="48"/>
      <c r="CJ665" s="48"/>
      <c r="CK665" s="48"/>
      <c r="CL665" s="48"/>
      <c r="CM665" s="48"/>
      <c r="CN665" s="48"/>
      <c r="CO665" s="46"/>
      <c r="CP665" s="46"/>
      <c r="CQ665" s="46"/>
      <c r="CR665" s="46"/>
      <c r="CS665" s="46"/>
      <c r="CT665" s="1"/>
      <c r="CU665" s="1"/>
      <c r="CV665" s="1"/>
      <c r="CW665" s="1"/>
      <c r="CX665" s="1"/>
      <c r="CY665" s="1"/>
      <c r="CZ665" s="1"/>
      <c r="DA665" s="1"/>
      <c r="DB665" s="48"/>
      <c r="DC665" s="48"/>
      <c r="DD665" s="48"/>
      <c r="DE665" s="48"/>
      <c r="DF665" s="48"/>
      <c r="DG665" s="48"/>
      <c r="DH665" s="48"/>
      <c r="DI665" s="46"/>
      <c r="DJ665" s="46"/>
      <c r="DK665" s="46"/>
      <c r="DL665" s="46"/>
      <c r="DM665" s="46"/>
      <c r="DN665" s="1"/>
      <c r="DO665" s="1"/>
      <c r="DP665" s="1"/>
      <c r="DQ665" s="1"/>
      <c r="DR665" s="1"/>
      <c r="DS665" s="1"/>
      <c r="DT665" s="1"/>
      <c r="DU665" s="1"/>
      <c r="DV665" s="48"/>
      <c r="DW665" s="48"/>
      <c r="DX665" s="48"/>
      <c r="DY665" s="48"/>
      <c r="DZ665" s="48"/>
      <c r="EA665" s="48"/>
      <c r="EB665" s="48"/>
      <c r="EC665" s="46"/>
      <c r="ED665" s="46"/>
      <c r="EE665" s="46"/>
      <c r="EF665" s="46"/>
      <c r="EG665" s="46"/>
    </row>
    <row r="667" s="1" customFormat="1" customHeight="1" spans="1:139">
      <c r="A667" s="2" t="s">
        <v>96</v>
      </c>
      <c r="B667" s="2"/>
      <c r="C667" s="2"/>
      <c r="D667" s="2"/>
      <c r="E667" s="2"/>
      <c r="F667" s="3" t="s">
        <v>1</v>
      </c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1"/>
      <c r="U667" s="2" t="s">
        <v>97</v>
      </c>
      <c r="V667" s="2"/>
      <c r="W667" s="2"/>
      <c r="X667" s="2"/>
      <c r="Y667" s="2"/>
      <c r="Z667" s="3" t="s">
        <v>1</v>
      </c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1"/>
      <c r="AO667" s="2" t="s">
        <v>98</v>
      </c>
      <c r="AP667" s="2"/>
      <c r="AQ667" s="2"/>
      <c r="AR667" s="2"/>
      <c r="AS667" s="2"/>
      <c r="AT667" s="3" t="s">
        <v>1</v>
      </c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1"/>
      <c r="BI667" s="2" t="s">
        <v>99</v>
      </c>
      <c r="BJ667" s="2"/>
      <c r="BK667" s="2"/>
      <c r="BL667" s="2"/>
      <c r="BM667" s="2"/>
      <c r="BN667" s="3" t="s">
        <v>1</v>
      </c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1"/>
      <c r="CC667" s="2" t="s">
        <v>100</v>
      </c>
      <c r="CD667" s="2"/>
      <c r="CE667" s="2"/>
      <c r="CF667" s="2"/>
      <c r="CG667" s="2"/>
      <c r="CH667" s="3" t="s">
        <v>1</v>
      </c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1"/>
      <c r="CW667" s="2" t="s">
        <v>101</v>
      </c>
      <c r="CX667" s="2"/>
      <c r="CY667" s="2"/>
      <c r="CZ667" s="2"/>
      <c r="DA667" s="2"/>
      <c r="DB667" s="3" t="s">
        <v>1</v>
      </c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1"/>
      <c r="DQ667" s="2" t="s">
        <v>102</v>
      </c>
      <c r="DR667" s="2"/>
      <c r="DS667" s="2"/>
      <c r="DT667" s="2"/>
      <c r="DU667" s="2"/>
      <c r="DV667" s="3" t="s">
        <v>1</v>
      </c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</row>
    <row r="668" s="1" customFormat="1" customHeight="1" spans="1:139">
      <c r="A668" s="2"/>
      <c r="B668" s="2"/>
      <c r="C668" s="2"/>
      <c r="D668" s="2"/>
      <c r="E668" s="2"/>
      <c r="F668" s="4" t="s">
        <v>8</v>
      </c>
      <c r="G668" s="5"/>
      <c r="H668" s="5"/>
      <c r="I668" s="6"/>
      <c r="J668" s="7" t="s">
        <v>9</v>
      </c>
      <c r="K668" s="7"/>
      <c r="L668" s="7"/>
      <c r="M668" s="7"/>
      <c r="N668" s="8" t="s">
        <v>10</v>
      </c>
      <c r="O668" s="8"/>
      <c r="P668" s="8"/>
      <c r="Q668" s="9" t="s">
        <v>11</v>
      </c>
      <c r="R668" s="10" t="s">
        <v>12</v>
      </c>
      <c r="S668" s="10" t="s">
        <v>13</v>
      </c>
      <c r="U668" s="2"/>
      <c r="V668" s="2"/>
      <c r="W668" s="2"/>
      <c r="X668" s="2"/>
      <c r="Y668" s="2"/>
      <c r="Z668" s="4" t="s">
        <v>8</v>
      </c>
      <c r="AA668" s="5"/>
      <c r="AB668" s="5"/>
      <c r="AC668" s="6"/>
      <c r="AD668" s="7" t="s">
        <v>9</v>
      </c>
      <c r="AE668" s="7"/>
      <c r="AF668" s="7"/>
      <c r="AG668" s="7"/>
      <c r="AH668" s="8" t="s">
        <v>10</v>
      </c>
      <c r="AI668" s="8"/>
      <c r="AJ668" s="8"/>
      <c r="AK668" s="9" t="s">
        <v>11</v>
      </c>
      <c r="AL668" s="10" t="s">
        <v>12</v>
      </c>
      <c r="AM668" s="10" t="s">
        <v>13</v>
      </c>
      <c r="AO668" s="2"/>
      <c r="AP668" s="2"/>
      <c r="AQ668" s="2"/>
      <c r="AR668" s="2"/>
      <c r="AS668" s="2"/>
      <c r="AT668" s="4" t="s">
        <v>8</v>
      </c>
      <c r="AU668" s="5"/>
      <c r="AV668" s="5"/>
      <c r="AW668" s="6"/>
      <c r="AX668" s="7" t="s">
        <v>9</v>
      </c>
      <c r="AY668" s="7"/>
      <c r="AZ668" s="7"/>
      <c r="BA668" s="7"/>
      <c r="BB668" s="8" t="s">
        <v>10</v>
      </c>
      <c r="BC668" s="8"/>
      <c r="BD668" s="8"/>
      <c r="BE668" s="9" t="s">
        <v>11</v>
      </c>
      <c r="BF668" s="10" t="s">
        <v>12</v>
      </c>
      <c r="BG668" s="10" t="s">
        <v>13</v>
      </c>
      <c r="BI668" s="2"/>
      <c r="BJ668" s="2"/>
      <c r="BK668" s="2"/>
      <c r="BL668" s="2"/>
      <c r="BM668" s="2"/>
      <c r="BN668" s="4" t="s">
        <v>8</v>
      </c>
      <c r="BO668" s="5"/>
      <c r="BP668" s="5"/>
      <c r="BQ668" s="6"/>
      <c r="BR668" s="7" t="s">
        <v>9</v>
      </c>
      <c r="BS668" s="7"/>
      <c r="BT668" s="7"/>
      <c r="BU668" s="7"/>
      <c r="BV668" s="8" t="s">
        <v>10</v>
      </c>
      <c r="BW668" s="8"/>
      <c r="BX668" s="8"/>
      <c r="BY668" s="9" t="s">
        <v>11</v>
      </c>
      <c r="BZ668" s="10" t="s">
        <v>12</v>
      </c>
      <c r="CA668" s="10" t="s">
        <v>13</v>
      </c>
      <c r="CC668" s="2"/>
      <c r="CD668" s="2"/>
      <c r="CE668" s="2"/>
      <c r="CF668" s="2"/>
      <c r="CG668" s="2"/>
      <c r="CH668" s="4" t="s">
        <v>8</v>
      </c>
      <c r="CI668" s="5"/>
      <c r="CJ668" s="5"/>
      <c r="CK668" s="6"/>
      <c r="CL668" s="7" t="s">
        <v>9</v>
      </c>
      <c r="CM668" s="7"/>
      <c r="CN668" s="7"/>
      <c r="CO668" s="7"/>
      <c r="CP668" s="8" t="s">
        <v>10</v>
      </c>
      <c r="CQ668" s="8"/>
      <c r="CR668" s="8"/>
      <c r="CS668" s="9" t="s">
        <v>11</v>
      </c>
      <c r="CT668" s="10" t="s">
        <v>12</v>
      </c>
      <c r="CU668" s="10" t="s">
        <v>13</v>
      </c>
      <c r="CW668" s="2"/>
      <c r="CX668" s="2"/>
      <c r="CY668" s="2"/>
      <c r="CZ668" s="2"/>
      <c r="DA668" s="2"/>
      <c r="DB668" s="4" t="s">
        <v>8</v>
      </c>
      <c r="DC668" s="5"/>
      <c r="DD668" s="5"/>
      <c r="DE668" s="6"/>
      <c r="DF668" s="7" t="s">
        <v>9</v>
      </c>
      <c r="DG668" s="7"/>
      <c r="DH668" s="7"/>
      <c r="DI668" s="7"/>
      <c r="DJ668" s="8" t="s">
        <v>10</v>
      </c>
      <c r="DK668" s="8"/>
      <c r="DL668" s="8"/>
      <c r="DM668" s="9" t="s">
        <v>11</v>
      </c>
      <c r="DN668" s="10" t="s">
        <v>12</v>
      </c>
      <c r="DO668" s="10" t="s">
        <v>13</v>
      </c>
      <c r="DQ668" s="2"/>
      <c r="DR668" s="2"/>
      <c r="DS668" s="2"/>
      <c r="DT668" s="2"/>
      <c r="DU668" s="2"/>
      <c r="DV668" s="4" t="s">
        <v>8</v>
      </c>
      <c r="DW668" s="5"/>
      <c r="DX668" s="5"/>
      <c r="DY668" s="6"/>
      <c r="DZ668" s="7" t="s">
        <v>9</v>
      </c>
      <c r="EA668" s="7"/>
      <c r="EB668" s="7"/>
      <c r="EC668" s="7"/>
      <c r="ED668" s="8" t="s">
        <v>10</v>
      </c>
      <c r="EE668" s="8"/>
      <c r="EF668" s="8"/>
      <c r="EG668" s="9" t="s">
        <v>11</v>
      </c>
      <c r="EH668" s="10" t="s">
        <v>12</v>
      </c>
      <c r="EI668" s="10" t="s">
        <v>13</v>
      </c>
    </row>
    <row r="669" s="1" customFormat="1" customHeight="1" spans="1:139">
      <c r="A669" s="1" t="s">
        <v>14</v>
      </c>
      <c r="B669" s="1" t="s">
        <v>15</v>
      </c>
      <c r="C669" s="1" t="s">
        <v>16</v>
      </c>
      <c r="D669" s="1" t="s">
        <v>17</v>
      </c>
      <c r="E669" s="1" t="s">
        <v>18</v>
      </c>
      <c r="F669" s="11" t="s">
        <v>19</v>
      </c>
      <c r="G669" s="11" t="s">
        <v>20</v>
      </c>
      <c r="H669" s="12" t="s">
        <v>21</v>
      </c>
      <c r="I669" s="13" t="s">
        <v>8</v>
      </c>
      <c r="J669" s="11" t="s">
        <v>22</v>
      </c>
      <c r="K669" s="11" t="s">
        <v>23</v>
      </c>
      <c r="L669" s="11" t="s">
        <v>24</v>
      </c>
      <c r="M669" s="7" t="s">
        <v>25</v>
      </c>
      <c r="N669" s="11" t="s">
        <v>26</v>
      </c>
      <c r="O669" s="11" t="s">
        <v>27</v>
      </c>
      <c r="P669" s="8" t="s">
        <v>28</v>
      </c>
      <c r="Q669" s="9" t="s">
        <v>29</v>
      </c>
      <c r="R669" s="14"/>
      <c r="S669" s="14"/>
      <c r="T669" s="1"/>
      <c r="U669" s="1" t="s">
        <v>14</v>
      </c>
      <c r="V669" s="1" t="s">
        <v>15</v>
      </c>
      <c r="W669" s="1" t="s">
        <v>16</v>
      </c>
      <c r="X669" s="1" t="s">
        <v>17</v>
      </c>
      <c r="Y669" s="1" t="s">
        <v>18</v>
      </c>
      <c r="Z669" s="11" t="s">
        <v>19</v>
      </c>
      <c r="AA669" s="11" t="s">
        <v>20</v>
      </c>
      <c r="AB669" s="12" t="s">
        <v>21</v>
      </c>
      <c r="AC669" s="13" t="s">
        <v>8</v>
      </c>
      <c r="AD669" s="11" t="s">
        <v>22</v>
      </c>
      <c r="AE669" s="11" t="s">
        <v>23</v>
      </c>
      <c r="AF669" s="11" t="s">
        <v>24</v>
      </c>
      <c r="AG669" s="7" t="s">
        <v>25</v>
      </c>
      <c r="AH669" s="11" t="s">
        <v>26</v>
      </c>
      <c r="AI669" s="11" t="s">
        <v>27</v>
      </c>
      <c r="AJ669" s="8" t="s">
        <v>28</v>
      </c>
      <c r="AK669" s="9" t="s">
        <v>29</v>
      </c>
      <c r="AL669" s="14"/>
      <c r="AM669" s="14"/>
      <c r="AN669" s="1"/>
      <c r="AO669" s="1" t="s">
        <v>14</v>
      </c>
      <c r="AP669" s="1" t="s">
        <v>15</v>
      </c>
      <c r="AQ669" s="1" t="s">
        <v>16</v>
      </c>
      <c r="AR669" s="1" t="s">
        <v>17</v>
      </c>
      <c r="AS669" s="1" t="s">
        <v>18</v>
      </c>
      <c r="AT669" s="11" t="s">
        <v>19</v>
      </c>
      <c r="AU669" s="11" t="s">
        <v>20</v>
      </c>
      <c r="AV669" s="12" t="s">
        <v>21</v>
      </c>
      <c r="AW669" s="13" t="s">
        <v>8</v>
      </c>
      <c r="AX669" s="11" t="s">
        <v>22</v>
      </c>
      <c r="AY669" s="11" t="s">
        <v>23</v>
      </c>
      <c r="AZ669" s="11" t="s">
        <v>24</v>
      </c>
      <c r="BA669" s="7" t="s">
        <v>25</v>
      </c>
      <c r="BB669" s="11" t="s">
        <v>26</v>
      </c>
      <c r="BC669" s="11" t="s">
        <v>27</v>
      </c>
      <c r="BD669" s="8" t="s">
        <v>28</v>
      </c>
      <c r="BE669" s="9" t="s">
        <v>29</v>
      </c>
      <c r="BF669" s="14"/>
      <c r="BG669" s="14"/>
      <c r="BH669" s="1"/>
      <c r="BI669" s="1" t="s">
        <v>14</v>
      </c>
      <c r="BJ669" s="1" t="s">
        <v>15</v>
      </c>
      <c r="BK669" s="1" t="s">
        <v>16</v>
      </c>
      <c r="BL669" s="1" t="s">
        <v>17</v>
      </c>
      <c r="BM669" s="1" t="s">
        <v>18</v>
      </c>
      <c r="BN669" s="11" t="s">
        <v>19</v>
      </c>
      <c r="BO669" s="11" t="s">
        <v>20</v>
      </c>
      <c r="BP669" s="12" t="s">
        <v>21</v>
      </c>
      <c r="BQ669" s="13" t="s">
        <v>8</v>
      </c>
      <c r="BR669" s="11" t="s">
        <v>22</v>
      </c>
      <c r="BS669" s="11" t="s">
        <v>23</v>
      </c>
      <c r="BT669" s="11" t="s">
        <v>24</v>
      </c>
      <c r="BU669" s="7" t="s">
        <v>25</v>
      </c>
      <c r="BV669" s="11" t="s">
        <v>26</v>
      </c>
      <c r="BW669" s="11" t="s">
        <v>27</v>
      </c>
      <c r="BX669" s="8" t="s">
        <v>28</v>
      </c>
      <c r="BY669" s="9" t="s">
        <v>29</v>
      </c>
      <c r="BZ669" s="14"/>
      <c r="CA669" s="14"/>
      <c r="CB669" s="1"/>
      <c r="CC669" s="1" t="s">
        <v>14</v>
      </c>
      <c r="CD669" s="1" t="s">
        <v>15</v>
      </c>
      <c r="CE669" s="1" t="s">
        <v>16</v>
      </c>
      <c r="CF669" s="1" t="s">
        <v>17</v>
      </c>
      <c r="CG669" s="1" t="s">
        <v>18</v>
      </c>
      <c r="CH669" s="11" t="s">
        <v>19</v>
      </c>
      <c r="CI669" s="11" t="s">
        <v>20</v>
      </c>
      <c r="CJ669" s="12" t="s">
        <v>21</v>
      </c>
      <c r="CK669" s="13" t="s">
        <v>8</v>
      </c>
      <c r="CL669" s="11" t="s">
        <v>22</v>
      </c>
      <c r="CM669" s="11" t="s">
        <v>23</v>
      </c>
      <c r="CN669" s="11" t="s">
        <v>24</v>
      </c>
      <c r="CO669" s="7" t="s">
        <v>25</v>
      </c>
      <c r="CP669" s="11" t="s">
        <v>26</v>
      </c>
      <c r="CQ669" s="11" t="s">
        <v>27</v>
      </c>
      <c r="CR669" s="8" t="s">
        <v>28</v>
      </c>
      <c r="CS669" s="9" t="s">
        <v>29</v>
      </c>
      <c r="CT669" s="14"/>
      <c r="CU669" s="14"/>
      <c r="CV669" s="1"/>
      <c r="CW669" s="1" t="s">
        <v>14</v>
      </c>
      <c r="CX669" s="1" t="s">
        <v>15</v>
      </c>
      <c r="CY669" s="1" t="s">
        <v>16</v>
      </c>
      <c r="CZ669" s="1" t="s">
        <v>17</v>
      </c>
      <c r="DA669" s="1" t="s">
        <v>18</v>
      </c>
      <c r="DB669" s="11" t="s">
        <v>19</v>
      </c>
      <c r="DC669" s="11" t="s">
        <v>20</v>
      </c>
      <c r="DD669" s="12" t="s">
        <v>21</v>
      </c>
      <c r="DE669" s="13" t="s">
        <v>8</v>
      </c>
      <c r="DF669" s="11" t="s">
        <v>22</v>
      </c>
      <c r="DG669" s="11" t="s">
        <v>23</v>
      </c>
      <c r="DH669" s="11" t="s">
        <v>24</v>
      </c>
      <c r="DI669" s="7" t="s">
        <v>25</v>
      </c>
      <c r="DJ669" s="11" t="s">
        <v>26</v>
      </c>
      <c r="DK669" s="11" t="s">
        <v>27</v>
      </c>
      <c r="DL669" s="8" t="s">
        <v>28</v>
      </c>
      <c r="DM669" s="9" t="s">
        <v>29</v>
      </c>
      <c r="DN669" s="14"/>
      <c r="DO669" s="14"/>
      <c r="DP669" s="1"/>
      <c r="DQ669" s="1" t="s">
        <v>14</v>
      </c>
      <c r="DR669" s="1" t="s">
        <v>15</v>
      </c>
      <c r="DS669" s="1" t="s">
        <v>16</v>
      </c>
      <c r="DT669" s="1" t="s">
        <v>17</v>
      </c>
      <c r="DU669" s="1" t="s">
        <v>18</v>
      </c>
      <c r="DV669" s="11" t="s">
        <v>19</v>
      </c>
      <c r="DW669" s="11" t="s">
        <v>20</v>
      </c>
      <c r="DX669" s="12" t="s">
        <v>21</v>
      </c>
      <c r="DY669" s="13" t="s">
        <v>8</v>
      </c>
      <c r="DZ669" s="11" t="s">
        <v>22</v>
      </c>
      <c r="EA669" s="11" t="s">
        <v>23</v>
      </c>
      <c r="EB669" s="11" t="s">
        <v>24</v>
      </c>
      <c r="EC669" s="7" t="s">
        <v>25</v>
      </c>
      <c r="ED669" s="11" t="s">
        <v>26</v>
      </c>
      <c r="EE669" s="11" t="s">
        <v>27</v>
      </c>
      <c r="EF669" s="8" t="s">
        <v>28</v>
      </c>
      <c r="EG669" s="9" t="s">
        <v>29</v>
      </c>
      <c r="EH669" s="14"/>
      <c r="EI669" s="14"/>
    </row>
    <row r="670" s="1" customFormat="1" customHeight="1" spans="1:139">
      <c r="A670" s="15">
        <f>M679</f>
        <v>2548783.20142752</v>
      </c>
      <c r="B670" s="15">
        <f>T688+T697</f>
        <v>905402.860878209</v>
      </c>
      <c r="C670" s="15">
        <f>M711</f>
        <v>592171.159421821</v>
      </c>
      <c r="D670" s="15">
        <f>M721</f>
        <v>449908.010215339</v>
      </c>
      <c r="E670" s="15">
        <v>18</v>
      </c>
      <c r="F670" s="11">
        <v>2704</v>
      </c>
      <c r="G670" s="11">
        <v>1.518</v>
      </c>
      <c r="H670" s="12">
        <v>1.35</v>
      </c>
      <c r="I670" s="13">
        <f t="shared" ref="I670:I678" si="1338">F670*G670*H670</f>
        <v>5541.3072</v>
      </c>
      <c r="J670" s="11">
        <v>3</v>
      </c>
      <c r="K670" s="11">
        <v>680</v>
      </c>
      <c r="L670" s="11">
        <v>1.89</v>
      </c>
      <c r="M670" s="16">
        <f t="shared" ref="M670:M678" si="1339">1+6*K670/(K670+2000)+L670</f>
        <v>4.41238805970149</v>
      </c>
      <c r="N670" s="11">
        <v>1</v>
      </c>
      <c r="O670" s="11">
        <v>2.38</v>
      </c>
      <c r="P670" s="8">
        <f t="shared" ref="P670:P678" si="1340">1+N670*O670</f>
        <v>3.38</v>
      </c>
      <c r="Q670" s="9">
        <v>1.275</v>
      </c>
      <c r="R670" s="17">
        <v>1</v>
      </c>
      <c r="S670" s="18">
        <f t="shared" ref="S670:S678" si="1341">I670*J670*Q670*P670*M670*R670</f>
        <v>316106.966980137</v>
      </c>
      <c r="U670" s="15">
        <f>AG679</f>
        <v>2548783.20142752</v>
      </c>
      <c r="V670" s="15">
        <f>AN688+AN697</f>
        <v>1044526.30278693</v>
      </c>
      <c r="W670" s="15">
        <f>AG711</f>
        <v>592171.159421821</v>
      </c>
      <c r="X670" s="15">
        <f>AG721</f>
        <v>637384.440043197</v>
      </c>
      <c r="Y670" s="15">
        <v>18</v>
      </c>
      <c r="Z670" s="11">
        <v>2704</v>
      </c>
      <c r="AA670" s="11">
        <v>1.518</v>
      </c>
      <c r="AB670" s="12">
        <v>1.35</v>
      </c>
      <c r="AC670" s="13">
        <f t="shared" ref="AC670:AC678" si="1342">Z670*AA670*AB670</f>
        <v>5541.3072</v>
      </c>
      <c r="AD670" s="11">
        <v>3</v>
      </c>
      <c r="AE670" s="11">
        <v>680</v>
      </c>
      <c r="AF670" s="11">
        <v>1.89</v>
      </c>
      <c r="AG670" s="16">
        <f t="shared" ref="AG670:AG678" si="1343">1+6*AE670/(AE670+2000)+AF670</f>
        <v>4.41238805970149</v>
      </c>
      <c r="AH670" s="11">
        <v>1</v>
      </c>
      <c r="AI670" s="11">
        <v>2.38</v>
      </c>
      <c r="AJ670" s="8">
        <f t="shared" ref="AJ670:AJ678" si="1344">1+AH670*AI670</f>
        <v>3.38</v>
      </c>
      <c r="AK670" s="9">
        <v>1.275</v>
      </c>
      <c r="AL670" s="17">
        <v>1</v>
      </c>
      <c r="AM670" s="18">
        <f t="shared" ref="AM670:AM678" si="1345">AC670*AD670*AK670*AJ670*AG670*AL670</f>
        <v>316106.966980137</v>
      </c>
      <c r="AO670" s="15">
        <f>BA679</f>
        <v>2587014.94944893</v>
      </c>
      <c r="AP670" s="15">
        <f>BH688+BH697</f>
        <v>937425.328878281</v>
      </c>
      <c r="AQ670" s="15">
        <f>BA711</f>
        <v>601053.726813148</v>
      </c>
      <c r="AR670" s="15">
        <f>BA721</f>
        <v>683880.157339077</v>
      </c>
      <c r="AS670" s="15">
        <v>18</v>
      </c>
      <c r="AT670" s="11">
        <v>2704</v>
      </c>
      <c r="AU670" s="11">
        <v>1.518</v>
      </c>
      <c r="AV670" s="12">
        <v>1.35</v>
      </c>
      <c r="AW670" s="13">
        <f t="shared" ref="AW670:AW678" si="1346">AT670*AU670*AV670</f>
        <v>5541.3072</v>
      </c>
      <c r="AX670" s="11">
        <v>3</v>
      </c>
      <c r="AY670" s="11">
        <v>680</v>
      </c>
      <c r="AZ670" s="11">
        <v>1.89</v>
      </c>
      <c r="BA670" s="16">
        <f t="shared" ref="BA670:BA678" si="1347">1+6*AY670/(AY670+2000)+AZ670</f>
        <v>4.41238805970149</v>
      </c>
      <c r="BB670" s="11">
        <v>1</v>
      </c>
      <c r="BC670" s="11">
        <v>2.38</v>
      </c>
      <c r="BD670" s="8">
        <f t="shared" ref="BD670:BD678" si="1348">1+BB670*BC670</f>
        <v>3.38</v>
      </c>
      <c r="BE670" s="9">
        <v>1.275</v>
      </c>
      <c r="BF670" s="17">
        <v>1.015</v>
      </c>
      <c r="BG670" s="18">
        <f t="shared" ref="BG670:BG678" si="1349">AW670*AX670*BE670*BD670*BA670*BF670</f>
        <v>320848.571484839</v>
      </c>
      <c r="BI670" s="15">
        <f>BU679</f>
        <v>2587014.94944893</v>
      </c>
      <c r="BJ670" s="15">
        <f>CB688+CB697</f>
        <v>1076440.22492893</v>
      </c>
      <c r="BK670" s="15">
        <f>BU711</f>
        <v>601053.726813148</v>
      </c>
      <c r="BL670" s="15">
        <f>BU721</f>
        <v>964565.077387103</v>
      </c>
      <c r="BM670" s="15">
        <v>18</v>
      </c>
      <c r="BN670" s="11">
        <v>2704</v>
      </c>
      <c r="BO670" s="11">
        <v>1.518</v>
      </c>
      <c r="BP670" s="12">
        <v>1.35</v>
      </c>
      <c r="BQ670" s="13">
        <f t="shared" ref="BQ670:BQ678" si="1350">BN670*BO670*BP670</f>
        <v>5541.3072</v>
      </c>
      <c r="BR670" s="11">
        <v>3</v>
      </c>
      <c r="BS670" s="11">
        <v>680</v>
      </c>
      <c r="BT670" s="11">
        <v>1.89</v>
      </c>
      <c r="BU670" s="16">
        <f t="shared" ref="BU670:BU678" si="1351">1+6*BS670/(BS670+2000)+BT670</f>
        <v>4.41238805970149</v>
      </c>
      <c r="BV670" s="11">
        <v>1</v>
      </c>
      <c r="BW670" s="11">
        <v>2.38</v>
      </c>
      <c r="BX670" s="8">
        <f t="shared" ref="BX670:BX678" si="1352">1+BV670*BW670</f>
        <v>3.38</v>
      </c>
      <c r="BY670" s="9">
        <v>1.275</v>
      </c>
      <c r="BZ670" s="17">
        <v>1.015</v>
      </c>
      <c r="CA670" s="18">
        <f t="shared" ref="CA670:CA678" si="1353">BQ670*BR670*BY670*BX670*BU670*BZ670</f>
        <v>320848.571484839</v>
      </c>
      <c r="CC670" s="15">
        <f>CO679</f>
        <v>3203153.12527922</v>
      </c>
      <c r="CD670" s="15">
        <f>CV688+CV697</f>
        <v>1002075.35155954</v>
      </c>
      <c r="CE670" s="15">
        <f>CO711</f>
        <v>642505.707972675</v>
      </c>
      <c r="CF670" s="15">
        <f>CO721</f>
        <v>1013863.31619608</v>
      </c>
      <c r="CG670" s="15">
        <v>18</v>
      </c>
      <c r="CH670" s="11">
        <f t="shared" ref="CH670:CH678" si="1354">2704+428</f>
        <v>3132</v>
      </c>
      <c r="CI670" s="11">
        <v>1.518</v>
      </c>
      <c r="CJ670" s="12">
        <v>1.35</v>
      </c>
      <c r="CK670" s="13">
        <f t="shared" ref="CK670:CK678" si="1355">CH670*CI670*CJ670</f>
        <v>6418.4076</v>
      </c>
      <c r="CL670" s="11">
        <v>3</v>
      </c>
      <c r="CM670" s="11">
        <v>680</v>
      </c>
      <c r="CN670" s="11">
        <v>1.89</v>
      </c>
      <c r="CO670" s="16">
        <f t="shared" ref="CO670:CO678" si="1356">1+6*CM670/(CM670+2000)+CN670</f>
        <v>4.41238805970149</v>
      </c>
      <c r="CP670" s="11">
        <v>1</v>
      </c>
      <c r="CQ670" s="11">
        <v>2.38</v>
      </c>
      <c r="CR670" s="8">
        <f t="shared" ref="CR670:CR678" si="1357">1+CP670*CQ670</f>
        <v>3.38</v>
      </c>
      <c r="CS670" s="9">
        <v>1.275</v>
      </c>
      <c r="CT670" s="17">
        <v>1.085</v>
      </c>
      <c r="CU670" s="18">
        <f t="shared" ref="CU670:CU678" si="1358">CK670*CL670*CS670*CR670*CO670*CT670</f>
        <v>397263.689841435</v>
      </c>
      <c r="CW670" s="15">
        <f>DI679</f>
        <v>3215425.74261745</v>
      </c>
      <c r="CX670" s="15">
        <f>DP688+DP697</f>
        <v>1150677.48182058</v>
      </c>
      <c r="CY670" s="15">
        <f>DI711</f>
        <v>642505.707972675</v>
      </c>
      <c r="CZ670" s="15">
        <f>DI721</f>
        <v>1423476.40019336</v>
      </c>
      <c r="DA670" s="15">
        <v>18</v>
      </c>
      <c r="DB670" s="11">
        <f t="shared" ref="DB670:DB678" si="1359">2704+440</f>
        <v>3144</v>
      </c>
      <c r="DC670" s="11">
        <v>1.518</v>
      </c>
      <c r="DD670" s="12">
        <v>1.35</v>
      </c>
      <c r="DE670" s="13">
        <f t="shared" ref="DE670:DE678" si="1360">DB670*DC670*DD670</f>
        <v>6442.9992</v>
      </c>
      <c r="DF670" s="11">
        <v>3</v>
      </c>
      <c r="DG670" s="11">
        <v>680</v>
      </c>
      <c r="DH670" s="11">
        <v>1.89</v>
      </c>
      <c r="DI670" s="16">
        <f t="shared" ref="DI670:DI678" si="1361">1+6*DG670/(DG670+2000)+DH670</f>
        <v>4.41238805970149</v>
      </c>
      <c r="DJ670" s="11">
        <v>1</v>
      </c>
      <c r="DK670" s="11">
        <v>2.38</v>
      </c>
      <c r="DL670" s="8">
        <f t="shared" ref="DL670:DL678" si="1362">1+DJ670*DK670</f>
        <v>3.38</v>
      </c>
      <c r="DM670" s="9">
        <v>1.275</v>
      </c>
      <c r="DN670" s="17">
        <v>1.085</v>
      </c>
      <c r="DO670" s="18">
        <f t="shared" ref="DO670:DO678" si="1363">DE670*DF670*DM670*DL670*DI670*DN670</f>
        <v>398785.772944276</v>
      </c>
      <c r="DQ670" s="15">
        <f>EC679</f>
        <v>4575157.94157797</v>
      </c>
      <c r="DR670" s="15">
        <f>EJ688+EJ697</f>
        <v>1594351.5901126</v>
      </c>
      <c r="DS670" s="15">
        <f>EC711</f>
        <v>916785.659337767</v>
      </c>
      <c r="DT670" s="15">
        <f>EC721</f>
        <v>2618886.21205017</v>
      </c>
      <c r="DU670" s="15">
        <v>18</v>
      </c>
      <c r="DV670" s="11">
        <f t="shared" ref="DV670:DV678" si="1364">2704+499</f>
        <v>3203</v>
      </c>
      <c r="DW670" s="11">
        <v>1.518</v>
      </c>
      <c r="DX670" s="12">
        <v>1.35</v>
      </c>
      <c r="DY670" s="13">
        <f t="shared" ref="DY670:DY678" si="1365">DV670*DW670*DX670</f>
        <v>6563.9079</v>
      </c>
      <c r="DZ670" s="11">
        <v>3</v>
      </c>
      <c r="EA670" s="11">
        <v>680</v>
      </c>
      <c r="EB670" s="11">
        <v>1.98</v>
      </c>
      <c r="EC670" s="16">
        <f t="shared" ref="EC670:EC678" si="1366">1+6*EA670/(EA670+2000)+EB670</f>
        <v>4.50238805970149</v>
      </c>
      <c r="ED670" s="11">
        <v>1</v>
      </c>
      <c r="EE670" s="11">
        <v>3.18</v>
      </c>
      <c r="EF670" s="8">
        <f t="shared" ref="EF670:EF678" si="1367">1+ED670*EE670</f>
        <v>4.18</v>
      </c>
      <c r="EG670" s="9">
        <v>1.275</v>
      </c>
      <c r="EH670" s="17">
        <v>1.2</v>
      </c>
      <c r="EI670" s="18">
        <f t="shared" ref="EI670:EI678" si="1368">DY670*DZ670*EG670*EF670*EC670*EH670</f>
        <v>567014.767640009</v>
      </c>
    </row>
    <row r="671" s="1" customFormat="1" customHeight="1" spans="1:139">
      <c r="A671" s="1" t="s">
        <v>30</v>
      </c>
      <c r="B671" s="1" t="s">
        <v>31</v>
      </c>
      <c r="C671" s="1" t="s">
        <v>32</v>
      </c>
      <c r="D671" s="1" t="s">
        <v>12</v>
      </c>
      <c r="E671" s="1"/>
      <c r="F671" s="11">
        <v>2704</v>
      </c>
      <c r="G671" s="11">
        <v>2.209</v>
      </c>
      <c r="H671" s="12">
        <v>1.35</v>
      </c>
      <c r="I671" s="13">
        <f t="shared" si="1338"/>
        <v>8063.7336</v>
      </c>
      <c r="J671" s="11">
        <v>3</v>
      </c>
      <c r="K671" s="11">
        <v>680</v>
      </c>
      <c r="L671" s="11">
        <v>1.89</v>
      </c>
      <c r="M671" s="16">
        <f t="shared" si="1339"/>
        <v>4.41238805970149</v>
      </c>
      <c r="N671" s="11">
        <v>1</v>
      </c>
      <c r="O671" s="11">
        <v>2.38</v>
      </c>
      <c r="P671" s="8">
        <f t="shared" si="1340"/>
        <v>3.38</v>
      </c>
      <c r="Q671" s="9">
        <v>1.275</v>
      </c>
      <c r="R671" s="17">
        <v>1</v>
      </c>
      <c r="S671" s="18">
        <f t="shared" si="1341"/>
        <v>460000.191079791</v>
      </c>
      <c r="U671" s="1" t="s">
        <v>30</v>
      </c>
      <c r="V671" s="1" t="s">
        <v>31</v>
      </c>
      <c r="W671" s="1" t="s">
        <v>32</v>
      </c>
      <c r="X671" s="1" t="s">
        <v>12</v>
      </c>
      <c r="Y671" s="1"/>
      <c r="Z671" s="11">
        <v>2704</v>
      </c>
      <c r="AA671" s="11">
        <v>2.209</v>
      </c>
      <c r="AB671" s="12">
        <v>1.35</v>
      </c>
      <c r="AC671" s="13">
        <f t="shared" si="1342"/>
        <v>8063.7336</v>
      </c>
      <c r="AD671" s="11">
        <v>3</v>
      </c>
      <c r="AE671" s="11">
        <v>680</v>
      </c>
      <c r="AF671" s="11">
        <v>1.89</v>
      </c>
      <c r="AG671" s="16">
        <f t="shared" si="1343"/>
        <v>4.41238805970149</v>
      </c>
      <c r="AH671" s="11">
        <v>1</v>
      </c>
      <c r="AI671" s="11">
        <v>2.38</v>
      </c>
      <c r="AJ671" s="8">
        <f t="shared" si="1344"/>
        <v>3.38</v>
      </c>
      <c r="AK671" s="9">
        <v>1.275</v>
      </c>
      <c r="AL671" s="17">
        <v>1</v>
      </c>
      <c r="AM671" s="18">
        <f t="shared" si="1345"/>
        <v>460000.191079791</v>
      </c>
      <c r="AO671" s="1" t="s">
        <v>30</v>
      </c>
      <c r="AP671" s="1" t="s">
        <v>31</v>
      </c>
      <c r="AQ671" s="1" t="s">
        <v>32</v>
      </c>
      <c r="AR671" s="1" t="s">
        <v>12</v>
      </c>
      <c r="AS671" s="1"/>
      <c r="AT671" s="11">
        <v>2704</v>
      </c>
      <c r="AU671" s="11">
        <v>2.209</v>
      </c>
      <c r="AV671" s="12">
        <v>1.35</v>
      </c>
      <c r="AW671" s="13">
        <f t="shared" si="1346"/>
        <v>8063.7336</v>
      </c>
      <c r="AX671" s="11">
        <v>3</v>
      </c>
      <c r="AY671" s="11">
        <v>680</v>
      </c>
      <c r="AZ671" s="11">
        <v>1.89</v>
      </c>
      <c r="BA671" s="16">
        <f t="shared" si="1347"/>
        <v>4.41238805970149</v>
      </c>
      <c r="BB671" s="11">
        <v>1</v>
      </c>
      <c r="BC671" s="11">
        <v>2.38</v>
      </c>
      <c r="BD671" s="8">
        <f t="shared" si="1348"/>
        <v>3.38</v>
      </c>
      <c r="BE671" s="9">
        <v>1.275</v>
      </c>
      <c r="BF671" s="17">
        <v>1.015</v>
      </c>
      <c r="BG671" s="18">
        <f t="shared" si="1349"/>
        <v>466900.193945988</v>
      </c>
      <c r="BI671" s="1" t="s">
        <v>30</v>
      </c>
      <c r="BJ671" s="1" t="s">
        <v>31</v>
      </c>
      <c r="BK671" s="1" t="s">
        <v>32</v>
      </c>
      <c r="BL671" s="1" t="s">
        <v>12</v>
      </c>
      <c r="BM671" s="1"/>
      <c r="BN671" s="11">
        <v>2704</v>
      </c>
      <c r="BO671" s="11">
        <v>2.209</v>
      </c>
      <c r="BP671" s="12">
        <v>1.35</v>
      </c>
      <c r="BQ671" s="13">
        <f t="shared" si="1350"/>
        <v>8063.7336</v>
      </c>
      <c r="BR671" s="11">
        <v>3</v>
      </c>
      <c r="BS671" s="11">
        <v>680</v>
      </c>
      <c r="BT671" s="11">
        <v>1.89</v>
      </c>
      <c r="BU671" s="16">
        <f t="shared" si="1351"/>
        <v>4.41238805970149</v>
      </c>
      <c r="BV671" s="11">
        <v>1</v>
      </c>
      <c r="BW671" s="11">
        <v>2.38</v>
      </c>
      <c r="BX671" s="8">
        <f t="shared" si="1352"/>
        <v>3.38</v>
      </c>
      <c r="BY671" s="9">
        <v>1.275</v>
      </c>
      <c r="BZ671" s="17">
        <v>1.015</v>
      </c>
      <c r="CA671" s="18">
        <f t="shared" si="1353"/>
        <v>466900.193945988</v>
      </c>
      <c r="CC671" s="1" t="s">
        <v>30</v>
      </c>
      <c r="CD671" s="1" t="s">
        <v>31</v>
      </c>
      <c r="CE671" s="1" t="s">
        <v>32</v>
      </c>
      <c r="CF671" s="1" t="s">
        <v>12</v>
      </c>
      <c r="CG671" s="1"/>
      <c r="CH671" s="11">
        <f t="shared" si="1354"/>
        <v>3132</v>
      </c>
      <c r="CI671" s="11">
        <v>2.209</v>
      </c>
      <c r="CJ671" s="12">
        <v>1.35</v>
      </c>
      <c r="CK671" s="13">
        <f t="shared" si="1355"/>
        <v>9340.0938</v>
      </c>
      <c r="CL671" s="11">
        <v>3</v>
      </c>
      <c r="CM671" s="11">
        <v>680</v>
      </c>
      <c r="CN671" s="11">
        <v>1.89</v>
      </c>
      <c r="CO671" s="16">
        <f t="shared" si="1356"/>
        <v>4.41238805970149</v>
      </c>
      <c r="CP671" s="11">
        <v>1</v>
      </c>
      <c r="CQ671" s="11">
        <v>2.38</v>
      </c>
      <c r="CR671" s="8">
        <f t="shared" si="1357"/>
        <v>3.38</v>
      </c>
      <c r="CS671" s="9">
        <v>1.275</v>
      </c>
      <c r="CT671" s="17">
        <v>1.085</v>
      </c>
      <c r="CU671" s="18">
        <f t="shared" si="1358"/>
        <v>578099.796350284</v>
      </c>
      <c r="CW671" s="1" t="s">
        <v>30</v>
      </c>
      <c r="CX671" s="1" t="s">
        <v>31</v>
      </c>
      <c r="CY671" s="1" t="s">
        <v>32</v>
      </c>
      <c r="CZ671" s="1" t="s">
        <v>12</v>
      </c>
      <c r="DA671" s="1"/>
      <c r="DB671" s="11">
        <f t="shared" si="1359"/>
        <v>3144</v>
      </c>
      <c r="DC671" s="11">
        <v>2.209</v>
      </c>
      <c r="DD671" s="12">
        <v>1.35</v>
      </c>
      <c r="DE671" s="13">
        <f t="shared" si="1360"/>
        <v>9375.8796</v>
      </c>
      <c r="DF671" s="11">
        <v>3</v>
      </c>
      <c r="DG671" s="11">
        <v>680</v>
      </c>
      <c r="DH671" s="11">
        <v>1.89</v>
      </c>
      <c r="DI671" s="16">
        <f t="shared" si="1361"/>
        <v>4.41238805970149</v>
      </c>
      <c r="DJ671" s="11">
        <v>1</v>
      </c>
      <c r="DK671" s="11">
        <v>2.38</v>
      </c>
      <c r="DL671" s="8">
        <f t="shared" si="1362"/>
        <v>3.38</v>
      </c>
      <c r="DM671" s="9">
        <v>1.275</v>
      </c>
      <c r="DN671" s="17">
        <v>1.085</v>
      </c>
      <c r="DO671" s="18">
        <f t="shared" si="1363"/>
        <v>580314.738098752</v>
      </c>
      <c r="DQ671" s="1" t="s">
        <v>30</v>
      </c>
      <c r="DR671" s="1" t="s">
        <v>31</v>
      </c>
      <c r="DS671" s="1" t="s">
        <v>32</v>
      </c>
      <c r="DT671" s="1" t="s">
        <v>12</v>
      </c>
      <c r="DU671" s="1"/>
      <c r="DV671" s="11">
        <f t="shared" si="1364"/>
        <v>3203</v>
      </c>
      <c r="DW671" s="11">
        <v>2.209</v>
      </c>
      <c r="DX671" s="12">
        <v>1.35</v>
      </c>
      <c r="DY671" s="13">
        <f t="shared" si="1365"/>
        <v>9551.82645</v>
      </c>
      <c r="DZ671" s="11">
        <v>3</v>
      </c>
      <c r="EA671" s="11">
        <v>680</v>
      </c>
      <c r="EB671" s="11">
        <v>1.98</v>
      </c>
      <c r="EC671" s="16">
        <f t="shared" si="1366"/>
        <v>4.50238805970149</v>
      </c>
      <c r="ED671" s="11">
        <v>1</v>
      </c>
      <c r="EE671" s="11">
        <v>3.18</v>
      </c>
      <c r="EF671" s="8">
        <f t="shared" si="1367"/>
        <v>4.18</v>
      </c>
      <c r="EG671" s="9">
        <v>1.275</v>
      </c>
      <c r="EH671" s="17">
        <v>1.2</v>
      </c>
      <c r="EI671" s="18">
        <f t="shared" si="1368"/>
        <v>825122.280445837</v>
      </c>
    </row>
    <row r="672" s="1" customFormat="1" customHeight="1" spans="1:139">
      <c r="A672" s="15">
        <f>M741</f>
        <v>115713.17784</v>
      </c>
      <c r="B672" s="15">
        <f>M758</f>
        <v>109819.141856027</v>
      </c>
      <c r="C672" s="1">
        <f>M774</f>
        <v>91641.79763424</v>
      </c>
      <c r="D672" s="1">
        <v>1</v>
      </c>
      <c r="E672" s="1"/>
      <c r="F672" s="11">
        <v>2704</v>
      </c>
      <c r="G672" s="11">
        <v>1.518</v>
      </c>
      <c r="H672" s="12">
        <v>1.35</v>
      </c>
      <c r="I672" s="13">
        <f t="shared" si="1338"/>
        <v>5541.3072</v>
      </c>
      <c r="J672" s="11">
        <v>3</v>
      </c>
      <c r="K672" s="11">
        <v>680</v>
      </c>
      <c r="L672" s="11">
        <v>1.89</v>
      </c>
      <c r="M672" s="16">
        <f t="shared" si="1339"/>
        <v>4.41238805970149</v>
      </c>
      <c r="N672" s="11">
        <v>1</v>
      </c>
      <c r="O672" s="11">
        <v>2.38</v>
      </c>
      <c r="P672" s="8">
        <f t="shared" si="1340"/>
        <v>3.38</v>
      </c>
      <c r="Q672" s="9">
        <v>1.275</v>
      </c>
      <c r="R672" s="17">
        <v>1</v>
      </c>
      <c r="S672" s="18">
        <f t="shared" si="1341"/>
        <v>316106.966980137</v>
      </c>
      <c r="U672" s="15">
        <f>AG741</f>
        <v>115713.17784</v>
      </c>
      <c r="V672" s="15">
        <f>AG758</f>
        <v>109819.141856027</v>
      </c>
      <c r="W672" s="1">
        <f>AG774</f>
        <v>111202.971264</v>
      </c>
      <c r="X672" s="1">
        <v>1</v>
      </c>
      <c r="Y672" s="1"/>
      <c r="Z672" s="11">
        <v>2704</v>
      </c>
      <c r="AA672" s="11">
        <v>1.518</v>
      </c>
      <c r="AB672" s="12">
        <v>1.35</v>
      </c>
      <c r="AC672" s="13">
        <f t="shared" si="1342"/>
        <v>5541.3072</v>
      </c>
      <c r="AD672" s="11">
        <v>3</v>
      </c>
      <c r="AE672" s="11">
        <v>680</v>
      </c>
      <c r="AF672" s="11">
        <v>1.89</v>
      </c>
      <c r="AG672" s="16">
        <f t="shared" si="1343"/>
        <v>4.41238805970149</v>
      </c>
      <c r="AH672" s="11">
        <v>1</v>
      </c>
      <c r="AI672" s="11">
        <v>2.38</v>
      </c>
      <c r="AJ672" s="8">
        <f t="shared" si="1344"/>
        <v>3.38</v>
      </c>
      <c r="AK672" s="9">
        <v>1.275</v>
      </c>
      <c r="AL672" s="17">
        <v>1</v>
      </c>
      <c r="AM672" s="18">
        <f t="shared" si="1345"/>
        <v>316106.966980137</v>
      </c>
      <c r="AO672" s="15">
        <f>BA741</f>
        <v>115713.17784</v>
      </c>
      <c r="AP672" s="15">
        <f>BA758</f>
        <v>109819.141856027</v>
      </c>
      <c r="AQ672" s="1">
        <f>BA774</f>
        <v>100474.9271892</v>
      </c>
      <c r="AR672" s="1">
        <v>1</v>
      </c>
      <c r="AS672" s="1"/>
      <c r="AT672" s="11">
        <v>2704</v>
      </c>
      <c r="AU672" s="11">
        <v>1.518</v>
      </c>
      <c r="AV672" s="12">
        <v>1.35</v>
      </c>
      <c r="AW672" s="13">
        <f t="shared" si="1346"/>
        <v>5541.3072</v>
      </c>
      <c r="AX672" s="11">
        <v>3</v>
      </c>
      <c r="AY672" s="11">
        <v>680</v>
      </c>
      <c r="AZ672" s="11">
        <v>1.89</v>
      </c>
      <c r="BA672" s="16">
        <f t="shared" si="1347"/>
        <v>4.41238805970149</v>
      </c>
      <c r="BB672" s="11">
        <v>1</v>
      </c>
      <c r="BC672" s="11">
        <v>2.38</v>
      </c>
      <c r="BD672" s="8">
        <f t="shared" si="1348"/>
        <v>3.38</v>
      </c>
      <c r="BE672" s="9">
        <v>1.275</v>
      </c>
      <c r="BF672" s="17">
        <v>1.015</v>
      </c>
      <c r="BG672" s="18">
        <f t="shared" si="1349"/>
        <v>320848.571484839</v>
      </c>
      <c r="BI672" s="15">
        <f>BU741</f>
        <v>115713.17784</v>
      </c>
      <c r="BJ672" s="15">
        <f>BU758</f>
        <v>109819.141856027</v>
      </c>
      <c r="BK672" s="1">
        <f>BU774</f>
        <v>141712.849656</v>
      </c>
      <c r="BL672" s="1">
        <v>1</v>
      </c>
      <c r="BM672" s="1"/>
      <c r="BN672" s="11">
        <v>2704</v>
      </c>
      <c r="BO672" s="11">
        <v>1.518</v>
      </c>
      <c r="BP672" s="12">
        <v>1.35</v>
      </c>
      <c r="BQ672" s="13">
        <f t="shared" si="1350"/>
        <v>5541.3072</v>
      </c>
      <c r="BR672" s="11">
        <v>3</v>
      </c>
      <c r="BS672" s="11">
        <v>680</v>
      </c>
      <c r="BT672" s="11">
        <v>1.89</v>
      </c>
      <c r="BU672" s="16">
        <f t="shared" si="1351"/>
        <v>4.41238805970149</v>
      </c>
      <c r="BV672" s="11">
        <v>1</v>
      </c>
      <c r="BW672" s="11">
        <v>2.38</v>
      </c>
      <c r="BX672" s="8">
        <f t="shared" si="1352"/>
        <v>3.38</v>
      </c>
      <c r="BY672" s="9">
        <v>1.275</v>
      </c>
      <c r="BZ672" s="17">
        <v>1.015</v>
      </c>
      <c r="CA672" s="18">
        <f t="shared" si="1353"/>
        <v>320848.571484839</v>
      </c>
      <c r="CC672" s="15">
        <f>CO741</f>
        <v>134028.72522</v>
      </c>
      <c r="CD672" s="15">
        <f>CO758</f>
        <v>109819.141856027</v>
      </c>
      <c r="CE672" s="1">
        <f>CO774</f>
        <v>116478.8190684</v>
      </c>
      <c r="CF672" s="1">
        <v>1</v>
      </c>
      <c r="CG672" s="1"/>
      <c r="CH672" s="11">
        <f t="shared" si="1354"/>
        <v>3132</v>
      </c>
      <c r="CI672" s="11">
        <v>1.518</v>
      </c>
      <c r="CJ672" s="12">
        <v>1.35</v>
      </c>
      <c r="CK672" s="13">
        <f t="shared" si="1355"/>
        <v>6418.4076</v>
      </c>
      <c r="CL672" s="11">
        <v>3</v>
      </c>
      <c r="CM672" s="11">
        <v>680</v>
      </c>
      <c r="CN672" s="11">
        <v>1.89</v>
      </c>
      <c r="CO672" s="16">
        <f t="shared" si="1356"/>
        <v>4.41238805970149</v>
      </c>
      <c r="CP672" s="11">
        <v>1</v>
      </c>
      <c r="CQ672" s="11">
        <v>2.38</v>
      </c>
      <c r="CR672" s="8">
        <f t="shared" si="1357"/>
        <v>3.38</v>
      </c>
      <c r="CS672" s="9">
        <v>1.275</v>
      </c>
      <c r="CT672" s="17">
        <v>1.085</v>
      </c>
      <c r="CU672" s="18">
        <f t="shared" si="1358"/>
        <v>397263.689841435</v>
      </c>
      <c r="CW672" s="15">
        <f>DI741</f>
        <v>134542.24524</v>
      </c>
      <c r="CX672" s="15">
        <f>DI758</f>
        <v>109819.141856027</v>
      </c>
      <c r="CY672" s="1">
        <f>DI774</f>
        <v>137089.53396</v>
      </c>
      <c r="CZ672" s="1">
        <v>1</v>
      </c>
      <c r="DA672" s="1"/>
      <c r="DB672" s="11">
        <f t="shared" si="1359"/>
        <v>3144</v>
      </c>
      <c r="DC672" s="11">
        <v>1.518</v>
      </c>
      <c r="DD672" s="12">
        <v>1.35</v>
      </c>
      <c r="DE672" s="13">
        <f t="shared" si="1360"/>
        <v>6442.9992</v>
      </c>
      <c r="DF672" s="11">
        <v>3</v>
      </c>
      <c r="DG672" s="11">
        <v>680</v>
      </c>
      <c r="DH672" s="11">
        <v>1.89</v>
      </c>
      <c r="DI672" s="16">
        <f t="shared" si="1361"/>
        <v>4.41238805970149</v>
      </c>
      <c r="DJ672" s="11">
        <v>1</v>
      </c>
      <c r="DK672" s="11">
        <v>2.38</v>
      </c>
      <c r="DL672" s="8">
        <f t="shared" si="1362"/>
        <v>3.38</v>
      </c>
      <c r="DM672" s="9">
        <v>1.275</v>
      </c>
      <c r="DN672" s="17">
        <v>1.085</v>
      </c>
      <c r="DO672" s="18">
        <f t="shared" si="1363"/>
        <v>398785.772944276</v>
      </c>
      <c r="DQ672" s="15">
        <f>EC741</f>
        <v>169508.957805</v>
      </c>
      <c r="DR672" s="15">
        <f>EC758</f>
        <v>137790.275896227</v>
      </c>
      <c r="DS672" s="1">
        <f>EC774</f>
        <v>231632.8102845</v>
      </c>
      <c r="DT672" s="1">
        <v>1</v>
      </c>
      <c r="DU672" s="1"/>
      <c r="DV672" s="11">
        <f t="shared" si="1364"/>
        <v>3203</v>
      </c>
      <c r="DW672" s="11">
        <v>1.518</v>
      </c>
      <c r="DX672" s="12">
        <v>1.35</v>
      </c>
      <c r="DY672" s="13">
        <f t="shared" si="1365"/>
        <v>6563.9079</v>
      </c>
      <c r="DZ672" s="11">
        <v>3</v>
      </c>
      <c r="EA672" s="11">
        <v>680</v>
      </c>
      <c r="EB672" s="11">
        <v>1.98</v>
      </c>
      <c r="EC672" s="16">
        <f t="shared" si="1366"/>
        <v>4.50238805970149</v>
      </c>
      <c r="ED672" s="11">
        <v>1</v>
      </c>
      <c r="EE672" s="11">
        <v>3.18</v>
      </c>
      <c r="EF672" s="8">
        <f t="shared" si="1367"/>
        <v>4.18</v>
      </c>
      <c r="EG672" s="9">
        <v>1.275</v>
      </c>
      <c r="EH672" s="17">
        <v>1.2</v>
      </c>
      <c r="EI672" s="18">
        <f t="shared" si="1368"/>
        <v>567014.767640009</v>
      </c>
    </row>
    <row r="673" s="1" customFormat="1" customHeight="1" spans="1:140">
      <c r="A673" s="19" t="s">
        <v>34</v>
      </c>
      <c r="B673" s="19"/>
      <c r="C673" s="19"/>
      <c r="D673" s="20" t="s">
        <v>35</v>
      </c>
      <c r="E673" s="20"/>
      <c r="F673" s="11">
        <v>2704</v>
      </c>
      <c r="G673" s="11">
        <v>2.209</v>
      </c>
      <c r="H673" s="12">
        <v>1.35</v>
      </c>
      <c r="I673" s="13">
        <f t="shared" si="1338"/>
        <v>8063.7336</v>
      </c>
      <c r="J673" s="11">
        <v>3</v>
      </c>
      <c r="K673" s="11">
        <v>680</v>
      </c>
      <c r="L673" s="11">
        <v>1.89</v>
      </c>
      <c r="M673" s="16">
        <f t="shared" si="1339"/>
        <v>4.41238805970149</v>
      </c>
      <c r="N673" s="11">
        <v>1</v>
      </c>
      <c r="O673" s="11">
        <v>2.38</v>
      </c>
      <c r="P673" s="8">
        <f t="shared" si="1340"/>
        <v>3.38</v>
      </c>
      <c r="Q673" s="9">
        <v>1.275</v>
      </c>
      <c r="R673" s="17">
        <v>1</v>
      </c>
      <c r="S673" s="18">
        <f t="shared" si="1341"/>
        <v>460000.191079791</v>
      </c>
      <c r="U673" s="19" t="s">
        <v>34</v>
      </c>
      <c r="V673" s="19"/>
      <c r="W673" s="19"/>
      <c r="X673" s="20" t="s">
        <v>35</v>
      </c>
      <c r="Y673" s="20"/>
      <c r="Z673" s="11">
        <v>2704</v>
      </c>
      <c r="AA673" s="11">
        <v>2.209</v>
      </c>
      <c r="AB673" s="12">
        <v>1.35</v>
      </c>
      <c r="AC673" s="13">
        <f t="shared" si="1342"/>
        <v>8063.7336</v>
      </c>
      <c r="AD673" s="11">
        <v>3</v>
      </c>
      <c r="AE673" s="11">
        <v>680</v>
      </c>
      <c r="AF673" s="11">
        <v>1.89</v>
      </c>
      <c r="AG673" s="16">
        <f t="shared" si="1343"/>
        <v>4.41238805970149</v>
      </c>
      <c r="AH673" s="11">
        <v>1</v>
      </c>
      <c r="AI673" s="11">
        <v>2.38</v>
      </c>
      <c r="AJ673" s="8">
        <f t="shared" si="1344"/>
        <v>3.38</v>
      </c>
      <c r="AK673" s="9">
        <v>1.275</v>
      </c>
      <c r="AL673" s="17">
        <v>1</v>
      </c>
      <c r="AM673" s="18">
        <f t="shared" si="1345"/>
        <v>460000.191079791</v>
      </c>
      <c r="AO673" s="19" t="s">
        <v>34</v>
      </c>
      <c r="AP673" s="19"/>
      <c r="AQ673" s="19"/>
      <c r="AR673" s="20" t="s">
        <v>35</v>
      </c>
      <c r="AS673" s="20"/>
      <c r="AT673" s="11">
        <v>2704</v>
      </c>
      <c r="AU673" s="11">
        <v>2.209</v>
      </c>
      <c r="AV673" s="12">
        <v>1.35</v>
      </c>
      <c r="AW673" s="13">
        <f t="shared" si="1346"/>
        <v>8063.7336</v>
      </c>
      <c r="AX673" s="11">
        <v>3</v>
      </c>
      <c r="AY673" s="11">
        <v>680</v>
      </c>
      <c r="AZ673" s="11">
        <v>1.89</v>
      </c>
      <c r="BA673" s="16">
        <f t="shared" si="1347"/>
        <v>4.41238805970149</v>
      </c>
      <c r="BB673" s="11">
        <v>1</v>
      </c>
      <c r="BC673" s="11">
        <v>2.38</v>
      </c>
      <c r="BD673" s="8">
        <f t="shared" si="1348"/>
        <v>3.38</v>
      </c>
      <c r="BE673" s="9">
        <v>1.275</v>
      </c>
      <c r="BF673" s="17">
        <v>1.015</v>
      </c>
      <c r="BG673" s="18">
        <f t="shared" si="1349"/>
        <v>466900.193945988</v>
      </c>
      <c r="BI673" s="19" t="s">
        <v>34</v>
      </c>
      <c r="BJ673" s="19"/>
      <c r="BK673" s="19"/>
      <c r="BL673" s="20" t="s">
        <v>35</v>
      </c>
      <c r="BM673" s="20"/>
      <c r="BN673" s="11">
        <v>2704</v>
      </c>
      <c r="BO673" s="11">
        <v>2.209</v>
      </c>
      <c r="BP673" s="12">
        <v>1.35</v>
      </c>
      <c r="BQ673" s="13">
        <f t="shared" si="1350"/>
        <v>8063.7336</v>
      </c>
      <c r="BR673" s="11">
        <v>3</v>
      </c>
      <c r="BS673" s="11">
        <v>680</v>
      </c>
      <c r="BT673" s="11">
        <v>1.89</v>
      </c>
      <c r="BU673" s="16">
        <f t="shared" si="1351"/>
        <v>4.41238805970149</v>
      </c>
      <c r="BV673" s="11">
        <v>1</v>
      </c>
      <c r="BW673" s="11">
        <v>2.38</v>
      </c>
      <c r="BX673" s="8">
        <f t="shared" si="1352"/>
        <v>3.38</v>
      </c>
      <c r="BY673" s="9">
        <v>1.275</v>
      </c>
      <c r="BZ673" s="17">
        <v>1.015</v>
      </c>
      <c r="CA673" s="18">
        <f t="shared" si="1353"/>
        <v>466900.193945988</v>
      </c>
      <c r="CC673" s="19" t="s">
        <v>34</v>
      </c>
      <c r="CD673" s="19"/>
      <c r="CE673" s="19"/>
      <c r="CF673" s="20" t="s">
        <v>35</v>
      </c>
      <c r="CG673" s="20"/>
      <c r="CH673" s="11">
        <f t="shared" si="1354"/>
        <v>3132</v>
      </c>
      <c r="CI673" s="11">
        <v>2.209</v>
      </c>
      <c r="CJ673" s="12">
        <v>1.35</v>
      </c>
      <c r="CK673" s="13">
        <f t="shared" si="1355"/>
        <v>9340.0938</v>
      </c>
      <c r="CL673" s="11">
        <v>3</v>
      </c>
      <c r="CM673" s="11">
        <v>680</v>
      </c>
      <c r="CN673" s="11">
        <v>1.89</v>
      </c>
      <c r="CO673" s="16">
        <f t="shared" si="1356"/>
        <v>4.41238805970149</v>
      </c>
      <c r="CP673" s="11">
        <v>1</v>
      </c>
      <c r="CQ673" s="11">
        <v>2.38</v>
      </c>
      <c r="CR673" s="8">
        <f t="shared" si="1357"/>
        <v>3.38</v>
      </c>
      <c r="CS673" s="9">
        <v>1.275</v>
      </c>
      <c r="CT673" s="17">
        <v>1.085</v>
      </c>
      <c r="CU673" s="18">
        <f t="shared" si="1358"/>
        <v>578099.796350284</v>
      </c>
      <c r="CW673" s="19" t="s">
        <v>34</v>
      </c>
      <c r="CX673" s="19"/>
      <c r="CY673" s="19"/>
      <c r="CZ673" s="20" t="s">
        <v>35</v>
      </c>
      <c r="DA673" s="20"/>
      <c r="DB673" s="11">
        <f t="shared" si="1359"/>
        <v>3144</v>
      </c>
      <c r="DC673" s="11">
        <v>2.209</v>
      </c>
      <c r="DD673" s="12">
        <v>1.35</v>
      </c>
      <c r="DE673" s="13">
        <f t="shared" si="1360"/>
        <v>9375.8796</v>
      </c>
      <c r="DF673" s="11">
        <v>3</v>
      </c>
      <c r="DG673" s="11">
        <v>680</v>
      </c>
      <c r="DH673" s="11">
        <v>1.89</v>
      </c>
      <c r="DI673" s="16">
        <f t="shared" si="1361"/>
        <v>4.41238805970149</v>
      </c>
      <c r="DJ673" s="11">
        <v>1</v>
      </c>
      <c r="DK673" s="11">
        <v>2.38</v>
      </c>
      <c r="DL673" s="8">
        <f t="shared" si="1362"/>
        <v>3.38</v>
      </c>
      <c r="DM673" s="9">
        <v>1.275</v>
      </c>
      <c r="DN673" s="17">
        <v>1.085</v>
      </c>
      <c r="DO673" s="18">
        <f t="shared" si="1363"/>
        <v>580314.738098752</v>
      </c>
      <c r="DQ673" s="19" t="s">
        <v>34</v>
      </c>
      <c r="DR673" s="19"/>
      <c r="DS673" s="19"/>
      <c r="DT673" s="20" t="s">
        <v>35</v>
      </c>
      <c r="DU673" s="20"/>
      <c r="DV673" s="11">
        <f t="shared" si="1364"/>
        <v>3203</v>
      </c>
      <c r="DW673" s="11">
        <v>2.209</v>
      </c>
      <c r="DX673" s="12">
        <v>1.35</v>
      </c>
      <c r="DY673" s="13">
        <f t="shared" si="1365"/>
        <v>9551.82645</v>
      </c>
      <c r="DZ673" s="11">
        <v>3</v>
      </c>
      <c r="EA673" s="11">
        <v>680</v>
      </c>
      <c r="EB673" s="11">
        <v>1.98</v>
      </c>
      <c r="EC673" s="16">
        <f t="shared" si="1366"/>
        <v>4.50238805970149</v>
      </c>
      <c r="ED673" s="11">
        <v>1</v>
      </c>
      <c r="EE673" s="11">
        <v>3.18</v>
      </c>
      <c r="EF673" s="8">
        <f t="shared" si="1367"/>
        <v>4.18</v>
      </c>
      <c r="EG673" s="9">
        <v>1.275</v>
      </c>
      <c r="EH673" s="17">
        <v>1.2</v>
      </c>
      <c r="EI673" s="18">
        <f t="shared" si="1368"/>
        <v>825122.280445837</v>
      </c>
    </row>
    <row r="674" s="1" customFormat="1" customHeight="1" spans="1:140">
      <c r="A674" s="19"/>
      <c r="B674" s="19"/>
      <c r="C674" s="19"/>
      <c r="D674" s="20"/>
      <c r="E674" s="20"/>
      <c r="F674" s="11">
        <v>2704</v>
      </c>
      <c r="G674" s="11">
        <v>1.518</v>
      </c>
      <c r="H674" s="12">
        <v>1.35</v>
      </c>
      <c r="I674" s="13">
        <f t="shared" si="1338"/>
        <v>5541.3072</v>
      </c>
      <c r="J674" s="11">
        <v>3</v>
      </c>
      <c r="K674" s="11">
        <v>430</v>
      </c>
      <c r="L674" s="11">
        <v>1.89</v>
      </c>
      <c r="M674" s="16">
        <f t="shared" si="1339"/>
        <v>3.95172839506173</v>
      </c>
      <c r="N674" s="11">
        <v>1</v>
      </c>
      <c r="O674" s="11">
        <v>2.38</v>
      </c>
      <c r="P674" s="8">
        <f t="shared" si="1340"/>
        <v>3.38</v>
      </c>
      <c r="Q674" s="9">
        <v>1.275</v>
      </c>
      <c r="R674" s="17">
        <v>1</v>
      </c>
      <c r="S674" s="18">
        <f t="shared" si="1341"/>
        <v>283104.944621928</v>
      </c>
      <c r="U674" s="19"/>
      <c r="V674" s="19"/>
      <c r="W674" s="19"/>
      <c r="X674" s="20"/>
      <c r="Y674" s="20"/>
      <c r="Z674" s="11">
        <v>2704</v>
      </c>
      <c r="AA674" s="11">
        <v>1.518</v>
      </c>
      <c r="AB674" s="12">
        <v>1.35</v>
      </c>
      <c r="AC674" s="13">
        <f t="shared" si="1342"/>
        <v>5541.3072</v>
      </c>
      <c r="AD674" s="11">
        <v>3</v>
      </c>
      <c r="AE674" s="11">
        <v>430</v>
      </c>
      <c r="AF674" s="11">
        <v>1.89</v>
      </c>
      <c r="AG674" s="16">
        <f t="shared" si="1343"/>
        <v>3.95172839506173</v>
      </c>
      <c r="AH674" s="11">
        <v>1</v>
      </c>
      <c r="AI674" s="11">
        <v>2.38</v>
      </c>
      <c r="AJ674" s="8">
        <f t="shared" si="1344"/>
        <v>3.38</v>
      </c>
      <c r="AK674" s="9">
        <v>1.275</v>
      </c>
      <c r="AL674" s="17">
        <v>1</v>
      </c>
      <c r="AM674" s="18">
        <f t="shared" si="1345"/>
        <v>283104.944621928</v>
      </c>
      <c r="AO674" s="19"/>
      <c r="AP674" s="19"/>
      <c r="AQ674" s="19"/>
      <c r="AR674" s="20"/>
      <c r="AS674" s="20"/>
      <c r="AT674" s="11">
        <v>2704</v>
      </c>
      <c r="AU674" s="11">
        <v>1.518</v>
      </c>
      <c r="AV674" s="12">
        <v>1.35</v>
      </c>
      <c r="AW674" s="13">
        <f t="shared" si="1346"/>
        <v>5541.3072</v>
      </c>
      <c r="AX674" s="11">
        <v>3</v>
      </c>
      <c r="AY674" s="11">
        <v>430</v>
      </c>
      <c r="AZ674" s="11">
        <v>1.89</v>
      </c>
      <c r="BA674" s="16">
        <f t="shared" si="1347"/>
        <v>3.95172839506173</v>
      </c>
      <c r="BB674" s="11">
        <v>1</v>
      </c>
      <c r="BC674" s="11">
        <v>2.38</v>
      </c>
      <c r="BD674" s="8">
        <f t="shared" si="1348"/>
        <v>3.38</v>
      </c>
      <c r="BE674" s="9">
        <v>1.275</v>
      </c>
      <c r="BF674" s="17">
        <v>1.015</v>
      </c>
      <c r="BG674" s="18">
        <f t="shared" si="1349"/>
        <v>287351.518791257</v>
      </c>
      <c r="BI674" s="19"/>
      <c r="BJ674" s="19"/>
      <c r="BK674" s="19"/>
      <c r="BL674" s="20"/>
      <c r="BM674" s="20"/>
      <c r="BN674" s="11">
        <v>2704</v>
      </c>
      <c r="BO674" s="11">
        <v>1.518</v>
      </c>
      <c r="BP674" s="12">
        <v>1.35</v>
      </c>
      <c r="BQ674" s="13">
        <f t="shared" si="1350"/>
        <v>5541.3072</v>
      </c>
      <c r="BR674" s="11">
        <v>3</v>
      </c>
      <c r="BS674" s="11">
        <v>430</v>
      </c>
      <c r="BT674" s="11">
        <v>1.89</v>
      </c>
      <c r="BU674" s="16">
        <f t="shared" si="1351"/>
        <v>3.95172839506173</v>
      </c>
      <c r="BV674" s="11">
        <v>1</v>
      </c>
      <c r="BW674" s="11">
        <v>2.38</v>
      </c>
      <c r="BX674" s="8">
        <f t="shared" si="1352"/>
        <v>3.38</v>
      </c>
      <c r="BY674" s="9">
        <v>1.275</v>
      </c>
      <c r="BZ674" s="17">
        <v>1.015</v>
      </c>
      <c r="CA674" s="18">
        <f t="shared" si="1353"/>
        <v>287351.518791257</v>
      </c>
      <c r="CC674" s="19"/>
      <c r="CD674" s="19"/>
      <c r="CE674" s="19"/>
      <c r="CF674" s="20"/>
      <c r="CG674" s="20"/>
      <c r="CH674" s="11">
        <f t="shared" si="1354"/>
        <v>3132</v>
      </c>
      <c r="CI674" s="11">
        <v>1.518</v>
      </c>
      <c r="CJ674" s="12">
        <v>1.35</v>
      </c>
      <c r="CK674" s="13">
        <f t="shared" si="1355"/>
        <v>6418.4076</v>
      </c>
      <c r="CL674" s="11">
        <v>3</v>
      </c>
      <c r="CM674" s="11">
        <v>430</v>
      </c>
      <c r="CN674" s="11">
        <v>1.89</v>
      </c>
      <c r="CO674" s="16">
        <f t="shared" si="1356"/>
        <v>3.95172839506173</v>
      </c>
      <c r="CP674" s="11">
        <v>1</v>
      </c>
      <c r="CQ674" s="11">
        <v>2.38</v>
      </c>
      <c r="CR674" s="8">
        <f t="shared" si="1357"/>
        <v>3.38</v>
      </c>
      <c r="CS674" s="9">
        <v>1.275</v>
      </c>
      <c r="CT674" s="17">
        <v>1.085</v>
      </c>
      <c r="CU674" s="18">
        <f t="shared" si="1358"/>
        <v>355788.788799234</v>
      </c>
      <c r="CW674" s="19"/>
      <c r="CX674" s="19"/>
      <c r="CY674" s="19"/>
      <c r="CZ674" s="20"/>
      <c r="DA674" s="20"/>
      <c r="DB674" s="11">
        <f t="shared" si="1359"/>
        <v>3144</v>
      </c>
      <c r="DC674" s="11">
        <v>1.518</v>
      </c>
      <c r="DD674" s="12">
        <v>1.35</v>
      </c>
      <c r="DE674" s="13">
        <f t="shared" si="1360"/>
        <v>6442.9992</v>
      </c>
      <c r="DF674" s="11">
        <v>3</v>
      </c>
      <c r="DG674" s="11">
        <v>430</v>
      </c>
      <c r="DH674" s="11">
        <v>1.89</v>
      </c>
      <c r="DI674" s="16">
        <f t="shared" si="1361"/>
        <v>3.95172839506173</v>
      </c>
      <c r="DJ674" s="11">
        <v>1</v>
      </c>
      <c r="DK674" s="11">
        <v>2.38</v>
      </c>
      <c r="DL674" s="8">
        <f t="shared" si="1362"/>
        <v>3.38</v>
      </c>
      <c r="DM674" s="9">
        <v>1.275</v>
      </c>
      <c r="DN674" s="17">
        <v>1.085</v>
      </c>
      <c r="DO674" s="18">
        <f t="shared" si="1363"/>
        <v>357151.964235246</v>
      </c>
      <c r="DQ674" s="19"/>
      <c r="DR674" s="19"/>
      <c r="DS674" s="19"/>
      <c r="DT674" s="20"/>
      <c r="DU674" s="20"/>
      <c r="DV674" s="11">
        <f t="shared" si="1364"/>
        <v>3203</v>
      </c>
      <c r="DW674" s="11">
        <v>1.518</v>
      </c>
      <c r="DX674" s="12">
        <v>1.35</v>
      </c>
      <c r="DY674" s="13">
        <f t="shared" si="1365"/>
        <v>6563.9079</v>
      </c>
      <c r="DZ674" s="11">
        <v>3</v>
      </c>
      <c r="EA674" s="11">
        <v>430</v>
      </c>
      <c r="EB674" s="11">
        <v>1.98</v>
      </c>
      <c r="EC674" s="16">
        <f t="shared" si="1366"/>
        <v>4.04172839506173</v>
      </c>
      <c r="ED674" s="11">
        <v>1</v>
      </c>
      <c r="EE674" s="11">
        <v>3.18</v>
      </c>
      <c r="EF674" s="8">
        <f t="shared" si="1367"/>
        <v>4.18</v>
      </c>
      <c r="EG674" s="9">
        <v>1.275</v>
      </c>
      <c r="EH674" s="17">
        <v>1.2</v>
      </c>
      <c r="EI674" s="18">
        <f t="shared" si="1368"/>
        <v>509000.9249318</v>
      </c>
    </row>
    <row r="675" s="1" customFormat="1" customHeight="1" spans="1:140">
      <c r="A675" s="21">
        <f>A670+B670+C670+D670+A672+B672+C672</f>
        <v>4813439.34927315</v>
      </c>
      <c r="B675" s="21"/>
      <c r="C675" s="21"/>
      <c r="D675" s="22">
        <f>A675/E670</f>
        <v>267413.297181842</v>
      </c>
      <c r="E675" s="22"/>
      <c r="F675" s="11">
        <v>2704</v>
      </c>
      <c r="G675" s="11">
        <v>2.209</v>
      </c>
      <c r="H675" s="12">
        <v>1.35</v>
      </c>
      <c r="I675" s="13">
        <f t="shared" si="1338"/>
        <v>8063.7336</v>
      </c>
      <c r="J675" s="11">
        <v>3</v>
      </c>
      <c r="K675" s="11">
        <v>430</v>
      </c>
      <c r="L675" s="11">
        <v>1.89</v>
      </c>
      <c r="M675" s="16">
        <f t="shared" si="1339"/>
        <v>3.95172839506173</v>
      </c>
      <c r="N675" s="11">
        <v>1</v>
      </c>
      <c r="O675" s="11">
        <v>2.38</v>
      </c>
      <c r="P675" s="8">
        <f t="shared" si="1340"/>
        <v>3.38</v>
      </c>
      <c r="Q675" s="9">
        <v>1.275</v>
      </c>
      <c r="R675" s="17">
        <v>1</v>
      </c>
      <c r="S675" s="18">
        <f t="shared" si="1341"/>
        <v>411975.509005164</v>
      </c>
      <c r="U675" s="21">
        <f>U670+V670+W670+X670+U672+V672+W672</f>
        <v>5159600.39463949</v>
      </c>
      <c r="V675" s="21"/>
      <c r="W675" s="21"/>
      <c r="X675" s="22">
        <f>U675/Y670</f>
        <v>286644.466368861</v>
      </c>
      <c r="Y675" s="22"/>
      <c r="Z675" s="11">
        <v>2704</v>
      </c>
      <c r="AA675" s="11">
        <v>2.209</v>
      </c>
      <c r="AB675" s="12">
        <v>1.35</v>
      </c>
      <c r="AC675" s="13">
        <f t="shared" si="1342"/>
        <v>8063.7336</v>
      </c>
      <c r="AD675" s="11">
        <v>3</v>
      </c>
      <c r="AE675" s="11">
        <v>430</v>
      </c>
      <c r="AF675" s="11">
        <v>1.89</v>
      </c>
      <c r="AG675" s="16">
        <f t="shared" si="1343"/>
        <v>3.95172839506173</v>
      </c>
      <c r="AH675" s="11">
        <v>1</v>
      </c>
      <c r="AI675" s="11">
        <v>2.38</v>
      </c>
      <c r="AJ675" s="8">
        <f t="shared" si="1344"/>
        <v>3.38</v>
      </c>
      <c r="AK675" s="9">
        <v>1.275</v>
      </c>
      <c r="AL675" s="17">
        <v>1</v>
      </c>
      <c r="AM675" s="18">
        <f t="shared" si="1345"/>
        <v>411975.509005164</v>
      </c>
      <c r="AO675" s="21">
        <f>AO670+AP670+AQ670+AR670+AO672+AP672+AQ672</f>
        <v>5135381.40936466</v>
      </c>
      <c r="AP675" s="21"/>
      <c r="AQ675" s="21"/>
      <c r="AR675" s="22">
        <f>AO675/AS670</f>
        <v>285298.967186926</v>
      </c>
      <c r="AS675" s="22"/>
      <c r="AT675" s="11">
        <v>2704</v>
      </c>
      <c r="AU675" s="11">
        <v>2.209</v>
      </c>
      <c r="AV675" s="12">
        <v>1.35</v>
      </c>
      <c r="AW675" s="13">
        <f t="shared" si="1346"/>
        <v>8063.7336</v>
      </c>
      <c r="AX675" s="11">
        <v>3</v>
      </c>
      <c r="AY675" s="11">
        <v>430</v>
      </c>
      <c r="AZ675" s="11">
        <v>1.89</v>
      </c>
      <c r="BA675" s="16">
        <f t="shared" si="1347"/>
        <v>3.95172839506173</v>
      </c>
      <c r="BB675" s="11">
        <v>1</v>
      </c>
      <c r="BC675" s="11">
        <v>2.38</v>
      </c>
      <c r="BD675" s="8">
        <f t="shared" si="1348"/>
        <v>3.38</v>
      </c>
      <c r="BE675" s="9">
        <v>1.275</v>
      </c>
      <c r="BF675" s="17">
        <v>1.015</v>
      </c>
      <c r="BG675" s="18">
        <f t="shared" si="1349"/>
        <v>418155.141640241</v>
      </c>
      <c r="BI675" s="21">
        <f>BI670+BJ670+BK670+BL670+BI672+BJ672+BK672</f>
        <v>5596319.14793014</v>
      </c>
      <c r="BJ675" s="21"/>
      <c r="BK675" s="21"/>
      <c r="BL675" s="22">
        <f>BI675/BM670</f>
        <v>310906.619329452</v>
      </c>
      <c r="BM675" s="22"/>
      <c r="BN675" s="11">
        <v>2704</v>
      </c>
      <c r="BO675" s="11">
        <v>2.209</v>
      </c>
      <c r="BP675" s="12">
        <v>1.35</v>
      </c>
      <c r="BQ675" s="13">
        <f t="shared" si="1350"/>
        <v>8063.7336</v>
      </c>
      <c r="BR675" s="11">
        <v>3</v>
      </c>
      <c r="BS675" s="11">
        <v>430</v>
      </c>
      <c r="BT675" s="11">
        <v>1.89</v>
      </c>
      <c r="BU675" s="16">
        <f t="shared" si="1351"/>
        <v>3.95172839506173</v>
      </c>
      <c r="BV675" s="11">
        <v>1</v>
      </c>
      <c r="BW675" s="11">
        <v>2.38</v>
      </c>
      <c r="BX675" s="8">
        <f t="shared" si="1352"/>
        <v>3.38</v>
      </c>
      <c r="BY675" s="9">
        <v>1.275</v>
      </c>
      <c r="BZ675" s="17">
        <v>1.015</v>
      </c>
      <c r="CA675" s="18">
        <f t="shared" si="1353"/>
        <v>418155.141640241</v>
      </c>
      <c r="CC675" s="21">
        <f>CC670+CD670+CE670+CF670+CC672+CD672+CE672</f>
        <v>6221924.18715194</v>
      </c>
      <c r="CD675" s="21"/>
      <c r="CE675" s="21"/>
      <c r="CF675" s="22">
        <f>CC675/CG670</f>
        <v>345662.454841774</v>
      </c>
      <c r="CG675" s="22"/>
      <c r="CH675" s="11">
        <f t="shared" si="1354"/>
        <v>3132</v>
      </c>
      <c r="CI675" s="11">
        <v>2.209</v>
      </c>
      <c r="CJ675" s="12">
        <v>1.35</v>
      </c>
      <c r="CK675" s="13">
        <f t="shared" si="1355"/>
        <v>9340.0938</v>
      </c>
      <c r="CL675" s="11">
        <v>3</v>
      </c>
      <c r="CM675" s="11">
        <v>430</v>
      </c>
      <c r="CN675" s="11">
        <v>1.89</v>
      </c>
      <c r="CO675" s="16">
        <f t="shared" si="1356"/>
        <v>3.95172839506173</v>
      </c>
      <c r="CP675" s="11">
        <v>1</v>
      </c>
      <c r="CQ675" s="11">
        <v>2.38</v>
      </c>
      <c r="CR675" s="8">
        <f t="shared" si="1357"/>
        <v>3.38</v>
      </c>
      <c r="CS675" s="9">
        <v>1.275</v>
      </c>
      <c r="CT675" s="17">
        <v>1.085</v>
      </c>
      <c r="CU675" s="18">
        <f t="shared" si="1358"/>
        <v>517745.345492429</v>
      </c>
      <c r="CW675" s="21">
        <f>CW670+CX670+CY670+CZ670+CW672+CX672+CY672</f>
        <v>6813536.2536601</v>
      </c>
      <c r="CX675" s="21"/>
      <c r="CY675" s="21"/>
      <c r="CZ675" s="22">
        <f>CW675/DA670</f>
        <v>378529.791870006</v>
      </c>
      <c r="DA675" s="22"/>
      <c r="DB675" s="11">
        <f t="shared" si="1359"/>
        <v>3144</v>
      </c>
      <c r="DC675" s="11">
        <v>2.209</v>
      </c>
      <c r="DD675" s="12">
        <v>1.35</v>
      </c>
      <c r="DE675" s="13">
        <f t="shared" si="1360"/>
        <v>9375.8796</v>
      </c>
      <c r="DF675" s="11">
        <v>3</v>
      </c>
      <c r="DG675" s="11">
        <v>430</v>
      </c>
      <c r="DH675" s="11">
        <v>1.89</v>
      </c>
      <c r="DI675" s="16">
        <f t="shared" si="1361"/>
        <v>3.95172839506173</v>
      </c>
      <c r="DJ675" s="11">
        <v>1</v>
      </c>
      <c r="DK675" s="11">
        <v>2.38</v>
      </c>
      <c r="DL675" s="8">
        <f t="shared" si="1362"/>
        <v>3.38</v>
      </c>
      <c r="DM675" s="9">
        <v>1.275</v>
      </c>
      <c r="DN675" s="17">
        <v>1.085</v>
      </c>
      <c r="DO675" s="18">
        <f t="shared" si="1363"/>
        <v>519729.044134163</v>
      </c>
      <c r="DQ675" s="21">
        <f>DQ670+DR670+DS670+DT670+DQ672+DR672+DS672</f>
        <v>10244113.4470642</v>
      </c>
      <c r="DR675" s="21"/>
      <c r="DS675" s="21"/>
      <c r="DT675" s="22">
        <f>DQ675/DU670</f>
        <v>569117.413725791</v>
      </c>
      <c r="DU675" s="22"/>
      <c r="DV675" s="11">
        <f t="shared" si="1364"/>
        <v>3203</v>
      </c>
      <c r="DW675" s="11">
        <v>2.209</v>
      </c>
      <c r="DX675" s="12">
        <v>1.35</v>
      </c>
      <c r="DY675" s="13">
        <f t="shared" si="1365"/>
        <v>9551.82645</v>
      </c>
      <c r="DZ675" s="11">
        <v>3</v>
      </c>
      <c r="EA675" s="11">
        <v>430</v>
      </c>
      <c r="EB675" s="11">
        <v>1.98</v>
      </c>
      <c r="EC675" s="16">
        <f t="shared" si="1366"/>
        <v>4.04172839506173</v>
      </c>
      <c r="ED675" s="11">
        <v>1</v>
      </c>
      <c r="EE675" s="11">
        <v>3.18</v>
      </c>
      <c r="EF675" s="8">
        <f t="shared" si="1367"/>
        <v>4.18</v>
      </c>
      <c r="EG675" s="9">
        <v>1.275</v>
      </c>
      <c r="EH675" s="17">
        <v>1.2</v>
      </c>
      <c r="EI675" s="18">
        <f t="shared" si="1368"/>
        <v>740700.29194621</v>
      </c>
    </row>
    <row r="676" s="1" customFormat="1" customHeight="1" spans="1:140">
      <c r="A676" s="21"/>
      <c r="B676" s="21"/>
      <c r="C676" s="21"/>
      <c r="D676" s="22"/>
      <c r="E676" s="22"/>
      <c r="F676" s="11">
        <v>2704</v>
      </c>
      <c r="G676" s="11">
        <v>0.5</v>
      </c>
      <c r="H676" s="12">
        <v>1.35</v>
      </c>
      <c r="I676" s="13">
        <f t="shared" si="1338"/>
        <v>1825.2</v>
      </c>
      <c r="J676" s="11">
        <v>3</v>
      </c>
      <c r="K676" s="11">
        <v>680</v>
      </c>
      <c r="L676" s="11">
        <v>1.89</v>
      </c>
      <c r="M676" s="16">
        <f t="shared" si="1339"/>
        <v>4.41238805970149</v>
      </c>
      <c r="N676" s="11">
        <v>1</v>
      </c>
      <c r="O676" s="11">
        <v>2.38</v>
      </c>
      <c r="P676" s="8">
        <f t="shared" si="1340"/>
        <v>3.38</v>
      </c>
      <c r="Q676" s="9">
        <v>1.275</v>
      </c>
      <c r="R676" s="17">
        <v>1</v>
      </c>
      <c r="S676" s="18">
        <f t="shared" si="1341"/>
        <v>104119.554341284</v>
      </c>
      <c r="U676" s="21"/>
      <c r="V676" s="21"/>
      <c r="W676" s="21"/>
      <c r="X676" s="22"/>
      <c r="Y676" s="22"/>
      <c r="Z676" s="11">
        <v>2704</v>
      </c>
      <c r="AA676" s="11">
        <v>0.5</v>
      </c>
      <c r="AB676" s="12">
        <v>1.35</v>
      </c>
      <c r="AC676" s="13">
        <f t="shared" si="1342"/>
        <v>1825.2</v>
      </c>
      <c r="AD676" s="11">
        <v>3</v>
      </c>
      <c r="AE676" s="11">
        <v>680</v>
      </c>
      <c r="AF676" s="11">
        <v>1.89</v>
      </c>
      <c r="AG676" s="16">
        <f t="shared" si="1343"/>
        <v>4.41238805970149</v>
      </c>
      <c r="AH676" s="11">
        <v>1</v>
      </c>
      <c r="AI676" s="11">
        <v>2.38</v>
      </c>
      <c r="AJ676" s="8">
        <f t="shared" si="1344"/>
        <v>3.38</v>
      </c>
      <c r="AK676" s="9">
        <v>1.275</v>
      </c>
      <c r="AL676" s="17">
        <v>1</v>
      </c>
      <c r="AM676" s="18">
        <f t="shared" si="1345"/>
        <v>104119.554341284</v>
      </c>
      <c r="AO676" s="21"/>
      <c r="AP676" s="21"/>
      <c r="AQ676" s="21"/>
      <c r="AR676" s="22"/>
      <c r="AS676" s="22"/>
      <c r="AT676" s="11">
        <v>2704</v>
      </c>
      <c r="AU676" s="11">
        <v>0.5</v>
      </c>
      <c r="AV676" s="12">
        <v>1.35</v>
      </c>
      <c r="AW676" s="13">
        <f t="shared" si="1346"/>
        <v>1825.2</v>
      </c>
      <c r="AX676" s="11">
        <v>3</v>
      </c>
      <c r="AY676" s="11">
        <v>680</v>
      </c>
      <c r="AZ676" s="11">
        <v>1.89</v>
      </c>
      <c r="BA676" s="16">
        <f t="shared" si="1347"/>
        <v>4.41238805970149</v>
      </c>
      <c r="BB676" s="11">
        <v>1</v>
      </c>
      <c r="BC676" s="11">
        <v>2.38</v>
      </c>
      <c r="BD676" s="8">
        <f t="shared" si="1348"/>
        <v>3.38</v>
      </c>
      <c r="BE676" s="9">
        <v>1.275</v>
      </c>
      <c r="BF676" s="17">
        <v>1.015</v>
      </c>
      <c r="BG676" s="18">
        <f t="shared" si="1349"/>
        <v>105681.347656403</v>
      </c>
      <c r="BI676" s="21"/>
      <c r="BJ676" s="21"/>
      <c r="BK676" s="21"/>
      <c r="BL676" s="22"/>
      <c r="BM676" s="22"/>
      <c r="BN676" s="11">
        <v>2704</v>
      </c>
      <c r="BO676" s="11">
        <v>0.5</v>
      </c>
      <c r="BP676" s="12">
        <v>1.35</v>
      </c>
      <c r="BQ676" s="13">
        <f t="shared" si="1350"/>
        <v>1825.2</v>
      </c>
      <c r="BR676" s="11">
        <v>3</v>
      </c>
      <c r="BS676" s="11">
        <v>680</v>
      </c>
      <c r="BT676" s="11">
        <v>1.89</v>
      </c>
      <c r="BU676" s="16">
        <f t="shared" si="1351"/>
        <v>4.41238805970149</v>
      </c>
      <c r="BV676" s="11">
        <v>1</v>
      </c>
      <c r="BW676" s="11">
        <v>2.38</v>
      </c>
      <c r="BX676" s="8">
        <f t="shared" si="1352"/>
        <v>3.38</v>
      </c>
      <c r="BY676" s="9">
        <v>1.275</v>
      </c>
      <c r="BZ676" s="17">
        <v>1.015</v>
      </c>
      <c r="CA676" s="18">
        <f t="shared" si="1353"/>
        <v>105681.347656403</v>
      </c>
      <c r="CC676" s="21"/>
      <c r="CD676" s="21"/>
      <c r="CE676" s="21"/>
      <c r="CF676" s="22"/>
      <c r="CG676" s="22"/>
      <c r="CH676" s="11">
        <f t="shared" si="1354"/>
        <v>3132</v>
      </c>
      <c r="CI676" s="11">
        <v>0.5</v>
      </c>
      <c r="CJ676" s="12">
        <v>1.35</v>
      </c>
      <c r="CK676" s="13">
        <f t="shared" si="1355"/>
        <v>2114.1</v>
      </c>
      <c r="CL676" s="11">
        <v>3</v>
      </c>
      <c r="CM676" s="11">
        <v>680</v>
      </c>
      <c r="CN676" s="11">
        <v>1.89</v>
      </c>
      <c r="CO676" s="16">
        <f t="shared" si="1356"/>
        <v>4.41238805970149</v>
      </c>
      <c r="CP676" s="11">
        <v>1</v>
      </c>
      <c r="CQ676" s="11">
        <v>2.38</v>
      </c>
      <c r="CR676" s="8">
        <f t="shared" si="1357"/>
        <v>3.38</v>
      </c>
      <c r="CS676" s="9">
        <v>1.275</v>
      </c>
      <c r="CT676" s="17">
        <v>1.085</v>
      </c>
      <c r="CU676" s="18">
        <f t="shared" si="1358"/>
        <v>130851.017734333</v>
      </c>
      <c r="CW676" s="21"/>
      <c r="CX676" s="21"/>
      <c r="CY676" s="21"/>
      <c r="CZ676" s="22"/>
      <c r="DA676" s="22"/>
      <c r="DB676" s="11">
        <f t="shared" si="1359"/>
        <v>3144</v>
      </c>
      <c r="DC676" s="11">
        <v>0.5</v>
      </c>
      <c r="DD676" s="12">
        <v>1.35</v>
      </c>
      <c r="DE676" s="13">
        <f t="shared" si="1360"/>
        <v>2122.2</v>
      </c>
      <c r="DF676" s="11">
        <v>3</v>
      </c>
      <c r="DG676" s="11">
        <v>680</v>
      </c>
      <c r="DH676" s="11">
        <v>1.89</v>
      </c>
      <c r="DI676" s="16">
        <f t="shared" si="1361"/>
        <v>4.41238805970149</v>
      </c>
      <c r="DJ676" s="11">
        <v>1</v>
      </c>
      <c r="DK676" s="11">
        <v>2.38</v>
      </c>
      <c r="DL676" s="8">
        <f t="shared" si="1362"/>
        <v>3.38</v>
      </c>
      <c r="DM676" s="9">
        <v>1.275</v>
      </c>
      <c r="DN676" s="17">
        <v>1.085</v>
      </c>
      <c r="DO676" s="18">
        <f t="shared" si="1363"/>
        <v>131352.362629867</v>
      </c>
      <c r="DQ676" s="21"/>
      <c r="DR676" s="21"/>
      <c r="DS676" s="21"/>
      <c r="DT676" s="22"/>
      <c r="DU676" s="22"/>
      <c r="DV676" s="11">
        <f t="shared" si="1364"/>
        <v>3203</v>
      </c>
      <c r="DW676" s="11">
        <v>0.5</v>
      </c>
      <c r="DX676" s="12">
        <v>1.35</v>
      </c>
      <c r="DY676" s="13">
        <f t="shared" si="1365"/>
        <v>2162.025</v>
      </c>
      <c r="DZ676" s="11">
        <v>3</v>
      </c>
      <c r="EA676" s="11">
        <v>680</v>
      </c>
      <c r="EB676" s="11">
        <v>1.98</v>
      </c>
      <c r="EC676" s="16">
        <f t="shared" si="1366"/>
        <v>4.50238805970149</v>
      </c>
      <c r="ED676" s="11">
        <v>1</v>
      </c>
      <c r="EE676" s="11">
        <v>3.18</v>
      </c>
      <c r="EF676" s="8">
        <f t="shared" si="1367"/>
        <v>4.18</v>
      </c>
      <c r="EG676" s="9">
        <v>1.275</v>
      </c>
      <c r="EH676" s="17">
        <v>1.2</v>
      </c>
      <c r="EI676" s="18">
        <f t="shared" si="1368"/>
        <v>186763.757457184</v>
      </c>
    </row>
    <row r="677" s="1" customFormat="1" customHeight="1" spans="1:140">
      <c r="F677" s="11">
        <v>2704</v>
      </c>
      <c r="G677" s="11">
        <v>0.5</v>
      </c>
      <c r="H677" s="12">
        <v>1.35</v>
      </c>
      <c r="I677" s="13">
        <f t="shared" si="1338"/>
        <v>1825.2</v>
      </c>
      <c r="J677" s="11">
        <v>3</v>
      </c>
      <c r="K677" s="11">
        <v>680</v>
      </c>
      <c r="L677" s="11">
        <v>1.89</v>
      </c>
      <c r="M677" s="16">
        <f t="shared" si="1339"/>
        <v>4.41238805970149</v>
      </c>
      <c r="N677" s="11">
        <v>1</v>
      </c>
      <c r="O677" s="11">
        <v>2.38</v>
      </c>
      <c r="P677" s="8">
        <f t="shared" si="1340"/>
        <v>3.38</v>
      </c>
      <c r="Q677" s="9">
        <v>1.275</v>
      </c>
      <c r="R677" s="17">
        <v>1</v>
      </c>
      <c r="S677" s="18">
        <f t="shared" si="1341"/>
        <v>104119.554341284</v>
      </c>
      <c r="Z677" s="11">
        <v>2704</v>
      </c>
      <c r="AA677" s="11">
        <v>0.5</v>
      </c>
      <c r="AB677" s="12">
        <v>1.35</v>
      </c>
      <c r="AC677" s="13">
        <f t="shared" si="1342"/>
        <v>1825.2</v>
      </c>
      <c r="AD677" s="11">
        <v>3</v>
      </c>
      <c r="AE677" s="11">
        <v>680</v>
      </c>
      <c r="AF677" s="11">
        <v>1.89</v>
      </c>
      <c r="AG677" s="16">
        <f t="shared" si="1343"/>
        <v>4.41238805970149</v>
      </c>
      <c r="AH677" s="11">
        <v>1</v>
      </c>
      <c r="AI677" s="11">
        <v>2.38</v>
      </c>
      <c r="AJ677" s="8">
        <f t="shared" si="1344"/>
        <v>3.38</v>
      </c>
      <c r="AK677" s="9">
        <v>1.275</v>
      </c>
      <c r="AL677" s="17">
        <v>1</v>
      </c>
      <c r="AM677" s="18">
        <f t="shared" si="1345"/>
        <v>104119.554341284</v>
      </c>
      <c r="AT677" s="11">
        <v>2704</v>
      </c>
      <c r="AU677" s="11">
        <v>0.5</v>
      </c>
      <c r="AV677" s="12">
        <v>1.35</v>
      </c>
      <c r="AW677" s="13">
        <f t="shared" si="1346"/>
        <v>1825.2</v>
      </c>
      <c r="AX677" s="11">
        <v>3</v>
      </c>
      <c r="AY677" s="11">
        <v>680</v>
      </c>
      <c r="AZ677" s="11">
        <v>1.89</v>
      </c>
      <c r="BA677" s="16">
        <f t="shared" si="1347"/>
        <v>4.41238805970149</v>
      </c>
      <c r="BB677" s="11">
        <v>1</v>
      </c>
      <c r="BC677" s="11">
        <v>2.38</v>
      </c>
      <c r="BD677" s="8">
        <f t="shared" si="1348"/>
        <v>3.38</v>
      </c>
      <c r="BE677" s="9">
        <v>1.275</v>
      </c>
      <c r="BF677" s="17">
        <v>1.015</v>
      </c>
      <c r="BG677" s="18">
        <f t="shared" si="1349"/>
        <v>105681.347656403</v>
      </c>
      <c r="BN677" s="11">
        <v>2704</v>
      </c>
      <c r="BO677" s="11">
        <v>0.5</v>
      </c>
      <c r="BP677" s="12">
        <v>1.35</v>
      </c>
      <c r="BQ677" s="13">
        <f t="shared" si="1350"/>
        <v>1825.2</v>
      </c>
      <c r="BR677" s="11">
        <v>3</v>
      </c>
      <c r="BS677" s="11">
        <v>680</v>
      </c>
      <c r="BT677" s="11">
        <v>1.89</v>
      </c>
      <c r="BU677" s="16">
        <f t="shared" si="1351"/>
        <v>4.41238805970149</v>
      </c>
      <c r="BV677" s="11">
        <v>1</v>
      </c>
      <c r="BW677" s="11">
        <v>2.38</v>
      </c>
      <c r="BX677" s="8">
        <f t="shared" si="1352"/>
        <v>3.38</v>
      </c>
      <c r="BY677" s="9">
        <v>1.275</v>
      </c>
      <c r="BZ677" s="17">
        <v>1.015</v>
      </c>
      <c r="CA677" s="18">
        <f t="shared" si="1353"/>
        <v>105681.347656403</v>
      </c>
      <c r="CH677" s="11">
        <f t="shared" si="1354"/>
        <v>3132</v>
      </c>
      <c r="CI677" s="11">
        <v>0.5</v>
      </c>
      <c r="CJ677" s="12">
        <v>1.35</v>
      </c>
      <c r="CK677" s="13">
        <f t="shared" si="1355"/>
        <v>2114.1</v>
      </c>
      <c r="CL677" s="11">
        <v>3</v>
      </c>
      <c r="CM677" s="11">
        <v>680</v>
      </c>
      <c r="CN677" s="11">
        <v>1.89</v>
      </c>
      <c r="CO677" s="16">
        <f t="shared" si="1356"/>
        <v>4.41238805970149</v>
      </c>
      <c r="CP677" s="11">
        <v>1</v>
      </c>
      <c r="CQ677" s="11">
        <v>2.38</v>
      </c>
      <c r="CR677" s="8">
        <f t="shared" si="1357"/>
        <v>3.38</v>
      </c>
      <c r="CS677" s="9">
        <v>1.275</v>
      </c>
      <c r="CT677" s="17">
        <v>1.085</v>
      </c>
      <c r="CU677" s="18">
        <f t="shared" si="1358"/>
        <v>130851.017734333</v>
      </c>
      <c r="DB677" s="11">
        <f t="shared" si="1359"/>
        <v>3144</v>
      </c>
      <c r="DC677" s="11">
        <v>0.5</v>
      </c>
      <c r="DD677" s="12">
        <v>1.35</v>
      </c>
      <c r="DE677" s="13">
        <f t="shared" si="1360"/>
        <v>2122.2</v>
      </c>
      <c r="DF677" s="11">
        <v>3</v>
      </c>
      <c r="DG677" s="11">
        <v>680</v>
      </c>
      <c r="DH677" s="11">
        <v>1.89</v>
      </c>
      <c r="DI677" s="16">
        <f t="shared" si="1361"/>
        <v>4.41238805970149</v>
      </c>
      <c r="DJ677" s="11">
        <v>1</v>
      </c>
      <c r="DK677" s="11">
        <v>2.38</v>
      </c>
      <c r="DL677" s="8">
        <f t="shared" si="1362"/>
        <v>3.38</v>
      </c>
      <c r="DM677" s="9">
        <v>1.275</v>
      </c>
      <c r="DN677" s="17">
        <v>1.085</v>
      </c>
      <c r="DO677" s="18">
        <f t="shared" si="1363"/>
        <v>131352.362629867</v>
      </c>
      <c r="DV677" s="11">
        <f t="shared" si="1364"/>
        <v>3203</v>
      </c>
      <c r="DW677" s="11">
        <v>0.5</v>
      </c>
      <c r="DX677" s="12">
        <v>1.35</v>
      </c>
      <c r="DY677" s="13">
        <f t="shared" si="1365"/>
        <v>2162.025</v>
      </c>
      <c r="DZ677" s="11">
        <v>3</v>
      </c>
      <c r="EA677" s="11">
        <v>680</v>
      </c>
      <c r="EB677" s="11">
        <v>1.98</v>
      </c>
      <c r="EC677" s="16">
        <f t="shared" si="1366"/>
        <v>4.50238805970149</v>
      </c>
      <c r="ED677" s="11">
        <v>1</v>
      </c>
      <c r="EE677" s="11">
        <v>3.18</v>
      </c>
      <c r="EF677" s="8">
        <f t="shared" si="1367"/>
        <v>4.18</v>
      </c>
      <c r="EG677" s="9">
        <v>1.275</v>
      </c>
      <c r="EH677" s="17">
        <v>1.2</v>
      </c>
      <c r="EI677" s="18">
        <f t="shared" si="1368"/>
        <v>186763.757457184</v>
      </c>
    </row>
    <row r="678" s="1" customFormat="1" customHeight="1" spans="1:140">
      <c r="F678" s="11">
        <v>2704</v>
      </c>
      <c r="G678" s="11">
        <v>0.5</v>
      </c>
      <c r="H678" s="12">
        <v>1.35</v>
      </c>
      <c r="I678" s="13">
        <f t="shared" si="1338"/>
        <v>1825.2</v>
      </c>
      <c r="J678" s="11">
        <v>3</v>
      </c>
      <c r="K678" s="11">
        <v>430</v>
      </c>
      <c r="L678" s="11">
        <v>1.89</v>
      </c>
      <c r="M678" s="16">
        <f t="shared" si="1339"/>
        <v>3.95172839506173</v>
      </c>
      <c r="N678" s="11">
        <v>1</v>
      </c>
      <c r="O678" s="11">
        <v>2.38</v>
      </c>
      <c r="P678" s="8">
        <f t="shared" si="1340"/>
        <v>3.38</v>
      </c>
      <c r="Q678" s="9">
        <v>1.275</v>
      </c>
      <c r="R678" s="17">
        <v>1</v>
      </c>
      <c r="S678" s="18">
        <f t="shared" si="1341"/>
        <v>93249.322998</v>
      </c>
      <c r="Z678" s="11">
        <v>2704</v>
      </c>
      <c r="AA678" s="11">
        <v>0.5</v>
      </c>
      <c r="AB678" s="12">
        <v>1.35</v>
      </c>
      <c r="AC678" s="13">
        <f t="shared" si="1342"/>
        <v>1825.2</v>
      </c>
      <c r="AD678" s="11">
        <v>3</v>
      </c>
      <c r="AE678" s="11">
        <v>430</v>
      </c>
      <c r="AF678" s="11">
        <v>1.89</v>
      </c>
      <c r="AG678" s="16">
        <f t="shared" si="1343"/>
        <v>3.95172839506173</v>
      </c>
      <c r="AH678" s="11">
        <v>1</v>
      </c>
      <c r="AI678" s="11">
        <v>2.38</v>
      </c>
      <c r="AJ678" s="8">
        <f t="shared" si="1344"/>
        <v>3.38</v>
      </c>
      <c r="AK678" s="9">
        <v>1.275</v>
      </c>
      <c r="AL678" s="17">
        <v>1</v>
      </c>
      <c r="AM678" s="18">
        <f t="shared" si="1345"/>
        <v>93249.322998</v>
      </c>
      <c r="AT678" s="11">
        <v>2704</v>
      </c>
      <c r="AU678" s="11">
        <v>0.5</v>
      </c>
      <c r="AV678" s="12">
        <v>1.35</v>
      </c>
      <c r="AW678" s="13">
        <f t="shared" si="1346"/>
        <v>1825.2</v>
      </c>
      <c r="AX678" s="11">
        <v>3</v>
      </c>
      <c r="AY678" s="11">
        <v>430</v>
      </c>
      <c r="AZ678" s="11">
        <v>1.89</v>
      </c>
      <c r="BA678" s="16">
        <f t="shared" si="1347"/>
        <v>3.95172839506173</v>
      </c>
      <c r="BB678" s="11">
        <v>1</v>
      </c>
      <c r="BC678" s="11">
        <v>2.38</v>
      </c>
      <c r="BD678" s="8">
        <f t="shared" si="1348"/>
        <v>3.38</v>
      </c>
      <c r="BE678" s="9">
        <v>1.275</v>
      </c>
      <c r="BF678" s="17">
        <v>1.015</v>
      </c>
      <c r="BG678" s="18">
        <f t="shared" si="1349"/>
        <v>94648.06284297</v>
      </c>
      <c r="BN678" s="11">
        <v>2704</v>
      </c>
      <c r="BO678" s="11">
        <v>0.5</v>
      </c>
      <c r="BP678" s="12">
        <v>1.35</v>
      </c>
      <c r="BQ678" s="13">
        <f t="shared" si="1350"/>
        <v>1825.2</v>
      </c>
      <c r="BR678" s="11">
        <v>3</v>
      </c>
      <c r="BS678" s="11">
        <v>430</v>
      </c>
      <c r="BT678" s="11">
        <v>1.89</v>
      </c>
      <c r="BU678" s="16">
        <f t="shared" si="1351"/>
        <v>3.95172839506173</v>
      </c>
      <c r="BV678" s="11">
        <v>1</v>
      </c>
      <c r="BW678" s="11">
        <v>2.38</v>
      </c>
      <c r="BX678" s="8">
        <f t="shared" si="1352"/>
        <v>3.38</v>
      </c>
      <c r="BY678" s="9">
        <v>1.275</v>
      </c>
      <c r="BZ678" s="17">
        <v>1.015</v>
      </c>
      <c r="CA678" s="18">
        <f t="shared" si="1353"/>
        <v>94648.06284297</v>
      </c>
      <c r="CH678" s="11">
        <f t="shared" si="1354"/>
        <v>3132</v>
      </c>
      <c r="CI678" s="11">
        <v>0.5</v>
      </c>
      <c r="CJ678" s="12">
        <v>1.35</v>
      </c>
      <c r="CK678" s="13">
        <f t="shared" si="1355"/>
        <v>2114.1</v>
      </c>
      <c r="CL678" s="11">
        <v>3</v>
      </c>
      <c r="CM678" s="11">
        <v>430</v>
      </c>
      <c r="CN678" s="11">
        <v>1.89</v>
      </c>
      <c r="CO678" s="16">
        <f t="shared" si="1356"/>
        <v>3.95172839506173</v>
      </c>
      <c r="CP678" s="11">
        <v>1</v>
      </c>
      <c r="CQ678" s="11">
        <v>2.38</v>
      </c>
      <c r="CR678" s="8">
        <f t="shared" si="1357"/>
        <v>3.38</v>
      </c>
      <c r="CS678" s="9">
        <v>1.275</v>
      </c>
      <c r="CT678" s="17">
        <v>1.085</v>
      </c>
      <c r="CU678" s="18">
        <f t="shared" si="1358"/>
        <v>117189.983135453</v>
      </c>
      <c r="DB678" s="11">
        <f t="shared" si="1359"/>
        <v>3144</v>
      </c>
      <c r="DC678" s="11">
        <v>0.5</v>
      </c>
      <c r="DD678" s="12">
        <v>1.35</v>
      </c>
      <c r="DE678" s="13">
        <f t="shared" si="1360"/>
        <v>2122.2</v>
      </c>
      <c r="DF678" s="11">
        <v>3</v>
      </c>
      <c r="DG678" s="11">
        <v>430</v>
      </c>
      <c r="DH678" s="11">
        <v>1.89</v>
      </c>
      <c r="DI678" s="16">
        <f t="shared" si="1361"/>
        <v>3.95172839506173</v>
      </c>
      <c r="DJ678" s="11">
        <v>1</v>
      </c>
      <c r="DK678" s="11">
        <v>2.38</v>
      </c>
      <c r="DL678" s="8">
        <f t="shared" si="1362"/>
        <v>3.38</v>
      </c>
      <c r="DM678" s="9">
        <v>1.275</v>
      </c>
      <c r="DN678" s="17">
        <v>1.085</v>
      </c>
      <c r="DO678" s="18">
        <f t="shared" si="1363"/>
        <v>117638.986902255</v>
      </c>
      <c r="DV678" s="11">
        <f t="shared" si="1364"/>
        <v>3203</v>
      </c>
      <c r="DW678" s="11">
        <v>0.5</v>
      </c>
      <c r="DX678" s="12">
        <v>1.35</v>
      </c>
      <c r="DY678" s="13">
        <f t="shared" si="1365"/>
        <v>2162.025</v>
      </c>
      <c r="DZ678" s="11">
        <v>3</v>
      </c>
      <c r="EA678" s="11">
        <v>430</v>
      </c>
      <c r="EB678" s="11">
        <v>1.98</v>
      </c>
      <c r="EC678" s="16">
        <f t="shared" si="1366"/>
        <v>4.04172839506173</v>
      </c>
      <c r="ED678" s="11">
        <v>1</v>
      </c>
      <c r="EE678" s="11">
        <v>3.18</v>
      </c>
      <c r="EF678" s="8">
        <f t="shared" si="1367"/>
        <v>4.18</v>
      </c>
      <c r="EG678" s="9">
        <v>1.275</v>
      </c>
      <c r="EH678" s="17">
        <v>1.2</v>
      </c>
      <c r="EI678" s="18">
        <f t="shared" si="1368"/>
        <v>167655.1136139</v>
      </c>
    </row>
    <row r="679" s="1" customFormat="1" customHeight="1" spans="1:140">
      <c r="F679" s="23" t="s">
        <v>1</v>
      </c>
      <c r="G679" s="24"/>
      <c r="H679" s="24"/>
      <c r="I679" s="24"/>
      <c r="J679" s="24"/>
      <c r="K679" s="24"/>
      <c r="L679" s="24"/>
      <c r="M679" s="25">
        <f>SUM(S670:S678)</f>
        <v>2548783.20142752</v>
      </c>
      <c r="N679" s="25"/>
      <c r="O679" s="25"/>
      <c r="P679" s="25"/>
      <c r="Q679" s="25"/>
      <c r="R679" s="25"/>
      <c r="S679" s="25"/>
      <c r="T679" s="1"/>
      <c r="Z679" s="23" t="s">
        <v>1</v>
      </c>
      <c r="AA679" s="24"/>
      <c r="AB679" s="24"/>
      <c r="AC679" s="24"/>
      <c r="AD679" s="24"/>
      <c r="AE679" s="24"/>
      <c r="AF679" s="24"/>
      <c r="AG679" s="25">
        <f>SUM(AM670:AM678)</f>
        <v>2548783.20142752</v>
      </c>
      <c r="AH679" s="25"/>
      <c r="AI679" s="25"/>
      <c r="AJ679" s="25"/>
      <c r="AK679" s="25"/>
      <c r="AL679" s="25"/>
      <c r="AM679" s="25"/>
      <c r="AN679" s="1"/>
      <c r="AT679" s="23" t="s">
        <v>1</v>
      </c>
      <c r="AU679" s="24"/>
      <c r="AV679" s="24"/>
      <c r="AW679" s="24"/>
      <c r="AX679" s="24"/>
      <c r="AY679" s="24"/>
      <c r="AZ679" s="24"/>
      <c r="BA679" s="25">
        <f>SUM(BG670:BG678)</f>
        <v>2587014.94944893</v>
      </c>
      <c r="BB679" s="25"/>
      <c r="BC679" s="25"/>
      <c r="BD679" s="25"/>
      <c r="BE679" s="25"/>
      <c r="BF679" s="25"/>
      <c r="BG679" s="25"/>
      <c r="BH679" s="1"/>
      <c r="BN679" s="23" t="s">
        <v>1</v>
      </c>
      <c r="BO679" s="24"/>
      <c r="BP679" s="24"/>
      <c r="BQ679" s="24"/>
      <c r="BR679" s="24"/>
      <c r="BS679" s="24"/>
      <c r="BT679" s="24"/>
      <c r="BU679" s="25">
        <f>SUM(CA670:CA678)</f>
        <v>2587014.94944893</v>
      </c>
      <c r="BV679" s="25"/>
      <c r="BW679" s="25"/>
      <c r="BX679" s="25"/>
      <c r="BY679" s="25"/>
      <c r="BZ679" s="25"/>
      <c r="CA679" s="25"/>
      <c r="CB679" s="1"/>
      <c r="CH679" s="23" t="s">
        <v>1</v>
      </c>
      <c r="CI679" s="24"/>
      <c r="CJ679" s="24"/>
      <c r="CK679" s="24"/>
      <c r="CL679" s="24"/>
      <c r="CM679" s="24"/>
      <c r="CN679" s="24"/>
      <c r="CO679" s="25">
        <f>SUM(CU670:CU678)</f>
        <v>3203153.12527922</v>
      </c>
      <c r="CP679" s="25"/>
      <c r="CQ679" s="25"/>
      <c r="CR679" s="25"/>
      <c r="CS679" s="25"/>
      <c r="CT679" s="25"/>
      <c r="CU679" s="25"/>
      <c r="CV679" s="1"/>
      <c r="DB679" s="23" t="s">
        <v>1</v>
      </c>
      <c r="DC679" s="24"/>
      <c r="DD679" s="24"/>
      <c r="DE679" s="24"/>
      <c r="DF679" s="24"/>
      <c r="DG679" s="24"/>
      <c r="DH679" s="24"/>
      <c r="DI679" s="25">
        <f>SUM(DO670:DO678)</f>
        <v>3215425.74261745</v>
      </c>
      <c r="DJ679" s="25"/>
      <c r="DK679" s="25"/>
      <c r="DL679" s="25"/>
      <c r="DM679" s="25"/>
      <c r="DN679" s="25"/>
      <c r="DO679" s="25"/>
      <c r="DP679" s="1"/>
      <c r="DV679" s="23" t="s">
        <v>1</v>
      </c>
      <c r="DW679" s="24"/>
      <c r="DX679" s="24"/>
      <c r="DY679" s="24"/>
      <c r="DZ679" s="24"/>
      <c r="EA679" s="24"/>
      <c r="EB679" s="24"/>
      <c r="EC679" s="25">
        <f>SUM(EI670:EI678)</f>
        <v>4575157.94157797</v>
      </c>
      <c r="ED679" s="25"/>
      <c r="EE679" s="25"/>
      <c r="EF679" s="25"/>
      <c r="EG679" s="25"/>
      <c r="EH679" s="25"/>
      <c r="EI679" s="25"/>
    </row>
    <row r="680" s="1" customFormat="1" customHeight="1" spans="1:140">
      <c r="F680" s="24"/>
      <c r="G680" s="24"/>
      <c r="H680" s="24"/>
      <c r="I680" s="24"/>
      <c r="J680" s="24"/>
      <c r="K680" s="24"/>
      <c r="L680" s="24"/>
      <c r="M680" s="25"/>
      <c r="N680" s="25"/>
      <c r="O680" s="25"/>
      <c r="P680" s="25"/>
      <c r="Q680" s="25"/>
      <c r="R680" s="25"/>
      <c r="S680" s="25"/>
      <c r="T680" s="1"/>
      <c r="Z680" s="24"/>
      <c r="AA680" s="24"/>
      <c r="AB680" s="24"/>
      <c r="AC680" s="24"/>
      <c r="AD680" s="24"/>
      <c r="AE680" s="24"/>
      <c r="AF680" s="24"/>
      <c r="AG680" s="25"/>
      <c r="AH680" s="25"/>
      <c r="AI680" s="25"/>
      <c r="AJ680" s="25"/>
      <c r="AK680" s="25"/>
      <c r="AL680" s="25"/>
      <c r="AM680" s="25"/>
      <c r="AN680" s="1"/>
      <c r="AT680" s="24"/>
      <c r="AU680" s="24"/>
      <c r="AV680" s="24"/>
      <c r="AW680" s="24"/>
      <c r="AX680" s="24"/>
      <c r="AY680" s="24"/>
      <c r="AZ680" s="24"/>
      <c r="BA680" s="25"/>
      <c r="BB680" s="25"/>
      <c r="BC680" s="25"/>
      <c r="BD680" s="25"/>
      <c r="BE680" s="25"/>
      <c r="BF680" s="25"/>
      <c r="BG680" s="25"/>
      <c r="BH680" s="1"/>
      <c r="BN680" s="24"/>
      <c r="BO680" s="24"/>
      <c r="BP680" s="24"/>
      <c r="BQ680" s="24"/>
      <c r="BR680" s="24"/>
      <c r="BS680" s="24"/>
      <c r="BT680" s="24"/>
      <c r="BU680" s="25"/>
      <c r="BV680" s="25"/>
      <c r="BW680" s="25"/>
      <c r="BX680" s="25"/>
      <c r="BY680" s="25"/>
      <c r="BZ680" s="25"/>
      <c r="CA680" s="25"/>
      <c r="CB680" s="1"/>
      <c r="CH680" s="24"/>
      <c r="CI680" s="24"/>
      <c r="CJ680" s="24"/>
      <c r="CK680" s="24"/>
      <c r="CL680" s="24"/>
      <c r="CM680" s="24"/>
      <c r="CN680" s="24"/>
      <c r="CO680" s="25"/>
      <c r="CP680" s="25"/>
      <c r="CQ680" s="25"/>
      <c r="CR680" s="25"/>
      <c r="CS680" s="25"/>
      <c r="CT680" s="25"/>
      <c r="CU680" s="25"/>
      <c r="CV680" s="1"/>
      <c r="DB680" s="24"/>
      <c r="DC680" s="24"/>
      <c r="DD680" s="24"/>
      <c r="DE680" s="24"/>
      <c r="DF680" s="24"/>
      <c r="DG680" s="24"/>
      <c r="DH680" s="24"/>
      <c r="DI680" s="25"/>
      <c r="DJ680" s="25"/>
      <c r="DK680" s="25"/>
      <c r="DL680" s="25"/>
      <c r="DM680" s="25"/>
      <c r="DN680" s="25"/>
      <c r="DO680" s="25"/>
      <c r="DP680" s="1"/>
      <c r="DV680" s="24"/>
      <c r="DW680" s="24"/>
      <c r="DX680" s="24"/>
      <c r="DY680" s="24"/>
      <c r="DZ680" s="24"/>
      <c r="EA680" s="24"/>
      <c r="EB680" s="24"/>
      <c r="EC680" s="25"/>
      <c r="ED680" s="25"/>
      <c r="EE680" s="25"/>
      <c r="EF680" s="25"/>
      <c r="EG680" s="25"/>
      <c r="EH680" s="25"/>
      <c r="EI680" s="25"/>
    </row>
    <row r="681" s="1" customFormat="1" customHeight="1" spans="1:140">
      <c r="F681" s="3" t="s">
        <v>36</v>
      </c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Z681" s="3" t="s">
        <v>36</v>
      </c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T681" s="3" t="s">
        <v>36</v>
      </c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N681" s="3" t="s">
        <v>36</v>
      </c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H681" s="3" t="s">
        <v>36</v>
      </c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DB681" s="3" t="s">
        <v>36</v>
      </c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V681" s="3" t="s">
        <v>36</v>
      </c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</row>
    <row r="682" s="1" customFormat="1" customHeight="1" spans="1:140">
      <c r="A682" s="26"/>
      <c r="B682" s="26"/>
      <c r="C682" s="27"/>
      <c r="D682" s="27"/>
      <c r="E682" s="27"/>
      <c r="F682" s="28" t="s">
        <v>37</v>
      </c>
      <c r="G682" s="13" t="s">
        <v>8</v>
      </c>
      <c r="H682" s="13"/>
      <c r="I682" s="13"/>
      <c r="J682" s="13"/>
      <c r="K682" s="7" t="s">
        <v>25</v>
      </c>
      <c r="L682" s="7"/>
      <c r="M682" s="7"/>
      <c r="N682" s="8" t="s">
        <v>10</v>
      </c>
      <c r="O682" s="8"/>
      <c r="P682" s="8"/>
      <c r="Q682" s="9" t="s">
        <v>38</v>
      </c>
      <c r="R682" s="10" t="s">
        <v>12</v>
      </c>
      <c r="S682" s="29" t="s">
        <v>13</v>
      </c>
      <c r="T682" s="11" t="s">
        <v>39</v>
      </c>
      <c r="U682" s="26"/>
      <c r="V682" s="26"/>
      <c r="W682" s="27"/>
      <c r="X682" s="27"/>
      <c r="Y682" s="27"/>
      <c r="Z682" s="28" t="s">
        <v>37</v>
      </c>
      <c r="AA682" s="13" t="s">
        <v>8</v>
      </c>
      <c r="AB682" s="13"/>
      <c r="AC682" s="13"/>
      <c r="AD682" s="13"/>
      <c r="AE682" s="7" t="s">
        <v>25</v>
      </c>
      <c r="AF682" s="7"/>
      <c r="AG682" s="7"/>
      <c r="AH682" s="8" t="s">
        <v>10</v>
      </c>
      <c r="AI682" s="8"/>
      <c r="AJ682" s="8"/>
      <c r="AK682" s="9" t="s">
        <v>38</v>
      </c>
      <c r="AL682" s="10" t="s">
        <v>12</v>
      </c>
      <c r="AM682" s="29" t="s">
        <v>13</v>
      </c>
      <c r="AN682" s="11" t="s">
        <v>39</v>
      </c>
      <c r="AO682" s="26"/>
      <c r="AP682" s="26"/>
      <c r="AQ682" s="27"/>
      <c r="AR682" s="27"/>
      <c r="AS682" s="27"/>
      <c r="AT682" s="28" t="s">
        <v>37</v>
      </c>
      <c r="AU682" s="13" t="s">
        <v>8</v>
      </c>
      <c r="AV682" s="13"/>
      <c r="AW682" s="13"/>
      <c r="AX682" s="13"/>
      <c r="AY682" s="7" t="s">
        <v>25</v>
      </c>
      <c r="AZ682" s="7"/>
      <c r="BA682" s="7"/>
      <c r="BB682" s="8" t="s">
        <v>10</v>
      </c>
      <c r="BC682" s="8"/>
      <c r="BD682" s="8"/>
      <c r="BE682" s="9" t="s">
        <v>38</v>
      </c>
      <c r="BF682" s="10" t="s">
        <v>12</v>
      </c>
      <c r="BG682" s="29" t="s">
        <v>13</v>
      </c>
      <c r="BH682" s="11" t="s">
        <v>39</v>
      </c>
      <c r="BI682" s="26"/>
      <c r="BJ682" s="26"/>
      <c r="BK682" s="27"/>
      <c r="BL682" s="27"/>
      <c r="BM682" s="27"/>
      <c r="BN682" s="28" t="s">
        <v>37</v>
      </c>
      <c r="BO682" s="13" t="s">
        <v>8</v>
      </c>
      <c r="BP682" s="13"/>
      <c r="BQ682" s="13"/>
      <c r="BR682" s="13"/>
      <c r="BS682" s="7" t="s">
        <v>25</v>
      </c>
      <c r="BT682" s="7"/>
      <c r="BU682" s="7"/>
      <c r="BV682" s="8" t="s">
        <v>10</v>
      </c>
      <c r="BW682" s="8"/>
      <c r="BX682" s="8"/>
      <c r="BY682" s="9" t="s">
        <v>38</v>
      </c>
      <c r="BZ682" s="10" t="s">
        <v>12</v>
      </c>
      <c r="CA682" s="29" t="s">
        <v>13</v>
      </c>
      <c r="CB682" s="11" t="s">
        <v>39</v>
      </c>
      <c r="CC682" s="26"/>
      <c r="CD682" s="26"/>
      <c r="CE682" s="27"/>
      <c r="CF682" s="27"/>
      <c r="CG682" s="27"/>
      <c r="CH682" s="28" t="s">
        <v>37</v>
      </c>
      <c r="CI682" s="13" t="s">
        <v>8</v>
      </c>
      <c r="CJ682" s="13"/>
      <c r="CK682" s="13"/>
      <c r="CL682" s="13"/>
      <c r="CM682" s="7" t="s">
        <v>25</v>
      </c>
      <c r="CN682" s="7"/>
      <c r="CO682" s="7"/>
      <c r="CP682" s="8" t="s">
        <v>10</v>
      </c>
      <c r="CQ682" s="8"/>
      <c r="CR682" s="8"/>
      <c r="CS682" s="9" t="s">
        <v>38</v>
      </c>
      <c r="CT682" s="10" t="s">
        <v>12</v>
      </c>
      <c r="CU682" s="29" t="s">
        <v>13</v>
      </c>
      <c r="CV682" s="11" t="s">
        <v>39</v>
      </c>
      <c r="CW682" s="26"/>
      <c r="CX682" s="26"/>
      <c r="CY682" s="27"/>
      <c r="CZ682" s="27"/>
      <c r="DA682" s="27"/>
      <c r="DB682" s="28" t="s">
        <v>37</v>
      </c>
      <c r="DC682" s="13" t="s">
        <v>8</v>
      </c>
      <c r="DD682" s="13"/>
      <c r="DE682" s="13"/>
      <c r="DF682" s="13"/>
      <c r="DG682" s="7" t="s">
        <v>25</v>
      </c>
      <c r="DH682" s="7"/>
      <c r="DI682" s="7"/>
      <c r="DJ682" s="8" t="s">
        <v>10</v>
      </c>
      <c r="DK682" s="8"/>
      <c r="DL682" s="8"/>
      <c r="DM682" s="9" t="s">
        <v>38</v>
      </c>
      <c r="DN682" s="10" t="s">
        <v>12</v>
      </c>
      <c r="DO682" s="29" t="s">
        <v>13</v>
      </c>
      <c r="DP682" s="11" t="s">
        <v>39</v>
      </c>
      <c r="DQ682" s="26"/>
      <c r="DR682" s="26"/>
      <c r="DS682" s="27"/>
      <c r="DT682" s="27"/>
      <c r="DU682" s="27"/>
      <c r="DV682" s="28" t="s">
        <v>37</v>
      </c>
      <c r="DW682" s="13" t="s">
        <v>8</v>
      </c>
      <c r="DX682" s="13"/>
      <c r="DY682" s="13"/>
      <c r="DZ682" s="13"/>
      <c r="EA682" s="7" t="s">
        <v>25</v>
      </c>
      <c r="EB682" s="7"/>
      <c r="EC682" s="7"/>
      <c r="ED682" s="8" t="s">
        <v>10</v>
      </c>
      <c r="EE682" s="8"/>
      <c r="EF682" s="8"/>
      <c r="EG682" s="9" t="s">
        <v>38</v>
      </c>
      <c r="EH682" s="10" t="s">
        <v>12</v>
      </c>
      <c r="EI682" s="29" t="s">
        <v>13</v>
      </c>
      <c r="EJ682" s="11" t="s">
        <v>39</v>
      </c>
    </row>
    <row r="683" s="1" customFormat="1" customHeight="1" spans="1:140">
      <c r="A683" s="26"/>
      <c r="B683" s="26"/>
      <c r="C683" s="27"/>
      <c r="D683" s="27"/>
      <c r="E683" s="27"/>
      <c r="F683" s="30"/>
      <c r="G683" s="11" t="s">
        <v>40</v>
      </c>
      <c r="H683" s="11" t="s">
        <v>41</v>
      </c>
      <c r="I683" s="11" t="s">
        <v>21</v>
      </c>
      <c r="J683" s="13" t="s">
        <v>8</v>
      </c>
      <c r="K683" s="11" t="s">
        <v>23</v>
      </c>
      <c r="L683" s="11" t="s">
        <v>24</v>
      </c>
      <c r="M683" s="7" t="s">
        <v>25</v>
      </c>
      <c r="N683" s="11" t="s">
        <v>26</v>
      </c>
      <c r="O683" s="11" t="s">
        <v>27</v>
      </c>
      <c r="P683" s="8" t="s">
        <v>28</v>
      </c>
      <c r="Q683" s="9" t="s">
        <v>29</v>
      </c>
      <c r="R683" s="14"/>
      <c r="S683" s="29"/>
      <c r="T683" s="11"/>
      <c r="U683" s="26"/>
      <c r="V683" s="26"/>
      <c r="W683" s="27"/>
      <c r="X683" s="27"/>
      <c r="Y683" s="27"/>
      <c r="Z683" s="30"/>
      <c r="AA683" s="11" t="s">
        <v>40</v>
      </c>
      <c r="AB683" s="11" t="s">
        <v>41</v>
      </c>
      <c r="AC683" s="11" t="s">
        <v>21</v>
      </c>
      <c r="AD683" s="13" t="s">
        <v>8</v>
      </c>
      <c r="AE683" s="11" t="s">
        <v>23</v>
      </c>
      <c r="AF683" s="11" t="s">
        <v>24</v>
      </c>
      <c r="AG683" s="7" t="s">
        <v>25</v>
      </c>
      <c r="AH683" s="11" t="s">
        <v>26</v>
      </c>
      <c r="AI683" s="11" t="s">
        <v>27</v>
      </c>
      <c r="AJ683" s="8" t="s">
        <v>28</v>
      </c>
      <c r="AK683" s="9" t="s">
        <v>29</v>
      </c>
      <c r="AL683" s="14"/>
      <c r="AM683" s="29"/>
      <c r="AN683" s="11"/>
      <c r="AO683" s="26"/>
      <c r="AP683" s="26"/>
      <c r="AQ683" s="27"/>
      <c r="AR683" s="27"/>
      <c r="AS683" s="27"/>
      <c r="AT683" s="30"/>
      <c r="AU683" s="11" t="s">
        <v>40</v>
      </c>
      <c r="AV683" s="11" t="s">
        <v>41</v>
      </c>
      <c r="AW683" s="11" t="s">
        <v>21</v>
      </c>
      <c r="AX683" s="13" t="s">
        <v>8</v>
      </c>
      <c r="AY683" s="11" t="s">
        <v>23</v>
      </c>
      <c r="AZ683" s="11" t="s">
        <v>24</v>
      </c>
      <c r="BA683" s="7" t="s">
        <v>25</v>
      </c>
      <c r="BB683" s="11" t="s">
        <v>26</v>
      </c>
      <c r="BC683" s="11" t="s">
        <v>27</v>
      </c>
      <c r="BD683" s="8" t="s">
        <v>28</v>
      </c>
      <c r="BE683" s="9" t="s">
        <v>29</v>
      </c>
      <c r="BF683" s="14"/>
      <c r="BG683" s="29"/>
      <c r="BH683" s="11"/>
      <c r="BI683" s="26"/>
      <c r="BJ683" s="26"/>
      <c r="BK683" s="27"/>
      <c r="BL683" s="27"/>
      <c r="BM683" s="27"/>
      <c r="BN683" s="30"/>
      <c r="BO683" s="11" t="s">
        <v>40</v>
      </c>
      <c r="BP683" s="11" t="s">
        <v>41</v>
      </c>
      <c r="BQ683" s="11" t="s">
        <v>21</v>
      </c>
      <c r="BR683" s="13" t="s">
        <v>8</v>
      </c>
      <c r="BS683" s="11" t="s">
        <v>23</v>
      </c>
      <c r="BT683" s="11" t="s">
        <v>24</v>
      </c>
      <c r="BU683" s="7" t="s">
        <v>25</v>
      </c>
      <c r="BV683" s="11" t="s">
        <v>26</v>
      </c>
      <c r="BW683" s="11" t="s">
        <v>27</v>
      </c>
      <c r="BX683" s="8" t="s">
        <v>28</v>
      </c>
      <c r="BY683" s="9" t="s">
        <v>29</v>
      </c>
      <c r="BZ683" s="14"/>
      <c r="CA683" s="29"/>
      <c r="CB683" s="11"/>
      <c r="CC683" s="26"/>
      <c r="CD683" s="26"/>
      <c r="CE683" s="27"/>
      <c r="CF683" s="27"/>
      <c r="CG683" s="27"/>
      <c r="CH683" s="30"/>
      <c r="CI683" s="11" t="s">
        <v>40</v>
      </c>
      <c r="CJ683" s="11" t="s">
        <v>41</v>
      </c>
      <c r="CK683" s="11" t="s">
        <v>21</v>
      </c>
      <c r="CL683" s="13" t="s">
        <v>8</v>
      </c>
      <c r="CM683" s="11" t="s">
        <v>23</v>
      </c>
      <c r="CN683" s="11" t="s">
        <v>24</v>
      </c>
      <c r="CO683" s="7" t="s">
        <v>25</v>
      </c>
      <c r="CP683" s="11" t="s">
        <v>26</v>
      </c>
      <c r="CQ683" s="11" t="s">
        <v>27</v>
      </c>
      <c r="CR683" s="8" t="s">
        <v>28</v>
      </c>
      <c r="CS683" s="9" t="s">
        <v>29</v>
      </c>
      <c r="CT683" s="14"/>
      <c r="CU683" s="29"/>
      <c r="CV683" s="11"/>
      <c r="CW683" s="26"/>
      <c r="CX683" s="26"/>
      <c r="CY683" s="27"/>
      <c r="CZ683" s="27"/>
      <c r="DA683" s="27"/>
      <c r="DB683" s="30"/>
      <c r="DC683" s="11" t="s">
        <v>40</v>
      </c>
      <c r="DD683" s="11" t="s">
        <v>41</v>
      </c>
      <c r="DE683" s="11" t="s">
        <v>21</v>
      </c>
      <c r="DF683" s="13" t="s">
        <v>8</v>
      </c>
      <c r="DG683" s="11" t="s">
        <v>23</v>
      </c>
      <c r="DH683" s="11" t="s">
        <v>24</v>
      </c>
      <c r="DI683" s="7" t="s">
        <v>25</v>
      </c>
      <c r="DJ683" s="11" t="s">
        <v>26</v>
      </c>
      <c r="DK683" s="11" t="s">
        <v>27</v>
      </c>
      <c r="DL683" s="8" t="s">
        <v>28</v>
      </c>
      <c r="DM683" s="9" t="s">
        <v>29</v>
      </c>
      <c r="DN683" s="14"/>
      <c r="DO683" s="29"/>
      <c r="DP683" s="11"/>
      <c r="DQ683" s="26"/>
      <c r="DR683" s="26"/>
      <c r="DS683" s="27"/>
      <c r="DT683" s="27"/>
      <c r="DU683" s="27"/>
      <c r="DV683" s="30"/>
      <c r="DW683" s="11" t="s">
        <v>40</v>
      </c>
      <c r="DX683" s="11" t="s">
        <v>41</v>
      </c>
      <c r="DY683" s="11" t="s">
        <v>21</v>
      </c>
      <c r="DZ683" s="13" t="s">
        <v>8</v>
      </c>
      <c r="EA683" s="11" t="s">
        <v>23</v>
      </c>
      <c r="EB683" s="11" t="s">
        <v>24</v>
      </c>
      <c r="EC683" s="7" t="s">
        <v>25</v>
      </c>
      <c r="ED683" s="11" t="s">
        <v>26</v>
      </c>
      <c r="EE683" s="11" t="s">
        <v>27</v>
      </c>
      <c r="EF683" s="8" t="s">
        <v>28</v>
      </c>
      <c r="EG683" s="9" t="s">
        <v>29</v>
      </c>
      <c r="EH683" s="14"/>
      <c r="EI683" s="29"/>
      <c r="EJ683" s="11"/>
    </row>
    <row r="684" s="1" customFormat="1" customHeight="1" spans="1:140">
      <c r="A684" s="26"/>
      <c r="B684" s="26"/>
      <c r="C684" s="27"/>
      <c r="D684" s="27"/>
      <c r="E684" s="27"/>
      <c r="F684" s="11">
        <f>_xlfn.RANK.EQ(S684,S684:S687,0)</f>
        <v>3</v>
      </c>
      <c r="G684" s="11">
        <v>0</v>
      </c>
      <c r="H684" s="11">
        <v>1.8</v>
      </c>
      <c r="I684" s="12">
        <v>1.35</v>
      </c>
      <c r="J684" s="13">
        <f t="shared" ref="J684:J687" si="1369">G684*H684*I684</f>
        <v>0</v>
      </c>
      <c r="K684" s="11">
        <v>680</v>
      </c>
      <c r="L684" s="11">
        <v>0</v>
      </c>
      <c r="M684" s="31">
        <f t="shared" ref="M684:M687" si="1370">1+6*K684/(K684+2000)+L684</f>
        <v>2.52238805970149</v>
      </c>
      <c r="N684" s="11">
        <v>1</v>
      </c>
      <c r="O684" s="11">
        <v>2.38</v>
      </c>
      <c r="P684" s="8">
        <f t="shared" ref="P684:P687" si="1371">1+N684*O684</f>
        <v>3.38</v>
      </c>
      <c r="Q684" s="9">
        <v>1.075</v>
      </c>
      <c r="R684" s="17">
        <v>1</v>
      </c>
      <c r="S684" s="18">
        <f t="shared" ref="S684:S687" si="1372">J684*M684*Q684*P684*R684</f>
        <v>0</v>
      </c>
      <c r="T684" s="11">
        <f t="shared" ref="T684:T687" si="1373">IF(F684=1,1,(IF(F684=2,2,12)))</f>
        <v>12</v>
      </c>
      <c r="U684" s="26"/>
      <c r="V684" s="26"/>
      <c r="W684" s="27"/>
      <c r="X684" s="27"/>
      <c r="Y684" s="27"/>
      <c r="Z684" s="11">
        <f>_xlfn.RANK.EQ(AM684,AM684:AM687,0)</f>
        <v>3</v>
      </c>
      <c r="AA684" s="11">
        <v>0</v>
      </c>
      <c r="AB684" s="11">
        <v>1.8</v>
      </c>
      <c r="AC684" s="12">
        <v>1.35</v>
      </c>
      <c r="AD684" s="13">
        <f t="shared" ref="AD684:AD687" si="1374">AA684*AB684*AC684</f>
        <v>0</v>
      </c>
      <c r="AE684" s="11">
        <v>680</v>
      </c>
      <c r="AF684" s="11">
        <v>0</v>
      </c>
      <c r="AG684" s="31">
        <f t="shared" ref="AG684:AG687" si="1375">1+6*AE684/(AE684+2000)+AF684</f>
        <v>2.52238805970149</v>
      </c>
      <c r="AH684" s="11">
        <v>1</v>
      </c>
      <c r="AI684" s="11">
        <v>2.38</v>
      </c>
      <c r="AJ684" s="8">
        <f t="shared" ref="AJ684:AJ687" si="1376">1+AH684*AI684</f>
        <v>3.38</v>
      </c>
      <c r="AK684" s="9">
        <v>1.075</v>
      </c>
      <c r="AL684" s="17">
        <v>1</v>
      </c>
      <c r="AM684" s="18">
        <f t="shared" ref="AM684:AM687" si="1377">AD684*AG684*AK684*AJ684*AL684</f>
        <v>0</v>
      </c>
      <c r="AN684" s="11">
        <f t="shared" ref="AN684:AN687" si="1378">IF(Z684=1,1,(IF(Z684=2,2,12)))</f>
        <v>12</v>
      </c>
      <c r="AO684" s="26"/>
      <c r="AP684" s="26"/>
      <c r="AQ684" s="27"/>
      <c r="AR684" s="27"/>
      <c r="AS684" s="27"/>
      <c r="AT684" s="11">
        <f>_xlfn.RANK.EQ(BG684,BG684:BG687,0)</f>
        <v>3</v>
      </c>
      <c r="AU684" s="11">
        <v>0</v>
      </c>
      <c r="AV684" s="11">
        <v>1.8</v>
      </c>
      <c r="AW684" s="12">
        <v>1.35</v>
      </c>
      <c r="AX684" s="13">
        <f t="shared" ref="AX684:AX687" si="1379">AU684*AV684*AW684</f>
        <v>0</v>
      </c>
      <c r="AY684" s="11">
        <v>680</v>
      </c>
      <c r="AZ684" s="11">
        <v>0</v>
      </c>
      <c r="BA684" s="31">
        <f t="shared" ref="BA684:BA687" si="1380">1+6*AY684/(AY684+2000)+AZ684</f>
        <v>2.52238805970149</v>
      </c>
      <c r="BB684" s="11">
        <v>1</v>
      </c>
      <c r="BC684" s="11">
        <v>2.38</v>
      </c>
      <c r="BD684" s="8">
        <f t="shared" ref="BD684:BD687" si="1381">1+BB684*BC684</f>
        <v>3.38</v>
      </c>
      <c r="BE684" s="9">
        <v>1.075</v>
      </c>
      <c r="BF684" s="17">
        <v>1.015</v>
      </c>
      <c r="BG684" s="18">
        <f t="shared" ref="BG684:BG687" si="1382">AX684*BA684*BE684*BD684*BF684</f>
        <v>0</v>
      </c>
      <c r="BH684" s="11">
        <f t="shared" ref="BH684:BH687" si="1383">IF(AT684=1,1,(IF(AT684=2,2,12)))</f>
        <v>12</v>
      </c>
      <c r="BI684" s="26"/>
      <c r="BJ684" s="26"/>
      <c r="BK684" s="27"/>
      <c r="BL684" s="27"/>
      <c r="BM684" s="27"/>
      <c r="BN684" s="11">
        <f>_xlfn.RANK.EQ(CA684,CA684:CA687,0)</f>
        <v>3</v>
      </c>
      <c r="BO684" s="11">
        <v>0</v>
      </c>
      <c r="BP684" s="11">
        <v>1.8</v>
      </c>
      <c r="BQ684" s="12">
        <v>1.35</v>
      </c>
      <c r="BR684" s="13">
        <f t="shared" ref="BR684:BR687" si="1384">BO684*BP684*BQ684</f>
        <v>0</v>
      </c>
      <c r="BS684" s="11">
        <v>680</v>
      </c>
      <c r="BT684" s="11">
        <v>0</v>
      </c>
      <c r="BU684" s="31">
        <f t="shared" ref="BU684:BU687" si="1385">1+6*BS684/(BS684+2000)+BT684</f>
        <v>2.52238805970149</v>
      </c>
      <c r="BV684" s="11">
        <v>1</v>
      </c>
      <c r="BW684" s="11">
        <v>2.38</v>
      </c>
      <c r="BX684" s="8">
        <f t="shared" ref="BX684:BX687" si="1386">1+BV684*BW684</f>
        <v>3.38</v>
      </c>
      <c r="BY684" s="9">
        <v>1.075</v>
      </c>
      <c r="BZ684" s="17">
        <v>1.015</v>
      </c>
      <c r="CA684" s="18">
        <f t="shared" ref="CA684:CA687" si="1387">BR684*BU684*BY684*BX684*BZ684</f>
        <v>0</v>
      </c>
      <c r="CB684" s="11">
        <f t="shared" ref="CB684:CB687" si="1388">IF(BN684=1,1,(IF(BN684=2,2,12)))</f>
        <v>12</v>
      </c>
      <c r="CC684" s="26"/>
      <c r="CD684" s="26"/>
      <c r="CE684" s="27"/>
      <c r="CF684" s="27"/>
      <c r="CG684" s="27"/>
      <c r="CH684" s="11">
        <f>_xlfn.RANK.EQ(CU684,CU684:CU687,0)</f>
        <v>3</v>
      </c>
      <c r="CI684" s="11">
        <v>0</v>
      </c>
      <c r="CJ684" s="11">
        <v>1.8</v>
      </c>
      <c r="CK684" s="12">
        <v>1.35</v>
      </c>
      <c r="CL684" s="13">
        <f t="shared" ref="CL684:CL687" si="1389">CI684*CJ684*CK684</f>
        <v>0</v>
      </c>
      <c r="CM684" s="11">
        <v>680</v>
      </c>
      <c r="CN684" s="11">
        <v>0</v>
      </c>
      <c r="CO684" s="31">
        <f t="shared" ref="CO684:CO687" si="1390">1+6*CM684/(CM684+2000)+CN684</f>
        <v>2.52238805970149</v>
      </c>
      <c r="CP684" s="11">
        <v>1</v>
      </c>
      <c r="CQ684" s="11">
        <v>2.38</v>
      </c>
      <c r="CR684" s="8">
        <f t="shared" ref="CR684:CR687" si="1391">1+CP684*CQ684</f>
        <v>3.38</v>
      </c>
      <c r="CS684" s="9">
        <v>1.075</v>
      </c>
      <c r="CT684" s="17">
        <v>1.085</v>
      </c>
      <c r="CU684" s="18">
        <f t="shared" ref="CU684:CU687" si="1392">CL684*CO684*CS684*CR684*CT684</f>
        <v>0</v>
      </c>
      <c r="CV684" s="11">
        <f t="shared" ref="CV684:CV687" si="1393">IF(CH684=1,1,(IF(CH684=2,2,12)))</f>
        <v>12</v>
      </c>
      <c r="CW684" s="26"/>
      <c r="CX684" s="26"/>
      <c r="CY684" s="27"/>
      <c r="CZ684" s="27"/>
      <c r="DA684" s="27"/>
      <c r="DB684" s="11">
        <f>_xlfn.RANK.EQ(DO684,DO684:DO687,0)</f>
        <v>3</v>
      </c>
      <c r="DC684" s="11">
        <v>0</v>
      </c>
      <c r="DD684" s="11">
        <v>1.8</v>
      </c>
      <c r="DE684" s="12">
        <v>1.35</v>
      </c>
      <c r="DF684" s="13">
        <f t="shared" ref="DF684:DF687" si="1394">DC684*DD684*DE684</f>
        <v>0</v>
      </c>
      <c r="DG684" s="11">
        <v>680</v>
      </c>
      <c r="DH684" s="11">
        <v>0</v>
      </c>
      <c r="DI684" s="31">
        <f t="shared" ref="DI684:DI687" si="1395">1+6*DG684/(DG684+2000)+DH684</f>
        <v>2.52238805970149</v>
      </c>
      <c r="DJ684" s="11">
        <v>1</v>
      </c>
      <c r="DK684" s="11">
        <v>2.38</v>
      </c>
      <c r="DL684" s="8">
        <f t="shared" ref="DL684:DL687" si="1396">1+DJ684*DK684</f>
        <v>3.38</v>
      </c>
      <c r="DM684" s="9">
        <v>1.075</v>
      </c>
      <c r="DN684" s="17">
        <v>1.085</v>
      </c>
      <c r="DO684" s="18">
        <f t="shared" ref="DO684:DO687" si="1397">DF684*DI684*DM684*DL684*DN684</f>
        <v>0</v>
      </c>
      <c r="DP684" s="11">
        <f t="shared" ref="DP684:DP687" si="1398">IF(DB684=1,1,(IF(DB684=2,2,12)))</f>
        <v>12</v>
      </c>
      <c r="DQ684" s="26"/>
      <c r="DR684" s="26"/>
      <c r="DS684" s="27"/>
      <c r="DT684" s="27"/>
      <c r="DU684" s="27"/>
      <c r="DV684" s="11">
        <f>_xlfn.RANK.EQ(EI684,EI684:EI687,0)</f>
        <v>3</v>
      </c>
      <c r="DW684" s="11">
        <v>0</v>
      </c>
      <c r="DX684" s="11">
        <v>1.8</v>
      </c>
      <c r="DY684" s="12">
        <v>1.35</v>
      </c>
      <c r="DZ684" s="13">
        <f t="shared" ref="DZ684:DZ687" si="1399">DW684*DX684*DY684</f>
        <v>0</v>
      </c>
      <c r="EA684" s="11">
        <v>680</v>
      </c>
      <c r="EB684" s="11">
        <v>0</v>
      </c>
      <c r="EC684" s="31">
        <f t="shared" ref="EC684:EC687" si="1400">1+6*EA684/(EA684+2000)+EB684</f>
        <v>2.52238805970149</v>
      </c>
      <c r="ED684" s="11">
        <v>1</v>
      </c>
      <c r="EE684" s="11">
        <v>3.18</v>
      </c>
      <c r="EF684" s="8">
        <f t="shared" ref="EF684:EF687" si="1401">1+ED684*EE684</f>
        <v>4.18</v>
      </c>
      <c r="EG684" s="9">
        <v>1.075</v>
      </c>
      <c r="EH684" s="17">
        <v>1.2</v>
      </c>
      <c r="EI684" s="18">
        <f t="shared" ref="EI684:EI687" si="1402">DZ684*EC684*EG684*EF684*EH684</f>
        <v>0</v>
      </c>
      <c r="EJ684" s="11">
        <f t="shared" ref="EJ684:EJ687" si="1403">IF(DV684=1,1,(IF(DV684=2,2,12)))</f>
        <v>12</v>
      </c>
    </row>
    <row r="685" s="1" customFormat="1" customHeight="1" spans="1:140">
      <c r="F685" s="11">
        <f>_xlfn.RANK.EQ(S685,S684:S687,0)</f>
        <v>2</v>
      </c>
      <c r="G685" s="11">
        <v>1446.85</v>
      </c>
      <c r="H685" s="11">
        <v>1.8</v>
      </c>
      <c r="I685" s="12">
        <v>1.35</v>
      </c>
      <c r="J685" s="13">
        <f t="shared" si="1369"/>
        <v>3515.8455</v>
      </c>
      <c r="K685" s="11">
        <v>190</v>
      </c>
      <c r="L685" s="11">
        <v>1.33</v>
      </c>
      <c r="M685" s="31">
        <f t="shared" si="1370"/>
        <v>2.85054794520548</v>
      </c>
      <c r="N685" s="11">
        <v>0.97</v>
      </c>
      <c r="O685" s="11">
        <v>2.11</v>
      </c>
      <c r="P685" s="8">
        <f t="shared" si="1371"/>
        <v>3.0467</v>
      </c>
      <c r="Q685" s="9">
        <v>1.075</v>
      </c>
      <c r="R685" s="17">
        <v>1</v>
      </c>
      <c r="S685" s="18">
        <f t="shared" si="1372"/>
        <v>32824.3616650667</v>
      </c>
      <c r="T685" s="11">
        <f t="shared" si="1373"/>
        <v>2</v>
      </c>
      <c r="Z685" s="11">
        <f>_xlfn.RANK.EQ(AM685,AM684:AM687,0)</f>
        <v>2</v>
      </c>
      <c r="AA685" s="11">
        <v>1446.85</v>
      </c>
      <c r="AB685" s="11">
        <v>1.8</v>
      </c>
      <c r="AC685" s="12">
        <v>1.35</v>
      </c>
      <c r="AD685" s="13">
        <f t="shared" si="1374"/>
        <v>3515.8455</v>
      </c>
      <c r="AE685" s="11">
        <v>190</v>
      </c>
      <c r="AF685" s="11">
        <v>1.33</v>
      </c>
      <c r="AG685" s="31">
        <f t="shared" si="1375"/>
        <v>2.85054794520548</v>
      </c>
      <c r="AH685" s="11">
        <v>0.97</v>
      </c>
      <c r="AI685" s="11">
        <v>2.11</v>
      </c>
      <c r="AJ685" s="8">
        <f t="shared" si="1376"/>
        <v>3.0467</v>
      </c>
      <c r="AK685" s="9">
        <v>1.075</v>
      </c>
      <c r="AL685" s="17">
        <v>1</v>
      </c>
      <c r="AM685" s="18">
        <f t="shared" si="1377"/>
        <v>32824.3616650667</v>
      </c>
      <c r="AN685" s="11">
        <f t="shared" si="1378"/>
        <v>2</v>
      </c>
      <c r="AT685" s="11">
        <f>_xlfn.RANK.EQ(BG685,BG684:BG687,0)</f>
        <v>2</v>
      </c>
      <c r="AU685" s="11">
        <v>1446.85</v>
      </c>
      <c r="AV685" s="11">
        <v>1.8</v>
      </c>
      <c r="AW685" s="12">
        <v>1.35</v>
      </c>
      <c r="AX685" s="13">
        <f t="shared" si="1379"/>
        <v>3515.8455</v>
      </c>
      <c r="AY685" s="11">
        <v>190</v>
      </c>
      <c r="AZ685" s="11">
        <v>1.33</v>
      </c>
      <c r="BA685" s="31">
        <f t="shared" si="1380"/>
        <v>2.85054794520548</v>
      </c>
      <c r="BB685" s="11">
        <v>0.97</v>
      </c>
      <c r="BC685" s="11">
        <v>2.11</v>
      </c>
      <c r="BD685" s="8">
        <f t="shared" si="1381"/>
        <v>3.0467</v>
      </c>
      <c r="BE685" s="9">
        <v>1.075</v>
      </c>
      <c r="BF685" s="17">
        <v>1.015</v>
      </c>
      <c r="BG685" s="18">
        <f t="shared" si="1382"/>
        <v>33316.7270900427</v>
      </c>
      <c r="BH685" s="11">
        <f t="shared" si="1383"/>
        <v>2</v>
      </c>
      <c r="BN685" s="11">
        <f>_xlfn.RANK.EQ(CA685,CA684:CA687,0)</f>
        <v>2</v>
      </c>
      <c r="BO685" s="11">
        <v>1446.85</v>
      </c>
      <c r="BP685" s="11">
        <v>1.8</v>
      </c>
      <c r="BQ685" s="12">
        <v>1.35</v>
      </c>
      <c r="BR685" s="13">
        <f t="shared" si="1384"/>
        <v>3515.8455</v>
      </c>
      <c r="BS685" s="11">
        <v>190</v>
      </c>
      <c r="BT685" s="11">
        <v>1.33</v>
      </c>
      <c r="BU685" s="31">
        <f t="shared" si="1385"/>
        <v>2.85054794520548</v>
      </c>
      <c r="BV685" s="11">
        <v>0.97</v>
      </c>
      <c r="BW685" s="11">
        <v>2.11</v>
      </c>
      <c r="BX685" s="8">
        <f t="shared" si="1386"/>
        <v>3.0467</v>
      </c>
      <c r="BY685" s="9">
        <v>1.075</v>
      </c>
      <c r="BZ685" s="17">
        <v>1.015</v>
      </c>
      <c r="CA685" s="18">
        <f t="shared" si="1387"/>
        <v>33316.7270900427</v>
      </c>
      <c r="CB685" s="11">
        <f t="shared" si="1388"/>
        <v>2</v>
      </c>
      <c r="CH685" s="11">
        <f>_xlfn.RANK.EQ(CU685,CU684:CU687,0)</f>
        <v>2</v>
      </c>
      <c r="CI685" s="11">
        <v>1446.85</v>
      </c>
      <c r="CJ685" s="11">
        <v>1.8</v>
      </c>
      <c r="CK685" s="12">
        <v>1.35</v>
      </c>
      <c r="CL685" s="13">
        <f t="shared" si="1389"/>
        <v>3515.8455</v>
      </c>
      <c r="CM685" s="11">
        <v>190</v>
      </c>
      <c r="CN685" s="11">
        <v>1.33</v>
      </c>
      <c r="CO685" s="31">
        <f t="shared" si="1390"/>
        <v>2.85054794520548</v>
      </c>
      <c r="CP685" s="11">
        <v>0.97</v>
      </c>
      <c r="CQ685" s="11">
        <v>2.11</v>
      </c>
      <c r="CR685" s="8">
        <f t="shared" si="1391"/>
        <v>3.0467</v>
      </c>
      <c r="CS685" s="9">
        <v>1.075</v>
      </c>
      <c r="CT685" s="17">
        <v>1.085</v>
      </c>
      <c r="CU685" s="18">
        <f t="shared" si="1392"/>
        <v>35614.4324065974</v>
      </c>
      <c r="CV685" s="11">
        <f t="shared" si="1393"/>
        <v>2</v>
      </c>
      <c r="DB685" s="11">
        <f>_xlfn.RANK.EQ(DO685,DO684:DO687,0)</f>
        <v>2</v>
      </c>
      <c r="DC685" s="11">
        <v>1446.85</v>
      </c>
      <c r="DD685" s="11">
        <v>1.8</v>
      </c>
      <c r="DE685" s="12">
        <v>1.35</v>
      </c>
      <c r="DF685" s="13">
        <f t="shared" si="1394"/>
        <v>3515.8455</v>
      </c>
      <c r="DG685" s="11">
        <v>190</v>
      </c>
      <c r="DH685" s="11">
        <v>1.33</v>
      </c>
      <c r="DI685" s="31">
        <f t="shared" si="1395"/>
        <v>2.85054794520548</v>
      </c>
      <c r="DJ685" s="11">
        <v>0.97</v>
      </c>
      <c r="DK685" s="11">
        <v>2.11</v>
      </c>
      <c r="DL685" s="8">
        <f t="shared" si="1396"/>
        <v>3.0467</v>
      </c>
      <c r="DM685" s="9">
        <v>1.075</v>
      </c>
      <c r="DN685" s="17">
        <v>1.085</v>
      </c>
      <c r="DO685" s="18">
        <f t="shared" si="1397"/>
        <v>35614.4324065974</v>
      </c>
      <c r="DP685" s="11">
        <f t="shared" si="1398"/>
        <v>2</v>
      </c>
      <c r="DV685" s="11">
        <f>_xlfn.RANK.EQ(EI685,EI684:EI687,0)</f>
        <v>2</v>
      </c>
      <c r="DW685" s="11">
        <v>1446.85</v>
      </c>
      <c r="DX685" s="11">
        <v>1.8</v>
      </c>
      <c r="DY685" s="12">
        <v>1.35</v>
      </c>
      <c r="DZ685" s="13">
        <f t="shared" si="1399"/>
        <v>3515.8455</v>
      </c>
      <c r="EA685" s="11">
        <v>190</v>
      </c>
      <c r="EB685" s="11">
        <v>1.42</v>
      </c>
      <c r="EC685" s="31">
        <f t="shared" si="1400"/>
        <v>2.94054794520548</v>
      </c>
      <c r="ED685" s="11">
        <v>0.97</v>
      </c>
      <c r="EE685" s="11">
        <v>2.91</v>
      </c>
      <c r="EF685" s="8">
        <f t="shared" si="1401"/>
        <v>3.8227</v>
      </c>
      <c r="EG685" s="9">
        <v>1.075</v>
      </c>
      <c r="EH685" s="17">
        <v>1.2</v>
      </c>
      <c r="EI685" s="18">
        <f t="shared" si="1402"/>
        <v>50982.1297564072</v>
      </c>
      <c r="EJ685" s="11">
        <f t="shared" si="1403"/>
        <v>2</v>
      </c>
    </row>
    <row r="686" s="1" customFormat="1" customHeight="1" spans="1:140">
      <c r="F686" s="11">
        <f>_xlfn.RANK.EQ(S686,S684:S687,0)</f>
        <v>1</v>
      </c>
      <c r="G686" s="11">
        <v>1446.85</v>
      </c>
      <c r="H686" s="11">
        <v>1.8</v>
      </c>
      <c r="I686" s="12">
        <v>1.35</v>
      </c>
      <c r="J686" s="13">
        <f t="shared" si="1369"/>
        <v>3515.8455</v>
      </c>
      <c r="K686" s="11">
        <v>240</v>
      </c>
      <c r="L686" s="11">
        <v>1.93</v>
      </c>
      <c r="M686" s="31">
        <f t="shared" si="1370"/>
        <v>3.57285714285714</v>
      </c>
      <c r="N686" s="11">
        <v>0.89</v>
      </c>
      <c r="O686" s="11">
        <v>1.78</v>
      </c>
      <c r="P686" s="8">
        <f t="shared" si="1371"/>
        <v>2.5842</v>
      </c>
      <c r="Q686" s="9">
        <v>1.075</v>
      </c>
      <c r="R686" s="17">
        <v>1</v>
      </c>
      <c r="S686" s="18">
        <f t="shared" si="1372"/>
        <v>34896.3513046328</v>
      </c>
      <c r="T686" s="11">
        <f t="shared" si="1373"/>
        <v>1</v>
      </c>
      <c r="Z686" s="11">
        <f>_xlfn.RANK.EQ(AM686,AM684:AM687,0)</f>
        <v>1</v>
      </c>
      <c r="AA686" s="11">
        <v>1446.85</v>
      </c>
      <c r="AB686" s="11">
        <v>1.8</v>
      </c>
      <c r="AC686" s="12">
        <v>1.35</v>
      </c>
      <c r="AD686" s="13">
        <f t="shared" si="1374"/>
        <v>3515.8455</v>
      </c>
      <c r="AE686" s="11">
        <v>200</v>
      </c>
      <c r="AF686" s="11">
        <v>1.93</v>
      </c>
      <c r="AG686" s="31">
        <f t="shared" si="1375"/>
        <v>3.47545454545455</v>
      </c>
      <c r="AH686" s="11">
        <v>1</v>
      </c>
      <c r="AI686" s="11">
        <v>2.71</v>
      </c>
      <c r="AJ686" s="8">
        <f t="shared" si="1376"/>
        <v>3.71</v>
      </c>
      <c r="AK686" s="9">
        <v>1.075</v>
      </c>
      <c r="AL686" s="17">
        <v>1</v>
      </c>
      <c r="AM686" s="18">
        <f t="shared" si="1377"/>
        <v>48733.0697519806</v>
      </c>
      <c r="AN686" s="11">
        <f t="shared" si="1378"/>
        <v>1</v>
      </c>
      <c r="AT686" s="11">
        <f>_xlfn.RANK.EQ(BG686,BG684:BG687,0)</f>
        <v>1</v>
      </c>
      <c r="AU686" s="11">
        <v>1446.85</v>
      </c>
      <c r="AV686" s="11">
        <v>1.8</v>
      </c>
      <c r="AW686" s="12">
        <v>1.35</v>
      </c>
      <c r="AX686" s="13">
        <f t="shared" si="1379"/>
        <v>3515.8455</v>
      </c>
      <c r="AY686" s="11">
        <v>240</v>
      </c>
      <c r="AZ686" s="11">
        <v>1.93</v>
      </c>
      <c r="BA686" s="31">
        <f t="shared" si="1380"/>
        <v>3.57285714285714</v>
      </c>
      <c r="BB686" s="11">
        <v>0.93</v>
      </c>
      <c r="BC686" s="11">
        <v>1.85</v>
      </c>
      <c r="BD686" s="8">
        <f t="shared" si="1381"/>
        <v>2.7205</v>
      </c>
      <c r="BE686" s="9">
        <v>1.075</v>
      </c>
      <c r="BF686" s="17">
        <v>1.015</v>
      </c>
      <c r="BG686" s="18">
        <f t="shared" si="1382"/>
        <v>37287.9640043794</v>
      </c>
      <c r="BH686" s="11">
        <f t="shared" si="1383"/>
        <v>1</v>
      </c>
      <c r="BN686" s="11">
        <f>_xlfn.RANK.EQ(CA686,CA684:CA687,0)</f>
        <v>1</v>
      </c>
      <c r="BO686" s="11">
        <v>1446.85</v>
      </c>
      <c r="BP686" s="11">
        <v>1.8</v>
      </c>
      <c r="BQ686" s="12">
        <v>1.35</v>
      </c>
      <c r="BR686" s="13">
        <f t="shared" si="1384"/>
        <v>3515.8455</v>
      </c>
      <c r="BS686" s="11">
        <v>240</v>
      </c>
      <c r="BT686" s="11">
        <v>1.93</v>
      </c>
      <c r="BU686" s="31">
        <f t="shared" si="1385"/>
        <v>3.57285714285714</v>
      </c>
      <c r="BV686" s="11">
        <v>1</v>
      </c>
      <c r="BW686" s="11">
        <v>2.71</v>
      </c>
      <c r="BX686" s="8">
        <f t="shared" si="1386"/>
        <v>3.71</v>
      </c>
      <c r="BY686" s="9">
        <v>1.075</v>
      </c>
      <c r="BZ686" s="17">
        <v>1.015</v>
      </c>
      <c r="CA686" s="18">
        <f t="shared" si="1387"/>
        <v>50850.3387084167</v>
      </c>
      <c r="CB686" s="11">
        <f t="shared" si="1388"/>
        <v>1</v>
      </c>
      <c r="CH686" s="11">
        <f>_xlfn.RANK.EQ(CU686,CU684:CU687,0)</f>
        <v>1</v>
      </c>
      <c r="CI686" s="11">
        <v>1446.85</v>
      </c>
      <c r="CJ686" s="11">
        <v>1.8</v>
      </c>
      <c r="CK686" s="12">
        <v>1.35</v>
      </c>
      <c r="CL686" s="13">
        <f t="shared" si="1389"/>
        <v>3515.8455</v>
      </c>
      <c r="CM686" s="11">
        <v>240</v>
      </c>
      <c r="CN686" s="11">
        <v>1.93</v>
      </c>
      <c r="CO686" s="31">
        <f t="shared" si="1390"/>
        <v>3.57285714285714</v>
      </c>
      <c r="CP686" s="11">
        <v>0.93</v>
      </c>
      <c r="CQ686" s="11">
        <v>1.85</v>
      </c>
      <c r="CR686" s="8">
        <f t="shared" si="1391"/>
        <v>2.7205</v>
      </c>
      <c r="CS686" s="9">
        <v>1.075</v>
      </c>
      <c r="CT686" s="17">
        <v>1.085</v>
      </c>
      <c r="CU686" s="18">
        <f t="shared" si="1392"/>
        <v>39859.5477288194</v>
      </c>
      <c r="CV686" s="11">
        <f t="shared" si="1393"/>
        <v>1</v>
      </c>
      <c r="DB686" s="11">
        <f>_xlfn.RANK.EQ(DO686,DO684:DO687,0)</f>
        <v>1</v>
      </c>
      <c r="DC686" s="11">
        <v>1446.85</v>
      </c>
      <c r="DD686" s="11">
        <v>1.8</v>
      </c>
      <c r="DE686" s="12">
        <v>1.35</v>
      </c>
      <c r="DF686" s="13">
        <f t="shared" si="1394"/>
        <v>3515.8455</v>
      </c>
      <c r="DG686" s="11">
        <v>240</v>
      </c>
      <c r="DH686" s="11">
        <v>1.93</v>
      </c>
      <c r="DI686" s="31">
        <f t="shared" si="1395"/>
        <v>3.57285714285714</v>
      </c>
      <c r="DJ686" s="11">
        <v>1</v>
      </c>
      <c r="DK686" s="11">
        <v>2.71</v>
      </c>
      <c r="DL686" s="8">
        <f t="shared" si="1396"/>
        <v>3.71</v>
      </c>
      <c r="DM686" s="9">
        <v>1.075</v>
      </c>
      <c r="DN686" s="17">
        <v>1.085</v>
      </c>
      <c r="DO686" s="18">
        <f t="shared" si="1397"/>
        <v>54357.258619342</v>
      </c>
      <c r="DP686" s="11">
        <f t="shared" si="1398"/>
        <v>1</v>
      </c>
      <c r="DV686" s="11">
        <f>_xlfn.RANK.EQ(EI686,EI684:EI687,0)</f>
        <v>1</v>
      </c>
      <c r="DW686" s="11">
        <v>1446.85</v>
      </c>
      <c r="DX686" s="11">
        <v>1.8</v>
      </c>
      <c r="DY686" s="12">
        <v>1.35</v>
      </c>
      <c r="DZ686" s="13">
        <f t="shared" si="1399"/>
        <v>3515.8455</v>
      </c>
      <c r="EA686" s="11">
        <v>240</v>
      </c>
      <c r="EB686" s="11">
        <v>2.02</v>
      </c>
      <c r="EC686" s="31">
        <f t="shared" si="1400"/>
        <v>3.66285714285714</v>
      </c>
      <c r="ED686" s="11">
        <v>1</v>
      </c>
      <c r="EE686" s="11">
        <v>3.51</v>
      </c>
      <c r="EF686" s="8">
        <f t="shared" si="1401"/>
        <v>4.51</v>
      </c>
      <c r="EG686" s="9">
        <v>1.075</v>
      </c>
      <c r="EH686" s="17">
        <v>1.2</v>
      </c>
      <c r="EI686" s="18">
        <f t="shared" si="1402"/>
        <v>74923.1477690426</v>
      </c>
      <c r="EJ686" s="11">
        <f t="shared" si="1403"/>
        <v>1</v>
      </c>
    </row>
    <row r="687" s="1" customFormat="1" customHeight="1" spans="1:140">
      <c r="F687" s="11">
        <f>_xlfn.RANK.EQ(S687,S684:S687,0)</f>
        <v>3</v>
      </c>
      <c r="G687" s="11">
        <v>0</v>
      </c>
      <c r="H687" s="11">
        <v>1.8</v>
      </c>
      <c r="I687" s="12">
        <v>1.35</v>
      </c>
      <c r="J687" s="13">
        <f t="shared" si="1369"/>
        <v>0</v>
      </c>
      <c r="K687" s="11">
        <v>0</v>
      </c>
      <c r="L687" s="11">
        <v>0.2</v>
      </c>
      <c r="M687" s="31">
        <f t="shared" si="1370"/>
        <v>1.2</v>
      </c>
      <c r="N687" s="28">
        <v>0.7</v>
      </c>
      <c r="O687" s="28">
        <v>1.5</v>
      </c>
      <c r="P687" s="8">
        <f t="shared" si="1371"/>
        <v>2.05</v>
      </c>
      <c r="Q687" s="9">
        <v>1.075</v>
      </c>
      <c r="R687" s="17">
        <v>1</v>
      </c>
      <c r="S687" s="18">
        <f t="shared" si="1372"/>
        <v>0</v>
      </c>
      <c r="T687" s="28">
        <f t="shared" si="1373"/>
        <v>12</v>
      </c>
      <c r="Z687" s="11">
        <f>_xlfn.RANK.EQ(AM687,AM684:AM687,0)</f>
        <v>3</v>
      </c>
      <c r="AA687" s="11">
        <v>0</v>
      </c>
      <c r="AB687" s="11">
        <v>1.8</v>
      </c>
      <c r="AC687" s="12">
        <v>1.35</v>
      </c>
      <c r="AD687" s="13">
        <f t="shared" si="1374"/>
        <v>0</v>
      </c>
      <c r="AE687" s="11">
        <v>0</v>
      </c>
      <c r="AF687" s="11">
        <v>0.2</v>
      </c>
      <c r="AG687" s="31">
        <f t="shared" si="1375"/>
        <v>1.2</v>
      </c>
      <c r="AH687" s="28">
        <v>0.7</v>
      </c>
      <c r="AI687" s="28">
        <v>1.5</v>
      </c>
      <c r="AJ687" s="8">
        <f t="shared" si="1376"/>
        <v>2.05</v>
      </c>
      <c r="AK687" s="9">
        <v>1.075</v>
      </c>
      <c r="AL687" s="17">
        <v>1</v>
      </c>
      <c r="AM687" s="18">
        <f t="shared" si="1377"/>
        <v>0</v>
      </c>
      <c r="AN687" s="28">
        <f t="shared" si="1378"/>
        <v>12</v>
      </c>
      <c r="AT687" s="11">
        <f>_xlfn.RANK.EQ(BG687,BG684:BG687,0)</f>
        <v>3</v>
      </c>
      <c r="AU687" s="11">
        <v>0</v>
      </c>
      <c r="AV687" s="11">
        <v>1.8</v>
      </c>
      <c r="AW687" s="12">
        <v>1.35</v>
      </c>
      <c r="AX687" s="13">
        <f t="shared" si="1379"/>
        <v>0</v>
      </c>
      <c r="AY687" s="11">
        <v>0</v>
      </c>
      <c r="AZ687" s="11">
        <v>0.2</v>
      </c>
      <c r="BA687" s="31">
        <f t="shared" si="1380"/>
        <v>1.2</v>
      </c>
      <c r="BB687" s="28">
        <v>0.7</v>
      </c>
      <c r="BC687" s="28">
        <v>1.5</v>
      </c>
      <c r="BD687" s="8">
        <f t="shared" si="1381"/>
        <v>2.05</v>
      </c>
      <c r="BE687" s="9">
        <v>1.075</v>
      </c>
      <c r="BF687" s="17">
        <v>1.015</v>
      </c>
      <c r="BG687" s="18">
        <f t="shared" si="1382"/>
        <v>0</v>
      </c>
      <c r="BH687" s="28">
        <f t="shared" si="1383"/>
        <v>12</v>
      </c>
      <c r="BN687" s="11">
        <f>_xlfn.RANK.EQ(CA687,CA684:CA687,0)</f>
        <v>3</v>
      </c>
      <c r="BO687" s="11">
        <v>0</v>
      </c>
      <c r="BP687" s="11">
        <v>1.8</v>
      </c>
      <c r="BQ687" s="12">
        <v>1.35</v>
      </c>
      <c r="BR687" s="13">
        <f t="shared" si="1384"/>
        <v>0</v>
      </c>
      <c r="BS687" s="11">
        <v>0</v>
      </c>
      <c r="BT687" s="11">
        <v>0.2</v>
      </c>
      <c r="BU687" s="31">
        <f t="shared" si="1385"/>
        <v>1.2</v>
      </c>
      <c r="BV687" s="28">
        <v>0.7</v>
      </c>
      <c r="BW687" s="28">
        <v>1.5</v>
      </c>
      <c r="BX687" s="8">
        <f t="shared" si="1386"/>
        <v>2.05</v>
      </c>
      <c r="BY687" s="9">
        <v>1.075</v>
      </c>
      <c r="BZ687" s="17">
        <v>1.015</v>
      </c>
      <c r="CA687" s="18">
        <f t="shared" si="1387"/>
        <v>0</v>
      </c>
      <c r="CB687" s="28">
        <f t="shared" si="1388"/>
        <v>12</v>
      </c>
      <c r="CH687" s="11">
        <f>_xlfn.RANK.EQ(CU687,CU684:CU687,0)</f>
        <v>3</v>
      </c>
      <c r="CI687" s="11">
        <v>0</v>
      </c>
      <c r="CJ687" s="11">
        <v>1.8</v>
      </c>
      <c r="CK687" s="12">
        <v>1.35</v>
      </c>
      <c r="CL687" s="13">
        <f t="shared" si="1389"/>
        <v>0</v>
      </c>
      <c r="CM687" s="11">
        <v>0</v>
      </c>
      <c r="CN687" s="11">
        <v>0.2</v>
      </c>
      <c r="CO687" s="31">
        <f t="shared" si="1390"/>
        <v>1.2</v>
      </c>
      <c r="CP687" s="28">
        <v>0.7</v>
      </c>
      <c r="CQ687" s="28">
        <v>1.5</v>
      </c>
      <c r="CR687" s="8">
        <f t="shared" si="1391"/>
        <v>2.05</v>
      </c>
      <c r="CS687" s="9">
        <v>1.075</v>
      </c>
      <c r="CT687" s="17">
        <v>1.085</v>
      </c>
      <c r="CU687" s="18">
        <f t="shared" si="1392"/>
        <v>0</v>
      </c>
      <c r="CV687" s="28">
        <f t="shared" si="1393"/>
        <v>12</v>
      </c>
      <c r="DB687" s="11">
        <f>_xlfn.RANK.EQ(DO687,DO684:DO687,0)</f>
        <v>3</v>
      </c>
      <c r="DC687" s="11">
        <v>0</v>
      </c>
      <c r="DD687" s="11">
        <v>1.8</v>
      </c>
      <c r="DE687" s="12">
        <v>1.35</v>
      </c>
      <c r="DF687" s="13">
        <f t="shared" si="1394"/>
        <v>0</v>
      </c>
      <c r="DG687" s="11">
        <v>0</v>
      </c>
      <c r="DH687" s="11">
        <v>0.2</v>
      </c>
      <c r="DI687" s="31">
        <f t="shared" si="1395"/>
        <v>1.2</v>
      </c>
      <c r="DJ687" s="28">
        <v>0.7</v>
      </c>
      <c r="DK687" s="28">
        <v>1.5</v>
      </c>
      <c r="DL687" s="8">
        <f t="shared" si="1396"/>
        <v>2.05</v>
      </c>
      <c r="DM687" s="9">
        <v>1.075</v>
      </c>
      <c r="DN687" s="17">
        <v>1.085</v>
      </c>
      <c r="DO687" s="18">
        <f t="shared" si="1397"/>
        <v>0</v>
      </c>
      <c r="DP687" s="28">
        <f t="shared" si="1398"/>
        <v>12</v>
      </c>
      <c r="DV687" s="11">
        <f>_xlfn.RANK.EQ(EI687,EI684:EI687,0)</f>
        <v>3</v>
      </c>
      <c r="DW687" s="11">
        <v>0</v>
      </c>
      <c r="DX687" s="11">
        <v>1.8</v>
      </c>
      <c r="DY687" s="12">
        <v>1.35</v>
      </c>
      <c r="DZ687" s="13">
        <f t="shared" si="1399"/>
        <v>0</v>
      </c>
      <c r="EA687" s="11">
        <v>0</v>
      </c>
      <c r="EB687" s="11">
        <v>0.2</v>
      </c>
      <c r="EC687" s="31">
        <f t="shared" si="1400"/>
        <v>1.2</v>
      </c>
      <c r="ED687" s="28">
        <v>0.7</v>
      </c>
      <c r="EE687" s="28">
        <v>1.5</v>
      </c>
      <c r="EF687" s="8">
        <f t="shared" si="1401"/>
        <v>2.05</v>
      </c>
      <c r="EG687" s="9">
        <v>1.075</v>
      </c>
      <c r="EH687" s="17">
        <v>1.2</v>
      </c>
      <c r="EI687" s="18">
        <f t="shared" si="1402"/>
        <v>0</v>
      </c>
      <c r="EJ687" s="28">
        <f t="shared" si="1403"/>
        <v>12</v>
      </c>
    </row>
    <row r="688" s="1" customFormat="1" customHeight="1" spans="1:140">
      <c r="F688" s="32" t="s">
        <v>42</v>
      </c>
      <c r="G688" s="33">
        <f>LARGE(S684:S687,1)/1</f>
        <v>34896.3513046328</v>
      </c>
      <c r="H688" s="32" t="s">
        <v>43</v>
      </c>
      <c r="I688" s="33">
        <f>LARGE(S684:S687,2)/2</f>
        <v>16412.1808325334</v>
      </c>
      <c r="J688" s="32" t="s">
        <v>44</v>
      </c>
      <c r="K688" s="33">
        <f>LARGE(S684:S687,3)/12</f>
        <v>0</v>
      </c>
      <c r="L688" s="32" t="s">
        <v>45</v>
      </c>
      <c r="M688" s="34">
        <f>LARGE(S684:S687,4)/12</f>
        <v>0</v>
      </c>
      <c r="N688" s="35" t="s">
        <v>46</v>
      </c>
      <c r="O688" s="36">
        <f>G688+I688+K688+M688</f>
        <v>51308.5321371661</v>
      </c>
      <c r="P688" s="35" t="s">
        <v>47</v>
      </c>
      <c r="Q688" s="35">
        <v>5.3</v>
      </c>
      <c r="R688" s="35"/>
      <c r="S688" s="35" t="s">
        <v>48</v>
      </c>
      <c r="T688" s="36">
        <f>O688*Q688</f>
        <v>271935.22032698</v>
      </c>
      <c r="Z688" s="32" t="s">
        <v>42</v>
      </c>
      <c r="AA688" s="33">
        <f>LARGE(AM684:AM687,1)/1</f>
        <v>48733.0697519806</v>
      </c>
      <c r="AB688" s="32" t="s">
        <v>43</v>
      </c>
      <c r="AC688" s="33">
        <f>LARGE(AM684:AM687,2)/2</f>
        <v>16412.1808325334</v>
      </c>
      <c r="AD688" s="32" t="s">
        <v>44</v>
      </c>
      <c r="AE688" s="33">
        <f>LARGE(AM684:AM687,3)/12</f>
        <v>0</v>
      </c>
      <c r="AF688" s="32" t="s">
        <v>45</v>
      </c>
      <c r="AG688" s="34">
        <f>LARGE(AM684:AM687,4)/12</f>
        <v>0</v>
      </c>
      <c r="AH688" s="35" t="s">
        <v>46</v>
      </c>
      <c r="AI688" s="36">
        <f>AA688+AC688+AE688+AG688</f>
        <v>65145.2505845139</v>
      </c>
      <c r="AJ688" s="35" t="s">
        <v>47</v>
      </c>
      <c r="AK688" s="35">
        <v>5.3</v>
      </c>
      <c r="AL688" s="35"/>
      <c r="AM688" s="35" t="s">
        <v>48</v>
      </c>
      <c r="AN688" s="36">
        <f>AI688*AK688</f>
        <v>345269.828097924</v>
      </c>
      <c r="AT688" s="32" t="s">
        <v>42</v>
      </c>
      <c r="AU688" s="33">
        <f>LARGE(BG684:BG687,1)/1</f>
        <v>37287.9640043794</v>
      </c>
      <c r="AV688" s="32" t="s">
        <v>43</v>
      </c>
      <c r="AW688" s="33">
        <f>LARGE(BG684:BG687,2)/2</f>
        <v>16658.3635450214</v>
      </c>
      <c r="AX688" s="32" t="s">
        <v>44</v>
      </c>
      <c r="AY688" s="33">
        <f>LARGE(BG684:BG687,3)/12</f>
        <v>0</v>
      </c>
      <c r="AZ688" s="32" t="s">
        <v>45</v>
      </c>
      <c r="BA688" s="34">
        <f>LARGE(BG684:BG687,4)/12</f>
        <v>0</v>
      </c>
      <c r="BB688" s="35" t="s">
        <v>46</v>
      </c>
      <c r="BC688" s="36">
        <f>AU688+AW688+AY688+BA688</f>
        <v>53946.3275494007</v>
      </c>
      <c r="BD688" s="35" t="s">
        <v>47</v>
      </c>
      <c r="BE688" s="35">
        <v>5.3</v>
      </c>
      <c r="BF688" s="35"/>
      <c r="BG688" s="35" t="s">
        <v>48</v>
      </c>
      <c r="BH688" s="36">
        <f>BC688*BE688</f>
        <v>285915.536011824</v>
      </c>
      <c r="BN688" s="32" t="s">
        <v>42</v>
      </c>
      <c r="BO688" s="33">
        <f>LARGE(CA684:CA687,1)/1</f>
        <v>50850.3387084167</v>
      </c>
      <c r="BP688" s="32" t="s">
        <v>43</v>
      </c>
      <c r="BQ688" s="33">
        <f>LARGE(CA684:CA687,2)/2</f>
        <v>16658.3635450214</v>
      </c>
      <c r="BR688" s="32" t="s">
        <v>44</v>
      </c>
      <c r="BS688" s="33">
        <f>LARGE(CA684:CA687,3)/12</f>
        <v>0</v>
      </c>
      <c r="BT688" s="32" t="s">
        <v>45</v>
      </c>
      <c r="BU688" s="34">
        <f>LARGE(CA684:CA687,4)/12</f>
        <v>0</v>
      </c>
      <c r="BV688" s="35" t="s">
        <v>46</v>
      </c>
      <c r="BW688" s="36">
        <f>BO688+BQ688+BS688+BU688</f>
        <v>67508.702253438</v>
      </c>
      <c r="BX688" s="35" t="s">
        <v>47</v>
      </c>
      <c r="BY688" s="35">
        <v>5.3</v>
      </c>
      <c r="BZ688" s="35"/>
      <c r="CA688" s="35" t="s">
        <v>48</v>
      </c>
      <c r="CB688" s="36">
        <f>BW688*BY688</f>
        <v>357796.121943221</v>
      </c>
      <c r="CH688" s="32" t="s">
        <v>42</v>
      </c>
      <c r="CI688" s="33">
        <f>LARGE(CU684:CU687,1)/1</f>
        <v>39859.5477288194</v>
      </c>
      <c r="CJ688" s="32" t="s">
        <v>43</v>
      </c>
      <c r="CK688" s="33">
        <f>LARGE(CU684:CU687,2)/2</f>
        <v>17807.2162032987</v>
      </c>
      <c r="CL688" s="32" t="s">
        <v>44</v>
      </c>
      <c r="CM688" s="33">
        <f>LARGE(CU684:CU687,3)/12</f>
        <v>0</v>
      </c>
      <c r="CN688" s="32" t="s">
        <v>45</v>
      </c>
      <c r="CO688" s="34">
        <f>LARGE(CU684:CU687,4)/12</f>
        <v>0</v>
      </c>
      <c r="CP688" s="35" t="s">
        <v>46</v>
      </c>
      <c r="CQ688" s="36">
        <f>CI688+CK688+CM688+CO688</f>
        <v>57666.763932118</v>
      </c>
      <c r="CR688" s="35" t="s">
        <v>47</v>
      </c>
      <c r="CS688" s="35">
        <v>5.3</v>
      </c>
      <c r="CT688" s="35"/>
      <c r="CU688" s="35" t="s">
        <v>48</v>
      </c>
      <c r="CV688" s="36">
        <f>CQ688*CS688</f>
        <v>305633.848840226</v>
      </c>
      <c r="DB688" s="32" t="s">
        <v>42</v>
      </c>
      <c r="DC688" s="33">
        <f>LARGE(DO684:DO687,1)/1</f>
        <v>54357.258619342</v>
      </c>
      <c r="DD688" s="32" t="s">
        <v>43</v>
      </c>
      <c r="DE688" s="33">
        <f>LARGE(DO684:DO687,2)/2</f>
        <v>17807.2162032987</v>
      </c>
      <c r="DF688" s="32" t="s">
        <v>44</v>
      </c>
      <c r="DG688" s="33">
        <f>LARGE(DO684:DO687,3)/12</f>
        <v>0</v>
      </c>
      <c r="DH688" s="32" t="s">
        <v>45</v>
      </c>
      <c r="DI688" s="34">
        <f>LARGE(DO684:DO687,4)/12</f>
        <v>0</v>
      </c>
      <c r="DJ688" s="35" t="s">
        <v>46</v>
      </c>
      <c r="DK688" s="36">
        <f>DC688+DE688+DG688+DI688</f>
        <v>72164.4748226406</v>
      </c>
      <c r="DL688" s="35" t="s">
        <v>47</v>
      </c>
      <c r="DM688" s="35">
        <v>5.3</v>
      </c>
      <c r="DN688" s="35"/>
      <c r="DO688" s="35" t="s">
        <v>48</v>
      </c>
      <c r="DP688" s="36">
        <f>DK688*DM688</f>
        <v>382471.716559995</v>
      </c>
      <c r="DV688" s="32" t="s">
        <v>42</v>
      </c>
      <c r="DW688" s="33">
        <f>LARGE(EI684:EI687,1)/1</f>
        <v>74923.1477690426</v>
      </c>
      <c r="DX688" s="32" t="s">
        <v>43</v>
      </c>
      <c r="DY688" s="33">
        <f>LARGE(EI684:EI687,2)/2</f>
        <v>25491.0648782036</v>
      </c>
      <c r="DZ688" s="32" t="s">
        <v>44</v>
      </c>
      <c r="EA688" s="33">
        <f>LARGE(EI684:EI687,3)/12</f>
        <v>0</v>
      </c>
      <c r="EB688" s="32" t="s">
        <v>45</v>
      </c>
      <c r="EC688" s="34">
        <f>LARGE(EI684:EI687,4)/12</f>
        <v>0</v>
      </c>
      <c r="ED688" s="35" t="s">
        <v>46</v>
      </c>
      <c r="EE688" s="36">
        <f>DW688+DY688+EA688+EC688</f>
        <v>100414.212647246</v>
      </c>
      <c r="EF688" s="35" t="s">
        <v>47</v>
      </c>
      <c r="EG688" s="35">
        <v>5.3</v>
      </c>
      <c r="EH688" s="35"/>
      <c r="EI688" s="35" t="s">
        <v>48</v>
      </c>
      <c r="EJ688" s="36">
        <f>EE688*EG688</f>
        <v>532195.327030405</v>
      </c>
    </row>
    <row r="689" s="1" customFormat="1" customHeight="1" spans="6:140">
      <c r="F689" s="32"/>
      <c r="G689" s="33"/>
      <c r="H689" s="32"/>
      <c r="I689" s="33"/>
      <c r="J689" s="32"/>
      <c r="K689" s="33"/>
      <c r="L689" s="32"/>
      <c r="M689" s="34"/>
      <c r="N689" s="35"/>
      <c r="O689" s="36"/>
      <c r="P689" s="35"/>
      <c r="Q689" s="35"/>
      <c r="R689" s="35"/>
      <c r="S689" s="35"/>
      <c r="T689" s="36"/>
      <c r="Z689" s="32"/>
      <c r="AA689" s="33"/>
      <c r="AB689" s="32"/>
      <c r="AC689" s="33"/>
      <c r="AD689" s="32"/>
      <c r="AE689" s="33"/>
      <c r="AF689" s="32"/>
      <c r="AG689" s="34"/>
      <c r="AH689" s="35"/>
      <c r="AI689" s="36"/>
      <c r="AJ689" s="35"/>
      <c r="AK689" s="35"/>
      <c r="AL689" s="35"/>
      <c r="AM689" s="35"/>
      <c r="AN689" s="36"/>
      <c r="AT689" s="32"/>
      <c r="AU689" s="33"/>
      <c r="AV689" s="32"/>
      <c r="AW689" s="33"/>
      <c r="AX689" s="32"/>
      <c r="AY689" s="33"/>
      <c r="AZ689" s="32"/>
      <c r="BA689" s="34"/>
      <c r="BB689" s="35"/>
      <c r="BC689" s="36"/>
      <c r="BD689" s="35"/>
      <c r="BE689" s="35"/>
      <c r="BF689" s="35"/>
      <c r="BG689" s="35"/>
      <c r="BH689" s="36"/>
      <c r="BN689" s="32"/>
      <c r="BO689" s="33"/>
      <c r="BP689" s="32"/>
      <c r="BQ689" s="33"/>
      <c r="BR689" s="32"/>
      <c r="BS689" s="33"/>
      <c r="BT689" s="32"/>
      <c r="BU689" s="34"/>
      <c r="BV689" s="35"/>
      <c r="BW689" s="36"/>
      <c r="BX689" s="35"/>
      <c r="BY689" s="35"/>
      <c r="BZ689" s="35"/>
      <c r="CA689" s="35"/>
      <c r="CB689" s="36"/>
      <c r="CH689" s="32"/>
      <c r="CI689" s="33"/>
      <c r="CJ689" s="32"/>
      <c r="CK689" s="33"/>
      <c r="CL689" s="32"/>
      <c r="CM689" s="33"/>
      <c r="CN689" s="32"/>
      <c r="CO689" s="34"/>
      <c r="CP689" s="35"/>
      <c r="CQ689" s="36"/>
      <c r="CR689" s="35"/>
      <c r="CS689" s="35"/>
      <c r="CT689" s="35"/>
      <c r="CU689" s="35"/>
      <c r="CV689" s="36"/>
      <c r="DB689" s="32"/>
      <c r="DC689" s="33"/>
      <c r="DD689" s="32"/>
      <c r="DE689" s="33"/>
      <c r="DF689" s="32"/>
      <c r="DG689" s="33"/>
      <c r="DH689" s="32"/>
      <c r="DI689" s="34"/>
      <c r="DJ689" s="35"/>
      <c r="DK689" s="36"/>
      <c r="DL689" s="35"/>
      <c r="DM689" s="35"/>
      <c r="DN689" s="35"/>
      <c r="DO689" s="35"/>
      <c r="DP689" s="36"/>
      <c r="DV689" s="32"/>
      <c r="DW689" s="33"/>
      <c r="DX689" s="32"/>
      <c r="DY689" s="33"/>
      <c r="DZ689" s="32"/>
      <c r="EA689" s="33"/>
      <c r="EB689" s="32"/>
      <c r="EC689" s="34"/>
      <c r="ED689" s="35"/>
      <c r="EE689" s="36"/>
      <c r="EF689" s="35"/>
      <c r="EG689" s="35"/>
      <c r="EH689" s="35"/>
      <c r="EI689" s="35"/>
      <c r="EJ689" s="36"/>
    </row>
    <row r="690" s="1" customFormat="1" customHeight="1" spans="6:140">
      <c r="F690" s="3" t="s">
        <v>49</v>
      </c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Z690" s="3" t="s">
        <v>49</v>
      </c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T690" s="3" t="s">
        <v>49</v>
      </c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N690" s="3" t="s">
        <v>49</v>
      </c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H690" s="3" t="s">
        <v>49</v>
      </c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DB690" s="3" t="s">
        <v>49</v>
      </c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V690" s="3" t="s">
        <v>49</v>
      </c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</row>
    <row r="691" s="1" customFormat="1" customHeight="1" spans="6:140">
      <c r="F691" s="28" t="s">
        <v>37</v>
      </c>
      <c r="G691" s="13" t="s">
        <v>8</v>
      </c>
      <c r="H691" s="13"/>
      <c r="I691" s="13"/>
      <c r="J691" s="13"/>
      <c r="K691" s="7" t="s">
        <v>25</v>
      </c>
      <c r="L691" s="7"/>
      <c r="M691" s="7"/>
      <c r="N691" s="8" t="s">
        <v>10</v>
      </c>
      <c r="O691" s="8"/>
      <c r="P691" s="8"/>
      <c r="Q691" s="9" t="s">
        <v>38</v>
      </c>
      <c r="R691" s="10" t="s">
        <v>12</v>
      </c>
      <c r="S691" s="29" t="s">
        <v>13</v>
      </c>
      <c r="T691" s="11" t="s">
        <v>39</v>
      </c>
      <c r="Z691" s="28" t="s">
        <v>37</v>
      </c>
      <c r="AA691" s="13" t="s">
        <v>8</v>
      </c>
      <c r="AB691" s="13"/>
      <c r="AC691" s="13"/>
      <c r="AD691" s="13"/>
      <c r="AE691" s="7" t="s">
        <v>25</v>
      </c>
      <c r="AF691" s="7"/>
      <c r="AG691" s="7"/>
      <c r="AH691" s="8" t="s">
        <v>10</v>
      </c>
      <c r="AI691" s="8"/>
      <c r="AJ691" s="8"/>
      <c r="AK691" s="9" t="s">
        <v>38</v>
      </c>
      <c r="AL691" s="10" t="s">
        <v>12</v>
      </c>
      <c r="AM691" s="29" t="s">
        <v>13</v>
      </c>
      <c r="AN691" s="11" t="s">
        <v>39</v>
      </c>
      <c r="AT691" s="28" t="s">
        <v>37</v>
      </c>
      <c r="AU691" s="13" t="s">
        <v>8</v>
      </c>
      <c r="AV691" s="13"/>
      <c r="AW691" s="13"/>
      <c r="AX691" s="13"/>
      <c r="AY691" s="7" t="s">
        <v>25</v>
      </c>
      <c r="AZ691" s="7"/>
      <c r="BA691" s="7"/>
      <c r="BB691" s="8" t="s">
        <v>10</v>
      </c>
      <c r="BC691" s="8"/>
      <c r="BD691" s="8"/>
      <c r="BE691" s="9" t="s">
        <v>38</v>
      </c>
      <c r="BF691" s="10" t="s">
        <v>12</v>
      </c>
      <c r="BG691" s="29" t="s">
        <v>13</v>
      </c>
      <c r="BH691" s="11" t="s">
        <v>39</v>
      </c>
      <c r="BN691" s="28" t="s">
        <v>37</v>
      </c>
      <c r="BO691" s="13" t="s">
        <v>8</v>
      </c>
      <c r="BP691" s="13"/>
      <c r="BQ691" s="13"/>
      <c r="BR691" s="13"/>
      <c r="BS691" s="7" t="s">
        <v>25</v>
      </c>
      <c r="BT691" s="7"/>
      <c r="BU691" s="7"/>
      <c r="BV691" s="8" t="s">
        <v>10</v>
      </c>
      <c r="BW691" s="8"/>
      <c r="BX691" s="8"/>
      <c r="BY691" s="9" t="s">
        <v>38</v>
      </c>
      <c r="BZ691" s="10" t="s">
        <v>12</v>
      </c>
      <c r="CA691" s="29" t="s">
        <v>13</v>
      </c>
      <c r="CB691" s="11" t="s">
        <v>39</v>
      </c>
      <c r="CH691" s="28" t="s">
        <v>37</v>
      </c>
      <c r="CI691" s="13" t="s">
        <v>8</v>
      </c>
      <c r="CJ691" s="13"/>
      <c r="CK691" s="13"/>
      <c r="CL691" s="13"/>
      <c r="CM691" s="7" t="s">
        <v>25</v>
      </c>
      <c r="CN691" s="7"/>
      <c r="CO691" s="7"/>
      <c r="CP691" s="8" t="s">
        <v>10</v>
      </c>
      <c r="CQ691" s="8"/>
      <c r="CR691" s="8"/>
      <c r="CS691" s="9" t="s">
        <v>38</v>
      </c>
      <c r="CT691" s="10" t="s">
        <v>12</v>
      </c>
      <c r="CU691" s="29" t="s">
        <v>13</v>
      </c>
      <c r="CV691" s="11" t="s">
        <v>39</v>
      </c>
      <c r="DB691" s="28" t="s">
        <v>37</v>
      </c>
      <c r="DC691" s="13" t="s">
        <v>8</v>
      </c>
      <c r="DD691" s="13"/>
      <c r="DE691" s="13"/>
      <c r="DF691" s="13"/>
      <c r="DG691" s="7" t="s">
        <v>25</v>
      </c>
      <c r="DH691" s="7"/>
      <c r="DI691" s="7"/>
      <c r="DJ691" s="8" t="s">
        <v>10</v>
      </c>
      <c r="DK691" s="8"/>
      <c r="DL691" s="8"/>
      <c r="DM691" s="9" t="s">
        <v>38</v>
      </c>
      <c r="DN691" s="10" t="s">
        <v>12</v>
      </c>
      <c r="DO691" s="29" t="s">
        <v>13</v>
      </c>
      <c r="DP691" s="11" t="s">
        <v>39</v>
      </c>
      <c r="DV691" s="28" t="s">
        <v>37</v>
      </c>
      <c r="DW691" s="13" t="s">
        <v>8</v>
      </c>
      <c r="DX691" s="13"/>
      <c r="DY691" s="13"/>
      <c r="DZ691" s="13"/>
      <c r="EA691" s="7" t="s">
        <v>25</v>
      </c>
      <c r="EB691" s="7"/>
      <c r="EC691" s="7"/>
      <c r="ED691" s="8" t="s">
        <v>10</v>
      </c>
      <c r="EE691" s="8"/>
      <c r="EF691" s="8"/>
      <c r="EG691" s="9" t="s">
        <v>38</v>
      </c>
      <c r="EH691" s="10" t="s">
        <v>12</v>
      </c>
      <c r="EI691" s="29" t="s">
        <v>13</v>
      </c>
      <c r="EJ691" s="11" t="s">
        <v>39</v>
      </c>
    </row>
    <row r="692" s="1" customFormat="1" customHeight="1" spans="6:140">
      <c r="F692" s="30"/>
      <c r="G692" s="11" t="s">
        <v>40</v>
      </c>
      <c r="H692" s="11" t="s">
        <v>41</v>
      </c>
      <c r="I692" s="11" t="s">
        <v>21</v>
      </c>
      <c r="J692" s="13" t="s">
        <v>8</v>
      </c>
      <c r="K692" s="11" t="s">
        <v>23</v>
      </c>
      <c r="L692" s="11" t="s">
        <v>24</v>
      </c>
      <c r="M692" s="7" t="s">
        <v>25</v>
      </c>
      <c r="N692" s="11" t="s">
        <v>26</v>
      </c>
      <c r="O692" s="11" t="s">
        <v>27</v>
      </c>
      <c r="P692" s="8" t="s">
        <v>28</v>
      </c>
      <c r="Q692" s="9" t="s">
        <v>29</v>
      </c>
      <c r="R692" s="14"/>
      <c r="S692" s="29"/>
      <c r="T692" s="11"/>
      <c r="U692" s="1"/>
      <c r="V692" s="1"/>
      <c r="W692" s="1"/>
      <c r="X692" s="1"/>
      <c r="Y692" s="1"/>
      <c r="Z692" s="30"/>
      <c r="AA692" s="11" t="s">
        <v>40</v>
      </c>
      <c r="AB692" s="11" t="s">
        <v>41</v>
      </c>
      <c r="AC692" s="11" t="s">
        <v>21</v>
      </c>
      <c r="AD692" s="13" t="s">
        <v>8</v>
      </c>
      <c r="AE692" s="11" t="s">
        <v>23</v>
      </c>
      <c r="AF692" s="11" t="s">
        <v>24</v>
      </c>
      <c r="AG692" s="7" t="s">
        <v>25</v>
      </c>
      <c r="AH692" s="11" t="s">
        <v>26</v>
      </c>
      <c r="AI692" s="11" t="s">
        <v>27</v>
      </c>
      <c r="AJ692" s="8" t="s">
        <v>28</v>
      </c>
      <c r="AK692" s="9" t="s">
        <v>29</v>
      </c>
      <c r="AL692" s="14"/>
      <c r="AM692" s="29"/>
      <c r="AN692" s="11"/>
      <c r="AO692" s="1"/>
      <c r="AP692" s="1"/>
      <c r="AQ692" s="1"/>
      <c r="AR692" s="1"/>
      <c r="AS692" s="1"/>
      <c r="AT692" s="30"/>
      <c r="AU692" s="11" t="s">
        <v>40</v>
      </c>
      <c r="AV692" s="11" t="s">
        <v>41</v>
      </c>
      <c r="AW692" s="11" t="s">
        <v>21</v>
      </c>
      <c r="AX692" s="13" t="s">
        <v>8</v>
      </c>
      <c r="AY692" s="11" t="s">
        <v>23</v>
      </c>
      <c r="AZ692" s="11" t="s">
        <v>24</v>
      </c>
      <c r="BA692" s="7" t="s">
        <v>25</v>
      </c>
      <c r="BB692" s="11" t="s">
        <v>26</v>
      </c>
      <c r="BC692" s="11" t="s">
        <v>27</v>
      </c>
      <c r="BD692" s="8" t="s">
        <v>28</v>
      </c>
      <c r="BE692" s="9" t="s">
        <v>29</v>
      </c>
      <c r="BF692" s="14"/>
      <c r="BG692" s="29"/>
      <c r="BH692" s="11"/>
      <c r="BI692" s="1"/>
      <c r="BJ692" s="1"/>
      <c r="BK692" s="1"/>
      <c r="BL692" s="1"/>
      <c r="BM692" s="1"/>
      <c r="BN692" s="30"/>
      <c r="BO692" s="11" t="s">
        <v>40</v>
      </c>
      <c r="BP692" s="11" t="s">
        <v>41</v>
      </c>
      <c r="BQ692" s="11" t="s">
        <v>21</v>
      </c>
      <c r="BR692" s="13" t="s">
        <v>8</v>
      </c>
      <c r="BS692" s="11" t="s">
        <v>23</v>
      </c>
      <c r="BT692" s="11" t="s">
        <v>24</v>
      </c>
      <c r="BU692" s="7" t="s">
        <v>25</v>
      </c>
      <c r="BV692" s="11" t="s">
        <v>26</v>
      </c>
      <c r="BW692" s="11" t="s">
        <v>27</v>
      </c>
      <c r="BX692" s="8" t="s">
        <v>28</v>
      </c>
      <c r="BY692" s="9" t="s">
        <v>29</v>
      </c>
      <c r="BZ692" s="14"/>
      <c r="CA692" s="29"/>
      <c r="CB692" s="11"/>
      <c r="CC692" s="1"/>
      <c r="CD692" s="1"/>
      <c r="CE692" s="1"/>
      <c r="CF692" s="1"/>
      <c r="CG692" s="1"/>
      <c r="CH692" s="30"/>
      <c r="CI692" s="11" t="s">
        <v>40</v>
      </c>
      <c r="CJ692" s="11" t="s">
        <v>41</v>
      </c>
      <c r="CK692" s="11" t="s">
        <v>21</v>
      </c>
      <c r="CL692" s="13" t="s">
        <v>8</v>
      </c>
      <c r="CM692" s="11" t="s">
        <v>23</v>
      </c>
      <c r="CN692" s="11" t="s">
        <v>24</v>
      </c>
      <c r="CO692" s="7" t="s">
        <v>25</v>
      </c>
      <c r="CP692" s="11" t="s">
        <v>26</v>
      </c>
      <c r="CQ692" s="11" t="s">
        <v>27</v>
      </c>
      <c r="CR692" s="8" t="s">
        <v>28</v>
      </c>
      <c r="CS692" s="9" t="s">
        <v>29</v>
      </c>
      <c r="CT692" s="14"/>
      <c r="CU692" s="29"/>
      <c r="CV692" s="11"/>
      <c r="CW692" s="1"/>
      <c r="CX692" s="1"/>
      <c r="CY692" s="1"/>
      <c r="CZ692" s="1"/>
      <c r="DA692" s="1"/>
      <c r="DB692" s="30"/>
      <c r="DC692" s="11" t="s">
        <v>40</v>
      </c>
      <c r="DD692" s="11" t="s">
        <v>41</v>
      </c>
      <c r="DE692" s="11" t="s">
        <v>21</v>
      </c>
      <c r="DF692" s="13" t="s">
        <v>8</v>
      </c>
      <c r="DG692" s="11" t="s">
        <v>23</v>
      </c>
      <c r="DH692" s="11" t="s">
        <v>24</v>
      </c>
      <c r="DI692" s="7" t="s">
        <v>25</v>
      </c>
      <c r="DJ692" s="11" t="s">
        <v>26</v>
      </c>
      <c r="DK692" s="11" t="s">
        <v>27</v>
      </c>
      <c r="DL692" s="8" t="s">
        <v>28</v>
      </c>
      <c r="DM692" s="9" t="s">
        <v>29</v>
      </c>
      <c r="DN692" s="14"/>
      <c r="DO692" s="29"/>
      <c r="DP692" s="11"/>
      <c r="DQ692" s="1"/>
      <c r="DR692" s="1"/>
      <c r="DS692" s="1"/>
      <c r="DT692" s="1"/>
      <c r="DU692" s="1"/>
      <c r="DV692" s="30"/>
      <c r="DW692" s="11" t="s">
        <v>40</v>
      </c>
      <c r="DX692" s="11" t="s">
        <v>41</v>
      </c>
      <c r="DY692" s="11" t="s">
        <v>21</v>
      </c>
      <c r="DZ692" s="13" t="s">
        <v>8</v>
      </c>
      <c r="EA692" s="11" t="s">
        <v>23</v>
      </c>
      <c r="EB692" s="11" t="s">
        <v>24</v>
      </c>
      <c r="EC692" s="7" t="s">
        <v>25</v>
      </c>
      <c r="ED692" s="11" t="s">
        <v>26</v>
      </c>
      <c r="EE692" s="11" t="s">
        <v>27</v>
      </c>
      <c r="EF692" s="8" t="s">
        <v>28</v>
      </c>
      <c r="EG692" s="9" t="s">
        <v>29</v>
      </c>
      <c r="EH692" s="14"/>
      <c r="EI692" s="29"/>
      <c r="EJ692" s="11"/>
    </row>
    <row r="693" s="1" customFormat="1" customHeight="1" spans="6:140">
      <c r="F693" s="11">
        <f>_xlfn.RANK.EQ(S693,S693:S696,0)</f>
        <v>1</v>
      </c>
      <c r="G693" s="11">
        <v>1446.85</v>
      </c>
      <c r="H693" s="11">
        <v>1.8</v>
      </c>
      <c r="I693" s="12">
        <v>1.35</v>
      </c>
      <c r="J693" s="13">
        <f t="shared" ref="J693:J696" si="1404">G693*H693*I693</f>
        <v>3515.8455</v>
      </c>
      <c r="K693" s="11">
        <v>680</v>
      </c>
      <c r="L693" s="11">
        <v>1.89</v>
      </c>
      <c r="M693" s="31">
        <f t="shared" ref="M693:M696" si="1405">1+6*K693/(K693+2000)+L693</f>
        <v>4.41238805970149</v>
      </c>
      <c r="N693" s="11">
        <v>1</v>
      </c>
      <c r="O693" s="11">
        <v>2.38</v>
      </c>
      <c r="P693" s="8">
        <f t="shared" ref="P693:P696" si="1406">1+N693*O693</f>
        <v>3.38</v>
      </c>
      <c r="Q693" s="9">
        <v>1.275</v>
      </c>
      <c r="R693" s="17">
        <v>1</v>
      </c>
      <c r="S693" s="18">
        <f t="shared" ref="S693:S696" si="1407">J693*M693*Q693*P693*R693</f>
        <v>66854.457336695</v>
      </c>
      <c r="T693" s="11">
        <f t="shared" ref="T693:T696" si="1408">IF(F693=1,1,(IF(F693=2,2,12)))</f>
        <v>1</v>
      </c>
      <c r="Z693" s="11">
        <f>_xlfn.RANK.EQ(AM693,AM693:AM696,0)</f>
        <v>2</v>
      </c>
      <c r="AA693" s="11">
        <v>1446.85</v>
      </c>
      <c r="AB693" s="11">
        <v>1.8</v>
      </c>
      <c r="AC693" s="12">
        <v>1.35</v>
      </c>
      <c r="AD693" s="13">
        <f t="shared" ref="AD693:AD696" si="1409">AA693*AB693*AC693</f>
        <v>3515.8455</v>
      </c>
      <c r="AE693" s="11">
        <v>680</v>
      </c>
      <c r="AF693" s="11">
        <v>1.89</v>
      </c>
      <c r="AG693" s="31">
        <f t="shared" ref="AG693:AG696" si="1410">1+6*AE693/(AE693+2000)+AF693</f>
        <v>4.41238805970149</v>
      </c>
      <c r="AH693" s="11">
        <v>1</v>
      </c>
      <c r="AI693" s="11">
        <v>2.38</v>
      </c>
      <c r="AJ693" s="8">
        <f t="shared" ref="AJ693:AJ696" si="1411">1+AH693*AI693</f>
        <v>3.38</v>
      </c>
      <c r="AK693" s="9">
        <v>1.275</v>
      </c>
      <c r="AL693" s="17">
        <v>1</v>
      </c>
      <c r="AM693" s="18">
        <f t="shared" ref="AM693:AM696" si="1412">AD693*AG693*AK693*AJ693*AL693</f>
        <v>66854.457336695</v>
      </c>
      <c r="AN693" s="11">
        <f t="shared" ref="AN693:AN696" si="1413">IF(Z693=1,1,(IF(Z693=2,2,12)))</f>
        <v>2</v>
      </c>
      <c r="AT693" s="11">
        <f>_xlfn.RANK.EQ(BG693,BG693:BG696,0)</f>
        <v>1</v>
      </c>
      <c r="AU693" s="11">
        <v>1446.85</v>
      </c>
      <c r="AV693" s="11">
        <v>1.8</v>
      </c>
      <c r="AW693" s="12">
        <v>1.35</v>
      </c>
      <c r="AX693" s="13">
        <f t="shared" ref="AX693:AX696" si="1414">AU693*AV693*AW693</f>
        <v>3515.8455</v>
      </c>
      <c r="AY693" s="11">
        <v>680</v>
      </c>
      <c r="AZ693" s="11">
        <v>1.89</v>
      </c>
      <c r="BA693" s="31">
        <f t="shared" ref="BA693:BA696" si="1415">1+6*AY693/(AY693+2000)+AZ693</f>
        <v>4.41238805970149</v>
      </c>
      <c r="BB693" s="11">
        <v>1</v>
      </c>
      <c r="BC693" s="11">
        <v>2.38</v>
      </c>
      <c r="BD693" s="8">
        <f t="shared" ref="BD693:BD696" si="1416">1+BB693*BC693</f>
        <v>3.38</v>
      </c>
      <c r="BE693" s="9">
        <v>1.275</v>
      </c>
      <c r="BF693" s="17">
        <v>1.015</v>
      </c>
      <c r="BG693" s="18">
        <f t="shared" ref="BG693:BG696" si="1417">AX693*BA693*BE693*BD693*BF693</f>
        <v>67857.2741967454</v>
      </c>
      <c r="BH693" s="11">
        <f t="shared" ref="BH693:BH696" si="1418">IF(AT693=1,1,(IF(AT693=2,2,12)))</f>
        <v>1</v>
      </c>
      <c r="BN693" s="11">
        <f>_xlfn.RANK.EQ(CA693,CA693:CA696,0)</f>
        <v>2</v>
      </c>
      <c r="BO693" s="11">
        <v>1446.85</v>
      </c>
      <c r="BP693" s="11">
        <v>1.8</v>
      </c>
      <c r="BQ693" s="12">
        <v>1.35</v>
      </c>
      <c r="BR693" s="13">
        <f t="shared" ref="BR693:BR696" si="1419">BO693*BP693*BQ693</f>
        <v>3515.8455</v>
      </c>
      <c r="BS693" s="11">
        <v>680</v>
      </c>
      <c r="BT693" s="11">
        <v>1.89</v>
      </c>
      <c r="BU693" s="31">
        <f t="shared" ref="BU693:BU696" si="1420">1+6*BS693/(BS693+2000)+BT693</f>
        <v>4.41238805970149</v>
      </c>
      <c r="BV693" s="11">
        <v>1</v>
      </c>
      <c r="BW693" s="11">
        <v>2.38</v>
      </c>
      <c r="BX693" s="8">
        <f t="shared" ref="BX693:BX696" si="1421">1+BV693*BW693</f>
        <v>3.38</v>
      </c>
      <c r="BY693" s="9">
        <v>1.275</v>
      </c>
      <c r="BZ693" s="17">
        <v>1.015</v>
      </c>
      <c r="CA693" s="18">
        <f t="shared" ref="CA693:CA696" si="1422">BR693*BU693*BY693*BX693*BZ693</f>
        <v>67857.2741967454</v>
      </c>
      <c r="CB693" s="11">
        <f t="shared" ref="CB693:CB696" si="1423">IF(BN693=1,1,(IF(BN693=2,2,12)))</f>
        <v>2</v>
      </c>
      <c r="CH693" s="11">
        <f>_xlfn.RANK.EQ(CU693,CU693:CU696,0)</f>
        <v>1</v>
      </c>
      <c r="CI693" s="11">
        <v>1446.85</v>
      </c>
      <c r="CJ693" s="11">
        <v>1.8</v>
      </c>
      <c r="CK693" s="12">
        <v>1.35</v>
      </c>
      <c r="CL693" s="13">
        <f t="shared" ref="CL693:CL696" si="1424">CI693*CJ693*CK693</f>
        <v>3515.8455</v>
      </c>
      <c r="CM693" s="11">
        <v>680</v>
      </c>
      <c r="CN693" s="11">
        <v>1.89</v>
      </c>
      <c r="CO693" s="31">
        <f t="shared" ref="CO693:CO696" si="1425">1+6*CM693/(CM693+2000)+CN693</f>
        <v>4.41238805970149</v>
      </c>
      <c r="CP693" s="11">
        <v>1</v>
      </c>
      <c r="CQ693" s="11">
        <v>2.38</v>
      </c>
      <c r="CR693" s="8">
        <f t="shared" ref="CR693:CR696" si="1426">1+CP693*CQ693</f>
        <v>3.38</v>
      </c>
      <c r="CS693" s="9">
        <v>1.275</v>
      </c>
      <c r="CT693" s="17">
        <v>1.085</v>
      </c>
      <c r="CU693" s="18">
        <f t="shared" ref="CU693:CU696" si="1427">CL693*CO693*CS693*CR693*CT693</f>
        <v>72537.0862103141</v>
      </c>
      <c r="CV693" s="11">
        <f t="shared" ref="CV693:CV696" si="1428">IF(CH693=1,1,(IF(CH693=2,2,12)))</f>
        <v>1</v>
      </c>
      <c r="DB693" s="11">
        <f>_xlfn.RANK.EQ(DO693,DO693:DO696,0)</f>
        <v>2</v>
      </c>
      <c r="DC693" s="11">
        <v>1446.85</v>
      </c>
      <c r="DD693" s="11">
        <v>1.8</v>
      </c>
      <c r="DE693" s="12">
        <v>1.35</v>
      </c>
      <c r="DF693" s="13">
        <f t="shared" ref="DF693:DF696" si="1429">DC693*DD693*DE693</f>
        <v>3515.8455</v>
      </c>
      <c r="DG693" s="11">
        <v>680</v>
      </c>
      <c r="DH693" s="11">
        <v>1.89</v>
      </c>
      <c r="DI693" s="31">
        <f t="shared" ref="DI693:DI696" si="1430">1+6*DG693/(DG693+2000)+DH693</f>
        <v>4.41238805970149</v>
      </c>
      <c r="DJ693" s="11">
        <v>1</v>
      </c>
      <c r="DK693" s="11">
        <v>2.38</v>
      </c>
      <c r="DL693" s="8">
        <f t="shared" ref="DL693:DL696" si="1431">1+DJ693*DK693</f>
        <v>3.38</v>
      </c>
      <c r="DM693" s="9">
        <v>1.275</v>
      </c>
      <c r="DN693" s="17">
        <v>1.085</v>
      </c>
      <c r="DO693" s="18">
        <f t="shared" ref="DO693:DO696" si="1432">DF693*DI693*DM693*DL693*DN693</f>
        <v>72537.0862103141</v>
      </c>
      <c r="DP693" s="11">
        <f t="shared" ref="DP693:DP696" si="1433">IF(DB693=1,1,(IF(DB693=2,2,12)))</f>
        <v>2</v>
      </c>
      <c r="DV693" s="11">
        <f>_xlfn.RANK.EQ(EI693,EI693:EI696,0)</f>
        <v>2</v>
      </c>
      <c r="DW693" s="11">
        <v>1446.85</v>
      </c>
      <c r="DX693" s="11">
        <v>1.8</v>
      </c>
      <c r="DY693" s="12">
        <v>1.35</v>
      </c>
      <c r="DZ693" s="13">
        <f t="shared" ref="DZ693:DZ696" si="1434">DW693*DX693*DY693</f>
        <v>3515.8455</v>
      </c>
      <c r="EA693" s="11">
        <v>680</v>
      </c>
      <c r="EB693" s="11">
        <v>1.98</v>
      </c>
      <c r="EC693" s="31">
        <f t="shared" ref="EC693:EC696" si="1435">1+6*EA693/(EA693+2000)+EB693</f>
        <v>4.50238805970149</v>
      </c>
      <c r="ED693" s="11">
        <v>1</v>
      </c>
      <c r="EE693" s="11">
        <v>3.18</v>
      </c>
      <c r="EF693" s="8">
        <f t="shared" ref="EF693:EF696" si="1436">1+ED693*EE693</f>
        <v>4.18</v>
      </c>
      <c r="EG693" s="9">
        <v>1.275</v>
      </c>
      <c r="EH693" s="17">
        <v>1.2</v>
      </c>
      <c r="EI693" s="18">
        <f t="shared" ref="EI693:EI696" si="1437">DZ693*EC693*EG693*EF693*EH693</f>
        <v>101237.268489638</v>
      </c>
      <c r="EJ693" s="11">
        <f t="shared" ref="EJ693:EJ696" si="1438">IF(DV693=1,1,(IF(DV693=2,2,12)))</f>
        <v>2</v>
      </c>
    </row>
    <row r="694" s="1" customFormat="1" customHeight="1" spans="6:140">
      <c r="F694" s="11">
        <f>_xlfn.RANK.EQ(S694,S693:S696,0)</f>
        <v>3</v>
      </c>
      <c r="G694" s="11">
        <v>1446.85</v>
      </c>
      <c r="H694" s="11">
        <v>1.8</v>
      </c>
      <c r="I694" s="12">
        <v>1.35</v>
      </c>
      <c r="J694" s="13">
        <f t="shared" si="1404"/>
        <v>3515.8455</v>
      </c>
      <c r="K694" s="11">
        <v>440</v>
      </c>
      <c r="L694" s="11">
        <v>1.33</v>
      </c>
      <c r="M694" s="31">
        <f t="shared" si="1405"/>
        <v>3.41196721311475</v>
      </c>
      <c r="N694" s="11">
        <v>0.97</v>
      </c>
      <c r="O694" s="11">
        <v>2.11</v>
      </c>
      <c r="P694" s="8">
        <f t="shared" si="1406"/>
        <v>3.0467</v>
      </c>
      <c r="Q694" s="9">
        <v>1.275</v>
      </c>
      <c r="R694" s="17">
        <v>1</v>
      </c>
      <c r="S694" s="18">
        <f t="shared" si="1407"/>
        <v>46598.7759417555</v>
      </c>
      <c r="T694" s="11">
        <f t="shared" si="1408"/>
        <v>12</v>
      </c>
      <c r="Z694" s="11">
        <f>_xlfn.RANK.EQ(AM694,AM693:AM696,0)</f>
        <v>3</v>
      </c>
      <c r="AA694" s="11">
        <v>1446.85</v>
      </c>
      <c r="AB694" s="11">
        <v>1.8</v>
      </c>
      <c r="AC694" s="12">
        <v>1.35</v>
      </c>
      <c r="AD694" s="13">
        <f t="shared" si="1409"/>
        <v>3515.8455</v>
      </c>
      <c r="AE694" s="11">
        <v>440</v>
      </c>
      <c r="AF694" s="11">
        <v>1.33</v>
      </c>
      <c r="AG694" s="31">
        <f t="shared" si="1410"/>
        <v>3.41196721311475</v>
      </c>
      <c r="AH694" s="11">
        <v>0.97</v>
      </c>
      <c r="AI694" s="11">
        <v>2.11</v>
      </c>
      <c r="AJ694" s="8">
        <f t="shared" si="1411"/>
        <v>3.0467</v>
      </c>
      <c r="AK694" s="9">
        <v>1.275</v>
      </c>
      <c r="AL694" s="17">
        <v>1</v>
      </c>
      <c r="AM694" s="18">
        <f t="shared" si="1412"/>
        <v>46598.7759417555</v>
      </c>
      <c r="AN694" s="11">
        <f t="shared" si="1413"/>
        <v>12</v>
      </c>
      <c r="AT694" s="11">
        <f>_xlfn.RANK.EQ(BG694,BG693:BG696,0)</f>
        <v>3</v>
      </c>
      <c r="AU694" s="11">
        <v>1446.85</v>
      </c>
      <c r="AV694" s="11">
        <v>1.8</v>
      </c>
      <c r="AW694" s="12">
        <v>1.35</v>
      </c>
      <c r="AX694" s="13">
        <f t="shared" si="1414"/>
        <v>3515.8455</v>
      </c>
      <c r="AY694" s="11">
        <v>440</v>
      </c>
      <c r="AZ694" s="11">
        <v>1.33</v>
      </c>
      <c r="BA694" s="31">
        <f t="shared" si="1415"/>
        <v>3.41196721311475</v>
      </c>
      <c r="BB694" s="11">
        <v>0.97</v>
      </c>
      <c r="BC694" s="11">
        <v>2.11</v>
      </c>
      <c r="BD694" s="8">
        <f t="shared" si="1416"/>
        <v>3.0467</v>
      </c>
      <c r="BE694" s="9">
        <v>1.275</v>
      </c>
      <c r="BF694" s="17">
        <v>1.015</v>
      </c>
      <c r="BG694" s="18">
        <f t="shared" si="1417"/>
        <v>47297.7575808818</v>
      </c>
      <c r="BH694" s="11">
        <f t="shared" si="1418"/>
        <v>12</v>
      </c>
      <c r="BN694" s="11">
        <f>_xlfn.RANK.EQ(CA694,CA693:CA696,0)</f>
        <v>3</v>
      </c>
      <c r="BO694" s="11">
        <v>1446.85</v>
      </c>
      <c r="BP694" s="11">
        <v>1.8</v>
      </c>
      <c r="BQ694" s="12">
        <v>1.35</v>
      </c>
      <c r="BR694" s="13">
        <f t="shared" si="1419"/>
        <v>3515.8455</v>
      </c>
      <c r="BS694" s="11">
        <v>440</v>
      </c>
      <c r="BT694" s="11">
        <v>1.33</v>
      </c>
      <c r="BU694" s="31">
        <f t="shared" si="1420"/>
        <v>3.41196721311475</v>
      </c>
      <c r="BV694" s="11">
        <v>0.97</v>
      </c>
      <c r="BW694" s="11">
        <v>2.11</v>
      </c>
      <c r="BX694" s="8">
        <f t="shared" si="1421"/>
        <v>3.0467</v>
      </c>
      <c r="BY694" s="9">
        <v>1.275</v>
      </c>
      <c r="BZ694" s="17">
        <v>1.015</v>
      </c>
      <c r="CA694" s="18">
        <f t="shared" si="1422"/>
        <v>47297.7575808818</v>
      </c>
      <c r="CB694" s="11">
        <f t="shared" si="1423"/>
        <v>12</v>
      </c>
      <c r="CH694" s="11">
        <f>_xlfn.RANK.EQ(CU694,CU693:CU696,0)</f>
        <v>3</v>
      </c>
      <c r="CI694" s="11">
        <v>1446.85</v>
      </c>
      <c r="CJ694" s="11">
        <v>1.8</v>
      </c>
      <c r="CK694" s="12">
        <v>1.35</v>
      </c>
      <c r="CL694" s="13">
        <f t="shared" si="1424"/>
        <v>3515.8455</v>
      </c>
      <c r="CM694" s="11">
        <v>440</v>
      </c>
      <c r="CN694" s="11">
        <v>1.33</v>
      </c>
      <c r="CO694" s="31">
        <f t="shared" si="1425"/>
        <v>3.41196721311475</v>
      </c>
      <c r="CP694" s="11">
        <v>0.97</v>
      </c>
      <c r="CQ694" s="11">
        <v>2.11</v>
      </c>
      <c r="CR694" s="8">
        <f t="shared" si="1426"/>
        <v>3.0467</v>
      </c>
      <c r="CS694" s="9">
        <v>1.275</v>
      </c>
      <c r="CT694" s="17">
        <v>1.085</v>
      </c>
      <c r="CU694" s="18">
        <f t="shared" si="1427"/>
        <v>50559.6718968047</v>
      </c>
      <c r="CV694" s="11">
        <f t="shared" si="1428"/>
        <v>12</v>
      </c>
      <c r="DB694" s="11">
        <f>_xlfn.RANK.EQ(DO694,DO693:DO696,0)</f>
        <v>3</v>
      </c>
      <c r="DC694" s="11">
        <v>1446.85</v>
      </c>
      <c r="DD694" s="11">
        <v>1.8</v>
      </c>
      <c r="DE694" s="12">
        <v>1.35</v>
      </c>
      <c r="DF694" s="13">
        <f t="shared" si="1429"/>
        <v>3515.8455</v>
      </c>
      <c r="DG694" s="11">
        <v>440</v>
      </c>
      <c r="DH694" s="11">
        <v>1.33</v>
      </c>
      <c r="DI694" s="31">
        <f t="shared" si="1430"/>
        <v>3.41196721311475</v>
      </c>
      <c r="DJ694" s="11">
        <v>0.97</v>
      </c>
      <c r="DK694" s="11">
        <v>2.11</v>
      </c>
      <c r="DL694" s="8">
        <f t="shared" si="1431"/>
        <v>3.0467</v>
      </c>
      <c r="DM694" s="9">
        <v>1.275</v>
      </c>
      <c r="DN694" s="17">
        <v>1.085</v>
      </c>
      <c r="DO694" s="18">
        <f t="shared" si="1432"/>
        <v>50559.6718968047</v>
      </c>
      <c r="DP694" s="11">
        <f t="shared" si="1433"/>
        <v>12</v>
      </c>
      <c r="DV694" s="11">
        <f>_xlfn.RANK.EQ(EI694,EI693:EI696,0)</f>
        <v>3</v>
      </c>
      <c r="DW694" s="11">
        <v>1446.85</v>
      </c>
      <c r="DX694" s="11">
        <v>1.8</v>
      </c>
      <c r="DY694" s="12">
        <v>1.35</v>
      </c>
      <c r="DZ694" s="13">
        <f t="shared" si="1434"/>
        <v>3515.8455</v>
      </c>
      <c r="EA694" s="11">
        <v>440</v>
      </c>
      <c r="EB694" s="11">
        <v>1.42</v>
      </c>
      <c r="EC694" s="31">
        <f t="shared" si="1435"/>
        <v>3.50196721311475</v>
      </c>
      <c r="ED694" s="11">
        <v>0.97</v>
      </c>
      <c r="EE694" s="11">
        <v>2.91</v>
      </c>
      <c r="EF694" s="8">
        <f t="shared" si="1436"/>
        <v>3.8227</v>
      </c>
      <c r="EG694" s="9">
        <v>1.275</v>
      </c>
      <c r="EH694" s="17">
        <v>1.2</v>
      </c>
      <c r="EI694" s="18">
        <f t="shared" si="1437"/>
        <v>72011.7732494338</v>
      </c>
      <c r="EJ694" s="11">
        <f t="shared" si="1438"/>
        <v>12</v>
      </c>
    </row>
    <row r="695" s="1" customFormat="1" customHeight="1" spans="6:140">
      <c r="F695" s="11">
        <f>_xlfn.RANK.EQ(S695,S693:S696,0)</f>
        <v>2</v>
      </c>
      <c r="G695" s="11">
        <v>1446.85</v>
      </c>
      <c r="H695" s="11">
        <v>1.8</v>
      </c>
      <c r="I695" s="12">
        <v>1.35</v>
      </c>
      <c r="J695" s="13">
        <f t="shared" si="1404"/>
        <v>3515.8455</v>
      </c>
      <c r="K695" s="11">
        <v>490</v>
      </c>
      <c r="L695" s="11">
        <v>1.93</v>
      </c>
      <c r="M695" s="31">
        <f t="shared" si="1405"/>
        <v>4.11072289156627</v>
      </c>
      <c r="N695" s="11">
        <v>0.89</v>
      </c>
      <c r="O695" s="11">
        <v>1.78</v>
      </c>
      <c r="P695" s="8">
        <f t="shared" si="1406"/>
        <v>2.5842</v>
      </c>
      <c r="Q695" s="9">
        <v>1.275</v>
      </c>
      <c r="R695" s="17">
        <v>1</v>
      </c>
      <c r="S695" s="18">
        <f t="shared" si="1407"/>
        <v>47619.4407446444</v>
      </c>
      <c r="T695" s="11">
        <f t="shared" si="1408"/>
        <v>2</v>
      </c>
      <c r="Z695" s="11">
        <f>_xlfn.RANK.EQ(AM695,AM693:AM696,0)</f>
        <v>1</v>
      </c>
      <c r="AA695" s="11">
        <v>1446.85</v>
      </c>
      <c r="AB695" s="11">
        <v>1.8</v>
      </c>
      <c r="AC695" s="12">
        <v>1.35</v>
      </c>
      <c r="AD695" s="13">
        <f t="shared" si="1409"/>
        <v>3515.8455</v>
      </c>
      <c r="AE695" s="11">
        <v>450</v>
      </c>
      <c r="AF695" s="11">
        <v>1.93</v>
      </c>
      <c r="AG695" s="31">
        <f t="shared" si="1410"/>
        <v>4.03204081632653</v>
      </c>
      <c r="AH695" s="11">
        <v>1</v>
      </c>
      <c r="AI695" s="11">
        <v>2.71</v>
      </c>
      <c r="AJ695" s="8">
        <f t="shared" si="1411"/>
        <v>3.71</v>
      </c>
      <c r="AK695" s="9">
        <v>1.275</v>
      </c>
      <c r="AL695" s="17">
        <v>1</v>
      </c>
      <c r="AM695" s="18">
        <f t="shared" si="1412"/>
        <v>67056.1780164573</v>
      </c>
      <c r="AN695" s="11">
        <f t="shared" si="1413"/>
        <v>1</v>
      </c>
      <c r="AT695" s="11">
        <f>_xlfn.RANK.EQ(BG695,BG693:BG696,0)</f>
        <v>2</v>
      </c>
      <c r="AU695" s="11">
        <v>1446.85</v>
      </c>
      <c r="AV695" s="11">
        <v>1.8</v>
      </c>
      <c r="AW695" s="12">
        <v>1.35</v>
      </c>
      <c r="AX695" s="13">
        <f t="shared" si="1414"/>
        <v>3515.8455</v>
      </c>
      <c r="AY695" s="11">
        <v>490</v>
      </c>
      <c r="AZ695" s="11">
        <v>1.93</v>
      </c>
      <c r="BA695" s="31">
        <f t="shared" si="1415"/>
        <v>4.11072289156627</v>
      </c>
      <c r="BB695" s="11">
        <v>0.93</v>
      </c>
      <c r="BC695" s="11">
        <v>1.85</v>
      </c>
      <c r="BD695" s="8">
        <f t="shared" si="1416"/>
        <v>2.7205</v>
      </c>
      <c r="BE695" s="9">
        <v>1.275</v>
      </c>
      <c r="BF695" s="17">
        <v>1.015</v>
      </c>
      <c r="BG695" s="18">
        <f t="shared" si="1417"/>
        <v>50883.0271937126</v>
      </c>
      <c r="BH695" s="11">
        <f t="shared" si="1418"/>
        <v>2</v>
      </c>
      <c r="BN695" s="11">
        <f>_xlfn.RANK.EQ(CA695,CA693:CA696,0)</f>
        <v>1</v>
      </c>
      <c r="BO695" s="11">
        <v>1446.85</v>
      </c>
      <c r="BP695" s="11">
        <v>1.8</v>
      </c>
      <c r="BQ695" s="12">
        <v>1.35</v>
      </c>
      <c r="BR695" s="13">
        <f t="shared" si="1419"/>
        <v>3515.8455</v>
      </c>
      <c r="BS695" s="11">
        <v>490</v>
      </c>
      <c r="BT695" s="11">
        <v>1.93</v>
      </c>
      <c r="BU695" s="31">
        <f t="shared" si="1420"/>
        <v>4.11072289156627</v>
      </c>
      <c r="BV695" s="11">
        <v>1</v>
      </c>
      <c r="BW695" s="11">
        <v>2.71</v>
      </c>
      <c r="BX695" s="8">
        <f t="shared" si="1421"/>
        <v>3.71</v>
      </c>
      <c r="BY695" s="9">
        <v>1.275</v>
      </c>
      <c r="BZ695" s="17">
        <v>1.015</v>
      </c>
      <c r="CA695" s="18">
        <f t="shared" si="1422"/>
        <v>69390.1969816849</v>
      </c>
      <c r="CB695" s="11">
        <f t="shared" si="1423"/>
        <v>1</v>
      </c>
      <c r="CH695" s="11">
        <f>_xlfn.RANK.EQ(CU695,CU693:CU696,0)</f>
        <v>2</v>
      </c>
      <c r="CI695" s="11">
        <v>1446.85</v>
      </c>
      <c r="CJ695" s="11">
        <v>1.8</v>
      </c>
      <c r="CK695" s="12">
        <v>1.35</v>
      </c>
      <c r="CL695" s="13">
        <f t="shared" si="1424"/>
        <v>3515.8455</v>
      </c>
      <c r="CM695" s="11">
        <v>490</v>
      </c>
      <c r="CN695" s="11">
        <v>1.93</v>
      </c>
      <c r="CO695" s="31">
        <f t="shared" si="1425"/>
        <v>4.11072289156627</v>
      </c>
      <c r="CP695" s="11">
        <v>0.93</v>
      </c>
      <c r="CQ695" s="11">
        <v>1.85</v>
      </c>
      <c r="CR695" s="8">
        <f t="shared" si="1426"/>
        <v>2.7205</v>
      </c>
      <c r="CS695" s="9">
        <v>1.275</v>
      </c>
      <c r="CT695" s="17">
        <v>1.085</v>
      </c>
      <c r="CU695" s="18">
        <f t="shared" si="1427"/>
        <v>54392.2014829342</v>
      </c>
      <c r="CV695" s="11">
        <f t="shared" si="1428"/>
        <v>2</v>
      </c>
      <c r="DB695" s="11">
        <f>_xlfn.RANK.EQ(DO695,DO693:DO696,0)</f>
        <v>1</v>
      </c>
      <c r="DC695" s="11">
        <v>1446.85</v>
      </c>
      <c r="DD695" s="11">
        <v>1.8</v>
      </c>
      <c r="DE695" s="12">
        <v>1.35</v>
      </c>
      <c r="DF695" s="13">
        <f t="shared" si="1429"/>
        <v>3515.8455</v>
      </c>
      <c r="DG695" s="11">
        <v>490</v>
      </c>
      <c r="DH695" s="11">
        <v>1.93</v>
      </c>
      <c r="DI695" s="31">
        <f t="shared" si="1430"/>
        <v>4.11072289156627</v>
      </c>
      <c r="DJ695" s="11">
        <v>1</v>
      </c>
      <c r="DK695" s="11">
        <v>2.71</v>
      </c>
      <c r="DL695" s="8">
        <f t="shared" si="1431"/>
        <v>3.71</v>
      </c>
      <c r="DM695" s="9">
        <v>1.275</v>
      </c>
      <c r="DN695" s="17">
        <v>1.085</v>
      </c>
      <c r="DO695" s="18">
        <f t="shared" si="1432"/>
        <v>74175.727808008</v>
      </c>
      <c r="DP695" s="11">
        <f t="shared" si="1433"/>
        <v>1</v>
      </c>
      <c r="DV695" s="11">
        <f>_xlfn.RANK.EQ(EI695,EI693:EI696,0)</f>
        <v>1</v>
      </c>
      <c r="DW695" s="11">
        <v>1446.85</v>
      </c>
      <c r="DX695" s="11">
        <v>1.8</v>
      </c>
      <c r="DY695" s="12">
        <v>1.35</v>
      </c>
      <c r="DZ695" s="13">
        <f t="shared" si="1434"/>
        <v>3515.8455</v>
      </c>
      <c r="EA695" s="11">
        <v>490</v>
      </c>
      <c r="EB695" s="11">
        <v>2.02</v>
      </c>
      <c r="EC695" s="31">
        <f t="shared" si="1435"/>
        <v>4.20072289156627</v>
      </c>
      <c r="ED695" s="11">
        <v>1</v>
      </c>
      <c r="EE695" s="11">
        <v>3.51</v>
      </c>
      <c r="EF695" s="8">
        <f t="shared" si="1436"/>
        <v>4.51</v>
      </c>
      <c r="EG695" s="9">
        <v>1.275</v>
      </c>
      <c r="EH695" s="17">
        <v>1.2</v>
      </c>
      <c r="EI695" s="18">
        <f t="shared" si="1437"/>
        <v>101911.170185718</v>
      </c>
      <c r="EJ695" s="11">
        <f t="shared" si="1438"/>
        <v>1</v>
      </c>
    </row>
    <row r="696" s="1" customFormat="1" customHeight="1" spans="6:140">
      <c r="F696" s="11">
        <f>_xlfn.RANK.EQ(S696,S693:S696,0)</f>
        <v>4</v>
      </c>
      <c r="G696" s="11">
        <v>0</v>
      </c>
      <c r="H696" s="11">
        <v>1.8</v>
      </c>
      <c r="I696" s="12">
        <v>1.35</v>
      </c>
      <c r="J696" s="13">
        <f t="shared" si="1404"/>
        <v>0</v>
      </c>
      <c r="K696" s="11">
        <v>0</v>
      </c>
      <c r="L696" s="11">
        <v>0.2</v>
      </c>
      <c r="M696" s="31">
        <f t="shared" si="1405"/>
        <v>1.2</v>
      </c>
      <c r="N696" s="28">
        <v>0.7</v>
      </c>
      <c r="O696" s="28">
        <v>1.5</v>
      </c>
      <c r="P696" s="8">
        <f t="shared" si="1406"/>
        <v>2.05</v>
      </c>
      <c r="Q696" s="9">
        <v>1.275</v>
      </c>
      <c r="R696" s="17">
        <v>1</v>
      </c>
      <c r="S696" s="18">
        <f t="shared" si="1407"/>
        <v>0</v>
      </c>
      <c r="T696" s="28">
        <f t="shared" si="1408"/>
        <v>12</v>
      </c>
      <c r="Z696" s="11">
        <f>_xlfn.RANK.EQ(AM696,AM693:AM696,0)</f>
        <v>4</v>
      </c>
      <c r="AA696" s="11">
        <v>0</v>
      </c>
      <c r="AB696" s="11">
        <v>1.8</v>
      </c>
      <c r="AC696" s="12">
        <v>1.35</v>
      </c>
      <c r="AD696" s="13">
        <f t="shared" si="1409"/>
        <v>0</v>
      </c>
      <c r="AE696" s="11">
        <v>0</v>
      </c>
      <c r="AF696" s="11">
        <v>0.2</v>
      </c>
      <c r="AG696" s="31">
        <f t="shared" si="1410"/>
        <v>1.2</v>
      </c>
      <c r="AH696" s="28">
        <v>0.7</v>
      </c>
      <c r="AI696" s="28">
        <v>1.5</v>
      </c>
      <c r="AJ696" s="8">
        <f t="shared" si="1411"/>
        <v>2.05</v>
      </c>
      <c r="AK696" s="9">
        <v>1.275</v>
      </c>
      <c r="AL696" s="17">
        <v>1</v>
      </c>
      <c r="AM696" s="18">
        <f t="shared" si="1412"/>
        <v>0</v>
      </c>
      <c r="AN696" s="28">
        <f t="shared" si="1413"/>
        <v>12</v>
      </c>
      <c r="AT696" s="11">
        <f>_xlfn.RANK.EQ(BG696,BG693:BG696,0)</f>
        <v>4</v>
      </c>
      <c r="AU696" s="11">
        <v>0</v>
      </c>
      <c r="AV696" s="11">
        <v>1.8</v>
      </c>
      <c r="AW696" s="12">
        <v>1.35</v>
      </c>
      <c r="AX696" s="13">
        <f t="shared" si="1414"/>
        <v>0</v>
      </c>
      <c r="AY696" s="11">
        <v>0</v>
      </c>
      <c r="AZ696" s="11">
        <v>0.2</v>
      </c>
      <c r="BA696" s="31">
        <f t="shared" si="1415"/>
        <v>1.2</v>
      </c>
      <c r="BB696" s="28">
        <v>0.7</v>
      </c>
      <c r="BC696" s="28">
        <v>1.5</v>
      </c>
      <c r="BD696" s="8">
        <f t="shared" si="1416"/>
        <v>2.05</v>
      </c>
      <c r="BE696" s="9">
        <v>1.275</v>
      </c>
      <c r="BF696" s="17">
        <v>1.015</v>
      </c>
      <c r="BG696" s="18">
        <f t="shared" si="1417"/>
        <v>0</v>
      </c>
      <c r="BH696" s="28">
        <f t="shared" si="1418"/>
        <v>12</v>
      </c>
      <c r="BN696" s="11">
        <f>_xlfn.RANK.EQ(CA696,CA693:CA696,0)</f>
        <v>4</v>
      </c>
      <c r="BO696" s="11">
        <v>0</v>
      </c>
      <c r="BP696" s="11">
        <v>1.8</v>
      </c>
      <c r="BQ696" s="12">
        <v>1.35</v>
      </c>
      <c r="BR696" s="13">
        <f t="shared" si="1419"/>
        <v>0</v>
      </c>
      <c r="BS696" s="11">
        <v>0</v>
      </c>
      <c r="BT696" s="11">
        <v>0.2</v>
      </c>
      <c r="BU696" s="31">
        <f t="shared" si="1420"/>
        <v>1.2</v>
      </c>
      <c r="BV696" s="28">
        <v>0.7</v>
      </c>
      <c r="BW696" s="28">
        <v>1.5</v>
      </c>
      <c r="BX696" s="8">
        <f t="shared" si="1421"/>
        <v>2.05</v>
      </c>
      <c r="BY696" s="9">
        <v>1.275</v>
      </c>
      <c r="BZ696" s="17">
        <v>1.015</v>
      </c>
      <c r="CA696" s="18">
        <f t="shared" si="1422"/>
        <v>0</v>
      </c>
      <c r="CB696" s="28">
        <f t="shared" si="1423"/>
        <v>12</v>
      </c>
      <c r="CH696" s="11">
        <f>_xlfn.RANK.EQ(CU696,CU693:CU696,0)</f>
        <v>4</v>
      </c>
      <c r="CI696" s="11">
        <v>0</v>
      </c>
      <c r="CJ696" s="11">
        <v>1.8</v>
      </c>
      <c r="CK696" s="12">
        <v>1.35</v>
      </c>
      <c r="CL696" s="13">
        <f t="shared" si="1424"/>
        <v>0</v>
      </c>
      <c r="CM696" s="11">
        <v>0</v>
      </c>
      <c r="CN696" s="11">
        <v>0.2</v>
      </c>
      <c r="CO696" s="31">
        <f t="shared" si="1425"/>
        <v>1.2</v>
      </c>
      <c r="CP696" s="28">
        <v>0.7</v>
      </c>
      <c r="CQ696" s="28">
        <v>1.5</v>
      </c>
      <c r="CR696" s="8">
        <f t="shared" si="1426"/>
        <v>2.05</v>
      </c>
      <c r="CS696" s="9">
        <v>1.275</v>
      </c>
      <c r="CT696" s="17">
        <v>1.085</v>
      </c>
      <c r="CU696" s="18">
        <f t="shared" si="1427"/>
        <v>0</v>
      </c>
      <c r="CV696" s="28">
        <f t="shared" si="1428"/>
        <v>12</v>
      </c>
      <c r="DB696" s="11">
        <f>_xlfn.RANK.EQ(DO696,DO693:DO696,0)</f>
        <v>4</v>
      </c>
      <c r="DC696" s="11">
        <v>0</v>
      </c>
      <c r="DD696" s="11">
        <v>1.8</v>
      </c>
      <c r="DE696" s="12">
        <v>1.35</v>
      </c>
      <c r="DF696" s="13">
        <f t="shared" si="1429"/>
        <v>0</v>
      </c>
      <c r="DG696" s="11">
        <v>0</v>
      </c>
      <c r="DH696" s="11">
        <v>0.2</v>
      </c>
      <c r="DI696" s="31">
        <f t="shared" si="1430"/>
        <v>1.2</v>
      </c>
      <c r="DJ696" s="28">
        <v>0.7</v>
      </c>
      <c r="DK696" s="28">
        <v>1.5</v>
      </c>
      <c r="DL696" s="8">
        <f t="shared" si="1431"/>
        <v>2.05</v>
      </c>
      <c r="DM696" s="9">
        <v>1.275</v>
      </c>
      <c r="DN696" s="17">
        <v>1.085</v>
      </c>
      <c r="DO696" s="18">
        <f t="shared" si="1432"/>
        <v>0</v>
      </c>
      <c r="DP696" s="28">
        <f t="shared" si="1433"/>
        <v>12</v>
      </c>
      <c r="DV696" s="11">
        <f>_xlfn.RANK.EQ(EI696,EI693:EI696,0)</f>
        <v>4</v>
      </c>
      <c r="DW696" s="11">
        <v>0</v>
      </c>
      <c r="DX696" s="11">
        <v>1.8</v>
      </c>
      <c r="DY696" s="12">
        <v>1.35</v>
      </c>
      <c r="DZ696" s="13">
        <f t="shared" si="1434"/>
        <v>0</v>
      </c>
      <c r="EA696" s="11">
        <v>0</v>
      </c>
      <c r="EB696" s="11">
        <v>0.2</v>
      </c>
      <c r="EC696" s="31">
        <f t="shared" si="1435"/>
        <v>1.2</v>
      </c>
      <c r="ED696" s="28">
        <v>0.7</v>
      </c>
      <c r="EE696" s="28">
        <v>1.5</v>
      </c>
      <c r="EF696" s="8">
        <f t="shared" si="1436"/>
        <v>2.05</v>
      </c>
      <c r="EG696" s="9">
        <v>1.275</v>
      </c>
      <c r="EH696" s="17">
        <v>1.2</v>
      </c>
      <c r="EI696" s="18">
        <f t="shared" si="1437"/>
        <v>0</v>
      </c>
      <c r="EJ696" s="28">
        <f t="shared" si="1438"/>
        <v>12</v>
      </c>
    </row>
    <row r="697" s="1" customFormat="1" customHeight="1" spans="6:140">
      <c r="F697" s="32" t="s">
        <v>42</v>
      </c>
      <c r="G697" s="33">
        <f>LARGE(S693:S696,1)/1</f>
        <v>66854.457336695</v>
      </c>
      <c r="H697" s="32" t="s">
        <v>43</v>
      </c>
      <c r="I697" s="33">
        <f>LARGE(S693:S696,2)/2</f>
        <v>23809.7203723222</v>
      </c>
      <c r="J697" s="32" t="s">
        <v>44</v>
      </c>
      <c r="K697" s="33">
        <f>LARGE(S693:S696,3)/12</f>
        <v>3883.23132847962</v>
      </c>
      <c r="L697" s="32" t="s">
        <v>45</v>
      </c>
      <c r="M697" s="34">
        <f>LARGE(S693:S696,4)/12</f>
        <v>0</v>
      </c>
      <c r="N697" s="35" t="s">
        <v>46</v>
      </c>
      <c r="O697" s="36">
        <f>G697+I697+K697+M697</f>
        <v>94547.4090374969</v>
      </c>
      <c r="P697" s="35" t="s">
        <v>47</v>
      </c>
      <c r="Q697" s="35">
        <v>6.7</v>
      </c>
      <c r="R697" s="35"/>
      <c r="S697" s="35" t="s">
        <v>48</v>
      </c>
      <c r="T697" s="36">
        <f>O697*Q697</f>
        <v>633467.640551229</v>
      </c>
      <c r="Z697" s="32" t="s">
        <v>42</v>
      </c>
      <c r="AA697" s="33">
        <f>LARGE(AM693:AM696,1)/1</f>
        <v>67056.1780164573</v>
      </c>
      <c r="AB697" s="32" t="s">
        <v>43</v>
      </c>
      <c r="AC697" s="33">
        <f>LARGE(AM693:AM696,2)/2</f>
        <v>33427.2286683475</v>
      </c>
      <c r="AD697" s="32" t="s">
        <v>44</v>
      </c>
      <c r="AE697" s="33">
        <f>LARGE(AM693:AM696,3)/12</f>
        <v>3883.23132847962</v>
      </c>
      <c r="AF697" s="32" t="s">
        <v>45</v>
      </c>
      <c r="AG697" s="34">
        <f>LARGE(AM693:AM696,4)/12</f>
        <v>0</v>
      </c>
      <c r="AH697" s="35" t="s">
        <v>46</v>
      </c>
      <c r="AI697" s="36">
        <f>AA697+AC697+AE697+AG697</f>
        <v>104366.638013284</v>
      </c>
      <c r="AJ697" s="35" t="s">
        <v>47</v>
      </c>
      <c r="AK697" s="35">
        <v>6.7</v>
      </c>
      <c r="AL697" s="35"/>
      <c r="AM697" s="35" t="s">
        <v>48</v>
      </c>
      <c r="AN697" s="36">
        <f>AI697*AK697</f>
        <v>699256.474689006</v>
      </c>
      <c r="AT697" s="32" t="s">
        <v>42</v>
      </c>
      <c r="AU697" s="33">
        <f>LARGE(BG693:BG696,1)/1</f>
        <v>67857.2741967454</v>
      </c>
      <c r="AV697" s="32" t="s">
        <v>43</v>
      </c>
      <c r="AW697" s="33">
        <f>LARGE(BG693:BG696,2)/2</f>
        <v>25441.5135968563</v>
      </c>
      <c r="AX697" s="32" t="s">
        <v>44</v>
      </c>
      <c r="AY697" s="33">
        <f>LARGE(BG693:BG696,3)/12</f>
        <v>3941.47979840682</v>
      </c>
      <c r="AZ697" s="32" t="s">
        <v>45</v>
      </c>
      <c r="BA697" s="34">
        <f>LARGE(BG693:BG696,4)/12</f>
        <v>0</v>
      </c>
      <c r="BB697" s="35" t="s">
        <v>46</v>
      </c>
      <c r="BC697" s="36">
        <f>AU697+AW697+AY697+BA697</f>
        <v>97240.2675920086</v>
      </c>
      <c r="BD697" s="35" t="s">
        <v>47</v>
      </c>
      <c r="BE697" s="35">
        <v>6.7</v>
      </c>
      <c r="BF697" s="35"/>
      <c r="BG697" s="35" t="s">
        <v>48</v>
      </c>
      <c r="BH697" s="36">
        <f>BC697*BE697</f>
        <v>651509.792866457</v>
      </c>
      <c r="BN697" s="32" t="s">
        <v>42</v>
      </c>
      <c r="BO697" s="33">
        <f>LARGE(CA693:CA696,1)/1</f>
        <v>69390.1969816849</v>
      </c>
      <c r="BP697" s="32" t="s">
        <v>43</v>
      </c>
      <c r="BQ697" s="33">
        <f>LARGE(CA693:CA696,2)/2</f>
        <v>33928.6370983727</v>
      </c>
      <c r="BR697" s="32" t="s">
        <v>44</v>
      </c>
      <c r="BS697" s="33">
        <f>LARGE(CA693:CA696,3)/12</f>
        <v>3941.47979840682</v>
      </c>
      <c r="BT697" s="32" t="s">
        <v>45</v>
      </c>
      <c r="BU697" s="34">
        <f>LARGE(CA693:CA696,4)/12</f>
        <v>0</v>
      </c>
      <c r="BV697" s="35" t="s">
        <v>46</v>
      </c>
      <c r="BW697" s="36">
        <f>BO697+BQ697+BS697+BU697</f>
        <v>107260.313878464</v>
      </c>
      <c r="BX697" s="35" t="s">
        <v>47</v>
      </c>
      <c r="BY697" s="35">
        <v>6.7</v>
      </c>
      <c r="BZ697" s="35"/>
      <c r="CA697" s="35" t="s">
        <v>48</v>
      </c>
      <c r="CB697" s="36">
        <f>BW697*BY697</f>
        <v>718644.102985712</v>
      </c>
      <c r="CH697" s="32" t="s">
        <v>42</v>
      </c>
      <c r="CI697" s="33">
        <f>LARGE(CU693:CU696,1)/1</f>
        <v>72537.0862103141</v>
      </c>
      <c r="CJ697" s="32" t="s">
        <v>43</v>
      </c>
      <c r="CK697" s="33">
        <f>LARGE(CU693:CU696,2)/2</f>
        <v>27196.1007414671</v>
      </c>
      <c r="CL697" s="32" t="s">
        <v>44</v>
      </c>
      <c r="CM697" s="33">
        <f>LARGE(CU693:CU696,3)/12</f>
        <v>4213.30599140039</v>
      </c>
      <c r="CN697" s="32" t="s">
        <v>45</v>
      </c>
      <c r="CO697" s="34">
        <f>LARGE(CU693:CU696,4)/12</f>
        <v>0</v>
      </c>
      <c r="CP697" s="35" t="s">
        <v>46</v>
      </c>
      <c r="CQ697" s="36">
        <f>CI697+CK697+CM697+CO697</f>
        <v>103946.492943182</v>
      </c>
      <c r="CR697" s="35" t="s">
        <v>47</v>
      </c>
      <c r="CS697" s="35">
        <v>6.7</v>
      </c>
      <c r="CT697" s="35"/>
      <c r="CU697" s="35" t="s">
        <v>48</v>
      </c>
      <c r="CV697" s="36">
        <f>CQ697*CS697</f>
        <v>696441.502719317</v>
      </c>
      <c r="DB697" s="32" t="s">
        <v>42</v>
      </c>
      <c r="DC697" s="33">
        <f>LARGE(DO693:DO696,1)/1</f>
        <v>74175.727808008</v>
      </c>
      <c r="DD697" s="32" t="s">
        <v>43</v>
      </c>
      <c r="DE697" s="33">
        <f>LARGE(DO693:DO696,2)/2</f>
        <v>36268.5431051571</v>
      </c>
      <c r="DF697" s="32" t="s">
        <v>44</v>
      </c>
      <c r="DG697" s="33">
        <f>LARGE(DO693:DO696,3)/12</f>
        <v>4213.30599140039</v>
      </c>
      <c r="DH697" s="32" t="s">
        <v>45</v>
      </c>
      <c r="DI697" s="34">
        <f>LARGE(DO693:DO696,4)/12</f>
        <v>0</v>
      </c>
      <c r="DJ697" s="35" t="s">
        <v>46</v>
      </c>
      <c r="DK697" s="36">
        <f>DC697+DE697+DG697+DI697</f>
        <v>114657.576904565</v>
      </c>
      <c r="DL697" s="35" t="s">
        <v>47</v>
      </c>
      <c r="DM697" s="35">
        <v>6.7</v>
      </c>
      <c r="DN697" s="35"/>
      <c r="DO697" s="35" t="s">
        <v>48</v>
      </c>
      <c r="DP697" s="36">
        <f>DK697*DM697</f>
        <v>768205.765260589</v>
      </c>
      <c r="DV697" s="32" t="s">
        <v>42</v>
      </c>
      <c r="DW697" s="33">
        <f>LARGE(EI693:EI696,1)/1</f>
        <v>101911.170185718</v>
      </c>
      <c r="DX697" s="32" t="s">
        <v>43</v>
      </c>
      <c r="DY697" s="33">
        <f>LARGE(EI693:EI696,2)/2</f>
        <v>50618.6342448191</v>
      </c>
      <c r="DZ697" s="32" t="s">
        <v>44</v>
      </c>
      <c r="EA697" s="33">
        <f>LARGE(EI693:EI696,3)/12</f>
        <v>6000.98110411949</v>
      </c>
      <c r="EB697" s="32" t="s">
        <v>45</v>
      </c>
      <c r="EC697" s="34">
        <f>LARGE(EI693:EI696,4)/12</f>
        <v>0</v>
      </c>
      <c r="ED697" s="35" t="s">
        <v>46</v>
      </c>
      <c r="EE697" s="36">
        <f>DW697+DY697+EA697+EC697</f>
        <v>158530.785534657</v>
      </c>
      <c r="EF697" s="35" t="s">
        <v>47</v>
      </c>
      <c r="EG697" s="35">
        <v>6.7</v>
      </c>
      <c r="EH697" s="35"/>
      <c r="EI697" s="35" t="s">
        <v>48</v>
      </c>
      <c r="EJ697" s="36">
        <f>EE697*EG697</f>
        <v>1062156.2630822</v>
      </c>
    </row>
    <row r="698" s="1" customFormat="1" customHeight="1" spans="6:140">
      <c r="F698" s="32"/>
      <c r="G698" s="33"/>
      <c r="H698" s="32"/>
      <c r="I698" s="33"/>
      <c r="J698" s="32"/>
      <c r="K698" s="33"/>
      <c r="L698" s="32"/>
      <c r="M698" s="34"/>
      <c r="N698" s="35"/>
      <c r="O698" s="36"/>
      <c r="P698" s="35"/>
      <c r="Q698" s="35"/>
      <c r="R698" s="35"/>
      <c r="S698" s="35"/>
      <c r="T698" s="36"/>
      <c r="U698" s="1"/>
      <c r="V698" s="1"/>
      <c r="W698" s="1"/>
      <c r="X698" s="1"/>
      <c r="Y698" s="1"/>
      <c r="Z698" s="32"/>
      <c r="AA698" s="33"/>
      <c r="AB698" s="32"/>
      <c r="AC698" s="33"/>
      <c r="AD698" s="32"/>
      <c r="AE698" s="33"/>
      <c r="AF698" s="32"/>
      <c r="AG698" s="34"/>
      <c r="AH698" s="35"/>
      <c r="AI698" s="36"/>
      <c r="AJ698" s="35"/>
      <c r="AK698" s="35"/>
      <c r="AL698" s="35"/>
      <c r="AM698" s="35"/>
      <c r="AN698" s="36"/>
      <c r="AO698" s="1"/>
      <c r="AP698" s="1"/>
      <c r="AQ698" s="1"/>
      <c r="AR698" s="1"/>
      <c r="AS698" s="1"/>
      <c r="AT698" s="32"/>
      <c r="AU698" s="33"/>
      <c r="AV698" s="32"/>
      <c r="AW698" s="33"/>
      <c r="AX698" s="32"/>
      <c r="AY698" s="33"/>
      <c r="AZ698" s="32"/>
      <c r="BA698" s="34"/>
      <c r="BB698" s="35"/>
      <c r="BC698" s="36"/>
      <c r="BD698" s="35"/>
      <c r="BE698" s="35"/>
      <c r="BF698" s="35"/>
      <c r="BG698" s="35"/>
      <c r="BH698" s="36"/>
      <c r="BI698" s="1"/>
      <c r="BJ698" s="1"/>
      <c r="BK698" s="1"/>
      <c r="BL698" s="1"/>
      <c r="BM698" s="1"/>
      <c r="BN698" s="32"/>
      <c r="BO698" s="33"/>
      <c r="BP698" s="32"/>
      <c r="BQ698" s="33"/>
      <c r="BR698" s="32"/>
      <c r="BS698" s="33"/>
      <c r="BT698" s="32"/>
      <c r="BU698" s="34"/>
      <c r="BV698" s="35"/>
      <c r="BW698" s="36"/>
      <c r="BX698" s="35"/>
      <c r="BY698" s="35"/>
      <c r="BZ698" s="35"/>
      <c r="CA698" s="35"/>
      <c r="CB698" s="36"/>
      <c r="CC698" s="1"/>
      <c r="CD698" s="1"/>
      <c r="CE698" s="1"/>
      <c r="CF698" s="1"/>
      <c r="CG698" s="1"/>
      <c r="CH698" s="32"/>
      <c r="CI698" s="33"/>
      <c r="CJ698" s="32"/>
      <c r="CK698" s="33"/>
      <c r="CL698" s="32"/>
      <c r="CM698" s="33"/>
      <c r="CN698" s="32"/>
      <c r="CO698" s="34"/>
      <c r="CP698" s="35"/>
      <c r="CQ698" s="36"/>
      <c r="CR698" s="35"/>
      <c r="CS698" s="35"/>
      <c r="CT698" s="35"/>
      <c r="CU698" s="35"/>
      <c r="CV698" s="36"/>
      <c r="CW698" s="1"/>
      <c r="CX698" s="1"/>
      <c r="CY698" s="1"/>
      <c r="CZ698" s="1"/>
      <c r="DA698" s="1"/>
      <c r="DB698" s="32"/>
      <c r="DC698" s="33"/>
      <c r="DD698" s="32"/>
      <c r="DE698" s="33"/>
      <c r="DF698" s="32"/>
      <c r="DG698" s="33"/>
      <c r="DH698" s="32"/>
      <c r="DI698" s="34"/>
      <c r="DJ698" s="35"/>
      <c r="DK698" s="36"/>
      <c r="DL698" s="35"/>
      <c r="DM698" s="35"/>
      <c r="DN698" s="35"/>
      <c r="DO698" s="35"/>
      <c r="DP698" s="36"/>
      <c r="DQ698" s="1"/>
      <c r="DR698" s="1"/>
      <c r="DS698" s="1"/>
      <c r="DT698" s="1"/>
      <c r="DU698" s="1"/>
      <c r="DV698" s="32"/>
      <c r="DW698" s="33"/>
      <c r="DX698" s="32"/>
      <c r="DY698" s="33"/>
      <c r="DZ698" s="32"/>
      <c r="EA698" s="33"/>
      <c r="EB698" s="32"/>
      <c r="EC698" s="34"/>
      <c r="ED698" s="35"/>
      <c r="EE698" s="36"/>
      <c r="EF698" s="35"/>
      <c r="EG698" s="35"/>
      <c r="EH698" s="35"/>
      <c r="EI698" s="35"/>
      <c r="EJ698" s="36"/>
    </row>
    <row r="699" s="1" customFormat="1" customHeight="1" spans="6:140">
      <c r="F699" s="3" t="s">
        <v>50</v>
      </c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1"/>
      <c r="U699" s="1"/>
      <c r="V699" s="1"/>
      <c r="W699" s="1"/>
      <c r="X699" s="1"/>
      <c r="Y699" s="1"/>
      <c r="Z699" s="3" t="s">
        <v>50</v>
      </c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1"/>
      <c r="AO699" s="1"/>
      <c r="AP699" s="1"/>
      <c r="AQ699" s="1"/>
      <c r="AR699" s="1"/>
      <c r="AS699" s="1"/>
      <c r="AT699" s="3" t="s">
        <v>50</v>
      </c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1"/>
      <c r="BI699" s="1"/>
      <c r="BJ699" s="1"/>
      <c r="BK699" s="1"/>
      <c r="BL699" s="1"/>
      <c r="BM699" s="1"/>
      <c r="BN699" s="3" t="s">
        <v>50</v>
      </c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1"/>
      <c r="CC699" s="1"/>
      <c r="CD699" s="1"/>
      <c r="CE699" s="1"/>
      <c r="CF699" s="1"/>
      <c r="CG699" s="1"/>
      <c r="CH699" s="3" t="s">
        <v>50</v>
      </c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1"/>
      <c r="CW699" s="1"/>
      <c r="CX699" s="1"/>
      <c r="CY699" s="1"/>
      <c r="CZ699" s="1"/>
      <c r="DA699" s="1"/>
      <c r="DB699" s="3" t="s">
        <v>50</v>
      </c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1"/>
      <c r="DQ699" s="1"/>
      <c r="DR699" s="1"/>
      <c r="DS699" s="1"/>
      <c r="DT699" s="1"/>
      <c r="DU699" s="1"/>
      <c r="DV699" s="3" t="s">
        <v>50</v>
      </c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</row>
    <row r="700" s="1" customFormat="1" customHeight="1" spans="6:140">
      <c r="F700" s="4" t="s">
        <v>8</v>
      </c>
      <c r="G700" s="5"/>
      <c r="H700" s="5"/>
      <c r="I700" s="6"/>
      <c r="J700" s="7" t="s">
        <v>9</v>
      </c>
      <c r="K700" s="7"/>
      <c r="L700" s="7"/>
      <c r="M700" s="7"/>
      <c r="N700" s="8" t="s">
        <v>10</v>
      </c>
      <c r="O700" s="8"/>
      <c r="P700" s="8"/>
      <c r="Q700" s="9" t="s">
        <v>11</v>
      </c>
      <c r="R700" s="10" t="s">
        <v>12</v>
      </c>
      <c r="S700" s="10" t="s">
        <v>13</v>
      </c>
      <c r="Z700" s="4" t="s">
        <v>8</v>
      </c>
      <c r="AA700" s="5"/>
      <c r="AB700" s="5"/>
      <c r="AC700" s="6"/>
      <c r="AD700" s="7" t="s">
        <v>9</v>
      </c>
      <c r="AE700" s="7"/>
      <c r="AF700" s="7"/>
      <c r="AG700" s="7"/>
      <c r="AH700" s="8" t="s">
        <v>10</v>
      </c>
      <c r="AI700" s="8"/>
      <c r="AJ700" s="8"/>
      <c r="AK700" s="9" t="s">
        <v>11</v>
      </c>
      <c r="AL700" s="10" t="s">
        <v>12</v>
      </c>
      <c r="AM700" s="10" t="s">
        <v>13</v>
      </c>
      <c r="AT700" s="4" t="s">
        <v>8</v>
      </c>
      <c r="AU700" s="5"/>
      <c r="AV700" s="5"/>
      <c r="AW700" s="6"/>
      <c r="AX700" s="7" t="s">
        <v>9</v>
      </c>
      <c r="AY700" s="7"/>
      <c r="AZ700" s="7"/>
      <c r="BA700" s="7"/>
      <c r="BB700" s="8" t="s">
        <v>10</v>
      </c>
      <c r="BC700" s="8"/>
      <c r="BD700" s="8"/>
      <c r="BE700" s="9" t="s">
        <v>11</v>
      </c>
      <c r="BF700" s="10" t="s">
        <v>12</v>
      </c>
      <c r="BG700" s="10" t="s">
        <v>13</v>
      </c>
      <c r="BN700" s="4" t="s">
        <v>8</v>
      </c>
      <c r="BO700" s="5"/>
      <c r="BP700" s="5"/>
      <c r="BQ700" s="6"/>
      <c r="BR700" s="7" t="s">
        <v>9</v>
      </c>
      <c r="BS700" s="7"/>
      <c r="BT700" s="7"/>
      <c r="BU700" s="7"/>
      <c r="BV700" s="8" t="s">
        <v>10</v>
      </c>
      <c r="BW700" s="8"/>
      <c r="BX700" s="8"/>
      <c r="BY700" s="9" t="s">
        <v>11</v>
      </c>
      <c r="BZ700" s="10" t="s">
        <v>12</v>
      </c>
      <c r="CA700" s="10" t="s">
        <v>13</v>
      </c>
      <c r="CH700" s="4" t="s">
        <v>8</v>
      </c>
      <c r="CI700" s="5"/>
      <c r="CJ700" s="5"/>
      <c r="CK700" s="6"/>
      <c r="CL700" s="7" t="s">
        <v>9</v>
      </c>
      <c r="CM700" s="7"/>
      <c r="CN700" s="7"/>
      <c r="CO700" s="7"/>
      <c r="CP700" s="8" t="s">
        <v>10</v>
      </c>
      <c r="CQ700" s="8"/>
      <c r="CR700" s="8"/>
      <c r="CS700" s="9" t="s">
        <v>11</v>
      </c>
      <c r="CT700" s="10" t="s">
        <v>12</v>
      </c>
      <c r="CU700" s="10" t="s">
        <v>13</v>
      </c>
      <c r="DB700" s="4" t="s">
        <v>8</v>
      </c>
      <c r="DC700" s="5"/>
      <c r="DD700" s="5"/>
      <c r="DE700" s="6"/>
      <c r="DF700" s="7" t="s">
        <v>9</v>
      </c>
      <c r="DG700" s="7"/>
      <c r="DH700" s="7"/>
      <c r="DI700" s="7"/>
      <c r="DJ700" s="8" t="s">
        <v>10</v>
      </c>
      <c r="DK700" s="8"/>
      <c r="DL700" s="8"/>
      <c r="DM700" s="9" t="s">
        <v>11</v>
      </c>
      <c r="DN700" s="10" t="s">
        <v>12</v>
      </c>
      <c r="DO700" s="10" t="s">
        <v>13</v>
      </c>
      <c r="DV700" s="4" t="s">
        <v>8</v>
      </c>
      <c r="DW700" s="5"/>
      <c r="DX700" s="5"/>
      <c r="DY700" s="6"/>
      <c r="DZ700" s="7" t="s">
        <v>9</v>
      </c>
      <c r="EA700" s="7"/>
      <c r="EB700" s="7"/>
      <c r="EC700" s="7"/>
      <c r="ED700" s="8" t="s">
        <v>10</v>
      </c>
      <c r="EE700" s="8"/>
      <c r="EF700" s="8"/>
      <c r="EG700" s="9" t="s">
        <v>11</v>
      </c>
      <c r="EH700" s="10" t="s">
        <v>12</v>
      </c>
      <c r="EI700" s="10" t="s">
        <v>13</v>
      </c>
    </row>
    <row r="701" s="1" customFormat="1" customHeight="1" spans="6:140">
      <c r="F701" s="11" t="s">
        <v>19</v>
      </c>
      <c r="G701" s="11" t="s">
        <v>20</v>
      </c>
      <c r="H701" s="12" t="s">
        <v>21</v>
      </c>
      <c r="I701" s="13" t="s">
        <v>8</v>
      </c>
      <c r="J701" s="11" t="s">
        <v>22</v>
      </c>
      <c r="K701" s="11" t="s">
        <v>23</v>
      </c>
      <c r="L701" s="11" t="s">
        <v>24</v>
      </c>
      <c r="M701" s="7" t="s">
        <v>25</v>
      </c>
      <c r="N701" s="11" t="s">
        <v>26</v>
      </c>
      <c r="O701" s="11" t="s">
        <v>27</v>
      </c>
      <c r="P701" s="8" t="s">
        <v>28</v>
      </c>
      <c r="Q701" s="9" t="s">
        <v>29</v>
      </c>
      <c r="R701" s="14"/>
      <c r="S701" s="14"/>
      <c r="T701" s="1"/>
      <c r="U701" s="1"/>
      <c r="V701" s="1"/>
      <c r="W701" s="1"/>
      <c r="X701" s="1"/>
      <c r="Y701" s="1"/>
      <c r="Z701" s="11" t="s">
        <v>19</v>
      </c>
      <c r="AA701" s="11" t="s">
        <v>20</v>
      </c>
      <c r="AB701" s="12" t="s">
        <v>21</v>
      </c>
      <c r="AC701" s="13" t="s">
        <v>8</v>
      </c>
      <c r="AD701" s="11" t="s">
        <v>22</v>
      </c>
      <c r="AE701" s="11" t="s">
        <v>23</v>
      </c>
      <c r="AF701" s="11" t="s">
        <v>24</v>
      </c>
      <c r="AG701" s="7" t="s">
        <v>25</v>
      </c>
      <c r="AH701" s="11" t="s">
        <v>26</v>
      </c>
      <c r="AI701" s="11" t="s">
        <v>27</v>
      </c>
      <c r="AJ701" s="8" t="s">
        <v>28</v>
      </c>
      <c r="AK701" s="9" t="s">
        <v>29</v>
      </c>
      <c r="AL701" s="14"/>
      <c r="AM701" s="14"/>
      <c r="AN701" s="1"/>
      <c r="AO701" s="1"/>
      <c r="AP701" s="1"/>
      <c r="AQ701" s="1"/>
      <c r="AR701" s="1"/>
      <c r="AS701" s="1"/>
      <c r="AT701" s="11" t="s">
        <v>19</v>
      </c>
      <c r="AU701" s="11" t="s">
        <v>20</v>
      </c>
      <c r="AV701" s="12" t="s">
        <v>21</v>
      </c>
      <c r="AW701" s="13" t="s">
        <v>8</v>
      </c>
      <c r="AX701" s="11" t="s">
        <v>22</v>
      </c>
      <c r="AY701" s="11" t="s">
        <v>23</v>
      </c>
      <c r="AZ701" s="11" t="s">
        <v>24</v>
      </c>
      <c r="BA701" s="7" t="s">
        <v>25</v>
      </c>
      <c r="BB701" s="11" t="s">
        <v>26</v>
      </c>
      <c r="BC701" s="11" t="s">
        <v>27</v>
      </c>
      <c r="BD701" s="8" t="s">
        <v>28</v>
      </c>
      <c r="BE701" s="9" t="s">
        <v>29</v>
      </c>
      <c r="BF701" s="14"/>
      <c r="BG701" s="14"/>
      <c r="BH701" s="1"/>
      <c r="BI701" s="1"/>
      <c r="BJ701" s="1"/>
      <c r="BK701" s="1"/>
      <c r="BL701" s="1"/>
      <c r="BM701" s="1"/>
      <c r="BN701" s="11" t="s">
        <v>19</v>
      </c>
      <c r="BO701" s="11" t="s">
        <v>20</v>
      </c>
      <c r="BP701" s="12" t="s">
        <v>21</v>
      </c>
      <c r="BQ701" s="13" t="s">
        <v>8</v>
      </c>
      <c r="BR701" s="11" t="s">
        <v>22</v>
      </c>
      <c r="BS701" s="11" t="s">
        <v>23</v>
      </c>
      <c r="BT701" s="11" t="s">
        <v>24</v>
      </c>
      <c r="BU701" s="7" t="s">
        <v>25</v>
      </c>
      <c r="BV701" s="11" t="s">
        <v>26</v>
      </c>
      <c r="BW701" s="11" t="s">
        <v>27</v>
      </c>
      <c r="BX701" s="8" t="s">
        <v>28</v>
      </c>
      <c r="BY701" s="9" t="s">
        <v>29</v>
      </c>
      <c r="BZ701" s="14"/>
      <c r="CA701" s="14"/>
      <c r="CB701" s="1"/>
      <c r="CC701" s="1"/>
      <c r="CD701" s="1"/>
      <c r="CE701" s="1"/>
      <c r="CF701" s="1"/>
      <c r="CG701" s="1"/>
      <c r="CH701" s="11" t="s">
        <v>19</v>
      </c>
      <c r="CI701" s="11" t="s">
        <v>20</v>
      </c>
      <c r="CJ701" s="12" t="s">
        <v>21</v>
      </c>
      <c r="CK701" s="13" t="s">
        <v>8</v>
      </c>
      <c r="CL701" s="11" t="s">
        <v>22</v>
      </c>
      <c r="CM701" s="11" t="s">
        <v>23</v>
      </c>
      <c r="CN701" s="11" t="s">
        <v>24</v>
      </c>
      <c r="CO701" s="7" t="s">
        <v>25</v>
      </c>
      <c r="CP701" s="11" t="s">
        <v>26</v>
      </c>
      <c r="CQ701" s="11" t="s">
        <v>27</v>
      </c>
      <c r="CR701" s="8" t="s">
        <v>28</v>
      </c>
      <c r="CS701" s="9" t="s">
        <v>29</v>
      </c>
      <c r="CT701" s="14"/>
      <c r="CU701" s="14"/>
      <c r="CV701" s="1"/>
      <c r="CW701" s="1"/>
      <c r="CX701" s="1"/>
      <c r="CY701" s="1"/>
      <c r="CZ701" s="1"/>
      <c r="DA701" s="1"/>
      <c r="DB701" s="11" t="s">
        <v>19</v>
      </c>
      <c r="DC701" s="11" t="s">
        <v>20</v>
      </c>
      <c r="DD701" s="12" t="s">
        <v>21</v>
      </c>
      <c r="DE701" s="13" t="s">
        <v>8</v>
      </c>
      <c r="DF701" s="11" t="s">
        <v>22</v>
      </c>
      <c r="DG701" s="11" t="s">
        <v>23</v>
      </c>
      <c r="DH701" s="11" t="s">
        <v>24</v>
      </c>
      <c r="DI701" s="7" t="s">
        <v>25</v>
      </c>
      <c r="DJ701" s="11" t="s">
        <v>26</v>
      </c>
      <c r="DK701" s="11" t="s">
        <v>27</v>
      </c>
      <c r="DL701" s="8" t="s">
        <v>28</v>
      </c>
      <c r="DM701" s="9" t="s">
        <v>29</v>
      </c>
      <c r="DN701" s="14"/>
      <c r="DO701" s="14"/>
      <c r="DP701" s="1"/>
      <c r="DQ701" s="1"/>
      <c r="DR701" s="1"/>
      <c r="DS701" s="1"/>
      <c r="DT701" s="1"/>
      <c r="DU701" s="1"/>
      <c r="DV701" s="11" t="s">
        <v>19</v>
      </c>
      <c r="DW701" s="11" t="s">
        <v>20</v>
      </c>
      <c r="DX701" s="12" t="s">
        <v>21</v>
      </c>
      <c r="DY701" s="13" t="s">
        <v>8</v>
      </c>
      <c r="DZ701" s="11" t="s">
        <v>22</v>
      </c>
      <c r="EA701" s="11" t="s">
        <v>23</v>
      </c>
      <c r="EB701" s="11" t="s">
        <v>24</v>
      </c>
      <c r="EC701" s="7" t="s">
        <v>25</v>
      </c>
      <c r="ED701" s="11" t="s">
        <v>26</v>
      </c>
      <c r="EE701" s="11" t="s">
        <v>27</v>
      </c>
      <c r="EF701" s="8" t="s">
        <v>28</v>
      </c>
      <c r="EG701" s="9" t="s">
        <v>29</v>
      </c>
      <c r="EH701" s="14"/>
      <c r="EI701" s="14"/>
    </row>
    <row r="702" s="1" customFormat="1" customHeight="1" spans="6:140">
      <c r="F702" s="11">
        <v>2171</v>
      </c>
      <c r="G702" s="11">
        <v>0.65</v>
      </c>
      <c r="H702" s="12">
        <v>1.35</v>
      </c>
      <c r="I702" s="13">
        <f t="shared" ref="I702:I710" si="1439">F702*G702*H702</f>
        <v>1905.0525</v>
      </c>
      <c r="J702" s="11">
        <v>3</v>
      </c>
      <c r="K702" s="11">
        <v>440</v>
      </c>
      <c r="L702" s="11">
        <v>1.33</v>
      </c>
      <c r="M702" s="16">
        <f t="shared" ref="M702:M710" si="1440">1+6*K702/(K702+2000)+L702</f>
        <v>3.41196721311475</v>
      </c>
      <c r="N702" s="11">
        <v>0.97</v>
      </c>
      <c r="O702" s="11">
        <v>2.11</v>
      </c>
      <c r="P702" s="8">
        <f t="shared" ref="P702:P710" si="1441">1+N702*O702</f>
        <v>3.0467</v>
      </c>
      <c r="Q702" s="9">
        <v>1.275</v>
      </c>
      <c r="R702" s="17">
        <v>1</v>
      </c>
      <c r="S702" s="18">
        <f t="shared" ref="S702:S710" si="1442">I702*J702*Q702*P702*M702*R702</f>
        <v>75748.3068622735</v>
      </c>
      <c r="Z702" s="11">
        <v>2171</v>
      </c>
      <c r="AA702" s="11">
        <v>0.65</v>
      </c>
      <c r="AB702" s="12">
        <v>1.35</v>
      </c>
      <c r="AC702" s="13">
        <f t="shared" ref="AC702:AC710" si="1443">Z702*AA702*AB702</f>
        <v>1905.0525</v>
      </c>
      <c r="AD702" s="11">
        <v>3</v>
      </c>
      <c r="AE702" s="11">
        <v>440</v>
      </c>
      <c r="AF702" s="11">
        <v>1.33</v>
      </c>
      <c r="AG702" s="16">
        <f t="shared" ref="AG702:AG710" si="1444">1+6*AE702/(AE702+2000)+AF702</f>
        <v>3.41196721311475</v>
      </c>
      <c r="AH702" s="11">
        <v>0.97</v>
      </c>
      <c r="AI702" s="11">
        <v>2.11</v>
      </c>
      <c r="AJ702" s="8">
        <f t="shared" ref="AJ702:AJ710" si="1445">1+AH702*AI702</f>
        <v>3.0467</v>
      </c>
      <c r="AK702" s="9">
        <v>1.275</v>
      </c>
      <c r="AL702" s="17">
        <v>1</v>
      </c>
      <c r="AM702" s="18">
        <f t="shared" ref="AM702:AM710" si="1446">AC702*AD702*AK702*AJ702*AG702*AL702</f>
        <v>75748.3068622735</v>
      </c>
      <c r="AT702" s="11">
        <v>2171</v>
      </c>
      <c r="AU702" s="11">
        <v>0.65</v>
      </c>
      <c r="AV702" s="12">
        <v>1.35</v>
      </c>
      <c r="AW702" s="13">
        <f t="shared" ref="AW702:AW710" si="1447">AT702*AU702*AV702</f>
        <v>1905.0525</v>
      </c>
      <c r="AX702" s="11">
        <v>3</v>
      </c>
      <c r="AY702" s="11">
        <v>440</v>
      </c>
      <c r="AZ702" s="11">
        <v>1.33</v>
      </c>
      <c r="BA702" s="16">
        <f t="shared" ref="BA702:BA710" si="1448">1+6*AY702/(AY702+2000)+AZ702</f>
        <v>3.41196721311475</v>
      </c>
      <c r="BB702" s="11">
        <v>0.97</v>
      </c>
      <c r="BC702" s="11">
        <v>2.11</v>
      </c>
      <c r="BD702" s="8">
        <f t="shared" ref="BD702:BD710" si="1449">1+BB702*BC702</f>
        <v>3.0467</v>
      </c>
      <c r="BE702" s="9">
        <v>1.275</v>
      </c>
      <c r="BF702" s="17">
        <v>1.015</v>
      </c>
      <c r="BG702" s="18">
        <f t="shared" ref="BG702:BG710" si="1450">AW702*AX702*BE702*BD702*BA702*BF702</f>
        <v>76884.5314652076</v>
      </c>
      <c r="BN702" s="11">
        <v>2171</v>
      </c>
      <c r="BO702" s="11">
        <v>0.65</v>
      </c>
      <c r="BP702" s="12">
        <v>1.35</v>
      </c>
      <c r="BQ702" s="13">
        <f t="shared" ref="BQ702:BQ710" si="1451">BN702*BO702*BP702</f>
        <v>1905.0525</v>
      </c>
      <c r="BR702" s="11">
        <v>3</v>
      </c>
      <c r="BS702" s="11">
        <v>440</v>
      </c>
      <c r="BT702" s="11">
        <v>1.33</v>
      </c>
      <c r="BU702" s="16">
        <f t="shared" ref="BU702:BU710" si="1452">1+6*BS702/(BS702+2000)+BT702</f>
        <v>3.41196721311475</v>
      </c>
      <c r="BV702" s="11">
        <v>0.97</v>
      </c>
      <c r="BW702" s="11">
        <v>2.11</v>
      </c>
      <c r="BX702" s="8">
        <f t="shared" ref="BX702:BX710" si="1453">1+BV702*BW702</f>
        <v>3.0467</v>
      </c>
      <c r="BY702" s="9">
        <v>1.275</v>
      </c>
      <c r="BZ702" s="17">
        <v>1.015</v>
      </c>
      <c r="CA702" s="18">
        <f t="shared" ref="CA702:CA710" si="1454">BQ702*BR702*BY702*BX702*BU702*BZ702</f>
        <v>76884.5314652076</v>
      </c>
      <c r="CH702" s="11">
        <v>2171</v>
      </c>
      <c r="CI702" s="11">
        <v>0.65</v>
      </c>
      <c r="CJ702" s="12">
        <v>1.35</v>
      </c>
      <c r="CK702" s="13">
        <f t="shared" ref="CK702:CK710" si="1455">CH702*CI702*CJ702</f>
        <v>1905.0525</v>
      </c>
      <c r="CL702" s="11">
        <v>3</v>
      </c>
      <c r="CM702" s="11">
        <v>440</v>
      </c>
      <c r="CN702" s="11">
        <v>1.33</v>
      </c>
      <c r="CO702" s="16">
        <f t="shared" ref="CO702:CO710" si="1456">1+6*CM702/(CM702+2000)+CN702</f>
        <v>3.41196721311475</v>
      </c>
      <c r="CP702" s="11">
        <v>0.97</v>
      </c>
      <c r="CQ702" s="11">
        <v>2.11</v>
      </c>
      <c r="CR702" s="8">
        <f t="shared" ref="CR702:CR710" si="1457">1+CP702*CQ702</f>
        <v>3.0467</v>
      </c>
      <c r="CS702" s="9">
        <v>1.275</v>
      </c>
      <c r="CT702" s="17">
        <v>1.085</v>
      </c>
      <c r="CU702" s="18">
        <f t="shared" ref="CU702:CU710" si="1458">CK702*CL702*CS702*CR702*CO702*CT702</f>
        <v>82186.9129455667</v>
      </c>
      <c r="DB702" s="11">
        <v>2171</v>
      </c>
      <c r="DC702" s="11">
        <v>0.65</v>
      </c>
      <c r="DD702" s="12">
        <v>1.35</v>
      </c>
      <c r="DE702" s="13">
        <f t="shared" ref="DE702:DE710" si="1459">DB702*DC702*DD702</f>
        <v>1905.0525</v>
      </c>
      <c r="DF702" s="11">
        <v>3</v>
      </c>
      <c r="DG702" s="11">
        <v>440</v>
      </c>
      <c r="DH702" s="11">
        <v>1.33</v>
      </c>
      <c r="DI702" s="16">
        <f t="shared" ref="DI702:DI710" si="1460">1+6*DG702/(DG702+2000)+DH702</f>
        <v>3.41196721311475</v>
      </c>
      <c r="DJ702" s="11">
        <v>0.97</v>
      </c>
      <c r="DK702" s="11">
        <v>2.11</v>
      </c>
      <c r="DL702" s="8">
        <f t="shared" ref="DL702:DL710" si="1461">1+DJ702*DK702</f>
        <v>3.0467</v>
      </c>
      <c r="DM702" s="9">
        <v>1.275</v>
      </c>
      <c r="DN702" s="17">
        <v>1.085</v>
      </c>
      <c r="DO702" s="18">
        <f t="shared" ref="DO702:DO710" si="1462">DE702*DF702*DM702*DL702*DI702*DN702</f>
        <v>82186.9129455667</v>
      </c>
      <c r="DV702" s="11">
        <v>2171</v>
      </c>
      <c r="DW702" s="11">
        <v>0.65</v>
      </c>
      <c r="DX702" s="12">
        <v>1.35</v>
      </c>
      <c r="DY702" s="13">
        <f t="shared" ref="DY702:DY710" si="1463">DV702*DW702*DX702</f>
        <v>1905.0525</v>
      </c>
      <c r="DZ702" s="11">
        <v>3</v>
      </c>
      <c r="EA702" s="11">
        <v>440</v>
      </c>
      <c r="EB702" s="11">
        <v>1.42</v>
      </c>
      <c r="EC702" s="16">
        <f t="shared" ref="EC702:EC710" si="1464">1+6*EA702/(EA702+2000)+EB702</f>
        <v>3.50196721311475</v>
      </c>
      <c r="ED702" s="11">
        <v>0.97</v>
      </c>
      <c r="EE702" s="11">
        <v>2.91</v>
      </c>
      <c r="EF702" s="8">
        <f t="shared" ref="EF702:EF710" si="1465">1+ED702*EE702</f>
        <v>3.8227</v>
      </c>
      <c r="EG702" s="9">
        <v>1.275</v>
      </c>
      <c r="EH702" s="17">
        <v>1.2</v>
      </c>
      <c r="EI702" s="18">
        <f t="shared" ref="EI702:EI710" si="1466">DY702*DZ702*EG702*EF702*EC702*EH702</f>
        <v>117058.222829985</v>
      </c>
    </row>
    <row r="703" s="1" customFormat="1" customHeight="1" spans="6:140">
      <c r="F703" s="11">
        <v>2171</v>
      </c>
      <c r="G703" s="11">
        <v>0.65</v>
      </c>
      <c r="H703" s="12">
        <v>1.35</v>
      </c>
      <c r="I703" s="13">
        <f t="shared" si="1439"/>
        <v>1905.0525</v>
      </c>
      <c r="J703" s="11">
        <v>3</v>
      </c>
      <c r="K703" s="11">
        <v>440</v>
      </c>
      <c r="L703" s="11">
        <v>1.33</v>
      </c>
      <c r="M703" s="16">
        <f t="shared" si="1440"/>
        <v>3.41196721311475</v>
      </c>
      <c r="N703" s="11">
        <v>0.97</v>
      </c>
      <c r="O703" s="11">
        <v>2.11</v>
      </c>
      <c r="P703" s="8">
        <f t="shared" si="1441"/>
        <v>3.0467</v>
      </c>
      <c r="Q703" s="9">
        <v>1.275</v>
      </c>
      <c r="R703" s="17">
        <v>1</v>
      </c>
      <c r="S703" s="18">
        <f t="shared" si="1442"/>
        <v>75748.3068622735</v>
      </c>
      <c r="Z703" s="11">
        <v>2171</v>
      </c>
      <c r="AA703" s="11">
        <v>0.65</v>
      </c>
      <c r="AB703" s="12">
        <v>1.35</v>
      </c>
      <c r="AC703" s="13">
        <f t="shared" si="1443"/>
        <v>1905.0525</v>
      </c>
      <c r="AD703" s="11">
        <v>3</v>
      </c>
      <c r="AE703" s="11">
        <v>440</v>
      </c>
      <c r="AF703" s="11">
        <v>1.33</v>
      </c>
      <c r="AG703" s="16">
        <f t="shared" si="1444"/>
        <v>3.41196721311475</v>
      </c>
      <c r="AH703" s="11">
        <v>0.97</v>
      </c>
      <c r="AI703" s="11">
        <v>2.11</v>
      </c>
      <c r="AJ703" s="8">
        <f t="shared" si="1445"/>
        <v>3.0467</v>
      </c>
      <c r="AK703" s="9">
        <v>1.275</v>
      </c>
      <c r="AL703" s="17">
        <v>1</v>
      </c>
      <c r="AM703" s="18">
        <f t="shared" si="1446"/>
        <v>75748.3068622735</v>
      </c>
      <c r="AT703" s="11">
        <v>2171</v>
      </c>
      <c r="AU703" s="11">
        <v>0.65</v>
      </c>
      <c r="AV703" s="12">
        <v>1.35</v>
      </c>
      <c r="AW703" s="13">
        <f t="shared" si="1447"/>
        <v>1905.0525</v>
      </c>
      <c r="AX703" s="11">
        <v>3</v>
      </c>
      <c r="AY703" s="11">
        <v>440</v>
      </c>
      <c r="AZ703" s="11">
        <v>1.33</v>
      </c>
      <c r="BA703" s="16">
        <f t="shared" si="1448"/>
        <v>3.41196721311475</v>
      </c>
      <c r="BB703" s="11">
        <v>0.97</v>
      </c>
      <c r="BC703" s="11">
        <v>2.11</v>
      </c>
      <c r="BD703" s="8">
        <f t="shared" si="1449"/>
        <v>3.0467</v>
      </c>
      <c r="BE703" s="9">
        <v>1.275</v>
      </c>
      <c r="BF703" s="17">
        <v>1.015</v>
      </c>
      <c r="BG703" s="18">
        <f t="shared" si="1450"/>
        <v>76884.5314652076</v>
      </c>
      <c r="BN703" s="11">
        <v>2171</v>
      </c>
      <c r="BO703" s="11">
        <v>0.65</v>
      </c>
      <c r="BP703" s="12">
        <v>1.35</v>
      </c>
      <c r="BQ703" s="13">
        <f t="shared" si="1451"/>
        <v>1905.0525</v>
      </c>
      <c r="BR703" s="11">
        <v>3</v>
      </c>
      <c r="BS703" s="11">
        <v>440</v>
      </c>
      <c r="BT703" s="11">
        <v>1.33</v>
      </c>
      <c r="BU703" s="16">
        <f t="shared" si="1452"/>
        <v>3.41196721311475</v>
      </c>
      <c r="BV703" s="11">
        <v>0.97</v>
      </c>
      <c r="BW703" s="11">
        <v>2.11</v>
      </c>
      <c r="BX703" s="8">
        <f t="shared" si="1453"/>
        <v>3.0467</v>
      </c>
      <c r="BY703" s="9">
        <v>1.275</v>
      </c>
      <c r="BZ703" s="17">
        <v>1.015</v>
      </c>
      <c r="CA703" s="18">
        <f t="shared" si="1454"/>
        <v>76884.5314652076</v>
      </c>
      <c r="CH703" s="11">
        <v>2171</v>
      </c>
      <c r="CI703" s="11">
        <v>0.65</v>
      </c>
      <c r="CJ703" s="12">
        <v>1.35</v>
      </c>
      <c r="CK703" s="13">
        <f t="shared" si="1455"/>
        <v>1905.0525</v>
      </c>
      <c r="CL703" s="11">
        <v>3</v>
      </c>
      <c r="CM703" s="11">
        <v>440</v>
      </c>
      <c r="CN703" s="11">
        <v>1.33</v>
      </c>
      <c r="CO703" s="16">
        <f t="shared" si="1456"/>
        <v>3.41196721311475</v>
      </c>
      <c r="CP703" s="11">
        <v>0.97</v>
      </c>
      <c r="CQ703" s="11">
        <v>2.11</v>
      </c>
      <c r="CR703" s="8">
        <f t="shared" si="1457"/>
        <v>3.0467</v>
      </c>
      <c r="CS703" s="9">
        <v>1.275</v>
      </c>
      <c r="CT703" s="17">
        <v>1.085</v>
      </c>
      <c r="CU703" s="18">
        <f t="shared" si="1458"/>
        <v>82186.9129455667</v>
      </c>
      <c r="DB703" s="11">
        <v>2171</v>
      </c>
      <c r="DC703" s="11">
        <v>0.65</v>
      </c>
      <c r="DD703" s="12">
        <v>1.35</v>
      </c>
      <c r="DE703" s="13">
        <f t="shared" si="1459"/>
        <v>1905.0525</v>
      </c>
      <c r="DF703" s="11">
        <v>3</v>
      </c>
      <c r="DG703" s="11">
        <v>440</v>
      </c>
      <c r="DH703" s="11">
        <v>1.33</v>
      </c>
      <c r="DI703" s="16">
        <f t="shared" si="1460"/>
        <v>3.41196721311475</v>
      </c>
      <c r="DJ703" s="11">
        <v>0.97</v>
      </c>
      <c r="DK703" s="11">
        <v>2.11</v>
      </c>
      <c r="DL703" s="8">
        <f t="shared" si="1461"/>
        <v>3.0467</v>
      </c>
      <c r="DM703" s="9">
        <v>1.275</v>
      </c>
      <c r="DN703" s="17">
        <v>1.085</v>
      </c>
      <c r="DO703" s="18">
        <f t="shared" si="1462"/>
        <v>82186.9129455667</v>
      </c>
      <c r="DV703" s="11">
        <v>2171</v>
      </c>
      <c r="DW703" s="11">
        <v>0.65</v>
      </c>
      <c r="DX703" s="12">
        <v>1.35</v>
      </c>
      <c r="DY703" s="13">
        <f t="shared" si="1463"/>
        <v>1905.0525</v>
      </c>
      <c r="DZ703" s="11">
        <v>3</v>
      </c>
      <c r="EA703" s="11">
        <v>440</v>
      </c>
      <c r="EB703" s="11">
        <v>1.42</v>
      </c>
      <c r="EC703" s="16">
        <f t="shared" si="1464"/>
        <v>3.50196721311475</v>
      </c>
      <c r="ED703" s="11">
        <v>0.97</v>
      </c>
      <c r="EE703" s="11">
        <v>2.91</v>
      </c>
      <c r="EF703" s="8">
        <f t="shared" si="1465"/>
        <v>3.8227</v>
      </c>
      <c r="EG703" s="9">
        <v>1.275</v>
      </c>
      <c r="EH703" s="17">
        <v>1.2</v>
      </c>
      <c r="EI703" s="18">
        <f t="shared" si="1466"/>
        <v>117058.222829985</v>
      </c>
    </row>
    <row r="704" s="1" customFormat="1" customHeight="1" spans="6:140">
      <c r="F704" s="11">
        <v>2171</v>
      </c>
      <c r="G704" s="11">
        <v>0.65</v>
      </c>
      <c r="H704" s="12">
        <v>1.35</v>
      </c>
      <c r="I704" s="13">
        <f t="shared" si="1439"/>
        <v>1905.0525</v>
      </c>
      <c r="J704" s="11">
        <v>3</v>
      </c>
      <c r="K704" s="11">
        <v>440</v>
      </c>
      <c r="L704" s="11">
        <v>1.33</v>
      </c>
      <c r="M704" s="16">
        <f t="shared" si="1440"/>
        <v>3.41196721311475</v>
      </c>
      <c r="N704" s="11">
        <v>0.97</v>
      </c>
      <c r="O704" s="11">
        <v>2.11</v>
      </c>
      <c r="P704" s="8">
        <f t="shared" si="1441"/>
        <v>3.0467</v>
      </c>
      <c r="Q704" s="9">
        <v>1.275</v>
      </c>
      <c r="R704" s="17">
        <v>1</v>
      </c>
      <c r="S704" s="18">
        <f t="shared" si="1442"/>
        <v>75748.3068622735</v>
      </c>
      <c r="Z704" s="11">
        <v>2171</v>
      </c>
      <c r="AA704" s="11">
        <v>0.65</v>
      </c>
      <c r="AB704" s="12">
        <v>1.35</v>
      </c>
      <c r="AC704" s="13">
        <f t="shared" si="1443"/>
        <v>1905.0525</v>
      </c>
      <c r="AD704" s="11">
        <v>3</v>
      </c>
      <c r="AE704" s="11">
        <v>440</v>
      </c>
      <c r="AF704" s="11">
        <v>1.33</v>
      </c>
      <c r="AG704" s="16">
        <f t="shared" si="1444"/>
        <v>3.41196721311475</v>
      </c>
      <c r="AH704" s="11">
        <v>0.97</v>
      </c>
      <c r="AI704" s="11">
        <v>2.11</v>
      </c>
      <c r="AJ704" s="8">
        <f t="shared" si="1445"/>
        <v>3.0467</v>
      </c>
      <c r="AK704" s="9">
        <v>1.275</v>
      </c>
      <c r="AL704" s="17">
        <v>1</v>
      </c>
      <c r="AM704" s="18">
        <f t="shared" si="1446"/>
        <v>75748.3068622735</v>
      </c>
      <c r="AT704" s="11">
        <v>2171</v>
      </c>
      <c r="AU704" s="11">
        <v>0.65</v>
      </c>
      <c r="AV704" s="12">
        <v>1.35</v>
      </c>
      <c r="AW704" s="13">
        <f t="shared" si="1447"/>
        <v>1905.0525</v>
      </c>
      <c r="AX704" s="11">
        <v>3</v>
      </c>
      <c r="AY704" s="11">
        <v>440</v>
      </c>
      <c r="AZ704" s="11">
        <v>1.33</v>
      </c>
      <c r="BA704" s="16">
        <f t="shared" si="1448"/>
        <v>3.41196721311475</v>
      </c>
      <c r="BB704" s="11">
        <v>0.97</v>
      </c>
      <c r="BC704" s="11">
        <v>2.11</v>
      </c>
      <c r="BD704" s="8">
        <f t="shared" si="1449"/>
        <v>3.0467</v>
      </c>
      <c r="BE704" s="9">
        <v>1.275</v>
      </c>
      <c r="BF704" s="17">
        <v>1.015</v>
      </c>
      <c r="BG704" s="18">
        <f t="shared" si="1450"/>
        <v>76884.5314652076</v>
      </c>
      <c r="BN704" s="11">
        <v>2171</v>
      </c>
      <c r="BO704" s="11">
        <v>0.65</v>
      </c>
      <c r="BP704" s="12">
        <v>1.35</v>
      </c>
      <c r="BQ704" s="13">
        <f t="shared" si="1451"/>
        <v>1905.0525</v>
      </c>
      <c r="BR704" s="11">
        <v>3</v>
      </c>
      <c r="BS704" s="11">
        <v>440</v>
      </c>
      <c r="BT704" s="11">
        <v>1.33</v>
      </c>
      <c r="BU704" s="16">
        <f t="shared" si="1452"/>
        <v>3.41196721311475</v>
      </c>
      <c r="BV704" s="11">
        <v>0.97</v>
      </c>
      <c r="BW704" s="11">
        <v>2.11</v>
      </c>
      <c r="BX704" s="8">
        <f t="shared" si="1453"/>
        <v>3.0467</v>
      </c>
      <c r="BY704" s="9">
        <v>1.275</v>
      </c>
      <c r="BZ704" s="17">
        <v>1.015</v>
      </c>
      <c r="CA704" s="18">
        <f t="shared" si="1454"/>
        <v>76884.5314652076</v>
      </c>
      <c r="CH704" s="11">
        <v>2171</v>
      </c>
      <c r="CI704" s="11">
        <v>0.65</v>
      </c>
      <c r="CJ704" s="12">
        <v>1.35</v>
      </c>
      <c r="CK704" s="13">
        <f t="shared" si="1455"/>
        <v>1905.0525</v>
      </c>
      <c r="CL704" s="11">
        <v>3</v>
      </c>
      <c r="CM704" s="11">
        <v>440</v>
      </c>
      <c r="CN704" s="11">
        <v>1.33</v>
      </c>
      <c r="CO704" s="16">
        <f t="shared" si="1456"/>
        <v>3.41196721311475</v>
      </c>
      <c r="CP704" s="11">
        <v>0.97</v>
      </c>
      <c r="CQ704" s="11">
        <v>2.11</v>
      </c>
      <c r="CR704" s="8">
        <f t="shared" si="1457"/>
        <v>3.0467</v>
      </c>
      <c r="CS704" s="9">
        <v>1.275</v>
      </c>
      <c r="CT704" s="17">
        <v>1.085</v>
      </c>
      <c r="CU704" s="18">
        <f t="shared" si="1458"/>
        <v>82186.9129455667</v>
      </c>
      <c r="DB704" s="11">
        <v>2171</v>
      </c>
      <c r="DC704" s="11">
        <v>0.65</v>
      </c>
      <c r="DD704" s="12">
        <v>1.35</v>
      </c>
      <c r="DE704" s="13">
        <f t="shared" si="1459"/>
        <v>1905.0525</v>
      </c>
      <c r="DF704" s="11">
        <v>3</v>
      </c>
      <c r="DG704" s="11">
        <v>440</v>
      </c>
      <c r="DH704" s="11">
        <v>1.33</v>
      </c>
      <c r="DI704" s="16">
        <f t="shared" si="1460"/>
        <v>3.41196721311475</v>
      </c>
      <c r="DJ704" s="11">
        <v>0.97</v>
      </c>
      <c r="DK704" s="11">
        <v>2.11</v>
      </c>
      <c r="DL704" s="8">
        <f t="shared" si="1461"/>
        <v>3.0467</v>
      </c>
      <c r="DM704" s="9">
        <v>1.275</v>
      </c>
      <c r="DN704" s="17">
        <v>1.085</v>
      </c>
      <c r="DO704" s="18">
        <f t="shared" si="1462"/>
        <v>82186.9129455667</v>
      </c>
      <c r="DV704" s="11">
        <v>2171</v>
      </c>
      <c r="DW704" s="11">
        <v>0.65</v>
      </c>
      <c r="DX704" s="12">
        <v>1.35</v>
      </c>
      <c r="DY704" s="13">
        <f t="shared" si="1463"/>
        <v>1905.0525</v>
      </c>
      <c r="DZ704" s="11">
        <v>3</v>
      </c>
      <c r="EA704" s="11">
        <v>440</v>
      </c>
      <c r="EB704" s="11">
        <v>1.42</v>
      </c>
      <c r="EC704" s="16">
        <f t="shared" si="1464"/>
        <v>3.50196721311475</v>
      </c>
      <c r="ED704" s="11">
        <v>0.97</v>
      </c>
      <c r="EE704" s="11">
        <v>2.91</v>
      </c>
      <c r="EF704" s="8">
        <f t="shared" si="1465"/>
        <v>3.8227</v>
      </c>
      <c r="EG704" s="9">
        <v>1.275</v>
      </c>
      <c r="EH704" s="17">
        <v>1.2</v>
      </c>
      <c r="EI704" s="18">
        <f t="shared" si="1466"/>
        <v>117058.222829985</v>
      </c>
    </row>
    <row r="705" s="1" customFormat="1" customHeight="1" spans="6:139">
      <c r="F705" s="11">
        <v>2171</v>
      </c>
      <c r="G705" s="11">
        <v>0.65</v>
      </c>
      <c r="H705" s="12">
        <v>1.35</v>
      </c>
      <c r="I705" s="13">
        <f t="shared" si="1439"/>
        <v>1905.0525</v>
      </c>
      <c r="J705" s="11">
        <v>3</v>
      </c>
      <c r="K705" s="11">
        <v>440</v>
      </c>
      <c r="L705" s="11">
        <v>1.33</v>
      </c>
      <c r="M705" s="16">
        <f t="shared" si="1440"/>
        <v>3.41196721311475</v>
      </c>
      <c r="N705" s="11">
        <v>0.97</v>
      </c>
      <c r="O705" s="11">
        <v>2.11</v>
      </c>
      <c r="P705" s="8">
        <f t="shared" si="1441"/>
        <v>3.0467</v>
      </c>
      <c r="Q705" s="9">
        <v>1.275</v>
      </c>
      <c r="R705" s="17">
        <v>1</v>
      </c>
      <c r="S705" s="18">
        <f t="shared" si="1442"/>
        <v>75748.3068622735</v>
      </c>
      <c r="Z705" s="11">
        <v>2171</v>
      </c>
      <c r="AA705" s="11">
        <v>0.65</v>
      </c>
      <c r="AB705" s="12">
        <v>1.35</v>
      </c>
      <c r="AC705" s="13">
        <f t="shared" si="1443"/>
        <v>1905.0525</v>
      </c>
      <c r="AD705" s="11">
        <v>3</v>
      </c>
      <c r="AE705" s="11">
        <v>440</v>
      </c>
      <c r="AF705" s="11">
        <v>1.33</v>
      </c>
      <c r="AG705" s="16">
        <f t="shared" si="1444"/>
        <v>3.41196721311475</v>
      </c>
      <c r="AH705" s="11">
        <v>0.97</v>
      </c>
      <c r="AI705" s="11">
        <v>2.11</v>
      </c>
      <c r="AJ705" s="8">
        <f t="shared" si="1445"/>
        <v>3.0467</v>
      </c>
      <c r="AK705" s="9">
        <v>1.275</v>
      </c>
      <c r="AL705" s="17">
        <v>1</v>
      </c>
      <c r="AM705" s="18">
        <f t="shared" si="1446"/>
        <v>75748.3068622735</v>
      </c>
      <c r="AT705" s="11">
        <v>2171</v>
      </c>
      <c r="AU705" s="11">
        <v>0.65</v>
      </c>
      <c r="AV705" s="12">
        <v>1.35</v>
      </c>
      <c r="AW705" s="13">
        <f t="shared" si="1447"/>
        <v>1905.0525</v>
      </c>
      <c r="AX705" s="11">
        <v>3</v>
      </c>
      <c r="AY705" s="11">
        <v>440</v>
      </c>
      <c r="AZ705" s="11">
        <v>1.33</v>
      </c>
      <c r="BA705" s="16">
        <f t="shared" si="1448"/>
        <v>3.41196721311475</v>
      </c>
      <c r="BB705" s="11">
        <v>0.97</v>
      </c>
      <c r="BC705" s="11">
        <v>2.11</v>
      </c>
      <c r="BD705" s="8">
        <f t="shared" si="1449"/>
        <v>3.0467</v>
      </c>
      <c r="BE705" s="9">
        <v>1.275</v>
      </c>
      <c r="BF705" s="17">
        <v>1.015</v>
      </c>
      <c r="BG705" s="18">
        <f t="shared" si="1450"/>
        <v>76884.5314652076</v>
      </c>
      <c r="BN705" s="11">
        <v>2171</v>
      </c>
      <c r="BO705" s="11">
        <v>0.65</v>
      </c>
      <c r="BP705" s="12">
        <v>1.35</v>
      </c>
      <c r="BQ705" s="13">
        <f t="shared" si="1451"/>
        <v>1905.0525</v>
      </c>
      <c r="BR705" s="11">
        <v>3</v>
      </c>
      <c r="BS705" s="11">
        <v>440</v>
      </c>
      <c r="BT705" s="11">
        <v>1.33</v>
      </c>
      <c r="BU705" s="16">
        <f t="shared" si="1452"/>
        <v>3.41196721311475</v>
      </c>
      <c r="BV705" s="11">
        <v>0.97</v>
      </c>
      <c r="BW705" s="11">
        <v>2.11</v>
      </c>
      <c r="BX705" s="8">
        <f t="shared" si="1453"/>
        <v>3.0467</v>
      </c>
      <c r="BY705" s="9">
        <v>1.275</v>
      </c>
      <c r="BZ705" s="17">
        <v>1.015</v>
      </c>
      <c r="CA705" s="18">
        <f t="shared" si="1454"/>
        <v>76884.5314652076</v>
      </c>
      <c r="CH705" s="11">
        <v>2171</v>
      </c>
      <c r="CI705" s="11">
        <v>0.65</v>
      </c>
      <c r="CJ705" s="12">
        <v>1.35</v>
      </c>
      <c r="CK705" s="13">
        <f t="shared" si="1455"/>
        <v>1905.0525</v>
      </c>
      <c r="CL705" s="11">
        <v>3</v>
      </c>
      <c r="CM705" s="11">
        <v>440</v>
      </c>
      <c r="CN705" s="11">
        <v>1.33</v>
      </c>
      <c r="CO705" s="16">
        <f t="shared" si="1456"/>
        <v>3.41196721311475</v>
      </c>
      <c r="CP705" s="11">
        <v>0.97</v>
      </c>
      <c r="CQ705" s="11">
        <v>2.11</v>
      </c>
      <c r="CR705" s="8">
        <f t="shared" si="1457"/>
        <v>3.0467</v>
      </c>
      <c r="CS705" s="9">
        <v>1.275</v>
      </c>
      <c r="CT705" s="17">
        <v>1.085</v>
      </c>
      <c r="CU705" s="18">
        <f t="shared" si="1458"/>
        <v>82186.9129455667</v>
      </c>
      <c r="DB705" s="11">
        <v>2171</v>
      </c>
      <c r="DC705" s="11">
        <v>0.65</v>
      </c>
      <c r="DD705" s="12">
        <v>1.35</v>
      </c>
      <c r="DE705" s="13">
        <f t="shared" si="1459"/>
        <v>1905.0525</v>
      </c>
      <c r="DF705" s="11">
        <v>3</v>
      </c>
      <c r="DG705" s="11">
        <v>440</v>
      </c>
      <c r="DH705" s="11">
        <v>1.33</v>
      </c>
      <c r="DI705" s="16">
        <f t="shared" si="1460"/>
        <v>3.41196721311475</v>
      </c>
      <c r="DJ705" s="11">
        <v>0.97</v>
      </c>
      <c r="DK705" s="11">
        <v>2.11</v>
      </c>
      <c r="DL705" s="8">
        <f t="shared" si="1461"/>
        <v>3.0467</v>
      </c>
      <c r="DM705" s="9">
        <v>1.275</v>
      </c>
      <c r="DN705" s="17">
        <v>1.085</v>
      </c>
      <c r="DO705" s="18">
        <f t="shared" si="1462"/>
        <v>82186.9129455667</v>
      </c>
      <c r="DV705" s="11">
        <v>2171</v>
      </c>
      <c r="DW705" s="11">
        <v>0.65</v>
      </c>
      <c r="DX705" s="12">
        <v>1.35</v>
      </c>
      <c r="DY705" s="13">
        <f t="shared" si="1463"/>
        <v>1905.0525</v>
      </c>
      <c r="DZ705" s="11">
        <v>3</v>
      </c>
      <c r="EA705" s="11">
        <v>440</v>
      </c>
      <c r="EB705" s="11">
        <v>1.42</v>
      </c>
      <c r="EC705" s="16">
        <f t="shared" si="1464"/>
        <v>3.50196721311475</v>
      </c>
      <c r="ED705" s="11">
        <v>0.97</v>
      </c>
      <c r="EE705" s="11">
        <v>2.91</v>
      </c>
      <c r="EF705" s="8">
        <f t="shared" si="1465"/>
        <v>3.8227</v>
      </c>
      <c r="EG705" s="9">
        <v>1.275</v>
      </c>
      <c r="EH705" s="17">
        <v>1.2</v>
      </c>
      <c r="EI705" s="18">
        <f t="shared" si="1466"/>
        <v>117058.222829985</v>
      </c>
    </row>
    <row r="706" s="1" customFormat="1" customHeight="1" spans="6:139">
      <c r="F706" s="11">
        <v>2171</v>
      </c>
      <c r="G706" s="11">
        <v>0.65</v>
      </c>
      <c r="H706" s="12">
        <v>1.35</v>
      </c>
      <c r="I706" s="13">
        <f t="shared" si="1439"/>
        <v>1905.0525</v>
      </c>
      <c r="J706" s="11">
        <v>3</v>
      </c>
      <c r="K706" s="11">
        <v>440</v>
      </c>
      <c r="L706" s="11">
        <v>1.33</v>
      </c>
      <c r="M706" s="16">
        <f t="shared" si="1440"/>
        <v>3.41196721311475</v>
      </c>
      <c r="N706" s="11">
        <v>0.97</v>
      </c>
      <c r="O706" s="11">
        <v>2.11</v>
      </c>
      <c r="P706" s="8">
        <f t="shared" si="1441"/>
        <v>3.0467</v>
      </c>
      <c r="Q706" s="9">
        <v>1.275</v>
      </c>
      <c r="R706" s="17">
        <v>1</v>
      </c>
      <c r="S706" s="18">
        <f t="shared" si="1442"/>
        <v>75748.3068622735</v>
      </c>
      <c r="Z706" s="11">
        <v>2171</v>
      </c>
      <c r="AA706" s="11">
        <v>0.65</v>
      </c>
      <c r="AB706" s="12">
        <v>1.35</v>
      </c>
      <c r="AC706" s="13">
        <f t="shared" si="1443"/>
        <v>1905.0525</v>
      </c>
      <c r="AD706" s="11">
        <v>3</v>
      </c>
      <c r="AE706" s="11">
        <v>440</v>
      </c>
      <c r="AF706" s="11">
        <v>1.33</v>
      </c>
      <c r="AG706" s="16">
        <f t="shared" si="1444"/>
        <v>3.41196721311475</v>
      </c>
      <c r="AH706" s="11">
        <v>0.97</v>
      </c>
      <c r="AI706" s="11">
        <v>2.11</v>
      </c>
      <c r="AJ706" s="8">
        <f t="shared" si="1445"/>
        <v>3.0467</v>
      </c>
      <c r="AK706" s="9">
        <v>1.275</v>
      </c>
      <c r="AL706" s="17">
        <v>1</v>
      </c>
      <c r="AM706" s="18">
        <f t="shared" si="1446"/>
        <v>75748.3068622735</v>
      </c>
      <c r="AT706" s="11">
        <v>2171</v>
      </c>
      <c r="AU706" s="11">
        <v>0.65</v>
      </c>
      <c r="AV706" s="12">
        <v>1.35</v>
      </c>
      <c r="AW706" s="13">
        <f t="shared" si="1447"/>
        <v>1905.0525</v>
      </c>
      <c r="AX706" s="11">
        <v>3</v>
      </c>
      <c r="AY706" s="11">
        <v>440</v>
      </c>
      <c r="AZ706" s="11">
        <v>1.33</v>
      </c>
      <c r="BA706" s="16">
        <f t="shared" si="1448"/>
        <v>3.41196721311475</v>
      </c>
      <c r="BB706" s="11">
        <v>0.97</v>
      </c>
      <c r="BC706" s="11">
        <v>2.11</v>
      </c>
      <c r="BD706" s="8">
        <f t="shared" si="1449"/>
        <v>3.0467</v>
      </c>
      <c r="BE706" s="9">
        <v>1.275</v>
      </c>
      <c r="BF706" s="17">
        <v>1.015</v>
      </c>
      <c r="BG706" s="18">
        <f t="shared" si="1450"/>
        <v>76884.5314652076</v>
      </c>
      <c r="BN706" s="11">
        <v>2171</v>
      </c>
      <c r="BO706" s="11">
        <v>0.65</v>
      </c>
      <c r="BP706" s="12">
        <v>1.35</v>
      </c>
      <c r="BQ706" s="13">
        <f t="shared" si="1451"/>
        <v>1905.0525</v>
      </c>
      <c r="BR706" s="11">
        <v>3</v>
      </c>
      <c r="BS706" s="11">
        <v>440</v>
      </c>
      <c r="BT706" s="11">
        <v>1.33</v>
      </c>
      <c r="BU706" s="16">
        <f t="shared" si="1452"/>
        <v>3.41196721311475</v>
      </c>
      <c r="BV706" s="11">
        <v>0.97</v>
      </c>
      <c r="BW706" s="11">
        <v>2.11</v>
      </c>
      <c r="BX706" s="8">
        <f t="shared" si="1453"/>
        <v>3.0467</v>
      </c>
      <c r="BY706" s="9">
        <v>1.275</v>
      </c>
      <c r="BZ706" s="17">
        <v>1.015</v>
      </c>
      <c r="CA706" s="18">
        <f t="shared" si="1454"/>
        <v>76884.5314652076</v>
      </c>
      <c r="CH706" s="11">
        <v>2171</v>
      </c>
      <c r="CI706" s="11">
        <v>0.65</v>
      </c>
      <c r="CJ706" s="12">
        <v>1.35</v>
      </c>
      <c r="CK706" s="13">
        <f t="shared" si="1455"/>
        <v>1905.0525</v>
      </c>
      <c r="CL706" s="11">
        <v>3</v>
      </c>
      <c r="CM706" s="11">
        <v>440</v>
      </c>
      <c r="CN706" s="11">
        <v>1.33</v>
      </c>
      <c r="CO706" s="16">
        <f t="shared" si="1456"/>
        <v>3.41196721311475</v>
      </c>
      <c r="CP706" s="11">
        <v>0.97</v>
      </c>
      <c r="CQ706" s="11">
        <v>2.11</v>
      </c>
      <c r="CR706" s="8">
        <f t="shared" si="1457"/>
        <v>3.0467</v>
      </c>
      <c r="CS706" s="9">
        <v>1.275</v>
      </c>
      <c r="CT706" s="17">
        <v>1.085</v>
      </c>
      <c r="CU706" s="18">
        <f t="shared" si="1458"/>
        <v>82186.9129455667</v>
      </c>
      <c r="DB706" s="11">
        <v>2171</v>
      </c>
      <c r="DC706" s="11">
        <v>0.65</v>
      </c>
      <c r="DD706" s="12">
        <v>1.35</v>
      </c>
      <c r="DE706" s="13">
        <f t="shared" si="1459"/>
        <v>1905.0525</v>
      </c>
      <c r="DF706" s="11">
        <v>3</v>
      </c>
      <c r="DG706" s="11">
        <v>440</v>
      </c>
      <c r="DH706" s="11">
        <v>1.33</v>
      </c>
      <c r="DI706" s="16">
        <f t="shared" si="1460"/>
        <v>3.41196721311475</v>
      </c>
      <c r="DJ706" s="11">
        <v>0.97</v>
      </c>
      <c r="DK706" s="11">
        <v>2.11</v>
      </c>
      <c r="DL706" s="8">
        <f t="shared" si="1461"/>
        <v>3.0467</v>
      </c>
      <c r="DM706" s="9">
        <v>1.275</v>
      </c>
      <c r="DN706" s="17">
        <v>1.085</v>
      </c>
      <c r="DO706" s="18">
        <f t="shared" si="1462"/>
        <v>82186.9129455667</v>
      </c>
      <c r="DV706" s="11">
        <v>2171</v>
      </c>
      <c r="DW706" s="11">
        <v>0.65</v>
      </c>
      <c r="DX706" s="12">
        <v>1.35</v>
      </c>
      <c r="DY706" s="13">
        <f t="shared" si="1463"/>
        <v>1905.0525</v>
      </c>
      <c r="DZ706" s="11">
        <v>3</v>
      </c>
      <c r="EA706" s="11">
        <v>440</v>
      </c>
      <c r="EB706" s="11">
        <v>1.42</v>
      </c>
      <c r="EC706" s="16">
        <f t="shared" si="1464"/>
        <v>3.50196721311475</v>
      </c>
      <c r="ED706" s="11">
        <v>0.97</v>
      </c>
      <c r="EE706" s="11">
        <v>2.91</v>
      </c>
      <c r="EF706" s="8">
        <f t="shared" si="1465"/>
        <v>3.8227</v>
      </c>
      <c r="EG706" s="9">
        <v>1.275</v>
      </c>
      <c r="EH706" s="17">
        <v>1.2</v>
      </c>
      <c r="EI706" s="18">
        <f t="shared" si="1466"/>
        <v>117058.222829985</v>
      </c>
    </row>
    <row r="707" s="1" customFormat="1" customHeight="1" spans="6:139">
      <c r="F707" s="11">
        <v>2171</v>
      </c>
      <c r="G707" s="11">
        <v>0.65</v>
      </c>
      <c r="H707" s="12">
        <v>1.35</v>
      </c>
      <c r="I707" s="13">
        <f t="shared" si="1439"/>
        <v>1905.0525</v>
      </c>
      <c r="J707" s="11">
        <v>3</v>
      </c>
      <c r="K707" s="11">
        <v>190</v>
      </c>
      <c r="L707" s="11">
        <v>1.33</v>
      </c>
      <c r="M707" s="16">
        <f t="shared" si="1440"/>
        <v>2.85054794520548</v>
      </c>
      <c r="N707" s="11">
        <v>0.97</v>
      </c>
      <c r="O707" s="11">
        <v>2.11</v>
      </c>
      <c r="P707" s="8">
        <f t="shared" si="1441"/>
        <v>3.0467</v>
      </c>
      <c r="Q707" s="9">
        <v>1.075</v>
      </c>
      <c r="R707" s="17">
        <v>1</v>
      </c>
      <c r="S707" s="18">
        <f t="shared" si="1442"/>
        <v>53357.4062776133</v>
      </c>
      <c r="Z707" s="11">
        <v>2171</v>
      </c>
      <c r="AA707" s="11">
        <v>0.65</v>
      </c>
      <c r="AB707" s="12">
        <v>1.35</v>
      </c>
      <c r="AC707" s="13">
        <f t="shared" si="1443"/>
        <v>1905.0525</v>
      </c>
      <c r="AD707" s="11">
        <v>3</v>
      </c>
      <c r="AE707" s="11">
        <v>190</v>
      </c>
      <c r="AF707" s="11">
        <v>1.33</v>
      </c>
      <c r="AG707" s="16">
        <f t="shared" si="1444"/>
        <v>2.85054794520548</v>
      </c>
      <c r="AH707" s="11">
        <v>0.97</v>
      </c>
      <c r="AI707" s="11">
        <v>2.11</v>
      </c>
      <c r="AJ707" s="8">
        <f t="shared" si="1445"/>
        <v>3.0467</v>
      </c>
      <c r="AK707" s="9">
        <v>1.075</v>
      </c>
      <c r="AL707" s="17">
        <v>1</v>
      </c>
      <c r="AM707" s="18">
        <f t="shared" si="1446"/>
        <v>53357.4062776133</v>
      </c>
      <c r="AT707" s="11">
        <v>2171</v>
      </c>
      <c r="AU707" s="11">
        <v>0.65</v>
      </c>
      <c r="AV707" s="12">
        <v>1.35</v>
      </c>
      <c r="AW707" s="13">
        <f t="shared" si="1447"/>
        <v>1905.0525</v>
      </c>
      <c r="AX707" s="11">
        <v>3</v>
      </c>
      <c r="AY707" s="11">
        <v>190</v>
      </c>
      <c r="AZ707" s="11">
        <v>1.33</v>
      </c>
      <c r="BA707" s="16">
        <f t="shared" si="1448"/>
        <v>2.85054794520548</v>
      </c>
      <c r="BB707" s="11">
        <v>0.97</v>
      </c>
      <c r="BC707" s="11">
        <v>2.11</v>
      </c>
      <c r="BD707" s="8">
        <f t="shared" si="1449"/>
        <v>3.0467</v>
      </c>
      <c r="BE707" s="9">
        <v>1.075</v>
      </c>
      <c r="BF707" s="17">
        <v>1.015</v>
      </c>
      <c r="BG707" s="18">
        <f t="shared" si="1450"/>
        <v>54157.7673717775</v>
      </c>
      <c r="BN707" s="11">
        <v>2171</v>
      </c>
      <c r="BO707" s="11">
        <v>0.65</v>
      </c>
      <c r="BP707" s="12">
        <v>1.35</v>
      </c>
      <c r="BQ707" s="13">
        <f t="shared" si="1451"/>
        <v>1905.0525</v>
      </c>
      <c r="BR707" s="11">
        <v>3</v>
      </c>
      <c r="BS707" s="11">
        <v>190</v>
      </c>
      <c r="BT707" s="11">
        <v>1.33</v>
      </c>
      <c r="BU707" s="16">
        <f t="shared" si="1452"/>
        <v>2.85054794520548</v>
      </c>
      <c r="BV707" s="11">
        <v>0.97</v>
      </c>
      <c r="BW707" s="11">
        <v>2.11</v>
      </c>
      <c r="BX707" s="8">
        <f t="shared" si="1453"/>
        <v>3.0467</v>
      </c>
      <c r="BY707" s="9">
        <v>1.075</v>
      </c>
      <c r="BZ707" s="17">
        <v>1.015</v>
      </c>
      <c r="CA707" s="18">
        <f t="shared" si="1454"/>
        <v>54157.7673717775</v>
      </c>
      <c r="CH707" s="11">
        <v>2171</v>
      </c>
      <c r="CI707" s="11">
        <v>0.65</v>
      </c>
      <c r="CJ707" s="12">
        <v>1.35</v>
      </c>
      <c r="CK707" s="13">
        <f t="shared" si="1455"/>
        <v>1905.0525</v>
      </c>
      <c r="CL707" s="11">
        <v>3</v>
      </c>
      <c r="CM707" s="11">
        <v>190</v>
      </c>
      <c r="CN707" s="11">
        <v>1.33</v>
      </c>
      <c r="CO707" s="16">
        <f t="shared" si="1456"/>
        <v>2.85054794520548</v>
      </c>
      <c r="CP707" s="11">
        <v>0.97</v>
      </c>
      <c r="CQ707" s="11">
        <v>2.11</v>
      </c>
      <c r="CR707" s="8">
        <f t="shared" si="1457"/>
        <v>3.0467</v>
      </c>
      <c r="CS707" s="9">
        <v>1.075</v>
      </c>
      <c r="CT707" s="17">
        <v>1.085</v>
      </c>
      <c r="CU707" s="18">
        <f t="shared" si="1458"/>
        <v>57892.7858112104</v>
      </c>
      <c r="DB707" s="11">
        <v>2171</v>
      </c>
      <c r="DC707" s="11">
        <v>0.65</v>
      </c>
      <c r="DD707" s="12">
        <v>1.35</v>
      </c>
      <c r="DE707" s="13">
        <f t="shared" si="1459"/>
        <v>1905.0525</v>
      </c>
      <c r="DF707" s="11">
        <v>3</v>
      </c>
      <c r="DG707" s="11">
        <v>190</v>
      </c>
      <c r="DH707" s="11">
        <v>1.33</v>
      </c>
      <c r="DI707" s="16">
        <f t="shared" si="1460"/>
        <v>2.85054794520548</v>
      </c>
      <c r="DJ707" s="11">
        <v>0.97</v>
      </c>
      <c r="DK707" s="11">
        <v>2.11</v>
      </c>
      <c r="DL707" s="8">
        <f t="shared" si="1461"/>
        <v>3.0467</v>
      </c>
      <c r="DM707" s="9">
        <v>1.075</v>
      </c>
      <c r="DN707" s="17">
        <v>1.085</v>
      </c>
      <c r="DO707" s="18">
        <f t="shared" si="1462"/>
        <v>57892.7858112104</v>
      </c>
      <c r="DV707" s="11">
        <v>2171</v>
      </c>
      <c r="DW707" s="11">
        <v>0.65</v>
      </c>
      <c r="DX707" s="12">
        <v>1.35</v>
      </c>
      <c r="DY707" s="13">
        <f t="shared" si="1463"/>
        <v>1905.0525</v>
      </c>
      <c r="DZ707" s="11">
        <v>3</v>
      </c>
      <c r="EA707" s="11">
        <v>190</v>
      </c>
      <c r="EB707" s="11">
        <v>1.42</v>
      </c>
      <c r="EC707" s="16">
        <f t="shared" si="1464"/>
        <v>2.94054794520548</v>
      </c>
      <c r="ED707" s="11">
        <v>0.97</v>
      </c>
      <c r="EE707" s="11">
        <v>2.91</v>
      </c>
      <c r="EF707" s="8">
        <f t="shared" si="1465"/>
        <v>3.8227</v>
      </c>
      <c r="EG707" s="9">
        <v>1.075</v>
      </c>
      <c r="EH707" s="17">
        <v>1.2</v>
      </c>
      <c r="EI707" s="18">
        <f t="shared" si="1466"/>
        <v>82873.63629696</v>
      </c>
    </row>
    <row r="708" s="1" customFormat="1" customHeight="1" spans="6:139">
      <c r="F708" s="11">
        <v>2171</v>
      </c>
      <c r="G708" s="11">
        <v>0.65</v>
      </c>
      <c r="H708" s="12">
        <v>1.35</v>
      </c>
      <c r="I708" s="13">
        <f t="shared" si="1439"/>
        <v>1905.0525</v>
      </c>
      <c r="J708" s="11">
        <v>3</v>
      </c>
      <c r="K708" s="11">
        <v>190</v>
      </c>
      <c r="L708" s="11">
        <v>1.33</v>
      </c>
      <c r="M708" s="16">
        <f t="shared" si="1440"/>
        <v>2.85054794520548</v>
      </c>
      <c r="N708" s="11">
        <v>0.97</v>
      </c>
      <c r="O708" s="11">
        <v>2.11</v>
      </c>
      <c r="P708" s="8">
        <f t="shared" si="1441"/>
        <v>3.0467</v>
      </c>
      <c r="Q708" s="9">
        <v>1.075</v>
      </c>
      <c r="R708" s="17">
        <v>1</v>
      </c>
      <c r="S708" s="18">
        <f t="shared" si="1442"/>
        <v>53357.4062776133</v>
      </c>
      <c r="Z708" s="11">
        <v>2171</v>
      </c>
      <c r="AA708" s="11">
        <v>0.65</v>
      </c>
      <c r="AB708" s="12">
        <v>1.35</v>
      </c>
      <c r="AC708" s="13">
        <f t="shared" si="1443"/>
        <v>1905.0525</v>
      </c>
      <c r="AD708" s="11">
        <v>3</v>
      </c>
      <c r="AE708" s="11">
        <v>190</v>
      </c>
      <c r="AF708" s="11">
        <v>1.33</v>
      </c>
      <c r="AG708" s="16">
        <f t="shared" si="1444"/>
        <v>2.85054794520548</v>
      </c>
      <c r="AH708" s="11">
        <v>0.97</v>
      </c>
      <c r="AI708" s="11">
        <v>2.11</v>
      </c>
      <c r="AJ708" s="8">
        <f t="shared" si="1445"/>
        <v>3.0467</v>
      </c>
      <c r="AK708" s="9">
        <v>1.075</v>
      </c>
      <c r="AL708" s="17">
        <v>1</v>
      </c>
      <c r="AM708" s="18">
        <f t="shared" si="1446"/>
        <v>53357.4062776133</v>
      </c>
      <c r="AT708" s="11">
        <v>2171</v>
      </c>
      <c r="AU708" s="11">
        <v>0.65</v>
      </c>
      <c r="AV708" s="12">
        <v>1.35</v>
      </c>
      <c r="AW708" s="13">
        <f t="shared" si="1447"/>
        <v>1905.0525</v>
      </c>
      <c r="AX708" s="11">
        <v>3</v>
      </c>
      <c r="AY708" s="11">
        <v>190</v>
      </c>
      <c r="AZ708" s="11">
        <v>1.33</v>
      </c>
      <c r="BA708" s="16">
        <f t="shared" si="1448"/>
        <v>2.85054794520548</v>
      </c>
      <c r="BB708" s="11">
        <v>0.97</v>
      </c>
      <c r="BC708" s="11">
        <v>2.11</v>
      </c>
      <c r="BD708" s="8">
        <f t="shared" si="1449"/>
        <v>3.0467</v>
      </c>
      <c r="BE708" s="9">
        <v>1.075</v>
      </c>
      <c r="BF708" s="17">
        <v>1.015</v>
      </c>
      <c r="BG708" s="18">
        <f t="shared" si="1450"/>
        <v>54157.7673717775</v>
      </c>
      <c r="BN708" s="11">
        <v>2171</v>
      </c>
      <c r="BO708" s="11">
        <v>0.65</v>
      </c>
      <c r="BP708" s="12">
        <v>1.35</v>
      </c>
      <c r="BQ708" s="13">
        <f t="shared" si="1451"/>
        <v>1905.0525</v>
      </c>
      <c r="BR708" s="11">
        <v>3</v>
      </c>
      <c r="BS708" s="11">
        <v>190</v>
      </c>
      <c r="BT708" s="11">
        <v>1.33</v>
      </c>
      <c r="BU708" s="16">
        <f t="shared" si="1452"/>
        <v>2.85054794520548</v>
      </c>
      <c r="BV708" s="11">
        <v>0.97</v>
      </c>
      <c r="BW708" s="11">
        <v>2.11</v>
      </c>
      <c r="BX708" s="8">
        <f t="shared" si="1453"/>
        <v>3.0467</v>
      </c>
      <c r="BY708" s="9">
        <v>1.075</v>
      </c>
      <c r="BZ708" s="17">
        <v>1.015</v>
      </c>
      <c r="CA708" s="18">
        <f t="shared" si="1454"/>
        <v>54157.7673717775</v>
      </c>
      <c r="CH708" s="11">
        <v>2171</v>
      </c>
      <c r="CI708" s="11">
        <v>0.65</v>
      </c>
      <c r="CJ708" s="12">
        <v>1.35</v>
      </c>
      <c r="CK708" s="13">
        <f t="shared" si="1455"/>
        <v>1905.0525</v>
      </c>
      <c r="CL708" s="11">
        <v>3</v>
      </c>
      <c r="CM708" s="11">
        <v>190</v>
      </c>
      <c r="CN708" s="11">
        <v>1.33</v>
      </c>
      <c r="CO708" s="16">
        <f t="shared" si="1456"/>
        <v>2.85054794520548</v>
      </c>
      <c r="CP708" s="11">
        <v>0.97</v>
      </c>
      <c r="CQ708" s="11">
        <v>2.11</v>
      </c>
      <c r="CR708" s="8">
        <f t="shared" si="1457"/>
        <v>3.0467</v>
      </c>
      <c r="CS708" s="9">
        <v>1.075</v>
      </c>
      <c r="CT708" s="17">
        <v>1.085</v>
      </c>
      <c r="CU708" s="18">
        <f t="shared" si="1458"/>
        <v>57892.7858112104</v>
      </c>
      <c r="DB708" s="11">
        <v>2171</v>
      </c>
      <c r="DC708" s="11">
        <v>0.65</v>
      </c>
      <c r="DD708" s="12">
        <v>1.35</v>
      </c>
      <c r="DE708" s="13">
        <f t="shared" si="1459"/>
        <v>1905.0525</v>
      </c>
      <c r="DF708" s="11">
        <v>3</v>
      </c>
      <c r="DG708" s="11">
        <v>190</v>
      </c>
      <c r="DH708" s="11">
        <v>1.33</v>
      </c>
      <c r="DI708" s="16">
        <f t="shared" si="1460"/>
        <v>2.85054794520548</v>
      </c>
      <c r="DJ708" s="11">
        <v>0.97</v>
      </c>
      <c r="DK708" s="11">
        <v>2.11</v>
      </c>
      <c r="DL708" s="8">
        <f t="shared" si="1461"/>
        <v>3.0467</v>
      </c>
      <c r="DM708" s="9">
        <v>1.075</v>
      </c>
      <c r="DN708" s="17">
        <v>1.085</v>
      </c>
      <c r="DO708" s="18">
        <f t="shared" si="1462"/>
        <v>57892.7858112104</v>
      </c>
      <c r="DV708" s="11">
        <v>2171</v>
      </c>
      <c r="DW708" s="11">
        <v>0.65</v>
      </c>
      <c r="DX708" s="12">
        <v>1.35</v>
      </c>
      <c r="DY708" s="13">
        <f t="shared" si="1463"/>
        <v>1905.0525</v>
      </c>
      <c r="DZ708" s="11">
        <v>3</v>
      </c>
      <c r="EA708" s="11">
        <v>190</v>
      </c>
      <c r="EB708" s="11">
        <v>1.42</v>
      </c>
      <c r="EC708" s="16">
        <f t="shared" si="1464"/>
        <v>2.94054794520548</v>
      </c>
      <c r="ED708" s="11">
        <v>0.97</v>
      </c>
      <c r="EE708" s="11">
        <v>2.91</v>
      </c>
      <c r="EF708" s="8">
        <f t="shared" si="1465"/>
        <v>3.8227</v>
      </c>
      <c r="EG708" s="9">
        <v>1.075</v>
      </c>
      <c r="EH708" s="17">
        <v>1.2</v>
      </c>
      <c r="EI708" s="18">
        <f t="shared" si="1466"/>
        <v>82873.63629696</v>
      </c>
    </row>
    <row r="709" s="1" customFormat="1" customHeight="1" spans="6:139">
      <c r="F709" s="11">
        <v>2171</v>
      </c>
      <c r="G709" s="11">
        <v>0.65</v>
      </c>
      <c r="H709" s="12">
        <v>1.35</v>
      </c>
      <c r="I709" s="13">
        <f t="shared" si="1439"/>
        <v>1905.0525</v>
      </c>
      <c r="J709" s="11">
        <v>3</v>
      </c>
      <c r="K709" s="11">
        <v>190</v>
      </c>
      <c r="L709" s="11">
        <v>1.33</v>
      </c>
      <c r="M709" s="16">
        <f t="shared" si="1440"/>
        <v>2.85054794520548</v>
      </c>
      <c r="N709" s="11">
        <v>0.97</v>
      </c>
      <c r="O709" s="11">
        <v>2.11</v>
      </c>
      <c r="P709" s="8">
        <f t="shared" si="1441"/>
        <v>3.0467</v>
      </c>
      <c r="Q709" s="9">
        <v>1.075</v>
      </c>
      <c r="R709" s="17">
        <v>1</v>
      </c>
      <c r="S709" s="18">
        <f t="shared" si="1442"/>
        <v>53357.4062776133</v>
      </c>
      <c r="Z709" s="11">
        <v>2171</v>
      </c>
      <c r="AA709" s="11">
        <v>0.65</v>
      </c>
      <c r="AB709" s="12">
        <v>1.35</v>
      </c>
      <c r="AC709" s="13">
        <f t="shared" si="1443"/>
        <v>1905.0525</v>
      </c>
      <c r="AD709" s="11">
        <v>3</v>
      </c>
      <c r="AE709" s="11">
        <v>190</v>
      </c>
      <c r="AF709" s="11">
        <v>1.33</v>
      </c>
      <c r="AG709" s="16">
        <f t="shared" si="1444"/>
        <v>2.85054794520548</v>
      </c>
      <c r="AH709" s="11">
        <v>0.97</v>
      </c>
      <c r="AI709" s="11">
        <v>2.11</v>
      </c>
      <c r="AJ709" s="8">
        <f t="shared" si="1445"/>
        <v>3.0467</v>
      </c>
      <c r="AK709" s="9">
        <v>1.075</v>
      </c>
      <c r="AL709" s="17">
        <v>1</v>
      </c>
      <c r="AM709" s="18">
        <f t="shared" si="1446"/>
        <v>53357.4062776133</v>
      </c>
      <c r="AT709" s="11">
        <v>2171</v>
      </c>
      <c r="AU709" s="11">
        <v>0.65</v>
      </c>
      <c r="AV709" s="12">
        <v>1.35</v>
      </c>
      <c r="AW709" s="13">
        <f t="shared" si="1447"/>
        <v>1905.0525</v>
      </c>
      <c r="AX709" s="11">
        <v>3</v>
      </c>
      <c r="AY709" s="11">
        <v>190</v>
      </c>
      <c r="AZ709" s="11">
        <v>1.33</v>
      </c>
      <c r="BA709" s="16">
        <f t="shared" si="1448"/>
        <v>2.85054794520548</v>
      </c>
      <c r="BB709" s="11">
        <v>0.97</v>
      </c>
      <c r="BC709" s="11">
        <v>2.11</v>
      </c>
      <c r="BD709" s="8">
        <f t="shared" si="1449"/>
        <v>3.0467</v>
      </c>
      <c r="BE709" s="9">
        <v>1.075</v>
      </c>
      <c r="BF709" s="17">
        <v>1.015</v>
      </c>
      <c r="BG709" s="18">
        <f t="shared" si="1450"/>
        <v>54157.7673717775</v>
      </c>
      <c r="BN709" s="11">
        <v>2171</v>
      </c>
      <c r="BO709" s="11">
        <v>0.65</v>
      </c>
      <c r="BP709" s="12">
        <v>1.35</v>
      </c>
      <c r="BQ709" s="13">
        <f t="shared" si="1451"/>
        <v>1905.0525</v>
      </c>
      <c r="BR709" s="11">
        <v>3</v>
      </c>
      <c r="BS709" s="11">
        <v>190</v>
      </c>
      <c r="BT709" s="11">
        <v>1.33</v>
      </c>
      <c r="BU709" s="16">
        <f t="shared" si="1452"/>
        <v>2.85054794520548</v>
      </c>
      <c r="BV709" s="11">
        <v>0.97</v>
      </c>
      <c r="BW709" s="11">
        <v>2.11</v>
      </c>
      <c r="BX709" s="8">
        <f t="shared" si="1453"/>
        <v>3.0467</v>
      </c>
      <c r="BY709" s="9">
        <v>1.075</v>
      </c>
      <c r="BZ709" s="17">
        <v>1.015</v>
      </c>
      <c r="CA709" s="18">
        <f t="shared" si="1454"/>
        <v>54157.7673717775</v>
      </c>
      <c r="CH709" s="11">
        <v>2171</v>
      </c>
      <c r="CI709" s="11">
        <v>0.65</v>
      </c>
      <c r="CJ709" s="12">
        <v>1.35</v>
      </c>
      <c r="CK709" s="13">
        <f t="shared" si="1455"/>
        <v>1905.0525</v>
      </c>
      <c r="CL709" s="11">
        <v>3</v>
      </c>
      <c r="CM709" s="11">
        <v>190</v>
      </c>
      <c r="CN709" s="11">
        <v>1.33</v>
      </c>
      <c r="CO709" s="16">
        <f t="shared" si="1456"/>
        <v>2.85054794520548</v>
      </c>
      <c r="CP709" s="11">
        <v>0.97</v>
      </c>
      <c r="CQ709" s="11">
        <v>2.11</v>
      </c>
      <c r="CR709" s="8">
        <f t="shared" si="1457"/>
        <v>3.0467</v>
      </c>
      <c r="CS709" s="9">
        <v>1.075</v>
      </c>
      <c r="CT709" s="17">
        <v>1.085</v>
      </c>
      <c r="CU709" s="18">
        <f t="shared" si="1458"/>
        <v>57892.7858112104</v>
      </c>
      <c r="DB709" s="11">
        <v>2171</v>
      </c>
      <c r="DC709" s="11">
        <v>0.65</v>
      </c>
      <c r="DD709" s="12">
        <v>1.35</v>
      </c>
      <c r="DE709" s="13">
        <f t="shared" si="1459"/>
        <v>1905.0525</v>
      </c>
      <c r="DF709" s="11">
        <v>3</v>
      </c>
      <c r="DG709" s="11">
        <v>190</v>
      </c>
      <c r="DH709" s="11">
        <v>1.33</v>
      </c>
      <c r="DI709" s="16">
        <f t="shared" si="1460"/>
        <v>2.85054794520548</v>
      </c>
      <c r="DJ709" s="11">
        <v>0.97</v>
      </c>
      <c r="DK709" s="11">
        <v>2.11</v>
      </c>
      <c r="DL709" s="8">
        <f t="shared" si="1461"/>
        <v>3.0467</v>
      </c>
      <c r="DM709" s="9">
        <v>1.075</v>
      </c>
      <c r="DN709" s="17">
        <v>1.085</v>
      </c>
      <c r="DO709" s="18">
        <f t="shared" si="1462"/>
        <v>57892.7858112104</v>
      </c>
      <c r="DV709" s="11">
        <v>2171</v>
      </c>
      <c r="DW709" s="11">
        <v>0.65</v>
      </c>
      <c r="DX709" s="12">
        <v>1.35</v>
      </c>
      <c r="DY709" s="13">
        <f t="shared" si="1463"/>
        <v>1905.0525</v>
      </c>
      <c r="DZ709" s="11">
        <v>3</v>
      </c>
      <c r="EA709" s="11">
        <v>190</v>
      </c>
      <c r="EB709" s="11">
        <v>1.42</v>
      </c>
      <c r="EC709" s="16">
        <f t="shared" si="1464"/>
        <v>2.94054794520548</v>
      </c>
      <c r="ED709" s="11">
        <v>0.97</v>
      </c>
      <c r="EE709" s="11">
        <v>2.91</v>
      </c>
      <c r="EF709" s="8">
        <f t="shared" si="1465"/>
        <v>3.8227</v>
      </c>
      <c r="EG709" s="9">
        <v>1.075</v>
      </c>
      <c r="EH709" s="17">
        <v>1.2</v>
      </c>
      <c r="EI709" s="18">
        <f t="shared" si="1466"/>
        <v>82873.63629696</v>
      </c>
    </row>
    <row r="710" s="1" customFormat="1" customHeight="1" spans="6:139">
      <c r="F710" s="11">
        <v>2171</v>
      </c>
      <c r="G710" s="11">
        <v>0.65</v>
      </c>
      <c r="H710" s="12">
        <v>1.35</v>
      </c>
      <c r="I710" s="13">
        <f t="shared" si="1439"/>
        <v>1905.0525</v>
      </c>
      <c r="J710" s="11">
        <v>3</v>
      </c>
      <c r="K710" s="11">
        <v>190</v>
      </c>
      <c r="L710" s="11">
        <v>1.33</v>
      </c>
      <c r="M710" s="16">
        <f t="shared" si="1440"/>
        <v>2.85054794520548</v>
      </c>
      <c r="N710" s="11">
        <v>0.97</v>
      </c>
      <c r="O710" s="11">
        <v>2.11</v>
      </c>
      <c r="P710" s="8">
        <f t="shared" si="1441"/>
        <v>3.0467</v>
      </c>
      <c r="Q710" s="9">
        <v>1.075</v>
      </c>
      <c r="R710" s="17">
        <v>1</v>
      </c>
      <c r="S710" s="18">
        <f t="shared" si="1442"/>
        <v>53357.4062776133</v>
      </c>
      <c r="Z710" s="11">
        <v>2171</v>
      </c>
      <c r="AA710" s="11">
        <v>0.65</v>
      </c>
      <c r="AB710" s="12">
        <v>1.35</v>
      </c>
      <c r="AC710" s="13">
        <f t="shared" si="1443"/>
        <v>1905.0525</v>
      </c>
      <c r="AD710" s="11">
        <v>3</v>
      </c>
      <c r="AE710" s="11">
        <v>190</v>
      </c>
      <c r="AF710" s="11">
        <v>1.33</v>
      </c>
      <c r="AG710" s="16">
        <f t="shared" si="1444"/>
        <v>2.85054794520548</v>
      </c>
      <c r="AH710" s="11">
        <v>0.97</v>
      </c>
      <c r="AI710" s="11">
        <v>2.11</v>
      </c>
      <c r="AJ710" s="8">
        <f t="shared" si="1445"/>
        <v>3.0467</v>
      </c>
      <c r="AK710" s="9">
        <v>1.075</v>
      </c>
      <c r="AL710" s="17">
        <v>1</v>
      </c>
      <c r="AM710" s="18">
        <f t="shared" si="1446"/>
        <v>53357.4062776133</v>
      </c>
      <c r="AT710" s="11">
        <v>2171</v>
      </c>
      <c r="AU710" s="11">
        <v>0.65</v>
      </c>
      <c r="AV710" s="12">
        <v>1.35</v>
      </c>
      <c r="AW710" s="13">
        <f t="shared" si="1447"/>
        <v>1905.0525</v>
      </c>
      <c r="AX710" s="11">
        <v>3</v>
      </c>
      <c r="AY710" s="11">
        <v>190</v>
      </c>
      <c r="AZ710" s="11">
        <v>1.33</v>
      </c>
      <c r="BA710" s="16">
        <f t="shared" si="1448"/>
        <v>2.85054794520548</v>
      </c>
      <c r="BB710" s="11">
        <v>0.97</v>
      </c>
      <c r="BC710" s="11">
        <v>2.11</v>
      </c>
      <c r="BD710" s="8">
        <f t="shared" si="1449"/>
        <v>3.0467</v>
      </c>
      <c r="BE710" s="9">
        <v>1.075</v>
      </c>
      <c r="BF710" s="17">
        <v>1.015</v>
      </c>
      <c r="BG710" s="18">
        <f t="shared" si="1450"/>
        <v>54157.7673717775</v>
      </c>
      <c r="BN710" s="11">
        <v>2171</v>
      </c>
      <c r="BO710" s="11">
        <v>0.65</v>
      </c>
      <c r="BP710" s="12">
        <v>1.35</v>
      </c>
      <c r="BQ710" s="13">
        <f t="shared" si="1451"/>
        <v>1905.0525</v>
      </c>
      <c r="BR710" s="11">
        <v>3</v>
      </c>
      <c r="BS710" s="11">
        <v>190</v>
      </c>
      <c r="BT710" s="11">
        <v>1.33</v>
      </c>
      <c r="BU710" s="16">
        <f t="shared" si="1452"/>
        <v>2.85054794520548</v>
      </c>
      <c r="BV710" s="11">
        <v>0.97</v>
      </c>
      <c r="BW710" s="11">
        <v>2.11</v>
      </c>
      <c r="BX710" s="8">
        <f t="shared" si="1453"/>
        <v>3.0467</v>
      </c>
      <c r="BY710" s="9">
        <v>1.075</v>
      </c>
      <c r="BZ710" s="17">
        <v>1.015</v>
      </c>
      <c r="CA710" s="18">
        <f t="shared" si="1454"/>
        <v>54157.7673717775</v>
      </c>
      <c r="CH710" s="11">
        <v>2171</v>
      </c>
      <c r="CI710" s="11">
        <v>0.65</v>
      </c>
      <c r="CJ710" s="12">
        <v>1.35</v>
      </c>
      <c r="CK710" s="13">
        <f t="shared" si="1455"/>
        <v>1905.0525</v>
      </c>
      <c r="CL710" s="11">
        <v>3</v>
      </c>
      <c r="CM710" s="11">
        <v>190</v>
      </c>
      <c r="CN710" s="11">
        <v>1.33</v>
      </c>
      <c r="CO710" s="16">
        <f t="shared" si="1456"/>
        <v>2.85054794520548</v>
      </c>
      <c r="CP710" s="11">
        <v>0.97</v>
      </c>
      <c r="CQ710" s="11">
        <v>2.11</v>
      </c>
      <c r="CR710" s="8">
        <f t="shared" si="1457"/>
        <v>3.0467</v>
      </c>
      <c r="CS710" s="9">
        <v>1.075</v>
      </c>
      <c r="CT710" s="17">
        <v>1.085</v>
      </c>
      <c r="CU710" s="18">
        <f t="shared" si="1458"/>
        <v>57892.7858112104</v>
      </c>
      <c r="DB710" s="11">
        <v>2171</v>
      </c>
      <c r="DC710" s="11">
        <v>0.65</v>
      </c>
      <c r="DD710" s="12">
        <v>1.35</v>
      </c>
      <c r="DE710" s="13">
        <f t="shared" si="1459"/>
        <v>1905.0525</v>
      </c>
      <c r="DF710" s="11">
        <v>3</v>
      </c>
      <c r="DG710" s="11">
        <v>190</v>
      </c>
      <c r="DH710" s="11">
        <v>1.33</v>
      </c>
      <c r="DI710" s="16">
        <f t="shared" si="1460"/>
        <v>2.85054794520548</v>
      </c>
      <c r="DJ710" s="11">
        <v>0.97</v>
      </c>
      <c r="DK710" s="11">
        <v>2.11</v>
      </c>
      <c r="DL710" s="8">
        <f t="shared" si="1461"/>
        <v>3.0467</v>
      </c>
      <c r="DM710" s="9">
        <v>1.075</v>
      </c>
      <c r="DN710" s="17">
        <v>1.085</v>
      </c>
      <c r="DO710" s="18">
        <f t="shared" si="1462"/>
        <v>57892.7858112104</v>
      </c>
      <c r="DV710" s="11">
        <v>2171</v>
      </c>
      <c r="DW710" s="11">
        <v>0.65</v>
      </c>
      <c r="DX710" s="12">
        <v>1.35</v>
      </c>
      <c r="DY710" s="13">
        <f t="shared" si="1463"/>
        <v>1905.0525</v>
      </c>
      <c r="DZ710" s="11">
        <v>3</v>
      </c>
      <c r="EA710" s="11">
        <v>190</v>
      </c>
      <c r="EB710" s="11">
        <v>1.42</v>
      </c>
      <c r="EC710" s="16">
        <f t="shared" si="1464"/>
        <v>2.94054794520548</v>
      </c>
      <c r="ED710" s="11">
        <v>0.97</v>
      </c>
      <c r="EE710" s="11">
        <v>2.91</v>
      </c>
      <c r="EF710" s="8">
        <f t="shared" si="1465"/>
        <v>3.8227</v>
      </c>
      <c r="EG710" s="9">
        <v>1.075</v>
      </c>
      <c r="EH710" s="17">
        <v>1.2</v>
      </c>
      <c r="EI710" s="18">
        <f t="shared" si="1466"/>
        <v>82873.63629696</v>
      </c>
    </row>
    <row r="711" s="1" customFormat="1" customHeight="1" spans="6:139">
      <c r="F711" s="23" t="s">
        <v>50</v>
      </c>
      <c r="G711" s="24"/>
      <c r="H711" s="24"/>
      <c r="I711" s="24"/>
      <c r="J711" s="24"/>
      <c r="K711" s="24"/>
      <c r="L711" s="24"/>
      <c r="M711" s="25">
        <f>SUM(S702:S710)</f>
        <v>592171.159421821</v>
      </c>
      <c r="N711" s="25"/>
      <c r="O711" s="25"/>
      <c r="P711" s="25"/>
      <c r="Q711" s="25"/>
      <c r="R711" s="25"/>
      <c r="S711" s="25"/>
      <c r="T711" s="1"/>
      <c r="U711" s="1"/>
      <c r="V711" s="1"/>
      <c r="W711" s="1"/>
      <c r="X711" s="1"/>
      <c r="Y711" s="1"/>
      <c r="Z711" s="23" t="s">
        <v>50</v>
      </c>
      <c r="AA711" s="24"/>
      <c r="AB711" s="24"/>
      <c r="AC711" s="24"/>
      <c r="AD711" s="24"/>
      <c r="AE711" s="24"/>
      <c r="AF711" s="24"/>
      <c r="AG711" s="25">
        <f>SUM(AM702:AM710)</f>
        <v>592171.159421821</v>
      </c>
      <c r="AH711" s="25"/>
      <c r="AI711" s="25"/>
      <c r="AJ711" s="25"/>
      <c r="AK711" s="25"/>
      <c r="AL711" s="25"/>
      <c r="AM711" s="25"/>
      <c r="AN711" s="1"/>
      <c r="AO711" s="1"/>
      <c r="AP711" s="1"/>
      <c r="AQ711" s="1"/>
      <c r="AR711" s="1"/>
      <c r="AS711" s="1"/>
      <c r="AT711" s="23" t="s">
        <v>50</v>
      </c>
      <c r="AU711" s="24"/>
      <c r="AV711" s="24"/>
      <c r="AW711" s="24"/>
      <c r="AX711" s="24"/>
      <c r="AY711" s="24"/>
      <c r="AZ711" s="24"/>
      <c r="BA711" s="25">
        <f>SUM(BG702:BG710)</f>
        <v>601053.726813148</v>
      </c>
      <c r="BB711" s="25"/>
      <c r="BC711" s="25"/>
      <c r="BD711" s="25"/>
      <c r="BE711" s="25"/>
      <c r="BF711" s="25"/>
      <c r="BG711" s="25"/>
      <c r="BH711" s="1"/>
      <c r="BI711" s="1"/>
      <c r="BJ711" s="1"/>
      <c r="BK711" s="1"/>
      <c r="BL711" s="1"/>
      <c r="BM711" s="1"/>
      <c r="BN711" s="23" t="s">
        <v>50</v>
      </c>
      <c r="BO711" s="24"/>
      <c r="BP711" s="24"/>
      <c r="BQ711" s="24"/>
      <c r="BR711" s="24"/>
      <c r="BS711" s="24"/>
      <c r="BT711" s="24"/>
      <c r="BU711" s="25">
        <f>SUM(CA702:CA710)</f>
        <v>601053.726813148</v>
      </c>
      <c r="BV711" s="25"/>
      <c r="BW711" s="25"/>
      <c r="BX711" s="25"/>
      <c r="BY711" s="25"/>
      <c r="BZ711" s="25"/>
      <c r="CA711" s="25"/>
      <c r="CB711" s="1"/>
      <c r="CC711" s="1"/>
      <c r="CD711" s="1"/>
      <c r="CE711" s="1"/>
      <c r="CF711" s="1"/>
      <c r="CG711" s="1"/>
      <c r="CH711" s="23" t="s">
        <v>50</v>
      </c>
      <c r="CI711" s="24"/>
      <c r="CJ711" s="24"/>
      <c r="CK711" s="24"/>
      <c r="CL711" s="24"/>
      <c r="CM711" s="24"/>
      <c r="CN711" s="24"/>
      <c r="CO711" s="25">
        <f>SUM(CU702:CU710)</f>
        <v>642505.707972675</v>
      </c>
      <c r="CP711" s="25"/>
      <c r="CQ711" s="25"/>
      <c r="CR711" s="25"/>
      <c r="CS711" s="25"/>
      <c r="CT711" s="25"/>
      <c r="CU711" s="25"/>
      <c r="CV711" s="1"/>
      <c r="CW711" s="1"/>
      <c r="CX711" s="1"/>
      <c r="CY711" s="1"/>
      <c r="CZ711" s="1"/>
      <c r="DA711" s="1"/>
      <c r="DB711" s="23" t="s">
        <v>50</v>
      </c>
      <c r="DC711" s="24"/>
      <c r="DD711" s="24"/>
      <c r="DE711" s="24"/>
      <c r="DF711" s="24"/>
      <c r="DG711" s="24"/>
      <c r="DH711" s="24"/>
      <c r="DI711" s="25">
        <f>SUM(DO702:DO710)</f>
        <v>642505.707972675</v>
      </c>
      <c r="DJ711" s="25"/>
      <c r="DK711" s="25"/>
      <c r="DL711" s="25"/>
      <c r="DM711" s="25"/>
      <c r="DN711" s="25"/>
      <c r="DO711" s="25"/>
      <c r="DP711" s="1"/>
      <c r="DQ711" s="1"/>
      <c r="DR711" s="1"/>
      <c r="DS711" s="1"/>
      <c r="DT711" s="1"/>
      <c r="DU711" s="1"/>
      <c r="DV711" s="23" t="s">
        <v>50</v>
      </c>
      <c r="DW711" s="24"/>
      <c r="DX711" s="24"/>
      <c r="DY711" s="24"/>
      <c r="DZ711" s="24"/>
      <c r="EA711" s="24"/>
      <c r="EB711" s="24"/>
      <c r="EC711" s="25">
        <f>SUM(EI702:EI710)</f>
        <v>916785.659337767</v>
      </c>
      <c r="ED711" s="25"/>
      <c r="EE711" s="25"/>
      <c r="EF711" s="25"/>
      <c r="EG711" s="25"/>
      <c r="EH711" s="25"/>
      <c r="EI711" s="25"/>
    </row>
    <row r="712" s="1" customFormat="1" customHeight="1" spans="6:139">
      <c r="F712" s="24"/>
      <c r="G712" s="24"/>
      <c r="H712" s="24"/>
      <c r="I712" s="24"/>
      <c r="J712" s="24"/>
      <c r="K712" s="24"/>
      <c r="L712" s="24"/>
      <c r="M712" s="25"/>
      <c r="N712" s="25"/>
      <c r="O712" s="25"/>
      <c r="P712" s="25"/>
      <c r="Q712" s="25"/>
      <c r="R712" s="25"/>
      <c r="S712" s="25"/>
      <c r="T712" s="1"/>
      <c r="U712" s="1"/>
      <c r="V712" s="1"/>
      <c r="W712" s="1"/>
      <c r="X712" s="1"/>
      <c r="Y712" s="1"/>
      <c r="Z712" s="24"/>
      <c r="AA712" s="24"/>
      <c r="AB712" s="24"/>
      <c r="AC712" s="24"/>
      <c r="AD712" s="24"/>
      <c r="AE712" s="24"/>
      <c r="AF712" s="24"/>
      <c r="AG712" s="25"/>
      <c r="AH712" s="25"/>
      <c r="AI712" s="25"/>
      <c r="AJ712" s="25"/>
      <c r="AK712" s="25"/>
      <c r="AL712" s="25"/>
      <c r="AM712" s="25"/>
      <c r="AN712" s="1"/>
      <c r="AO712" s="1"/>
      <c r="AP712" s="1"/>
      <c r="AQ712" s="1"/>
      <c r="AR712" s="1"/>
      <c r="AS712" s="1"/>
      <c r="AT712" s="24"/>
      <c r="AU712" s="24"/>
      <c r="AV712" s="24"/>
      <c r="AW712" s="24"/>
      <c r="AX712" s="24"/>
      <c r="AY712" s="24"/>
      <c r="AZ712" s="24"/>
      <c r="BA712" s="25"/>
      <c r="BB712" s="25"/>
      <c r="BC712" s="25"/>
      <c r="BD712" s="25"/>
      <c r="BE712" s="25"/>
      <c r="BF712" s="25"/>
      <c r="BG712" s="25"/>
      <c r="BH712" s="1"/>
      <c r="BI712" s="1"/>
      <c r="BJ712" s="1"/>
      <c r="BK712" s="1"/>
      <c r="BL712" s="1"/>
      <c r="BM712" s="1"/>
      <c r="BN712" s="24"/>
      <c r="BO712" s="24"/>
      <c r="BP712" s="24"/>
      <c r="BQ712" s="24"/>
      <c r="BR712" s="24"/>
      <c r="BS712" s="24"/>
      <c r="BT712" s="24"/>
      <c r="BU712" s="25"/>
      <c r="BV712" s="25"/>
      <c r="BW712" s="25"/>
      <c r="BX712" s="25"/>
      <c r="BY712" s="25"/>
      <c r="BZ712" s="25"/>
      <c r="CA712" s="25"/>
      <c r="CB712" s="1"/>
      <c r="CC712" s="1"/>
      <c r="CD712" s="1"/>
      <c r="CE712" s="1"/>
      <c r="CF712" s="1"/>
      <c r="CG712" s="1"/>
      <c r="CH712" s="24"/>
      <c r="CI712" s="24"/>
      <c r="CJ712" s="24"/>
      <c r="CK712" s="24"/>
      <c r="CL712" s="24"/>
      <c r="CM712" s="24"/>
      <c r="CN712" s="24"/>
      <c r="CO712" s="25"/>
      <c r="CP712" s="25"/>
      <c r="CQ712" s="25"/>
      <c r="CR712" s="25"/>
      <c r="CS712" s="25"/>
      <c r="CT712" s="25"/>
      <c r="CU712" s="25"/>
      <c r="CV712" s="1"/>
      <c r="CW712" s="1"/>
      <c r="CX712" s="1"/>
      <c r="CY712" s="1"/>
      <c r="CZ712" s="1"/>
      <c r="DA712" s="1"/>
      <c r="DB712" s="24"/>
      <c r="DC712" s="24"/>
      <c r="DD712" s="24"/>
      <c r="DE712" s="24"/>
      <c r="DF712" s="24"/>
      <c r="DG712" s="24"/>
      <c r="DH712" s="24"/>
      <c r="DI712" s="25"/>
      <c r="DJ712" s="25"/>
      <c r="DK712" s="25"/>
      <c r="DL712" s="25"/>
      <c r="DM712" s="25"/>
      <c r="DN712" s="25"/>
      <c r="DO712" s="25"/>
      <c r="DP712" s="1"/>
      <c r="DQ712" s="1"/>
      <c r="DR712" s="1"/>
      <c r="DS712" s="1"/>
      <c r="DT712" s="1"/>
      <c r="DU712" s="1"/>
      <c r="DV712" s="24"/>
      <c r="DW712" s="24"/>
      <c r="DX712" s="24"/>
      <c r="DY712" s="24"/>
      <c r="DZ712" s="24"/>
      <c r="EA712" s="24"/>
      <c r="EB712" s="24"/>
      <c r="EC712" s="25"/>
      <c r="ED712" s="25"/>
      <c r="EE712" s="25"/>
      <c r="EF712" s="25"/>
      <c r="EG712" s="25"/>
      <c r="EH712" s="25"/>
      <c r="EI712" s="25"/>
    </row>
    <row r="713" s="1" customFormat="1" customHeight="1" spans="6:139">
      <c r="F713" s="3" t="s">
        <v>51</v>
      </c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1"/>
      <c r="U713" s="1"/>
      <c r="V713" s="1"/>
      <c r="W713" s="1"/>
      <c r="X713" s="1"/>
      <c r="Y713" s="1"/>
      <c r="Z713" s="3" t="s">
        <v>51</v>
      </c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1"/>
      <c r="AO713" s="1"/>
      <c r="AP713" s="1"/>
      <c r="AQ713" s="1"/>
      <c r="AR713" s="1"/>
      <c r="AS713" s="1"/>
      <c r="AT713" s="3" t="s">
        <v>51</v>
      </c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1"/>
      <c r="BI713" s="1"/>
      <c r="BJ713" s="1"/>
      <c r="BK713" s="1"/>
      <c r="BL713" s="1"/>
      <c r="BM713" s="1"/>
      <c r="BN713" s="3" t="s">
        <v>51</v>
      </c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1"/>
      <c r="CC713" s="1"/>
      <c r="CD713" s="1"/>
      <c r="CE713" s="1"/>
      <c r="CF713" s="1"/>
      <c r="CG713" s="1"/>
      <c r="CH713" s="3" t="s">
        <v>51</v>
      </c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1"/>
      <c r="CW713" s="1"/>
      <c r="CX713" s="1"/>
      <c r="CY713" s="1"/>
      <c r="CZ713" s="1"/>
      <c r="DA713" s="1"/>
      <c r="DB713" s="3" t="s">
        <v>51</v>
      </c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1"/>
      <c r="DQ713" s="1"/>
      <c r="DR713" s="1"/>
      <c r="DS713" s="1"/>
      <c r="DT713" s="1"/>
      <c r="DU713" s="1"/>
      <c r="DV713" s="3" t="s">
        <v>51</v>
      </c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</row>
    <row r="714" s="1" customFormat="1" customHeight="1" spans="6:139">
      <c r="F714" s="4" t="s">
        <v>8</v>
      </c>
      <c r="G714" s="5"/>
      <c r="H714" s="5"/>
      <c r="I714" s="6"/>
      <c r="J714" s="7" t="s">
        <v>9</v>
      </c>
      <c r="K714" s="7"/>
      <c r="L714" s="7"/>
      <c r="M714" s="7"/>
      <c r="N714" s="8" t="s">
        <v>10</v>
      </c>
      <c r="O714" s="8"/>
      <c r="P714" s="8"/>
      <c r="Q714" s="9" t="s">
        <v>11</v>
      </c>
      <c r="R714" s="10" t="s">
        <v>12</v>
      </c>
      <c r="S714" s="10" t="s">
        <v>13</v>
      </c>
      <c r="Z714" s="4" t="s">
        <v>8</v>
      </c>
      <c r="AA714" s="5"/>
      <c r="AB714" s="5"/>
      <c r="AC714" s="6"/>
      <c r="AD714" s="7" t="s">
        <v>9</v>
      </c>
      <c r="AE714" s="7"/>
      <c r="AF714" s="7"/>
      <c r="AG714" s="7"/>
      <c r="AH714" s="8" t="s">
        <v>10</v>
      </c>
      <c r="AI714" s="8"/>
      <c r="AJ714" s="8"/>
      <c r="AK714" s="9" t="s">
        <v>11</v>
      </c>
      <c r="AL714" s="10" t="s">
        <v>12</v>
      </c>
      <c r="AM714" s="10" t="s">
        <v>13</v>
      </c>
      <c r="AT714" s="4" t="s">
        <v>8</v>
      </c>
      <c r="AU714" s="5"/>
      <c r="AV714" s="5"/>
      <c r="AW714" s="6"/>
      <c r="AX714" s="7" t="s">
        <v>9</v>
      </c>
      <c r="AY714" s="7"/>
      <c r="AZ714" s="7"/>
      <c r="BA714" s="7"/>
      <c r="BB714" s="8" t="s">
        <v>10</v>
      </c>
      <c r="BC714" s="8"/>
      <c r="BD714" s="8"/>
      <c r="BE714" s="9" t="s">
        <v>11</v>
      </c>
      <c r="BF714" s="10" t="s">
        <v>12</v>
      </c>
      <c r="BG714" s="10" t="s">
        <v>13</v>
      </c>
      <c r="BN714" s="4" t="s">
        <v>8</v>
      </c>
      <c r="BO714" s="5"/>
      <c r="BP714" s="5"/>
      <c r="BQ714" s="6"/>
      <c r="BR714" s="7" t="s">
        <v>9</v>
      </c>
      <c r="BS714" s="7"/>
      <c r="BT714" s="7"/>
      <c r="BU714" s="7"/>
      <c r="BV714" s="8" t="s">
        <v>10</v>
      </c>
      <c r="BW714" s="8"/>
      <c r="BX714" s="8"/>
      <c r="BY714" s="9" t="s">
        <v>11</v>
      </c>
      <c r="BZ714" s="10" t="s">
        <v>12</v>
      </c>
      <c r="CA714" s="10" t="s">
        <v>13</v>
      </c>
      <c r="CH714" s="4" t="s">
        <v>8</v>
      </c>
      <c r="CI714" s="5"/>
      <c r="CJ714" s="5"/>
      <c r="CK714" s="6"/>
      <c r="CL714" s="7" t="s">
        <v>9</v>
      </c>
      <c r="CM714" s="7"/>
      <c r="CN714" s="7"/>
      <c r="CO714" s="7"/>
      <c r="CP714" s="8" t="s">
        <v>10</v>
      </c>
      <c r="CQ714" s="8"/>
      <c r="CR714" s="8"/>
      <c r="CS714" s="9" t="s">
        <v>11</v>
      </c>
      <c r="CT714" s="10" t="s">
        <v>12</v>
      </c>
      <c r="CU714" s="10" t="s">
        <v>13</v>
      </c>
      <c r="DB714" s="4" t="s">
        <v>8</v>
      </c>
      <c r="DC714" s="5"/>
      <c r="DD714" s="5"/>
      <c r="DE714" s="6"/>
      <c r="DF714" s="7" t="s">
        <v>9</v>
      </c>
      <c r="DG714" s="7"/>
      <c r="DH714" s="7"/>
      <c r="DI714" s="7"/>
      <c r="DJ714" s="8" t="s">
        <v>10</v>
      </c>
      <c r="DK714" s="8"/>
      <c r="DL714" s="8"/>
      <c r="DM714" s="9" t="s">
        <v>11</v>
      </c>
      <c r="DN714" s="10" t="s">
        <v>12</v>
      </c>
      <c r="DO714" s="10" t="s">
        <v>13</v>
      </c>
      <c r="DV714" s="4" t="s">
        <v>8</v>
      </c>
      <c r="DW714" s="5"/>
      <c r="DX714" s="5"/>
      <c r="DY714" s="6"/>
      <c r="DZ714" s="7" t="s">
        <v>9</v>
      </c>
      <c r="EA714" s="7"/>
      <c r="EB714" s="7"/>
      <c r="EC714" s="7"/>
      <c r="ED714" s="8" t="s">
        <v>10</v>
      </c>
      <c r="EE714" s="8"/>
      <c r="EF714" s="8"/>
      <c r="EG714" s="9" t="s">
        <v>11</v>
      </c>
      <c r="EH714" s="10" t="s">
        <v>12</v>
      </c>
      <c r="EI714" s="10" t="s">
        <v>13</v>
      </c>
    </row>
    <row r="715" s="1" customFormat="1" customHeight="1" spans="6:139">
      <c r="F715" s="11" t="s">
        <v>52</v>
      </c>
      <c r="G715" s="11" t="s">
        <v>20</v>
      </c>
      <c r="H715" s="12" t="s">
        <v>21</v>
      </c>
      <c r="I715" s="13" t="s">
        <v>8</v>
      </c>
      <c r="J715" s="11" t="s">
        <v>22</v>
      </c>
      <c r="K715" s="11" t="s">
        <v>23</v>
      </c>
      <c r="L715" s="11" t="s">
        <v>24</v>
      </c>
      <c r="M715" s="7" t="s">
        <v>25</v>
      </c>
      <c r="N715" s="11" t="s">
        <v>26</v>
      </c>
      <c r="O715" s="11" t="s">
        <v>27</v>
      </c>
      <c r="P715" s="8" t="s">
        <v>28</v>
      </c>
      <c r="Q715" s="9" t="s">
        <v>29</v>
      </c>
      <c r="R715" s="14"/>
      <c r="S715" s="14"/>
      <c r="T715" s="1"/>
      <c r="U715" s="1"/>
      <c r="V715" s="1"/>
      <c r="W715" s="1"/>
      <c r="X715" s="1"/>
      <c r="Y715" s="1"/>
      <c r="Z715" s="11" t="s">
        <v>52</v>
      </c>
      <c r="AA715" s="11" t="s">
        <v>20</v>
      </c>
      <c r="AB715" s="12" t="s">
        <v>21</v>
      </c>
      <c r="AC715" s="13" t="s">
        <v>8</v>
      </c>
      <c r="AD715" s="11" t="s">
        <v>22</v>
      </c>
      <c r="AE715" s="11" t="s">
        <v>23</v>
      </c>
      <c r="AF715" s="11" t="s">
        <v>24</v>
      </c>
      <c r="AG715" s="7" t="s">
        <v>25</v>
      </c>
      <c r="AH715" s="11" t="s">
        <v>26</v>
      </c>
      <c r="AI715" s="11" t="s">
        <v>27</v>
      </c>
      <c r="AJ715" s="8" t="s">
        <v>28</v>
      </c>
      <c r="AK715" s="9" t="s">
        <v>29</v>
      </c>
      <c r="AL715" s="14"/>
      <c r="AM715" s="14"/>
      <c r="AN715" s="1"/>
      <c r="AO715" s="1"/>
      <c r="AP715" s="1"/>
      <c r="AQ715" s="1"/>
      <c r="AR715" s="1"/>
      <c r="AS715" s="1"/>
      <c r="AT715" s="11" t="s">
        <v>52</v>
      </c>
      <c r="AU715" s="11" t="s">
        <v>20</v>
      </c>
      <c r="AV715" s="12" t="s">
        <v>21</v>
      </c>
      <c r="AW715" s="13" t="s">
        <v>8</v>
      </c>
      <c r="AX715" s="11" t="s">
        <v>22</v>
      </c>
      <c r="AY715" s="11" t="s">
        <v>23</v>
      </c>
      <c r="AZ715" s="11" t="s">
        <v>24</v>
      </c>
      <c r="BA715" s="7" t="s">
        <v>25</v>
      </c>
      <c r="BB715" s="11" t="s">
        <v>26</v>
      </c>
      <c r="BC715" s="11" t="s">
        <v>27</v>
      </c>
      <c r="BD715" s="8" t="s">
        <v>28</v>
      </c>
      <c r="BE715" s="9" t="s">
        <v>29</v>
      </c>
      <c r="BF715" s="14"/>
      <c r="BG715" s="14"/>
      <c r="BH715" s="1"/>
      <c r="BI715" s="1"/>
      <c r="BJ715" s="1"/>
      <c r="BK715" s="1"/>
      <c r="BL715" s="1"/>
      <c r="BM715" s="1"/>
      <c r="BN715" s="11" t="s">
        <v>52</v>
      </c>
      <c r="BO715" s="11" t="s">
        <v>20</v>
      </c>
      <c r="BP715" s="12" t="s">
        <v>21</v>
      </c>
      <c r="BQ715" s="13" t="s">
        <v>8</v>
      </c>
      <c r="BR715" s="11" t="s">
        <v>22</v>
      </c>
      <c r="BS715" s="11" t="s">
        <v>23</v>
      </c>
      <c r="BT715" s="11" t="s">
        <v>24</v>
      </c>
      <c r="BU715" s="7" t="s">
        <v>25</v>
      </c>
      <c r="BV715" s="11" t="s">
        <v>26</v>
      </c>
      <c r="BW715" s="11" t="s">
        <v>27</v>
      </c>
      <c r="BX715" s="8" t="s">
        <v>28</v>
      </c>
      <c r="BY715" s="9" t="s">
        <v>29</v>
      </c>
      <c r="BZ715" s="14"/>
      <c r="CA715" s="14"/>
      <c r="CB715" s="1"/>
      <c r="CC715" s="1"/>
      <c r="CD715" s="1"/>
      <c r="CE715" s="1"/>
      <c r="CF715" s="1"/>
      <c r="CG715" s="1"/>
      <c r="CH715" s="11" t="s">
        <v>52</v>
      </c>
      <c r="CI715" s="11" t="s">
        <v>20</v>
      </c>
      <c r="CJ715" s="12" t="s">
        <v>21</v>
      </c>
      <c r="CK715" s="13" t="s">
        <v>8</v>
      </c>
      <c r="CL715" s="11" t="s">
        <v>22</v>
      </c>
      <c r="CM715" s="11" t="s">
        <v>23</v>
      </c>
      <c r="CN715" s="11" t="s">
        <v>24</v>
      </c>
      <c r="CO715" s="7" t="s">
        <v>25</v>
      </c>
      <c r="CP715" s="11" t="s">
        <v>26</v>
      </c>
      <c r="CQ715" s="11" t="s">
        <v>27</v>
      </c>
      <c r="CR715" s="8" t="s">
        <v>28</v>
      </c>
      <c r="CS715" s="9" t="s">
        <v>29</v>
      </c>
      <c r="CT715" s="14"/>
      <c r="CU715" s="14"/>
      <c r="CV715" s="1"/>
      <c r="CW715" s="1"/>
      <c r="CX715" s="1"/>
      <c r="CY715" s="1"/>
      <c r="CZ715" s="1"/>
      <c r="DA715" s="1"/>
      <c r="DB715" s="11" t="s">
        <v>52</v>
      </c>
      <c r="DC715" s="11" t="s">
        <v>20</v>
      </c>
      <c r="DD715" s="12" t="s">
        <v>21</v>
      </c>
      <c r="DE715" s="13" t="s">
        <v>8</v>
      </c>
      <c r="DF715" s="11" t="s">
        <v>22</v>
      </c>
      <c r="DG715" s="11" t="s">
        <v>23</v>
      </c>
      <c r="DH715" s="11" t="s">
        <v>24</v>
      </c>
      <c r="DI715" s="7" t="s">
        <v>25</v>
      </c>
      <c r="DJ715" s="11" t="s">
        <v>26</v>
      </c>
      <c r="DK715" s="11" t="s">
        <v>27</v>
      </c>
      <c r="DL715" s="8" t="s">
        <v>28</v>
      </c>
      <c r="DM715" s="9" t="s">
        <v>29</v>
      </c>
      <c r="DN715" s="14"/>
      <c r="DO715" s="14"/>
      <c r="DP715" s="1"/>
      <c r="DQ715" s="1"/>
      <c r="DR715" s="1"/>
      <c r="DS715" s="1"/>
      <c r="DT715" s="1"/>
      <c r="DU715" s="1"/>
      <c r="DV715" s="11" t="s">
        <v>52</v>
      </c>
      <c r="DW715" s="11" t="s">
        <v>20</v>
      </c>
      <c r="DX715" s="12" t="s">
        <v>21</v>
      </c>
      <c r="DY715" s="13" t="s">
        <v>8</v>
      </c>
      <c r="DZ715" s="11" t="s">
        <v>22</v>
      </c>
      <c r="EA715" s="11" t="s">
        <v>23</v>
      </c>
      <c r="EB715" s="11" t="s">
        <v>24</v>
      </c>
      <c r="EC715" s="7" t="s">
        <v>25</v>
      </c>
      <c r="ED715" s="11" t="s">
        <v>26</v>
      </c>
      <c r="EE715" s="11" t="s">
        <v>27</v>
      </c>
      <c r="EF715" s="8" t="s">
        <v>28</v>
      </c>
      <c r="EG715" s="9" t="s">
        <v>29</v>
      </c>
      <c r="EH715" s="14"/>
      <c r="EI715" s="14"/>
    </row>
    <row r="716" s="1" customFormat="1" customHeight="1" spans="6:139">
      <c r="F716" s="11">
        <v>35434</v>
      </c>
      <c r="G716" s="11">
        <v>0.0847</v>
      </c>
      <c r="H716" s="12">
        <v>1.35</v>
      </c>
      <c r="I716" s="13">
        <f t="shared" ref="I716:I718" si="1467">F716*G716*H716</f>
        <v>4051.70073</v>
      </c>
      <c r="J716" s="11">
        <v>3</v>
      </c>
      <c r="K716" s="11">
        <v>490</v>
      </c>
      <c r="L716" s="11">
        <v>1.93</v>
      </c>
      <c r="M716" s="16">
        <f t="shared" ref="M716:M718" si="1468">1+6*K716/(K716+2000)+L716</f>
        <v>4.11072289156627</v>
      </c>
      <c r="N716" s="11">
        <v>0.89</v>
      </c>
      <c r="O716" s="11">
        <v>1.78</v>
      </c>
      <c r="P716" s="8">
        <f t="shared" ref="P716:P718" si="1469">1+N716*O716</f>
        <v>2.5842</v>
      </c>
      <c r="Q716" s="9">
        <v>1.275</v>
      </c>
      <c r="R716" s="17">
        <v>1</v>
      </c>
      <c r="S716" s="18">
        <f t="shared" ref="S716:S720" si="1470">I716*J716*Q716*P716*M716*R716</f>
        <v>164631.571120461</v>
      </c>
      <c r="Z716" s="11">
        <v>35728</v>
      </c>
      <c r="AA716" s="11">
        <v>0.0847</v>
      </c>
      <c r="AB716" s="12">
        <v>1.35</v>
      </c>
      <c r="AC716" s="13">
        <f t="shared" ref="AC716:AC718" si="1471">Z716*AA716*AB716</f>
        <v>4085.31816</v>
      </c>
      <c r="AD716" s="11">
        <v>3</v>
      </c>
      <c r="AE716" s="11">
        <v>450</v>
      </c>
      <c r="AF716" s="11">
        <v>1.93</v>
      </c>
      <c r="AG716" s="16">
        <f t="shared" ref="AG716:AG718" si="1472">1+6*AE716/(AE716+2000)+AF716</f>
        <v>4.03204081632653</v>
      </c>
      <c r="AH716" s="11">
        <v>1</v>
      </c>
      <c r="AI716" s="11">
        <v>2.71</v>
      </c>
      <c r="AJ716" s="8">
        <f t="shared" ref="AJ716:AJ718" si="1473">1+AH716*AI716</f>
        <v>3.71</v>
      </c>
      <c r="AK716" s="9">
        <v>1.275</v>
      </c>
      <c r="AL716" s="17">
        <v>1</v>
      </c>
      <c r="AM716" s="18">
        <f t="shared" ref="AM716:AM720" si="1474">AC716*AD716*AK716*AJ716*AG716*AL716</f>
        <v>233752.440308449</v>
      </c>
      <c r="AT716" s="11">
        <v>36903</v>
      </c>
      <c r="AU716" s="11">
        <v>0.0847</v>
      </c>
      <c r="AV716" s="12">
        <v>1.35</v>
      </c>
      <c r="AW716" s="13">
        <f t="shared" ref="AW716:AW719" si="1475">AT716*AU716*AV716</f>
        <v>4219.673535</v>
      </c>
      <c r="AX716" s="11">
        <v>3</v>
      </c>
      <c r="AY716" s="11">
        <v>490</v>
      </c>
      <c r="AZ716" s="11">
        <v>1.93</v>
      </c>
      <c r="BA716" s="16">
        <f t="shared" ref="BA716:BA719" si="1476">1+6*AY716/(AY716+2000)+AZ716</f>
        <v>4.11072289156627</v>
      </c>
      <c r="BB716" s="11">
        <v>0.93</v>
      </c>
      <c r="BC716" s="11">
        <v>1.85</v>
      </c>
      <c r="BD716" s="8">
        <f t="shared" ref="BD716:BD719" si="1477">1+BB716*BC716</f>
        <v>2.7205</v>
      </c>
      <c r="BE716" s="9">
        <v>1.275</v>
      </c>
      <c r="BF716" s="17">
        <v>1.015</v>
      </c>
      <c r="BG716" s="18">
        <f t="shared" ref="BG716:BG720" si="1478">AW716*AX716*BE716*BD716*BA716*BF716</f>
        <v>183207.507181411</v>
      </c>
      <c r="BN716" s="11">
        <v>38167</v>
      </c>
      <c r="BO716" s="11">
        <v>0.0847</v>
      </c>
      <c r="BP716" s="12">
        <v>1.35</v>
      </c>
      <c r="BQ716" s="13">
        <f t="shared" ref="BQ716:BQ719" si="1479">BN716*BO716*BP716</f>
        <v>4364.205615</v>
      </c>
      <c r="BR716" s="11">
        <v>3</v>
      </c>
      <c r="BS716" s="11">
        <v>490</v>
      </c>
      <c r="BT716" s="11">
        <v>1.93</v>
      </c>
      <c r="BU716" s="16">
        <f t="shared" ref="BU716:BU719" si="1480">1+6*BS716/(BS716+2000)+BT716</f>
        <v>4.11072289156627</v>
      </c>
      <c r="BV716" s="11">
        <v>1</v>
      </c>
      <c r="BW716" s="11">
        <v>2.71</v>
      </c>
      <c r="BX716" s="8">
        <f t="shared" ref="BX716:BX719" si="1481">1+BV716*BW716</f>
        <v>3.71</v>
      </c>
      <c r="BY716" s="9">
        <v>1.275</v>
      </c>
      <c r="BZ716" s="17">
        <v>1.015</v>
      </c>
      <c r="CA716" s="18">
        <f t="shared" ref="CA716:CA720" si="1482">BQ716*BR716*BY716*BX716*BU716*BZ716</f>
        <v>258401.360890368</v>
      </c>
      <c r="CH716" s="11">
        <v>42781</v>
      </c>
      <c r="CI716" s="11">
        <v>0.0847</v>
      </c>
      <c r="CJ716" s="12">
        <v>1.35</v>
      </c>
      <c r="CK716" s="13">
        <f t="shared" ref="CK716:CK720" si="1483">CH716*CI716*CJ716</f>
        <v>4891.793445</v>
      </c>
      <c r="CL716" s="11">
        <v>3</v>
      </c>
      <c r="CM716" s="11">
        <v>490</v>
      </c>
      <c r="CN716" s="11">
        <v>1.93</v>
      </c>
      <c r="CO716" s="16">
        <f t="shared" ref="CO716:CO720" si="1484">1+6*CM716/(CM716+2000)+CN716</f>
        <v>4.11072289156627</v>
      </c>
      <c r="CP716" s="11">
        <v>0.93</v>
      </c>
      <c r="CQ716" s="11">
        <v>1.85</v>
      </c>
      <c r="CR716" s="8">
        <f t="shared" ref="CR716:CR720" si="1485">1+CP716*CQ716</f>
        <v>2.7205</v>
      </c>
      <c r="CS716" s="9">
        <v>1.275</v>
      </c>
      <c r="CT716" s="17">
        <v>1.085</v>
      </c>
      <c r="CU716" s="18">
        <f t="shared" ref="CU716:CU720" si="1486">CK716*CL716*CS716*CR716*CO716*CT716</f>
        <v>227036.780774357</v>
      </c>
      <c r="DB716" s="11">
        <v>44045</v>
      </c>
      <c r="DC716" s="11">
        <v>0.0847</v>
      </c>
      <c r="DD716" s="12">
        <v>1.35</v>
      </c>
      <c r="DE716" s="13">
        <f t="shared" ref="DE716:DE720" si="1487">DB716*DC716*DD716</f>
        <v>5036.325525</v>
      </c>
      <c r="DF716" s="11">
        <v>3</v>
      </c>
      <c r="DG716" s="11">
        <v>490</v>
      </c>
      <c r="DH716" s="11">
        <v>1.93</v>
      </c>
      <c r="DI716" s="16">
        <f t="shared" ref="DI716:DI720" si="1488">1+6*DG716/(DG716+2000)+DH716</f>
        <v>4.11072289156627</v>
      </c>
      <c r="DJ716" s="11">
        <v>1</v>
      </c>
      <c r="DK716" s="11">
        <v>2.71</v>
      </c>
      <c r="DL716" s="8">
        <f t="shared" ref="DL716:DL720" si="1489">1+DJ716*DK716</f>
        <v>3.71</v>
      </c>
      <c r="DM716" s="9">
        <v>1.275</v>
      </c>
      <c r="DN716" s="17">
        <v>1.085</v>
      </c>
      <c r="DO716" s="18">
        <f t="shared" ref="DO716:DO720" si="1490">DE716*DF716*DM716*DL716*DI716*DN716</f>
        <v>318762.395527553</v>
      </c>
      <c r="DV716" s="11">
        <v>49923</v>
      </c>
      <c r="DW716" s="11">
        <v>0.09996</v>
      </c>
      <c r="DX716" s="12">
        <v>1.35</v>
      </c>
      <c r="DY716" s="13">
        <f t="shared" ref="DY716:DY720" si="1491">DV716*DW716*DX716</f>
        <v>6736.909158</v>
      </c>
      <c r="DZ716" s="11">
        <v>3</v>
      </c>
      <c r="EA716" s="11">
        <v>490</v>
      </c>
      <c r="EB716" s="11">
        <v>2.02</v>
      </c>
      <c r="EC716" s="16">
        <f t="shared" ref="EC716:EC720" si="1492">1+6*EA716/(EA716+2000)+EB716</f>
        <v>4.20072289156627</v>
      </c>
      <c r="ED716" s="11">
        <v>1</v>
      </c>
      <c r="EE716" s="11">
        <v>3.51</v>
      </c>
      <c r="EF716" s="8">
        <f t="shared" ref="EF716:EF720" si="1493">1+ED716*EE716</f>
        <v>4.51</v>
      </c>
      <c r="EG716" s="9">
        <v>1.275</v>
      </c>
      <c r="EH716" s="17">
        <v>1.2</v>
      </c>
      <c r="EI716" s="18">
        <f t="shared" ref="EI716:EI720" si="1494">DY716*DZ716*EG716*EF716*EC716*EH716</f>
        <v>585833.162230816</v>
      </c>
    </row>
    <row r="717" s="1" customFormat="1" customHeight="1" spans="6:139">
      <c r="F717" s="11">
        <v>35434</v>
      </c>
      <c r="G717" s="11">
        <v>0.0847</v>
      </c>
      <c r="H717" s="12">
        <v>1.35</v>
      </c>
      <c r="I717" s="13">
        <f t="shared" si="1467"/>
        <v>4051.70073</v>
      </c>
      <c r="J717" s="11">
        <v>3</v>
      </c>
      <c r="K717" s="11">
        <v>490</v>
      </c>
      <c r="L717" s="11">
        <v>1.93</v>
      </c>
      <c r="M717" s="16">
        <f t="shared" si="1468"/>
        <v>4.11072289156627</v>
      </c>
      <c r="N717" s="11">
        <v>0.89</v>
      </c>
      <c r="O717" s="11">
        <v>1.78</v>
      </c>
      <c r="P717" s="8">
        <f t="shared" si="1469"/>
        <v>2.5842</v>
      </c>
      <c r="Q717" s="9">
        <v>1.275</v>
      </c>
      <c r="R717" s="17">
        <v>1</v>
      </c>
      <c r="S717" s="18">
        <f t="shared" si="1470"/>
        <v>164631.571120461</v>
      </c>
      <c r="Z717" s="11">
        <v>35728</v>
      </c>
      <c r="AA717" s="11">
        <v>0.0847</v>
      </c>
      <c r="AB717" s="12">
        <v>1.35</v>
      </c>
      <c r="AC717" s="13">
        <f t="shared" si="1471"/>
        <v>4085.31816</v>
      </c>
      <c r="AD717" s="11">
        <v>3</v>
      </c>
      <c r="AE717" s="11">
        <v>450</v>
      </c>
      <c r="AF717" s="11">
        <v>1.93</v>
      </c>
      <c r="AG717" s="16">
        <f t="shared" si="1472"/>
        <v>4.03204081632653</v>
      </c>
      <c r="AH717" s="11">
        <v>1</v>
      </c>
      <c r="AI717" s="11">
        <v>2.71</v>
      </c>
      <c r="AJ717" s="8">
        <f t="shared" si="1473"/>
        <v>3.71</v>
      </c>
      <c r="AK717" s="9">
        <v>1.275</v>
      </c>
      <c r="AL717" s="17">
        <v>1</v>
      </c>
      <c r="AM717" s="18">
        <f t="shared" si="1474"/>
        <v>233752.440308449</v>
      </c>
      <c r="AT717" s="11">
        <v>36903</v>
      </c>
      <c r="AU717" s="11">
        <v>0.0847</v>
      </c>
      <c r="AV717" s="12">
        <v>1.35</v>
      </c>
      <c r="AW717" s="13">
        <f t="shared" si="1475"/>
        <v>4219.673535</v>
      </c>
      <c r="AX717" s="11">
        <v>3</v>
      </c>
      <c r="AY717" s="11">
        <v>490</v>
      </c>
      <c r="AZ717" s="11">
        <v>1.93</v>
      </c>
      <c r="BA717" s="16">
        <f t="shared" si="1476"/>
        <v>4.11072289156627</v>
      </c>
      <c r="BB717" s="11">
        <v>0.93</v>
      </c>
      <c r="BC717" s="11">
        <v>1.85</v>
      </c>
      <c r="BD717" s="8">
        <f t="shared" si="1477"/>
        <v>2.7205</v>
      </c>
      <c r="BE717" s="9">
        <v>1.275</v>
      </c>
      <c r="BF717" s="17">
        <v>1.015</v>
      </c>
      <c r="BG717" s="18">
        <f t="shared" si="1478"/>
        <v>183207.507181411</v>
      </c>
      <c r="BN717" s="11">
        <v>38167</v>
      </c>
      <c r="BO717" s="11">
        <v>0.0847</v>
      </c>
      <c r="BP717" s="12">
        <v>1.35</v>
      </c>
      <c r="BQ717" s="13">
        <f t="shared" si="1479"/>
        <v>4364.205615</v>
      </c>
      <c r="BR717" s="11">
        <v>3</v>
      </c>
      <c r="BS717" s="11">
        <v>490</v>
      </c>
      <c r="BT717" s="11">
        <v>1.93</v>
      </c>
      <c r="BU717" s="16">
        <f t="shared" si="1480"/>
        <v>4.11072289156627</v>
      </c>
      <c r="BV717" s="11">
        <v>1</v>
      </c>
      <c r="BW717" s="11">
        <v>2.71</v>
      </c>
      <c r="BX717" s="8">
        <f t="shared" si="1481"/>
        <v>3.71</v>
      </c>
      <c r="BY717" s="9">
        <v>1.275</v>
      </c>
      <c r="BZ717" s="17">
        <v>1.015</v>
      </c>
      <c r="CA717" s="18">
        <f t="shared" si="1482"/>
        <v>258401.360890368</v>
      </c>
      <c r="CH717" s="11">
        <v>42781</v>
      </c>
      <c r="CI717" s="11">
        <v>0.0847</v>
      </c>
      <c r="CJ717" s="12">
        <v>1.35</v>
      </c>
      <c r="CK717" s="13">
        <f t="shared" si="1483"/>
        <v>4891.793445</v>
      </c>
      <c r="CL717" s="11">
        <v>3</v>
      </c>
      <c r="CM717" s="11">
        <v>490</v>
      </c>
      <c r="CN717" s="11">
        <v>1.93</v>
      </c>
      <c r="CO717" s="16">
        <f t="shared" si="1484"/>
        <v>4.11072289156627</v>
      </c>
      <c r="CP717" s="11">
        <v>0.93</v>
      </c>
      <c r="CQ717" s="11">
        <v>1.85</v>
      </c>
      <c r="CR717" s="8">
        <f t="shared" si="1485"/>
        <v>2.7205</v>
      </c>
      <c r="CS717" s="9">
        <v>1.275</v>
      </c>
      <c r="CT717" s="17">
        <v>1.085</v>
      </c>
      <c r="CU717" s="18">
        <f t="shared" si="1486"/>
        <v>227036.780774357</v>
      </c>
      <c r="DB717" s="11">
        <v>44045</v>
      </c>
      <c r="DC717" s="11">
        <v>0.0847</v>
      </c>
      <c r="DD717" s="12">
        <v>1.35</v>
      </c>
      <c r="DE717" s="13">
        <f t="shared" si="1487"/>
        <v>5036.325525</v>
      </c>
      <c r="DF717" s="11">
        <v>3</v>
      </c>
      <c r="DG717" s="11">
        <v>490</v>
      </c>
      <c r="DH717" s="11">
        <v>1.93</v>
      </c>
      <c r="DI717" s="16">
        <f t="shared" si="1488"/>
        <v>4.11072289156627</v>
      </c>
      <c r="DJ717" s="11">
        <v>1</v>
      </c>
      <c r="DK717" s="11">
        <v>2.71</v>
      </c>
      <c r="DL717" s="8">
        <f t="shared" si="1489"/>
        <v>3.71</v>
      </c>
      <c r="DM717" s="9">
        <v>1.275</v>
      </c>
      <c r="DN717" s="17">
        <v>1.085</v>
      </c>
      <c r="DO717" s="18">
        <f t="shared" si="1490"/>
        <v>318762.395527553</v>
      </c>
      <c r="DV717" s="11">
        <v>49923</v>
      </c>
      <c r="DW717" s="11">
        <v>0.09996</v>
      </c>
      <c r="DX717" s="12">
        <v>1.35</v>
      </c>
      <c r="DY717" s="13">
        <f t="shared" si="1491"/>
        <v>6736.909158</v>
      </c>
      <c r="DZ717" s="11">
        <v>3</v>
      </c>
      <c r="EA717" s="11">
        <v>490</v>
      </c>
      <c r="EB717" s="11">
        <v>2.02</v>
      </c>
      <c r="EC717" s="16">
        <f t="shared" si="1492"/>
        <v>4.20072289156627</v>
      </c>
      <c r="ED717" s="11">
        <v>1</v>
      </c>
      <c r="EE717" s="11">
        <v>3.51</v>
      </c>
      <c r="EF717" s="8">
        <f t="shared" si="1493"/>
        <v>4.51</v>
      </c>
      <c r="EG717" s="9">
        <v>1.275</v>
      </c>
      <c r="EH717" s="17">
        <v>1.2</v>
      </c>
      <c r="EI717" s="18">
        <f t="shared" si="1494"/>
        <v>585833.162230816</v>
      </c>
    </row>
    <row r="718" s="1" customFormat="1" customHeight="1" spans="6:139">
      <c r="F718" s="11">
        <v>35434</v>
      </c>
      <c r="G718" s="11">
        <v>0.0847</v>
      </c>
      <c r="H718" s="12">
        <v>1.35</v>
      </c>
      <c r="I718" s="13">
        <f t="shared" si="1467"/>
        <v>4051.70073</v>
      </c>
      <c r="J718" s="11">
        <v>3</v>
      </c>
      <c r="K718" s="11">
        <v>240</v>
      </c>
      <c r="L718" s="11">
        <v>1.93</v>
      </c>
      <c r="M718" s="16">
        <f t="shared" si="1468"/>
        <v>3.57285714285714</v>
      </c>
      <c r="N718" s="11">
        <v>0.89</v>
      </c>
      <c r="O718" s="11">
        <v>1.78</v>
      </c>
      <c r="P718" s="8">
        <f t="shared" si="1469"/>
        <v>2.5842</v>
      </c>
      <c r="Q718" s="9">
        <v>1.075</v>
      </c>
      <c r="R718" s="17">
        <v>1</v>
      </c>
      <c r="S718" s="18">
        <f t="shared" si="1470"/>
        <v>120644.867974418</v>
      </c>
      <c r="Z718" s="11">
        <v>35728</v>
      </c>
      <c r="AA718" s="11">
        <v>0.0847</v>
      </c>
      <c r="AB718" s="12">
        <v>1.35</v>
      </c>
      <c r="AC718" s="13">
        <f t="shared" si="1471"/>
        <v>4085.31816</v>
      </c>
      <c r="AD718" s="11">
        <v>3</v>
      </c>
      <c r="AE718" s="11">
        <v>200</v>
      </c>
      <c r="AF718" s="11">
        <v>1.93</v>
      </c>
      <c r="AG718" s="16">
        <f t="shared" si="1472"/>
        <v>3.47545454545455</v>
      </c>
      <c r="AH718" s="11">
        <v>1</v>
      </c>
      <c r="AI718" s="11">
        <v>2.71</v>
      </c>
      <c r="AJ718" s="8">
        <f t="shared" si="1473"/>
        <v>3.71</v>
      </c>
      <c r="AK718" s="9">
        <v>1.075</v>
      </c>
      <c r="AL718" s="17">
        <v>1</v>
      </c>
      <c r="AM718" s="18">
        <f t="shared" si="1474"/>
        <v>169879.5594263</v>
      </c>
      <c r="AT718" s="11">
        <v>36903</v>
      </c>
      <c r="AU718" s="11">
        <v>0.0847</v>
      </c>
      <c r="AV718" s="12">
        <v>1.35</v>
      </c>
      <c r="AW718" s="13">
        <f t="shared" si="1475"/>
        <v>4219.673535</v>
      </c>
      <c r="AX718" s="11">
        <v>3</v>
      </c>
      <c r="AY718" s="11">
        <v>490</v>
      </c>
      <c r="AZ718" s="11">
        <v>1.93</v>
      </c>
      <c r="BA718" s="16">
        <f t="shared" si="1476"/>
        <v>4.11072289156627</v>
      </c>
      <c r="BB718" s="11">
        <v>0.93</v>
      </c>
      <c r="BC718" s="11">
        <v>1.85</v>
      </c>
      <c r="BD718" s="8">
        <f t="shared" si="1477"/>
        <v>2.7205</v>
      </c>
      <c r="BE718" s="9">
        <v>1.275</v>
      </c>
      <c r="BF718" s="17">
        <v>1.015</v>
      </c>
      <c r="BG718" s="18">
        <f t="shared" si="1478"/>
        <v>183207.507181411</v>
      </c>
      <c r="BN718" s="11">
        <v>38167</v>
      </c>
      <c r="BO718" s="11">
        <v>0.0847</v>
      </c>
      <c r="BP718" s="12">
        <v>1.35</v>
      </c>
      <c r="BQ718" s="13">
        <f t="shared" si="1479"/>
        <v>4364.205615</v>
      </c>
      <c r="BR718" s="11">
        <v>3</v>
      </c>
      <c r="BS718" s="11">
        <v>490</v>
      </c>
      <c r="BT718" s="11">
        <v>1.93</v>
      </c>
      <c r="BU718" s="16">
        <f t="shared" si="1480"/>
        <v>4.11072289156627</v>
      </c>
      <c r="BV718" s="11">
        <v>1</v>
      </c>
      <c r="BW718" s="11">
        <v>2.71</v>
      </c>
      <c r="BX718" s="8">
        <f t="shared" si="1481"/>
        <v>3.71</v>
      </c>
      <c r="BY718" s="9">
        <v>1.275</v>
      </c>
      <c r="BZ718" s="17">
        <v>1.015</v>
      </c>
      <c r="CA718" s="18">
        <f t="shared" si="1482"/>
        <v>258401.360890368</v>
      </c>
      <c r="CH718" s="11">
        <v>42781</v>
      </c>
      <c r="CI718" s="11">
        <v>0.0847</v>
      </c>
      <c r="CJ718" s="12">
        <v>1.35</v>
      </c>
      <c r="CK718" s="13">
        <f t="shared" si="1483"/>
        <v>4891.793445</v>
      </c>
      <c r="CL718" s="11">
        <v>3</v>
      </c>
      <c r="CM718" s="11">
        <v>490</v>
      </c>
      <c r="CN718" s="11">
        <v>1.93</v>
      </c>
      <c r="CO718" s="16">
        <f t="shared" si="1484"/>
        <v>4.11072289156627</v>
      </c>
      <c r="CP718" s="11">
        <v>0.93</v>
      </c>
      <c r="CQ718" s="11">
        <v>1.85</v>
      </c>
      <c r="CR718" s="8">
        <f t="shared" si="1485"/>
        <v>2.7205</v>
      </c>
      <c r="CS718" s="9">
        <v>1.275</v>
      </c>
      <c r="CT718" s="17">
        <v>1.085</v>
      </c>
      <c r="CU718" s="18">
        <f t="shared" si="1486"/>
        <v>227036.780774357</v>
      </c>
      <c r="DB718" s="11">
        <v>44045</v>
      </c>
      <c r="DC718" s="11">
        <v>0.0847</v>
      </c>
      <c r="DD718" s="12">
        <v>1.35</v>
      </c>
      <c r="DE718" s="13">
        <f t="shared" si="1487"/>
        <v>5036.325525</v>
      </c>
      <c r="DF718" s="11">
        <v>3</v>
      </c>
      <c r="DG718" s="11">
        <v>490</v>
      </c>
      <c r="DH718" s="11">
        <v>1.93</v>
      </c>
      <c r="DI718" s="16">
        <f t="shared" si="1488"/>
        <v>4.11072289156627</v>
      </c>
      <c r="DJ718" s="11">
        <v>1</v>
      </c>
      <c r="DK718" s="11">
        <v>2.71</v>
      </c>
      <c r="DL718" s="8">
        <f t="shared" si="1489"/>
        <v>3.71</v>
      </c>
      <c r="DM718" s="9">
        <v>1.275</v>
      </c>
      <c r="DN718" s="17">
        <v>1.085</v>
      </c>
      <c r="DO718" s="18">
        <f t="shared" si="1490"/>
        <v>318762.395527553</v>
      </c>
      <c r="DV718" s="11">
        <v>49923</v>
      </c>
      <c r="DW718" s="11">
        <v>0.09996</v>
      </c>
      <c r="DX718" s="12">
        <v>1.35</v>
      </c>
      <c r="DY718" s="13">
        <f t="shared" si="1491"/>
        <v>6736.909158</v>
      </c>
      <c r="DZ718" s="11">
        <v>3</v>
      </c>
      <c r="EA718" s="11">
        <v>490</v>
      </c>
      <c r="EB718" s="11">
        <v>2.02</v>
      </c>
      <c r="EC718" s="16">
        <f t="shared" si="1492"/>
        <v>4.20072289156627</v>
      </c>
      <c r="ED718" s="11">
        <v>1</v>
      </c>
      <c r="EE718" s="11">
        <v>3.51</v>
      </c>
      <c r="EF718" s="8">
        <f t="shared" si="1493"/>
        <v>4.51</v>
      </c>
      <c r="EG718" s="9">
        <v>1.275</v>
      </c>
      <c r="EH718" s="17">
        <v>1.2</v>
      </c>
      <c r="EI718" s="18">
        <f t="shared" si="1494"/>
        <v>585833.162230816</v>
      </c>
    </row>
    <row r="719" s="1" customFormat="1" customHeight="1" spans="6:139">
      <c r="F719" s="11"/>
      <c r="G719" s="11"/>
      <c r="H719" s="12"/>
      <c r="I719" s="13"/>
      <c r="J719" s="11"/>
      <c r="K719" s="11"/>
      <c r="L719" s="11"/>
      <c r="M719" s="16"/>
      <c r="N719" s="11"/>
      <c r="O719" s="11"/>
      <c r="P719" s="8"/>
      <c r="Q719" s="9"/>
      <c r="R719" s="17">
        <v>1</v>
      </c>
      <c r="S719" s="18">
        <f t="shared" si="1470"/>
        <v>0</v>
      </c>
      <c r="Z719" s="11"/>
      <c r="AA719" s="11"/>
      <c r="AB719" s="12"/>
      <c r="AC719" s="13"/>
      <c r="AD719" s="11"/>
      <c r="AE719" s="11"/>
      <c r="AF719" s="11"/>
      <c r="AG719" s="16"/>
      <c r="AH719" s="11"/>
      <c r="AI719" s="11"/>
      <c r="AJ719" s="8"/>
      <c r="AK719" s="9"/>
      <c r="AL719" s="17">
        <v>1</v>
      </c>
      <c r="AM719" s="18">
        <f t="shared" si="1474"/>
        <v>0</v>
      </c>
      <c r="AT719" s="11">
        <v>36903</v>
      </c>
      <c r="AU719" s="11">
        <v>0.0847</v>
      </c>
      <c r="AV719" s="12">
        <v>1.35</v>
      </c>
      <c r="AW719" s="13">
        <f t="shared" si="1475"/>
        <v>4219.673535</v>
      </c>
      <c r="AX719" s="11">
        <v>3</v>
      </c>
      <c r="AY719" s="11">
        <v>240</v>
      </c>
      <c r="AZ719" s="11">
        <v>1.93</v>
      </c>
      <c r="BA719" s="16">
        <f t="shared" si="1476"/>
        <v>3.57285714285714</v>
      </c>
      <c r="BB719" s="11">
        <v>0.93</v>
      </c>
      <c r="BC719" s="11">
        <v>1.85</v>
      </c>
      <c r="BD719" s="8">
        <f t="shared" si="1477"/>
        <v>2.7205</v>
      </c>
      <c r="BE719" s="9">
        <v>1.075</v>
      </c>
      <c r="BF719" s="17">
        <v>1.015</v>
      </c>
      <c r="BG719" s="18">
        <f t="shared" si="1478"/>
        <v>134257.635794843</v>
      </c>
      <c r="BN719" s="11">
        <v>38167</v>
      </c>
      <c r="BO719" s="11">
        <v>0.0847</v>
      </c>
      <c r="BP719" s="12">
        <v>1.35</v>
      </c>
      <c r="BQ719" s="13">
        <f t="shared" si="1479"/>
        <v>4364.205615</v>
      </c>
      <c r="BR719" s="11">
        <v>3</v>
      </c>
      <c r="BS719" s="11">
        <v>240</v>
      </c>
      <c r="BT719" s="11">
        <v>1.93</v>
      </c>
      <c r="BU719" s="16">
        <f t="shared" si="1480"/>
        <v>3.57285714285714</v>
      </c>
      <c r="BV719" s="11">
        <v>1</v>
      </c>
      <c r="BW719" s="11">
        <v>2.71</v>
      </c>
      <c r="BX719" s="8">
        <f t="shared" si="1481"/>
        <v>3.71</v>
      </c>
      <c r="BY719" s="9">
        <v>1.075</v>
      </c>
      <c r="BZ719" s="17">
        <v>1.015</v>
      </c>
      <c r="CA719" s="18">
        <f t="shared" si="1482"/>
        <v>189360.994716</v>
      </c>
      <c r="CH719" s="11">
        <v>42781</v>
      </c>
      <c r="CI719" s="11">
        <v>0.0847</v>
      </c>
      <c r="CJ719" s="12">
        <v>1.35</v>
      </c>
      <c r="CK719" s="13">
        <f t="shared" si="1483"/>
        <v>4891.793445</v>
      </c>
      <c r="CL719" s="11">
        <v>3</v>
      </c>
      <c r="CM719" s="11">
        <v>240</v>
      </c>
      <c r="CN719" s="11">
        <v>1.93</v>
      </c>
      <c r="CO719" s="16">
        <f t="shared" si="1484"/>
        <v>3.57285714285714</v>
      </c>
      <c r="CP719" s="11">
        <v>0.93</v>
      </c>
      <c r="CQ719" s="11">
        <v>1.85</v>
      </c>
      <c r="CR719" s="8">
        <f t="shared" si="1485"/>
        <v>2.7205</v>
      </c>
      <c r="CS719" s="9">
        <v>1.075</v>
      </c>
      <c r="CT719" s="17">
        <v>1.085</v>
      </c>
      <c r="CU719" s="18">
        <f t="shared" si="1486"/>
        <v>166376.486936502</v>
      </c>
      <c r="DB719" s="11">
        <v>44045</v>
      </c>
      <c r="DC719" s="11">
        <v>0.0847</v>
      </c>
      <c r="DD719" s="12">
        <v>1.35</v>
      </c>
      <c r="DE719" s="13">
        <f t="shared" si="1487"/>
        <v>5036.325525</v>
      </c>
      <c r="DF719" s="11">
        <v>3</v>
      </c>
      <c r="DG719" s="11">
        <v>240</v>
      </c>
      <c r="DH719" s="11">
        <v>1.93</v>
      </c>
      <c r="DI719" s="16">
        <f t="shared" si="1488"/>
        <v>3.57285714285714</v>
      </c>
      <c r="DJ719" s="11">
        <v>1</v>
      </c>
      <c r="DK719" s="11">
        <v>2.71</v>
      </c>
      <c r="DL719" s="8">
        <f t="shared" si="1489"/>
        <v>3.71</v>
      </c>
      <c r="DM719" s="9">
        <v>1.075</v>
      </c>
      <c r="DN719" s="17">
        <v>1.085</v>
      </c>
      <c r="DO719" s="18">
        <f t="shared" si="1490"/>
        <v>233594.606805349</v>
      </c>
      <c r="DV719" s="11">
        <v>49923</v>
      </c>
      <c r="DW719" s="11">
        <v>0.09996</v>
      </c>
      <c r="DX719" s="12">
        <v>1.35</v>
      </c>
      <c r="DY719" s="13">
        <f t="shared" si="1491"/>
        <v>6736.909158</v>
      </c>
      <c r="DZ719" s="11">
        <v>3</v>
      </c>
      <c r="EA719" s="11">
        <v>240</v>
      </c>
      <c r="EB719" s="11">
        <v>2.02</v>
      </c>
      <c r="EC719" s="16">
        <f t="shared" si="1492"/>
        <v>3.66285714285714</v>
      </c>
      <c r="ED719" s="11">
        <v>1</v>
      </c>
      <c r="EE719" s="11">
        <v>3.51</v>
      </c>
      <c r="EF719" s="8">
        <f t="shared" si="1493"/>
        <v>4.51</v>
      </c>
      <c r="EG719" s="9">
        <v>1.075</v>
      </c>
      <c r="EH719" s="17">
        <v>1.2</v>
      </c>
      <c r="EI719" s="18">
        <f t="shared" si="1494"/>
        <v>430693.362678863</v>
      </c>
    </row>
    <row r="720" s="1" customFormat="1" customHeight="1" spans="6:139">
      <c r="F720" s="11"/>
      <c r="G720" s="11"/>
      <c r="H720" s="12"/>
      <c r="I720" s="13"/>
      <c r="J720" s="11"/>
      <c r="K720" s="11"/>
      <c r="L720" s="11"/>
      <c r="M720" s="16"/>
      <c r="N720" s="11"/>
      <c r="O720" s="11"/>
      <c r="P720" s="8"/>
      <c r="Q720" s="9"/>
      <c r="R720" s="17">
        <v>1</v>
      </c>
      <c r="S720" s="18">
        <f t="shared" si="1470"/>
        <v>0</v>
      </c>
      <c r="Z720" s="11"/>
      <c r="AA720" s="11"/>
      <c r="AB720" s="12"/>
      <c r="AC720" s="13"/>
      <c r="AD720" s="11"/>
      <c r="AE720" s="11"/>
      <c r="AF720" s="11"/>
      <c r="AG720" s="16"/>
      <c r="AH720" s="11"/>
      <c r="AI720" s="11"/>
      <c r="AJ720" s="8"/>
      <c r="AK720" s="9"/>
      <c r="AL720" s="17">
        <v>1</v>
      </c>
      <c r="AM720" s="18">
        <f t="shared" si="1474"/>
        <v>0</v>
      </c>
      <c r="AT720" s="11"/>
      <c r="AU720" s="11"/>
      <c r="AV720" s="12"/>
      <c r="AW720" s="13"/>
      <c r="AX720" s="11"/>
      <c r="AY720" s="11"/>
      <c r="AZ720" s="11"/>
      <c r="BA720" s="16"/>
      <c r="BB720" s="11"/>
      <c r="BC720" s="11"/>
      <c r="BD720" s="8"/>
      <c r="BE720" s="9"/>
      <c r="BF720" s="17">
        <v>1</v>
      </c>
      <c r="BG720" s="18">
        <f t="shared" si="1478"/>
        <v>0</v>
      </c>
      <c r="BN720" s="11"/>
      <c r="BO720" s="11"/>
      <c r="BP720" s="12"/>
      <c r="BQ720" s="13"/>
      <c r="BR720" s="11"/>
      <c r="BS720" s="11"/>
      <c r="BT720" s="11"/>
      <c r="BU720" s="16"/>
      <c r="BV720" s="11"/>
      <c r="BW720" s="11"/>
      <c r="BX720" s="8"/>
      <c r="BY720" s="9"/>
      <c r="BZ720" s="17">
        <v>1</v>
      </c>
      <c r="CA720" s="18">
        <f t="shared" si="1482"/>
        <v>0</v>
      </c>
      <c r="CH720" s="11">
        <v>42781</v>
      </c>
      <c r="CI720" s="11">
        <v>0.0847</v>
      </c>
      <c r="CJ720" s="12">
        <v>1.35</v>
      </c>
      <c r="CK720" s="13">
        <f t="shared" si="1483"/>
        <v>4891.793445</v>
      </c>
      <c r="CL720" s="11">
        <v>3</v>
      </c>
      <c r="CM720" s="11">
        <v>240</v>
      </c>
      <c r="CN720" s="11">
        <v>1.93</v>
      </c>
      <c r="CO720" s="16">
        <f t="shared" si="1484"/>
        <v>3.57285714285714</v>
      </c>
      <c r="CP720" s="11">
        <v>0.93</v>
      </c>
      <c r="CQ720" s="11">
        <v>1.85</v>
      </c>
      <c r="CR720" s="8">
        <f t="shared" si="1485"/>
        <v>2.7205</v>
      </c>
      <c r="CS720" s="9">
        <v>1.075</v>
      </c>
      <c r="CT720" s="17">
        <v>1.085</v>
      </c>
      <c r="CU720" s="18">
        <f t="shared" si="1486"/>
        <v>166376.486936502</v>
      </c>
      <c r="DB720" s="11">
        <v>44045</v>
      </c>
      <c r="DC720" s="11">
        <v>0.0847</v>
      </c>
      <c r="DD720" s="12">
        <v>1.35</v>
      </c>
      <c r="DE720" s="13">
        <f t="shared" si="1487"/>
        <v>5036.325525</v>
      </c>
      <c r="DF720" s="11">
        <v>3</v>
      </c>
      <c r="DG720" s="11">
        <v>240</v>
      </c>
      <c r="DH720" s="11">
        <v>1.93</v>
      </c>
      <c r="DI720" s="16">
        <f t="shared" si="1488"/>
        <v>3.57285714285714</v>
      </c>
      <c r="DJ720" s="11">
        <v>1</v>
      </c>
      <c r="DK720" s="11">
        <v>2.71</v>
      </c>
      <c r="DL720" s="8">
        <f t="shared" si="1489"/>
        <v>3.71</v>
      </c>
      <c r="DM720" s="9">
        <v>1.075</v>
      </c>
      <c r="DN720" s="17">
        <v>1.085</v>
      </c>
      <c r="DO720" s="18">
        <f t="shared" si="1490"/>
        <v>233594.606805349</v>
      </c>
      <c r="DV720" s="11">
        <v>49923</v>
      </c>
      <c r="DW720" s="11">
        <v>0.09996</v>
      </c>
      <c r="DX720" s="12">
        <v>1.35</v>
      </c>
      <c r="DY720" s="13">
        <f t="shared" si="1491"/>
        <v>6736.909158</v>
      </c>
      <c r="DZ720" s="11">
        <v>3</v>
      </c>
      <c r="EA720" s="11">
        <v>240</v>
      </c>
      <c r="EB720" s="11">
        <v>2.02</v>
      </c>
      <c r="EC720" s="16">
        <f t="shared" si="1492"/>
        <v>3.66285714285714</v>
      </c>
      <c r="ED720" s="11">
        <v>1</v>
      </c>
      <c r="EE720" s="11">
        <v>3.51</v>
      </c>
      <c r="EF720" s="8">
        <f t="shared" si="1493"/>
        <v>4.51</v>
      </c>
      <c r="EG720" s="9">
        <v>1.075</v>
      </c>
      <c r="EH720" s="17">
        <v>1.2</v>
      </c>
      <c r="EI720" s="18">
        <f t="shared" si="1494"/>
        <v>430693.362678863</v>
      </c>
    </row>
    <row r="721" s="1" customFormat="1" customHeight="1" spans="6:139">
      <c r="F721" s="39" t="s">
        <v>51</v>
      </c>
      <c r="G721" s="40"/>
      <c r="H721" s="40"/>
      <c r="I721" s="40"/>
      <c r="J721" s="40"/>
      <c r="K721" s="40"/>
      <c r="L721" s="40"/>
      <c r="M721" s="25">
        <f>SUM(S716:S720)</f>
        <v>449908.010215339</v>
      </c>
      <c r="N721" s="25"/>
      <c r="O721" s="25"/>
      <c r="P721" s="25"/>
      <c r="Q721" s="25"/>
      <c r="R721" s="25"/>
      <c r="S721" s="25"/>
      <c r="T721" s="1"/>
      <c r="U721" s="1"/>
      <c r="V721" s="1"/>
      <c r="W721" s="1"/>
      <c r="X721" s="1"/>
      <c r="Y721" s="1"/>
      <c r="Z721" s="39" t="s">
        <v>51</v>
      </c>
      <c r="AA721" s="40"/>
      <c r="AB721" s="40"/>
      <c r="AC721" s="40"/>
      <c r="AD721" s="40"/>
      <c r="AE721" s="40"/>
      <c r="AF721" s="40"/>
      <c r="AG721" s="25">
        <f>SUM(AM716:AM720)</f>
        <v>637384.440043197</v>
      </c>
      <c r="AH721" s="25"/>
      <c r="AI721" s="25"/>
      <c r="AJ721" s="25"/>
      <c r="AK721" s="25"/>
      <c r="AL721" s="25"/>
      <c r="AM721" s="25"/>
      <c r="AN721" s="1"/>
      <c r="AO721" s="1"/>
      <c r="AP721" s="1"/>
      <c r="AQ721" s="1"/>
      <c r="AR721" s="1"/>
      <c r="AS721" s="1"/>
      <c r="AT721" s="39" t="s">
        <v>51</v>
      </c>
      <c r="AU721" s="40"/>
      <c r="AV721" s="40"/>
      <c r="AW721" s="40"/>
      <c r="AX721" s="40"/>
      <c r="AY721" s="40"/>
      <c r="AZ721" s="40"/>
      <c r="BA721" s="25">
        <f>SUM(BG716:BG720)</f>
        <v>683880.157339077</v>
      </c>
      <c r="BB721" s="25"/>
      <c r="BC721" s="25"/>
      <c r="BD721" s="25"/>
      <c r="BE721" s="25"/>
      <c r="BF721" s="25"/>
      <c r="BG721" s="25"/>
      <c r="BH721" s="1"/>
      <c r="BI721" s="1"/>
      <c r="BJ721" s="1"/>
      <c r="BK721" s="1"/>
      <c r="BL721" s="1"/>
      <c r="BM721" s="1"/>
      <c r="BN721" s="39" t="s">
        <v>51</v>
      </c>
      <c r="BO721" s="40"/>
      <c r="BP721" s="40"/>
      <c r="BQ721" s="40"/>
      <c r="BR721" s="40"/>
      <c r="BS721" s="40"/>
      <c r="BT721" s="40"/>
      <c r="BU721" s="25">
        <f>SUM(CA716:CA720)</f>
        <v>964565.077387103</v>
      </c>
      <c r="BV721" s="25"/>
      <c r="BW721" s="25"/>
      <c r="BX721" s="25"/>
      <c r="BY721" s="25"/>
      <c r="BZ721" s="25"/>
      <c r="CA721" s="25"/>
      <c r="CB721" s="1"/>
      <c r="CC721" s="1"/>
      <c r="CD721" s="1"/>
      <c r="CE721" s="1"/>
      <c r="CF721" s="1"/>
      <c r="CG721" s="1"/>
      <c r="CH721" s="39" t="s">
        <v>51</v>
      </c>
      <c r="CI721" s="40"/>
      <c r="CJ721" s="40"/>
      <c r="CK721" s="40"/>
      <c r="CL721" s="40"/>
      <c r="CM721" s="40"/>
      <c r="CN721" s="40"/>
      <c r="CO721" s="25">
        <f>SUM(CU716:CU720)</f>
        <v>1013863.31619608</v>
      </c>
      <c r="CP721" s="25"/>
      <c r="CQ721" s="25"/>
      <c r="CR721" s="25"/>
      <c r="CS721" s="25"/>
      <c r="CT721" s="25"/>
      <c r="CU721" s="25"/>
      <c r="CV721" s="1"/>
      <c r="CW721" s="1"/>
      <c r="CX721" s="1"/>
      <c r="CY721" s="1"/>
      <c r="CZ721" s="1"/>
      <c r="DA721" s="1"/>
      <c r="DB721" s="39" t="s">
        <v>51</v>
      </c>
      <c r="DC721" s="40"/>
      <c r="DD721" s="40"/>
      <c r="DE721" s="40"/>
      <c r="DF721" s="40"/>
      <c r="DG721" s="40"/>
      <c r="DH721" s="40"/>
      <c r="DI721" s="25">
        <f>SUM(DO716:DO720)</f>
        <v>1423476.40019336</v>
      </c>
      <c r="DJ721" s="25"/>
      <c r="DK721" s="25"/>
      <c r="DL721" s="25"/>
      <c r="DM721" s="25"/>
      <c r="DN721" s="25"/>
      <c r="DO721" s="25"/>
      <c r="DP721" s="1"/>
      <c r="DQ721" s="1"/>
      <c r="DR721" s="1"/>
      <c r="DS721" s="1"/>
      <c r="DT721" s="1"/>
      <c r="DU721" s="1"/>
      <c r="DV721" s="39" t="s">
        <v>51</v>
      </c>
      <c r="DW721" s="40"/>
      <c r="DX721" s="40"/>
      <c r="DY721" s="40"/>
      <c r="DZ721" s="40"/>
      <c r="EA721" s="40"/>
      <c r="EB721" s="40"/>
      <c r="EC721" s="25">
        <f>SUM(EI716:EI720)</f>
        <v>2618886.21205017</v>
      </c>
      <c r="ED721" s="25"/>
      <c r="EE721" s="25"/>
      <c r="EF721" s="25"/>
      <c r="EG721" s="25"/>
      <c r="EH721" s="25"/>
      <c r="EI721" s="25"/>
    </row>
    <row r="722" s="1" customFormat="1" customHeight="1" spans="6:139">
      <c r="F722" s="40"/>
      <c r="G722" s="40"/>
      <c r="H722" s="40"/>
      <c r="I722" s="40"/>
      <c r="J722" s="40"/>
      <c r="K722" s="40"/>
      <c r="L722" s="40"/>
      <c r="M722" s="25"/>
      <c r="N722" s="25"/>
      <c r="O722" s="25"/>
      <c r="P722" s="25"/>
      <c r="Q722" s="25"/>
      <c r="R722" s="25"/>
      <c r="S722" s="25"/>
      <c r="T722" s="1"/>
      <c r="U722" s="1"/>
      <c r="V722" s="1"/>
      <c r="W722" s="1"/>
      <c r="X722" s="1"/>
      <c r="Y722" s="1"/>
      <c r="Z722" s="40"/>
      <c r="AA722" s="40"/>
      <c r="AB722" s="40"/>
      <c r="AC722" s="40"/>
      <c r="AD722" s="40"/>
      <c r="AE722" s="40"/>
      <c r="AF722" s="40"/>
      <c r="AG722" s="25"/>
      <c r="AH722" s="25"/>
      <c r="AI722" s="25"/>
      <c r="AJ722" s="25"/>
      <c r="AK722" s="25"/>
      <c r="AL722" s="25"/>
      <c r="AM722" s="25"/>
      <c r="AN722" s="1"/>
      <c r="AO722" s="1"/>
      <c r="AP722" s="1"/>
      <c r="AQ722" s="1"/>
      <c r="AR722" s="1"/>
      <c r="AS722" s="1"/>
      <c r="AT722" s="40"/>
      <c r="AU722" s="40"/>
      <c r="AV722" s="40"/>
      <c r="AW722" s="40"/>
      <c r="AX722" s="40"/>
      <c r="AY722" s="40"/>
      <c r="AZ722" s="40"/>
      <c r="BA722" s="25"/>
      <c r="BB722" s="25"/>
      <c r="BC722" s="25"/>
      <c r="BD722" s="25"/>
      <c r="BE722" s="25"/>
      <c r="BF722" s="25"/>
      <c r="BG722" s="25"/>
      <c r="BH722" s="1"/>
      <c r="BI722" s="1"/>
      <c r="BJ722" s="1"/>
      <c r="BK722" s="1"/>
      <c r="BL722" s="1"/>
      <c r="BM722" s="1"/>
      <c r="BN722" s="40"/>
      <c r="BO722" s="40"/>
      <c r="BP722" s="40"/>
      <c r="BQ722" s="40"/>
      <c r="BR722" s="40"/>
      <c r="BS722" s="40"/>
      <c r="BT722" s="40"/>
      <c r="BU722" s="25"/>
      <c r="BV722" s="25"/>
      <c r="BW722" s="25"/>
      <c r="BX722" s="25"/>
      <c r="BY722" s="25"/>
      <c r="BZ722" s="25"/>
      <c r="CA722" s="25"/>
      <c r="CB722" s="1"/>
      <c r="CC722" s="1"/>
      <c r="CD722" s="1"/>
      <c r="CE722" s="1"/>
      <c r="CF722" s="1"/>
      <c r="CG722" s="1"/>
      <c r="CH722" s="40"/>
      <c r="CI722" s="40"/>
      <c r="CJ722" s="40"/>
      <c r="CK722" s="40"/>
      <c r="CL722" s="40"/>
      <c r="CM722" s="40"/>
      <c r="CN722" s="40"/>
      <c r="CO722" s="25"/>
      <c r="CP722" s="25"/>
      <c r="CQ722" s="25"/>
      <c r="CR722" s="25"/>
      <c r="CS722" s="25"/>
      <c r="CT722" s="25"/>
      <c r="CU722" s="25"/>
      <c r="CV722" s="1"/>
      <c r="CW722" s="1"/>
      <c r="CX722" s="1"/>
      <c r="CY722" s="1"/>
      <c r="CZ722" s="1"/>
      <c r="DA722" s="1"/>
      <c r="DB722" s="40"/>
      <c r="DC722" s="40"/>
      <c r="DD722" s="40"/>
      <c r="DE722" s="40"/>
      <c r="DF722" s="40"/>
      <c r="DG722" s="40"/>
      <c r="DH722" s="40"/>
      <c r="DI722" s="25"/>
      <c r="DJ722" s="25"/>
      <c r="DK722" s="25"/>
      <c r="DL722" s="25"/>
      <c r="DM722" s="25"/>
      <c r="DN722" s="25"/>
      <c r="DO722" s="25"/>
      <c r="DP722" s="1"/>
      <c r="DQ722" s="1"/>
      <c r="DR722" s="1"/>
      <c r="DS722" s="1"/>
      <c r="DT722" s="1"/>
      <c r="DU722" s="1"/>
      <c r="DV722" s="40"/>
      <c r="DW722" s="40"/>
      <c r="DX722" s="40"/>
      <c r="DY722" s="40"/>
      <c r="DZ722" s="40"/>
      <c r="EA722" s="40"/>
      <c r="EB722" s="40"/>
      <c r="EC722" s="25"/>
      <c r="ED722" s="25"/>
      <c r="EE722" s="25"/>
      <c r="EF722" s="25"/>
      <c r="EG722" s="25"/>
      <c r="EH722" s="25"/>
      <c r="EI722" s="25"/>
    </row>
    <row r="723" s="1" customFormat="1" customHeight="1" spans="6:139">
      <c r="F723" s="35" t="s">
        <v>30</v>
      </c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1"/>
      <c r="S723" s="1"/>
      <c r="T723" s="1"/>
      <c r="U723" s="1"/>
      <c r="V723" s="1"/>
      <c r="W723" s="1"/>
      <c r="X723" s="1"/>
      <c r="Y723" s="1"/>
      <c r="Z723" s="35" t="s">
        <v>30</v>
      </c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1"/>
      <c r="AM723" s="1"/>
      <c r="AN723" s="1"/>
      <c r="AO723" s="1"/>
      <c r="AP723" s="1"/>
      <c r="AQ723" s="1"/>
      <c r="AR723" s="1"/>
      <c r="AS723" s="1"/>
      <c r="AT723" s="35" t="s">
        <v>30</v>
      </c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1"/>
      <c r="BG723" s="1"/>
      <c r="BH723" s="1"/>
      <c r="BI723" s="1"/>
      <c r="BJ723" s="1"/>
      <c r="BK723" s="1"/>
      <c r="BL723" s="1"/>
      <c r="BM723" s="1"/>
      <c r="BN723" s="35" t="s">
        <v>30</v>
      </c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1"/>
      <c r="CA723" s="1"/>
      <c r="CB723" s="1"/>
      <c r="CC723" s="1"/>
      <c r="CD723" s="1"/>
      <c r="CE723" s="1"/>
      <c r="CF723" s="1"/>
      <c r="CG723" s="1"/>
      <c r="CH723" s="35" t="s">
        <v>30</v>
      </c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1"/>
      <c r="CU723" s="1"/>
      <c r="CV723" s="1"/>
      <c r="CW723" s="1"/>
      <c r="CX723" s="1"/>
      <c r="CY723" s="1"/>
      <c r="CZ723" s="1"/>
      <c r="DA723" s="1"/>
      <c r="DB723" s="35" t="s">
        <v>30</v>
      </c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1"/>
      <c r="DO723" s="1"/>
      <c r="DP723" s="1"/>
      <c r="DQ723" s="1"/>
      <c r="DR723" s="1"/>
      <c r="DS723" s="1"/>
      <c r="DT723" s="1"/>
      <c r="DU723" s="1"/>
      <c r="DV723" s="35" t="s">
        <v>30</v>
      </c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</row>
    <row r="724" s="1" customFormat="1" customHeight="1" spans="6:139">
      <c r="F724" s="13" t="s">
        <v>8</v>
      </c>
      <c r="G724" s="13"/>
      <c r="H724" s="13"/>
      <c r="I724" s="13"/>
      <c r="J724" s="13"/>
      <c r="K724" s="8" t="s">
        <v>53</v>
      </c>
      <c r="L724" s="8"/>
      <c r="M724" s="8"/>
      <c r="N724" s="8"/>
      <c r="O724" s="9" t="s">
        <v>38</v>
      </c>
      <c r="P724" s="9"/>
      <c r="Q724" s="41" t="s">
        <v>13</v>
      </c>
      <c r="Z724" s="13" t="s">
        <v>8</v>
      </c>
      <c r="AA724" s="13"/>
      <c r="AB724" s="13"/>
      <c r="AC724" s="13"/>
      <c r="AD724" s="13"/>
      <c r="AE724" s="8" t="s">
        <v>53</v>
      </c>
      <c r="AF724" s="8"/>
      <c r="AG724" s="8"/>
      <c r="AH724" s="8"/>
      <c r="AI724" s="9" t="s">
        <v>38</v>
      </c>
      <c r="AJ724" s="9"/>
      <c r="AK724" s="41" t="s">
        <v>13</v>
      </c>
      <c r="AT724" s="13" t="s">
        <v>8</v>
      </c>
      <c r="AU724" s="13"/>
      <c r="AV724" s="13"/>
      <c r="AW724" s="13"/>
      <c r="AX724" s="13"/>
      <c r="AY724" s="8" t="s">
        <v>53</v>
      </c>
      <c r="AZ724" s="8"/>
      <c r="BA724" s="8"/>
      <c r="BB724" s="8"/>
      <c r="BC724" s="9" t="s">
        <v>38</v>
      </c>
      <c r="BD724" s="9"/>
      <c r="BE724" s="41" t="s">
        <v>13</v>
      </c>
      <c r="BN724" s="13" t="s">
        <v>8</v>
      </c>
      <c r="BO724" s="13"/>
      <c r="BP724" s="13"/>
      <c r="BQ724" s="13"/>
      <c r="BR724" s="13"/>
      <c r="BS724" s="8" t="s">
        <v>53</v>
      </c>
      <c r="BT724" s="8"/>
      <c r="BU724" s="8"/>
      <c r="BV724" s="8"/>
      <c r="BW724" s="9" t="s">
        <v>38</v>
      </c>
      <c r="BX724" s="9"/>
      <c r="BY724" s="41" t="s">
        <v>13</v>
      </c>
      <c r="CH724" s="13" t="s">
        <v>8</v>
      </c>
      <c r="CI724" s="13"/>
      <c r="CJ724" s="13"/>
      <c r="CK724" s="13"/>
      <c r="CL724" s="13"/>
      <c r="CM724" s="8" t="s">
        <v>53</v>
      </c>
      <c r="CN724" s="8"/>
      <c r="CO724" s="8"/>
      <c r="CP724" s="8"/>
      <c r="CQ724" s="9" t="s">
        <v>38</v>
      </c>
      <c r="CR724" s="9"/>
      <c r="CS724" s="41" t="s">
        <v>13</v>
      </c>
      <c r="DB724" s="13" t="s">
        <v>8</v>
      </c>
      <c r="DC724" s="13"/>
      <c r="DD724" s="13"/>
      <c r="DE724" s="13"/>
      <c r="DF724" s="13"/>
      <c r="DG724" s="8" t="s">
        <v>53</v>
      </c>
      <c r="DH724" s="8"/>
      <c r="DI724" s="8"/>
      <c r="DJ724" s="8"/>
      <c r="DK724" s="9" t="s">
        <v>38</v>
      </c>
      <c r="DL724" s="9"/>
      <c r="DM724" s="41" t="s">
        <v>13</v>
      </c>
      <c r="DV724" s="13" t="s">
        <v>8</v>
      </c>
      <c r="DW724" s="13"/>
      <c r="DX724" s="13"/>
      <c r="DY724" s="13"/>
      <c r="DZ724" s="13"/>
      <c r="EA724" s="8" t="s">
        <v>53</v>
      </c>
      <c r="EB724" s="8"/>
      <c r="EC724" s="8"/>
      <c r="ED724" s="8"/>
      <c r="EE724" s="9" t="s">
        <v>38</v>
      </c>
      <c r="EF724" s="9"/>
      <c r="EG724" s="41" t="s">
        <v>13</v>
      </c>
    </row>
    <row r="725" s="1" customFormat="1" customHeight="1" spans="6:139">
      <c r="F725" s="13" t="s">
        <v>54</v>
      </c>
      <c r="G725" s="13" t="s">
        <v>55</v>
      </c>
      <c r="H725" s="13" t="s">
        <v>56</v>
      </c>
      <c r="I725" s="13" t="s">
        <v>57</v>
      </c>
      <c r="J725" s="13" t="s">
        <v>8</v>
      </c>
      <c r="K725" s="8" t="s">
        <v>58</v>
      </c>
      <c r="L725" s="8" t="s">
        <v>26</v>
      </c>
      <c r="M725" s="8" t="s">
        <v>27</v>
      </c>
      <c r="N725" s="42" t="s">
        <v>28</v>
      </c>
      <c r="O725" s="9" t="s">
        <v>59</v>
      </c>
      <c r="P725" s="9" t="s">
        <v>60</v>
      </c>
      <c r="Q725" s="41"/>
      <c r="R725" s="1"/>
      <c r="S725" s="1"/>
      <c r="T725" s="1"/>
      <c r="U725" s="1"/>
      <c r="V725" s="1"/>
      <c r="W725" s="1"/>
      <c r="X725" s="1"/>
      <c r="Y725" s="1"/>
      <c r="Z725" s="13" t="s">
        <v>54</v>
      </c>
      <c r="AA725" s="13" t="s">
        <v>55</v>
      </c>
      <c r="AB725" s="13" t="s">
        <v>56</v>
      </c>
      <c r="AC725" s="13" t="s">
        <v>57</v>
      </c>
      <c r="AD725" s="13" t="s">
        <v>8</v>
      </c>
      <c r="AE725" s="8" t="s">
        <v>58</v>
      </c>
      <c r="AF725" s="8" t="s">
        <v>26</v>
      </c>
      <c r="AG725" s="8" t="s">
        <v>27</v>
      </c>
      <c r="AH725" s="42" t="s">
        <v>28</v>
      </c>
      <c r="AI725" s="9" t="s">
        <v>59</v>
      </c>
      <c r="AJ725" s="9" t="s">
        <v>60</v>
      </c>
      <c r="AK725" s="41"/>
      <c r="AL725" s="1"/>
      <c r="AM725" s="1"/>
      <c r="AN725" s="1"/>
      <c r="AO725" s="1"/>
      <c r="AP725" s="1"/>
      <c r="AQ725" s="1"/>
      <c r="AR725" s="1"/>
      <c r="AS725" s="1"/>
      <c r="AT725" s="13" t="s">
        <v>54</v>
      </c>
      <c r="AU725" s="13" t="s">
        <v>55</v>
      </c>
      <c r="AV725" s="13" t="s">
        <v>56</v>
      </c>
      <c r="AW725" s="13" t="s">
        <v>57</v>
      </c>
      <c r="AX725" s="13" t="s">
        <v>8</v>
      </c>
      <c r="AY725" s="8" t="s">
        <v>58</v>
      </c>
      <c r="AZ725" s="8" t="s">
        <v>26</v>
      </c>
      <c r="BA725" s="8" t="s">
        <v>27</v>
      </c>
      <c r="BB725" s="42" t="s">
        <v>28</v>
      </c>
      <c r="BC725" s="9" t="s">
        <v>59</v>
      </c>
      <c r="BD725" s="9" t="s">
        <v>60</v>
      </c>
      <c r="BE725" s="41"/>
      <c r="BF725" s="1"/>
      <c r="BG725" s="1"/>
      <c r="BH725" s="1"/>
      <c r="BI725" s="1"/>
      <c r="BJ725" s="1"/>
      <c r="BK725" s="1"/>
      <c r="BL725" s="1"/>
      <c r="BM725" s="1"/>
      <c r="BN725" s="13" t="s">
        <v>54</v>
      </c>
      <c r="BO725" s="13" t="s">
        <v>55</v>
      </c>
      <c r="BP725" s="13" t="s">
        <v>56</v>
      </c>
      <c r="BQ725" s="13" t="s">
        <v>57</v>
      </c>
      <c r="BR725" s="13" t="s">
        <v>8</v>
      </c>
      <c r="BS725" s="8" t="s">
        <v>58</v>
      </c>
      <c r="BT725" s="8" t="s">
        <v>26</v>
      </c>
      <c r="BU725" s="8" t="s">
        <v>27</v>
      </c>
      <c r="BV725" s="42" t="s">
        <v>28</v>
      </c>
      <c r="BW725" s="9" t="s">
        <v>59</v>
      </c>
      <c r="BX725" s="9" t="s">
        <v>60</v>
      </c>
      <c r="BY725" s="41"/>
      <c r="BZ725" s="1"/>
      <c r="CA725" s="1"/>
      <c r="CB725" s="1"/>
      <c r="CC725" s="1"/>
      <c r="CD725" s="1"/>
      <c r="CE725" s="1"/>
      <c r="CF725" s="1"/>
      <c r="CG725" s="1"/>
      <c r="CH725" s="13" t="s">
        <v>54</v>
      </c>
      <c r="CI725" s="13" t="s">
        <v>55</v>
      </c>
      <c r="CJ725" s="13" t="s">
        <v>56</v>
      </c>
      <c r="CK725" s="13" t="s">
        <v>57</v>
      </c>
      <c r="CL725" s="13" t="s">
        <v>8</v>
      </c>
      <c r="CM725" s="8" t="s">
        <v>58</v>
      </c>
      <c r="CN725" s="8" t="s">
        <v>26</v>
      </c>
      <c r="CO725" s="8" t="s">
        <v>27</v>
      </c>
      <c r="CP725" s="42" t="s">
        <v>28</v>
      </c>
      <c r="CQ725" s="9" t="s">
        <v>59</v>
      </c>
      <c r="CR725" s="9" t="s">
        <v>60</v>
      </c>
      <c r="CS725" s="41"/>
      <c r="CT725" s="1"/>
      <c r="CU725" s="1"/>
      <c r="CV725" s="1"/>
      <c r="CW725" s="1"/>
      <c r="CX725" s="1"/>
      <c r="CY725" s="1"/>
      <c r="CZ725" s="1"/>
      <c r="DA725" s="1"/>
      <c r="DB725" s="13" t="s">
        <v>54</v>
      </c>
      <c r="DC725" s="13" t="s">
        <v>55</v>
      </c>
      <c r="DD725" s="13" t="s">
        <v>56</v>
      </c>
      <c r="DE725" s="13" t="s">
        <v>57</v>
      </c>
      <c r="DF725" s="13" t="s">
        <v>8</v>
      </c>
      <c r="DG725" s="8" t="s">
        <v>58</v>
      </c>
      <c r="DH725" s="8" t="s">
        <v>26</v>
      </c>
      <c r="DI725" s="8" t="s">
        <v>27</v>
      </c>
      <c r="DJ725" s="42" t="s">
        <v>28</v>
      </c>
      <c r="DK725" s="9" t="s">
        <v>59</v>
      </c>
      <c r="DL725" s="9" t="s">
        <v>60</v>
      </c>
      <c r="DM725" s="41"/>
      <c r="DN725" s="1"/>
      <c r="DO725" s="1"/>
      <c r="DP725" s="1"/>
      <c r="DQ725" s="1"/>
      <c r="DR725" s="1"/>
      <c r="DS725" s="1"/>
      <c r="DT725" s="1"/>
      <c r="DU725" s="1"/>
      <c r="DV725" s="13" t="s">
        <v>54</v>
      </c>
      <c r="DW725" s="13" t="s">
        <v>55</v>
      </c>
      <c r="DX725" s="13" t="s">
        <v>56</v>
      </c>
      <c r="DY725" s="13" t="s">
        <v>57</v>
      </c>
      <c r="DZ725" s="13" t="s">
        <v>8</v>
      </c>
      <c r="EA725" s="8" t="s">
        <v>58</v>
      </c>
      <c r="EB725" s="8" t="s">
        <v>26</v>
      </c>
      <c r="EC725" s="8" t="s">
        <v>27</v>
      </c>
      <c r="ED725" s="42" t="s">
        <v>28</v>
      </c>
      <c r="EE725" s="9" t="s">
        <v>59</v>
      </c>
      <c r="EF725" s="9" t="s">
        <v>60</v>
      </c>
      <c r="EG725" s="41"/>
    </row>
    <row r="726" s="1" customFormat="1" customHeight="1" spans="6:139">
      <c r="F726" s="11">
        <v>2704</v>
      </c>
      <c r="G726" s="12">
        <v>1.05</v>
      </c>
      <c r="H726" s="11">
        <v>1</v>
      </c>
      <c r="I726" s="11">
        <v>0</v>
      </c>
      <c r="J726" s="13">
        <f t="shared" ref="J726:J740" si="1495">F726*G726*H726+I726</f>
        <v>2839.2</v>
      </c>
      <c r="K726" s="11">
        <v>1</v>
      </c>
      <c r="L726" s="11">
        <v>1</v>
      </c>
      <c r="M726" s="11">
        <v>2.38</v>
      </c>
      <c r="N726" s="42">
        <f t="shared" ref="N726:N740" si="1496">L726*M726+1</f>
        <v>3.38</v>
      </c>
      <c r="O726" s="11">
        <v>1.275</v>
      </c>
      <c r="P726" s="9">
        <v>0.5</v>
      </c>
      <c r="Q726" s="43">
        <f t="shared" ref="Q726:Q740" si="1497">J726*K726*N726*O726*P726</f>
        <v>6117.7662</v>
      </c>
      <c r="Z726" s="11">
        <v>2704</v>
      </c>
      <c r="AA726" s="12">
        <v>1.05</v>
      </c>
      <c r="AB726" s="11">
        <v>1</v>
      </c>
      <c r="AC726" s="11">
        <v>0</v>
      </c>
      <c r="AD726" s="13">
        <f t="shared" ref="AD726:AD740" si="1498">Z726*AA726*AB726+AC726</f>
        <v>2839.2</v>
      </c>
      <c r="AE726" s="11">
        <v>1</v>
      </c>
      <c r="AF726" s="11">
        <v>1</v>
      </c>
      <c r="AG726" s="11">
        <v>2.38</v>
      </c>
      <c r="AH726" s="42">
        <f t="shared" ref="AH726:AH740" si="1499">AF726*AG726+1</f>
        <v>3.38</v>
      </c>
      <c r="AI726" s="11">
        <v>1.275</v>
      </c>
      <c r="AJ726" s="9">
        <v>0.5</v>
      </c>
      <c r="AK726" s="43">
        <f t="shared" ref="AK726:AK740" si="1500">AD726*AE726*AH726*AI726*AJ726</f>
        <v>6117.7662</v>
      </c>
      <c r="AT726" s="11">
        <v>2704</v>
      </c>
      <c r="AU726" s="12">
        <v>1.05</v>
      </c>
      <c r="AV726" s="11">
        <v>1</v>
      </c>
      <c r="AW726" s="11">
        <v>0</v>
      </c>
      <c r="AX726" s="13">
        <f t="shared" ref="AX726:AX740" si="1501">AT726*AU726*AV726+AW726</f>
        <v>2839.2</v>
      </c>
      <c r="AY726" s="11">
        <v>1</v>
      </c>
      <c r="AZ726" s="11">
        <v>1</v>
      </c>
      <c r="BA726" s="11">
        <v>2.38</v>
      </c>
      <c r="BB726" s="42">
        <f t="shared" ref="BB726:BB740" si="1502">AZ726*BA726+1</f>
        <v>3.38</v>
      </c>
      <c r="BC726" s="11">
        <v>1.275</v>
      </c>
      <c r="BD726" s="9">
        <v>0.5</v>
      </c>
      <c r="BE726" s="43">
        <f t="shared" ref="BE726:BE740" si="1503">AX726*AY726*BB726*BC726*BD726</f>
        <v>6117.7662</v>
      </c>
      <c r="BN726" s="11">
        <v>2704</v>
      </c>
      <c r="BO726" s="12">
        <v>1.05</v>
      </c>
      <c r="BP726" s="11">
        <v>1</v>
      </c>
      <c r="BQ726" s="11">
        <v>0</v>
      </c>
      <c r="BR726" s="13">
        <f t="shared" ref="BR726:BR740" si="1504">BN726*BO726*BP726+BQ726</f>
        <v>2839.2</v>
      </c>
      <c r="BS726" s="11">
        <v>1</v>
      </c>
      <c r="BT726" s="11">
        <v>1</v>
      </c>
      <c r="BU726" s="11">
        <v>2.38</v>
      </c>
      <c r="BV726" s="42">
        <f t="shared" ref="BV726:BV740" si="1505">BT726*BU726+1</f>
        <v>3.38</v>
      </c>
      <c r="BW726" s="11">
        <v>1.275</v>
      </c>
      <c r="BX726" s="9">
        <v>0.5</v>
      </c>
      <c r="BY726" s="43">
        <f t="shared" ref="BY726:BY740" si="1506">BR726*BS726*BV726*BW726*BX726</f>
        <v>6117.7662</v>
      </c>
      <c r="CH726" s="11">
        <f t="shared" ref="CH726:CH740" si="1507">2704+428</f>
        <v>3132</v>
      </c>
      <c r="CI726" s="12">
        <v>1.05</v>
      </c>
      <c r="CJ726" s="11">
        <v>1</v>
      </c>
      <c r="CK726" s="11">
        <v>0</v>
      </c>
      <c r="CL726" s="13">
        <f t="shared" ref="CL726:CL740" si="1508">CH726*CI726*CJ726+CK726</f>
        <v>3288.6</v>
      </c>
      <c r="CM726" s="11">
        <v>1</v>
      </c>
      <c r="CN726" s="11">
        <v>1</v>
      </c>
      <c r="CO726" s="11">
        <v>2.38</v>
      </c>
      <c r="CP726" s="42">
        <f t="shared" ref="CP726:CP740" si="1509">CN726*CO726+1</f>
        <v>3.38</v>
      </c>
      <c r="CQ726" s="11">
        <v>1.275</v>
      </c>
      <c r="CR726" s="9">
        <v>0.5</v>
      </c>
      <c r="CS726" s="43">
        <f t="shared" ref="CS726:CS740" si="1510">CL726*CM726*CP726*CQ726*CR726</f>
        <v>7086.11085</v>
      </c>
      <c r="DB726" s="11">
        <f t="shared" ref="DB726:DB740" si="1511">2704+440</f>
        <v>3144</v>
      </c>
      <c r="DC726" s="12">
        <v>1.05</v>
      </c>
      <c r="DD726" s="11">
        <v>1</v>
      </c>
      <c r="DE726" s="11">
        <v>0</v>
      </c>
      <c r="DF726" s="13">
        <f t="shared" ref="DF726:DF740" si="1512">DB726*DC726*DD726+DE726</f>
        <v>3301.2</v>
      </c>
      <c r="DG726" s="11">
        <v>1</v>
      </c>
      <c r="DH726" s="11">
        <v>1</v>
      </c>
      <c r="DI726" s="11">
        <v>2.38</v>
      </c>
      <c r="DJ726" s="42">
        <f t="shared" ref="DJ726:DJ740" si="1513">DH726*DI726+1</f>
        <v>3.38</v>
      </c>
      <c r="DK726" s="11">
        <v>1.275</v>
      </c>
      <c r="DL726" s="9">
        <v>0.5</v>
      </c>
      <c r="DM726" s="43">
        <f t="shared" ref="DM726:DM740" si="1514">DF726*DG726*DJ726*DK726*DL726</f>
        <v>7113.2607</v>
      </c>
      <c r="DV726" s="11">
        <f t="shared" ref="DV726:DV740" si="1515">2704+499</f>
        <v>3203</v>
      </c>
      <c r="DW726" s="12">
        <v>1.05</v>
      </c>
      <c r="DX726" s="11">
        <v>1</v>
      </c>
      <c r="DY726" s="11">
        <v>0</v>
      </c>
      <c r="DZ726" s="13">
        <f t="shared" ref="DZ726:DZ740" si="1516">DV726*DW726*DX726+DY726</f>
        <v>3363.15</v>
      </c>
      <c r="EA726" s="11">
        <v>1</v>
      </c>
      <c r="EB726" s="11">
        <v>1</v>
      </c>
      <c r="EC726" s="11">
        <v>3.18</v>
      </c>
      <c r="ED726" s="42">
        <f t="shared" ref="ED726:ED740" si="1517">EB726*EC726+1</f>
        <v>4.18</v>
      </c>
      <c r="EE726" s="11">
        <v>1.275</v>
      </c>
      <c r="EF726" s="9">
        <v>0.5</v>
      </c>
      <c r="EG726" s="43">
        <f t="shared" ref="EG726:EG740" si="1518">DZ726*EA726*ED726*EE726*EF726</f>
        <v>8961.9539625</v>
      </c>
    </row>
    <row r="727" s="1" customFormat="1" customHeight="1" spans="6:139">
      <c r="F727" s="11">
        <v>2704</v>
      </c>
      <c r="G727" s="12">
        <v>1.06</v>
      </c>
      <c r="H727" s="11">
        <v>1</v>
      </c>
      <c r="I727" s="11">
        <v>0</v>
      </c>
      <c r="J727" s="13">
        <f t="shared" si="1495"/>
        <v>2866.24</v>
      </c>
      <c r="K727" s="11">
        <v>1</v>
      </c>
      <c r="L727" s="11">
        <v>1</v>
      </c>
      <c r="M727" s="11">
        <v>2.38</v>
      </c>
      <c r="N727" s="42">
        <f t="shared" si="1496"/>
        <v>3.38</v>
      </c>
      <c r="O727" s="11">
        <v>1.275</v>
      </c>
      <c r="P727" s="9">
        <v>0.5</v>
      </c>
      <c r="Q727" s="43">
        <f t="shared" si="1497"/>
        <v>6176.03064</v>
      </c>
      <c r="Z727" s="11">
        <v>2704</v>
      </c>
      <c r="AA727" s="12">
        <v>1.06</v>
      </c>
      <c r="AB727" s="11">
        <v>1</v>
      </c>
      <c r="AC727" s="11">
        <v>0</v>
      </c>
      <c r="AD727" s="13">
        <f t="shared" si="1498"/>
        <v>2866.24</v>
      </c>
      <c r="AE727" s="11">
        <v>1</v>
      </c>
      <c r="AF727" s="11">
        <v>1</v>
      </c>
      <c r="AG727" s="11">
        <v>2.38</v>
      </c>
      <c r="AH727" s="42">
        <f t="shared" si="1499"/>
        <v>3.38</v>
      </c>
      <c r="AI727" s="11">
        <v>1.275</v>
      </c>
      <c r="AJ727" s="9">
        <v>0.5</v>
      </c>
      <c r="AK727" s="43">
        <f t="shared" si="1500"/>
        <v>6176.03064</v>
      </c>
      <c r="AT727" s="11">
        <v>2704</v>
      </c>
      <c r="AU727" s="12">
        <v>1.06</v>
      </c>
      <c r="AV727" s="11">
        <v>1</v>
      </c>
      <c r="AW727" s="11">
        <v>0</v>
      </c>
      <c r="AX727" s="13">
        <f t="shared" si="1501"/>
        <v>2866.24</v>
      </c>
      <c r="AY727" s="11">
        <v>1</v>
      </c>
      <c r="AZ727" s="11">
        <v>1</v>
      </c>
      <c r="BA727" s="11">
        <v>2.38</v>
      </c>
      <c r="BB727" s="42">
        <f t="shared" si="1502"/>
        <v>3.38</v>
      </c>
      <c r="BC727" s="11">
        <v>1.275</v>
      </c>
      <c r="BD727" s="9">
        <v>0.5</v>
      </c>
      <c r="BE727" s="43">
        <f t="shared" si="1503"/>
        <v>6176.03064</v>
      </c>
      <c r="BN727" s="11">
        <v>2704</v>
      </c>
      <c r="BO727" s="12">
        <v>1.06</v>
      </c>
      <c r="BP727" s="11">
        <v>1</v>
      </c>
      <c r="BQ727" s="11">
        <v>0</v>
      </c>
      <c r="BR727" s="13">
        <f t="shared" si="1504"/>
        <v>2866.24</v>
      </c>
      <c r="BS727" s="11">
        <v>1</v>
      </c>
      <c r="BT727" s="11">
        <v>1</v>
      </c>
      <c r="BU727" s="11">
        <v>2.38</v>
      </c>
      <c r="BV727" s="42">
        <f t="shared" si="1505"/>
        <v>3.38</v>
      </c>
      <c r="BW727" s="11">
        <v>1.275</v>
      </c>
      <c r="BX727" s="9">
        <v>0.5</v>
      </c>
      <c r="BY727" s="43">
        <f t="shared" si="1506"/>
        <v>6176.03064</v>
      </c>
      <c r="CH727" s="11">
        <f t="shared" si="1507"/>
        <v>3132</v>
      </c>
      <c r="CI727" s="12">
        <v>1.06</v>
      </c>
      <c r="CJ727" s="11">
        <v>1</v>
      </c>
      <c r="CK727" s="11">
        <v>0</v>
      </c>
      <c r="CL727" s="13">
        <f t="shared" si="1508"/>
        <v>3319.92</v>
      </c>
      <c r="CM727" s="11">
        <v>1</v>
      </c>
      <c r="CN727" s="11">
        <v>1</v>
      </c>
      <c r="CO727" s="11">
        <v>2.38</v>
      </c>
      <c r="CP727" s="42">
        <f t="shared" si="1509"/>
        <v>3.38</v>
      </c>
      <c r="CQ727" s="11">
        <v>1.275</v>
      </c>
      <c r="CR727" s="9">
        <v>0.5</v>
      </c>
      <c r="CS727" s="43">
        <f t="shared" si="1510"/>
        <v>7153.59762</v>
      </c>
      <c r="DB727" s="11">
        <f t="shared" si="1511"/>
        <v>3144</v>
      </c>
      <c r="DC727" s="12">
        <v>1.06</v>
      </c>
      <c r="DD727" s="11">
        <v>1</v>
      </c>
      <c r="DE727" s="11">
        <v>0</v>
      </c>
      <c r="DF727" s="13">
        <f t="shared" si="1512"/>
        <v>3332.64</v>
      </c>
      <c r="DG727" s="11">
        <v>1</v>
      </c>
      <c r="DH727" s="11">
        <v>1</v>
      </c>
      <c r="DI727" s="11">
        <v>2.38</v>
      </c>
      <c r="DJ727" s="42">
        <f t="shared" si="1513"/>
        <v>3.38</v>
      </c>
      <c r="DK727" s="11">
        <v>1.275</v>
      </c>
      <c r="DL727" s="9">
        <v>0.5</v>
      </c>
      <c r="DM727" s="43">
        <f t="shared" si="1514"/>
        <v>7181.00604</v>
      </c>
      <c r="DV727" s="11">
        <f t="shared" si="1515"/>
        <v>3203</v>
      </c>
      <c r="DW727" s="12">
        <v>1.06</v>
      </c>
      <c r="DX727" s="11">
        <v>1</v>
      </c>
      <c r="DY727" s="11">
        <v>0</v>
      </c>
      <c r="DZ727" s="13">
        <f t="shared" si="1516"/>
        <v>3395.18</v>
      </c>
      <c r="EA727" s="11">
        <v>1</v>
      </c>
      <c r="EB727" s="11">
        <v>1</v>
      </c>
      <c r="EC727" s="11">
        <v>3.18</v>
      </c>
      <c r="ED727" s="42">
        <f t="shared" si="1517"/>
        <v>4.18</v>
      </c>
      <c r="EE727" s="11">
        <v>1.275</v>
      </c>
      <c r="EF727" s="9">
        <v>0.5</v>
      </c>
      <c r="EG727" s="43">
        <f t="shared" si="1518"/>
        <v>9047.305905</v>
      </c>
    </row>
    <row r="728" s="1" customFormat="1" customHeight="1" spans="6:139">
      <c r="F728" s="11">
        <v>2704</v>
      </c>
      <c r="G728" s="12">
        <v>1.31</v>
      </c>
      <c r="H728" s="11">
        <v>1</v>
      </c>
      <c r="I728" s="11">
        <v>0</v>
      </c>
      <c r="J728" s="13">
        <f t="shared" si="1495"/>
        <v>3542.24</v>
      </c>
      <c r="K728" s="11">
        <v>1</v>
      </c>
      <c r="L728" s="11">
        <v>1</v>
      </c>
      <c r="M728" s="11">
        <v>2.38</v>
      </c>
      <c r="N728" s="42">
        <f t="shared" si="1496"/>
        <v>3.38</v>
      </c>
      <c r="O728" s="11">
        <v>1.275</v>
      </c>
      <c r="P728" s="9">
        <v>0.5</v>
      </c>
      <c r="Q728" s="43">
        <f t="shared" si="1497"/>
        <v>7632.64164</v>
      </c>
      <c r="Z728" s="11">
        <v>2704</v>
      </c>
      <c r="AA728" s="12">
        <v>1.31</v>
      </c>
      <c r="AB728" s="11">
        <v>1</v>
      </c>
      <c r="AC728" s="11">
        <v>0</v>
      </c>
      <c r="AD728" s="13">
        <f t="shared" si="1498"/>
        <v>3542.24</v>
      </c>
      <c r="AE728" s="11">
        <v>1</v>
      </c>
      <c r="AF728" s="11">
        <v>1</v>
      </c>
      <c r="AG728" s="11">
        <v>2.38</v>
      </c>
      <c r="AH728" s="42">
        <f t="shared" si="1499"/>
        <v>3.38</v>
      </c>
      <c r="AI728" s="11">
        <v>1.275</v>
      </c>
      <c r="AJ728" s="9">
        <v>0.5</v>
      </c>
      <c r="AK728" s="43">
        <f t="shared" si="1500"/>
        <v>7632.64164</v>
      </c>
      <c r="AT728" s="11">
        <v>2704</v>
      </c>
      <c r="AU728" s="12">
        <v>1.31</v>
      </c>
      <c r="AV728" s="11">
        <v>1</v>
      </c>
      <c r="AW728" s="11">
        <v>0</v>
      </c>
      <c r="AX728" s="13">
        <f t="shared" si="1501"/>
        <v>3542.24</v>
      </c>
      <c r="AY728" s="11">
        <v>1</v>
      </c>
      <c r="AZ728" s="11">
        <v>1</v>
      </c>
      <c r="BA728" s="11">
        <v>2.38</v>
      </c>
      <c r="BB728" s="42">
        <f t="shared" si="1502"/>
        <v>3.38</v>
      </c>
      <c r="BC728" s="11">
        <v>1.275</v>
      </c>
      <c r="BD728" s="9">
        <v>0.5</v>
      </c>
      <c r="BE728" s="43">
        <f t="shared" si="1503"/>
        <v>7632.64164</v>
      </c>
      <c r="BN728" s="11">
        <v>2704</v>
      </c>
      <c r="BO728" s="12">
        <v>1.31</v>
      </c>
      <c r="BP728" s="11">
        <v>1</v>
      </c>
      <c r="BQ728" s="11">
        <v>0</v>
      </c>
      <c r="BR728" s="13">
        <f t="shared" si="1504"/>
        <v>3542.24</v>
      </c>
      <c r="BS728" s="11">
        <v>1</v>
      </c>
      <c r="BT728" s="11">
        <v>1</v>
      </c>
      <c r="BU728" s="11">
        <v>2.38</v>
      </c>
      <c r="BV728" s="42">
        <f t="shared" si="1505"/>
        <v>3.38</v>
      </c>
      <c r="BW728" s="11">
        <v>1.275</v>
      </c>
      <c r="BX728" s="9">
        <v>0.5</v>
      </c>
      <c r="BY728" s="43">
        <f t="shared" si="1506"/>
        <v>7632.64164</v>
      </c>
      <c r="CH728" s="11">
        <f t="shared" si="1507"/>
        <v>3132</v>
      </c>
      <c r="CI728" s="12">
        <v>1.31</v>
      </c>
      <c r="CJ728" s="11">
        <v>1</v>
      </c>
      <c r="CK728" s="11">
        <v>0</v>
      </c>
      <c r="CL728" s="13">
        <f t="shared" si="1508"/>
        <v>4102.92</v>
      </c>
      <c r="CM728" s="11">
        <v>1</v>
      </c>
      <c r="CN728" s="11">
        <v>1</v>
      </c>
      <c r="CO728" s="11">
        <v>2.38</v>
      </c>
      <c r="CP728" s="42">
        <f t="shared" si="1509"/>
        <v>3.38</v>
      </c>
      <c r="CQ728" s="11">
        <v>1.275</v>
      </c>
      <c r="CR728" s="9">
        <v>0.5</v>
      </c>
      <c r="CS728" s="43">
        <f t="shared" si="1510"/>
        <v>8840.76687</v>
      </c>
      <c r="DB728" s="11">
        <f t="shared" si="1511"/>
        <v>3144</v>
      </c>
      <c r="DC728" s="12">
        <v>1.31</v>
      </c>
      <c r="DD728" s="11">
        <v>1</v>
      </c>
      <c r="DE728" s="11">
        <v>0</v>
      </c>
      <c r="DF728" s="13">
        <f t="shared" si="1512"/>
        <v>4118.64</v>
      </c>
      <c r="DG728" s="11">
        <v>1</v>
      </c>
      <c r="DH728" s="11">
        <v>1</v>
      </c>
      <c r="DI728" s="11">
        <v>2.38</v>
      </c>
      <c r="DJ728" s="42">
        <f t="shared" si="1513"/>
        <v>3.38</v>
      </c>
      <c r="DK728" s="11">
        <v>1.275</v>
      </c>
      <c r="DL728" s="9">
        <v>0.5</v>
      </c>
      <c r="DM728" s="43">
        <f t="shared" si="1514"/>
        <v>8874.63954</v>
      </c>
      <c r="DV728" s="11">
        <f t="shared" si="1515"/>
        <v>3203</v>
      </c>
      <c r="DW728" s="12">
        <v>1.31</v>
      </c>
      <c r="DX728" s="11">
        <v>1</v>
      </c>
      <c r="DY728" s="11">
        <v>0</v>
      </c>
      <c r="DZ728" s="13">
        <f t="shared" si="1516"/>
        <v>4195.93</v>
      </c>
      <c r="EA728" s="11">
        <v>1</v>
      </c>
      <c r="EB728" s="11">
        <v>1</v>
      </c>
      <c r="EC728" s="11">
        <v>3.18</v>
      </c>
      <c r="ED728" s="42">
        <f t="shared" si="1517"/>
        <v>4.18</v>
      </c>
      <c r="EE728" s="11">
        <v>1.275</v>
      </c>
      <c r="EF728" s="9">
        <v>0.5</v>
      </c>
      <c r="EG728" s="43">
        <f t="shared" si="1518"/>
        <v>11181.1044675</v>
      </c>
    </row>
    <row r="729" s="1" customFormat="1" customHeight="1" spans="6:139">
      <c r="F729" s="11">
        <v>2704</v>
      </c>
      <c r="G729" s="12">
        <v>0.75</v>
      </c>
      <c r="H729" s="11">
        <v>1</v>
      </c>
      <c r="I729" s="11">
        <v>0</v>
      </c>
      <c r="J729" s="13">
        <f t="shared" si="1495"/>
        <v>2028</v>
      </c>
      <c r="K729" s="11">
        <v>1</v>
      </c>
      <c r="L729" s="11">
        <v>1</v>
      </c>
      <c r="M729" s="11">
        <v>2.38</v>
      </c>
      <c r="N729" s="42">
        <f t="shared" si="1496"/>
        <v>3.38</v>
      </c>
      <c r="O729" s="11">
        <v>1.275</v>
      </c>
      <c r="P729" s="9">
        <v>0.5</v>
      </c>
      <c r="Q729" s="43">
        <f t="shared" si="1497"/>
        <v>4369.833</v>
      </c>
      <c r="Z729" s="11">
        <v>2704</v>
      </c>
      <c r="AA729" s="12">
        <v>0.75</v>
      </c>
      <c r="AB729" s="11">
        <v>1</v>
      </c>
      <c r="AC729" s="11">
        <v>0</v>
      </c>
      <c r="AD729" s="13">
        <f t="shared" si="1498"/>
        <v>2028</v>
      </c>
      <c r="AE729" s="11">
        <v>1</v>
      </c>
      <c r="AF729" s="11">
        <v>1</v>
      </c>
      <c r="AG729" s="11">
        <v>2.38</v>
      </c>
      <c r="AH729" s="42">
        <f t="shared" si="1499"/>
        <v>3.38</v>
      </c>
      <c r="AI729" s="11">
        <v>1.275</v>
      </c>
      <c r="AJ729" s="9">
        <v>0.5</v>
      </c>
      <c r="AK729" s="43">
        <f t="shared" si="1500"/>
        <v>4369.833</v>
      </c>
      <c r="AT729" s="11">
        <v>2704</v>
      </c>
      <c r="AU729" s="12">
        <v>0.75</v>
      </c>
      <c r="AV729" s="11">
        <v>1</v>
      </c>
      <c r="AW729" s="11">
        <v>0</v>
      </c>
      <c r="AX729" s="13">
        <f t="shared" si="1501"/>
        <v>2028</v>
      </c>
      <c r="AY729" s="11">
        <v>1</v>
      </c>
      <c r="AZ729" s="11">
        <v>1</v>
      </c>
      <c r="BA729" s="11">
        <v>2.38</v>
      </c>
      <c r="BB729" s="42">
        <f t="shared" si="1502"/>
        <v>3.38</v>
      </c>
      <c r="BC729" s="11">
        <v>1.275</v>
      </c>
      <c r="BD729" s="9">
        <v>0.5</v>
      </c>
      <c r="BE729" s="43">
        <f t="shared" si="1503"/>
        <v>4369.833</v>
      </c>
      <c r="BN729" s="11">
        <v>2704</v>
      </c>
      <c r="BO729" s="12">
        <v>0.75</v>
      </c>
      <c r="BP729" s="11">
        <v>1</v>
      </c>
      <c r="BQ729" s="11">
        <v>0</v>
      </c>
      <c r="BR729" s="13">
        <f t="shared" si="1504"/>
        <v>2028</v>
      </c>
      <c r="BS729" s="11">
        <v>1</v>
      </c>
      <c r="BT729" s="11">
        <v>1</v>
      </c>
      <c r="BU729" s="11">
        <v>2.38</v>
      </c>
      <c r="BV729" s="42">
        <f t="shared" si="1505"/>
        <v>3.38</v>
      </c>
      <c r="BW729" s="11">
        <v>1.275</v>
      </c>
      <c r="BX729" s="9">
        <v>0.5</v>
      </c>
      <c r="BY729" s="43">
        <f t="shared" si="1506"/>
        <v>4369.833</v>
      </c>
      <c r="CH729" s="11">
        <f t="shared" si="1507"/>
        <v>3132</v>
      </c>
      <c r="CI729" s="12">
        <v>0.75</v>
      </c>
      <c r="CJ729" s="11">
        <v>1</v>
      </c>
      <c r="CK729" s="11">
        <v>0</v>
      </c>
      <c r="CL729" s="13">
        <f t="shared" si="1508"/>
        <v>2349</v>
      </c>
      <c r="CM729" s="11">
        <v>1</v>
      </c>
      <c r="CN729" s="11">
        <v>1</v>
      </c>
      <c r="CO729" s="11">
        <v>2.38</v>
      </c>
      <c r="CP729" s="42">
        <f t="shared" si="1509"/>
        <v>3.38</v>
      </c>
      <c r="CQ729" s="11">
        <v>1.275</v>
      </c>
      <c r="CR729" s="9">
        <v>0.5</v>
      </c>
      <c r="CS729" s="43">
        <f t="shared" si="1510"/>
        <v>5061.50775</v>
      </c>
      <c r="DB729" s="11">
        <f t="shared" si="1511"/>
        <v>3144</v>
      </c>
      <c r="DC729" s="12">
        <v>0.75</v>
      </c>
      <c r="DD729" s="11">
        <v>1</v>
      </c>
      <c r="DE729" s="11">
        <v>0</v>
      </c>
      <c r="DF729" s="13">
        <f t="shared" si="1512"/>
        <v>2358</v>
      </c>
      <c r="DG729" s="11">
        <v>1</v>
      </c>
      <c r="DH729" s="11">
        <v>1</v>
      </c>
      <c r="DI729" s="11">
        <v>2.38</v>
      </c>
      <c r="DJ729" s="42">
        <f t="shared" si="1513"/>
        <v>3.38</v>
      </c>
      <c r="DK729" s="11">
        <v>1.275</v>
      </c>
      <c r="DL729" s="9">
        <v>0.5</v>
      </c>
      <c r="DM729" s="43">
        <f t="shared" si="1514"/>
        <v>5080.9005</v>
      </c>
      <c r="DV729" s="11">
        <f t="shared" si="1515"/>
        <v>3203</v>
      </c>
      <c r="DW729" s="12">
        <v>0.75</v>
      </c>
      <c r="DX729" s="11">
        <v>1</v>
      </c>
      <c r="DY729" s="11">
        <v>0</v>
      </c>
      <c r="DZ729" s="13">
        <f t="shared" si="1516"/>
        <v>2402.25</v>
      </c>
      <c r="EA729" s="11">
        <v>1</v>
      </c>
      <c r="EB729" s="11">
        <v>1</v>
      </c>
      <c r="EC729" s="11">
        <v>3.18</v>
      </c>
      <c r="ED729" s="42">
        <f t="shared" si="1517"/>
        <v>4.18</v>
      </c>
      <c r="EE729" s="11">
        <v>1.275</v>
      </c>
      <c r="EF729" s="9">
        <v>0.5</v>
      </c>
      <c r="EG729" s="43">
        <f t="shared" si="1518"/>
        <v>6401.3956875</v>
      </c>
    </row>
    <row r="730" s="1" customFormat="1" customHeight="1" spans="6:139">
      <c r="F730" s="11">
        <v>2704</v>
      </c>
      <c r="G730" s="12">
        <v>0.75</v>
      </c>
      <c r="H730" s="11">
        <v>1</v>
      </c>
      <c r="I730" s="11">
        <v>0</v>
      </c>
      <c r="J730" s="13">
        <f t="shared" si="1495"/>
        <v>2028</v>
      </c>
      <c r="K730" s="11">
        <v>1</v>
      </c>
      <c r="L730" s="11">
        <v>1</v>
      </c>
      <c r="M730" s="11">
        <v>2.38</v>
      </c>
      <c r="N730" s="42">
        <f t="shared" si="1496"/>
        <v>3.38</v>
      </c>
      <c r="O730" s="11">
        <v>1.275</v>
      </c>
      <c r="P730" s="9">
        <v>0.5</v>
      </c>
      <c r="Q730" s="43">
        <f t="shared" si="1497"/>
        <v>4369.833</v>
      </c>
      <c r="Z730" s="11">
        <v>2704</v>
      </c>
      <c r="AA730" s="12">
        <v>0.75</v>
      </c>
      <c r="AB730" s="11">
        <v>1</v>
      </c>
      <c r="AC730" s="11">
        <v>0</v>
      </c>
      <c r="AD730" s="13">
        <f t="shared" si="1498"/>
        <v>2028</v>
      </c>
      <c r="AE730" s="11">
        <v>1</v>
      </c>
      <c r="AF730" s="11">
        <v>1</v>
      </c>
      <c r="AG730" s="11">
        <v>2.38</v>
      </c>
      <c r="AH730" s="42">
        <f t="shared" si="1499"/>
        <v>3.38</v>
      </c>
      <c r="AI730" s="11">
        <v>1.275</v>
      </c>
      <c r="AJ730" s="9">
        <v>0.5</v>
      </c>
      <c r="AK730" s="43">
        <f t="shared" si="1500"/>
        <v>4369.833</v>
      </c>
      <c r="AT730" s="11">
        <v>2704</v>
      </c>
      <c r="AU730" s="12">
        <v>0.75</v>
      </c>
      <c r="AV730" s="11">
        <v>1</v>
      </c>
      <c r="AW730" s="11">
        <v>0</v>
      </c>
      <c r="AX730" s="13">
        <f t="shared" si="1501"/>
        <v>2028</v>
      </c>
      <c r="AY730" s="11">
        <v>1</v>
      </c>
      <c r="AZ730" s="11">
        <v>1</v>
      </c>
      <c r="BA730" s="11">
        <v>2.38</v>
      </c>
      <c r="BB730" s="42">
        <f t="shared" si="1502"/>
        <v>3.38</v>
      </c>
      <c r="BC730" s="11">
        <v>1.275</v>
      </c>
      <c r="BD730" s="9">
        <v>0.5</v>
      </c>
      <c r="BE730" s="43">
        <f t="shared" si="1503"/>
        <v>4369.833</v>
      </c>
      <c r="BN730" s="11">
        <v>2704</v>
      </c>
      <c r="BO730" s="12">
        <v>0.75</v>
      </c>
      <c r="BP730" s="11">
        <v>1</v>
      </c>
      <c r="BQ730" s="11">
        <v>0</v>
      </c>
      <c r="BR730" s="13">
        <f t="shared" si="1504"/>
        <v>2028</v>
      </c>
      <c r="BS730" s="11">
        <v>1</v>
      </c>
      <c r="BT730" s="11">
        <v>1</v>
      </c>
      <c r="BU730" s="11">
        <v>2.38</v>
      </c>
      <c r="BV730" s="42">
        <f t="shared" si="1505"/>
        <v>3.38</v>
      </c>
      <c r="BW730" s="11">
        <v>1.275</v>
      </c>
      <c r="BX730" s="9">
        <v>0.5</v>
      </c>
      <c r="BY730" s="43">
        <f t="shared" si="1506"/>
        <v>4369.833</v>
      </c>
      <c r="CH730" s="11">
        <f t="shared" si="1507"/>
        <v>3132</v>
      </c>
      <c r="CI730" s="12">
        <v>0.75</v>
      </c>
      <c r="CJ730" s="11">
        <v>1</v>
      </c>
      <c r="CK730" s="11">
        <v>0</v>
      </c>
      <c r="CL730" s="13">
        <f t="shared" si="1508"/>
        <v>2349</v>
      </c>
      <c r="CM730" s="11">
        <v>1</v>
      </c>
      <c r="CN730" s="11">
        <v>1</v>
      </c>
      <c r="CO730" s="11">
        <v>2.38</v>
      </c>
      <c r="CP730" s="42">
        <f t="shared" si="1509"/>
        <v>3.38</v>
      </c>
      <c r="CQ730" s="11">
        <v>1.275</v>
      </c>
      <c r="CR730" s="9">
        <v>0.5</v>
      </c>
      <c r="CS730" s="43">
        <f t="shared" si="1510"/>
        <v>5061.50775</v>
      </c>
      <c r="DB730" s="11">
        <f t="shared" si="1511"/>
        <v>3144</v>
      </c>
      <c r="DC730" s="12">
        <v>0.75</v>
      </c>
      <c r="DD730" s="11">
        <v>1</v>
      </c>
      <c r="DE730" s="11">
        <v>0</v>
      </c>
      <c r="DF730" s="13">
        <f t="shared" si="1512"/>
        <v>2358</v>
      </c>
      <c r="DG730" s="11">
        <v>1</v>
      </c>
      <c r="DH730" s="11">
        <v>1</v>
      </c>
      <c r="DI730" s="11">
        <v>2.38</v>
      </c>
      <c r="DJ730" s="42">
        <f t="shared" si="1513"/>
        <v>3.38</v>
      </c>
      <c r="DK730" s="11">
        <v>1.275</v>
      </c>
      <c r="DL730" s="9">
        <v>0.5</v>
      </c>
      <c r="DM730" s="43">
        <f t="shared" si="1514"/>
        <v>5080.9005</v>
      </c>
      <c r="DV730" s="11">
        <f t="shared" si="1515"/>
        <v>3203</v>
      </c>
      <c r="DW730" s="12">
        <v>0.75</v>
      </c>
      <c r="DX730" s="11">
        <v>1</v>
      </c>
      <c r="DY730" s="11">
        <v>0</v>
      </c>
      <c r="DZ730" s="13">
        <f t="shared" si="1516"/>
        <v>2402.25</v>
      </c>
      <c r="EA730" s="11">
        <v>1</v>
      </c>
      <c r="EB730" s="11">
        <v>1</v>
      </c>
      <c r="EC730" s="11">
        <v>3.18</v>
      </c>
      <c r="ED730" s="42">
        <f t="shared" si="1517"/>
        <v>4.18</v>
      </c>
      <c r="EE730" s="11">
        <v>1.275</v>
      </c>
      <c r="EF730" s="9">
        <v>0.5</v>
      </c>
      <c r="EG730" s="43">
        <f t="shared" si="1518"/>
        <v>6401.3956875</v>
      </c>
    </row>
    <row r="731" s="1" customFormat="1" customHeight="1" spans="6:139">
      <c r="F731" s="11">
        <v>2704</v>
      </c>
      <c r="G731" s="12">
        <v>1.8</v>
      </c>
      <c r="H731" s="11">
        <v>1</v>
      </c>
      <c r="I731" s="11">
        <v>0</v>
      </c>
      <c r="J731" s="13">
        <f t="shared" si="1495"/>
        <v>4867.2</v>
      </c>
      <c r="K731" s="11">
        <v>1</v>
      </c>
      <c r="L731" s="11">
        <v>1</v>
      </c>
      <c r="M731" s="11">
        <v>2.38</v>
      </c>
      <c r="N731" s="42">
        <f t="shared" si="1496"/>
        <v>3.38</v>
      </c>
      <c r="O731" s="11">
        <v>1.275</v>
      </c>
      <c r="P731" s="9">
        <v>0.5</v>
      </c>
      <c r="Q731" s="43">
        <f t="shared" si="1497"/>
        <v>10487.5992</v>
      </c>
      <c r="Z731" s="11">
        <v>2704</v>
      </c>
      <c r="AA731" s="12">
        <v>1.8</v>
      </c>
      <c r="AB731" s="11">
        <v>1</v>
      </c>
      <c r="AC731" s="11">
        <v>0</v>
      </c>
      <c r="AD731" s="13">
        <f t="shared" si="1498"/>
        <v>4867.2</v>
      </c>
      <c r="AE731" s="11">
        <v>1</v>
      </c>
      <c r="AF731" s="11">
        <v>1</v>
      </c>
      <c r="AG731" s="11">
        <v>2.38</v>
      </c>
      <c r="AH731" s="42">
        <f t="shared" si="1499"/>
        <v>3.38</v>
      </c>
      <c r="AI731" s="11">
        <v>1.275</v>
      </c>
      <c r="AJ731" s="9">
        <v>0.5</v>
      </c>
      <c r="AK731" s="43">
        <f t="shared" si="1500"/>
        <v>10487.5992</v>
      </c>
      <c r="AT731" s="11">
        <v>2704</v>
      </c>
      <c r="AU731" s="12">
        <v>1.8</v>
      </c>
      <c r="AV731" s="11">
        <v>1</v>
      </c>
      <c r="AW731" s="11">
        <v>0</v>
      </c>
      <c r="AX731" s="13">
        <f t="shared" si="1501"/>
        <v>4867.2</v>
      </c>
      <c r="AY731" s="11">
        <v>1</v>
      </c>
      <c r="AZ731" s="11">
        <v>1</v>
      </c>
      <c r="BA731" s="11">
        <v>2.38</v>
      </c>
      <c r="BB731" s="42">
        <f t="shared" si="1502"/>
        <v>3.38</v>
      </c>
      <c r="BC731" s="11">
        <v>1.275</v>
      </c>
      <c r="BD731" s="9">
        <v>0.5</v>
      </c>
      <c r="BE731" s="43">
        <f t="shared" si="1503"/>
        <v>10487.5992</v>
      </c>
      <c r="BN731" s="11">
        <v>2704</v>
      </c>
      <c r="BO731" s="12">
        <v>1.8</v>
      </c>
      <c r="BP731" s="11">
        <v>1</v>
      </c>
      <c r="BQ731" s="11">
        <v>0</v>
      </c>
      <c r="BR731" s="13">
        <f t="shared" si="1504"/>
        <v>4867.2</v>
      </c>
      <c r="BS731" s="11">
        <v>1</v>
      </c>
      <c r="BT731" s="11">
        <v>1</v>
      </c>
      <c r="BU731" s="11">
        <v>2.38</v>
      </c>
      <c r="BV731" s="42">
        <f t="shared" si="1505"/>
        <v>3.38</v>
      </c>
      <c r="BW731" s="11">
        <v>1.275</v>
      </c>
      <c r="BX731" s="9">
        <v>0.5</v>
      </c>
      <c r="BY731" s="43">
        <f t="shared" si="1506"/>
        <v>10487.5992</v>
      </c>
      <c r="CH731" s="11">
        <f t="shared" si="1507"/>
        <v>3132</v>
      </c>
      <c r="CI731" s="12">
        <v>1.8</v>
      </c>
      <c r="CJ731" s="11">
        <v>1</v>
      </c>
      <c r="CK731" s="11">
        <v>0</v>
      </c>
      <c r="CL731" s="13">
        <f t="shared" si="1508"/>
        <v>5637.6</v>
      </c>
      <c r="CM731" s="11">
        <v>1</v>
      </c>
      <c r="CN731" s="11">
        <v>1</v>
      </c>
      <c r="CO731" s="11">
        <v>2.38</v>
      </c>
      <c r="CP731" s="42">
        <f t="shared" si="1509"/>
        <v>3.38</v>
      </c>
      <c r="CQ731" s="11">
        <v>1.275</v>
      </c>
      <c r="CR731" s="9">
        <v>0.5</v>
      </c>
      <c r="CS731" s="43">
        <f t="shared" si="1510"/>
        <v>12147.6186</v>
      </c>
      <c r="DB731" s="11">
        <f t="shared" si="1511"/>
        <v>3144</v>
      </c>
      <c r="DC731" s="12">
        <v>1.8</v>
      </c>
      <c r="DD731" s="11">
        <v>1</v>
      </c>
      <c r="DE731" s="11">
        <v>0</v>
      </c>
      <c r="DF731" s="13">
        <f t="shared" si="1512"/>
        <v>5659.2</v>
      </c>
      <c r="DG731" s="11">
        <v>1</v>
      </c>
      <c r="DH731" s="11">
        <v>1</v>
      </c>
      <c r="DI731" s="11">
        <v>2.38</v>
      </c>
      <c r="DJ731" s="42">
        <f t="shared" si="1513"/>
        <v>3.38</v>
      </c>
      <c r="DK731" s="11">
        <v>1.275</v>
      </c>
      <c r="DL731" s="9">
        <v>0.5</v>
      </c>
      <c r="DM731" s="43">
        <f t="shared" si="1514"/>
        <v>12194.1612</v>
      </c>
      <c r="DV731" s="11">
        <f t="shared" si="1515"/>
        <v>3203</v>
      </c>
      <c r="DW731" s="12">
        <v>1.8</v>
      </c>
      <c r="DX731" s="11">
        <v>1</v>
      </c>
      <c r="DY731" s="11">
        <v>0</v>
      </c>
      <c r="DZ731" s="13">
        <f t="shared" si="1516"/>
        <v>5765.4</v>
      </c>
      <c r="EA731" s="11">
        <v>1</v>
      </c>
      <c r="EB731" s="11">
        <v>1</v>
      </c>
      <c r="EC731" s="11">
        <v>3.18</v>
      </c>
      <c r="ED731" s="42">
        <f t="shared" si="1517"/>
        <v>4.18</v>
      </c>
      <c r="EE731" s="11">
        <v>1.275</v>
      </c>
      <c r="EF731" s="9">
        <v>0.5</v>
      </c>
      <c r="EG731" s="43">
        <f t="shared" si="1518"/>
        <v>15363.34965</v>
      </c>
    </row>
    <row r="732" s="1" customFormat="1" customHeight="1" spans="6:139">
      <c r="F732" s="11">
        <v>2704</v>
      </c>
      <c r="G732" s="12">
        <v>1.05</v>
      </c>
      <c r="H732" s="11">
        <v>1</v>
      </c>
      <c r="I732" s="11">
        <v>0</v>
      </c>
      <c r="J732" s="13">
        <f t="shared" si="1495"/>
        <v>2839.2</v>
      </c>
      <c r="K732" s="11">
        <v>1</v>
      </c>
      <c r="L732" s="11">
        <v>1</v>
      </c>
      <c r="M732" s="11">
        <v>2.38</v>
      </c>
      <c r="N732" s="42">
        <f t="shared" si="1496"/>
        <v>3.38</v>
      </c>
      <c r="O732" s="11">
        <v>1.275</v>
      </c>
      <c r="P732" s="9">
        <v>0.5</v>
      </c>
      <c r="Q732" s="43">
        <f t="shared" si="1497"/>
        <v>6117.7662</v>
      </c>
      <c r="Z732" s="11">
        <v>2704</v>
      </c>
      <c r="AA732" s="12">
        <v>1.05</v>
      </c>
      <c r="AB732" s="11">
        <v>1</v>
      </c>
      <c r="AC732" s="11">
        <v>0</v>
      </c>
      <c r="AD732" s="13">
        <f t="shared" si="1498"/>
        <v>2839.2</v>
      </c>
      <c r="AE732" s="11">
        <v>1</v>
      </c>
      <c r="AF732" s="11">
        <v>1</v>
      </c>
      <c r="AG732" s="11">
        <v>2.38</v>
      </c>
      <c r="AH732" s="42">
        <f t="shared" si="1499"/>
        <v>3.38</v>
      </c>
      <c r="AI732" s="11">
        <v>1.275</v>
      </c>
      <c r="AJ732" s="9">
        <v>0.5</v>
      </c>
      <c r="AK732" s="43">
        <f t="shared" si="1500"/>
        <v>6117.7662</v>
      </c>
      <c r="AT732" s="11">
        <v>2704</v>
      </c>
      <c r="AU732" s="12">
        <v>1.05</v>
      </c>
      <c r="AV732" s="11">
        <v>1</v>
      </c>
      <c r="AW732" s="11">
        <v>0</v>
      </c>
      <c r="AX732" s="13">
        <f t="shared" si="1501"/>
        <v>2839.2</v>
      </c>
      <c r="AY732" s="11">
        <v>1</v>
      </c>
      <c r="AZ732" s="11">
        <v>1</v>
      </c>
      <c r="BA732" s="11">
        <v>2.38</v>
      </c>
      <c r="BB732" s="42">
        <f t="shared" si="1502"/>
        <v>3.38</v>
      </c>
      <c r="BC732" s="11">
        <v>1.275</v>
      </c>
      <c r="BD732" s="9">
        <v>0.5</v>
      </c>
      <c r="BE732" s="43">
        <f t="shared" si="1503"/>
        <v>6117.7662</v>
      </c>
      <c r="BN732" s="11">
        <v>2704</v>
      </c>
      <c r="BO732" s="12">
        <v>1.05</v>
      </c>
      <c r="BP732" s="11">
        <v>1</v>
      </c>
      <c r="BQ732" s="11">
        <v>0</v>
      </c>
      <c r="BR732" s="13">
        <f t="shared" si="1504"/>
        <v>2839.2</v>
      </c>
      <c r="BS732" s="11">
        <v>1</v>
      </c>
      <c r="BT732" s="11">
        <v>1</v>
      </c>
      <c r="BU732" s="11">
        <v>2.38</v>
      </c>
      <c r="BV732" s="42">
        <f t="shared" si="1505"/>
        <v>3.38</v>
      </c>
      <c r="BW732" s="11">
        <v>1.275</v>
      </c>
      <c r="BX732" s="9">
        <v>0.5</v>
      </c>
      <c r="BY732" s="43">
        <f t="shared" si="1506"/>
        <v>6117.7662</v>
      </c>
      <c r="CH732" s="11">
        <f t="shared" si="1507"/>
        <v>3132</v>
      </c>
      <c r="CI732" s="12">
        <v>1.05</v>
      </c>
      <c r="CJ732" s="11">
        <v>1</v>
      </c>
      <c r="CK732" s="11">
        <v>0</v>
      </c>
      <c r="CL732" s="13">
        <f t="shared" si="1508"/>
        <v>3288.6</v>
      </c>
      <c r="CM732" s="11">
        <v>1</v>
      </c>
      <c r="CN732" s="11">
        <v>1</v>
      </c>
      <c r="CO732" s="11">
        <v>2.38</v>
      </c>
      <c r="CP732" s="42">
        <f t="shared" si="1509"/>
        <v>3.38</v>
      </c>
      <c r="CQ732" s="11">
        <v>1.275</v>
      </c>
      <c r="CR732" s="9">
        <v>0.5</v>
      </c>
      <c r="CS732" s="43">
        <f t="shared" si="1510"/>
        <v>7086.11085</v>
      </c>
      <c r="DB732" s="11">
        <f t="shared" si="1511"/>
        <v>3144</v>
      </c>
      <c r="DC732" s="12">
        <v>1.05</v>
      </c>
      <c r="DD732" s="11">
        <v>1</v>
      </c>
      <c r="DE732" s="11">
        <v>0</v>
      </c>
      <c r="DF732" s="13">
        <f t="shared" si="1512"/>
        <v>3301.2</v>
      </c>
      <c r="DG732" s="11">
        <v>1</v>
      </c>
      <c r="DH732" s="11">
        <v>1</v>
      </c>
      <c r="DI732" s="11">
        <v>2.38</v>
      </c>
      <c r="DJ732" s="42">
        <f t="shared" si="1513"/>
        <v>3.38</v>
      </c>
      <c r="DK732" s="11">
        <v>1.275</v>
      </c>
      <c r="DL732" s="9">
        <v>0.5</v>
      </c>
      <c r="DM732" s="43">
        <f t="shared" si="1514"/>
        <v>7113.2607</v>
      </c>
      <c r="DV732" s="11">
        <f t="shared" si="1515"/>
        <v>3203</v>
      </c>
      <c r="DW732" s="12">
        <v>1.05</v>
      </c>
      <c r="DX732" s="11">
        <v>1</v>
      </c>
      <c r="DY732" s="11">
        <v>0</v>
      </c>
      <c r="DZ732" s="13">
        <f t="shared" si="1516"/>
        <v>3363.15</v>
      </c>
      <c r="EA732" s="11">
        <v>1</v>
      </c>
      <c r="EB732" s="11">
        <v>1</v>
      </c>
      <c r="EC732" s="11">
        <v>3.18</v>
      </c>
      <c r="ED732" s="42">
        <f t="shared" si="1517"/>
        <v>4.18</v>
      </c>
      <c r="EE732" s="11">
        <v>1.275</v>
      </c>
      <c r="EF732" s="9">
        <v>0.5</v>
      </c>
      <c r="EG732" s="43">
        <f t="shared" si="1518"/>
        <v>8961.9539625</v>
      </c>
    </row>
    <row r="733" s="1" customFormat="1" customHeight="1" spans="6:139">
      <c r="F733" s="11">
        <v>2704</v>
      </c>
      <c r="G733" s="12">
        <v>1.06</v>
      </c>
      <c r="H733" s="11">
        <v>1</v>
      </c>
      <c r="I733" s="11">
        <v>0</v>
      </c>
      <c r="J733" s="13">
        <f t="shared" si="1495"/>
        <v>2866.24</v>
      </c>
      <c r="K733" s="11">
        <v>1</v>
      </c>
      <c r="L733" s="11">
        <v>1</v>
      </c>
      <c r="M733" s="11">
        <v>2.38</v>
      </c>
      <c r="N733" s="42">
        <f t="shared" si="1496"/>
        <v>3.38</v>
      </c>
      <c r="O733" s="11">
        <v>1.275</v>
      </c>
      <c r="P733" s="9">
        <v>0.5</v>
      </c>
      <c r="Q733" s="43">
        <f t="shared" si="1497"/>
        <v>6176.03064</v>
      </c>
      <c r="Z733" s="11">
        <v>2704</v>
      </c>
      <c r="AA733" s="12">
        <v>1.06</v>
      </c>
      <c r="AB733" s="11">
        <v>1</v>
      </c>
      <c r="AC733" s="11">
        <v>0</v>
      </c>
      <c r="AD733" s="13">
        <f t="shared" si="1498"/>
        <v>2866.24</v>
      </c>
      <c r="AE733" s="11">
        <v>1</v>
      </c>
      <c r="AF733" s="11">
        <v>1</v>
      </c>
      <c r="AG733" s="11">
        <v>2.38</v>
      </c>
      <c r="AH733" s="42">
        <f t="shared" si="1499"/>
        <v>3.38</v>
      </c>
      <c r="AI733" s="11">
        <v>1.275</v>
      </c>
      <c r="AJ733" s="9">
        <v>0.5</v>
      </c>
      <c r="AK733" s="43">
        <f t="shared" si="1500"/>
        <v>6176.03064</v>
      </c>
      <c r="AT733" s="11">
        <v>2704</v>
      </c>
      <c r="AU733" s="12">
        <v>1.06</v>
      </c>
      <c r="AV733" s="11">
        <v>1</v>
      </c>
      <c r="AW733" s="11">
        <v>0</v>
      </c>
      <c r="AX733" s="13">
        <f t="shared" si="1501"/>
        <v>2866.24</v>
      </c>
      <c r="AY733" s="11">
        <v>1</v>
      </c>
      <c r="AZ733" s="11">
        <v>1</v>
      </c>
      <c r="BA733" s="11">
        <v>2.38</v>
      </c>
      <c r="BB733" s="42">
        <f t="shared" si="1502"/>
        <v>3.38</v>
      </c>
      <c r="BC733" s="11">
        <v>1.275</v>
      </c>
      <c r="BD733" s="9">
        <v>0.5</v>
      </c>
      <c r="BE733" s="43">
        <f t="shared" si="1503"/>
        <v>6176.03064</v>
      </c>
      <c r="BN733" s="11">
        <v>2704</v>
      </c>
      <c r="BO733" s="12">
        <v>1.06</v>
      </c>
      <c r="BP733" s="11">
        <v>1</v>
      </c>
      <c r="BQ733" s="11">
        <v>0</v>
      </c>
      <c r="BR733" s="13">
        <f t="shared" si="1504"/>
        <v>2866.24</v>
      </c>
      <c r="BS733" s="11">
        <v>1</v>
      </c>
      <c r="BT733" s="11">
        <v>1</v>
      </c>
      <c r="BU733" s="11">
        <v>2.38</v>
      </c>
      <c r="BV733" s="42">
        <f t="shared" si="1505"/>
        <v>3.38</v>
      </c>
      <c r="BW733" s="11">
        <v>1.275</v>
      </c>
      <c r="BX733" s="9">
        <v>0.5</v>
      </c>
      <c r="BY733" s="43">
        <f t="shared" si="1506"/>
        <v>6176.03064</v>
      </c>
      <c r="CH733" s="11">
        <f t="shared" si="1507"/>
        <v>3132</v>
      </c>
      <c r="CI733" s="12">
        <v>1.06</v>
      </c>
      <c r="CJ733" s="11">
        <v>1</v>
      </c>
      <c r="CK733" s="11">
        <v>0</v>
      </c>
      <c r="CL733" s="13">
        <f t="shared" si="1508"/>
        <v>3319.92</v>
      </c>
      <c r="CM733" s="11">
        <v>1</v>
      </c>
      <c r="CN733" s="11">
        <v>1</v>
      </c>
      <c r="CO733" s="11">
        <v>2.38</v>
      </c>
      <c r="CP733" s="42">
        <f t="shared" si="1509"/>
        <v>3.38</v>
      </c>
      <c r="CQ733" s="11">
        <v>1.275</v>
      </c>
      <c r="CR733" s="9">
        <v>0.5</v>
      </c>
      <c r="CS733" s="43">
        <f t="shared" si="1510"/>
        <v>7153.59762</v>
      </c>
      <c r="DB733" s="11">
        <f t="shared" si="1511"/>
        <v>3144</v>
      </c>
      <c r="DC733" s="12">
        <v>1.06</v>
      </c>
      <c r="DD733" s="11">
        <v>1</v>
      </c>
      <c r="DE733" s="11">
        <v>0</v>
      </c>
      <c r="DF733" s="13">
        <f t="shared" si="1512"/>
        <v>3332.64</v>
      </c>
      <c r="DG733" s="11">
        <v>1</v>
      </c>
      <c r="DH733" s="11">
        <v>1</v>
      </c>
      <c r="DI733" s="11">
        <v>2.38</v>
      </c>
      <c r="DJ733" s="42">
        <f t="shared" si="1513"/>
        <v>3.38</v>
      </c>
      <c r="DK733" s="11">
        <v>1.275</v>
      </c>
      <c r="DL733" s="9">
        <v>0.5</v>
      </c>
      <c r="DM733" s="43">
        <f t="shared" si="1514"/>
        <v>7181.00604</v>
      </c>
      <c r="DV733" s="11">
        <f t="shared" si="1515"/>
        <v>3203</v>
      </c>
      <c r="DW733" s="12">
        <v>1.06</v>
      </c>
      <c r="DX733" s="11">
        <v>1</v>
      </c>
      <c r="DY733" s="11">
        <v>0</v>
      </c>
      <c r="DZ733" s="13">
        <f t="shared" si="1516"/>
        <v>3395.18</v>
      </c>
      <c r="EA733" s="11">
        <v>1</v>
      </c>
      <c r="EB733" s="11">
        <v>1</v>
      </c>
      <c r="EC733" s="11">
        <v>3.18</v>
      </c>
      <c r="ED733" s="42">
        <f t="shared" si="1517"/>
        <v>4.18</v>
      </c>
      <c r="EE733" s="11">
        <v>1.275</v>
      </c>
      <c r="EF733" s="9">
        <v>0.5</v>
      </c>
      <c r="EG733" s="43">
        <f t="shared" si="1518"/>
        <v>9047.305905</v>
      </c>
    </row>
    <row r="734" s="1" customFormat="1" customHeight="1" spans="6:139">
      <c r="F734" s="11">
        <v>2704</v>
      </c>
      <c r="G734" s="12">
        <v>1.31</v>
      </c>
      <c r="H734" s="11">
        <v>1</v>
      </c>
      <c r="I734" s="11">
        <v>0</v>
      </c>
      <c r="J734" s="13">
        <f t="shared" si="1495"/>
        <v>3542.24</v>
      </c>
      <c r="K734" s="11">
        <v>1</v>
      </c>
      <c r="L734" s="11">
        <v>1</v>
      </c>
      <c r="M734" s="11">
        <v>2.38</v>
      </c>
      <c r="N734" s="42">
        <f t="shared" si="1496"/>
        <v>3.38</v>
      </c>
      <c r="O734" s="11">
        <v>1.275</v>
      </c>
      <c r="P734" s="9">
        <v>0.5</v>
      </c>
      <c r="Q734" s="43">
        <f t="shared" si="1497"/>
        <v>7632.64164</v>
      </c>
      <c r="Z734" s="11">
        <v>2704</v>
      </c>
      <c r="AA734" s="12">
        <v>1.31</v>
      </c>
      <c r="AB734" s="11">
        <v>1</v>
      </c>
      <c r="AC734" s="11">
        <v>0</v>
      </c>
      <c r="AD734" s="13">
        <f t="shared" si="1498"/>
        <v>3542.24</v>
      </c>
      <c r="AE734" s="11">
        <v>1</v>
      </c>
      <c r="AF734" s="11">
        <v>1</v>
      </c>
      <c r="AG734" s="11">
        <v>2.38</v>
      </c>
      <c r="AH734" s="42">
        <f t="shared" si="1499"/>
        <v>3.38</v>
      </c>
      <c r="AI734" s="11">
        <v>1.275</v>
      </c>
      <c r="AJ734" s="9">
        <v>0.5</v>
      </c>
      <c r="AK734" s="43">
        <f t="shared" si="1500"/>
        <v>7632.64164</v>
      </c>
      <c r="AT734" s="11">
        <v>2704</v>
      </c>
      <c r="AU734" s="12">
        <v>1.31</v>
      </c>
      <c r="AV734" s="11">
        <v>1</v>
      </c>
      <c r="AW734" s="11">
        <v>0</v>
      </c>
      <c r="AX734" s="13">
        <f t="shared" si="1501"/>
        <v>3542.24</v>
      </c>
      <c r="AY734" s="11">
        <v>1</v>
      </c>
      <c r="AZ734" s="11">
        <v>1</v>
      </c>
      <c r="BA734" s="11">
        <v>2.38</v>
      </c>
      <c r="BB734" s="42">
        <f t="shared" si="1502"/>
        <v>3.38</v>
      </c>
      <c r="BC734" s="11">
        <v>1.275</v>
      </c>
      <c r="BD734" s="9">
        <v>0.5</v>
      </c>
      <c r="BE734" s="43">
        <f t="shared" si="1503"/>
        <v>7632.64164</v>
      </c>
      <c r="BN734" s="11">
        <v>2704</v>
      </c>
      <c r="BO734" s="12">
        <v>1.31</v>
      </c>
      <c r="BP734" s="11">
        <v>1</v>
      </c>
      <c r="BQ734" s="11">
        <v>0</v>
      </c>
      <c r="BR734" s="13">
        <f t="shared" si="1504"/>
        <v>3542.24</v>
      </c>
      <c r="BS734" s="11">
        <v>1</v>
      </c>
      <c r="BT734" s="11">
        <v>1</v>
      </c>
      <c r="BU734" s="11">
        <v>2.38</v>
      </c>
      <c r="BV734" s="42">
        <f t="shared" si="1505"/>
        <v>3.38</v>
      </c>
      <c r="BW734" s="11">
        <v>1.275</v>
      </c>
      <c r="BX734" s="9">
        <v>0.5</v>
      </c>
      <c r="BY734" s="43">
        <f t="shared" si="1506"/>
        <v>7632.64164</v>
      </c>
      <c r="CH734" s="11">
        <f t="shared" si="1507"/>
        <v>3132</v>
      </c>
      <c r="CI734" s="12">
        <v>1.31</v>
      </c>
      <c r="CJ734" s="11">
        <v>1</v>
      </c>
      <c r="CK734" s="11">
        <v>0</v>
      </c>
      <c r="CL734" s="13">
        <f t="shared" si="1508"/>
        <v>4102.92</v>
      </c>
      <c r="CM734" s="11">
        <v>1</v>
      </c>
      <c r="CN734" s="11">
        <v>1</v>
      </c>
      <c r="CO734" s="11">
        <v>2.38</v>
      </c>
      <c r="CP734" s="42">
        <f t="shared" si="1509"/>
        <v>3.38</v>
      </c>
      <c r="CQ734" s="11">
        <v>1.275</v>
      </c>
      <c r="CR734" s="9">
        <v>0.5</v>
      </c>
      <c r="CS734" s="43">
        <f t="shared" si="1510"/>
        <v>8840.76687</v>
      </c>
      <c r="DB734" s="11">
        <f t="shared" si="1511"/>
        <v>3144</v>
      </c>
      <c r="DC734" s="12">
        <v>1.31</v>
      </c>
      <c r="DD734" s="11">
        <v>1</v>
      </c>
      <c r="DE734" s="11">
        <v>0</v>
      </c>
      <c r="DF734" s="13">
        <f t="shared" si="1512"/>
        <v>4118.64</v>
      </c>
      <c r="DG734" s="11">
        <v>1</v>
      </c>
      <c r="DH734" s="11">
        <v>1</v>
      </c>
      <c r="DI734" s="11">
        <v>2.38</v>
      </c>
      <c r="DJ734" s="42">
        <f t="shared" si="1513"/>
        <v>3.38</v>
      </c>
      <c r="DK734" s="11">
        <v>1.275</v>
      </c>
      <c r="DL734" s="9">
        <v>0.5</v>
      </c>
      <c r="DM734" s="43">
        <f t="shared" si="1514"/>
        <v>8874.63954</v>
      </c>
      <c r="DV734" s="11">
        <f t="shared" si="1515"/>
        <v>3203</v>
      </c>
      <c r="DW734" s="12">
        <v>1.31</v>
      </c>
      <c r="DX734" s="11">
        <v>1</v>
      </c>
      <c r="DY734" s="11">
        <v>0</v>
      </c>
      <c r="DZ734" s="13">
        <f t="shared" si="1516"/>
        <v>4195.93</v>
      </c>
      <c r="EA734" s="11">
        <v>1</v>
      </c>
      <c r="EB734" s="11">
        <v>1</v>
      </c>
      <c r="EC734" s="11">
        <v>3.18</v>
      </c>
      <c r="ED734" s="42">
        <f t="shared" si="1517"/>
        <v>4.18</v>
      </c>
      <c r="EE734" s="11">
        <v>1.275</v>
      </c>
      <c r="EF734" s="9">
        <v>0.5</v>
      </c>
      <c r="EG734" s="43">
        <f t="shared" si="1518"/>
        <v>11181.1044675</v>
      </c>
    </row>
    <row r="735" s="1" customFormat="1" customHeight="1" spans="6:139">
      <c r="F735" s="11">
        <v>2704</v>
      </c>
      <c r="G735" s="12">
        <v>0.75</v>
      </c>
      <c r="H735" s="11">
        <v>1</v>
      </c>
      <c r="I735" s="11">
        <v>0</v>
      </c>
      <c r="J735" s="13">
        <f t="shared" si="1495"/>
        <v>2028</v>
      </c>
      <c r="K735" s="11">
        <v>1</v>
      </c>
      <c r="L735" s="11">
        <v>1</v>
      </c>
      <c r="M735" s="11">
        <v>2.38</v>
      </c>
      <c r="N735" s="42">
        <f t="shared" si="1496"/>
        <v>3.38</v>
      </c>
      <c r="O735" s="11">
        <v>1.275</v>
      </c>
      <c r="P735" s="9">
        <v>0.5</v>
      </c>
      <c r="Q735" s="43">
        <f t="shared" si="1497"/>
        <v>4369.833</v>
      </c>
      <c r="Z735" s="11">
        <v>2704</v>
      </c>
      <c r="AA735" s="12">
        <v>0.75</v>
      </c>
      <c r="AB735" s="11">
        <v>1</v>
      </c>
      <c r="AC735" s="11">
        <v>0</v>
      </c>
      <c r="AD735" s="13">
        <f t="shared" si="1498"/>
        <v>2028</v>
      </c>
      <c r="AE735" s="11">
        <v>1</v>
      </c>
      <c r="AF735" s="11">
        <v>1</v>
      </c>
      <c r="AG735" s="11">
        <v>2.38</v>
      </c>
      <c r="AH735" s="42">
        <f t="shared" si="1499"/>
        <v>3.38</v>
      </c>
      <c r="AI735" s="11">
        <v>1.275</v>
      </c>
      <c r="AJ735" s="9">
        <v>0.5</v>
      </c>
      <c r="AK735" s="43">
        <f t="shared" si="1500"/>
        <v>4369.833</v>
      </c>
      <c r="AT735" s="11">
        <v>2704</v>
      </c>
      <c r="AU735" s="12">
        <v>0.75</v>
      </c>
      <c r="AV735" s="11">
        <v>1</v>
      </c>
      <c r="AW735" s="11">
        <v>0</v>
      </c>
      <c r="AX735" s="13">
        <f t="shared" si="1501"/>
        <v>2028</v>
      </c>
      <c r="AY735" s="11">
        <v>1</v>
      </c>
      <c r="AZ735" s="11">
        <v>1</v>
      </c>
      <c r="BA735" s="11">
        <v>2.38</v>
      </c>
      <c r="BB735" s="42">
        <f t="shared" si="1502"/>
        <v>3.38</v>
      </c>
      <c r="BC735" s="11">
        <v>1.275</v>
      </c>
      <c r="BD735" s="9">
        <v>0.5</v>
      </c>
      <c r="BE735" s="43">
        <f t="shared" si="1503"/>
        <v>4369.833</v>
      </c>
      <c r="BN735" s="11">
        <v>2704</v>
      </c>
      <c r="BO735" s="12">
        <v>0.75</v>
      </c>
      <c r="BP735" s="11">
        <v>1</v>
      </c>
      <c r="BQ735" s="11">
        <v>0</v>
      </c>
      <c r="BR735" s="13">
        <f t="shared" si="1504"/>
        <v>2028</v>
      </c>
      <c r="BS735" s="11">
        <v>1</v>
      </c>
      <c r="BT735" s="11">
        <v>1</v>
      </c>
      <c r="BU735" s="11">
        <v>2.38</v>
      </c>
      <c r="BV735" s="42">
        <f t="shared" si="1505"/>
        <v>3.38</v>
      </c>
      <c r="BW735" s="11">
        <v>1.275</v>
      </c>
      <c r="BX735" s="9">
        <v>0.5</v>
      </c>
      <c r="BY735" s="43">
        <f t="shared" si="1506"/>
        <v>4369.833</v>
      </c>
      <c r="CH735" s="11">
        <f t="shared" si="1507"/>
        <v>3132</v>
      </c>
      <c r="CI735" s="12">
        <v>0.75</v>
      </c>
      <c r="CJ735" s="11">
        <v>1</v>
      </c>
      <c r="CK735" s="11">
        <v>0</v>
      </c>
      <c r="CL735" s="13">
        <f t="shared" si="1508"/>
        <v>2349</v>
      </c>
      <c r="CM735" s="11">
        <v>1</v>
      </c>
      <c r="CN735" s="11">
        <v>1</v>
      </c>
      <c r="CO735" s="11">
        <v>2.38</v>
      </c>
      <c r="CP735" s="42">
        <f t="shared" si="1509"/>
        <v>3.38</v>
      </c>
      <c r="CQ735" s="11">
        <v>1.275</v>
      </c>
      <c r="CR735" s="9">
        <v>0.5</v>
      </c>
      <c r="CS735" s="43">
        <f t="shared" si="1510"/>
        <v>5061.50775</v>
      </c>
      <c r="DB735" s="11">
        <f t="shared" si="1511"/>
        <v>3144</v>
      </c>
      <c r="DC735" s="12">
        <v>0.75</v>
      </c>
      <c r="DD735" s="11">
        <v>1</v>
      </c>
      <c r="DE735" s="11">
        <v>0</v>
      </c>
      <c r="DF735" s="13">
        <f t="shared" si="1512"/>
        <v>2358</v>
      </c>
      <c r="DG735" s="11">
        <v>1</v>
      </c>
      <c r="DH735" s="11">
        <v>1</v>
      </c>
      <c r="DI735" s="11">
        <v>2.38</v>
      </c>
      <c r="DJ735" s="42">
        <f t="shared" si="1513"/>
        <v>3.38</v>
      </c>
      <c r="DK735" s="11">
        <v>1.275</v>
      </c>
      <c r="DL735" s="9">
        <v>0.5</v>
      </c>
      <c r="DM735" s="43">
        <f t="shared" si="1514"/>
        <v>5080.9005</v>
      </c>
      <c r="DV735" s="11">
        <f t="shared" si="1515"/>
        <v>3203</v>
      </c>
      <c r="DW735" s="12">
        <v>0.75</v>
      </c>
      <c r="DX735" s="11">
        <v>1</v>
      </c>
      <c r="DY735" s="11">
        <v>0</v>
      </c>
      <c r="DZ735" s="13">
        <f t="shared" si="1516"/>
        <v>2402.25</v>
      </c>
      <c r="EA735" s="11">
        <v>1</v>
      </c>
      <c r="EB735" s="11">
        <v>1</v>
      </c>
      <c r="EC735" s="11">
        <v>3.18</v>
      </c>
      <c r="ED735" s="42">
        <f t="shared" si="1517"/>
        <v>4.18</v>
      </c>
      <c r="EE735" s="11">
        <v>1.275</v>
      </c>
      <c r="EF735" s="9">
        <v>0.5</v>
      </c>
      <c r="EG735" s="43">
        <f t="shared" si="1518"/>
        <v>6401.3956875</v>
      </c>
    </row>
    <row r="736" s="1" customFormat="1" customHeight="1" spans="6:139">
      <c r="F736" s="11">
        <v>2704</v>
      </c>
      <c r="G736" s="12">
        <v>0.75</v>
      </c>
      <c r="H736" s="11">
        <v>1</v>
      </c>
      <c r="I736" s="11">
        <v>0</v>
      </c>
      <c r="J736" s="13">
        <f t="shared" si="1495"/>
        <v>2028</v>
      </c>
      <c r="K736" s="11">
        <v>1</v>
      </c>
      <c r="L736" s="11">
        <v>1</v>
      </c>
      <c r="M736" s="11">
        <v>2.38</v>
      </c>
      <c r="N736" s="42">
        <f t="shared" si="1496"/>
        <v>3.38</v>
      </c>
      <c r="O736" s="11">
        <v>1.275</v>
      </c>
      <c r="P736" s="9">
        <v>0.5</v>
      </c>
      <c r="Q736" s="43">
        <f t="shared" si="1497"/>
        <v>4369.833</v>
      </c>
      <c r="Z736" s="11">
        <v>2704</v>
      </c>
      <c r="AA736" s="12">
        <v>0.75</v>
      </c>
      <c r="AB736" s="11">
        <v>1</v>
      </c>
      <c r="AC736" s="11">
        <v>0</v>
      </c>
      <c r="AD736" s="13">
        <f t="shared" si="1498"/>
        <v>2028</v>
      </c>
      <c r="AE736" s="11">
        <v>1</v>
      </c>
      <c r="AF736" s="11">
        <v>1</v>
      </c>
      <c r="AG736" s="11">
        <v>2.38</v>
      </c>
      <c r="AH736" s="42">
        <f t="shared" si="1499"/>
        <v>3.38</v>
      </c>
      <c r="AI736" s="11">
        <v>1.275</v>
      </c>
      <c r="AJ736" s="9">
        <v>0.5</v>
      </c>
      <c r="AK736" s="43">
        <f t="shared" si="1500"/>
        <v>4369.833</v>
      </c>
      <c r="AT736" s="11">
        <v>2704</v>
      </c>
      <c r="AU736" s="12">
        <v>0.75</v>
      </c>
      <c r="AV736" s="11">
        <v>1</v>
      </c>
      <c r="AW736" s="11">
        <v>0</v>
      </c>
      <c r="AX736" s="13">
        <f t="shared" si="1501"/>
        <v>2028</v>
      </c>
      <c r="AY736" s="11">
        <v>1</v>
      </c>
      <c r="AZ736" s="11">
        <v>1</v>
      </c>
      <c r="BA736" s="11">
        <v>2.38</v>
      </c>
      <c r="BB736" s="42">
        <f t="shared" si="1502"/>
        <v>3.38</v>
      </c>
      <c r="BC736" s="11">
        <v>1.275</v>
      </c>
      <c r="BD736" s="9">
        <v>0.5</v>
      </c>
      <c r="BE736" s="43">
        <f t="shared" si="1503"/>
        <v>4369.833</v>
      </c>
      <c r="BN736" s="11">
        <v>2704</v>
      </c>
      <c r="BO736" s="12">
        <v>0.75</v>
      </c>
      <c r="BP736" s="11">
        <v>1</v>
      </c>
      <c r="BQ736" s="11">
        <v>0</v>
      </c>
      <c r="BR736" s="13">
        <f t="shared" si="1504"/>
        <v>2028</v>
      </c>
      <c r="BS736" s="11">
        <v>1</v>
      </c>
      <c r="BT736" s="11">
        <v>1</v>
      </c>
      <c r="BU736" s="11">
        <v>2.38</v>
      </c>
      <c r="BV736" s="42">
        <f t="shared" si="1505"/>
        <v>3.38</v>
      </c>
      <c r="BW736" s="11">
        <v>1.275</v>
      </c>
      <c r="BX736" s="9">
        <v>0.5</v>
      </c>
      <c r="BY736" s="43">
        <f t="shared" si="1506"/>
        <v>4369.833</v>
      </c>
      <c r="CH736" s="11">
        <f t="shared" si="1507"/>
        <v>3132</v>
      </c>
      <c r="CI736" s="12">
        <v>0.75</v>
      </c>
      <c r="CJ736" s="11">
        <v>1</v>
      </c>
      <c r="CK736" s="11">
        <v>0</v>
      </c>
      <c r="CL736" s="13">
        <f t="shared" si="1508"/>
        <v>2349</v>
      </c>
      <c r="CM736" s="11">
        <v>1</v>
      </c>
      <c r="CN736" s="11">
        <v>1</v>
      </c>
      <c r="CO736" s="11">
        <v>2.38</v>
      </c>
      <c r="CP736" s="42">
        <f t="shared" si="1509"/>
        <v>3.38</v>
      </c>
      <c r="CQ736" s="11">
        <v>1.275</v>
      </c>
      <c r="CR736" s="9">
        <v>0.5</v>
      </c>
      <c r="CS736" s="43">
        <f t="shared" si="1510"/>
        <v>5061.50775</v>
      </c>
      <c r="DB736" s="11">
        <f t="shared" si="1511"/>
        <v>3144</v>
      </c>
      <c r="DC736" s="12">
        <v>0.75</v>
      </c>
      <c r="DD736" s="11">
        <v>1</v>
      </c>
      <c r="DE736" s="11">
        <v>0</v>
      </c>
      <c r="DF736" s="13">
        <f t="shared" si="1512"/>
        <v>2358</v>
      </c>
      <c r="DG736" s="11">
        <v>1</v>
      </c>
      <c r="DH736" s="11">
        <v>1</v>
      </c>
      <c r="DI736" s="11">
        <v>2.38</v>
      </c>
      <c r="DJ736" s="42">
        <f t="shared" si="1513"/>
        <v>3.38</v>
      </c>
      <c r="DK736" s="11">
        <v>1.275</v>
      </c>
      <c r="DL736" s="9">
        <v>0.5</v>
      </c>
      <c r="DM736" s="43">
        <f t="shared" si="1514"/>
        <v>5080.9005</v>
      </c>
      <c r="DV736" s="11">
        <f t="shared" si="1515"/>
        <v>3203</v>
      </c>
      <c r="DW736" s="12">
        <v>0.75</v>
      </c>
      <c r="DX736" s="11">
        <v>1</v>
      </c>
      <c r="DY736" s="11">
        <v>0</v>
      </c>
      <c r="DZ736" s="13">
        <f t="shared" si="1516"/>
        <v>2402.25</v>
      </c>
      <c r="EA736" s="11">
        <v>1</v>
      </c>
      <c r="EB736" s="11">
        <v>1</v>
      </c>
      <c r="EC736" s="11">
        <v>3.18</v>
      </c>
      <c r="ED736" s="42">
        <f t="shared" si="1517"/>
        <v>4.18</v>
      </c>
      <c r="EE736" s="11">
        <v>1.275</v>
      </c>
      <c r="EF736" s="9">
        <v>0.5</v>
      </c>
      <c r="EG736" s="43">
        <f t="shared" si="1518"/>
        <v>6401.3956875</v>
      </c>
    </row>
    <row r="737" s="1" customFormat="1" customHeight="1" spans="6:137">
      <c r="F737" s="11">
        <v>2704</v>
      </c>
      <c r="G737" s="12">
        <v>1.8</v>
      </c>
      <c r="H737" s="11">
        <v>1</v>
      </c>
      <c r="I737" s="11">
        <v>0</v>
      </c>
      <c r="J737" s="13">
        <f t="shared" si="1495"/>
        <v>4867.2</v>
      </c>
      <c r="K737" s="11">
        <v>1</v>
      </c>
      <c r="L737" s="11">
        <v>1</v>
      </c>
      <c r="M737" s="11">
        <v>2.38</v>
      </c>
      <c r="N737" s="42">
        <f t="shared" si="1496"/>
        <v>3.38</v>
      </c>
      <c r="O737" s="11">
        <v>1.275</v>
      </c>
      <c r="P737" s="9">
        <v>0.5</v>
      </c>
      <c r="Q737" s="43">
        <f t="shared" si="1497"/>
        <v>10487.5992</v>
      </c>
      <c r="Z737" s="11">
        <v>2704</v>
      </c>
      <c r="AA737" s="12">
        <v>1.8</v>
      </c>
      <c r="AB737" s="11">
        <v>1</v>
      </c>
      <c r="AC737" s="11">
        <v>0</v>
      </c>
      <c r="AD737" s="13">
        <f t="shared" si="1498"/>
        <v>4867.2</v>
      </c>
      <c r="AE737" s="11">
        <v>1</v>
      </c>
      <c r="AF737" s="11">
        <v>1</v>
      </c>
      <c r="AG737" s="11">
        <v>2.38</v>
      </c>
      <c r="AH737" s="42">
        <f t="shared" si="1499"/>
        <v>3.38</v>
      </c>
      <c r="AI737" s="11">
        <v>1.275</v>
      </c>
      <c r="AJ737" s="9">
        <v>0.5</v>
      </c>
      <c r="AK737" s="43">
        <f t="shared" si="1500"/>
        <v>10487.5992</v>
      </c>
      <c r="AT737" s="11">
        <v>2704</v>
      </c>
      <c r="AU737" s="12">
        <v>1.8</v>
      </c>
      <c r="AV737" s="11">
        <v>1</v>
      </c>
      <c r="AW737" s="11">
        <v>0</v>
      </c>
      <c r="AX737" s="13">
        <f t="shared" si="1501"/>
        <v>4867.2</v>
      </c>
      <c r="AY737" s="11">
        <v>1</v>
      </c>
      <c r="AZ737" s="11">
        <v>1</v>
      </c>
      <c r="BA737" s="11">
        <v>2.38</v>
      </c>
      <c r="BB737" s="42">
        <f t="shared" si="1502"/>
        <v>3.38</v>
      </c>
      <c r="BC737" s="11">
        <v>1.275</v>
      </c>
      <c r="BD737" s="9">
        <v>0.5</v>
      </c>
      <c r="BE737" s="43">
        <f t="shared" si="1503"/>
        <v>10487.5992</v>
      </c>
      <c r="BN737" s="11">
        <v>2704</v>
      </c>
      <c r="BO737" s="12">
        <v>1.8</v>
      </c>
      <c r="BP737" s="11">
        <v>1</v>
      </c>
      <c r="BQ737" s="11">
        <v>0</v>
      </c>
      <c r="BR737" s="13">
        <f t="shared" si="1504"/>
        <v>4867.2</v>
      </c>
      <c r="BS737" s="11">
        <v>1</v>
      </c>
      <c r="BT737" s="11">
        <v>1</v>
      </c>
      <c r="BU737" s="11">
        <v>2.38</v>
      </c>
      <c r="BV737" s="42">
        <f t="shared" si="1505"/>
        <v>3.38</v>
      </c>
      <c r="BW737" s="11">
        <v>1.275</v>
      </c>
      <c r="BX737" s="9">
        <v>0.5</v>
      </c>
      <c r="BY737" s="43">
        <f t="shared" si="1506"/>
        <v>10487.5992</v>
      </c>
      <c r="CH737" s="11">
        <f t="shared" si="1507"/>
        <v>3132</v>
      </c>
      <c r="CI737" s="12">
        <v>1.8</v>
      </c>
      <c r="CJ737" s="11">
        <v>1</v>
      </c>
      <c r="CK737" s="11">
        <v>0</v>
      </c>
      <c r="CL737" s="13">
        <f t="shared" si="1508"/>
        <v>5637.6</v>
      </c>
      <c r="CM737" s="11">
        <v>1</v>
      </c>
      <c r="CN737" s="11">
        <v>1</v>
      </c>
      <c r="CO737" s="11">
        <v>2.38</v>
      </c>
      <c r="CP737" s="42">
        <f t="shared" si="1509"/>
        <v>3.38</v>
      </c>
      <c r="CQ737" s="11">
        <v>1.275</v>
      </c>
      <c r="CR737" s="9">
        <v>0.5</v>
      </c>
      <c r="CS737" s="43">
        <f t="shared" si="1510"/>
        <v>12147.6186</v>
      </c>
      <c r="DB737" s="11">
        <f t="shared" si="1511"/>
        <v>3144</v>
      </c>
      <c r="DC737" s="12">
        <v>1.8</v>
      </c>
      <c r="DD737" s="11">
        <v>1</v>
      </c>
      <c r="DE737" s="11">
        <v>0</v>
      </c>
      <c r="DF737" s="13">
        <f t="shared" si="1512"/>
        <v>5659.2</v>
      </c>
      <c r="DG737" s="11">
        <v>1</v>
      </c>
      <c r="DH737" s="11">
        <v>1</v>
      </c>
      <c r="DI737" s="11">
        <v>2.38</v>
      </c>
      <c r="DJ737" s="42">
        <f t="shared" si="1513"/>
        <v>3.38</v>
      </c>
      <c r="DK737" s="11">
        <v>1.275</v>
      </c>
      <c r="DL737" s="9">
        <v>0.5</v>
      </c>
      <c r="DM737" s="43">
        <f t="shared" si="1514"/>
        <v>12194.1612</v>
      </c>
      <c r="DV737" s="11">
        <f t="shared" si="1515"/>
        <v>3203</v>
      </c>
      <c r="DW737" s="12">
        <v>1.8</v>
      </c>
      <c r="DX737" s="11">
        <v>1</v>
      </c>
      <c r="DY737" s="11">
        <v>0</v>
      </c>
      <c r="DZ737" s="13">
        <f t="shared" si="1516"/>
        <v>5765.4</v>
      </c>
      <c r="EA737" s="11">
        <v>1</v>
      </c>
      <c r="EB737" s="11">
        <v>1</v>
      </c>
      <c r="EC737" s="11">
        <v>3.18</v>
      </c>
      <c r="ED737" s="42">
        <f t="shared" si="1517"/>
        <v>4.18</v>
      </c>
      <c r="EE737" s="11">
        <v>1.275</v>
      </c>
      <c r="EF737" s="9">
        <v>0.5</v>
      </c>
      <c r="EG737" s="43">
        <f t="shared" si="1518"/>
        <v>15363.34965</v>
      </c>
    </row>
    <row r="738" s="1" customFormat="1" customHeight="1" spans="6:137">
      <c r="F738" s="11">
        <v>2704</v>
      </c>
      <c r="G738" s="12">
        <v>3.21</v>
      </c>
      <c r="H738" s="11">
        <v>1</v>
      </c>
      <c r="I738" s="11">
        <v>0</v>
      </c>
      <c r="J738" s="13">
        <f t="shared" si="1495"/>
        <v>8679.84</v>
      </c>
      <c r="K738" s="11">
        <v>1</v>
      </c>
      <c r="L738" s="11">
        <v>1</v>
      </c>
      <c r="M738" s="11">
        <v>2.38</v>
      </c>
      <c r="N738" s="42">
        <f t="shared" si="1496"/>
        <v>3.38</v>
      </c>
      <c r="O738" s="11">
        <v>1.275</v>
      </c>
      <c r="P738" s="9">
        <v>0.5</v>
      </c>
      <c r="Q738" s="43">
        <f t="shared" si="1497"/>
        <v>18702.88524</v>
      </c>
      <c r="Z738" s="11">
        <v>2704</v>
      </c>
      <c r="AA738" s="12">
        <v>3.21</v>
      </c>
      <c r="AB738" s="11">
        <v>1</v>
      </c>
      <c r="AC738" s="11">
        <v>0</v>
      </c>
      <c r="AD738" s="13">
        <f t="shared" si="1498"/>
        <v>8679.84</v>
      </c>
      <c r="AE738" s="11">
        <v>1</v>
      </c>
      <c r="AF738" s="11">
        <v>1</v>
      </c>
      <c r="AG738" s="11">
        <v>2.38</v>
      </c>
      <c r="AH738" s="42">
        <f t="shared" si="1499"/>
        <v>3.38</v>
      </c>
      <c r="AI738" s="11">
        <v>1.275</v>
      </c>
      <c r="AJ738" s="9">
        <v>0.5</v>
      </c>
      <c r="AK738" s="43">
        <f t="shared" si="1500"/>
        <v>18702.88524</v>
      </c>
      <c r="AT738" s="11">
        <v>2704</v>
      </c>
      <c r="AU738" s="12">
        <v>3.21</v>
      </c>
      <c r="AV738" s="11">
        <v>1</v>
      </c>
      <c r="AW738" s="11">
        <v>0</v>
      </c>
      <c r="AX738" s="13">
        <f t="shared" si="1501"/>
        <v>8679.84</v>
      </c>
      <c r="AY738" s="11">
        <v>1</v>
      </c>
      <c r="AZ738" s="11">
        <v>1</v>
      </c>
      <c r="BA738" s="11">
        <v>2.38</v>
      </c>
      <c r="BB738" s="42">
        <f t="shared" si="1502"/>
        <v>3.38</v>
      </c>
      <c r="BC738" s="11">
        <v>1.275</v>
      </c>
      <c r="BD738" s="9">
        <v>0.5</v>
      </c>
      <c r="BE738" s="43">
        <f t="shared" si="1503"/>
        <v>18702.88524</v>
      </c>
      <c r="BN738" s="11">
        <v>2704</v>
      </c>
      <c r="BO738" s="12">
        <v>3.21</v>
      </c>
      <c r="BP738" s="11">
        <v>1</v>
      </c>
      <c r="BQ738" s="11">
        <v>0</v>
      </c>
      <c r="BR738" s="13">
        <f t="shared" si="1504"/>
        <v>8679.84</v>
      </c>
      <c r="BS738" s="11">
        <v>1</v>
      </c>
      <c r="BT738" s="11">
        <v>1</v>
      </c>
      <c r="BU738" s="11">
        <v>2.38</v>
      </c>
      <c r="BV738" s="42">
        <f t="shared" si="1505"/>
        <v>3.38</v>
      </c>
      <c r="BW738" s="11">
        <v>1.275</v>
      </c>
      <c r="BX738" s="9">
        <v>0.5</v>
      </c>
      <c r="BY738" s="43">
        <f t="shared" si="1506"/>
        <v>18702.88524</v>
      </c>
      <c r="CH738" s="11">
        <f t="shared" si="1507"/>
        <v>3132</v>
      </c>
      <c r="CI738" s="12">
        <v>3.21</v>
      </c>
      <c r="CJ738" s="11">
        <v>1</v>
      </c>
      <c r="CK738" s="11">
        <v>0</v>
      </c>
      <c r="CL738" s="13">
        <f t="shared" si="1508"/>
        <v>10053.72</v>
      </c>
      <c r="CM738" s="11">
        <v>1</v>
      </c>
      <c r="CN738" s="11">
        <v>1</v>
      </c>
      <c r="CO738" s="11">
        <v>2.38</v>
      </c>
      <c r="CP738" s="42">
        <f t="shared" si="1509"/>
        <v>3.38</v>
      </c>
      <c r="CQ738" s="11">
        <v>1.275</v>
      </c>
      <c r="CR738" s="9">
        <v>0.5</v>
      </c>
      <c r="CS738" s="43">
        <f t="shared" si="1510"/>
        <v>21663.25317</v>
      </c>
      <c r="DB738" s="11">
        <f t="shared" si="1511"/>
        <v>3144</v>
      </c>
      <c r="DC738" s="12">
        <v>3.21</v>
      </c>
      <c r="DD738" s="11">
        <v>1</v>
      </c>
      <c r="DE738" s="11">
        <v>0</v>
      </c>
      <c r="DF738" s="13">
        <f t="shared" si="1512"/>
        <v>10092.24</v>
      </c>
      <c r="DG738" s="11">
        <v>1</v>
      </c>
      <c r="DH738" s="11">
        <v>1</v>
      </c>
      <c r="DI738" s="11">
        <v>2.38</v>
      </c>
      <c r="DJ738" s="42">
        <f t="shared" si="1513"/>
        <v>3.38</v>
      </c>
      <c r="DK738" s="11">
        <v>1.275</v>
      </c>
      <c r="DL738" s="9">
        <v>0.5</v>
      </c>
      <c r="DM738" s="43">
        <f t="shared" si="1514"/>
        <v>21746.25414</v>
      </c>
      <c r="DV738" s="11">
        <f t="shared" si="1515"/>
        <v>3203</v>
      </c>
      <c r="DW738" s="12">
        <v>3.21</v>
      </c>
      <c r="DX738" s="11">
        <v>1</v>
      </c>
      <c r="DY738" s="11">
        <v>0</v>
      </c>
      <c r="DZ738" s="13">
        <f t="shared" si="1516"/>
        <v>10281.63</v>
      </c>
      <c r="EA738" s="11">
        <v>1</v>
      </c>
      <c r="EB738" s="11">
        <v>1</v>
      </c>
      <c r="EC738" s="11">
        <v>3.18</v>
      </c>
      <c r="ED738" s="42">
        <f t="shared" si="1517"/>
        <v>4.18</v>
      </c>
      <c r="EE738" s="11">
        <v>1.275</v>
      </c>
      <c r="EF738" s="9">
        <v>0.5</v>
      </c>
      <c r="EG738" s="43">
        <f t="shared" si="1518"/>
        <v>27397.9735425</v>
      </c>
    </row>
    <row r="739" s="1" customFormat="1" customHeight="1" spans="6:137">
      <c r="F739" s="11">
        <v>2704</v>
      </c>
      <c r="G739" s="12">
        <v>3.21</v>
      </c>
      <c r="H739" s="11">
        <v>1</v>
      </c>
      <c r="I739" s="11">
        <v>0</v>
      </c>
      <c r="J739" s="13">
        <f t="shared" si="1495"/>
        <v>8679.84</v>
      </c>
      <c r="K739" s="11">
        <v>1</v>
      </c>
      <c r="L739" s="11">
        <v>1</v>
      </c>
      <c r="M739" s="11">
        <v>2.38</v>
      </c>
      <c r="N739" s="42">
        <f t="shared" si="1496"/>
        <v>3.38</v>
      </c>
      <c r="O739" s="11">
        <v>1.275</v>
      </c>
      <c r="P739" s="9">
        <v>0.5</v>
      </c>
      <c r="Q739" s="43">
        <f t="shared" si="1497"/>
        <v>18702.88524</v>
      </c>
      <c r="Z739" s="11">
        <v>2704</v>
      </c>
      <c r="AA739" s="12">
        <v>3.21</v>
      </c>
      <c r="AB739" s="11">
        <v>1</v>
      </c>
      <c r="AC739" s="11">
        <v>0</v>
      </c>
      <c r="AD739" s="13">
        <f t="shared" si="1498"/>
        <v>8679.84</v>
      </c>
      <c r="AE739" s="11">
        <v>1</v>
      </c>
      <c r="AF739" s="11">
        <v>1</v>
      </c>
      <c r="AG739" s="11">
        <v>2.38</v>
      </c>
      <c r="AH739" s="42">
        <f t="shared" si="1499"/>
        <v>3.38</v>
      </c>
      <c r="AI739" s="11">
        <v>1.275</v>
      </c>
      <c r="AJ739" s="9">
        <v>0.5</v>
      </c>
      <c r="AK739" s="43">
        <f t="shared" si="1500"/>
        <v>18702.88524</v>
      </c>
      <c r="AT739" s="11">
        <v>2704</v>
      </c>
      <c r="AU739" s="12">
        <v>3.21</v>
      </c>
      <c r="AV739" s="11">
        <v>1</v>
      </c>
      <c r="AW739" s="11">
        <v>0</v>
      </c>
      <c r="AX739" s="13">
        <f t="shared" si="1501"/>
        <v>8679.84</v>
      </c>
      <c r="AY739" s="11">
        <v>1</v>
      </c>
      <c r="AZ739" s="11">
        <v>1</v>
      </c>
      <c r="BA739" s="11">
        <v>2.38</v>
      </c>
      <c r="BB739" s="42">
        <f t="shared" si="1502"/>
        <v>3.38</v>
      </c>
      <c r="BC739" s="11">
        <v>1.275</v>
      </c>
      <c r="BD739" s="9">
        <v>0.5</v>
      </c>
      <c r="BE739" s="43">
        <f t="shared" si="1503"/>
        <v>18702.88524</v>
      </c>
      <c r="BN739" s="11">
        <v>2704</v>
      </c>
      <c r="BO739" s="12">
        <v>3.21</v>
      </c>
      <c r="BP739" s="11">
        <v>1</v>
      </c>
      <c r="BQ739" s="11">
        <v>0</v>
      </c>
      <c r="BR739" s="13">
        <f t="shared" si="1504"/>
        <v>8679.84</v>
      </c>
      <c r="BS739" s="11">
        <v>1</v>
      </c>
      <c r="BT739" s="11">
        <v>1</v>
      </c>
      <c r="BU739" s="11">
        <v>2.38</v>
      </c>
      <c r="BV739" s="42">
        <f t="shared" si="1505"/>
        <v>3.38</v>
      </c>
      <c r="BW739" s="11">
        <v>1.275</v>
      </c>
      <c r="BX739" s="9">
        <v>0.5</v>
      </c>
      <c r="BY739" s="43">
        <f t="shared" si="1506"/>
        <v>18702.88524</v>
      </c>
      <c r="CH739" s="11">
        <f t="shared" si="1507"/>
        <v>3132</v>
      </c>
      <c r="CI739" s="12">
        <v>3.21</v>
      </c>
      <c r="CJ739" s="11">
        <v>1</v>
      </c>
      <c r="CK739" s="11">
        <v>0</v>
      </c>
      <c r="CL739" s="13">
        <f t="shared" si="1508"/>
        <v>10053.72</v>
      </c>
      <c r="CM739" s="11">
        <v>1</v>
      </c>
      <c r="CN739" s="11">
        <v>1</v>
      </c>
      <c r="CO739" s="11">
        <v>2.38</v>
      </c>
      <c r="CP739" s="42">
        <f t="shared" si="1509"/>
        <v>3.38</v>
      </c>
      <c r="CQ739" s="11">
        <v>1.275</v>
      </c>
      <c r="CR739" s="9">
        <v>0.5</v>
      </c>
      <c r="CS739" s="43">
        <f t="shared" si="1510"/>
        <v>21663.25317</v>
      </c>
      <c r="DB739" s="11">
        <f t="shared" si="1511"/>
        <v>3144</v>
      </c>
      <c r="DC739" s="12">
        <v>3.21</v>
      </c>
      <c r="DD739" s="11">
        <v>1</v>
      </c>
      <c r="DE739" s="11">
        <v>0</v>
      </c>
      <c r="DF739" s="13">
        <f t="shared" si="1512"/>
        <v>10092.24</v>
      </c>
      <c r="DG739" s="11">
        <v>1</v>
      </c>
      <c r="DH739" s="11">
        <v>1</v>
      </c>
      <c r="DI739" s="11">
        <v>2.38</v>
      </c>
      <c r="DJ739" s="42">
        <f t="shared" si="1513"/>
        <v>3.38</v>
      </c>
      <c r="DK739" s="11">
        <v>1.275</v>
      </c>
      <c r="DL739" s="9">
        <v>0.5</v>
      </c>
      <c r="DM739" s="43">
        <f t="shared" si="1514"/>
        <v>21746.25414</v>
      </c>
      <c r="DV739" s="11">
        <f t="shared" si="1515"/>
        <v>3203</v>
      </c>
      <c r="DW739" s="12">
        <v>3.21</v>
      </c>
      <c r="DX739" s="11">
        <v>1</v>
      </c>
      <c r="DY739" s="11">
        <v>0</v>
      </c>
      <c r="DZ739" s="13">
        <f t="shared" si="1516"/>
        <v>10281.63</v>
      </c>
      <c r="EA739" s="11">
        <v>1</v>
      </c>
      <c r="EB739" s="11">
        <v>1</v>
      </c>
      <c r="EC739" s="11">
        <v>3.18</v>
      </c>
      <c r="ED739" s="42">
        <f t="shared" si="1517"/>
        <v>4.18</v>
      </c>
      <c r="EE739" s="11">
        <v>1.275</v>
      </c>
      <c r="EF739" s="9">
        <v>0.5</v>
      </c>
      <c r="EG739" s="43">
        <f t="shared" si="1518"/>
        <v>27397.9735425</v>
      </c>
    </row>
    <row r="740" s="1" customFormat="1" customHeight="1" spans="6:137">
      <c r="F740" s="11">
        <v>2704</v>
      </c>
      <c r="G740" s="12">
        <v>0</v>
      </c>
      <c r="H740" s="11">
        <v>1</v>
      </c>
      <c r="I740" s="11">
        <v>0</v>
      </c>
      <c r="J740" s="13">
        <f t="shared" si="1495"/>
        <v>0</v>
      </c>
      <c r="K740" s="11">
        <v>1</v>
      </c>
      <c r="L740" s="11">
        <v>1</v>
      </c>
      <c r="M740" s="11">
        <v>2.38</v>
      </c>
      <c r="N740" s="42">
        <f t="shared" si="1496"/>
        <v>3.38</v>
      </c>
      <c r="O740" s="11">
        <v>1.275</v>
      </c>
      <c r="P740" s="9">
        <v>0.5</v>
      </c>
      <c r="Q740" s="43">
        <f t="shared" si="1497"/>
        <v>0</v>
      </c>
      <c r="Z740" s="11">
        <v>2704</v>
      </c>
      <c r="AA740" s="12">
        <v>0</v>
      </c>
      <c r="AB740" s="11">
        <v>1</v>
      </c>
      <c r="AC740" s="11">
        <v>0</v>
      </c>
      <c r="AD740" s="13">
        <f t="shared" si="1498"/>
        <v>0</v>
      </c>
      <c r="AE740" s="11">
        <v>1</v>
      </c>
      <c r="AF740" s="11">
        <v>1</v>
      </c>
      <c r="AG740" s="11">
        <v>2.38</v>
      </c>
      <c r="AH740" s="42">
        <f t="shared" si="1499"/>
        <v>3.38</v>
      </c>
      <c r="AI740" s="11">
        <v>1.275</v>
      </c>
      <c r="AJ740" s="9">
        <v>0.5</v>
      </c>
      <c r="AK740" s="43">
        <f t="shared" si="1500"/>
        <v>0</v>
      </c>
      <c r="AT740" s="11">
        <v>2704</v>
      </c>
      <c r="AU740" s="12">
        <v>0</v>
      </c>
      <c r="AV740" s="11">
        <v>1</v>
      </c>
      <c r="AW740" s="11">
        <v>0</v>
      </c>
      <c r="AX740" s="13">
        <f t="shared" si="1501"/>
        <v>0</v>
      </c>
      <c r="AY740" s="11">
        <v>1</v>
      </c>
      <c r="AZ740" s="11">
        <v>1</v>
      </c>
      <c r="BA740" s="11">
        <v>2.38</v>
      </c>
      <c r="BB740" s="42">
        <f t="shared" si="1502"/>
        <v>3.38</v>
      </c>
      <c r="BC740" s="11">
        <v>1.275</v>
      </c>
      <c r="BD740" s="9">
        <v>0.5</v>
      </c>
      <c r="BE740" s="43">
        <f t="shared" si="1503"/>
        <v>0</v>
      </c>
      <c r="BN740" s="11">
        <v>2704</v>
      </c>
      <c r="BO740" s="12">
        <v>0</v>
      </c>
      <c r="BP740" s="11">
        <v>1</v>
      </c>
      <c r="BQ740" s="11">
        <v>0</v>
      </c>
      <c r="BR740" s="13">
        <f t="shared" si="1504"/>
        <v>0</v>
      </c>
      <c r="BS740" s="11">
        <v>1</v>
      </c>
      <c r="BT740" s="11">
        <v>1</v>
      </c>
      <c r="BU740" s="11">
        <v>2.38</v>
      </c>
      <c r="BV740" s="42">
        <f t="shared" si="1505"/>
        <v>3.38</v>
      </c>
      <c r="BW740" s="11">
        <v>1.275</v>
      </c>
      <c r="BX740" s="9">
        <v>0.5</v>
      </c>
      <c r="BY740" s="43">
        <f t="shared" si="1506"/>
        <v>0</v>
      </c>
      <c r="CH740" s="11">
        <f t="shared" si="1507"/>
        <v>3132</v>
      </c>
      <c r="CI740" s="12">
        <v>0</v>
      </c>
      <c r="CJ740" s="11">
        <v>1</v>
      </c>
      <c r="CK740" s="11">
        <v>0</v>
      </c>
      <c r="CL740" s="13">
        <f t="shared" si="1508"/>
        <v>0</v>
      </c>
      <c r="CM740" s="11">
        <v>1</v>
      </c>
      <c r="CN740" s="11">
        <v>1</v>
      </c>
      <c r="CO740" s="11">
        <v>2.38</v>
      </c>
      <c r="CP740" s="42">
        <f t="shared" si="1509"/>
        <v>3.38</v>
      </c>
      <c r="CQ740" s="11">
        <v>1.275</v>
      </c>
      <c r="CR740" s="9">
        <v>0.5</v>
      </c>
      <c r="CS740" s="43">
        <f t="shared" si="1510"/>
        <v>0</v>
      </c>
      <c r="DB740" s="11">
        <f t="shared" si="1511"/>
        <v>3144</v>
      </c>
      <c r="DC740" s="12">
        <v>0</v>
      </c>
      <c r="DD740" s="11">
        <v>1</v>
      </c>
      <c r="DE740" s="11">
        <v>0</v>
      </c>
      <c r="DF740" s="13">
        <f t="shared" si="1512"/>
        <v>0</v>
      </c>
      <c r="DG740" s="11">
        <v>1</v>
      </c>
      <c r="DH740" s="11">
        <v>1</v>
      </c>
      <c r="DI740" s="11">
        <v>2.38</v>
      </c>
      <c r="DJ740" s="42">
        <f t="shared" si="1513"/>
        <v>3.38</v>
      </c>
      <c r="DK740" s="11">
        <v>1.275</v>
      </c>
      <c r="DL740" s="9">
        <v>0.5</v>
      </c>
      <c r="DM740" s="43">
        <f t="shared" si="1514"/>
        <v>0</v>
      </c>
      <c r="DV740" s="11">
        <f t="shared" si="1515"/>
        <v>3203</v>
      </c>
      <c r="DW740" s="12">
        <v>0</v>
      </c>
      <c r="DX740" s="11">
        <v>1</v>
      </c>
      <c r="DY740" s="11">
        <v>0</v>
      </c>
      <c r="DZ740" s="13">
        <f t="shared" si="1516"/>
        <v>0</v>
      </c>
      <c r="EA740" s="11">
        <v>1</v>
      </c>
      <c r="EB740" s="11">
        <v>1</v>
      </c>
      <c r="EC740" s="11">
        <v>3.18</v>
      </c>
      <c r="ED740" s="42">
        <f t="shared" si="1517"/>
        <v>4.18</v>
      </c>
      <c r="EE740" s="11">
        <v>1.275</v>
      </c>
      <c r="EF740" s="9">
        <v>0.5</v>
      </c>
      <c r="EG740" s="43">
        <f t="shared" si="1518"/>
        <v>0</v>
      </c>
    </row>
    <row r="741" s="1" customFormat="1" customHeight="1" spans="6:137">
      <c r="F741" s="44" t="s">
        <v>30</v>
      </c>
      <c r="G741" s="45"/>
      <c r="H741" s="45"/>
      <c r="I741" s="45"/>
      <c r="J741" s="45"/>
      <c r="K741" s="45"/>
      <c r="L741" s="45"/>
      <c r="M741" s="46">
        <f>SUM(Q726:Q740)</f>
        <v>115713.17784</v>
      </c>
      <c r="N741" s="46"/>
      <c r="O741" s="46"/>
      <c r="P741" s="46"/>
      <c r="Q741" s="46"/>
      <c r="R741" s="1"/>
      <c r="S741" s="1"/>
      <c r="T741" s="1"/>
      <c r="U741" s="1"/>
      <c r="V741" s="1"/>
      <c r="W741" s="1"/>
      <c r="X741" s="1"/>
      <c r="Y741" s="1"/>
      <c r="Z741" s="44" t="s">
        <v>30</v>
      </c>
      <c r="AA741" s="45"/>
      <c r="AB741" s="45"/>
      <c r="AC741" s="45"/>
      <c r="AD741" s="45"/>
      <c r="AE741" s="45"/>
      <c r="AF741" s="45"/>
      <c r="AG741" s="46">
        <f>SUM(AK726:AK740)</f>
        <v>115713.17784</v>
      </c>
      <c r="AH741" s="46"/>
      <c r="AI741" s="46"/>
      <c r="AJ741" s="46"/>
      <c r="AK741" s="46"/>
      <c r="AL741" s="1"/>
      <c r="AM741" s="1"/>
      <c r="AN741" s="1"/>
      <c r="AO741" s="1"/>
      <c r="AP741" s="1"/>
      <c r="AQ741" s="1"/>
      <c r="AR741" s="1"/>
      <c r="AS741" s="1"/>
      <c r="AT741" s="44" t="s">
        <v>30</v>
      </c>
      <c r="AU741" s="45"/>
      <c r="AV741" s="45"/>
      <c r="AW741" s="45"/>
      <c r="AX741" s="45"/>
      <c r="AY741" s="45"/>
      <c r="AZ741" s="45"/>
      <c r="BA741" s="46">
        <f>SUM(BE726:BE740)</f>
        <v>115713.17784</v>
      </c>
      <c r="BB741" s="46"/>
      <c r="BC741" s="46"/>
      <c r="BD741" s="46"/>
      <c r="BE741" s="46"/>
      <c r="BF741" s="1"/>
      <c r="BG741" s="1"/>
      <c r="BH741" s="1"/>
      <c r="BI741" s="1"/>
      <c r="BJ741" s="1"/>
      <c r="BK741" s="1"/>
      <c r="BL741" s="1"/>
      <c r="BM741" s="1"/>
      <c r="BN741" s="44" t="s">
        <v>30</v>
      </c>
      <c r="BO741" s="45"/>
      <c r="BP741" s="45"/>
      <c r="BQ741" s="45"/>
      <c r="BR741" s="45"/>
      <c r="BS741" s="45"/>
      <c r="BT741" s="45"/>
      <c r="BU741" s="46">
        <f>SUM(BY726:BY740)</f>
        <v>115713.17784</v>
      </c>
      <c r="BV741" s="46"/>
      <c r="BW741" s="46"/>
      <c r="BX741" s="46"/>
      <c r="BY741" s="46"/>
      <c r="BZ741" s="1"/>
      <c r="CA741" s="1"/>
      <c r="CB741" s="1"/>
      <c r="CC741" s="1"/>
      <c r="CD741" s="1"/>
      <c r="CE741" s="1"/>
      <c r="CF741" s="1"/>
      <c r="CG741" s="1"/>
      <c r="CH741" s="44" t="s">
        <v>30</v>
      </c>
      <c r="CI741" s="45"/>
      <c r="CJ741" s="45"/>
      <c r="CK741" s="45"/>
      <c r="CL741" s="45"/>
      <c r="CM741" s="45"/>
      <c r="CN741" s="45"/>
      <c r="CO741" s="46">
        <f>SUM(CS726:CS740)</f>
        <v>134028.72522</v>
      </c>
      <c r="CP741" s="46"/>
      <c r="CQ741" s="46"/>
      <c r="CR741" s="46"/>
      <c r="CS741" s="46"/>
      <c r="CT741" s="1"/>
      <c r="CU741" s="1"/>
      <c r="CV741" s="1"/>
      <c r="CW741" s="1"/>
      <c r="CX741" s="1"/>
      <c r="CY741" s="1"/>
      <c r="CZ741" s="1"/>
      <c r="DA741" s="1"/>
      <c r="DB741" s="44" t="s">
        <v>30</v>
      </c>
      <c r="DC741" s="45"/>
      <c r="DD741" s="45"/>
      <c r="DE741" s="45"/>
      <c r="DF741" s="45"/>
      <c r="DG741" s="45"/>
      <c r="DH741" s="45"/>
      <c r="DI741" s="46">
        <f>SUM(DM726:DM740)</f>
        <v>134542.24524</v>
      </c>
      <c r="DJ741" s="46"/>
      <c r="DK741" s="46"/>
      <c r="DL741" s="46"/>
      <c r="DM741" s="46"/>
      <c r="DN741" s="1"/>
      <c r="DO741" s="1"/>
      <c r="DP741" s="1"/>
      <c r="DQ741" s="1"/>
      <c r="DR741" s="1"/>
      <c r="DS741" s="1"/>
      <c r="DT741" s="1"/>
      <c r="DU741" s="1"/>
      <c r="DV741" s="44" t="s">
        <v>30</v>
      </c>
      <c r="DW741" s="45"/>
      <c r="DX741" s="45"/>
      <c r="DY741" s="45"/>
      <c r="DZ741" s="45"/>
      <c r="EA741" s="45"/>
      <c r="EB741" s="45"/>
      <c r="EC741" s="46">
        <f>SUM(EG726:EG740)</f>
        <v>169508.957805</v>
      </c>
      <c r="ED741" s="46"/>
      <c r="EE741" s="46"/>
      <c r="EF741" s="46"/>
      <c r="EG741" s="46"/>
    </row>
    <row r="742" s="1" customFormat="1" customHeight="1" spans="6:137">
      <c r="F742" s="45"/>
      <c r="G742" s="45"/>
      <c r="H742" s="45"/>
      <c r="I742" s="45"/>
      <c r="J742" s="45"/>
      <c r="K742" s="45"/>
      <c r="L742" s="45"/>
      <c r="M742" s="46"/>
      <c r="N742" s="46"/>
      <c r="O742" s="46"/>
      <c r="P742" s="46"/>
      <c r="Q742" s="46"/>
      <c r="R742" s="1"/>
      <c r="S742" s="1"/>
      <c r="T742" s="1"/>
      <c r="U742" s="1"/>
      <c r="V742" s="1"/>
      <c r="W742" s="1"/>
      <c r="X742" s="1"/>
      <c r="Y742" s="1"/>
      <c r="Z742" s="45"/>
      <c r="AA742" s="45"/>
      <c r="AB742" s="45"/>
      <c r="AC742" s="45"/>
      <c r="AD742" s="45"/>
      <c r="AE742" s="45"/>
      <c r="AF742" s="45"/>
      <c r="AG742" s="46"/>
      <c r="AH742" s="46"/>
      <c r="AI742" s="46"/>
      <c r="AJ742" s="46"/>
      <c r="AK742" s="46"/>
      <c r="AL742" s="1"/>
      <c r="AM742" s="1"/>
      <c r="AN742" s="1"/>
      <c r="AO742" s="1"/>
      <c r="AP742" s="1"/>
      <c r="AQ742" s="1"/>
      <c r="AR742" s="1"/>
      <c r="AS742" s="1"/>
      <c r="AT742" s="45"/>
      <c r="AU742" s="45"/>
      <c r="AV742" s="45"/>
      <c r="AW742" s="45"/>
      <c r="AX742" s="45"/>
      <c r="AY742" s="45"/>
      <c r="AZ742" s="45"/>
      <c r="BA742" s="46"/>
      <c r="BB742" s="46"/>
      <c r="BC742" s="46"/>
      <c r="BD742" s="46"/>
      <c r="BE742" s="46"/>
      <c r="BF742" s="1"/>
      <c r="BG742" s="1"/>
      <c r="BH742" s="1"/>
      <c r="BI742" s="1"/>
      <c r="BJ742" s="1"/>
      <c r="BK742" s="1"/>
      <c r="BL742" s="1"/>
      <c r="BM742" s="1"/>
      <c r="BN742" s="45"/>
      <c r="BO742" s="45"/>
      <c r="BP742" s="45"/>
      <c r="BQ742" s="45"/>
      <c r="BR742" s="45"/>
      <c r="BS742" s="45"/>
      <c r="BT742" s="45"/>
      <c r="BU742" s="46"/>
      <c r="BV742" s="46"/>
      <c r="BW742" s="46"/>
      <c r="BX742" s="46"/>
      <c r="BY742" s="46"/>
      <c r="BZ742" s="1"/>
      <c r="CA742" s="1"/>
      <c r="CB742" s="1"/>
      <c r="CC742" s="1"/>
      <c r="CD742" s="1"/>
      <c r="CE742" s="1"/>
      <c r="CF742" s="1"/>
      <c r="CG742" s="1"/>
      <c r="CH742" s="45"/>
      <c r="CI742" s="45"/>
      <c r="CJ742" s="45"/>
      <c r="CK742" s="45"/>
      <c r="CL742" s="45"/>
      <c r="CM742" s="45"/>
      <c r="CN742" s="45"/>
      <c r="CO742" s="46"/>
      <c r="CP742" s="46"/>
      <c r="CQ742" s="46"/>
      <c r="CR742" s="46"/>
      <c r="CS742" s="46"/>
      <c r="CT742" s="1"/>
      <c r="CU742" s="1"/>
      <c r="CV742" s="1"/>
      <c r="CW742" s="1"/>
      <c r="CX742" s="1"/>
      <c r="CY742" s="1"/>
      <c r="CZ742" s="1"/>
      <c r="DA742" s="1"/>
      <c r="DB742" s="45"/>
      <c r="DC742" s="45"/>
      <c r="DD742" s="45"/>
      <c r="DE742" s="45"/>
      <c r="DF742" s="45"/>
      <c r="DG742" s="45"/>
      <c r="DH742" s="45"/>
      <c r="DI742" s="46"/>
      <c r="DJ742" s="46"/>
      <c r="DK742" s="46"/>
      <c r="DL742" s="46"/>
      <c r="DM742" s="46"/>
      <c r="DN742" s="1"/>
      <c r="DO742" s="1"/>
      <c r="DP742" s="1"/>
      <c r="DQ742" s="1"/>
      <c r="DR742" s="1"/>
      <c r="DS742" s="1"/>
      <c r="DT742" s="1"/>
      <c r="DU742" s="1"/>
      <c r="DV742" s="45"/>
      <c r="DW742" s="45"/>
      <c r="DX742" s="45"/>
      <c r="DY742" s="45"/>
      <c r="DZ742" s="45"/>
      <c r="EA742" s="45"/>
      <c r="EB742" s="45"/>
      <c r="EC742" s="46"/>
      <c r="ED742" s="46"/>
      <c r="EE742" s="46"/>
      <c r="EF742" s="46"/>
      <c r="EG742" s="46"/>
    </row>
    <row r="743" s="1" customFormat="1" customHeight="1" spans="6:137">
      <c r="F743" s="45"/>
      <c r="G743" s="45"/>
      <c r="H743" s="45"/>
      <c r="I743" s="45"/>
      <c r="J743" s="45"/>
      <c r="K743" s="45"/>
      <c r="L743" s="45"/>
      <c r="M743" s="46"/>
      <c r="N743" s="46"/>
      <c r="O743" s="46"/>
      <c r="P743" s="46"/>
      <c r="Q743" s="46"/>
      <c r="R743" s="1"/>
      <c r="S743" s="1"/>
      <c r="T743" s="1"/>
      <c r="U743" s="1"/>
      <c r="V743" s="1"/>
      <c r="W743" s="1"/>
      <c r="X743" s="1"/>
      <c r="Y743" s="1"/>
      <c r="Z743" s="45"/>
      <c r="AA743" s="45"/>
      <c r="AB743" s="45"/>
      <c r="AC743" s="45"/>
      <c r="AD743" s="45"/>
      <c r="AE743" s="45"/>
      <c r="AF743" s="45"/>
      <c r="AG743" s="46"/>
      <c r="AH743" s="46"/>
      <c r="AI743" s="46"/>
      <c r="AJ743" s="46"/>
      <c r="AK743" s="46"/>
      <c r="AL743" s="1"/>
      <c r="AM743" s="1"/>
      <c r="AN743" s="1"/>
      <c r="AO743" s="1"/>
      <c r="AP743" s="1"/>
      <c r="AQ743" s="1"/>
      <c r="AR743" s="1"/>
      <c r="AS743" s="1"/>
      <c r="AT743" s="45"/>
      <c r="AU743" s="45"/>
      <c r="AV743" s="45"/>
      <c r="AW743" s="45"/>
      <c r="AX743" s="45"/>
      <c r="AY743" s="45"/>
      <c r="AZ743" s="45"/>
      <c r="BA743" s="46"/>
      <c r="BB743" s="46"/>
      <c r="BC743" s="46"/>
      <c r="BD743" s="46"/>
      <c r="BE743" s="46"/>
      <c r="BF743" s="1"/>
      <c r="BG743" s="1"/>
      <c r="BH743" s="1"/>
      <c r="BI743" s="1"/>
      <c r="BJ743" s="1"/>
      <c r="BK743" s="1"/>
      <c r="BL743" s="1"/>
      <c r="BM743" s="1"/>
      <c r="BN743" s="45"/>
      <c r="BO743" s="45"/>
      <c r="BP743" s="45"/>
      <c r="BQ743" s="45"/>
      <c r="BR743" s="45"/>
      <c r="BS743" s="45"/>
      <c r="BT743" s="45"/>
      <c r="BU743" s="46"/>
      <c r="BV743" s="46"/>
      <c r="BW743" s="46"/>
      <c r="BX743" s="46"/>
      <c r="BY743" s="46"/>
      <c r="BZ743" s="1"/>
      <c r="CA743" s="1"/>
      <c r="CB743" s="1"/>
      <c r="CC743" s="1"/>
      <c r="CD743" s="1"/>
      <c r="CE743" s="1"/>
      <c r="CF743" s="1"/>
      <c r="CG743" s="1"/>
      <c r="CH743" s="45"/>
      <c r="CI743" s="45"/>
      <c r="CJ743" s="45"/>
      <c r="CK743" s="45"/>
      <c r="CL743" s="45"/>
      <c r="CM743" s="45"/>
      <c r="CN743" s="45"/>
      <c r="CO743" s="46"/>
      <c r="CP743" s="46"/>
      <c r="CQ743" s="46"/>
      <c r="CR743" s="46"/>
      <c r="CS743" s="46"/>
      <c r="CT743" s="1"/>
      <c r="CU743" s="1"/>
      <c r="CV743" s="1"/>
      <c r="CW743" s="1"/>
      <c r="CX743" s="1"/>
      <c r="CY743" s="1"/>
      <c r="CZ743" s="1"/>
      <c r="DA743" s="1"/>
      <c r="DB743" s="45"/>
      <c r="DC743" s="45"/>
      <c r="DD743" s="45"/>
      <c r="DE743" s="45"/>
      <c r="DF743" s="45"/>
      <c r="DG743" s="45"/>
      <c r="DH743" s="45"/>
      <c r="DI743" s="46"/>
      <c r="DJ743" s="46"/>
      <c r="DK743" s="46"/>
      <c r="DL743" s="46"/>
      <c r="DM743" s="46"/>
      <c r="DN743" s="1"/>
      <c r="DO743" s="1"/>
      <c r="DP743" s="1"/>
      <c r="DQ743" s="1"/>
      <c r="DR743" s="1"/>
      <c r="DS743" s="1"/>
      <c r="DT743" s="1"/>
      <c r="DU743" s="1"/>
      <c r="DV743" s="45"/>
      <c r="DW743" s="45"/>
      <c r="DX743" s="45"/>
      <c r="DY743" s="45"/>
      <c r="DZ743" s="45"/>
      <c r="EA743" s="45"/>
      <c r="EB743" s="45"/>
      <c r="EC743" s="46"/>
      <c r="ED743" s="46"/>
      <c r="EE743" s="46"/>
      <c r="EF743" s="46"/>
      <c r="EG743" s="46"/>
    </row>
    <row r="744" s="1" customFormat="1" customHeight="1" spans="6:137">
      <c r="F744" s="35" t="s">
        <v>31</v>
      </c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1"/>
      <c r="S744" s="1"/>
      <c r="T744" s="1"/>
      <c r="U744" s="1"/>
      <c r="V744" s="1"/>
      <c r="W744" s="1"/>
      <c r="X744" s="1"/>
      <c r="Y744" s="1"/>
      <c r="Z744" s="35" t="s">
        <v>31</v>
      </c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1"/>
      <c r="AM744" s="1"/>
      <c r="AN744" s="1"/>
      <c r="AO744" s="1"/>
      <c r="AP744" s="1"/>
      <c r="AQ744" s="1"/>
      <c r="AR744" s="1"/>
      <c r="AS744" s="1"/>
      <c r="AT744" s="35" t="s">
        <v>31</v>
      </c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1"/>
      <c r="BG744" s="1"/>
      <c r="BH744" s="1"/>
      <c r="BI744" s="1"/>
      <c r="BJ744" s="1"/>
      <c r="BK744" s="1"/>
      <c r="BL744" s="1"/>
      <c r="BM744" s="1"/>
      <c r="BN744" s="35" t="s">
        <v>31</v>
      </c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1"/>
      <c r="CA744" s="1"/>
      <c r="CB744" s="1"/>
      <c r="CC744" s="1"/>
      <c r="CD744" s="1"/>
      <c r="CE744" s="1"/>
      <c r="CF744" s="1"/>
      <c r="CG744" s="1"/>
      <c r="CH744" s="35" t="s">
        <v>31</v>
      </c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1"/>
      <c r="CU744" s="1"/>
      <c r="CV744" s="1"/>
      <c r="CW744" s="1"/>
      <c r="CX744" s="1"/>
      <c r="CY744" s="1"/>
      <c r="CZ744" s="1"/>
      <c r="DA744" s="1"/>
      <c r="DB744" s="35" t="s">
        <v>31</v>
      </c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1"/>
      <c r="DO744" s="1"/>
      <c r="DP744" s="1"/>
      <c r="DQ744" s="1"/>
      <c r="DR744" s="1"/>
      <c r="DS744" s="1"/>
      <c r="DT744" s="1"/>
      <c r="DU744" s="1"/>
      <c r="DV744" s="35" t="s">
        <v>31</v>
      </c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</row>
    <row r="745" s="1" customFormat="1" customHeight="1" spans="6:137">
      <c r="F745" s="13" t="s">
        <v>8</v>
      </c>
      <c r="G745" s="13"/>
      <c r="H745" s="13"/>
      <c r="I745" s="13"/>
      <c r="J745" s="13"/>
      <c r="K745" s="8" t="s">
        <v>53</v>
      </c>
      <c r="L745" s="8"/>
      <c r="M745" s="8"/>
      <c r="N745" s="8"/>
      <c r="O745" s="9" t="s">
        <v>38</v>
      </c>
      <c r="P745" s="9"/>
      <c r="Q745" s="41" t="s">
        <v>13</v>
      </c>
      <c r="Z745" s="13" t="s">
        <v>8</v>
      </c>
      <c r="AA745" s="13"/>
      <c r="AB745" s="13"/>
      <c r="AC745" s="13"/>
      <c r="AD745" s="13"/>
      <c r="AE745" s="8" t="s">
        <v>53</v>
      </c>
      <c r="AF745" s="8"/>
      <c r="AG745" s="8"/>
      <c r="AH745" s="8"/>
      <c r="AI745" s="9" t="s">
        <v>38</v>
      </c>
      <c r="AJ745" s="9"/>
      <c r="AK745" s="41" t="s">
        <v>13</v>
      </c>
      <c r="AT745" s="13" t="s">
        <v>8</v>
      </c>
      <c r="AU745" s="13"/>
      <c r="AV745" s="13"/>
      <c r="AW745" s="13"/>
      <c r="AX745" s="13"/>
      <c r="AY745" s="8" t="s">
        <v>53</v>
      </c>
      <c r="AZ745" s="8"/>
      <c r="BA745" s="8"/>
      <c r="BB745" s="8"/>
      <c r="BC745" s="9" t="s">
        <v>38</v>
      </c>
      <c r="BD745" s="9"/>
      <c r="BE745" s="41" t="s">
        <v>13</v>
      </c>
      <c r="BN745" s="13" t="s">
        <v>8</v>
      </c>
      <c r="BO745" s="13"/>
      <c r="BP745" s="13"/>
      <c r="BQ745" s="13"/>
      <c r="BR745" s="13"/>
      <c r="BS745" s="8" t="s">
        <v>53</v>
      </c>
      <c r="BT745" s="8"/>
      <c r="BU745" s="8"/>
      <c r="BV745" s="8"/>
      <c r="BW745" s="9" t="s">
        <v>38</v>
      </c>
      <c r="BX745" s="9"/>
      <c r="BY745" s="41" t="s">
        <v>13</v>
      </c>
      <c r="CH745" s="13" t="s">
        <v>8</v>
      </c>
      <c r="CI745" s="13"/>
      <c r="CJ745" s="13"/>
      <c r="CK745" s="13"/>
      <c r="CL745" s="13"/>
      <c r="CM745" s="8" t="s">
        <v>53</v>
      </c>
      <c r="CN745" s="8"/>
      <c r="CO745" s="8"/>
      <c r="CP745" s="8"/>
      <c r="CQ745" s="9" t="s">
        <v>38</v>
      </c>
      <c r="CR745" s="9"/>
      <c r="CS745" s="41" t="s">
        <v>13</v>
      </c>
      <c r="DB745" s="13" t="s">
        <v>8</v>
      </c>
      <c r="DC745" s="13"/>
      <c r="DD745" s="13"/>
      <c r="DE745" s="13"/>
      <c r="DF745" s="13"/>
      <c r="DG745" s="8" t="s">
        <v>53</v>
      </c>
      <c r="DH745" s="8"/>
      <c r="DI745" s="8"/>
      <c r="DJ745" s="8"/>
      <c r="DK745" s="9" t="s">
        <v>38</v>
      </c>
      <c r="DL745" s="9"/>
      <c r="DM745" s="41" t="s">
        <v>13</v>
      </c>
      <c r="DV745" s="13" t="s">
        <v>8</v>
      </c>
      <c r="DW745" s="13"/>
      <c r="DX745" s="13"/>
      <c r="DY745" s="13"/>
      <c r="DZ745" s="13"/>
      <c r="EA745" s="8" t="s">
        <v>53</v>
      </c>
      <c r="EB745" s="8"/>
      <c r="EC745" s="8"/>
      <c r="ED745" s="8"/>
      <c r="EE745" s="9" t="s">
        <v>38</v>
      </c>
      <c r="EF745" s="9"/>
      <c r="EG745" s="41" t="s">
        <v>13</v>
      </c>
    </row>
    <row r="746" s="1" customFormat="1" customHeight="1" spans="6:137">
      <c r="F746" s="13" t="s">
        <v>54</v>
      </c>
      <c r="G746" s="13" t="s">
        <v>55</v>
      </c>
      <c r="H746" s="13" t="s">
        <v>56</v>
      </c>
      <c r="I746" s="13" t="s">
        <v>57</v>
      </c>
      <c r="J746" s="13" t="s">
        <v>8</v>
      </c>
      <c r="K746" s="8" t="s">
        <v>58</v>
      </c>
      <c r="L746" s="8" t="s">
        <v>26</v>
      </c>
      <c r="M746" s="8" t="s">
        <v>27</v>
      </c>
      <c r="N746" s="42" t="s">
        <v>28</v>
      </c>
      <c r="O746" s="9" t="s">
        <v>59</v>
      </c>
      <c r="P746" s="9" t="s">
        <v>60</v>
      </c>
      <c r="Q746" s="41"/>
      <c r="R746" s="1"/>
      <c r="S746" s="1"/>
      <c r="T746" s="1"/>
      <c r="U746" s="1"/>
      <c r="V746" s="1"/>
      <c r="W746" s="1"/>
      <c r="X746" s="1"/>
      <c r="Y746" s="1"/>
      <c r="Z746" s="13" t="s">
        <v>54</v>
      </c>
      <c r="AA746" s="13" t="s">
        <v>55</v>
      </c>
      <c r="AB746" s="13" t="s">
        <v>56</v>
      </c>
      <c r="AC746" s="13" t="s">
        <v>57</v>
      </c>
      <c r="AD746" s="13" t="s">
        <v>8</v>
      </c>
      <c r="AE746" s="8" t="s">
        <v>58</v>
      </c>
      <c r="AF746" s="8" t="s">
        <v>26</v>
      </c>
      <c r="AG746" s="8" t="s">
        <v>27</v>
      </c>
      <c r="AH746" s="42" t="s">
        <v>28</v>
      </c>
      <c r="AI746" s="9" t="s">
        <v>59</v>
      </c>
      <c r="AJ746" s="9" t="s">
        <v>60</v>
      </c>
      <c r="AK746" s="41"/>
      <c r="AL746" s="1"/>
      <c r="AM746" s="1"/>
      <c r="AN746" s="1"/>
      <c r="AO746" s="1"/>
      <c r="AP746" s="1"/>
      <c r="AQ746" s="1"/>
      <c r="AR746" s="1"/>
      <c r="AS746" s="1"/>
      <c r="AT746" s="13" t="s">
        <v>54</v>
      </c>
      <c r="AU746" s="13" t="s">
        <v>55</v>
      </c>
      <c r="AV746" s="13" t="s">
        <v>56</v>
      </c>
      <c r="AW746" s="13" t="s">
        <v>57</v>
      </c>
      <c r="AX746" s="13" t="s">
        <v>8</v>
      </c>
      <c r="AY746" s="8" t="s">
        <v>58</v>
      </c>
      <c r="AZ746" s="8" t="s">
        <v>26</v>
      </c>
      <c r="BA746" s="8" t="s">
        <v>27</v>
      </c>
      <c r="BB746" s="42" t="s">
        <v>28</v>
      </c>
      <c r="BC746" s="9" t="s">
        <v>59</v>
      </c>
      <c r="BD746" s="9" t="s">
        <v>60</v>
      </c>
      <c r="BE746" s="41"/>
      <c r="BF746" s="1"/>
      <c r="BG746" s="1"/>
      <c r="BH746" s="1"/>
      <c r="BI746" s="1"/>
      <c r="BJ746" s="1"/>
      <c r="BK746" s="1"/>
      <c r="BL746" s="1"/>
      <c r="BM746" s="1"/>
      <c r="BN746" s="13" t="s">
        <v>54</v>
      </c>
      <c r="BO746" s="13" t="s">
        <v>55</v>
      </c>
      <c r="BP746" s="13" t="s">
        <v>56</v>
      </c>
      <c r="BQ746" s="13" t="s">
        <v>57</v>
      </c>
      <c r="BR746" s="13" t="s">
        <v>8</v>
      </c>
      <c r="BS746" s="8" t="s">
        <v>58</v>
      </c>
      <c r="BT746" s="8" t="s">
        <v>26</v>
      </c>
      <c r="BU746" s="8" t="s">
        <v>27</v>
      </c>
      <c r="BV746" s="42" t="s">
        <v>28</v>
      </c>
      <c r="BW746" s="9" t="s">
        <v>59</v>
      </c>
      <c r="BX746" s="9" t="s">
        <v>60</v>
      </c>
      <c r="BY746" s="41"/>
      <c r="BZ746" s="1"/>
      <c r="CA746" s="1"/>
      <c r="CB746" s="1"/>
      <c r="CC746" s="1"/>
      <c r="CD746" s="1"/>
      <c r="CE746" s="1"/>
      <c r="CF746" s="1"/>
      <c r="CG746" s="1"/>
      <c r="CH746" s="13" t="s">
        <v>54</v>
      </c>
      <c r="CI746" s="13" t="s">
        <v>55</v>
      </c>
      <c r="CJ746" s="13" t="s">
        <v>56</v>
      </c>
      <c r="CK746" s="13" t="s">
        <v>57</v>
      </c>
      <c r="CL746" s="13" t="s">
        <v>8</v>
      </c>
      <c r="CM746" s="8" t="s">
        <v>58</v>
      </c>
      <c r="CN746" s="8" t="s">
        <v>26</v>
      </c>
      <c r="CO746" s="8" t="s">
        <v>27</v>
      </c>
      <c r="CP746" s="42" t="s">
        <v>28</v>
      </c>
      <c r="CQ746" s="9" t="s">
        <v>59</v>
      </c>
      <c r="CR746" s="9" t="s">
        <v>60</v>
      </c>
      <c r="CS746" s="41"/>
      <c r="CT746" s="1"/>
      <c r="CU746" s="1"/>
      <c r="CV746" s="1"/>
      <c r="CW746" s="1"/>
      <c r="CX746" s="1"/>
      <c r="CY746" s="1"/>
      <c r="CZ746" s="1"/>
      <c r="DA746" s="1"/>
      <c r="DB746" s="13" t="s">
        <v>54</v>
      </c>
      <c r="DC746" s="13" t="s">
        <v>55</v>
      </c>
      <c r="DD746" s="13" t="s">
        <v>56</v>
      </c>
      <c r="DE746" s="13" t="s">
        <v>57</v>
      </c>
      <c r="DF746" s="13" t="s">
        <v>8</v>
      </c>
      <c r="DG746" s="8" t="s">
        <v>58</v>
      </c>
      <c r="DH746" s="8" t="s">
        <v>26</v>
      </c>
      <c r="DI746" s="8" t="s">
        <v>27</v>
      </c>
      <c r="DJ746" s="42" t="s">
        <v>28</v>
      </c>
      <c r="DK746" s="9" t="s">
        <v>59</v>
      </c>
      <c r="DL746" s="9" t="s">
        <v>60</v>
      </c>
      <c r="DM746" s="41"/>
      <c r="DN746" s="1"/>
      <c r="DO746" s="1"/>
      <c r="DP746" s="1"/>
      <c r="DQ746" s="1"/>
      <c r="DR746" s="1"/>
      <c r="DS746" s="1"/>
      <c r="DT746" s="1"/>
      <c r="DU746" s="1"/>
      <c r="DV746" s="13" t="s">
        <v>54</v>
      </c>
      <c r="DW746" s="13" t="s">
        <v>55</v>
      </c>
      <c r="DX746" s="13" t="s">
        <v>56</v>
      </c>
      <c r="DY746" s="13" t="s">
        <v>57</v>
      </c>
      <c r="DZ746" s="13" t="s">
        <v>8</v>
      </c>
      <c r="EA746" s="8" t="s">
        <v>58</v>
      </c>
      <c r="EB746" s="8" t="s">
        <v>26</v>
      </c>
      <c r="EC746" s="8" t="s">
        <v>27</v>
      </c>
      <c r="ED746" s="42" t="s">
        <v>28</v>
      </c>
      <c r="EE746" s="9" t="s">
        <v>59</v>
      </c>
      <c r="EF746" s="9" t="s">
        <v>60</v>
      </c>
      <c r="EG746" s="41"/>
    </row>
    <row r="747" s="1" customFormat="1" customHeight="1" spans="6:137">
      <c r="F747" s="11">
        <v>2171</v>
      </c>
      <c r="G747" s="12">
        <v>1.728</v>
      </c>
      <c r="H747" s="11">
        <v>1</v>
      </c>
      <c r="I747" s="11">
        <v>0</v>
      </c>
      <c r="J747" s="13">
        <f t="shared" ref="J747:J757" si="1519">F747*G747*H747+I747</f>
        <v>3751.488</v>
      </c>
      <c r="K747" s="11">
        <v>1</v>
      </c>
      <c r="L747" s="11">
        <v>0.97</v>
      </c>
      <c r="M747" s="11">
        <v>2.11</v>
      </c>
      <c r="N747" s="42">
        <f t="shared" ref="N747:N757" si="1520">L747*M747+1</f>
        <v>3.0467</v>
      </c>
      <c r="O747" s="11">
        <v>1.275</v>
      </c>
      <c r="P747" s="9">
        <v>0.5</v>
      </c>
      <c r="Q747" s="43">
        <f t="shared" ref="Q747:Q757" si="1521">J747*K747*N747*O747*P747</f>
        <v>7286.40728712</v>
      </c>
      <c r="Z747" s="11">
        <v>2171</v>
      </c>
      <c r="AA747" s="12">
        <v>1.728</v>
      </c>
      <c r="AB747" s="11">
        <v>1</v>
      </c>
      <c r="AC747" s="11">
        <v>0</v>
      </c>
      <c r="AD747" s="13">
        <f t="shared" ref="AD747:AD757" si="1522">Z747*AA747*AB747+AC747</f>
        <v>3751.488</v>
      </c>
      <c r="AE747" s="11">
        <v>1</v>
      </c>
      <c r="AF747" s="11">
        <v>0.97</v>
      </c>
      <c r="AG747" s="11">
        <v>2.11</v>
      </c>
      <c r="AH747" s="42">
        <f t="shared" ref="AH747:AH757" si="1523">AF747*AG747+1</f>
        <v>3.0467</v>
      </c>
      <c r="AI747" s="11">
        <v>1.275</v>
      </c>
      <c r="AJ747" s="9">
        <v>0.5</v>
      </c>
      <c r="AK747" s="43">
        <f t="shared" ref="AK747:AK757" si="1524">AD747*AE747*AH747*AI747*AJ747</f>
        <v>7286.40728712</v>
      </c>
      <c r="AT747" s="11">
        <v>2171</v>
      </c>
      <c r="AU747" s="12">
        <v>1.728</v>
      </c>
      <c r="AV747" s="11">
        <v>1</v>
      </c>
      <c r="AW747" s="11">
        <v>0</v>
      </c>
      <c r="AX747" s="13">
        <f t="shared" ref="AX747:AX757" si="1525">AT747*AU747*AV747+AW747</f>
        <v>3751.488</v>
      </c>
      <c r="AY747" s="11">
        <v>1</v>
      </c>
      <c r="AZ747" s="11">
        <v>0.97</v>
      </c>
      <c r="BA747" s="11">
        <v>2.11</v>
      </c>
      <c r="BB747" s="42">
        <f t="shared" ref="BB747:BB757" si="1526">AZ747*BA747+1</f>
        <v>3.0467</v>
      </c>
      <c r="BC747" s="11">
        <v>1.275</v>
      </c>
      <c r="BD747" s="9">
        <v>0.5</v>
      </c>
      <c r="BE747" s="43">
        <f t="shared" ref="BE747:BE757" si="1527">AX747*AY747*BB747*BC747*BD747</f>
        <v>7286.40728712</v>
      </c>
      <c r="BN747" s="11">
        <v>2171</v>
      </c>
      <c r="BO747" s="12">
        <v>1.728</v>
      </c>
      <c r="BP747" s="11">
        <v>1</v>
      </c>
      <c r="BQ747" s="11">
        <v>0</v>
      </c>
      <c r="BR747" s="13">
        <f t="shared" ref="BR747:BR757" si="1528">BN747*BO747*BP747+BQ747</f>
        <v>3751.488</v>
      </c>
      <c r="BS747" s="11">
        <v>1</v>
      </c>
      <c r="BT747" s="11">
        <v>0.97</v>
      </c>
      <c r="BU747" s="11">
        <v>2.11</v>
      </c>
      <c r="BV747" s="42">
        <f t="shared" ref="BV747:BV757" si="1529">BT747*BU747+1</f>
        <v>3.0467</v>
      </c>
      <c r="BW747" s="11">
        <v>1.275</v>
      </c>
      <c r="BX747" s="9">
        <v>0.5</v>
      </c>
      <c r="BY747" s="43">
        <f t="shared" ref="BY747:BY757" si="1530">BR747*BS747*BV747*BW747*BX747</f>
        <v>7286.40728712</v>
      </c>
      <c r="CH747" s="11">
        <v>2171</v>
      </c>
      <c r="CI747" s="12">
        <v>1.728</v>
      </c>
      <c r="CJ747" s="11">
        <v>1</v>
      </c>
      <c r="CK747" s="11">
        <v>0</v>
      </c>
      <c r="CL747" s="13">
        <f t="shared" ref="CL747:CL757" si="1531">CH747*CI747*CJ747+CK747</f>
        <v>3751.488</v>
      </c>
      <c r="CM747" s="11">
        <v>1</v>
      </c>
      <c r="CN747" s="11">
        <v>0.97</v>
      </c>
      <c r="CO747" s="11">
        <v>2.11</v>
      </c>
      <c r="CP747" s="42">
        <f t="shared" ref="CP747:CP757" si="1532">CN747*CO747+1</f>
        <v>3.0467</v>
      </c>
      <c r="CQ747" s="11">
        <v>1.275</v>
      </c>
      <c r="CR747" s="9">
        <v>0.5</v>
      </c>
      <c r="CS747" s="43">
        <f t="shared" ref="CS747:CS757" si="1533">CL747*CM747*CP747*CQ747*CR747</f>
        <v>7286.40728712</v>
      </c>
      <c r="DB747" s="11">
        <v>2171</v>
      </c>
      <c r="DC747" s="12">
        <v>1.728</v>
      </c>
      <c r="DD747" s="11">
        <v>1</v>
      </c>
      <c r="DE747" s="11">
        <v>0</v>
      </c>
      <c r="DF747" s="13">
        <f t="shared" ref="DF747:DF757" si="1534">DB747*DC747*DD747+DE747</f>
        <v>3751.488</v>
      </c>
      <c r="DG747" s="11">
        <v>1</v>
      </c>
      <c r="DH747" s="11">
        <v>0.97</v>
      </c>
      <c r="DI747" s="11">
        <v>2.11</v>
      </c>
      <c r="DJ747" s="42">
        <f t="shared" ref="DJ747:DJ757" si="1535">DH747*DI747+1</f>
        <v>3.0467</v>
      </c>
      <c r="DK747" s="11">
        <v>1.275</v>
      </c>
      <c r="DL747" s="9">
        <v>0.5</v>
      </c>
      <c r="DM747" s="43">
        <f t="shared" ref="DM747:DM757" si="1536">DF747*DG747*DJ747*DK747*DL747</f>
        <v>7286.40728712</v>
      </c>
      <c r="DV747" s="11">
        <v>2171</v>
      </c>
      <c r="DW747" s="12">
        <v>1.728</v>
      </c>
      <c r="DX747" s="11">
        <v>1</v>
      </c>
      <c r="DY747" s="11">
        <v>0</v>
      </c>
      <c r="DZ747" s="13">
        <f t="shared" ref="DZ747:DZ757" si="1537">DV747*DW747*DX747+DY747</f>
        <v>3751.488</v>
      </c>
      <c r="EA747" s="11">
        <v>1</v>
      </c>
      <c r="EB747" s="11">
        <v>0.97</v>
      </c>
      <c r="EC747" s="11">
        <v>2.91</v>
      </c>
      <c r="ED747" s="42">
        <f t="shared" ref="ED747:ED757" si="1538">EB747*EC747+1</f>
        <v>3.8227</v>
      </c>
      <c r="EE747" s="11">
        <v>1.275</v>
      </c>
      <c r="EF747" s="9">
        <v>0.5</v>
      </c>
      <c r="EG747" s="43">
        <f t="shared" ref="EG747:EG757" si="1539">DZ747*EA747*ED747*EE747*EF747</f>
        <v>9142.26840072</v>
      </c>
    </row>
    <row r="748" s="1" customFormat="1" customHeight="1" spans="6:137">
      <c r="F748" s="11">
        <v>2171</v>
      </c>
      <c r="G748" s="12">
        <v>1.728</v>
      </c>
      <c r="H748" s="11">
        <v>1</v>
      </c>
      <c r="I748" s="11">
        <v>0</v>
      </c>
      <c r="J748" s="13">
        <f t="shared" si="1519"/>
        <v>3751.488</v>
      </c>
      <c r="K748" s="11">
        <v>1</v>
      </c>
      <c r="L748" s="11">
        <v>0.97</v>
      </c>
      <c r="M748" s="11">
        <v>2.11</v>
      </c>
      <c r="N748" s="42">
        <f t="shared" si="1520"/>
        <v>3.0467</v>
      </c>
      <c r="O748" s="11">
        <v>1.275</v>
      </c>
      <c r="P748" s="9">
        <v>0.5</v>
      </c>
      <c r="Q748" s="43">
        <f t="shared" si="1521"/>
        <v>7286.40728712</v>
      </c>
      <c r="Z748" s="11">
        <v>2171</v>
      </c>
      <c r="AA748" s="12">
        <v>1.728</v>
      </c>
      <c r="AB748" s="11">
        <v>1</v>
      </c>
      <c r="AC748" s="11">
        <v>0</v>
      </c>
      <c r="AD748" s="13">
        <f t="shared" si="1522"/>
        <v>3751.488</v>
      </c>
      <c r="AE748" s="11">
        <v>1</v>
      </c>
      <c r="AF748" s="11">
        <v>0.97</v>
      </c>
      <c r="AG748" s="11">
        <v>2.11</v>
      </c>
      <c r="AH748" s="42">
        <f t="shared" si="1523"/>
        <v>3.0467</v>
      </c>
      <c r="AI748" s="11">
        <v>1.275</v>
      </c>
      <c r="AJ748" s="9">
        <v>0.5</v>
      </c>
      <c r="AK748" s="43">
        <f t="shared" si="1524"/>
        <v>7286.40728712</v>
      </c>
      <c r="AT748" s="11">
        <v>2171</v>
      </c>
      <c r="AU748" s="12">
        <v>1.728</v>
      </c>
      <c r="AV748" s="11">
        <v>1</v>
      </c>
      <c r="AW748" s="11">
        <v>0</v>
      </c>
      <c r="AX748" s="13">
        <f t="shared" si="1525"/>
        <v>3751.488</v>
      </c>
      <c r="AY748" s="11">
        <v>1</v>
      </c>
      <c r="AZ748" s="11">
        <v>0.97</v>
      </c>
      <c r="BA748" s="11">
        <v>2.11</v>
      </c>
      <c r="BB748" s="42">
        <f t="shared" si="1526"/>
        <v>3.0467</v>
      </c>
      <c r="BC748" s="11">
        <v>1.275</v>
      </c>
      <c r="BD748" s="9">
        <v>0.5</v>
      </c>
      <c r="BE748" s="43">
        <f t="shared" si="1527"/>
        <v>7286.40728712</v>
      </c>
      <c r="BN748" s="11">
        <v>2171</v>
      </c>
      <c r="BO748" s="12">
        <v>1.728</v>
      </c>
      <c r="BP748" s="11">
        <v>1</v>
      </c>
      <c r="BQ748" s="11">
        <v>0</v>
      </c>
      <c r="BR748" s="13">
        <f t="shared" si="1528"/>
        <v>3751.488</v>
      </c>
      <c r="BS748" s="11">
        <v>1</v>
      </c>
      <c r="BT748" s="11">
        <v>0.97</v>
      </c>
      <c r="BU748" s="11">
        <v>2.11</v>
      </c>
      <c r="BV748" s="42">
        <f t="shared" si="1529"/>
        <v>3.0467</v>
      </c>
      <c r="BW748" s="11">
        <v>1.275</v>
      </c>
      <c r="BX748" s="9">
        <v>0.5</v>
      </c>
      <c r="BY748" s="43">
        <f t="shared" si="1530"/>
        <v>7286.40728712</v>
      </c>
      <c r="CH748" s="11">
        <v>2171</v>
      </c>
      <c r="CI748" s="12">
        <v>1.728</v>
      </c>
      <c r="CJ748" s="11">
        <v>1</v>
      </c>
      <c r="CK748" s="11">
        <v>0</v>
      </c>
      <c r="CL748" s="13">
        <f t="shared" si="1531"/>
        <v>3751.488</v>
      </c>
      <c r="CM748" s="11">
        <v>1</v>
      </c>
      <c r="CN748" s="11">
        <v>0.97</v>
      </c>
      <c r="CO748" s="11">
        <v>2.11</v>
      </c>
      <c r="CP748" s="42">
        <f t="shared" si="1532"/>
        <v>3.0467</v>
      </c>
      <c r="CQ748" s="11">
        <v>1.275</v>
      </c>
      <c r="CR748" s="9">
        <v>0.5</v>
      </c>
      <c r="CS748" s="43">
        <f t="shared" si="1533"/>
        <v>7286.40728712</v>
      </c>
      <c r="DB748" s="11">
        <v>2171</v>
      </c>
      <c r="DC748" s="12">
        <v>1.728</v>
      </c>
      <c r="DD748" s="11">
        <v>1</v>
      </c>
      <c r="DE748" s="11">
        <v>0</v>
      </c>
      <c r="DF748" s="13">
        <f t="shared" si="1534"/>
        <v>3751.488</v>
      </c>
      <c r="DG748" s="11">
        <v>1</v>
      </c>
      <c r="DH748" s="11">
        <v>0.97</v>
      </c>
      <c r="DI748" s="11">
        <v>2.11</v>
      </c>
      <c r="DJ748" s="42">
        <f t="shared" si="1535"/>
        <v>3.0467</v>
      </c>
      <c r="DK748" s="11">
        <v>1.275</v>
      </c>
      <c r="DL748" s="9">
        <v>0.5</v>
      </c>
      <c r="DM748" s="43">
        <f t="shared" si="1536"/>
        <v>7286.40728712</v>
      </c>
      <c r="DV748" s="11">
        <v>2171</v>
      </c>
      <c r="DW748" s="12">
        <v>1.728</v>
      </c>
      <c r="DX748" s="11">
        <v>1</v>
      </c>
      <c r="DY748" s="11">
        <v>0</v>
      </c>
      <c r="DZ748" s="13">
        <f t="shared" si="1537"/>
        <v>3751.488</v>
      </c>
      <c r="EA748" s="11">
        <v>1</v>
      </c>
      <c r="EB748" s="11">
        <v>0.97</v>
      </c>
      <c r="EC748" s="11">
        <v>2.91</v>
      </c>
      <c r="ED748" s="42">
        <f t="shared" si="1538"/>
        <v>3.8227</v>
      </c>
      <c r="EE748" s="11">
        <v>1.275</v>
      </c>
      <c r="EF748" s="9">
        <v>0.5</v>
      </c>
      <c r="EG748" s="43">
        <f t="shared" si="1539"/>
        <v>9142.26840072</v>
      </c>
    </row>
    <row r="749" s="1" customFormat="1" customHeight="1" spans="6:137">
      <c r="F749" s="11">
        <v>2171</v>
      </c>
      <c r="G749" s="12">
        <v>1.728</v>
      </c>
      <c r="H749" s="11">
        <v>1</v>
      </c>
      <c r="I749" s="11">
        <v>0</v>
      </c>
      <c r="J749" s="13">
        <f t="shared" si="1519"/>
        <v>3751.488</v>
      </c>
      <c r="K749" s="11">
        <v>1</v>
      </c>
      <c r="L749" s="11">
        <v>0.97</v>
      </c>
      <c r="M749" s="11">
        <v>2.11</v>
      </c>
      <c r="N749" s="42">
        <f t="shared" si="1520"/>
        <v>3.0467</v>
      </c>
      <c r="O749" s="11">
        <v>1.275</v>
      </c>
      <c r="P749" s="9">
        <v>0.5</v>
      </c>
      <c r="Q749" s="43">
        <f t="shared" si="1521"/>
        <v>7286.40728712</v>
      </c>
      <c r="Z749" s="11">
        <v>2171</v>
      </c>
      <c r="AA749" s="12">
        <v>1.728</v>
      </c>
      <c r="AB749" s="11">
        <v>1</v>
      </c>
      <c r="AC749" s="11">
        <v>0</v>
      </c>
      <c r="AD749" s="13">
        <f t="shared" si="1522"/>
        <v>3751.488</v>
      </c>
      <c r="AE749" s="11">
        <v>1</v>
      </c>
      <c r="AF749" s="11">
        <v>0.97</v>
      </c>
      <c r="AG749" s="11">
        <v>2.11</v>
      </c>
      <c r="AH749" s="42">
        <f t="shared" si="1523"/>
        <v>3.0467</v>
      </c>
      <c r="AI749" s="11">
        <v>1.275</v>
      </c>
      <c r="AJ749" s="9">
        <v>0.5</v>
      </c>
      <c r="AK749" s="43">
        <f t="shared" si="1524"/>
        <v>7286.40728712</v>
      </c>
      <c r="AT749" s="11">
        <v>2171</v>
      </c>
      <c r="AU749" s="12">
        <v>1.728</v>
      </c>
      <c r="AV749" s="11">
        <v>1</v>
      </c>
      <c r="AW749" s="11">
        <v>0</v>
      </c>
      <c r="AX749" s="13">
        <f t="shared" si="1525"/>
        <v>3751.488</v>
      </c>
      <c r="AY749" s="11">
        <v>1</v>
      </c>
      <c r="AZ749" s="11">
        <v>0.97</v>
      </c>
      <c r="BA749" s="11">
        <v>2.11</v>
      </c>
      <c r="BB749" s="42">
        <f t="shared" si="1526"/>
        <v>3.0467</v>
      </c>
      <c r="BC749" s="11">
        <v>1.275</v>
      </c>
      <c r="BD749" s="9">
        <v>0.5</v>
      </c>
      <c r="BE749" s="43">
        <f t="shared" si="1527"/>
        <v>7286.40728712</v>
      </c>
      <c r="BN749" s="11">
        <v>2171</v>
      </c>
      <c r="BO749" s="12">
        <v>1.728</v>
      </c>
      <c r="BP749" s="11">
        <v>1</v>
      </c>
      <c r="BQ749" s="11">
        <v>0</v>
      </c>
      <c r="BR749" s="13">
        <f t="shared" si="1528"/>
        <v>3751.488</v>
      </c>
      <c r="BS749" s="11">
        <v>1</v>
      </c>
      <c r="BT749" s="11">
        <v>0.97</v>
      </c>
      <c r="BU749" s="11">
        <v>2.11</v>
      </c>
      <c r="BV749" s="42">
        <f t="shared" si="1529"/>
        <v>3.0467</v>
      </c>
      <c r="BW749" s="11">
        <v>1.275</v>
      </c>
      <c r="BX749" s="9">
        <v>0.5</v>
      </c>
      <c r="BY749" s="43">
        <f t="shared" si="1530"/>
        <v>7286.40728712</v>
      </c>
      <c r="CH749" s="11">
        <v>2171</v>
      </c>
      <c r="CI749" s="12">
        <v>1.728</v>
      </c>
      <c r="CJ749" s="11">
        <v>1</v>
      </c>
      <c r="CK749" s="11">
        <v>0</v>
      </c>
      <c r="CL749" s="13">
        <f t="shared" si="1531"/>
        <v>3751.488</v>
      </c>
      <c r="CM749" s="11">
        <v>1</v>
      </c>
      <c r="CN749" s="11">
        <v>0.97</v>
      </c>
      <c r="CO749" s="11">
        <v>2.11</v>
      </c>
      <c r="CP749" s="42">
        <f t="shared" si="1532"/>
        <v>3.0467</v>
      </c>
      <c r="CQ749" s="11">
        <v>1.275</v>
      </c>
      <c r="CR749" s="9">
        <v>0.5</v>
      </c>
      <c r="CS749" s="43">
        <f t="shared" si="1533"/>
        <v>7286.40728712</v>
      </c>
      <c r="DB749" s="11">
        <v>2171</v>
      </c>
      <c r="DC749" s="12">
        <v>1.728</v>
      </c>
      <c r="DD749" s="11">
        <v>1</v>
      </c>
      <c r="DE749" s="11">
        <v>0</v>
      </c>
      <c r="DF749" s="13">
        <f t="shared" si="1534"/>
        <v>3751.488</v>
      </c>
      <c r="DG749" s="11">
        <v>1</v>
      </c>
      <c r="DH749" s="11">
        <v>0.97</v>
      </c>
      <c r="DI749" s="11">
        <v>2.11</v>
      </c>
      <c r="DJ749" s="42">
        <f t="shared" si="1535"/>
        <v>3.0467</v>
      </c>
      <c r="DK749" s="11">
        <v>1.275</v>
      </c>
      <c r="DL749" s="9">
        <v>0.5</v>
      </c>
      <c r="DM749" s="43">
        <f t="shared" si="1536"/>
        <v>7286.40728712</v>
      </c>
      <c r="DV749" s="11">
        <v>2171</v>
      </c>
      <c r="DW749" s="12">
        <v>1.728</v>
      </c>
      <c r="DX749" s="11">
        <v>1</v>
      </c>
      <c r="DY749" s="11">
        <v>0</v>
      </c>
      <c r="DZ749" s="13">
        <f t="shared" si="1537"/>
        <v>3751.488</v>
      </c>
      <c r="EA749" s="11">
        <v>1</v>
      </c>
      <c r="EB749" s="11">
        <v>0.97</v>
      </c>
      <c r="EC749" s="11">
        <v>2.91</v>
      </c>
      <c r="ED749" s="42">
        <f t="shared" si="1538"/>
        <v>3.8227</v>
      </c>
      <c r="EE749" s="11">
        <v>1.275</v>
      </c>
      <c r="EF749" s="9">
        <v>0.5</v>
      </c>
      <c r="EG749" s="43">
        <f t="shared" si="1539"/>
        <v>9142.26840072</v>
      </c>
    </row>
    <row r="750" s="1" customFormat="1" customHeight="1" spans="6:137">
      <c r="F750" s="11">
        <v>2171</v>
      </c>
      <c r="G750" s="12">
        <v>1.728</v>
      </c>
      <c r="H750" s="11">
        <v>1</v>
      </c>
      <c r="I750" s="11">
        <v>0</v>
      </c>
      <c r="J750" s="13">
        <f t="shared" si="1519"/>
        <v>3751.488</v>
      </c>
      <c r="K750" s="11">
        <v>1</v>
      </c>
      <c r="L750" s="11">
        <v>0.97</v>
      </c>
      <c r="M750" s="11">
        <v>2.11</v>
      </c>
      <c r="N750" s="42">
        <f t="shared" si="1520"/>
        <v>3.0467</v>
      </c>
      <c r="O750" s="11">
        <v>1.275</v>
      </c>
      <c r="P750" s="9">
        <v>0.5</v>
      </c>
      <c r="Q750" s="43">
        <f t="shared" si="1521"/>
        <v>7286.40728712</v>
      </c>
      <c r="Z750" s="11">
        <v>2171</v>
      </c>
      <c r="AA750" s="12">
        <v>1.728</v>
      </c>
      <c r="AB750" s="11">
        <v>1</v>
      </c>
      <c r="AC750" s="11">
        <v>0</v>
      </c>
      <c r="AD750" s="13">
        <f t="shared" si="1522"/>
        <v>3751.488</v>
      </c>
      <c r="AE750" s="11">
        <v>1</v>
      </c>
      <c r="AF750" s="11">
        <v>0.97</v>
      </c>
      <c r="AG750" s="11">
        <v>2.11</v>
      </c>
      <c r="AH750" s="42">
        <f t="shared" si="1523"/>
        <v>3.0467</v>
      </c>
      <c r="AI750" s="11">
        <v>1.275</v>
      </c>
      <c r="AJ750" s="9">
        <v>0.5</v>
      </c>
      <c r="AK750" s="43">
        <f t="shared" si="1524"/>
        <v>7286.40728712</v>
      </c>
      <c r="AT750" s="11">
        <v>2171</v>
      </c>
      <c r="AU750" s="12">
        <v>1.728</v>
      </c>
      <c r="AV750" s="11">
        <v>1</v>
      </c>
      <c r="AW750" s="11">
        <v>0</v>
      </c>
      <c r="AX750" s="13">
        <f t="shared" si="1525"/>
        <v>3751.488</v>
      </c>
      <c r="AY750" s="11">
        <v>1</v>
      </c>
      <c r="AZ750" s="11">
        <v>0.97</v>
      </c>
      <c r="BA750" s="11">
        <v>2.11</v>
      </c>
      <c r="BB750" s="42">
        <f t="shared" si="1526"/>
        <v>3.0467</v>
      </c>
      <c r="BC750" s="11">
        <v>1.275</v>
      </c>
      <c r="BD750" s="9">
        <v>0.5</v>
      </c>
      <c r="BE750" s="43">
        <f t="shared" si="1527"/>
        <v>7286.40728712</v>
      </c>
      <c r="BN750" s="11">
        <v>2171</v>
      </c>
      <c r="BO750" s="12">
        <v>1.728</v>
      </c>
      <c r="BP750" s="11">
        <v>1</v>
      </c>
      <c r="BQ750" s="11">
        <v>0</v>
      </c>
      <c r="BR750" s="13">
        <f t="shared" si="1528"/>
        <v>3751.488</v>
      </c>
      <c r="BS750" s="11">
        <v>1</v>
      </c>
      <c r="BT750" s="11">
        <v>0.97</v>
      </c>
      <c r="BU750" s="11">
        <v>2.11</v>
      </c>
      <c r="BV750" s="42">
        <f t="shared" si="1529"/>
        <v>3.0467</v>
      </c>
      <c r="BW750" s="11">
        <v>1.275</v>
      </c>
      <c r="BX750" s="9">
        <v>0.5</v>
      </c>
      <c r="BY750" s="43">
        <f t="shared" si="1530"/>
        <v>7286.40728712</v>
      </c>
      <c r="CH750" s="11">
        <v>2171</v>
      </c>
      <c r="CI750" s="12">
        <v>1.728</v>
      </c>
      <c r="CJ750" s="11">
        <v>1</v>
      </c>
      <c r="CK750" s="11">
        <v>0</v>
      </c>
      <c r="CL750" s="13">
        <f t="shared" si="1531"/>
        <v>3751.488</v>
      </c>
      <c r="CM750" s="11">
        <v>1</v>
      </c>
      <c r="CN750" s="11">
        <v>0.97</v>
      </c>
      <c r="CO750" s="11">
        <v>2.11</v>
      </c>
      <c r="CP750" s="42">
        <f t="shared" si="1532"/>
        <v>3.0467</v>
      </c>
      <c r="CQ750" s="11">
        <v>1.275</v>
      </c>
      <c r="CR750" s="9">
        <v>0.5</v>
      </c>
      <c r="CS750" s="43">
        <f t="shared" si="1533"/>
        <v>7286.40728712</v>
      </c>
      <c r="DB750" s="11">
        <v>2171</v>
      </c>
      <c r="DC750" s="12">
        <v>1.728</v>
      </c>
      <c r="DD750" s="11">
        <v>1</v>
      </c>
      <c r="DE750" s="11">
        <v>0</v>
      </c>
      <c r="DF750" s="13">
        <f t="shared" si="1534"/>
        <v>3751.488</v>
      </c>
      <c r="DG750" s="11">
        <v>1</v>
      </c>
      <c r="DH750" s="11">
        <v>0.97</v>
      </c>
      <c r="DI750" s="11">
        <v>2.11</v>
      </c>
      <c r="DJ750" s="42">
        <f t="shared" si="1535"/>
        <v>3.0467</v>
      </c>
      <c r="DK750" s="11">
        <v>1.275</v>
      </c>
      <c r="DL750" s="9">
        <v>0.5</v>
      </c>
      <c r="DM750" s="43">
        <f t="shared" si="1536"/>
        <v>7286.40728712</v>
      </c>
      <c r="DV750" s="11">
        <v>2171</v>
      </c>
      <c r="DW750" s="12">
        <v>1.728</v>
      </c>
      <c r="DX750" s="11">
        <v>1</v>
      </c>
      <c r="DY750" s="11">
        <v>0</v>
      </c>
      <c r="DZ750" s="13">
        <f t="shared" si="1537"/>
        <v>3751.488</v>
      </c>
      <c r="EA750" s="11">
        <v>1</v>
      </c>
      <c r="EB750" s="11">
        <v>0.97</v>
      </c>
      <c r="EC750" s="11">
        <v>2.91</v>
      </c>
      <c r="ED750" s="42">
        <f t="shared" si="1538"/>
        <v>3.8227</v>
      </c>
      <c r="EE750" s="11">
        <v>1.275</v>
      </c>
      <c r="EF750" s="9">
        <v>0.5</v>
      </c>
      <c r="EG750" s="43">
        <f t="shared" si="1539"/>
        <v>9142.26840072</v>
      </c>
    </row>
    <row r="751" s="1" customFormat="1" customHeight="1" spans="6:137">
      <c r="F751" s="11">
        <v>2171</v>
      </c>
      <c r="G751" s="12">
        <v>1.728</v>
      </c>
      <c r="H751" s="11">
        <v>1</v>
      </c>
      <c r="I751" s="11">
        <v>0</v>
      </c>
      <c r="J751" s="13">
        <f t="shared" si="1519"/>
        <v>3751.488</v>
      </c>
      <c r="K751" s="11">
        <v>1</v>
      </c>
      <c r="L751" s="11">
        <v>0.97</v>
      </c>
      <c r="M751" s="11">
        <v>2.11</v>
      </c>
      <c r="N751" s="42">
        <f t="shared" si="1520"/>
        <v>3.0467</v>
      </c>
      <c r="O751" s="11">
        <v>1.275</v>
      </c>
      <c r="P751" s="9">
        <v>0.5</v>
      </c>
      <c r="Q751" s="43">
        <f t="shared" si="1521"/>
        <v>7286.40728712</v>
      </c>
      <c r="Z751" s="11">
        <v>2171</v>
      </c>
      <c r="AA751" s="12">
        <v>1.728</v>
      </c>
      <c r="AB751" s="11">
        <v>1</v>
      </c>
      <c r="AC751" s="11">
        <v>0</v>
      </c>
      <c r="AD751" s="13">
        <f t="shared" si="1522"/>
        <v>3751.488</v>
      </c>
      <c r="AE751" s="11">
        <v>1</v>
      </c>
      <c r="AF751" s="11">
        <v>0.97</v>
      </c>
      <c r="AG751" s="11">
        <v>2.11</v>
      </c>
      <c r="AH751" s="42">
        <f t="shared" si="1523"/>
        <v>3.0467</v>
      </c>
      <c r="AI751" s="11">
        <v>1.275</v>
      </c>
      <c r="AJ751" s="9">
        <v>0.5</v>
      </c>
      <c r="AK751" s="43">
        <f t="shared" si="1524"/>
        <v>7286.40728712</v>
      </c>
      <c r="AT751" s="11">
        <v>2171</v>
      </c>
      <c r="AU751" s="12">
        <v>1.728</v>
      </c>
      <c r="AV751" s="11">
        <v>1</v>
      </c>
      <c r="AW751" s="11">
        <v>0</v>
      </c>
      <c r="AX751" s="13">
        <f t="shared" si="1525"/>
        <v>3751.488</v>
      </c>
      <c r="AY751" s="11">
        <v>1</v>
      </c>
      <c r="AZ751" s="11">
        <v>0.97</v>
      </c>
      <c r="BA751" s="11">
        <v>2.11</v>
      </c>
      <c r="BB751" s="42">
        <f t="shared" si="1526"/>
        <v>3.0467</v>
      </c>
      <c r="BC751" s="11">
        <v>1.275</v>
      </c>
      <c r="BD751" s="9">
        <v>0.5</v>
      </c>
      <c r="BE751" s="43">
        <f t="shared" si="1527"/>
        <v>7286.40728712</v>
      </c>
      <c r="BN751" s="11">
        <v>2171</v>
      </c>
      <c r="BO751" s="12">
        <v>1.728</v>
      </c>
      <c r="BP751" s="11">
        <v>1</v>
      </c>
      <c r="BQ751" s="11">
        <v>0</v>
      </c>
      <c r="BR751" s="13">
        <f t="shared" si="1528"/>
        <v>3751.488</v>
      </c>
      <c r="BS751" s="11">
        <v>1</v>
      </c>
      <c r="BT751" s="11">
        <v>0.97</v>
      </c>
      <c r="BU751" s="11">
        <v>2.11</v>
      </c>
      <c r="BV751" s="42">
        <f t="shared" si="1529"/>
        <v>3.0467</v>
      </c>
      <c r="BW751" s="11">
        <v>1.275</v>
      </c>
      <c r="BX751" s="9">
        <v>0.5</v>
      </c>
      <c r="BY751" s="43">
        <f t="shared" si="1530"/>
        <v>7286.40728712</v>
      </c>
      <c r="CH751" s="11">
        <v>2171</v>
      </c>
      <c r="CI751" s="12">
        <v>1.728</v>
      </c>
      <c r="CJ751" s="11">
        <v>1</v>
      </c>
      <c r="CK751" s="11">
        <v>0</v>
      </c>
      <c r="CL751" s="13">
        <f t="shared" si="1531"/>
        <v>3751.488</v>
      </c>
      <c r="CM751" s="11">
        <v>1</v>
      </c>
      <c r="CN751" s="11">
        <v>0.97</v>
      </c>
      <c r="CO751" s="11">
        <v>2.11</v>
      </c>
      <c r="CP751" s="42">
        <f t="shared" si="1532"/>
        <v>3.0467</v>
      </c>
      <c r="CQ751" s="11">
        <v>1.275</v>
      </c>
      <c r="CR751" s="9">
        <v>0.5</v>
      </c>
      <c r="CS751" s="43">
        <f t="shared" si="1533"/>
        <v>7286.40728712</v>
      </c>
      <c r="DB751" s="11">
        <v>2171</v>
      </c>
      <c r="DC751" s="12">
        <v>1.728</v>
      </c>
      <c r="DD751" s="11">
        <v>1</v>
      </c>
      <c r="DE751" s="11">
        <v>0</v>
      </c>
      <c r="DF751" s="13">
        <f t="shared" si="1534"/>
        <v>3751.488</v>
      </c>
      <c r="DG751" s="11">
        <v>1</v>
      </c>
      <c r="DH751" s="11">
        <v>0.97</v>
      </c>
      <c r="DI751" s="11">
        <v>2.11</v>
      </c>
      <c r="DJ751" s="42">
        <f t="shared" si="1535"/>
        <v>3.0467</v>
      </c>
      <c r="DK751" s="11">
        <v>1.275</v>
      </c>
      <c r="DL751" s="9">
        <v>0.5</v>
      </c>
      <c r="DM751" s="43">
        <f t="shared" si="1536"/>
        <v>7286.40728712</v>
      </c>
      <c r="DV751" s="11">
        <v>2171</v>
      </c>
      <c r="DW751" s="12">
        <v>1.728</v>
      </c>
      <c r="DX751" s="11">
        <v>1</v>
      </c>
      <c r="DY751" s="11">
        <v>0</v>
      </c>
      <c r="DZ751" s="13">
        <f t="shared" si="1537"/>
        <v>3751.488</v>
      </c>
      <c r="EA751" s="11">
        <v>1</v>
      </c>
      <c r="EB751" s="11">
        <v>0.97</v>
      </c>
      <c r="EC751" s="11">
        <v>2.91</v>
      </c>
      <c r="ED751" s="42">
        <f t="shared" si="1538"/>
        <v>3.8227</v>
      </c>
      <c r="EE751" s="11">
        <v>1.275</v>
      </c>
      <c r="EF751" s="9">
        <v>0.5</v>
      </c>
      <c r="EG751" s="43">
        <f t="shared" si="1539"/>
        <v>9142.26840072</v>
      </c>
    </row>
    <row r="752" s="1" customFormat="1" customHeight="1" spans="6:137">
      <c r="F752" s="11">
        <v>2171</v>
      </c>
      <c r="G752" s="12">
        <v>1.728</v>
      </c>
      <c r="H752" s="11">
        <v>1</v>
      </c>
      <c r="I752" s="11">
        <v>0</v>
      </c>
      <c r="J752" s="13">
        <f t="shared" si="1519"/>
        <v>3751.488</v>
      </c>
      <c r="K752" s="11">
        <v>1</v>
      </c>
      <c r="L752" s="11">
        <v>0.97</v>
      </c>
      <c r="M752" s="11">
        <v>2.11</v>
      </c>
      <c r="N752" s="42">
        <f t="shared" si="1520"/>
        <v>3.0467</v>
      </c>
      <c r="O752" s="11">
        <v>1.075</v>
      </c>
      <c r="P752" s="9">
        <v>0.5</v>
      </c>
      <c r="Q752" s="43">
        <f t="shared" si="1521"/>
        <v>6143.44143816</v>
      </c>
      <c r="Z752" s="11">
        <v>2171</v>
      </c>
      <c r="AA752" s="12">
        <v>1.728</v>
      </c>
      <c r="AB752" s="11">
        <v>1</v>
      </c>
      <c r="AC752" s="11">
        <v>0</v>
      </c>
      <c r="AD752" s="13">
        <f t="shared" si="1522"/>
        <v>3751.488</v>
      </c>
      <c r="AE752" s="11">
        <v>1</v>
      </c>
      <c r="AF752" s="11">
        <v>0.97</v>
      </c>
      <c r="AG752" s="11">
        <v>2.11</v>
      </c>
      <c r="AH752" s="42">
        <f t="shared" si="1523"/>
        <v>3.0467</v>
      </c>
      <c r="AI752" s="11">
        <v>1.075</v>
      </c>
      <c r="AJ752" s="9">
        <v>0.5</v>
      </c>
      <c r="AK752" s="43">
        <f t="shared" si="1524"/>
        <v>6143.44143816</v>
      </c>
      <c r="AT752" s="11">
        <v>2171</v>
      </c>
      <c r="AU752" s="12">
        <v>1.728</v>
      </c>
      <c r="AV752" s="11">
        <v>1</v>
      </c>
      <c r="AW752" s="11">
        <v>0</v>
      </c>
      <c r="AX752" s="13">
        <f t="shared" si="1525"/>
        <v>3751.488</v>
      </c>
      <c r="AY752" s="11">
        <v>1</v>
      </c>
      <c r="AZ752" s="11">
        <v>0.97</v>
      </c>
      <c r="BA752" s="11">
        <v>2.11</v>
      </c>
      <c r="BB752" s="42">
        <f t="shared" si="1526"/>
        <v>3.0467</v>
      </c>
      <c r="BC752" s="11">
        <v>1.075</v>
      </c>
      <c r="BD752" s="9">
        <v>0.5</v>
      </c>
      <c r="BE752" s="43">
        <f t="shared" si="1527"/>
        <v>6143.44143816</v>
      </c>
      <c r="BN752" s="11">
        <v>2171</v>
      </c>
      <c r="BO752" s="12">
        <v>1.728</v>
      </c>
      <c r="BP752" s="11">
        <v>1</v>
      </c>
      <c r="BQ752" s="11">
        <v>0</v>
      </c>
      <c r="BR752" s="13">
        <f t="shared" si="1528"/>
        <v>3751.488</v>
      </c>
      <c r="BS752" s="11">
        <v>1</v>
      </c>
      <c r="BT752" s="11">
        <v>0.97</v>
      </c>
      <c r="BU752" s="11">
        <v>2.11</v>
      </c>
      <c r="BV752" s="42">
        <f t="shared" si="1529"/>
        <v>3.0467</v>
      </c>
      <c r="BW752" s="11">
        <v>1.075</v>
      </c>
      <c r="BX752" s="9">
        <v>0.5</v>
      </c>
      <c r="BY752" s="43">
        <f t="shared" si="1530"/>
        <v>6143.44143816</v>
      </c>
      <c r="CH752" s="11">
        <v>2171</v>
      </c>
      <c r="CI752" s="12">
        <v>1.728</v>
      </c>
      <c r="CJ752" s="11">
        <v>1</v>
      </c>
      <c r="CK752" s="11">
        <v>0</v>
      </c>
      <c r="CL752" s="13">
        <f t="shared" si="1531"/>
        <v>3751.488</v>
      </c>
      <c r="CM752" s="11">
        <v>1</v>
      </c>
      <c r="CN752" s="11">
        <v>0.97</v>
      </c>
      <c r="CO752" s="11">
        <v>2.11</v>
      </c>
      <c r="CP752" s="42">
        <f t="shared" si="1532"/>
        <v>3.0467</v>
      </c>
      <c r="CQ752" s="11">
        <v>1.075</v>
      </c>
      <c r="CR752" s="9">
        <v>0.5</v>
      </c>
      <c r="CS752" s="43">
        <f t="shared" si="1533"/>
        <v>6143.44143816</v>
      </c>
      <c r="DB752" s="11">
        <v>2171</v>
      </c>
      <c r="DC752" s="12">
        <v>1.728</v>
      </c>
      <c r="DD752" s="11">
        <v>1</v>
      </c>
      <c r="DE752" s="11">
        <v>0</v>
      </c>
      <c r="DF752" s="13">
        <f t="shared" si="1534"/>
        <v>3751.488</v>
      </c>
      <c r="DG752" s="11">
        <v>1</v>
      </c>
      <c r="DH752" s="11">
        <v>0.97</v>
      </c>
      <c r="DI752" s="11">
        <v>2.11</v>
      </c>
      <c r="DJ752" s="42">
        <f t="shared" si="1535"/>
        <v>3.0467</v>
      </c>
      <c r="DK752" s="11">
        <v>1.075</v>
      </c>
      <c r="DL752" s="9">
        <v>0.5</v>
      </c>
      <c r="DM752" s="43">
        <f t="shared" si="1536"/>
        <v>6143.44143816</v>
      </c>
      <c r="DV752" s="11">
        <v>2171</v>
      </c>
      <c r="DW752" s="12">
        <v>1.728</v>
      </c>
      <c r="DX752" s="11">
        <v>1</v>
      </c>
      <c r="DY752" s="11">
        <v>0</v>
      </c>
      <c r="DZ752" s="13">
        <f t="shared" si="1537"/>
        <v>3751.488</v>
      </c>
      <c r="EA752" s="11">
        <v>1</v>
      </c>
      <c r="EB752" s="11">
        <v>0.97</v>
      </c>
      <c r="EC752" s="11">
        <v>2.91</v>
      </c>
      <c r="ED752" s="42">
        <f t="shared" si="1538"/>
        <v>3.8227</v>
      </c>
      <c r="EE752" s="11">
        <v>1.075</v>
      </c>
      <c r="EF752" s="9">
        <v>0.5</v>
      </c>
      <c r="EG752" s="43">
        <f t="shared" si="1539"/>
        <v>7708.18708296</v>
      </c>
    </row>
    <row r="753" s="1" customFormat="1" customHeight="1" spans="6:137">
      <c r="F753" s="11">
        <v>2171</v>
      </c>
      <c r="G753" s="12">
        <v>1.728</v>
      </c>
      <c r="H753" s="11">
        <v>1</v>
      </c>
      <c r="I753" s="11">
        <v>0</v>
      </c>
      <c r="J753" s="13">
        <f t="shared" si="1519"/>
        <v>3751.488</v>
      </c>
      <c r="K753" s="11">
        <v>1</v>
      </c>
      <c r="L753" s="11">
        <v>0.97</v>
      </c>
      <c r="M753" s="11">
        <v>2.11</v>
      </c>
      <c r="N753" s="42">
        <f t="shared" si="1520"/>
        <v>3.0467</v>
      </c>
      <c r="O753" s="11">
        <v>1.075</v>
      </c>
      <c r="P753" s="9">
        <v>0.5</v>
      </c>
      <c r="Q753" s="43">
        <f t="shared" si="1521"/>
        <v>6143.44143816</v>
      </c>
      <c r="Z753" s="11">
        <v>2171</v>
      </c>
      <c r="AA753" s="12">
        <v>1.728</v>
      </c>
      <c r="AB753" s="11">
        <v>1</v>
      </c>
      <c r="AC753" s="11">
        <v>0</v>
      </c>
      <c r="AD753" s="13">
        <f t="shared" si="1522"/>
        <v>3751.488</v>
      </c>
      <c r="AE753" s="11">
        <v>1</v>
      </c>
      <c r="AF753" s="11">
        <v>0.97</v>
      </c>
      <c r="AG753" s="11">
        <v>2.11</v>
      </c>
      <c r="AH753" s="42">
        <f t="shared" si="1523"/>
        <v>3.0467</v>
      </c>
      <c r="AI753" s="11">
        <v>1.075</v>
      </c>
      <c r="AJ753" s="9">
        <v>0.5</v>
      </c>
      <c r="AK753" s="43">
        <f t="shared" si="1524"/>
        <v>6143.44143816</v>
      </c>
      <c r="AT753" s="11">
        <v>2171</v>
      </c>
      <c r="AU753" s="12">
        <v>1.728</v>
      </c>
      <c r="AV753" s="11">
        <v>1</v>
      </c>
      <c r="AW753" s="11">
        <v>0</v>
      </c>
      <c r="AX753" s="13">
        <f t="shared" si="1525"/>
        <v>3751.488</v>
      </c>
      <c r="AY753" s="11">
        <v>1</v>
      </c>
      <c r="AZ753" s="11">
        <v>0.97</v>
      </c>
      <c r="BA753" s="11">
        <v>2.11</v>
      </c>
      <c r="BB753" s="42">
        <f t="shared" si="1526"/>
        <v>3.0467</v>
      </c>
      <c r="BC753" s="11">
        <v>1.075</v>
      </c>
      <c r="BD753" s="9">
        <v>0.5</v>
      </c>
      <c r="BE753" s="43">
        <f t="shared" si="1527"/>
        <v>6143.44143816</v>
      </c>
      <c r="BN753" s="11">
        <v>2171</v>
      </c>
      <c r="BO753" s="12">
        <v>1.728</v>
      </c>
      <c r="BP753" s="11">
        <v>1</v>
      </c>
      <c r="BQ753" s="11">
        <v>0</v>
      </c>
      <c r="BR753" s="13">
        <f t="shared" si="1528"/>
        <v>3751.488</v>
      </c>
      <c r="BS753" s="11">
        <v>1</v>
      </c>
      <c r="BT753" s="11">
        <v>0.97</v>
      </c>
      <c r="BU753" s="11">
        <v>2.11</v>
      </c>
      <c r="BV753" s="42">
        <f t="shared" si="1529"/>
        <v>3.0467</v>
      </c>
      <c r="BW753" s="11">
        <v>1.075</v>
      </c>
      <c r="BX753" s="9">
        <v>0.5</v>
      </c>
      <c r="BY753" s="43">
        <f t="shared" si="1530"/>
        <v>6143.44143816</v>
      </c>
      <c r="CH753" s="11">
        <v>2171</v>
      </c>
      <c r="CI753" s="12">
        <v>1.728</v>
      </c>
      <c r="CJ753" s="11">
        <v>1</v>
      </c>
      <c r="CK753" s="11">
        <v>0</v>
      </c>
      <c r="CL753" s="13">
        <f t="shared" si="1531"/>
        <v>3751.488</v>
      </c>
      <c r="CM753" s="11">
        <v>1</v>
      </c>
      <c r="CN753" s="11">
        <v>0.97</v>
      </c>
      <c r="CO753" s="11">
        <v>2.11</v>
      </c>
      <c r="CP753" s="42">
        <f t="shared" si="1532"/>
        <v>3.0467</v>
      </c>
      <c r="CQ753" s="11">
        <v>1.075</v>
      </c>
      <c r="CR753" s="9">
        <v>0.5</v>
      </c>
      <c r="CS753" s="43">
        <f t="shared" si="1533"/>
        <v>6143.44143816</v>
      </c>
      <c r="DB753" s="11">
        <v>2171</v>
      </c>
      <c r="DC753" s="12">
        <v>1.728</v>
      </c>
      <c r="DD753" s="11">
        <v>1</v>
      </c>
      <c r="DE753" s="11">
        <v>0</v>
      </c>
      <c r="DF753" s="13">
        <f t="shared" si="1534"/>
        <v>3751.488</v>
      </c>
      <c r="DG753" s="11">
        <v>1</v>
      </c>
      <c r="DH753" s="11">
        <v>0.97</v>
      </c>
      <c r="DI753" s="11">
        <v>2.11</v>
      </c>
      <c r="DJ753" s="42">
        <f t="shared" si="1535"/>
        <v>3.0467</v>
      </c>
      <c r="DK753" s="11">
        <v>1.075</v>
      </c>
      <c r="DL753" s="9">
        <v>0.5</v>
      </c>
      <c r="DM753" s="43">
        <f t="shared" si="1536"/>
        <v>6143.44143816</v>
      </c>
      <c r="DV753" s="11">
        <v>2171</v>
      </c>
      <c r="DW753" s="12">
        <v>1.728</v>
      </c>
      <c r="DX753" s="11">
        <v>1</v>
      </c>
      <c r="DY753" s="11">
        <v>0</v>
      </c>
      <c r="DZ753" s="13">
        <f t="shared" si="1537"/>
        <v>3751.488</v>
      </c>
      <c r="EA753" s="11">
        <v>1</v>
      </c>
      <c r="EB753" s="11">
        <v>0.97</v>
      </c>
      <c r="EC753" s="11">
        <v>2.91</v>
      </c>
      <c r="ED753" s="42">
        <f t="shared" si="1538"/>
        <v>3.8227</v>
      </c>
      <c r="EE753" s="11">
        <v>1.075</v>
      </c>
      <c r="EF753" s="9">
        <v>0.5</v>
      </c>
      <c r="EG753" s="43">
        <f t="shared" si="1539"/>
        <v>7708.18708296</v>
      </c>
    </row>
    <row r="754" s="1" customFormat="1" customHeight="1" spans="6:137">
      <c r="F754" s="11">
        <v>2171</v>
      </c>
      <c r="G754" s="12">
        <v>1.728</v>
      </c>
      <c r="H754" s="11">
        <v>1</v>
      </c>
      <c r="I754" s="11">
        <v>0</v>
      </c>
      <c r="J754" s="13">
        <f t="shared" si="1519"/>
        <v>3751.488</v>
      </c>
      <c r="K754" s="11">
        <v>1</v>
      </c>
      <c r="L754" s="11">
        <v>0.97</v>
      </c>
      <c r="M754" s="11">
        <v>2.11</v>
      </c>
      <c r="N754" s="42">
        <f t="shared" si="1520"/>
        <v>3.0467</v>
      </c>
      <c r="O754" s="11">
        <v>1.075</v>
      </c>
      <c r="P754" s="9">
        <v>0.5</v>
      </c>
      <c r="Q754" s="43">
        <f t="shared" si="1521"/>
        <v>6143.44143816</v>
      </c>
      <c r="Z754" s="11">
        <v>2171</v>
      </c>
      <c r="AA754" s="12">
        <v>1.728</v>
      </c>
      <c r="AB754" s="11">
        <v>1</v>
      </c>
      <c r="AC754" s="11">
        <v>0</v>
      </c>
      <c r="AD754" s="13">
        <f t="shared" si="1522"/>
        <v>3751.488</v>
      </c>
      <c r="AE754" s="11">
        <v>1</v>
      </c>
      <c r="AF754" s="11">
        <v>0.97</v>
      </c>
      <c r="AG754" s="11">
        <v>2.11</v>
      </c>
      <c r="AH754" s="42">
        <f t="shared" si="1523"/>
        <v>3.0467</v>
      </c>
      <c r="AI754" s="11">
        <v>1.075</v>
      </c>
      <c r="AJ754" s="9">
        <v>0.5</v>
      </c>
      <c r="AK754" s="43">
        <f t="shared" si="1524"/>
        <v>6143.44143816</v>
      </c>
      <c r="AT754" s="11">
        <v>2171</v>
      </c>
      <c r="AU754" s="12">
        <v>1.728</v>
      </c>
      <c r="AV754" s="11">
        <v>1</v>
      </c>
      <c r="AW754" s="11">
        <v>0</v>
      </c>
      <c r="AX754" s="13">
        <f t="shared" si="1525"/>
        <v>3751.488</v>
      </c>
      <c r="AY754" s="11">
        <v>1</v>
      </c>
      <c r="AZ754" s="11">
        <v>0.97</v>
      </c>
      <c r="BA754" s="11">
        <v>2.11</v>
      </c>
      <c r="BB754" s="42">
        <f t="shared" si="1526"/>
        <v>3.0467</v>
      </c>
      <c r="BC754" s="11">
        <v>1.075</v>
      </c>
      <c r="BD754" s="9">
        <v>0.5</v>
      </c>
      <c r="BE754" s="43">
        <f t="shared" si="1527"/>
        <v>6143.44143816</v>
      </c>
      <c r="BN754" s="11">
        <v>2171</v>
      </c>
      <c r="BO754" s="12">
        <v>1.728</v>
      </c>
      <c r="BP754" s="11">
        <v>1</v>
      </c>
      <c r="BQ754" s="11">
        <v>0</v>
      </c>
      <c r="BR754" s="13">
        <f t="shared" si="1528"/>
        <v>3751.488</v>
      </c>
      <c r="BS754" s="11">
        <v>1</v>
      </c>
      <c r="BT754" s="11">
        <v>0.97</v>
      </c>
      <c r="BU754" s="11">
        <v>2.11</v>
      </c>
      <c r="BV754" s="42">
        <f t="shared" si="1529"/>
        <v>3.0467</v>
      </c>
      <c r="BW754" s="11">
        <v>1.075</v>
      </c>
      <c r="BX754" s="9">
        <v>0.5</v>
      </c>
      <c r="BY754" s="43">
        <f t="shared" si="1530"/>
        <v>6143.44143816</v>
      </c>
      <c r="CH754" s="11">
        <v>2171</v>
      </c>
      <c r="CI754" s="12">
        <v>1.728</v>
      </c>
      <c r="CJ754" s="11">
        <v>1</v>
      </c>
      <c r="CK754" s="11">
        <v>0</v>
      </c>
      <c r="CL754" s="13">
        <f t="shared" si="1531"/>
        <v>3751.488</v>
      </c>
      <c r="CM754" s="11">
        <v>1</v>
      </c>
      <c r="CN754" s="11">
        <v>0.97</v>
      </c>
      <c r="CO754" s="11">
        <v>2.11</v>
      </c>
      <c r="CP754" s="42">
        <f t="shared" si="1532"/>
        <v>3.0467</v>
      </c>
      <c r="CQ754" s="11">
        <v>1.075</v>
      </c>
      <c r="CR754" s="9">
        <v>0.5</v>
      </c>
      <c r="CS754" s="43">
        <f t="shared" si="1533"/>
        <v>6143.44143816</v>
      </c>
      <c r="DB754" s="11">
        <v>2171</v>
      </c>
      <c r="DC754" s="12">
        <v>1.728</v>
      </c>
      <c r="DD754" s="11">
        <v>1</v>
      </c>
      <c r="DE754" s="11">
        <v>0</v>
      </c>
      <c r="DF754" s="13">
        <f t="shared" si="1534"/>
        <v>3751.488</v>
      </c>
      <c r="DG754" s="11">
        <v>1</v>
      </c>
      <c r="DH754" s="11">
        <v>0.97</v>
      </c>
      <c r="DI754" s="11">
        <v>2.11</v>
      </c>
      <c r="DJ754" s="42">
        <f t="shared" si="1535"/>
        <v>3.0467</v>
      </c>
      <c r="DK754" s="11">
        <v>1.075</v>
      </c>
      <c r="DL754" s="9">
        <v>0.5</v>
      </c>
      <c r="DM754" s="43">
        <f t="shared" si="1536"/>
        <v>6143.44143816</v>
      </c>
      <c r="DV754" s="11">
        <v>2171</v>
      </c>
      <c r="DW754" s="12">
        <v>1.728</v>
      </c>
      <c r="DX754" s="11">
        <v>1</v>
      </c>
      <c r="DY754" s="11">
        <v>0</v>
      </c>
      <c r="DZ754" s="13">
        <f t="shared" si="1537"/>
        <v>3751.488</v>
      </c>
      <c r="EA754" s="11">
        <v>1</v>
      </c>
      <c r="EB754" s="11">
        <v>0.97</v>
      </c>
      <c r="EC754" s="11">
        <v>2.91</v>
      </c>
      <c r="ED754" s="42">
        <f t="shared" si="1538"/>
        <v>3.8227</v>
      </c>
      <c r="EE754" s="11">
        <v>1.075</v>
      </c>
      <c r="EF754" s="9">
        <v>0.5</v>
      </c>
      <c r="EG754" s="43">
        <f t="shared" si="1539"/>
        <v>7708.18708296</v>
      </c>
    </row>
    <row r="755" s="1" customFormat="1" customHeight="1" spans="6:137">
      <c r="F755" s="11">
        <v>2171</v>
      </c>
      <c r="G755" s="12">
        <v>1.728</v>
      </c>
      <c r="H755" s="11">
        <v>1</v>
      </c>
      <c r="I755" s="11">
        <v>0</v>
      </c>
      <c r="J755" s="13">
        <f t="shared" si="1519"/>
        <v>3751.488</v>
      </c>
      <c r="K755" s="11">
        <v>1</v>
      </c>
      <c r="L755" s="11">
        <v>0.97</v>
      </c>
      <c r="M755" s="11">
        <v>2.11</v>
      </c>
      <c r="N755" s="42">
        <f t="shared" si="1520"/>
        <v>3.0467</v>
      </c>
      <c r="O755" s="11">
        <v>1.075</v>
      </c>
      <c r="P755" s="9">
        <v>0.5</v>
      </c>
      <c r="Q755" s="43">
        <f t="shared" si="1521"/>
        <v>6143.44143816</v>
      </c>
      <c r="Z755" s="11">
        <v>2171</v>
      </c>
      <c r="AA755" s="12">
        <v>1.728</v>
      </c>
      <c r="AB755" s="11">
        <v>1</v>
      </c>
      <c r="AC755" s="11">
        <v>0</v>
      </c>
      <c r="AD755" s="13">
        <f t="shared" si="1522"/>
        <v>3751.488</v>
      </c>
      <c r="AE755" s="11">
        <v>1</v>
      </c>
      <c r="AF755" s="11">
        <v>0.97</v>
      </c>
      <c r="AG755" s="11">
        <v>2.11</v>
      </c>
      <c r="AH755" s="42">
        <f t="shared" si="1523"/>
        <v>3.0467</v>
      </c>
      <c r="AI755" s="11">
        <v>1.075</v>
      </c>
      <c r="AJ755" s="9">
        <v>0.5</v>
      </c>
      <c r="AK755" s="43">
        <f t="shared" si="1524"/>
        <v>6143.44143816</v>
      </c>
      <c r="AT755" s="11">
        <v>2171</v>
      </c>
      <c r="AU755" s="12">
        <v>1.728</v>
      </c>
      <c r="AV755" s="11">
        <v>1</v>
      </c>
      <c r="AW755" s="11">
        <v>0</v>
      </c>
      <c r="AX755" s="13">
        <f t="shared" si="1525"/>
        <v>3751.488</v>
      </c>
      <c r="AY755" s="11">
        <v>1</v>
      </c>
      <c r="AZ755" s="11">
        <v>0.97</v>
      </c>
      <c r="BA755" s="11">
        <v>2.11</v>
      </c>
      <c r="BB755" s="42">
        <f t="shared" si="1526"/>
        <v>3.0467</v>
      </c>
      <c r="BC755" s="11">
        <v>1.075</v>
      </c>
      <c r="BD755" s="9">
        <v>0.5</v>
      </c>
      <c r="BE755" s="43">
        <f t="shared" si="1527"/>
        <v>6143.44143816</v>
      </c>
      <c r="BN755" s="11">
        <v>2171</v>
      </c>
      <c r="BO755" s="12">
        <v>1.728</v>
      </c>
      <c r="BP755" s="11">
        <v>1</v>
      </c>
      <c r="BQ755" s="11">
        <v>0</v>
      </c>
      <c r="BR755" s="13">
        <f t="shared" si="1528"/>
        <v>3751.488</v>
      </c>
      <c r="BS755" s="11">
        <v>1</v>
      </c>
      <c r="BT755" s="11">
        <v>0.97</v>
      </c>
      <c r="BU755" s="11">
        <v>2.11</v>
      </c>
      <c r="BV755" s="42">
        <f t="shared" si="1529"/>
        <v>3.0467</v>
      </c>
      <c r="BW755" s="11">
        <v>1.075</v>
      </c>
      <c r="BX755" s="9">
        <v>0.5</v>
      </c>
      <c r="BY755" s="43">
        <f t="shared" si="1530"/>
        <v>6143.44143816</v>
      </c>
      <c r="CH755" s="11">
        <v>2171</v>
      </c>
      <c r="CI755" s="12">
        <v>1.728</v>
      </c>
      <c r="CJ755" s="11">
        <v>1</v>
      </c>
      <c r="CK755" s="11">
        <v>0</v>
      </c>
      <c r="CL755" s="13">
        <f t="shared" si="1531"/>
        <v>3751.488</v>
      </c>
      <c r="CM755" s="11">
        <v>1</v>
      </c>
      <c r="CN755" s="11">
        <v>0.97</v>
      </c>
      <c r="CO755" s="11">
        <v>2.11</v>
      </c>
      <c r="CP755" s="42">
        <f t="shared" si="1532"/>
        <v>3.0467</v>
      </c>
      <c r="CQ755" s="11">
        <v>1.075</v>
      </c>
      <c r="CR755" s="9">
        <v>0.5</v>
      </c>
      <c r="CS755" s="43">
        <f t="shared" si="1533"/>
        <v>6143.44143816</v>
      </c>
      <c r="DB755" s="11">
        <v>2171</v>
      </c>
      <c r="DC755" s="12">
        <v>1.728</v>
      </c>
      <c r="DD755" s="11">
        <v>1</v>
      </c>
      <c r="DE755" s="11">
        <v>0</v>
      </c>
      <c r="DF755" s="13">
        <f t="shared" si="1534"/>
        <v>3751.488</v>
      </c>
      <c r="DG755" s="11">
        <v>1</v>
      </c>
      <c r="DH755" s="11">
        <v>0.97</v>
      </c>
      <c r="DI755" s="11">
        <v>2.11</v>
      </c>
      <c r="DJ755" s="42">
        <f t="shared" si="1535"/>
        <v>3.0467</v>
      </c>
      <c r="DK755" s="11">
        <v>1.075</v>
      </c>
      <c r="DL755" s="9">
        <v>0.5</v>
      </c>
      <c r="DM755" s="43">
        <f t="shared" si="1536"/>
        <v>6143.44143816</v>
      </c>
      <c r="DV755" s="11">
        <v>2171</v>
      </c>
      <c r="DW755" s="12">
        <v>1.728</v>
      </c>
      <c r="DX755" s="11">
        <v>1</v>
      </c>
      <c r="DY755" s="11">
        <v>0</v>
      </c>
      <c r="DZ755" s="13">
        <f t="shared" si="1537"/>
        <v>3751.488</v>
      </c>
      <c r="EA755" s="11">
        <v>1</v>
      </c>
      <c r="EB755" s="11">
        <v>0.97</v>
      </c>
      <c r="EC755" s="11">
        <v>2.91</v>
      </c>
      <c r="ED755" s="42">
        <f t="shared" si="1538"/>
        <v>3.8227</v>
      </c>
      <c r="EE755" s="11">
        <v>1.075</v>
      </c>
      <c r="EF755" s="9">
        <v>0.5</v>
      </c>
      <c r="EG755" s="43">
        <f t="shared" si="1539"/>
        <v>7708.18708296</v>
      </c>
    </row>
    <row r="756" s="1" customFormat="1" customHeight="1" spans="6:137">
      <c r="F756" s="11">
        <v>2171</v>
      </c>
      <c r="G756" s="12">
        <v>1.55</v>
      </c>
      <c r="H756" s="11">
        <v>1</v>
      </c>
      <c r="I756" s="11">
        <v>0</v>
      </c>
      <c r="J756" s="13">
        <f t="shared" si="1519"/>
        <v>3365.05</v>
      </c>
      <c r="K756" s="11">
        <v>1</v>
      </c>
      <c r="L756" s="11">
        <v>0.97</v>
      </c>
      <c r="M756" s="11">
        <v>2.11</v>
      </c>
      <c r="N756" s="42">
        <f t="shared" si="1520"/>
        <v>3.0467</v>
      </c>
      <c r="O756" s="11">
        <v>1.075</v>
      </c>
      <c r="P756" s="9">
        <v>0.5</v>
      </c>
      <c r="Q756" s="43">
        <f t="shared" si="1521"/>
        <v>5510.6100863125</v>
      </c>
      <c r="Z756" s="11">
        <v>2171</v>
      </c>
      <c r="AA756" s="12">
        <v>1.55</v>
      </c>
      <c r="AB756" s="11">
        <v>1</v>
      </c>
      <c r="AC756" s="11">
        <v>0</v>
      </c>
      <c r="AD756" s="13">
        <f t="shared" si="1522"/>
        <v>3365.05</v>
      </c>
      <c r="AE756" s="11">
        <v>1</v>
      </c>
      <c r="AF756" s="11">
        <v>0.97</v>
      </c>
      <c r="AG756" s="11">
        <v>2.11</v>
      </c>
      <c r="AH756" s="42">
        <f t="shared" si="1523"/>
        <v>3.0467</v>
      </c>
      <c r="AI756" s="11">
        <v>1.075</v>
      </c>
      <c r="AJ756" s="9">
        <v>0.5</v>
      </c>
      <c r="AK756" s="43">
        <f t="shared" si="1524"/>
        <v>5510.6100863125</v>
      </c>
      <c r="AT756" s="11">
        <v>2171</v>
      </c>
      <c r="AU756" s="12">
        <v>1.55</v>
      </c>
      <c r="AV756" s="11">
        <v>1</v>
      </c>
      <c r="AW756" s="11">
        <v>0</v>
      </c>
      <c r="AX756" s="13">
        <f t="shared" si="1525"/>
        <v>3365.05</v>
      </c>
      <c r="AY756" s="11">
        <v>1</v>
      </c>
      <c r="AZ756" s="11">
        <v>0.97</v>
      </c>
      <c r="BA756" s="11">
        <v>2.11</v>
      </c>
      <c r="BB756" s="42">
        <f t="shared" si="1526"/>
        <v>3.0467</v>
      </c>
      <c r="BC756" s="11">
        <v>1.075</v>
      </c>
      <c r="BD756" s="9">
        <v>0.5</v>
      </c>
      <c r="BE756" s="43">
        <f t="shared" si="1527"/>
        <v>5510.6100863125</v>
      </c>
      <c r="BN756" s="11">
        <v>2171</v>
      </c>
      <c r="BO756" s="12">
        <v>1.55</v>
      </c>
      <c r="BP756" s="11">
        <v>1</v>
      </c>
      <c r="BQ756" s="11">
        <v>0</v>
      </c>
      <c r="BR756" s="13">
        <f t="shared" si="1528"/>
        <v>3365.05</v>
      </c>
      <c r="BS756" s="11">
        <v>1</v>
      </c>
      <c r="BT756" s="11">
        <v>0.97</v>
      </c>
      <c r="BU756" s="11">
        <v>2.11</v>
      </c>
      <c r="BV756" s="42">
        <f t="shared" si="1529"/>
        <v>3.0467</v>
      </c>
      <c r="BW756" s="11">
        <v>1.075</v>
      </c>
      <c r="BX756" s="9">
        <v>0.5</v>
      </c>
      <c r="BY756" s="43">
        <f t="shared" si="1530"/>
        <v>5510.6100863125</v>
      </c>
      <c r="CH756" s="11">
        <v>2171</v>
      </c>
      <c r="CI756" s="12">
        <v>1.55</v>
      </c>
      <c r="CJ756" s="11">
        <v>1</v>
      </c>
      <c r="CK756" s="11">
        <v>0</v>
      </c>
      <c r="CL756" s="13">
        <f t="shared" si="1531"/>
        <v>3365.05</v>
      </c>
      <c r="CM756" s="11">
        <v>1</v>
      </c>
      <c r="CN756" s="11">
        <v>0.97</v>
      </c>
      <c r="CO756" s="11">
        <v>2.11</v>
      </c>
      <c r="CP756" s="42">
        <f t="shared" si="1532"/>
        <v>3.0467</v>
      </c>
      <c r="CQ756" s="11">
        <v>1.075</v>
      </c>
      <c r="CR756" s="9">
        <v>0.5</v>
      </c>
      <c r="CS756" s="43">
        <f t="shared" si="1533"/>
        <v>5510.6100863125</v>
      </c>
      <c r="DB756" s="11">
        <v>2171</v>
      </c>
      <c r="DC756" s="12">
        <v>1.55</v>
      </c>
      <c r="DD756" s="11">
        <v>1</v>
      </c>
      <c r="DE756" s="11">
        <v>0</v>
      </c>
      <c r="DF756" s="13">
        <f t="shared" si="1534"/>
        <v>3365.05</v>
      </c>
      <c r="DG756" s="11">
        <v>1</v>
      </c>
      <c r="DH756" s="11">
        <v>0.97</v>
      </c>
      <c r="DI756" s="11">
        <v>2.11</v>
      </c>
      <c r="DJ756" s="42">
        <f t="shared" si="1535"/>
        <v>3.0467</v>
      </c>
      <c r="DK756" s="11">
        <v>1.075</v>
      </c>
      <c r="DL756" s="9">
        <v>0.5</v>
      </c>
      <c r="DM756" s="43">
        <f t="shared" si="1536"/>
        <v>5510.6100863125</v>
      </c>
      <c r="DV756" s="11">
        <v>2171</v>
      </c>
      <c r="DW756" s="12">
        <v>1.55</v>
      </c>
      <c r="DX756" s="11">
        <v>1</v>
      </c>
      <c r="DY756" s="11">
        <v>0</v>
      </c>
      <c r="DZ756" s="13">
        <f t="shared" si="1537"/>
        <v>3365.05</v>
      </c>
      <c r="EA756" s="11">
        <v>1</v>
      </c>
      <c r="EB756" s="11">
        <v>0.97</v>
      </c>
      <c r="EC756" s="11">
        <v>2.91</v>
      </c>
      <c r="ED756" s="42">
        <f t="shared" si="1538"/>
        <v>3.8227</v>
      </c>
      <c r="EE756" s="11">
        <v>1.075</v>
      </c>
      <c r="EF756" s="9">
        <v>0.5</v>
      </c>
      <c r="EG756" s="43">
        <f t="shared" si="1539"/>
        <v>6914.1724413125</v>
      </c>
    </row>
    <row r="757" s="1" customFormat="1" customHeight="1" spans="6:137">
      <c r="F757" s="11">
        <v>2171</v>
      </c>
      <c r="G757" s="12">
        <v>12.18</v>
      </c>
      <c r="H757" s="11">
        <v>1</v>
      </c>
      <c r="I757" s="11">
        <v>0</v>
      </c>
      <c r="J757" s="13">
        <f t="shared" si="1519"/>
        <v>26442.78</v>
      </c>
      <c r="K757" s="11">
        <v>1</v>
      </c>
      <c r="L757" s="11">
        <v>0.97</v>
      </c>
      <c r="M757" s="11">
        <v>2.11</v>
      </c>
      <c r="N757" s="42">
        <f t="shared" si="1520"/>
        <v>3.0467</v>
      </c>
      <c r="O757" s="11">
        <v>1.075</v>
      </c>
      <c r="P757" s="9">
        <v>0.5</v>
      </c>
      <c r="Q757" s="43">
        <f t="shared" si="1521"/>
        <v>43302.729581475</v>
      </c>
      <c r="Z757" s="11">
        <v>2171</v>
      </c>
      <c r="AA757" s="12">
        <v>12.18</v>
      </c>
      <c r="AB757" s="11">
        <v>1</v>
      </c>
      <c r="AC757" s="11">
        <v>0</v>
      </c>
      <c r="AD757" s="13">
        <f t="shared" si="1522"/>
        <v>26442.78</v>
      </c>
      <c r="AE757" s="11">
        <v>1</v>
      </c>
      <c r="AF757" s="11">
        <v>0.97</v>
      </c>
      <c r="AG757" s="11">
        <v>2.11</v>
      </c>
      <c r="AH757" s="42">
        <f t="shared" si="1523"/>
        <v>3.0467</v>
      </c>
      <c r="AI757" s="11">
        <v>1.075</v>
      </c>
      <c r="AJ757" s="9">
        <v>0.5</v>
      </c>
      <c r="AK757" s="43">
        <f t="shared" si="1524"/>
        <v>43302.729581475</v>
      </c>
      <c r="AT757" s="11">
        <v>2171</v>
      </c>
      <c r="AU757" s="12">
        <v>12.18</v>
      </c>
      <c r="AV757" s="11">
        <v>1</v>
      </c>
      <c r="AW757" s="11">
        <v>0</v>
      </c>
      <c r="AX757" s="13">
        <f t="shared" si="1525"/>
        <v>26442.78</v>
      </c>
      <c r="AY757" s="11">
        <v>1</v>
      </c>
      <c r="AZ757" s="11">
        <v>0.97</v>
      </c>
      <c r="BA757" s="11">
        <v>2.11</v>
      </c>
      <c r="BB757" s="42">
        <f t="shared" si="1526"/>
        <v>3.0467</v>
      </c>
      <c r="BC757" s="11">
        <v>1.075</v>
      </c>
      <c r="BD757" s="9">
        <v>0.5</v>
      </c>
      <c r="BE757" s="43">
        <f t="shared" si="1527"/>
        <v>43302.729581475</v>
      </c>
      <c r="BN757" s="11">
        <v>2171</v>
      </c>
      <c r="BO757" s="12">
        <v>12.18</v>
      </c>
      <c r="BP757" s="11">
        <v>1</v>
      </c>
      <c r="BQ757" s="11">
        <v>0</v>
      </c>
      <c r="BR757" s="13">
        <f t="shared" si="1528"/>
        <v>26442.78</v>
      </c>
      <c r="BS757" s="11">
        <v>1</v>
      </c>
      <c r="BT757" s="11">
        <v>0.97</v>
      </c>
      <c r="BU757" s="11">
        <v>2.11</v>
      </c>
      <c r="BV757" s="42">
        <f t="shared" si="1529"/>
        <v>3.0467</v>
      </c>
      <c r="BW757" s="11">
        <v>1.075</v>
      </c>
      <c r="BX757" s="9">
        <v>0.5</v>
      </c>
      <c r="BY757" s="43">
        <f t="shared" si="1530"/>
        <v>43302.729581475</v>
      </c>
      <c r="CH757" s="11">
        <v>2171</v>
      </c>
      <c r="CI757" s="12">
        <v>12.18</v>
      </c>
      <c r="CJ757" s="11">
        <v>1</v>
      </c>
      <c r="CK757" s="11">
        <v>0</v>
      </c>
      <c r="CL757" s="13">
        <f t="shared" si="1531"/>
        <v>26442.78</v>
      </c>
      <c r="CM757" s="11">
        <v>1</v>
      </c>
      <c r="CN757" s="11">
        <v>0.97</v>
      </c>
      <c r="CO757" s="11">
        <v>2.11</v>
      </c>
      <c r="CP757" s="42">
        <f t="shared" si="1532"/>
        <v>3.0467</v>
      </c>
      <c r="CQ757" s="11">
        <v>1.075</v>
      </c>
      <c r="CR757" s="9">
        <v>0.5</v>
      </c>
      <c r="CS757" s="43">
        <f t="shared" si="1533"/>
        <v>43302.729581475</v>
      </c>
      <c r="DB757" s="11">
        <v>2171</v>
      </c>
      <c r="DC757" s="12">
        <v>12.18</v>
      </c>
      <c r="DD757" s="11">
        <v>1</v>
      </c>
      <c r="DE757" s="11">
        <v>0</v>
      </c>
      <c r="DF757" s="13">
        <f t="shared" si="1534"/>
        <v>26442.78</v>
      </c>
      <c r="DG757" s="11">
        <v>1</v>
      </c>
      <c r="DH757" s="11">
        <v>0.97</v>
      </c>
      <c r="DI757" s="11">
        <v>2.11</v>
      </c>
      <c r="DJ757" s="42">
        <f t="shared" si="1535"/>
        <v>3.0467</v>
      </c>
      <c r="DK757" s="11">
        <v>1.075</v>
      </c>
      <c r="DL757" s="9">
        <v>0.5</v>
      </c>
      <c r="DM757" s="43">
        <f t="shared" si="1536"/>
        <v>43302.729581475</v>
      </c>
      <c r="DV757" s="11">
        <v>2171</v>
      </c>
      <c r="DW757" s="12">
        <v>12.18</v>
      </c>
      <c r="DX757" s="11">
        <v>1</v>
      </c>
      <c r="DY757" s="11">
        <v>0</v>
      </c>
      <c r="DZ757" s="13">
        <f t="shared" si="1537"/>
        <v>26442.78</v>
      </c>
      <c r="EA757" s="11">
        <v>1</v>
      </c>
      <c r="EB757" s="11">
        <v>0.97</v>
      </c>
      <c r="EC757" s="11">
        <v>2.91</v>
      </c>
      <c r="ED757" s="42">
        <f t="shared" si="1538"/>
        <v>3.8227</v>
      </c>
      <c r="EE757" s="11">
        <v>1.075</v>
      </c>
      <c r="EF757" s="9">
        <v>0.5</v>
      </c>
      <c r="EG757" s="43">
        <f t="shared" si="1539"/>
        <v>54332.013119475</v>
      </c>
    </row>
    <row r="758" s="1" customFormat="1" customHeight="1" spans="6:137">
      <c r="F758" s="44" t="s">
        <v>31</v>
      </c>
      <c r="G758" s="45"/>
      <c r="H758" s="45"/>
      <c r="I758" s="45"/>
      <c r="J758" s="45"/>
      <c r="K758" s="45"/>
      <c r="L758" s="45"/>
      <c r="M758" s="46">
        <f>SUM(Q747:Q757)</f>
        <v>109819.141856027</v>
      </c>
      <c r="N758" s="46"/>
      <c r="O758" s="46"/>
      <c r="P758" s="46"/>
      <c r="Q758" s="46"/>
      <c r="R758" s="1"/>
      <c r="S758" s="1"/>
      <c r="T758" s="1"/>
      <c r="U758" s="1"/>
      <c r="V758" s="1"/>
      <c r="W758" s="1"/>
      <c r="X758" s="1"/>
      <c r="Y758" s="1"/>
      <c r="Z758" s="44" t="s">
        <v>31</v>
      </c>
      <c r="AA758" s="45"/>
      <c r="AB758" s="45"/>
      <c r="AC758" s="45"/>
      <c r="AD758" s="45"/>
      <c r="AE758" s="45"/>
      <c r="AF758" s="45"/>
      <c r="AG758" s="46">
        <f>SUM(AK747:AK757)</f>
        <v>109819.141856027</v>
      </c>
      <c r="AH758" s="46"/>
      <c r="AI758" s="46"/>
      <c r="AJ758" s="46"/>
      <c r="AK758" s="46"/>
      <c r="AL758" s="1"/>
      <c r="AM758" s="1"/>
      <c r="AN758" s="1"/>
      <c r="AO758" s="1"/>
      <c r="AP758" s="1"/>
      <c r="AQ758" s="1"/>
      <c r="AR758" s="1"/>
      <c r="AS758" s="1"/>
      <c r="AT758" s="44" t="s">
        <v>31</v>
      </c>
      <c r="AU758" s="45"/>
      <c r="AV758" s="45"/>
      <c r="AW758" s="45"/>
      <c r="AX758" s="45"/>
      <c r="AY758" s="45"/>
      <c r="AZ758" s="45"/>
      <c r="BA758" s="46">
        <f>SUM(BE747:BE757)</f>
        <v>109819.141856027</v>
      </c>
      <c r="BB758" s="46"/>
      <c r="BC758" s="46"/>
      <c r="BD758" s="46"/>
      <c r="BE758" s="46"/>
      <c r="BF758" s="1"/>
      <c r="BG758" s="1"/>
      <c r="BH758" s="1"/>
      <c r="BI758" s="1"/>
      <c r="BJ758" s="1"/>
      <c r="BK758" s="1"/>
      <c r="BL758" s="1"/>
      <c r="BM758" s="1"/>
      <c r="BN758" s="44" t="s">
        <v>31</v>
      </c>
      <c r="BO758" s="45"/>
      <c r="BP758" s="45"/>
      <c r="BQ758" s="45"/>
      <c r="BR758" s="45"/>
      <c r="BS758" s="45"/>
      <c r="BT758" s="45"/>
      <c r="BU758" s="46">
        <f>SUM(BY747:BY757)</f>
        <v>109819.141856027</v>
      </c>
      <c r="BV758" s="46"/>
      <c r="BW758" s="46"/>
      <c r="BX758" s="46"/>
      <c r="BY758" s="46"/>
      <c r="BZ758" s="1"/>
      <c r="CA758" s="1"/>
      <c r="CB758" s="1"/>
      <c r="CC758" s="1"/>
      <c r="CD758" s="1"/>
      <c r="CE758" s="1"/>
      <c r="CF758" s="1"/>
      <c r="CG758" s="1"/>
      <c r="CH758" s="44" t="s">
        <v>31</v>
      </c>
      <c r="CI758" s="45"/>
      <c r="CJ758" s="45"/>
      <c r="CK758" s="45"/>
      <c r="CL758" s="45"/>
      <c r="CM758" s="45"/>
      <c r="CN758" s="45"/>
      <c r="CO758" s="46">
        <f>SUM(CS747:CS757)</f>
        <v>109819.141856027</v>
      </c>
      <c r="CP758" s="46"/>
      <c r="CQ758" s="46"/>
      <c r="CR758" s="46"/>
      <c r="CS758" s="46"/>
      <c r="CT758" s="1"/>
      <c r="CU758" s="1"/>
      <c r="CV758" s="1"/>
      <c r="CW758" s="1"/>
      <c r="CX758" s="1"/>
      <c r="CY758" s="1"/>
      <c r="CZ758" s="1"/>
      <c r="DA758" s="1"/>
      <c r="DB758" s="44" t="s">
        <v>31</v>
      </c>
      <c r="DC758" s="45"/>
      <c r="DD758" s="45"/>
      <c r="DE758" s="45"/>
      <c r="DF758" s="45"/>
      <c r="DG758" s="45"/>
      <c r="DH758" s="45"/>
      <c r="DI758" s="46">
        <f>SUM(DM747:DM757)</f>
        <v>109819.141856027</v>
      </c>
      <c r="DJ758" s="46"/>
      <c r="DK758" s="46"/>
      <c r="DL758" s="46"/>
      <c r="DM758" s="46"/>
      <c r="DN758" s="1"/>
      <c r="DO758" s="1"/>
      <c r="DP758" s="1"/>
      <c r="DQ758" s="1"/>
      <c r="DR758" s="1"/>
      <c r="DS758" s="1"/>
      <c r="DT758" s="1"/>
      <c r="DU758" s="1"/>
      <c r="DV758" s="44" t="s">
        <v>31</v>
      </c>
      <c r="DW758" s="45"/>
      <c r="DX758" s="45"/>
      <c r="DY758" s="45"/>
      <c r="DZ758" s="45"/>
      <c r="EA758" s="45"/>
      <c r="EB758" s="45"/>
      <c r="EC758" s="46">
        <f>SUM(EG747:EG757)</f>
        <v>137790.275896227</v>
      </c>
      <c r="ED758" s="46"/>
      <c r="EE758" s="46"/>
      <c r="EF758" s="46"/>
      <c r="EG758" s="46"/>
    </row>
    <row r="759" s="1" customFormat="1" customHeight="1" spans="6:137">
      <c r="F759" s="45"/>
      <c r="G759" s="45"/>
      <c r="H759" s="45"/>
      <c r="I759" s="45"/>
      <c r="J759" s="45"/>
      <c r="K759" s="45"/>
      <c r="L759" s="45"/>
      <c r="M759" s="46"/>
      <c r="N759" s="46"/>
      <c r="O759" s="46"/>
      <c r="P759" s="46"/>
      <c r="Q759" s="46"/>
      <c r="R759" s="1"/>
      <c r="S759" s="1"/>
      <c r="T759" s="1"/>
      <c r="U759" s="1"/>
      <c r="V759" s="1"/>
      <c r="W759" s="1"/>
      <c r="X759" s="1"/>
      <c r="Y759" s="1"/>
      <c r="Z759" s="45"/>
      <c r="AA759" s="45"/>
      <c r="AB759" s="45"/>
      <c r="AC759" s="45"/>
      <c r="AD759" s="45"/>
      <c r="AE759" s="45"/>
      <c r="AF759" s="45"/>
      <c r="AG759" s="46"/>
      <c r="AH759" s="46"/>
      <c r="AI759" s="46"/>
      <c r="AJ759" s="46"/>
      <c r="AK759" s="46"/>
      <c r="AL759" s="1"/>
      <c r="AM759" s="1"/>
      <c r="AN759" s="1"/>
      <c r="AO759" s="1"/>
      <c r="AP759" s="1"/>
      <c r="AQ759" s="1"/>
      <c r="AR759" s="1"/>
      <c r="AS759" s="1"/>
      <c r="AT759" s="45"/>
      <c r="AU759" s="45"/>
      <c r="AV759" s="45"/>
      <c r="AW759" s="45"/>
      <c r="AX759" s="45"/>
      <c r="AY759" s="45"/>
      <c r="AZ759" s="45"/>
      <c r="BA759" s="46"/>
      <c r="BB759" s="46"/>
      <c r="BC759" s="46"/>
      <c r="BD759" s="46"/>
      <c r="BE759" s="46"/>
      <c r="BF759" s="1"/>
      <c r="BG759" s="1"/>
      <c r="BH759" s="1"/>
      <c r="BI759" s="1"/>
      <c r="BJ759" s="1"/>
      <c r="BK759" s="1"/>
      <c r="BL759" s="1"/>
      <c r="BM759" s="1"/>
      <c r="BN759" s="45"/>
      <c r="BO759" s="45"/>
      <c r="BP759" s="45"/>
      <c r="BQ759" s="45"/>
      <c r="BR759" s="45"/>
      <c r="BS759" s="45"/>
      <c r="BT759" s="45"/>
      <c r="BU759" s="46"/>
      <c r="BV759" s="46"/>
      <c r="BW759" s="46"/>
      <c r="BX759" s="46"/>
      <c r="BY759" s="46"/>
      <c r="BZ759" s="1"/>
      <c r="CA759" s="1"/>
      <c r="CB759" s="1"/>
      <c r="CC759" s="1"/>
      <c r="CD759" s="1"/>
      <c r="CE759" s="1"/>
      <c r="CF759" s="1"/>
      <c r="CG759" s="1"/>
      <c r="CH759" s="45"/>
      <c r="CI759" s="45"/>
      <c r="CJ759" s="45"/>
      <c r="CK759" s="45"/>
      <c r="CL759" s="45"/>
      <c r="CM759" s="45"/>
      <c r="CN759" s="45"/>
      <c r="CO759" s="46"/>
      <c r="CP759" s="46"/>
      <c r="CQ759" s="46"/>
      <c r="CR759" s="46"/>
      <c r="CS759" s="46"/>
      <c r="CT759" s="1"/>
      <c r="CU759" s="1"/>
      <c r="CV759" s="1"/>
      <c r="CW759" s="1"/>
      <c r="CX759" s="1"/>
      <c r="CY759" s="1"/>
      <c r="CZ759" s="1"/>
      <c r="DA759" s="1"/>
      <c r="DB759" s="45"/>
      <c r="DC759" s="45"/>
      <c r="DD759" s="45"/>
      <c r="DE759" s="45"/>
      <c r="DF759" s="45"/>
      <c r="DG759" s="45"/>
      <c r="DH759" s="45"/>
      <c r="DI759" s="46"/>
      <c r="DJ759" s="46"/>
      <c r="DK759" s="46"/>
      <c r="DL759" s="46"/>
      <c r="DM759" s="46"/>
      <c r="DN759" s="1"/>
      <c r="DO759" s="1"/>
      <c r="DP759" s="1"/>
      <c r="DQ759" s="1"/>
      <c r="DR759" s="1"/>
      <c r="DS759" s="1"/>
      <c r="DT759" s="1"/>
      <c r="DU759" s="1"/>
      <c r="DV759" s="45"/>
      <c r="DW759" s="45"/>
      <c r="DX759" s="45"/>
      <c r="DY759" s="45"/>
      <c r="DZ759" s="45"/>
      <c r="EA759" s="45"/>
      <c r="EB759" s="45"/>
      <c r="EC759" s="46"/>
      <c r="ED759" s="46"/>
      <c r="EE759" s="46"/>
      <c r="EF759" s="46"/>
      <c r="EG759" s="46"/>
    </row>
    <row r="760" s="1" customFormat="1" customHeight="1" spans="6:137">
      <c r="F760" s="45"/>
      <c r="G760" s="45"/>
      <c r="H760" s="45"/>
      <c r="I760" s="45"/>
      <c r="J760" s="45"/>
      <c r="K760" s="45"/>
      <c r="L760" s="45"/>
      <c r="M760" s="46"/>
      <c r="N760" s="46"/>
      <c r="O760" s="46"/>
      <c r="P760" s="46"/>
      <c r="Q760" s="46"/>
      <c r="R760" s="1"/>
      <c r="S760" s="1"/>
      <c r="T760" s="1"/>
      <c r="U760" s="1"/>
      <c r="V760" s="1"/>
      <c r="W760" s="1"/>
      <c r="X760" s="1"/>
      <c r="Y760" s="1"/>
      <c r="Z760" s="45"/>
      <c r="AA760" s="45"/>
      <c r="AB760" s="45"/>
      <c r="AC760" s="45"/>
      <c r="AD760" s="45"/>
      <c r="AE760" s="45"/>
      <c r="AF760" s="45"/>
      <c r="AG760" s="46"/>
      <c r="AH760" s="46"/>
      <c r="AI760" s="46"/>
      <c r="AJ760" s="46"/>
      <c r="AK760" s="46"/>
      <c r="AL760" s="1"/>
      <c r="AM760" s="1"/>
      <c r="AN760" s="1"/>
      <c r="AO760" s="1"/>
      <c r="AP760" s="1"/>
      <c r="AQ760" s="1"/>
      <c r="AR760" s="1"/>
      <c r="AS760" s="1"/>
      <c r="AT760" s="45"/>
      <c r="AU760" s="45"/>
      <c r="AV760" s="45"/>
      <c r="AW760" s="45"/>
      <c r="AX760" s="45"/>
      <c r="AY760" s="45"/>
      <c r="AZ760" s="45"/>
      <c r="BA760" s="46"/>
      <c r="BB760" s="46"/>
      <c r="BC760" s="46"/>
      <c r="BD760" s="46"/>
      <c r="BE760" s="46"/>
      <c r="BF760" s="1"/>
      <c r="BG760" s="1"/>
      <c r="BH760" s="1"/>
      <c r="BI760" s="1"/>
      <c r="BJ760" s="1"/>
      <c r="BK760" s="1"/>
      <c r="BL760" s="1"/>
      <c r="BM760" s="1"/>
      <c r="BN760" s="45"/>
      <c r="BO760" s="45"/>
      <c r="BP760" s="45"/>
      <c r="BQ760" s="45"/>
      <c r="BR760" s="45"/>
      <c r="BS760" s="45"/>
      <c r="BT760" s="45"/>
      <c r="BU760" s="46"/>
      <c r="BV760" s="46"/>
      <c r="BW760" s="46"/>
      <c r="BX760" s="46"/>
      <c r="BY760" s="46"/>
      <c r="BZ760" s="1"/>
      <c r="CA760" s="1"/>
      <c r="CB760" s="1"/>
      <c r="CC760" s="1"/>
      <c r="CD760" s="1"/>
      <c r="CE760" s="1"/>
      <c r="CF760" s="1"/>
      <c r="CG760" s="1"/>
      <c r="CH760" s="45"/>
      <c r="CI760" s="45"/>
      <c r="CJ760" s="45"/>
      <c r="CK760" s="45"/>
      <c r="CL760" s="45"/>
      <c r="CM760" s="45"/>
      <c r="CN760" s="45"/>
      <c r="CO760" s="46"/>
      <c r="CP760" s="46"/>
      <c r="CQ760" s="46"/>
      <c r="CR760" s="46"/>
      <c r="CS760" s="46"/>
      <c r="CT760" s="1"/>
      <c r="CU760" s="1"/>
      <c r="CV760" s="1"/>
      <c r="CW760" s="1"/>
      <c r="CX760" s="1"/>
      <c r="CY760" s="1"/>
      <c r="CZ760" s="1"/>
      <c r="DA760" s="1"/>
      <c r="DB760" s="45"/>
      <c r="DC760" s="45"/>
      <c r="DD760" s="45"/>
      <c r="DE760" s="45"/>
      <c r="DF760" s="45"/>
      <c r="DG760" s="45"/>
      <c r="DH760" s="45"/>
      <c r="DI760" s="46"/>
      <c r="DJ760" s="46"/>
      <c r="DK760" s="46"/>
      <c r="DL760" s="46"/>
      <c r="DM760" s="46"/>
      <c r="DN760" s="1"/>
      <c r="DO760" s="1"/>
      <c r="DP760" s="1"/>
      <c r="DQ760" s="1"/>
      <c r="DR760" s="1"/>
      <c r="DS760" s="1"/>
      <c r="DT760" s="1"/>
      <c r="DU760" s="1"/>
      <c r="DV760" s="45"/>
      <c r="DW760" s="45"/>
      <c r="DX760" s="45"/>
      <c r="DY760" s="45"/>
      <c r="DZ760" s="45"/>
      <c r="EA760" s="45"/>
      <c r="EB760" s="45"/>
      <c r="EC760" s="46"/>
      <c r="ED760" s="46"/>
      <c r="EE760" s="46"/>
      <c r="EF760" s="46"/>
      <c r="EG760" s="46"/>
    </row>
    <row r="761" s="1" customFormat="1" customHeight="1" spans="6:137">
      <c r="F761" s="35" t="s">
        <v>32</v>
      </c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1"/>
      <c r="S761" s="1"/>
      <c r="T761" s="1"/>
      <c r="U761" s="1"/>
      <c r="V761" s="1"/>
      <c r="W761" s="1"/>
      <c r="X761" s="1"/>
      <c r="Y761" s="1"/>
      <c r="Z761" s="35" t="s">
        <v>32</v>
      </c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1"/>
      <c r="AM761" s="1"/>
      <c r="AN761" s="1"/>
      <c r="AO761" s="1"/>
      <c r="AP761" s="1"/>
      <c r="AQ761" s="1"/>
      <c r="AR761" s="1"/>
      <c r="AS761" s="1"/>
      <c r="AT761" s="35" t="s">
        <v>32</v>
      </c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1"/>
      <c r="BG761" s="1"/>
      <c r="BH761" s="1"/>
      <c r="BI761" s="1"/>
      <c r="BJ761" s="1"/>
      <c r="BK761" s="1"/>
      <c r="BL761" s="1"/>
      <c r="BM761" s="1"/>
      <c r="BN761" s="35" t="s">
        <v>32</v>
      </c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1"/>
      <c r="CA761" s="1"/>
      <c r="CB761" s="1"/>
      <c r="CC761" s="1"/>
      <c r="CD761" s="1"/>
      <c r="CE761" s="1"/>
      <c r="CF761" s="1"/>
      <c r="CG761" s="1"/>
      <c r="CH761" s="35" t="s">
        <v>32</v>
      </c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1"/>
      <c r="CU761" s="1"/>
      <c r="CV761" s="1"/>
      <c r="CW761" s="1"/>
      <c r="CX761" s="1"/>
      <c r="CY761" s="1"/>
      <c r="CZ761" s="1"/>
      <c r="DA761" s="1"/>
      <c r="DB761" s="35" t="s">
        <v>32</v>
      </c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1"/>
      <c r="DO761" s="1"/>
      <c r="DP761" s="1"/>
      <c r="DQ761" s="1"/>
      <c r="DR761" s="1"/>
      <c r="DS761" s="1"/>
      <c r="DT761" s="1"/>
      <c r="DU761" s="1"/>
      <c r="DV761" s="35" t="s">
        <v>32</v>
      </c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</row>
    <row r="762" s="1" customFormat="1" customHeight="1" spans="6:137">
      <c r="F762" s="13" t="s">
        <v>8</v>
      </c>
      <c r="G762" s="13"/>
      <c r="H762" s="13"/>
      <c r="I762" s="13"/>
      <c r="J762" s="13"/>
      <c r="K762" s="8" t="s">
        <v>53</v>
      </c>
      <c r="L762" s="8"/>
      <c r="M762" s="8"/>
      <c r="N762" s="8"/>
      <c r="O762" s="9" t="s">
        <v>38</v>
      </c>
      <c r="P762" s="9"/>
      <c r="Q762" s="41" t="s">
        <v>13</v>
      </c>
      <c r="Z762" s="13" t="s">
        <v>8</v>
      </c>
      <c r="AA762" s="13"/>
      <c r="AB762" s="13"/>
      <c r="AC762" s="13"/>
      <c r="AD762" s="13"/>
      <c r="AE762" s="8" t="s">
        <v>53</v>
      </c>
      <c r="AF762" s="8"/>
      <c r="AG762" s="8"/>
      <c r="AH762" s="8"/>
      <c r="AI762" s="9" t="s">
        <v>38</v>
      </c>
      <c r="AJ762" s="9"/>
      <c r="AK762" s="41" t="s">
        <v>13</v>
      </c>
      <c r="AT762" s="13" t="s">
        <v>8</v>
      </c>
      <c r="AU762" s="13"/>
      <c r="AV762" s="13"/>
      <c r="AW762" s="13"/>
      <c r="AX762" s="13"/>
      <c r="AY762" s="8" t="s">
        <v>53</v>
      </c>
      <c r="AZ762" s="8"/>
      <c r="BA762" s="8"/>
      <c r="BB762" s="8"/>
      <c r="BC762" s="9" t="s">
        <v>38</v>
      </c>
      <c r="BD762" s="9"/>
      <c r="BE762" s="41" t="s">
        <v>13</v>
      </c>
      <c r="BN762" s="13" t="s">
        <v>8</v>
      </c>
      <c r="BO762" s="13"/>
      <c r="BP762" s="13"/>
      <c r="BQ762" s="13"/>
      <c r="BR762" s="13"/>
      <c r="BS762" s="8" t="s">
        <v>53</v>
      </c>
      <c r="BT762" s="8"/>
      <c r="BU762" s="8"/>
      <c r="BV762" s="8"/>
      <c r="BW762" s="9" t="s">
        <v>38</v>
      </c>
      <c r="BX762" s="9"/>
      <c r="BY762" s="41" t="s">
        <v>13</v>
      </c>
      <c r="CH762" s="13" t="s">
        <v>8</v>
      </c>
      <c r="CI762" s="13"/>
      <c r="CJ762" s="13"/>
      <c r="CK762" s="13"/>
      <c r="CL762" s="13"/>
      <c r="CM762" s="8" t="s">
        <v>53</v>
      </c>
      <c r="CN762" s="8"/>
      <c r="CO762" s="8"/>
      <c r="CP762" s="8"/>
      <c r="CQ762" s="9" t="s">
        <v>38</v>
      </c>
      <c r="CR762" s="9"/>
      <c r="CS762" s="41" t="s">
        <v>13</v>
      </c>
      <c r="DB762" s="13" t="s">
        <v>8</v>
      </c>
      <c r="DC762" s="13"/>
      <c r="DD762" s="13"/>
      <c r="DE762" s="13"/>
      <c r="DF762" s="13"/>
      <c r="DG762" s="8" t="s">
        <v>53</v>
      </c>
      <c r="DH762" s="8"/>
      <c r="DI762" s="8"/>
      <c r="DJ762" s="8"/>
      <c r="DK762" s="9" t="s">
        <v>38</v>
      </c>
      <c r="DL762" s="9"/>
      <c r="DM762" s="41" t="s">
        <v>13</v>
      </c>
      <c r="DV762" s="13" t="s">
        <v>8</v>
      </c>
      <c r="DW762" s="13"/>
      <c r="DX762" s="13"/>
      <c r="DY762" s="13"/>
      <c r="DZ762" s="13"/>
      <c r="EA762" s="8" t="s">
        <v>53</v>
      </c>
      <c r="EB762" s="8"/>
      <c r="EC762" s="8"/>
      <c r="ED762" s="8"/>
      <c r="EE762" s="9" t="s">
        <v>38</v>
      </c>
      <c r="EF762" s="9"/>
      <c r="EG762" s="41" t="s">
        <v>13</v>
      </c>
    </row>
    <row r="763" s="1" customFormat="1" customHeight="1" spans="6:137">
      <c r="F763" s="13" t="s">
        <v>54</v>
      </c>
      <c r="G763" s="13" t="s">
        <v>55</v>
      </c>
      <c r="H763" s="13" t="s">
        <v>56</v>
      </c>
      <c r="I763" s="13" t="s">
        <v>57</v>
      </c>
      <c r="J763" s="13" t="s">
        <v>8</v>
      </c>
      <c r="K763" s="8" t="s">
        <v>58</v>
      </c>
      <c r="L763" s="8" t="s">
        <v>26</v>
      </c>
      <c r="M763" s="8" t="s">
        <v>27</v>
      </c>
      <c r="N763" s="42" t="s">
        <v>28</v>
      </c>
      <c r="O763" s="9" t="s">
        <v>59</v>
      </c>
      <c r="P763" s="9" t="s">
        <v>60</v>
      </c>
      <c r="Q763" s="41"/>
      <c r="R763" s="1"/>
      <c r="S763" s="1"/>
      <c r="T763" s="1"/>
      <c r="U763" s="1"/>
      <c r="V763" s="1"/>
      <c r="W763" s="1"/>
      <c r="X763" s="1"/>
      <c r="Y763" s="1"/>
      <c r="Z763" s="13" t="s">
        <v>54</v>
      </c>
      <c r="AA763" s="13" t="s">
        <v>55</v>
      </c>
      <c r="AB763" s="13" t="s">
        <v>56</v>
      </c>
      <c r="AC763" s="13" t="s">
        <v>57</v>
      </c>
      <c r="AD763" s="13" t="s">
        <v>8</v>
      </c>
      <c r="AE763" s="8" t="s">
        <v>58</v>
      </c>
      <c r="AF763" s="8" t="s">
        <v>26</v>
      </c>
      <c r="AG763" s="8" t="s">
        <v>27</v>
      </c>
      <c r="AH763" s="42" t="s">
        <v>28</v>
      </c>
      <c r="AI763" s="9" t="s">
        <v>59</v>
      </c>
      <c r="AJ763" s="9" t="s">
        <v>60</v>
      </c>
      <c r="AK763" s="41"/>
      <c r="AL763" s="1"/>
      <c r="AM763" s="1"/>
      <c r="AN763" s="1"/>
      <c r="AO763" s="1"/>
      <c r="AP763" s="1"/>
      <c r="AQ763" s="1"/>
      <c r="AR763" s="1"/>
      <c r="AS763" s="1"/>
      <c r="AT763" s="13" t="s">
        <v>54</v>
      </c>
      <c r="AU763" s="13" t="s">
        <v>55</v>
      </c>
      <c r="AV763" s="13" t="s">
        <v>56</v>
      </c>
      <c r="AW763" s="13" t="s">
        <v>57</v>
      </c>
      <c r="AX763" s="13" t="s">
        <v>8</v>
      </c>
      <c r="AY763" s="8" t="s">
        <v>58</v>
      </c>
      <c r="AZ763" s="8" t="s">
        <v>26</v>
      </c>
      <c r="BA763" s="8" t="s">
        <v>27</v>
      </c>
      <c r="BB763" s="42" t="s">
        <v>28</v>
      </c>
      <c r="BC763" s="9" t="s">
        <v>59</v>
      </c>
      <c r="BD763" s="9" t="s">
        <v>60</v>
      </c>
      <c r="BE763" s="41"/>
      <c r="BF763" s="1"/>
      <c r="BG763" s="1"/>
      <c r="BH763" s="1"/>
      <c r="BI763" s="1"/>
      <c r="BJ763" s="1"/>
      <c r="BK763" s="1"/>
      <c r="BL763" s="1"/>
      <c r="BM763" s="1"/>
      <c r="BN763" s="13" t="s">
        <v>54</v>
      </c>
      <c r="BO763" s="13" t="s">
        <v>55</v>
      </c>
      <c r="BP763" s="13" t="s">
        <v>56</v>
      </c>
      <c r="BQ763" s="13" t="s">
        <v>57</v>
      </c>
      <c r="BR763" s="13" t="s">
        <v>8</v>
      </c>
      <c r="BS763" s="8" t="s">
        <v>58</v>
      </c>
      <c r="BT763" s="8" t="s">
        <v>26</v>
      </c>
      <c r="BU763" s="8" t="s">
        <v>27</v>
      </c>
      <c r="BV763" s="42" t="s">
        <v>28</v>
      </c>
      <c r="BW763" s="9" t="s">
        <v>59</v>
      </c>
      <c r="BX763" s="9" t="s">
        <v>60</v>
      </c>
      <c r="BY763" s="41"/>
      <c r="BZ763" s="1"/>
      <c r="CA763" s="1"/>
      <c r="CB763" s="1"/>
      <c r="CC763" s="1"/>
      <c r="CD763" s="1"/>
      <c r="CE763" s="1"/>
      <c r="CF763" s="1"/>
      <c r="CG763" s="1"/>
      <c r="CH763" s="13" t="s">
        <v>54</v>
      </c>
      <c r="CI763" s="13" t="s">
        <v>55</v>
      </c>
      <c r="CJ763" s="13" t="s">
        <v>56</v>
      </c>
      <c r="CK763" s="13" t="s">
        <v>57</v>
      </c>
      <c r="CL763" s="13" t="s">
        <v>8</v>
      </c>
      <c r="CM763" s="8" t="s">
        <v>58</v>
      </c>
      <c r="CN763" s="8" t="s">
        <v>26</v>
      </c>
      <c r="CO763" s="8" t="s">
        <v>27</v>
      </c>
      <c r="CP763" s="42" t="s">
        <v>28</v>
      </c>
      <c r="CQ763" s="9" t="s">
        <v>59</v>
      </c>
      <c r="CR763" s="9" t="s">
        <v>60</v>
      </c>
      <c r="CS763" s="41"/>
      <c r="CT763" s="1"/>
      <c r="CU763" s="1"/>
      <c r="CV763" s="1"/>
      <c r="CW763" s="1"/>
      <c r="CX763" s="1"/>
      <c r="CY763" s="1"/>
      <c r="CZ763" s="1"/>
      <c r="DA763" s="1"/>
      <c r="DB763" s="13" t="s">
        <v>54</v>
      </c>
      <c r="DC763" s="13" t="s">
        <v>55</v>
      </c>
      <c r="DD763" s="13" t="s">
        <v>56</v>
      </c>
      <c r="DE763" s="13" t="s">
        <v>57</v>
      </c>
      <c r="DF763" s="13" t="s">
        <v>8</v>
      </c>
      <c r="DG763" s="8" t="s">
        <v>58</v>
      </c>
      <c r="DH763" s="8" t="s">
        <v>26</v>
      </c>
      <c r="DI763" s="8" t="s">
        <v>27</v>
      </c>
      <c r="DJ763" s="42" t="s">
        <v>28</v>
      </c>
      <c r="DK763" s="9" t="s">
        <v>59</v>
      </c>
      <c r="DL763" s="9" t="s">
        <v>60</v>
      </c>
      <c r="DM763" s="41"/>
      <c r="DN763" s="1"/>
      <c r="DO763" s="1"/>
      <c r="DP763" s="1"/>
      <c r="DQ763" s="1"/>
      <c r="DR763" s="1"/>
      <c r="DS763" s="1"/>
      <c r="DT763" s="1"/>
      <c r="DU763" s="1"/>
      <c r="DV763" s="13" t="s">
        <v>54</v>
      </c>
      <c r="DW763" s="13" t="s">
        <v>55</v>
      </c>
      <c r="DX763" s="13" t="s">
        <v>56</v>
      </c>
      <c r="DY763" s="13" t="s">
        <v>57</v>
      </c>
      <c r="DZ763" s="13" t="s">
        <v>8</v>
      </c>
      <c r="EA763" s="8" t="s">
        <v>58</v>
      </c>
      <c r="EB763" s="8" t="s">
        <v>26</v>
      </c>
      <c r="EC763" s="8" t="s">
        <v>27</v>
      </c>
      <c r="ED763" s="42" t="s">
        <v>28</v>
      </c>
      <c r="EE763" s="9" t="s">
        <v>59</v>
      </c>
      <c r="EF763" s="9" t="s">
        <v>60</v>
      </c>
      <c r="EG763" s="41"/>
    </row>
    <row r="764" s="1" customFormat="1" customHeight="1" spans="6:137">
      <c r="F764" s="11">
        <v>35434</v>
      </c>
      <c r="G764" s="12">
        <v>0.168</v>
      </c>
      <c r="H764" s="11">
        <v>1</v>
      </c>
      <c r="I764" s="11">
        <v>0</v>
      </c>
      <c r="J764" s="13">
        <f t="shared" ref="J764:J773" si="1540">F764*G764*H764+I764</f>
        <v>5952.912</v>
      </c>
      <c r="K764" s="11">
        <v>1</v>
      </c>
      <c r="L764" s="11">
        <v>0.89</v>
      </c>
      <c r="M764" s="11">
        <v>1.78</v>
      </c>
      <c r="N764" s="42">
        <f t="shared" ref="N764:N773" si="1541">L764*M764+1</f>
        <v>2.5842</v>
      </c>
      <c r="O764" s="11">
        <v>0.9</v>
      </c>
      <c r="P764" s="9">
        <v>0.5</v>
      </c>
      <c r="Q764" s="43">
        <f t="shared" ref="Q764:Q773" si="1542">J764*K764*N764*O764*P764</f>
        <v>6922.58183568</v>
      </c>
      <c r="Z764" s="11">
        <v>35728</v>
      </c>
      <c r="AA764" s="12">
        <v>0.168</v>
      </c>
      <c r="AB764" s="11">
        <v>1</v>
      </c>
      <c r="AC764" s="11">
        <v>0</v>
      </c>
      <c r="AD764" s="13">
        <f t="shared" ref="AD764:AD773" si="1543">Z764*AA764*AB764+AC764</f>
        <v>6002.304</v>
      </c>
      <c r="AE764" s="11">
        <v>1</v>
      </c>
      <c r="AF764" s="11">
        <v>1</v>
      </c>
      <c r="AG764" s="11">
        <v>2.11</v>
      </c>
      <c r="AH764" s="42">
        <f t="shared" ref="AH764:AH773" si="1544">AF764*AG764+1</f>
        <v>3.11</v>
      </c>
      <c r="AI764" s="11">
        <v>0.9</v>
      </c>
      <c r="AJ764" s="9">
        <v>0.5</v>
      </c>
      <c r="AK764" s="43">
        <f t="shared" ref="AK764:AK773" si="1545">AD764*AE764*AH764*AI764*AJ764</f>
        <v>8400.224448</v>
      </c>
      <c r="AT764" s="11">
        <v>36903</v>
      </c>
      <c r="AU764" s="12">
        <v>0.168</v>
      </c>
      <c r="AV764" s="11">
        <v>1</v>
      </c>
      <c r="AW764" s="11">
        <v>0</v>
      </c>
      <c r="AX764" s="13">
        <f t="shared" ref="AX764:AX773" si="1546">AT764*AU764*AV764+AW764</f>
        <v>6199.704</v>
      </c>
      <c r="AY764" s="11">
        <v>1</v>
      </c>
      <c r="AZ764" s="11">
        <v>0.93</v>
      </c>
      <c r="BA764" s="11">
        <v>1.85</v>
      </c>
      <c r="BB764" s="42">
        <f t="shared" ref="BB764:BB773" si="1547">AZ764*BA764+1</f>
        <v>2.7205</v>
      </c>
      <c r="BC764" s="11">
        <v>0.9</v>
      </c>
      <c r="BD764" s="9">
        <v>0.5</v>
      </c>
      <c r="BE764" s="43">
        <f t="shared" ref="BE764:BE773" si="1548">AX764*AY764*BB764*BC764*BD764</f>
        <v>7589.8326294</v>
      </c>
      <c r="BN764" s="11">
        <v>38167</v>
      </c>
      <c r="BO764" s="12">
        <v>0.168</v>
      </c>
      <c r="BP764" s="11">
        <v>1</v>
      </c>
      <c r="BQ764" s="11">
        <v>0</v>
      </c>
      <c r="BR764" s="13">
        <f t="shared" ref="BR764:BR773" si="1549">BN764*BO764*BP764+BQ764</f>
        <v>6412.056</v>
      </c>
      <c r="BS764" s="11">
        <v>1</v>
      </c>
      <c r="BT764" s="11">
        <v>1</v>
      </c>
      <c r="BU764" s="11">
        <v>2.71</v>
      </c>
      <c r="BV764" s="42">
        <f t="shared" ref="BV764:BV773" si="1550">BT764*BU764+1</f>
        <v>3.71</v>
      </c>
      <c r="BW764" s="11">
        <v>0.9</v>
      </c>
      <c r="BX764" s="9">
        <v>0.5</v>
      </c>
      <c r="BY764" s="43">
        <f t="shared" ref="BY764:BY773" si="1551">BR764*BS764*BV764*BW764*BX764</f>
        <v>10704.927492</v>
      </c>
      <c r="CH764" s="11">
        <v>42781</v>
      </c>
      <c r="CI764" s="12">
        <v>0.168</v>
      </c>
      <c r="CJ764" s="11">
        <v>1</v>
      </c>
      <c r="CK764" s="11">
        <v>0</v>
      </c>
      <c r="CL764" s="13">
        <f t="shared" ref="CL764:CL773" si="1552">CH764*CI764*CJ764+CK764</f>
        <v>7187.208</v>
      </c>
      <c r="CM764" s="11">
        <v>1</v>
      </c>
      <c r="CN764" s="11">
        <v>0.93</v>
      </c>
      <c r="CO764" s="11">
        <v>1.85</v>
      </c>
      <c r="CP764" s="42">
        <f t="shared" ref="CP764:CP773" si="1553">CN764*CO764+1</f>
        <v>2.7205</v>
      </c>
      <c r="CQ764" s="11">
        <v>0.9</v>
      </c>
      <c r="CR764" s="9">
        <v>0.5</v>
      </c>
      <c r="CS764" s="43">
        <f t="shared" ref="CS764:CS773" si="1554">CL764*CM764*CP764*CQ764*CR764</f>
        <v>8798.7597138</v>
      </c>
      <c r="DB764" s="11">
        <v>44045</v>
      </c>
      <c r="DC764" s="12">
        <v>0.168</v>
      </c>
      <c r="DD764" s="11">
        <v>1</v>
      </c>
      <c r="DE764" s="11">
        <v>0</v>
      </c>
      <c r="DF764" s="13">
        <f t="shared" ref="DF764:DF773" si="1555">DB764*DC764*DD764+DE764</f>
        <v>7399.56</v>
      </c>
      <c r="DG764" s="11">
        <v>1</v>
      </c>
      <c r="DH764" s="11">
        <v>1</v>
      </c>
      <c r="DI764" s="11">
        <v>2.11</v>
      </c>
      <c r="DJ764" s="42">
        <f t="shared" ref="DJ764:DJ773" si="1556">DH764*DI764+1</f>
        <v>3.11</v>
      </c>
      <c r="DK764" s="11">
        <v>0.9</v>
      </c>
      <c r="DL764" s="9">
        <v>0.5</v>
      </c>
      <c r="DM764" s="43">
        <f t="shared" ref="DM764:DM773" si="1557">DF764*DG764*DJ764*DK764*DL764</f>
        <v>10355.68422</v>
      </c>
      <c r="DV764" s="11">
        <v>49923</v>
      </c>
      <c r="DW764" s="12">
        <v>0.199</v>
      </c>
      <c r="DX764" s="11">
        <v>1</v>
      </c>
      <c r="DY764" s="11">
        <v>0</v>
      </c>
      <c r="DZ764" s="13">
        <f t="shared" ref="DZ764:DZ773" si="1558">DV764*DW764*DX764+DY764</f>
        <v>9934.677</v>
      </c>
      <c r="EA764" s="11">
        <v>1</v>
      </c>
      <c r="EB764" s="11">
        <v>1</v>
      </c>
      <c r="EC764" s="11">
        <v>2.91</v>
      </c>
      <c r="ED764" s="42">
        <f t="shared" ref="ED764:ED773" si="1559">EB764*EC764+1</f>
        <v>3.91</v>
      </c>
      <c r="EE764" s="11">
        <v>0.9</v>
      </c>
      <c r="EF764" s="9">
        <v>0.5</v>
      </c>
      <c r="EG764" s="43">
        <f t="shared" ref="EG764:EG773" si="1560">DZ764*EA764*ED764*EE764*EF764</f>
        <v>17480.0641815</v>
      </c>
    </row>
    <row r="765" s="1" customFormat="1" customHeight="1" spans="6:137">
      <c r="F765" s="11">
        <v>35434</v>
      </c>
      <c r="G765" s="12">
        <v>0.168</v>
      </c>
      <c r="H765" s="11">
        <v>1</v>
      </c>
      <c r="I765" s="11">
        <v>0</v>
      </c>
      <c r="J765" s="13">
        <f t="shared" si="1540"/>
        <v>5952.912</v>
      </c>
      <c r="K765" s="11">
        <v>1</v>
      </c>
      <c r="L765" s="11">
        <v>0.89</v>
      </c>
      <c r="M765" s="11">
        <v>1.78</v>
      </c>
      <c r="N765" s="42">
        <f t="shared" si="1541"/>
        <v>2.5842</v>
      </c>
      <c r="O765" s="11">
        <v>0.9</v>
      </c>
      <c r="P765" s="9">
        <v>0.5</v>
      </c>
      <c r="Q765" s="43">
        <f t="shared" si="1542"/>
        <v>6922.58183568</v>
      </c>
      <c r="Z765" s="11">
        <v>35728</v>
      </c>
      <c r="AA765" s="12">
        <v>0.168</v>
      </c>
      <c r="AB765" s="11">
        <v>1</v>
      </c>
      <c r="AC765" s="11">
        <v>0</v>
      </c>
      <c r="AD765" s="13">
        <f t="shared" si="1543"/>
        <v>6002.304</v>
      </c>
      <c r="AE765" s="11">
        <v>1</v>
      </c>
      <c r="AF765" s="11">
        <v>1</v>
      </c>
      <c r="AG765" s="11">
        <v>2.11</v>
      </c>
      <c r="AH765" s="42">
        <f t="shared" si="1544"/>
        <v>3.11</v>
      </c>
      <c r="AI765" s="11">
        <v>0.9</v>
      </c>
      <c r="AJ765" s="9">
        <v>0.5</v>
      </c>
      <c r="AK765" s="43">
        <f t="shared" si="1545"/>
        <v>8400.224448</v>
      </c>
      <c r="AT765" s="11">
        <v>36903</v>
      </c>
      <c r="AU765" s="12">
        <v>0.168</v>
      </c>
      <c r="AV765" s="11">
        <v>1</v>
      </c>
      <c r="AW765" s="11">
        <v>0</v>
      </c>
      <c r="AX765" s="13">
        <f t="shared" si="1546"/>
        <v>6199.704</v>
      </c>
      <c r="AY765" s="11">
        <v>1</v>
      </c>
      <c r="AZ765" s="11">
        <v>0.93</v>
      </c>
      <c r="BA765" s="11">
        <v>1.85</v>
      </c>
      <c r="BB765" s="42">
        <f t="shared" si="1547"/>
        <v>2.7205</v>
      </c>
      <c r="BC765" s="11">
        <v>0.9</v>
      </c>
      <c r="BD765" s="9">
        <v>0.5</v>
      </c>
      <c r="BE765" s="43">
        <f t="shared" si="1548"/>
        <v>7589.8326294</v>
      </c>
      <c r="BN765" s="11">
        <v>38167</v>
      </c>
      <c r="BO765" s="12">
        <v>0.168</v>
      </c>
      <c r="BP765" s="11">
        <v>1</v>
      </c>
      <c r="BQ765" s="11">
        <v>0</v>
      </c>
      <c r="BR765" s="13">
        <f t="shared" si="1549"/>
        <v>6412.056</v>
      </c>
      <c r="BS765" s="11">
        <v>1</v>
      </c>
      <c r="BT765" s="11">
        <v>1</v>
      </c>
      <c r="BU765" s="11">
        <v>2.71</v>
      </c>
      <c r="BV765" s="42">
        <f t="shared" si="1550"/>
        <v>3.71</v>
      </c>
      <c r="BW765" s="11">
        <v>0.9</v>
      </c>
      <c r="BX765" s="9">
        <v>0.5</v>
      </c>
      <c r="BY765" s="43">
        <f t="shared" si="1551"/>
        <v>10704.927492</v>
      </c>
      <c r="CH765" s="11">
        <v>42781</v>
      </c>
      <c r="CI765" s="12">
        <v>0.168</v>
      </c>
      <c r="CJ765" s="11">
        <v>1</v>
      </c>
      <c r="CK765" s="11">
        <v>0</v>
      </c>
      <c r="CL765" s="13">
        <f t="shared" si="1552"/>
        <v>7187.208</v>
      </c>
      <c r="CM765" s="11">
        <v>1</v>
      </c>
      <c r="CN765" s="11">
        <v>0.93</v>
      </c>
      <c r="CO765" s="11">
        <v>1.85</v>
      </c>
      <c r="CP765" s="42">
        <f t="shared" si="1553"/>
        <v>2.7205</v>
      </c>
      <c r="CQ765" s="11">
        <v>0.9</v>
      </c>
      <c r="CR765" s="9">
        <v>0.5</v>
      </c>
      <c r="CS765" s="43">
        <f t="shared" si="1554"/>
        <v>8798.7597138</v>
      </c>
      <c r="DB765" s="11">
        <v>44045</v>
      </c>
      <c r="DC765" s="12">
        <v>0.168</v>
      </c>
      <c r="DD765" s="11">
        <v>1</v>
      </c>
      <c r="DE765" s="11">
        <v>0</v>
      </c>
      <c r="DF765" s="13">
        <f t="shared" si="1555"/>
        <v>7399.56</v>
      </c>
      <c r="DG765" s="11">
        <v>1</v>
      </c>
      <c r="DH765" s="11">
        <v>1</v>
      </c>
      <c r="DI765" s="11">
        <v>2.11</v>
      </c>
      <c r="DJ765" s="42">
        <f t="shared" si="1556"/>
        <v>3.11</v>
      </c>
      <c r="DK765" s="11">
        <v>0.9</v>
      </c>
      <c r="DL765" s="9">
        <v>0.5</v>
      </c>
      <c r="DM765" s="43">
        <f t="shared" si="1557"/>
        <v>10355.68422</v>
      </c>
      <c r="DV765" s="11">
        <v>49923</v>
      </c>
      <c r="DW765" s="12">
        <v>0.199</v>
      </c>
      <c r="DX765" s="11">
        <v>1</v>
      </c>
      <c r="DY765" s="11">
        <v>0</v>
      </c>
      <c r="DZ765" s="13">
        <f t="shared" si="1558"/>
        <v>9934.677</v>
      </c>
      <c r="EA765" s="11">
        <v>1</v>
      </c>
      <c r="EB765" s="11">
        <v>1</v>
      </c>
      <c r="EC765" s="11">
        <v>2.91</v>
      </c>
      <c r="ED765" s="42">
        <f t="shared" si="1559"/>
        <v>3.91</v>
      </c>
      <c r="EE765" s="11">
        <v>0.9</v>
      </c>
      <c r="EF765" s="9">
        <v>0.5</v>
      </c>
      <c r="EG765" s="43">
        <f t="shared" si="1560"/>
        <v>17480.0641815</v>
      </c>
    </row>
    <row r="766" s="1" customFormat="1" customHeight="1" spans="6:137">
      <c r="F766" s="11">
        <v>35434</v>
      </c>
      <c r="G766" s="12">
        <v>0.168</v>
      </c>
      <c r="H766" s="11">
        <v>1</v>
      </c>
      <c r="I766" s="11">
        <v>0</v>
      </c>
      <c r="J766" s="13">
        <f t="shared" si="1540"/>
        <v>5952.912</v>
      </c>
      <c r="K766" s="11">
        <v>1</v>
      </c>
      <c r="L766" s="11">
        <v>0.89</v>
      </c>
      <c r="M766" s="11">
        <v>1.78</v>
      </c>
      <c r="N766" s="42">
        <f t="shared" si="1541"/>
        <v>2.5842</v>
      </c>
      <c r="O766" s="11">
        <v>0.9</v>
      </c>
      <c r="P766" s="9">
        <v>0.5</v>
      </c>
      <c r="Q766" s="43">
        <f t="shared" si="1542"/>
        <v>6922.58183568</v>
      </c>
      <c r="Z766" s="11">
        <v>35728</v>
      </c>
      <c r="AA766" s="12">
        <v>0.168</v>
      </c>
      <c r="AB766" s="11">
        <v>1</v>
      </c>
      <c r="AC766" s="11">
        <v>0</v>
      </c>
      <c r="AD766" s="13">
        <f t="shared" si="1543"/>
        <v>6002.304</v>
      </c>
      <c r="AE766" s="11">
        <v>1</v>
      </c>
      <c r="AF766" s="11">
        <v>1</v>
      </c>
      <c r="AG766" s="11">
        <v>2.11</v>
      </c>
      <c r="AH766" s="42">
        <f t="shared" si="1544"/>
        <v>3.11</v>
      </c>
      <c r="AI766" s="11">
        <v>0.9</v>
      </c>
      <c r="AJ766" s="9">
        <v>0.5</v>
      </c>
      <c r="AK766" s="43">
        <f t="shared" si="1545"/>
        <v>8400.224448</v>
      </c>
      <c r="AT766" s="11">
        <v>36903</v>
      </c>
      <c r="AU766" s="12">
        <v>0.168</v>
      </c>
      <c r="AV766" s="11">
        <v>1</v>
      </c>
      <c r="AW766" s="11">
        <v>0</v>
      </c>
      <c r="AX766" s="13">
        <f t="shared" si="1546"/>
        <v>6199.704</v>
      </c>
      <c r="AY766" s="11">
        <v>1</v>
      </c>
      <c r="AZ766" s="11">
        <v>0.93</v>
      </c>
      <c r="BA766" s="11">
        <v>1.85</v>
      </c>
      <c r="BB766" s="42">
        <f t="shared" si="1547"/>
        <v>2.7205</v>
      </c>
      <c r="BC766" s="11">
        <v>0.9</v>
      </c>
      <c r="BD766" s="9">
        <v>0.5</v>
      </c>
      <c r="BE766" s="43">
        <f t="shared" si="1548"/>
        <v>7589.8326294</v>
      </c>
      <c r="BN766" s="11">
        <v>38167</v>
      </c>
      <c r="BO766" s="12">
        <v>0.168</v>
      </c>
      <c r="BP766" s="11">
        <v>1</v>
      </c>
      <c r="BQ766" s="11">
        <v>0</v>
      </c>
      <c r="BR766" s="13">
        <f t="shared" si="1549"/>
        <v>6412.056</v>
      </c>
      <c r="BS766" s="11">
        <v>1</v>
      </c>
      <c r="BT766" s="11">
        <v>1</v>
      </c>
      <c r="BU766" s="11">
        <v>2.71</v>
      </c>
      <c r="BV766" s="42">
        <f t="shared" si="1550"/>
        <v>3.71</v>
      </c>
      <c r="BW766" s="11">
        <v>0.9</v>
      </c>
      <c r="BX766" s="9">
        <v>0.5</v>
      </c>
      <c r="BY766" s="43">
        <f t="shared" si="1551"/>
        <v>10704.927492</v>
      </c>
      <c r="CH766" s="11">
        <v>42781</v>
      </c>
      <c r="CI766" s="12">
        <v>0.168</v>
      </c>
      <c r="CJ766" s="11">
        <v>1</v>
      </c>
      <c r="CK766" s="11">
        <v>0</v>
      </c>
      <c r="CL766" s="13">
        <f t="shared" si="1552"/>
        <v>7187.208</v>
      </c>
      <c r="CM766" s="11">
        <v>1</v>
      </c>
      <c r="CN766" s="11">
        <v>0.93</v>
      </c>
      <c r="CO766" s="11">
        <v>1.85</v>
      </c>
      <c r="CP766" s="42">
        <f t="shared" si="1553"/>
        <v>2.7205</v>
      </c>
      <c r="CQ766" s="11">
        <v>0.9</v>
      </c>
      <c r="CR766" s="9">
        <v>0.5</v>
      </c>
      <c r="CS766" s="43">
        <f t="shared" si="1554"/>
        <v>8798.7597138</v>
      </c>
      <c r="DB766" s="11">
        <v>44045</v>
      </c>
      <c r="DC766" s="12">
        <v>0.168</v>
      </c>
      <c r="DD766" s="11">
        <v>1</v>
      </c>
      <c r="DE766" s="11">
        <v>0</v>
      </c>
      <c r="DF766" s="13">
        <f t="shared" si="1555"/>
        <v>7399.56</v>
      </c>
      <c r="DG766" s="11">
        <v>1</v>
      </c>
      <c r="DH766" s="11">
        <v>1</v>
      </c>
      <c r="DI766" s="11">
        <v>2.11</v>
      </c>
      <c r="DJ766" s="42">
        <f t="shared" si="1556"/>
        <v>3.11</v>
      </c>
      <c r="DK766" s="11">
        <v>0.9</v>
      </c>
      <c r="DL766" s="9">
        <v>0.5</v>
      </c>
      <c r="DM766" s="43">
        <f t="shared" si="1557"/>
        <v>10355.68422</v>
      </c>
      <c r="DV766" s="11">
        <v>49923</v>
      </c>
      <c r="DW766" s="12">
        <v>0.199</v>
      </c>
      <c r="DX766" s="11">
        <v>1</v>
      </c>
      <c r="DY766" s="11">
        <v>0</v>
      </c>
      <c r="DZ766" s="13">
        <f t="shared" si="1558"/>
        <v>9934.677</v>
      </c>
      <c r="EA766" s="11">
        <v>1</v>
      </c>
      <c r="EB766" s="11">
        <v>1</v>
      </c>
      <c r="EC766" s="11">
        <v>2.91</v>
      </c>
      <c r="ED766" s="42">
        <f t="shared" si="1559"/>
        <v>3.91</v>
      </c>
      <c r="EE766" s="11">
        <v>0.9</v>
      </c>
      <c r="EF766" s="9">
        <v>0.5</v>
      </c>
      <c r="EG766" s="43">
        <f t="shared" si="1560"/>
        <v>17480.0641815</v>
      </c>
    </row>
    <row r="767" s="1" customFormat="1" customHeight="1" spans="6:137">
      <c r="F767" s="11">
        <v>35434</v>
      </c>
      <c r="G767" s="12">
        <v>0.168</v>
      </c>
      <c r="H767" s="11">
        <v>1</v>
      </c>
      <c r="I767" s="11">
        <v>0</v>
      </c>
      <c r="J767" s="13">
        <f t="shared" si="1540"/>
        <v>5952.912</v>
      </c>
      <c r="K767" s="11">
        <v>1</v>
      </c>
      <c r="L767" s="11">
        <v>0.89</v>
      </c>
      <c r="M767" s="11">
        <v>1.78</v>
      </c>
      <c r="N767" s="42">
        <f t="shared" si="1541"/>
        <v>2.5842</v>
      </c>
      <c r="O767" s="11">
        <v>0.9</v>
      </c>
      <c r="P767" s="9">
        <v>0.5</v>
      </c>
      <c r="Q767" s="43">
        <f t="shared" si="1542"/>
        <v>6922.58183568</v>
      </c>
      <c r="Z767" s="11">
        <v>35728</v>
      </c>
      <c r="AA767" s="12">
        <v>0.168</v>
      </c>
      <c r="AB767" s="11">
        <v>1</v>
      </c>
      <c r="AC767" s="11">
        <v>0</v>
      </c>
      <c r="AD767" s="13">
        <f t="shared" si="1543"/>
        <v>6002.304</v>
      </c>
      <c r="AE767" s="11">
        <v>1</v>
      </c>
      <c r="AF767" s="11">
        <v>1</v>
      </c>
      <c r="AG767" s="11">
        <v>2.11</v>
      </c>
      <c r="AH767" s="42">
        <f t="shared" si="1544"/>
        <v>3.11</v>
      </c>
      <c r="AI767" s="11">
        <v>0.9</v>
      </c>
      <c r="AJ767" s="9">
        <v>0.5</v>
      </c>
      <c r="AK767" s="43">
        <f t="shared" si="1545"/>
        <v>8400.224448</v>
      </c>
      <c r="AT767" s="11">
        <v>36903</v>
      </c>
      <c r="AU767" s="12">
        <v>0.168</v>
      </c>
      <c r="AV767" s="11">
        <v>1</v>
      </c>
      <c r="AW767" s="11">
        <v>0</v>
      </c>
      <c r="AX767" s="13">
        <f t="shared" si="1546"/>
        <v>6199.704</v>
      </c>
      <c r="AY767" s="11">
        <v>1</v>
      </c>
      <c r="AZ767" s="11">
        <v>0.93</v>
      </c>
      <c r="BA767" s="11">
        <v>1.85</v>
      </c>
      <c r="BB767" s="42">
        <f t="shared" si="1547"/>
        <v>2.7205</v>
      </c>
      <c r="BC767" s="11">
        <v>0.9</v>
      </c>
      <c r="BD767" s="9">
        <v>0.5</v>
      </c>
      <c r="BE767" s="43">
        <f t="shared" si="1548"/>
        <v>7589.8326294</v>
      </c>
      <c r="BN767" s="11">
        <v>38167</v>
      </c>
      <c r="BO767" s="12">
        <v>0.168</v>
      </c>
      <c r="BP767" s="11">
        <v>1</v>
      </c>
      <c r="BQ767" s="11">
        <v>0</v>
      </c>
      <c r="BR767" s="13">
        <f t="shared" si="1549"/>
        <v>6412.056</v>
      </c>
      <c r="BS767" s="11">
        <v>1</v>
      </c>
      <c r="BT767" s="11">
        <v>1</v>
      </c>
      <c r="BU767" s="11">
        <v>2.71</v>
      </c>
      <c r="BV767" s="42">
        <f t="shared" si="1550"/>
        <v>3.71</v>
      </c>
      <c r="BW767" s="11">
        <v>0.9</v>
      </c>
      <c r="BX767" s="9">
        <v>0.5</v>
      </c>
      <c r="BY767" s="43">
        <f t="shared" si="1551"/>
        <v>10704.927492</v>
      </c>
      <c r="CH767" s="11">
        <v>42781</v>
      </c>
      <c r="CI767" s="12">
        <v>0.168</v>
      </c>
      <c r="CJ767" s="11">
        <v>1</v>
      </c>
      <c r="CK767" s="11">
        <v>0</v>
      </c>
      <c r="CL767" s="13">
        <f t="shared" si="1552"/>
        <v>7187.208</v>
      </c>
      <c r="CM767" s="11">
        <v>1</v>
      </c>
      <c r="CN767" s="11">
        <v>0.93</v>
      </c>
      <c r="CO767" s="11">
        <v>1.85</v>
      </c>
      <c r="CP767" s="42">
        <f t="shared" si="1553"/>
        <v>2.7205</v>
      </c>
      <c r="CQ767" s="11">
        <v>0.9</v>
      </c>
      <c r="CR767" s="9">
        <v>0.5</v>
      </c>
      <c r="CS767" s="43">
        <f t="shared" si="1554"/>
        <v>8798.7597138</v>
      </c>
      <c r="DB767" s="11">
        <v>44045</v>
      </c>
      <c r="DC767" s="12">
        <v>0.168</v>
      </c>
      <c r="DD767" s="11">
        <v>1</v>
      </c>
      <c r="DE767" s="11">
        <v>0</v>
      </c>
      <c r="DF767" s="13">
        <f t="shared" si="1555"/>
        <v>7399.56</v>
      </c>
      <c r="DG767" s="11">
        <v>1</v>
      </c>
      <c r="DH767" s="11">
        <v>1</v>
      </c>
      <c r="DI767" s="11">
        <v>2.11</v>
      </c>
      <c r="DJ767" s="42">
        <f t="shared" si="1556"/>
        <v>3.11</v>
      </c>
      <c r="DK767" s="11">
        <v>0.9</v>
      </c>
      <c r="DL767" s="9">
        <v>0.5</v>
      </c>
      <c r="DM767" s="43">
        <f t="shared" si="1557"/>
        <v>10355.68422</v>
      </c>
      <c r="DV767" s="11">
        <v>49923</v>
      </c>
      <c r="DW767" s="12">
        <v>0.199</v>
      </c>
      <c r="DX767" s="11">
        <v>1</v>
      </c>
      <c r="DY767" s="11">
        <v>0</v>
      </c>
      <c r="DZ767" s="13">
        <f t="shared" si="1558"/>
        <v>9934.677</v>
      </c>
      <c r="EA767" s="11">
        <v>1</v>
      </c>
      <c r="EB767" s="11">
        <v>1</v>
      </c>
      <c r="EC767" s="11">
        <v>2.91</v>
      </c>
      <c r="ED767" s="42">
        <f t="shared" si="1559"/>
        <v>3.91</v>
      </c>
      <c r="EE767" s="11">
        <v>0.9</v>
      </c>
      <c r="EF767" s="9">
        <v>0.5</v>
      </c>
      <c r="EG767" s="43">
        <f t="shared" si="1560"/>
        <v>17480.0641815</v>
      </c>
    </row>
    <row r="768" s="1" customFormat="1" customHeight="1" spans="6:137">
      <c r="F768" s="11">
        <v>35434</v>
      </c>
      <c r="G768" s="12">
        <v>0.168</v>
      </c>
      <c r="H768" s="11">
        <v>1</v>
      </c>
      <c r="I768" s="11">
        <v>0</v>
      </c>
      <c r="J768" s="13">
        <f t="shared" si="1540"/>
        <v>5952.912</v>
      </c>
      <c r="K768" s="11">
        <v>1</v>
      </c>
      <c r="L768" s="11">
        <v>0.89</v>
      </c>
      <c r="M768" s="11">
        <v>1.78</v>
      </c>
      <c r="N768" s="42">
        <f t="shared" si="1541"/>
        <v>2.5842</v>
      </c>
      <c r="O768" s="11">
        <v>0.9</v>
      </c>
      <c r="P768" s="9">
        <v>0.5</v>
      </c>
      <c r="Q768" s="43">
        <f t="shared" si="1542"/>
        <v>6922.58183568</v>
      </c>
      <c r="Z768" s="11">
        <v>35728</v>
      </c>
      <c r="AA768" s="12">
        <v>0.168</v>
      </c>
      <c r="AB768" s="11">
        <v>1</v>
      </c>
      <c r="AC768" s="11">
        <v>0</v>
      </c>
      <c r="AD768" s="13">
        <f t="shared" si="1543"/>
        <v>6002.304</v>
      </c>
      <c r="AE768" s="11">
        <v>1</v>
      </c>
      <c r="AF768" s="11">
        <v>1</v>
      </c>
      <c r="AG768" s="11">
        <v>2.11</v>
      </c>
      <c r="AH768" s="42">
        <f t="shared" si="1544"/>
        <v>3.11</v>
      </c>
      <c r="AI768" s="11">
        <v>0.9</v>
      </c>
      <c r="AJ768" s="9">
        <v>0.5</v>
      </c>
      <c r="AK768" s="43">
        <f t="shared" si="1545"/>
        <v>8400.224448</v>
      </c>
      <c r="AT768" s="11">
        <v>36903</v>
      </c>
      <c r="AU768" s="12">
        <v>0.168</v>
      </c>
      <c r="AV768" s="11">
        <v>1</v>
      </c>
      <c r="AW768" s="11">
        <v>0</v>
      </c>
      <c r="AX768" s="13">
        <f t="shared" si="1546"/>
        <v>6199.704</v>
      </c>
      <c r="AY768" s="11">
        <v>1</v>
      </c>
      <c r="AZ768" s="11">
        <v>0.93</v>
      </c>
      <c r="BA768" s="11">
        <v>1.85</v>
      </c>
      <c r="BB768" s="42">
        <f t="shared" si="1547"/>
        <v>2.7205</v>
      </c>
      <c r="BC768" s="11">
        <v>0.9</v>
      </c>
      <c r="BD768" s="9">
        <v>0.5</v>
      </c>
      <c r="BE768" s="43">
        <f t="shared" si="1548"/>
        <v>7589.8326294</v>
      </c>
      <c r="BN768" s="11">
        <v>38167</v>
      </c>
      <c r="BO768" s="12">
        <v>0.168</v>
      </c>
      <c r="BP768" s="11">
        <v>1</v>
      </c>
      <c r="BQ768" s="11">
        <v>0</v>
      </c>
      <c r="BR768" s="13">
        <f t="shared" si="1549"/>
        <v>6412.056</v>
      </c>
      <c r="BS768" s="11">
        <v>1</v>
      </c>
      <c r="BT768" s="11">
        <v>1</v>
      </c>
      <c r="BU768" s="11">
        <v>2.71</v>
      </c>
      <c r="BV768" s="42">
        <f t="shared" si="1550"/>
        <v>3.71</v>
      </c>
      <c r="BW768" s="11">
        <v>0.9</v>
      </c>
      <c r="BX768" s="9">
        <v>0.5</v>
      </c>
      <c r="BY768" s="43">
        <f t="shared" si="1551"/>
        <v>10704.927492</v>
      </c>
      <c r="CH768" s="11">
        <v>42781</v>
      </c>
      <c r="CI768" s="12">
        <v>0.168</v>
      </c>
      <c r="CJ768" s="11">
        <v>1</v>
      </c>
      <c r="CK768" s="11">
        <v>0</v>
      </c>
      <c r="CL768" s="13">
        <f t="shared" si="1552"/>
        <v>7187.208</v>
      </c>
      <c r="CM768" s="11">
        <v>1</v>
      </c>
      <c r="CN768" s="11">
        <v>0.93</v>
      </c>
      <c r="CO768" s="11">
        <v>1.85</v>
      </c>
      <c r="CP768" s="42">
        <f t="shared" si="1553"/>
        <v>2.7205</v>
      </c>
      <c r="CQ768" s="11">
        <v>0.9</v>
      </c>
      <c r="CR768" s="9">
        <v>0.5</v>
      </c>
      <c r="CS768" s="43">
        <f t="shared" si="1554"/>
        <v>8798.7597138</v>
      </c>
      <c r="DB768" s="11">
        <v>44045</v>
      </c>
      <c r="DC768" s="12">
        <v>0.168</v>
      </c>
      <c r="DD768" s="11">
        <v>1</v>
      </c>
      <c r="DE768" s="11">
        <v>0</v>
      </c>
      <c r="DF768" s="13">
        <f t="shared" si="1555"/>
        <v>7399.56</v>
      </c>
      <c r="DG768" s="11">
        <v>1</v>
      </c>
      <c r="DH768" s="11">
        <v>1</v>
      </c>
      <c r="DI768" s="11">
        <v>2.11</v>
      </c>
      <c r="DJ768" s="42">
        <f t="shared" si="1556"/>
        <v>3.11</v>
      </c>
      <c r="DK768" s="11">
        <v>0.9</v>
      </c>
      <c r="DL768" s="9">
        <v>0.5</v>
      </c>
      <c r="DM768" s="43">
        <f t="shared" si="1557"/>
        <v>10355.68422</v>
      </c>
      <c r="DV768" s="11">
        <v>49923</v>
      </c>
      <c r="DW768" s="12">
        <v>0.199</v>
      </c>
      <c r="DX768" s="11">
        <v>1</v>
      </c>
      <c r="DY768" s="11">
        <v>0</v>
      </c>
      <c r="DZ768" s="13">
        <f t="shared" si="1558"/>
        <v>9934.677</v>
      </c>
      <c r="EA768" s="11">
        <v>1</v>
      </c>
      <c r="EB768" s="11">
        <v>1</v>
      </c>
      <c r="EC768" s="11">
        <v>2.91</v>
      </c>
      <c r="ED768" s="42">
        <f t="shared" si="1559"/>
        <v>3.91</v>
      </c>
      <c r="EE768" s="11">
        <v>0.9</v>
      </c>
      <c r="EF768" s="9">
        <v>0.5</v>
      </c>
      <c r="EG768" s="43">
        <f t="shared" si="1560"/>
        <v>17480.0641815</v>
      </c>
    </row>
    <row r="769" s="1" customFormat="1" customHeight="1" spans="1:139">
      <c r="F769" s="11">
        <v>35434</v>
      </c>
      <c r="G769" s="12">
        <v>0.168</v>
      </c>
      <c r="H769" s="11">
        <v>1</v>
      </c>
      <c r="I769" s="11">
        <v>0</v>
      </c>
      <c r="J769" s="13">
        <f t="shared" si="1540"/>
        <v>5952.912</v>
      </c>
      <c r="K769" s="11">
        <v>1</v>
      </c>
      <c r="L769" s="11">
        <v>0.89</v>
      </c>
      <c r="M769" s="11">
        <v>1.78</v>
      </c>
      <c r="N769" s="42">
        <f t="shared" si="1541"/>
        <v>2.5842</v>
      </c>
      <c r="O769" s="11">
        <v>0.9</v>
      </c>
      <c r="P769" s="9">
        <v>0.5</v>
      </c>
      <c r="Q769" s="43">
        <f t="shared" si="1542"/>
        <v>6922.58183568</v>
      </c>
      <c r="Z769" s="11">
        <v>35728</v>
      </c>
      <c r="AA769" s="12">
        <v>0.168</v>
      </c>
      <c r="AB769" s="11">
        <v>1</v>
      </c>
      <c r="AC769" s="11">
        <v>0</v>
      </c>
      <c r="AD769" s="13">
        <f t="shared" si="1543"/>
        <v>6002.304</v>
      </c>
      <c r="AE769" s="11">
        <v>1</v>
      </c>
      <c r="AF769" s="11">
        <v>1</v>
      </c>
      <c r="AG769" s="11">
        <v>2.11</v>
      </c>
      <c r="AH769" s="42">
        <f t="shared" si="1544"/>
        <v>3.11</v>
      </c>
      <c r="AI769" s="11">
        <v>0.9</v>
      </c>
      <c r="AJ769" s="9">
        <v>0.5</v>
      </c>
      <c r="AK769" s="43">
        <f t="shared" si="1545"/>
        <v>8400.224448</v>
      </c>
      <c r="AT769" s="11">
        <v>36903</v>
      </c>
      <c r="AU769" s="12">
        <v>0.168</v>
      </c>
      <c r="AV769" s="11">
        <v>1</v>
      </c>
      <c r="AW769" s="11">
        <v>0</v>
      </c>
      <c r="AX769" s="13">
        <f t="shared" si="1546"/>
        <v>6199.704</v>
      </c>
      <c r="AY769" s="11">
        <v>1</v>
      </c>
      <c r="AZ769" s="11">
        <v>0.93</v>
      </c>
      <c r="BA769" s="11">
        <v>1.85</v>
      </c>
      <c r="BB769" s="42">
        <f t="shared" si="1547"/>
        <v>2.7205</v>
      </c>
      <c r="BC769" s="11">
        <v>0.9</v>
      </c>
      <c r="BD769" s="9">
        <v>0.5</v>
      </c>
      <c r="BE769" s="43">
        <f t="shared" si="1548"/>
        <v>7589.8326294</v>
      </c>
      <c r="BN769" s="11">
        <v>38167</v>
      </c>
      <c r="BO769" s="12">
        <v>0.168</v>
      </c>
      <c r="BP769" s="11">
        <v>1</v>
      </c>
      <c r="BQ769" s="11">
        <v>0</v>
      </c>
      <c r="BR769" s="13">
        <f t="shared" si="1549"/>
        <v>6412.056</v>
      </c>
      <c r="BS769" s="11">
        <v>1</v>
      </c>
      <c r="BT769" s="11">
        <v>1</v>
      </c>
      <c r="BU769" s="11">
        <v>2.71</v>
      </c>
      <c r="BV769" s="42">
        <f t="shared" si="1550"/>
        <v>3.71</v>
      </c>
      <c r="BW769" s="11">
        <v>0.9</v>
      </c>
      <c r="BX769" s="9">
        <v>0.5</v>
      </c>
      <c r="BY769" s="43">
        <f t="shared" si="1551"/>
        <v>10704.927492</v>
      </c>
      <c r="CH769" s="11">
        <v>42781</v>
      </c>
      <c r="CI769" s="12">
        <v>0.168</v>
      </c>
      <c r="CJ769" s="11">
        <v>1</v>
      </c>
      <c r="CK769" s="11">
        <v>0</v>
      </c>
      <c r="CL769" s="13">
        <f t="shared" si="1552"/>
        <v>7187.208</v>
      </c>
      <c r="CM769" s="11">
        <v>1</v>
      </c>
      <c r="CN769" s="11">
        <v>0.93</v>
      </c>
      <c r="CO769" s="11">
        <v>1.85</v>
      </c>
      <c r="CP769" s="42">
        <f t="shared" si="1553"/>
        <v>2.7205</v>
      </c>
      <c r="CQ769" s="11">
        <v>0.9</v>
      </c>
      <c r="CR769" s="9">
        <v>0.5</v>
      </c>
      <c r="CS769" s="43">
        <f t="shared" si="1554"/>
        <v>8798.7597138</v>
      </c>
      <c r="DB769" s="11">
        <v>44045</v>
      </c>
      <c r="DC769" s="12">
        <v>0.168</v>
      </c>
      <c r="DD769" s="11">
        <v>1</v>
      </c>
      <c r="DE769" s="11">
        <v>0</v>
      </c>
      <c r="DF769" s="13">
        <f t="shared" si="1555"/>
        <v>7399.56</v>
      </c>
      <c r="DG769" s="11">
        <v>1</v>
      </c>
      <c r="DH769" s="11">
        <v>1</v>
      </c>
      <c r="DI769" s="11">
        <v>2.11</v>
      </c>
      <c r="DJ769" s="42">
        <f t="shared" si="1556"/>
        <v>3.11</v>
      </c>
      <c r="DK769" s="11">
        <v>0.9</v>
      </c>
      <c r="DL769" s="9">
        <v>0.5</v>
      </c>
      <c r="DM769" s="43">
        <f t="shared" si="1557"/>
        <v>10355.68422</v>
      </c>
      <c r="DV769" s="11">
        <v>49923</v>
      </c>
      <c r="DW769" s="12">
        <v>0.199</v>
      </c>
      <c r="DX769" s="11">
        <v>1</v>
      </c>
      <c r="DY769" s="11">
        <v>0</v>
      </c>
      <c r="DZ769" s="13">
        <f t="shared" si="1558"/>
        <v>9934.677</v>
      </c>
      <c r="EA769" s="11">
        <v>1</v>
      </c>
      <c r="EB769" s="11">
        <v>1</v>
      </c>
      <c r="EC769" s="11">
        <v>2.91</v>
      </c>
      <c r="ED769" s="42">
        <f t="shared" si="1559"/>
        <v>3.91</v>
      </c>
      <c r="EE769" s="11">
        <v>0.9</v>
      </c>
      <c r="EF769" s="9">
        <v>0.5</v>
      </c>
      <c r="EG769" s="43">
        <f t="shared" si="1560"/>
        <v>17480.0641815</v>
      </c>
    </row>
    <row r="770" s="1" customFormat="1" customHeight="1" spans="1:139">
      <c r="F770" s="11">
        <v>35434</v>
      </c>
      <c r="G770" s="12">
        <v>0.168</v>
      </c>
      <c r="H770" s="11">
        <v>1</v>
      </c>
      <c r="I770" s="11">
        <v>0</v>
      </c>
      <c r="J770" s="13">
        <f t="shared" si="1540"/>
        <v>5952.912</v>
      </c>
      <c r="K770" s="11">
        <v>1</v>
      </c>
      <c r="L770" s="11">
        <v>0.89</v>
      </c>
      <c r="M770" s="11">
        <v>1.78</v>
      </c>
      <c r="N770" s="42">
        <f t="shared" si="1541"/>
        <v>2.5842</v>
      </c>
      <c r="O770" s="11">
        <v>0.9</v>
      </c>
      <c r="P770" s="9">
        <v>0.5</v>
      </c>
      <c r="Q770" s="43">
        <f t="shared" si="1542"/>
        <v>6922.58183568</v>
      </c>
      <c r="Z770" s="11">
        <v>35728</v>
      </c>
      <c r="AA770" s="12">
        <v>0.168</v>
      </c>
      <c r="AB770" s="11">
        <v>1</v>
      </c>
      <c r="AC770" s="11">
        <v>0</v>
      </c>
      <c r="AD770" s="13">
        <f t="shared" si="1543"/>
        <v>6002.304</v>
      </c>
      <c r="AE770" s="11">
        <v>1</v>
      </c>
      <c r="AF770" s="11">
        <v>1</v>
      </c>
      <c r="AG770" s="11">
        <v>2.11</v>
      </c>
      <c r="AH770" s="42">
        <f t="shared" si="1544"/>
        <v>3.11</v>
      </c>
      <c r="AI770" s="11">
        <v>0.9</v>
      </c>
      <c r="AJ770" s="9">
        <v>0.5</v>
      </c>
      <c r="AK770" s="43">
        <f t="shared" si="1545"/>
        <v>8400.224448</v>
      </c>
      <c r="AT770" s="11">
        <v>36903</v>
      </c>
      <c r="AU770" s="12">
        <v>0.168</v>
      </c>
      <c r="AV770" s="11">
        <v>1</v>
      </c>
      <c r="AW770" s="11">
        <v>0</v>
      </c>
      <c r="AX770" s="13">
        <f t="shared" si="1546"/>
        <v>6199.704</v>
      </c>
      <c r="AY770" s="11">
        <v>1</v>
      </c>
      <c r="AZ770" s="11">
        <v>0.93</v>
      </c>
      <c r="BA770" s="11">
        <v>1.85</v>
      </c>
      <c r="BB770" s="42">
        <f t="shared" si="1547"/>
        <v>2.7205</v>
      </c>
      <c r="BC770" s="11">
        <v>0.9</v>
      </c>
      <c r="BD770" s="9">
        <v>0.5</v>
      </c>
      <c r="BE770" s="43">
        <f t="shared" si="1548"/>
        <v>7589.8326294</v>
      </c>
      <c r="BN770" s="11">
        <v>38167</v>
      </c>
      <c r="BO770" s="12">
        <v>0.168</v>
      </c>
      <c r="BP770" s="11">
        <v>1</v>
      </c>
      <c r="BQ770" s="11">
        <v>0</v>
      </c>
      <c r="BR770" s="13">
        <f t="shared" si="1549"/>
        <v>6412.056</v>
      </c>
      <c r="BS770" s="11">
        <v>1</v>
      </c>
      <c r="BT770" s="11">
        <v>1</v>
      </c>
      <c r="BU770" s="11">
        <v>2.71</v>
      </c>
      <c r="BV770" s="42">
        <f t="shared" si="1550"/>
        <v>3.71</v>
      </c>
      <c r="BW770" s="11">
        <v>0.9</v>
      </c>
      <c r="BX770" s="9">
        <v>0.5</v>
      </c>
      <c r="BY770" s="43">
        <f t="shared" si="1551"/>
        <v>10704.927492</v>
      </c>
      <c r="CH770" s="11">
        <v>42781</v>
      </c>
      <c r="CI770" s="12">
        <v>0.168</v>
      </c>
      <c r="CJ770" s="11">
        <v>1</v>
      </c>
      <c r="CK770" s="11">
        <v>0</v>
      </c>
      <c r="CL770" s="13">
        <f t="shared" si="1552"/>
        <v>7187.208</v>
      </c>
      <c r="CM770" s="11">
        <v>1</v>
      </c>
      <c r="CN770" s="11">
        <v>0.93</v>
      </c>
      <c r="CO770" s="11">
        <v>1.85</v>
      </c>
      <c r="CP770" s="42">
        <f t="shared" si="1553"/>
        <v>2.7205</v>
      </c>
      <c r="CQ770" s="11">
        <v>0.9</v>
      </c>
      <c r="CR770" s="9">
        <v>0.5</v>
      </c>
      <c r="CS770" s="43">
        <f t="shared" si="1554"/>
        <v>8798.7597138</v>
      </c>
      <c r="DB770" s="11">
        <v>44045</v>
      </c>
      <c r="DC770" s="12">
        <v>0.168</v>
      </c>
      <c r="DD770" s="11">
        <v>1</v>
      </c>
      <c r="DE770" s="11">
        <v>0</v>
      </c>
      <c r="DF770" s="13">
        <f t="shared" si="1555"/>
        <v>7399.56</v>
      </c>
      <c r="DG770" s="11">
        <v>1</v>
      </c>
      <c r="DH770" s="11">
        <v>1</v>
      </c>
      <c r="DI770" s="11">
        <v>2.11</v>
      </c>
      <c r="DJ770" s="42">
        <f t="shared" si="1556"/>
        <v>3.11</v>
      </c>
      <c r="DK770" s="11">
        <v>0.9</v>
      </c>
      <c r="DL770" s="9">
        <v>0.5</v>
      </c>
      <c r="DM770" s="43">
        <f t="shared" si="1557"/>
        <v>10355.68422</v>
      </c>
      <c r="DV770" s="11">
        <v>49923</v>
      </c>
      <c r="DW770" s="12">
        <v>0.199</v>
      </c>
      <c r="DX770" s="11">
        <v>1</v>
      </c>
      <c r="DY770" s="11">
        <v>0</v>
      </c>
      <c r="DZ770" s="13">
        <f t="shared" si="1558"/>
        <v>9934.677</v>
      </c>
      <c r="EA770" s="11">
        <v>1</v>
      </c>
      <c r="EB770" s="11">
        <v>1</v>
      </c>
      <c r="EC770" s="11">
        <v>2.91</v>
      </c>
      <c r="ED770" s="42">
        <f t="shared" si="1559"/>
        <v>3.91</v>
      </c>
      <c r="EE770" s="11">
        <v>0.9</v>
      </c>
      <c r="EF770" s="9">
        <v>0.5</v>
      </c>
      <c r="EG770" s="43">
        <f t="shared" si="1560"/>
        <v>17480.0641815</v>
      </c>
    </row>
    <row r="771" s="1" customFormat="1" customHeight="1" spans="1:139">
      <c r="F771" s="11">
        <v>35434</v>
      </c>
      <c r="G771" s="12">
        <v>0.168</v>
      </c>
      <c r="H771" s="11">
        <v>1</v>
      </c>
      <c r="I771" s="11">
        <v>0</v>
      </c>
      <c r="J771" s="13">
        <f t="shared" si="1540"/>
        <v>5952.912</v>
      </c>
      <c r="K771" s="11">
        <v>1</v>
      </c>
      <c r="L771" s="11">
        <v>0.89</v>
      </c>
      <c r="M771" s="11">
        <v>1.78</v>
      </c>
      <c r="N771" s="42">
        <f t="shared" si="1541"/>
        <v>2.5842</v>
      </c>
      <c r="O771" s="11">
        <v>0.9</v>
      </c>
      <c r="P771" s="9">
        <v>0.5</v>
      </c>
      <c r="Q771" s="43">
        <f t="shared" si="1542"/>
        <v>6922.58183568</v>
      </c>
      <c r="Z771" s="11">
        <v>35728</v>
      </c>
      <c r="AA771" s="12">
        <v>0.168</v>
      </c>
      <c r="AB771" s="11">
        <v>1</v>
      </c>
      <c r="AC771" s="11">
        <v>0</v>
      </c>
      <c r="AD771" s="13">
        <f t="shared" si="1543"/>
        <v>6002.304</v>
      </c>
      <c r="AE771" s="11">
        <v>1</v>
      </c>
      <c r="AF771" s="11">
        <v>1</v>
      </c>
      <c r="AG771" s="11">
        <v>2.11</v>
      </c>
      <c r="AH771" s="42">
        <f t="shared" si="1544"/>
        <v>3.11</v>
      </c>
      <c r="AI771" s="11">
        <v>0.9</v>
      </c>
      <c r="AJ771" s="9">
        <v>0.5</v>
      </c>
      <c r="AK771" s="43">
        <f t="shared" si="1545"/>
        <v>8400.224448</v>
      </c>
      <c r="AT771" s="11">
        <v>36903</v>
      </c>
      <c r="AU771" s="12">
        <v>0.168</v>
      </c>
      <c r="AV771" s="11">
        <v>1</v>
      </c>
      <c r="AW771" s="11">
        <v>0</v>
      </c>
      <c r="AX771" s="13">
        <f t="shared" si="1546"/>
        <v>6199.704</v>
      </c>
      <c r="AY771" s="11">
        <v>1</v>
      </c>
      <c r="AZ771" s="11">
        <v>0.93</v>
      </c>
      <c r="BA771" s="11">
        <v>1.85</v>
      </c>
      <c r="BB771" s="42">
        <f t="shared" si="1547"/>
        <v>2.7205</v>
      </c>
      <c r="BC771" s="11">
        <v>0.9</v>
      </c>
      <c r="BD771" s="9">
        <v>0.5</v>
      </c>
      <c r="BE771" s="43">
        <f t="shared" si="1548"/>
        <v>7589.8326294</v>
      </c>
      <c r="BN771" s="11">
        <v>38167</v>
      </c>
      <c r="BO771" s="12">
        <v>0.168</v>
      </c>
      <c r="BP771" s="11">
        <v>1</v>
      </c>
      <c r="BQ771" s="11">
        <v>0</v>
      </c>
      <c r="BR771" s="13">
        <f t="shared" si="1549"/>
        <v>6412.056</v>
      </c>
      <c r="BS771" s="11">
        <v>1</v>
      </c>
      <c r="BT771" s="11">
        <v>1</v>
      </c>
      <c r="BU771" s="11">
        <v>2.71</v>
      </c>
      <c r="BV771" s="42">
        <f t="shared" si="1550"/>
        <v>3.71</v>
      </c>
      <c r="BW771" s="11">
        <v>0.9</v>
      </c>
      <c r="BX771" s="9">
        <v>0.5</v>
      </c>
      <c r="BY771" s="43">
        <f t="shared" si="1551"/>
        <v>10704.927492</v>
      </c>
      <c r="CH771" s="11">
        <v>42781</v>
      </c>
      <c r="CI771" s="12">
        <v>0.168</v>
      </c>
      <c r="CJ771" s="11">
        <v>1</v>
      </c>
      <c r="CK771" s="11">
        <v>0</v>
      </c>
      <c r="CL771" s="13">
        <f t="shared" si="1552"/>
        <v>7187.208</v>
      </c>
      <c r="CM771" s="11">
        <v>1</v>
      </c>
      <c r="CN771" s="11">
        <v>0.93</v>
      </c>
      <c r="CO771" s="11">
        <v>1.85</v>
      </c>
      <c r="CP771" s="42">
        <f t="shared" si="1553"/>
        <v>2.7205</v>
      </c>
      <c r="CQ771" s="11">
        <v>0.9</v>
      </c>
      <c r="CR771" s="9">
        <v>0.5</v>
      </c>
      <c r="CS771" s="43">
        <f t="shared" si="1554"/>
        <v>8798.7597138</v>
      </c>
      <c r="DB771" s="11">
        <v>44045</v>
      </c>
      <c r="DC771" s="12">
        <v>0.168</v>
      </c>
      <c r="DD771" s="11">
        <v>1</v>
      </c>
      <c r="DE771" s="11">
        <v>0</v>
      </c>
      <c r="DF771" s="13">
        <f t="shared" si="1555"/>
        <v>7399.56</v>
      </c>
      <c r="DG771" s="11">
        <v>1</v>
      </c>
      <c r="DH771" s="11">
        <v>1</v>
      </c>
      <c r="DI771" s="11">
        <v>2.11</v>
      </c>
      <c r="DJ771" s="42">
        <f t="shared" si="1556"/>
        <v>3.11</v>
      </c>
      <c r="DK771" s="11">
        <v>0.9</v>
      </c>
      <c r="DL771" s="9">
        <v>0.5</v>
      </c>
      <c r="DM771" s="43">
        <f t="shared" si="1557"/>
        <v>10355.68422</v>
      </c>
      <c r="DV771" s="11">
        <v>49923</v>
      </c>
      <c r="DW771" s="12">
        <v>0.199</v>
      </c>
      <c r="DX771" s="11">
        <v>1</v>
      </c>
      <c r="DY771" s="11">
        <v>0</v>
      </c>
      <c r="DZ771" s="13">
        <f t="shared" si="1558"/>
        <v>9934.677</v>
      </c>
      <c r="EA771" s="11">
        <v>1</v>
      </c>
      <c r="EB771" s="11">
        <v>1</v>
      </c>
      <c r="EC771" s="11">
        <v>2.91</v>
      </c>
      <c r="ED771" s="42">
        <f t="shared" si="1559"/>
        <v>3.91</v>
      </c>
      <c r="EE771" s="11">
        <v>0.9</v>
      </c>
      <c r="EF771" s="9">
        <v>0.5</v>
      </c>
      <c r="EG771" s="43">
        <f t="shared" si="1560"/>
        <v>17480.0641815</v>
      </c>
    </row>
    <row r="772" s="1" customFormat="1" customHeight="1" spans="1:139">
      <c r="F772" s="11">
        <v>35434</v>
      </c>
      <c r="G772" s="12">
        <v>0.3</v>
      </c>
      <c r="H772" s="11">
        <v>1</v>
      </c>
      <c r="I772" s="11">
        <v>0</v>
      </c>
      <c r="J772" s="13">
        <f t="shared" si="1540"/>
        <v>10630.2</v>
      </c>
      <c r="K772" s="11">
        <v>1</v>
      </c>
      <c r="L772" s="11">
        <v>0.89</v>
      </c>
      <c r="M772" s="11">
        <v>1.78</v>
      </c>
      <c r="N772" s="42">
        <f t="shared" si="1541"/>
        <v>2.5842</v>
      </c>
      <c r="O772" s="11">
        <v>0.9</v>
      </c>
      <c r="P772" s="9">
        <v>0.5</v>
      </c>
      <c r="Q772" s="43">
        <f t="shared" si="1542"/>
        <v>12361.753278</v>
      </c>
      <c r="Z772" s="11">
        <v>35728</v>
      </c>
      <c r="AA772" s="12">
        <v>0.3</v>
      </c>
      <c r="AB772" s="11">
        <v>1</v>
      </c>
      <c r="AC772" s="11">
        <v>0</v>
      </c>
      <c r="AD772" s="13">
        <f t="shared" si="1543"/>
        <v>10718.4</v>
      </c>
      <c r="AE772" s="11">
        <v>1</v>
      </c>
      <c r="AF772" s="11">
        <v>1</v>
      </c>
      <c r="AG772" s="11">
        <v>2.11</v>
      </c>
      <c r="AH772" s="42">
        <f t="shared" si="1544"/>
        <v>3.11</v>
      </c>
      <c r="AI772" s="11">
        <v>0.9</v>
      </c>
      <c r="AJ772" s="9">
        <v>0.5</v>
      </c>
      <c r="AK772" s="43">
        <f t="shared" si="1545"/>
        <v>15000.4008</v>
      </c>
      <c r="AT772" s="11">
        <v>36903</v>
      </c>
      <c r="AU772" s="12">
        <v>0.3</v>
      </c>
      <c r="AV772" s="11">
        <v>1</v>
      </c>
      <c r="AW772" s="11">
        <v>0</v>
      </c>
      <c r="AX772" s="13">
        <f t="shared" si="1546"/>
        <v>11070.9</v>
      </c>
      <c r="AY772" s="11">
        <v>1</v>
      </c>
      <c r="AZ772" s="11">
        <v>0.93</v>
      </c>
      <c r="BA772" s="11">
        <v>1.85</v>
      </c>
      <c r="BB772" s="42">
        <f t="shared" si="1547"/>
        <v>2.7205</v>
      </c>
      <c r="BC772" s="11">
        <v>0.9</v>
      </c>
      <c r="BD772" s="9">
        <v>0.5</v>
      </c>
      <c r="BE772" s="43">
        <f t="shared" si="1548"/>
        <v>13553.2725525</v>
      </c>
      <c r="BN772" s="11">
        <v>38167</v>
      </c>
      <c r="BO772" s="12">
        <v>0.3</v>
      </c>
      <c r="BP772" s="11">
        <v>1</v>
      </c>
      <c r="BQ772" s="11">
        <v>0</v>
      </c>
      <c r="BR772" s="13">
        <f t="shared" si="1549"/>
        <v>11450.1</v>
      </c>
      <c r="BS772" s="11">
        <v>1</v>
      </c>
      <c r="BT772" s="11">
        <v>1</v>
      </c>
      <c r="BU772" s="11">
        <v>2.71</v>
      </c>
      <c r="BV772" s="42">
        <f t="shared" si="1550"/>
        <v>3.71</v>
      </c>
      <c r="BW772" s="11">
        <v>0.9</v>
      </c>
      <c r="BX772" s="9">
        <v>0.5</v>
      </c>
      <c r="BY772" s="43">
        <f t="shared" si="1551"/>
        <v>19115.94195</v>
      </c>
      <c r="CH772" s="11">
        <v>42781</v>
      </c>
      <c r="CI772" s="12">
        <v>0.3</v>
      </c>
      <c r="CJ772" s="11">
        <v>1</v>
      </c>
      <c r="CK772" s="11">
        <v>0</v>
      </c>
      <c r="CL772" s="13">
        <f t="shared" si="1552"/>
        <v>12834.3</v>
      </c>
      <c r="CM772" s="11">
        <v>1</v>
      </c>
      <c r="CN772" s="11">
        <v>0.93</v>
      </c>
      <c r="CO772" s="11">
        <v>1.85</v>
      </c>
      <c r="CP772" s="42">
        <f t="shared" si="1553"/>
        <v>2.7205</v>
      </c>
      <c r="CQ772" s="11">
        <v>0.9</v>
      </c>
      <c r="CR772" s="9">
        <v>0.5</v>
      </c>
      <c r="CS772" s="43">
        <f t="shared" si="1554"/>
        <v>15712.0709175</v>
      </c>
      <c r="DB772" s="11">
        <v>44045</v>
      </c>
      <c r="DC772" s="12">
        <v>0.3</v>
      </c>
      <c r="DD772" s="11">
        <v>1</v>
      </c>
      <c r="DE772" s="11">
        <v>0</v>
      </c>
      <c r="DF772" s="13">
        <f t="shared" si="1555"/>
        <v>13213.5</v>
      </c>
      <c r="DG772" s="11">
        <v>1</v>
      </c>
      <c r="DH772" s="11">
        <v>1</v>
      </c>
      <c r="DI772" s="11">
        <v>2.11</v>
      </c>
      <c r="DJ772" s="42">
        <f t="shared" si="1556"/>
        <v>3.11</v>
      </c>
      <c r="DK772" s="11">
        <v>0.9</v>
      </c>
      <c r="DL772" s="9">
        <v>0.5</v>
      </c>
      <c r="DM772" s="43">
        <f t="shared" si="1557"/>
        <v>18492.29325</v>
      </c>
      <c r="DV772" s="11">
        <v>49923</v>
      </c>
      <c r="DW772" s="12">
        <v>0.355</v>
      </c>
      <c r="DX772" s="11">
        <v>1</v>
      </c>
      <c r="DY772" s="11">
        <v>0</v>
      </c>
      <c r="DZ772" s="13">
        <f t="shared" si="1558"/>
        <v>17722.665</v>
      </c>
      <c r="EA772" s="11">
        <v>1</v>
      </c>
      <c r="EB772" s="11">
        <v>1</v>
      </c>
      <c r="EC772" s="11">
        <v>2.91</v>
      </c>
      <c r="ED772" s="42">
        <f t="shared" si="1559"/>
        <v>3.91</v>
      </c>
      <c r="EE772" s="11">
        <v>0.9</v>
      </c>
      <c r="EF772" s="9">
        <v>0.5</v>
      </c>
      <c r="EG772" s="43">
        <f t="shared" si="1560"/>
        <v>31183.0290675</v>
      </c>
    </row>
    <row r="773" s="1" customFormat="1" customHeight="1" spans="1:139">
      <c r="F773" s="11">
        <v>35434</v>
      </c>
      <c r="G773" s="12">
        <v>0.58</v>
      </c>
      <c r="H773" s="11">
        <v>1</v>
      </c>
      <c r="I773" s="11">
        <v>0</v>
      </c>
      <c r="J773" s="13">
        <f t="shared" si="1540"/>
        <v>20551.72</v>
      </c>
      <c r="K773" s="11">
        <v>1</v>
      </c>
      <c r="L773" s="11">
        <v>0.89</v>
      </c>
      <c r="M773" s="11">
        <v>1.78</v>
      </c>
      <c r="N773" s="42">
        <f t="shared" si="1541"/>
        <v>2.5842</v>
      </c>
      <c r="O773" s="11">
        <v>0.9</v>
      </c>
      <c r="P773" s="9">
        <v>0.5</v>
      </c>
      <c r="Q773" s="43">
        <f t="shared" si="1542"/>
        <v>23899.3896708</v>
      </c>
      <c r="Z773" s="11">
        <v>35728</v>
      </c>
      <c r="AA773" s="12">
        <v>0.58</v>
      </c>
      <c r="AB773" s="11">
        <v>1</v>
      </c>
      <c r="AC773" s="11">
        <v>0</v>
      </c>
      <c r="AD773" s="13">
        <f t="shared" si="1543"/>
        <v>20722.24</v>
      </c>
      <c r="AE773" s="11">
        <v>1</v>
      </c>
      <c r="AF773" s="11">
        <v>1</v>
      </c>
      <c r="AG773" s="11">
        <v>2.11</v>
      </c>
      <c r="AH773" s="42">
        <f t="shared" si="1544"/>
        <v>3.11</v>
      </c>
      <c r="AI773" s="11">
        <v>0.9</v>
      </c>
      <c r="AJ773" s="9">
        <v>0.5</v>
      </c>
      <c r="AK773" s="43">
        <f t="shared" si="1545"/>
        <v>29000.77488</v>
      </c>
      <c r="AT773" s="11">
        <v>36903</v>
      </c>
      <c r="AU773" s="12">
        <v>0.58</v>
      </c>
      <c r="AV773" s="11">
        <v>1</v>
      </c>
      <c r="AW773" s="11">
        <v>0</v>
      </c>
      <c r="AX773" s="13">
        <f t="shared" si="1546"/>
        <v>21403.74</v>
      </c>
      <c r="AY773" s="11">
        <v>1</v>
      </c>
      <c r="AZ773" s="11">
        <v>0.93</v>
      </c>
      <c r="BA773" s="11">
        <v>1.85</v>
      </c>
      <c r="BB773" s="42">
        <f t="shared" si="1547"/>
        <v>2.7205</v>
      </c>
      <c r="BC773" s="11">
        <v>0.9</v>
      </c>
      <c r="BD773" s="9">
        <v>0.5</v>
      </c>
      <c r="BE773" s="43">
        <f t="shared" si="1548"/>
        <v>26202.9936015</v>
      </c>
      <c r="BN773" s="11">
        <v>38167</v>
      </c>
      <c r="BO773" s="12">
        <v>0.58</v>
      </c>
      <c r="BP773" s="11">
        <v>1</v>
      </c>
      <c r="BQ773" s="11">
        <v>0</v>
      </c>
      <c r="BR773" s="13">
        <f t="shared" si="1549"/>
        <v>22136.86</v>
      </c>
      <c r="BS773" s="11">
        <v>1</v>
      </c>
      <c r="BT773" s="11">
        <v>1</v>
      </c>
      <c r="BU773" s="11">
        <v>2.71</v>
      </c>
      <c r="BV773" s="42">
        <f t="shared" si="1550"/>
        <v>3.71</v>
      </c>
      <c r="BW773" s="11">
        <v>0.9</v>
      </c>
      <c r="BX773" s="9">
        <v>0.5</v>
      </c>
      <c r="BY773" s="43">
        <f t="shared" si="1551"/>
        <v>36957.48777</v>
      </c>
      <c r="CH773" s="11">
        <v>42781</v>
      </c>
      <c r="CI773" s="12">
        <v>0.58</v>
      </c>
      <c r="CJ773" s="11">
        <v>1</v>
      </c>
      <c r="CK773" s="11">
        <v>0</v>
      </c>
      <c r="CL773" s="13">
        <f t="shared" si="1552"/>
        <v>24812.98</v>
      </c>
      <c r="CM773" s="11">
        <v>1</v>
      </c>
      <c r="CN773" s="11">
        <v>0.93</v>
      </c>
      <c r="CO773" s="11">
        <v>1.85</v>
      </c>
      <c r="CP773" s="42">
        <f t="shared" si="1553"/>
        <v>2.7205</v>
      </c>
      <c r="CQ773" s="11">
        <v>0.9</v>
      </c>
      <c r="CR773" s="9">
        <v>0.5</v>
      </c>
      <c r="CS773" s="43">
        <f t="shared" si="1554"/>
        <v>30376.6704405</v>
      </c>
      <c r="DB773" s="11">
        <v>44045</v>
      </c>
      <c r="DC773" s="12">
        <v>0.58</v>
      </c>
      <c r="DD773" s="11">
        <v>1</v>
      </c>
      <c r="DE773" s="11">
        <v>0</v>
      </c>
      <c r="DF773" s="13">
        <f t="shared" si="1555"/>
        <v>25546.1</v>
      </c>
      <c r="DG773" s="11">
        <v>1</v>
      </c>
      <c r="DH773" s="11">
        <v>1</v>
      </c>
      <c r="DI773" s="11">
        <v>2.11</v>
      </c>
      <c r="DJ773" s="42">
        <f t="shared" si="1556"/>
        <v>3.11</v>
      </c>
      <c r="DK773" s="11">
        <v>0.9</v>
      </c>
      <c r="DL773" s="9">
        <v>0.5</v>
      </c>
      <c r="DM773" s="43">
        <f t="shared" si="1557"/>
        <v>35751.76695</v>
      </c>
      <c r="DV773" s="11">
        <v>49923</v>
      </c>
      <c r="DW773" s="12">
        <v>0.69</v>
      </c>
      <c r="DX773" s="11">
        <v>1</v>
      </c>
      <c r="DY773" s="11">
        <v>0</v>
      </c>
      <c r="DZ773" s="13">
        <f t="shared" si="1558"/>
        <v>34446.87</v>
      </c>
      <c r="EA773" s="11">
        <v>1</v>
      </c>
      <c r="EB773" s="11">
        <v>1</v>
      </c>
      <c r="EC773" s="11">
        <v>2.91</v>
      </c>
      <c r="ED773" s="42">
        <f t="shared" si="1559"/>
        <v>3.91</v>
      </c>
      <c r="EE773" s="11">
        <v>0.9</v>
      </c>
      <c r="EF773" s="9">
        <v>0.5</v>
      </c>
      <c r="EG773" s="43">
        <f t="shared" si="1560"/>
        <v>60609.267765</v>
      </c>
    </row>
    <row r="774" s="1" customFormat="1" customHeight="1" spans="1:139">
      <c r="F774" s="47" t="s">
        <v>32</v>
      </c>
      <c r="G774" s="48"/>
      <c r="H774" s="48"/>
      <c r="I774" s="48"/>
      <c r="J774" s="48"/>
      <c r="K774" s="48"/>
      <c r="L774" s="48"/>
      <c r="M774" s="46">
        <f>SUM(Q764:Q773)</f>
        <v>91641.79763424</v>
      </c>
      <c r="N774" s="46"/>
      <c r="O774" s="46"/>
      <c r="P774" s="46"/>
      <c r="Q774" s="46"/>
      <c r="R774" s="1"/>
      <c r="S774" s="1"/>
      <c r="T774" s="1"/>
      <c r="U774" s="1"/>
      <c r="V774" s="1"/>
      <c r="W774" s="1"/>
      <c r="X774" s="1"/>
      <c r="Y774" s="1"/>
      <c r="Z774" s="47" t="s">
        <v>32</v>
      </c>
      <c r="AA774" s="48"/>
      <c r="AB774" s="48"/>
      <c r="AC774" s="48"/>
      <c r="AD774" s="48"/>
      <c r="AE774" s="48"/>
      <c r="AF774" s="48"/>
      <c r="AG774" s="46">
        <f>SUM(AK764:AK773)</f>
        <v>111202.971264</v>
      </c>
      <c r="AH774" s="46"/>
      <c r="AI774" s="46"/>
      <c r="AJ774" s="46"/>
      <c r="AK774" s="46"/>
      <c r="AL774" s="1"/>
      <c r="AM774" s="1"/>
      <c r="AN774" s="1"/>
      <c r="AO774" s="1"/>
      <c r="AP774" s="1"/>
      <c r="AQ774" s="1"/>
      <c r="AR774" s="1"/>
      <c r="AS774" s="1"/>
      <c r="AT774" s="47" t="s">
        <v>32</v>
      </c>
      <c r="AU774" s="48"/>
      <c r="AV774" s="48"/>
      <c r="AW774" s="48"/>
      <c r="AX774" s="48"/>
      <c r="AY774" s="48"/>
      <c r="AZ774" s="48"/>
      <c r="BA774" s="46">
        <f>SUM(BE764:BE773)</f>
        <v>100474.9271892</v>
      </c>
      <c r="BB774" s="46"/>
      <c r="BC774" s="46"/>
      <c r="BD774" s="46"/>
      <c r="BE774" s="46"/>
      <c r="BF774" s="1"/>
      <c r="BG774" s="1"/>
      <c r="BH774" s="1"/>
      <c r="BI774" s="1"/>
      <c r="BJ774" s="1"/>
      <c r="BK774" s="1"/>
      <c r="BL774" s="1"/>
      <c r="BM774" s="1"/>
      <c r="BN774" s="47" t="s">
        <v>32</v>
      </c>
      <c r="BO774" s="48"/>
      <c r="BP774" s="48"/>
      <c r="BQ774" s="48"/>
      <c r="BR774" s="48"/>
      <c r="BS774" s="48"/>
      <c r="BT774" s="48"/>
      <c r="BU774" s="46">
        <f>SUM(BY764:BY773)</f>
        <v>141712.849656</v>
      </c>
      <c r="BV774" s="46"/>
      <c r="BW774" s="46"/>
      <c r="BX774" s="46"/>
      <c r="BY774" s="46"/>
      <c r="BZ774" s="1"/>
      <c r="CA774" s="1"/>
      <c r="CB774" s="1"/>
      <c r="CC774" s="1"/>
      <c r="CD774" s="1"/>
      <c r="CE774" s="1"/>
      <c r="CF774" s="1"/>
      <c r="CG774" s="1"/>
      <c r="CH774" s="47" t="s">
        <v>32</v>
      </c>
      <c r="CI774" s="48"/>
      <c r="CJ774" s="48"/>
      <c r="CK774" s="48"/>
      <c r="CL774" s="48"/>
      <c r="CM774" s="48"/>
      <c r="CN774" s="48"/>
      <c r="CO774" s="46">
        <f>SUM(CS764:CS773)</f>
        <v>116478.8190684</v>
      </c>
      <c r="CP774" s="46"/>
      <c r="CQ774" s="46"/>
      <c r="CR774" s="46"/>
      <c r="CS774" s="46"/>
      <c r="CT774" s="1"/>
      <c r="CU774" s="1"/>
      <c r="CV774" s="1"/>
      <c r="CW774" s="1"/>
      <c r="CX774" s="1"/>
      <c r="CY774" s="1"/>
      <c r="CZ774" s="1"/>
      <c r="DA774" s="1"/>
      <c r="DB774" s="47" t="s">
        <v>32</v>
      </c>
      <c r="DC774" s="48"/>
      <c r="DD774" s="48"/>
      <c r="DE774" s="48"/>
      <c r="DF774" s="48"/>
      <c r="DG774" s="48"/>
      <c r="DH774" s="48"/>
      <c r="DI774" s="46">
        <f>SUM(DM764:DM773)</f>
        <v>137089.53396</v>
      </c>
      <c r="DJ774" s="46"/>
      <c r="DK774" s="46"/>
      <c r="DL774" s="46"/>
      <c r="DM774" s="46"/>
      <c r="DN774" s="1"/>
      <c r="DO774" s="1"/>
      <c r="DP774" s="1"/>
      <c r="DQ774" s="1"/>
      <c r="DR774" s="1"/>
      <c r="DS774" s="1"/>
      <c r="DT774" s="1"/>
      <c r="DU774" s="1"/>
      <c r="DV774" s="47" t="s">
        <v>32</v>
      </c>
      <c r="DW774" s="48"/>
      <c r="DX774" s="48"/>
      <c r="DY774" s="48"/>
      <c r="DZ774" s="48"/>
      <c r="EA774" s="48"/>
      <c r="EB774" s="48"/>
      <c r="EC774" s="46">
        <f>SUM(EG764:EG773)</f>
        <v>231632.8102845</v>
      </c>
      <c r="ED774" s="46"/>
      <c r="EE774" s="46"/>
      <c r="EF774" s="46"/>
      <c r="EG774" s="46"/>
    </row>
    <row r="775" s="1" customFormat="1" customHeight="1" spans="1:139">
      <c r="F775" s="48"/>
      <c r="G775" s="48"/>
      <c r="H775" s="48"/>
      <c r="I775" s="48"/>
      <c r="J775" s="48"/>
      <c r="K775" s="48"/>
      <c r="L775" s="48"/>
      <c r="M775" s="46"/>
      <c r="N775" s="46"/>
      <c r="O775" s="46"/>
      <c r="P775" s="46"/>
      <c r="Q775" s="46"/>
      <c r="R775" s="1"/>
      <c r="S775" s="1"/>
      <c r="T775" s="1"/>
      <c r="U775" s="1"/>
      <c r="V775" s="1"/>
      <c r="W775" s="1"/>
      <c r="X775" s="1"/>
      <c r="Y775" s="1"/>
      <c r="Z775" s="48"/>
      <c r="AA775" s="48"/>
      <c r="AB775" s="48"/>
      <c r="AC775" s="48"/>
      <c r="AD775" s="48"/>
      <c r="AE775" s="48"/>
      <c r="AF775" s="48"/>
      <c r="AG775" s="46"/>
      <c r="AH775" s="46"/>
      <c r="AI775" s="46"/>
      <c r="AJ775" s="46"/>
      <c r="AK775" s="46"/>
      <c r="AL775" s="1"/>
      <c r="AM775" s="1"/>
      <c r="AN775" s="1"/>
      <c r="AO775" s="1"/>
      <c r="AP775" s="1"/>
      <c r="AQ775" s="1"/>
      <c r="AR775" s="1"/>
      <c r="AS775" s="1"/>
      <c r="AT775" s="48"/>
      <c r="AU775" s="48"/>
      <c r="AV775" s="48"/>
      <c r="AW775" s="48"/>
      <c r="AX775" s="48"/>
      <c r="AY775" s="48"/>
      <c r="AZ775" s="48"/>
      <c r="BA775" s="46"/>
      <c r="BB775" s="46"/>
      <c r="BC775" s="46"/>
      <c r="BD775" s="46"/>
      <c r="BE775" s="46"/>
      <c r="BF775" s="1"/>
      <c r="BG775" s="1"/>
      <c r="BH775" s="1"/>
      <c r="BI775" s="1"/>
      <c r="BJ775" s="1"/>
      <c r="BK775" s="1"/>
      <c r="BL775" s="1"/>
      <c r="BM775" s="1"/>
      <c r="BN775" s="48"/>
      <c r="BO775" s="48"/>
      <c r="BP775" s="48"/>
      <c r="BQ775" s="48"/>
      <c r="BR775" s="48"/>
      <c r="BS775" s="48"/>
      <c r="BT775" s="48"/>
      <c r="BU775" s="46"/>
      <c r="BV775" s="46"/>
      <c r="BW775" s="46"/>
      <c r="BX775" s="46"/>
      <c r="BY775" s="46"/>
      <c r="BZ775" s="1"/>
      <c r="CA775" s="1"/>
      <c r="CB775" s="1"/>
      <c r="CC775" s="1"/>
      <c r="CD775" s="1"/>
      <c r="CE775" s="1"/>
      <c r="CF775" s="1"/>
      <c r="CG775" s="1"/>
      <c r="CH775" s="48"/>
      <c r="CI775" s="48"/>
      <c r="CJ775" s="48"/>
      <c r="CK775" s="48"/>
      <c r="CL775" s="48"/>
      <c r="CM775" s="48"/>
      <c r="CN775" s="48"/>
      <c r="CO775" s="46"/>
      <c r="CP775" s="46"/>
      <c r="CQ775" s="46"/>
      <c r="CR775" s="46"/>
      <c r="CS775" s="46"/>
      <c r="CT775" s="1"/>
      <c r="CU775" s="1"/>
      <c r="CV775" s="1"/>
      <c r="CW775" s="1"/>
      <c r="CX775" s="1"/>
      <c r="CY775" s="1"/>
      <c r="CZ775" s="1"/>
      <c r="DA775" s="1"/>
      <c r="DB775" s="48"/>
      <c r="DC775" s="48"/>
      <c r="DD775" s="48"/>
      <c r="DE775" s="48"/>
      <c r="DF775" s="48"/>
      <c r="DG775" s="48"/>
      <c r="DH775" s="48"/>
      <c r="DI775" s="46"/>
      <c r="DJ775" s="46"/>
      <c r="DK775" s="46"/>
      <c r="DL775" s="46"/>
      <c r="DM775" s="46"/>
      <c r="DN775" s="1"/>
      <c r="DO775" s="1"/>
      <c r="DP775" s="1"/>
      <c r="DQ775" s="1"/>
      <c r="DR775" s="1"/>
      <c r="DS775" s="1"/>
      <c r="DT775" s="1"/>
      <c r="DU775" s="1"/>
      <c r="DV775" s="48"/>
      <c r="DW775" s="48"/>
      <c r="DX775" s="48"/>
      <c r="DY775" s="48"/>
      <c r="DZ775" s="48"/>
      <c r="EA775" s="48"/>
      <c r="EB775" s="48"/>
      <c r="EC775" s="46"/>
      <c r="ED775" s="46"/>
      <c r="EE775" s="46"/>
      <c r="EF775" s="46"/>
      <c r="EG775" s="46"/>
    </row>
    <row r="776" s="1" customFormat="1" customHeight="1" spans="1:139">
      <c r="F776" s="48"/>
      <c r="G776" s="48"/>
      <c r="H776" s="48"/>
      <c r="I776" s="48"/>
      <c r="J776" s="48"/>
      <c r="K776" s="48"/>
      <c r="L776" s="48"/>
      <c r="M776" s="46"/>
      <c r="N776" s="46"/>
      <c r="O776" s="46"/>
      <c r="P776" s="46"/>
      <c r="Q776" s="46"/>
      <c r="R776" s="1"/>
      <c r="S776" s="1"/>
      <c r="T776" s="1"/>
      <c r="U776" s="1"/>
      <c r="V776" s="1"/>
      <c r="W776" s="1"/>
      <c r="X776" s="1"/>
      <c r="Y776" s="1"/>
      <c r="Z776" s="48"/>
      <c r="AA776" s="48"/>
      <c r="AB776" s="48"/>
      <c r="AC776" s="48"/>
      <c r="AD776" s="48"/>
      <c r="AE776" s="48"/>
      <c r="AF776" s="48"/>
      <c r="AG776" s="46"/>
      <c r="AH776" s="46"/>
      <c r="AI776" s="46"/>
      <c r="AJ776" s="46"/>
      <c r="AK776" s="46"/>
      <c r="AL776" s="1"/>
      <c r="AM776" s="1"/>
      <c r="AN776" s="1"/>
      <c r="AO776" s="1"/>
      <c r="AP776" s="1"/>
      <c r="AQ776" s="1"/>
      <c r="AR776" s="1"/>
      <c r="AS776" s="1"/>
      <c r="AT776" s="48"/>
      <c r="AU776" s="48"/>
      <c r="AV776" s="48"/>
      <c r="AW776" s="48"/>
      <c r="AX776" s="48"/>
      <c r="AY776" s="48"/>
      <c r="AZ776" s="48"/>
      <c r="BA776" s="46"/>
      <c r="BB776" s="46"/>
      <c r="BC776" s="46"/>
      <c r="BD776" s="46"/>
      <c r="BE776" s="46"/>
      <c r="BF776" s="1"/>
      <c r="BG776" s="1"/>
      <c r="BH776" s="1"/>
      <c r="BI776" s="1"/>
      <c r="BJ776" s="1"/>
      <c r="BK776" s="1"/>
      <c r="BL776" s="1"/>
      <c r="BM776" s="1"/>
      <c r="BN776" s="48"/>
      <c r="BO776" s="48"/>
      <c r="BP776" s="48"/>
      <c r="BQ776" s="48"/>
      <c r="BR776" s="48"/>
      <c r="BS776" s="48"/>
      <c r="BT776" s="48"/>
      <c r="BU776" s="46"/>
      <c r="BV776" s="46"/>
      <c r="BW776" s="46"/>
      <c r="BX776" s="46"/>
      <c r="BY776" s="46"/>
      <c r="BZ776" s="1"/>
      <c r="CA776" s="1"/>
      <c r="CB776" s="1"/>
      <c r="CC776" s="1"/>
      <c r="CD776" s="1"/>
      <c r="CE776" s="1"/>
      <c r="CF776" s="1"/>
      <c r="CG776" s="1"/>
      <c r="CH776" s="48"/>
      <c r="CI776" s="48"/>
      <c r="CJ776" s="48"/>
      <c r="CK776" s="48"/>
      <c r="CL776" s="48"/>
      <c r="CM776" s="48"/>
      <c r="CN776" s="48"/>
      <c r="CO776" s="46"/>
      <c r="CP776" s="46"/>
      <c r="CQ776" s="46"/>
      <c r="CR776" s="46"/>
      <c r="CS776" s="46"/>
      <c r="CT776" s="1"/>
      <c r="CU776" s="1"/>
      <c r="CV776" s="1"/>
      <c r="CW776" s="1"/>
      <c r="CX776" s="1"/>
      <c r="CY776" s="1"/>
      <c r="CZ776" s="1"/>
      <c r="DA776" s="1"/>
      <c r="DB776" s="48"/>
      <c r="DC776" s="48"/>
      <c r="DD776" s="48"/>
      <c r="DE776" s="48"/>
      <c r="DF776" s="48"/>
      <c r="DG776" s="48"/>
      <c r="DH776" s="48"/>
      <c r="DI776" s="46"/>
      <c r="DJ776" s="46"/>
      <c r="DK776" s="46"/>
      <c r="DL776" s="46"/>
      <c r="DM776" s="46"/>
      <c r="DN776" s="1"/>
      <c r="DO776" s="1"/>
      <c r="DP776" s="1"/>
      <c r="DQ776" s="1"/>
      <c r="DR776" s="1"/>
      <c r="DS776" s="1"/>
      <c r="DT776" s="1"/>
      <c r="DU776" s="1"/>
      <c r="DV776" s="48"/>
      <c r="DW776" s="48"/>
      <c r="DX776" s="48"/>
      <c r="DY776" s="48"/>
      <c r="DZ776" s="48"/>
      <c r="EA776" s="48"/>
      <c r="EB776" s="48"/>
      <c r="EC776" s="46"/>
      <c r="ED776" s="46"/>
      <c r="EE776" s="46"/>
      <c r="EF776" s="46"/>
      <c r="EG776" s="46"/>
    </row>
    <row r="778" s="1" customFormat="1" customHeight="1" spans="1:139">
      <c r="A778" s="2" t="s">
        <v>103</v>
      </c>
      <c r="B778" s="2"/>
      <c r="C778" s="2"/>
      <c r="D778" s="2"/>
      <c r="E778" s="2"/>
      <c r="F778" s="3" t="s">
        <v>1</v>
      </c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1"/>
      <c r="U778" s="2" t="s">
        <v>104</v>
      </c>
      <c r="V778" s="2"/>
      <c r="W778" s="2"/>
      <c r="X778" s="2"/>
      <c r="Y778" s="2"/>
      <c r="Z778" s="3" t="s">
        <v>1</v>
      </c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1"/>
      <c r="AO778" s="2" t="s">
        <v>105</v>
      </c>
      <c r="AP778" s="2"/>
      <c r="AQ778" s="2"/>
      <c r="AR778" s="2"/>
      <c r="AS778" s="2"/>
      <c r="AT778" s="3" t="s">
        <v>1</v>
      </c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1"/>
      <c r="BI778" s="2" t="s">
        <v>106</v>
      </c>
      <c r="BJ778" s="2"/>
      <c r="BK778" s="2"/>
      <c r="BL778" s="2"/>
      <c r="BM778" s="2"/>
      <c r="BN778" s="3" t="s">
        <v>1</v>
      </c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1"/>
      <c r="CC778" s="2" t="s">
        <v>107</v>
      </c>
      <c r="CD778" s="2"/>
      <c r="CE778" s="2"/>
      <c r="CF778" s="2"/>
      <c r="CG778" s="2"/>
      <c r="CH778" s="3" t="s">
        <v>1</v>
      </c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1"/>
      <c r="CW778" s="2" t="s">
        <v>108</v>
      </c>
      <c r="CX778" s="2"/>
      <c r="CY778" s="2"/>
      <c r="CZ778" s="2"/>
      <c r="DA778" s="2"/>
      <c r="DB778" s="3" t="s">
        <v>1</v>
      </c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1"/>
      <c r="DQ778" s="2" t="s">
        <v>109</v>
      </c>
      <c r="DR778" s="2"/>
      <c r="DS778" s="2"/>
      <c r="DT778" s="2"/>
      <c r="DU778" s="2"/>
      <c r="DV778" s="3" t="s">
        <v>1</v>
      </c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</row>
    <row r="779" s="1" customFormat="1" customHeight="1" spans="1:139">
      <c r="A779" s="2"/>
      <c r="B779" s="2"/>
      <c r="C779" s="2"/>
      <c r="D779" s="2"/>
      <c r="E779" s="2"/>
      <c r="F779" s="4" t="s">
        <v>8</v>
      </c>
      <c r="G779" s="5"/>
      <c r="H779" s="5"/>
      <c r="I779" s="6"/>
      <c r="J779" s="7" t="s">
        <v>9</v>
      </c>
      <c r="K779" s="7"/>
      <c r="L779" s="7"/>
      <c r="M779" s="7"/>
      <c r="N779" s="8" t="s">
        <v>10</v>
      </c>
      <c r="O779" s="8"/>
      <c r="P779" s="8"/>
      <c r="Q779" s="9" t="s">
        <v>11</v>
      </c>
      <c r="R779" s="10" t="s">
        <v>12</v>
      </c>
      <c r="S779" s="10" t="s">
        <v>13</v>
      </c>
      <c r="U779" s="2"/>
      <c r="V779" s="2"/>
      <c r="W779" s="2"/>
      <c r="X779" s="2"/>
      <c r="Y779" s="2"/>
      <c r="Z779" s="4" t="s">
        <v>8</v>
      </c>
      <c r="AA779" s="5"/>
      <c r="AB779" s="5"/>
      <c r="AC779" s="6"/>
      <c r="AD779" s="7" t="s">
        <v>9</v>
      </c>
      <c r="AE779" s="7"/>
      <c r="AF779" s="7"/>
      <c r="AG779" s="7"/>
      <c r="AH779" s="8" t="s">
        <v>10</v>
      </c>
      <c r="AI779" s="8"/>
      <c r="AJ779" s="8"/>
      <c r="AK779" s="9" t="s">
        <v>11</v>
      </c>
      <c r="AL779" s="10" t="s">
        <v>12</v>
      </c>
      <c r="AM779" s="10" t="s">
        <v>13</v>
      </c>
      <c r="AO779" s="2"/>
      <c r="AP779" s="2"/>
      <c r="AQ779" s="2"/>
      <c r="AR779" s="2"/>
      <c r="AS779" s="2"/>
      <c r="AT779" s="4" t="s">
        <v>8</v>
      </c>
      <c r="AU779" s="5"/>
      <c r="AV779" s="5"/>
      <c r="AW779" s="6"/>
      <c r="AX779" s="7" t="s">
        <v>9</v>
      </c>
      <c r="AY779" s="7"/>
      <c r="AZ779" s="7"/>
      <c r="BA779" s="7"/>
      <c r="BB779" s="8" t="s">
        <v>10</v>
      </c>
      <c r="BC779" s="8"/>
      <c r="BD779" s="8"/>
      <c r="BE779" s="9" t="s">
        <v>11</v>
      </c>
      <c r="BF779" s="10" t="s">
        <v>12</v>
      </c>
      <c r="BG779" s="10" t="s">
        <v>13</v>
      </c>
      <c r="BI779" s="2"/>
      <c r="BJ779" s="2"/>
      <c r="BK779" s="2"/>
      <c r="BL779" s="2"/>
      <c r="BM779" s="2"/>
      <c r="BN779" s="4" t="s">
        <v>8</v>
      </c>
      <c r="BO779" s="5"/>
      <c r="BP779" s="5"/>
      <c r="BQ779" s="6"/>
      <c r="BR779" s="7" t="s">
        <v>9</v>
      </c>
      <c r="BS779" s="7"/>
      <c r="BT779" s="7"/>
      <c r="BU779" s="7"/>
      <c r="BV779" s="8" t="s">
        <v>10</v>
      </c>
      <c r="BW779" s="8"/>
      <c r="BX779" s="8"/>
      <c r="BY779" s="9" t="s">
        <v>11</v>
      </c>
      <c r="BZ779" s="10" t="s">
        <v>12</v>
      </c>
      <c r="CA779" s="10" t="s">
        <v>13</v>
      </c>
      <c r="CC779" s="2"/>
      <c r="CD779" s="2"/>
      <c r="CE779" s="2"/>
      <c r="CF779" s="2"/>
      <c r="CG779" s="2"/>
      <c r="CH779" s="4" t="s">
        <v>8</v>
      </c>
      <c r="CI779" s="5"/>
      <c r="CJ779" s="5"/>
      <c r="CK779" s="6"/>
      <c r="CL779" s="7" t="s">
        <v>9</v>
      </c>
      <c r="CM779" s="7"/>
      <c r="CN779" s="7"/>
      <c r="CO779" s="7"/>
      <c r="CP779" s="8" t="s">
        <v>10</v>
      </c>
      <c r="CQ779" s="8"/>
      <c r="CR779" s="8"/>
      <c r="CS779" s="9" t="s">
        <v>11</v>
      </c>
      <c r="CT779" s="10" t="s">
        <v>12</v>
      </c>
      <c r="CU779" s="10" t="s">
        <v>13</v>
      </c>
      <c r="CW779" s="2"/>
      <c r="CX779" s="2"/>
      <c r="CY779" s="2"/>
      <c r="CZ779" s="2"/>
      <c r="DA779" s="2"/>
      <c r="DB779" s="4" t="s">
        <v>8</v>
      </c>
      <c r="DC779" s="5"/>
      <c r="DD779" s="5"/>
      <c r="DE779" s="6"/>
      <c r="DF779" s="7" t="s">
        <v>9</v>
      </c>
      <c r="DG779" s="7"/>
      <c r="DH779" s="7"/>
      <c r="DI779" s="7"/>
      <c r="DJ779" s="8" t="s">
        <v>10</v>
      </c>
      <c r="DK779" s="8"/>
      <c r="DL779" s="8"/>
      <c r="DM779" s="9" t="s">
        <v>11</v>
      </c>
      <c r="DN779" s="10" t="s">
        <v>12</v>
      </c>
      <c r="DO779" s="10" t="s">
        <v>13</v>
      </c>
      <c r="DQ779" s="2"/>
      <c r="DR779" s="2"/>
      <c r="DS779" s="2"/>
      <c r="DT779" s="2"/>
      <c r="DU779" s="2"/>
      <c r="DV779" s="4" t="s">
        <v>8</v>
      </c>
      <c r="DW779" s="5"/>
      <c r="DX779" s="5"/>
      <c r="DY779" s="6"/>
      <c r="DZ779" s="7" t="s">
        <v>9</v>
      </c>
      <c r="EA779" s="7"/>
      <c r="EB779" s="7"/>
      <c r="EC779" s="7"/>
      <c r="ED779" s="8" t="s">
        <v>10</v>
      </c>
      <c r="EE779" s="8"/>
      <c r="EF779" s="8"/>
      <c r="EG779" s="9" t="s">
        <v>11</v>
      </c>
      <c r="EH779" s="10" t="s">
        <v>12</v>
      </c>
      <c r="EI779" s="10" t="s">
        <v>13</v>
      </c>
    </row>
    <row r="780" s="1" customFormat="1" customHeight="1" spans="1:139">
      <c r="A780" s="1" t="s">
        <v>14</v>
      </c>
      <c r="B780" s="1" t="s">
        <v>15</v>
      </c>
      <c r="C780" s="1" t="s">
        <v>16</v>
      </c>
      <c r="D780" s="1" t="s">
        <v>17</v>
      </c>
      <c r="E780" s="1" t="s">
        <v>18</v>
      </c>
      <c r="F780" s="11" t="s">
        <v>19</v>
      </c>
      <c r="G780" s="11" t="s">
        <v>20</v>
      </c>
      <c r="H780" s="12" t="s">
        <v>21</v>
      </c>
      <c r="I780" s="13" t="s">
        <v>8</v>
      </c>
      <c r="J780" s="11" t="s">
        <v>22</v>
      </c>
      <c r="K780" s="11" t="s">
        <v>23</v>
      </c>
      <c r="L780" s="11" t="s">
        <v>24</v>
      </c>
      <c r="M780" s="7" t="s">
        <v>25</v>
      </c>
      <c r="N780" s="11" t="s">
        <v>26</v>
      </c>
      <c r="O780" s="11" t="s">
        <v>27</v>
      </c>
      <c r="P780" s="8" t="s">
        <v>28</v>
      </c>
      <c r="Q780" s="9" t="s">
        <v>29</v>
      </c>
      <c r="R780" s="14"/>
      <c r="S780" s="14"/>
      <c r="T780" s="1"/>
      <c r="U780" s="1" t="s">
        <v>14</v>
      </c>
      <c r="V780" s="1" t="s">
        <v>15</v>
      </c>
      <c r="W780" s="1" t="s">
        <v>16</v>
      </c>
      <c r="X780" s="1" t="s">
        <v>17</v>
      </c>
      <c r="Y780" s="1" t="s">
        <v>18</v>
      </c>
      <c r="Z780" s="11" t="s">
        <v>19</v>
      </c>
      <c r="AA780" s="11" t="s">
        <v>20</v>
      </c>
      <c r="AB780" s="12" t="s">
        <v>21</v>
      </c>
      <c r="AC780" s="13" t="s">
        <v>8</v>
      </c>
      <c r="AD780" s="11" t="s">
        <v>22</v>
      </c>
      <c r="AE780" s="11" t="s">
        <v>23</v>
      </c>
      <c r="AF780" s="11" t="s">
        <v>24</v>
      </c>
      <c r="AG780" s="7" t="s">
        <v>25</v>
      </c>
      <c r="AH780" s="11" t="s">
        <v>26</v>
      </c>
      <c r="AI780" s="11" t="s">
        <v>27</v>
      </c>
      <c r="AJ780" s="8" t="s">
        <v>28</v>
      </c>
      <c r="AK780" s="9" t="s">
        <v>29</v>
      </c>
      <c r="AL780" s="14"/>
      <c r="AM780" s="14"/>
      <c r="AN780" s="1"/>
      <c r="AO780" s="1" t="s">
        <v>14</v>
      </c>
      <c r="AP780" s="1" t="s">
        <v>15</v>
      </c>
      <c r="AQ780" s="1" t="s">
        <v>16</v>
      </c>
      <c r="AR780" s="1" t="s">
        <v>17</v>
      </c>
      <c r="AS780" s="1" t="s">
        <v>18</v>
      </c>
      <c r="AT780" s="11" t="s">
        <v>19</v>
      </c>
      <c r="AU780" s="11" t="s">
        <v>20</v>
      </c>
      <c r="AV780" s="12" t="s">
        <v>21</v>
      </c>
      <c r="AW780" s="13" t="s">
        <v>8</v>
      </c>
      <c r="AX780" s="11" t="s">
        <v>22</v>
      </c>
      <c r="AY780" s="11" t="s">
        <v>23</v>
      </c>
      <c r="AZ780" s="11" t="s">
        <v>24</v>
      </c>
      <c r="BA780" s="7" t="s">
        <v>25</v>
      </c>
      <c r="BB780" s="11" t="s">
        <v>26</v>
      </c>
      <c r="BC780" s="11" t="s">
        <v>27</v>
      </c>
      <c r="BD780" s="8" t="s">
        <v>28</v>
      </c>
      <c r="BE780" s="9" t="s">
        <v>29</v>
      </c>
      <c r="BF780" s="14"/>
      <c r="BG780" s="14"/>
      <c r="BH780" s="1"/>
      <c r="BI780" s="1" t="s">
        <v>14</v>
      </c>
      <c r="BJ780" s="1" t="s">
        <v>15</v>
      </c>
      <c r="BK780" s="1" t="s">
        <v>16</v>
      </c>
      <c r="BL780" s="1" t="s">
        <v>17</v>
      </c>
      <c r="BM780" s="1" t="s">
        <v>18</v>
      </c>
      <c r="BN780" s="11" t="s">
        <v>19</v>
      </c>
      <c r="BO780" s="11" t="s">
        <v>20</v>
      </c>
      <c r="BP780" s="12" t="s">
        <v>21</v>
      </c>
      <c r="BQ780" s="13" t="s">
        <v>8</v>
      </c>
      <c r="BR780" s="11" t="s">
        <v>22</v>
      </c>
      <c r="BS780" s="11" t="s">
        <v>23</v>
      </c>
      <c r="BT780" s="11" t="s">
        <v>24</v>
      </c>
      <c r="BU780" s="7" t="s">
        <v>25</v>
      </c>
      <c r="BV780" s="11" t="s">
        <v>26</v>
      </c>
      <c r="BW780" s="11" t="s">
        <v>27</v>
      </c>
      <c r="BX780" s="8" t="s">
        <v>28</v>
      </c>
      <c r="BY780" s="9" t="s">
        <v>29</v>
      </c>
      <c r="BZ780" s="14"/>
      <c r="CA780" s="14"/>
      <c r="CB780" s="1"/>
      <c r="CC780" s="1" t="s">
        <v>14</v>
      </c>
      <c r="CD780" s="1" t="s">
        <v>15</v>
      </c>
      <c r="CE780" s="1" t="s">
        <v>16</v>
      </c>
      <c r="CF780" s="1" t="s">
        <v>17</v>
      </c>
      <c r="CG780" s="1" t="s">
        <v>18</v>
      </c>
      <c r="CH780" s="11" t="s">
        <v>19</v>
      </c>
      <c r="CI780" s="11" t="s">
        <v>20</v>
      </c>
      <c r="CJ780" s="12" t="s">
        <v>21</v>
      </c>
      <c r="CK780" s="13" t="s">
        <v>8</v>
      </c>
      <c r="CL780" s="11" t="s">
        <v>22</v>
      </c>
      <c r="CM780" s="11" t="s">
        <v>23</v>
      </c>
      <c r="CN780" s="11" t="s">
        <v>24</v>
      </c>
      <c r="CO780" s="7" t="s">
        <v>25</v>
      </c>
      <c r="CP780" s="11" t="s">
        <v>26</v>
      </c>
      <c r="CQ780" s="11" t="s">
        <v>27</v>
      </c>
      <c r="CR780" s="8" t="s">
        <v>28</v>
      </c>
      <c r="CS780" s="9" t="s">
        <v>29</v>
      </c>
      <c r="CT780" s="14"/>
      <c r="CU780" s="14"/>
      <c r="CV780" s="1"/>
      <c r="CW780" s="1" t="s">
        <v>14</v>
      </c>
      <c r="CX780" s="1" t="s">
        <v>15</v>
      </c>
      <c r="CY780" s="1" t="s">
        <v>16</v>
      </c>
      <c r="CZ780" s="1" t="s">
        <v>17</v>
      </c>
      <c r="DA780" s="1" t="s">
        <v>18</v>
      </c>
      <c r="DB780" s="11" t="s">
        <v>19</v>
      </c>
      <c r="DC780" s="11" t="s">
        <v>20</v>
      </c>
      <c r="DD780" s="12" t="s">
        <v>21</v>
      </c>
      <c r="DE780" s="13" t="s">
        <v>8</v>
      </c>
      <c r="DF780" s="11" t="s">
        <v>22</v>
      </c>
      <c r="DG780" s="11" t="s">
        <v>23</v>
      </c>
      <c r="DH780" s="11" t="s">
        <v>24</v>
      </c>
      <c r="DI780" s="7" t="s">
        <v>25</v>
      </c>
      <c r="DJ780" s="11" t="s">
        <v>26</v>
      </c>
      <c r="DK780" s="11" t="s">
        <v>27</v>
      </c>
      <c r="DL780" s="8" t="s">
        <v>28</v>
      </c>
      <c r="DM780" s="9" t="s">
        <v>29</v>
      </c>
      <c r="DN780" s="14"/>
      <c r="DO780" s="14"/>
      <c r="DP780" s="1"/>
      <c r="DQ780" s="1" t="s">
        <v>14</v>
      </c>
      <c r="DR780" s="1" t="s">
        <v>15</v>
      </c>
      <c r="DS780" s="1" t="s">
        <v>16</v>
      </c>
      <c r="DT780" s="1" t="s">
        <v>17</v>
      </c>
      <c r="DU780" s="1" t="s">
        <v>18</v>
      </c>
      <c r="DV780" s="11" t="s">
        <v>19</v>
      </c>
      <c r="DW780" s="11" t="s">
        <v>20</v>
      </c>
      <c r="DX780" s="12" t="s">
        <v>21</v>
      </c>
      <c r="DY780" s="13" t="s">
        <v>8</v>
      </c>
      <c r="DZ780" s="11" t="s">
        <v>22</v>
      </c>
      <c r="EA780" s="11" t="s">
        <v>23</v>
      </c>
      <c r="EB780" s="11" t="s">
        <v>24</v>
      </c>
      <c r="EC780" s="7" t="s">
        <v>25</v>
      </c>
      <c r="ED780" s="11" t="s">
        <v>26</v>
      </c>
      <c r="EE780" s="11" t="s">
        <v>27</v>
      </c>
      <c r="EF780" s="8" t="s">
        <v>28</v>
      </c>
      <c r="EG780" s="9" t="s">
        <v>29</v>
      </c>
      <c r="EH780" s="14"/>
      <c r="EI780" s="14"/>
    </row>
    <row r="781" s="1" customFormat="1" customHeight="1" spans="1:139">
      <c r="A781" s="15">
        <f>M790</f>
        <v>4073976.94844321</v>
      </c>
      <c r="B781" s="15">
        <f>T799+T808</f>
        <v>1167149.51709783</v>
      </c>
      <c r="C781" s="15">
        <f>M822</f>
        <v>651388.275364003</v>
      </c>
      <c r="D781" s="15">
        <f>M832</f>
        <v>494898.811236874</v>
      </c>
      <c r="E781" s="15">
        <v>18</v>
      </c>
      <c r="F781" s="11">
        <v>2909</v>
      </c>
      <c r="G781" s="11">
        <v>1.518</v>
      </c>
      <c r="H781" s="12">
        <v>1.35</v>
      </c>
      <c r="I781" s="13">
        <f t="shared" ref="I781:I789" si="1561">F781*G781*H781</f>
        <v>5961.4137</v>
      </c>
      <c r="J781" s="11">
        <v>3</v>
      </c>
      <c r="K781" s="11">
        <v>740</v>
      </c>
      <c r="L781" s="11">
        <v>1.89</v>
      </c>
      <c r="M781" s="16">
        <f t="shared" ref="M781:M789" si="1562">1+6*K781/(K781+2000)+L781</f>
        <v>4.51043795620438</v>
      </c>
      <c r="N781" s="11">
        <v>1</v>
      </c>
      <c r="O781" s="11">
        <v>2.38</v>
      </c>
      <c r="P781" s="8">
        <f t="shared" ref="P781:P789" si="1563">1+N781*O781</f>
        <v>3.38</v>
      </c>
      <c r="Q781" s="9">
        <v>1.275</v>
      </c>
      <c r="R781" s="17">
        <v>1.45</v>
      </c>
      <c r="S781" s="18">
        <f t="shared" ref="S781:S789" si="1564">I781*J781*Q781*P781*M781*R781</f>
        <v>504062.183665092</v>
      </c>
      <c r="U781" s="15">
        <f>AG790</f>
        <v>4073976.94844321</v>
      </c>
      <c r="V781" s="15">
        <f>AN799+AN808</f>
        <v>1319441.9624925</v>
      </c>
      <c r="W781" s="15">
        <f>AG822</f>
        <v>651388.275364003</v>
      </c>
      <c r="X781" s="15">
        <f>AG832</f>
        <v>701122.884047517</v>
      </c>
      <c r="Y781" s="15">
        <v>18</v>
      </c>
      <c r="Z781" s="11">
        <v>2909</v>
      </c>
      <c r="AA781" s="11">
        <v>1.518</v>
      </c>
      <c r="AB781" s="12">
        <v>1.35</v>
      </c>
      <c r="AC781" s="13">
        <f t="shared" ref="AC781:AC789" si="1565">Z781*AA781*AB781</f>
        <v>5961.4137</v>
      </c>
      <c r="AD781" s="11">
        <v>3</v>
      </c>
      <c r="AE781" s="11">
        <v>740</v>
      </c>
      <c r="AF781" s="11">
        <v>1.89</v>
      </c>
      <c r="AG781" s="16">
        <f t="shared" ref="AG781:AG789" si="1566">1+6*AE781/(AE781+2000)+AF781</f>
        <v>4.51043795620438</v>
      </c>
      <c r="AH781" s="11">
        <v>1</v>
      </c>
      <c r="AI781" s="11">
        <v>2.38</v>
      </c>
      <c r="AJ781" s="8">
        <f t="shared" ref="AJ781:AJ789" si="1567">1+AH781*AI781</f>
        <v>3.38</v>
      </c>
      <c r="AK781" s="9">
        <v>1.275</v>
      </c>
      <c r="AL781" s="17">
        <v>1.45</v>
      </c>
      <c r="AM781" s="18">
        <f t="shared" ref="AM781:AM789" si="1568">AC781*AD781*AK781*AJ781*AG781*AL781</f>
        <v>504062.183665092</v>
      </c>
      <c r="AO781" s="15">
        <f>BA790</f>
        <v>4116121.53756504</v>
      </c>
      <c r="AP781" s="15">
        <f>BH799+BH808</f>
        <v>1201138.17772776</v>
      </c>
      <c r="AQ781" s="15">
        <f>BA822</f>
        <v>660270.84275533</v>
      </c>
      <c r="AR781" s="15">
        <f>BA832</f>
        <v>751257.512741942</v>
      </c>
      <c r="AS781" s="15">
        <v>18</v>
      </c>
      <c r="AT781" s="11">
        <v>2909</v>
      </c>
      <c r="AU781" s="11">
        <v>1.518</v>
      </c>
      <c r="AV781" s="12">
        <v>1.35</v>
      </c>
      <c r="AW781" s="13">
        <f t="shared" ref="AW781:AW789" si="1569">AT781*AU781*AV781</f>
        <v>5961.4137</v>
      </c>
      <c r="AX781" s="11">
        <v>3</v>
      </c>
      <c r="AY781" s="11">
        <v>740</v>
      </c>
      <c r="AZ781" s="11">
        <v>1.89</v>
      </c>
      <c r="BA781" s="16">
        <f t="shared" ref="BA781:BA789" si="1570">1+6*AY781/(AY781+2000)+AZ781</f>
        <v>4.51043795620438</v>
      </c>
      <c r="BB781" s="11">
        <v>1</v>
      </c>
      <c r="BC781" s="11">
        <v>2.38</v>
      </c>
      <c r="BD781" s="8">
        <f t="shared" ref="BD781:BD789" si="1571">1+BB781*BC781</f>
        <v>3.38</v>
      </c>
      <c r="BE781" s="9">
        <v>1.275</v>
      </c>
      <c r="BF781" s="17">
        <v>1.465</v>
      </c>
      <c r="BG781" s="18">
        <f t="shared" ref="BG781:BG789" si="1572">AW781*AX781*BE781*BD781*BA781*BF781</f>
        <v>509276.620047835</v>
      </c>
      <c r="BI781" s="15">
        <f>BU790</f>
        <v>4116121.53756504</v>
      </c>
      <c r="BJ781" s="15">
        <f>CB799+CB808</f>
        <v>1348207.89128838</v>
      </c>
      <c r="BK781" s="15">
        <f>BU822</f>
        <v>660270.84275533</v>
      </c>
      <c r="BL781" s="15">
        <f>BU832</f>
        <v>1059596.11949421</v>
      </c>
      <c r="BM781" s="15">
        <v>18</v>
      </c>
      <c r="BN781" s="11">
        <v>2909</v>
      </c>
      <c r="BO781" s="11">
        <v>1.518</v>
      </c>
      <c r="BP781" s="12">
        <v>1.35</v>
      </c>
      <c r="BQ781" s="13">
        <f t="shared" ref="BQ781:BQ789" si="1573">BN781*BO781*BP781</f>
        <v>5961.4137</v>
      </c>
      <c r="BR781" s="11">
        <v>3</v>
      </c>
      <c r="BS781" s="11">
        <v>740</v>
      </c>
      <c r="BT781" s="11">
        <v>1.89</v>
      </c>
      <c r="BU781" s="16">
        <f t="shared" ref="BU781:BU789" si="1574">1+6*BS781/(BS781+2000)+BT781</f>
        <v>4.51043795620438</v>
      </c>
      <c r="BV781" s="11">
        <v>1</v>
      </c>
      <c r="BW781" s="11">
        <v>2.38</v>
      </c>
      <c r="BX781" s="8">
        <f t="shared" ref="BX781:BX789" si="1575">1+BV781*BW781</f>
        <v>3.38</v>
      </c>
      <c r="BY781" s="9">
        <v>1.275</v>
      </c>
      <c r="BZ781" s="17">
        <v>1.465</v>
      </c>
      <c r="CA781" s="18">
        <f t="shared" ref="CA781:CA789" si="1576">BQ781*BR781*BY781*BX781*BU781*BZ781</f>
        <v>509276.620047835</v>
      </c>
      <c r="CC781" s="15">
        <f>CO790</f>
        <v>4947336.26987018</v>
      </c>
      <c r="CD781" s="15">
        <f>CV799+CV808</f>
        <v>1266484.94988309</v>
      </c>
      <c r="CE781" s="15">
        <f>CO822</f>
        <v>701722.823914858</v>
      </c>
      <c r="CF781" s="15">
        <f>CO832</f>
        <v>1107306.93980862</v>
      </c>
      <c r="CG781" s="15">
        <v>18</v>
      </c>
      <c r="CH781" s="11">
        <f t="shared" ref="CH781:CH789" si="1577">2909+428</f>
        <v>3337</v>
      </c>
      <c r="CI781" s="11">
        <v>1.518</v>
      </c>
      <c r="CJ781" s="12">
        <v>1.35</v>
      </c>
      <c r="CK781" s="13">
        <f t="shared" ref="CK781:CK789" si="1578">CH781*CI781*CJ781</f>
        <v>6838.5141</v>
      </c>
      <c r="CL781" s="11">
        <v>3</v>
      </c>
      <c r="CM781" s="11">
        <v>740</v>
      </c>
      <c r="CN781" s="11">
        <v>1.89</v>
      </c>
      <c r="CO781" s="16">
        <f t="shared" ref="CO781:CO789" si="1579">1+6*CM781/(CM781+2000)+CN781</f>
        <v>4.51043795620438</v>
      </c>
      <c r="CP781" s="11">
        <v>1</v>
      </c>
      <c r="CQ781" s="11">
        <v>2.38</v>
      </c>
      <c r="CR781" s="8">
        <f t="shared" ref="CR781:CR789" si="1580">1+CP781*CQ781</f>
        <v>3.38</v>
      </c>
      <c r="CS781" s="9">
        <v>1.275</v>
      </c>
      <c r="CT781" s="17">
        <v>1.535</v>
      </c>
      <c r="CU781" s="18">
        <f t="shared" ref="CU781:CU789" si="1581">CK781*CL781*CS781*CR781*CO781*CT781</f>
        <v>612120.577773328</v>
      </c>
      <c r="CW781" s="15">
        <f>DI790</f>
        <v>4965127.11051701</v>
      </c>
      <c r="CX781" s="15">
        <f>DP799+DP808</f>
        <v>1422787.73963138</v>
      </c>
      <c r="CY781" s="15">
        <f>DI822</f>
        <v>701722.823914858</v>
      </c>
      <c r="CZ781" s="15">
        <f>DI832</f>
        <v>1554672.381778</v>
      </c>
      <c r="DA781" s="15">
        <v>18</v>
      </c>
      <c r="DB781" s="11">
        <f t="shared" ref="DB781:DB789" si="1582">2909+440</f>
        <v>3349</v>
      </c>
      <c r="DC781" s="11">
        <v>1.518</v>
      </c>
      <c r="DD781" s="12">
        <v>1.35</v>
      </c>
      <c r="DE781" s="13">
        <f t="shared" ref="DE781:DE789" si="1583">DB781*DC781*DD781</f>
        <v>6863.1057</v>
      </c>
      <c r="DF781" s="11">
        <v>3</v>
      </c>
      <c r="DG781" s="11">
        <v>740</v>
      </c>
      <c r="DH781" s="11">
        <v>1.89</v>
      </c>
      <c r="DI781" s="16">
        <f t="shared" ref="DI781:DI789" si="1584">1+6*DG781/(DG781+2000)+DH781</f>
        <v>4.51043795620438</v>
      </c>
      <c r="DJ781" s="11">
        <v>1</v>
      </c>
      <c r="DK781" s="11">
        <v>2.38</v>
      </c>
      <c r="DL781" s="8">
        <f t="shared" ref="DL781:DL789" si="1585">1+DJ781*DK781</f>
        <v>3.38</v>
      </c>
      <c r="DM781" s="9">
        <v>1.275</v>
      </c>
      <c r="DN781" s="17">
        <v>1.535</v>
      </c>
      <c r="DO781" s="18">
        <f t="shared" ref="DO781:DO789" si="1586">DE781*DF781*DM781*DL781*DI781*DN781</f>
        <v>614321.790519291</v>
      </c>
      <c r="DQ781" s="15">
        <f>EC790</f>
        <v>6736452.57711689</v>
      </c>
      <c r="DR781" s="15">
        <f>EJ799+EJ808</f>
        <v>1942913.58765862</v>
      </c>
      <c r="DS781" s="15">
        <f>EC822</f>
        <v>993184.464282581</v>
      </c>
      <c r="DT781" s="15">
        <f>EC832</f>
        <v>2837126.72972102</v>
      </c>
      <c r="DU781" s="15">
        <v>18</v>
      </c>
      <c r="DV781" s="11">
        <f t="shared" ref="DV781:DV789" si="1587">2909+440</f>
        <v>3349</v>
      </c>
      <c r="DW781" s="11">
        <v>1.518</v>
      </c>
      <c r="DX781" s="12">
        <v>1.35</v>
      </c>
      <c r="DY781" s="13">
        <f t="shared" ref="DY781:DY789" si="1588">DV781*DW781*DX781</f>
        <v>6863.1057</v>
      </c>
      <c r="DZ781" s="11">
        <v>3</v>
      </c>
      <c r="EA781" s="11">
        <v>740</v>
      </c>
      <c r="EB781" s="11">
        <v>1.98</v>
      </c>
      <c r="EC781" s="16">
        <f t="shared" ref="EC781:EC789" si="1589">1+6*EA781/(EA781+2000)+EB781</f>
        <v>4.60043795620438</v>
      </c>
      <c r="ED781" s="11">
        <v>1</v>
      </c>
      <c r="EE781" s="11">
        <v>3.18</v>
      </c>
      <c r="EF781" s="8">
        <f t="shared" ref="EF781:EF789" si="1590">1+ED781*EE781</f>
        <v>4.18</v>
      </c>
      <c r="EG781" s="9">
        <v>1.275</v>
      </c>
      <c r="EH781" s="17">
        <v>1.65</v>
      </c>
      <c r="EI781" s="18">
        <f t="shared" ref="EI781:EI789" si="1591">DY781*DZ781*EG781*EF781*EC781*EH781</f>
        <v>832935.804521741</v>
      </c>
    </row>
    <row r="782" s="1" customFormat="1" customHeight="1" spans="1:139">
      <c r="A782" s="1" t="s">
        <v>30</v>
      </c>
      <c r="B782" s="1" t="s">
        <v>31</v>
      </c>
      <c r="C782" s="1" t="s">
        <v>32</v>
      </c>
      <c r="D782" s="1" t="s">
        <v>12</v>
      </c>
      <c r="E782" s="1"/>
      <c r="F782" s="11">
        <v>2909</v>
      </c>
      <c r="G782" s="11">
        <v>2.209</v>
      </c>
      <c r="H782" s="12">
        <v>1.35</v>
      </c>
      <c r="I782" s="13">
        <f t="shared" si="1561"/>
        <v>8675.07435</v>
      </c>
      <c r="J782" s="11">
        <v>3</v>
      </c>
      <c r="K782" s="11">
        <v>740</v>
      </c>
      <c r="L782" s="11">
        <v>1.89</v>
      </c>
      <c r="M782" s="16">
        <f t="shared" si="1562"/>
        <v>4.51043795620438</v>
      </c>
      <c r="N782" s="11">
        <v>1</v>
      </c>
      <c r="O782" s="11">
        <v>2.38</v>
      </c>
      <c r="P782" s="8">
        <f t="shared" si="1563"/>
        <v>3.38</v>
      </c>
      <c r="Q782" s="9">
        <v>1.275</v>
      </c>
      <c r="R782" s="17">
        <v>1.45</v>
      </c>
      <c r="S782" s="18">
        <f t="shared" si="1564"/>
        <v>733513.414832799</v>
      </c>
      <c r="U782" s="1" t="s">
        <v>30</v>
      </c>
      <c r="V782" s="1" t="s">
        <v>31</v>
      </c>
      <c r="W782" s="1" t="s">
        <v>32</v>
      </c>
      <c r="X782" s="1" t="s">
        <v>12</v>
      </c>
      <c r="Y782" s="1"/>
      <c r="Z782" s="11">
        <v>2909</v>
      </c>
      <c r="AA782" s="11">
        <v>2.209</v>
      </c>
      <c r="AB782" s="12">
        <v>1.35</v>
      </c>
      <c r="AC782" s="13">
        <f t="shared" si="1565"/>
        <v>8675.07435</v>
      </c>
      <c r="AD782" s="11">
        <v>3</v>
      </c>
      <c r="AE782" s="11">
        <v>740</v>
      </c>
      <c r="AF782" s="11">
        <v>1.89</v>
      </c>
      <c r="AG782" s="16">
        <f t="shared" si="1566"/>
        <v>4.51043795620438</v>
      </c>
      <c r="AH782" s="11">
        <v>1</v>
      </c>
      <c r="AI782" s="11">
        <v>2.38</v>
      </c>
      <c r="AJ782" s="8">
        <f t="shared" si="1567"/>
        <v>3.38</v>
      </c>
      <c r="AK782" s="9">
        <v>1.275</v>
      </c>
      <c r="AL782" s="17">
        <v>1.45</v>
      </c>
      <c r="AM782" s="18">
        <f t="shared" si="1568"/>
        <v>733513.414832799</v>
      </c>
      <c r="AO782" s="1" t="s">
        <v>30</v>
      </c>
      <c r="AP782" s="1" t="s">
        <v>31</v>
      </c>
      <c r="AQ782" s="1" t="s">
        <v>32</v>
      </c>
      <c r="AR782" s="1" t="s">
        <v>12</v>
      </c>
      <c r="AS782" s="1"/>
      <c r="AT782" s="11">
        <v>2909</v>
      </c>
      <c r="AU782" s="11">
        <v>2.209</v>
      </c>
      <c r="AV782" s="12">
        <v>1.35</v>
      </c>
      <c r="AW782" s="13">
        <f t="shared" si="1569"/>
        <v>8675.07435</v>
      </c>
      <c r="AX782" s="11">
        <v>3</v>
      </c>
      <c r="AY782" s="11">
        <v>740</v>
      </c>
      <c r="AZ782" s="11">
        <v>1.89</v>
      </c>
      <c r="BA782" s="16">
        <f t="shared" si="1570"/>
        <v>4.51043795620438</v>
      </c>
      <c r="BB782" s="11">
        <v>1</v>
      </c>
      <c r="BC782" s="11">
        <v>2.38</v>
      </c>
      <c r="BD782" s="8">
        <f t="shared" si="1571"/>
        <v>3.38</v>
      </c>
      <c r="BE782" s="9">
        <v>1.275</v>
      </c>
      <c r="BF782" s="17">
        <v>1.465</v>
      </c>
      <c r="BG782" s="18">
        <f t="shared" si="1572"/>
        <v>741101.484641414</v>
      </c>
      <c r="BI782" s="1" t="s">
        <v>30</v>
      </c>
      <c r="BJ782" s="1" t="s">
        <v>31</v>
      </c>
      <c r="BK782" s="1" t="s">
        <v>32</v>
      </c>
      <c r="BL782" s="1" t="s">
        <v>12</v>
      </c>
      <c r="BM782" s="1"/>
      <c r="BN782" s="11">
        <v>2909</v>
      </c>
      <c r="BO782" s="11">
        <v>2.209</v>
      </c>
      <c r="BP782" s="12">
        <v>1.35</v>
      </c>
      <c r="BQ782" s="13">
        <f t="shared" si="1573"/>
        <v>8675.07435</v>
      </c>
      <c r="BR782" s="11">
        <v>3</v>
      </c>
      <c r="BS782" s="11">
        <v>740</v>
      </c>
      <c r="BT782" s="11">
        <v>1.89</v>
      </c>
      <c r="BU782" s="16">
        <f t="shared" si="1574"/>
        <v>4.51043795620438</v>
      </c>
      <c r="BV782" s="11">
        <v>1</v>
      </c>
      <c r="BW782" s="11">
        <v>2.38</v>
      </c>
      <c r="BX782" s="8">
        <f t="shared" si="1575"/>
        <v>3.38</v>
      </c>
      <c r="BY782" s="9">
        <v>1.275</v>
      </c>
      <c r="BZ782" s="17">
        <v>1.465</v>
      </c>
      <c r="CA782" s="18">
        <f t="shared" si="1576"/>
        <v>741101.484641414</v>
      </c>
      <c r="CC782" s="1" t="s">
        <v>30</v>
      </c>
      <c r="CD782" s="1" t="s">
        <v>31</v>
      </c>
      <c r="CE782" s="1" t="s">
        <v>32</v>
      </c>
      <c r="CF782" s="1" t="s">
        <v>12</v>
      </c>
      <c r="CG782" s="1"/>
      <c r="CH782" s="11">
        <f t="shared" si="1577"/>
        <v>3337</v>
      </c>
      <c r="CI782" s="11">
        <v>2.209</v>
      </c>
      <c r="CJ782" s="12">
        <v>1.35</v>
      </c>
      <c r="CK782" s="13">
        <f t="shared" si="1578"/>
        <v>9951.43455</v>
      </c>
      <c r="CL782" s="11">
        <v>3</v>
      </c>
      <c r="CM782" s="11">
        <v>740</v>
      </c>
      <c r="CN782" s="11">
        <v>1.89</v>
      </c>
      <c r="CO782" s="16">
        <f t="shared" si="1579"/>
        <v>4.51043795620438</v>
      </c>
      <c r="CP782" s="11">
        <v>1</v>
      </c>
      <c r="CQ782" s="11">
        <v>2.38</v>
      </c>
      <c r="CR782" s="8">
        <f t="shared" si="1580"/>
        <v>3.38</v>
      </c>
      <c r="CS782" s="9">
        <v>1.275</v>
      </c>
      <c r="CT782" s="17">
        <v>1.535</v>
      </c>
      <c r="CU782" s="18">
        <f t="shared" si="1581"/>
        <v>890760.445521265</v>
      </c>
      <c r="CW782" s="1" t="s">
        <v>30</v>
      </c>
      <c r="CX782" s="1" t="s">
        <v>31</v>
      </c>
      <c r="CY782" s="1" t="s">
        <v>32</v>
      </c>
      <c r="CZ782" s="1" t="s">
        <v>12</v>
      </c>
      <c r="DA782" s="1"/>
      <c r="DB782" s="11">
        <f t="shared" si="1582"/>
        <v>3349</v>
      </c>
      <c r="DC782" s="11">
        <v>2.209</v>
      </c>
      <c r="DD782" s="12">
        <v>1.35</v>
      </c>
      <c r="DE782" s="13">
        <f t="shared" si="1583"/>
        <v>9987.22035</v>
      </c>
      <c r="DF782" s="11">
        <v>3</v>
      </c>
      <c r="DG782" s="11">
        <v>740</v>
      </c>
      <c r="DH782" s="11">
        <v>1.89</v>
      </c>
      <c r="DI782" s="16">
        <f t="shared" si="1584"/>
        <v>4.51043795620438</v>
      </c>
      <c r="DJ782" s="11">
        <v>1</v>
      </c>
      <c r="DK782" s="11">
        <v>2.38</v>
      </c>
      <c r="DL782" s="8">
        <f t="shared" si="1585"/>
        <v>3.38</v>
      </c>
      <c r="DM782" s="9">
        <v>1.275</v>
      </c>
      <c r="DN782" s="17">
        <v>1.535</v>
      </c>
      <c r="DO782" s="18">
        <f t="shared" si="1586"/>
        <v>893963.659589666</v>
      </c>
      <c r="DQ782" s="1" t="s">
        <v>30</v>
      </c>
      <c r="DR782" s="1" t="s">
        <v>31</v>
      </c>
      <c r="DS782" s="1" t="s">
        <v>32</v>
      </c>
      <c r="DT782" s="1" t="s">
        <v>12</v>
      </c>
      <c r="DU782" s="1"/>
      <c r="DV782" s="11">
        <f t="shared" si="1587"/>
        <v>3349</v>
      </c>
      <c r="DW782" s="11">
        <v>2.209</v>
      </c>
      <c r="DX782" s="12">
        <v>1.35</v>
      </c>
      <c r="DY782" s="13">
        <f t="shared" si="1588"/>
        <v>9987.22035</v>
      </c>
      <c r="DZ782" s="11">
        <v>3</v>
      </c>
      <c r="EA782" s="11">
        <v>740</v>
      </c>
      <c r="EB782" s="11">
        <v>1.98</v>
      </c>
      <c r="EC782" s="16">
        <f t="shared" si="1589"/>
        <v>4.60043795620438</v>
      </c>
      <c r="ED782" s="11">
        <v>1</v>
      </c>
      <c r="EE782" s="11">
        <v>3.18</v>
      </c>
      <c r="EF782" s="8">
        <f t="shared" si="1590"/>
        <v>4.18</v>
      </c>
      <c r="EG782" s="9">
        <v>1.275</v>
      </c>
      <c r="EH782" s="17">
        <v>1.65</v>
      </c>
      <c r="EI782" s="18">
        <f t="shared" si="1591"/>
        <v>1212091.69445884</v>
      </c>
    </row>
    <row r="783" s="1" customFormat="1" customHeight="1" spans="1:139">
      <c r="A783" s="15">
        <f>M852</f>
        <v>147101.360757</v>
      </c>
      <c r="B783" s="15">
        <f>M869</f>
        <v>109819.141856027</v>
      </c>
      <c r="C783" s="1">
        <f>M885</f>
        <v>91641.79763424</v>
      </c>
      <c r="D783" s="1">
        <v>1</v>
      </c>
      <c r="E783" s="1"/>
      <c r="F783" s="11">
        <v>2909</v>
      </c>
      <c r="G783" s="11">
        <v>1.518</v>
      </c>
      <c r="H783" s="12">
        <v>1.35</v>
      </c>
      <c r="I783" s="13">
        <f t="shared" si="1561"/>
        <v>5961.4137</v>
      </c>
      <c r="J783" s="11">
        <v>3</v>
      </c>
      <c r="K783" s="11">
        <v>740</v>
      </c>
      <c r="L783" s="11">
        <v>1.89</v>
      </c>
      <c r="M783" s="16">
        <f t="shared" si="1562"/>
        <v>4.51043795620438</v>
      </c>
      <c r="N783" s="11">
        <v>1</v>
      </c>
      <c r="O783" s="11">
        <v>2.38</v>
      </c>
      <c r="P783" s="8">
        <f t="shared" si="1563"/>
        <v>3.38</v>
      </c>
      <c r="Q783" s="9">
        <v>1.275</v>
      </c>
      <c r="R783" s="17">
        <v>1.45</v>
      </c>
      <c r="S783" s="18">
        <f t="shared" si="1564"/>
        <v>504062.183665092</v>
      </c>
      <c r="U783" s="15">
        <f>AG852</f>
        <v>147101.360757</v>
      </c>
      <c r="V783" s="15">
        <f>AG869</f>
        <v>109819.141856027</v>
      </c>
      <c r="W783" s="1">
        <f>AG885</f>
        <v>111202.971264</v>
      </c>
      <c r="X783" s="1">
        <v>1</v>
      </c>
      <c r="Y783" s="1"/>
      <c r="Z783" s="11">
        <v>2909</v>
      </c>
      <c r="AA783" s="11">
        <v>1.518</v>
      </c>
      <c r="AB783" s="12">
        <v>1.35</v>
      </c>
      <c r="AC783" s="13">
        <f t="shared" si="1565"/>
        <v>5961.4137</v>
      </c>
      <c r="AD783" s="11">
        <v>3</v>
      </c>
      <c r="AE783" s="11">
        <v>740</v>
      </c>
      <c r="AF783" s="11">
        <v>1.89</v>
      </c>
      <c r="AG783" s="16">
        <f t="shared" si="1566"/>
        <v>4.51043795620438</v>
      </c>
      <c r="AH783" s="11">
        <v>1</v>
      </c>
      <c r="AI783" s="11">
        <v>2.38</v>
      </c>
      <c r="AJ783" s="8">
        <f t="shared" si="1567"/>
        <v>3.38</v>
      </c>
      <c r="AK783" s="9">
        <v>1.275</v>
      </c>
      <c r="AL783" s="17">
        <v>1.45</v>
      </c>
      <c r="AM783" s="18">
        <f t="shared" si="1568"/>
        <v>504062.183665092</v>
      </c>
      <c r="AO783" s="15">
        <f>BA852</f>
        <v>147101.360757</v>
      </c>
      <c r="AP783" s="15">
        <f>BA869</f>
        <v>109819.141856027</v>
      </c>
      <c r="AQ783" s="1">
        <f>BA885</f>
        <v>100474.9271892</v>
      </c>
      <c r="AR783" s="1">
        <v>1</v>
      </c>
      <c r="AS783" s="1"/>
      <c r="AT783" s="11">
        <v>2909</v>
      </c>
      <c r="AU783" s="11">
        <v>1.518</v>
      </c>
      <c r="AV783" s="12">
        <v>1.35</v>
      </c>
      <c r="AW783" s="13">
        <f t="shared" si="1569"/>
        <v>5961.4137</v>
      </c>
      <c r="AX783" s="11">
        <v>3</v>
      </c>
      <c r="AY783" s="11">
        <v>740</v>
      </c>
      <c r="AZ783" s="11">
        <v>1.89</v>
      </c>
      <c r="BA783" s="16">
        <f t="shared" si="1570"/>
        <v>4.51043795620438</v>
      </c>
      <c r="BB783" s="11">
        <v>1</v>
      </c>
      <c r="BC783" s="11">
        <v>2.38</v>
      </c>
      <c r="BD783" s="8">
        <f t="shared" si="1571"/>
        <v>3.38</v>
      </c>
      <c r="BE783" s="9">
        <v>1.275</v>
      </c>
      <c r="BF783" s="17">
        <v>1.465</v>
      </c>
      <c r="BG783" s="18">
        <f t="shared" si="1572"/>
        <v>509276.620047835</v>
      </c>
      <c r="BI783" s="15">
        <f>BU852</f>
        <v>147101.360757</v>
      </c>
      <c r="BJ783" s="15">
        <f>BU869</f>
        <v>109819.141856027</v>
      </c>
      <c r="BK783" s="1">
        <f>BU885</f>
        <v>141712.849656</v>
      </c>
      <c r="BL783" s="1">
        <v>1</v>
      </c>
      <c r="BM783" s="1"/>
      <c r="BN783" s="11">
        <v>2909</v>
      </c>
      <c r="BO783" s="11">
        <v>1.518</v>
      </c>
      <c r="BP783" s="12">
        <v>1.35</v>
      </c>
      <c r="BQ783" s="13">
        <f t="shared" si="1573"/>
        <v>5961.4137</v>
      </c>
      <c r="BR783" s="11">
        <v>3</v>
      </c>
      <c r="BS783" s="11">
        <v>740</v>
      </c>
      <c r="BT783" s="11">
        <v>1.89</v>
      </c>
      <c r="BU783" s="16">
        <f t="shared" si="1574"/>
        <v>4.51043795620438</v>
      </c>
      <c r="BV783" s="11">
        <v>1</v>
      </c>
      <c r="BW783" s="11">
        <v>2.38</v>
      </c>
      <c r="BX783" s="8">
        <f t="shared" si="1575"/>
        <v>3.38</v>
      </c>
      <c r="BY783" s="9">
        <v>1.275</v>
      </c>
      <c r="BZ783" s="17">
        <v>1.465</v>
      </c>
      <c r="CA783" s="18">
        <f t="shared" si="1576"/>
        <v>509276.620047835</v>
      </c>
      <c r="CC783" s="15">
        <f>CO852</f>
        <v>168744.324801</v>
      </c>
      <c r="CD783" s="15">
        <f>CO869</f>
        <v>109819.141856027</v>
      </c>
      <c r="CE783" s="1">
        <f>CO885</f>
        <v>116478.8190684</v>
      </c>
      <c r="CF783" s="1">
        <v>1</v>
      </c>
      <c r="CG783" s="1"/>
      <c r="CH783" s="11">
        <f t="shared" si="1577"/>
        <v>3337</v>
      </c>
      <c r="CI783" s="11">
        <v>1.518</v>
      </c>
      <c r="CJ783" s="12">
        <v>1.35</v>
      </c>
      <c r="CK783" s="13">
        <f t="shared" si="1578"/>
        <v>6838.5141</v>
      </c>
      <c r="CL783" s="11">
        <v>3</v>
      </c>
      <c r="CM783" s="11">
        <v>740</v>
      </c>
      <c r="CN783" s="11">
        <v>1.89</v>
      </c>
      <c r="CO783" s="16">
        <f t="shared" si="1579"/>
        <v>4.51043795620438</v>
      </c>
      <c r="CP783" s="11">
        <v>1</v>
      </c>
      <c r="CQ783" s="11">
        <v>2.38</v>
      </c>
      <c r="CR783" s="8">
        <f t="shared" si="1580"/>
        <v>3.38</v>
      </c>
      <c r="CS783" s="9">
        <v>1.275</v>
      </c>
      <c r="CT783" s="17">
        <v>1.535</v>
      </c>
      <c r="CU783" s="18">
        <f t="shared" si="1581"/>
        <v>612120.577773328</v>
      </c>
      <c r="CW783" s="15">
        <f>DI852</f>
        <v>169351.136877</v>
      </c>
      <c r="CX783" s="15">
        <f>DI869</f>
        <v>109819.141856027</v>
      </c>
      <c r="CY783" s="1">
        <f>DI885</f>
        <v>137089.53396</v>
      </c>
      <c r="CZ783" s="1">
        <v>1</v>
      </c>
      <c r="DA783" s="1"/>
      <c r="DB783" s="11">
        <f t="shared" si="1582"/>
        <v>3349</v>
      </c>
      <c r="DC783" s="11">
        <v>1.518</v>
      </c>
      <c r="DD783" s="12">
        <v>1.35</v>
      </c>
      <c r="DE783" s="13">
        <f t="shared" si="1583"/>
        <v>6863.1057</v>
      </c>
      <c r="DF783" s="11">
        <v>3</v>
      </c>
      <c r="DG783" s="11">
        <v>740</v>
      </c>
      <c r="DH783" s="11">
        <v>1.89</v>
      </c>
      <c r="DI783" s="16">
        <f t="shared" si="1584"/>
        <v>4.51043795620438</v>
      </c>
      <c r="DJ783" s="11">
        <v>1</v>
      </c>
      <c r="DK783" s="11">
        <v>2.38</v>
      </c>
      <c r="DL783" s="8">
        <f t="shared" si="1585"/>
        <v>3.38</v>
      </c>
      <c r="DM783" s="9">
        <v>1.275</v>
      </c>
      <c r="DN783" s="17">
        <v>1.535</v>
      </c>
      <c r="DO783" s="18">
        <f t="shared" si="1586"/>
        <v>614321.790519291</v>
      </c>
      <c r="DQ783" s="15">
        <f>EC852</f>
        <v>209434.246197</v>
      </c>
      <c r="DR783" s="15">
        <f>EC869</f>
        <v>137790.275896227</v>
      </c>
      <c r="DS783" s="1">
        <f>EC885</f>
        <v>231632.8102845</v>
      </c>
      <c r="DT783" s="1">
        <v>1</v>
      </c>
      <c r="DU783" s="1"/>
      <c r="DV783" s="11">
        <f t="shared" si="1587"/>
        <v>3349</v>
      </c>
      <c r="DW783" s="11">
        <v>1.518</v>
      </c>
      <c r="DX783" s="12">
        <v>1.35</v>
      </c>
      <c r="DY783" s="13">
        <f t="shared" si="1588"/>
        <v>6863.1057</v>
      </c>
      <c r="DZ783" s="11">
        <v>3</v>
      </c>
      <c r="EA783" s="11">
        <v>740</v>
      </c>
      <c r="EB783" s="11">
        <v>1.98</v>
      </c>
      <c r="EC783" s="16">
        <f t="shared" si="1589"/>
        <v>4.60043795620438</v>
      </c>
      <c r="ED783" s="11">
        <v>1</v>
      </c>
      <c r="EE783" s="11">
        <v>3.18</v>
      </c>
      <c r="EF783" s="8">
        <f t="shared" si="1590"/>
        <v>4.18</v>
      </c>
      <c r="EG783" s="9">
        <v>1.275</v>
      </c>
      <c r="EH783" s="17">
        <v>1.65</v>
      </c>
      <c r="EI783" s="18">
        <f t="shared" si="1591"/>
        <v>832935.804521741</v>
      </c>
    </row>
    <row r="784" s="1" customFormat="1" customHeight="1" spans="1:139">
      <c r="A784" s="19" t="s">
        <v>34</v>
      </c>
      <c r="B784" s="19"/>
      <c r="C784" s="19"/>
      <c r="D784" s="20" t="s">
        <v>35</v>
      </c>
      <c r="E784" s="20"/>
      <c r="F784" s="11">
        <v>2909</v>
      </c>
      <c r="G784" s="11">
        <v>2.209</v>
      </c>
      <c r="H784" s="12">
        <v>1.35</v>
      </c>
      <c r="I784" s="13">
        <f t="shared" si="1561"/>
        <v>8675.07435</v>
      </c>
      <c r="J784" s="11">
        <v>3</v>
      </c>
      <c r="K784" s="11">
        <v>740</v>
      </c>
      <c r="L784" s="11">
        <v>1.89</v>
      </c>
      <c r="M784" s="16">
        <f t="shared" si="1562"/>
        <v>4.51043795620438</v>
      </c>
      <c r="N784" s="11">
        <v>1</v>
      </c>
      <c r="O784" s="11">
        <v>2.38</v>
      </c>
      <c r="P784" s="8">
        <f t="shared" si="1563"/>
        <v>3.38</v>
      </c>
      <c r="Q784" s="9">
        <v>1.275</v>
      </c>
      <c r="R784" s="17">
        <v>1.45</v>
      </c>
      <c r="S784" s="18">
        <f t="shared" si="1564"/>
        <v>733513.414832799</v>
      </c>
      <c r="U784" s="19" t="s">
        <v>34</v>
      </c>
      <c r="V784" s="19"/>
      <c r="W784" s="19"/>
      <c r="X784" s="20" t="s">
        <v>35</v>
      </c>
      <c r="Y784" s="20"/>
      <c r="Z784" s="11">
        <v>2909</v>
      </c>
      <c r="AA784" s="11">
        <v>2.209</v>
      </c>
      <c r="AB784" s="12">
        <v>1.35</v>
      </c>
      <c r="AC784" s="13">
        <f t="shared" si="1565"/>
        <v>8675.07435</v>
      </c>
      <c r="AD784" s="11">
        <v>3</v>
      </c>
      <c r="AE784" s="11">
        <v>740</v>
      </c>
      <c r="AF784" s="11">
        <v>1.89</v>
      </c>
      <c r="AG784" s="16">
        <f t="shared" si="1566"/>
        <v>4.51043795620438</v>
      </c>
      <c r="AH784" s="11">
        <v>1</v>
      </c>
      <c r="AI784" s="11">
        <v>2.38</v>
      </c>
      <c r="AJ784" s="8">
        <f t="shared" si="1567"/>
        <v>3.38</v>
      </c>
      <c r="AK784" s="9">
        <v>1.275</v>
      </c>
      <c r="AL784" s="17">
        <v>1.45</v>
      </c>
      <c r="AM784" s="18">
        <f t="shared" si="1568"/>
        <v>733513.414832799</v>
      </c>
      <c r="AO784" s="19" t="s">
        <v>34</v>
      </c>
      <c r="AP784" s="19"/>
      <c r="AQ784" s="19"/>
      <c r="AR784" s="20" t="s">
        <v>35</v>
      </c>
      <c r="AS784" s="20"/>
      <c r="AT784" s="11">
        <v>2909</v>
      </c>
      <c r="AU784" s="11">
        <v>2.209</v>
      </c>
      <c r="AV784" s="12">
        <v>1.35</v>
      </c>
      <c r="AW784" s="13">
        <f t="shared" si="1569"/>
        <v>8675.07435</v>
      </c>
      <c r="AX784" s="11">
        <v>3</v>
      </c>
      <c r="AY784" s="11">
        <v>740</v>
      </c>
      <c r="AZ784" s="11">
        <v>1.89</v>
      </c>
      <c r="BA784" s="16">
        <f t="shared" si="1570"/>
        <v>4.51043795620438</v>
      </c>
      <c r="BB784" s="11">
        <v>1</v>
      </c>
      <c r="BC784" s="11">
        <v>2.38</v>
      </c>
      <c r="BD784" s="8">
        <f t="shared" si="1571"/>
        <v>3.38</v>
      </c>
      <c r="BE784" s="9">
        <v>1.275</v>
      </c>
      <c r="BF784" s="17">
        <v>1.465</v>
      </c>
      <c r="BG784" s="18">
        <f t="shared" si="1572"/>
        <v>741101.484641414</v>
      </c>
      <c r="BI784" s="19" t="s">
        <v>34</v>
      </c>
      <c r="BJ784" s="19"/>
      <c r="BK784" s="19"/>
      <c r="BL784" s="20" t="s">
        <v>35</v>
      </c>
      <c r="BM784" s="20"/>
      <c r="BN784" s="11">
        <v>2909</v>
      </c>
      <c r="BO784" s="11">
        <v>2.209</v>
      </c>
      <c r="BP784" s="12">
        <v>1.35</v>
      </c>
      <c r="BQ784" s="13">
        <f t="shared" si="1573"/>
        <v>8675.07435</v>
      </c>
      <c r="BR784" s="11">
        <v>3</v>
      </c>
      <c r="BS784" s="11">
        <v>740</v>
      </c>
      <c r="BT784" s="11">
        <v>1.89</v>
      </c>
      <c r="BU784" s="16">
        <f t="shared" si="1574"/>
        <v>4.51043795620438</v>
      </c>
      <c r="BV784" s="11">
        <v>1</v>
      </c>
      <c r="BW784" s="11">
        <v>2.38</v>
      </c>
      <c r="BX784" s="8">
        <f t="shared" si="1575"/>
        <v>3.38</v>
      </c>
      <c r="BY784" s="9">
        <v>1.275</v>
      </c>
      <c r="BZ784" s="17">
        <v>1.465</v>
      </c>
      <c r="CA784" s="18">
        <f t="shared" si="1576"/>
        <v>741101.484641414</v>
      </c>
      <c r="CC784" s="19" t="s">
        <v>34</v>
      </c>
      <c r="CD784" s="19"/>
      <c r="CE784" s="19"/>
      <c r="CF784" s="20" t="s">
        <v>35</v>
      </c>
      <c r="CG784" s="20"/>
      <c r="CH784" s="11">
        <f t="shared" si="1577"/>
        <v>3337</v>
      </c>
      <c r="CI784" s="11">
        <v>2.209</v>
      </c>
      <c r="CJ784" s="12">
        <v>1.35</v>
      </c>
      <c r="CK784" s="13">
        <f t="shared" si="1578"/>
        <v>9951.43455</v>
      </c>
      <c r="CL784" s="11">
        <v>3</v>
      </c>
      <c r="CM784" s="11">
        <v>740</v>
      </c>
      <c r="CN784" s="11">
        <v>1.89</v>
      </c>
      <c r="CO784" s="16">
        <f t="shared" si="1579"/>
        <v>4.51043795620438</v>
      </c>
      <c r="CP784" s="11">
        <v>1</v>
      </c>
      <c r="CQ784" s="11">
        <v>2.38</v>
      </c>
      <c r="CR784" s="8">
        <f t="shared" si="1580"/>
        <v>3.38</v>
      </c>
      <c r="CS784" s="9">
        <v>1.275</v>
      </c>
      <c r="CT784" s="17">
        <v>1.535</v>
      </c>
      <c r="CU784" s="18">
        <f t="shared" si="1581"/>
        <v>890760.445521265</v>
      </c>
      <c r="CW784" s="19" t="s">
        <v>34</v>
      </c>
      <c r="CX784" s="19"/>
      <c r="CY784" s="19"/>
      <c r="CZ784" s="20" t="s">
        <v>35</v>
      </c>
      <c r="DA784" s="20"/>
      <c r="DB784" s="11">
        <f t="shared" si="1582"/>
        <v>3349</v>
      </c>
      <c r="DC784" s="11">
        <v>2.209</v>
      </c>
      <c r="DD784" s="12">
        <v>1.35</v>
      </c>
      <c r="DE784" s="13">
        <f t="shared" si="1583"/>
        <v>9987.22035</v>
      </c>
      <c r="DF784" s="11">
        <v>3</v>
      </c>
      <c r="DG784" s="11">
        <v>740</v>
      </c>
      <c r="DH784" s="11">
        <v>1.89</v>
      </c>
      <c r="DI784" s="16">
        <f t="shared" si="1584"/>
        <v>4.51043795620438</v>
      </c>
      <c r="DJ784" s="11">
        <v>1</v>
      </c>
      <c r="DK784" s="11">
        <v>2.38</v>
      </c>
      <c r="DL784" s="8">
        <f t="shared" si="1585"/>
        <v>3.38</v>
      </c>
      <c r="DM784" s="9">
        <v>1.275</v>
      </c>
      <c r="DN784" s="17">
        <v>1.535</v>
      </c>
      <c r="DO784" s="18">
        <f t="shared" si="1586"/>
        <v>893963.659589666</v>
      </c>
      <c r="DQ784" s="19" t="s">
        <v>34</v>
      </c>
      <c r="DR784" s="19"/>
      <c r="DS784" s="19"/>
      <c r="DT784" s="20" t="s">
        <v>35</v>
      </c>
      <c r="DU784" s="20"/>
      <c r="DV784" s="11">
        <f t="shared" si="1587"/>
        <v>3349</v>
      </c>
      <c r="DW784" s="11">
        <v>2.209</v>
      </c>
      <c r="DX784" s="12">
        <v>1.35</v>
      </c>
      <c r="DY784" s="13">
        <f t="shared" si="1588"/>
        <v>9987.22035</v>
      </c>
      <c r="DZ784" s="11">
        <v>3</v>
      </c>
      <c r="EA784" s="11">
        <v>740</v>
      </c>
      <c r="EB784" s="11">
        <v>1.98</v>
      </c>
      <c r="EC784" s="16">
        <f t="shared" si="1589"/>
        <v>4.60043795620438</v>
      </c>
      <c r="ED784" s="11">
        <v>1</v>
      </c>
      <c r="EE784" s="11">
        <v>3.18</v>
      </c>
      <c r="EF784" s="8">
        <f t="shared" si="1590"/>
        <v>4.18</v>
      </c>
      <c r="EG784" s="9">
        <v>1.275</v>
      </c>
      <c r="EH784" s="17">
        <v>1.65</v>
      </c>
      <c r="EI784" s="18">
        <f t="shared" si="1591"/>
        <v>1212091.69445884</v>
      </c>
    </row>
    <row r="785" s="1" customFormat="1" customHeight="1" spans="1:140">
      <c r="A785" s="19"/>
      <c r="B785" s="19"/>
      <c r="C785" s="19"/>
      <c r="D785" s="20"/>
      <c r="E785" s="20"/>
      <c r="F785" s="11">
        <v>2909</v>
      </c>
      <c r="G785" s="11">
        <v>1.518</v>
      </c>
      <c r="H785" s="12">
        <v>1.35</v>
      </c>
      <c r="I785" s="13">
        <f t="shared" si="1561"/>
        <v>5961.4137</v>
      </c>
      <c r="J785" s="11">
        <v>3</v>
      </c>
      <c r="K785" s="11">
        <v>490</v>
      </c>
      <c r="L785" s="11">
        <v>1.89</v>
      </c>
      <c r="M785" s="16">
        <f t="shared" si="1562"/>
        <v>4.07072289156627</v>
      </c>
      <c r="N785" s="11">
        <v>1</v>
      </c>
      <c r="O785" s="11">
        <v>2.38</v>
      </c>
      <c r="P785" s="8">
        <f t="shared" si="1563"/>
        <v>3.38</v>
      </c>
      <c r="Q785" s="9">
        <v>1.275</v>
      </c>
      <c r="R785" s="17">
        <v>1.45</v>
      </c>
      <c r="S785" s="18">
        <f t="shared" si="1564"/>
        <v>454922.003083062</v>
      </c>
      <c r="U785" s="19"/>
      <c r="V785" s="19"/>
      <c r="W785" s="19"/>
      <c r="X785" s="20"/>
      <c r="Y785" s="20"/>
      <c r="Z785" s="11">
        <v>2909</v>
      </c>
      <c r="AA785" s="11">
        <v>1.518</v>
      </c>
      <c r="AB785" s="12">
        <v>1.35</v>
      </c>
      <c r="AC785" s="13">
        <f t="shared" si="1565"/>
        <v>5961.4137</v>
      </c>
      <c r="AD785" s="11">
        <v>3</v>
      </c>
      <c r="AE785" s="11">
        <v>490</v>
      </c>
      <c r="AF785" s="11">
        <v>1.89</v>
      </c>
      <c r="AG785" s="16">
        <f t="shared" si="1566"/>
        <v>4.07072289156627</v>
      </c>
      <c r="AH785" s="11">
        <v>1</v>
      </c>
      <c r="AI785" s="11">
        <v>2.38</v>
      </c>
      <c r="AJ785" s="8">
        <f t="shared" si="1567"/>
        <v>3.38</v>
      </c>
      <c r="AK785" s="9">
        <v>1.275</v>
      </c>
      <c r="AL785" s="17">
        <v>1.45</v>
      </c>
      <c r="AM785" s="18">
        <f t="shared" si="1568"/>
        <v>454922.003083062</v>
      </c>
      <c r="AO785" s="19"/>
      <c r="AP785" s="19"/>
      <c r="AQ785" s="19"/>
      <c r="AR785" s="20"/>
      <c r="AS785" s="20"/>
      <c r="AT785" s="11">
        <v>2909</v>
      </c>
      <c r="AU785" s="11">
        <v>1.518</v>
      </c>
      <c r="AV785" s="12">
        <v>1.35</v>
      </c>
      <c r="AW785" s="13">
        <f t="shared" si="1569"/>
        <v>5961.4137</v>
      </c>
      <c r="AX785" s="11">
        <v>3</v>
      </c>
      <c r="AY785" s="11">
        <v>490</v>
      </c>
      <c r="AZ785" s="11">
        <v>1.89</v>
      </c>
      <c r="BA785" s="16">
        <f t="shared" si="1570"/>
        <v>4.07072289156627</v>
      </c>
      <c r="BB785" s="11">
        <v>1</v>
      </c>
      <c r="BC785" s="11">
        <v>2.38</v>
      </c>
      <c r="BD785" s="8">
        <f t="shared" si="1571"/>
        <v>3.38</v>
      </c>
      <c r="BE785" s="9">
        <v>1.275</v>
      </c>
      <c r="BF785" s="17">
        <v>1.465</v>
      </c>
      <c r="BG785" s="18">
        <f t="shared" si="1572"/>
        <v>459628.092770129</v>
      </c>
      <c r="BI785" s="19"/>
      <c r="BJ785" s="19"/>
      <c r="BK785" s="19"/>
      <c r="BL785" s="20"/>
      <c r="BM785" s="20"/>
      <c r="BN785" s="11">
        <v>2909</v>
      </c>
      <c r="BO785" s="11">
        <v>1.518</v>
      </c>
      <c r="BP785" s="12">
        <v>1.35</v>
      </c>
      <c r="BQ785" s="13">
        <f t="shared" si="1573"/>
        <v>5961.4137</v>
      </c>
      <c r="BR785" s="11">
        <v>3</v>
      </c>
      <c r="BS785" s="11">
        <v>490</v>
      </c>
      <c r="BT785" s="11">
        <v>1.89</v>
      </c>
      <c r="BU785" s="16">
        <f t="shared" si="1574"/>
        <v>4.07072289156627</v>
      </c>
      <c r="BV785" s="11">
        <v>1</v>
      </c>
      <c r="BW785" s="11">
        <v>2.38</v>
      </c>
      <c r="BX785" s="8">
        <f t="shared" si="1575"/>
        <v>3.38</v>
      </c>
      <c r="BY785" s="9">
        <v>1.275</v>
      </c>
      <c r="BZ785" s="17">
        <v>1.465</v>
      </c>
      <c r="CA785" s="18">
        <f t="shared" si="1576"/>
        <v>459628.092770129</v>
      </c>
      <c r="CC785" s="19"/>
      <c r="CD785" s="19"/>
      <c r="CE785" s="19"/>
      <c r="CF785" s="20"/>
      <c r="CG785" s="20"/>
      <c r="CH785" s="11">
        <f t="shared" si="1577"/>
        <v>3337</v>
      </c>
      <c r="CI785" s="11">
        <v>1.518</v>
      </c>
      <c r="CJ785" s="12">
        <v>1.35</v>
      </c>
      <c r="CK785" s="13">
        <f t="shared" si="1578"/>
        <v>6838.5141</v>
      </c>
      <c r="CL785" s="11">
        <v>3</v>
      </c>
      <c r="CM785" s="11">
        <v>490</v>
      </c>
      <c r="CN785" s="11">
        <v>1.89</v>
      </c>
      <c r="CO785" s="16">
        <f t="shared" si="1579"/>
        <v>4.07072289156627</v>
      </c>
      <c r="CP785" s="11">
        <v>1</v>
      </c>
      <c r="CQ785" s="11">
        <v>2.38</v>
      </c>
      <c r="CR785" s="8">
        <f t="shared" si="1580"/>
        <v>3.38</v>
      </c>
      <c r="CS785" s="9">
        <v>1.275</v>
      </c>
      <c r="CT785" s="17">
        <v>1.535</v>
      </c>
      <c r="CU785" s="18">
        <f t="shared" si="1581"/>
        <v>552445.964789975</v>
      </c>
      <c r="CW785" s="19"/>
      <c r="CX785" s="19"/>
      <c r="CY785" s="19"/>
      <c r="CZ785" s="20"/>
      <c r="DA785" s="20"/>
      <c r="DB785" s="11">
        <f t="shared" si="1582"/>
        <v>3349</v>
      </c>
      <c r="DC785" s="11">
        <v>1.518</v>
      </c>
      <c r="DD785" s="12">
        <v>1.35</v>
      </c>
      <c r="DE785" s="13">
        <f t="shared" si="1583"/>
        <v>6863.1057</v>
      </c>
      <c r="DF785" s="11">
        <v>3</v>
      </c>
      <c r="DG785" s="11">
        <v>490</v>
      </c>
      <c r="DH785" s="11">
        <v>1.89</v>
      </c>
      <c r="DI785" s="16">
        <f t="shared" si="1584"/>
        <v>4.07072289156627</v>
      </c>
      <c r="DJ785" s="11">
        <v>1</v>
      </c>
      <c r="DK785" s="11">
        <v>2.38</v>
      </c>
      <c r="DL785" s="8">
        <f t="shared" si="1585"/>
        <v>3.38</v>
      </c>
      <c r="DM785" s="9">
        <v>1.275</v>
      </c>
      <c r="DN785" s="17">
        <v>1.535</v>
      </c>
      <c r="DO785" s="18">
        <f t="shared" si="1586"/>
        <v>554432.584981009</v>
      </c>
      <c r="DQ785" s="19"/>
      <c r="DR785" s="19"/>
      <c r="DS785" s="19"/>
      <c r="DT785" s="20"/>
      <c r="DU785" s="20"/>
      <c r="DV785" s="11">
        <f t="shared" si="1587"/>
        <v>3349</v>
      </c>
      <c r="DW785" s="11">
        <v>1.518</v>
      </c>
      <c r="DX785" s="12">
        <v>1.35</v>
      </c>
      <c r="DY785" s="13">
        <f t="shared" si="1588"/>
        <v>6863.1057</v>
      </c>
      <c r="DZ785" s="11">
        <v>3</v>
      </c>
      <c r="EA785" s="11">
        <v>490</v>
      </c>
      <c r="EB785" s="11">
        <v>1.98</v>
      </c>
      <c r="EC785" s="16">
        <f t="shared" si="1589"/>
        <v>4.16072289156627</v>
      </c>
      <c r="ED785" s="11">
        <v>1</v>
      </c>
      <c r="EE785" s="11">
        <v>3.18</v>
      </c>
      <c r="EF785" s="8">
        <f t="shared" si="1590"/>
        <v>4.18</v>
      </c>
      <c r="EG785" s="9">
        <v>1.275</v>
      </c>
      <c r="EH785" s="17">
        <v>1.65</v>
      </c>
      <c r="EI785" s="18">
        <f t="shared" si="1591"/>
        <v>753322.857969397</v>
      </c>
    </row>
    <row r="786" s="1" customFormat="1" customHeight="1" spans="1:140">
      <c r="A786" s="21">
        <f>A781+B781+C781+D781+A783+B783+C783</f>
        <v>6735975.85238919</v>
      </c>
      <c r="B786" s="21"/>
      <c r="C786" s="21"/>
      <c r="D786" s="22">
        <f>A786/E781</f>
        <v>374220.880688288</v>
      </c>
      <c r="E786" s="22"/>
      <c r="F786" s="11">
        <v>2909</v>
      </c>
      <c r="G786" s="11">
        <v>2.209</v>
      </c>
      <c r="H786" s="12">
        <v>1.35</v>
      </c>
      <c r="I786" s="13">
        <f t="shared" si="1561"/>
        <v>8675.07435</v>
      </c>
      <c r="J786" s="11">
        <v>3</v>
      </c>
      <c r="K786" s="11">
        <v>490</v>
      </c>
      <c r="L786" s="11">
        <v>1.89</v>
      </c>
      <c r="M786" s="16">
        <f t="shared" si="1562"/>
        <v>4.07072289156627</v>
      </c>
      <c r="N786" s="11">
        <v>1</v>
      </c>
      <c r="O786" s="11">
        <v>2.38</v>
      </c>
      <c r="P786" s="8">
        <f t="shared" si="1563"/>
        <v>3.38</v>
      </c>
      <c r="Q786" s="9">
        <v>1.275</v>
      </c>
      <c r="R786" s="17">
        <v>1.45</v>
      </c>
      <c r="S786" s="18">
        <f t="shared" si="1564"/>
        <v>662004.416871202</v>
      </c>
      <c r="U786" s="21">
        <f>U781+V781+W781+X781+U783+V783+W783</f>
        <v>7114053.54422426</v>
      </c>
      <c r="V786" s="21"/>
      <c r="W786" s="21"/>
      <c r="X786" s="22">
        <f>U786/Y781</f>
        <v>395225.196901348</v>
      </c>
      <c r="Y786" s="22"/>
      <c r="Z786" s="11">
        <v>2909</v>
      </c>
      <c r="AA786" s="11">
        <v>2.209</v>
      </c>
      <c r="AB786" s="12">
        <v>1.35</v>
      </c>
      <c r="AC786" s="13">
        <f t="shared" si="1565"/>
        <v>8675.07435</v>
      </c>
      <c r="AD786" s="11">
        <v>3</v>
      </c>
      <c r="AE786" s="11">
        <v>490</v>
      </c>
      <c r="AF786" s="11">
        <v>1.89</v>
      </c>
      <c r="AG786" s="16">
        <f t="shared" si="1566"/>
        <v>4.07072289156627</v>
      </c>
      <c r="AH786" s="11">
        <v>1</v>
      </c>
      <c r="AI786" s="11">
        <v>2.38</v>
      </c>
      <c r="AJ786" s="8">
        <f t="shared" si="1567"/>
        <v>3.38</v>
      </c>
      <c r="AK786" s="9">
        <v>1.275</v>
      </c>
      <c r="AL786" s="17">
        <v>1.45</v>
      </c>
      <c r="AM786" s="18">
        <f t="shared" si="1568"/>
        <v>662004.416871202</v>
      </c>
      <c r="AO786" s="21">
        <f>AO781+AP781+AQ781+AR781+AO783+AP783+AQ783</f>
        <v>7086183.5005923</v>
      </c>
      <c r="AP786" s="21"/>
      <c r="AQ786" s="21"/>
      <c r="AR786" s="22">
        <f>AO786/AS781</f>
        <v>393676.861144016</v>
      </c>
      <c r="AS786" s="22"/>
      <c r="AT786" s="11">
        <v>2909</v>
      </c>
      <c r="AU786" s="11">
        <v>2.209</v>
      </c>
      <c r="AV786" s="12">
        <v>1.35</v>
      </c>
      <c r="AW786" s="13">
        <f t="shared" si="1569"/>
        <v>8675.07435</v>
      </c>
      <c r="AX786" s="11">
        <v>3</v>
      </c>
      <c r="AY786" s="11">
        <v>490</v>
      </c>
      <c r="AZ786" s="11">
        <v>1.89</v>
      </c>
      <c r="BA786" s="16">
        <f t="shared" si="1570"/>
        <v>4.07072289156627</v>
      </c>
      <c r="BB786" s="11">
        <v>1</v>
      </c>
      <c r="BC786" s="11">
        <v>2.38</v>
      </c>
      <c r="BD786" s="8">
        <f t="shared" si="1571"/>
        <v>3.38</v>
      </c>
      <c r="BE786" s="9">
        <v>1.275</v>
      </c>
      <c r="BF786" s="17">
        <v>1.465</v>
      </c>
      <c r="BG786" s="18">
        <f t="shared" si="1572"/>
        <v>668852.738425042</v>
      </c>
      <c r="BI786" s="21">
        <f>BI781+BJ781+BK781+BL781+BI783+BJ783+BK783</f>
        <v>7582829.74337198</v>
      </c>
      <c r="BJ786" s="21"/>
      <c r="BK786" s="21"/>
      <c r="BL786" s="22">
        <f>BI786/BM781</f>
        <v>421268.319076221</v>
      </c>
      <c r="BM786" s="22"/>
      <c r="BN786" s="11">
        <v>2909</v>
      </c>
      <c r="BO786" s="11">
        <v>2.209</v>
      </c>
      <c r="BP786" s="12">
        <v>1.35</v>
      </c>
      <c r="BQ786" s="13">
        <f t="shared" si="1573"/>
        <v>8675.07435</v>
      </c>
      <c r="BR786" s="11">
        <v>3</v>
      </c>
      <c r="BS786" s="11">
        <v>490</v>
      </c>
      <c r="BT786" s="11">
        <v>1.89</v>
      </c>
      <c r="BU786" s="16">
        <f t="shared" si="1574"/>
        <v>4.07072289156627</v>
      </c>
      <c r="BV786" s="11">
        <v>1</v>
      </c>
      <c r="BW786" s="11">
        <v>2.38</v>
      </c>
      <c r="BX786" s="8">
        <f t="shared" si="1575"/>
        <v>3.38</v>
      </c>
      <c r="BY786" s="9">
        <v>1.275</v>
      </c>
      <c r="BZ786" s="17">
        <v>1.465</v>
      </c>
      <c r="CA786" s="18">
        <f t="shared" si="1576"/>
        <v>668852.738425042</v>
      </c>
      <c r="CC786" s="21">
        <f>CC781+CD781+CE781+CF781+CC783+CD783+CE783</f>
        <v>8417893.26920218</v>
      </c>
      <c r="CD786" s="21"/>
      <c r="CE786" s="21"/>
      <c r="CF786" s="22">
        <f>CC786/CG781</f>
        <v>467660.737177899</v>
      </c>
      <c r="CG786" s="22"/>
      <c r="CH786" s="11">
        <f t="shared" si="1577"/>
        <v>3337</v>
      </c>
      <c r="CI786" s="11">
        <v>2.209</v>
      </c>
      <c r="CJ786" s="12">
        <v>1.35</v>
      </c>
      <c r="CK786" s="13">
        <f t="shared" si="1578"/>
        <v>9951.43455</v>
      </c>
      <c r="CL786" s="11">
        <v>3</v>
      </c>
      <c r="CM786" s="11">
        <v>490</v>
      </c>
      <c r="CN786" s="11">
        <v>1.89</v>
      </c>
      <c r="CO786" s="16">
        <f t="shared" si="1579"/>
        <v>4.07072289156627</v>
      </c>
      <c r="CP786" s="11">
        <v>1</v>
      </c>
      <c r="CQ786" s="11">
        <v>2.38</v>
      </c>
      <c r="CR786" s="8">
        <f t="shared" si="1580"/>
        <v>3.38</v>
      </c>
      <c r="CS786" s="9">
        <v>1.275</v>
      </c>
      <c r="CT786" s="17">
        <v>1.535</v>
      </c>
      <c r="CU786" s="18">
        <f t="shared" si="1581"/>
        <v>803921.69711532</v>
      </c>
      <c r="CW786" s="21">
        <f>CW781+CX781+CY781+CZ781+CW783+CX783+CY783</f>
        <v>9060569.86853427</v>
      </c>
      <c r="CX786" s="21"/>
      <c r="CY786" s="21"/>
      <c r="CZ786" s="22">
        <f>CW786/DA781</f>
        <v>503364.992696348</v>
      </c>
      <c r="DA786" s="22"/>
      <c r="DB786" s="11">
        <f t="shared" si="1582"/>
        <v>3349</v>
      </c>
      <c r="DC786" s="11">
        <v>2.209</v>
      </c>
      <c r="DD786" s="12">
        <v>1.35</v>
      </c>
      <c r="DE786" s="13">
        <f t="shared" si="1583"/>
        <v>9987.22035</v>
      </c>
      <c r="DF786" s="11">
        <v>3</v>
      </c>
      <c r="DG786" s="11">
        <v>490</v>
      </c>
      <c r="DH786" s="11">
        <v>1.89</v>
      </c>
      <c r="DI786" s="16">
        <f t="shared" si="1584"/>
        <v>4.07072289156627</v>
      </c>
      <c r="DJ786" s="11">
        <v>1</v>
      </c>
      <c r="DK786" s="11">
        <v>2.38</v>
      </c>
      <c r="DL786" s="8">
        <f t="shared" si="1585"/>
        <v>3.38</v>
      </c>
      <c r="DM786" s="9">
        <v>1.275</v>
      </c>
      <c r="DN786" s="17">
        <v>1.535</v>
      </c>
      <c r="DO786" s="18">
        <f t="shared" si="1586"/>
        <v>806812.635193049</v>
      </c>
      <c r="DQ786" s="21">
        <f>DQ781+DR781+DS781+DT781+DQ783+DR783+DS783</f>
        <v>13088534.6911568</v>
      </c>
      <c r="DR786" s="21"/>
      <c r="DS786" s="21"/>
      <c r="DT786" s="22">
        <f>DQ786/DU781</f>
        <v>727140.81617538</v>
      </c>
      <c r="DU786" s="22"/>
      <c r="DV786" s="11">
        <f t="shared" si="1587"/>
        <v>3349</v>
      </c>
      <c r="DW786" s="11">
        <v>2.209</v>
      </c>
      <c r="DX786" s="12">
        <v>1.35</v>
      </c>
      <c r="DY786" s="13">
        <f t="shared" si="1588"/>
        <v>9987.22035</v>
      </c>
      <c r="DZ786" s="11">
        <v>3</v>
      </c>
      <c r="EA786" s="11">
        <v>490</v>
      </c>
      <c r="EB786" s="11">
        <v>1.98</v>
      </c>
      <c r="EC786" s="16">
        <f t="shared" si="1589"/>
        <v>4.16072289156627</v>
      </c>
      <c r="ED786" s="11">
        <v>1</v>
      </c>
      <c r="EE786" s="11">
        <v>3.18</v>
      </c>
      <c r="EF786" s="8">
        <f t="shared" si="1590"/>
        <v>4.18</v>
      </c>
      <c r="EG786" s="9">
        <v>1.275</v>
      </c>
      <c r="EH786" s="17">
        <v>1.65</v>
      </c>
      <c r="EI786" s="18">
        <f t="shared" si="1591"/>
        <v>1096238.59898182</v>
      </c>
    </row>
    <row r="787" s="1" customFormat="1" customHeight="1" spans="1:140">
      <c r="A787" s="21"/>
      <c r="B787" s="21"/>
      <c r="C787" s="21"/>
      <c r="D787" s="22"/>
      <c r="E787" s="22"/>
      <c r="F787" s="11">
        <v>2909</v>
      </c>
      <c r="G787" s="11">
        <v>0.5</v>
      </c>
      <c r="H787" s="12">
        <v>1.35</v>
      </c>
      <c r="I787" s="13">
        <f t="shared" si="1561"/>
        <v>1963.575</v>
      </c>
      <c r="J787" s="11">
        <v>3</v>
      </c>
      <c r="K787" s="11">
        <v>740</v>
      </c>
      <c r="L787" s="11">
        <v>1.89</v>
      </c>
      <c r="M787" s="16">
        <f t="shared" si="1562"/>
        <v>4.51043795620438</v>
      </c>
      <c r="N787" s="11">
        <v>1</v>
      </c>
      <c r="O787" s="11">
        <v>2.38</v>
      </c>
      <c r="P787" s="8">
        <f t="shared" si="1563"/>
        <v>3.38</v>
      </c>
      <c r="Q787" s="9">
        <v>1.275</v>
      </c>
      <c r="R787" s="17">
        <v>1.45</v>
      </c>
      <c r="S787" s="18">
        <f t="shared" si="1564"/>
        <v>166028.387241467</v>
      </c>
      <c r="U787" s="21"/>
      <c r="V787" s="21"/>
      <c r="W787" s="21"/>
      <c r="X787" s="22"/>
      <c r="Y787" s="22"/>
      <c r="Z787" s="11">
        <v>2909</v>
      </c>
      <c r="AA787" s="11">
        <v>0.5</v>
      </c>
      <c r="AB787" s="12">
        <v>1.35</v>
      </c>
      <c r="AC787" s="13">
        <f t="shared" si="1565"/>
        <v>1963.575</v>
      </c>
      <c r="AD787" s="11">
        <v>3</v>
      </c>
      <c r="AE787" s="11">
        <v>740</v>
      </c>
      <c r="AF787" s="11">
        <v>1.89</v>
      </c>
      <c r="AG787" s="16">
        <f t="shared" si="1566"/>
        <v>4.51043795620438</v>
      </c>
      <c r="AH787" s="11">
        <v>1</v>
      </c>
      <c r="AI787" s="11">
        <v>2.38</v>
      </c>
      <c r="AJ787" s="8">
        <f t="shared" si="1567"/>
        <v>3.38</v>
      </c>
      <c r="AK787" s="9">
        <v>1.275</v>
      </c>
      <c r="AL787" s="17">
        <v>1.45</v>
      </c>
      <c r="AM787" s="18">
        <f t="shared" si="1568"/>
        <v>166028.387241467</v>
      </c>
      <c r="AO787" s="21"/>
      <c r="AP787" s="21"/>
      <c r="AQ787" s="21"/>
      <c r="AR787" s="22"/>
      <c r="AS787" s="22"/>
      <c r="AT787" s="11">
        <v>2909</v>
      </c>
      <c r="AU787" s="11">
        <v>0.5</v>
      </c>
      <c r="AV787" s="12">
        <v>1.35</v>
      </c>
      <c r="AW787" s="13">
        <f t="shared" si="1569"/>
        <v>1963.575</v>
      </c>
      <c r="AX787" s="11">
        <v>3</v>
      </c>
      <c r="AY787" s="11">
        <v>740</v>
      </c>
      <c r="AZ787" s="11">
        <v>1.89</v>
      </c>
      <c r="BA787" s="16">
        <f t="shared" si="1570"/>
        <v>4.51043795620438</v>
      </c>
      <c r="BB787" s="11">
        <v>1</v>
      </c>
      <c r="BC787" s="11">
        <v>2.38</v>
      </c>
      <c r="BD787" s="8">
        <f t="shared" si="1571"/>
        <v>3.38</v>
      </c>
      <c r="BE787" s="9">
        <v>1.275</v>
      </c>
      <c r="BF787" s="17">
        <v>1.465</v>
      </c>
      <c r="BG787" s="18">
        <f t="shared" si="1572"/>
        <v>167745.922281896</v>
      </c>
      <c r="BI787" s="21"/>
      <c r="BJ787" s="21"/>
      <c r="BK787" s="21"/>
      <c r="BL787" s="22"/>
      <c r="BM787" s="22"/>
      <c r="BN787" s="11">
        <v>2909</v>
      </c>
      <c r="BO787" s="11">
        <v>0.5</v>
      </c>
      <c r="BP787" s="12">
        <v>1.35</v>
      </c>
      <c r="BQ787" s="13">
        <f t="shared" si="1573"/>
        <v>1963.575</v>
      </c>
      <c r="BR787" s="11">
        <v>3</v>
      </c>
      <c r="BS787" s="11">
        <v>740</v>
      </c>
      <c r="BT787" s="11">
        <v>1.89</v>
      </c>
      <c r="BU787" s="16">
        <f t="shared" si="1574"/>
        <v>4.51043795620438</v>
      </c>
      <c r="BV787" s="11">
        <v>1</v>
      </c>
      <c r="BW787" s="11">
        <v>2.38</v>
      </c>
      <c r="BX787" s="8">
        <f t="shared" si="1575"/>
        <v>3.38</v>
      </c>
      <c r="BY787" s="9">
        <v>1.275</v>
      </c>
      <c r="BZ787" s="17">
        <v>1.465</v>
      </c>
      <c r="CA787" s="18">
        <f t="shared" si="1576"/>
        <v>167745.922281896</v>
      </c>
      <c r="CC787" s="21"/>
      <c r="CD787" s="21"/>
      <c r="CE787" s="21"/>
      <c r="CF787" s="22"/>
      <c r="CG787" s="22"/>
      <c r="CH787" s="11">
        <f t="shared" si="1577"/>
        <v>3337</v>
      </c>
      <c r="CI787" s="11">
        <v>0.5</v>
      </c>
      <c r="CJ787" s="12">
        <v>1.35</v>
      </c>
      <c r="CK787" s="13">
        <f t="shared" si="1578"/>
        <v>2252.475</v>
      </c>
      <c r="CL787" s="11">
        <v>3</v>
      </c>
      <c r="CM787" s="11">
        <v>740</v>
      </c>
      <c r="CN787" s="11">
        <v>1.89</v>
      </c>
      <c r="CO787" s="16">
        <f t="shared" si="1579"/>
        <v>4.51043795620438</v>
      </c>
      <c r="CP787" s="11">
        <v>1</v>
      </c>
      <c r="CQ787" s="11">
        <v>2.38</v>
      </c>
      <c r="CR787" s="8">
        <f t="shared" si="1580"/>
        <v>3.38</v>
      </c>
      <c r="CS787" s="9">
        <v>1.275</v>
      </c>
      <c r="CT787" s="17">
        <v>1.535</v>
      </c>
      <c r="CU787" s="18">
        <f t="shared" si="1581"/>
        <v>201620.743667104</v>
      </c>
      <c r="CW787" s="21"/>
      <c r="CX787" s="21"/>
      <c r="CY787" s="21"/>
      <c r="CZ787" s="22"/>
      <c r="DA787" s="22"/>
      <c r="DB787" s="11">
        <f t="shared" si="1582"/>
        <v>3349</v>
      </c>
      <c r="DC787" s="11">
        <v>0.5</v>
      </c>
      <c r="DD787" s="12">
        <v>1.35</v>
      </c>
      <c r="DE787" s="13">
        <f t="shared" si="1583"/>
        <v>2260.575</v>
      </c>
      <c r="DF787" s="11">
        <v>3</v>
      </c>
      <c r="DG787" s="11">
        <v>740</v>
      </c>
      <c r="DH787" s="11">
        <v>1.89</v>
      </c>
      <c r="DI787" s="16">
        <f t="shared" si="1584"/>
        <v>4.51043795620438</v>
      </c>
      <c r="DJ787" s="11">
        <v>1</v>
      </c>
      <c r="DK787" s="11">
        <v>2.38</v>
      </c>
      <c r="DL787" s="8">
        <f t="shared" si="1585"/>
        <v>3.38</v>
      </c>
      <c r="DM787" s="9">
        <v>1.275</v>
      </c>
      <c r="DN787" s="17">
        <v>1.535</v>
      </c>
      <c r="DO787" s="18">
        <f t="shared" si="1586"/>
        <v>202345.780803456</v>
      </c>
      <c r="DQ787" s="21"/>
      <c r="DR787" s="21"/>
      <c r="DS787" s="21"/>
      <c r="DT787" s="22"/>
      <c r="DU787" s="22"/>
      <c r="DV787" s="11">
        <f t="shared" si="1587"/>
        <v>3349</v>
      </c>
      <c r="DW787" s="11">
        <v>0.5</v>
      </c>
      <c r="DX787" s="12">
        <v>1.35</v>
      </c>
      <c r="DY787" s="13">
        <f t="shared" si="1588"/>
        <v>2260.575</v>
      </c>
      <c r="DZ787" s="11">
        <v>3</v>
      </c>
      <c r="EA787" s="11">
        <v>740</v>
      </c>
      <c r="EB787" s="11">
        <v>1.98</v>
      </c>
      <c r="EC787" s="16">
        <f t="shared" si="1589"/>
        <v>4.60043795620438</v>
      </c>
      <c r="ED787" s="11">
        <v>1</v>
      </c>
      <c r="EE787" s="11">
        <v>3.18</v>
      </c>
      <c r="EF787" s="8">
        <f t="shared" si="1590"/>
        <v>4.18</v>
      </c>
      <c r="EG787" s="9">
        <v>1.275</v>
      </c>
      <c r="EH787" s="17">
        <v>1.65</v>
      </c>
      <c r="EI787" s="18">
        <f t="shared" si="1591"/>
        <v>274353.031792405</v>
      </c>
    </row>
    <row r="788" s="1" customFormat="1" customHeight="1" spans="1:140">
      <c r="F788" s="11">
        <v>2909</v>
      </c>
      <c r="G788" s="11">
        <v>0.5</v>
      </c>
      <c r="H788" s="12">
        <v>1.35</v>
      </c>
      <c r="I788" s="13">
        <f t="shared" si="1561"/>
        <v>1963.575</v>
      </c>
      <c r="J788" s="11">
        <v>3</v>
      </c>
      <c r="K788" s="11">
        <v>740</v>
      </c>
      <c r="L788" s="11">
        <v>1.89</v>
      </c>
      <c r="M788" s="16">
        <f t="shared" si="1562"/>
        <v>4.51043795620438</v>
      </c>
      <c r="N788" s="11">
        <v>1</v>
      </c>
      <c r="O788" s="11">
        <v>2.38</v>
      </c>
      <c r="P788" s="8">
        <f t="shared" si="1563"/>
        <v>3.38</v>
      </c>
      <c r="Q788" s="9">
        <v>1.275</v>
      </c>
      <c r="R788" s="17">
        <v>1.45</v>
      </c>
      <c r="S788" s="18">
        <f t="shared" si="1564"/>
        <v>166028.387241467</v>
      </c>
      <c r="Z788" s="11">
        <v>2909</v>
      </c>
      <c r="AA788" s="11">
        <v>0.5</v>
      </c>
      <c r="AB788" s="12">
        <v>1.35</v>
      </c>
      <c r="AC788" s="13">
        <f t="shared" si="1565"/>
        <v>1963.575</v>
      </c>
      <c r="AD788" s="11">
        <v>3</v>
      </c>
      <c r="AE788" s="11">
        <v>740</v>
      </c>
      <c r="AF788" s="11">
        <v>1.89</v>
      </c>
      <c r="AG788" s="16">
        <f t="shared" si="1566"/>
        <v>4.51043795620438</v>
      </c>
      <c r="AH788" s="11">
        <v>1</v>
      </c>
      <c r="AI788" s="11">
        <v>2.38</v>
      </c>
      <c r="AJ788" s="8">
        <f t="shared" si="1567"/>
        <v>3.38</v>
      </c>
      <c r="AK788" s="9">
        <v>1.275</v>
      </c>
      <c r="AL788" s="17">
        <v>1.45</v>
      </c>
      <c r="AM788" s="18">
        <f t="shared" si="1568"/>
        <v>166028.387241467</v>
      </c>
      <c r="AT788" s="11">
        <v>2909</v>
      </c>
      <c r="AU788" s="11">
        <v>0.5</v>
      </c>
      <c r="AV788" s="12">
        <v>1.35</v>
      </c>
      <c r="AW788" s="13">
        <f t="shared" si="1569"/>
        <v>1963.575</v>
      </c>
      <c r="AX788" s="11">
        <v>3</v>
      </c>
      <c r="AY788" s="11">
        <v>740</v>
      </c>
      <c r="AZ788" s="11">
        <v>1.89</v>
      </c>
      <c r="BA788" s="16">
        <f t="shared" si="1570"/>
        <v>4.51043795620438</v>
      </c>
      <c r="BB788" s="11">
        <v>1</v>
      </c>
      <c r="BC788" s="11">
        <v>2.38</v>
      </c>
      <c r="BD788" s="8">
        <f t="shared" si="1571"/>
        <v>3.38</v>
      </c>
      <c r="BE788" s="9">
        <v>1.275</v>
      </c>
      <c r="BF788" s="17">
        <v>1.465</v>
      </c>
      <c r="BG788" s="18">
        <f t="shared" si="1572"/>
        <v>167745.922281896</v>
      </c>
      <c r="BN788" s="11">
        <v>2909</v>
      </c>
      <c r="BO788" s="11">
        <v>0.5</v>
      </c>
      <c r="BP788" s="12">
        <v>1.35</v>
      </c>
      <c r="BQ788" s="13">
        <f t="shared" si="1573"/>
        <v>1963.575</v>
      </c>
      <c r="BR788" s="11">
        <v>3</v>
      </c>
      <c r="BS788" s="11">
        <v>740</v>
      </c>
      <c r="BT788" s="11">
        <v>1.89</v>
      </c>
      <c r="BU788" s="16">
        <f t="shared" si="1574"/>
        <v>4.51043795620438</v>
      </c>
      <c r="BV788" s="11">
        <v>1</v>
      </c>
      <c r="BW788" s="11">
        <v>2.38</v>
      </c>
      <c r="BX788" s="8">
        <f t="shared" si="1575"/>
        <v>3.38</v>
      </c>
      <c r="BY788" s="9">
        <v>1.275</v>
      </c>
      <c r="BZ788" s="17">
        <v>1.465</v>
      </c>
      <c r="CA788" s="18">
        <f t="shared" si="1576"/>
        <v>167745.922281896</v>
      </c>
      <c r="CH788" s="11">
        <f t="shared" si="1577"/>
        <v>3337</v>
      </c>
      <c r="CI788" s="11">
        <v>0.5</v>
      </c>
      <c r="CJ788" s="12">
        <v>1.35</v>
      </c>
      <c r="CK788" s="13">
        <f t="shared" si="1578"/>
        <v>2252.475</v>
      </c>
      <c r="CL788" s="11">
        <v>3</v>
      </c>
      <c r="CM788" s="11">
        <v>740</v>
      </c>
      <c r="CN788" s="11">
        <v>1.89</v>
      </c>
      <c r="CO788" s="16">
        <f t="shared" si="1579"/>
        <v>4.51043795620438</v>
      </c>
      <c r="CP788" s="11">
        <v>1</v>
      </c>
      <c r="CQ788" s="11">
        <v>2.38</v>
      </c>
      <c r="CR788" s="8">
        <f t="shared" si="1580"/>
        <v>3.38</v>
      </c>
      <c r="CS788" s="9">
        <v>1.275</v>
      </c>
      <c r="CT788" s="17">
        <v>1.535</v>
      </c>
      <c r="CU788" s="18">
        <f t="shared" si="1581"/>
        <v>201620.743667104</v>
      </c>
      <c r="DB788" s="11">
        <f t="shared" si="1582"/>
        <v>3349</v>
      </c>
      <c r="DC788" s="11">
        <v>0.5</v>
      </c>
      <c r="DD788" s="12">
        <v>1.35</v>
      </c>
      <c r="DE788" s="13">
        <f t="shared" si="1583"/>
        <v>2260.575</v>
      </c>
      <c r="DF788" s="11">
        <v>3</v>
      </c>
      <c r="DG788" s="11">
        <v>740</v>
      </c>
      <c r="DH788" s="11">
        <v>1.89</v>
      </c>
      <c r="DI788" s="16">
        <f t="shared" si="1584"/>
        <v>4.51043795620438</v>
      </c>
      <c r="DJ788" s="11">
        <v>1</v>
      </c>
      <c r="DK788" s="11">
        <v>2.38</v>
      </c>
      <c r="DL788" s="8">
        <f t="shared" si="1585"/>
        <v>3.38</v>
      </c>
      <c r="DM788" s="9">
        <v>1.275</v>
      </c>
      <c r="DN788" s="17">
        <v>1.535</v>
      </c>
      <c r="DO788" s="18">
        <f t="shared" si="1586"/>
        <v>202345.780803456</v>
      </c>
      <c r="DV788" s="11">
        <f t="shared" si="1587"/>
        <v>3349</v>
      </c>
      <c r="DW788" s="11">
        <v>0.5</v>
      </c>
      <c r="DX788" s="12">
        <v>1.35</v>
      </c>
      <c r="DY788" s="13">
        <f t="shared" si="1588"/>
        <v>2260.575</v>
      </c>
      <c r="DZ788" s="11">
        <v>3</v>
      </c>
      <c r="EA788" s="11">
        <v>740</v>
      </c>
      <c r="EB788" s="11">
        <v>1.98</v>
      </c>
      <c r="EC788" s="16">
        <f t="shared" si="1589"/>
        <v>4.60043795620438</v>
      </c>
      <c r="ED788" s="11">
        <v>1</v>
      </c>
      <c r="EE788" s="11">
        <v>3.18</v>
      </c>
      <c r="EF788" s="8">
        <f t="shared" si="1590"/>
        <v>4.18</v>
      </c>
      <c r="EG788" s="9">
        <v>1.275</v>
      </c>
      <c r="EH788" s="17">
        <v>1.65</v>
      </c>
      <c r="EI788" s="18">
        <f t="shared" si="1591"/>
        <v>274353.031792405</v>
      </c>
    </row>
    <row r="789" s="1" customFormat="1" customHeight="1" spans="1:140">
      <c r="F789" s="11">
        <v>2909</v>
      </c>
      <c r="G789" s="11">
        <v>0.5</v>
      </c>
      <c r="H789" s="12">
        <v>1.35</v>
      </c>
      <c r="I789" s="13">
        <f t="shared" si="1561"/>
        <v>1963.575</v>
      </c>
      <c r="J789" s="11">
        <v>3</v>
      </c>
      <c r="K789" s="11">
        <v>490</v>
      </c>
      <c r="L789" s="11">
        <v>1.89</v>
      </c>
      <c r="M789" s="16">
        <f t="shared" si="1562"/>
        <v>4.07072289156627</v>
      </c>
      <c r="N789" s="11">
        <v>1</v>
      </c>
      <c r="O789" s="11">
        <v>2.38</v>
      </c>
      <c r="P789" s="8">
        <f t="shared" si="1563"/>
        <v>3.38</v>
      </c>
      <c r="Q789" s="9">
        <v>1.275</v>
      </c>
      <c r="R789" s="17">
        <v>1.45</v>
      </c>
      <c r="S789" s="18">
        <f t="shared" si="1564"/>
        <v>149842.557010231</v>
      </c>
      <c r="Z789" s="11">
        <v>2909</v>
      </c>
      <c r="AA789" s="11">
        <v>0.5</v>
      </c>
      <c r="AB789" s="12">
        <v>1.35</v>
      </c>
      <c r="AC789" s="13">
        <f t="shared" si="1565"/>
        <v>1963.575</v>
      </c>
      <c r="AD789" s="11">
        <v>3</v>
      </c>
      <c r="AE789" s="11">
        <v>490</v>
      </c>
      <c r="AF789" s="11">
        <v>1.89</v>
      </c>
      <c r="AG789" s="16">
        <f t="shared" si="1566"/>
        <v>4.07072289156627</v>
      </c>
      <c r="AH789" s="11">
        <v>1</v>
      </c>
      <c r="AI789" s="11">
        <v>2.38</v>
      </c>
      <c r="AJ789" s="8">
        <f t="shared" si="1567"/>
        <v>3.38</v>
      </c>
      <c r="AK789" s="9">
        <v>1.275</v>
      </c>
      <c r="AL789" s="17">
        <v>1.45</v>
      </c>
      <c r="AM789" s="18">
        <f t="shared" si="1568"/>
        <v>149842.557010231</v>
      </c>
      <c r="AT789" s="11">
        <v>2909</v>
      </c>
      <c r="AU789" s="11">
        <v>0.5</v>
      </c>
      <c r="AV789" s="12">
        <v>1.35</v>
      </c>
      <c r="AW789" s="13">
        <f t="shared" si="1569"/>
        <v>1963.575</v>
      </c>
      <c r="AX789" s="11">
        <v>3</v>
      </c>
      <c r="AY789" s="11">
        <v>490</v>
      </c>
      <c r="AZ789" s="11">
        <v>1.89</v>
      </c>
      <c r="BA789" s="16">
        <f t="shared" si="1570"/>
        <v>4.07072289156627</v>
      </c>
      <c r="BB789" s="11">
        <v>1</v>
      </c>
      <c r="BC789" s="11">
        <v>2.38</v>
      </c>
      <c r="BD789" s="8">
        <f t="shared" si="1571"/>
        <v>3.38</v>
      </c>
      <c r="BE789" s="9">
        <v>1.275</v>
      </c>
      <c r="BF789" s="17">
        <v>1.465</v>
      </c>
      <c r="BG789" s="18">
        <f t="shared" si="1572"/>
        <v>151392.652427579</v>
      </c>
      <c r="BN789" s="11">
        <v>2909</v>
      </c>
      <c r="BO789" s="11">
        <v>0.5</v>
      </c>
      <c r="BP789" s="12">
        <v>1.35</v>
      </c>
      <c r="BQ789" s="13">
        <f t="shared" si="1573"/>
        <v>1963.575</v>
      </c>
      <c r="BR789" s="11">
        <v>3</v>
      </c>
      <c r="BS789" s="11">
        <v>490</v>
      </c>
      <c r="BT789" s="11">
        <v>1.89</v>
      </c>
      <c r="BU789" s="16">
        <f t="shared" si="1574"/>
        <v>4.07072289156627</v>
      </c>
      <c r="BV789" s="11">
        <v>1</v>
      </c>
      <c r="BW789" s="11">
        <v>2.38</v>
      </c>
      <c r="BX789" s="8">
        <f t="shared" si="1575"/>
        <v>3.38</v>
      </c>
      <c r="BY789" s="9">
        <v>1.275</v>
      </c>
      <c r="BZ789" s="17">
        <v>1.465</v>
      </c>
      <c r="CA789" s="18">
        <f t="shared" si="1576"/>
        <v>151392.652427579</v>
      </c>
      <c r="CH789" s="11">
        <f t="shared" si="1577"/>
        <v>3337</v>
      </c>
      <c r="CI789" s="11">
        <v>0.5</v>
      </c>
      <c r="CJ789" s="12">
        <v>1.35</v>
      </c>
      <c r="CK789" s="13">
        <f t="shared" si="1578"/>
        <v>2252.475</v>
      </c>
      <c r="CL789" s="11">
        <v>3</v>
      </c>
      <c r="CM789" s="11">
        <v>490</v>
      </c>
      <c r="CN789" s="11">
        <v>1.89</v>
      </c>
      <c r="CO789" s="16">
        <f t="shared" si="1579"/>
        <v>4.07072289156627</v>
      </c>
      <c r="CP789" s="11">
        <v>1</v>
      </c>
      <c r="CQ789" s="11">
        <v>2.38</v>
      </c>
      <c r="CR789" s="8">
        <f t="shared" si="1580"/>
        <v>3.38</v>
      </c>
      <c r="CS789" s="9">
        <v>1.275</v>
      </c>
      <c r="CT789" s="17">
        <v>1.535</v>
      </c>
      <c r="CU789" s="18">
        <f t="shared" si="1581"/>
        <v>181965.074041494</v>
      </c>
      <c r="DB789" s="11">
        <f t="shared" si="1582"/>
        <v>3349</v>
      </c>
      <c r="DC789" s="11">
        <v>0.5</v>
      </c>
      <c r="DD789" s="12">
        <v>1.35</v>
      </c>
      <c r="DE789" s="13">
        <f t="shared" si="1583"/>
        <v>2260.575</v>
      </c>
      <c r="DF789" s="11">
        <v>3</v>
      </c>
      <c r="DG789" s="11">
        <v>490</v>
      </c>
      <c r="DH789" s="11">
        <v>1.89</v>
      </c>
      <c r="DI789" s="16">
        <f t="shared" si="1584"/>
        <v>4.07072289156627</v>
      </c>
      <c r="DJ789" s="11">
        <v>1</v>
      </c>
      <c r="DK789" s="11">
        <v>2.38</v>
      </c>
      <c r="DL789" s="8">
        <f t="shared" si="1585"/>
        <v>3.38</v>
      </c>
      <c r="DM789" s="9">
        <v>1.275</v>
      </c>
      <c r="DN789" s="17">
        <v>1.535</v>
      </c>
      <c r="DO789" s="18">
        <f t="shared" si="1586"/>
        <v>182619.428518119</v>
      </c>
      <c r="DV789" s="11">
        <f t="shared" si="1587"/>
        <v>3349</v>
      </c>
      <c r="DW789" s="11">
        <v>0.5</v>
      </c>
      <c r="DX789" s="12">
        <v>1.35</v>
      </c>
      <c r="DY789" s="13">
        <f t="shared" si="1588"/>
        <v>2260.575</v>
      </c>
      <c r="DZ789" s="11">
        <v>3</v>
      </c>
      <c r="EA789" s="11">
        <v>490</v>
      </c>
      <c r="EB789" s="11">
        <v>1.98</v>
      </c>
      <c r="EC789" s="16">
        <f t="shared" si="1589"/>
        <v>4.16072289156627</v>
      </c>
      <c r="ED789" s="11">
        <v>1</v>
      </c>
      <c r="EE789" s="11">
        <v>3.18</v>
      </c>
      <c r="EF789" s="8">
        <f t="shared" si="1590"/>
        <v>4.18</v>
      </c>
      <c r="EG789" s="9">
        <v>1.275</v>
      </c>
      <c r="EH789" s="17">
        <v>1.65</v>
      </c>
      <c r="EI789" s="18">
        <f t="shared" si="1591"/>
        <v>248130.058619696</v>
      </c>
    </row>
    <row r="790" s="1" customFormat="1" customHeight="1" spans="1:140">
      <c r="F790" s="23" t="s">
        <v>1</v>
      </c>
      <c r="G790" s="24"/>
      <c r="H790" s="24"/>
      <c r="I790" s="24"/>
      <c r="J790" s="24"/>
      <c r="K790" s="24"/>
      <c r="L790" s="24"/>
      <c r="M790" s="25">
        <f>SUM(S781:S789)</f>
        <v>4073976.94844321</v>
      </c>
      <c r="N790" s="25"/>
      <c r="O790" s="25"/>
      <c r="P790" s="25"/>
      <c r="Q790" s="25"/>
      <c r="R790" s="25"/>
      <c r="S790" s="25"/>
      <c r="T790" s="1"/>
      <c r="Z790" s="23" t="s">
        <v>1</v>
      </c>
      <c r="AA790" s="24"/>
      <c r="AB790" s="24"/>
      <c r="AC790" s="24"/>
      <c r="AD790" s="24"/>
      <c r="AE790" s="24"/>
      <c r="AF790" s="24"/>
      <c r="AG790" s="25">
        <f>SUM(AM781:AM789)</f>
        <v>4073976.94844321</v>
      </c>
      <c r="AH790" s="25"/>
      <c r="AI790" s="25"/>
      <c r="AJ790" s="25"/>
      <c r="AK790" s="25"/>
      <c r="AL790" s="25"/>
      <c r="AM790" s="25"/>
      <c r="AN790" s="1"/>
      <c r="AT790" s="23" t="s">
        <v>1</v>
      </c>
      <c r="AU790" s="24"/>
      <c r="AV790" s="24"/>
      <c r="AW790" s="24"/>
      <c r="AX790" s="24"/>
      <c r="AY790" s="24"/>
      <c r="AZ790" s="24"/>
      <c r="BA790" s="25">
        <f>SUM(BG781:BG789)</f>
        <v>4116121.53756504</v>
      </c>
      <c r="BB790" s="25"/>
      <c r="BC790" s="25"/>
      <c r="BD790" s="25"/>
      <c r="BE790" s="25"/>
      <c r="BF790" s="25"/>
      <c r="BG790" s="25"/>
      <c r="BH790" s="1"/>
      <c r="BN790" s="23" t="s">
        <v>1</v>
      </c>
      <c r="BO790" s="24"/>
      <c r="BP790" s="24"/>
      <c r="BQ790" s="24"/>
      <c r="BR790" s="24"/>
      <c r="BS790" s="24"/>
      <c r="BT790" s="24"/>
      <c r="BU790" s="25">
        <f>SUM(CA781:CA789)</f>
        <v>4116121.53756504</v>
      </c>
      <c r="BV790" s="25"/>
      <c r="BW790" s="25"/>
      <c r="BX790" s="25"/>
      <c r="BY790" s="25"/>
      <c r="BZ790" s="25"/>
      <c r="CA790" s="25"/>
      <c r="CB790" s="1"/>
      <c r="CH790" s="23" t="s">
        <v>1</v>
      </c>
      <c r="CI790" s="24"/>
      <c r="CJ790" s="24"/>
      <c r="CK790" s="24"/>
      <c r="CL790" s="24"/>
      <c r="CM790" s="24"/>
      <c r="CN790" s="24"/>
      <c r="CO790" s="25">
        <f>SUM(CU781:CU789)</f>
        <v>4947336.26987018</v>
      </c>
      <c r="CP790" s="25"/>
      <c r="CQ790" s="25"/>
      <c r="CR790" s="25"/>
      <c r="CS790" s="25"/>
      <c r="CT790" s="25"/>
      <c r="CU790" s="25"/>
      <c r="CV790" s="1"/>
      <c r="DB790" s="23" t="s">
        <v>1</v>
      </c>
      <c r="DC790" s="24"/>
      <c r="DD790" s="24"/>
      <c r="DE790" s="24"/>
      <c r="DF790" s="24"/>
      <c r="DG790" s="24"/>
      <c r="DH790" s="24"/>
      <c r="DI790" s="25">
        <f>SUM(DO781:DO789)</f>
        <v>4965127.11051701</v>
      </c>
      <c r="DJ790" s="25"/>
      <c r="DK790" s="25"/>
      <c r="DL790" s="25"/>
      <c r="DM790" s="25"/>
      <c r="DN790" s="25"/>
      <c r="DO790" s="25"/>
      <c r="DP790" s="1"/>
      <c r="DV790" s="23" t="s">
        <v>1</v>
      </c>
      <c r="DW790" s="24"/>
      <c r="DX790" s="24"/>
      <c r="DY790" s="24"/>
      <c r="DZ790" s="24"/>
      <c r="EA790" s="24"/>
      <c r="EB790" s="24"/>
      <c r="EC790" s="25">
        <f>SUM(EI781:EI789)</f>
        <v>6736452.57711689</v>
      </c>
      <c r="ED790" s="25"/>
      <c r="EE790" s="25"/>
      <c r="EF790" s="25"/>
      <c r="EG790" s="25"/>
      <c r="EH790" s="25"/>
      <c r="EI790" s="25"/>
    </row>
    <row r="791" s="1" customFormat="1" customHeight="1" spans="1:140">
      <c r="F791" s="24"/>
      <c r="G791" s="24"/>
      <c r="H791" s="24"/>
      <c r="I791" s="24"/>
      <c r="J791" s="24"/>
      <c r="K791" s="24"/>
      <c r="L791" s="24"/>
      <c r="M791" s="25"/>
      <c r="N791" s="25"/>
      <c r="O791" s="25"/>
      <c r="P791" s="25"/>
      <c r="Q791" s="25"/>
      <c r="R791" s="25"/>
      <c r="S791" s="25"/>
      <c r="T791" s="1"/>
      <c r="Z791" s="24"/>
      <c r="AA791" s="24"/>
      <c r="AB791" s="24"/>
      <c r="AC791" s="24"/>
      <c r="AD791" s="24"/>
      <c r="AE791" s="24"/>
      <c r="AF791" s="24"/>
      <c r="AG791" s="25"/>
      <c r="AH791" s="25"/>
      <c r="AI791" s="25"/>
      <c r="AJ791" s="25"/>
      <c r="AK791" s="25"/>
      <c r="AL791" s="25"/>
      <c r="AM791" s="25"/>
      <c r="AN791" s="1"/>
      <c r="AT791" s="24"/>
      <c r="AU791" s="24"/>
      <c r="AV791" s="24"/>
      <c r="AW791" s="24"/>
      <c r="AX791" s="24"/>
      <c r="AY791" s="24"/>
      <c r="AZ791" s="24"/>
      <c r="BA791" s="25"/>
      <c r="BB791" s="25"/>
      <c r="BC791" s="25"/>
      <c r="BD791" s="25"/>
      <c r="BE791" s="25"/>
      <c r="BF791" s="25"/>
      <c r="BG791" s="25"/>
      <c r="BH791" s="1"/>
      <c r="BN791" s="24"/>
      <c r="BO791" s="24"/>
      <c r="BP791" s="24"/>
      <c r="BQ791" s="24"/>
      <c r="BR791" s="24"/>
      <c r="BS791" s="24"/>
      <c r="BT791" s="24"/>
      <c r="BU791" s="25"/>
      <c r="BV791" s="25"/>
      <c r="BW791" s="25"/>
      <c r="BX791" s="25"/>
      <c r="BY791" s="25"/>
      <c r="BZ791" s="25"/>
      <c r="CA791" s="25"/>
      <c r="CB791" s="1"/>
      <c r="CH791" s="24"/>
      <c r="CI791" s="24"/>
      <c r="CJ791" s="24"/>
      <c r="CK791" s="24"/>
      <c r="CL791" s="24"/>
      <c r="CM791" s="24"/>
      <c r="CN791" s="24"/>
      <c r="CO791" s="25"/>
      <c r="CP791" s="25"/>
      <c r="CQ791" s="25"/>
      <c r="CR791" s="25"/>
      <c r="CS791" s="25"/>
      <c r="CT791" s="25"/>
      <c r="CU791" s="25"/>
      <c r="CV791" s="1"/>
      <c r="DB791" s="24"/>
      <c r="DC791" s="24"/>
      <c r="DD791" s="24"/>
      <c r="DE791" s="24"/>
      <c r="DF791" s="24"/>
      <c r="DG791" s="24"/>
      <c r="DH791" s="24"/>
      <c r="DI791" s="25"/>
      <c r="DJ791" s="25"/>
      <c r="DK791" s="25"/>
      <c r="DL791" s="25"/>
      <c r="DM791" s="25"/>
      <c r="DN791" s="25"/>
      <c r="DO791" s="25"/>
      <c r="DP791" s="1"/>
      <c r="DV791" s="24"/>
      <c r="DW791" s="24"/>
      <c r="DX791" s="24"/>
      <c r="DY791" s="24"/>
      <c r="DZ791" s="24"/>
      <c r="EA791" s="24"/>
      <c r="EB791" s="24"/>
      <c r="EC791" s="25"/>
      <c r="ED791" s="25"/>
      <c r="EE791" s="25"/>
      <c r="EF791" s="25"/>
      <c r="EG791" s="25"/>
      <c r="EH791" s="25"/>
      <c r="EI791" s="25"/>
    </row>
    <row r="792" s="1" customFormat="1" customHeight="1" spans="1:140">
      <c r="F792" s="3" t="s">
        <v>36</v>
      </c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Z792" s="3" t="s">
        <v>36</v>
      </c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T792" s="3" t="s">
        <v>36</v>
      </c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N792" s="3" t="s">
        <v>36</v>
      </c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H792" s="3" t="s">
        <v>36</v>
      </c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DB792" s="3" t="s">
        <v>36</v>
      </c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V792" s="3" t="s">
        <v>36</v>
      </c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</row>
    <row r="793" s="1" customFormat="1" customHeight="1" spans="1:140">
      <c r="A793" s="26"/>
      <c r="B793" s="26"/>
      <c r="C793" s="27"/>
      <c r="D793" s="27"/>
      <c r="E793" s="27"/>
      <c r="F793" s="28" t="s">
        <v>37</v>
      </c>
      <c r="G793" s="13" t="s">
        <v>8</v>
      </c>
      <c r="H793" s="13"/>
      <c r="I793" s="13"/>
      <c r="J793" s="13"/>
      <c r="K793" s="7" t="s">
        <v>25</v>
      </c>
      <c r="L793" s="7"/>
      <c r="M793" s="7"/>
      <c r="N793" s="8" t="s">
        <v>10</v>
      </c>
      <c r="O793" s="8"/>
      <c r="P793" s="8"/>
      <c r="Q793" s="9" t="s">
        <v>38</v>
      </c>
      <c r="R793" s="10" t="s">
        <v>12</v>
      </c>
      <c r="S793" s="29" t="s">
        <v>13</v>
      </c>
      <c r="T793" s="11" t="s">
        <v>39</v>
      </c>
      <c r="U793" s="26"/>
      <c r="V793" s="26"/>
      <c r="W793" s="27"/>
      <c r="X793" s="27"/>
      <c r="Y793" s="27"/>
      <c r="Z793" s="28" t="s">
        <v>37</v>
      </c>
      <c r="AA793" s="13" t="s">
        <v>8</v>
      </c>
      <c r="AB793" s="13"/>
      <c r="AC793" s="13"/>
      <c r="AD793" s="13"/>
      <c r="AE793" s="7" t="s">
        <v>25</v>
      </c>
      <c r="AF793" s="7"/>
      <c r="AG793" s="7"/>
      <c r="AH793" s="8" t="s">
        <v>10</v>
      </c>
      <c r="AI793" s="8"/>
      <c r="AJ793" s="8"/>
      <c r="AK793" s="9" t="s">
        <v>38</v>
      </c>
      <c r="AL793" s="10" t="s">
        <v>12</v>
      </c>
      <c r="AM793" s="29" t="s">
        <v>13</v>
      </c>
      <c r="AN793" s="11" t="s">
        <v>39</v>
      </c>
      <c r="AO793" s="26"/>
      <c r="AP793" s="26"/>
      <c r="AQ793" s="27"/>
      <c r="AR793" s="27"/>
      <c r="AS793" s="27"/>
      <c r="AT793" s="28" t="s">
        <v>37</v>
      </c>
      <c r="AU793" s="13" t="s">
        <v>8</v>
      </c>
      <c r="AV793" s="13"/>
      <c r="AW793" s="13"/>
      <c r="AX793" s="13"/>
      <c r="AY793" s="7" t="s">
        <v>25</v>
      </c>
      <c r="AZ793" s="7"/>
      <c r="BA793" s="7"/>
      <c r="BB793" s="8" t="s">
        <v>10</v>
      </c>
      <c r="BC793" s="8"/>
      <c r="BD793" s="8"/>
      <c r="BE793" s="9" t="s">
        <v>38</v>
      </c>
      <c r="BF793" s="10" t="s">
        <v>12</v>
      </c>
      <c r="BG793" s="29" t="s">
        <v>13</v>
      </c>
      <c r="BH793" s="11" t="s">
        <v>39</v>
      </c>
      <c r="BI793" s="26"/>
      <c r="BJ793" s="26"/>
      <c r="BK793" s="27"/>
      <c r="BL793" s="27"/>
      <c r="BM793" s="27"/>
      <c r="BN793" s="28" t="s">
        <v>37</v>
      </c>
      <c r="BO793" s="13" t="s">
        <v>8</v>
      </c>
      <c r="BP793" s="13"/>
      <c r="BQ793" s="13"/>
      <c r="BR793" s="13"/>
      <c r="BS793" s="7" t="s">
        <v>25</v>
      </c>
      <c r="BT793" s="7"/>
      <c r="BU793" s="7"/>
      <c r="BV793" s="8" t="s">
        <v>10</v>
      </c>
      <c r="BW793" s="8"/>
      <c r="BX793" s="8"/>
      <c r="BY793" s="9" t="s">
        <v>38</v>
      </c>
      <c r="BZ793" s="10" t="s">
        <v>12</v>
      </c>
      <c r="CA793" s="29" t="s">
        <v>13</v>
      </c>
      <c r="CB793" s="11" t="s">
        <v>39</v>
      </c>
      <c r="CC793" s="26"/>
      <c r="CD793" s="26"/>
      <c r="CE793" s="27"/>
      <c r="CF793" s="27"/>
      <c r="CG793" s="27"/>
      <c r="CH793" s="28" t="s">
        <v>37</v>
      </c>
      <c r="CI793" s="13" t="s">
        <v>8</v>
      </c>
      <c r="CJ793" s="13"/>
      <c r="CK793" s="13"/>
      <c r="CL793" s="13"/>
      <c r="CM793" s="7" t="s">
        <v>25</v>
      </c>
      <c r="CN793" s="7"/>
      <c r="CO793" s="7"/>
      <c r="CP793" s="8" t="s">
        <v>10</v>
      </c>
      <c r="CQ793" s="8"/>
      <c r="CR793" s="8"/>
      <c r="CS793" s="9" t="s">
        <v>38</v>
      </c>
      <c r="CT793" s="10" t="s">
        <v>12</v>
      </c>
      <c r="CU793" s="29" t="s">
        <v>13</v>
      </c>
      <c r="CV793" s="11" t="s">
        <v>39</v>
      </c>
      <c r="CW793" s="26"/>
      <c r="CX793" s="26"/>
      <c r="CY793" s="27"/>
      <c r="CZ793" s="27"/>
      <c r="DA793" s="27"/>
      <c r="DB793" s="28" t="s">
        <v>37</v>
      </c>
      <c r="DC793" s="13" t="s">
        <v>8</v>
      </c>
      <c r="DD793" s="13"/>
      <c r="DE793" s="13"/>
      <c r="DF793" s="13"/>
      <c r="DG793" s="7" t="s">
        <v>25</v>
      </c>
      <c r="DH793" s="7"/>
      <c r="DI793" s="7"/>
      <c r="DJ793" s="8" t="s">
        <v>10</v>
      </c>
      <c r="DK793" s="8"/>
      <c r="DL793" s="8"/>
      <c r="DM793" s="9" t="s">
        <v>38</v>
      </c>
      <c r="DN793" s="10" t="s">
        <v>12</v>
      </c>
      <c r="DO793" s="29" t="s">
        <v>13</v>
      </c>
      <c r="DP793" s="11" t="s">
        <v>39</v>
      </c>
      <c r="DQ793" s="26"/>
      <c r="DR793" s="26"/>
      <c r="DS793" s="27"/>
      <c r="DT793" s="27"/>
      <c r="DU793" s="27"/>
      <c r="DV793" s="28" t="s">
        <v>37</v>
      </c>
      <c r="DW793" s="13" t="s">
        <v>8</v>
      </c>
      <c r="DX793" s="13"/>
      <c r="DY793" s="13"/>
      <c r="DZ793" s="13"/>
      <c r="EA793" s="7" t="s">
        <v>25</v>
      </c>
      <c r="EB793" s="7"/>
      <c r="EC793" s="7"/>
      <c r="ED793" s="8" t="s">
        <v>10</v>
      </c>
      <c r="EE793" s="8"/>
      <c r="EF793" s="8"/>
      <c r="EG793" s="9" t="s">
        <v>38</v>
      </c>
      <c r="EH793" s="10" t="s">
        <v>12</v>
      </c>
      <c r="EI793" s="29" t="s">
        <v>13</v>
      </c>
      <c r="EJ793" s="11" t="s">
        <v>39</v>
      </c>
    </row>
    <row r="794" s="1" customFormat="1" customHeight="1" spans="1:140">
      <c r="A794" s="26"/>
      <c r="B794" s="26"/>
      <c r="C794" s="27"/>
      <c r="D794" s="27"/>
      <c r="E794" s="27"/>
      <c r="F794" s="30"/>
      <c r="G794" s="11" t="s">
        <v>40</v>
      </c>
      <c r="H794" s="11" t="s">
        <v>41</v>
      </c>
      <c r="I794" s="11" t="s">
        <v>21</v>
      </c>
      <c r="J794" s="13" t="s">
        <v>8</v>
      </c>
      <c r="K794" s="11" t="s">
        <v>23</v>
      </c>
      <c r="L794" s="11" t="s">
        <v>24</v>
      </c>
      <c r="M794" s="7" t="s">
        <v>25</v>
      </c>
      <c r="N794" s="11" t="s">
        <v>26</v>
      </c>
      <c r="O794" s="11" t="s">
        <v>27</v>
      </c>
      <c r="P794" s="8" t="s">
        <v>28</v>
      </c>
      <c r="Q794" s="9" t="s">
        <v>29</v>
      </c>
      <c r="R794" s="14"/>
      <c r="S794" s="29"/>
      <c r="T794" s="11"/>
      <c r="U794" s="26"/>
      <c r="V794" s="26"/>
      <c r="W794" s="27"/>
      <c r="X794" s="27"/>
      <c r="Y794" s="27"/>
      <c r="Z794" s="30"/>
      <c r="AA794" s="11" t="s">
        <v>40</v>
      </c>
      <c r="AB794" s="11" t="s">
        <v>41</v>
      </c>
      <c r="AC794" s="11" t="s">
        <v>21</v>
      </c>
      <c r="AD794" s="13" t="s">
        <v>8</v>
      </c>
      <c r="AE794" s="11" t="s">
        <v>23</v>
      </c>
      <c r="AF794" s="11" t="s">
        <v>24</v>
      </c>
      <c r="AG794" s="7" t="s">
        <v>25</v>
      </c>
      <c r="AH794" s="11" t="s">
        <v>26</v>
      </c>
      <c r="AI794" s="11" t="s">
        <v>27</v>
      </c>
      <c r="AJ794" s="8" t="s">
        <v>28</v>
      </c>
      <c r="AK794" s="9" t="s">
        <v>29</v>
      </c>
      <c r="AL794" s="14"/>
      <c r="AM794" s="29"/>
      <c r="AN794" s="11"/>
      <c r="AO794" s="26"/>
      <c r="AP794" s="26"/>
      <c r="AQ794" s="27"/>
      <c r="AR794" s="27"/>
      <c r="AS794" s="27"/>
      <c r="AT794" s="30"/>
      <c r="AU794" s="11" t="s">
        <v>40</v>
      </c>
      <c r="AV794" s="11" t="s">
        <v>41</v>
      </c>
      <c r="AW794" s="11" t="s">
        <v>21</v>
      </c>
      <c r="AX794" s="13" t="s">
        <v>8</v>
      </c>
      <c r="AY794" s="11" t="s">
        <v>23</v>
      </c>
      <c r="AZ794" s="11" t="s">
        <v>24</v>
      </c>
      <c r="BA794" s="7" t="s">
        <v>25</v>
      </c>
      <c r="BB794" s="11" t="s">
        <v>26</v>
      </c>
      <c r="BC794" s="11" t="s">
        <v>27</v>
      </c>
      <c r="BD794" s="8" t="s">
        <v>28</v>
      </c>
      <c r="BE794" s="9" t="s">
        <v>29</v>
      </c>
      <c r="BF794" s="14"/>
      <c r="BG794" s="29"/>
      <c r="BH794" s="11"/>
      <c r="BI794" s="26"/>
      <c r="BJ794" s="26"/>
      <c r="BK794" s="27"/>
      <c r="BL794" s="27"/>
      <c r="BM794" s="27"/>
      <c r="BN794" s="30"/>
      <c r="BO794" s="11" t="s">
        <v>40</v>
      </c>
      <c r="BP794" s="11" t="s">
        <v>41</v>
      </c>
      <c r="BQ794" s="11" t="s">
        <v>21</v>
      </c>
      <c r="BR794" s="13" t="s">
        <v>8</v>
      </c>
      <c r="BS794" s="11" t="s">
        <v>23</v>
      </c>
      <c r="BT794" s="11" t="s">
        <v>24</v>
      </c>
      <c r="BU794" s="7" t="s">
        <v>25</v>
      </c>
      <c r="BV794" s="11" t="s">
        <v>26</v>
      </c>
      <c r="BW794" s="11" t="s">
        <v>27</v>
      </c>
      <c r="BX794" s="8" t="s">
        <v>28</v>
      </c>
      <c r="BY794" s="9" t="s">
        <v>29</v>
      </c>
      <c r="BZ794" s="14"/>
      <c r="CA794" s="29"/>
      <c r="CB794" s="11"/>
      <c r="CC794" s="26"/>
      <c r="CD794" s="26"/>
      <c r="CE794" s="27"/>
      <c r="CF794" s="27"/>
      <c r="CG794" s="27"/>
      <c r="CH794" s="30"/>
      <c r="CI794" s="11" t="s">
        <v>40</v>
      </c>
      <c r="CJ794" s="11" t="s">
        <v>41</v>
      </c>
      <c r="CK794" s="11" t="s">
        <v>21</v>
      </c>
      <c r="CL794" s="13" t="s">
        <v>8</v>
      </c>
      <c r="CM794" s="11" t="s">
        <v>23</v>
      </c>
      <c r="CN794" s="11" t="s">
        <v>24</v>
      </c>
      <c r="CO794" s="7" t="s">
        <v>25</v>
      </c>
      <c r="CP794" s="11" t="s">
        <v>26</v>
      </c>
      <c r="CQ794" s="11" t="s">
        <v>27</v>
      </c>
      <c r="CR794" s="8" t="s">
        <v>28</v>
      </c>
      <c r="CS794" s="9" t="s">
        <v>29</v>
      </c>
      <c r="CT794" s="14"/>
      <c r="CU794" s="29"/>
      <c r="CV794" s="11"/>
      <c r="CW794" s="26"/>
      <c r="CX794" s="26"/>
      <c r="CY794" s="27"/>
      <c r="CZ794" s="27"/>
      <c r="DA794" s="27"/>
      <c r="DB794" s="30"/>
      <c r="DC794" s="11" t="s">
        <v>40</v>
      </c>
      <c r="DD794" s="11" t="s">
        <v>41</v>
      </c>
      <c r="DE794" s="11" t="s">
        <v>21</v>
      </c>
      <c r="DF794" s="13" t="s">
        <v>8</v>
      </c>
      <c r="DG794" s="11" t="s">
        <v>23</v>
      </c>
      <c r="DH794" s="11" t="s">
        <v>24</v>
      </c>
      <c r="DI794" s="7" t="s">
        <v>25</v>
      </c>
      <c r="DJ794" s="11" t="s">
        <v>26</v>
      </c>
      <c r="DK794" s="11" t="s">
        <v>27</v>
      </c>
      <c r="DL794" s="8" t="s">
        <v>28</v>
      </c>
      <c r="DM794" s="9" t="s">
        <v>29</v>
      </c>
      <c r="DN794" s="14"/>
      <c r="DO794" s="29"/>
      <c r="DP794" s="11"/>
      <c r="DQ794" s="26"/>
      <c r="DR794" s="26"/>
      <c r="DS794" s="27"/>
      <c r="DT794" s="27"/>
      <c r="DU794" s="27"/>
      <c r="DV794" s="30"/>
      <c r="DW794" s="11" t="s">
        <v>40</v>
      </c>
      <c r="DX794" s="11" t="s">
        <v>41</v>
      </c>
      <c r="DY794" s="11" t="s">
        <v>21</v>
      </c>
      <c r="DZ794" s="13" t="s">
        <v>8</v>
      </c>
      <c r="EA794" s="11" t="s">
        <v>23</v>
      </c>
      <c r="EB794" s="11" t="s">
        <v>24</v>
      </c>
      <c r="EC794" s="7" t="s">
        <v>25</v>
      </c>
      <c r="ED794" s="11" t="s">
        <v>26</v>
      </c>
      <c r="EE794" s="11" t="s">
        <v>27</v>
      </c>
      <c r="EF794" s="8" t="s">
        <v>28</v>
      </c>
      <c r="EG794" s="9" t="s">
        <v>29</v>
      </c>
      <c r="EH794" s="14"/>
      <c r="EI794" s="29"/>
      <c r="EJ794" s="11"/>
    </row>
    <row r="795" s="1" customFormat="1" customHeight="1" spans="1:140">
      <c r="A795" s="26"/>
      <c r="B795" s="26"/>
      <c r="C795" s="27"/>
      <c r="D795" s="27"/>
      <c r="E795" s="27"/>
      <c r="F795" s="11">
        <f>_xlfn.RANK.EQ(S795,S795:S798,0)</f>
        <v>3</v>
      </c>
      <c r="G795" s="11">
        <v>0</v>
      </c>
      <c r="H795" s="11">
        <v>1.8</v>
      </c>
      <c r="I795" s="12">
        <v>1.35</v>
      </c>
      <c r="J795" s="13">
        <f t="shared" ref="J795:J798" si="1592">G795*H795*I795</f>
        <v>0</v>
      </c>
      <c r="K795" s="11">
        <v>740</v>
      </c>
      <c r="L795" s="11">
        <v>0</v>
      </c>
      <c r="M795" s="31">
        <f t="shared" ref="M795:M798" si="1593">1+6*K795/(K795+2000)+L795</f>
        <v>2.62043795620438</v>
      </c>
      <c r="N795" s="11">
        <v>1</v>
      </c>
      <c r="O795" s="11">
        <v>2.38</v>
      </c>
      <c r="P795" s="8">
        <f t="shared" ref="P795:P798" si="1594">1+N795*O795</f>
        <v>3.38</v>
      </c>
      <c r="Q795" s="9">
        <v>1.075</v>
      </c>
      <c r="R795" s="17">
        <v>1.45</v>
      </c>
      <c r="S795" s="18">
        <f t="shared" ref="S795:S798" si="1595">J795*M795*Q795*P795*R795</f>
        <v>0</v>
      </c>
      <c r="T795" s="11">
        <f t="shared" ref="T795:T798" si="1596">IF(F795=1,1,(IF(F795=2,2,12)))</f>
        <v>12</v>
      </c>
      <c r="U795" s="26"/>
      <c r="V795" s="26"/>
      <c r="W795" s="27"/>
      <c r="X795" s="27"/>
      <c r="Y795" s="27"/>
      <c r="Z795" s="11">
        <f>_xlfn.RANK.EQ(AM795,AM795:AM798,0)</f>
        <v>3</v>
      </c>
      <c r="AA795" s="11">
        <v>0</v>
      </c>
      <c r="AB795" s="11">
        <v>1.8</v>
      </c>
      <c r="AC795" s="12">
        <v>1.35</v>
      </c>
      <c r="AD795" s="13">
        <f t="shared" ref="AD795:AD798" si="1597">AA795*AB795*AC795</f>
        <v>0</v>
      </c>
      <c r="AE795" s="11">
        <v>740</v>
      </c>
      <c r="AF795" s="11">
        <v>0</v>
      </c>
      <c r="AG795" s="31">
        <f t="shared" ref="AG795:AG798" si="1598">1+6*AE795/(AE795+2000)+AF795</f>
        <v>2.62043795620438</v>
      </c>
      <c r="AH795" s="11">
        <v>1</v>
      </c>
      <c r="AI795" s="11">
        <v>2.38</v>
      </c>
      <c r="AJ795" s="8">
        <f t="shared" ref="AJ795:AJ798" si="1599">1+AH795*AI795</f>
        <v>3.38</v>
      </c>
      <c r="AK795" s="9">
        <v>1.075</v>
      </c>
      <c r="AL795" s="17">
        <v>1.45</v>
      </c>
      <c r="AM795" s="18">
        <f t="shared" ref="AM795:AM798" si="1600">AD795*AG795*AK795*AJ795*AL795</f>
        <v>0</v>
      </c>
      <c r="AN795" s="11">
        <f t="shared" ref="AN795:AN798" si="1601">IF(Z795=1,1,(IF(Z795=2,2,12)))</f>
        <v>12</v>
      </c>
      <c r="AO795" s="26"/>
      <c r="AP795" s="26"/>
      <c r="AQ795" s="27"/>
      <c r="AR795" s="27"/>
      <c r="AS795" s="27"/>
      <c r="AT795" s="11">
        <f>_xlfn.RANK.EQ(BG795,BG795:BG798,0)</f>
        <v>3</v>
      </c>
      <c r="AU795" s="11">
        <v>0</v>
      </c>
      <c r="AV795" s="11">
        <v>1.8</v>
      </c>
      <c r="AW795" s="12">
        <v>1.35</v>
      </c>
      <c r="AX795" s="13">
        <f t="shared" ref="AX795:AX798" si="1602">AU795*AV795*AW795</f>
        <v>0</v>
      </c>
      <c r="AY795" s="11">
        <v>740</v>
      </c>
      <c r="AZ795" s="11">
        <v>0</v>
      </c>
      <c r="BA795" s="31">
        <f t="shared" ref="BA795:BA798" si="1603">1+6*AY795/(AY795+2000)+AZ795</f>
        <v>2.62043795620438</v>
      </c>
      <c r="BB795" s="11">
        <v>1</v>
      </c>
      <c r="BC795" s="11">
        <v>2.38</v>
      </c>
      <c r="BD795" s="8">
        <f t="shared" ref="BD795:BD798" si="1604">1+BB795*BC795</f>
        <v>3.38</v>
      </c>
      <c r="BE795" s="9">
        <v>1.075</v>
      </c>
      <c r="BF795" s="17">
        <v>1.465</v>
      </c>
      <c r="BG795" s="18">
        <f t="shared" ref="BG795:BG798" si="1605">AX795*BA795*BE795*BD795*BF795</f>
        <v>0</v>
      </c>
      <c r="BH795" s="11">
        <f t="shared" ref="BH795:BH798" si="1606">IF(AT795=1,1,(IF(AT795=2,2,12)))</f>
        <v>12</v>
      </c>
      <c r="BI795" s="26"/>
      <c r="BJ795" s="26"/>
      <c r="BK795" s="27"/>
      <c r="BL795" s="27"/>
      <c r="BM795" s="27"/>
      <c r="BN795" s="11">
        <f>_xlfn.RANK.EQ(CA795,CA795:CA798,0)</f>
        <v>3</v>
      </c>
      <c r="BO795" s="11">
        <v>0</v>
      </c>
      <c r="BP795" s="11">
        <v>1.8</v>
      </c>
      <c r="BQ795" s="12">
        <v>1.35</v>
      </c>
      <c r="BR795" s="13">
        <f t="shared" ref="BR795:BR798" si="1607">BO795*BP795*BQ795</f>
        <v>0</v>
      </c>
      <c r="BS795" s="11">
        <v>740</v>
      </c>
      <c r="BT795" s="11">
        <v>0</v>
      </c>
      <c r="BU795" s="31">
        <f t="shared" ref="BU795:BU798" si="1608">1+6*BS795/(BS795+2000)+BT795</f>
        <v>2.62043795620438</v>
      </c>
      <c r="BV795" s="11">
        <v>1</v>
      </c>
      <c r="BW795" s="11">
        <v>2.38</v>
      </c>
      <c r="BX795" s="8">
        <f t="shared" ref="BX795:BX798" si="1609">1+BV795*BW795</f>
        <v>3.38</v>
      </c>
      <c r="BY795" s="9">
        <v>1.075</v>
      </c>
      <c r="BZ795" s="17">
        <v>1.465</v>
      </c>
      <c r="CA795" s="18">
        <f t="shared" ref="CA795:CA798" si="1610">BR795*BU795*BY795*BX795*BZ795</f>
        <v>0</v>
      </c>
      <c r="CB795" s="11">
        <f t="shared" ref="CB795:CB798" si="1611">IF(BN795=1,1,(IF(BN795=2,2,12)))</f>
        <v>12</v>
      </c>
      <c r="CC795" s="26"/>
      <c r="CD795" s="26"/>
      <c r="CE795" s="27"/>
      <c r="CF795" s="27"/>
      <c r="CG795" s="27"/>
      <c r="CH795" s="11">
        <f>_xlfn.RANK.EQ(CU795,CU795:CU798,0)</f>
        <v>3</v>
      </c>
      <c r="CI795" s="11">
        <v>0</v>
      </c>
      <c r="CJ795" s="11">
        <v>1.8</v>
      </c>
      <c r="CK795" s="12">
        <v>1.35</v>
      </c>
      <c r="CL795" s="13">
        <f t="shared" ref="CL795:CL798" si="1612">CI795*CJ795*CK795</f>
        <v>0</v>
      </c>
      <c r="CM795" s="11">
        <v>740</v>
      </c>
      <c r="CN795" s="11">
        <v>0</v>
      </c>
      <c r="CO795" s="31">
        <f t="shared" ref="CO795:CO798" si="1613">1+6*CM795/(CM795+2000)+CN795</f>
        <v>2.62043795620438</v>
      </c>
      <c r="CP795" s="11">
        <v>1</v>
      </c>
      <c r="CQ795" s="11">
        <v>2.38</v>
      </c>
      <c r="CR795" s="8">
        <f t="shared" ref="CR795:CR798" si="1614">1+CP795*CQ795</f>
        <v>3.38</v>
      </c>
      <c r="CS795" s="9">
        <v>1.075</v>
      </c>
      <c r="CT795" s="17">
        <v>1.535</v>
      </c>
      <c r="CU795" s="18">
        <f t="shared" ref="CU795:CU798" si="1615">CL795*CO795*CS795*CR795*CT795</f>
        <v>0</v>
      </c>
      <c r="CV795" s="11">
        <f t="shared" ref="CV795:CV798" si="1616">IF(CH795=1,1,(IF(CH795=2,2,12)))</f>
        <v>12</v>
      </c>
      <c r="CW795" s="26"/>
      <c r="CX795" s="26"/>
      <c r="CY795" s="27"/>
      <c r="CZ795" s="27"/>
      <c r="DA795" s="27"/>
      <c r="DB795" s="11">
        <f>_xlfn.RANK.EQ(DO795,DO795:DO798,0)</f>
        <v>3</v>
      </c>
      <c r="DC795" s="11">
        <v>0</v>
      </c>
      <c r="DD795" s="11">
        <v>1.8</v>
      </c>
      <c r="DE795" s="12">
        <v>1.35</v>
      </c>
      <c r="DF795" s="13">
        <f t="shared" ref="DF795:DF798" si="1617">DC795*DD795*DE795</f>
        <v>0</v>
      </c>
      <c r="DG795" s="11">
        <v>740</v>
      </c>
      <c r="DH795" s="11">
        <v>0</v>
      </c>
      <c r="DI795" s="31">
        <f t="shared" ref="DI795:DI798" si="1618">1+6*DG795/(DG795+2000)+DH795</f>
        <v>2.62043795620438</v>
      </c>
      <c r="DJ795" s="11">
        <v>1</v>
      </c>
      <c r="DK795" s="11">
        <v>2.38</v>
      </c>
      <c r="DL795" s="8">
        <f t="shared" ref="DL795:DL798" si="1619">1+DJ795*DK795</f>
        <v>3.38</v>
      </c>
      <c r="DM795" s="9">
        <v>1.075</v>
      </c>
      <c r="DN795" s="17">
        <v>1.535</v>
      </c>
      <c r="DO795" s="18">
        <f t="shared" ref="DO795:DO798" si="1620">DF795*DI795*DM795*DL795*DN795</f>
        <v>0</v>
      </c>
      <c r="DP795" s="11">
        <f t="shared" ref="DP795:DP798" si="1621">IF(DB795=1,1,(IF(DB795=2,2,12)))</f>
        <v>12</v>
      </c>
      <c r="DQ795" s="26"/>
      <c r="DR795" s="26"/>
      <c r="DS795" s="27"/>
      <c r="DT795" s="27"/>
      <c r="DU795" s="27"/>
      <c r="DV795" s="11">
        <f>_xlfn.RANK.EQ(EI795,EI795:EI798,0)</f>
        <v>3</v>
      </c>
      <c r="DW795" s="11">
        <v>0</v>
      </c>
      <c r="DX795" s="11">
        <v>1.8</v>
      </c>
      <c r="DY795" s="12">
        <v>1.35</v>
      </c>
      <c r="DZ795" s="13">
        <f t="shared" ref="DZ795:DZ798" si="1622">DW795*DX795*DY795</f>
        <v>0</v>
      </c>
      <c r="EA795" s="11">
        <v>740</v>
      </c>
      <c r="EB795" s="11">
        <v>0</v>
      </c>
      <c r="EC795" s="31">
        <f t="shared" ref="EC795:EC798" si="1623">1+6*EA795/(EA795+2000)+EB795</f>
        <v>2.62043795620438</v>
      </c>
      <c r="ED795" s="11">
        <v>1</v>
      </c>
      <c r="EE795" s="11">
        <v>3.18</v>
      </c>
      <c r="EF795" s="8">
        <f t="shared" ref="EF795:EF798" si="1624">1+ED795*EE795</f>
        <v>4.18</v>
      </c>
      <c r="EG795" s="9">
        <v>1.075</v>
      </c>
      <c r="EH795" s="17">
        <v>1.65</v>
      </c>
      <c r="EI795" s="18">
        <f t="shared" ref="EI795:EI798" si="1625">DZ795*EC795*EG795*EF795*EH795</f>
        <v>0</v>
      </c>
      <c r="EJ795" s="11">
        <f t="shared" ref="EJ795:EJ798" si="1626">IF(DV795=1,1,(IF(DV795=2,2,12)))</f>
        <v>12</v>
      </c>
    </row>
    <row r="796" s="1" customFormat="1" customHeight="1" spans="1:140">
      <c r="F796" s="11">
        <f>_xlfn.RANK.EQ(S796,S795:S798,0)</f>
        <v>2</v>
      </c>
      <c r="G796" s="11">
        <v>1446.85</v>
      </c>
      <c r="H796" s="11">
        <v>1.8</v>
      </c>
      <c r="I796" s="12">
        <v>1.35</v>
      </c>
      <c r="J796" s="13">
        <f t="shared" si="1592"/>
        <v>3515.8455</v>
      </c>
      <c r="K796" s="11">
        <v>190</v>
      </c>
      <c r="L796" s="11">
        <v>1.33</v>
      </c>
      <c r="M796" s="31">
        <f t="shared" si="1593"/>
        <v>2.85054794520548</v>
      </c>
      <c r="N796" s="11">
        <v>0.97</v>
      </c>
      <c r="O796" s="11">
        <v>2.11</v>
      </c>
      <c r="P796" s="8">
        <f t="shared" si="1594"/>
        <v>3.0467</v>
      </c>
      <c r="Q796" s="9">
        <v>1.075</v>
      </c>
      <c r="R796" s="17">
        <v>1.1</v>
      </c>
      <c r="S796" s="18">
        <f t="shared" si="1595"/>
        <v>36106.7978315734</v>
      </c>
      <c r="T796" s="11">
        <f t="shared" si="1596"/>
        <v>2</v>
      </c>
      <c r="Z796" s="11">
        <f>_xlfn.RANK.EQ(AM796,AM795:AM798,0)</f>
        <v>2</v>
      </c>
      <c r="AA796" s="11">
        <v>1446.85</v>
      </c>
      <c r="AB796" s="11">
        <v>1.8</v>
      </c>
      <c r="AC796" s="12">
        <v>1.35</v>
      </c>
      <c r="AD796" s="13">
        <f t="shared" si="1597"/>
        <v>3515.8455</v>
      </c>
      <c r="AE796" s="11">
        <v>190</v>
      </c>
      <c r="AF796" s="11">
        <v>1.33</v>
      </c>
      <c r="AG796" s="31">
        <f t="shared" si="1598"/>
        <v>2.85054794520548</v>
      </c>
      <c r="AH796" s="11">
        <v>0.97</v>
      </c>
      <c r="AI796" s="11">
        <v>2.11</v>
      </c>
      <c r="AJ796" s="8">
        <f t="shared" si="1599"/>
        <v>3.0467</v>
      </c>
      <c r="AK796" s="9">
        <v>1.075</v>
      </c>
      <c r="AL796" s="17">
        <v>1.1</v>
      </c>
      <c r="AM796" s="18">
        <f t="shared" si="1600"/>
        <v>36106.7978315734</v>
      </c>
      <c r="AN796" s="11">
        <f t="shared" si="1601"/>
        <v>2</v>
      </c>
      <c r="AT796" s="11">
        <f>_xlfn.RANK.EQ(BG796,BG795:BG798,0)</f>
        <v>2</v>
      </c>
      <c r="AU796" s="11">
        <v>1446.85</v>
      </c>
      <c r="AV796" s="11">
        <v>1.8</v>
      </c>
      <c r="AW796" s="12">
        <v>1.35</v>
      </c>
      <c r="AX796" s="13">
        <f t="shared" si="1602"/>
        <v>3515.8455</v>
      </c>
      <c r="AY796" s="11">
        <v>190</v>
      </c>
      <c r="AZ796" s="11">
        <v>1.33</v>
      </c>
      <c r="BA796" s="31">
        <f t="shared" si="1603"/>
        <v>2.85054794520548</v>
      </c>
      <c r="BB796" s="11">
        <v>0.97</v>
      </c>
      <c r="BC796" s="11">
        <v>2.11</v>
      </c>
      <c r="BD796" s="8">
        <f t="shared" si="1604"/>
        <v>3.0467</v>
      </c>
      <c r="BE796" s="9">
        <v>1.075</v>
      </c>
      <c r="BF796" s="17">
        <v>1.115</v>
      </c>
      <c r="BG796" s="18">
        <f t="shared" si="1605"/>
        <v>36599.1632565494</v>
      </c>
      <c r="BH796" s="11">
        <f t="shared" si="1606"/>
        <v>2</v>
      </c>
      <c r="BN796" s="11">
        <f>_xlfn.RANK.EQ(CA796,CA795:CA798,0)</f>
        <v>2</v>
      </c>
      <c r="BO796" s="11">
        <v>1446.85</v>
      </c>
      <c r="BP796" s="11">
        <v>1.8</v>
      </c>
      <c r="BQ796" s="12">
        <v>1.35</v>
      </c>
      <c r="BR796" s="13">
        <f t="shared" si="1607"/>
        <v>3515.8455</v>
      </c>
      <c r="BS796" s="11">
        <v>190</v>
      </c>
      <c r="BT796" s="11">
        <v>1.33</v>
      </c>
      <c r="BU796" s="31">
        <f t="shared" si="1608"/>
        <v>2.85054794520548</v>
      </c>
      <c r="BV796" s="11">
        <v>0.97</v>
      </c>
      <c r="BW796" s="11">
        <v>2.11</v>
      </c>
      <c r="BX796" s="8">
        <f t="shared" si="1609"/>
        <v>3.0467</v>
      </c>
      <c r="BY796" s="9">
        <v>1.075</v>
      </c>
      <c r="BZ796" s="17">
        <v>1.115</v>
      </c>
      <c r="CA796" s="18">
        <f t="shared" si="1610"/>
        <v>36599.1632565494</v>
      </c>
      <c r="CB796" s="11">
        <f t="shared" si="1611"/>
        <v>2</v>
      </c>
      <c r="CH796" s="11">
        <f>_xlfn.RANK.EQ(CU796,CU795:CU798,0)</f>
        <v>2</v>
      </c>
      <c r="CI796" s="11">
        <v>1446.85</v>
      </c>
      <c r="CJ796" s="11">
        <v>1.8</v>
      </c>
      <c r="CK796" s="12">
        <v>1.35</v>
      </c>
      <c r="CL796" s="13">
        <f t="shared" si="1612"/>
        <v>3515.8455</v>
      </c>
      <c r="CM796" s="11">
        <v>190</v>
      </c>
      <c r="CN796" s="11">
        <v>1.33</v>
      </c>
      <c r="CO796" s="31">
        <f t="shared" si="1613"/>
        <v>2.85054794520548</v>
      </c>
      <c r="CP796" s="11">
        <v>0.97</v>
      </c>
      <c r="CQ796" s="11">
        <v>2.11</v>
      </c>
      <c r="CR796" s="8">
        <f t="shared" si="1614"/>
        <v>3.0467</v>
      </c>
      <c r="CS796" s="9">
        <v>1.075</v>
      </c>
      <c r="CT796" s="17">
        <v>1.185</v>
      </c>
      <c r="CU796" s="18">
        <f t="shared" si="1615"/>
        <v>38896.868573104</v>
      </c>
      <c r="CV796" s="11">
        <f t="shared" si="1616"/>
        <v>2</v>
      </c>
      <c r="DB796" s="11">
        <f>_xlfn.RANK.EQ(DO796,DO795:DO798,0)</f>
        <v>2</v>
      </c>
      <c r="DC796" s="11">
        <v>1446.85</v>
      </c>
      <c r="DD796" s="11">
        <v>1.8</v>
      </c>
      <c r="DE796" s="12">
        <v>1.35</v>
      </c>
      <c r="DF796" s="13">
        <f t="shared" si="1617"/>
        <v>3515.8455</v>
      </c>
      <c r="DG796" s="11">
        <v>190</v>
      </c>
      <c r="DH796" s="11">
        <v>1.33</v>
      </c>
      <c r="DI796" s="31">
        <f t="shared" si="1618"/>
        <v>2.85054794520548</v>
      </c>
      <c r="DJ796" s="11">
        <v>0.97</v>
      </c>
      <c r="DK796" s="11">
        <v>2.11</v>
      </c>
      <c r="DL796" s="8">
        <f t="shared" si="1619"/>
        <v>3.0467</v>
      </c>
      <c r="DM796" s="9">
        <v>1.075</v>
      </c>
      <c r="DN796" s="17">
        <v>1.185</v>
      </c>
      <c r="DO796" s="18">
        <f t="shared" si="1620"/>
        <v>38896.868573104</v>
      </c>
      <c r="DP796" s="11">
        <f t="shared" si="1621"/>
        <v>2</v>
      </c>
      <c r="DV796" s="11">
        <f>_xlfn.RANK.EQ(EI796,EI795:EI798,0)</f>
        <v>2</v>
      </c>
      <c r="DW796" s="11">
        <v>1446.85</v>
      </c>
      <c r="DX796" s="11">
        <v>1.8</v>
      </c>
      <c r="DY796" s="12">
        <v>1.35</v>
      </c>
      <c r="DZ796" s="13">
        <f t="shared" si="1622"/>
        <v>3515.8455</v>
      </c>
      <c r="EA796" s="11">
        <v>190</v>
      </c>
      <c r="EB796" s="11">
        <v>1.42</v>
      </c>
      <c r="EC796" s="31">
        <f t="shared" si="1623"/>
        <v>2.94054794520548</v>
      </c>
      <c r="ED796" s="11">
        <v>0.97</v>
      </c>
      <c r="EE796" s="11">
        <v>2.91</v>
      </c>
      <c r="EF796" s="8">
        <f t="shared" si="1624"/>
        <v>3.8227</v>
      </c>
      <c r="EG796" s="9">
        <v>1.075</v>
      </c>
      <c r="EH796" s="17">
        <v>1.3</v>
      </c>
      <c r="EI796" s="18">
        <f t="shared" si="1625"/>
        <v>55230.6405694411</v>
      </c>
      <c r="EJ796" s="11">
        <f t="shared" si="1626"/>
        <v>2</v>
      </c>
    </row>
    <row r="797" s="1" customFormat="1" customHeight="1" spans="1:140">
      <c r="F797" s="11">
        <f>_xlfn.RANK.EQ(S797,S795:S798,0)</f>
        <v>1</v>
      </c>
      <c r="G797" s="11">
        <v>1446.85</v>
      </c>
      <c r="H797" s="11">
        <v>1.8</v>
      </c>
      <c r="I797" s="12">
        <v>1.35</v>
      </c>
      <c r="J797" s="13">
        <f t="shared" si="1592"/>
        <v>3515.8455</v>
      </c>
      <c r="K797" s="11">
        <v>240</v>
      </c>
      <c r="L797" s="11">
        <v>1.93</v>
      </c>
      <c r="M797" s="31">
        <f t="shared" si="1593"/>
        <v>3.57285714285714</v>
      </c>
      <c r="N797" s="11">
        <v>0.89</v>
      </c>
      <c r="O797" s="11">
        <v>1.78</v>
      </c>
      <c r="P797" s="8">
        <f t="shared" si="1594"/>
        <v>2.5842</v>
      </c>
      <c r="Q797" s="9">
        <v>1.075</v>
      </c>
      <c r="R797" s="17">
        <v>1.1</v>
      </c>
      <c r="S797" s="18">
        <f t="shared" si="1595"/>
        <v>38385.986435096</v>
      </c>
      <c r="T797" s="11">
        <f t="shared" si="1596"/>
        <v>1</v>
      </c>
      <c r="Z797" s="11">
        <f>_xlfn.RANK.EQ(AM797,AM795:AM798,0)</f>
        <v>1</v>
      </c>
      <c r="AA797" s="11">
        <v>1446.85</v>
      </c>
      <c r="AB797" s="11">
        <v>1.8</v>
      </c>
      <c r="AC797" s="12">
        <v>1.35</v>
      </c>
      <c r="AD797" s="13">
        <f t="shared" si="1597"/>
        <v>3515.8455</v>
      </c>
      <c r="AE797" s="11">
        <v>200</v>
      </c>
      <c r="AF797" s="11">
        <v>1.93</v>
      </c>
      <c r="AG797" s="31">
        <f t="shared" si="1598"/>
        <v>3.47545454545455</v>
      </c>
      <c r="AH797" s="11">
        <v>1</v>
      </c>
      <c r="AI797" s="11">
        <v>2.71</v>
      </c>
      <c r="AJ797" s="8">
        <f t="shared" si="1599"/>
        <v>3.71</v>
      </c>
      <c r="AK797" s="9">
        <v>1.075</v>
      </c>
      <c r="AL797" s="17">
        <v>1.1</v>
      </c>
      <c r="AM797" s="18">
        <f t="shared" si="1600"/>
        <v>53606.3767271786</v>
      </c>
      <c r="AN797" s="11">
        <f t="shared" si="1601"/>
        <v>1</v>
      </c>
      <c r="AT797" s="11">
        <f>_xlfn.RANK.EQ(BG797,BG795:BG798,0)</f>
        <v>1</v>
      </c>
      <c r="AU797" s="11">
        <v>1446.85</v>
      </c>
      <c r="AV797" s="11">
        <v>1.8</v>
      </c>
      <c r="AW797" s="12">
        <v>1.35</v>
      </c>
      <c r="AX797" s="13">
        <f t="shared" si="1602"/>
        <v>3515.8455</v>
      </c>
      <c r="AY797" s="11">
        <v>240</v>
      </c>
      <c r="AZ797" s="11">
        <v>1.93</v>
      </c>
      <c r="BA797" s="31">
        <f t="shared" si="1603"/>
        <v>3.57285714285714</v>
      </c>
      <c r="BB797" s="11">
        <v>0.93</v>
      </c>
      <c r="BC797" s="11">
        <v>1.85</v>
      </c>
      <c r="BD797" s="8">
        <f t="shared" si="1604"/>
        <v>2.7205</v>
      </c>
      <c r="BE797" s="9">
        <v>1.075</v>
      </c>
      <c r="BF797" s="17">
        <v>1.115</v>
      </c>
      <c r="BG797" s="18">
        <f t="shared" si="1605"/>
        <v>40961.6550392936</v>
      </c>
      <c r="BH797" s="11">
        <f t="shared" si="1606"/>
        <v>1</v>
      </c>
      <c r="BN797" s="11">
        <f>_xlfn.RANK.EQ(CA797,CA795:CA798,0)</f>
        <v>1</v>
      </c>
      <c r="BO797" s="11">
        <v>1446.85</v>
      </c>
      <c r="BP797" s="11">
        <v>1.8</v>
      </c>
      <c r="BQ797" s="12">
        <v>1.35</v>
      </c>
      <c r="BR797" s="13">
        <f t="shared" si="1607"/>
        <v>3515.8455</v>
      </c>
      <c r="BS797" s="11">
        <v>240</v>
      </c>
      <c r="BT797" s="11">
        <v>1.93</v>
      </c>
      <c r="BU797" s="31">
        <f t="shared" si="1608"/>
        <v>3.57285714285714</v>
      </c>
      <c r="BV797" s="11">
        <v>1</v>
      </c>
      <c r="BW797" s="11">
        <v>2.71</v>
      </c>
      <c r="BX797" s="8">
        <f t="shared" si="1609"/>
        <v>3.71</v>
      </c>
      <c r="BY797" s="9">
        <v>1.075</v>
      </c>
      <c r="BZ797" s="17">
        <v>1.115</v>
      </c>
      <c r="CA797" s="18">
        <f t="shared" si="1610"/>
        <v>55860.2242954528</v>
      </c>
      <c r="CB797" s="11">
        <f t="shared" si="1611"/>
        <v>1</v>
      </c>
      <c r="CH797" s="11">
        <f>_xlfn.RANK.EQ(CU797,CU795:CU798,0)</f>
        <v>1</v>
      </c>
      <c r="CI797" s="11">
        <v>1446.85</v>
      </c>
      <c r="CJ797" s="11">
        <v>1.8</v>
      </c>
      <c r="CK797" s="12">
        <v>1.35</v>
      </c>
      <c r="CL797" s="13">
        <f t="shared" si="1612"/>
        <v>3515.8455</v>
      </c>
      <c r="CM797" s="11">
        <v>240</v>
      </c>
      <c r="CN797" s="11">
        <v>1.93</v>
      </c>
      <c r="CO797" s="31">
        <f t="shared" si="1613"/>
        <v>3.57285714285714</v>
      </c>
      <c r="CP797" s="11">
        <v>0.93</v>
      </c>
      <c r="CQ797" s="11">
        <v>1.85</v>
      </c>
      <c r="CR797" s="8">
        <f t="shared" si="1614"/>
        <v>2.7205</v>
      </c>
      <c r="CS797" s="9">
        <v>1.075</v>
      </c>
      <c r="CT797" s="17">
        <v>1.185</v>
      </c>
      <c r="CU797" s="18">
        <f t="shared" si="1615"/>
        <v>43533.2387637336</v>
      </c>
      <c r="CV797" s="11">
        <f t="shared" si="1616"/>
        <v>1</v>
      </c>
      <c r="DB797" s="11">
        <f>_xlfn.RANK.EQ(DO797,DO795:DO798,0)</f>
        <v>1</v>
      </c>
      <c r="DC797" s="11">
        <v>1446.85</v>
      </c>
      <c r="DD797" s="11">
        <v>1.8</v>
      </c>
      <c r="DE797" s="12">
        <v>1.35</v>
      </c>
      <c r="DF797" s="13">
        <f t="shared" si="1617"/>
        <v>3515.8455</v>
      </c>
      <c r="DG797" s="11">
        <v>240</v>
      </c>
      <c r="DH797" s="11">
        <v>1.93</v>
      </c>
      <c r="DI797" s="31">
        <f t="shared" si="1618"/>
        <v>3.57285714285714</v>
      </c>
      <c r="DJ797" s="11">
        <v>1</v>
      </c>
      <c r="DK797" s="11">
        <v>2.71</v>
      </c>
      <c r="DL797" s="8">
        <f t="shared" si="1619"/>
        <v>3.71</v>
      </c>
      <c r="DM797" s="9">
        <v>1.075</v>
      </c>
      <c r="DN797" s="17">
        <v>1.185</v>
      </c>
      <c r="DO797" s="18">
        <f t="shared" si="1620"/>
        <v>59367.1442063781</v>
      </c>
      <c r="DP797" s="11">
        <f t="shared" si="1621"/>
        <v>1</v>
      </c>
      <c r="DV797" s="11">
        <f>_xlfn.RANK.EQ(EI797,EI795:EI798,0)</f>
        <v>1</v>
      </c>
      <c r="DW797" s="11">
        <v>1446.85</v>
      </c>
      <c r="DX797" s="11">
        <v>1.8</v>
      </c>
      <c r="DY797" s="12">
        <v>1.35</v>
      </c>
      <c r="DZ797" s="13">
        <f t="shared" si="1622"/>
        <v>3515.8455</v>
      </c>
      <c r="EA797" s="11">
        <v>240</v>
      </c>
      <c r="EB797" s="11">
        <v>2.02</v>
      </c>
      <c r="EC797" s="31">
        <f t="shared" si="1623"/>
        <v>3.66285714285714</v>
      </c>
      <c r="ED797" s="11">
        <v>1</v>
      </c>
      <c r="EE797" s="11">
        <v>3.51</v>
      </c>
      <c r="EF797" s="8">
        <f t="shared" si="1624"/>
        <v>4.51</v>
      </c>
      <c r="EG797" s="9">
        <v>1.075</v>
      </c>
      <c r="EH797" s="17">
        <v>1.3</v>
      </c>
      <c r="EI797" s="18">
        <f t="shared" si="1625"/>
        <v>81166.7434164628</v>
      </c>
      <c r="EJ797" s="11">
        <f t="shared" si="1626"/>
        <v>1</v>
      </c>
    </row>
    <row r="798" s="1" customFormat="1" customHeight="1" spans="1:140">
      <c r="F798" s="11">
        <f>_xlfn.RANK.EQ(S798,S795:S798,0)</f>
        <v>3</v>
      </c>
      <c r="G798" s="11">
        <v>0</v>
      </c>
      <c r="H798" s="11">
        <v>1.8</v>
      </c>
      <c r="I798" s="12">
        <v>1.35</v>
      </c>
      <c r="J798" s="13">
        <f t="shared" si="1592"/>
        <v>0</v>
      </c>
      <c r="K798" s="11">
        <v>0</v>
      </c>
      <c r="L798" s="11">
        <v>0.2</v>
      </c>
      <c r="M798" s="31">
        <f t="shared" si="1593"/>
        <v>1.2</v>
      </c>
      <c r="N798" s="28">
        <v>0.7</v>
      </c>
      <c r="O798" s="28">
        <v>1.5</v>
      </c>
      <c r="P798" s="8">
        <f t="shared" si="1594"/>
        <v>2.05</v>
      </c>
      <c r="Q798" s="9">
        <v>1.075</v>
      </c>
      <c r="R798" s="17">
        <v>1.1</v>
      </c>
      <c r="S798" s="18">
        <f t="shared" si="1595"/>
        <v>0</v>
      </c>
      <c r="T798" s="28">
        <f t="shared" si="1596"/>
        <v>12</v>
      </c>
      <c r="Z798" s="11">
        <f>_xlfn.RANK.EQ(AM798,AM795:AM798,0)</f>
        <v>3</v>
      </c>
      <c r="AA798" s="11">
        <v>0</v>
      </c>
      <c r="AB798" s="11">
        <v>1.8</v>
      </c>
      <c r="AC798" s="12">
        <v>1.35</v>
      </c>
      <c r="AD798" s="13">
        <f t="shared" si="1597"/>
        <v>0</v>
      </c>
      <c r="AE798" s="11">
        <v>0</v>
      </c>
      <c r="AF798" s="11">
        <v>0.2</v>
      </c>
      <c r="AG798" s="31">
        <f t="shared" si="1598"/>
        <v>1.2</v>
      </c>
      <c r="AH798" s="28">
        <v>0.7</v>
      </c>
      <c r="AI798" s="28">
        <v>1.5</v>
      </c>
      <c r="AJ798" s="8">
        <f t="shared" si="1599"/>
        <v>2.05</v>
      </c>
      <c r="AK798" s="9">
        <v>1.075</v>
      </c>
      <c r="AL798" s="17">
        <v>1.1</v>
      </c>
      <c r="AM798" s="18">
        <f t="shared" si="1600"/>
        <v>0</v>
      </c>
      <c r="AN798" s="28">
        <f t="shared" si="1601"/>
        <v>12</v>
      </c>
      <c r="AT798" s="11">
        <f>_xlfn.RANK.EQ(BG798,BG795:BG798,0)</f>
        <v>3</v>
      </c>
      <c r="AU798" s="11">
        <v>0</v>
      </c>
      <c r="AV798" s="11">
        <v>1.8</v>
      </c>
      <c r="AW798" s="12">
        <v>1.35</v>
      </c>
      <c r="AX798" s="13">
        <f t="shared" si="1602"/>
        <v>0</v>
      </c>
      <c r="AY798" s="11">
        <v>0</v>
      </c>
      <c r="AZ798" s="11">
        <v>0.2</v>
      </c>
      <c r="BA798" s="31">
        <f t="shared" si="1603"/>
        <v>1.2</v>
      </c>
      <c r="BB798" s="28">
        <v>0.7</v>
      </c>
      <c r="BC798" s="28">
        <v>1.5</v>
      </c>
      <c r="BD798" s="8">
        <f t="shared" si="1604"/>
        <v>2.05</v>
      </c>
      <c r="BE798" s="9">
        <v>1.075</v>
      </c>
      <c r="BF798" s="17">
        <v>1.115</v>
      </c>
      <c r="BG798" s="18">
        <f t="shared" si="1605"/>
        <v>0</v>
      </c>
      <c r="BH798" s="28">
        <f t="shared" si="1606"/>
        <v>12</v>
      </c>
      <c r="BN798" s="11">
        <f>_xlfn.RANK.EQ(CA798,CA795:CA798,0)</f>
        <v>3</v>
      </c>
      <c r="BO798" s="11">
        <v>0</v>
      </c>
      <c r="BP798" s="11">
        <v>1.8</v>
      </c>
      <c r="BQ798" s="12">
        <v>1.35</v>
      </c>
      <c r="BR798" s="13">
        <f t="shared" si="1607"/>
        <v>0</v>
      </c>
      <c r="BS798" s="11">
        <v>0</v>
      </c>
      <c r="BT798" s="11">
        <v>0.2</v>
      </c>
      <c r="BU798" s="31">
        <f t="shared" si="1608"/>
        <v>1.2</v>
      </c>
      <c r="BV798" s="28">
        <v>0.7</v>
      </c>
      <c r="BW798" s="28">
        <v>1.5</v>
      </c>
      <c r="BX798" s="8">
        <f t="shared" si="1609"/>
        <v>2.05</v>
      </c>
      <c r="BY798" s="9">
        <v>1.075</v>
      </c>
      <c r="BZ798" s="17">
        <v>1.115</v>
      </c>
      <c r="CA798" s="18">
        <f t="shared" si="1610"/>
        <v>0</v>
      </c>
      <c r="CB798" s="28">
        <f t="shared" si="1611"/>
        <v>12</v>
      </c>
      <c r="CH798" s="11">
        <f>_xlfn.RANK.EQ(CU798,CU795:CU798,0)</f>
        <v>3</v>
      </c>
      <c r="CI798" s="11">
        <v>0</v>
      </c>
      <c r="CJ798" s="11">
        <v>1.8</v>
      </c>
      <c r="CK798" s="12">
        <v>1.35</v>
      </c>
      <c r="CL798" s="13">
        <f t="shared" si="1612"/>
        <v>0</v>
      </c>
      <c r="CM798" s="11">
        <v>0</v>
      </c>
      <c r="CN798" s="11">
        <v>0.2</v>
      </c>
      <c r="CO798" s="31">
        <f t="shared" si="1613"/>
        <v>1.2</v>
      </c>
      <c r="CP798" s="28">
        <v>0.7</v>
      </c>
      <c r="CQ798" s="28">
        <v>1.5</v>
      </c>
      <c r="CR798" s="8">
        <f t="shared" si="1614"/>
        <v>2.05</v>
      </c>
      <c r="CS798" s="9">
        <v>1.075</v>
      </c>
      <c r="CT798" s="17">
        <v>1.185</v>
      </c>
      <c r="CU798" s="18">
        <f t="shared" si="1615"/>
        <v>0</v>
      </c>
      <c r="CV798" s="28">
        <f t="shared" si="1616"/>
        <v>12</v>
      </c>
      <c r="DB798" s="11">
        <f>_xlfn.RANK.EQ(DO798,DO795:DO798,0)</f>
        <v>3</v>
      </c>
      <c r="DC798" s="11">
        <v>0</v>
      </c>
      <c r="DD798" s="11">
        <v>1.8</v>
      </c>
      <c r="DE798" s="12">
        <v>1.35</v>
      </c>
      <c r="DF798" s="13">
        <f t="shared" si="1617"/>
        <v>0</v>
      </c>
      <c r="DG798" s="11">
        <v>0</v>
      </c>
      <c r="DH798" s="11">
        <v>0.2</v>
      </c>
      <c r="DI798" s="31">
        <f t="shared" si="1618"/>
        <v>1.2</v>
      </c>
      <c r="DJ798" s="28">
        <v>0.7</v>
      </c>
      <c r="DK798" s="28">
        <v>1.5</v>
      </c>
      <c r="DL798" s="8">
        <f t="shared" si="1619"/>
        <v>2.05</v>
      </c>
      <c r="DM798" s="9">
        <v>1.075</v>
      </c>
      <c r="DN798" s="17">
        <v>1.185</v>
      </c>
      <c r="DO798" s="18">
        <f t="shared" si="1620"/>
        <v>0</v>
      </c>
      <c r="DP798" s="28">
        <f t="shared" si="1621"/>
        <v>12</v>
      </c>
      <c r="DV798" s="11">
        <f>_xlfn.RANK.EQ(EI798,EI795:EI798,0)</f>
        <v>3</v>
      </c>
      <c r="DW798" s="11">
        <v>0</v>
      </c>
      <c r="DX798" s="11">
        <v>1.8</v>
      </c>
      <c r="DY798" s="12">
        <v>1.35</v>
      </c>
      <c r="DZ798" s="13">
        <f t="shared" si="1622"/>
        <v>0</v>
      </c>
      <c r="EA798" s="11">
        <v>0</v>
      </c>
      <c r="EB798" s="11">
        <v>0.2</v>
      </c>
      <c r="EC798" s="31">
        <f t="shared" si="1623"/>
        <v>1.2</v>
      </c>
      <c r="ED798" s="28">
        <v>0.7</v>
      </c>
      <c r="EE798" s="28">
        <v>1.5</v>
      </c>
      <c r="EF798" s="8">
        <f t="shared" si="1624"/>
        <v>2.05</v>
      </c>
      <c r="EG798" s="9">
        <v>1.075</v>
      </c>
      <c r="EH798" s="17">
        <v>1.3</v>
      </c>
      <c r="EI798" s="18">
        <f t="shared" si="1625"/>
        <v>0</v>
      </c>
      <c r="EJ798" s="28">
        <f t="shared" si="1626"/>
        <v>12</v>
      </c>
    </row>
    <row r="799" s="1" customFormat="1" customHeight="1" spans="1:140">
      <c r="F799" s="32" t="s">
        <v>42</v>
      </c>
      <c r="G799" s="33">
        <f>LARGE(S795:S798,1)/1</f>
        <v>38385.986435096</v>
      </c>
      <c r="H799" s="32" t="s">
        <v>43</v>
      </c>
      <c r="I799" s="33">
        <f>LARGE(S795:S798,2)/2</f>
        <v>18053.3989157867</v>
      </c>
      <c r="J799" s="32" t="s">
        <v>44</v>
      </c>
      <c r="K799" s="33">
        <f>LARGE(S795:S798,3)/12</f>
        <v>0</v>
      </c>
      <c r="L799" s="32" t="s">
        <v>45</v>
      </c>
      <c r="M799" s="34">
        <f>LARGE(S795:S798,4)/12</f>
        <v>0</v>
      </c>
      <c r="N799" s="35" t="s">
        <v>46</v>
      </c>
      <c r="O799" s="36">
        <f>G799+I799+K799+M799</f>
        <v>56439.3853508827</v>
      </c>
      <c r="P799" s="35" t="s">
        <v>47</v>
      </c>
      <c r="Q799" s="35">
        <v>5.3</v>
      </c>
      <c r="R799" s="35"/>
      <c r="S799" s="35" t="s">
        <v>48</v>
      </c>
      <c r="T799" s="36">
        <f>O799*Q799</f>
        <v>299128.742359678</v>
      </c>
      <c r="Z799" s="32" t="s">
        <v>42</v>
      </c>
      <c r="AA799" s="33">
        <f>LARGE(AM795:AM798,1)/1</f>
        <v>53606.3767271786</v>
      </c>
      <c r="AB799" s="32" t="s">
        <v>43</v>
      </c>
      <c r="AC799" s="33">
        <f>LARGE(AM795:AM798,2)/2</f>
        <v>18053.3989157867</v>
      </c>
      <c r="AD799" s="32" t="s">
        <v>44</v>
      </c>
      <c r="AE799" s="33">
        <f>LARGE(AM795:AM798,3)/12</f>
        <v>0</v>
      </c>
      <c r="AF799" s="32" t="s">
        <v>45</v>
      </c>
      <c r="AG799" s="34">
        <f>LARGE(AM795:AM798,4)/12</f>
        <v>0</v>
      </c>
      <c r="AH799" s="35" t="s">
        <v>46</v>
      </c>
      <c r="AI799" s="36">
        <f>AA799+AC799+AE799+AG799</f>
        <v>71659.7756429653</v>
      </c>
      <c r="AJ799" s="35" t="s">
        <v>47</v>
      </c>
      <c r="AK799" s="35">
        <v>5.3</v>
      </c>
      <c r="AL799" s="35"/>
      <c r="AM799" s="35" t="s">
        <v>48</v>
      </c>
      <c r="AN799" s="36">
        <f>AI799*AK799</f>
        <v>379796.810907716</v>
      </c>
      <c r="AT799" s="32" t="s">
        <v>42</v>
      </c>
      <c r="AU799" s="33">
        <f>LARGE(BG795:BG798,1)/1</f>
        <v>40961.6550392936</v>
      </c>
      <c r="AV799" s="32" t="s">
        <v>43</v>
      </c>
      <c r="AW799" s="33">
        <f>LARGE(BG795:BG798,2)/2</f>
        <v>18299.5816282747</v>
      </c>
      <c r="AX799" s="32" t="s">
        <v>44</v>
      </c>
      <c r="AY799" s="33">
        <f>LARGE(BG795:BG798,3)/12</f>
        <v>0</v>
      </c>
      <c r="AZ799" s="32" t="s">
        <v>45</v>
      </c>
      <c r="BA799" s="34">
        <f>LARGE(BG795:BG798,4)/12</f>
        <v>0</v>
      </c>
      <c r="BB799" s="35" t="s">
        <v>46</v>
      </c>
      <c r="BC799" s="36">
        <f>AU799+AW799+AY799+BA799</f>
        <v>59261.2366675683</v>
      </c>
      <c r="BD799" s="35" t="s">
        <v>47</v>
      </c>
      <c r="BE799" s="35">
        <v>5.3</v>
      </c>
      <c r="BF799" s="35"/>
      <c r="BG799" s="35" t="s">
        <v>48</v>
      </c>
      <c r="BH799" s="36">
        <f>BC799*BE799</f>
        <v>314084.554338112</v>
      </c>
      <c r="BN799" s="32" t="s">
        <v>42</v>
      </c>
      <c r="BO799" s="33">
        <f>LARGE(CA795:CA798,1)/1</f>
        <v>55860.2242954528</v>
      </c>
      <c r="BP799" s="32" t="s">
        <v>43</v>
      </c>
      <c r="BQ799" s="33">
        <f>LARGE(CA795:CA798,2)/2</f>
        <v>18299.5816282747</v>
      </c>
      <c r="BR799" s="32" t="s">
        <v>44</v>
      </c>
      <c r="BS799" s="33">
        <f>LARGE(CA795:CA798,3)/12</f>
        <v>0</v>
      </c>
      <c r="BT799" s="32" t="s">
        <v>45</v>
      </c>
      <c r="BU799" s="34">
        <f>LARGE(CA795:CA798,4)/12</f>
        <v>0</v>
      </c>
      <c r="BV799" s="35" t="s">
        <v>46</v>
      </c>
      <c r="BW799" s="36">
        <f>BO799+BQ799+BS799+BU799</f>
        <v>74159.8059237275</v>
      </c>
      <c r="BX799" s="35" t="s">
        <v>47</v>
      </c>
      <c r="BY799" s="35">
        <v>5.3</v>
      </c>
      <c r="BZ799" s="35"/>
      <c r="CA799" s="35" t="s">
        <v>48</v>
      </c>
      <c r="CB799" s="36">
        <f>BW799*BY799</f>
        <v>393046.971395756</v>
      </c>
      <c r="CH799" s="32" t="s">
        <v>42</v>
      </c>
      <c r="CI799" s="33">
        <f>LARGE(CU795:CU798,1)/1</f>
        <v>43533.2387637336</v>
      </c>
      <c r="CJ799" s="32" t="s">
        <v>43</v>
      </c>
      <c r="CK799" s="33">
        <f>LARGE(CU795:CU798,2)/2</f>
        <v>19448.434286552</v>
      </c>
      <c r="CL799" s="32" t="s">
        <v>44</v>
      </c>
      <c r="CM799" s="33">
        <f>LARGE(CU795:CU798,3)/12</f>
        <v>0</v>
      </c>
      <c r="CN799" s="32" t="s">
        <v>45</v>
      </c>
      <c r="CO799" s="34">
        <f>LARGE(CU795:CU798,4)/12</f>
        <v>0</v>
      </c>
      <c r="CP799" s="35" t="s">
        <v>46</v>
      </c>
      <c r="CQ799" s="36">
        <f>CI799+CK799+CM799+CO799</f>
        <v>62981.6730502856</v>
      </c>
      <c r="CR799" s="35" t="s">
        <v>47</v>
      </c>
      <c r="CS799" s="35">
        <v>5.3</v>
      </c>
      <c r="CT799" s="35"/>
      <c r="CU799" s="35" t="s">
        <v>48</v>
      </c>
      <c r="CV799" s="36">
        <f>CQ799*CS799</f>
        <v>333802.867166514</v>
      </c>
      <c r="DB799" s="32" t="s">
        <v>42</v>
      </c>
      <c r="DC799" s="33">
        <f>LARGE(DO795:DO798,1)/1</f>
        <v>59367.1442063781</v>
      </c>
      <c r="DD799" s="32" t="s">
        <v>43</v>
      </c>
      <c r="DE799" s="33">
        <f>LARGE(DO795:DO798,2)/2</f>
        <v>19448.434286552</v>
      </c>
      <c r="DF799" s="32" t="s">
        <v>44</v>
      </c>
      <c r="DG799" s="33">
        <f>LARGE(DO795:DO798,3)/12</f>
        <v>0</v>
      </c>
      <c r="DH799" s="32" t="s">
        <v>45</v>
      </c>
      <c r="DI799" s="34">
        <f>LARGE(DO795:DO798,4)/12</f>
        <v>0</v>
      </c>
      <c r="DJ799" s="35" t="s">
        <v>46</v>
      </c>
      <c r="DK799" s="36">
        <f>DC799+DE799+DG799+DI799</f>
        <v>78815.5784929301</v>
      </c>
      <c r="DL799" s="35" t="s">
        <v>47</v>
      </c>
      <c r="DM799" s="35">
        <v>5.3</v>
      </c>
      <c r="DN799" s="35"/>
      <c r="DO799" s="35" t="s">
        <v>48</v>
      </c>
      <c r="DP799" s="36">
        <f>DK799*DM799</f>
        <v>417722.56601253</v>
      </c>
      <c r="DV799" s="32" t="s">
        <v>42</v>
      </c>
      <c r="DW799" s="33">
        <f>LARGE(EI795:EI798,1)/1</f>
        <v>81166.7434164628</v>
      </c>
      <c r="DX799" s="32" t="s">
        <v>43</v>
      </c>
      <c r="DY799" s="33">
        <f>LARGE(EI795:EI798,2)/2</f>
        <v>27615.3202847206</v>
      </c>
      <c r="DZ799" s="32" t="s">
        <v>44</v>
      </c>
      <c r="EA799" s="33">
        <f>LARGE(EI795:EI798,3)/12</f>
        <v>0</v>
      </c>
      <c r="EB799" s="32" t="s">
        <v>45</v>
      </c>
      <c r="EC799" s="34">
        <f>LARGE(EI795:EI798,4)/12</f>
        <v>0</v>
      </c>
      <c r="ED799" s="35" t="s">
        <v>46</v>
      </c>
      <c r="EE799" s="36">
        <f>DW799+DY799+EA799+EC799</f>
        <v>108782.063701183</v>
      </c>
      <c r="EF799" s="35" t="s">
        <v>47</v>
      </c>
      <c r="EG799" s="35">
        <v>5.3</v>
      </c>
      <c r="EH799" s="35"/>
      <c r="EI799" s="35" t="s">
        <v>48</v>
      </c>
      <c r="EJ799" s="36">
        <f>EE799*EG799</f>
        <v>576544.937616272</v>
      </c>
    </row>
    <row r="800" s="1" customFormat="1" customHeight="1" spans="1:140">
      <c r="F800" s="32"/>
      <c r="G800" s="33"/>
      <c r="H800" s="32"/>
      <c r="I800" s="33"/>
      <c r="J800" s="32"/>
      <c r="K800" s="33"/>
      <c r="L800" s="32"/>
      <c r="M800" s="34"/>
      <c r="N800" s="35"/>
      <c r="O800" s="36"/>
      <c r="P800" s="35"/>
      <c r="Q800" s="35"/>
      <c r="R800" s="35"/>
      <c r="S800" s="35"/>
      <c r="T800" s="36"/>
      <c r="Z800" s="32"/>
      <c r="AA800" s="33"/>
      <c r="AB800" s="32"/>
      <c r="AC800" s="33"/>
      <c r="AD800" s="32"/>
      <c r="AE800" s="33"/>
      <c r="AF800" s="32"/>
      <c r="AG800" s="34"/>
      <c r="AH800" s="35"/>
      <c r="AI800" s="36"/>
      <c r="AJ800" s="35"/>
      <c r="AK800" s="35"/>
      <c r="AL800" s="35"/>
      <c r="AM800" s="35"/>
      <c r="AN800" s="36"/>
      <c r="AT800" s="32"/>
      <c r="AU800" s="33"/>
      <c r="AV800" s="32"/>
      <c r="AW800" s="33"/>
      <c r="AX800" s="32"/>
      <c r="AY800" s="33"/>
      <c r="AZ800" s="32"/>
      <c r="BA800" s="34"/>
      <c r="BB800" s="35"/>
      <c r="BC800" s="36"/>
      <c r="BD800" s="35"/>
      <c r="BE800" s="35"/>
      <c r="BF800" s="35"/>
      <c r="BG800" s="35"/>
      <c r="BH800" s="36"/>
      <c r="BN800" s="32"/>
      <c r="BO800" s="33"/>
      <c r="BP800" s="32"/>
      <c r="BQ800" s="33"/>
      <c r="BR800" s="32"/>
      <c r="BS800" s="33"/>
      <c r="BT800" s="32"/>
      <c r="BU800" s="34"/>
      <c r="BV800" s="35"/>
      <c r="BW800" s="36"/>
      <c r="BX800" s="35"/>
      <c r="BY800" s="35"/>
      <c r="BZ800" s="35"/>
      <c r="CA800" s="35"/>
      <c r="CB800" s="36"/>
      <c r="CH800" s="32"/>
      <c r="CI800" s="33"/>
      <c r="CJ800" s="32"/>
      <c r="CK800" s="33"/>
      <c r="CL800" s="32"/>
      <c r="CM800" s="33"/>
      <c r="CN800" s="32"/>
      <c r="CO800" s="34"/>
      <c r="CP800" s="35"/>
      <c r="CQ800" s="36"/>
      <c r="CR800" s="35"/>
      <c r="CS800" s="35"/>
      <c r="CT800" s="35"/>
      <c r="CU800" s="35"/>
      <c r="CV800" s="36"/>
      <c r="DB800" s="32"/>
      <c r="DC800" s="33"/>
      <c r="DD800" s="32"/>
      <c r="DE800" s="33"/>
      <c r="DF800" s="32"/>
      <c r="DG800" s="33"/>
      <c r="DH800" s="32"/>
      <c r="DI800" s="34"/>
      <c r="DJ800" s="35"/>
      <c r="DK800" s="36"/>
      <c r="DL800" s="35"/>
      <c r="DM800" s="35"/>
      <c r="DN800" s="35"/>
      <c r="DO800" s="35"/>
      <c r="DP800" s="36"/>
      <c r="DV800" s="32"/>
      <c r="DW800" s="33"/>
      <c r="DX800" s="32"/>
      <c r="DY800" s="33"/>
      <c r="DZ800" s="32"/>
      <c r="EA800" s="33"/>
      <c r="EB800" s="32"/>
      <c r="EC800" s="34"/>
      <c r="ED800" s="35"/>
      <c r="EE800" s="36"/>
      <c r="EF800" s="35"/>
      <c r="EG800" s="35"/>
      <c r="EH800" s="35"/>
      <c r="EI800" s="35"/>
      <c r="EJ800" s="36"/>
    </row>
    <row r="801" s="1" customFormat="1" customHeight="1" spans="6:140">
      <c r="F801" s="3" t="s">
        <v>49</v>
      </c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Z801" s="3" t="s">
        <v>49</v>
      </c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T801" s="3" t="s">
        <v>49</v>
      </c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N801" s="3" t="s">
        <v>49</v>
      </c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H801" s="3" t="s">
        <v>49</v>
      </c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DB801" s="3" t="s">
        <v>49</v>
      </c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V801" s="3" t="s">
        <v>49</v>
      </c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</row>
    <row r="802" s="1" customFormat="1" customHeight="1" spans="6:140">
      <c r="F802" s="28" t="s">
        <v>37</v>
      </c>
      <c r="G802" s="13" t="s">
        <v>8</v>
      </c>
      <c r="H802" s="13"/>
      <c r="I802" s="13"/>
      <c r="J802" s="13"/>
      <c r="K802" s="7" t="s">
        <v>25</v>
      </c>
      <c r="L802" s="7"/>
      <c r="M802" s="7"/>
      <c r="N802" s="8" t="s">
        <v>10</v>
      </c>
      <c r="O802" s="8"/>
      <c r="P802" s="8"/>
      <c r="Q802" s="9" t="s">
        <v>38</v>
      </c>
      <c r="R802" s="10" t="s">
        <v>12</v>
      </c>
      <c r="S802" s="29" t="s">
        <v>13</v>
      </c>
      <c r="T802" s="11" t="s">
        <v>39</v>
      </c>
      <c r="Z802" s="28" t="s">
        <v>37</v>
      </c>
      <c r="AA802" s="13" t="s">
        <v>8</v>
      </c>
      <c r="AB802" s="13"/>
      <c r="AC802" s="13"/>
      <c r="AD802" s="13"/>
      <c r="AE802" s="7" t="s">
        <v>25</v>
      </c>
      <c r="AF802" s="7"/>
      <c r="AG802" s="7"/>
      <c r="AH802" s="8" t="s">
        <v>10</v>
      </c>
      <c r="AI802" s="8"/>
      <c r="AJ802" s="8"/>
      <c r="AK802" s="9" t="s">
        <v>38</v>
      </c>
      <c r="AL802" s="10" t="s">
        <v>12</v>
      </c>
      <c r="AM802" s="29" t="s">
        <v>13</v>
      </c>
      <c r="AN802" s="11" t="s">
        <v>39</v>
      </c>
      <c r="AT802" s="28" t="s">
        <v>37</v>
      </c>
      <c r="AU802" s="13" t="s">
        <v>8</v>
      </c>
      <c r="AV802" s="13"/>
      <c r="AW802" s="13"/>
      <c r="AX802" s="13"/>
      <c r="AY802" s="7" t="s">
        <v>25</v>
      </c>
      <c r="AZ802" s="7"/>
      <c r="BA802" s="7"/>
      <c r="BB802" s="8" t="s">
        <v>10</v>
      </c>
      <c r="BC802" s="8"/>
      <c r="BD802" s="8"/>
      <c r="BE802" s="9" t="s">
        <v>38</v>
      </c>
      <c r="BF802" s="10" t="s">
        <v>12</v>
      </c>
      <c r="BG802" s="29" t="s">
        <v>13</v>
      </c>
      <c r="BH802" s="11" t="s">
        <v>39</v>
      </c>
      <c r="BN802" s="28" t="s">
        <v>37</v>
      </c>
      <c r="BO802" s="13" t="s">
        <v>8</v>
      </c>
      <c r="BP802" s="13"/>
      <c r="BQ802" s="13"/>
      <c r="BR802" s="13"/>
      <c r="BS802" s="7" t="s">
        <v>25</v>
      </c>
      <c r="BT802" s="7"/>
      <c r="BU802" s="7"/>
      <c r="BV802" s="8" t="s">
        <v>10</v>
      </c>
      <c r="BW802" s="8"/>
      <c r="BX802" s="8"/>
      <c r="BY802" s="9" t="s">
        <v>38</v>
      </c>
      <c r="BZ802" s="10" t="s">
        <v>12</v>
      </c>
      <c r="CA802" s="29" t="s">
        <v>13</v>
      </c>
      <c r="CB802" s="11" t="s">
        <v>39</v>
      </c>
      <c r="CH802" s="28" t="s">
        <v>37</v>
      </c>
      <c r="CI802" s="13" t="s">
        <v>8</v>
      </c>
      <c r="CJ802" s="13"/>
      <c r="CK802" s="13"/>
      <c r="CL802" s="13"/>
      <c r="CM802" s="7" t="s">
        <v>25</v>
      </c>
      <c r="CN802" s="7"/>
      <c r="CO802" s="7"/>
      <c r="CP802" s="8" t="s">
        <v>10</v>
      </c>
      <c r="CQ802" s="8"/>
      <c r="CR802" s="8"/>
      <c r="CS802" s="9" t="s">
        <v>38</v>
      </c>
      <c r="CT802" s="10" t="s">
        <v>12</v>
      </c>
      <c r="CU802" s="29" t="s">
        <v>13</v>
      </c>
      <c r="CV802" s="11" t="s">
        <v>39</v>
      </c>
      <c r="DB802" s="28" t="s">
        <v>37</v>
      </c>
      <c r="DC802" s="13" t="s">
        <v>8</v>
      </c>
      <c r="DD802" s="13"/>
      <c r="DE802" s="13"/>
      <c r="DF802" s="13"/>
      <c r="DG802" s="7" t="s">
        <v>25</v>
      </c>
      <c r="DH802" s="7"/>
      <c r="DI802" s="7"/>
      <c r="DJ802" s="8" t="s">
        <v>10</v>
      </c>
      <c r="DK802" s="8"/>
      <c r="DL802" s="8"/>
      <c r="DM802" s="9" t="s">
        <v>38</v>
      </c>
      <c r="DN802" s="10" t="s">
        <v>12</v>
      </c>
      <c r="DO802" s="29" t="s">
        <v>13</v>
      </c>
      <c r="DP802" s="11" t="s">
        <v>39</v>
      </c>
      <c r="DV802" s="28" t="s">
        <v>37</v>
      </c>
      <c r="DW802" s="13" t="s">
        <v>8</v>
      </c>
      <c r="DX802" s="13"/>
      <c r="DY802" s="13"/>
      <c r="DZ802" s="13"/>
      <c r="EA802" s="7" t="s">
        <v>25</v>
      </c>
      <c r="EB802" s="7"/>
      <c r="EC802" s="7"/>
      <c r="ED802" s="8" t="s">
        <v>10</v>
      </c>
      <c r="EE802" s="8"/>
      <c r="EF802" s="8"/>
      <c r="EG802" s="9" t="s">
        <v>38</v>
      </c>
      <c r="EH802" s="10" t="s">
        <v>12</v>
      </c>
      <c r="EI802" s="29" t="s">
        <v>13</v>
      </c>
      <c r="EJ802" s="11" t="s">
        <v>39</v>
      </c>
    </row>
    <row r="803" s="1" customFormat="1" customHeight="1" spans="6:140">
      <c r="F803" s="30"/>
      <c r="G803" s="11" t="s">
        <v>40</v>
      </c>
      <c r="H803" s="11" t="s">
        <v>41</v>
      </c>
      <c r="I803" s="11" t="s">
        <v>21</v>
      </c>
      <c r="J803" s="13" t="s">
        <v>8</v>
      </c>
      <c r="K803" s="11" t="s">
        <v>23</v>
      </c>
      <c r="L803" s="11" t="s">
        <v>24</v>
      </c>
      <c r="M803" s="7" t="s">
        <v>25</v>
      </c>
      <c r="N803" s="11" t="s">
        <v>26</v>
      </c>
      <c r="O803" s="11" t="s">
        <v>27</v>
      </c>
      <c r="P803" s="8" t="s">
        <v>28</v>
      </c>
      <c r="Q803" s="9" t="s">
        <v>29</v>
      </c>
      <c r="R803" s="14"/>
      <c r="S803" s="29"/>
      <c r="T803" s="11"/>
      <c r="U803" s="1"/>
      <c r="V803" s="1"/>
      <c r="W803" s="1"/>
      <c r="X803" s="1"/>
      <c r="Y803" s="1"/>
      <c r="Z803" s="30"/>
      <c r="AA803" s="11" t="s">
        <v>40</v>
      </c>
      <c r="AB803" s="11" t="s">
        <v>41</v>
      </c>
      <c r="AC803" s="11" t="s">
        <v>21</v>
      </c>
      <c r="AD803" s="13" t="s">
        <v>8</v>
      </c>
      <c r="AE803" s="11" t="s">
        <v>23</v>
      </c>
      <c r="AF803" s="11" t="s">
        <v>24</v>
      </c>
      <c r="AG803" s="7" t="s">
        <v>25</v>
      </c>
      <c r="AH803" s="11" t="s">
        <v>26</v>
      </c>
      <c r="AI803" s="11" t="s">
        <v>27</v>
      </c>
      <c r="AJ803" s="8" t="s">
        <v>28</v>
      </c>
      <c r="AK803" s="9" t="s">
        <v>29</v>
      </c>
      <c r="AL803" s="14"/>
      <c r="AM803" s="29"/>
      <c r="AN803" s="11"/>
      <c r="AO803" s="1"/>
      <c r="AP803" s="1"/>
      <c r="AQ803" s="1"/>
      <c r="AR803" s="1"/>
      <c r="AS803" s="1"/>
      <c r="AT803" s="30"/>
      <c r="AU803" s="11" t="s">
        <v>40</v>
      </c>
      <c r="AV803" s="11" t="s">
        <v>41</v>
      </c>
      <c r="AW803" s="11" t="s">
        <v>21</v>
      </c>
      <c r="AX803" s="13" t="s">
        <v>8</v>
      </c>
      <c r="AY803" s="11" t="s">
        <v>23</v>
      </c>
      <c r="AZ803" s="11" t="s">
        <v>24</v>
      </c>
      <c r="BA803" s="7" t="s">
        <v>25</v>
      </c>
      <c r="BB803" s="11" t="s">
        <v>26</v>
      </c>
      <c r="BC803" s="11" t="s">
        <v>27</v>
      </c>
      <c r="BD803" s="8" t="s">
        <v>28</v>
      </c>
      <c r="BE803" s="9" t="s">
        <v>29</v>
      </c>
      <c r="BF803" s="14"/>
      <c r="BG803" s="29"/>
      <c r="BH803" s="11"/>
      <c r="BI803" s="1"/>
      <c r="BJ803" s="1"/>
      <c r="BK803" s="1"/>
      <c r="BL803" s="1"/>
      <c r="BM803" s="1"/>
      <c r="BN803" s="30"/>
      <c r="BO803" s="11" t="s">
        <v>40</v>
      </c>
      <c r="BP803" s="11" t="s">
        <v>41</v>
      </c>
      <c r="BQ803" s="11" t="s">
        <v>21</v>
      </c>
      <c r="BR803" s="13" t="s">
        <v>8</v>
      </c>
      <c r="BS803" s="11" t="s">
        <v>23</v>
      </c>
      <c r="BT803" s="11" t="s">
        <v>24</v>
      </c>
      <c r="BU803" s="7" t="s">
        <v>25</v>
      </c>
      <c r="BV803" s="11" t="s">
        <v>26</v>
      </c>
      <c r="BW803" s="11" t="s">
        <v>27</v>
      </c>
      <c r="BX803" s="8" t="s">
        <v>28</v>
      </c>
      <c r="BY803" s="9" t="s">
        <v>29</v>
      </c>
      <c r="BZ803" s="14"/>
      <c r="CA803" s="29"/>
      <c r="CB803" s="11"/>
      <c r="CC803" s="1"/>
      <c r="CD803" s="1"/>
      <c r="CE803" s="1"/>
      <c r="CF803" s="1"/>
      <c r="CG803" s="1"/>
      <c r="CH803" s="30"/>
      <c r="CI803" s="11" t="s">
        <v>40</v>
      </c>
      <c r="CJ803" s="11" t="s">
        <v>41</v>
      </c>
      <c r="CK803" s="11" t="s">
        <v>21</v>
      </c>
      <c r="CL803" s="13" t="s">
        <v>8</v>
      </c>
      <c r="CM803" s="11" t="s">
        <v>23</v>
      </c>
      <c r="CN803" s="11" t="s">
        <v>24</v>
      </c>
      <c r="CO803" s="7" t="s">
        <v>25</v>
      </c>
      <c r="CP803" s="11" t="s">
        <v>26</v>
      </c>
      <c r="CQ803" s="11" t="s">
        <v>27</v>
      </c>
      <c r="CR803" s="8" t="s">
        <v>28</v>
      </c>
      <c r="CS803" s="9" t="s">
        <v>29</v>
      </c>
      <c r="CT803" s="14"/>
      <c r="CU803" s="29"/>
      <c r="CV803" s="11"/>
      <c r="CW803" s="1"/>
      <c r="CX803" s="1"/>
      <c r="CY803" s="1"/>
      <c r="CZ803" s="1"/>
      <c r="DA803" s="1"/>
      <c r="DB803" s="30"/>
      <c r="DC803" s="11" t="s">
        <v>40</v>
      </c>
      <c r="DD803" s="11" t="s">
        <v>41</v>
      </c>
      <c r="DE803" s="11" t="s">
        <v>21</v>
      </c>
      <c r="DF803" s="13" t="s">
        <v>8</v>
      </c>
      <c r="DG803" s="11" t="s">
        <v>23</v>
      </c>
      <c r="DH803" s="11" t="s">
        <v>24</v>
      </c>
      <c r="DI803" s="7" t="s">
        <v>25</v>
      </c>
      <c r="DJ803" s="11" t="s">
        <v>26</v>
      </c>
      <c r="DK803" s="11" t="s">
        <v>27</v>
      </c>
      <c r="DL803" s="8" t="s">
        <v>28</v>
      </c>
      <c r="DM803" s="9" t="s">
        <v>29</v>
      </c>
      <c r="DN803" s="14"/>
      <c r="DO803" s="29"/>
      <c r="DP803" s="11"/>
      <c r="DQ803" s="1"/>
      <c r="DR803" s="1"/>
      <c r="DS803" s="1"/>
      <c r="DT803" s="1"/>
      <c r="DU803" s="1"/>
      <c r="DV803" s="30"/>
      <c r="DW803" s="11" t="s">
        <v>40</v>
      </c>
      <c r="DX803" s="11" t="s">
        <v>41</v>
      </c>
      <c r="DY803" s="11" t="s">
        <v>21</v>
      </c>
      <c r="DZ803" s="13" t="s">
        <v>8</v>
      </c>
      <c r="EA803" s="11" t="s">
        <v>23</v>
      </c>
      <c r="EB803" s="11" t="s">
        <v>24</v>
      </c>
      <c r="EC803" s="7" t="s">
        <v>25</v>
      </c>
      <c r="ED803" s="11" t="s">
        <v>26</v>
      </c>
      <c r="EE803" s="11" t="s">
        <v>27</v>
      </c>
      <c r="EF803" s="8" t="s">
        <v>28</v>
      </c>
      <c r="EG803" s="9" t="s">
        <v>29</v>
      </c>
      <c r="EH803" s="14"/>
      <c r="EI803" s="29"/>
      <c r="EJ803" s="11"/>
    </row>
    <row r="804" s="1" customFormat="1" customHeight="1" spans="6:140">
      <c r="F804" s="11">
        <f>_xlfn.RANK.EQ(S804,S804:S807,0)</f>
        <v>1</v>
      </c>
      <c r="G804" s="11">
        <v>1446.85</v>
      </c>
      <c r="H804" s="11">
        <v>1.8</v>
      </c>
      <c r="I804" s="12">
        <v>1.35</v>
      </c>
      <c r="J804" s="13">
        <f t="shared" ref="J804:J807" si="1627">G804*H804*I804</f>
        <v>3515.8455</v>
      </c>
      <c r="K804" s="11">
        <v>740</v>
      </c>
      <c r="L804" s="11">
        <v>1.89</v>
      </c>
      <c r="M804" s="31">
        <f t="shared" ref="M804:M807" si="1628">1+6*K804/(K804+2000)+L804</f>
        <v>4.51043795620438</v>
      </c>
      <c r="N804" s="11">
        <v>1</v>
      </c>
      <c r="O804" s="11">
        <v>2.38</v>
      </c>
      <c r="P804" s="8">
        <f t="shared" ref="P804:P807" si="1629">1+N804*O804</f>
        <v>3.38</v>
      </c>
      <c r="Q804" s="9">
        <v>1.275</v>
      </c>
      <c r="R804" s="17">
        <v>1.45</v>
      </c>
      <c r="S804" s="18">
        <f t="shared" ref="S804:S807" si="1630">J804*M804*Q804*P804*R804</f>
        <v>99093.0926422754</v>
      </c>
      <c r="T804" s="11">
        <f t="shared" ref="T804:T807" si="1631">IF(F804=1,1,(IF(F804=2,2,12)))</f>
        <v>1</v>
      </c>
      <c r="Z804" s="11">
        <f>_xlfn.RANK.EQ(AM804,AM804:AM807,0)</f>
        <v>1</v>
      </c>
      <c r="AA804" s="11">
        <v>1446.85</v>
      </c>
      <c r="AB804" s="11">
        <v>1.8</v>
      </c>
      <c r="AC804" s="12">
        <v>1.35</v>
      </c>
      <c r="AD804" s="13">
        <f t="shared" ref="AD804:AD807" si="1632">AA804*AB804*AC804</f>
        <v>3515.8455</v>
      </c>
      <c r="AE804" s="11">
        <v>740</v>
      </c>
      <c r="AF804" s="11">
        <v>1.89</v>
      </c>
      <c r="AG804" s="31">
        <f t="shared" ref="AG804:AG807" si="1633">1+6*AE804/(AE804+2000)+AF804</f>
        <v>4.51043795620438</v>
      </c>
      <c r="AH804" s="11">
        <v>1</v>
      </c>
      <c r="AI804" s="11">
        <v>2.38</v>
      </c>
      <c r="AJ804" s="8">
        <f t="shared" ref="AJ804:AJ807" si="1634">1+AH804*AI804</f>
        <v>3.38</v>
      </c>
      <c r="AK804" s="9">
        <v>1.275</v>
      </c>
      <c r="AL804" s="17">
        <v>1.45</v>
      </c>
      <c r="AM804" s="18">
        <f t="shared" ref="AM804:AM807" si="1635">AD804*AG804*AK804*AJ804*AL804</f>
        <v>99093.0926422754</v>
      </c>
      <c r="AN804" s="11">
        <f t="shared" ref="AN804:AN807" si="1636">IF(Z804=1,1,(IF(Z804=2,2,12)))</f>
        <v>1</v>
      </c>
      <c r="AT804" s="11">
        <f>_xlfn.RANK.EQ(BG804,BG804:BG807,0)</f>
        <v>1</v>
      </c>
      <c r="AU804" s="11">
        <v>1446.85</v>
      </c>
      <c r="AV804" s="11">
        <v>1.8</v>
      </c>
      <c r="AW804" s="12">
        <v>1.35</v>
      </c>
      <c r="AX804" s="13">
        <f t="shared" ref="AX804:AX807" si="1637">AU804*AV804*AW804</f>
        <v>3515.8455</v>
      </c>
      <c r="AY804" s="11">
        <v>740</v>
      </c>
      <c r="AZ804" s="11">
        <v>1.89</v>
      </c>
      <c r="BA804" s="31">
        <f t="shared" ref="BA804:BA807" si="1638">1+6*AY804/(AY804+2000)+AZ804</f>
        <v>4.51043795620438</v>
      </c>
      <c r="BB804" s="11">
        <v>1</v>
      </c>
      <c r="BC804" s="11">
        <v>2.38</v>
      </c>
      <c r="BD804" s="8">
        <f t="shared" ref="BD804:BD807" si="1639">1+BB804*BC804</f>
        <v>3.38</v>
      </c>
      <c r="BE804" s="9">
        <v>1.275</v>
      </c>
      <c r="BF804" s="17">
        <v>1.465</v>
      </c>
      <c r="BG804" s="18">
        <f t="shared" ref="BG804:BG807" si="1640">AX804*BA804*BE804*BD804*BF804</f>
        <v>100118.193600644</v>
      </c>
      <c r="BH804" s="11">
        <f t="shared" ref="BH804:BH807" si="1641">IF(AT804=1,1,(IF(AT804=2,2,12)))</f>
        <v>1</v>
      </c>
      <c r="BN804" s="11">
        <f>_xlfn.RANK.EQ(CA804,CA804:CA807,0)</f>
        <v>1</v>
      </c>
      <c r="BO804" s="11">
        <v>1446.85</v>
      </c>
      <c r="BP804" s="11">
        <v>1.8</v>
      </c>
      <c r="BQ804" s="12">
        <v>1.35</v>
      </c>
      <c r="BR804" s="13">
        <f t="shared" ref="BR804:BR807" si="1642">BO804*BP804*BQ804</f>
        <v>3515.8455</v>
      </c>
      <c r="BS804" s="11">
        <v>740</v>
      </c>
      <c r="BT804" s="11">
        <v>1.89</v>
      </c>
      <c r="BU804" s="31">
        <f t="shared" ref="BU804:BU807" si="1643">1+6*BS804/(BS804+2000)+BT804</f>
        <v>4.51043795620438</v>
      </c>
      <c r="BV804" s="11">
        <v>1</v>
      </c>
      <c r="BW804" s="11">
        <v>2.38</v>
      </c>
      <c r="BX804" s="8">
        <f t="shared" ref="BX804:BX807" si="1644">1+BV804*BW804</f>
        <v>3.38</v>
      </c>
      <c r="BY804" s="9">
        <v>1.275</v>
      </c>
      <c r="BZ804" s="17">
        <v>1.465</v>
      </c>
      <c r="CA804" s="18">
        <f t="shared" ref="CA804:CA807" si="1645">BR804*BU804*BY804*BX804*BZ804</f>
        <v>100118.193600644</v>
      </c>
      <c r="CB804" s="11">
        <f t="shared" ref="CB804:CB807" si="1646">IF(BN804=1,1,(IF(BN804=2,2,12)))</f>
        <v>1</v>
      </c>
      <c r="CH804" s="11">
        <f>_xlfn.RANK.EQ(CU804,CU804:CU807,0)</f>
        <v>1</v>
      </c>
      <c r="CI804" s="11">
        <v>1446.85</v>
      </c>
      <c r="CJ804" s="11">
        <v>1.8</v>
      </c>
      <c r="CK804" s="12">
        <v>1.35</v>
      </c>
      <c r="CL804" s="13">
        <f t="shared" ref="CL804:CL807" si="1647">CI804*CJ804*CK804</f>
        <v>3515.8455</v>
      </c>
      <c r="CM804" s="11">
        <v>740</v>
      </c>
      <c r="CN804" s="11">
        <v>1.89</v>
      </c>
      <c r="CO804" s="31">
        <f t="shared" ref="CO804:CO807" si="1648">1+6*CM804/(CM804+2000)+CN804</f>
        <v>4.51043795620438</v>
      </c>
      <c r="CP804" s="11">
        <v>1</v>
      </c>
      <c r="CQ804" s="11">
        <v>2.38</v>
      </c>
      <c r="CR804" s="8">
        <f t="shared" ref="CR804:CR807" si="1649">1+CP804*CQ804</f>
        <v>3.38</v>
      </c>
      <c r="CS804" s="9">
        <v>1.275</v>
      </c>
      <c r="CT804" s="17">
        <v>1.535</v>
      </c>
      <c r="CU804" s="18">
        <f t="shared" ref="CU804:CU807" si="1650">CL804*CO804*CS804*CR804*CT804</f>
        <v>104901.998073029</v>
      </c>
      <c r="CV804" s="11">
        <f t="shared" ref="CV804:CV807" si="1651">IF(CH804=1,1,(IF(CH804=2,2,12)))</f>
        <v>1</v>
      </c>
      <c r="DB804" s="11">
        <f>_xlfn.RANK.EQ(DO804,DO804:DO807,0)</f>
        <v>1</v>
      </c>
      <c r="DC804" s="11">
        <v>1446.85</v>
      </c>
      <c r="DD804" s="11">
        <v>1.8</v>
      </c>
      <c r="DE804" s="12">
        <v>1.35</v>
      </c>
      <c r="DF804" s="13">
        <f t="shared" ref="DF804:DF807" si="1652">DC804*DD804*DE804</f>
        <v>3515.8455</v>
      </c>
      <c r="DG804" s="11">
        <v>740</v>
      </c>
      <c r="DH804" s="11">
        <v>1.89</v>
      </c>
      <c r="DI804" s="31">
        <f t="shared" ref="DI804:DI807" si="1653">1+6*DG804/(DG804+2000)+DH804</f>
        <v>4.51043795620438</v>
      </c>
      <c r="DJ804" s="11">
        <v>1</v>
      </c>
      <c r="DK804" s="11">
        <v>2.38</v>
      </c>
      <c r="DL804" s="8">
        <f t="shared" ref="DL804:DL807" si="1654">1+DJ804*DK804</f>
        <v>3.38</v>
      </c>
      <c r="DM804" s="9">
        <v>1.275</v>
      </c>
      <c r="DN804" s="17">
        <v>1.535</v>
      </c>
      <c r="DO804" s="18">
        <f t="shared" ref="DO804:DO807" si="1655">DF804*DI804*DM804*DL804*DN804</f>
        <v>104901.998073029</v>
      </c>
      <c r="DP804" s="11">
        <f t="shared" ref="DP804:DP807" si="1656">IF(DB804=1,1,(IF(DB804=2,2,12)))</f>
        <v>1</v>
      </c>
      <c r="DV804" s="11">
        <f>_xlfn.RANK.EQ(EI804,EI804:EI807,0)</f>
        <v>1</v>
      </c>
      <c r="DW804" s="11">
        <v>1446.85</v>
      </c>
      <c r="DX804" s="11">
        <v>1.8</v>
      </c>
      <c r="DY804" s="12">
        <v>1.35</v>
      </c>
      <c r="DZ804" s="13">
        <f t="shared" ref="DZ804:DZ807" si="1657">DW804*DX804*DY804</f>
        <v>3515.8455</v>
      </c>
      <c r="EA804" s="11">
        <v>740</v>
      </c>
      <c r="EB804" s="11">
        <v>1.98</v>
      </c>
      <c r="EC804" s="31">
        <f t="shared" ref="EC804:EC807" si="1658">1+6*EA804/(EA804+2000)+EB804</f>
        <v>4.60043795620438</v>
      </c>
      <c r="ED804" s="11">
        <v>1</v>
      </c>
      <c r="EE804" s="11">
        <v>3.18</v>
      </c>
      <c r="EF804" s="8">
        <f t="shared" ref="EF804:EF807" si="1659">1+ED804*EE804</f>
        <v>4.18</v>
      </c>
      <c r="EG804" s="9">
        <v>1.275</v>
      </c>
      <c r="EH804" s="17">
        <v>1.65</v>
      </c>
      <c r="EI804" s="18">
        <f t="shared" ref="EI804:EI807" si="1660">DZ804*EC804*EG804*EF804*EH804</f>
        <v>142232.672695912</v>
      </c>
      <c r="EJ804" s="11">
        <f t="shared" ref="EJ804:EJ807" si="1661">IF(DV804=1,1,(IF(DV804=2,2,12)))</f>
        <v>1</v>
      </c>
    </row>
    <row r="805" s="1" customFormat="1" customHeight="1" spans="6:140">
      <c r="F805" s="11">
        <f>_xlfn.RANK.EQ(S805,S804:S807,0)</f>
        <v>3</v>
      </c>
      <c r="G805" s="11">
        <v>1446.85</v>
      </c>
      <c r="H805" s="11">
        <v>1.8</v>
      </c>
      <c r="I805" s="12">
        <v>1.35</v>
      </c>
      <c r="J805" s="13">
        <f t="shared" si="1627"/>
        <v>3515.8455</v>
      </c>
      <c r="K805" s="11">
        <v>440</v>
      </c>
      <c r="L805" s="11">
        <v>1.33</v>
      </c>
      <c r="M805" s="31">
        <f t="shared" si="1628"/>
        <v>3.41196721311475</v>
      </c>
      <c r="N805" s="11">
        <v>0.97</v>
      </c>
      <c r="O805" s="11">
        <v>2.11</v>
      </c>
      <c r="P805" s="8">
        <f t="shared" si="1629"/>
        <v>3.0467</v>
      </c>
      <c r="Q805" s="9">
        <v>1.275</v>
      </c>
      <c r="R805" s="17">
        <v>1.1</v>
      </c>
      <c r="S805" s="18">
        <f t="shared" si="1630"/>
        <v>51258.653535931</v>
      </c>
      <c r="T805" s="11">
        <f t="shared" si="1631"/>
        <v>12</v>
      </c>
      <c r="Z805" s="11">
        <f>_xlfn.RANK.EQ(AM805,AM804:AM807,0)</f>
        <v>3</v>
      </c>
      <c r="AA805" s="11">
        <v>1446.85</v>
      </c>
      <c r="AB805" s="11">
        <v>1.8</v>
      </c>
      <c r="AC805" s="12">
        <v>1.35</v>
      </c>
      <c r="AD805" s="13">
        <f t="shared" si="1632"/>
        <v>3515.8455</v>
      </c>
      <c r="AE805" s="11">
        <v>440</v>
      </c>
      <c r="AF805" s="11">
        <v>1.33</v>
      </c>
      <c r="AG805" s="31">
        <f t="shared" si="1633"/>
        <v>3.41196721311475</v>
      </c>
      <c r="AH805" s="11">
        <v>0.97</v>
      </c>
      <c r="AI805" s="11">
        <v>2.11</v>
      </c>
      <c r="AJ805" s="8">
        <f t="shared" si="1634"/>
        <v>3.0467</v>
      </c>
      <c r="AK805" s="9">
        <v>1.275</v>
      </c>
      <c r="AL805" s="17">
        <v>1.1</v>
      </c>
      <c r="AM805" s="18">
        <f t="shared" si="1635"/>
        <v>51258.653535931</v>
      </c>
      <c r="AN805" s="11">
        <f t="shared" si="1636"/>
        <v>12</v>
      </c>
      <c r="AT805" s="11">
        <f>_xlfn.RANK.EQ(BG805,BG804:BG807,0)</f>
        <v>3</v>
      </c>
      <c r="AU805" s="11">
        <v>1446.85</v>
      </c>
      <c r="AV805" s="11">
        <v>1.8</v>
      </c>
      <c r="AW805" s="12">
        <v>1.35</v>
      </c>
      <c r="AX805" s="13">
        <f t="shared" si="1637"/>
        <v>3515.8455</v>
      </c>
      <c r="AY805" s="11">
        <v>440</v>
      </c>
      <c r="AZ805" s="11">
        <v>1.33</v>
      </c>
      <c r="BA805" s="31">
        <f t="shared" si="1638"/>
        <v>3.41196721311475</v>
      </c>
      <c r="BB805" s="11">
        <v>0.97</v>
      </c>
      <c r="BC805" s="11">
        <v>2.11</v>
      </c>
      <c r="BD805" s="8">
        <f t="shared" si="1639"/>
        <v>3.0467</v>
      </c>
      <c r="BE805" s="9">
        <v>1.275</v>
      </c>
      <c r="BF805" s="17">
        <v>1.115</v>
      </c>
      <c r="BG805" s="18">
        <f t="shared" si="1640"/>
        <v>51957.6351750574</v>
      </c>
      <c r="BH805" s="11">
        <f t="shared" si="1641"/>
        <v>12</v>
      </c>
      <c r="BN805" s="11">
        <f>_xlfn.RANK.EQ(CA805,CA804:CA807,0)</f>
        <v>3</v>
      </c>
      <c r="BO805" s="11">
        <v>1446.85</v>
      </c>
      <c r="BP805" s="11">
        <v>1.8</v>
      </c>
      <c r="BQ805" s="12">
        <v>1.35</v>
      </c>
      <c r="BR805" s="13">
        <f t="shared" si="1642"/>
        <v>3515.8455</v>
      </c>
      <c r="BS805" s="11">
        <v>440</v>
      </c>
      <c r="BT805" s="11">
        <v>1.33</v>
      </c>
      <c r="BU805" s="31">
        <f t="shared" si="1643"/>
        <v>3.41196721311475</v>
      </c>
      <c r="BV805" s="11">
        <v>0.97</v>
      </c>
      <c r="BW805" s="11">
        <v>2.11</v>
      </c>
      <c r="BX805" s="8">
        <f t="shared" si="1644"/>
        <v>3.0467</v>
      </c>
      <c r="BY805" s="9">
        <v>1.275</v>
      </c>
      <c r="BZ805" s="17">
        <v>1.115</v>
      </c>
      <c r="CA805" s="18">
        <f t="shared" si="1645"/>
        <v>51957.6351750574</v>
      </c>
      <c r="CB805" s="11">
        <f t="shared" si="1646"/>
        <v>12</v>
      </c>
      <c r="CH805" s="11">
        <f>_xlfn.RANK.EQ(CU805,CU804:CU807,0)</f>
        <v>3</v>
      </c>
      <c r="CI805" s="11">
        <v>1446.85</v>
      </c>
      <c r="CJ805" s="11">
        <v>1.8</v>
      </c>
      <c r="CK805" s="12">
        <v>1.35</v>
      </c>
      <c r="CL805" s="13">
        <f t="shared" si="1647"/>
        <v>3515.8455</v>
      </c>
      <c r="CM805" s="11">
        <v>440</v>
      </c>
      <c r="CN805" s="11">
        <v>1.33</v>
      </c>
      <c r="CO805" s="31">
        <f t="shared" si="1648"/>
        <v>3.41196721311475</v>
      </c>
      <c r="CP805" s="11">
        <v>0.97</v>
      </c>
      <c r="CQ805" s="11">
        <v>2.11</v>
      </c>
      <c r="CR805" s="8">
        <f t="shared" si="1649"/>
        <v>3.0467</v>
      </c>
      <c r="CS805" s="9">
        <v>1.275</v>
      </c>
      <c r="CT805" s="17">
        <v>1.185</v>
      </c>
      <c r="CU805" s="18">
        <f t="shared" si="1650"/>
        <v>55219.5494909802</v>
      </c>
      <c r="CV805" s="11">
        <f t="shared" si="1651"/>
        <v>12</v>
      </c>
      <c r="DB805" s="11">
        <f>_xlfn.RANK.EQ(DO805,DO804:DO807,0)</f>
        <v>3</v>
      </c>
      <c r="DC805" s="11">
        <v>1446.85</v>
      </c>
      <c r="DD805" s="11">
        <v>1.8</v>
      </c>
      <c r="DE805" s="12">
        <v>1.35</v>
      </c>
      <c r="DF805" s="13">
        <f t="shared" si="1652"/>
        <v>3515.8455</v>
      </c>
      <c r="DG805" s="11">
        <v>440</v>
      </c>
      <c r="DH805" s="11">
        <v>1.33</v>
      </c>
      <c r="DI805" s="31">
        <f t="shared" si="1653"/>
        <v>3.41196721311475</v>
      </c>
      <c r="DJ805" s="11">
        <v>0.97</v>
      </c>
      <c r="DK805" s="11">
        <v>2.11</v>
      </c>
      <c r="DL805" s="8">
        <f t="shared" si="1654"/>
        <v>3.0467</v>
      </c>
      <c r="DM805" s="9">
        <v>1.275</v>
      </c>
      <c r="DN805" s="17">
        <v>1.185</v>
      </c>
      <c r="DO805" s="18">
        <f t="shared" si="1655"/>
        <v>55219.5494909802</v>
      </c>
      <c r="DP805" s="11">
        <f t="shared" si="1656"/>
        <v>12</v>
      </c>
      <c r="DV805" s="11">
        <f>_xlfn.RANK.EQ(EI805,EI804:EI807,0)</f>
        <v>3</v>
      </c>
      <c r="DW805" s="11">
        <v>1446.85</v>
      </c>
      <c r="DX805" s="11">
        <v>1.8</v>
      </c>
      <c r="DY805" s="12">
        <v>1.35</v>
      </c>
      <c r="DZ805" s="13">
        <f t="shared" si="1657"/>
        <v>3515.8455</v>
      </c>
      <c r="EA805" s="11">
        <v>440</v>
      </c>
      <c r="EB805" s="11">
        <v>1.42</v>
      </c>
      <c r="EC805" s="31">
        <f t="shared" si="1658"/>
        <v>3.50196721311475</v>
      </c>
      <c r="ED805" s="11">
        <v>0.97</v>
      </c>
      <c r="EE805" s="11">
        <v>2.91</v>
      </c>
      <c r="EF805" s="8">
        <f t="shared" si="1659"/>
        <v>3.8227</v>
      </c>
      <c r="EG805" s="9">
        <v>1.275</v>
      </c>
      <c r="EH805" s="17">
        <v>1.3</v>
      </c>
      <c r="EI805" s="18">
        <f t="shared" si="1660"/>
        <v>78012.7543535533</v>
      </c>
      <c r="EJ805" s="11">
        <f t="shared" si="1661"/>
        <v>12</v>
      </c>
    </row>
    <row r="806" s="1" customFormat="1" customHeight="1" spans="6:140">
      <c r="F806" s="11">
        <f>_xlfn.RANK.EQ(S806,S804:S807,0)</f>
        <v>2</v>
      </c>
      <c r="G806" s="11">
        <v>1446.85</v>
      </c>
      <c r="H806" s="11">
        <v>1.8</v>
      </c>
      <c r="I806" s="12">
        <v>1.35</v>
      </c>
      <c r="J806" s="13">
        <f t="shared" si="1627"/>
        <v>3515.8455</v>
      </c>
      <c r="K806" s="11">
        <v>490</v>
      </c>
      <c r="L806" s="11">
        <v>1.93</v>
      </c>
      <c r="M806" s="31">
        <f t="shared" si="1628"/>
        <v>4.11072289156627</v>
      </c>
      <c r="N806" s="11">
        <v>0.89</v>
      </c>
      <c r="O806" s="11">
        <v>1.78</v>
      </c>
      <c r="P806" s="8">
        <f t="shared" si="1629"/>
        <v>2.5842</v>
      </c>
      <c r="Q806" s="9">
        <v>1.275</v>
      </c>
      <c r="R806" s="17">
        <v>1.1</v>
      </c>
      <c r="S806" s="18">
        <f t="shared" si="1630"/>
        <v>52381.3848191088</v>
      </c>
      <c r="T806" s="11">
        <f t="shared" si="1631"/>
        <v>2</v>
      </c>
      <c r="Z806" s="11">
        <f>_xlfn.RANK.EQ(AM806,AM804:AM807,0)</f>
        <v>2</v>
      </c>
      <c r="AA806" s="11">
        <v>1446.85</v>
      </c>
      <c r="AB806" s="11">
        <v>1.8</v>
      </c>
      <c r="AC806" s="12">
        <v>1.35</v>
      </c>
      <c r="AD806" s="13">
        <f t="shared" si="1632"/>
        <v>3515.8455</v>
      </c>
      <c r="AE806" s="11">
        <v>450</v>
      </c>
      <c r="AF806" s="11">
        <v>1.93</v>
      </c>
      <c r="AG806" s="31">
        <f t="shared" si="1633"/>
        <v>4.03204081632653</v>
      </c>
      <c r="AH806" s="11">
        <v>1</v>
      </c>
      <c r="AI806" s="11">
        <v>2.71</v>
      </c>
      <c r="AJ806" s="8">
        <f t="shared" si="1634"/>
        <v>3.71</v>
      </c>
      <c r="AK806" s="9">
        <v>1.275</v>
      </c>
      <c r="AL806" s="17">
        <v>1.1</v>
      </c>
      <c r="AM806" s="18">
        <f t="shared" si="1635"/>
        <v>73761.7958181031</v>
      </c>
      <c r="AN806" s="11">
        <f t="shared" si="1636"/>
        <v>2</v>
      </c>
      <c r="AT806" s="11">
        <f>_xlfn.RANK.EQ(BG806,BG804:BG807,0)</f>
        <v>2</v>
      </c>
      <c r="AU806" s="11">
        <v>1446.85</v>
      </c>
      <c r="AV806" s="11">
        <v>1.8</v>
      </c>
      <c r="AW806" s="12">
        <v>1.35</v>
      </c>
      <c r="AX806" s="13">
        <f t="shared" si="1637"/>
        <v>3515.8455</v>
      </c>
      <c r="AY806" s="11">
        <v>490</v>
      </c>
      <c r="AZ806" s="11">
        <v>1.93</v>
      </c>
      <c r="BA806" s="31">
        <f t="shared" si="1638"/>
        <v>4.11072289156627</v>
      </c>
      <c r="BB806" s="11">
        <v>0.93</v>
      </c>
      <c r="BC806" s="11">
        <v>1.85</v>
      </c>
      <c r="BD806" s="8">
        <f t="shared" si="1639"/>
        <v>2.7205</v>
      </c>
      <c r="BE806" s="9">
        <v>1.275</v>
      </c>
      <c r="BF806" s="17">
        <v>1.115</v>
      </c>
      <c r="BG806" s="18">
        <f t="shared" si="1640"/>
        <v>55896.133321172</v>
      </c>
      <c r="BH806" s="11">
        <f t="shared" si="1641"/>
        <v>2</v>
      </c>
      <c r="BN806" s="11">
        <f>_xlfn.RANK.EQ(CA806,CA804:CA807,0)</f>
        <v>2</v>
      </c>
      <c r="BO806" s="11">
        <v>1446.85</v>
      </c>
      <c r="BP806" s="11">
        <v>1.8</v>
      </c>
      <c r="BQ806" s="12">
        <v>1.35</v>
      </c>
      <c r="BR806" s="13">
        <f t="shared" si="1642"/>
        <v>3515.8455</v>
      </c>
      <c r="BS806" s="11">
        <v>490</v>
      </c>
      <c r="BT806" s="11">
        <v>1.93</v>
      </c>
      <c r="BU806" s="31">
        <f t="shared" si="1643"/>
        <v>4.11072289156627</v>
      </c>
      <c r="BV806" s="11">
        <v>1</v>
      </c>
      <c r="BW806" s="11">
        <v>2.71</v>
      </c>
      <c r="BX806" s="8">
        <f t="shared" si="1644"/>
        <v>3.71</v>
      </c>
      <c r="BY806" s="9">
        <v>1.275</v>
      </c>
      <c r="BZ806" s="17">
        <v>1.115</v>
      </c>
      <c r="CA806" s="18">
        <f t="shared" si="1645"/>
        <v>76226.6695907179</v>
      </c>
      <c r="CB806" s="11">
        <f t="shared" si="1646"/>
        <v>2</v>
      </c>
      <c r="CH806" s="11">
        <f>_xlfn.RANK.EQ(CU806,CU804:CU807,0)</f>
        <v>2</v>
      </c>
      <c r="CI806" s="11">
        <v>1446.85</v>
      </c>
      <c r="CJ806" s="11">
        <v>1.8</v>
      </c>
      <c r="CK806" s="12">
        <v>1.35</v>
      </c>
      <c r="CL806" s="13">
        <f t="shared" si="1647"/>
        <v>3515.8455</v>
      </c>
      <c r="CM806" s="11">
        <v>490</v>
      </c>
      <c r="CN806" s="11">
        <v>1.93</v>
      </c>
      <c r="CO806" s="31">
        <f t="shared" si="1648"/>
        <v>4.11072289156627</v>
      </c>
      <c r="CP806" s="11">
        <v>0.93</v>
      </c>
      <c r="CQ806" s="11">
        <v>1.85</v>
      </c>
      <c r="CR806" s="8">
        <f t="shared" si="1649"/>
        <v>2.7205</v>
      </c>
      <c r="CS806" s="9">
        <v>1.275</v>
      </c>
      <c r="CT806" s="17">
        <v>1.185</v>
      </c>
      <c r="CU806" s="18">
        <f t="shared" si="1650"/>
        <v>59405.3076103936</v>
      </c>
      <c r="CV806" s="11">
        <f t="shared" si="1651"/>
        <v>2</v>
      </c>
      <c r="DB806" s="11">
        <f>_xlfn.RANK.EQ(DO806,DO804:DO807,0)</f>
        <v>2</v>
      </c>
      <c r="DC806" s="11">
        <v>1446.85</v>
      </c>
      <c r="DD806" s="11">
        <v>1.8</v>
      </c>
      <c r="DE806" s="12">
        <v>1.35</v>
      </c>
      <c r="DF806" s="13">
        <f t="shared" si="1652"/>
        <v>3515.8455</v>
      </c>
      <c r="DG806" s="11">
        <v>490</v>
      </c>
      <c r="DH806" s="11">
        <v>1.93</v>
      </c>
      <c r="DI806" s="31">
        <f t="shared" si="1653"/>
        <v>4.11072289156627</v>
      </c>
      <c r="DJ806" s="11">
        <v>1</v>
      </c>
      <c r="DK806" s="11">
        <v>2.71</v>
      </c>
      <c r="DL806" s="8">
        <f t="shared" si="1654"/>
        <v>3.71</v>
      </c>
      <c r="DM806" s="9">
        <v>1.275</v>
      </c>
      <c r="DN806" s="17">
        <v>1.185</v>
      </c>
      <c r="DO806" s="18">
        <f t="shared" si="1655"/>
        <v>81012.200417041</v>
      </c>
      <c r="DP806" s="11">
        <f t="shared" si="1656"/>
        <v>2</v>
      </c>
      <c r="DV806" s="11">
        <f>_xlfn.RANK.EQ(EI806,EI804:EI807,0)</f>
        <v>2</v>
      </c>
      <c r="DW806" s="11">
        <v>1446.85</v>
      </c>
      <c r="DX806" s="11">
        <v>1.8</v>
      </c>
      <c r="DY806" s="12">
        <v>1.35</v>
      </c>
      <c r="DZ806" s="13">
        <f t="shared" si="1657"/>
        <v>3515.8455</v>
      </c>
      <c r="EA806" s="11">
        <v>490</v>
      </c>
      <c r="EB806" s="11">
        <v>2.02</v>
      </c>
      <c r="EC806" s="31">
        <f t="shared" si="1658"/>
        <v>4.20072289156627</v>
      </c>
      <c r="ED806" s="11">
        <v>1</v>
      </c>
      <c r="EE806" s="11">
        <v>3.51</v>
      </c>
      <c r="EF806" s="8">
        <f t="shared" si="1659"/>
        <v>4.51</v>
      </c>
      <c r="EG806" s="9">
        <v>1.275</v>
      </c>
      <c r="EH806" s="17">
        <v>1.3</v>
      </c>
      <c r="EI806" s="18">
        <f t="shared" si="1660"/>
        <v>110403.767701195</v>
      </c>
      <c r="EJ806" s="11">
        <f t="shared" si="1661"/>
        <v>2</v>
      </c>
    </row>
    <row r="807" s="1" customFormat="1" customHeight="1" spans="6:140">
      <c r="F807" s="11">
        <f>_xlfn.RANK.EQ(S807,S804:S807,0)</f>
        <v>4</v>
      </c>
      <c r="G807" s="11">
        <v>0</v>
      </c>
      <c r="H807" s="11">
        <v>1.8</v>
      </c>
      <c r="I807" s="12">
        <v>1.35</v>
      </c>
      <c r="J807" s="13">
        <f t="shared" si="1627"/>
        <v>0</v>
      </c>
      <c r="K807" s="11">
        <v>0</v>
      </c>
      <c r="L807" s="11">
        <v>0.2</v>
      </c>
      <c r="M807" s="31">
        <f t="shared" si="1628"/>
        <v>1.2</v>
      </c>
      <c r="N807" s="28">
        <v>0.7</v>
      </c>
      <c r="O807" s="28">
        <v>1.5</v>
      </c>
      <c r="P807" s="8">
        <f t="shared" si="1629"/>
        <v>2.05</v>
      </c>
      <c r="Q807" s="9">
        <v>1.275</v>
      </c>
      <c r="R807" s="17">
        <v>1.1</v>
      </c>
      <c r="S807" s="18">
        <f t="shared" si="1630"/>
        <v>0</v>
      </c>
      <c r="T807" s="28">
        <f t="shared" si="1631"/>
        <v>12</v>
      </c>
      <c r="Z807" s="11">
        <f>_xlfn.RANK.EQ(AM807,AM804:AM807,0)</f>
        <v>4</v>
      </c>
      <c r="AA807" s="11">
        <v>0</v>
      </c>
      <c r="AB807" s="11">
        <v>1.8</v>
      </c>
      <c r="AC807" s="12">
        <v>1.35</v>
      </c>
      <c r="AD807" s="13">
        <f t="shared" si="1632"/>
        <v>0</v>
      </c>
      <c r="AE807" s="11">
        <v>0</v>
      </c>
      <c r="AF807" s="11">
        <v>0.2</v>
      </c>
      <c r="AG807" s="31">
        <f t="shared" si="1633"/>
        <v>1.2</v>
      </c>
      <c r="AH807" s="28">
        <v>0.7</v>
      </c>
      <c r="AI807" s="28">
        <v>1.5</v>
      </c>
      <c r="AJ807" s="8">
        <f t="shared" si="1634"/>
        <v>2.05</v>
      </c>
      <c r="AK807" s="9">
        <v>1.275</v>
      </c>
      <c r="AL807" s="17">
        <v>1.1</v>
      </c>
      <c r="AM807" s="18">
        <f t="shared" si="1635"/>
        <v>0</v>
      </c>
      <c r="AN807" s="28">
        <f t="shared" si="1636"/>
        <v>12</v>
      </c>
      <c r="AT807" s="11">
        <f>_xlfn.RANK.EQ(BG807,BG804:BG807,0)</f>
        <v>4</v>
      </c>
      <c r="AU807" s="11">
        <v>0</v>
      </c>
      <c r="AV807" s="11">
        <v>1.8</v>
      </c>
      <c r="AW807" s="12">
        <v>1.35</v>
      </c>
      <c r="AX807" s="13">
        <f t="shared" si="1637"/>
        <v>0</v>
      </c>
      <c r="AY807" s="11">
        <v>0</v>
      </c>
      <c r="AZ807" s="11">
        <v>0.2</v>
      </c>
      <c r="BA807" s="31">
        <f t="shared" si="1638"/>
        <v>1.2</v>
      </c>
      <c r="BB807" s="28">
        <v>0.7</v>
      </c>
      <c r="BC807" s="28">
        <v>1.5</v>
      </c>
      <c r="BD807" s="8">
        <f t="shared" si="1639"/>
        <v>2.05</v>
      </c>
      <c r="BE807" s="9">
        <v>1.275</v>
      </c>
      <c r="BF807" s="17">
        <v>1.115</v>
      </c>
      <c r="BG807" s="18">
        <f t="shared" si="1640"/>
        <v>0</v>
      </c>
      <c r="BH807" s="28">
        <f t="shared" si="1641"/>
        <v>12</v>
      </c>
      <c r="BN807" s="11">
        <f>_xlfn.RANK.EQ(CA807,CA804:CA807,0)</f>
        <v>4</v>
      </c>
      <c r="BO807" s="11">
        <v>0</v>
      </c>
      <c r="BP807" s="11">
        <v>1.8</v>
      </c>
      <c r="BQ807" s="12">
        <v>1.35</v>
      </c>
      <c r="BR807" s="13">
        <f t="shared" si="1642"/>
        <v>0</v>
      </c>
      <c r="BS807" s="11">
        <v>0</v>
      </c>
      <c r="BT807" s="11">
        <v>0.2</v>
      </c>
      <c r="BU807" s="31">
        <f t="shared" si="1643"/>
        <v>1.2</v>
      </c>
      <c r="BV807" s="28">
        <v>0.7</v>
      </c>
      <c r="BW807" s="28">
        <v>1.5</v>
      </c>
      <c r="BX807" s="8">
        <f t="shared" si="1644"/>
        <v>2.05</v>
      </c>
      <c r="BY807" s="9">
        <v>1.275</v>
      </c>
      <c r="BZ807" s="17">
        <v>1.115</v>
      </c>
      <c r="CA807" s="18">
        <f t="shared" si="1645"/>
        <v>0</v>
      </c>
      <c r="CB807" s="28">
        <f t="shared" si="1646"/>
        <v>12</v>
      </c>
      <c r="CH807" s="11">
        <f>_xlfn.RANK.EQ(CU807,CU804:CU807,0)</f>
        <v>4</v>
      </c>
      <c r="CI807" s="11">
        <v>0</v>
      </c>
      <c r="CJ807" s="11">
        <v>1.8</v>
      </c>
      <c r="CK807" s="12">
        <v>1.35</v>
      </c>
      <c r="CL807" s="13">
        <f t="shared" si="1647"/>
        <v>0</v>
      </c>
      <c r="CM807" s="11">
        <v>0</v>
      </c>
      <c r="CN807" s="11">
        <v>0.2</v>
      </c>
      <c r="CO807" s="31">
        <f t="shared" si="1648"/>
        <v>1.2</v>
      </c>
      <c r="CP807" s="28">
        <v>0.7</v>
      </c>
      <c r="CQ807" s="28">
        <v>1.5</v>
      </c>
      <c r="CR807" s="8">
        <f t="shared" si="1649"/>
        <v>2.05</v>
      </c>
      <c r="CS807" s="9">
        <v>1.275</v>
      </c>
      <c r="CT807" s="17">
        <v>1.185</v>
      </c>
      <c r="CU807" s="18">
        <f t="shared" si="1650"/>
        <v>0</v>
      </c>
      <c r="CV807" s="28">
        <f t="shared" si="1651"/>
        <v>12</v>
      </c>
      <c r="DB807" s="11">
        <f>_xlfn.RANK.EQ(DO807,DO804:DO807,0)</f>
        <v>4</v>
      </c>
      <c r="DC807" s="11">
        <v>0</v>
      </c>
      <c r="DD807" s="11">
        <v>1.8</v>
      </c>
      <c r="DE807" s="12">
        <v>1.35</v>
      </c>
      <c r="DF807" s="13">
        <f t="shared" si="1652"/>
        <v>0</v>
      </c>
      <c r="DG807" s="11">
        <v>0</v>
      </c>
      <c r="DH807" s="11">
        <v>0.2</v>
      </c>
      <c r="DI807" s="31">
        <f t="shared" si="1653"/>
        <v>1.2</v>
      </c>
      <c r="DJ807" s="28">
        <v>0.7</v>
      </c>
      <c r="DK807" s="28">
        <v>1.5</v>
      </c>
      <c r="DL807" s="8">
        <f t="shared" si="1654"/>
        <v>2.05</v>
      </c>
      <c r="DM807" s="9">
        <v>1.275</v>
      </c>
      <c r="DN807" s="17">
        <v>1.185</v>
      </c>
      <c r="DO807" s="18">
        <f t="shared" si="1655"/>
        <v>0</v>
      </c>
      <c r="DP807" s="28">
        <f t="shared" si="1656"/>
        <v>12</v>
      </c>
      <c r="DV807" s="11">
        <f>_xlfn.RANK.EQ(EI807,EI804:EI807,0)</f>
        <v>4</v>
      </c>
      <c r="DW807" s="11">
        <v>0</v>
      </c>
      <c r="DX807" s="11">
        <v>1.8</v>
      </c>
      <c r="DY807" s="12">
        <v>1.35</v>
      </c>
      <c r="DZ807" s="13">
        <f t="shared" si="1657"/>
        <v>0</v>
      </c>
      <c r="EA807" s="11">
        <v>0</v>
      </c>
      <c r="EB807" s="11">
        <v>0.2</v>
      </c>
      <c r="EC807" s="31">
        <f t="shared" si="1658"/>
        <v>1.2</v>
      </c>
      <c r="ED807" s="28">
        <v>0.7</v>
      </c>
      <c r="EE807" s="28">
        <v>1.5</v>
      </c>
      <c r="EF807" s="8">
        <f t="shared" si="1659"/>
        <v>2.05</v>
      </c>
      <c r="EG807" s="9">
        <v>1.275</v>
      </c>
      <c r="EH807" s="17">
        <v>1.3</v>
      </c>
      <c r="EI807" s="18">
        <f t="shared" si="1660"/>
        <v>0</v>
      </c>
      <c r="EJ807" s="28">
        <f t="shared" si="1661"/>
        <v>12</v>
      </c>
    </row>
    <row r="808" s="1" customFormat="1" customHeight="1" spans="6:140">
      <c r="F808" s="32" t="s">
        <v>42</v>
      </c>
      <c r="G808" s="33">
        <f>LARGE(S804:S807,1)/1</f>
        <v>99093.0926422754</v>
      </c>
      <c r="H808" s="32" t="s">
        <v>43</v>
      </c>
      <c r="I808" s="33">
        <f>LARGE(S804:S807,2)/2</f>
        <v>26190.6924095544</v>
      </c>
      <c r="J808" s="32" t="s">
        <v>44</v>
      </c>
      <c r="K808" s="33">
        <f>LARGE(S804:S807,3)/12</f>
        <v>4271.55446132759</v>
      </c>
      <c r="L808" s="32" t="s">
        <v>45</v>
      </c>
      <c r="M808" s="34">
        <f>LARGE(S804:S807,4)/12</f>
        <v>0</v>
      </c>
      <c r="N808" s="35" t="s">
        <v>46</v>
      </c>
      <c r="O808" s="36">
        <f>G808+I808+K808+M808</f>
        <v>129555.339513157</v>
      </c>
      <c r="P808" s="35" t="s">
        <v>47</v>
      </c>
      <c r="Q808" s="35">
        <v>6.7</v>
      </c>
      <c r="R808" s="35"/>
      <c r="S808" s="35" t="s">
        <v>48</v>
      </c>
      <c r="T808" s="36">
        <f>O808*Q808</f>
        <v>868020.774738154</v>
      </c>
      <c r="Z808" s="32" t="s">
        <v>42</v>
      </c>
      <c r="AA808" s="33">
        <f>LARGE(AM804:AM807,1)/1</f>
        <v>99093.0926422754</v>
      </c>
      <c r="AB808" s="32" t="s">
        <v>43</v>
      </c>
      <c r="AC808" s="33">
        <f>LARGE(AM804:AM807,2)/2</f>
        <v>36880.8979090515</v>
      </c>
      <c r="AD808" s="32" t="s">
        <v>44</v>
      </c>
      <c r="AE808" s="33">
        <f>LARGE(AM804:AM807,3)/12</f>
        <v>4271.55446132759</v>
      </c>
      <c r="AF808" s="32" t="s">
        <v>45</v>
      </c>
      <c r="AG808" s="34">
        <f>LARGE(AM804:AM807,4)/12</f>
        <v>0</v>
      </c>
      <c r="AH808" s="35" t="s">
        <v>46</v>
      </c>
      <c r="AI808" s="36">
        <f>AA808+AC808+AE808+AG808</f>
        <v>140245.545012654</v>
      </c>
      <c r="AJ808" s="35" t="s">
        <v>47</v>
      </c>
      <c r="AK808" s="35">
        <v>6.7</v>
      </c>
      <c r="AL808" s="35"/>
      <c r="AM808" s="35" t="s">
        <v>48</v>
      </c>
      <c r="AN808" s="36">
        <f>AI808*AK808</f>
        <v>939645.151584785</v>
      </c>
      <c r="AT808" s="32" t="s">
        <v>42</v>
      </c>
      <c r="AU808" s="33">
        <f>LARGE(BG804:BG807,1)/1</f>
        <v>100118.193600644</v>
      </c>
      <c r="AV808" s="32" t="s">
        <v>43</v>
      </c>
      <c r="AW808" s="33">
        <f>LARGE(BG804:BG807,2)/2</f>
        <v>27948.066660586</v>
      </c>
      <c r="AX808" s="32" t="s">
        <v>44</v>
      </c>
      <c r="AY808" s="33">
        <f>LARGE(BG804:BG807,3)/12</f>
        <v>4329.80293125478</v>
      </c>
      <c r="AZ808" s="32" t="s">
        <v>45</v>
      </c>
      <c r="BA808" s="34">
        <f>LARGE(BG804:BG807,4)/12</f>
        <v>0</v>
      </c>
      <c r="BB808" s="35" t="s">
        <v>46</v>
      </c>
      <c r="BC808" s="36">
        <f>AU808+AW808+AY808+BA808</f>
        <v>132396.063192485</v>
      </c>
      <c r="BD808" s="35" t="s">
        <v>47</v>
      </c>
      <c r="BE808" s="35">
        <v>6.7</v>
      </c>
      <c r="BF808" s="35"/>
      <c r="BG808" s="35" t="s">
        <v>48</v>
      </c>
      <c r="BH808" s="36">
        <f>BC808*BE808</f>
        <v>887053.623389646</v>
      </c>
      <c r="BN808" s="32" t="s">
        <v>42</v>
      </c>
      <c r="BO808" s="33">
        <f>LARGE(CA804:CA807,1)/1</f>
        <v>100118.193600644</v>
      </c>
      <c r="BP808" s="32" t="s">
        <v>43</v>
      </c>
      <c r="BQ808" s="33">
        <f>LARGE(CA804:CA807,2)/2</f>
        <v>38113.334795359</v>
      </c>
      <c r="BR808" s="32" t="s">
        <v>44</v>
      </c>
      <c r="BS808" s="33">
        <f>LARGE(CA804:CA807,3)/12</f>
        <v>4329.80293125478</v>
      </c>
      <c r="BT808" s="32" t="s">
        <v>45</v>
      </c>
      <c r="BU808" s="34">
        <f>LARGE(CA804:CA807,4)/12</f>
        <v>0</v>
      </c>
      <c r="BV808" s="35" t="s">
        <v>46</v>
      </c>
      <c r="BW808" s="36">
        <f>BO808+BQ808+BS808+BU808</f>
        <v>142561.331327257</v>
      </c>
      <c r="BX808" s="35" t="s">
        <v>47</v>
      </c>
      <c r="BY808" s="35">
        <v>6.7</v>
      </c>
      <c r="BZ808" s="35"/>
      <c r="CA808" s="35" t="s">
        <v>48</v>
      </c>
      <c r="CB808" s="36">
        <f>BW808*BY808</f>
        <v>955160.919892625</v>
      </c>
      <c r="CH808" s="32" t="s">
        <v>42</v>
      </c>
      <c r="CI808" s="33">
        <f>LARGE(CU804:CU807,1)/1</f>
        <v>104901.998073029</v>
      </c>
      <c r="CJ808" s="32" t="s">
        <v>43</v>
      </c>
      <c r="CK808" s="33">
        <f>LARGE(CU804:CU807,2)/2</f>
        <v>29702.6538051968</v>
      </c>
      <c r="CL808" s="32" t="s">
        <v>44</v>
      </c>
      <c r="CM808" s="33">
        <f>LARGE(CU804:CU807,3)/12</f>
        <v>4601.62912424835</v>
      </c>
      <c r="CN808" s="32" t="s">
        <v>45</v>
      </c>
      <c r="CO808" s="34">
        <f>LARGE(CU804:CU807,4)/12</f>
        <v>0</v>
      </c>
      <c r="CP808" s="35" t="s">
        <v>46</v>
      </c>
      <c r="CQ808" s="36">
        <f>CI808+CK808+CM808+CO808</f>
        <v>139206.281002475</v>
      </c>
      <c r="CR808" s="35" t="s">
        <v>47</v>
      </c>
      <c r="CS808" s="35">
        <v>6.7</v>
      </c>
      <c r="CT808" s="35"/>
      <c r="CU808" s="35" t="s">
        <v>48</v>
      </c>
      <c r="CV808" s="36">
        <f>CQ808*CS808</f>
        <v>932682.082716579</v>
      </c>
      <c r="DB808" s="32" t="s">
        <v>42</v>
      </c>
      <c r="DC808" s="33">
        <f>LARGE(DO804:DO807,1)/1</f>
        <v>104901.998073029</v>
      </c>
      <c r="DD808" s="32" t="s">
        <v>43</v>
      </c>
      <c r="DE808" s="33">
        <f>LARGE(DO804:DO807,2)/2</f>
        <v>40506.1002085205</v>
      </c>
      <c r="DF808" s="32" t="s">
        <v>44</v>
      </c>
      <c r="DG808" s="33">
        <f>LARGE(DO804:DO807,3)/12</f>
        <v>4601.62912424835</v>
      </c>
      <c r="DH808" s="32" t="s">
        <v>45</v>
      </c>
      <c r="DI808" s="34">
        <f>LARGE(DO804:DO807,4)/12</f>
        <v>0</v>
      </c>
      <c r="DJ808" s="35" t="s">
        <v>46</v>
      </c>
      <c r="DK808" s="36">
        <f>DC808+DE808+DG808+DI808</f>
        <v>150009.727405798</v>
      </c>
      <c r="DL808" s="35" t="s">
        <v>47</v>
      </c>
      <c r="DM808" s="35">
        <v>6.7</v>
      </c>
      <c r="DN808" s="35"/>
      <c r="DO808" s="35" t="s">
        <v>48</v>
      </c>
      <c r="DP808" s="36">
        <f>DK808*DM808</f>
        <v>1005065.17361885</v>
      </c>
      <c r="DV808" s="32" t="s">
        <v>42</v>
      </c>
      <c r="DW808" s="33">
        <f>LARGE(EI804:EI807,1)/1</f>
        <v>142232.672695912</v>
      </c>
      <c r="DX808" s="32" t="s">
        <v>43</v>
      </c>
      <c r="DY808" s="33">
        <f>LARGE(EI804:EI807,2)/2</f>
        <v>55201.8838505974</v>
      </c>
      <c r="DZ808" s="32" t="s">
        <v>44</v>
      </c>
      <c r="EA808" s="33">
        <f>LARGE(EI804:EI807,3)/12</f>
        <v>6501.06286279611</v>
      </c>
      <c r="EB808" s="32" t="s">
        <v>45</v>
      </c>
      <c r="EC808" s="34">
        <f>LARGE(EI804:EI807,4)/12</f>
        <v>0</v>
      </c>
      <c r="ED808" s="35" t="s">
        <v>46</v>
      </c>
      <c r="EE808" s="36">
        <f>DW808+DY808+EA808+EC808</f>
        <v>203935.619409305</v>
      </c>
      <c r="EF808" s="35" t="s">
        <v>47</v>
      </c>
      <c r="EG808" s="35">
        <v>6.7</v>
      </c>
      <c r="EH808" s="35"/>
      <c r="EI808" s="35" t="s">
        <v>48</v>
      </c>
      <c r="EJ808" s="36">
        <f>EE808*EG808</f>
        <v>1366368.65004235</v>
      </c>
    </row>
    <row r="809" s="1" customFormat="1" customHeight="1" spans="6:140">
      <c r="F809" s="32"/>
      <c r="G809" s="33"/>
      <c r="H809" s="32"/>
      <c r="I809" s="33"/>
      <c r="J809" s="32"/>
      <c r="K809" s="33"/>
      <c r="L809" s="32"/>
      <c r="M809" s="34"/>
      <c r="N809" s="35"/>
      <c r="O809" s="36"/>
      <c r="P809" s="35"/>
      <c r="Q809" s="35"/>
      <c r="R809" s="35"/>
      <c r="S809" s="35"/>
      <c r="T809" s="36"/>
      <c r="U809" s="1"/>
      <c r="V809" s="1"/>
      <c r="W809" s="1"/>
      <c r="X809" s="1"/>
      <c r="Y809" s="1"/>
      <c r="Z809" s="32"/>
      <c r="AA809" s="33"/>
      <c r="AB809" s="32"/>
      <c r="AC809" s="33"/>
      <c r="AD809" s="32"/>
      <c r="AE809" s="33"/>
      <c r="AF809" s="32"/>
      <c r="AG809" s="34"/>
      <c r="AH809" s="35"/>
      <c r="AI809" s="36"/>
      <c r="AJ809" s="35"/>
      <c r="AK809" s="35"/>
      <c r="AL809" s="35"/>
      <c r="AM809" s="35"/>
      <c r="AN809" s="36"/>
      <c r="AO809" s="1"/>
      <c r="AP809" s="1"/>
      <c r="AQ809" s="1"/>
      <c r="AR809" s="1"/>
      <c r="AS809" s="1"/>
      <c r="AT809" s="32"/>
      <c r="AU809" s="33"/>
      <c r="AV809" s="32"/>
      <c r="AW809" s="33"/>
      <c r="AX809" s="32"/>
      <c r="AY809" s="33"/>
      <c r="AZ809" s="32"/>
      <c r="BA809" s="34"/>
      <c r="BB809" s="35"/>
      <c r="BC809" s="36"/>
      <c r="BD809" s="35"/>
      <c r="BE809" s="35"/>
      <c r="BF809" s="35"/>
      <c r="BG809" s="35"/>
      <c r="BH809" s="36"/>
      <c r="BI809" s="1"/>
      <c r="BJ809" s="1"/>
      <c r="BK809" s="1"/>
      <c r="BL809" s="1"/>
      <c r="BM809" s="1"/>
      <c r="BN809" s="32"/>
      <c r="BO809" s="33"/>
      <c r="BP809" s="32"/>
      <c r="BQ809" s="33"/>
      <c r="BR809" s="32"/>
      <c r="BS809" s="33"/>
      <c r="BT809" s="32"/>
      <c r="BU809" s="34"/>
      <c r="BV809" s="35"/>
      <c r="BW809" s="36"/>
      <c r="BX809" s="35"/>
      <c r="BY809" s="35"/>
      <c r="BZ809" s="35"/>
      <c r="CA809" s="35"/>
      <c r="CB809" s="36"/>
      <c r="CC809" s="1"/>
      <c r="CD809" s="1"/>
      <c r="CE809" s="1"/>
      <c r="CF809" s="1"/>
      <c r="CG809" s="1"/>
      <c r="CH809" s="32"/>
      <c r="CI809" s="33"/>
      <c r="CJ809" s="32"/>
      <c r="CK809" s="33"/>
      <c r="CL809" s="32"/>
      <c r="CM809" s="33"/>
      <c r="CN809" s="32"/>
      <c r="CO809" s="34"/>
      <c r="CP809" s="35"/>
      <c r="CQ809" s="36"/>
      <c r="CR809" s="35"/>
      <c r="CS809" s="35"/>
      <c r="CT809" s="35"/>
      <c r="CU809" s="35"/>
      <c r="CV809" s="36"/>
      <c r="CW809" s="1"/>
      <c r="CX809" s="1"/>
      <c r="CY809" s="1"/>
      <c r="CZ809" s="1"/>
      <c r="DA809" s="1"/>
      <c r="DB809" s="32"/>
      <c r="DC809" s="33"/>
      <c r="DD809" s="32"/>
      <c r="DE809" s="33"/>
      <c r="DF809" s="32"/>
      <c r="DG809" s="33"/>
      <c r="DH809" s="32"/>
      <c r="DI809" s="34"/>
      <c r="DJ809" s="35"/>
      <c r="DK809" s="36"/>
      <c r="DL809" s="35"/>
      <c r="DM809" s="35"/>
      <c r="DN809" s="35"/>
      <c r="DO809" s="35"/>
      <c r="DP809" s="36"/>
      <c r="DQ809" s="1"/>
      <c r="DR809" s="1"/>
      <c r="DS809" s="1"/>
      <c r="DT809" s="1"/>
      <c r="DU809" s="1"/>
      <c r="DV809" s="32"/>
      <c r="DW809" s="33"/>
      <c r="DX809" s="32"/>
      <c r="DY809" s="33"/>
      <c r="DZ809" s="32"/>
      <c r="EA809" s="33"/>
      <c r="EB809" s="32"/>
      <c r="EC809" s="34"/>
      <c r="ED809" s="35"/>
      <c r="EE809" s="36"/>
      <c r="EF809" s="35"/>
      <c r="EG809" s="35"/>
      <c r="EH809" s="35"/>
      <c r="EI809" s="35"/>
      <c r="EJ809" s="36"/>
    </row>
    <row r="810" s="1" customFormat="1" customHeight="1" spans="6:140">
      <c r="F810" s="3" t="s">
        <v>50</v>
      </c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1"/>
      <c r="U810" s="1"/>
      <c r="V810" s="1"/>
      <c r="W810" s="1"/>
      <c r="X810" s="1"/>
      <c r="Y810" s="1"/>
      <c r="Z810" s="3" t="s">
        <v>50</v>
      </c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1"/>
      <c r="AO810" s="1"/>
      <c r="AP810" s="1"/>
      <c r="AQ810" s="1"/>
      <c r="AR810" s="1"/>
      <c r="AS810" s="1"/>
      <c r="AT810" s="3" t="s">
        <v>50</v>
      </c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1"/>
      <c r="BI810" s="1"/>
      <c r="BJ810" s="1"/>
      <c r="BK810" s="1"/>
      <c r="BL810" s="1"/>
      <c r="BM810" s="1"/>
      <c r="BN810" s="3" t="s">
        <v>50</v>
      </c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1"/>
      <c r="CC810" s="1"/>
      <c r="CD810" s="1"/>
      <c r="CE810" s="1"/>
      <c r="CF810" s="1"/>
      <c r="CG810" s="1"/>
      <c r="CH810" s="3" t="s">
        <v>50</v>
      </c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1"/>
      <c r="CW810" s="1"/>
      <c r="CX810" s="1"/>
      <c r="CY810" s="1"/>
      <c r="CZ810" s="1"/>
      <c r="DA810" s="1"/>
      <c r="DB810" s="3" t="s">
        <v>50</v>
      </c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1"/>
      <c r="DQ810" s="1"/>
      <c r="DR810" s="1"/>
      <c r="DS810" s="1"/>
      <c r="DT810" s="1"/>
      <c r="DU810" s="1"/>
      <c r="DV810" s="3" t="s">
        <v>50</v>
      </c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</row>
    <row r="811" s="1" customFormat="1" customHeight="1" spans="6:140">
      <c r="F811" s="4" t="s">
        <v>8</v>
      </c>
      <c r="G811" s="5"/>
      <c r="H811" s="5"/>
      <c r="I811" s="6"/>
      <c r="J811" s="7" t="s">
        <v>9</v>
      </c>
      <c r="K811" s="7"/>
      <c r="L811" s="7"/>
      <c r="M811" s="7"/>
      <c r="N811" s="8" t="s">
        <v>10</v>
      </c>
      <c r="O811" s="8"/>
      <c r="P811" s="8"/>
      <c r="Q811" s="9" t="s">
        <v>11</v>
      </c>
      <c r="R811" s="10" t="s">
        <v>12</v>
      </c>
      <c r="S811" s="10" t="s">
        <v>13</v>
      </c>
      <c r="Z811" s="4" t="s">
        <v>8</v>
      </c>
      <c r="AA811" s="5"/>
      <c r="AB811" s="5"/>
      <c r="AC811" s="6"/>
      <c r="AD811" s="7" t="s">
        <v>9</v>
      </c>
      <c r="AE811" s="7"/>
      <c r="AF811" s="7"/>
      <c r="AG811" s="7"/>
      <c r="AH811" s="8" t="s">
        <v>10</v>
      </c>
      <c r="AI811" s="8"/>
      <c r="AJ811" s="8"/>
      <c r="AK811" s="9" t="s">
        <v>11</v>
      </c>
      <c r="AL811" s="10" t="s">
        <v>12</v>
      </c>
      <c r="AM811" s="10" t="s">
        <v>13</v>
      </c>
      <c r="AT811" s="4" t="s">
        <v>8</v>
      </c>
      <c r="AU811" s="5"/>
      <c r="AV811" s="5"/>
      <c r="AW811" s="6"/>
      <c r="AX811" s="7" t="s">
        <v>9</v>
      </c>
      <c r="AY811" s="7"/>
      <c r="AZ811" s="7"/>
      <c r="BA811" s="7"/>
      <c r="BB811" s="8" t="s">
        <v>10</v>
      </c>
      <c r="BC811" s="8"/>
      <c r="BD811" s="8"/>
      <c r="BE811" s="9" t="s">
        <v>11</v>
      </c>
      <c r="BF811" s="10" t="s">
        <v>12</v>
      </c>
      <c r="BG811" s="10" t="s">
        <v>13</v>
      </c>
      <c r="BN811" s="4" t="s">
        <v>8</v>
      </c>
      <c r="BO811" s="5"/>
      <c r="BP811" s="5"/>
      <c r="BQ811" s="6"/>
      <c r="BR811" s="7" t="s">
        <v>9</v>
      </c>
      <c r="BS811" s="7"/>
      <c r="BT811" s="7"/>
      <c r="BU811" s="7"/>
      <c r="BV811" s="8" t="s">
        <v>10</v>
      </c>
      <c r="BW811" s="8"/>
      <c r="BX811" s="8"/>
      <c r="BY811" s="9" t="s">
        <v>11</v>
      </c>
      <c r="BZ811" s="10" t="s">
        <v>12</v>
      </c>
      <c r="CA811" s="10" t="s">
        <v>13</v>
      </c>
      <c r="CH811" s="4" t="s">
        <v>8</v>
      </c>
      <c r="CI811" s="5"/>
      <c r="CJ811" s="5"/>
      <c r="CK811" s="6"/>
      <c r="CL811" s="7" t="s">
        <v>9</v>
      </c>
      <c r="CM811" s="7"/>
      <c r="CN811" s="7"/>
      <c r="CO811" s="7"/>
      <c r="CP811" s="8" t="s">
        <v>10</v>
      </c>
      <c r="CQ811" s="8"/>
      <c r="CR811" s="8"/>
      <c r="CS811" s="9" t="s">
        <v>11</v>
      </c>
      <c r="CT811" s="10" t="s">
        <v>12</v>
      </c>
      <c r="CU811" s="10" t="s">
        <v>13</v>
      </c>
      <c r="DB811" s="4" t="s">
        <v>8</v>
      </c>
      <c r="DC811" s="5"/>
      <c r="DD811" s="5"/>
      <c r="DE811" s="6"/>
      <c r="DF811" s="7" t="s">
        <v>9</v>
      </c>
      <c r="DG811" s="7"/>
      <c r="DH811" s="7"/>
      <c r="DI811" s="7"/>
      <c r="DJ811" s="8" t="s">
        <v>10</v>
      </c>
      <c r="DK811" s="8"/>
      <c r="DL811" s="8"/>
      <c r="DM811" s="9" t="s">
        <v>11</v>
      </c>
      <c r="DN811" s="10" t="s">
        <v>12</v>
      </c>
      <c r="DO811" s="10" t="s">
        <v>13</v>
      </c>
      <c r="DV811" s="4" t="s">
        <v>8</v>
      </c>
      <c r="DW811" s="5"/>
      <c r="DX811" s="5"/>
      <c r="DY811" s="6"/>
      <c r="DZ811" s="7" t="s">
        <v>9</v>
      </c>
      <c r="EA811" s="7"/>
      <c r="EB811" s="7"/>
      <c r="EC811" s="7"/>
      <c r="ED811" s="8" t="s">
        <v>10</v>
      </c>
      <c r="EE811" s="8"/>
      <c r="EF811" s="8"/>
      <c r="EG811" s="9" t="s">
        <v>11</v>
      </c>
      <c r="EH811" s="10" t="s">
        <v>12</v>
      </c>
      <c r="EI811" s="10" t="s">
        <v>13</v>
      </c>
    </row>
    <row r="812" s="1" customFormat="1" customHeight="1" spans="6:140">
      <c r="F812" s="11" t="s">
        <v>19</v>
      </c>
      <c r="G812" s="11" t="s">
        <v>20</v>
      </c>
      <c r="H812" s="12" t="s">
        <v>21</v>
      </c>
      <c r="I812" s="13" t="s">
        <v>8</v>
      </c>
      <c r="J812" s="11" t="s">
        <v>22</v>
      </c>
      <c r="K812" s="11" t="s">
        <v>23</v>
      </c>
      <c r="L812" s="11" t="s">
        <v>24</v>
      </c>
      <c r="M812" s="7" t="s">
        <v>25</v>
      </c>
      <c r="N812" s="11" t="s">
        <v>26</v>
      </c>
      <c r="O812" s="11" t="s">
        <v>27</v>
      </c>
      <c r="P812" s="8" t="s">
        <v>28</v>
      </c>
      <c r="Q812" s="9" t="s">
        <v>29</v>
      </c>
      <c r="R812" s="14"/>
      <c r="S812" s="14"/>
      <c r="T812" s="1"/>
      <c r="U812" s="1"/>
      <c r="V812" s="1"/>
      <c r="W812" s="1"/>
      <c r="X812" s="1"/>
      <c r="Y812" s="1"/>
      <c r="Z812" s="11" t="s">
        <v>19</v>
      </c>
      <c r="AA812" s="11" t="s">
        <v>20</v>
      </c>
      <c r="AB812" s="12" t="s">
        <v>21</v>
      </c>
      <c r="AC812" s="13" t="s">
        <v>8</v>
      </c>
      <c r="AD812" s="11" t="s">
        <v>22</v>
      </c>
      <c r="AE812" s="11" t="s">
        <v>23</v>
      </c>
      <c r="AF812" s="11" t="s">
        <v>24</v>
      </c>
      <c r="AG812" s="7" t="s">
        <v>25</v>
      </c>
      <c r="AH812" s="11" t="s">
        <v>26</v>
      </c>
      <c r="AI812" s="11" t="s">
        <v>27</v>
      </c>
      <c r="AJ812" s="8" t="s">
        <v>28</v>
      </c>
      <c r="AK812" s="9" t="s">
        <v>29</v>
      </c>
      <c r="AL812" s="14"/>
      <c r="AM812" s="14"/>
      <c r="AN812" s="1"/>
      <c r="AO812" s="1"/>
      <c r="AP812" s="1"/>
      <c r="AQ812" s="1"/>
      <c r="AR812" s="1"/>
      <c r="AS812" s="1"/>
      <c r="AT812" s="11" t="s">
        <v>19</v>
      </c>
      <c r="AU812" s="11" t="s">
        <v>20</v>
      </c>
      <c r="AV812" s="12" t="s">
        <v>21</v>
      </c>
      <c r="AW812" s="13" t="s">
        <v>8</v>
      </c>
      <c r="AX812" s="11" t="s">
        <v>22</v>
      </c>
      <c r="AY812" s="11" t="s">
        <v>23</v>
      </c>
      <c r="AZ812" s="11" t="s">
        <v>24</v>
      </c>
      <c r="BA812" s="7" t="s">
        <v>25</v>
      </c>
      <c r="BB812" s="11" t="s">
        <v>26</v>
      </c>
      <c r="BC812" s="11" t="s">
        <v>27</v>
      </c>
      <c r="BD812" s="8" t="s">
        <v>28</v>
      </c>
      <c r="BE812" s="9" t="s">
        <v>29</v>
      </c>
      <c r="BF812" s="14"/>
      <c r="BG812" s="14"/>
      <c r="BH812" s="1"/>
      <c r="BI812" s="1"/>
      <c r="BJ812" s="1"/>
      <c r="BK812" s="1"/>
      <c r="BL812" s="1"/>
      <c r="BM812" s="1"/>
      <c r="BN812" s="11" t="s">
        <v>19</v>
      </c>
      <c r="BO812" s="11" t="s">
        <v>20</v>
      </c>
      <c r="BP812" s="12" t="s">
        <v>21</v>
      </c>
      <c r="BQ812" s="13" t="s">
        <v>8</v>
      </c>
      <c r="BR812" s="11" t="s">
        <v>22</v>
      </c>
      <c r="BS812" s="11" t="s">
        <v>23</v>
      </c>
      <c r="BT812" s="11" t="s">
        <v>24</v>
      </c>
      <c r="BU812" s="7" t="s">
        <v>25</v>
      </c>
      <c r="BV812" s="11" t="s">
        <v>26</v>
      </c>
      <c r="BW812" s="11" t="s">
        <v>27</v>
      </c>
      <c r="BX812" s="8" t="s">
        <v>28</v>
      </c>
      <c r="BY812" s="9" t="s">
        <v>29</v>
      </c>
      <c r="BZ812" s="14"/>
      <c r="CA812" s="14"/>
      <c r="CB812" s="1"/>
      <c r="CC812" s="1"/>
      <c r="CD812" s="1"/>
      <c r="CE812" s="1"/>
      <c r="CF812" s="1"/>
      <c r="CG812" s="1"/>
      <c r="CH812" s="11" t="s">
        <v>19</v>
      </c>
      <c r="CI812" s="11" t="s">
        <v>20</v>
      </c>
      <c r="CJ812" s="12" t="s">
        <v>21</v>
      </c>
      <c r="CK812" s="13" t="s">
        <v>8</v>
      </c>
      <c r="CL812" s="11" t="s">
        <v>22</v>
      </c>
      <c r="CM812" s="11" t="s">
        <v>23</v>
      </c>
      <c r="CN812" s="11" t="s">
        <v>24</v>
      </c>
      <c r="CO812" s="7" t="s">
        <v>25</v>
      </c>
      <c r="CP812" s="11" t="s">
        <v>26</v>
      </c>
      <c r="CQ812" s="11" t="s">
        <v>27</v>
      </c>
      <c r="CR812" s="8" t="s">
        <v>28</v>
      </c>
      <c r="CS812" s="9" t="s">
        <v>29</v>
      </c>
      <c r="CT812" s="14"/>
      <c r="CU812" s="14"/>
      <c r="CV812" s="1"/>
      <c r="CW812" s="1"/>
      <c r="CX812" s="1"/>
      <c r="CY812" s="1"/>
      <c r="CZ812" s="1"/>
      <c r="DA812" s="1"/>
      <c r="DB812" s="11" t="s">
        <v>19</v>
      </c>
      <c r="DC812" s="11" t="s">
        <v>20</v>
      </c>
      <c r="DD812" s="12" t="s">
        <v>21</v>
      </c>
      <c r="DE812" s="13" t="s">
        <v>8</v>
      </c>
      <c r="DF812" s="11" t="s">
        <v>22</v>
      </c>
      <c r="DG812" s="11" t="s">
        <v>23</v>
      </c>
      <c r="DH812" s="11" t="s">
        <v>24</v>
      </c>
      <c r="DI812" s="7" t="s">
        <v>25</v>
      </c>
      <c r="DJ812" s="11" t="s">
        <v>26</v>
      </c>
      <c r="DK812" s="11" t="s">
        <v>27</v>
      </c>
      <c r="DL812" s="8" t="s">
        <v>28</v>
      </c>
      <c r="DM812" s="9" t="s">
        <v>29</v>
      </c>
      <c r="DN812" s="14"/>
      <c r="DO812" s="14"/>
      <c r="DP812" s="1"/>
      <c r="DQ812" s="1"/>
      <c r="DR812" s="1"/>
      <c r="DS812" s="1"/>
      <c r="DT812" s="1"/>
      <c r="DU812" s="1"/>
      <c r="DV812" s="11" t="s">
        <v>19</v>
      </c>
      <c r="DW812" s="11" t="s">
        <v>20</v>
      </c>
      <c r="DX812" s="12" t="s">
        <v>21</v>
      </c>
      <c r="DY812" s="13" t="s">
        <v>8</v>
      </c>
      <c r="DZ812" s="11" t="s">
        <v>22</v>
      </c>
      <c r="EA812" s="11" t="s">
        <v>23</v>
      </c>
      <c r="EB812" s="11" t="s">
        <v>24</v>
      </c>
      <c r="EC812" s="7" t="s">
        <v>25</v>
      </c>
      <c r="ED812" s="11" t="s">
        <v>26</v>
      </c>
      <c r="EE812" s="11" t="s">
        <v>27</v>
      </c>
      <c r="EF812" s="8" t="s">
        <v>28</v>
      </c>
      <c r="EG812" s="9" t="s">
        <v>29</v>
      </c>
      <c r="EH812" s="14"/>
      <c r="EI812" s="14"/>
    </row>
    <row r="813" s="1" customFormat="1" customHeight="1" spans="6:140">
      <c r="F813" s="11">
        <v>2171</v>
      </c>
      <c r="G813" s="11">
        <v>0.65</v>
      </c>
      <c r="H813" s="12">
        <v>1.35</v>
      </c>
      <c r="I813" s="13">
        <f t="shared" ref="I813:I821" si="1662">F813*G813*H813</f>
        <v>1905.0525</v>
      </c>
      <c r="J813" s="11">
        <v>3</v>
      </c>
      <c r="K813" s="11">
        <v>440</v>
      </c>
      <c r="L813" s="11">
        <v>1.33</v>
      </c>
      <c r="M813" s="16">
        <f t="shared" ref="M813:M821" si="1663">1+6*K813/(K813+2000)+L813</f>
        <v>3.41196721311475</v>
      </c>
      <c r="N813" s="11">
        <v>0.97</v>
      </c>
      <c r="O813" s="11">
        <v>2.11</v>
      </c>
      <c r="P813" s="8">
        <f t="shared" ref="P813:P821" si="1664">1+N813*O813</f>
        <v>3.0467</v>
      </c>
      <c r="Q813" s="9">
        <v>1.275</v>
      </c>
      <c r="R813" s="17">
        <v>1.1</v>
      </c>
      <c r="S813" s="18">
        <f t="shared" ref="S813:S821" si="1665">I813*J813*Q813*P813*M813*R813</f>
        <v>83323.1375485009</v>
      </c>
      <c r="Z813" s="11">
        <v>2171</v>
      </c>
      <c r="AA813" s="11">
        <v>0.65</v>
      </c>
      <c r="AB813" s="12">
        <v>1.35</v>
      </c>
      <c r="AC813" s="13">
        <f t="shared" ref="AC813:AC821" si="1666">Z813*AA813*AB813</f>
        <v>1905.0525</v>
      </c>
      <c r="AD813" s="11">
        <v>3</v>
      </c>
      <c r="AE813" s="11">
        <v>440</v>
      </c>
      <c r="AF813" s="11">
        <v>1.33</v>
      </c>
      <c r="AG813" s="16">
        <f t="shared" ref="AG813:AG821" si="1667">1+6*AE813/(AE813+2000)+AF813</f>
        <v>3.41196721311475</v>
      </c>
      <c r="AH813" s="11">
        <v>0.97</v>
      </c>
      <c r="AI813" s="11">
        <v>2.11</v>
      </c>
      <c r="AJ813" s="8">
        <f t="shared" ref="AJ813:AJ821" si="1668">1+AH813*AI813</f>
        <v>3.0467</v>
      </c>
      <c r="AK813" s="9">
        <v>1.275</v>
      </c>
      <c r="AL813" s="17">
        <v>1.1</v>
      </c>
      <c r="AM813" s="18">
        <f t="shared" ref="AM813:AM821" si="1669">AC813*AD813*AK813*AJ813*AG813*AL813</f>
        <v>83323.1375485009</v>
      </c>
      <c r="AT813" s="11">
        <v>2171</v>
      </c>
      <c r="AU813" s="11">
        <v>0.65</v>
      </c>
      <c r="AV813" s="12">
        <v>1.35</v>
      </c>
      <c r="AW813" s="13">
        <f t="shared" ref="AW813:AW821" si="1670">AT813*AU813*AV813</f>
        <v>1905.0525</v>
      </c>
      <c r="AX813" s="11">
        <v>3</v>
      </c>
      <c r="AY813" s="11">
        <v>440</v>
      </c>
      <c r="AZ813" s="11">
        <v>1.33</v>
      </c>
      <c r="BA813" s="16">
        <f t="shared" ref="BA813:BA821" si="1671">1+6*AY813/(AY813+2000)+AZ813</f>
        <v>3.41196721311475</v>
      </c>
      <c r="BB813" s="11">
        <v>0.97</v>
      </c>
      <c r="BC813" s="11">
        <v>2.11</v>
      </c>
      <c r="BD813" s="8">
        <f t="shared" ref="BD813:BD821" si="1672">1+BB813*BC813</f>
        <v>3.0467</v>
      </c>
      <c r="BE813" s="9">
        <v>1.275</v>
      </c>
      <c r="BF813" s="17">
        <v>1.115</v>
      </c>
      <c r="BG813" s="18">
        <f t="shared" ref="BG813:BG821" si="1673">AW813*AX813*BE813*BD813*BA813*BF813</f>
        <v>84459.362151435</v>
      </c>
      <c r="BN813" s="11">
        <v>2171</v>
      </c>
      <c r="BO813" s="11">
        <v>0.65</v>
      </c>
      <c r="BP813" s="12">
        <v>1.35</v>
      </c>
      <c r="BQ813" s="13">
        <f t="shared" ref="BQ813:BQ821" si="1674">BN813*BO813*BP813</f>
        <v>1905.0525</v>
      </c>
      <c r="BR813" s="11">
        <v>3</v>
      </c>
      <c r="BS813" s="11">
        <v>440</v>
      </c>
      <c r="BT813" s="11">
        <v>1.33</v>
      </c>
      <c r="BU813" s="16">
        <f t="shared" ref="BU813:BU821" si="1675">1+6*BS813/(BS813+2000)+BT813</f>
        <v>3.41196721311475</v>
      </c>
      <c r="BV813" s="11">
        <v>0.97</v>
      </c>
      <c r="BW813" s="11">
        <v>2.11</v>
      </c>
      <c r="BX813" s="8">
        <f t="shared" ref="BX813:BX821" si="1676">1+BV813*BW813</f>
        <v>3.0467</v>
      </c>
      <c r="BY813" s="9">
        <v>1.275</v>
      </c>
      <c r="BZ813" s="17">
        <v>1.115</v>
      </c>
      <c r="CA813" s="18">
        <f t="shared" ref="CA813:CA821" si="1677">BQ813*BR813*BY813*BX813*BU813*BZ813</f>
        <v>84459.362151435</v>
      </c>
      <c r="CH813" s="11">
        <v>2171</v>
      </c>
      <c r="CI813" s="11">
        <v>0.65</v>
      </c>
      <c r="CJ813" s="12">
        <v>1.35</v>
      </c>
      <c r="CK813" s="13">
        <f t="shared" ref="CK813:CK821" si="1678">CH813*CI813*CJ813</f>
        <v>1905.0525</v>
      </c>
      <c r="CL813" s="11">
        <v>3</v>
      </c>
      <c r="CM813" s="11">
        <v>440</v>
      </c>
      <c r="CN813" s="11">
        <v>1.33</v>
      </c>
      <c r="CO813" s="16">
        <f t="shared" ref="CO813:CO821" si="1679">1+6*CM813/(CM813+2000)+CN813</f>
        <v>3.41196721311475</v>
      </c>
      <c r="CP813" s="11">
        <v>0.97</v>
      </c>
      <c r="CQ813" s="11">
        <v>2.11</v>
      </c>
      <c r="CR813" s="8">
        <f t="shared" ref="CR813:CR821" si="1680">1+CP813*CQ813</f>
        <v>3.0467</v>
      </c>
      <c r="CS813" s="9">
        <v>1.275</v>
      </c>
      <c r="CT813" s="17">
        <v>1.185</v>
      </c>
      <c r="CU813" s="18">
        <f t="shared" ref="CU813:CU821" si="1681">CK813*CL813*CS813*CR813*CO813*CT813</f>
        <v>89761.7436317941</v>
      </c>
      <c r="DB813" s="11">
        <v>2171</v>
      </c>
      <c r="DC813" s="11">
        <v>0.65</v>
      </c>
      <c r="DD813" s="12">
        <v>1.35</v>
      </c>
      <c r="DE813" s="13">
        <f t="shared" ref="DE813:DE821" si="1682">DB813*DC813*DD813</f>
        <v>1905.0525</v>
      </c>
      <c r="DF813" s="11">
        <v>3</v>
      </c>
      <c r="DG813" s="11">
        <v>440</v>
      </c>
      <c r="DH813" s="11">
        <v>1.33</v>
      </c>
      <c r="DI813" s="16">
        <f t="shared" ref="DI813:DI821" si="1683">1+6*DG813/(DG813+2000)+DH813</f>
        <v>3.41196721311475</v>
      </c>
      <c r="DJ813" s="11">
        <v>0.97</v>
      </c>
      <c r="DK813" s="11">
        <v>2.11</v>
      </c>
      <c r="DL813" s="8">
        <f t="shared" ref="DL813:DL821" si="1684">1+DJ813*DK813</f>
        <v>3.0467</v>
      </c>
      <c r="DM813" s="9">
        <v>1.275</v>
      </c>
      <c r="DN813" s="17">
        <v>1.185</v>
      </c>
      <c r="DO813" s="18">
        <f t="shared" ref="DO813:DO821" si="1685">DE813*DF813*DM813*DL813*DI813*DN813</f>
        <v>89761.7436317941</v>
      </c>
      <c r="DV813" s="11">
        <v>2171</v>
      </c>
      <c r="DW813" s="11">
        <v>0.65</v>
      </c>
      <c r="DX813" s="12">
        <v>1.35</v>
      </c>
      <c r="DY813" s="13">
        <f t="shared" ref="DY813:DY821" si="1686">DV813*DW813*DX813</f>
        <v>1905.0525</v>
      </c>
      <c r="DZ813" s="11">
        <v>3</v>
      </c>
      <c r="EA813" s="11">
        <v>440</v>
      </c>
      <c r="EB813" s="11">
        <v>1.42</v>
      </c>
      <c r="EC813" s="16">
        <f t="shared" ref="EC813:EC821" si="1687">1+6*EA813/(EA813+2000)+EB813</f>
        <v>3.50196721311475</v>
      </c>
      <c r="ED813" s="11">
        <v>0.97</v>
      </c>
      <c r="EE813" s="11">
        <v>2.91</v>
      </c>
      <c r="EF813" s="8">
        <f t="shared" ref="EF813:EF821" si="1688">1+ED813*EE813</f>
        <v>3.8227</v>
      </c>
      <c r="EG813" s="9">
        <v>1.275</v>
      </c>
      <c r="EH813" s="17">
        <v>1.3</v>
      </c>
      <c r="EI813" s="18">
        <f t="shared" ref="EI813:EI821" si="1689">DY813*DZ813*EG813*EF813*EC813*EH813</f>
        <v>126813.074732484</v>
      </c>
    </row>
    <row r="814" s="1" customFormat="1" customHeight="1" spans="6:140">
      <c r="F814" s="11">
        <v>2171</v>
      </c>
      <c r="G814" s="11">
        <v>0.65</v>
      </c>
      <c r="H814" s="12">
        <v>1.35</v>
      </c>
      <c r="I814" s="13">
        <f t="shared" si="1662"/>
        <v>1905.0525</v>
      </c>
      <c r="J814" s="11">
        <v>3</v>
      </c>
      <c r="K814" s="11">
        <v>440</v>
      </c>
      <c r="L814" s="11">
        <v>1.33</v>
      </c>
      <c r="M814" s="16">
        <f t="shared" si="1663"/>
        <v>3.41196721311475</v>
      </c>
      <c r="N814" s="11">
        <v>0.97</v>
      </c>
      <c r="O814" s="11">
        <v>2.11</v>
      </c>
      <c r="P814" s="8">
        <f t="shared" si="1664"/>
        <v>3.0467</v>
      </c>
      <c r="Q814" s="9">
        <v>1.275</v>
      </c>
      <c r="R814" s="17">
        <v>1.1</v>
      </c>
      <c r="S814" s="18">
        <f t="shared" si="1665"/>
        <v>83323.1375485009</v>
      </c>
      <c r="Z814" s="11">
        <v>2171</v>
      </c>
      <c r="AA814" s="11">
        <v>0.65</v>
      </c>
      <c r="AB814" s="12">
        <v>1.35</v>
      </c>
      <c r="AC814" s="13">
        <f t="shared" si="1666"/>
        <v>1905.0525</v>
      </c>
      <c r="AD814" s="11">
        <v>3</v>
      </c>
      <c r="AE814" s="11">
        <v>440</v>
      </c>
      <c r="AF814" s="11">
        <v>1.33</v>
      </c>
      <c r="AG814" s="16">
        <f t="shared" si="1667"/>
        <v>3.41196721311475</v>
      </c>
      <c r="AH814" s="11">
        <v>0.97</v>
      </c>
      <c r="AI814" s="11">
        <v>2.11</v>
      </c>
      <c r="AJ814" s="8">
        <f t="shared" si="1668"/>
        <v>3.0467</v>
      </c>
      <c r="AK814" s="9">
        <v>1.275</v>
      </c>
      <c r="AL814" s="17">
        <v>1.1</v>
      </c>
      <c r="AM814" s="18">
        <f t="shared" si="1669"/>
        <v>83323.1375485009</v>
      </c>
      <c r="AT814" s="11">
        <v>2171</v>
      </c>
      <c r="AU814" s="11">
        <v>0.65</v>
      </c>
      <c r="AV814" s="12">
        <v>1.35</v>
      </c>
      <c r="AW814" s="13">
        <f t="shared" si="1670"/>
        <v>1905.0525</v>
      </c>
      <c r="AX814" s="11">
        <v>3</v>
      </c>
      <c r="AY814" s="11">
        <v>440</v>
      </c>
      <c r="AZ814" s="11">
        <v>1.33</v>
      </c>
      <c r="BA814" s="16">
        <f t="shared" si="1671"/>
        <v>3.41196721311475</v>
      </c>
      <c r="BB814" s="11">
        <v>0.97</v>
      </c>
      <c r="BC814" s="11">
        <v>2.11</v>
      </c>
      <c r="BD814" s="8">
        <f t="shared" si="1672"/>
        <v>3.0467</v>
      </c>
      <c r="BE814" s="9">
        <v>1.275</v>
      </c>
      <c r="BF814" s="17">
        <v>1.115</v>
      </c>
      <c r="BG814" s="18">
        <f t="shared" si="1673"/>
        <v>84459.362151435</v>
      </c>
      <c r="BN814" s="11">
        <v>2171</v>
      </c>
      <c r="BO814" s="11">
        <v>0.65</v>
      </c>
      <c r="BP814" s="12">
        <v>1.35</v>
      </c>
      <c r="BQ814" s="13">
        <f t="shared" si="1674"/>
        <v>1905.0525</v>
      </c>
      <c r="BR814" s="11">
        <v>3</v>
      </c>
      <c r="BS814" s="11">
        <v>440</v>
      </c>
      <c r="BT814" s="11">
        <v>1.33</v>
      </c>
      <c r="BU814" s="16">
        <f t="shared" si="1675"/>
        <v>3.41196721311475</v>
      </c>
      <c r="BV814" s="11">
        <v>0.97</v>
      </c>
      <c r="BW814" s="11">
        <v>2.11</v>
      </c>
      <c r="BX814" s="8">
        <f t="shared" si="1676"/>
        <v>3.0467</v>
      </c>
      <c r="BY814" s="9">
        <v>1.275</v>
      </c>
      <c r="BZ814" s="17">
        <v>1.115</v>
      </c>
      <c r="CA814" s="18">
        <f t="shared" si="1677"/>
        <v>84459.362151435</v>
      </c>
      <c r="CH814" s="11">
        <v>2171</v>
      </c>
      <c r="CI814" s="11">
        <v>0.65</v>
      </c>
      <c r="CJ814" s="12">
        <v>1.35</v>
      </c>
      <c r="CK814" s="13">
        <f t="shared" si="1678"/>
        <v>1905.0525</v>
      </c>
      <c r="CL814" s="11">
        <v>3</v>
      </c>
      <c r="CM814" s="11">
        <v>440</v>
      </c>
      <c r="CN814" s="11">
        <v>1.33</v>
      </c>
      <c r="CO814" s="16">
        <f t="shared" si="1679"/>
        <v>3.41196721311475</v>
      </c>
      <c r="CP814" s="11">
        <v>0.97</v>
      </c>
      <c r="CQ814" s="11">
        <v>2.11</v>
      </c>
      <c r="CR814" s="8">
        <f t="shared" si="1680"/>
        <v>3.0467</v>
      </c>
      <c r="CS814" s="9">
        <v>1.275</v>
      </c>
      <c r="CT814" s="17">
        <v>1.185</v>
      </c>
      <c r="CU814" s="18">
        <f t="shared" si="1681"/>
        <v>89761.7436317941</v>
      </c>
      <c r="DB814" s="11">
        <v>2171</v>
      </c>
      <c r="DC814" s="11">
        <v>0.65</v>
      </c>
      <c r="DD814" s="12">
        <v>1.35</v>
      </c>
      <c r="DE814" s="13">
        <f t="shared" si="1682"/>
        <v>1905.0525</v>
      </c>
      <c r="DF814" s="11">
        <v>3</v>
      </c>
      <c r="DG814" s="11">
        <v>440</v>
      </c>
      <c r="DH814" s="11">
        <v>1.33</v>
      </c>
      <c r="DI814" s="16">
        <f t="shared" si="1683"/>
        <v>3.41196721311475</v>
      </c>
      <c r="DJ814" s="11">
        <v>0.97</v>
      </c>
      <c r="DK814" s="11">
        <v>2.11</v>
      </c>
      <c r="DL814" s="8">
        <f t="shared" si="1684"/>
        <v>3.0467</v>
      </c>
      <c r="DM814" s="9">
        <v>1.275</v>
      </c>
      <c r="DN814" s="17">
        <v>1.185</v>
      </c>
      <c r="DO814" s="18">
        <f t="shared" si="1685"/>
        <v>89761.7436317941</v>
      </c>
      <c r="DV814" s="11">
        <v>2171</v>
      </c>
      <c r="DW814" s="11">
        <v>0.65</v>
      </c>
      <c r="DX814" s="12">
        <v>1.35</v>
      </c>
      <c r="DY814" s="13">
        <f t="shared" si="1686"/>
        <v>1905.0525</v>
      </c>
      <c r="DZ814" s="11">
        <v>3</v>
      </c>
      <c r="EA814" s="11">
        <v>440</v>
      </c>
      <c r="EB814" s="11">
        <v>1.42</v>
      </c>
      <c r="EC814" s="16">
        <f t="shared" si="1687"/>
        <v>3.50196721311475</v>
      </c>
      <c r="ED814" s="11">
        <v>0.97</v>
      </c>
      <c r="EE814" s="11">
        <v>2.91</v>
      </c>
      <c r="EF814" s="8">
        <f t="shared" si="1688"/>
        <v>3.8227</v>
      </c>
      <c r="EG814" s="9">
        <v>1.275</v>
      </c>
      <c r="EH814" s="17">
        <v>1.3</v>
      </c>
      <c r="EI814" s="18">
        <f t="shared" si="1689"/>
        <v>126813.074732484</v>
      </c>
    </row>
    <row r="815" s="1" customFormat="1" customHeight="1" spans="6:140">
      <c r="F815" s="11">
        <v>2171</v>
      </c>
      <c r="G815" s="11">
        <v>0.65</v>
      </c>
      <c r="H815" s="12">
        <v>1.35</v>
      </c>
      <c r="I815" s="13">
        <f t="shared" si="1662"/>
        <v>1905.0525</v>
      </c>
      <c r="J815" s="11">
        <v>3</v>
      </c>
      <c r="K815" s="11">
        <v>440</v>
      </c>
      <c r="L815" s="11">
        <v>1.33</v>
      </c>
      <c r="M815" s="16">
        <f t="shared" si="1663"/>
        <v>3.41196721311475</v>
      </c>
      <c r="N815" s="11">
        <v>0.97</v>
      </c>
      <c r="O815" s="11">
        <v>2.11</v>
      </c>
      <c r="P815" s="8">
        <f t="shared" si="1664"/>
        <v>3.0467</v>
      </c>
      <c r="Q815" s="9">
        <v>1.275</v>
      </c>
      <c r="R815" s="17">
        <v>1.1</v>
      </c>
      <c r="S815" s="18">
        <f t="shared" si="1665"/>
        <v>83323.1375485009</v>
      </c>
      <c r="Z815" s="11">
        <v>2171</v>
      </c>
      <c r="AA815" s="11">
        <v>0.65</v>
      </c>
      <c r="AB815" s="12">
        <v>1.35</v>
      </c>
      <c r="AC815" s="13">
        <f t="shared" si="1666"/>
        <v>1905.0525</v>
      </c>
      <c r="AD815" s="11">
        <v>3</v>
      </c>
      <c r="AE815" s="11">
        <v>440</v>
      </c>
      <c r="AF815" s="11">
        <v>1.33</v>
      </c>
      <c r="AG815" s="16">
        <f t="shared" si="1667"/>
        <v>3.41196721311475</v>
      </c>
      <c r="AH815" s="11">
        <v>0.97</v>
      </c>
      <c r="AI815" s="11">
        <v>2.11</v>
      </c>
      <c r="AJ815" s="8">
        <f t="shared" si="1668"/>
        <v>3.0467</v>
      </c>
      <c r="AK815" s="9">
        <v>1.275</v>
      </c>
      <c r="AL815" s="17">
        <v>1.1</v>
      </c>
      <c r="AM815" s="18">
        <f t="shared" si="1669"/>
        <v>83323.1375485009</v>
      </c>
      <c r="AT815" s="11">
        <v>2171</v>
      </c>
      <c r="AU815" s="11">
        <v>0.65</v>
      </c>
      <c r="AV815" s="12">
        <v>1.35</v>
      </c>
      <c r="AW815" s="13">
        <f t="shared" si="1670"/>
        <v>1905.0525</v>
      </c>
      <c r="AX815" s="11">
        <v>3</v>
      </c>
      <c r="AY815" s="11">
        <v>440</v>
      </c>
      <c r="AZ815" s="11">
        <v>1.33</v>
      </c>
      <c r="BA815" s="16">
        <f t="shared" si="1671"/>
        <v>3.41196721311475</v>
      </c>
      <c r="BB815" s="11">
        <v>0.97</v>
      </c>
      <c r="BC815" s="11">
        <v>2.11</v>
      </c>
      <c r="BD815" s="8">
        <f t="shared" si="1672"/>
        <v>3.0467</v>
      </c>
      <c r="BE815" s="9">
        <v>1.275</v>
      </c>
      <c r="BF815" s="17">
        <v>1.115</v>
      </c>
      <c r="BG815" s="18">
        <f t="shared" si="1673"/>
        <v>84459.362151435</v>
      </c>
      <c r="BN815" s="11">
        <v>2171</v>
      </c>
      <c r="BO815" s="11">
        <v>0.65</v>
      </c>
      <c r="BP815" s="12">
        <v>1.35</v>
      </c>
      <c r="BQ815" s="13">
        <f t="shared" si="1674"/>
        <v>1905.0525</v>
      </c>
      <c r="BR815" s="11">
        <v>3</v>
      </c>
      <c r="BS815" s="11">
        <v>440</v>
      </c>
      <c r="BT815" s="11">
        <v>1.33</v>
      </c>
      <c r="BU815" s="16">
        <f t="shared" si="1675"/>
        <v>3.41196721311475</v>
      </c>
      <c r="BV815" s="11">
        <v>0.97</v>
      </c>
      <c r="BW815" s="11">
        <v>2.11</v>
      </c>
      <c r="BX815" s="8">
        <f t="shared" si="1676"/>
        <v>3.0467</v>
      </c>
      <c r="BY815" s="9">
        <v>1.275</v>
      </c>
      <c r="BZ815" s="17">
        <v>1.115</v>
      </c>
      <c r="CA815" s="18">
        <f t="shared" si="1677"/>
        <v>84459.362151435</v>
      </c>
      <c r="CH815" s="11">
        <v>2171</v>
      </c>
      <c r="CI815" s="11">
        <v>0.65</v>
      </c>
      <c r="CJ815" s="12">
        <v>1.35</v>
      </c>
      <c r="CK815" s="13">
        <f t="shared" si="1678"/>
        <v>1905.0525</v>
      </c>
      <c r="CL815" s="11">
        <v>3</v>
      </c>
      <c r="CM815" s="11">
        <v>440</v>
      </c>
      <c r="CN815" s="11">
        <v>1.33</v>
      </c>
      <c r="CO815" s="16">
        <f t="shared" si="1679"/>
        <v>3.41196721311475</v>
      </c>
      <c r="CP815" s="11">
        <v>0.97</v>
      </c>
      <c r="CQ815" s="11">
        <v>2.11</v>
      </c>
      <c r="CR815" s="8">
        <f t="shared" si="1680"/>
        <v>3.0467</v>
      </c>
      <c r="CS815" s="9">
        <v>1.275</v>
      </c>
      <c r="CT815" s="17">
        <v>1.185</v>
      </c>
      <c r="CU815" s="18">
        <f t="shared" si="1681"/>
        <v>89761.7436317941</v>
      </c>
      <c r="DB815" s="11">
        <v>2171</v>
      </c>
      <c r="DC815" s="11">
        <v>0.65</v>
      </c>
      <c r="DD815" s="12">
        <v>1.35</v>
      </c>
      <c r="DE815" s="13">
        <f t="shared" si="1682"/>
        <v>1905.0525</v>
      </c>
      <c r="DF815" s="11">
        <v>3</v>
      </c>
      <c r="DG815" s="11">
        <v>440</v>
      </c>
      <c r="DH815" s="11">
        <v>1.33</v>
      </c>
      <c r="DI815" s="16">
        <f t="shared" si="1683"/>
        <v>3.41196721311475</v>
      </c>
      <c r="DJ815" s="11">
        <v>0.97</v>
      </c>
      <c r="DK815" s="11">
        <v>2.11</v>
      </c>
      <c r="DL815" s="8">
        <f t="shared" si="1684"/>
        <v>3.0467</v>
      </c>
      <c r="DM815" s="9">
        <v>1.275</v>
      </c>
      <c r="DN815" s="17">
        <v>1.185</v>
      </c>
      <c r="DO815" s="18">
        <f t="shared" si="1685"/>
        <v>89761.7436317941</v>
      </c>
      <c r="DV815" s="11">
        <v>2171</v>
      </c>
      <c r="DW815" s="11">
        <v>0.65</v>
      </c>
      <c r="DX815" s="12">
        <v>1.35</v>
      </c>
      <c r="DY815" s="13">
        <f t="shared" si="1686"/>
        <v>1905.0525</v>
      </c>
      <c r="DZ815" s="11">
        <v>3</v>
      </c>
      <c r="EA815" s="11">
        <v>440</v>
      </c>
      <c r="EB815" s="11">
        <v>1.42</v>
      </c>
      <c r="EC815" s="16">
        <f t="shared" si="1687"/>
        <v>3.50196721311475</v>
      </c>
      <c r="ED815" s="11">
        <v>0.97</v>
      </c>
      <c r="EE815" s="11">
        <v>2.91</v>
      </c>
      <c r="EF815" s="8">
        <f t="shared" si="1688"/>
        <v>3.8227</v>
      </c>
      <c r="EG815" s="9">
        <v>1.275</v>
      </c>
      <c r="EH815" s="17">
        <v>1.3</v>
      </c>
      <c r="EI815" s="18">
        <f t="shared" si="1689"/>
        <v>126813.074732484</v>
      </c>
    </row>
    <row r="816" s="1" customFormat="1" customHeight="1" spans="6:140">
      <c r="F816" s="11">
        <v>2171</v>
      </c>
      <c r="G816" s="11">
        <v>0.65</v>
      </c>
      <c r="H816" s="12">
        <v>1.35</v>
      </c>
      <c r="I816" s="13">
        <f t="shared" si="1662"/>
        <v>1905.0525</v>
      </c>
      <c r="J816" s="11">
        <v>3</v>
      </c>
      <c r="K816" s="11">
        <v>440</v>
      </c>
      <c r="L816" s="11">
        <v>1.33</v>
      </c>
      <c r="M816" s="16">
        <f t="shared" si="1663"/>
        <v>3.41196721311475</v>
      </c>
      <c r="N816" s="11">
        <v>0.97</v>
      </c>
      <c r="O816" s="11">
        <v>2.11</v>
      </c>
      <c r="P816" s="8">
        <f t="shared" si="1664"/>
        <v>3.0467</v>
      </c>
      <c r="Q816" s="9">
        <v>1.275</v>
      </c>
      <c r="R816" s="17">
        <v>1.1</v>
      </c>
      <c r="S816" s="18">
        <f t="shared" si="1665"/>
        <v>83323.1375485009</v>
      </c>
      <c r="Z816" s="11">
        <v>2171</v>
      </c>
      <c r="AA816" s="11">
        <v>0.65</v>
      </c>
      <c r="AB816" s="12">
        <v>1.35</v>
      </c>
      <c r="AC816" s="13">
        <f t="shared" si="1666"/>
        <v>1905.0525</v>
      </c>
      <c r="AD816" s="11">
        <v>3</v>
      </c>
      <c r="AE816" s="11">
        <v>440</v>
      </c>
      <c r="AF816" s="11">
        <v>1.33</v>
      </c>
      <c r="AG816" s="16">
        <f t="shared" si="1667"/>
        <v>3.41196721311475</v>
      </c>
      <c r="AH816" s="11">
        <v>0.97</v>
      </c>
      <c r="AI816" s="11">
        <v>2.11</v>
      </c>
      <c r="AJ816" s="8">
        <f t="shared" si="1668"/>
        <v>3.0467</v>
      </c>
      <c r="AK816" s="9">
        <v>1.275</v>
      </c>
      <c r="AL816" s="17">
        <v>1.1</v>
      </c>
      <c r="AM816" s="18">
        <f t="shared" si="1669"/>
        <v>83323.1375485009</v>
      </c>
      <c r="AT816" s="11">
        <v>2171</v>
      </c>
      <c r="AU816" s="11">
        <v>0.65</v>
      </c>
      <c r="AV816" s="12">
        <v>1.35</v>
      </c>
      <c r="AW816" s="13">
        <f t="shared" si="1670"/>
        <v>1905.0525</v>
      </c>
      <c r="AX816" s="11">
        <v>3</v>
      </c>
      <c r="AY816" s="11">
        <v>440</v>
      </c>
      <c r="AZ816" s="11">
        <v>1.33</v>
      </c>
      <c r="BA816" s="16">
        <f t="shared" si="1671"/>
        <v>3.41196721311475</v>
      </c>
      <c r="BB816" s="11">
        <v>0.97</v>
      </c>
      <c r="BC816" s="11">
        <v>2.11</v>
      </c>
      <c r="BD816" s="8">
        <f t="shared" si="1672"/>
        <v>3.0467</v>
      </c>
      <c r="BE816" s="9">
        <v>1.275</v>
      </c>
      <c r="BF816" s="17">
        <v>1.115</v>
      </c>
      <c r="BG816" s="18">
        <f t="shared" si="1673"/>
        <v>84459.362151435</v>
      </c>
      <c r="BN816" s="11">
        <v>2171</v>
      </c>
      <c r="BO816" s="11">
        <v>0.65</v>
      </c>
      <c r="BP816" s="12">
        <v>1.35</v>
      </c>
      <c r="BQ816" s="13">
        <f t="shared" si="1674"/>
        <v>1905.0525</v>
      </c>
      <c r="BR816" s="11">
        <v>3</v>
      </c>
      <c r="BS816" s="11">
        <v>440</v>
      </c>
      <c r="BT816" s="11">
        <v>1.33</v>
      </c>
      <c r="BU816" s="16">
        <f t="shared" si="1675"/>
        <v>3.41196721311475</v>
      </c>
      <c r="BV816" s="11">
        <v>0.97</v>
      </c>
      <c r="BW816" s="11">
        <v>2.11</v>
      </c>
      <c r="BX816" s="8">
        <f t="shared" si="1676"/>
        <v>3.0467</v>
      </c>
      <c r="BY816" s="9">
        <v>1.275</v>
      </c>
      <c r="BZ816" s="17">
        <v>1.115</v>
      </c>
      <c r="CA816" s="18">
        <f t="shared" si="1677"/>
        <v>84459.362151435</v>
      </c>
      <c r="CH816" s="11">
        <v>2171</v>
      </c>
      <c r="CI816" s="11">
        <v>0.65</v>
      </c>
      <c r="CJ816" s="12">
        <v>1.35</v>
      </c>
      <c r="CK816" s="13">
        <f t="shared" si="1678"/>
        <v>1905.0525</v>
      </c>
      <c r="CL816" s="11">
        <v>3</v>
      </c>
      <c r="CM816" s="11">
        <v>440</v>
      </c>
      <c r="CN816" s="11">
        <v>1.33</v>
      </c>
      <c r="CO816" s="16">
        <f t="shared" si="1679"/>
        <v>3.41196721311475</v>
      </c>
      <c r="CP816" s="11">
        <v>0.97</v>
      </c>
      <c r="CQ816" s="11">
        <v>2.11</v>
      </c>
      <c r="CR816" s="8">
        <f t="shared" si="1680"/>
        <v>3.0467</v>
      </c>
      <c r="CS816" s="9">
        <v>1.275</v>
      </c>
      <c r="CT816" s="17">
        <v>1.185</v>
      </c>
      <c r="CU816" s="18">
        <f t="shared" si="1681"/>
        <v>89761.7436317941</v>
      </c>
      <c r="DB816" s="11">
        <v>2171</v>
      </c>
      <c r="DC816" s="11">
        <v>0.65</v>
      </c>
      <c r="DD816" s="12">
        <v>1.35</v>
      </c>
      <c r="DE816" s="13">
        <f t="shared" si="1682"/>
        <v>1905.0525</v>
      </c>
      <c r="DF816" s="11">
        <v>3</v>
      </c>
      <c r="DG816" s="11">
        <v>440</v>
      </c>
      <c r="DH816" s="11">
        <v>1.33</v>
      </c>
      <c r="DI816" s="16">
        <f t="shared" si="1683"/>
        <v>3.41196721311475</v>
      </c>
      <c r="DJ816" s="11">
        <v>0.97</v>
      </c>
      <c r="DK816" s="11">
        <v>2.11</v>
      </c>
      <c r="DL816" s="8">
        <f t="shared" si="1684"/>
        <v>3.0467</v>
      </c>
      <c r="DM816" s="9">
        <v>1.275</v>
      </c>
      <c r="DN816" s="17">
        <v>1.185</v>
      </c>
      <c r="DO816" s="18">
        <f t="shared" si="1685"/>
        <v>89761.7436317941</v>
      </c>
      <c r="DV816" s="11">
        <v>2171</v>
      </c>
      <c r="DW816" s="11">
        <v>0.65</v>
      </c>
      <c r="DX816" s="12">
        <v>1.35</v>
      </c>
      <c r="DY816" s="13">
        <f t="shared" si="1686"/>
        <v>1905.0525</v>
      </c>
      <c r="DZ816" s="11">
        <v>3</v>
      </c>
      <c r="EA816" s="11">
        <v>440</v>
      </c>
      <c r="EB816" s="11">
        <v>1.42</v>
      </c>
      <c r="EC816" s="16">
        <f t="shared" si="1687"/>
        <v>3.50196721311475</v>
      </c>
      <c r="ED816" s="11">
        <v>0.97</v>
      </c>
      <c r="EE816" s="11">
        <v>2.91</v>
      </c>
      <c r="EF816" s="8">
        <f t="shared" si="1688"/>
        <v>3.8227</v>
      </c>
      <c r="EG816" s="9">
        <v>1.275</v>
      </c>
      <c r="EH816" s="17">
        <v>1.3</v>
      </c>
      <c r="EI816" s="18">
        <f t="shared" si="1689"/>
        <v>126813.074732484</v>
      </c>
    </row>
    <row r="817" s="1" customFormat="1" customHeight="1" spans="6:139">
      <c r="F817" s="11">
        <v>2171</v>
      </c>
      <c r="G817" s="11">
        <v>0.65</v>
      </c>
      <c r="H817" s="12">
        <v>1.35</v>
      </c>
      <c r="I817" s="13">
        <f t="shared" si="1662"/>
        <v>1905.0525</v>
      </c>
      <c r="J817" s="11">
        <v>3</v>
      </c>
      <c r="K817" s="11">
        <v>440</v>
      </c>
      <c r="L817" s="11">
        <v>1.33</v>
      </c>
      <c r="M817" s="16">
        <f t="shared" si="1663"/>
        <v>3.41196721311475</v>
      </c>
      <c r="N817" s="11">
        <v>0.97</v>
      </c>
      <c r="O817" s="11">
        <v>2.11</v>
      </c>
      <c r="P817" s="8">
        <f t="shared" si="1664"/>
        <v>3.0467</v>
      </c>
      <c r="Q817" s="9">
        <v>1.275</v>
      </c>
      <c r="R817" s="17">
        <v>1.1</v>
      </c>
      <c r="S817" s="18">
        <f t="shared" si="1665"/>
        <v>83323.1375485009</v>
      </c>
      <c r="Z817" s="11">
        <v>2171</v>
      </c>
      <c r="AA817" s="11">
        <v>0.65</v>
      </c>
      <c r="AB817" s="12">
        <v>1.35</v>
      </c>
      <c r="AC817" s="13">
        <f t="shared" si="1666"/>
        <v>1905.0525</v>
      </c>
      <c r="AD817" s="11">
        <v>3</v>
      </c>
      <c r="AE817" s="11">
        <v>440</v>
      </c>
      <c r="AF817" s="11">
        <v>1.33</v>
      </c>
      <c r="AG817" s="16">
        <f t="shared" si="1667"/>
        <v>3.41196721311475</v>
      </c>
      <c r="AH817" s="11">
        <v>0.97</v>
      </c>
      <c r="AI817" s="11">
        <v>2.11</v>
      </c>
      <c r="AJ817" s="8">
        <f t="shared" si="1668"/>
        <v>3.0467</v>
      </c>
      <c r="AK817" s="9">
        <v>1.275</v>
      </c>
      <c r="AL817" s="17">
        <v>1.1</v>
      </c>
      <c r="AM817" s="18">
        <f t="shared" si="1669"/>
        <v>83323.1375485009</v>
      </c>
      <c r="AT817" s="11">
        <v>2171</v>
      </c>
      <c r="AU817" s="11">
        <v>0.65</v>
      </c>
      <c r="AV817" s="12">
        <v>1.35</v>
      </c>
      <c r="AW817" s="13">
        <f t="shared" si="1670"/>
        <v>1905.0525</v>
      </c>
      <c r="AX817" s="11">
        <v>3</v>
      </c>
      <c r="AY817" s="11">
        <v>440</v>
      </c>
      <c r="AZ817" s="11">
        <v>1.33</v>
      </c>
      <c r="BA817" s="16">
        <f t="shared" si="1671"/>
        <v>3.41196721311475</v>
      </c>
      <c r="BB817" s="11">
        <v>0.97</v>
      </c>
      <c r="BC817" s="11">
        <v>2.11</v>
      </c>
      <c r="BD817" s="8">
        <f t="shared" si="1672"/>
        <v>3.0467</v>
      </c>
      <c r="BE817" s="9">
        <v>1.275</v>
      </c>
      <c r="BF817" s="17">
        <v>1.115</v>
      </c>
      <c r="BG817" s="18">
        <f t="shared" si="1673"/>
        <v>84459.362151435</v>
      </c>
      <c r="BN817" s="11">
        <v>2171</v>
      </c>
      <c r="BO817" s="11">
        <v>0.65</v>
      </c>
      <c r="BP817" s="12">
        <v>1.35</v>
      </c>
      <c r="BQ817" s="13">
        <f t="shared" si="1674"/>
        <v>1905.0525</v>
      </c>
      <c r="BR817" s="11">
        <v>3</v>
      </c>
      <c r="BS817" s="11">
        <v>440</v>
      </c>
      <c r="BT817" s="11">
        <v>1.33</v>
      </c>
      <c r="BU817" s="16">
        <f t="shared" si="1675"/>
        <v>3.41196721311475</v>
      </c>
      <c r="BV817" s="11">
        <v>0.97</v>
      </c>
      <c r="BW817" s="11">
        <v>2.11</v>
      </c>
      <c r="BX817" s="8">
        <f t="shared" si="1676"/>
        <v>3.0467</v>
      </c>
      <c r="BY817" s="9">
        <v>1.275</v>
      </c>
      <c r="BZ817" s="17">
        <v>1.115</v>
      </c>
      <c r="CA817" s="18">
        <f t="shared" si="1677"/>
        <v>84459.362151435</v>
      </c>
      <c r="CH817" s="11">
        <v>2171</v>
      </c>
      <c r="CI817" s="11">
        <v>0.65</v>
      </c>
      <c r="CJ817" s="12">
        <v>1.35</v>
      </c>
      <c r="CK817" s="13">
        <f t="shared" si="1678"/>
        <v>1905.0525</v>
      </c>
      <c r="CL817" s="11">
        <v>3</v>
      </c>
      <c r="CM817" s="11">
        <v>440</v>
      </c>
      <c r="CN817" s="11">
        <v>1.33</v>
      </c>
      <c r="CO817" s="16">
        <f t="shared" si="1679"/>
        <v>3.41196721311475</v>
      </c>
      <c r="CP817" s="11">
        <v>0.97</v>
      </c>
      <c r="CQ817" s="11">
        <v>2.11</v>
      </c>
      <c r="CR817" s="8">
        <f t="shared" si="1680"/>
        <v>3.0467</v>
      </c>
      <c r="CS817" s="9">
        <v>1.275</v>
      </c>
      <c r="CT817" s="17">
        <v>1.185</v>
      </c>
      <c r="CU817" s="18">
        <f t="shared" si="1681"/>
        <v>89761.7436317941</v>
      </c>
      <c r="DB817" s="11">
        <v>2171</v>
      </c>
      <c r="DC817" s="11">
        <v>0.65</v>
      </c>
      <c r="DD817" s="12">
        <v>1.35</v>
      </c>
      <c r="DE817" s="13">
        <f t="shared" si="1682"/>
        <v>1905.0525</v>
      </c>
      <c r="DF817" s="11">
        <v>3</v>
      </c>
      <c r="DG817" s="11">
        <v>440</v>
      </c>
      <c r="DH817" s="11">
        <v>1.33</v>
      </c>
      <c r="DI817" s="16">
        <f t="shared" si="1683"/>
        <v>3.41196721311475</v>
      </c>
      <c r="DJ817" s="11">
        <v>0.97</v>
      </c>
      <c r="DK817" s="11">
        <v>2.11</v>
      </c>
      <c r="DL817" s="8">
        <f t="shared" si="1684"/>
        <v>3.0467</v>
      </c>
      <c r="DM817" s="9">
        <v>1.275</v>
      </c>
      <c r="DN817" s="17">
        <v>1.185</v>
      </c>
      <c r="DO817" s="18">
        <f t="shared" si="1685"/>
        <v>89761.7436317941</v>
      </c>
      <c r="DV817" s="11">
        <v>2171</v>
      </c>
      <c r="DW817" s="11">
        <v>0.65</v>
      </c>
      <c r="DX817" s="12">
        <v>1.35</v>
      </c>
      <c r="DY817" s="13">
        <f t="shared" si="1686"/>
        <v>1905.0525</v>
      </c>
      <c r="DZ817" s="11">
        <v>3</v>
      </c>
      <c r="EA817" s="11">
        <v>440</v>
      </c>
      <c r="EB817" s="11">
        <v>1.42</v>
      </c>
      <c r="EC817" s="16">
        <f t="shared" si="1687"/>
        <v>3.50196721311475</v>
      </c>
      <c r="ED817" s="11">
        <v>0.97</v>
      </c>
      <c r="EE817" s="11">
        <v>2.91</v>
      </c>
      <c r="EF817" s="8">
        <f t="shared" si="1688"/>
        <v>3.8227</v>
      </c>
      <c r="EG817" s="9">
        <v>1.275</v>
      </c>
      <c r="EH817" s="17">
        <v>1.3</v>
      </c>
      <c r="EI817" s="18">
        <f t="shared" si="1689"/>
        <v>126813.074732484</v>
      </c>
    </row>
    <row r="818" s="1" customFormat="1" customHeight="1" spans="6:139">
      <c r="F818" s="11">
        <v>2171</v>
      </c>
      <c r="G818" s="11">
        <v>0.65</v>
      </c>
      <c r="H818" s="12">
        <v>1.35</v>
      </c>
      <c r="I818" s="13">
        <f t="shared" si="1662"/>
        <v>1905.0525</v>
      </c>
      <c r="J818" s="11">
        <v>3</v>
      </c>
      <c r="K818" s="11">
        <v>190</v>
      </c>
      <c r="L818" s="11">
        <v>1.33</v>
      </c>
      <c r="M818" s="16">
        <f t="shared" si="1663"/>
        <v>2.85054794520548</v>
      </c>
      <c r="N818" s="11">
        <v>0.97</v>
      </c>
      <c r="O818" s="11">
        <v>2.11</v>
      </c>
      <c r="P818" s="8">
        <f t="shared" si="1664"/>
        <v>3.0467</v>
      </c>
      <c r="Q818" s="9">
        <v>1.075</v>
      </c>
      <c r="R818" s="17">
        <v>1.1</v>
      </c>
      <c r="S818" s="18">
        <f t="shared" si="1665"/>
        <v>58693.1469053746</v>
      </c>
      <c r="Z818" s="11">
        <v>2171</v>
      </c>
      <c r="AA818" s="11">
        <v>0.65</v>
      </c>
      <c r="AB818" s="12">
        <v>1.35</v>
      </c>
      <c r="AC818" s="13">
        <f t="shared" si="1666"/>
        <v>1905.0525</v>
      </c>
      <c r="AD818" s="11">
        <v>3</v>
      </c>
      <c r="AE818" s="11">
        <v>190</v>
      </c>
      <c r="AF818" s="11">
        <v>1.33</v>
      </c>
      <c r="AG818" s="16">
        <f t="shared" si="1667"/>
        <v>2.85054794520548</v>
      </c>
      <c r="AH818" s="11">
        <v>0.97</v>
      </c>
      <c r="AI818" s="11">
        <v>2.11</v>
      </c>
      <c r="AJ818" s="8">
        <f t="shared" si="1668"/>
        <v>3.0467</v>
      </c>
      <c r="AK818" s="9">
        <v>1.075</v>
      </c>
      <c r="AL818" s="17">
        <v>1.1</v>
      </c>
      <c r="AM818" s="18">
        <f t="shared" si="1669"/>
        <v>58693.1469053746</v>
      </c>
      <c r="AT818" s="11">
        <v>2171</v>
      </c>
      <c r="AU818" s="11">
        <v>0.65</v>
      </c>
      <c r="AV818" s="12">
        <v>1.35</v>
      </c>
      <c r="AW818" s="13">
        <f t="shared" si="1670"/>
        <v>1905.0525</v>
      </c>
      <c r="AX818" s="11">
        <v>3</v>
      </c>
      <c r="AY818" s="11">
        <v>190</v>
      </c>
      <c r="AZ818" s="11">
        <v>1.33</v>
      </c>
      <c r="BA818" s="16">
        <f t="shared" si="1671"/>
        <v>2.85054794520548</v>
      </c>
      <c r="BB818" s="11">
        <v>0.97</v>
      </c>
      <c r="BC818" s="11">
        <v>2.11</v>
      </c>
      <c r="BD818" s="8">
        <f t="shared" si="1672"/>
        <v>3.0467</v>
      </c>
      <c r="BE818" s="9">
        <v>1.075</v>
      </c>
      <c r="BF818" s="17">
        <v>1.115</v>
      </c>
      <c r="BG818" s="18">
        <f t="shared" si="1673"/>
        <v>59493.5079995388</v>
      </c>
      <c r="BN818" s="11">
        <v>2171</v>
      </c>
      <c r="BO818" s="11">
        <v>0.65</v>
      </c>
      <c r="BP818" s="12">
        <v>1.35</v>
      </c>
      <c r="BQ818" s="13">
        <f t="shared" si="1674"/>
        <v>1905.0525</v>
      </c>
      <c r="BR818" s="11">
        <v>3</v>
      </c>
      <c r="BS818" s="11">
        <v>190</v>
      </c>
      <c r="BT818" s="11">
        <v>1.33</v>
      </c>
      <c r="BU818" s="16">
        <f t="shared" si="1675"/>
        <v>2.85054794520548</v>
      </c>
      <c r="BV818" s="11">
        <v>0.97</v>
      </c>
      <c r="BW818" s="11">
        <v>2.11</v>
      </c>
      <c r="BX818" s="8">
        <f t="shared" si="1676"/>
        <v>3.0467</v>
      </c>
      <c r="BY818" s="9">
        <v>1.075</v>
      </c>
      <c r="BZ818" s="17">
        <v>1.115</v>
      </c>
      <c r="CA818" s="18">
        <f t="shared" si="1677"/>
        <v>59493.5079995388</v>
      </c>
      <c r="CH818" s="11">
        <v>2171</v>
      </c>
      <c r="CI818" s="11">
        <v>0.65</v>
      </c>
      <c r="CJ818" s="12">
        <v>1.35</v>
      </c>
      <c r="CK818" s="13">
        <f t="shared" si="1678"/>
        <v>1905.0525</v>
      </c>
      <c r="CL818" s="11">
        <v>3</v>
      </c>
      <c r="CM818" s="11">
        <v>190</v>
      </c>
      <c r="CN818" s="11">
        <v>1.33</v>
      </c>
      <c r="CO818" s="16">
        <f t="shared" si="1679"/>
        <v>2.85054794520548</v>
      </c>
      <c r="CP818" s="11">
        <v>0.97</v>
      </c>
      <c r="CQ818" s="11">
        <v>2.11</v>
      </c>
      <c r="CR818" s="8">
        <f t="shared" si="1680"/>
        <v>3.0467</v>
      </c>
      <c r="CS818" s="9">
        <v>1.075</v>
      </c>
      <c r="CT818" s="17">
        <v>1.185</v>
      </c>
      <c r="CU818" s="18">
        <f t="shared" si="1681"/>
        <v>63228.5264389718</v>
      </c>
      <c r="DB818" s="11">
        <v>2171</v>
      </c>
      <c r="DC818" s="11">
        <v>0.65</v>
      </c>
      <c r="DD818" s="12">
        <v>1.35</v>
      </c>
      <c r="DE818" s="13">
        <f t="shared" si="1682"/>
        <v>1905.0525</v>
      </c>
      <c r="DF818" s="11">
        <v>3</v>
      </c>
      <c r="DG818" s="11">
        <v>190</v>
      </c>
      <c r="DH818" s="11">
        <v>1.33</v>
      </c>
      <c r="DI818" s="16">
        <f t="shared" si="1683"/>
        <v>2.85054794520548</v>
      </c>
      <c r="DJ818" s="11">
        <v>0.97</v>
      </c>
      <c r="DK818" s="11">
        <v>2.11</v>
      </c>
      <c r="DL818" s="8">
        <f t="shared" si="1684"/>
        <v>3.0467</v>
      </c>
      <c r="DM818" s="9">
        <v>1.075</v>
      </c>
      <c r="DN818" s="17">
        <v>1.185</v>
      </c>
      <c r="DO818" s="18">
        <f t="shared" si="1685"/>
        <v>63228.5264389718</v>
      </c>
      <c r="DV818" s="11">
        <v>2171</v>
      </c>
      <c r="DW818" s="11">
        <v>0.65</v>
      </c>
      <c r="DX818" s="12">
        <v>1.35</v>
      </c>
      <c r="DY818" s="13">
        <f t="shared" si="1686"/>
        <v>1905.0525</v>
      </c>
      <c r="DZ818" s="11">
        <v>3</v>
      </c>
      <c r="EA818" s="11">
        <v>190</v>
      </c>
      <c r="EB818" s="11">
        <v>1.42</v>
      </c>
      <c r="EC818" s="16">
        <f t="shared" si="1687"/>
        <v>2.94054794520548</v>
      </c>
      <c r="ED818" s="11">
        <v>0.97</v>
      </c>
      <c r="EE818" s="11">
        <v>2.91</v>
      </c>
      <c r="EF818" s="8">
        <f t="shared" si="1688"/>
        <v>3.8227</v>
      </c>
      <c r="EG818" s="9">
        <v>1.075</v>
      </c>
      <c r="EH818" s="17">
        <v>1.3</v>
      </c>
      <c r="EI818" s="18">
        <f t="shared" si="1689"/>
        <v>89779.7726550401</v>
      </c>
    </row>
    <row r="819" s="1" customFormat="1" customHeight="1" spans="6:139">
      <c r="F819" s="11">
        <v>2171</v>
      </c>
      <c r="G819" s="11">
        <v>0.65</v>
      </c>
      <c r="H819" s="12">
        <v>1.35</v>
      </c>
      <c r="I819" s="13">
        <f t="shared" si="1662"/>
        <v>1905.0525</v>
      </c>
      <c r="J819" s="11">
        <v>3</v>
      </c>
      <c r="K819" s="11">
        <v>190</v>
      </c>
      <c r="L819" s="11">
        <v>1.33</v>
      </c>
      <c r="M819" s="16">
        <f t="shared" si="1663"/>
        <v>2.85054794520548</v>
      </c>
      <c r="N819" s="11">
        <v>0.97</v>
      </c>
      <c r="O819" s="11">
        <v>2.11</v>
      </c>
      <c r="P819" s="8">
        <f t="shared" si="1664"/>
        <v>3.0467</v>
      </c>
      <c r="Q819" s="9">
        <v>1.075</v>
      </c>
      <c r="R819" s="17">
        <v>1.1</v>
      </c>
      <c r="S819" s="18">
        <f t="shared" si="1665"/>
        <v>58693.1469053746</v>
      </c>
      <c r="Z819" s="11">
        <v>2171</v>
      </c>
      <c r="AA819" s="11">
        <v>0.65</v>
      </c>
      <c r="AB819" s="12">
        <v>1.35</v>
      </c>
      <c r="AC819" s="13">
        <f t="shared" si="1666"/>
        <v>1905.0525</v>
      </c>
      <c r="AD819" s="11">
        <v>3</v>
      </c>
      <c r="AE819" s="11">
        <v>190</v>
      </c>
      <c r="AF819" s="11">
        <v>1.33</v>
      </c>
      <c r="AG819" s="16">
        <f t="shared" si="1667"/>
        <v>2.85054794520548</v>
      </c>
      <c r="AH819" s="11">
        <v>0.97</v>
      </c>
      <c r="AI819" s="11">
        <v>2.11</v>
      </c>
      <c r="AJ819" s="8">
        <f t="shared" si="1668"/>
        <v>3.0467</v>
      </c>
      <c r="AK819" s="9">
        <v>1.075</v>
      </c>
      <c r="AL819" s="17">
        <v>1.1</v>
      </c>
      <c r="AM819" s="18">
        <f t="shared" si="1669"/>
        <v>58693.1469053746</v>
      </c>
      <c r="AT819" s="11">
        <v>2171</v>
      </c>
      <c r="AU819" s="11">
        <v>0.65</v>
      </c>
      <c r="AV819" s="12">
        <v>1.35</v>
      </c>
      <c r="AW819" s="13">
        <f t="shared" si="1670"/>
        <v>1905.0525</v>
      </c>
      <c r="AX819" s="11">
        <v>3</v>
      </c>
      <c r="AY819" s="11">
        <v>190</v>
      </c>
      <c r="AZ819" s="11">
        <v>1.33</v>
      </c>
      <c r="BA819" s="16">
        <f t="shared" si="1671"/>
        <v>2.85054794520548</v>
      </c>
      <c r="BB819" s="11">
        <v>0.97</v>
      </c>
      <c r="BC819" s="11">
        <v>2.11</v>
      </c>
      <c r="BD819" s="8">
        <f t="shared" si="1672"/>
        <v>3.0467</v>
      </c>
      <c r="BE819" s="9">
        <v>1.075</v>
      </c>
      <c r="BF819" s="17">
        <v>1.115</v>
      </c>
      <c r="BG819" s="18">
        <f t="shared" si="1673"/>
        <v>59493.5079995388</v>
      </c>
      <c r="BN819" s="11">
        <v>2171</v>
      </c>
      <c r="BO819" s="11">
        <v>0.65</v>
      </c>
      <c r="BP819" s="12">
        <v>1.35</v>
      </c>
      <c r="BQ819" s="13">
        <f t="shared" si="1674"/>
        <v>1905.0525</v>
      </c>
      <c r="BR819" s="11">
        <v>3</v>
      </c>
      <c r="BS819" s="11">
        <v>190</v>
      </c>
      <c r="BT819" s="11">
        <v>1.33</v>
      </c>
      <c r="BU819" s="16">
        <f t="shared" si="1675"/>
        <v>2.85054794520548</v>
      </c>
      <c r="BV819" s="11">
        <v>0.97</v>
      </c>
      <c r="BW819" s="11">
        <v>2.11</v>
      </c>
      <c r="BX819" s="8">
        <f t="shared" si="1676"/>
        <v>3.0467</v>
      </c>
      <c r="BY819" s="9">
        <v>1.075</v>
      </c>
      <c r="BZ819" s="17">
        <v>1.115</v>
      </c>
      <c r="CA819" s="18">
        <f t="shared" si="1677"/>
        <v>59493.5079995388</v>
      </c>
      <c r="CH819" s="11">
        <v>2171</v>
      </c>
      <c r="CI819" s="11">
        <v>0.65</v>
      </c>
      <c r="CJ819" s="12">
        <v>1.35</v>
      </c>
      <c r="CK819" s="13">
        <f t="shared" si="1678"/>
        <v>1905.0525</v>
      </c>
      <c r="CL819" s="11">
        <v>3</v>
      </c>
      <c r="CM819" s="11">
        <v>190</v>
      </c>
      <c r="CN819" s="11">
        <v>1.33</v>
      </c>
      <c r="CO819" s="16">
        <f t="shared" si="1679"/>
        <v>2.85054794520548</v>
      </c>
      <c r="CP819" s="11">
        <v>0.97</v>
      </c>
      <c r="CQ819" s="11">
        <v>2.11</v>
      </c>
      <c r="CR819" s="8">
        <f t="shared" si="1680"/>
        <v>3.0467</v>
      </c>
      <c r="CS819" s="9">
        <v>1.075</v>
      </c>
      <c r="CT819" s="17">
        <v>1.185</v>
      </c>
      <c r="CU819" s="18">
        <f t="shared" si="1681"/>
        <v>63228.5264389718</v>
      </c>
      <c r="DB819" s="11">
        <v>2171</v>
      </c>
      <c r="DC819" s="11">
        <v>0.65</v>
      </c>
      <c r="DD819" s="12">
        <v>1.35</v>
      </c>
      <c r="DE819" s="13">
        <f t="shared" si="1682"/>
        <v>1905.0525</v>
      </c>
      <c r="DF819" s="11">
        <v>3</v>
      </c>
      <c r="DG819" s="11">
        <v>190</v>
      </c>
      <c r="DH819" s="11">
        <v>1.33</v>
      </c>
      <c r="DI819" s="16">
        <f t="shared" si="1683"/>
        <v>2.85054794520548</v>
      </c>
      <c r="DJ819" s="11">
        <v>0.97</v>
      </c>
      <c r="DK819" s="11">
        <v>2.11</v>
      </c>
      <c r="DL819" s="8">
        <f t="shared" si="1684"/>
        <v>3.0467</v>
      </c>
      <c r="DM819" s="9">
        <v>1.075</v>
      </c>
      <c r="DN819" s="17">
        <v>1.185</v>
      </c>
      <c r="DO819" s="18">
        <f t="shared" si="1685"/>
        <v>63228.5264389718</v>
      </c>
      <c r="DV819" s="11">
        <v>2171</v>
      </c>
      <c r="DW819" s="11">
        <v>0.65</v>
      </c>
      <c r="DX819" s="12">
        <v>1.35</v>
      </c>
      <c r="DY819" s="13">
        <f t="shared" si="1686"/>
        <v>1905.0525</v>
      </c>
      <c r="DZ819" s="11">
        <v>3</v>
      </c>
      <c r="EA819" s="11">
        <v>190</v>
      </c>
      <c r="EB819" s="11">
        <v>1.42</v>
      </c>
      <c r="EC819" s="16">
        <f t="shared" si="1687"/>
        <v>2.94054794520548</v>
      </c>
      <c r="ED819" s="11">
        <v>0.97</v>
      </c>
      <c r="EE819" s="11">
        <v>2.91</v>
      </c>
      <c r="EF819" s="8">
        <f t="shared" si="1688"/>
        <v>3.8227</v>
      </c>
      <c r="EG819" s="9">
        <v>1.075</v>
      </c>
      <c r="EH819" s="17">
        <v>1.3</v>
      </c>
      <c r="EI819" s="18">
        <f t="shared" si="1689"/>
        <v>89779.7726550401</v>
      </c>
    </row>
    <row r="820" s="1" customFormat="1" customHeight="1" spans="6:139">
      <c r="F820" s="11">
        <v>2171</v>
      </c>
      <c r="G820" s="11">
        <v>0.65</v>
      </c>
      <c r="H820" s="12">
        <v>1.35</v>
      </c>
      <c r="I820" s="13">
        <f t="shared" si="1662"/>
        <v>1905.0525</v>
      </c>
      <c r="J820" s="11">
        <v>3</v>
      </c>
      <c r="K820" s="11">
        <v>190</v>
      </c>
      <c r="L820" s="11">
        <v>1.33</v>
      </c>
      <c r="M820" s="16">
        <f t="shared" si="1663"/>
        <v>2.85054794520548</v>
      </c>
      <c r="N820" s="11">
        <v>0.97</v>
      </c>
      <c r="O820" s="11">
        <v>2.11</v>
      </c>
      <c r="P820" s="8">
        <f t="shared" si="1664"/>
        <v>3.0467</v>
      </c>
      <c r="Q820" s="9">
        <v>1.075</v>
      </c>
      <c r="R820" s="17">
        <v>1.1</v>
      </c>
      <c r="S820" s="18">
        <f t="shared" si="1665"/>
        <v>58693.1469053746</v>
      </c>
      <c r="Z820" s="11">
        <v>2171</v>
      </c>
      <c r="AA820" s="11">
        <v>0.65</v>
      </c>
      <c r="AB820" s="12">
        <v>1.35</v>
      </c>
      <c r="AC820" s="13">
        <f t="shared" si="1666"/>
        <v>1905.0525</v>
      </c>
      <c r="AD820" s="11">
        <v>3</v>
      </c>
      <c r="AE820" s="11">
        <v>190</v>
      </c>
      <c r="AF820" s="11">
        <v>1.33</v>
      </c>
      <c r="AG820" s="16">
        <f t="shared" si="1667"/>
        <v>2.85054794520548</v>
      </c>
      <c r="AH820" s="11">
        <v>0.97</v>
      </c>
      <c r="AI820" s="11">
        <v>2.11</v>
      </c>
      <c r="AJ820" s="8">
        <f t="shared" si="1668"/>
        <v>3.0467</v>
      </c>
      <c r="AK820" s="9">
        <v>1.075</v>
      </c>
      <c r="AL820" s="17">
        <v>1.1</v>
      </c>
      <c r="AM820" s="18">
        <f t="shared" si="1669"/>
        <v>58693.1469053746</v>
      </c>
      <c r="AT820" s="11">
        <v>2171</v>
      </c>
      <c r="AU820" s="11">
        <v>0.65</v>
      </c>
      <c r="AV820" s="12">
        <v>1.35</v>
      </c>
      <c r="AW820" s="13">
        <f t="shared" si="1670"/>
        <v>1905.0525</v>
      </c>
      <c r="AX820" s="11">
        <v>3</v>
      </c>
      <c r="AY820" s="11">
        <v>190</v>
      </c>
      <c r="AZ820" s="11">
        <v>1.33</v>
      </c>
      <c r="BA820" s="16">
        <f t="shared" si="1671"/>
        <v>2.85054794520548</v>
      </c>
      <c r="BB820" s="11">
        <v>0.97</v>
      </c>
      <c r="BC820" s="11">
        <v>2.11</v>
      </c>
      <c r="BD820" s="8">
        <f t="shared" si="1672"/>
        <v>3.0467</v>
      </c>
      <c r="BE820" s="9">
        <v>1.075</v>
      </c>
      <c r="BF820" s="17">
        <v>1.115</v>
      </c>
      <c r="BG820" s="18">
        <f t="shared" si="1673"/>
        <v>59493.5079995388</v>
      </c>
      <c r="BN820" s="11">
        <v>2171</v>
      </c>
      <c r="BO820" s="11">
        <v>0.65</v>
      </c>
      <c r="BP820" s="12">
        <v>1.35</v>
      </c>
      <c r="BQ820" s="13">
        <f t="shared" si="1674"/>
        <v>1905.0525</v>
      </c>
      <c r="BR820" s="11">
        <v>3</v>
      </c>
      <c r="BS820" s="11">
        <v>190</v>
      </c>
      <c r="BT820" s="11">
        <v>1.33</v>
      </c>
      <c r="BU820" s="16">
        <f t="shared" si="1675"/>
        <v>2.85054794520548</v>
      </c>
      <c r="BV820" s="11">
        <v>0.97</v>
      </c>
      <c r="BW820" s="11">
        <v>2.11</v>
      </c>
      <c r="BX820" s="8">
        <f t="shared" si="1676"/>
        <v>3.0467</v>
      </c>
      <c r="BY820" s="9">
        <v>1.075</v>
      </c>
      <c r="BZ820" s="17">
        <v>1.115</v>
      </c>
      <c r="CA820" s="18">
        <f t="shared" si="1677"/>
        <v>59493.5079995388</v>
      </c>
      <c r="CH820" s="11">
        <v>2171</v>
      </c>
      <c r="CI820" s="11">
        <v>0.65</v>
      </c>
      <c r="CJ820" s="12">
        <v>1.35</v>
      </c>
      <c r="CK820" s="13">
        <f t="shared" si="1678"/>
        <v>1905.0525</v>
      </c>
      <c r="CL820" s="11">
        <v>3</v>
      </c>
      <c r="CM820" s="11">
        <v>190</v>
      </c>
      <c r="CN820" s="11">
        <v>1.33</v>
      </c>
      <c r="CO820" s="16">
        <f t="shared" si="1679"/>
        <v>2.85054794520548</v>
      </c>
      <c r="CP820" s="11">
        <v>0.97</v>
      </c>
      <c r="CQ820" s="11">
        <v>2.11</v>
      </c>
      <c r="CR820" s="8">
        <f t="shared" si="1680"/>
        <v>3.0467</v>
      </c>
      <c r="CS820" s="9">
        <v>1.075</v>
      </c>
      <c r="CT820" s="17">
        <v>1.185</v>
      </c>
      <c r="CU820" s="18">
        <f t="shared" si="1681"/>
        <v>63228.5264389718</v>
      </c>
      <c r="DB820" s="11">
        <v>2171</v>
      </c>
      <c r="DC820" s="11">
        <v>0.65</v>
      </c>
      <c r="DD820" s="12">
        <v>1.35</v>
      </c>
      <c r="DE820" s="13">
        <f t="shared" si="1682"/>
        <v>1905.0525</v>
      </c>
      <c r="DF820" s="11">
        <v>3</v>
      </c>
      <c r="DG820" s="11">
        <v>190</v>
      </c>
      <c r="DH820" s="11">
        <v>1.33</v>
      </c>
      <c r="DI820" s="16">
        <f t="shared" si="1683"/>
        <v>2.85054794520548</v>
      </c>
      <c r="DJ820" s="11">
        <v>0.97</v>
      </c>
      <c r="DK820" s="11">
        <v>2.11</v>
      </c>
      <c r="DL820" s="8">
        <f t="shared" si="1684"/>
        <v>3.0467</v>
      </c>
      <c r="DM820" s="9">
        <v>1.075</v>
      </c>
      <c r="DN820" s="17">
        <v>1.185</v>
      </c>
      <c r="DO820" s="18">
        <f t="shared" si="1685"/>
        <v>63228.5264389718</v>
      </c>
      <c r="DV820" s="11">
        <v>2171</v>
      </c>
      <c r="DW820" s="11">
        <v>0.65</v>
      </c>
      <c r="DX820" s="12">
        <v>1.35</v>
      </c>
      <c r="DY820" s="13">
        <f t="shared" si="1686"/>
        <v>1905.0525</v>
      </c>
      <c r="DZ820" s="11">
        <v>3</v>
      </c>
      <c r="EA820" s="11">
        <v>190</v>
      </c>
      <c r="EB820" s="11">
        <v>1.42</v>
      </c>
      <c r="EC820" s="16">
        <f t="shared" si="1687"/>
        <v>2.94054794520548</v>
      </c>
      <c r="ED820" s="11">
        <v>0.97</v>
      </c>
      <c r="EE820" s="11">
        <v>2.91</v>
      </c>
      <c r="EF820" s="8">
        <f t="shared" si="1688"/>
        <v>3.8227</v>
      </c>
      <c r="EG820" s="9">
        <v>1.075</v>
      </c>
      <c r="EH820" s="17">
        <v>1.3</v>
      </c>
      <c r="EI820" s="18">
        <f t="shared" si="1689"/>
        <v>89779.7726550401</v>
      </c>
    </row>
    <row r="821" s="1" customFormat="1" customHeight="1" spans="6:139">
      <c r="F821" s="11">
        <v>2171</v>
      </c>
      <c r="G821" s="11">
        <v>0.65</v>
      </c>
      <c r="H821" s="12">
        <v>1.35</v>
      </c>
      <c r="I821" s="13">
        <f t="shared" si="1662"/>
        <v>1905.0525</v>
      </c>
      <c r="J821" s="11">
        <v>3</v>
      </c>
      <c r="K821" s="11">
        <v>190</v>
      </c>
      <c r="L821" s="11">
        <v>1.33</v>
      </c>
      <c r="M821" s="16">
        <f t="shared" si="1663"/>
        <v>2.85054794520548</v>
      </c>
      <c r="N821" s="11">
        <v>0.97</v>
      </c>
      <c r="O821" s="11">
        <v>2.11</v>
      </c>
      <c r="P821" s="8">
        <f t="shared" si="1664"/>
        <v>3.0467</v>
      </c>
      <c r="Q821" s="9">
        <v>1.075</v>
      </c>
      <c r="R821" s="17">
        <v>1.1</v>
      </c>
      <c r="S821" s="18">
        <f t="shared" si="1665"/>
        <v>58693.1469053746</v>
      </c>
      <c r="Z821" s="11">
        <v>2171</v>
      </c>
      <c r="AA821" s="11">
        <v>0.65</v>
      </c>
      <c r="AB821" s="12">
        <v>1.35</v>
      </c>
      <c r="AC821" s="13">
        <f t="shared" si="1666"/>
        <v>1905.0525</v>
      </c>
      <c r="AD821" s="11">
        <v>3</v>
      </c>
      <c r="AE821" s="11">
        <v>190</v>
      </c>
      <c r="AF821" s="11">
        <v>1.33</v>
      </c>
      <c r="AG821" s="16">
        <f t="shared" si="1667"/>
        <v>2.85054794520548</v>
      </c>
      <c r="AH821" s="11">
        <v>0.97</v>
      </c>
      <c r="AI821" s="11">
        <v>2.11</v>
      </c>
      <c r="AJ821" s="8">
        <f t="shared" si="1668"/>
        <v>3.0467</v>
      </c>
      <c r="AK821" s="9">
        <v>1.075</v>
      </c>
      <c r="AL821" s="17">
        <v>1.1</v>
      </c>
      <c r="AM821" s="18">
        <f t="shared" si="1669"/>
        <v>58693.1469053746</v>
      </c>
      <c r="AT821" s="11">
        <v>2171</v>
      </c>
      <c r="AU821" s="11">
        <v>0.65</v>
      </c>
      <c r="AV821" s="12">
        <v>1.35</v>
      </c>
      <c r="AW821" s="13">
        <f t="shared" si="1670"/>
        <v>1905.0525</v>
      </c>
      <c r="AX821" s="11">
        <v>3</v>
      </c>
      <c r="AY821" s="11">
        <v>190</v>
      </c>
      <c r="AZ821" s="11">
        <v>1.33</v>
      </c>
      <c r="BA821" s="16">
        <f t="shared" si="1671"/>
        <v>2.85054794520548</v>
      </c>
      <c r="BB821" s="11">
        <v>0.97</v>
      </c>
      <c r="BC821" s="11">
        <v>2.11</v>
      </c>
      <c r="BD821" s="8">
        <f t="shared" si="1672"/>
        <v>3.0467</v>
      </c>
      <c r="BE821" s="9">
        <v>1.075</v>
      </c>
      <c r="BF821" s="17">
        <v>1.115</v>
      </c>
      <c r="BG821" s="18">
        <f t="shared" si="1673"/>
        <v>59493.5079995388</v>
      </c>
      <c r="BN821" s="11">
        <v>2171</v>
      </c>
      <c r="BO821" s="11">
        <v>0.65</v>
      </c>
      <c r="BP821" s="12">
        <v>1.35</v>
      </c>
      <c r="BQ821" s="13">
        <f t="shared" si="1674"/>
        <v>1905.0525</v>
      </c>
      <c r="BR821" s="11">
        <v>3</v>
      </c>
      <c r="BS821" s="11">
        <v>190</v>
      </c>
      <c r="BT821" s="11">
        <v>1.33</v>
      </c>
      <c r="BU821" s="16">
        <f t="shared" si="1675"/>
        <v>2.85054794520548</v>
      </c>
      <c r="BV821" s="11">
        <v>0.97</v>
      </c>
      <c r="BW821" s="11">
        <v>2.11</v>
      </c>
      <c r="BX821" s="8">
        <f t="shared" si="1676"/>
        <v>3.0467</v>
      </c>
      <c r="BY821" s="9">
        <v>1.075</v>
      </c>
      <c r="BZ821" s="17">
        <v>1.115</v>
      </c>
      <c r="CA821" s="18">
        <f t="shared" si="1677"/>
        <v>59493.5079995388</v>
      </c>
      <c r="CH821" s="11">
        <v>2171</v>
      </c>
      <c r="CI821" s="11">
        <v>0.65</v>
      </c>
      <c r="CJ821" s="12">
        <v>1.35</v>
      </c>
      <c r="CK821" s="13">
        <f t="shared" si="1678"/>
        <v>1905.0525</v>
      </c>
      <c r="CL821" s="11">
        <v>3</v>
      </c>
      <c r="CM821" s="11">
        <v>190</v>
      </c>
      <c r="CN821" s="11">
        <v>1.33</v>
      </c>
      <c r="CO821" s="16">
        <f t="shared" si="1679"/>
        <v>2.85054794520548</v>
      </c>
      <c r="CP821" s="11">
        <v>0.97</v>
      </c>
      <c r="CQ821" s="11">
        <v>2.11</v>
      </c>
      <c r="CR821" s="8">
        <f t="shared" si="1680"/>
        <v>3.0467</v>
      </c>
      <c r="CS821" s="9">
        <v>1.075</v>
      </c>
      <c r="CT821" s="17">
        <v>1.185</v>
      </c>
      <c r="CU821" s="18">
        <f t="shared" si="1681"/>
        <v>63228.5264389718</v>
      </c>
      <c r="DB821" s="11">
        <v>2171</v>
      </c>
      <c r="DC821" s="11">
        <v>0.65</v>
      </c>
      <c r="DD821" s="12">
        <v>1.35</v>
      </c>
      <c r="DE821" s="13">
        <f t="shared" si="1682"/>
        <v>1905.0525</v>
      </c>
      <c r="DF821" s="11">
        <v>3</v>
      </c>
      <c r="DG821" s="11">
        <v>190</v>
      </c>
      <c r="DH821" s="11">
        <v>1.33</v>
      </c>
      <c r="DI821" s="16">
        <f t="shared" si="1683"/>
        <v>2.85054794520548</v>
      </c>
      <c r="DJ821" s="11">
        <v>0.97</v>
      </c>
      <c r="DK821" s="11">
        <v>2.11</v>
      </c>
      <c r="DL821" s="8">
        <f t="shared" si="1684"/>
        <v>3.0467</v>
      </c>
      <c r="DM821" s="9">
        <v>1.075</v>
      </c>
      <c r="DN821" s="17">
        <v>1.185</v>
      </c>
      <c r="DO821" s="18">
        <f t="shared" si="1685"/>
        <v>63228.5264389718</v>
      </c>
      <c r="DV821" s="11">
        <v>2171</v>
      </c>
      <c r="DW821" s="11">
        <v>0.65</v>
      </c>
      <c r="DX821" s="12">
        <v>1.35</v>
      </c>
      <c r="DY821" s="13">
        <f t="shared" si="1686"/>
        <v>1905.0525</v>
      </c>
      <c r="DZ821" s="11">
        <v>3</v>
      </c>
      <c r="EA821" s="11">
        <v>190</v>
      </c>
      <c r="EB821" s="11">
        <v>1.42</v>
      </c>
      <c r="EC821" s="16">
        <f t="shared" si="1687"/>
        <v>2.94054794520548</v>
      </c>
      <c r="ED821" s="11">
        <v>0.97</v>
      </c>
      <c r="EE821" s="11">
        <v>2.91</v>
      </c>
      <c r="EF821" s="8">
        <f t="shared" si="1688"/>
        <v>3.8227</v>
      </c>
      <c r="EG821" s="9">
        <v>1.075</v>
      </c>
      <c r="EH821" s="17">
        <v>1.3</v>
      </c>
      <c r="EI821" s="18">
        <f t="shared" si="1689"/>
        <v>89779.7726550401</v>
      </c>
    </row>
    <row r="822" s="1" customFormat="1" customHeight="1" spans="6:139">
      <c r="F822" s="23" t="s">
        <v>50</v>
      </c>
      <c r="G822" s="24"/>
      <c r="H822" s="24"/>
      <c r="I822" s="24"/>
      <c r="J822" s="24"/>
      <c r="K822" s="24"/>
      <c r="L822" s="24"/>
      <c r="M822" s="25">
        <f>SUM(S813:S821)</f>
        <v>651388.275364003</v>
      </c>
      <c r="N822" s="25"/>
      <c r="O822" s="25"/>
      <c r="P822" s="25"/>
      <c r="Q822" s="25"/>
      <c r="R822" s="25"/>
      <c r="S822" s="25"/>
      <c r="T822" s="1"/>
      <c r="U822" s="1"/>
      <c r="V822" s="1"/>
      <c r="W822" s="1"/>
      <c r="X822" s="1"/>
      <c r="Y822" s="1"/>
      <c r="Z822" s="23" t="s">
        <v>50</v>
      </c>
      <c r="AA822" s="24"/>
      <c r="AB822" s="24"/>
      <c r="AC822" s="24"/>
      <c r="AD822" s="24"/>
      <c r="AE822" s="24"/>
      <c r="AF822" s="24"/>
      <c r="AG822" s="25">
        <f>SUM(AM813:AM821)</f>
        <v>651388.275364003</v>
      </c>
      <c r="AH822" s="25"/>
      <c r="AI822" s="25"/>
      <c r="AJ822" s="25"/>
      <c r="AK822" s="25"/>
      <c r="AL822" s="25"/>
      <c r="AM822" s="25"/>
      <c r="AN822" s="1"/>
      <c r="AO822" s="1"/>
      <c r="AP822" s="1"/>
      <c r="AQ822" s="1"/>
      <c r="AR822" s="1"/>
      <c r="AS822" s="1"/>
      <c r="AT822" s="23" t="s">
        <v>50</v>
      </c>
      <c r="AU822" s="24"/>
      <c r="AV822" s="24"/>
      <c r="AW822" s="24"/>
      <c r="AX822" s="24"/>
      <c r="AY822" s="24"/>
      <c r="AZ822" s="24"/>
      <c r="BA822" s="25">
        <f>SUM(BG813:BG821)</f>
        <v>660270.84275533</v>
      </c>
      <c r="BB822" s="25"/>
      <c r="BC822" s="25"/>
      <c r="BD822" s="25"/>
      <c r="BE822" s="25"/>
      <c r="BF822" s="25"/>
      <c r="BG822" s="25"/>
      <c r="BH822" s="1"/>
      <c r="BI822" s="1"/>
      <c r="BJ822" s="1"/>
      <c r="BK822" s="1"/>
      <c r="BL822" s="1"/>
      <c r="BM822" s="1"/>
      <c r="BN822" s="23" t="s">
        <v>50</v>
      </c>
      <c r="BO822" s="24"/>
      <c r="BP822" s="24"/>
      <c r="BQ822" s="24"/>
      <c r="BR822" s="24"/>
      <c r="BS822" s="24"/>
      <c r="BT822" s="24"/>
      <c r="BU822" s="25">
        <f>SUM(CA813:CA821)</f>
        <v>660270.84275533</v>
      </c>
      <c r="BV822" s="25"/>
      <c r="BW822" s="25"/>
      <c r="BX822" s="25"/>
      <c r="BY822" s="25"/>
      <c r="BZ822" s="25"/>
      <c r="CA822" s="25"/>
      <c r="CB822" s="1"/>
      <c r="CC822" s="1"/>
      <c r="CD822" s="1"/>
      <c r="CE822" s="1"/>
      <c r="CF822" s="1"/>
      <c r="CG822" s="1"/>
      <c r="CH822" s="23" t="s">
        <v>50</v>
      </c>
      <c r="CI822" s="24"/>
      <c r="CJ822" s="24"/>
      <c r="CK822" s="24"/>
      <c r="CL822" s="24"/>
      <c r="CM822" s="24"/>
      <c r="CN822" s="24"/>
      <c r="CO822" s="25">
        <f>SUM(CU813:CU821)</f>
        <v>701722.823914858</v>
      </c>
      <c r="CP822" s="25"/>
      <c r="CQ822" s="25"/>
      <c r="CR822" s="25"/>
      <c r="CS822" s="25"/>
      <c r="CT822" s="25"/>
      <c r="CU822" s="25"/>
      <c r="CV822" s="1"/>
      <c r="CW822" s="1"/>
      <c r="CX822" s="1"/>
      <c r="CY822" s="1"/>
      <c r="CZ822" s="1"/>
      <c r="DA822" s="1"/>
      <c r="DB822" s="23" t="s">
        <v>50</v>
      </c>
      <c r="DC822" s="24"/>
      <c r="DD822" s="24"/>
      <c r="DE822" s="24"/>
      <c r="DF822" s="24"/>
      <c r="DG822" s="24"/>
      <c r="DH822" s="24"/>
      <c r="DI822" s="25">
        <f>SUM(DO813:DO821)</f>
        <v>701722.823914858</v>
      </c>
      <c r="DJ822" s="25"/>
      <c r="DK822" s="25"/>
      <c r="DL822" s="25"/>
      <c r="DM822" s="25"/>
      <c r="DN822" s="25"/>
      <c r="DO822" s="25"/>
      <c r="DP822" s="1"/>
      <c r="DQ822" s="1"/>
      <c r="DR822" s="1"/>
      <c r="DS822" s="1"/>
      <c r="DT822" s="1"/>
      <c r="DU822" s="1"/>
      <c r="DV822" s="23" t="s">
        <v>50</v>
      </c>
      <c r="DW822" s="24"/>
      <c r="DX822" s="24"/>
      <c r="DY822" s="24"/>
      <c r="DZ822" s="24"/>
      <c r="EA822" s="24"/>
      <c r="EB822" s="24"/>
      <c r="EC822" s="25">
        <f>SUM(EI813:EI821)</f>
        <v>993184.464282581</v>
      </c>
      <c r="ED822" s="25"/>
      <c r="EE822" s="25"/>
      <c r="EF822" s="25"/>
      <c r="EG822" s="25"/>
      <c r="EH822" s="25"/>
      <c r="EI822" s="25"/>
    </row>
    <row r="823" s="1" customFormat="1" customHeight="1" spans="6:139">
      <c r="F823" s="24"/>
      <c r="G823" s="24"/>
      <c r="H823" s="24"/>
      <c r="I823" s="24"/>
      <c r="J823" s="24"/>
      <c r="K823" s="24"/>
      <c r="L823" s="24"/>
      <c r="M823" s="25"/>
      <c r="N823" s="25"/>
      <c r="O823" s="25"/>
      <c r="P823" s="25"/>
      <c r="Q823" s="25"/>
      <c r="R823" s="25"/>
      <c r="S823" s="25"/>
      <c r="T823" s="1"/>
      <c r="U823" s="1"/>
      <c r="V823" s="1"/>
      <c r="W823" s="1"/>
      <c r="X823" s="1"/>
      <c r="Y823" s="1"/>
      <c r="Z823" s="24"/>
      <c r="AA823" s="24"/>
      <c r="AB823" s="24"/>
      <c r="AC823" s="24"/>
      <c r="AD823" s="24"/>
      <c r="AE823" s="24"/>
      <c r="AF823" s="24"/>
      <c r="AG823" s="25"/>
      <c r="AH823" s="25"/>
      <c r="AI823" s="25"/>
      <c r="AJ823" s="25"/>
      <c r="AK823" s="25"/>
      <c r="AL823" s="25"/>
      <c r="AM823" s="25"/>
      <c r="AN823" s="1"/>
      <c r="AO823" s="1"/>
      <c r="AP823" s="1"/>
      <c r="AQ823" s="1"/>
      <c r="AR823" s="1"/>
      <c r="AS823" s="1"/>
      <c r="AT823" s="24"/>
      <c r="AU823" s="24"/>
      <c r="AV823" s="24"/>
      <c r="AW823" s="24"/>
      <c r="AX823" s="24"/>
      <c r="AY823" s="24"/>
      <c r="AZ823" s="24"/>
      <c r="BA823" s="25"/>
      <c r="BB823" s="25"/>
      <c r="BC823" s="25"/>
      <c r="BD823" s="25"/>
      <c r="BE823" s="25"/>
      <c r="BF823" s="25"/>
      <c r="BG823" s="25"/>
      <c r="BH823" s="1"/>
      <c r="BI823" s="1"/>
      <c r="BJ823" s="1"/>
      <c r="BK823" s="1"/>
      <c r="BL823" s="1"/>
      <c r="BM823" s="1"/>
      <c r="BN823" s="24"/>
      <c r="BO823" s="24"/>
      <c r="BP823" s="24"/>
      <c r="BQ823" s="24"/>
      <c r="BR823" s="24"/>
      <c r="BS823" s="24"/>
      <c r="BT823" s="24"/>
      <c r="BU823" s="25"/>
      <c r="BV823" s="25"/>
      <c r="BW823" s="25"/>
      <c r="BX823" s="25"/>
      <c r="BY823" s="25"/>
      <c r="BZ823" s="25"/>
      <c r="CA823" s="25"/>
      <c r="CB823" s="1"/>
      <c r="CC823" s="1"/>
      <c r="CD823" s="1"/>
      <c r="CE823" s="1"/>
      <c r="CF823" s="1"/>
      <c r="CG823" s="1"/>
      <c r="CH823" s="24"/>
      <c r="CI823" s="24"/>
      <c r="CJ823" s="24"/>
      <c r="CK823" s="24"/>
      <c r="CL823" s="24"/>
      <c r="CM823" s="24"/>
      <c r="CN823" s="24"/>
      <c r="CO823" s="25"/>
      <c r="CP823" s="25"/>
      <c r="CQ823" s="25"/>
      <c r="CR823" s="25"/>
      <c r="CS823" s="25"/>
      <c r="CT823" s="25"/>
      <c r="CU823" s="25"/>
      <c r="CV823" s="1"/>
      <c r="CW823" s="1"/>
      <c r="CX823" s="1"/>
      <c r="CY823" s="1"/>
      <c r="CZ823" s="1"/>
      <c r="DA823" s="1"/>
      <c r="DB823" s="24"/>
      <c r="DC823" s="24"/>
      <c r="DD823" s="24"/>
      <c r="DE823" s="24"/>
      <c r="DF823" s="24"/>
      <c r="DG823" s="24"/>
      <c r="DH823" s="24"/>
      <c r="DI823" s="25"/>
      <c r="DJ823" s="25"/>
      <c r="DK823" s="25"/>
      <c r="DL823" s="25"/>
      <c r="DM823" s="25"/>
      <c r="DN823" s="25"/>
      <c r="DO823" s="25"/>
      <c r="DP823" s="1"/>
      <c r="DQ823" s="1"/>
      <c r="DR823" s="1"/>
      <c r="DS823" s="1"/>
      <c r="DT823" s="1"/>
      <c r="DU823" s="1"/>
      <c r="DV823" s="24"/>
      <c r="DW823" s="24"/>
      <c r="DX823" s="24"/>
      <c r="DY823" s="24"/>
      <c r="DZ823" s="24"/>
      <c r="EA823" s="24"/>
      <c r="EB823" s="24"/>
      <c r="EC823" s="25"/>
      <c r="ED823" s="25"/>
      <c r="EE823" s="25"/>
      <c r="EF823" s="25"/>
      <c r="EG823" s="25"/>
      <c r="EH823" s="25"/>
      <c r="EI823" s="25"/>
    </row>
    <row r="824" s="1" customFormat="1" customHeight="1" spans="6:139">
      <c r="F824" s="3" t="s">
        <v>51</v>
      </c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1"/>
      <c r="U824" s="1"/>
      <c r="V824" s="1"/>
      <c r="W824" s="1"/>
      <c r="X824" s="1"/>
      <c r="Y824" s="1"/>
      <c r="Z824" s="3" t="s">
        <v>51</v>
      </c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1"/>
      <c r="AO824" s="1"/>
      <c r="AP824" s="1"/>
      <c r="AQ824" s="1"/>
      <c r="AR824" s="1"/>
      <c r="AS824" s="1"/>
      <c r="AT824" s="3" t="s">
        <v>51</v>
      </c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1"/>
      <c r="BI824" s="1"/>
      <c r="BJ824" s="1"/>
      <c r="BK824" s="1"/>
      <c r="BL824" s="1"/>
      <c r="BM824" s="1"/>
      <c r="BN824" s="3" t="s">
        <v>51</v>
      </c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1"/>
      <c r="CC824" s="1"/>
      <c r="CD824" s="1"/>
      <c r="CE824" s="1"/>
      <c r="CF824" s="1"/>
      <c r="CG824" s="1"/>
      <c r="CH824" s="3" t="s">
        <v>51</v>
      </c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1"/>
      <c r="CW824" s="1"/>
      <c r="CX824" s="1"/>
      <c r="CY824" s="1"/>
      <c r="CZ824" s="1"/>
      <c r="DA824" s="1"/>
      <c r="DB824" s="3" t="s">
        <v>51</v>
      </c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1"/>
      <c r="DQ824" s="1"/>
      <c r="DR824" s="1"/>
      <c r="DS824" s="1"/>
      <c r="DT824" s="1"/>
      <c r="DU824" s="1"/>
      <c r="DV824" s="3" t="s">
        <v>51</v>
      </c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</row>
    <row r="825" s="1" customFormat="1" customHeight="1" spans="6:139">
      <c r="F825" s="4" t="s">
        <v>8</v>
      </c>
      <c r="G825" s="5"/>
      <c r="H825" s="5"/>
      <c r="I825" s="6"/>
      <c r="J825" s="7" t="s">
        <v>9</v>
      </c>
      <c r="K825" s="7"/>
      <c r="L825" s="7"/>
      <c r="M825" s="7"/>
      <c r="N825" s="8" t="s">
        <v>10</v>
      </c>
      <c r="O825" s="8"/>
      <c r="P825" s="8"/>
      <c r="Q825" s="9" t="s">
        <v>11</v>
      </c>
      <c r="R825" s="10" t="s">
        <v>12</v>
      </c>
      <c r="S825" s="10" t="s">
        <v>13</v>
      </c>
      <c r="Z825" s="4" t="s">
        <v>8</v>
      </c>
      <c r="AA825" s="5"/>
      <c r="AB825" s="5"/>
      <c r="AC825" s="6"/>
      <c r="AD825" s="7" t="s">
        <v>9</v>
      </c>
      <c r="AE825" s="7"/>
      <c r="AF825" s="7"/>
      <c r="AG825" s="7"/>
      <c r="AH825" s="8" t="s">
        <v>10</v>
      </c>
      <c r="AI825" s="8"/>
      <c r="AJ825" s="8"/>
      <c r="AK825" s="9" t="s">
        <v>11</v>
      </c>
      <c r="AL825" s="10" t="s">
        <v>12</v>
      </c>
      <c r="AM825" s="10" t="s">
        <v>13</v>
      </c>
      <c r="AT825" s="4" t="s">
        <v>8</v>
      </c>
      <c r="AU825" s="5"/>
      <c r="AV825" s="5"/>
      <c r="AW825" s="6"/>
      <c r="AX825" s="7" t="s">
        <v>9</v>
      </c>
      <c r="AY825" s="7"/>
      <c r="AZ825" s="7"/>
      <c r="BA825" s="7"/>
      <c r="BB825" s="8" t="s">
        <v>10</v>
      </c>
      <c r="BC825" s="8"/>
      <c r="BD825" s="8"/>
      <c r="BE825" s="9" t="s">
        <v>11</v>
      </c>
      <c r="BF825" s="10" t="s">
        <v>12</v>
      </c>
      <c r="BG825" s="10" t="s">
        <v>13</v>
      </c>
      <c r="BN825" s="4" t="s">
        <v>8</v>
      </c>
      <c r="BO825" s="5"/>
      <c r="BP825" s="5"/>
      <c r="BQ825" s="6"/>
      <c r="BR825" s="7" t="s">
        <v>9</v>
      </c>
      <c r="BS825" s="7"/>
      <c r="BT825" s="7"/>
      <c r="BU825" s="7"/>
      <c r="BV825" s="8" t="s">
        <v>10</v>
      </c>
      <c r="BW825" s="8"/>
      <c r="BX825" s="8"/>
      <c r="BY825" s="9" t="s">
        <v>11</v>
      </c>
      <c r="BZ825" s="10" t="s">
        <v>12</v>
      </c>
      <c r="CA825" s="10" t="s">
        <v>13</v>
      </c>
      <c r="CH825" s="4" t="s">
        <v>8</v>
      </c>
      <c r="CI825" s="5"/>
      <c r="CJ825" s="5"/>
      <c r="CK825" s="6"/>
      <c r="CL825" s="7" t="s">
        <v>9</v>
      </c>
      <c r="CM825" s="7"/>
      <c r="CN825" s="7"/>
      <c r="CO825" s="7"/>
      <c r="CP825" s="8" t="s">
        <v>10</v>
      </c>
      <c r="CQ825" s="8"/>
      <c r="CR825" s="8"/>
      <c r="CS825" s="9" t="s">
        <v>11</v>
      </c>
      <c r="CT825" s="10" t="s">
        <v>12</v>
      </c>
      <c r="CU825" s="10" t="s">
        <v>13</v>
      </c>
      <c r="DB825" s="4" t="s">
        <v>8</v>
      </c>
      <c r="DC825" s="5"/>
      <c r="DD825" s="5"/>
      <c r="DE825" s="6"/>
      <c r="DF825" s="7" t="s">
        <v>9</v>
      </c>
      <c r="DG825" s="7"/>
      <c r="DH825" s="7"/>
      <c r="DI825" s="7"/>
      <c r="DJ825" s="8" t="s">
        <v>10</v>
      </c>
      <c r="DK825" s="8"/>
      <c r="DL825" s="8"/>
      <c r="DM825" s="9" t="s">
        <v>11</v>
      </c>
      <c r="DN825" s="10" t="s">
        <v>12</v>
      </c>
      <c r="DO825" s="10" t="s">
        <v>13</v>
      </c>
      <c r="DV825" s="4" t="s">
        <v>8</v>
      </c>
      <c r="DW825" s="5"/>
      <c r="DX825" s="5"/>
      <c r="DY825" s="6"/>
      <c r="DZ825" s="7" t="s">
        <v>9</v>
      </c>
      <c r="EA825" s="7"/>
      <c r="EB825" s="7"/>
      <c r="EC825" s="7"/>
      <c r="ED825" s="8" t="s">
        <v>10</v>
      </c>
      <c r="EE825" s="8"/>
      <c r="EF825" s="8"/>
      <c r="EG825" s="9" t="s">
        <v>11</v>
      </c>
      <c r="EH825" s="10" t="s">
        <v>12</v>
      </c>
      <c r="EI825" s="10" t="s">
        <v>13</v>
      </c>
    </row>
    <row r="826" s="1" customFormat="1" customHeight="1" spans="6:139">
      <c r="F826" s="11" t="s">
        <v>52</v>
      </c>
      <c r="G826" s="11" t="s">
        <v>20</v>
      </c>
      <c r="H826" s="12" t="s">
        <v>21</v>
      </c>
      <c r="I826" s="13" t="s">
        <v>8</v>
      </c>
      <c r="J826" s="11" t="s">
        <v>22</v>
      </c>
      <c r="K826" s="11" t="s">
        <v>23</v>
      </c>
      <c r="L826" s="11" t="s">
        <v>24</v>
      </c>
      <c r="M826" s="7" t="s">
        <v>25</v>
      </c>
      <c r="N826" s="11" t="s">
        <v>26</v>
      </c>
      <c r="O826" s="11" t="s">
        <v>27</v>
      </c>
      <c r="P826" s="8" t="s">
        <v>28</v>
      </c>
      <c r="Q826" s="9" t="s">
        <v>29</v>
      </c>
      <c r="R826" s="14"/>
      <c r="S826" s="14"/>
      <c r="T826" s="1"/>
      <c r="U826" s="1"/>
      <c r="V826" s="1"/>
      <c r="W826" s="1"/>
      <c r="X826" s="1"/>
      <c r="Y826" s="1"/>
      <c r="Z826" s="11" t="s">
        <v>52</v>
      </c>
      <c r="AA826" s="11" t="s">
        <v>20</v>
      </c>
      <c r="AB826" s="12" t="s">
        <v>21</v>
      </c>
      <c r="AC826" s="13" t="s">
        <v>8</v>
      </c>
      <c r="AD826" s="11" t="s">
        <v>22</v>
      </c>
      <c r="AE826" s="11" t="s">
        <v>23</v>
      </c>
      <c r="AF826" s="11" t="s">
        <v>24</v>
      </c>
      <c r="AG826" s="7" t="s">
        <v>25</v>
      </c>
      <c r="AH826" s="11" t="s">
        <v>26</v>
      </c>
      <c r="AI826" s="11" t="s">
        <v>27</v>
      </c>
      <c r="AJ826" s="8" t="s">
        <v>28</v>
      </c>
      <c r="AK826" s="9" t="s">
        <v>29</v>
      </c>
      <c r="AL826" s="14"/>
      <c r="AM826" s="14"/>
      <c r="AN826" s="1"/>
      <c r="AO826" s="1"/>
      <c r="AP826" s="1"/>
      <c r="AQ826" s="1"/>
      <c r="AR826" s="1"/>
      <c r="AS826" s="1"/>
      <c r="AT826" s="11" t="s">
        <v>52</v>
      </c>
      <c r="AU826" s="11" t="s">
        <v>20</v>
      </c>
      <c r="AV826" s="12" t="s">
        <v>21</v>
      </c>
      <c r="AW826" s="13" t="s">
        <v>8</v>
      </c>
      <c r="AX826" s="11" t="s">
        <v>22</v>
      </c>
      <c r="AY826" s="11" t="s">
        <v>23</v>
      </c>
      <c r="AZ826" s="11" t="s">
        <v>24</v>
      </c>
      <c r="BA826" s="7" t="s">
        <v>25</v>
      </c>
      <c r="BB826" s="11" t="s">
        <v>26</v>
      </c>
      <c r="BC826" s="11" t="s">
        <v>27</v>
      </c>
      <c r="BD826" s="8" t="s">
        <v>28</v>
      </c>
      <c r="BE826" s="9" t="s">
        <v>29</v>
      </c>
      <c r="BF826" s="14"/>
      <c r="BG826" s="14"/>
      <c r="BH826" s="1"/>
      <c r="BI826" s="1"/>
      <c r="BJ826" s="1"/>
      <c r="BK826" s="1"/>
      <c r="BL826" s="1"/>
      <c r="BM826" s="1"/>
      <c r="BN826" s="11" t="s">
        <v>52</v>
      </c>
      <c r="BO826" s="11" t="s">
        <v>20</v>
      </c>
      <c r="BP826" s="12" t="s">
        <v>21</v>
      </c>
      <c r="BQ826" s="13" t="s">
        <v>8</v>
      </c>
      <c r="BR826" s="11" t="s">
        <v>22</v>
      </c>
      <c r="BS826" s="11" t="s">
        <v>23</v>
      </c>
      <c r="BT826" s="11" t="s">
        <v>24</v>
      </c>
      <c r="BU826" s="7" t="s">
        <v>25</v>
      </c>
      <c r="BV826" s="11" t="s">
        <v>26</v>
      </c>
      <c r="BW826" s="11" t="s">
        <v>27</v>
      </c>
      <c r="BX826" s="8" t="s">
        <v>28</v>
      </c>
      <c r="BY826" s="9" t="s">
        <v>29</v>
      </c>
      <c r="BZ826" s="14"/>
      <c r="CA826" s="14"/>
      <c r="CB826" s="1"/>
      <c r="CC826" s="1"/>
      <c r="CD826" s="1"/>
      <c r="CE826" s="1"/>
      <c r="CF826" s="1"/>
      <c r="CG826" s="1"/>
      <c r="CH826" s="11" t="s">
        <v>52</v>
      </c>
      <c r="CI826" s="11" t="s">
        <v>20</v>
      </c>
      <c r="CJ826" s="12" t="s">
        <v>21</v>
      </c>
      <c r="CK826" s="13" t="s">
        <v>8</v>
      </c>
      <c r="CL826" s="11" t="s">
        <v>22</v>
      </c>
      <c r="CM826" s="11" t="s">
        <v>23</v>
      </c>
      <c r="CN826" s="11" t="s">
        <v>24</v>
      </c>
      <c r="CO826" s="7" t="s">
        <v>25</v>
      </c>
      <c r="CP826" s="11" t="s">
        <v>26</v>
      </c>
      <c r="CQ826" s="11" t="s">
        <v>27</v>
      </c>
      <c r="CR826" s="8" t="s">
        <v>28</v>
      </c>
      <c r="CS826" s="9" t="s">
        <v>29</v>
      </c>
      <c r="CT826" s="14"/>
      <c r="CU826" s="14"/>
      <c r="CV826" s="1"/>
      <c r="CW826" s="1"/>
      <c r="CX826" s="1"/>
      <c r="CY826" s="1"/>
      <c r="CZ826" s="1"/>
      <c r="DA826" s="1"/>
      <c r="DB826" s="11" t="s">
        <v>52</v>
      </c>
      <c r="DC826" s="11" t="s">
        <v>20</v>
      </c>
      <c r="DD826" s="12" t="s">
        <v>21</v>
      </c>
      <c r="DE826" s="13" t="s">
        <v>8</v>
      </c>
      <c r="DF826" s="11" t="s">
        <v>22</v>
      </c>
      <c r="DG826" s="11" t="s">
        <v>23</v>
      </c>
      <c r="DH826" s="11" t="s">
        <v>24</v>
      </c>
      <c r="DI826" s="7" t="s">
        <v>25</v>
      </c>
      <c r="DJ826" s="11" t="s">
        <v>26</v>
      </c>
      <c r="DK826" s="11" t="s">
        <v>27</v>
      </c>
      <c r="DL826" s="8" t="s">
        <v>28</v>
      </c>
      <c r="DM826" s="9" t="s">
        <v>29</v>
      </c>
      <c r="DN826" s="14"/>
      <c r="DO826" s="14"/>
      <c r="DP826" s="1"/>
      <c r="DQ826" s="1"/>
      <c r="DR826" s="1"/>
      <c r="DS826" s="1"/>
      <c r="DT826" s="1"/>
      <c r="DU826" s="1"/>
      <c r="DV826" s="11" t="s">
        <v>52</v>
      </c>
      <c r="DW826" s="11" t="s">
        <v>20</v>
      </c>
      <c r="DX826" s="12" t="s">
        <v>21</v>
      </c>
      <c r="DY826" s="13" t="s">
        <v>8</v>
      </c>
      <c r="DZ826" s="11" t="s">
        <v>22</v>
      </c>
      <c r="EA826" s="11" t="s">
        <v>23</v>
      </c>
      <c r="EB826" s="11" t="s">
        <v>24</v>
      </c>
      <c r="EC826" s="7" t="s">
        <v>25</v>
      </c>
      <c r="ED826" s="11" t="s">
        <v>26</v>
      </c>
      <c r="EE826" s="11" t="s">
        <v>27</v>
      </c>
      <c r="EF826" s="8" t="s">
        <v>28</v>
      </c>
      <c r="EG826" s="9" t="s">
        <v>29</v>
      </c>
      <c r="EH826" s="14"/>
      <c r="EI826" s="14"/>
    </row>
    <row r="827" s="1" customFormat="1" customHeight="1" spans="6:139">
      <c r="F827" s="11">
        <v>35434</v>
      </c>
      <c r="G827" s="11">
        <v>0.0847</v>
      </c>
      <c r="H827" s="12">
        <v>1.35</v>
      </c>
      <c r="I827" s="13">
        <f t="shared" ref="I827:I829" si="1690">F827*G827*H827</f>
        <v>4051.70073</v>
      </c>
      <c r="J827" s="11">
        <v>3</v>
      </c>
      <c r="K827" s="11">
        <v>490</v>
      </c>
      <c r="L827" s="11">
        <v>1.93</v>
      </c>
      <c r="M827" s="16">
        <f t="shared" ref="M827:M829" si="1691">1+6*K827/(K827+2000)+L827</f>
        <v>4.11072289156627</v>
      </c>
      <c r="N827" s="11">
        <v>0.89</v>
      </c>
      <c r="O827" s="11">
        <v>1.78</v>
      </c>
      <c r="P827" s="8">
        <f t="shared" ref="P827:P829" si="1692">1+N827*O827</f>
        <v>2.5842</v>
      </c>
      <c r="Q827" s="9">
        <v>1.275</v>
      </c>
      <c r="R827" s="17">
        <v>1.1</v>
      </c>
      <c r="S827" s="18">
        <f t="shared" ref="S827:S831" si="1693">I827*J827*Q827*P827*M827*R827</f>
        <v>181094.728232507</v>
      </c>
      <c r="Z827" s="11">
        <v>35728</v>
      </c>
      <c r="AA827" s="11">
        <v>0.0847</v>
      </c>
      <c r="AB827" s="12">
        <v>1.35</v>
      </c>
      <c r="AC827" s="13">
        <f t="shared" ref="AC827:AC829" si="1694">Z827*AA827*AB827</f>
        <v>4085.31816</v>
      </c>
      <c r="AD827" s="11">
        <v>3</v>
      </c>
      <c r="AE827" s="11">
        <v>450</v>
      </c>
      <c r="AF827" s="11">
        <v>1.93</v>
      </c>
      <c r="AG827" s="16">
        <f t="shared" ref="AG827:AG829" si="1695">1+6*AE827/(AE827+2000)+AF827</f>
        <v>4.03204081632653</v>
      </c>
      <c r="AH827" s="11">
        <v>1</v>
      </c>
      <c r="AI827" s="11">
        <v>2.71</v>
      </c>
      <c r="AJ827" s="8">
        <f t="shared" ref="AJ827:AJ829" si="1696">1+AH827*AI827</f>
        <v>3.71</v>
      </c>
      <c r="AK827" s="9">
        <v>1.275</v>
      </c>
      <c r="AL827" s="17">
        <v>1.1</v>
      </c>
      <c r="AM827" s="18">
        <f t="shared" ref="AM827:AM831" si="1697">AC827*AD827*AK827*AJ827*AG827*AL827</f>
        <v>257127.684339293</v>
      </c>
      <c r="AT827" s="11">
        <v>36903</v>
      </c>
      <c r="AU827" s="11">
        <v>0.0847</v>
      </c>
      <c r="AV827" s="12">
        <v>1.35</v>
      </c>
      <c r="AW827" s="13">
        <f t="shared" ref="AW827:AW830" si="1698">AT827*AU827*AV827</f>
        <v>4219.673535</v>
      </c>
      <c r="AX827" s="11">
        <v>3</v>
      </c>
      <c r="AY827" s="11">
        <v>490</v>
      </c>
      <c r="AZ827" s="11">
        <v>1.93</v>
      </c>
      <c r="BA827" s="16">
        <f t="shared" ref="BA827:BA830" si="1699">1+6*AY827/(AY827+2000)+AZ827</f>
        <v>4.11072289156627</v>
      </c>
      <c r="BB827" s="11">
        <v>0.93</v>
      </c>
      <c r="BC827" s="11">
        <v>1.85</v>
      </c>
      <c r="BD827" s="8">
        <f t="shared" ref="BD827:BD830" si="1700">1+BB827*BC827</f>
        <v>2.7205</v>
      </c>
      <c r="BE827" s="9">
        <v>1.275</v>
      </c>
      <c r="BF827" s="17">
        <v>1.115</v>
      </c>
      <c r="BG827" s="18">
        <f t="shared" ref="BG827:BG831" si="1701">AW827*AX827*BE827*BD827*BA827*BF827</f>
        <v>201257.50788894</v>
      </c>
      <c r="BN827" s="11">
        <v>38167</v>
      </c>
      <c r="BO827" s="11">
        <v>0.0847</v>
      </c>
      <c r="BP827" s="12">
        <v>1.35</v>
      </c>
      <c r="BQ827" s="13">
        <f t="shared" ref="BQ827:BQ830" si="1702">BN827*BO827*BP827</f>
        <v>4364.205615</v>
      </c>
      <c r="BR827" s="11">
        <v>3</v>
      </c>
      <c r="BS827" s="11">
        <v>490</v>
      </c>
      <c r="BT827" s="11">
        <v>1.93</v>
      </c>
      <c r="BU827" s="16">
        <f t="shared" ref="BU827:BU830" si="1703">1+6*BS827/(BS827+2000)+BT827</f>
        <v>4.11072289156627</v>
      </c>
      <c r="BV827" s="11">
        <v>1</v>
      </c>
      <c r="BW827" s="11">
        <v>2.71</v>
      </c>
      <c r="BX827" s="8">
        <f t="shared" ref="BX827:BX830" si="1704">1+BV827*BW827</f>
        <v>3.71</v>
      </c>
      <c r="BY827" s="9">
        <v>1.275</v>
      </c>
      <c r="BZ827" s="17">
        <v>1.115</v>
      </c>
      <c r="CA827" s="18">
        <f t="shared" ref="CA827:CA831" si="1705">BQ827*BR827*BY827*BX827*BU827*BZ827</f>
        <v>283859.623047054</v>
      </c>
      <c r="CH827" s="11">
        <v>42781</v>
      </c>
      <c r="CI827" s="11">
        <v>0.0847</v>
      </c>
      <c r="CJ827" s="12">
        <v>1.35</v>
      </c>
      <c r="CK827" s="13">
        <f t="shared" ref="CK827:CK831" si="1706">CH827*CI827*CJ827</f>
        <v>4891.793445</v>
      </c>
      <c r="CL827" s="11">
        <v>3</v>
      </c>
      <c r="CM827" s="11">
        <v>490</v>
      </c>
      <c r="CN827" s="11">
        <v>1.93</v>
      </c>
      <c r="CO827" s="16">
        <f t="shared" ref="CO827:CO831" si="1707">1+6*CM827/(CM827+2000)+CN827</f>
        <v>4.11072289156627</v>
      </c>
      <c r="CP827" s="11">
        <v>0.93</v>
      </c>
      <c r="CQ827" s="11">
        <v>1.85</v>
      </c>
      <c r="CR827" s="8">
        <f t="shared" ref="CR827:CR831" si="1708">1+CP827*CQ827</f>
        <v>2.7205</v>
      </c>
      <c r="CS827" s="9">
        <v>1.275</v>
      </c>
      <c r="CT827" s="17">
        <v>1.185</v>
      </c>
      <c r="CU827" s="18">
        <f t="shared" ref="CU827:CU831" si="1709">CK827*CL827*CS827*CR827*CO827*CT827</f>
        <v>247961.829693653</v>
      </c>
      <c r="DB827" s="11">
        <v>44045</v>
      </c>
      <c r="DC827" s="11">
        <v>0.0847</v>
      </c>
      <c r="DD827" s="12">
        <v>1.35</v>
      </c>
      <c r="DE827" s="13">
        <f t="shared" ref="DE827:DE831" si="1710">DB827*DC827*DD827</f>
        <v>5036.325525</v>
      </c>
      <c r="DF827" s="11">
        <v>3</v>
      </c>
      <c r="DG827" s="11">
        <v>490</v>
      </c>
      <c r="DH827" s="11">
        <v>1.93</v>
      </c>
      <c r="DI827" s="16">
        <f t="shared" ref="DI827:DI831" si="1711">1+6*DG827/(DG827+2000)+DH827</f>
        <v>4.11072289156627</v>
      </c>
      <c r="DJ827" s="11">
        <v>1</v>
      </c>
      <c r="DK827" s="11">
        <v>2.71</v>
      </c>
      <c r="DL827" s="8">
        <f t="shared" ref="DL827:DL831" si="1712">1+DJ827*DK827</f>
        <v>3.71</v>
      </c>
      <c r="DM827" s="9">
        <v>1.275</v>
      </c>
      <c r="DN827" s="17">
        <v>1.185</v>
      </c>
      <c r="DO827" s="18">
        <f t="shared" ref="DO827:DO831" si="1713">DE827*DF827*DM827*DL827*DI827*DN827</f>
        <v>348141.418156821</v>
      </c>
      <c r="DV827" s="11">
        <v>49923</v>
      </c>
      <c r="DW827" s="11">
        <v>0.09996</v>
      </c>
      <c r="DX827" s="12">
        <v>1.35</v>
      </c>
      <c r="DY827" s="13">
        <f t="shared" ref="DY827:DY831" si="1714">DV827*DW827*DX827</f>
        <v>6736.909158</v>
      </c>
      <c r="DZ827" s="11">
        <v>3</v>
      </c>
      <c r="EA827" s="11">
        <v>490</v>
      </c>
      <c r="EB827" s="11">
        <v>2.02</v>
      </c>
      <c r="EC827" s="16">
        <f t="shared" ref="EC827:EC831" si="1715">1+6*EA827/(EA827+2000)+EB827</f>
        <v>4.20072289156627</v>
      </c>
      <c r="ED827" s="11">
        <v>1</v>
      </c>
      <c r="EE827" s="11">
        <v>3.51</v>
      </c>
      <c r="EF827" s="8">
        <f t="shared" ref="EF827:EF831" si="1716">1+ED827*EE827</f>
        <v>4.51</v>
      </c>
      <c r="EG827" s="9">
        <v>1.275</v>
      </c>
      <c r="EH827" s="17">
        <v>1.3</v>
      </c>
      <c r="EI827" s="18">
        <f t="shared" ref="EI827:EI831" si="1717">DY827*DZ827*EG827*EF827*EC827*EH827</f>
        <v>634652.592416717</v>
      </c>
    </row>
    <row r="828" s="1" customFormat="1" customHeight="1" spans="6:139">
      <c r="F828" s="11">
        <v>35434</v>
      </c>
      <c r="G828" s="11">
        <v>0.0847</v>
      </c>
      <c r="H828" s="12">
        <v>1.35</v>
      </c>
      <c r="I828" s="13">
        <f t="shared" si="1690"/>
        <v>4051.70073</v>
      </c>
      <c r="J828" s="11">
        <v>3</v>
      </c>
      <c r="K828" s="11">
        <v>490</v>
      </c>
      <c r="L828" s="11">
        <v>1.93</v>
      </c>
      <c r="M828" s="16">
        <f t="shared" si="1691"/>
        <v>4.11072289156627</v>
      </c>
      <c r="N828" s="11">
        <v>0.89</v>
      </c>
      <c r="O828" s="11">
        <v>1.78</v>
      </c>
      <c r="P828" s="8">
        <f t="shared" si="1692"/>
        <v>2.5842</v>
      </c>
      <c r="Q828" s="9">
        <v>1.275</v>
      </c>
      <c r="R828" s="17">
        <v>1.1</v>
      </c>
      <c r="S828" s="18">
        <f t="shared" si="1693"/>
        <v>181094.728232507</v>
      </c>
      <c r="Z828" s="11">
        <v>35728</v>
      </c>
      <c r="AA828" s="11">
        <v>0.0847</v>
      </c>
      <c r="AB828" s="12">
        <v>1.35</v>
      </c>
      <c r="AC828" s="13">
        <f t="shared" si="1694"/>
        <v>4085.31816</v>
      </c>
      <c r="AD828" s="11">
        <v>3</v>
      </c>
      <c r="AE828" s="11">
        <v>450</v>
      </c>
      <c r="AF828" s="11">
        <v>1.93</v>
      </c>
      <c r="AG828" s="16">
        <f t="shared" si="1695"/>
        <v>4.03204081632653</v>
      </c>
      <c r="AH828" s="11">
        <v>1</v>
      </c>
      <c r="AI828" s="11">
        <v>2.71</v>
      </c>
      <c r="AJ828" s="8">
        <f t="shared" si="1696"/>
        <v>3.71</v>
      </c>
      <c r="AK828" s="9">
        <v>1.275</v>
      </c>
      <c r="AL828" s="17">
        <v>1.1</v>
      </c>
      <c r="AM828" s="18">
        <f t="shared" si="1697"/>
        <v>257127.684339293</v>
      </c>
      <c r="AT828" s="11">
        <v>36903</v>
      </c>
      <c r="AU828" s="11">
        <v>0.0847</v>
      </c>
      <c r="AV828" s="12">
        <v>1.35</v>
      </c>
      <c r="AW828" s="13">
        <f t="shared" si="1698"/>
        <v>4219.673535</v>
      </c>
      <c r="AX828" s="11">
        <v>3</v>
      </c>
      <c r="AY828" s="11">
        <v>490</v>
      </c>
      <c r="AZ828" s="11">
        <v>1.93</v>
      </c>
      <c r="BA828" s="16">
        <f t="shared" si="1699"/>
        <v>4.11072289156627</v>
      </c>
      <c r="BB828" s="11">
        <v>0.93</v>
      </c>
      <c r="BC828" s="11">
        <v>1.85</v>
      </c>
      <c r="BD828" s="8">
        <f t="shared" si="1700"/>
        <v>2.7205</v>
      </c>
      <c r="BE828" s="9">
        <v>1.275</v>
      </c>
      <c r="BF828" s="17">
        <v>1.115</v>
      </c>
      <c r="BG828" s="18">
        <f t="shared" si="1701"/>
        <v>201257.50788894</v>
      </c>
      <c r="BN828" s="11">
        <v>38167</v>
      </c>
      <c r="BO828" s="11">
        <v>0.0847</v>
      </c>
      <c r="BP828" s="12">
        <v>1.35</v>
      </c>
      <c r="BQ828" s="13">
        <f t="shared" si="1702"/>
        <v>4364.205615</v>
      </c>
      <c r="BR828" s="11">
        <v>3</v>
      </c>
      <c r="BS828" s="11">
        <v>490</v>
      </c>
      <c r="BT828" s="11">
        <v>1.93</v>
      </c>
      <c r="BU828" s="16">
        <f t="shared" si="1703"/>
        <v>4.11072289156627</v>
      </c>
      <c r="BV828" s="11">
        <v>1</v>
      </c>
      <c r="BW828" s="11">
        <v>2.71</v>
      </c>
      <c r="BX828" s="8">
        <f t="shared" si="1704"/>
        <v>3.71</v>
      </c>
      <c r="BY828" s="9">
        <v>1.275</v>
      </c>
      <c r="BZ828" s="17">
        <v>1.115</v>
      </c>
      <c r="CA828" s="18">
        <f t="shared" si="1705"/>
        <v>283859.623047054</v>
      </c>
      <c r="CH828" s="11">
        <v>42781</v>
      </c>
      <c r="CI828" s="11">
        <v>0.0847</v>
      </c>
      <c r="CJ828" s="12">
        <v>1.35</v>
      </c>
      <c r="CK828" s="13">
        <f t="shared" si="1706"/>
        <v>4891.793445</v>
      </c>
      <c r="CL828" s="11">
        <v>3</v>
      </c>
      <c r="CM828" s="11">
        <v>490</v>
      </c>
      <c r="CN828" s="11">
        <v>1.93</v>
      </c>
      <c r="CO828" s="16">
        <f t="shared" si="1707"/>
        <v>4.11072289156627</v>
      </c>
      <c r="CP828" s="11">
        <v>0.93</v>
      </c>
      <c r="CQ828" s="11">
        <v>1.85</v>
      </c>
      <c r="CR828" s="8">
        <f t="shared" si="1708"/>
        <v>2.7205</v>
      </c>
      <c r="CS828" s="9">
        <v>1.275</v>
      </c>
      <c r="CT828" s="17">
        <v>1.185</v>
      </c>
      <c r="CU828" s="18">
        <f t="shared" si="1709"/>
        <v>247961.829693653</v>
      </c>
      <c r="DB828" s="11">
        <v>44045</v>
      </c>
      <c r="DC828" s="11">
        <v>0.0847</v>
      </c>
      <c r="DD828" s="12">
        <v>1.35</v>
      </c>
      <c r="DE828" s="13">
        <f t="shared" si="1710"/>
        <v>5036.325525</v>
      </c>
      <c r="DF828" s="11">
        <v>3</v>
      </c>
      <c r="DG828" s="11">
        <v>490</v>
      </c>
      <c r="DH828" s="11">
        <v>1.93</v>
      </c>
      <c r="DI828" s="16">
        <f t="shared" si="1711"/>
        <v>4.11072289156627</v>
      </c>
      <c r="DJ828" s="11">
        <v>1</v>
      </c>
      <c r="DK828" s="11">
        <v>2.71</v>
      </c>
      <c r="DL828" s="8">
        <f t="shared" si="1712"/>
        <v>3.71</v>
      </c>
      <c r="DM828" s="9">
        <v>1.275</v>
      </c>
      <c r="DN828" s="17">
        <v>1.185</v>
      </c>
      <c r="DO828" s="18">
        <f t="shared" si="1713"/>
        <v>348141.418156821</v>
      </c>
      <c r="DV828" s="11">
        <v>49923</v>
      </c>
      <c r="DW828" s="11">
        <v>0.09996</v>
      </c>
      <c r="DX828" s="12">
        <v>1.35</v>
      </c>
      <c r="DY828" s="13">
        <f t="shared" si="1714"/>
        <v>6736.909158</v>
      </c>
      <c r="DZ828" s="11">
        <v>3</v>
      </c>
      <c r="EA828" s="11">
        <v>490</v>
      </c>
      <c r="EB828" s="11">
        <v>2.02</v>
      </c>
      <c r="EC828" s="16">
        <f t="shared" si="1715"/>
        <v>4.20072289156627</v>
      </c>
      <c r="ED828" s="11">
        <v>1</v>
      </c>
      <c r="EE828" s="11">
        <v>3.51</v>
      </c>
      <c r="EF828" s="8">
        <f t="shared" si="1716"/>
        <v>4.51</v>
      </c>
      <c r="EG828" s="9">
        <v>1.275</v>
      </c>
      <c r="EH828" s="17">
        <v>1.3</v>
      </c>
      <c r="EI828" s="18">
        <f t="shared" si="1717"/>
        <v>634652.592416717</v>
      </c>
    </row>
    <row r="829" s="1" customFormat="1" customHeight="1" spans="6:139">
      <c r="F829" s="11">
        <v>35434</v>
      </c>
      <c r="G829" s="11">
        <v>0.0847</v>
      </c>
      <c r="H829" s="12">
        <v>1.35</v>
      </c>
      <c r="I829" s="13">
        <f t="shared" si="1690"/>
        <v>4051.70073</v>
      </c>
      <c r="J829" s="11">
        <v>3</v>
      </c>
      <c r="K829" s="11">
        <v>240</v>
      </c>
      <c r="L829" s="11">
        <v>1.93</v>
      </c>
      <c r="M829" s="16">
        <f t="shared" si="1691"/>
        <v>3.57285714285714</v>
      </c>
      <c r="N829" s="11">
        <v>0.89</v>
      </c>
      <c r="O829" s="11">
        <v>1.78</v>
      </c>
      <c r="P829" s="8">
        <f t="shared" si="1692"/>
        <v>2.5842</v>
      </c>
      <c r="Q829" s="9">
        <v>1.075</v>
      </c>
      <c r="R829" s="17">
        <v>1.1</v>
      </c>
      <c r="S829" s="18">
        <f t="shared" si="1693"/>
        <v>132709.35477186</v>
      </c>
      <c r="Z829" s="11">
        <v>35728</v>
      </c>
      <c r="AA829" s="11">
        <v>0.0847</v>
      </c>
      <c r="AB829" s="12">
        <v>1.35</v>
      </c>
      <c r="AC829" s="13">
        <f t="shared" si="1694"/>
        <v>4085.31816</v>
      </c>
      <c r="AD829" s="11">
        <v>3</v>
      </c>
      <c r="AE829" s="11">
        <v>200</v>
      </c>
      <c r="AF829" s="11">
        <v>1.93</v>
      </c>
      <c r="AG829" s="16">
        <f t="shared" si="1695"/>
        <v>3.47545454545455</v>
      </c>
      <c r="AH829" s="11">
        <v>1</v>
      </c>
      <c r="AI829" s="11">
        <v>2.71</v>
      </c>
      <c r="AJ829" s="8">
        <f t="shared" si="1696"/>
        <v>3.71</v>
      </c>
      <c r="AK829" s="9">
        <v>1.075</v>
      </c>
      <c r="AL829" s="17">
        <v>1.1</v>
      </c>
      <c r="AM829" s="18">
        <f t="shared" si="1697"/>
        <v>186867.51536893</v>
      </c>
      <c r="AT829" s="11">
        <v>36903</v>
      </c>
      <c r="AU829" s="11">
        <v>0.0847</v>
      </c>
      <c r="AV829" s="12">
        <v>1.35</v>
      </c>
      <c r="AW829" s="13">
        <f t="shared" si="1698"/>
        <v>4219.673535</v>
      </c>
      <c r="AX829" s="11">
        <v>3</v>
      </c>
      <c r="AY829" s="11">
        <v>490</v>
      </c>
      <c r="AZ829" s="11">
        <v>1.93</v>
      </c>
      <c r="BA829" s="16">
        <f t="shared" si="1699"/>
        <v>4.11072289156627</v>
      </c>
      <c r="BB829" s="11">
        <v>0.93</v>
      </c>
      <c r="BC829" s="11">
        <v>1.85</v>
      </c>
      <c r="BD829" s="8">
        <f t="shared" si="1700"/>
        <v>2.7205</v>
      </c>
      <c r="BE829" s="9">
        <v>1.275</v>
      </c>
      <c r="BF829" s="17">
        <v>1.115</v>
      </c>
      <c r="BG829" s="18">
        <f t="shared" si="1701"/>
        <v>201257.50788894</v>
      </c>
      <c r="BN829" s="11">
        <v>38167</v>
      </c>
      <c r="BO829" s="11">
        <v>0.0847</v>
      </c>
      <c r="BP829" s="12">
        <v>1.35</v>
      </c>
      <c r="BQ829" s="13">
        <f t="shared" si="1702"/>
        <v>4364.205615</v>
      </c>
      <c r="BR829" s="11">
        <v>3</v>
      </c>
      <c r="BS829" s="11">
        <v>490</v>
      </c>
      <c r="BT829" s="11">
        <v>1.93</v>
      </c>
      <c r="BU829" s="16">
        <f t="shared" si="1703"/>
        <v>4.11072289156627</v>
      </c>
      <c r="BV829" s="11">
        <v>1</v>
      </c>
      <c r="BW829" s="11">
        <v>2.71</v>
      </c>
      <c r="BX829" s="8">
        <f t="shared" si="1704"/>
        <v>3.71</v>
      </c>
      <c r="BY829" s="9">
        <v>1.275</v>
      </c>
      <c r="BZ829" s="17">
        <v>1.115</v>
      </c>
      <c r="CA829" s="18">
        <f t="shared" si="1705"/>
        <v>283859.623047054</v>
      </c>
      <c r="CH829" s="11">
        <v>42781</v>
      </c>
      <c r="CI829" s="11">
        <v>0.0847</v>
      </c>
      <c r="CJ829" s="12">
        <v>1.35</v>
      </c>
      <c r="CK829" s="13">
        <f t="shared" si="1706"/>
        <v>4891.793445</v>
      </c>
      <c r="CL829" s="11">
        <v>3</v>
      </c>
      <c r="CM829" s="11">
        <v>490</v>
      </c>
      <c r="CN829" s="11">
        <v>1.93</v>
      </c>
      <c r="CO829" s="16">
        <f t="shared" si="1707"/>
        <v>4.11072289156627</v>
      </c>
      <c r="CP829" s="11">
        <v>0.93</v>
      </c>
      <c r="CQ829" s="11">
        <v>1.85</v>
      </c>
      <c r="CR829" s="8">
        <f t="shared" si="1708"/>
        <v>2.7205</v>
      </c>
      <c r="CS829" s="9">
        <v>1.275</v>
      </c>
      <c r="CT829" s="17">
        <v>1.185</v>
      </c>
      <c r="CU829" s="18">
        <f t="shared" si="1709"/>
        <v>247961.829693653</v>
      </c>
      <c r="DB829" s="11">
        <v>44045</v>
      </c>
      <c r="DC829" s="11">
        <v>0.0847</v>
      </c>
      <c r="DD829" s="12">
        <v>1.35</v>
      </c>
      <c r="DE829" s="13">
        <f t="shared" si="1710"/>
        <v>5036.325525</v>
      </c>
      <c r="DF829" s="11">
        <v>3</v>
      </c>
      <c r="DG829" s="11">
        <v>490</v>
      </c>
      <c r="DH829" s="11">
        <v>1.93</v>
      </c>
      <c r="DI829" s="16">
        <f t="shared" si="1711"/>
        <v>4.11072289156627</v>
      </c>
      <c r="DJ829" s="11">
        <v>1</v>
      </c>
      <c r="DK829" s="11">
        <v>2.71</v>
      </c>
      <c r="DL829" s="8">
        <f t="shared" si="1712"/>
        <v>3.71</v>
      </c>
      <c r="DM829" s="9">
        <v>1.275</v>
      </c>
      <c r="DN829" s="17">
        <v>1.185</v>
      </c>
      <c r="DO829" s="18">
        <f t="shared" si="1713"/>
        <v>348141.418156821</v>
      </c>
      <c r="DV829" s="11">
        <v>49923</v>
      </c>
      <c r="DW829" s="11">
        <v>0.09996</v>
      </c>
      <c r="DX829" s="12">
        <v>1.35</v>
      </c>
      <c r="DY829" s="13">
        <f t="shared" si="1714"/>
        <v>6736.909158</v>
      </c>
      <c r="DZ829" s="11">
        <v>3</v>
      </c>
      <c r="EA829" s="11">
        <v>490</v>
      </c>
      <c r="EB829" s="11">
        <v>2.02</v>
      </c>
      <c r="EC829" s="16">
        <f t="shared" si="1715"/>
        <v>4.20072289156627</v>
      </c>
      <c r="ED829" s="11">
        <v>1</v>
      </c>
      <c r="EE829" s="11">
        <v>3.51</v>
      </c>
      <c r="EF829" s="8">
        <f t="shared" si="1716"/>
        <v>4.51</v>
      </c>
      <c r="EG829" s="9">
        <v>1.275</v>
      </c>
      <c r="EH829" s="17">
        <v>1.3</v>
      </c>
      <c r="EI829" s="18">
        <f t="shared" si="1717"/>
        <v>634652.592416717</v>
      </c>
    </row>
    <row r="830" s="1" customFormat="1" customHeight="1" spans="6:139">
      <c r="F830" s="11"/>
      <c r="G830" s="11"/>
      <c r="H830" s="12"/>
      <c r="I830" s="13"/>
      <c r="J830" s="11"/>
      <c r="K830" s="11"/>
      <c r="L830" s="11"/>
      <c r="M830" s="16"/>
      <c r="N830" s="11"/>
      <c r="O830" s="11"/>
      <c r="P830" s="8"/>
      <c r="Q830" s="9"/>
      <c r="R830" s="17">
        <v>1.1</v>
      </c>
      <c r="S830" s="18">
        <f t="shared" si="1693"/>
        <v>0</v>
      </c>
      <c r="Z830" s="11"/>
      <c r="AA830" s="11"/>
      <c r="AB830" s="12"/>
      <c r="AC830" s="13"/>
      <c r="AD830" s="11"/>
      <c r="AE830" s="11"/>
      <c r="AF830" s="11"/>
      <c r="AG830" s="16"/>
      <c r="AH830" s="11"/>
      <c r="AI830" s="11"/>
      <c r="AJ830" s="8"/>
      <c r="AK830" s="9"/>
      <c r="AL830" s="17">
        <v>1.1</v>
      </c>
      <c r="AM830" s="18">
        <f t="shared" si="1697"/>
        <v>0</v>
      </c>
      <c r="AT830" s="11">
        <v>36903</v>
      </c>
      <c r="AU830" s="11">
        <v>0.0847</v>
      </c>
      <c r="AV830" s="12">
        <v>1.35</v>
      </c>
      <c r="AW830" s="13">
        <f t="shared" si="1698"/>
        <v>4219.673535</v>
      </c>
      <c r="AX830" s="11">
        <v>3</v>
      </c>
      <c r="AY830" s="11">
        <v>240</v>
      </c>
      <c r="AZ830" s="11">
        <v>1.93</v>
      </c>
      <c r="BA830" s="16">
        <f t="shared" si="1699"/>
        <v>3.57285714285714</v>
      </c>
      <c r="BB830" s="11">
        <v>0.93</v>
      </c>
      <c r="BC830" s="11">
        <v>1.85</v>
      </c>
      <c r="BD830" s="8">
        <f t="shared" si="1700"/>
        <v>2.7205</v>
      </c>
      <c r="BE830" s="9">
        <v>1.075</v>
      </c>
      <c r="BF830" s="17">
        <v>1.115</v>
      </c>
      <c r="BG830" s="18">
        <f t="shared" si="1701"/>
        <v>147484.989075123</v>
      </c>
      <c r="BN830" s="11">
        <v>38167</v>
      </c>
      <c r="BO830" s="11">
        <v>0.0847</v>
      </c>
      <c r="BP830" s="12">
        <v>1.35</v>
      </c>
      <c r="BQ830" s="13">
        <f t="shared" si="1702"/>
        <v>4364.205615</v>
      </c>
      <c r="BR830" s="11">
        <v>3</v>
      </c>
      <c r="BS830" s="11">
        <v>240</v>
      </c>
      <c r="BT830" s="11">
        <v>1.93</v>
      </c>
      <c r="BU830" s="16">
        <f t="shared" si="1703"/>
        <v>3.57285714285714</v>
      </c>
      <c r="BV830" s="11">
        <v>1</v>
      </c>
      <c r="BW830" s="11">
        <v>2.71</v>
      </c>
      <c r="BX830" s="8">
        <f t="shared" si="1704"/>
        <v>3.71</v>
      </c>
      <c r="BY830" s="9">
        <v>1.075</v>
      </c>
      <c r="BZ830" s="17">
        <v>1.115</v>
      </c>
      <c r="CA830" s="18">
        <f t="shared" si="1705"/>
        <v>208017.250353044</v>
      </c>
      <c r="CH830" s="11">
        <v>42781</v>
      </c>
      <c r="CI830" s="11">
        <v>0.0847</v>
      </c>
      <c r="CJ830" s="12">
        <v>1.35</v>
      </c>
      <c r="CK830" s="13">
        <f t="shared" si="1706"/>
        <v>4891.793445</v>
      </c>
      <c r="CL830" s="11">
        <v>3</v>
      </c>
      <c r="CM830" s="11">
        <v>240</v>
      </c>
      <c r="CN830" s="11">
        <v>1.93</v>
      </c>
      <c r="CO830" s="16">
        <f t="shared" si="1707"/>
        <v>3.57285714285714</v>
      </c>
      <c r="CP830" s="11">
        <v>0.93</v>
      </c>
      <c r="CQ830" s="11">
        <v>1.85</v>
      </c>
      <c r="CR830" s="8">
        <f t="shared" si="1708"/>
        <v>2.7205</v>
      </c>
      <c r="CS830" s="9">
        <v>1.075</v>
      </c>
      <c r="CT830" s="17">
        <v>1.185</v>
      </c>
      <c r="CU830" s="18">
        <f t="shared" si="1709"/>
        <v>181710.725363829</v>
      </c>
      <c r="DB830" s="11">
        <v>44045</v>
      </c>
      <c r="DC830" s="11">
        <v>0.0847</v>
      </c>
      <c r="DD830" s="12">
        <v>1.35</v>
      </c>
      <c r="DE830" s="13">
        <f t="shared" si="1710"/>
        <v>5036.325525</v>
      </c>
      <c r="DF830" s="11">
        <v>3</v>
      </c>
      <c r="DG830" s="11">
        <v>240</v>
      </c>
      <c r="DH830" s="11">
        <v>1.93</v>
      </c>
      <c r="DI830" s="16">
        <f t="shared" si="1711"/>
        <v>3.57285714285714</v>
      </c>
      <c r="DJ830" s="11">
        <v>1</v>
      </c>
      <c r="DK830" s="11">
        <v>2.71</v>
      </c>
      <c r="DL830" s="8">
        <f t="shared" si="1712"/>
        <v>3.71</v>
      </c>
      <c r="DM830" s="9">
        <v>1.075</v>
      </c>
      <c r="DN830" s="17">
        <v>1.185</v>
      </c>
      <c r="DO830" s="18">
        <f t="shared" si="1713"/>
        <v>255124.063653768</v>
      </c>
      <c r="DV830" s="11">
        <v>49923</v>
      </c>
      <c r="DW830" s="11">
        <v>0.09996</v>
      </c>
      <c r="DX830" s="12">
        <v>1.35</v>
      </c>
      <c r="DY830" s="13">
        <f t="shared" si="1714"/>
        <v>6736.909158</v>
      </c>
      <c r="DZ830" s="11">
        <v>3</v>
      </c>
      <c r="EA830" s="11">
        <v>240</v>
      </c>
      <c r="EB830" s="11">
        <v>2.02</v>
      </c>
      <c r="EC830" s="16">
        <f t="shared" si="1715"/>
        <v>3.66285714285714</v>
      </c>
      <c r="ED830" s="11">
        <v>1</v>
      </c>
      <c r="EE830" s="11">
        <v>3.51</v>
      </c>
      <c r="EF830" s="8">
        <f t="shared" si="1716"/>
        <v>4.51</v>
      </c>
      <c r="EG830" s="9">
        <v>1.075</v>
      </c>
      <c r="EH830" s="17">
        <v>1.3</v>
      </c>
      <c r="EI830" s="18">
        <f t="shared" si="1717"/>
        <v>466584.476235435</v>
      </c>
    </row>
    <row r="831" s="1" customFormat="1" customHeight="1" spans="6:139">
      <c r="F831" s="11"/>
      <c r="G831" s="11"/>
      <c r="H831" s="12"/>
      <c r="I831" s="13"/>
      <c r="J831" s="11"/>
      <c r="K831" s="11"/>
      <c r="L831" s="11"/>
      <c r="M831" s="16"/>
      <c r="N831" s="11"/>
      <c r="O831" s="11"/>
      <c r="P831" s="8"/>
      <c r="Q831" s="9"/>
      <c r="R831" s="17">
        <v>1.1</v>
      </c>
      <c r="S831" s="18">
        <f t="shared" si="1693"/>
        <v>0</v>
      </c>
      <c r="Z831" s="11"/>
      <c r="AA831" s="11"/>
      <c r="AB831" s="12"/>
      <c r="AC831" s="13"/>
      <c r="AD831" s="11"/>
      <c r="AE831" s="11"/>
      <c r="AF831" s="11"/>
      <c r="AG831" s="16"/>
      <c r="AH831" s="11"/>
      <c r="AI831" s="11"/>
      <c r="AJ831" s="8"/>
      <c r="AK831" s="9"/>
      <c r="AL831" s="17">
        <v>1.1</v>
      </c>
      <c r="AM831" s="18">
        <f t="shared" si="1697"/>
        <v>0</v>
      </c>
      <c r="AT831" s="11"/>
      <c r="AU831" s="11"/>
      <c r="AV831" s="12"/>
      <c r="AW831" s="13"/>
      <c r="AX831" s="11"/>
      <c r="AY831" s="11"/>
      <c r="AZ831" s="11"/>
      <c r="BA831" s="16"/>
      <c r="BB831" s="11"/>
      <c r="BC831" s="11"/>
      <c r="BD831" s="8"/>
      <c r="BE831" s="9"/>
      <c r="BF831" s="17">
        <v>1.115</v>
      </c>
      <c r="BG831" s="18">
        <f t="shared" si="1701"/>
        <v>0</v>
      </c>
      <c r="BN831" s="11"/>
      <c r="BO831" s="11"/>
      <c r="BP831" s="12"/>
      <c r="BQ831" s="13"/>
      <c r="BR831" s="11"/>
      <c r="BS831" s="11"/>
      <c r="BT831" s="11"/>
      <c r="BU831" s="16"/>
      <c r="BV831" s="11"/>
      <c r="BW831" s="11"/>
      <c r="BX831" s="8"/>
      <c r="BY831" s="9"/>
      <c r="BZ831" s="17">
        <v>1.115</v>
      </c>
      <c r="CA831" s="18">
        <f t="shared" si="1705"/>
        <v>0</v>
      </c>
      <c r="CH831" s="11">
        <v>42781</v>
      </c>
      <c r="CI831" s="11">
        <v>0.0847</v>
      </c>
      <c r="CJ831" s="12">
        <v>1.35</v>
      </c>
      <c r="CK831" s="13">
        <f t="shared" si="1706"/>
        <v>4891.793445</v>
      </c>
      <c r="CL831" s="11">
        <v>3</v>
      </c>
      <c r="CM831" s="11">
        <v>240</v>
      </c>
      <c r="CN831" s="11">
        <v>1.93</v>
      </c>
      <c r="CO831" s="16">
        <f t="shared" si="1707"/>
        <v>3.57285714285714</v>
      </c>
      <c r="CP831" s="11">
        <v>0.93</v>
      </c>
      <c r="CQ831" s="11">
        <v>1.85</v>
      </c>
      <c r="CR831" s="8">
        <f t="shared" si="1708"/>
        <v>2.7205</v>
      </c>
      <c r="CS831" s="9">
        <v>1.075</v>
      </c>
      <c r="CT831" s="17">
        <v>1.185</v>
      </c>
      <c r="CU831" s="18">
        <f t="shared" si="1709"/>
        <v>181710.725363829</v>
      </c>
      <c r="DB831" s="11">
        <v>44045</v>
      </c>
      <c r="DC831" s="11">
        <v>0.0847</v>
      </c>
      <c r="DD831" s="12">
        <v>1.35</v>
      </c>
      <c r="DE831" s="13">
        <f t="shared" si="1710"/>
        <v>5036.325525</v>
      </c>
      <c r="DF831" s="11">
        <v>3</v>
      </c>
      <c r="DG831" s="11">
        <v>240</v>
      </c>
      <c r="DH831" s="11">
        <v>1.93</v>
      </c>
      <c r="DI831" s="16">
        <f t="shared" si="1711"/>
        <v>3.57285714285714</v>
      </c>
      <c r="DJ831" s="11">
        <v>1</v>
      </c>
      <c r="DK831" s="11">
        <v>2.71</v>
      </c>
      <c r="DL831" s="8">
        <f t="shared" si="1712"/>
        <v>3.71</v>
      </c>
      <c r="DM831" s="9">
        <v>1.075</v>
      </c>
      <c r="DN831" s="17">
        <v>1.185</v>
      </c>
      <c r="DO831" s="18">
        <f t="shared" si="1713"/>
        <v>255124.063653768</v>
      </c>
      <c r="DV831" s="11">
        <v>49923</v>
      </c>
      <c r="DW831" s="11">
        <v>0.09996</v>
      </c>
      <c r="DX831" s="12">
        <v>1.35</v>
      </c>
      <c r="DY831" s="13">
        <f t="shared" si="1714"/>
        <v>6736.909158</v>
      </c>
      <c r="DZ831" s="11">
        <v>3</v>
      </c>
      <c r="EA831" s="11">
        <v>240</v>
      </c>
      <c r="EB831" s="11">
        <v>2.02</v>
      </c>
      <c r="EC831" s="16">
        <f t="shared" si="1715"/>
        <v>3.66285714285714</v>
      </c>
      <c r="ED831" s="11">
        <v>1</v>
      </c>
      <c r="EE831" s="11">
        <v>3.51</v>
      </c>
      <c r="EF831" s="8">
        <f t="shared" si="1716"/>
        <v>4.51</v>
      </c>
      <c r="EG831" s="9">
        <v>1.075</v>
      </c>
      <c r="EH831" s="17">
        <v>1.3</v>
      </c>
      <c r="EI831" s="18">
        <f t="shared" si="1717"/>
        <v>466584.476235435</v>
      </c>
    </row>
    <row r="832" s="1" customFormat="1" customHeight="1" spans="6:139">
      <c r="F832" s="39" t="s">
        <v>51</v>
      </c>
      <c r="G832" s="40"/>
      <c r="H832" s="40"/>
      <c r="I832" s="40"/>
      <c r="J832" s="40"/>
      <c r="K832" s="40"/>
      <c r="L832" s="40"/>
      <c r="M832" s="25">
        <f>SUM(S827:S831)</f>
        <v>494898.811236874</v>
      </c>
      <c r="N832" s="25"/>
      <c r="O832" s="25"/>
      <c r="P832" s="25"/>
      <c r="Q832" s="25"/>
      <c r="R832" s="25"/>
      <c r="S832" s="25"/>
      <c r="T832" s="1"/>
      <c r="U832" s="1"/>
      <c r="V832" s="1"/>
      <c r="W832" s="1"/>
      <c r="X832" s="1"/>
      <c r="Y832" s="1"/>
      <c r="Z832" s="39" t="s">
        <v>51</v>
      </c>
      <c r="AA832" s="40"/>
      <c r="AB832" s="40"/>
      <c r="AC832" s="40"/>
      <c r="AD832" s="40"/>
      <c r="AE832" s="40"/>
      <c r="AF832" s="40"/>
      <c r="AG832" s="25">
        <f>SUM(AM827:AM831)</f>
        <v>701122.884047517</v>
      </c>
      <c r="AH832" s="25"/>
      <c r="AI832" s="25"/>
      <c r="AJ832" s="25"/>
      <c r="AK832" s="25"/>
      <c r="AL832" s="25"/>
      <c r="AM832" s="25"/>
      <c r="AN832" s="1"/>
      <c r="AO832" s="1"/>
      <c r="AP832" s="1"/>
      <c r="AQ832" s="1"/>
      <c r="AR832" s="1"/>
      <c r="AS832" s="1"/>
      <c r="AT832" s="39" t="s">
        <v>51</v>
      </c>
      <c r="AU832" s="40"/>
      <c r="AV832" s="40"/>
      <c r="AW832" s="40"/>
      <c r="AX832" s="40"/>
      <c r="AY832" s="40"/>
      <c r="AZ832" s="40"/>
      <c r="BA832" s="25">
        <f>SUM(BG827:BG831)</f>
        <v>751257.512741942</v>
      </c>
      <c r="BB832" s="25"/>
      <c r="BC832" s="25"/>
      <c r="BD832" s="25"/>
      <c r="BE832" s="25"/>
      <c r="BF832" s="25"/>
      <c r="BG832" s="25"/>
      <c r="BH832" s="1"/>
      <c r="BI832" s="1"/>
      <c r="BJ832" s="1"/>
      <c r="BK832" s="1"/>
      <c r="BL832" s="1"/>
      <c r="BM832" s="1"/>
      <c r="BN832" s="39" t="s">
        <v>51</v>
      </c>
      <c r="BO832" s="40"/>
      <c r="BP832" s="40"/>
      <c r="BQ832" s="40"/>
      <c r="BR832" s="40"/>
      <c r="BS832" s="40"/>
      <c r="BT832" s="40"/>
      <c r="BU832" s="25">
        <f>SUM(CA827:CA831)</f>
        <v>1059596.11949421</v>
      </c>
      <c r="BV832" s="25"/>
      <c r="BW832" s="25"/>
      <c r="BX832" s="25"/>
      <c r="BY832" s="25"/>
      <c r="BZ832" s="25"/>
      <c r="CA832" s="25"/>
      <c r="CB832" s="1"/>
      <c r="CC832" s="1"/>
      <c r="CD832" s="1"/>
      <c r="CE832" s="1"/>
      <c r="CF832" s="1"/>
      <c r="CG832" s="1"/>
      <c r="CH832" s="39" t="s">
        <v>51</v>
      </c>
      <c r="CI832" s="40"/>
      <c r="CJ832" s="40"/>
      <c r="CK832" s="40"/>
      <c r="CL832" s="40"/>
      <c r="CM832" s="40"/>
      <c r="CN832" s="40"/>
      <c r="CO832" s="25">
        <f>SUM(CU827:CU831)</f>
        <v>1107306.93980862</v>
      </c>
      <c r="CP832" s="25"/>
      <c r="CQ832" s="25"/>
      <c r="CR832" s="25"/>
      <c r="CS832" s="25"/>
      <c r="CT832" s="25"/>
      <c r="CU832" s="25"/>
      <c r="CV832" s="1"/>
      <c r="CW832" s="1"/>
      <c r="CX832" s="1"/>
      <c r="CY832" s="1"/>
      <c r="CZ832" s="1"/>
      <c r="DA832" s="1"/>
      <c r="DB832" s="39" t="s">
        <v>51</v>
      </c>
      <c r="DC832" s="40"/>
      <c r="DD832" s="40"/>
      <c r="DE832" s="40"/>
      <c r="DF832" s="40"/>
      <c r="DG832" s="40"/>
      <c r="DH832" s="40"/>
      <c r="DI832" s="25">
        <f>SUM(DO827:DO831)</f>
        <v>1554672.381778</v>
      </c>
      <c r="DJ832" s="25"/>
      <c r="DK832" s="25"/>
      <c r="DL832" s="25"/>
      <c r="DM832" s="25"/>
      <c r="DN832" s="25"/>
      <c r="DO832" s="25"/>
      <c r="DP832" s="1"/>
      <c r="DQ832" s="1"/>
      <c r="DR832" s="1"/>
      <c r="DS832" s="1"/>
      <c r="DT832" s="1"/>
      <c r="DU832" s="1"/>
      <c r="DV832" s="39" t="s">
        <v>51</v>
      </c>
      <c r="DW832" s="40"/>
      <c r="DX832" s="40"/>
      <c r="DY832" s="40"/>
      <c r="DZ832" s="40"/>
      <c r="EA832" s="40"/>
      <c r="EB832" s="40"/>
      <c r="EC832" s="25">
        <f>SUM(EI827:EI831)</f>
        <v>2837126.72972102</v>
      </c>
      <c r="ED832" s="25"/>
      <c r="EE832" s="25"/>
      <c r="EF832" s="25"/>
      <c r="EG832" s="25"/>
      <c r="EH832" s="25"/>
      <c r="EI832" s="25"/>
    </row>
    <row r="833" s="1" customFormat="1" customHeight="1" spans="6:139">
      <c r="F833" s="40"/>
      <c r="G833" s="40"/>
      <c r="H833" s="40"/>
      <c r="I833" s="40"/>
      <c r="J833" s="40"/>
      <c r="K833" s="40"/>
      <c r="L833" s="40"/>
      <c r="M833" s="25"/>
      <c r="N833" s="25"/>
      <c r="O833" s="25"/>
      <c r="P833" s="25"/>
      <c r="Q833" s="25"/>
      <c r="R833" s="25"/>
      <c r="S833" s="25"/>
      <c r="T833" s="1"/>
      <c r="U833" s="1"/>
      <c r="V833" s="1"/>
      <c r="W833" s="1"/>
      <c r="X833" s="1"/>
      <c r="Y833" s="1"/>
      <c r="Z833" s="40"/>
      <c r="AA833" s="40"/>
      <c r="AB833" s="40"/>
      <c r="AC833" s="40"/>
      <c r="AD833" s="40"/>
      <c r="AE833" s="40"/>
      <c r="AF833" s="40"/>
      <c r="AG833" s="25"/>
      <c r="AH833" s="25"/>
      <c r="AI833" s="25"/>
      <c r="AJ833" s="25"/>
      <c r="AK833" s="25"/>
      <c r="AL833" s="25"/>
      <c r="AM833" s="25"/>
      <c r="AN833" s="1"/>
      <c r="AO833" s="1"/>
      <c r="AP833" s="1"/>
      <c r="AQ833" s="1"/>
      <c r="AR833" s="1"/>
      <c r="AS833" s="1"/>
      <c r="AT833" s="40"/>
      <c r="AU833" s="40"/>
      <c r="AV833" s="40"/>
      <c r="AW833" s="40"/>
      <c r="AX833" s="40"/>
      <c r="AY833" s="40"/>
      <c r="AZ833" s="40"/>
      <c r="BA833" s="25"/>
      <c r="BB833" s="25"/>
      <c r="BC833" s="25"/>
      <c r="BD833" s="25"/>
      <c r="BE833" s="25"/>
      <c r="BF833" s="25"/>
      <c r="BG833" s="25"/>
      <c r="BH833" s="1"/>
      <c r="BI833" s="1"/>
      <c r="BJ833" s="1"/>
      <c r="BK833" s="1"/>
      <c r="BL833" s="1"/>
      <c r="BM833" s="1"/>
      <c r="BN833" s="40"/>
      <c r="BO833" s="40"/>
      <c r="BP833" s="40"/>
      <c r="BQ833" s="40"/>
      <c r="BR833" s="40"/>
      <c r="BS833" s="40"/>
      <c r="BT833" s="40"/>
      <c r="BU833" s="25"/>
      <c r="BV833" s="25"/>
      <c r="BW833" s="25"/>
      <c r="BX833" s="25"/>
      <c r="BY833" s="25"/>
      <c r="BZ833" s="25"/>
      <c r="CA833" s="25"/>
      <c r="CB833" s="1"/>
      <c r="CC833" s="1"/>
      <c r="CD833" s="1"/>
      <c r="CE833" s="1"/>
      <c r="CF833" s="1"/>
      <c r="CG833" s="1"/>
      <c r="CH833" s="40"/>
      <c r="CI833" s="40"/>
      <c r="CJ833" s="40"/>
      <c r="CK833" s="40"/>
      <c r="CL833" s="40"/>
      <c r="CM833" s="40"/>
      <c r="CN833" s="40"/>
      <c r="CO833" s="25"/>
      <c r="CP833" s="25"/>
      <c r="CQ833" s="25"/>
      <c r="CR833" s="25"/>
      <c r="CS833" s="25"/>
      <c r="CT833" s="25"/>
      <c r="CU833" s="25"/>
      <c r="CV833" s="1"/>
      <c r="CW833" s="1"/>
      <c r="CX833" s="1"/>
      <c r="CY833" s="1"/>
      <c r="CZ833" s="1"/>
      <c r="DA833" s="1"/>
      <c r="DB833" s="40"/>
      <c r="DC833" s="40"/>
      <c r="DD833" s="40"/>
      <c r="DE833" s="40"/>
      <c r="DF833" s="40"/>
      <c r="DG833" s="40"/>
      <c r="DH833" s="40"/>
      <c r="DI833" s="25"/>
      <c r="DJ833" s="25"/>
      <c r="DK833" s="25"/>
      <c r="DL833" s="25"/>
      <c r="DM833" s="25"/>
      <c r="DN833" s="25"/>
      <c r="DO833" s="25"/>
      <c r="DP833" s="1"/>
      <c r="DQ833" s="1"/>
      <c r="DR833" s="1"/>
      <c r="DS833" s="1"/>
      <c r="DT833" s="1"/>
      <c r="DU833" s="1"/>
      <c r="DV833" s="40"/>
      <c r="DW833" s="40"/>
      <c r="DX833" s="40"/>
      <c r="DY833" s="40"/>
      <c r="DZ833" s="40"/>
      <c r="EA833" s="40"/>
      <c r="EB833" s="40"/>
      <c r="EC833" s="25"/>
      <c r="ED833" s="25"/>
      <c r="EE833" s="25"/>
      <c r="EF833" s="25"/>
      <c r="EG833" s="25"/>
      <c r="EH833" s="25"/>
      <c r="EI833" s="25"/>
    </row>
    <row r="834" s="1" customFormat="1" customHeight="1" spans="6:139">
      <c r="F834" s="35" t="s">
        <v>30</v>
      </c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1"/>
      <c r="S834" s="1"/>
      <c r="T834" s="1"/>
      <c r="U834" s="1"/>
      <c r="V834" s="1"/>
      <c r="W834" s="1"/>
      <c r="X834" s="1"/>
      <c r="Y834" s="1"/>
      <c r="Z834" s="35" t="s">
        <v>30</v>
      </c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1"/>
      <c r="AM834" s="1"/>
      <c r="AN834" s="1"/>
      <c r="AO834" s="1"/>
      <c r="AP834" s="1"/>
      <c r="AQ834" s="1"/>
      <c r="AR834" s="1"/>
      <c r="AS834" s="1"/>
      <c r="AT834" s="35" t="s">
        <v>30</v>
      </c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1"/>
      <c r="BG834" s="1"/>
      <c r="BH834" s="1"/>
      <c r="BI834" s="1"/>
      <c r="BJ834" s="1"/>
      <c r="BK834" s="1"/>
      <c r="BL834" s="1"/>
      <c r="BM834" s="1"/>
      <c r="BN834" s="35" t="s">
        <v>30</v>
      </c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1"/>
      <c r="CA834" s="1"/>
      <c r="CB834" s="1"/>
      <c r="CC834" s="1"/>
      <c r="CD834" s="1"/>
      <c r="CE834" s="1"/>
      <c r="CF834" s="1"/>
      <c r="CG834" s="1"/>
      <c r="CH834" s="35" t="s">
        <v>30</v>
      </c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1"/>
      <c r="CU834" s="1"/>
      <c r="CV834" s="1"/>
      <c r="CW834" s="1"/>
      <c r="CX834" s="1"/>
      <c r="CY834" s="1"/>
      <c r="CZ834" s="1"/>
      <c r="DA834" s="1"/>
      <c r="DB834" s="35" t="s">
        <v>30</v>
      </c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1"/>
      <c r="DO834" s="1"/>
      <c r="DP834" s="1"/>
      <c r="DQ834" s="1"/>
      <c r="DR834" s="1"/>
      <c r="DS834" s="1"/>
      <c r="DT834" s="1"/>
      <c r="DU834" s="1"/>
      <c r="DV834" s="35" t="s">
        <v>30</v>
      </c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</row>
    <row r="835" s="1" customFormat="1" customHeight="1" spans="6:139">
      <c r="F835" s="13" t="s">
        <v>8</v>
      </c>
      <c r="G835" s="13"/>
      <c r="H835" s="13"/>
      <c r="I835" s="13"/>
      <c r="J835" s="13"/>
      <c r="K835" s="8" t="s">
        <v>53</v>
      </c>
      <c r="L835" s="8"/>
      <c r="M835" s="8"/>
      <c r="N835" s="8"/>
      <c r="O835" s="9" t="s">
        <v>38</v>
      </c>
      <c r="P835" s="9"/>
      <c r="Q835" s="41" t="s">
        <v>13</v>
      </c>
      <c r="Z835" s="13" t="s">
        <v>8</v>
      </c>
      <c r="AA835" s="13"/>
      <c r="AB835" s="13"/>
      <c r="AC835" s="13"/>
      <c r="AD835" s="13"/>
      <c r="AE835" s="8" t="s">
        <v>53</v>
      </c>
      <c r="AF835" s="8"/>
      <c r="AG835" s="8"/>
      <c r="AH835" s="8"/>
      <c r="AI835" s="9" t="s">
        <v>38</v>
      </c>
      <c r="AJ835" s="9"/>
      <c r="AK835" s="41" t="s">
        <v>13</v>
      </c>
      <c r="AT835" s="13" t="s">
        <v>8</v>
      </c>
      <c r="AU835" s="13"/>
      <c r="AV835" s="13"/>
      <c r="AW835" s="13"/>
      <c r="AX835" s="13"/>
      <c r="AY835" s="8" t="s">
        <v>53</v>
      </c>
      <c r="AZ835" s="8"/>
      <c r="BA835" s="8"/>
      <c r="BB835" s="8"/>
      <c r="BC835" s="9" t="s">
        <v>38</v>
      </c>
      <c r="BD835" s="9"/>
      <c r="BE835" s="41" t="s">
        <v>13</v>
      </c>
      <c r="BN835" s="13" t="s">
        <v>8</v>
      </c>
      <c r="BO835" s="13"/>
      <c r="BP835" s="13"/>
      <c r="BQ835" s="13"/>
      <c r="BR835" s="13"/>
      <c r="BS835" s="8" t="s">
        <v>53</v>
      </c>
      <c r="BT835" s="8"/>
      <c r="BU835" s="8"/>
      <c r="BV835" s="8"/>
      <c r="BW835" s="9" t="s">
        <v>38</v>
      </c>
      <c r="BX835" s="9"/>
      <c r="BY835" s="41" t="s">
        <v>13</v>
      </c>
      <c r="CH835" s="13" t="s">
        <v>8</v>
      </c>
      <c r="CI835" s="13"/>
      <c r="CJ835" s="13"/>
      <c r="CK835" s="13"/>
      <c r="CL835" s="13"/>
      <c r="CM835" s="8" t="s">
        <v>53</v>
      </c>
      <c r="CN835" s="8"/>
      <c r="CO835" s="8"/>
      <c r="CP835" s="8"/>
      <c r="CQ835" s="9" t="s">
        <v>38</v>
      </c>
      <c r="CR835" s="9"/>
      <c r="CS835" s="41" t="s">
        <v>13</v>
      </c>
      <c r="DB835" s="13" t="s">
        <v>8</v>
      </c>
      <c r="DC835" s="13"/>
      <c r="DD835" s="13"/>
      <c r="DE835" s="13"/>
      <c r="DF835" s="13"/>
      <c r="DG835" s="8" t="s">
        <v>53</v>
      </c>
      <c r="DH835" s="8"/>
      <c r="DI835" s="8"/>
      <c r="DJ835" s="8"/>
      <c r="DK835" s="9" t="s">
        <v>38</v>
      </c>
      <c r="DL835" s="9"/>
      <c r="DM835" s="41" t="s">
        <v>13</v>
      </c>
      <c r="DV835" s="13" t="s">
        <v>8</v>
      </c>
      <c r="DW835" s="13"/>
      <c r="DX835" s="13"/>
      <c r="DY835" s="13"/>
      <c r="DZ835" s="13"/>
      <c r="EA835" s="8" t="s">
        <v>53</v>
      </c>
      <c r="EB835" s="8"/>
      <c r="EC835" s="8"/>
      <c r="ED835" s="8"/>
      <c r="EE835" s="9" t="s">
        <v>38</v>
      </c>
      <c r="EF835" s="9"/>
      <c r="EG835" s="41" t="s">
        <v>13</v>
      </c>
    </row>
    <row r="836" s="1" customFormat="1" customHeight="1" spans="6:139">
      <c r="F836" s="13" t="s">
        <v>54</v>
      </c>
      <c r="G836" s="13" t="s">
        <v>55</v>
      </c>
      <c r="H836" s="13" t="s">
        <v>56</v>
      </c>
      <c r="I836" s="13" t="s">
        <v>57</v>
      </c>
      <c r="J836" s="13" t="s">
        <v>8</v>
      </c>
      <c r="K836" s="8" t="s">
        <v>58</v>
      </c>
      <c r="L836" s="8" t="s">
        <v>26</v>
      </c>
      <c r="M836" s="8" t="s">
        <v>27</v>
      </c>
      <c r="N836" s="42" t="s">
        <v>28</v>
      </c>
      <c r="O836" s="9" t="s">
        <v>59</v>
      </c>
      <c r="P836" s="9" t="s">
        <v>60</v>
      </c>
      <c r="Q836" s="41"/>
      <c r="R836" s="1"/>
      <c r="S836" s="1"/>
      <c r="T836" s="1"/>
      <c r="U836" s="1"/>
      <c r="V836" s="1"/>
      <c r="W836" s="1"/>
      <c r="X836" s="1"/>
      <c r="Y836" s="1"/>
      <c r="Z836" s="13" t="s">
        <v>54</v>
      </c>
      <c r="AA836" s="13" t="s">
        <v>55</v>
      </c>
      <c r="AB836" s="13" t="s">
        <v>56</v>
      </c>
      <c r="AC836" s="13" t="s">
        <v>57</v>
      </c>
      <c r="AD836" s="13" t="s">
        <v>8</v>
      </c>
      <c r="AE836" s="8" t="s">
        <v>58</v>
      </c>
      <c r="AF836" s="8" t="s">
        <v>26</v>
      </c>
      <c r="AG836" s="8" t="s">
        <v>27</v>
      </c>
      <c r="AH836" s="42" t="s">
        <v>28</v>
      </c>
      <c r="AI836" s="9" t="s">
        <v>59</v>
      </c>
      <c r="AJ836" s="9" t="s">
        <v>60</v>
      </c>
      <c r="AK836" s="41"/>
      <c r="AL836" s="1"/>
      <c r="AM836" s="1"/>
      <c r="AN836" s="1"/>
      <c r="AO836" s="1"/>
      <c r="AP836" s="1"/>
      <c r="AQ836" s="1"/>
      <c r="AR836" s="1"/>
      <c r="AS836" s="1"/>
      <c r="AT836" s="13" t="s">
        <v>54</v>
      </c>
      <c r="AU836" s="13" t="s">
        <v>55</v>
      </c>
      <c r="AV836" s="13" t="s">
        <v>56</v>
      </c>
      <c r="AW836" s="13" t="s">
        <v>57</v>
      </c>
      <c r="AX836" s="13" t="s">
        <v>8</v>
      </c>
      <c r="AY836" s="8" t="s">
        <v>58</v>
      </c>
      <c r="AZ836" s="8" t="s">
        <v>26</v>
      </c>
      <c r="BA836" s="8" t="s">
        <v>27</v>
      </c>
      <c r="BB836" s="42" t="s">
        <v>28</v>
      </c>
      <c r="BC836" s="9" t="s">
        <v>59</v>
      </c>
      <c r="BD836" s="9" t="s">
        <v>60</v>
      </c>
      <c r="BE836" s="41"/>
      <c r="BF836" s="1"/>
      <c r="BG836" s="1"/>
      <c r="BH836" s="1"/>
      <c r="BI836" s="1"/>
      <c r="BJ836" s="1"/>
      <c r="BK836" s="1"/>
      <c r="BL836" s="1"/>
      <c r="BM836" s="1"/>
      <c r="BN836" s="13" t="s">
        <v>54</v>
      </c>
      <c r="BO836" s="13" t="s">
        <v>55</v>
      </c>
      <c r="BP836" s="13" t="s">
        <v>56</v>
      </c>
      <c r="BQ836" s="13" t="s">
        <v>57</v>
      </c>
      <c r="BR836" s="13" t="s">
        <v>8</v>
      </c>
      <c r="BS836" s="8" t="s">
        <v>58</v>
      </c>
      <c r="BT836" s="8" t="s">
        <v>26</v>
      </c>
      <c r="BU836" s="8" t="s">
        <v>27</v>
      </c>
      <c r="BV836" s="42" t="s">
        <v>28</v>
      </c>
      <c r="BW836" s="9" t="s">
        <v>59</v>
      </c>
      <c r="BX836" s="9" t="s">
        <v>60</v>
      </c>
      <c r="BY836" s="41"/>
      <c r="BZ836" s="1"/>
      <c r="CA836" s="1"/>
      <c r="CB836" s="1"/>
      <c r="CC836" s="1"/>
      <c r="CD836" s="1"/>
      <c r="CE836" s="1"/>
      <c r="CF836" s="1"/>
      <c r="CG836" s="1"/>
      <c r="CH836" s="13" t="s">
        <v>54</v>
      </c>
      <c r="CI836" s="13" t="s">
        <v>55</v>
      </c>
      <c r="CJ836" s="13" t="s">
        <v>56</v>
      </c>
      <c r="CK836" s="13" t="s">
        <v>57</v>
      </c>
      <c r="CL836" s="13" t="s">
        <v>8</v>
      </c>
      <c r="CM836" s="8" t="s">
        <v>58</v>
      </c>
      <c r="CN836" s="8" t="s">
        <v>26</v>
      </c>
      <c r="CO836" s="8" t="s">
        <v>27</v>
      </c>
      <c r="CP836" s="42" t="s">
        <v>28</v>
      </c>
      <c r="CQ836" s="9" t="s">
        <v>59</v>
      </c>
      <c r="CR836" s="9" t="s">
        <v>60</v>
      </c>
      <c r="CS836" s="41"/>
      <c r="CT836" s="1"/>
      <c r="CU836" s="1"/>
      <c r="CV836" s="1"/>
      <c r="CW836" s="1"/>
      <c r="CX836" s="1"/>
      <c r="CY836" s="1"/>
      <c r="CZ836" s="1"/>
      <c r="DA836" s="1"/>
      <c r="DB836" s="13" t="s">
        <v>54</v>
      </c>
      <c r="DC836" s="13" t="s">
        <v>55</v>
      </c>
      <c r="DD836" s="13" t="s">
        <v>56</v>
      </c>
      <c r="DE836" s="13" t="s">
        <v>57</v>
      </c>
      <c r="DF836" s="13" t="s">
        <v>8</v>
      </c>
      <c r="DG836" s="8" t="s">
        <v>58</v>
      </c>
      <c r="DH836" s="8" t="s">
        <v>26</v>
      </c>
      <c r="DI836" s="8" t="s">
        <v>27</v>
      </c>
      <c r="DJ836" s="42" t="s">
        <v>28</v>
      </c>
      <c r="DK836" s="9" t="s">
        <v>59</v>
      </c>
      <c r="DL836" s="9" t="s">
        <v>60</v>
      </c>
      <c r="DM836" s="41"/>
      <c r="DN836" s="1"/>
      <c r="DO836" s="1"/>
      <c r="DP836" s="1"/>
      <c r="DQ836" s="1"/>
      <c r="DR836" s="1"/>
      <c r="DS836" s="1"/>
      <c r="DT836" s="1"/>
      <c r="DU836" s="1"/>
      <c r="DV836" s="13" t="s">
        <v>54</v>
      </c>
      <c r="DW836" s="13" t="s">
        <v>55</v>
      </c>
      <c r="DX836" s="13" t="s">
        <v>56</v>
      </c>
      <c r="DY836" s="13" t="s">
        <v>57</v>
      </c>
      <c r="DZ836" s="13" t="s">
        <v>8</v>
      </c>
      <c r="EA836" s="8" t="s">
        <v>58</v>
      </c>
      <c r="EB836" s="8" t="s">
        <v>26</v>
      </c>
      <c r="EC836" s="8" t="s">
        <v>27</v>
      </c>
      <c r="ED836" s="42" t="s">
        <v>28</v>
      </c>
      <c r="EE836" s="9" t="s">
        <v>59</v>
      </c>
      <c r="EF836" s="9" t="s">
        <v>60</v>
      </c>
      <c r="EG836" s="41"/>
    </row>
    <row r="837" s="1" customFormat="1" customHeight="1" spans="6:139">
      <c r="F837" s="11">
        <v>2909</v>
      </c>
      <c r="G837" s="12">
        <v>1.24</v>
      </c>
      <c r="H837" s="11">
        <v>1</v>
      </c>
      <c r="I837" s="11">
        <v>0</v>
      </c>
      <c r="J837" s="13">
        <f t="shared" ref="J837:J851" si="1718">F837*G837*H837+I837</f>
        <v>3607.16</v>
      </c>
      <c r="K837" s="11">
        <v>1</v>
      </c>
      <c r="L837" s="11">
        <v>1</v>
      </c>
      <c r="M837" s="11">
        <v>2.38</v>
      </c>
      <c r="N837" s="42">
        <f t="shared" ref="N837:N851" si="1719">L837*M837+1</f>
        <v>3.38</v>
      </c>
      <c r="O837" s="11">
        <v>1.275</v>
      </c>
      <c r="P837" s="9">
        <v>0.5</v>
      </c>
      <c r="Q837" s="43">
        <f t="shared" ref="Q837:Q851" si="1720">J837*K837*N837*O837*P837</f>
        <v>7772.52801</v>
      </c>
      <c r="Z837" s="11">
        <v>2909</v>
      </c>
      <c r="AA837" s="12">
        <v>1.24</v>
      </c>
      <c r="AB837" s="11">
        <v>1</v>
      </c>
      <c r="AC837" s="11">
        <v>0</v>
      </c>
      <c r="AD837" s="13">
        <f t="shared" ref="AD837:AD851" si="1721">Z837*AA837*AB837+AC837</f>
        <v>3607.16</v>
      </c>
      <c r="AE837" s="11">
        <v>1</v>
      </c>
      <c r="AF837" s="11">
        <v>1</v>
      </c>
      <c r="AG837" s="11">
        <v>2.38</v>
      </c>
      <c r="AH837" s="42">
        <f t="shared" ref="AH837:AH851" si="1722">AF837*AG837+1</f>
        <v>3.38</v>
      </c>
      <c r="AI837" s="11">
        <v>1.275</v>
      </c>
      <c r="AJ837" s="9">
        <v>0.5</v>
      </c>
      <c r="AK837" s="43">
        <f t="shared" ref="AK837:AK851" si="1723">AD837*AE837*AH837*AI837*AJ837</f>
        <v>7772.52801</v>
      </c>
      <c r="AT837" s="11">
        <v>2909</v>
      </c>
      <c r="AU837" s="12">
        <v>1.24</v>
      </c>
      <c r="AV837" s="11">
        <v>1</v>
      </c>
      <c r="AW837" s="11">
        <v>0</v>
      </c>
      <c r="AX837" s="13">
        <f t="shared" ref="AX837:AX851" si="1724">AT837*AU837*AV837+AW837</f>
        <v>3607.16</v>
      </c>
      <c r="AY837" s="11">
        <v>1</v>
      </c>
      <c r="AZ837" s="11">
        <v>1</v>
      </c>
      <c r="BA837" s="11">
        <v>2.38</v>
      </c>
      <c r="BB837" s="42">
        <f t="shared" ref="BB837:BB851" si="1725">AZ837*BA837+1</f>
        <v>3.38</v>
      </c>
      <c r="BC837" s="11">
        <v>1.275</v>
      </c>
      <c r="BD837" s="9">
        <v>0.5</v>
      </c>
      <c r="BE837" s="43">
        <f t="shared" ref="BE837:BE851" si="1726">AX837*AY837*BB837*BC837*BD837</f>
        <v>7772.52801</v>
      </c>
      <c r="BN837" s="11">
        <v>2909</v>
      </c>
      <c r="BO837" s="12">
        <v>1.24</v>
      </c>
      <c r="BP837" s="11">
        <v>1</v>
      </c>
      <c r="BQ837" s="11">
        <v>0</v>
      </c>
      <c r="BR837" s="13">
        <f t="shared" ref="BR837:BR851" si="1727">BN837*BO837*BP837+BQ837</f>
        <v>3607.16</v>
      </c>
      <c r="BS837" s="11">
        <v>1</v>
      </c>
      <c r="BT837" s="11">
        <v>1</v>
      </c>
      <c r="BU837" s="11">
        <v>2.38</v>
      </c>
      <c r="BV837" s="42">
        <f t="shared" ref="BV837:BV851" si="1728">BT837*BU837+1</f>
        <v>3.38</v>
      </c>
      <c r="BW837" s="11">
        <v>1.275</v>
      </c>
      <c r="BX837" s="9">
        <v>0.5</v>
      </c>
      <c r="BY837" s="43">
        <f t="shared" ref="BY837:BY851" si="1729">BR837*BS837*BV837*BW837*BX837</f>
        <v>7772.52801</v>
      </c>
      <c r="CH837" s="11">
        <f t="shared" ref="CH837:CH851" si="1730">2909+428</f>
        <v>3337</v>
      </c>
      <c r="CI837" s="12">
        <v>1.24</v>
      </c>
      <c r="CJ837" s="11">
        <v>1</v>
      </c>
      <c r="CK837" s="11">
        <v>0</v>
      </c>
      <c r="CL837" s="13">
        <f t="shared" ref="CL837:CL851" si="1731">CH837*CI837*CJ837+CK837</f>
        <v>4137.88</v>
      </c>
      <c r="CM837" s="11">
        <v>1</v>
      </c>
      <c r="CN837" s="11">
        <v>1</v>
      </c>
      <c r="CO837" s="11">
        <v>2.38</v>
      </c>
      <c r="CP837" s="42">
        <f t="shared" ref="CP837:CP851" si="1732">CN837*CO837+1</f>
        <v>3.38</v>
      </c>
      <c r="CQ837" s="11">
        <v>1.275</v>
      </c>
      <c r="CR837" s="9">
        <v>0.5</v>
      </c>
      <c r="CS837" s="43">
        <f t="shared" ref="CS837:CS851" si="1733">CL837*CM837*CP837*CQ837*CR837</f>
        <v>8916.09693</v>
      </c>
      <c r="DB837" s="11">
        <f t="shared" ref="DB837:DB851" si="1734">2909+440</f>
        <v>3349</v>
      </c>
      <c r="DC837" s="12">
        <v>1.24</v>
      </c>
      <c r="DD837" s="11">
        <v>1</v>
      </c>
      <c r="DE837" s="11">
        <v>0</v>
      </c>
      <c r="DF837" s="13">
        <f t="shared" ref="DF837:DF851" si="1735">DB837*DC837*DD837+DE837</f>
        <v>4152.76</v>
      </c>
      <c r="DG837" s="11">
        <v>1</v>
      </c>
      <c r="DH837" s="11">
        <v>1</v>
      </c>
      <c r="DI837" s="11">
        <v>2.38</v>
      </c>
      <c r="DJ837" s="42">
        <f t="shared" ref="DJ837:DJ851" si="1736">DH837*DI837+1</f>
        <v>3.38</v>
      </c>
      <c r="DK837" s="11">
        <v>1.275</v>
      </c>
      <c r="DL837" s="9">
        <v>0.5</v>
      </c>
      <c r="DM837" s="43">
        <f t="shared" ref="DM837:DM851" si="1737">DF837*DG837*DJ837*DK837*DL837</f>
        <v>8948.15961</v>
      </c>
      <c r="DV837" s="11">
        <f t="shared" ref="DV837:DV851" si="1738">2909+440</f>
        <v>3349</v>
      </c>
      <c r="DW837" s="12">
        <v>1.24</v>
      </c>
      <c r="DX837" s="11">
        <v>1</v>
      </c>
      <c r="DY837" s="11">
        <v>0</v>
      </c>
      <c r="DZ837" s="13">
        <f t="shared" ref="DZ837:DZ851" si="1739">DV837*DW837*DX837+DY837</f>
        <v>4152.76</v>
      </c>
      <c r="EA837" s="11">
        <v>1</v>
      </c>
      <c r="EB837" s="11">
        <v>1</v>
      </c>
      <c r="EC837" s="11">
        <v>3.18</v>
      </c>
      <c r="ED837" s="42">
        <f t="shared" ref="ED837:ED851" si="1740">EB837*EC837+1</f>
        <v>4.18</v>
      </c>
      <c r="EE837" s="11">
        <v>1.275</v>
      </c>
      <c r="EF837" s="9">
        <v>0.5</v>
      </c>
      <c r="EG837" s="43">
        <f t="shared" ref="EG837:EG851" si="1741">DZ837*EA837*ED837*EE837*EF837</f>
        <v>11066.06721</v>
      </c>
    </row>
    <row r="838" s="1" customFormat="1" customHeight="1" spans="6:139">
      <c r="F838" s="11">
        <v>2909</v>
      </c>
      <c r="G838" s="12">
        <v>1.25</v>
      </c>
      <c r="H838" s="11">
        <v>1</v>
      </c>
      <c r="I838" s="11">
        <v>0</v>
      </c>
      <c r="J838" s="13">
        <f t="shared" si="1718"/>
        <v>3636.25</v>
      </c>
      <c r="K838" s="11">
        <v>1</v>
      </c>
      <c r="L838" s="11">
        <v>1</v>
      </c>
      <c r="M838" s="11">
        <v>2.38</v>
      </c>
      <c r="N838" s="42">
        <f t="shared" si="1719"/>
        <v>3.38</v>
      </c>
      <c r="O838" s="11">
        <v>1.275</v>
      </c>
      <c r="P838" s="9">
        <v>0.5</v>
      </c>
      <c r="Q838" s="43">
        <f t="shared" si="1720"/>
        <v>7835.2096875</v>
      </c>
      <c r="Z838" s="11">
        <v>2909</v>
      </c>
      <c r="AA838" s="12">
        <v>1.25</v>
      </c>
      <c r="AB838" s="11">
        <v>1</v>
      </c>
      <c r="AC838" s="11">
        <v>0</v>
      </c>
      <c r="AD838" s="13">
        <f t="shared" si="1721"/>
        <v>3636.25</v>
      </c>
      <c r="AE838" s="11">
        <v>1</v>
      </c>
      <c r="AF838" s="11">
        <v>1</v>
      </c>
      <c r="AG838" s="11">
        <v>2.38</v>
      </c>
      <c r="AH838" s="42">
        <f t="shared" si="1722"/>
        <v>3.38</v>
      </c>
      <c r="AI838" s="11">
        <v>1.275</v>
      </c>
      <c r="AJ838" s="9">
        <v>0.5</v>
      </c>
      <c r="AK838" s="43">
        <f t="shared" si="1723"/>
        <v>7835.2096875</v>
      </c>
      <c r="AT838" s="11">
        <v>2909</v>
      </c>
      <c r="AU838" s="12">
        <v>1.25</v>
      </c>
      <c r="AV838" s="11">
        <v>1</v>
      </c>
      <c r="AW838" s="11">
        <v>0</v>
      </c>
      <c r="AX838" s="13">
        <f t="shared" si="1724"/>
        <v>3636.25</v>
      </c>
      <c r="AY838" s="11">
        <v>1</v>
      </c>
      <c r="AZ838" s="11">
        <v>1</v>
      </c>
      <c r="BA838" s="11">
        <v>2.38</v>
      </c>
      <c r="BB838" s="42">
        <f t="shared" si="1725"/>
        <v>3.38</v>
      </c>
      <c r="BC838" s="11">
        <v>1.275</v>
      </c>
      <c r="BD838" s="9">
        <v>0.5</v>
      </c>
      <c r="BE838" s="43">
        <f t="shared" si="1726"/>
        <v>7835.2096875</v>
      </c>
      <c r="BN838" s="11">
        <v>2909</v>
      </c>
      <c r="BO838" s="12">
        <v>1.25</v>
      </c>
      <c r="BP838" s="11">
        <v>1</v>
      </c>
      <c r="BQ838" s="11">
        <v>0</v>
      </c>
      <c r="BR838" s="13">
        <f t="shared" si="1727"/>
        <v>3636.25</v>
      </c>
      <c r="BS838" s="11">
        <v>1</v>
      </c>
      <c r="BT838" s="11">
        <v>1</v>
      </c>
      <c r="BU838" s="11">
        <v>2.38</v>
      </c>
      <c r="BV838" s="42">
        <f t="shared" si="1728"/>
        <v>3.38</v>
      </c>
      <c r="BW838" s="11">
        <v>1.275</v>
      </c>
      <c r="BX838" s="9">
        <v>0.5</v>
      </c>
      <c r="BY838" s="43">
        <f t="shared" si="1729"/>
        <v>7835.2096875</v>
      </c>
      <c r="CH838" s="11">
        <f t="shared" si="1730"/>
        <v>3337</v>
      </c>
      <c r="CI838" s="12">
        <v>1.25</v>
      </c>
      <c r="CJ838" s="11">
        <v>1</v>
      </c>
      <c r="CK838" s="11">
        <v>0</v>
      </c>
      <c r="CL838" s="13">
        <f t="shared" si="1731"/>
        <v>4171.25</v>
      </c>
      <c r="CM838" s="11">
        <v>1</v>
      </c>
      <c r="CN838" s="11">
        <v>1</v>
      </c>
      <c r="CO838" s="11">
        <v>2.38</v>
      </c>
      <c r="CP838" s="42">
        <f t="shared" si="1732"/>
        <v>3.38</v>
      </c>
      <c r="CQ838" s="11">
        <v>1.275</v>
      </c>
      <c r="CR838" s="9">
        <v>0.5</v>
      </c>
      <c r="CS838" s="43">
        <f t="shared" si="1733"/>
        <v>8988.0009375</v>
      </c>
      <c r="DB838" s="11">
        <f t="shared" si="1734"/>
        <v>3349</v>
      </c>
      <c r="DC838" s="12">
        <v>1.25</v>
      </c>
      <c r="DD838" s="11">
        <v>1</v>
      </c>
      <c r="DE838" s="11">
        <v>0</v>
      </c>
      <c r="DF838" s="13">
        <f t="shared" si="1735"/>
        <v>4186.25</v>
      </c>
      <c r="DG838" s="11">
        <v>1</v>
      </c>
      <c r="DH838" s="11">
        <v>1</v>
      </c>
      <c r="DI838" s="11">
        <v>2.38</v>
      </c>
      <c r="DJ838" s="42">
        <f t="shared" si="1736"/>
        <v>3.38</v>
      </c>
      <c r="DK838" s="11">
        <v>1.275</v>
      </c>
      <c r="DL838" s="9">
        <v>0.5</v>
      </c>
      <c r="DM838" s="43">
        <f t="shared" si="1737"/>
        <v>9020.3221875</v>
      </c>
      <c r="DV838" s="11">
        <f t="shared" si="1738"/>
        <v>3349</v>
      </c>
      <c r="DW838" s="12">
        <v>1.25</v>
      </c>
      <c r="DX838" s="11">
        <v>1</v>
      </c>
      <c r="DY838" s="11">
        <v>0</v>
      </c>
      <c r="DZ838" s="13">
        <f t="shared" si="1739"/>
        <v>4186.25</v>
      </c>
      <c r="EA838" s="11">
        <v>1</v>
      </c>
      <c r="EB838" s="11">
        <v>1</v>
      </c>
      <c r="EC838" s="11">
        <v>3.18</v>
      </c>
      <c r="ED838" s="42">
        <f t="shared" si="1740"/>
        <v>4.18</v>
      </c>
      <c r="EE838" s="11">
        <v>1.275</v>
      </c>
      <c r="EF838" s="9">
        <v>0.5</v>
      </c>
      <c r="EG838" s="43">
        <f t="shared" si="1741"/>
        <v>11155.3096875</v>
      </c>
    </row>
    <row r="839" s="1" customFormat="1" customHeight="1" spans="6:139">
      <c r="F839" s="11">
        <v>2909</v>
      </c>
      <c r="G839" s="12">
        <v>1.55</v>
      </c>
      <c r="H839" s="11">
        <v>1</v>
      </c>
      <c r="I839" s="11">
        <v>0</v>
      </c>
      <c r="J839" s="13">
        <f t="shared" si="1718"/>
        <v>4508.95</v>
      </c>
      <c r="K839" s="11">
        <v>1</v>
      </c>
      <c r="L839" s="11">
        <v>1</v>
      </c>
      <c r="M839" s="11">
        <v>2.38</v>
      </c>
      <c r="N839" s="42">
        <f t="shared" si="1719"/>
        <v>3.38</v>
      </c>
      <c r="O839" s="11">
        <v>1.275</v>
      </c>
      <c r="P839" s="9">
        <v>0.5</v>
      </c>
      <c r="Q839" s="43">
        <f t="shared" si="1720"/>
        <v>9715.6600125</v>
      </c>
      <c r="Z839" s="11">
        <v>2909</v>
      </c>
      <c r="AA839" s="12">
        <v>1.55</v>
      </c>
      <c r="AB839" s="11">
        <v>1</v>
      </c>
      <c r="AC839" s="11">
        <v>0</v>
      </c>
      <c r="AD839" s="13">
        <f t="shared" si="1721"/>
        <v>4508.95</v>
      </c>
      <c r="AE839" s="11">
        <v>1</v>
      </c>
      <c r="AF839" s="11">
        <v>1</v>
      </c>
      <c r="AG839" s="11">
        <v>2.38</v>
      </c>
      <c r="AH839" s="42">
        <f t="shared" si="1722"/>
        <v>3.38</v>
      </c>
      <c r="AI839" s="11">
        <v>1.275</v>
      </c>
      <c r="AJ839" s="9">
        <v>0.5</v>
      </c>
      <c r="AK839" s="43">
        <f t="shared" si="1723"/>
        <v>9715.6600125</v>
      </c>
      <c r="AT839" s="11">
        <v>2909</v>
      </c>
      <c r="AU839" s="12">
        <v>1.55</v>
      </c>
      <c r="AV839" s="11">
        <v>1</v>
      </c>
      <c r="AW839" s="11">
        <v>0</v>
      </c>
      <c r="AX839" s="13">
        <f t="shared" si="1724"/>
        <v>4508.95</v>
      </c>
      <c r="AY839" s="11">
        <v>1</v>
      </c>
      <c r="AZ839" s="11">
        <v>1</v>
      </c>
      <c r="BA839" s="11">
        <v>2.38</v>
      </c>
      <c r="BB839" s="42">
        <f t="shared" si="1725"/>
        <v>3.38</v>
      </c>
      <c r="BC839" s="11">
        <v>1.275</v>
      </c>
      <c r="BD839" s="9">
        <v>0.5</v>
      </c>
      <c r="BE839" s="43">
        <f t="shared" si="1726"/>
        <v>9715.6600125</v>
      </c>
      <c r="BN839" s="11">
        <v>2909</v>
      </c>
      <c r="BO839" s="12">
        <v>1.55</v>
      </c>
      <c r="BP839" s="11">
        <v>1</v>
      </c>
      <c r="BQ839" s="11">
        <v>0</v>
      </c>
      <c r="BR839" s="13">
        <f t="shared" si="1727"/>
        <v>4508.95</v>
      </c>
      <c r="BS839" s="11">
        <v>1</v>
      </c>
      <c r="BT839" s="11">
        <v>1</v>
      </c>
      <c r="BU839" s="11">
        <v>2.38</v>
      </c>
      <c r="BV839" s="42">
        <f t="shared" si="1728"/>
        <v>3.38</v>
      </c>
      <c r="BW839" s="11">
        <v>1.275</v>
      </c>
      <c r="BX839" s="9">
        <v>0.5</v>
      </c>
      <c r="BY839" s="43">
        <f t="shared" si="1729"/>
        <v>9715.6600125</v>
      </c>
      <c r="CH839" s="11">
        <f t="shared" si="1730"/>
        <v>3337</v>
      </c>
      <c r="CI839" s="12">
        <v>1.55</v>
      </c>
      <c r="CJ839" s="11">
        <v>1</v>
      </c>
      <c r="CK839" s="11">
        <v>0</v>
      </c>
      <c r="CL839" s="13">
        <f t="shared" si="1731"/>
        <v>5172.35</v>
      </c>
      <c r="CM839" s="11">
        <v>1</v>
      </c>
      <c r="CN839" s="11">
        <v>1</v>
      </c>
      <c r="CO839" s="11">
        <v>2.38</v>
      </c>
      <c r="CP839" s="42">
        <f t="shared" si="1732"/>
        <v>3.38</v>
      </c>
      <c r="CQ839" s="11">
        <v>1.275</v>
      </c>
      <c r="CR839" s="9">
        <v>0.5</v>
      </c>
      <c r="CS839" s="43">
        <f t="shared" si="1733"/>
        <v>11145.1211625</v>
      </c>
      <c r="DB839" s="11">
        <f t="shared" si="1734"/>
        <v>3349</v>
      </c>
      <c r="DC839" s="12">
        <v>1.55</v>
      </c>
      <c r="DD839" s="11">
        <v>1</v>
      </c>
      <c r="DE839" s="11">
        <v>0</v>
      </c>
      <c r="DF839" s="13">
        <f t="shared" si="1735"/>
        <v>5190.95</v>
      </c>
      <c r="DG839" s="11">
        <v>1</v>
      </c>
      <c r="DH839" s="11">
        <v>1</v>
      </c>
      <c r="DI839" s="11">
        <v>2.38</v>
      </c>
      <c r="DJ839" s="42">
        <f t="shared" si="1736"/>
        <v>3.38</v>
      </c>
      <c r="DK839" s="11">
        <v>1.275</v>
      </c>
      <c r="DL839" s="9">
        <v>0.5</v>
      </c>
      <c r="DM839" s="43">
        <f t="shared" si="1737"/>
        <v>11185.1995125</v>
      </c>
      <c r="DV839" s="11">
        <f t="shared" si="1738"/>
        <v>3349</v>
      </c>
      <c r="DW839" s="12">
        <v>1.55</v>
      </c>
      <c r="DX839" s="11">
        <v>1</v>
      </c>
      <c r="DY839" s="11">
        <v>0</v>
      </c>
      <c r="DZ839" s="13">
        <f t="shared" si="1739"/>
        <v>5190.95</v>
      </c>
      <c r="EA839" s="11">
        <v>1</v>
      </c>
      <c r="EB839" s="11">
        <v>1</v>
      </c>
      <c r="EC839" s="11">
        <v>3.18</v>
      </c>
      <c r="ED839" s="42">
        <f t="shared" si="1740"/>
        <v>4.18</v>
      </c>
      <c r="EE839" s="11">
        <v>1.275</v>
      </c>
      <c r="EF839" s="9">
        <v>0.5</v>
      </c>
      <c r="EG839" s="43">
        <f t="shared" si="1741"/>
        <v>13832.5840125</v>
      </c>
    </row>
    <row r="840" s="1" customFormat="1" customHeight="1" spans="6:139">
      <c r="F840" s="11">
        <v>2909</v>
      </c>
      <c r="G840" s="12">
        <v>0.887</v>
      </c>
      <c r="H840" s="11">
        <v>1</v>
      </c>
      <c r="I840" s="11">
        <v>0</v>
      </c>
      <c r="J840" s="13">
        <f t="shared" si="1718"/>
        <v>2580.283</v>
      </c>
      <c r="K840" s="11">
        <v>1</v>
      </c>
      <c r="L840" s="11">
        <v>1</v>
      </c>
      <c r="M840" s="11">
        <v>2.38</v>
      </c>
      <c r="N840" s="42">
        <f t="shared" si="1719"/>
        <v>3.38</v>
      </c>
      <c r="O840" s="11">
        <v>1.275</v>
      </c>
      <c r="P840" s="9">
        <v>0.5</v>
      </c>
      <c r="Q840" s="43">
        <f t="shared" si="1720"/>
        <v>5559.86479425</v>
      </c>
      <c r="Z840" s="11">
        <v>2909</v>
      </c>
      <c r="AA840" s="12">
        <v>0.887</v>
      </c>
      <c r="AB840" s="11">
        <v>1</v>
      </c>
      <c r="AC840" s="11">
        <v>0</v>
      </c>
      <c r="AD840" s="13">
        <f t="shared" si="1721"/>
        <v>2580.283</v>
      </c>
      <c r="AE840" s="11">
        <v>1</v>
      </c>
      <c r="AF840" s="11">
        <v>1</v>
      </c>
      <c r="AG840" s="11">
        <v>2.38</v>
      </c>
      <c r="AH840" s="42">
        <f t="shared" si="1722"/>
        <v>3.38</v>
      </c>
      <c r="AI840" s="11">
        <v>1.275</v>
      </c>
      <c r="AJ840" s="9">
        <v>0.5</v>
      </c>
      <c r="AK840" s="43">
        <f t="shared" si="1723"/>
        <v>5559.86479425</v>
      </c>
      <c r="AT840" s="11">
        <v>2909</v>
      </c>
      <c r="AU840" s="12">
        <v>0.887</v>
      </c>
      <c r="AV840" s="11">
        <v>1</v>
      </c>
      <c r="AW840" s="11">
        <v>0</v>
      </c>
      <c r="AX840" s="13">
        <f t="shared" si="1724"/>
        <v>2580.283</v>
      </c>
      <c r="AY840" s="11">
        <v>1</v>
      </c>
      <c r="AZ840" s="11">
        <v>1</v>
      </c>
      <c r="BA840" s="11">
        <v>2.38</v>
      </c>
      <c r="BB840" s="42">
        <f t="shared" si="1725"/>
        <v>3.38</v>
      </c>
      <c r="BC840" s="11">
        <v>1.275</v>
      </c>
      <c r="BD840" s="9">
        <v>0.5</v>
      </c>
      <c r="BE840" s="43">
        <f t="shared" si="1726"/>
        <v>5559.86479425</v>
      </c>
      <c r="BN840" s="11">
        <v>2909</v>
      </c>
      <c r="BO840" s="12">
        <v>0.887</v>
      </c>
      <c r="BP840" s="11">
        <v>1</v>
      </c>
      <c r="BQ840" s="11">
        <v>0</v>
      </c>
      <c r="BR840" s="13">
        <f t="shared" si="1727"/>
        <v>2580.283</v>
      </c>
      <c r="BS840" s="11">
        <v>1</v>
      </c>
      <c r="BT840" s="11">
        <v>1</v>
      </c>
      <c r="BU840" s="11">
        <v>2.38</v>
      </c>
      <c r="BV840" s="42">
        <f t="shared" si="1728"/>
        <v>3.38</v>
      </c>
      <c r="BW840" s="11">
        <v>1.275</v>
      </c>
      <c r="BX840" s="9">
        <v>0.5</v>
      </c>
      <c r="BY840" s="43">
        <f t="shared" si="1729"/>
        <v>5559.86479425</v>
      </c>
      <c r="CH840" s="11">
        <f t="shared" si="1730"/>
        <v>3337</v>
      </c>
      <c r="CI840" s="12">
        <v>0.887</v>
      </c>
      <c r="CJ840" s="11">
        <v>1</v>
      </c>
      <c r="CK840" s="11">
        <v>0</v>
      </c>
      <c r="CL840" s="13">
        <f t="shared" si="1731"/>
        <v>2959.919</v>
      </c>
      <c r="CM840" s="11">
        <v>1</v>
      </c>
      <c r="CN840" s="11">
        <v>1</v>
      </c>
      <c r="CO840" s="11">
        <v>2.38</v>
      </c>
      <c r="CP840" s="42">
        <f t="shared" si="1732"/>
        <v>3.38</v>
      </c>
      <c r="CQ840" s="11">
        <v>1.275</v>
      </c>
      <c r="CR840" s="9">
        <v>0.5</v>
      </c>
      <c r="CS840" s="43">
        <f t="shared" si="1733"/>
        <v>6377.88546525</v>
      </c>
      <c r="DB840" s="11">
        <f t="shared" si="1734"/>
        <v>3349</v>
      </c>
      <c r="DC840" s="12">
        <v>0.887</v>
      </c>
      <c r="DD840" s="11">
        <v>1</v>
      </c>
      <c r="DE840" s="11">
        <v>0</v>
      </c>
      <c r="DF840" s="13">
        <f t="shared" si="1735"/>
        <v>2970.563</v>
      </c>
      <c r="DG840" s="11">
        <v>1</v>
      </c>
      <c r="DH840" s="11">
        <v>1</v>
      </c>
      <c r="DI840" s="11">
        <v>2.38</v>
      </c>
      <c r="DJ840" s="42">
        <f t="shared" si="1736"/>
        <v>3.38</v>
      </c>
      <c r="DK840" s="11">
        <v>1.275</v>
      </c>
      <c r="DL840" s="9">
        <v>0.5</v>
      </c>
      <c r="DM840" s="43">
        <f t="shared" si="1737"/>
        <v>6400.82062425</v>
      </c>
      <c r="DV840" s="11">
        <f t="shared" si="1738"/>
        <v>3349</v>
      </c>
      <c r="DW840" s="12">
        <v>0.887</v>
      </c>
      <c r="DX840" s="11">
        <v>1</v>
      </c>
      <c r="DY840" s="11">
        <v>0</v>
      </c>
      <c r="DZ840" s="13">
        <f t="shared" si="1739"/>
        <v>2970.563</v>
      </c>
      <c r="EA840" s="11">
        <v>1</v>
      </c>
      <c r="EB840" s="11">
        <v>1</v>
      </c>
      <c r="EC840" s="11">
        <v>3.18</v>
      </c>
      <c r="ED840" s="42">
        <f t="shared" si="1740"/>
        <v>4.18</v>
      </c>
      <c r="EE840" s="11">
        <v>1.275</v>
      </c>
      <c r="EF840" s="9">
        <v>0.5</v>
      </c>
      <c r="EG840" s="43">
        <f t="shared" si="1741"/>
        <v>7915.80775425</v>
      </c>
    </row>
    <row r="841" s="1" customFormat="1" customHeight="1" spans="6:139">
      <c r="F841" s="11">
        <v>2909</v>
      </c>
      <c r="G841" s="12">
        <v>0.887</v>
      </c>
      <c r="H841" s="11">
        <v>1</v>
      </c>
      <c r="I841" s="11">
        <v>0</v>
      </c>
      <c r="J841" s="13">
        <f t="shared" si="1718"/>
        <v>2580.283</v>
      </c>
      <c r="K841" s="11">
        <v>1</v>
      </c>
      <c r="L841" s="11">
        <v>1</v>
      </c>
      <c r="M841" s="11">
        <v>2.38</v>
      </c>
      <c r="N841" s="42">
        <f t="shared" si="1719"/>
        <v>3.38</v>
      </c>
      <c r="O841" s="11">
        <v>1.275</v>
      </c>
      <c r="P841" s="9">
        <v>0.5</v>
      </c>
      <c r="Q841" s="43">
        <f t="shared" si="1720"/>
        <v>5559.86479425</v>
      </c>
      <c r="Z841" s="11">
        <v>2909</v>
      </c>
      <c r="AA841" s="12">
        <v>0.887</v>
      </c>
      <c r="AB841" s="11">
        <v>1</v>
      </c>
      <c r="AC841" s="11">
        <v>0</v>
      </c>
      <c r="AD841" s="13">
        <f t="shared" si="1721"/>
        <v>2580.283</v>
      </c>
      <c r="AE841" s="11">
        <v>1</v>
      </c>
      <c r="AF841" s="11">
        <v>1</v>
      </c>
      <c r="AG841" s="11">
        <v>2.38</v>
      </c>
      <c r="AH841" s="42">
        <f t="shared" si="1722"/>
        <v>3.38</v>
      </c>
      <c r="AI841" s="11">
        <v>1.275</v>
      </c>
      <c r="AJ841" s="9">
        <v>0.5</v>
      </c>
      <c r="AK841" s="43">
        <f t="shared" si="1723"/>
        <v>5559.86479425</v>
      </c>
      <c r="AT841" s="11">
        <v>2909</v>
      </c>
      <c r="AU841" s="12">
        <v>0.887</v>
      </c>
      <c r="AV841" s="11">
        <v>1</v>
      </c>
      <c r="AW841" s="11">
        <v>0</v>
      </c>
      <c r="AX841" s="13">
        <f t="shared" si="1724"/>
        <v>2580.283</v>
      </c>
      <c r="AY841" s="11">
        <v>1</v>
      </c>
      <c r="AZ841" s="11">
        <v>1</v>
      </c>
      <c r="BA841" s="11">
        <v>2.38</v>
      </c>
      <c r="BB841" s="42">
        <f t="shared" si="1725"/>
        <v>3.38</v>
      </c>
      <c r="BC841" s="11">
        <v>1.275</v>
      </c>
      <c r="BD841" s="9">
        <v>0.5</v>
      </c>
      <c r="BE841" s="43">
        <f t="shared" si="1726"/>
        <v>5559.86479425</v>
      </c>
      <c r="BN841" s="11">
        <v>2909</v>
      </c>
      <c r="BO841" s="12">
        <v>0.887</v>
      </c>
      <c r="BP841" s="11">
        <v>1</v>
      </c>
      <c r="BQ841" s="11">
        <v>0</v>
      </c>
      <c r="BR841" s="13">
        <f t="shared" si="1727"/>
        <v>2580.283</v>
      </c>
      <c r="BS841" s="11">
        <v>1</v>
      </c>
      <c r="BT841" s="11">
        <v>1</v>
      </c>
      <c r="BU841" s="11">
        <v>2.38</v>
      </c>
      <c r="BV841" s="42">
        <f t="shared" si="1728"/>
        <v>3.38</v>
      </c>
      <c r="BW841" s="11">
        <v>1.275</v>
      </c>
      <c r="BX841" s="9">
        <v>0.5</v>
      </c>
      <c r="BY841" s="43">
        <f t="shared" si="1729"/>
        <v>5559.86479425</v>
      </c>
      <c r="CH841" s="11">
        <f t="shared" si="1730"/>
        <v>3337</v>
      </c>
      <c r="CI841" s="12">
        <v>0.887</v>
      </c>
      <c r="CJ841" s="11">
        <v>1</v>
      </c>
      <c r="CK841" s="11">
        <v>0</v>
      </c>
      <c r="CL841" s="13">
        <f t="shared" si="1731"/>
        <v>2959.919</v>
      </c>
      <c r="CM841" s="11">
        <v>1</v>
      </c>
      <c r="CN841" s="11">
        <v>1</v>
      </c>
      <c r="CO841" s="11">
        <v>2.38</v>
      </c>
      <c r="CP841" s="42">
        <f t="shared" si="1732"/>
        <v>3.38</v>
      </c>
      <c r="CQ841" s="11">
        <v>1.275</v>
      </c>
      <c r="CR841" s="9">
        <v>0.5</v>
      </c>
      <c r="CS841" s="43">
        <f t="shared" si="1733"/>
        <v>6377.88546525</v>
      </c>
      <c r="DB841" s="11">
        <f t="shared" si="1734"/>
        <v>3349</v>
      </c>
      <c r="DC841" s="12">
        <v>0.887</v>
      </c>
      <c r="DD841" s="11">
        <v>1</v>
      </c>
      <c r="DE841" s="11">
        <v>0</v>
      </c>
      <c r="DF841" s="13">
        <f t="shared" si="1735"/>
        <v>2970.563</v>
      </c>
      <c r="DG841" s="11">
        <v>1</v>
      </c>
      <c r="DH841" s="11">
        <v>1</v>
      </c>
      <c r="DI841" s="11">
        <v>2.38</v>
      </c>
      <c r="DJ841" s="42">
        <f t="shared" si="1736"/>
        <v>3.38</v>
      </c>
      <c r="DK841" s="11">
        <v>1.275</v>
      </c>
      <c r="DL841" s="9">
        <v>0.5</v>
      </c>
      <c r="DM841" s="43">
        <f t="shared" si="1737"/>
        <v>6400.82062425</v>
      </c>
      <c r="DV841" s="11">
        <f t="shared" si="1738"/>
        <v>3349</v>
      </c>
      <c r="DW841" s="12">
        <v>0.887</v>
      </c>
      <c r="DX841" s="11">
        <v>1</v>
      </c>
      <c r="DY841" s="11">
        <v>0</v>
      </c>
      <c r="DZ841" s="13">
        <f t="shared" si="1739"/>
        <v>2970.563</v>
      </c>
      <c r="EA841" s="11">
        <v>1</v>
      </c>
      <c r="EB841" s="11">
        <v>1</v>
      </c>
      <c r="EC841" s="11">
        <v>3.18</v>
      </c>
      <c r="ED841" s="42">
        <f t="shared" si="1740"/>
        <v>4.18</v>
      </c>
      <c r="EE841" s="11">
        <v>1.275</v>
      </c>
      <c r="EF841" s="9">
        <v>0.5</v>
      </c>
      <c r="EG841" s="43">
        <f t="shared" si="1741"/>
        <v>7915.80775425</v>
      </c>
    </row>
    <row r="842" s="1" customFormat="1" customHeight="1" spans="6:139">
      <c r="F842" s="11">
        <v>2909</v>
      </c>
      <c r="G842" s="12">
        <v>2.13</v>
      </c>
      <c r="H842" s="11">
        <v>1</v>
      </c>
      <c r="I842" s="11">
        <v>0</v>
      </c>
      <c r="J842" s="13">
        <f t="shared" si="1718"/>
        <v>6196.17</v>
      </c>
      <c r="K842" s="11">
        <v>1</v>
      </c>
      <c r="L842" s="11">
        <v>1</v>
      </c>
      <c r="M842" s="11">
        <v>2.38</v>
      </c>
      <c r="N842" s="42">
        <f t="shared" si="1719"/>
        <v>3.38</v>
      </c>
      <c r="O842" s="11">
        <v>1.275</v>
      </c>
      <c r="P842" s="9">
        <v>0.5</v>
      </c>
      <c r="Q842" s="43">
        <f t="shared" si="1720"/>
        <v>13351.1973075</v>
      </c>
      <c r="Z842" s="11">
        <v>2909</v>
      </c>
      <c r="AA842" s="12">
        <v>2.13</v>
      </c>
      <c r="AB842" s="11">
        <v>1</v>
      </c>
      <c r="AC842" s="11">
        <v>0</v>
      </c>
      <c r="AD842" s="13">
        <f t="shared" si="1721"/>
        <v>6196.17</v>
      </c>
      <c r="AE842" s="11">
        <v>1</v>
      </c>
      <c r="AF842" s="11">
        <v>1</v>
      </c>
      <c r="AG842" s="11">
        <v>2.38</v>
      </c>
      <c r="AH842" s="42">
        <f t="shared" si="1722"/>
        <v>3.38</v>
      </c>
      <c r="AI842" s="11">
        <v>1.275</v>
      </c>
      <c r="AJ842" s="9">
        <v>0.5</v>
      </c>
      <c r="AK842" s="43">
        <f t="shared" si="1723"/>
        <v>13351.1973075</v>
      </c>
      <c r="AT842" s="11">
        <v>2909</v>
      </c>
      <c r="AU842" s="12">
        <v>2.13</v>
      </c>
      <c r="AV842" s="11">
        <v>1</v>
      </c>
      <c r="AW842" s="11">
        <v>0</v>
      </c>
      <c r="AX842" s="13">
        <f t="shared" si="1724"/>
        <v>6196.17</v>
      </c>
      <c r="AY842" s="11">
        <v>1</v>
      </c>
      <c r="AZ842" s="11">
        <v>1</v>
      </c>
      <c r="BA842" s="11">
        <v>2.38</v>
      </c>
      <c r="BB842" s="42">
        <f t="shared" si="1725"/>
        <v>3.38</v>
      </c>
      <c r="BC842" s="11">
        <v>1.275</v>
      </c>
      <c r="BD842" s="9">
        <v>0.5</v>
      </c>
      <c r="BE842" s="43">
        <f t="shared" si="1726"/>
        <v>13351.1973075</v>
      </c>
      <c r="BN842" s="11">
        <v>2909</v>
      </c>
      <c r="BO842" s="12">
        <v>2.13</v>
      </c>
      <c r="BP842" s="11">
        <v>1</v>
      </c>
      <c r="BQ842" s="11">
        <v>0</v>
      </c>
      <c r="BR842" s="13">
        <f t="shared" si="1727"/>
        <v>6196.17</v>
      </c>
      <c r="BS842" s="11">
        <v>1</v>
      </c>
      <c r="BT842" s="11">
        <v>1</v>
      </c>
      <c r="BU842" s="11">
        <v>2.38</v>
      </c>
      <c r="BV842" s="42">
        <f t="shared" si="1728"/>
        <v>3.38</v>
      </c>
      <c r="BW842" s="11">
        <v>1.275</v>
      </c>
      <c r="BX842" s="9">
        <v>0.5</v>
      </c>
      <c r="BY842" s="43">
        <f t="shared" si="1729"/>
        <v>13351.1973075</v>
      </c>
      <c r="CH842" s="11">
        <f t="shared" si="1730"/>
        <v>3337</v>
      </c>
      <c r="CI842" s="12">
        <v>2.13</v>
      </c>
      <c r="CJ842" s="11">
        <v>1</v>
      </c>
      <c r="CK842" s="11">
        <v>0</v>
      </c>
      <c r="CL842" s="13">
        <f t="shared" si="1731"/>
        <v>7107.81</v>
      </c>
      <c r="CM842" s="11">
        <v>1</v>
      </c>
      <c r="CN842" s="11">
        <v>1</v>
      </c>
      <c r="CO842" s="11">
        <v>2.38</v>
      </c>
      <c r="CP842" s="42">
        <f t="shared" si="1732"/>
        <v>3.38</v>
      </c>
      <c r="CQ842" s="11">
        <v>1.275</v>
      </c>
      <c r="CR842" s="9">
        <v>0.5</v>
      </c>
      <c r="CS842" s="43">
        <f t="shared" si="1733"/>
        <v>15315.5535975</v>
      </c>
      <c r="DB842" s="11">
        <f t="shared" si="1734"/>
        <v>3349</v>
      </c>
      <c r="DC842" s="12">
        <v>2.13</v>
      </c>
      <c r="DD842" s="11">
        <v>1</v>
      </c>
      <c r="DE842" s="11">
        <v>0</v>
      </c>
      <c r="DF842" s="13">
        <f t="shared" si="1735"/>
        <v>7133.37</v>
      </c>
      <c r="DG842" s="11">
        <v>1</v>
      </c>
      <c r="DH842" s="11">
        <v>1</v>
      </c>
      <c r="DI842" s="11">
        <v>2.38</v>
      </c>
      <c r="DJ842" s="42">
        <f t="shared" si="1736"/>
        <v>3.38</v>
      </c>
      <c r="DK842" s="11">
        <v>1.275</v>
      </c>
      <c r="DL842" s="9">
        <v>0.5</v>
      </c>
      <c r="DM842" s="43">
        <f t="shared" si="1737"/>
        <v>15370.6290075</v>
      </c>
      <c r="DV842" s="11">
        <f t="shared" si="1738"/>
        <v>3349</v>
      </c>
      <c r="DW842" s="12">
        <v>2.13</v>
      </c>
      <c r="DX842" s="11">
        <v>1</v>
      </c>
      <c r="DY842" s="11">
        <v>0</v>
      </c>
      <c r="DZ842" s="13">
        <f t="shared" si="1739"/>
        <v>7133.37</v>
      </c>
      <c r="EA842" s="11">
        <v>1</v>
      </c>
      <c r="EB842" s="11">
        <v>1</v>
      </c>
      <c r="EC842" s="11">
        <v>3.18</v>
      </c>
      <c r="ED842" s="42">
        <f t="shared" si="1740"/>
        <v>4.18</v>
      </c>
      <c r="EE842" s="11">
        <v>1.275</v>
      </c>
      <c r="EF842" s="9">
        <v>0.5</v>
      </c>
      <c r="EG842" s="43">
        <f t="shared" si="1741"/>
        <v>19008.6477075</v>
      </c>
    </row>
    <row r="843" s="1" customFormat="1" customHeight="1" spans="6:139">
      <c r="F843" s="11">
        <v>2909</v>
      </c>
      <c r="G843" s="12">
        <v>1.24</v>
      </c>
      <c r="H843" s="11">
        <v>1</v>
      </c>
      <c r="I843" s="11">
        <v>0</v>
      </c>
      <c r="J843" s="13">
        <f t="shared" si="1718"/>
        <v>3607.16</v>
      </c>
      <c r="K843" s="11">
        <v>1</v>
      </c>
      <c r="L843" s="11">
        <v>1</v>
      </c>
      <c r="M843" s="11">
        <v>2.38</v>
      </c>
      <c r="N843" s="42">
        <f t="shared" si="1719"/>
        <v>3.38</v>
      </c>
      <c r="O843" s="11">
        <v>1.275</v>
      </c>
      <c r="P843" s="9">
        <v>0.5</v>
      </c>
      <c r="Q843" s="43">
        <f t="shared" si="1720"/>
        <v>7772.52801</v>
      </c>
      <c r="Z843" s="11">
        <v>2909</v>
      </c>
      <c r="AA843" s="12">
        <v>1.24</v>
      </c>
      <c r="AB843" s="11">
        <v>1</v>
      </c>
      <c r="AC843" s="11">
        <v>0</v>
      </c>
      <c r="AD843" s="13">
        <f t="shared" si="1721"/>
        <v>3607.16</v>
      </c>
      <c r="AE843" s="11">
        <v>1</v>
      </c>
      <c r="AF843" s="11">
        <v>1</v>
      </c>
      <c r="AG843" s="11">
        <v>2.38</v>
      </c>
      <c r="AH843" s="42">
        <f t="shared" si="1722"/>
        <v>3.38</v>
      </c>
      <c r="AI843" s="11">
        <v>1.275</v>
      </c>
      <c r="AJ843" s="9">
        <v>0.5</v>
      </c>
      <c r="AK843" s="43">
        <f t="shared" si="1723"/>
        <v>7772.52801</v>
      </c>
      <c r="AT843" s="11">
        <v>2909</v>
      </c>
      <c r="AU843" s="12">
        <v>1.24</v>
      </c>
      <c r="AV843" s="11">
        <v>1</v>
      </c>
      <c r="AW843" s="11">
        <v>0</v>
      </c>
      <c r="AX843" s="13">
        <f t="shared" si="1724"/>
        <v>3607.16</v>
      </c>
      <c r="AY843" s="11">
        <v>1</v>
      </c>
      <c r="AZ843" s="11">
        <v>1</v>
      </c>
      <c r="BA843" s="11">
        <v>2.38</v>
      </c>
      <c r="BB843" s="42">
        <f t="shared" si="1725"/>
        <v>3.38</v>
      </c>
      <c r="BC843" s="11">
        <v>1.275</v>
      </c>
      <c r="BD843" s="9">
        <v>0.5</v>
      </c>
      <c r="BE843" s="43">
        <f t="shared" si="1726"/>
        <v>7772.52801</v>
      </c>
      <c r="BN843" s="11">
        <v>2909</v>
      </c>
      <c r="BO843" s="12">
        <v>1.24</v>
      </c>
      <c r="BP843" s="11">
        <v>1</v>
      </c>
      <c r="BQ843" s="11">
        <v>0</v>
      </c>
      <c r="BR843" s="13">
        <f t="shared" si="1727"/>
        <v>3607.16</v>
      </c>
      <c r="BS843" s="11">
        <v>1</v>
      </c>
      <c r="BT843" s="11">
        <v>1</v>
      </c>
      <c r="BU843" s="11">
        <v>2.38</v>
      </c>
      <c r="BV843" s="42">
        <f t="shared" si="1728"/>
        <v>3.38</v>
      </c>
      <c r="BW843" s="11">
        <v>1.275</v>
      </c>
      <c r="BX843" s="9">
        <v>0.5</v>
      </c>
      <c r="BY843" s="43">
        <f t="shared" si="1729"/>
        <v>7772.52801</v>
      </c>
      <c r="CH843" s="11">
        <f t="shared" si="1730"/>
        <v>3337</v>
      </c>
      <c r="CI843" s="12">
        <v>1.24</v>
      </c>
      <c r="CJ843" s="11">
        <v>1</v>
      </c>
      <c r="CK843" s="11">
        <v>0</v>
      </c>
      <c r="CL843" s="13">
        <f t="shared" si="1731"/>
        <v>4137.88</v>
      </c>
      <c r="CM843" s="11">
        <v>1</v>
      </c>
      <c r="CN843" s="11">
        <v>1</v>
      </c>
      <c r="CO843" s="11">
        <v>2.38</v>
      </c>
      <c r="CP843" s="42">
        <f t="shared" si="1732"/>
        <v>3.38</v>
      </c>
      <c r="CQ843" s="11">
        <v>1.275</v>
      </c>
      <c r="CR843" s="9">
        <v>0.5</v>
      </c>
      <c r="CS843" s="43">
        <f t="shared" si="1733"/>
        <v>8916.09693</v>
      </c>
      <c r="DB843" s="11">
        <f t="shared" si="1734"/>
        <v>3349</v>
      </c>
      <c r="DC843" s="12">
        <v>1.24</v>
      </c>
      <c r="DD843" s="11">
        <v>1</v>
      </c>
      <c r="DE843" s="11">
        <v>0</v>
      </c>
      <c r="DF843" s="13">
        <f t="shared" si="1735"/>
        <v>4152.76</v>
      </c>
      <c r="DG843" s="11">
        <v>1</v>
      </c>
      <c r="DH843" s="11">
        <v>1</v>
      </c>
      <c r="DI843" s="11">
        <v>2.38</v>
      </c>
      <c r="DJ843" s="42">
        <f t="shared" si="1736"/>
        <v>3.38</v>
      </c>
      <c r="DK843" s="11">
        <v>1.275</v>
      </c>
      <c r="DL843" s="9">
        <v>0.5</v>
      </c>
      <c r="DM843" s="43">
        <f t="shared" si="1737"/>
        <v>8948.15961</v>
      </c>
      <c r="DV843" s="11">
        <f t="shared" si="1738"/>
        <v>3349</v>
      </c>
      <c r="DW843" s="12">
        <v>1.24</v>
      </c>
      <c r="DX843" s="11">
        <v>1</v>
      </c>
      <c r="DY843" s="11">
        <v>0</v>
      </c>
      <c r="DZ843" s="13">
        <f t="shared" si="1739"/>
        <v>4152.76</v>
      </c>
      <c r="EA843" s="11">
        <v>1</v>
      </c>
      <c r="EB843" s="11">
        <v>1</v>
      </c>
      <c r="EC843" s="11">
        <v>3.18</v>
      </c>
      <c r="ED843" s="42">
        <f t="shared" si="1740"/>
        <v>4.18</v>
      </c>
      <c r="EE843" s="11">
        <v>1.275</v>
      </c>
      <c r="EF843" s="9">
        <v>0.5</v>
      </c>
      <c r="EG843" s="43">
        <f t="shared" si="1741"/>
        <v>11066.06721</v>
      </c>
    </row>
    <row r="844" s="1" customFormat="1" customHeight="1" spans="6:139">
      <c r="F844" s="11">
        <v>2909</v>
      </c>
      <c r="G844" s="12">
        <v>1.25</v>
      </c>
      <c r="H844" s="11">
        <v>1</v>
      </c>
      <c r="I844" s="11">
        <v>0</v>
      </c>
      <c r="J844" s="13">
        <f t="shared" si="1718"/>
        <v>3636.25</v>
      </c>
      <c r="K844" s="11">
        <v>1</v>
      </c>
      <c r="L844" s="11">
        <v>1</v>
      </c>
      <c r="M844" s="11">
        <v>2.38</v>
      </c>
      <c r="N844" s="42">
        <f t="shared" si="1719"/>
        <v>3.38</v>
      </c>
      <c r="O844" s="11">
        <v>1.275</v>
      </c>
      <c r="P844" s="9">
        <v>0.5</v>
      </c>
      <c r="Q844" s="43">
        <f t="shared" si="1720"/>
        <v>7835.2096875</v>
      </c>
      <c r="Z844" s="11">
        <v>2909</v>
      </c>
      <c r="AA844" s="12">
        <v>1.25</v>
      </c>
      <c r="AB844" s="11">
        <v>1</v>
      </c>
      <c r="AC844" s="11">
        <v>0</v>
      </c>
      <c r="AD844" s="13">
        <f t="shared" si="1721"/>
        <v>3636.25</v>
      </c>
      <c r="AE844" s="11">
        <v>1</v>
      </c>
      <c r="AF844" s="11">
        <v>1</v>
      </c>
      <c r="AG844" s="11">
        <v>2.38</v>
      </c>
      <c r="AH844" s="42">
        <f t="shared" si="1722"/>
        <v>3.38</v>
      </c>
      <c r="AI844" s="11">
        <v>1.275</v>
      </c>
      <c r="AJ844" s="9">
        <v>0.5</v>
      </c>
      <c r="AK844" s="43">
        <f t="shared" si="1723"/>
        <v>7835.2096875</v>
      </c>
      <c r="AT844" s="11">
        <v>2909</v>
      </c>
      <c r="AU844" s="12">
        <v>1.25</v>
      </c>
      <c r="AV844" s="11">
        <v>1</v>
      </c>
      <c r="AW844" s="11">
        <v>0</v>
      </c>
      <c r="AX844" s="13">
        <f t="shared" si="1724"/>
        <v>3636.25</v>
      </c>
      <c r="AY844" s="11">
        <v>1</v>
      </c>
      <c r="AZ844" s="11">
        <v>1</v>
      </c>
      <c r="BA844" s="11">
        <v>2.38</v>
      </c>
      <c r="BB844" s="42">
        <f t="shared" si="1725"/>
        <v>3.38</v>
      </c>
      <c r="BC844" s="11">
        <v>1.275</v>
      </c>
      <c r="BD844" s="9">
        <v>0.5</v>
      </c>
      <c r="BE844" s="43">
        <f t="shared" si="1726"/>
        <v>7835.2096875</v>
      </c>
      <c r="BN844" s="11">
        <v>2909</v>
      </c>
      <c r="BO844" s="12">
        <v>1.25</v>
      </c>
      <c r="BP844" s="11">
        <v>1</v>
      </c>
      <c r="BQ844" s="11">
        <v>0</v>
      </c>
      <c r="BR844" s="13">
        <f t="shared" si="1727"/>
        <v>3636.25</v>
      </c>
      <c r="BS844" s="11">
        <v>1</v>
      </c>
      <c r="BT844" s="11">
        <v>1</v>
      </c>
      <c r="BU844" s="11">
        <v>2.38</v>
      </c>
      <c r="BV844" s="42">
        <f t="shared" si="1728"/>
        <v>3.38</v>
      </c>
      <c r="BW844" s="11">
        <v>1.275</v>
      </c>
      <c r="BX844" s="9">
        <v>0.5</v>
      </c>
      <c r="BY844" s="43">
        <f t="shared" si="1729"/>
        <v>7835.2096875</v>
      </c>
      <c r="CH844" s="11">
        <f t="shared" si="1730"/>
        <v>3337</v>
      </c>
      <c r="CI844" s="12">
        <v>1.25</v>
      </c>
      <c r="CJ844" s="11">
        <v>1</v>
      </c>
      <c r="CK844" s="11">
        <v>0</v>
      </c>
      <c r="CL844" s="13">
        <f t="shared" si="1731"/>
        <v>4171.25</v>
      </c>
      <c r="CM844" s="11">
        <v>1</v>
      </c>
      <c r="CN844" s="11">
        <v>1</v>
      </c>
      <c r="CO844" s="11">
        <v>2.38</v>
      </c>
      <c r="CP844" s="42">
        <f t="shared" si="1732"/>
        <v>3.38</v>
      </c>
      <c r="CQ844" s="11">
        <v>1.275</v>
      </c>
      <c r="CR844" s="9">
        <v>0.5</v>
      </c>
      <c r="CS844" s="43">
        <f t="shared" si="1733"/>
        <v>8988.0009375</v>
      </c>
      <c r="DB844" s="11">
        <f t="shared" si="1734"/>
        <v>3349</v>
      </c>
      <c r="DC844" s="12">
        <v>1.25</v>
      </c>
      <c r="DD844" s="11">
        <v>1</v>
      </c>
      <c r="DE844" s="11">
        <v>0</v>
      </c>
      <c r="DF844" s="13">
        <f t="shared" si="1735"/>
        <v>4186.25</v>
      </c>
      <c r="DG844" s="11">
        <v>1</v>
      </c>
      <c r="DH844" s="11">
        <v>1</v>
      </c>
      <c r="DI844" s="11">
        <v>2.38</v>
      </c>
      <c r="DJ844" s="42">
        <f t="shared" si="1736"/>
        <v>3.38</v>
      </c>
      <c r="DK844" s="11">
        <v>1.275</v>
      </c>
      <c r="DL844" s="9">
        <v>0.5</v>
      </c>
      <c r="DM844" s="43">
        <f t="shared" si="1737"/>
        <v>9020.3221875</v>
      </c>
      <c r="DV844" s="11">
        <f t="shared" si="1738"/>
        <v>3349</v>
      </c>
      <c r="DW844" s="12">
        <v>1.25</v>
      </c>
      <c r="DX844" s="11">
        <v>1</v>
      </c>
      <c r="DY844" s="11">
        <v>0</v>
      </c>
      <c r="DZ844" s="13">
        <f t="shared" si="1739"/>
        <v>4186.25</v>
      </c>
      <c r="EA844" s="11">
        <v>1</v>
      </c>
      <c r="EB844" s="11">
        <v>1</v>
      </c>
      <c r="EC844" s="11">
        <v>3.18</v>
      </c>
      <c r="ED844" s="42">
        <f t="shared" si="1740"/>
        <v>4.18</v>
      </c>
      <c r="EE844" s="11">
        <v>1.275</v>
      </c>
      <c r="EF844" s="9">
        <v>0.5</v>
      </c>
      <c r="EG844" s="43">
        <f t="shared" si="1741"/>
        <v>11155.3096875</v>
      </c>
    </row>
    <row r="845" s="1" customFormat="1" customHeight="1" spans="6:139">
      <c r="F845" s="11">
        <v>2909</v>
      </c>
      <c r="G845" s="12">
        <v>1.55</v>
      </c>
      <c r="H845" s="11">
        <v>1</v>
      </c>
      <c r="I845" s="11">
        <v>0</v>
      </c>
      <c r="J845" s="13">
        <f t="shared" si="1718"/>
        <v>4508.95</v>
      </c>
      <c r="K845" s="11">
        <v>1</v>
      </c>
      <c r="L845" s="11">
        <v>1</v>
      </c>
      <c r="M845" s="11">
        <v>2.38</v>
      </c>
      <c r="N845" s="42">
        <f t="shared" si="1719"/>
        <v>3.38</v>
      </c>
      <c r="O845" s="11">
        <v>1.275</v>
      </c>
      <c r="P845" s="9">
        <v>0.5</v>
      </c>
      <c r="Q845" s="43">
        <f t="shared" si="1720"/>
        <v>9715.6600125</v>
      </c>
      <c r="Z845" s="11">
        <v>2909</v>
      </c>
      <c r="AA845" s="12">
        <v>1.55</v>
      </c>
      <c r="AB845" s="11">
        <v>1</v>
      </c>
      <c r="AC845" s="11">
        <v>0</v>
      </c>
      <c r="AD845" s="13">
        <f t="shared" si="1721"/>
        <v>4508.95</v>
      </c>
      <c r="AE845" s="11">
        <v>1</v>
      </c>
      <c r="AF845" s="11">
        <v>1</v>
      </c>
      <c r="AG845" s="11">
        <v>2.38</v>
      </c>
      <c r="AH845" s="42">
        <f t="shared" si="1722"/>
        <v>3.38</v>
      </c>
      <c r="AI845" s="11">
        <v>1.275</v>
      </c>
      <c r="AJ845" s="9">
        <v>0.5</v>
      </c>
      <c r="AK845" s="43">
        <f t="shared" si="1723"/>
        <v>9715.6600125</v>
      </c>
      <c r="AT845" s="11">
        <v>2909</v>
      </c>
      <c r="AU845" s="12">
        <v>1.55</v>
      </c>
      <c r="AV845" s="11">
        <v>1</v>
      </c>
      <c r="AW845" s="11">
        <v>0</v>
      </c>
      <c r="AX845" s="13">
        <f t="shared" si="1724"/>
        <v>4508.95</v>
      </c>
      <c r="AY845" s="11">
        <v>1</v>
      </c>
      <c r="AZ845" s="11">
        <v>1</v>
      </c>
      <c r="BA845" s="11">
        <v>2.38</v>
      </c>
      <c r="BB845" s="42">
        <f t="shared" si="1725"/>
        <v>3.38</v>
      </c>
      <c r="BC845" s="11">
        <v>1.275</v>
      </c>
      <c r="BD845" s="9">
        <v>0.5</v>
      </c>
      <c r="BE845" s="43">
        <f t="shared" si="1726"/>
        <v>9715.6600125</v>
      </c>
      <c r="BN845" s="11">
        <v>2909</v>
      </c>
      <c r="BO845" s="12">
        <v>1.55</v>
      </c>
      <c r="BP845" s="11">
        <v>1</v>
      </c>
      <c r="BQ845" s="11">
        <v>0</v>
      </c>
      <c r="BR845" s="13">
        <f t="shared" si="1727"/>
        <v>4508.95</v>
      </c>
      <c r="BS845" s="11">
        <v>1</v>
      </c>
      <c r="BT845" s="11">
        <v>1</v>
      </c>
      <c r="BU845" s="11">
        <v>2.38</v>
      </c>
      <c r="BV845" s="42">
        <f t="shared" si="1728"/>
        <v>3.38</v>
      </c>
      <c r="BW845" s="11">
        <v>1.275</v>
      </c>
      <c r="BX845" s="9">
        <v>0.5</v>
      </c>
      <c r="BY845" s="43">
        <f t="shared" si="1729"/>
        <v>9715.6600125</v>
      </c>
      <c r="CH845" s="11">
        <f t="shared" si="1730"/>
        <v>3337</v>
      </c>
      <c r="CI845" s="12">
        <v>1.55</v>
      </c>
      <c r="CJ845" s="11">
        <v>1</v>
      </c>
      <c r="CK845" s="11">
        <v>0</v>
      </c>
      <c r="CL845" s="13">
        <f t="shared" si="1731"/>
        <v>5172.35</v>
      </c>
      <c r="CM845" s="11">
        <v>1</v>
      </c>
      <c r="CN845" s="11">
        <v>1</v>
      </c>
      <c r="CO845" s="11">
        <v>2.38</v>
      </c>
      <c r="CP845" s="42">
        <f t="shared" si="1732"/>
        <v>3.38</v>
      </c>
      <c r="CQ845" s="11">
        <v>1.275</v>
      </c>
      <c r="CR845" s="9">
        <v>0.5</v>
      </c>
      <c r="CS845" s="43">
        <f t="shared" si="1733"/>
        <v>11145.1211625</v>
      </c>
      <c r="DB845" s="11">
        <f t="shared" si="1734"/>
        <v>3349</v>
      </c>
      <c r="DC845" s="12">
        <v>1.55</v>
      </c>
      <c r="DD845" s="11">
        <v>1</v>
      </c>
      <c r="DE845" s="11">
        <v>0</v>
      </c>
      <c r="DF845" s="13">
        <f t="shared" si="1735"/>
        <v>5190.95</v>
      </c>
      <c r="DG845" s="11">
        <v>1</v>
      </c>
      <c r="DH845" s="11">
        <v>1</v>
      </c>
      <c r="DI845" s="11">
        <v>2.38</v>
      </c>
      <c r="DJ845" s="42">
        <f t="shared" si="1736"/>
        <v>3.38</v>
      </c>
      <c r="DK845" s="11">
        <v>1.275</v>
      </c>
      <c r="DL845" s="9">
        <v>0.5</v>
      </c>
      <c r="DM845" s="43">
        <f t="shared" si="1737"/>
        <v>11185.1995125</v>
      </c>
      <c r="DV845" s="11">
        <f t="shared" si="1738"/>
        <v>3349</v>
      </c>
      <c r="DW845" s="12">
        <v>1.55</v>
      </c>
      <c r="DX845" s="11">
        <v>1</v>
      </c>
      <c r="DY845" s="11">
        <v>0</v>
      </c>
      <c r="DZ845" s="13">
        <f t="shared" si="1739"/>
        <v>5190.95</v>
      </c>
      <c r="EA845" s="11">
        <v>1</v>
      </c>
      <c r="EB845" s="11">
        <v>1</v>
      </c>
      <c r="EC845" s="11">
        <v>3.18</v>
      </c>
      <c r="ED845" s="42">
        <f t="shared" si="1740"/>
        <v>4.18</v>
      </c>
      <c r="EE845" s="11">
        <v>1.275</v>
      </c>
      <c r="EF845" s="9">
        <v>0.5</v>
      </c>
      <c r="EG845" s="43">
        <f t="shared" si="1741"/>
        <v>13832.5840125</v>
      </c>
    </row>
    <row r="846" s="1" customFormat="1" customHeight="1" spans="6:139">
      <c r="F846" s="11">
        <v>2909</v>
      </c>
      <c r="G846" s="12">
        <v>0.887</v>
      </c>
      <c r="H846" s="11">
        <v>1</v>
      </c>
      <c r="I846" s="11">
        <v>0</v>
      </c>
      <c r="J846" s="13">
        <f t="shared" si="1718"/>
        <v>2580.283</v>
      </c>
      <c r="K846" s="11">
        <v>1</v>
      </c>
      <c r="L846" s="11">
        <v>1</v>
      </c>
      <c r="M846" s="11">
        <v>2.38</v>
      </c>
      <c r="N846" s="42">
        <f t="shared" si="1719"/>
        <v>3.38</v>
      </c>
      <c r="O846" s="11">
        <v>1.275</v>
      </c>
      <c r="P846" s="9">
        <v>0.5</v>
      </c>
      <c r="Q846" s="43">
        <f t="shared" si="1720"/>
        <v>5559.86479425</v>
      </c>
      <c r="Z846" s="11">
        <v>2909</v>
      </c>
      <c r="AA846" s="12">
        <v>0.887</v>
      </c>
      <c r="AB846" s="11">
        <v>1</v>
      </c>
      <c r="AC846" s="11">
        <v>0</v>
      </c>
      <c r="AD846" s="13">
        <f t="shared" si="1721"/>
        <v>2580.283</v>
      </c>
      <c r="AE846" s="11">
        <v>1</v>
      </c>
      <c r="AF846" s="11">
        <v>1</v>
      </c>
      <c r="AG846" s="11">
        <v>2.38</v>
      </c>
      <c r="AH846" s="42">
        <f t="shared" si="1722"/>
        <v>3.38</v>
      </c>
      <c r="AI846" s="11">
        <v>1.275</v>
      </c>
      <c r="AJ846" s="9">
        <v>0.5</v>
      </c>
      <c r="AK846" s="43">
        <f t="shared" si="1723"/>
        <v>5559.86479425</v>
      </c>
      <c r="AT846" s="11">
        <v>2909</v>
      </c>
      <c r="AU846" s="12">
        <v>0.887</v>
      </c>
      <c r="AV846" s="11">
        <v>1</v>
      </c>
      <c r="AW846" s="11">
        <v>0</v>
      </c>
      <c r="AX846" s="13">
        <f t="shared" si="1724"/>
        <v>2580.283</v>
      </c>
      <c r="AY846" s="11">
        <v>1</v>
      </c>
      <c r="AZ846" s="11">
        <v>1</v>
      </c>
      <c r="BA846" s="11">
        <v>2.38</v>
      </c>
      <c r="BB846" s="42">
        <f t="shared" si="1725"/>
        <v>3.38</v>
      </c>
      <c r="BC846" s="11">
        <v>1.275</v>
      </c>
      <c r="BD846" s="9">
        <v>0.5</v>
      </c>
      <c r="BE846" s="43">
        <f t="shared" si="1726"/>
        <v>5559.86479425</v>
      </c>
      <c r="BN846" s="11">
        <v>2909</v>
      </c>
      <c r="BO846" s="12">
        <v>0.887</v>
      </c>
      <c r="BP846" s="11">
        <v>1</v>
      </c>
      <c r="BQ846" s="11">
        <v>0</v>
      </c>
      <c r="BR846" s="13">
        <f t="shared" si="1727"/>
        <v>2580.283</v>
      </c>
      <c r="BS846" s="11">
        <v>1</v>
      </c>
      <c r="BT846" s="11">
        <v>1</v>
      </c>
      <c r="BU846" s="11">
        <v>2.38</v>
      </c>
      <c r="BV846" s="42">
        <f t="shared" si="1728"/>
        <v>3.38</v>
      </c>
      <c r="BW846" s="11">
        <v>1.275</v>
      </c>
      <c r="BX846" s="9">
        <v>0.5</v>
      </c>
      <c r="BY846" s="43">
        <f t="shared" si="1729"/>
        <v>5559.86479425</v>
      </c>
      <c r="CH846" s="11">
        <f t="shared" si="1730"/>
        <v>3337</v>
      </c>
      <c r="CI846" s="12">
        <v>0.887</v>
      </c>
      <c r="CJ846" s="11">
        <v>1</v>
      </c>
      <c r="CK846" s="11">
        <v>0</v>
      </c>
      <c r="CL846" s="13">
        <f t="shared" si="1731"/>
        <v>2959.919</v>
      </c>
      <c r="CM846" s="11">
        <v>1</v>
      </c>
      <c r="CN846" s="11">
        <v>1</v>
      </c>
      <c r="CO846" s="11">
        <v>2.38</v>
      </c>
      <c r="CP846" s="42">
        <f t="shared" si="1732"/>
        <v>3.38</v>
      </c>
      <c r="CQ846" s="11">
        <v>1.275</v>
      </c>
      <c r="CR846" s="9">
        <v>0.5</v>
      </c>
      <c r="CS846" s="43">
        <f t="shared" si="1733"/>
        <v>6377.88546525</v>
      </c>
      <c r="DB846" s="11">
        <f t="shared" si="1734"/>
        <v>3349</v>
      </c>
      <c r="DC846" s="12">
        <v>0.887</v>
      </c>
      <c r="DD846" s="11">
        <v>1</v>
      </c>
      <c r="DE846" s="11">
        <v>0</v>
      </c>
      <c r="DF846" s="13">
        <f t="shared" si="1735"/>
        <v>2970.563</v>
      </c>
      <c r="DG846" s="11">
        <v>1</v>
      </c>
      <c r="DH846" s="11">
        <v>1</v>
      </c>
      <c r="DI846" s="11">
        <v>2.38</v>
      </c>
      <c r="DJ846" s="42">
        <f t="shared" si="1736"/>
        <v>3.38</v>
      </c>
      <c r="DK846" s="11">
        <v>1.275</v>
      </c>
      <c r="DL846" s="9">
        <v>0.5</v>
      </c>
      <c r="DM846" s="43">
        <f t="shared" si="1737"/>
        <v>6400.82062425</v>
      </c>
      <c r="DV846" s="11">
        <f t="shared" si="1738"/>
        <v>3349</v>
      </c>
      <c r="DW846" s="12">
        <v>0.887</v>
      </c>
      <c r="DX846" s="11">
        <v>1</v>
      </c>
      <c r="DY846" s="11">
        <v>0</v>
      </c>
      <c r="DZ846" s="13">
        <f t="shared" si="1739"/>
        <v>2970.563</v>
      </c>
      <c r="EA846" s="11">
        <v>1</v>
      </c>
      <c r="EB846" s="11">
        <v>1</v>
      </c>
      <c r="EC846" s="11">
        <v>3.18</v>
      </c>
      <c r="ED846" s="42">
        <f t="shared" si="1740"/>
        <v>4.18</v>
      </c>
      <c r="EE846" s="11">
        <v>1.275</v>
      </c>
      <c r="EF846" s="9">
        <v>0.5</v>
      </c>
      <c r="EG846" s="43">
        <f t="shared" si="1741"/>
        <v>7915.80775425</v>
      </c>
    </row>
    <row r="847" s="1" customFormat="1" customHeight="1" spans="6:139">
      <c r="F847" s="11">
        <v>2909</v>
      </c>
      <c r="G847" s="12">
        <v>0.887</v>
      </c>
      <c r="H847" s="11">
        <v>1</v>
      </c>
      <c r="I847" s="11">
        <v>0</v>
      </c>
      <c r="J847" s="13">
        <f t="shared" si="1718"/>
        <v>2580.283</v>
      </c>
      <c r="K847" s="11">
        <v>1</v>
      </c>
      <c r="L847" s="11">
        <v>1</v>
      </c>
      <c r="M847" s="11">
        <v>2.38</v>
      </c>
      <c r="N847" s="42">
        <f t="shared" si="1719"/>
        <v>3.38</v>
      </c>
      <c r="O847" s="11">
        <v>1.275</v>
      </c>
      <c r="P847" s="9">
        <v>0.5</v>
      </c>
      <c r="Q847" s="43">
        <f t="shared" si="1720"/>
        <v>5559.86479425</v>
      </c>
      <c r="Z847" s="11">
        <v>2909</v>
      </c>
      <c r="AA847" s="12">
        <v>0.887</v>
      </c>
      <c r="AB847" s="11">
        <v>1</v>
      </c>
      <c r="AC847" s="11">
        <v>0</v>
      </c>
      <c r="AD847" s="13">
        <f t="shared" si="1721"/>
        <v>2580.283</v>
      </c>
      <c r="AE847" s="11">
        <v>1</v>
      </c>
      <c r="AF847" s="11">
        <v>1</v>
      </c>
      <c r="AG847" s="11">
        <v>2.38</v>
      </c>
      <c r="AH847" s="42">
        <f t="shared" si="1722"/>
        <v>3.38</v>
      </c>
      <c r="AI847" s="11">
        <v>1.275</v>
      </c>
      <c r="AJ847" s="9">
        <v>0.5</v>
      </c>
      <c r="AK847" s="43">
        <f t="shared" si="1723"/>
        <v>5559.86479425</v>
      </c>
      <c r="AT847" s="11">
        <v>2909</v>
      </c>
      <c r="AU847" s="12">
        <v>0.887</v>
      </c>
      <c r="AV847" s="11">
        <v>1</v>
      </c>
      <c r="AW847" s="11">
        <v>0</v>
      </c>
      <c r="AX847" s="13">
        <f t="shared" si="1724"/>
        <v>2580.283</v>
      </c>
      <c r="AY847" s="11">
        <v>1</v>
      </c>
      <c r="AZ847" s="11">
        <v>1</v>
      </c>
      <c r="BA847" s="11">
        <v>2.38</v>
      </c>
      <c r="BB847" s="42">
        <f t="shared" si="1725"/>
        <v>3.38</v>
      </c>
      <c r="BC847" s="11">
        <v>1.275</v>
      </c>
      <c r="BD847" s="9">
        <v>0.5</v>
      </c>
      <c r="BE847" s="43">
        <f t="shared" si="1726"/>
        <v>5559.86479425</v>
      </c>
      <c r="BN847" s="11">
        <v>2909</v>
      </c>
      <c r="BO847" s="12">
        <v>0.887</v>
      </c>
      <c r="BP847" s="11">
        <v>1</v>
      </c>
      <c r="BQ847" s="11">
        <v>0</v>
      </c>
      <c r="BR847" s="13">
        <f t="shared" si="1727"/>
        <v>2580.283</v>
      </c>
      <c r="BS847" s="11">
        <v>1</v>
      </c>
      <c r="BT847" s="11">
        <v>1</v>
      </c>
      <c r="BU847" s="11">
        <v>2.38</v>
      </c>
      <c r="BV847" s="42">
        <f t="shared" si="1728"/>
        <v>3.38</v>
      </c>
      <c r="BW847" s="11">
        <v>1.275</v>
      </c>
      <c r="BX847" s="9">
        <v>0.5</v>
      </c>
      <c r="BY847" s="43">
        <f t="shared" si="1729"/>
        <v>5559.86479425</v>
      </c>
      <c r="CH847" s="11">
        <f t="shared" si="1730"/>
        <v>3337</v>
      </c>
      <c r="CI847" s="12">
        <v>0.887</v>
      </c>
      <c r="CJ847" s="11">
        <v>1</v>
      </c>
      <c r="CK847" s="11">
        <v>0</v>
      </c>
      <c r="CL847" s="13">
        <f t="shared" si="1731"/>
        <v>2959.919</v>
      </c>
      <c r="CM847" s="11">
        <v>1</v>
      </c>
      <c r="CN847" s="11">
        <v>1</v>
      </c>
      <c r="CO847" s="11">
        <v>2.38</v>
      </c>
      <c r="CP847" s="42">
        <f t="shared" si="1732"/>
        <v>3.38</v>
      </c>
      <c r="CQ847" s="11">
        <v>1.275</v>
      </c>
      <c r="CR847" s="9">
        <v>0.5</v>
      </c>
      <c r="CS847" s="43">
        <f t="shared" si="1733"/>
        <v>6377.88546525</v>
      </c>
      <c r="DB847" s="11">
        <f t="shared" si="1734"/>
        <v>3349</v>
      </c>
      <c r="DC847" s="12">
        <v>0.887</v>
      </c>
      <c r="DD847" s="11">
        <v>1</v>
      </c>
      <c r="DE847" s="11">
        <v>0</v>
      </c>
      <c r="DF847" s="13">
        <f t="shared" si="1735"/>
        <v>2970.563</v>
      </c>
      <c r="DG847" s="11">
        <v>1</v>
      </c>
      <c r="DH847" s="11">
        <v>1</v>
      </c>
      <c r="DI847" s="11">
        <v>2.38</v>
      </c>
      <c r="DJ847" s="42">
        <f t="shared" si="1736"/>
        <v>3.38</v>
      </c>
      <c r="DK847" s="11">
        <v>1.275</v>
      </c>
      <c r="DL847" s="9">
        <v>0.5</v>
      </c>
      <c r="DM847" s="43">
        <f t="shared" si="1737"/>
        <v>6400.82062425</v>
      </c>
      <c r="DV847" s="11">
        <f t="shared" si="1738"/>
        <v>3349</v>
      </c>
      <c r="DW847" s="12">
        <v>0.887</v>
      </c>
      <c r="DX847" s="11">
        <v>1</v>
      </c>
      <c r="DY847" s="11">
        <v>0</v>
      </c>
      <c r="DZ847" s="13">
        <f t="shared" si="1739"/>
        <v>2970.563</v>
      </c>
      <c r="EA847" s="11">
        <v>1</v>
      </c>
      <c r="EB847" s="11">
        <v>1</v>
      </c>
      <c r="EC847" s="11">
        <v>3.18</v>
      </c>
      <c r="ED847" s="42">
        <f t="shared" si="1740"/>
        <v>4.18</v>
      </c>
      <c r="EE847" s="11">
        <v>1.275</v>
      </c>
      <c r="EF847" s="9">
        <v>0.5</v>
      </c>
      <c r="EG847" s="43">
        <f t="shared" si="1741"/>
        <v>7915.80775425</v>
      </c>
    </row>
    <row r="848" s="1" customFormat="1" customHeight="1" spans="6:139">
      <c r="F848" s="11">
        <v>2909</v>
      </c>
      <c r="G848" s="12">
        <v>2.13</v>
      </c>
      <c r="H848" s="11">
        <v>1</v>
      </c>
      <c r="I848" s="11">
        <v>0</v>
      </c>
      <c r="J848" s="13">
        <f t="shared" si="1718"/>
        <v>6196.17</v>
      </c>
      <c r="K848" s="11">
        <v>1</v>
      </c>
      <c r="L848" s="11">
        <v>1</v>
      </c>
      <c r="M848" s="11">
        <v>2.38</v>
      </c>
      <c r="N848" s="42">
        <f t="shared" si="1719"/>
        <v>3.38</v>
      </c>
      <c r="O848" s="11">
        <v>1.275</v>
      </c>
      <c r="P848" s="9">
        <v>0.5</v>
      </c>
      <c r="Q848" s="43">
        <f t="shared" si="1720"/>
        <v>13351.1973075</v>
      </c>
      <c r="Z848" s="11">
        <v>2909</v>
      </c>
      <c r="AA848" s="12">
        <v>2.13</v>
      </c>
      <c r="AB848" s="11">
        <v>1</v>
      </c>
      <c r="AC848" s="11">
        <v>0</v>
      </c>
      <c r="AD848" s="13">
        <f t="shared" si="1721"/>
        <v>6196.17</v>
      </c>
      <c r="AE848" s="11">
        <v>1</v>
      </c>
      <c r="AF848" s="11">
        <v>1</v>
      </c>
      <c r="AG848" s="11">
        <v>2.38</v>
      </c>
      <c r="AH848" s="42">
        <f t="shared" si="1722"/>
        <v>3.38</v>
      </c>
      <c r="AI848" s="11">
        <v>1.275</v>
      </c>
      <c r="AJ848" s="9">
        <v>0.5</v>
      </c>
      <c r="AK848" s="43">
        <f t="shared" si="1723"/>
        <v>13351.1973075</v>
      </c>
      <c r="AT848" s="11">
        <v>2909</v>
      </c>
      <c r="AU848" s="12">
        <v>2.13</v>
      </c>
      <c r="AV848" s="11">
        <v>1</v>
      </c>
      <c r="AW848" s="11">
        <v>0</v>
      </c>
      <c r="AX848" s="13">
        <f t="shared" si="1724"/>
        <v>6196.17</v>
      </c>
      <c r="AY848" s="11">
        <v>1</v>
      </c>
      <c r="AZ848" s="11">
        <v>1</v>
      </c>
      <c r="BA848" s="11">
        <v>2.38</v>
      </c>
      <c r="BB848" s="42">
        <f t="shared" si="1725"/>
        <v>3.38</v>
      </c>
      <c r="BC848" s="11">
        <v>1.275</v>
      </c>
      <c r="BD848" s="9">
        <v>0.5</v>
      </c>
      <c r="BE848" s="43">
        <f t="shared" si="1726"/>
        <v>13351.1973075</v>
      </c>
      <c r="BN848" s="11">
        <v>2909</v>
      </c>
      <c r="BO848" s="12">
        <v>2.13</v>
      </c>
      <c r="BP848" s="11">
        <v>1</v>
      </c>
      <c r="BQ848" s="11">
        <v>0</v>
      </c>
      <c r="BR848" s="13">
        <f t="shared" si="1727"/>
        <v>6196.17</v>
      </c>
      <c r="BS848" s="11">
        <v>1</v>
      </c>
      <c r="BT848" s="11">
        <v>1</v>
      </c>
      <c r="BU848" s="11">
        <v>2.38</v>
      </c>
      <c r="BV848" s="42">
        <f t="shared" si="1728"/>
        <v>3.38</v>
      </c>
      <c r="BW848" s="11">
        <v>1.275</v>
      </c>
      <c r="BX848" s="9">
        <v>0.5</v>
      </c>
      <c r="BY848" s="43">
        <f t="shared" si="1729"/>
        <v>13351.1973075</v>
      </c>
      <c r="CH848" s="11">
        <f t="shared" si="1730"/>
        <v>3337</v>
      </c>
      <c r="CI848" s="12">
        <v>2.13</v>
      </c>
      <c r="CJ848" s="11">
        <v>1</v>
      </c>
      <c r="CK848" s="11">
        <v>0</v>
      </c>
      <c r="CL848" s="13">
        <f t="shared" si="1731"/>
        <v>7107.81</v>
      </c>
      <c r="CM848" s="11">
        <v>1</v>
      </c>
      <c r="CN848" s="11">
        <v>1</v>
      </c>
      <c r="CO848" s="11">
        <v>2.38</v>
      </c>
      <c r="CP848" s="42">
        <f t="shared" si="1732"/>
        <v>3.38</v>
      </c>
      <c r="CQ848" s="11">
        <v>1.275</v>
      </c>
      <c r="CR848" s="9">
        <v>0.5</v>
      </c>
      <c r="CS848" s="43">
        <f t="shared" si="1733"/>
        <v>15315.5535975</v>
      </c>
      <c r="DB848" s="11">
        <f t="shared" si="1734"/>
        <v>3349</v>
      </c>
      <c r="DC848" s="12">
        <v>2.13</v>
      </c>
      <c r="DD848" s="11">
        <v>1</v>
      </c>
      <c r="DE848" s="11">
        <v>0</v>
      </c>
      <c r="DF848" s="13">
        <f t="shared" si="1735"/>
        <v>7133.37</v>
      </c>
      <c r="DG848" s="11">
        <v>1</v>
      </c>
      <c r="DH848" s="11">
        <v>1</v>
      </c>
      <c r="DI848" s="11">
        <v>2.38</v>
      </c>
      <c r="DJ848" s="42">
        <f t="shared" si="1736"/>
        <v>3.38</v>
      </c>
      <c r="DK848" s="11">
        <v>1.275</v>
      </c>
      <c r="DL848" s="9">
        <v>0.5</v>
      </c>
      <c r="DM848" s="43">
        <f t="shared" si="1737"/>
        <v>15370.6290075</v>
      </c>
      <c r="DV848" s="11">
        <f t="shared" si="1738"/>
        <v>3349</v>
      </c>
      <c r="DW848" s="12">
        <v>2.13</v>
      </c>
      <c r="DX848" s="11">
        <v>1</v>
      </c>
      <c r="DY848" s="11">
        <v>0</v>
      </c>
      <c r="DZ848" s="13">
        <f t="shared" si="1739"/>
        <v>7133.37</v>
      </c>
      <c r="EA848" s="11">
        <v>1</v>
      </c>
      <c r="EB848" s="11">
        <v>1</v>
      </c>
      <c r="EC848" s="11">
        <v>3.18</v>
      </c>
      <c r="ED848" s="42">
        <f t="shared" si="1740"/>
        <v>4.18</v>
      </c>
      <c r="EE848" s="11">
        <v>1.275</v>
      </c>
      <c r="EF848" s="9">
        <v>0.5</v>
      </c>
      <c r="EG848" s="43">
        <f t="shared" si="1741"/>
        <v>19008.6477075</v>
      </c>
    </row>
    <row r="849" s="1" customFormat="1" customHeight="1" spans="6:137">
      <c r="F849" s="11">
        <v>2909</v>
      </c>
      <c r="G849" s="12">
        <v>3.79</v>
      </c>
      <c r="H849" s="11">
        <v>1</v>
      </c>
      <c r="I849" s="11">
        <v>0</v>
      </c>
      <c r="J849" s="13">
        <f t="shared" si="1718"/>
        <v>11025.11</v>
      </c>
      <c r="K849" s="11">
        <v>1</v>
      </c>
      <c r="L849" s="11">
        <v>1</v>
      </c>
      <c r="M849" s="11">
        <v>2.38</v>
      </c>
      <c r="N849" s="42">
        <f t="shared" si="1719"/>
        <v>3.38</v>
      </c>
      <c r="O849" s="11">
        <v>1.275</v>
      </c>
      <c r="P849" s="9">
        <v>0.5</v>
      </c>
      <c r="Q849" s="43">
        <f t="shared" si="1720"/>
        <v>23756.3557725</v>
      </c>
      <c r="Z849" s="11">
        <v>2909</v>
      </c>
      <c r="AA849" s="12">
        <v>3.79</v>
      </c>
      <c r="AB849" s="11">
        <v>1</v>
      </c>
      <c r="AC849" s="11">
        <v>0</v>
      </c>
      <c r="AD849" s="13">
        <f t="shared" si="1721"/>
        <v>11025.11</v>
      </c>
      <c r="AE849" s="11">
        <v>1</v>
      </c>
      <c r="AF849" s="11">
        <v>1</v>
      </c>
      <c r="AG849" s="11">
        <v>2.38</v>
      </c>
      <c r="AH849" s="42">
        <f t="shared" si="1722"/>
        <v>3.38</v>
      </c>
      <c r="AI849" s="11">
        <v>1.275</v>
      </c>
      <c r="AJ849" s="9">
        <v>0.5</v>
      </c>
      <c r="AK849" s="43">
        <f t="shared" si="1723"/>
        <v>23756.3557725</v>
      </c>
      <c r="AT849" s="11">
        <v>2909</v>
      </c>
      <c r="AU849" s="12">
        <v>3.79</v>
      </c>
      <c r="AV849" s="11">
        <v>1</v>
      </c>
      <c r="AW849" s="11">
        <v>0</v>
      </c>
      <c r="AX849" s="13">
        <f t="shared" si="1724"/>
        <v>11025.11</v>
      </c>
      <c r="AY849" s="11">
        <v>1</v>
      </c>
      <c r="AZ849" s="11">
        <v>1</v>
      </c>
      <c r="BA849" s="11">
        <v>2.38</v>
      </c>
      <c r="BB849" s="42">
        <f t="shared" si="1725"/>
        <v>3.38</v>
      </c>
      <c r="BC849" s="11">
        <v>1.275</v>
      </c>
      <c r="BD849" s="9">
        <v>0.5</v>
      </c>
      <c r="BE849" s="43">
        <f t="shared" si="1726"/>
        <v>23756.3557725</v>
      </c>
      <c r="BN849" s="11">
        <v>2909</v>
      </c>
      <c r="BO849" s="12">
        <v>3.79</v>
      </c>
      <c r="BP849" s="11">
        <v>1</v>
      </c>
      <c r="BQ849" s="11">
        <v>0</v>
      </c>
      <c r="BR849" s="13">
        <f t="shared" si="1727"/>
        <v>11025.11</v>
      </c>
      <c r="BS849" s="11">
        <v>1</v>
      </c>
      <c r="BT849" s="11">
        <v>1</v>
      </c>
      <c r="BU849" s="11">
        <v>2.38</v>
      </c>
      <c r="BV849" s="42">
        <f t="shared" si="1728"/>
        <v>3.38</v>
      </c>
      <c r="BW849" s="11">
        <v>1.275</v>
      </c>
      <c r="BX849" s="9">
        <v>0.5</v>
      </c>
      <c r="BY849" s="43">
        <f t="shared" si="1729"/>
        <v>23756.3557725</v>
      </c>
      <c r="CH849" s="11">
        <f t="shared" si="1730"/>
        <v>3337</v>
      </c>
      <c r="CI849" s="12">
        <v>3.79</v>
      </c>
      <c r="CJ849" s="11">
        <v>1</v>
      </c>
      <c r="CK849" s="11">
        <v>0</v>
      </c>
      <c r="CL849" s="13">
        <f t="shared" si="1731"/>
        <v>12647.23</v>
      </c>
      <c r="CM849" s="11">
        <v>1</v>
      </c>
      <c r="CN849" s="11">
        <v>1</v>
      </c>
      <c r="CO849" s="11">
        <v>2.38</v>
      </c>
      <c r="CP849" s="42">
        <f t="shared" si="1732"/>
        <v>3.38</v>
      </c>
      <c r="CQ849" s="11">
        <v>1.275</v>
      </c>
      <c r="CR849" s="9">
        <v>0.5</v>
      </c>
      <c r="CS849" s="43">
        <f t="shared" si="1733"/>
        <v>27251.6188425</v>
      </c>
      <c r="DB849" s="11">
        <f t="shared" si="1734"/>
        <v>3349</v>
      </c>
      <c r="DC849" s="12">
        <v>3.79</v>
      </c>
      <c r="DD849" s="11">
        <v>1</v>
      </c>
      <c r="DE849" s="11">
        <v>0</v>
      </c>
      <c r="DF849" s="13">
        <f t="shared" si="1735"/>
        <v>12692.71</v>
      </c>
      <c r="DG849" s="11">
        <v>1</v>
      </c>
      <c r="DH849" s="11">
        <v>1</v>
      </c>
      <c r="DI849" s="11">
        <v>2.38</v>
      </c>
      <c r="DJ849" s="42">
        <f t="shared" si="1736"/>
        <v>3.38</v>
      </c>
      <c r="DK849" s="11">
        <v>1.275</v>
      </c>
      <c r="DL849" s="9">
        <v>0.5</v>
      </c>
      <c r="DM849" s="43">
        <f t="shared" si="1737"/>
        <v>27349.6168725</v>
      </c>
      <c r="DV849" s="11">
        <f t="shared" si="1738"/>
        <v>3349</v>
      </c>
      <c r="DW849" s="12">
        <v>3.79</v>
      </c>
      <c r="DX849" s="11">
        <v>1</v>
      </c>
      <c r="DY849" s="11">
        <v>0</v>
      </c>
      <c r="DZ849" s="13">
        <f t="shared" si="1739"/>
        <v>12692.71</v>
      </c>
      <c r="EA849" s="11">
        <v>1</v>
      </c>
      <c r="EB849" s="11">
        <v>1</v>
      </c>
      <c r="EC849" s="11">
        <v>3.18</v>
      </c>
      <c r="ED849" s="42">
        <f t="shared" si="1740"/>
        <v>4.18</v>
      </c>
      <c r="EE849" s="11">
        <v>1.275</v>
      </c>
      <c r="EF849" s="9">
        <v>0.5</v>
      </c>
      <c r="EG849" s="43">
        <f t="shared" si="1741"/>
        <v>33822.8989725</v>
      </c>
    </row>
    <row r="850" s="1" customFormat="1" customHeight="1" spans="6:137">
      <c r="F850" s="11">
        <v>2909</v>
      </c>
      <c r="G850" s="12">
        <v>3.79</v>
      </c>
      <c r="H850" s="11">
        <v>1</v>
      </c>
      <c r="I850" s="11">
        <v>0</v>
      </c>
      <c r="J850" s="13">
        <f t="shared" si="1718"/>
        <v>11025.11</v>
      </c>
      <c r="K850" s="11">
        <v>1</v>
      </c>
      <c r="L850" s="11">
        <v>1</v>
      </c>
      <c r="M850" s="11">
        <v>2.38</v>
      </c>
      <c r="N850" s="42">
        <f t="shared" si="1719"/>
        <v>3.38</v>
      </c>
      <c r="O850" s="11">
        <v>1.275</v>
      </c>
      <c r="P850" s="9">
        <v>0.5</v>
      </c>
      <c r="Q850" s="43">
        <f t="shared" si="1720"/>
        <v>23756.3557725</v>
      </c>
      <c r="Z850" s="11">
        <v>2909</v>
      </c>
      <c r="AA850" s="12">
        <v>3.79</v>
      </c>
      <c r="AB850" s="11">
        <v>1</v>
      </c>
      <c r="AC850" s="11">
        <v>0</v>
      </c>
      <c r="AD850" s="13">
        <f t="shared" si="1721"/>
        <v>11025.11</v>
      </c>
      <c r="AE850" s="11">
        <v>1</v>
      </c>
      <c r="AF850" s="11">
        <v>1</v>
      </c>
      <c r="AG850" s="11">
        <v>2.38</v>
      </c>
      <c r="AH850" s="42">
        <f t="shared" si="1722"/>
        <v>3.38</v>
      </c>
      <c r="AI850" s="11">
        <v>1.275</v>
      </c>
      <c r="AJ850" s="9">
        <v>0.5</v>
      </c>
      <c r="AK850" s="43">
        <f t="shared" si="1723"/>
        <v>23756.3557725</v>
      </c>
      <c r="AT850" s="11">
        <v>2909</v>
      </c>
      <c r="AU850" s="12">
        <v>3.79</v>
      </c>
      <c r="AV850" s="11">
        <v>1</v>
      </c>
      <c r="AW850" s="11">
        <v>0</v>
      </c>
      <c r="AX850" s="13">
        <f t="shared" si="1724"/>
        <v>11025.11</v>
      </c>
      <c r="AY850" s="11">
        <v>1</v>
      </c>
      <c r="AZ850" s="11">
        <v>1</v>
      </c>
      <c r="BA850" s="11">
        <v>2.38</v>
      </c>
      <c r="BB850" s="42">
        <f t="shared" si="1725"/>
        <v>3.38</v>
      </c>
      <c r="BC850" s="11">
        <v>1.275</v>
      </c>
      <c r="BD850" s="9">
        <v>0.5</v>
      </c>
      <c r="BE850" s="43">
        <f t="shared" si="1726"/>
        <v>23756.3557725</v>
      </c>
      <c r="BN850" s="11">
        <v>2909</v>
      </c>
      <c r="BO850" s="12">
        <v>3.79</v>
      </c>
      <c r="BP850" s="11">
        <v>1</v>
      </c>
      <c r="BQ850" s="11">
        <v>0</v>
      </c>
      <c r="BR850" s="13">
        <f t="shared" si="1727"/>
        <v>11025.11</v>
      </c>
      <c r="BS850" s="11">
        <v>1</v>
      </c>
      <c r="BT850" s="11">
        <v>1</v>
      </c>
      <c r="BU850" s="11">
        <v>2.38</v>
      </c>
      <c r="BV850" s="42">
        <f t="shared" si="1728"/>
        <v>3.38</v>
      </c>
      <c r="BW850" s="11">
        <v>1.275</v>
      </c>
      <c r="BX850" s="9">
        <v>0.5</v>
      </c>
      <c r="BY850" s="43">
        <f t="shared" si="1729"/>
        <v>23756.3557725</v>
      </c>
      <c r="CH850" s="11">
        <f t="shared" si="1730"/>
        <v>3337</v>
      </c>
      <c r="CI850" s="12">
        <v>3.79</v>
      </c>
      <c r="CJ850" s="11">
        <v>1</v>
      </c>
      <c r="CK850" s="11">
        <v>0</v>
      </c>
      <c r="CL850" s="13">
        <f t="shared" si="1731"/>
        <v>12647.23</v>
      </c>
      <c r="CM850" s="11">
        <v>1</v>
      </c>
      <c r="CN850" s="11">
        <v>1</v>
      </c>
      <c r="CO850" s="11">
        <v>2.38</v>
      </c>
      <c r="CP850" s="42">
        <f t="shared" si="1732"/>
        <v>3.38</v>
      </c>
      <c r="CQ850" s="11">
        <v>1.275</v>
      </c>
      <c r="CR850" s="9">
        <v>0.5</v>
      </c>
      <c r="CS850" s="43">
        <f t="shared" si="1733"/>
        <v>27251.6188425</v>
      </c>
      <c r="DB850" s="11">
        <f t="shared" si="1734"/>
        <v>3349</v>
      </c>
      <c r="DC850" s="12">
        <v>3.79</v>
      </c>
      <c r="DD850" s="11">
        <v>1</v>
      </c>
      <c r="DE850" s="11">
        <v>0</v>
      </c>
      <c r="DF850" s="13">
        <f t="shared" si="1735"/>
        <v>12692.71</v>
      </c>
      <c r="DG850" s="11">
        <v>1</v>
      </c>
      <c r="DH850" s="11">
        <v>1</v>
      </c>
      <c r="DI850" s="11">
        <v>2.38</v>
      </c>
      <c r="DJ850" s="42">
        <f t="shared" si="1736"/>
        <v>3.38</v>
      </c>
      <c r="DK850" s="11">
        <v>1.275</v>
      </c>
      <c r="DL850" s="9">
        <v>0.5</v>
      </c>
      <c r="DM850" s="43">
        <f t="shared" si="1737"/>
        <v>27349.6168725</v>
      </c>
      <c r="DV850" s="11">
        <f t="shared" si="1738"/>
        <v>3349</v>
      </c>
      <c r="DW850" s="12">
        <v>3.79</v>
      </c>
      <c r="DX850" s="11">
        <v>1</v>
      </c>
      <c r="DY850" s="11">
        <v>0</v>
      </c>
      <c r="DZ850" s="13">
        <f t="shared" si="1739"/>
        <v>12692.71</v>
      </c>
      <c r="EA850" s="11">
        <v>1</v>
      </c>
      <c r="EB850" s="11">
        <v>1</v>
      </c>
      <c r="EC850" s="11">
        <v>3.18</v>
      </c>
      <c r="ED850" s="42">
        <f t="shared" si="1740"/>
        <v>4.18</v>
      </c>
      <c r="EE850" s="11">
        <v>1.275</v>
      </c>
      <c r="EF850" s="9">
        <v>0.5</v>
      </c>
      <c r="EG850" s="43">
        <f t="shared" si="1741"/>
        <v>33822.8989725</v>
      </c>
    </row>
    <row r="851" s="1" customFormat="1" customHeight="1" spans="6:137">
      <c r="F851" s="11">
        <v>2909</v>
      </c>
      <c r="G851" s="12">
        <v>0</v>
      </c>
      <c r="H851" s="11">
        <v>1</v>
      </c>
      <c r="I851" s="11">
        <v>0</v>
      </c>
      <c r="J851" s="13">
        <f t="shared" si="1718"/>
        <v>0</v>
      </c>
      <c r="K851" s="11">
        <v>1</v>
      </c>
      <c r="L851" s="11">
        <v>1</v>
      </c>
      <c r="M851" s="11">
        <v>2.38</v>
      </c>
      <c r="N851" s="42">
        <f t="shared" si="1719"/>
        <v>3.38</v>
      </c>
      <c r="O851" s="11">
        <v>1.275</v>
      </c>
      <c r="P851" s="9">
        <v>0.5</v>
      </c>
      <c r="Q851" s="43">
        <f t="shared" si="1720"/>
        <v>0</v>
      </c>
      <c r="Z851" s="11">
        <v>2909</v>
      </c>
      <c r="AA851" s="12">
        <v>0</v>
      </c>
      <c r="AB851" s="11">
        <v>1</v>
      </c>
      <c r="AC851" s="11">
        <v>0</v>
      </c>
      <c r="AD851" s="13">
        <f t="shared" si="1721"/>
        <v>0</v>
      </c>
      <c r="AE851" s="11">
        <v>1</v>
      </c>
      <c r="AF851" s="11">
        <v>1</v>
      </c>
      <c r="AG851" s="11">
        <v>2.38</v>
      </c>
      <c r="AH851" s="42">
        <f t="shared" si="1722"/>
        <v>3.38</v>
      </c>
      <c r="AI851" s="11">
        <v>1.275</v>
      </c>
      <c r="AJ851" s="9">
        <v>0.5</v>
      </c>
      <c r="AK851" s="43">
        <f t="shared" si="1723"/>
        <v>0</v>
      </c>
      <c r="AT851" s="11">
        <v>2909</v>
      </c>
      <c r="AU851" s="12">
        <v>0</v>
      </c>
      <c r="AV851" s="11">
        <v>1</v>
      </c>
      <c r="AW851" s="11">
        <v>0</v>
      </c>
      <c r="AX851" s="13">
        <f t="shared" si="1724"/>
        <v>0</v>
      </c>
      <c r="AY851" s="11">
        <v>1</v>
      </c>
      <c r="AZ851" s="11">
        <v>1</v>
      </c>
      <c r="BA851" s="11">
        <v>2.38</v>
      </c>
      <c r="BB851" s="42">
        <f t="shared" si="1725"/>
        <v>3.38</v>
      </c>
      <c r="BC851" s="11">
        <v>1.275</v>
      </c>
      <c r="BD851" s="9">
        <v>0.5</v>
      </c>
      <c r="BE851" s="43">
        <f t="shared" si="1726"/>
        <v>0</v>
      </c>
      <c r="BN851" s="11">
        <v>2909</v>
      </c>
      <c r="BO851" s="12">
        <v>0</v>
      </c>
      <c r="BP851" s="11">
        <v>1</v>
      </c>
      <c r="BQ851" s="11">
        <v>0</v>
      </c>
      <c r="BR851" s="13">
        <f t="shared" si="1727"/>
        <v>0</v>
      </c>
      <c r="BS851" s="11">
        <v>1</v>
      </c>
      <c r="BT851" s="11">
        <v>1</v>
      </c>
      <c r="BU851" s="11">
        <v>2.38</v>
      </c>
      <c r="BV851" s="42">
        <f t="shared" si="1728"/>
        <v>3.38</v>
      </c>
      <c r="BW851" s="11">
        <v>1.275</v>
      </c>
      <c r="BX851" s="9">
        <v>0.5</v>
      </c>
      <c r="BY851" s="43">
        <f t="shared" si="1729"/>
        <v>0</v>
      </c>
      <c r="CH851" s="11">
        <f t="shared" si="1730"/>
        <v>3337</v>
      </c>
      <c r="CI851" s="12">
        <v>0</v>
      </c>
      <c r="CJ851" s="11">
        <v>1</v>
      </c>
      <c r="CK851" s="11">
        <v>0</v>
      </c>
      <c r="CL851" s="13">
        <f t="shared" si="1731"/>
        <v>0</v>
      </c>
      <c r="CM851" s="11">
        <v>1</v>
      </c>
      <c r="CN851" s="11">
        <v>1</v>
      </c>
      <c r="CO851" s="11">
        <v>2.38</v>
      </c>
      <c r="CP851" s="42">
        <f t="shared" si="1732"/>
        <v>3.38</v>
      </c>
      <c r="CQ851" s="11">
        <v>1.275</v>
      </c>
      <c r="CR851" s="9">
        <v>0.5</v>
      </c>
      <c r="CS851" s="43">
        <f t="shared" si="1733"/>
        <v>0</v>
      </c>
      <c r="DB851" s="11">
        <f t="shared" si="1734"/>
        <v>3349</v>
      </c>
      <c r="DC851" s="12">
        <v>0</v>
      </c>
      <c r="DD851" s="11">
        <v>1</v>
      </c>
      <c r="DE851" s="11">
        <v>0</v>
      </c>
      <c r="DF851" s="13">
        <f t="shared" si="1735"/>
        <v>0</v>
      </c>
      <c r="DG851" s="11">
        <v>1</v>
      </c>
      <c r="DH851" s="11">
        <v>1</v>
      </c>
      <c r="DI851" s="11">
        <v>2.38</v>
      </c>
      <c r="DJ851" s="42">
        <f t="shared" si="1736"/>
        <v>3.38</v>
      </c>
      <c r="DK851" s="11">
        <v>1.275</v>
      </c>
      <c r="DL851" s="9">
        <v>0.5</v>
      </c>
      <c r="DM851" s="43">
        <f t="shared" si="1737"/>
        <v>0</v>
      </c>
      <c r="DV851" s="11">
        <f t="shared" si="1738"/>
        <v>3349</v>
      </c>
      <c r="DW851" s="12">
        <v>0</v>
      </c>
      <c r="DX851" s="11">
        <v>1</v>
      </c>
      <c r="DY851" s="11">
        <v>0</v>
      </c>
      <c r="DZ851" s="13">
        <f t="shared" si="1739"/>
        <v>0</v>
      </c>
      <c r="EA851" s="11">
        <v>1</v>
      </c>
      <c r="EB851" s="11">
        <v>1</v>
      </c>
      <c r="EC851" s="11">
        <v>3.18</v>
      </c>
      <c r="ED851" s="42">
        <f t="shared" si="1740"/>
        <v>4.18</v>
      </c>
      <c r="EE851" s="11">
        <v>1.275</v>
      </c>
      <c r="EF851" s="9">
        <v>0.5</v>
      </c>
      <c r="EG851" s="43">
        <f t="shared" si="1741"/>
        <v>0</v>
      </c>
    </row>
    <row r="852" s="1" customFormat="1" customHeight="1" spans="6:137">
      <c r="F852" s="44" t="s">
        <v>30</v>
      </c>
      <c r="G852" s="45"/>
      <c r="H852" s="45"/>
      <c r="I852" s="45"/>
      <c r="J852" s="45"/>
      <c r="K852" s="45"/>
      <c r="L852" s="45"/>
      <c r="M852" s="46">
        <f>SUM(Q837:Q851)</f>
        <v>147101.360757</v>
      </c>
      <c r="N852" s="46"/>
      <c r="O852" s="46"/>
      <c r="P852" s="46"/>
      <c r="Q852" s="46"/>
      <c r="R852" s="1"/>
      <c r="S852" s="1"/>
      <c r="T852" s="1"/>
      <c r="U852" s="1"/>
      <c r="V852" s="1"/>
      <c r="W852" s="1"/>
      <c r="X852" s="1"/>
      <c r="Y852" s="1"/>
      <c r="Z852" s="44" t="s">
        <v>30</v>
      </c>
      <c r="AA852" s="45"/>
      <c r="AB852" s="45"/>
      <c r="AC852" s="45"/>
      <c r="AD852" s="45"/>
      <c r="AE852" s="45"/>
      <c r="AF852" s="45"/>
      <c r="AG852" s="46">
        <f>SUM(AK837:AK851)</f>
        <v>147101.360757</v>
      </c>
      <c r="AH852" s="46"/>
      <c r="AI852" s="46"/>
      <c r="AJ852" s="46"/>
      <c r="AK852" s="46"/>
      <c r="AL852" s="1"/>
      <c r="AM852" s="1"/>
      <c r="AN852" s="1"/>
      <c r="AO852" s="1"/>
      <c r="AP852" s="1"/>
      <c r="AQ852" s="1"/>
      <c r="AR852" s="1"/>
      <c r="AS852" s="1"/>
      <c r="AT852" s="44" t="s">
        <v>30</v>
      </c>
      <c r="AU852" s="45"/>
      <c r="AV852" s="45"/>
      <c r="AW852" s="45"/>
      <c r="AX852" s="45"/>
      <c r="AY852" s="45"/>
      <c r="AZ852" s="45"/>
      <c r="BA852" s="46">
        <f>SUM(BE837:BE851)</f>
        <v>147101.360757</v>
      </c>
      <c r="BB852" s="46"/>
      <c r="BC852" s="46"/>
      <c r="BD852" s="46"/>
      <c r="BE852" s="46"/>
      <c r="BF852" s="1"/>
      <c r="BG852" s="1"/>
      <c r="BH852" s="1"/>
      <c r="BI852" s="1"/>
      <c r="BJ852" s="1"/>
      <c r="BK852" s="1"/>
      <c r="BL852" s="1"/>
      <c r="BM852" s="1"/>
      <c r="BN852" s="44" t="s">
        <v>30</v>
      </c>
      <c r="BO852" s="45"/>
      <c r="BP852" s="45"/>
      <c r="BQ852" s="45"/>
      <c r="BR852" s="45"/>
      <c r="BS852" s="45"/>
      <c r="BT852" s="45"/>
      <c r="BU852" s="46">
        <f>SUM(BY837:BY851)</f>
        <v>147101.360757</v>
      </c>
      <c r="BV852" s="46"/>
      <c r="BW852" s="46"/>
      <c r="BX852" s="46"/>
      <c r="BY852" s="46"/>
      <c r="BZ852" s="1"/>
      <c r="CA852" s="1"/>
      <c r="CB852" s="1"/>
      <c r="CC852" s="1"/>
      <c r="CD852" s="1"/>
      <c r="CE852" s="1"/>
      <c r="CF852" s="1"/>
      <c r="CG852" s="1"/>
      <c r="CH852" s="44" t="s">
        <v>30</v>
      </c>
      <c r="CI852" s="45"/>
      <c r="CJ852" s="45"/>
      <c r="CK852" s="45"/>
      <c r="CL852" s="45"/>
      <c r="CM852" s="45"/>
      <c r="CN852" s="45"/>
      <c r="CO852" s="46">
        <f>SUM(CS837:CS851)</f>
        <v>168744.324801</v>
      </c>
      <c r="CP852" s="46"/>
      <c r="CQ852" s="46"/>
      <c r="CR852" s="46"/>
      <c r="CS852" s="46"/>
      <c r="CT852" s="1"/>
      <c r="CU852" s="1"/>
      <c r="CV852" s="1"/>
      <c r="CW852" s="1"/>
      <c r="CX852" s="1"/>
      <c r="CY852" s="1"/>
      <c r="CZ852" s="1"/>
      <c r="DA852" s="1"/>
      <c r="DB852" s="44" t="s">
        <v>30</v>
      </c>
      <c r="DC852" s="45"/>
      <c r="DD852" s="45"/>
      <c r="DE852" s="45"/>
      <c r="DF852" s="45"/>
      <c r="DG852" s="45"/>
      <c r="DH852" s="45"/>
      <c r="DI852" s="46">
        <f>SUM(DM837:DM851)</f>
        <v>169351.136877</v>
      </c>
      <c r="DJ852" s="46"/>
      <c r="DK852" s="46"/>
      <c r="DL852" s="46"/>
      <c r="DM852" s="46"/>
      <c r="DN852" s="1"/>
      <c r="DO852" s="1"/>
      <c r="DP852" s="1"/>
      <c r="DQ852" s="1"/>
      <c r="DR852" s="1"/>
      <c r="DS852" s="1"/>
      <c r="DT852" s="1"/>
      <c r="DU852" s="1"/>
      <c r="DV852" s="44" t="s">
        <v>30</v>
      </c>
      <c r="DW852" s="45"/>
      <c r="DX852" s="45"/>
      <c r="DY852" s="45"/>
      <c r="DZ852" s="45"/>
      <c r="EA852" s="45"/>
      <c r="EB852" s="45"/>
      <c r="EC852" s="46">
        <f>SUM(EG837:EG851)</f>
        <v>209434.246197</v>
      </c>
      <c r="ED852" s="46"/>
      <c r="EE852" s="46"/>
      <c r="EF852" s="46"/>
      <c r="EG852" s="46"/>
    </row>
    <row r="853" s="1" customFormat="1" customHeight="1" spans="6:137">
      <c r="F853" s="45"/>
      <c r="G853" s="45"/>
      <c r="H853" s="45"/>
      <c r="I853" s="45"/>
      <c r="J853" s="45"/>
      <c r="K853" s="45"/>
      <c r="L853" s="45"/>
      <c r="M853" s="46"/>
      <c r="N853" s="46"/>
      <c r="O853" s="46"/>
      <c r="P853" s="46"/>
      <c r="Q853" s="46"/>
      <c r="R853" s="1"/>
      <c r="S853" s="1"/>
      <c r="T853" s="1"/>
      <c r="U853" s="1"/>
      <c r="V853" s="1"/>
      <c r="W853" s="1"/>
      <c r="X853" s="1"/>
      <c r="Y853" s="1"/>
      <c r="Z853" s="45"/>
      <c r="AA853" s="45"/>
      <c r="AB853" s="45"/>
      <c r="AC853" s="45"/>
      <c r="AD853" s="45"/>
      <c r="AE853" s="45"/>
      <c r="AF853" s="45"/>
      <c r="AG853" s="46"/>
      <c r="AH853" s="46"/>
      <c r="AI853" s="46"/>
      <c r="AJ853" s="46"/>
      <c r="AK853" s="46"/>
      <c r="AL853" s="1"/>
      <c r="AM853" s="1"/>
      <c r="AN853" s="1"/>
      <c r="AO853" s="1"/>
      <c r="AP853" s="1"/>
      <c r="AQ853" s="1"/>
      <c r="AR853" s="1"/>
      <c r="AS853" s="1"/>
      <c r="AT853" s="45"/>
      <c r="AU853" s="45"/>
      <c r="AV853" s="45"/>
      <c r="AW853" s="45"/>
      <c r="AX853" s="45"/>
      <c r="AY853" s="45"/>
      <c r="AZ853" s="45"/>
      <c r="BA853" s="46"/>
      <c r="BB853" s="46"/>
      <c r="BC853" s="46"/>
      <c r="BD853" s="46"/>
      <c r="BE853" s="46"/>
      <c r="BF853" s="1"/>
      <c r="BG853" s="1"/>
      <c r="BH853" s="1"/>
      <c r="BI853" s="1"/>
      <c r="BJ853" s="1"/>
      <c r="BK853" s="1"/>
      <c r="BL853" s="1"/>
      <c r="BM853" s="1"/>
      <c r="BN853" s="45"/>
      <c r="BO853" s="45"/>
      <c r="BP853" s="45"/>
      <c r="BQ853" s="45"/>
      <c r="BR853" s="45"/>
      <c r="BS853" s="45"/>
      <c r="BT853" s="45"/>
      <c r="BU853" s="46"/>
      <c r="BV853" s="46"/>
      <c r="BW853" s="46"/>
      <c r="BX853" s="46"/>
      <c r="BY853" s="46"/>
      <c r="BZ853" s="1"/>
      <c r="CA853" s="1"/>
      <c r="CB853" s="1"/>
      <c r="CC853" s="1"/>
      <c r="CD853" s="1"/>
      <c r="CE853" s="1"/>
      <c r="CF853" s="1"/>
      <c r="CG853" s="1"/>
      <c r="CH853" s="45"/>
      <c r="CI853" s="45"/>
      <c r="CJ853" s="45"/>
      <c r="CK853" s="45"/>
      <c r="CL853" s="45"/>
      <c r="CM853" s="45"/>
      <c r="CN853" s="45"/>
      <c r="CO853" s="46"/>
      <c r="CP853" s="46"/>
      <c r="CQ853" s="46"/>
      <c r="CR853" s="46"/>
      <c r="CS853" s="46"/>
      <c r="CT853" s="1"/>
      <c r="CU853" s="1"/>
      <c r="CV853" s="1"/>
      <c r="CW853" s="1"/>
      <c r="CX853" s="1"/>
      <c r="CY853" s="1"/>
      <c r="CZ853" s="1"/>
      <c r="DA853" s="1"/>
      <c r="DB853" s="45"/>
      <c r="DC853" s="45"/>
      <c r="DD853" s="45"/>
      <c r="DE853" s="45"/>
      <c r="DF853" s="45"/>
      <c r="DG853" s="45"/>
      <c r="DH853" s="45"/>
      <c r="DI853" s="46"/>
      <c r="DJ853" s="46"/>
      <c r="DK853" s="46"/>
      <c r="DL853" s="46"/>
      <c r="DM853" s="46"/>
      <c r="DN853" s="1"/>
      <c r="DO853" s="1"/>
      <c r="DP853" s="1"/>
      <c r="DQ853" s="1"/>
      <c r="DR853" s="1"/>
      <c r="DS853" s="1"/>
      <c r="DT853" s="1"/>
      <c r="DU853" s="1"/>
      <c r="DV853" s="45"/>
      <c r="DW853" s="45"/>
      <c r="DX853" s="45"/>
      <c r="DY853" s="45"/>
      <c r="DZ853" s="45"/>
      <c r="EA853" s="45"/>
      <c r="EB853" s="45"/>
      <c r="EC853" s="46"/>
      <c r="ED853" s="46"/>
      <c r="EE853" s="46"/>
      <c r="EF853" s="46"/>
      <c r="EG853" s="46"/>
    </row>
    <row r="854" s="1" customFormat="1" customHeight="1" spans="6:137">
      <c r="F854" s="45"/>
      <c r="G854" s="45"/>
      <c r="H854" s="45"/>
      <c r="I854" s="45"/>
      <c r="J854" s="45"/>
      <c r="K854" s="45"/>
      <c r="L854" s="45"/>
      <c r="M854" s="46"/>
      <c r="N854" s="46"/>
      <c r="O854" s="46"/>
      <c r="P854" s="46"/>
      <c r="Q854" s="46"/>
      <c r="R854" s="1"/>
      <c r="S854" s="1"/>
      <c r="T854" s="1"/>
      <c r="U854" s="1"/>
      <c r="V854" s="1"/>
      <c r="W854" s="1"/>
      <c r="X854" s="1"/>
      <c r="Y854" s="1"/>
      <c r="Z854" s="45"/>
      <c r="AA854" s="45"/>
      <c r="AB854" s="45"/>
      <c r="AC854" s="45"/>
      <c r="AD854" s="45"/>
      <c r="AE854" s="45"/>
      <c r="AF854" s="45"/>
      <c r="AG854" s="46"/>
      <c r="AH854" s="46"/>
      <c r="AI854" s="46"/>
      <c r="AJ854" s="46"/>
      <c r="AK854" s="46"/>
      <c r="AL854" s="1"/>
      <c r="AM854" s="1"/>
      <c r="AN854" s="1"/>
      <c r="AO854" s="1"/>
      <c r="AP854" s="1"/>
      <c r="AQ854" s="1"/>
      <c r="AR854" s="1"/>
      <c r="AS854" s="1"/>
      <c r="AT854" s="45"/>
      <c r="AU854" s="45"/>
      <c r="AV854" s="45"/>
      <c r="AW854" s="45"/>
      <c r="AX854" s="45"/>
      <c r="AY854" s="45"/>
      <c r="AZ854" s="45"/>
      <c r="BA854" s="46"/>
      <c r="BB854" s="46"/>
      <c r="BC854" s="46"/>
      <c r="BD854" s="46"/>
      <c r="BE854" s="46"/>
      <c r="BF854" s="1"/>
      <c r="BG854" s="1"/>
      <c r="BH854" s="1"/>
      <c r="BI854" s="1"/>
      <c r="BJ854" s="1"/>
      <c r="BK854" s="1"/>
      <c r="BL854" s="1"/>
      <c r="BM854" s="1"/>
      <c r="BN854" s="45"/>
      <c r="BO854" s="45"/>
      <c r="BP854" s="45"/>
      <c r="BQ854" s="45"/>
      <c r="BR854" s="45"/>
      <c r="BS854" s="45"/>
      <c r="BT854" s="45"/>
      <c r="BU854" s="46"/>
      <c r="BV854" s="46"/>
      <c r="BW854" s="46"/>
      <c r="BX854" s="46"/>
      <c r="BY854" s="46"/>
      <c r="BZ854" s="1"/>
      <c r="CA854" s="1"/>
      <c r="CB854" s="1"/>
      <c r="CC854" s="1"/>
      <c r="CD854" s="1"/>
      <c r="CE854" s="1"/>
      <c r="CF854" s="1"/>
      <c r="CG854" s="1"/>
      <c r="CH854" s="45"/>
      <c r="CI854" s="45"/>
      <c r="CJ854" s="45"/>
      <c r="CK854" s="45"/>
      <c r="CL854" s="45"/>
      <c r="CM854" s="45"/>
      <c r="CN854" s="45"/>
      <c r="CO854" s="46"/>
      <c r="CP854" s="46"/>
      <c r="CQ854" s="46"/>
      <c r="CR854" s="46"/>
      <c r="CS854" s="46"/>
      <c r="CT854" s="1"/>
      <c r="CU854" s="1"/>
      <c r="CV854" s="1"/>
      <c r="CW854" s="1"/>
      <c r="CX854" s="1"/>
      <c r="CY854" s="1"/>
      <c r="CZ854" s="1"/>
      <c r="DA854" s="1"/>
      <c r="DB854" s="45"/>
      <c r="DC854" s="45"/>
      <c r="DD854" s="45"/>
      <c r="DE854" s="45"/>
      <c r="DF854" s="45"/>
      <c r="DG854" s="45"/>
      <c r="DH854" s="45"/>
      <c r="DI854" s="46"/>
      <c r="DJ854" s="46"/>
      <c r="DK854" s="46"/>
      <c r="DL854" s="46"/>
      <c r="DM854" s="46"/>
      <c r="DN854" s="1"/>
      <c r="DO854" s="1"/>
      <c r="DP854" s="1"/>
      <c r="DQ854" s="1"/>
      <c r="DR854" s="1"/>
      <c r="DS854" s="1"/>
      <c r="DT854" s="1"/>
      <c r="DU854" s="1"/>
      <c r="DV854" s="45"/>
      <c r="DW854" s="45"/>
      <c r="DX854" s="45"/>
      <c r="DY854" s="45"/>
      <c r="DZ854" s="45"/>
      <c r="EA854" s="45"/>
      <c r="EB854" s="45"/>
      <c r="EC854" s="46"/>
      <c r="ED854" s="46"/>
      <c r="EE854" s="46"/>
      <c r="EF854" s="46"/>
      <c r="EG854" s="46"/>
    </row>
    <row r="855" s="1" customFormat="1" customHeight="1" spans="6:137">
      <c r="F855" s="35" t="s">
        <v>31</v>
      </c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1"/>
      <c r="S855" s="1"/>
      <c r="T855" s="1"/>
      <c r="U855" s="1"/>
      <c r="V855" s="1"/>
      <c r="W855" s="1"/>
      <c r="X855" s="1"/>
      <c r="Y855" s="1"/>
      <c r="Z855" s="35" t="s">
        <v>31</v>
      </c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1"/>
      <c r="AM855" s="1"/>
      <c r="AN855" s="1"/>
      <c r="AO855" s="1"/>
      <c r="AP855" s="1"/>
      <c r="AQ855" s="1"/>
      <c r="AR855" s="1"/>
      <c r="AS855" s="1"/>
      <c r="AT855" s="35" t="s">
        <v>31</v>
      </c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1"/>
      <c r="BG855" s="1"/>
      <c r="BH855" s="1"/>
      <c r="BI855" s="1"/>
      <c r="BJ855" s="1"/>
      <c r="BK855" s="1"/>
      <c r="BL855" s="1"/>
      <c r="BM855" s="1"/>
      <c r="BN855" s="35" t="s">
        <v>31</v>
      </c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1"/>
      <c r="CA855" s="1"/>
      <c r="CB855" s="1"/>
      <c r="CC855" s="1"/>
      <c r="CD855" s="1"/>
      <c r="CE855" s="1"/>
      <c r="CF855" s="1"/>
      <c r="CG855" s="1"/>
      <c r="CH855" s="35" t="s">
        <v>31</v>
      </c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1"/>
      <c r="CU855" s="1"/>
      <c r="CV855" s="1"/>
      <c r="CW855" s="1"/>
      <c r="CX855" s="1"/>
      <c r="CY855" s="1"/>
      <c r="CZ855" s="1"/>
      <c r="DA855" s="1"/>
      <c r="DB855" s="35" t="s">
        <v>31</v>
      </c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1"/>
      <c r="DO855" s="1"/>
      <c r="DP855" s="1"/>
      <c r="DQ855" s="1"/>
      <c r="DR855" s="1"/>
      <c r="DS855" s="1"/>
      <c r="DT855" s="1"/>
      <c r="DU855" s="1"/>
      <c r="DV855" s="35" t="s">
        <v>31</v>
      </c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</row>
    <row r="856" s="1" customFormat="1" customHeight="1" spans="6:137">
      <c r="F856" s="13" t="s">
        <v>8</v>
      </c>
      <c r="G856" s="13"/>
      <c r="H856" s="13"/>
      <c r="I856" s="13"/>
      <c r="J856" s="13"/>
      <c r="K856" s="8" t="s">
        <v>53</v>
      </c>
      <c r="L856" s="8"/>
      <c r="M856" s="8"/>
      <c r="N856" s="8"/>
      <c r="O856" s="9" t="s">
        <v>38</v>
      </c>
      <c r="P856" s="9"/>
      <c r="Q856" s="41" t="s">
        <v>13</v>
      </c>
      <c r="Z856" s="13" t="s">
        <v>8</v>
      </c>
      <c r="AA856" s="13"/>
      <c r="AB856" s="13"/>
      <c r="AC856" s="13"/>
      <c r="AD856" s="13"/>
      <c r="AE856" s="8" t="s">
        <v>53</v>
      </c>
      <c r="AF856" s="8"/>
      <c r="AG856" s="8"/>
      <c r="AH856" s="8"/>
      <c r="AI856" s="9" t="s">
        <v>38</v>
      </c>
      <c r="AJ856" s="9"/>
      <c r="AK856" s="41" t="s">
        <v>13</v>
      </c>
      <c r="AT856" s="13" t="s">
        <v>8</v>
      </c>
      <c r="AU856" s="13"/>
      <c r="AV856" s="13"/>
      <c r="AW856" s="13"/>
      <c r="AX856" s="13"/>
      <c r="AY856" s="8" t="s">
        <v>53</v>
      </c>
      <c r="AZ856" s="8"/>
      <c r="BA856" s="8"/>
      <c r="BB856" s="8"/>
      <c r="BC856" s="9" t="s">
        <v>38</v>
      </c>
      <c r="BD856" s="9"/>
      <c r="BE856" s="41" t="s">
        <v>13</v>
      </c>
      <c r="BN856" s="13" t="s">
        <v>8</v>
      </c>
      <c r="BO856" s="13"/>
      <c r="BP856" s="13"/>
      <c r="BQ856" s="13"/>
      <c r="BR856" s="13"/>
      <c r="BS856" s="8" t="s">
        <v>53</v>
      </c>
      <c r="BT856" s="8"/>
      <c r="BU856" s="8"/>
      <c r="BV856" s="8"/>
      <c r="BW856" s="9" t="s">
        <v>38</v>
      </c>
      <c r="BX856" s="9"/>
      <c r="BY856" s="41" t="s">
        <v>13</v>
      </c>
      <c r="CH856" s="13" t="s">
        <v>8</v>
      </c>
      <c r="CI856" s="13"/>
      <c r="CJ856" s="13"/>
      <c r="CK856" s="13"/>
      <c r="CL856" s="13"/>
      <c r="CM856" s="8" t="s">
        <v>53</v>
      </c>
      <c r="CN856" s="8"/>
      <c r="CO856" s="8"/>
      <c r="CP856" s="8"/>
      <c r="CQ856" s="9" t="s">
        <v>38</v>
      </c>
      <c r="CR856" s="9"/>
      <c r="CS856" s="41" t="s">
        <v>13</v>
      </c>
      <c r="DB856" s="13" t="s">
        <v>8</v>
      </c>
      <c r="DC856" s="13"/>
      <c r="DD856" s="13"/>
      <c r="DE856" s="13"/>
      <c r="DF856" s="13"/>
      <c r="DG856" s="8" t="s">
        <v>53</v>
      </c>
      <c r="DH856" s="8"/>
      <c r="DI856" s="8"/>
      <c r="DJ856" s="8"/>
      <c r="DK856" s="9" t="s">
        <v>38</v>
      </c>
      <c r="DL856" s="9"/>
      <c r="DM856" s="41" t="s">
        <v>13</v>
      </c>
      <c r="DV856" s="13" t="s">
        <v>8</v>
      </c>
      <c r="DW856" s="13"/>
      <c r="DX856" s="13"/>
      <c r="DY856" s="13"/>
      <c r="DZ856" s="13"/>
      <c r="EA856" s="8" t="s">
        <v>53</v>
      </c>
      <c r="EB856" s="8"/>
      <c r="EC856" s="8"/>
      <c r="ED856" s="8"/>
      <c r="EE856" s="9" t="s">
        <v>38</v>
      </c>
      <c r="EF856" s="9"/>
      <c r="EG856" s="41" t="s">
        <v>13</v>
      </c>
    </row>
    <row r="857" s="1" customFormat="1" customHeight="1" spans="6:137">
      <c r="F857" s="13" t="s">
        <v>54</v>
      </c>
      <c r="G857" s="13" t="s">
        <v>55</v>
      </c>
      <c r="H857" s="13" t="s">
        <v>56</v>
      </c>
      <c r="I857" s="13" t="s">
        <v>57</v>
      </c>
      <c r="J857" s="13" t="s">
        <v>8</v>
      </c>
      <c r="K857" s="8" t="s">
        <v>58</v>
      </c>
      <c r="L857" s="8" t="s">
        <v>26</v>
      </c>
      <c r="M857" s="8" t="s">
        <v>27</v>
      </c>
      <c r="N857" s="42" t="s">
        <v>28</v>
      </c>
      <c r="O857" s="9" t="s">
        <v>59</v>
      </c>
      <c r="P857" s="9" t="s">
        <v>60</v>
      </c>
      <c r="Q857" s="41"/>
      <c r="R857" s="1"/>
      <c r="S857" s="1"/>
      <c r="T857" s="1"/>
      <c r="U857" s="1"/>
      <c r="V857" s="1"/>
      <c r="W857" s="1"/>
      <c r="X857" s="1"/>
      <c r="Y857" s="1"/>
      <c r="Z857" s="13" t="s">
        <v>54</v>
      </c>
      <c r="AA857" s="13" t="s">
        <v>55</v>
      </c>
      <c r="AB857" s="13" t="s">
        <v>56</v>
      </c>
      <c r="AC857" s="13" t="s">
        <v>57</v>
      </c>
      <c r="AD857" s="13" t="s">
        <v>8</v>
      </c>
      <c r="AE857" s="8" t="s">
        <v>58</v>
      </c>
      <c r="AF857" s="8" t="s">
        <v>26</v>
      </c>
      <c r="AG857" s="8" t="s">
        <v>27</v>
      </c>
      <c r="AH857" s="42" t="s">
        <v>28</v>
      </c>
      <c r="AI857" s="9" t="s">
        <v>59</v>
      </c>
      <c r="AJ857" s="9" t="s">
        <v>60</v>
      </c>
      <c r="AK857" s="41"/>
      <c r="AL857" s="1"/>
      <c r="AM857" s="1"/>
      <c r="AN857" s="1"/>
      <c r="AO857" s="1"/>
      <c r="AP857" s="1"/>
      <c r="AQ857" s="1"/>
      <c r="AR857" s="1"/>
      <c r="AS857" s="1"/>
      <c r="AT857" s="13" t="s">
        <v>54</v>
      </c>
      <c r="AU857" s="13" t="s">
        <v>55</v>
      </c>
      <c r="AV857" s="13" t="s">
        <v>56</v>
      </c>
      <c r="AW857" s="13" t="s">
        <v>57</v>
      </c>
      <c r="AX857" s="13" t="s">
        <v>8</v>
      </c>
      <c r="AY857" s="8" t="s">
        <v>58</v>
      </c>
      <c r="AZ857" s="8" t="s">
        <v>26</v>
      </c>
      <c r="BA857" s="8" t="s">
        <v>27</v>
      </c>
      <c r="BB857" s="42" t="s">
        <v>28</v>
      </c>
      <c r="BC857" s="9" t="s">
        <v>59</v>
      </c>
      <c r="BD857" s="9" t="s">
        <v>60</v>
      </c>
      <c r="BE857" s="41"/>
      <c r="BF857" s="1"/>
      <c r="BG857" s="1"/>
      <c r="BH857" s="1"/>
      <c r="BI857" s="1"/>
      <c r="BJ857" s="1"/>
      <c r="BK857" s="1"/>
      <c r="BL857" s="1"/>
      <c r="BM857" s="1"/>
      <c r="BN857" s="13" t="s">
        <v>54</v>
      </c>
      <c r="BO857" s="13" t="s">
        <v>55</v>
      </c>
      <c r="BP857" s="13" t="s">
        <v>56</v>
      </c>
      <c r="BQ857" s="13" t="s">
        <v>57</v>
      </c>
      <c r="BR857" s="13" t="s">
        <v>8</v>
      </c>
      <c r="BS857" s="8" t="s">
        <v>58</v>
      </c>
      <c r="BT857" s="8" t="s">
        <v>26</v>
      </c>
      <c r="BU857" s="8" t="s">
        <v>27</v>
      </c>
      <c r="BV857" s="42" t="s">
        <v>28</v>
      </c>
      <c r="BW857" s="9" t="s">
        <v>59</v>
      </c>
      <c r="BX857" s="9" t="s">
        <v>60</v>
      </c>
      <c r="BY857" s="41"/>
      <c r="BZ857" s="1"/>
      <c r="CA857" s="1"/>
      <c r="CB857" s="1"/>
      <c r="CC857" s="1"/>
      <c r="CD857" s="1"/>
      <c r="CE857" s="1"/>
      <c r="CF857" s="1"/>
      <c r="CG857" s="1"/>
      <c r="CH857" s="13" t="s">
        <v>54</v>
      </c>
      <c r="CI857" s="13" t="s">
        <v>55</v>
      </c>
      <c r="CJ857" s="13" t="s">
        <v>56</v>
      </c>
      <c r="CK857" s="13" t="s">
        <v>57</v>
      </c>
      <c r="CL857" s="13" t="s">
        <v>8</v>
      </c>
      <c r="CM857" s="8" t="s">
        <v>58</v>
      </c>
      <c r="CN857" s="8" t="s">
        <v>26</v>
      </c>
      <c r="CO857" s="8" t="s">
        <v>27</v>
      </c>
      <c r="CP857" s="42" t="s">
        <v>28</v>
      </c>
      <c r="CQ857" s="9" t="s">
        <v>59</v>
      </c>
      <c r="CR857" s="9" t="s">
        <v>60</v>
      </c>
      <c r="CS857" s="41"/>
      <c r="CT857" s="1"/>
      <c r="CU857" s="1"/>
      <c r="CV857" s="1"/>
      <c r="CW857" s="1"/>
      <c r="CX857" s="1"/>
      <c r="CY857" s="1"/>
      <c r="CZ857" s="1"/>
      <c r="DA857" s="1"/>
      <c r="DB857" s="13" t="s">
        <v>54</v>
      </c>
      <c r="DC857" s="13" t="s">
        <v>55</v>
      </c>
      <c r="DD857" s="13" t="s">
        <v>56</v>
      </c>
      <c r="DE857" s="13" t="s">
        <v>57</v>
      </c>
      <c r="DF857" s="13" t="s">
        <v>8</v>
      </c>
      <c r="DG857" s="8" t="s">
        <v>58</v>
      </c>
      <c r="DH857" s="8" t="s">
        <v>26</v>
      </c>
      <c r="DI857" s="8" t="s">
        <v>27</v>
      </c>
      <c r="DJ857" s="42" t="s">
        <v>28</v>
      </c>
      <c r="DK857" s="9" t="s">
        <v>59</v>
      </c>
      <c r="DL857" s="9" t="s">
        <v>60</v>
      </c>
      <c r="DM857" s="41"/>
      <c r="DN857" s="1"/>
      <c r="DO857" s="1"/>
      <c r="DP857" s="1"/>
      <c r="DQ857" s="1"/>
      <c r="DR857" s="1"/>
      <c r="DS857" s="1"/>
      <c r="DT857" s="1"/>
      <c r="DU857" s="1"/>
      <c r="DV857" s="13" t="s">
        <v>54</v>
      </c>
      <c r="DW857" s="13" t="s">
        <v>55</v>
      </c>
      <c r="DX857" s="13" t="s">
        <v>56</v>
      </c>
      <c r="DY857" s="13" t="s">
        <v>57</v>
      </c>
      <c r="DZ857" s="13" t="s">
        <v>8</v>
      </c>
      <c r="EA857" s="8" t="s">
        <v>58</v>
      </c>
      <c r="EB857" s="8" t="s">
        <v>26</v>
      </c>
      <c r="EC857" s="8" t="s">
        <v>27</v>
      </c>
      <c r="ED857" s="42" t="s">
        <v>28</v>
      </c>
      <c r="EE857" s="9" t="s">
        <v>59</v>
      </c>
      <c r="EF857" s="9" t="s">
        <v>60</v>
      </c>
      <c r="EG857" s="41"/>
    </row>
    <row r="858" s="1" customFormat="1" customHeight="1" spans="6:137">
      <c r="F858" s="11">
        <v>2171</v>
      </c>
      <c r="G858" s="12">
        <v>1.728</v>
      </c>
      <c r="H858" s="11">
        <v>1</v>
      </c>
      <c r="I858" s="11">
        <v>0</v>
      </c>
      <c r="J858" s="13">
        <f t="shared" ref="J858:J868" si="1742">F858*G858*H858+I858</f>
        <v>3751.488</v>
      </c>
      <c r="K858" s="11">
        <v>1</v>
      </c>
      <c r="L858" s="11">
        <v>0.97</v>
      </c>
      <c r="M858" s="11">
        <v>2.11</v>
      </c>
      <c r="N858" s="42">
        <f t="shared" ref="N858:N868" si="1743">L858*M858+1</f>
        <v>3.0467</v>
      </c>
      <c r="O858" s="11">
        <v>1.275</v>
      </c>
      <c r="P858" s="9">
        <v>0.5</v>
      </c>
      <c r="Q858" s="43">
        <f t="shared" ref="Q858:Q868" si="1744">J858*K858*N858*O858*P858</f>
        <v>7286.40728712</v>
      </c>
      <c r="Z858" s="11">
        <v>2171</v>
      </c>
      <c r="AA858" s="12">
        <v>1.728</v>
      </c>
      <c r="AB858" s="11">
        <v>1</v>
      </c>
      <c r="AC858" s="11">
        <v>0</v>
      </c>
      <c r="AD858" s="13">
        <f t="shared" ref="AD858:AD868" si="1745">Z858*AA858*AB858+AC858</f>
        <v>3751.488</v>
      </c>
      <c r="AE858" s="11">
        <v>1</v>
      </c>
      <c r="AF858" s="11">
        <v>0.97</v>
      </c>
      <c r="AG858" s="11">
        <v>2.11</v>
      </c>
      <c r="AH858" s="42">
        <f t="shared" ref="AH858:AH868" si="1746">AF858*AG858+1</f>
        <v>3.0467</v>
      </c>
      <c r="AI858" s="11">
        <v>1.275</v>
      </c>
      <c r="AJ858" s="9">
        <v>0.5</v>
      </c>
      <c r="AK858" s="43">
        <f t="shared" ref="AK858:AK868" si="1747">AD858*AE858*AH858*AI858*AJ858</f>
        <v>7286.40728712</v>
      </c>
      <c r="AT858" s="11">
        <v>2171</v>
      </c>
      <c r="AU858" s="12">
        <v>1.728</v>
      </c>
      <c r="AV858" s="11">
        <v>1</v>
      </c>
      <c r="AW858" s="11">
        <v>0</v>
      </c>
      <c r="AX858" s="13">
        <f t="shared" ref="AX858:AX868" si="1748">AT858*AU858*AV858+AW858</f>
        <v>3751.488</v>
      </c>
      <c r="AY858" s="11">
        <v>1</v>
      </c>
      <c r="AZ858" s="11">
        <v>0.97</v>
      </c>
      <c r="BA858" s="11">
        <v>2.11</v>
      </c>
      <c r="BB858" s="42">
        <f t="shared" ref="BB858:BB868" si="1749">AZ858*BA858+1</f>
        <v>3.0467</v>
      </c>
      <c r="BC858" s="11">
        <v>1.275</v>
      </c>
      <c r="BD858" s="9">
        <v>0.5</v>
      </c>
      <c r="BE858" s="43">
        <f t="shared" ref="BE858:BE868" si="1750">AX858*AY858*BB858*BC858*BD858</f>
        <v>7286.40728712</v>
      </c>
      <c r="BN858" s="11">
        <v>2171</v>
      </c>
      <c r="BO858" s="12">
        <v>1.728</v>
      </c>
      <c r="BP858" s="11">
        <v>1</v>
      </c>
      <c r="BQ858" s="11">
        <v>0</v>
      </c>
      <c r="BR858" s="13">
        <f t="shared" ref="BR858:BR868" si="1751">BN858*BO858*BP858+BQ858</f>
        <v>3751.488</v>
      </c>
      <c r="BS858" s="11">
        <v>1</v>
      </c>
      <c r="BT858" s="11">
        <v>0.97</v>
      </c>
      <c r="BU858" s="11">
        <v>2.11</v>
      </c>
      <c r="BV858" s="42">
        <f t="shared" ref="BV858:BV868" si="1752">BT858*BU858+1</f>
        <v>3.0467</v>
      </c>
      <c r="BW858" s="11">
        <v>1.275</v>
      </c>
      <c r="BX858" s="9">
        <v>0.5</v>
      </c>
      <c r="BY858" s="43">
        <f t="shared" ref="BY858:BY868" si="1753">BR858*BS858*BV858*BW858*BX858</f>
        <v>7286.40728712</v>
      </c>
      <c r="CH858" s="11">
        <v>2171</v>
      </c>
      <c r="CI858" s="12">
        <v>1.728</v>
      </c>
      <c r="CJ858" s="11">
        <v>1</v>
      </c>
      <c r="CK858" s="11">
        <v>0</v>
      </c>
      <c r="CL858" s="13">
        <f t="shared" ref="CL858:CL868" si="1754">CH858*CI858*CJ858+CK858</f>
        <v>3751.488</v>
      </c>
      <c r="CM858" s="11">
        <v>1</v>
      </c>
      <c r="CN858" s="11">
        <v>0.97</v>
      </c>
      <c r="CO858" s="11">
        <v>2.11</v>
      </c>
      <c r="CP858" s="42">
        <f t="shared" ref="CP858:CP868" si="1755">CN858*CO858+1</f>
        <v>3.0467</v>
      </c>
      <c r="CQ858" s="11">
        <v>1.275</v>
      </c>
      <c r="CR858" s="9">
        <v>0.5</v>
      </c>
      <c r="CS858" s="43">
        <f t="shared" ref="CS858:CS868" si="1756">CL858*CM858*CP858*CQ858*CR858</f>
        <v>7286.40728712</v>
      </c>
      <c r="DB858" s="11">
        <v>2171</v>
      </c>
      <c r="DC858" s="12">
        <v>1.728</v>
      </c>
      <c r="DD858" s="11">
        <v>1</v>
      </c>
      <c r="DE858" s="11">
        <v>0</v>
      </c>
      <c r="DF858" s="13">
        <f t="shared" ref="DF858:DF868" si="1757">DB858*DC858*DD858+DE858</f>
        <v>3751.488</v>
      </c>
      <c r="DG858" s="11">
        <v>1</v>
      </c>
      <c r="DH858" s="11">
        <v>0.97</v>
      </c>
      <c r="DI858" s="11">
        <v>2.11</v>
      </c>
      <c r="DJ858" s="42">
        <f t="shared" ref="DJ858:DJ868" si="1758">DH858*DI858+1</f>
        <v>3.0467</v>
      </c>
      <c r="DK858" s="11">
        <v>1.275</v>
      </c>
      <c r="DL858" s="9">
        <v>0.5</v>
      </c>
      <c r="DM858" s="43">
        <f t="shared" ref="DM858:DM868" si="1759">DF858*DG858*DJ858*DK858*DL858</f>
        <v>7286.40728712</v>
      </c>
      <c r="DV858" s="11">
        <v>2171</v>
      </c>
      <c r="DW858" s="12">
        <v>1.728</v>
      </c>
      <c r="DX858" s="11">
        <v>1</v>
      </c>
      <c r="DY858" s="11">
        <v>0</v>
      </c>
      <c r="DZ858" s="13">
        <f t="shared" ref="DZ858:DZ868" si="1760">DV858*DW858*DX858+DY858</f>
        <v>3751.488</v>
      </c>
      <c r="EA858" s="11">
        <v>1</v>
      </c>
      <c r="EB858" s="11">
        <v>0.97</v>
      </c>
      <c r="EC858" s="11">
        <v>2.91</v>
      </c>
      <c r="ED858" s="42">
        <f t="shared" ref="ED858:ED868" si="1761">EB858*EC858+1</f>
        <v>3.8227</v>
      </c>
      <c r="EE858" s="11">
        <v>1.275</v>
      </c>
      <c r="EF858" s="9">
        <v>0.5</v>
      </c>
      <c r="EG858" s="43">
        <f t="shared" ref="EG858:EG868" si="1762">DZ858*EA858*ED858*EE858*EF858</f>
        <v>9142.26840072</v>
      </c>
    </row>
    <row r="859" s="1" customFormat="1" customHeight="1" spans="6:137">
      <c r="F859" s="11">
        <v>2171</v>
      </c>
      <c r="G859" s="12">
        <v>1.728</v>
      </c>
      <c r="H859" s="11">
        <v>1</v>
      </c>
      <c r="I859" s="11">
        <v>0</v>
      </c>
      <c r="J859" s="13">
        <f t="shared" si="1742"/>
        <v>3751.488</v>
      </c>
      <c r="K859" s="11">
        <v>1</v>
      </c>
      <c r="L859" s="11">
        <v>0.97</v>
      </c>
      <c r="M859" s="11">
        <v>2.11</v>
      </c>
      <c r="N859" s="42">
        <f t="shared" si="1743"/>
        <v>3.0467</v>
      </c>
      <c r="O859" s="11">
        <v>1.275</v>
      </c>
      <c r="P859" s="9">
        <v>0.5</v>
      </c>
      <c r="Q859" s="43">
        <f t="shared" si="1744"/>
        <v>7286.40728712</v>
      </c>
      <c r="Z859" s="11">
        <v>2171</v>
      </c>
      <c r="AA859" s="12">
        <v>1.728</v>
      </c>
      <c r="AB859" s="11">
        <v>1</v>
      </c>
      <c r="AC859" s="11">
        <v>0</v>
      </c>
      <c r="AD859" s="13">
        <f t="shared" si="1745"/>
        <v>3751.488</v>
      </c>
      <c r="AE859" s="11">
        <v>1</v>
      </c>
      <c r="AF859" s="11">
        <v>0.97</v>
      </c>
      <c r="AG859" s="11">
        <v>2.11</v>
      </c>
      <c r="AH859" s="42">
        <f t="shared" si="1746"/>
        <v>3.0467</v>
      </c>
      <c r="AI859" s="11">
        <v>1.275</v>
      </c>
      <c r="AJ859" s="9">
        <v>0.5</v>
      </c>
      <c r="AK859" s="43">
        <f t="shared" si="1747"/>
        <v>7286.40728712</v>
      </c>
      <c r="AT859" s="11">
        <v>2171</v>
      </c>
      <c r="AU859" s="12">
        <v>1.728</v>
      </c>
      <c r="AV859" s="11">
        <v>1</v>
      </c>
      <c r="AW859" s="11">
        <v>0</v>
      </c>
      <c r="AX859" s="13">
        <f t="shared" si="1748"/>
        <v>3751.488</v>
      </c>
      <c r="AY859" s="11">
        <v>1</v>
      </c>
      <c r="AZ859" s="11">
        <v>0.97</v>
      </c>
      <c r="BA859" s="11">
        <v>2.11</v>
      </c>
      <c r="BB859" s="42">
        <f t="shared" si="1749"/>
        <v>3.0467</v>
      </c>
      <c r="BC859" s="11">
        <v>1.275</v>
      </c>
      <c r="BD859" s="9">
        <v>0.5</v>
      </c>
      <c r="BE859" s="43">
        <f t="shared" si="1750"/>
        <v>7286.40728712</v>
      </c>
      <c r="BN859" s="11">
        <v>2171</v>
      </c>
      <c r="BO859" s="12">
        <v>1.728</v>
      </c>
      <c r="BP859" s="11">
        <v>1</v>
      </c>
      <c r="BQ859" s="11">
        <v>0</v>
      </c>
      <c r="BR859" s="13">
        <f t="shared" si="1751"/>
        <v>3751.488</v>
      </c>
      <c r="BS859" s="11">
        <v>1</v>
      </c>
      <c r="BT859" s="11">
        <v>0.97</v>
      </c>
      <c r="BU859" s="11">
        <v>2.11</v>
      </c>
      <c r="BV859" s="42">
        <f t="shared" si="1752"/>
        <v>3.0467</v>
      </c>
      <c r="BW859" s="11">
        <v>1.275</v>
      </c>
      <c r="BX859" s="9">
        <v>0.5</v>
      </c>
      <c r="BY859" s="43">
        <f t="shared" si="1753"/>
        <v>7286.40728712</v>
      </c>
      <c r="CH859" s="11">
        <v>2171</v>
      </c>
      <c r="CI859" s="12">
        <v>1.728</v>
      </c>
      <c r="CJ859" s="11">
        <v>1</v>
      </c>
      <c r="CK859" s="11">
        <v>0</v>
      </c>
      <c r="CL859" s="13">
        <f t="shared" si="1754"/>
        <v>3751.488</v>
      </c>
      <c r="CM859" s="11">
        <v>1</v>
      </c>
      <c r="CN859" s="11">
        <v>0.97</v>
      </c>
      <c r="CO859" s="11">
        <v>2.11</v>
      </c>
      <c r="CP859" s="42">
        <f t="shared" si="1755"/>
        <v>3.0467</v>
      </c>
      <c r="CQ859" s="11">
        <v>1.275</v>
      </c>
      <c r="CR859" s="9">
        <v>0.5</v>
      </c>
      <c r="CS859" s="43">
        <f t="shared" si="1756"/>
        <v>7286.40728712</v>
      </c>
      <c r="DB859" s="11">
        <v>2171</v>
      </c>
      <c r="DC859" s="12">
        <v>1.728</v>
      </c>
      <c r="DD859" s="11">
        <v>1</v>
      </c>
      <c r="DE859" s="11">
        <v>0</v>
      </c>
      <c r="DF859" s="13">
        <f t="shared" si="1757"/>
        <v>3751.488</v>
      </c>
      <c r="DG859" s="11">
        <v>1</v>
      </c>
      <c r="DH859" s="11">
        <v>0.97</v>
      </c>
      <c r="DI859" s="11">
        <v>2.11</v>
      </c>
      <c r="DJ859" s="42">
        <f t="shared" si="1758"/>
        <v>3.0467</v>
      </c>
      <c r="DK859" s="11">
        <v>1.275</v>
      </c>
      <c r="DL859" s="9">
        <v>0.5</v>
      </c>
      <c r="DM859" s="43">
        <f t="shared" si="1759"/>
        <v>7286.40728712</v>
      </c>
      <c r="DV859" s="11">
        <v>2171</v>
      </c>
      <c r="DW859" s="12">
        <v>1.728</v>
      </c>
      <c r="DX859" s="11">
        <v>1</v>
      </c>
      <c r="DY859" s="11">
        <v>0</v>
      </c>
      <c r="DZ859" s="13">
        <f t="shared" si="1760"/>
        <v>3751.488</v>
      </c>
      <c r="EA859" s="11">
        <v>1</v>
      </c>
      <c r="EB859" s="11">
        <v>0.97</v>
      </c>
      <c r="EC859" s="11">
        <v>2.91</v>
      </c>
      <c r="ED859" s="42">
        <f t="shared" si="1761"/>
        <v>3.8227</v>
      </c>
      <c r="EE859" s="11">
        <v>1.275</v>
      </c>
      <c r="EF859" s="9">
        <v>0.5</v>
      </c>
      <c r="EG859" s="43">
        <f t="shared" si="1762"/>
        <v>9142.26840072</v>
      </c>
    </row>
    <row r="860" s="1" customFormat="1" customHeight="1" spans="6:137">
      <c r="F860" s="11">
        <v>2171</v>
      </c>
      <c r="G860" s="12">
        <v>1.728</v>
      </c>
      <c r="H860" s="11">
        <v>1</v>
      </c>
      <c r="I860" s="11">
        <v>0</v>
      </c>
      <c r="J860" s="13">
        <f t="shared" si="1742"/>
        <v>3751.488</v>
      </c>
      <c r="K860" s="11">
        <v>1</v>
      </c>
      <c r="L860" s="11">
        <v>0.97</v>
      </c>
      <c r="M860" s="11">
        <v>2.11</v>
      </c>
      <c r="N860" s="42">
        <f t="shared" si="1743"/>
        <v>3.0467</v>
      </c>
      <c r="O860" s="11">
        <v>1.275</v>
      </c>
      <c r="P860" s="9">
        <v>0.5</v>
      </c>
      <c r="Q860" s="43">
        <f t="shared" si="1744"/>
        <v>7286.40728712</v>
      </c>
      <c r="Z860" s="11">
        <v>2171</v>
      </c>
      <c r="AA860" s="12">
        <v>1.728</v>
      </c>
      <c r="AB860" s="11">
        <v>1</v>
      </c>
      <c r="AC860" s="11">
        <v>0</v>
      </c>
      <c r="AD860" s="13">
        <f t="shared" si="1745"/>
        <v>3751.488</v>
      </c>
      <c r="AE860" s="11">
        <v>1</v>
      </c>
      <c r="AF860" s="11">
        <v>0.97</v>
      </c>
      <c r="AG860" s="11">
        <v>2.11</v>
      </c>
      <c r="AH860" s="42">
        <f t="shared" si="1746"/>
        <v>3.0467</v>
      </c>
      <c r="AI860" s="11">
        <v>1.275</v>
      </c>
      <c r="AJ860" s="9">
        <v>0.5</v>
      </c>
      <c r="AK860" s="43">
        <f t="shared" si="1747"/>
        <v>7286.40728712</v>
      </c>
      <c r="AT860" s="11">
        <v>2171</v>
      </c>
      <c r="AU860" s="12">
        <v>1.728</v>
      </c>
      <c r="AV860" s="11">
        <v>1</v>
      </c>
      <c r="AW860" s="11">
        <v>0</v>
      </c>
      <c r="AX860" s="13">
        <f t="shared" si="1748"/>
        <v>3751.488</v>
      </c>
      <c r="AY860" s="11">
        <v>1</v>
      </c>
      <c r="AZ860" s="11">
        <v>0.97</v>
      </c>
      <c r="BA860" s="11">
        <v>2.11</v>
      </c>
      <c r="BB860" s="42">
        <f t="shared" si="1749"/>
        <v>3.0467</v>
      </c>
      <c r="BC860" s="11">
        <v>1.275</v>
      </c>
      <c r="BD860" s="9">
        <v>0.5</v>
      </c>
      <c r="BE860" s="43">
        <f t="shared" si="1750"/>
        <v>7286.40728712</v>
      </c>
      <c r="BN860" s="11">
        <v>2171</v>
      </c>
      <c r="BO860" s="12">
        <v>1.728</v>
      </c>
      <c r="BP860" s="11">
        <v>1</v>
      </c>
      <c r="BQ860" s="11">
        <v>0</v>
      </c>
      <c r="BR860" s="13">
        <f t="shared" si="1751"/>
        <v>3751.488</v>
      </c>
      <c r="BS860" s="11">
        <v>1</v>
      </c>
      <c r="BT860" s="11">
        <v>0.97</v>
      </c>
      <c r="BU860" s="11">
        <v>2.11</v>
      </c>
      <c r="BV860" s="42">
        <f t="shared" si="1752"/>
        <v>3.0467</v>
      </c>
      <c r="BW860" s="11">
        <v>1.275</v>
      </c>
      <c r="BX860" s="9">
        <v>0.5</v>
      </c>
      <c r="BY860" s="43">
        <f t="shared" si="1753"/>
        <v>7286.40728712</v>
      </c>
      <c r="CH860" s="11">
        <v>2171</v>
      </c>
      <c r="CI860" s="12">
        <v>1.728</v>
      </c>
      <c r="CJ860" s="11">
        <v>1</v>
      </c>
      <c r="CK860" s="11">
        <v>0</v>
      </c>
      <c r="CL860" s="13">
        <f t="shared" si="1754"/>
        <v>3751.488</v>
      </c>
      <c r="CM860" s="11">
        <v>1</v>
      </c>
      <c r="CN860" s="11">
        <v>0.97</v>
      </c>
      <c r="CO860" s="11">
        <v>2.11</v>
      </c>
      <c r="CP860" s="42">
        <f t="shared" si="1755"/>
        <v>3.0467</v>
      </c>
      <c r="CQ860" s="11">
        <v>1.275</v>
      </c>
      <c r="CR860" s="9">
        <v>0.5</v>
      </c>
      <c r="CS860" s="43">
        <f t="shared" si="1756"/>
        <v>7286.40728712</v>
      </c>
      <c r="DB860" s="11">
        <v>2171</v>
      </c>
      <c r="DC860" s="12">
        <v>1.728</v>
      </c>
      <c r="DD860" s="11">
        <v>1</v>
      </c>
      <c r="DE860" s="11">
        <v>0</v>
      </c>
      <c r="DF860" s="13">
        <f t="shared" si="1757"/>
        <v>3751.488</v>
      </c>
      <c r="DG860" s="11">
        <v>1</v>
      </c>
      <c r="DH860" s="11">
        <v>0.97</v>
      </c>
      <c r="DI860" s="11">
        <v>2.11</v>
      </c>
      <c r="DJ860" s="42">
        <f t="shared" si="1758"/>
        <v>3.0467</v>
      </c>
      <c r="DK860" s="11">
        <v>1.275</v>
      </c>
      <c r="DL860" s="9">
        <v>0.5</v>
      </c>
      <c r="DM860" s="43">
        <f t="shared" si="1759"/>
        <v>7286.40728712</v>
      </c>
      <c r="DV860" s="11">
        <v>2171</v>
      </c>
      <c r="DW860" s="12">
        <v>1.728</v>
      </c>
      <c r="DX860" s="11">
        <v>1</v>
      </c>
      <c r="DY860" s="11">
        <v>0</v>
      </c>
      <c r="DZ860" s="13">
        <f t="shared" si="1760"/>
        <v>3751.488</v>
      </c>
      <c r="EA860" s="11">
        <v>1</v>
      </c>
      <c r="EB860" s="11">
        <v>0.97</v>
      </c>
      <c r="EC860" s="11">
        <v>2.91</v>
      </c>
      <c r="ED860" s="42">
        <f t="shared" si="1761"/>
        <v>3.8227</v>
      </c>
      <c r="EE860" s="11">
        <v>1.275</v>
      </c>
      <c r="EF860" s="9">
        <v>0.5</v>
      </c>
      <c r="EG860" s="43">
        <f t="shared" si="1762"/>
        <v>9142.26840072</v>
      </c>
    </row>
    <row r="861" s="1" customFormat="1" customHeight="1" spans="6:137">
      <c r="F861" s="11">
        <v>2171</v>
      </c>
      <c r="G861" s="12">
        <v>1.728</v>
      </c>
      <c r="H861" s="11">
        <v>1</v>
      </c>
      <c r="I861" s="11">
        <v>0</v>
      </c>
      <c r="J861" s="13">
        <f t="shared" si="1742"/>
        <v>3751.488</v>
      </c>
      <c r="K861" s="11">
        <v>1</v>
      </c>
      <c r="L861" s="11">
        <v>0.97</v>
      </c>
      <c r="M861" s="11">
        <v>2.11</v>
      </c>
      <c r="N861" s="42">
        <f t="shared" si="1743"/>
        <v>3.0467</v>
      </c>
      <c r="O861" s="11">
        <v>1.275</v>
      </c>
      <c r="P861" s="9">
        <v>0.5</v>
      </c>
      <c r="Q861" s="43">
        <f t="shared" si="1744"/>
        <v>7286.40728712</v>
      </c>
      <c r="Z861" s="11">
        <v>2171</v>
      </c>
      <c r="AA861" s="12">
        <v>1.728</v>
      </c>
      <c r="AB861" s="11">
        <v>1</v>
      </c>
      <c r="AC861" s="11">
        <v>0</v>
      </c>
      <c r="AD861" s="13">
        <f t="shared" si="1745"/>
        <v>3751.488</v>
      </c>
      <c r="AE861" s="11">
        <v>1</v>
      </c>
      <c r="AF861" s="11">
        <v>0.97</v>
      </c>
      <c r="AG861" s="11">
        <v>2.11</v>
      </c>
      <c r="AH861" s="42">
        <f t="shared" si="1746"/>
        <v>3.0467</v>
      </c>
      <c r="AI861" s="11">
        <v>1.275</v>
      </c>
      <c r="AJ861" s="9">
        <v>0.5</v>
      </c>
      <c r="AK861" s="43">
        <f t="shared" si="1747"/>
        <v>7286.40728712</v>
      </c>
      <c r="AT861" s="11">
        <v>2171</v>
      </c>
      <c r="AU861" s="12">
        <v>1.728</v>
      </c>
      <c r="AV861" s="11">
        <v>1</v>
      </c>
      <c r="AW861" s="11">
        <v>0</v>
      </c>
      <c r="AX861" s="13">
        <f t="shared" si="1748"/>
        <v>3751.488</v>
      </c>
      <c r="AY861" s="11">
        <v>1</v>
      </c>
      <c r="AZ861" s="11">
        <v>0.97</v>
      </c>
      <c r="BA861" s="11">
        <v>2.11</v>
      </c>
      <c r="BB861" s="42">
        <f t="shared" si="1749"/>
        <v>3.0467</v>
      </c>
      <c r="BC861" s="11">
        <v>1.275</v>
      </c>
      <c r="BD861" s="9">
        <v>0.5</v>
      </c>
      <c r="BE861" s="43">
        <f t="shared" si="1750"/>
        <v>7286.40728712</v>
      </c>
      <c r="BN861" s="11">
        <v>2171</v>
      </c>
      <c r="BO861" s="12">
        <v>1.728</v>
      </c>
      <c r="BP861" s="11">
        <v>1</v>
      </c>
      <c r="BQ861" s="11">
        <v>0</v>
      </c>
      <c r="BR861" s="13">
        <f t="shared" si="1751"/>
        <v>3751.488</v>
      </c>
      <c r="BS861" s="11">
        <v>1</v>
      </c>
      <c r="BT861" s="11">
        <v>0.97</v>
      </c>
      <c r="BU861" s="11">
        <v>2.11</v>
      </c>
      <c r="BV861" s="42">
        <f t="shared" si="1752"/>
        <v>3.0467</v>
      </c>
      <c r="BW861" s="11">
        <v>1.275</v>
      </c>
      <c r="BX861" s="9">
        <v>0.5</v>
      </c>
      <c r="BY861" s="43">
        <f t="shared" si="1753"/>
        <v>7286.40728712</v>
      </c>
      <c r="CH861" s="11">
        <v>2171</v>
      </c>
      <c r="CI861" s="12">
        <v>1.728</v>
      </c>
      <c r="CJ861" s="11">
        <v>1</v>
      </c>
      <c r="CK861" s="11">
        <v>0</v>
      </c>
      <c r="CL861" s="13">
        <f t="shared" si="1754"/>
        <v>3751.488</v>
      </c>
      <c r="CM861" s="11">
        <v>1</v>
      </c>
      <c r="CN861" s="11">
        <v>0.97</v>
      </c>
      <c r="CO861" s="11">
        <v>2.11</v>
      </c>
      <c r="CP861" s="42">
        <f t="shared" si="1755"/>
        <v>3.0467</v>
      </c>
      <c r="CQ861" s="11">
        <v>1.275</v>
      </c>
      <c r="CR861" s="9">
        <v>0.5</v>
      </c>
      <c r="CS861" s="43">
        <f t="shared" si="1756"/>
        <v>7286.40728712</v>
      </c>
      <c r="DB861" s="11">
        <v>2171</v>
      </c>
      <c r="DC861" s="12">
        <v>1.728</v>
      </c>
      <c r="DD861" s="11">
        <v>1</v>
      </c>
      <c r="DE861" s="11">
        <v>0</v>
      </c>
      <c r="DF861" s="13">
        <f t="shared" si="1757"/>
        <v>3751.488</v>
      </c>
      <c r="DG861" s="11">
        <v>1</v>
      </c>
      <c r="DH861" s="11">
        <v>0.97</v>
      </c>
      <c r="DI861" s="11">
        <v>2.11</v>
      </c>
      <c r="DJ861" s="42">
        <f t="shared" si="1758"/>
        <v>3.0467</v>
      </c>
      <c r="DK861" s="11">
        <v>1.275</v>
      </c>
      <c r="DL861" s="9">
        <v>0.5</v>
      </c>
      <c r="DM861" s="43">
        <f t="shared" si="1759"/>
        <v>7286.40728712</v>
      </c>
      <c r="DV861" s="11">
        <v>2171</v>
      </c>
      <c r="DW861" s="12">
        <v>1.728</v>
      </c>
      <c r="DX861" s="11">
        <v>1</v>
      </c>
      <c r="DY861" s="11">
        <v>0</v>
      </c>
      <c r="DZ861" s="13">
        <f t="shared" si="1760"/>
        <v>3751.488</v>
      </c>
      <c r="EA861" s="11">
        <v>1</v>
      </c>
      <c r="EB861" s="11">
        <v>0.97</v>
      </c>
      <c r="EC861" s="11">
        <v>2.91</v>
      </c>
      <c r="ED861" s="42">
        <f t="shared" si="1761"/>
        <v>3.8227</v>
      </c>
      <c r="EE861" s="11">
        <v>1.275</v>
      </c>
      <c r="EF861" s="9">
        <v>0.5</v>
      </c>
      <c r="EG861" s="43">
        <f t="shared" si="1762"/>
        <v>9142.26840072</v>
      </c>
    </row>
    <row r="862" s="1" customFormat="1" customHeight="1" spans="6:137">
      <c r="F862" s="11">
        <v>2171</v>
      </c>
      <c r="G862" s="12">
        <v>1.728</v>
      </c>
      <c r="H862" s="11">
        <v>1</v>
      </c>
      <c r="I862" s="11">
        <v>0</v>
      </c>
      <c r="J862" s="13">
        <f t="shared" si="1742"/>
        <v>3751.488</v>
      </c>
      <c r="K862" s="11">
        <v>1</v>
      </c>
      <c r="L862" s="11">
        <v>0.97</v>
      </c>
      <c r="M862" s="11">
        <v>2.11</v>
      </c>
      <c r="N862" s="42">
        <f t="shared" si="1743"/>
        <v>3.0467</v>
      </c>
      <c r="O862" s="11">
        <v>1.275</v>
      </c>
      <c r="P862" s="9">
        <v>0.5</v>
      </c>
      <c r="Q862" s="43">
        <f t="shared" si="1744"/>
        <v>7286.40728712</v>
      </c>
      <c r="Z862" s="11">
        <v>2171</v>
      </c>
      <c r="AA862" s="12">
        <v>1.728</v>
      </c>
      <c r="AB862" s="11">
        <v>1</v>
      </c>
      <c r="AC862" s="11">
        <v>0</v>
      </c>
      <c r="AD862" s="13">
        <f t="shared" si="1745"/>
        <v>3751.488</v>
      </c>
      <c r="AE862" s="11">
        <v>1</v>
      </c>
      <c r="AF862" s="11">
        <v>0.97</v>
      </c>
      <c r="AG862" s="11">
        <v>2.11</v>
      </c>
      <c r="AH862" s="42">
        <f t="shared" si="1746"/>
        <v>3.0467</v>
      </c>
      <c r="AI862" s="11">
        <v>1.275</v>
      </c>
      <c r="AJ862" s="9">
        <v>0.5</v>
      </c>
      <c r="AK862" s="43">
        <f t="shared" si="1747"/>
        <v>7286.40728712</v>
      </c>
      <c r="AT862" s="11">
        <v>2171</v>
      </c>
      <c r="AU862" s="12">
        <v>1.728</v>
      </c>
      <c r="AV862" s="11">
        <v>1</v>
      </c>
      <c r="AW862" s="11">
        <v>0</v>
      </c>
      <c r="AX862" s="13">
        <f t="shared" si="1748"/>
        <v>3751.488</v>
      </c>
      <c r="AY862" s="11">
        <v>1</v>
      </c>
      <c r="AZ862" s="11">
        <v>0.97</v>
      </c>
      <c r="BA862" s="11">
        <v>2.11</v>
      </c>
      <c r="BB862" s="42">
        <f t="shared" si="1749"/>
        <v>3.0467</v>
      </c>
      <c r="BC862" s="11">
        <v>1.275</v>
      </c>
      <c r="BD862" s="9">
        <v>0.5</v>
      </c>
      <c r="BE862" s="43">
        <f t="shared" si="1750"/>
        <v>7286.40728712</v>
      </c>
      <c r="BN862" s="11">
        <v>2171</v>
      </c>
      <c r="BO862" s="12">
        <v>1.728</v>
      </c>
      <c r="BP862" s="11">
        <v>1</v>
      </c>
      <c r="BQ862" s="11">
        <v>0</v>
      </c>
      <c r="BR862" s="13">
        <f t="shared" si="1751"/>
        <v>3751.488</v>
      </c>
      <c r="BS862" s="11">
        <v>1</v>
      </c>
      <c r="BT862" s="11">
        <v>0.97</v>
      </c>
      <c r="BU862" s="11">
        <v>2.11</v>
      </c>
      <c r="BV862" s="42">
        <f t="shared" si="1752"/>
        <v>3.0467</v>
      </c>
      <c r="BW862" s="11">
        <v>1.275</v>
      </c>
      <c r="BX862" s="9">
        <v>0.5</v>
      </c>
      <c r="BY862" s="43">
        <f t="shared" si="1753"/>
        <v>7286.40728712</v>
      </c>
      <c r="CH862" s="11">
        <v>2171</v>
      </c>
      <c r="CI862" s="12">
        <v>1.728</v>
      </c>
      <c r="CJ862" s="11">
        <v>1</v>
      </c>
      <c r="CK862" s="11">
        <v>0</v>
      </c>
      <c r="CL862" s="13">
        <f t="shared" si="1754"/>
        <v>3751.488</v>
      </c>
      <c r="CM862" s="11">
        <v>1</v>
      </c>
      <c r="CN862" s="11">
        <v>0.97</v>
      </c>
      <c r="CO862" s="11">
        <v>2.11</v>
      </c>
      <c r="CP862" s="42">
        <f t="shared" si="1755"/>
        <v>3.0467</v>
      </c>
      <c r="CQ862" s="11">
        <v>1.275</v>
      </c>
      <c r="CR862" s="9">
        <v>0.5</v>
      </c>
      <c r="CS862" s="43">
        <f t="shared" si="1756"/>
        <v>7286.40728712</v>
      </c>
      <c r="DB862" s="11">
        <v>2171</v>
      </c>
      <c r="DC862" s="12">
        <v>1.728</v>
      </c>
      <c r="DD862" s="11">
        <v>1</v>
      </c>
      <c r="DE862" s="11">
        <v>0</v>
      </c>
      <c r="DF862" s="13">
        <f t="shared" si="1757"/>
        <v>3751.488</v>
      </c>
      <c r="DG862" s="11">
        <v>1</v>
      </c>
      <c r="DH862" s="11">
        <v>0.97</v>
      </c>
      <c r="DI862" s="11">
        <v>2.11</v>
      </c>
      <c r="DJ862" s="42">
        <f t="shared" si="1758"/>
        <v>3.0467</v>
      </c>
      <c r="DK862" s="11">
        <v>1.275</v>
      </c>
      <c r="DL862" s="9">
        <v>0.5</v>
      </c>
      <c r="DM862" s="43">
        <f t="shared" si="1759"/>
        <v>7286.40728712</v>
      </c>
      <c r="DV862" s="11">
        <v>2171</v>
      </c>
      <c r="DW862" s="12">
        <v>1.728</v>
      </c>
      <c r="DX862" s="11">
        <v>1</v>
      </c>
      <c r="DY862" s="11">
        <v>0</v>
      </c>
      <c r="DZ862" s="13">
        <f t="shared" si="1760"/>
        <v>3751.488</v>
      </c>
      <c r="EA862" s="11">
        <v>1</v>
      </c>
      <c r="EB862" s="11">
        <v>0.97</v>
      </c>
      <c r="EC862" s="11">
        <v>2.91</v>
      </c>
      <c r="ED862" s="42">
        <f t="shared" si="1761"/>
        <v>3.8227</v>
      </c>
      <c r="EE862" s="11">
        <v>1.275</v>
      </c>
      <c r="EF862" s="9">
        <v>0.5</v>
      </c>
      <c r="EG862" s="43">
        <f t="shared" si="1762"/>
        <v>9142.26840072</v>
      </c>
    </row>
    <row r="863" s="1" customFormat="1" customHeight="1" spans="6:137">
      <c r="F863" s="11">
        <v>2171</v>
      </c>
      <c r="G863" s="12">
        <v>1.728</v>
      </c>
      <c r="H863" s="11">
        <v>1</v>
      </c>
      <c r="I863" s="11">
        <v>0</v>
      </c>
      <c r="J863" s="13">
        <f t="shared" si="1742"/>
        <v>3751.488</v>
      </c>
      <c r="K863" s="11">
        <v>1</v>
      </c>
      <c r="L863" s="11">
        <v>0.97</v>
      </c>
      <c r="M863" s="11">
        <v>2.11</v>
      </c>
      <c r="N863" s="42">
        <f t="shared" si="1743"/>
        <v>3.0467</v>
      </c>
      <c r="O863" s="11">
        <v>1.075</v>
      </c>
      <c r="P863" s="9">
        <v>0.5</v>
      </c>
      <c r="Q863" s="43">
        <f t="shared" si="1744"/>
        <v>6143.44143816</v>
      </c>
      <c r="Z863" s="11">
        <v>2171</v>
      </c>
      <c r="AA863" s="12">
        <v>1.728</v>
      </c>
      <c r="AB863" s="11">
        <v>1</v>
      </c>
      <c r="AC863" s="11">
        <v>0</v>
      </c>
      <c r="AD863" s="13">
        <f t="shared" si="1745"/>
        <v>3751.488</v>
      </c>
      <c r="AE863" s="11">
        <v>1</v>
      </c>
      <c r="AF863" s="11">
        <v>0.97</v>
      </c>
      <c r="AG863" s="11">
        <v>2.11</v>
      </c>
      <c r="AH863" s="42">
        <f t="shared" si="1746"/>
        <v>3.0467</v>
      </c>
      <c r="AI863" s="11">
        <v>1.075</v>
      </c>
      <c r="AJ863" s="9">
        <v>0.5</v>
      </c>
      <c r="AK863" s="43">
        <f t="shared" si="1747"/>
        <v>6143.44143816</v>
      </c>
      <c r="AT863" s="11">
        <v>2171</v>
      </c>
      <c r="AU863" s="12">
        <v>1.728</v>
      </c>
      <c r="AV863" s="11">
        <v>1</v>
      </c>
      <c r="AW863" s="11">
        <v>0</v>
      </c>
      <c r="AX863" s="13">
        <f t="shared" si="1748"/>
        <v>3751.488</v>
      </c>
      <c r="AY863" s="11">
        <v>1</v>
      </c>
      <c r="AZ863" s="11">
        <v>0.97</v>
      </c>
      <c r="BA863" s="11">
        <v>2.11</v>
      </c>
      <c r="BB863" s="42">
        <f t="shared" si="1749"/>
        <v>3.0467</v>
      </c>
      <c r="BC863" s="11">
        <v>1.075</v>
      </c>
      <c r="BD863" s="9">
        <v>0.5</v>
      </c>
      <c r="BE863" s="43">
        <f t="shared" si="1750"/>
        <v>6143.44143816</v>
      </c>
      <c r="BN863" s="11">
        <v>2171</v>
      </c>
      <c r="BO863" s="12">
        <v>1.728</v>
      </c>
      <c r="BP863" s="11">
        <v>1</v>
      </c>
      <c r="BQ863" s="11">
        <v>0</v>
      </c>
      <c r="BR863" s="13">
        <f t="shared" si="1751"/>
        <v>3751.488</v>
      </c>
      <c r="BS863" s="11">
        <v>1</v>
      </c>
      <c r="BT863" s="11">
        <v>0.97</v>
      </c>
      <c r="BU863" s="11">
        <v>2.11</v>
      </c>
      <c r="BV863" s="42">
        <f t="shared" si="1752"/>
        <v>3.0467</v>
      </c>
      <c r="BW863" s="11">
        <v>1.075</v>
      </c>
      <c r="BX863" s="9">
        <v>0.5</v>
      </c>
      <c r="BY863" s="43">
        <f t="shared" si="1753"/>
        <v>6143.44143816</v>
      </c>
      <c r="CH863" s="11">
        <v>2171</v>
      </c>
      <c r="CI863" s="12">
        <v>1.728</v>
      </c>
      <c r="CJ863" s="11">
        <v>1</v>
      </c>
      <c r="CK863" s="11">
        <v>0</v>
      </c>
      <c r="CL863" s="13">
        <f t="shared" si="1754"/>
        <v>3751.488</v>
      </c>
      <c r="CM863" s="11">
        <v>1</v>
      </c>
      <c r="CN863" s="11">
        <v>0.97</v>
      </c>
      <c r="CO863" s="11">
        <v>2.11</v>
      </c>
      <c r="CP863" s="42">
        <f t="shared" si="1755"/>
        <v>3.0467</v>
      </c>
      <c r="CQ863" s="11">
        <v>1.075</v>
      </c>
      <c r="CR863" s="9">
        <v>0.5</v>
      </c>
      <c r="CS863" s="43">
        <f t="shared" si="1756"/>
        <v>6143.44143816</v>
      </c>
      <c r="DB863" s="11">
        <v>2171</v>
      </c>
      <c r="DC863" s="12">
        <v>1.728</v>
      </c>
      <c r="DD863" s="11">
        <v>1</v>
      </c>
      <c r="DE863" s="11">
        <v>0</v>
      </c>
      <c r="DF863" s="13">
        <f t="shared" si="1757"/>
        <v>3751.488</v>
      </c>
      <c r="DG863" s="11">
        <v>1</v>
      </c>
      <c r="DH863" s="11">
        <v>0.97</v>
      </c>
      <c r="DI863" s="11">
        <v>2.11</v>
      </c>
      <c r="DJ863" s="42">
        <f t="shared" si="1758"/>
        <v>3.0467</v>
      </c>
      <c r="DK863" s="11">
        <v>1.075</v>
      </c>
      <c r="DL863" s="9">
        <v>0.5</v>
      </c>
      <c r="DM863" s="43">
        <f t="shared" si="1759"/>
        <v>6143.44143816</v>
      </c>
      <c r="DV863" s="11">
        <v>2171</v>
      </c>
      <c r="DW863" s="12">
        <v>1.728</v>
      </c>
      <c r="DX863" s="11">
        <v>1</v>
      </c>
      <c r="DY863" s="11">
        <v>0</v>
      </c>
      <c r="DZ863" s="13">
        <f t="shared" si="1760"/>
        <v>3751.488</v>
      </c>
      <c r="EA863" s="11">
        <v>1</v>
      </c>
      <c r="EB863" s="11">
        <v>0.97</v>
      </c>
      <c r="EC863" s="11">
        <v>2.91</v>
      </c>
      <c r="ED863" s="42">
        <f t="shared" si="1761"/>
        <v>3.8227</v>
      </c>
      <c r="EE863" s="11">
        <v>1.075</v>
      </c>
      <c r="EF863" s="9">
        <v>0.5</v>
      </c>
      <c r="EG863" s="43">
        <f t="shared" si="1762"/>
        <v>7708.18708296</v>
      </c>
    </row>
    <row r="864" s="1" customFormat="1" customHeight="1" spans="6:137">
      <c r="F864" s="11">
        <v>2171</v>
      </c>
      <c r="G864" s="12">
        <v>1.728</v>
      </c>
      <c r="H864" s="11">
        <v>1</v>
      </c>
      <c r="I864" s="11">
        <v>0</v>
      </c>
      <c r="J864" s="13">
        <f t="shared" si="1742"/>
        <v>3751.488</v>
      </c>
      <c r="K864" s="11">
        <v>1</v>
      </c>
      <c r="L864" s="11">
        <v>0.97</v>
      </c>
      <c r="M864" s="11">
        <v>2.11</v>
      </c>
      <c r="N864" s="42">
        <f t="shared" si="1743"/>
        <v>3.0467</v>
      </c>
      <c r="O864" s="11">
        <v>1.075</v>
      </c>
      <c r="P864" s="9">
        <v>0.5</v>
      </c>
      <c r="Q864" s="43">
        <f t="shared" si="1744"/>
        <v>6143.44143816</v>
      </c>
      <c r="Z864" s="11">
        <v>2171</v>
      </c>
      <c r="AA864" s="12">
        <v>1.728</v>
      </c>
      <c r="AB864" s="11">
        <v>1</v>
      </c>
      <c r="AC864" s="11">
        <v>0</v>
      </c>
      <c r="AD864" s="13">
        <f t="shared" si="1745"/>
        <v>3751.488</v>
      </c>
      <c r="AE864" s="11">
        <v>1</v>
      </c>
      <c r="AF864" s="11">
        <v>0.97</v>
      </c>
      <c r="AG864" s="11">
        <v>2.11</v>
      </c>
      <c r="AH864" s="42">
        <f t="shared" si="1746"/>
        <v>3.0467</v>
      </c>
      <c r="AI864" s="11">
        <v>1.075</v>
      </c>
      <c r="AJ864" s="9">
        <v>0.5</v>
      </c>
      <c r="AK864" s="43">
        <f t="shared" si="1747"/>
        <v>6143.44143816</v>
      </c>
      <c r="AT864" s="11">
        <v>2171</v>
      </c>
      <c r="AU864" s="12">
        <v>1.728</v>
      </c>
      <c r="AV864" s="11">
        <v>1</v>
      </c>
      <c r="AW864" s="11">
        <v>0</v>
      </c>
      <c r="AX864" s="13">
        <f t="shared" si="1748"/>
        <v>3751.488</v>
      </c>
      <c r="AY864" s="11">
        <v>1</v>
      </c>
      <c r="AZ864" s="11">
        <v>0.97</v>
      </c>
      <c r="BA864" s="11">
        <v>2.11</v>
      </c>
      <c r="BB864" s="42">
        <f t="shared" si="1749"/>
        <v>3.0467</v>
      </c>
      <c r="BC864" s="11">
        <v>1.075</v>
      </c>
      <c r="BD864" s="9">
        <v>0.5</v>
      </c>
      <c r="BE864" s="43">
        <f t="shared" si="1750"/>
        <v>6143.44143816</v>
      </c>
      <c r="BN864" s="11">
        <v>2171</v>
      </c>
      <c r="BO864" s="12">
        <v>1.728</v>
      </c>
      <c r="BP864" s="11">
        <v>1</v>
      </c>
      <c r="BQ864" s="11">
        <v>0</v>
      </c>
      <c r="BR864" s="13">
        <f t="shared" si="1751"/>
        <v>3751.488</v>
      </c>
      <c r="BS864" s="11">
        <v>1</v>
      </c>
      <c r="BT864" s="11">
        <v>0.97</v>
      </c>
      <c r="BU864" s="11">
        <v>2.11</v>
      </c>
      <c r="BV864" s="42">
        <f t="shared" si="1752"/>
        <v>3.0467</v>
      </c>
      <c r="BW864" s="11">
        <v>1.075</v>
      </c>
      <c r="BX864" s="9">
        <v>0.5</v>
      </c>
      <c r="BY864" s="43">
        <f t="shared" si="1753"/>
        <v>6143.44143816</v>
      </c>
      <c r="CH864" s="11">
        <v>2171</v>
      </c>
      <c r="CI864" s="12">
        <v>1.728</v>
      </c>
      <c r="CJ864" s="11">
        <v>1</v>
      </c>
      <c r="CK864" s="11">
        <v>0</v>
      </c>
      <c r="CL864" s="13">
        <f t="shared" si="1754"/>
        <v>3751.488</v>
      </c>
      <c r="CM864" s="11">
        <v>1</v>
      </c>
      <c r="CN864" s="11">
        <v>0.97</v>
      </c>
      <c r="CO864" s="11">
        <v>2.11</v>
      </c>
      <c r="CP864" s="42">
        <f t="shared" si="1755"/>
        <v>3.0467</v>
      </c>
      <c r="CQ864" s="11">
        <v>1.075</v>
      </c>
      <c r="CR864" s="9">
        <v>0.5</v>
      </c>
      <c r="CS864" s="43">
        <f t="shared" si="1756"/>
        <v>6143.44143816</v>
      </c>
      <c r="DB864" s="11">
        <v>2171</v>
      </c>
      <c r="DC864" s="12">
        <v>1.728</v>
      </c>
      <c r="DD864" s="11">
        <v>1</v>
      </c>
      <c r="DE864" s="11">
        <v>0</v>
      </c>
      <c r="DF864" s="13">
        <f t="shared" si="1757"/>
        <v>3751.488</v>
      </c>
      <c r="DG864" s="11">
        <v>1</v>
      </c>
      <c r="DH864" s="11">
        <v>0.97</v>
      </c>
      <c r="DI864" s="11">
        <v>2.11</v>
      </c>
      <c r="DJ864" s="42">
        <f t="shared" si="1758"/>
        <v>3.0467</v>
      </c>
      <c r="DK864" s="11">
        <v>1.075</v>
      </c>
      <c r="DL864" s="9">
        <v>0.5</v>
      </c>
      <c r="DM864" s="43">
        <f t="shared" si="1759"/>
        <v>6143.44143816</v>
      </c>
      <c r="DV864" s="11">
        <v>2171</v>
      </c>
      <c r="DW864" s="12">
        <v>1.728</v>
      </c>
      <c r="DX864" s="11">
        <v>1</v>
      </c>
      <c r="DY864" s="11">
        <v>0</v>
      </c>
      <c r="DZ864" s="13">
        <f t="shared" si="1760"/>
        <v>3751.488</v>
      </c>
      <c r="EA864" s="11">
        <v>1</v>
      </c>
      <c r="EB864" s="11">
        <v>0.97</v>
      </c>
      <c r="EC864" s="11">
        <v>2.91</v>
      </c>
      <c r="ED864" s="42">
        <f t="shared" si="1761"/>
        <v>3.8227</v>
      </c>
      <c r="EE864" s="11">
        <v>1.075</v>
      </c>
      <c r="EF864" s="9">
        <v>0.5</v>
      </c>
      <c r="EG864" s="43">
        <f t="shared" si="1762"/>
        <v>7708.18708296</v>
      </c>
    </row>
    <row r="865" s="1" customFormat="1" customHeight="1" spans="6:137">
      <c r="F865" s="11">
        <v>2171</v>
      </c>
      <c r="G865" s="12">
        <v>1.728</v>
      </c>
      <c r="H865" s="11">
        <v>1</v>
      </c>
      <c r="I865" s="11">
        <v>0</v>
      </c>
      <c r="J865" s="13">
        <f t="shared" si="1742"/>
        <v>3751.488</v>
      </c>
      <c r="K865" s="11">
        <v>1</v>
      </c>
      <c r="L865" s="11">
        <v>0.97</v>
      </c>
      <c r="M865" s="11">
        <v>2.11</v>
      </c>
      <c r="N865" s="42">
        <f t="shared" si="1743"/>
        <v>3.0467</v>
      </c>
      <c r="O865" s="11">
        <v>1.075</v>
      </c>
      <c r="P865" s="9">
        <v>0.5</v>
      </c>
      <c r="Q865" s="43">
        <f t="shared" si="1744"/>
        <v>6143.44143816</v>
      </c>
      <c r="Z865" s="11">
        <v>2171</v>
      </c>
      <c r="AA865" s="12">
        <v>1.728</v>
      </c>
      <c r="AB865" s="11">
        <v>1</v>
      </c>
      <c r="AC865" s="11">
        <v>0</v>
      </c>
      <c r="AD865" s="13">
        <f t="shared" si="1745"/>
        <v>3751.488</v>
      </c>
      <c r="AE865" s="11">
        <v>1</v>
      </c>
      <c r="AF865" s="11">
        <v>0.97</v>
      </c>
      <c r="AG865" s="11">
        <v>2.11</v>
      </c>
      <c r="AH865" s="42">
        <f t="shared" si="1746"/>
        <v>3.0467</v>
      </c>
      <c r="AI865" s="11">
        <v>1.075</v>
      </c>
      <c r="AJ865" s="9">
        <v>0.5</v>
      </c>
      <c r="AK865" s="43">
        <f t="shared" si="1747"/>
        <v>6143.44143816</v>
      </c>
      <c r="AT865" s="11">
        <v>2171</v>
      </c>
      <c r="AU865" s="12">
        <v>1.728</v>
      </c>
      <c r="AV865" s="11">
        <v>1</v>
      </c>
      <c r="AW865" s="11">
        <v>0</v>
      </c>
      <c r="AX865" s="13">
        <f t="shared" si="1748"/>
        <v>3751.488</v>
      </c>
      <c r="AY865" s="11">
        <v>1</v>
      </c>
      <c r="AZ865" s="11">
        <v>0.97</v>
      </c>
      <c r="BA865" s="11">
        <v>2.11</v>
      </c>
      <c r="BB865" s="42">
        <f t="shared" si="1749"/>
        <v>3.0467</v>
      </c>
      <c r="BC865" s="11">
        <v>1.075</v>
      </c>
      <c r="BD865" s="9">
        <v>0.5</v>
      </c>
      <c r="BE865" s="43">
        <f t="shared" si="1750"/>
        <v>6143.44143816</v>
      </c>
      <c r="BN865" s="11">
        <v>2171</v>
      </c>
      <c r="BO865" s="12">
        <v>1.728</v>
      </c>
      <c r="BP865" s="11">
        <v>1</v>
      </c>
      <c r="BQ865" s="11">
        <v>0</v>
      </c>
      <c r="BR865" s="13">
        <f t="shared" si="1751"/>
        <v>3751.488</v>
      </c>
      <c r="BS865" s="11">
        <v>1</v>
      </c>
      <c r="BT865" s="11">
        <v>0.97</v>
      </c>
      <c r="BU865" s="11">
        <v>2.11</v>
      </c>
      <c r="BV865" s="42">
        <f t="shared" si="1752"/>
        <v>3.0467</v>
      </c>
      <c r="BW865" s="11">
        <v>1.075</v>
      </c>
      <c r="BX865" s="9">
        <v>0.5</v>
      </c>
      <c r="BY865" s="43">
        <f t="shared" si="1753"/>
        <v>6143.44143816</v>
      </c>
      <c r="CH865" s="11">
        <v>2171</v>
      </c>
      <c r="CI865" s="12">
        <v>1.728</v>
      </c>
      <c r="CJ865" s="11">
        <v>1</v>
      </c>
      <c r="CK865" s="11">
        <v>0</v>
      </c>
      <c r="CL865" s="13">
        <f t="shared" si="1754"/>
        <v>3751.488</v>
      </c>
      <c r="CM865" s="11">
        <v>1</v>
      </c>
      <c r="CN865" s="11">
        <v>0.97</v>
      </c>
      <c r="CO865" s="11">
        <v>2.11</v>
      </c>
      <c r="CP865" s="42">
        <f t="shared" si="1755"/>
        <v>3.0467</v>
      </c>
      <c r="CQ865" s="11">
        <v>1.075</v>
      </c>
      <c r="CR865" s="9">
        <v>0.5</v>
      </c>
      <c r="CS865" s="43">
        <f t="shared" si="1756"/>
        <v>6143.44143816</v>
      </c>
      <c r="DB865" s="11">
        <v>2171</v>
      </c>
      <c r="DC865" s="12">
        <v>1.728</v>
      </c>
      <c r="DD865" s="11">
        <v>1</v>
      </c>
      <c r="DE865" s="11">
        <v>0</v>
      </c>
      <c r="DF865" s="13">
        <f t="shared" si="1757"/>
        <v>3751.488</v>
      </c>
      <c r="DG865" s="11">
        <v>1</v>
      </c>
      <c r="DH865" s="11">
        <v>0.97</v>
      </c>
      <c r="DI865" s="11">
        <v>2.11</v>
      </c>
      <c r="DJ865" s="42">
        <f t="shared" si="1758"/>
        <v>3.0467</v>
      </c>
      <c r="DK865" s="11">
        <v>1.075</v>
      </c>
      <c r="DL865" s="9">
        <v>0.5</v>
      </c>
      <c r="DM865" s="43">
        <f t="shared" si="1759"/>
        <v>6143.44143816</v>
      </c>
      <c r="DV865" s="11">
        <v>2171</v>
      </c>
      <c r="DW865" s="12">
        <v>1.728</v>
      </c>
      <c r="DX865" s="11">
        <v>1</v>
      </c>
      <c r="DY865" s="11">
        <v>0</v>
      </c>
      <c r="DZ865" s="13">
        <f t="shared" si="1760"/>
        <v>3751.488</v>
      </c>
      <c r="EA865" s="11">
        <v>1</v>
      </c>
      <c r="EB865" s="11">
        <v>0.97</v>
      </c>
      <c r="EC865" s="11">
        <v>2.91</v>
      </c>
      <c r="ED865" s="42">
        <f t="shared" si="1761"/>
        <v>3.8227</v>
      </c>
      <c r="EE865" s="11">
        <v>1.075</v>
      </c>
      <c r="EF865" s="9">
        <v>0.5</v>
      </c>
      <c r="EG865" s="43">
        <f t="shared" si="1762"/>
        <v>7708.18708296</v>
      </c>
    </row>
    <row r="866" s="1" customFormat="1" customHeight="1" spans="6:137">
      <c r="F866" s="11">
        <v>2171</v>
      </c>
      <c r="G866" s="12">
        <v>1.728</v>
      </c>
      <c r="H866" s="11">
        <v>1</v>
      </c>
      <c r="I866" s="11">
        <v>0</v>
      </c>
      <c r="J866" s="13">
        <f t="shared" si="1742"/>
        <v>3751.488</v>
      </c>
      <c r="K866" s="11">
        <v>1</v>
      </c>
      <c r="L866" s="11">
        <v>0.97</v>
      </c>
      <c r="M866" s="11">
        <v>2.11</v>
      </c>
      <c r="N866" s="42">
        <f t="shared" si="1743"/>
        <v>3.0467</v>
      </c>
      <c r="O866" s="11">
        <v>1.075</v>
      </c>
      <c r="P866" s="9">
        <v>0.5</v>
      </c>
      <c r="Q866" s="43">
        <f t="shared" si="1744"/>
        <v>6143.44143816</v>
      </c>
      <c r="Z866" s="11">
        <v>2171</v>
      </c>
      <c r="AA866" s="12">
        <v>1.728</v>
      </c>
      <c r="AB866" s="11">
        <v>1</v>
      </c>
      <c r="AC866" s="11">
        <v>0</v>
      </c>
      <c r="AD866" s="13">
        <f t="shared" si="1745"/>
        <v>3751.488</v>
      </c>
      <c r="AE866" s="11">
        <v>1</v>
      </c>
      <c r="AF866" s="11">
        <v>0.97</v>
      </c>
      <c r="AG866" s="11">
        <v>2.11</v>
      </c>
      <c r="AH866" s="42">
        <f t="shared" si="1746"/>
        <v>3.0467</v>
      </c>
      <c r="AI866" s="11">
        <v>1.075</v>
      </c>
      <c r="AJ866" s="9">
        <v>0.5</v>
      </c>
      <c r="AK866" s="43">
        <f t="shared" si="1747"/>
        <v>6143.44143816</v>
      </c>
      <c r="AT866" s="11">
        <v>2171</v>
      </c>
      <c r="AU866" s="12">
        <v>1.728</v>
      </c>
      <c r="AV866" s="11">
        <v>1</v>
      </c>
      <c r="AW866" s="11">
        <v>0</v>
      </c>
      <c r="AX866" s="13">
        <f t="shared" si="1748"/>
        <v>3751.488</v>
      </c>
      <c r="AY866" s="11">
        <v>1</v>
      </c>
      <c r="AZ866" s="11">
        <v>0.97</v>
      </c>
      <c r="BA866" s="11">
        <v>2.11</v>
      </c>
      <c r="BB866" s="42">
        <f t="shared" si="1749"/>
        <v>3.0467</v>
      </c>
      <c r="BC866" s="11">
        <v>1.075</v>
      </c>
      <c r="BD866" s="9">
        <v>0.5</v>
      </c>
      <c r="BE866" s="43">
        <f t="shared" si="1750"/>
        <v>6143.44143816</v>
      </c>
      <c r="BN866" s="11">
        <v>2171</v>
      </c>
      <c r="BO866" s="12">
        <v>1.728</v>
      </c>
      <c r="BP866" s="11">
        <v>1</v>
      </c>
      <c r="BQ866" s="11">
        <v>0</v>
      </c>
      <c r="BR866" s="13">
        <f t="shared" si="1751"/>
        <v>3751.488</v>
      </c>
      <c r="BS866" s="11">
        <v>1</v>
      </c>
      <c r="BT866" s="11">
        <v>0.97</v>
      </c>
      <c r="BU866" s="11">
        <v>2.11</v>
      </c>
      <c r="BV866" s="42">
        <f t="shared" si="1752"/>
        <v>3.0467</v>
      </c>
      <c r="BW866" s="11">
        <v>1.075</v>
      </c>
      <c r="BX866" s="9">
        <v>0.5</v>
      </c>
      <c r="BY866" s="43">
        <f t="shared" si="1753"/>
        <v>6143.44143816</v>
      </c>
      <c r="CH866" s="11">
        <v>2171</v>
      </c>
      <c r="CI866" s="12">
        <v>1.728</v>
      </c>
      <c r="CJ866" s="11">
        <v>1</v>
      </c>
      <c r="CK866" s="11">
        <v>0</v>
      </c>
      <c r="CL866" s="13">
        <f t="shared" si="1754"/>
        <v>3751.488</v>
      </c>
      <c r="CM866" s="11">
        <v>1</v>
      </c>
      <c r="CN866" s="11">
        <v>0.97</v>
      </c>
      <c r="CO866" s="11">
        <v>2.11</v>
      </c>
      <c r="CP866" s="42">
        <f t="shared" si="1755"/>
        <v>3.0467</v>
      </c>
      <c r="CQ866" s="11">
        <v>1.075</v>
      </c>
      <c r="CR866" s="9">
        <v>0.5</v>
      </c>
      <c r="CS866" s="43">
        <f t="shared" si="1756"/>
        <v>6143.44143816</v>
      </c>
      <c r="DB866" s="11">
        <v>2171</v>
      </c>
      <c r="DC866" s="12">
        <v>1.728</v>
      </c>
      <c r="DD866" s="11">
        <v>1</v>
      </c>
      <c r="DE866" s="11">
        <v>0</v>
      </c>
      <c r="DF866" s="13">
        <f t="shared" si="1757"/>
        <v>3751.488</v>
      </c>
      <c r="DG866" s="11">
        <v>1</v>
      </c>
      <c r="DH866" s="11">
        <v>0.97</v>
      </c>
      <c r="DI866" s="11">
        <v>2.11</v>
      </c>
      <c r="DJ866" s="42">
        <f t="shared" si="1758"/>
        <v>3.0467</v>
      </c>
      <c r="DK866" s="11">
        <v>1.075</v>
      </c>
      <c r="DL866" s="9">
        <v>0.5</v>
      </c>
      <c r="DM866" s="43">
        <f t="shared" si="1759"/>
        <v>6143.44143816</v>
      </c>
      <c r="DV866" s="11">
        <v>2171</v>
      </c>
      <c r="DW866" s="12">
        <v>1.728</v>
      </c>
      <c r="DX866" s="11">
        <v>1</v>
      </c>
      <c r="DY866" s="11">
        <v>0</v>
      </c>
      <c r="DZ866" s="13">
        <f t="shared" si="1760"/>
        <v>3751.488</v>
      </c>
      <c r="EA866" s="11">
        <v>1</v>
      </c>
      <c r="EB866" s="11">
        <v>0.97</v>
      </c>
      <c r="EC866" s="11">
        <v>2.91</v>
      </c>
      <c r="ED866" s="42">
        <f t="shared" si="1761"/>
        <v>3.8227</v>
      </c>
      <c r="EE866" s="11">
        <v>1.075</v>
      </c>
      <c r="EF866" s="9">
        <v>0.5</v>
      </c>
      <c r="EG866" s="43">
        <f t="shared" si="1762"/>
        <v>7708.18708296</v>
      </c>
    </row>
    <row r="867" s="1" customFormat="1" customHeight="1" spans="6:137">
      <c r="F867" s="11">
        <v>2171</v>
      </c>
      <c r="G867" s="12">
        <v>1.55</v>
      </c>
      <c r="H867" s="11">
        <v>1</v>
      </c>
      <c r="I867" s="11">
        <v>0</v>
      </c>
      <c r="J867" s="13">
        <f t="shared" si="1742"/>
        <v>3365.05</v>
      </c>
      <c r="K867" s="11">
        <v>1</v>
      </c>
      <c r="L867" s="11">
        <v>0.97</v>
      </c>
      <c r="M867" s="11">
        <v>2.11</v>
      </c>
      <c r="N867" s="42">
        <f t="shared" si="1743"/>
        <v>3.0467</v>
      </c>
      <c r="O867" s="11">
        <v>1.075</v>
      </c>
      <c r="P867" s="9">
        <v>0.5</v>
      </c>
      <c r="Q867" s="43">
        <f t="shared" si="1744"/>
        <v>5510.6100863125</v>
      </c>
      <c r="Z867" s="11">
        <v>2171</v>
      </c>
      <c r="AA867" s="12">
        <v>1.55</v>
      </c>
      <c r="AB867" s="11">
        <v>1</v>
      </c>
      <c r="AC867" s="11">
        <v>0</v>
      </c>
      <c r="AD867" s="13">
        <f t="shared" si="1745"/>
        <v>3365.05</v>
      </c>
      <c r="AE867" s="11">
        <v>1</v>
      </c>
      <c r="AF867" s="11">
        <v>0.97</v>
      </c>
      <c r="AG867" s="11">
        <v>2.11</v>
      </c>
      <c r="AH867" s="42">
        <f t="shared" si="1746"/>
        <v>3.0467</v>
      </c>
      <c r="AI867" s="11">
        <v>1.075</v>
      </c>
      <c r="AJ867" s="9">
        <v>0.5</v>
      </c>
      <c r="AK867" s="43">
        <f t="shared" si="1747"/>
        <v>5510.6100863125</v>
      </c>
      <c r="AT867" s="11">
        <v>2171</v>
      </c>
      <c r="AU867" s="12">
        <v>1.55</v>
      </c>
      <c r="AV867" s="11">
        <v>1</v>
      </c>
      <c r="AW867" s="11">
        <v>0</v>
      </c>
      <c r="AX867" s="13">
        <f t="shared" si="1748"/>
        <v>3365.05</v>
      </c>
      <c r="AY867" s="11">
        <v>1</v>
      </c>
      <c r="AZ867" s="11">
        <v>0.97</v>
      </c>
      <c r="BA867" s="11">
        <v>2.11</v>
      </c>
      <c r="BB867" s="42">
        <f t="shared" si="1749"/>
        <v>3.0467</v>
      </c>
      <c r="BC867" s="11">
        <v>1.075</v>
      </c>
      <c r="BD867" s="9">
        <v>0.5</v>
      </c>
      <c r="BE867" s="43">
        <f t="shared" si="1750"/>
        <v>5510.6100863125</v>
      </c>
      <c r="BN867" s="11">
        <v>2171</v>
      </c>
      <c r="BO867" s="12">
        <v>1.55</v>
      </c>
      <c r="BP867" s="11">
        <v>1</v>
      </c>
      <c r="BQ867" s="11">
        <v>0</v>
      </c>
      <c r="BR867" s="13">
        <f t="shared" si="1751"/>
        <v>3365.05</v>
      </c>
      <c r="BS867" s="11">
        <v>1</v>
      </c>
      <c r="BT867" s="11">
        <v>0.97</v>
      </c>
      <c r="BU867" s="11">
        <v>2.11</v>
      </c>
      <c r="BV867" s="42">
        <f t="shared" si="1752"/>
        <v>3.0467</v>
      </c>
      <c r="BW867" s="11">
        <v>1.075</v>
      </c>
      <c r="BX867" s="9">
        <v>0.5</v>
      </c>
      <c r="BY867" s="43">
        <f t="shared" si="1753"/>
        <v>5510.6100863125</v>
      </c>
      <c r="CH867" s="11">
        <v>2171</v>
      </c>
      <c r="CI867" s="12">
        <v>1.55</v>
      </c>
      <c r="CJ867" s="11">
        <v>1</v>
      </c>
      <c r="CK867" s="11">
        <v>0</v>
      </c>
      <c r="CL867" s="13">
        <f t="shared" si="1754"/>
        <v>3365.05</v>
      </c>
      <c r="CM867" s="11">
        <v>1</v>
      </c>
      <c r="CN867" s="11">
        <v>0.97</v>
      </c>
      <c r="CO867" s="11">
        <v>2.11</v>
      </c>
      <c r="CP867" s="42">
        <f t="shared" si="1755"/>
        <v>3.0467</v>
      </c>
      <c r="CQ867" s="11">
        <v>1.075</v>
      </c>
      <c r="CR867" s="9">
        <v>0.5</v>
      </c>
      <c r="CS867" s="43">
        <f t="shared" si="1756"/>
        <v>5510.6100863125</v>
      </c>
      <c r="DB867" s="11">
        <v>2171</v>
      </c>
      <c r="DC867" s="12">
        <v>1.55</v>
      </c>
      <c r="DD867" s="11">
        <v>1</v>
      </c>
      <c r="DE867" s="11">
        <v>0</v>
      </c>
      <c r="DF867" s="13">
        <f t="shared" si="1757"/>
        <v>3365.05</v>
      </c>
      <c r="DG867" s="11">
        <v>1</v>
      </c>
      <c r="DH867" s="11">
        <v>0.97</v>
      </c>
      <c r="DI867" s="11">
        <v>2.11</v>
      </c>
      <c r="DJ867" s="42">
        <f t="shared" si="1758"/>
        <v>3.0467</v>
      </c>
      <c r="DK867" s="11">
        <v>1.075</v>
      </c>
      <c r="DL867" s="9">
        <v>0.5</v>
      </c>
      <c r="DM867" s="43">
        <f t="shared" si="1759"/>
        <v>5510.6100863125</v>
      </c>
      <c r="DV867" s="11">
        <v>2171</v>
      </c>
      <c r="DW867" s="12">
        <v>1.55</v>
      </c>
      <c r="DX867" s="11">
        <v>1</v>
      </c>
      <c r="DY867" s="11">
        <v>0</v>
      </c>
      <c r="DZ867" s="13">
        <f t="shared" si="1760"/>
        <v>3365.05</v>
      </c>
      <c r="EA867" s="11">
        <v>1</v>
      </c>
      <c r="EB867" s="11">
        <v>0.97</v>
      </c>
      <c r="EC867" s="11">
        <v>2.91</v>
      </c>
      <c r="ED867" s="42">
        <f t="shared" si="1761"/>
        <v>3.8227</v>
      </c>
      <c r="EE867" s="11">
        <v>1.075</v>
      </c>
      <c r="EF867" s="9">
        <v>0.5</v>
      </c>
      <c r="EG867" s="43">
        <f t="shared" si="1762"/>
        <v>6914.1724413125</v>
      </c>
    </row>
    <row r="868" s="1" customFormat="1" customHeight="1" spans="6:137">
      <c r="F868" s="11">
        <v>2171</v>
      </c>
      <c r="G868" s="12">
        <v>12.18</v>
      </c>
      <c r="H868" s="11">
        <v>1</v>
      </c>
      <c r="I868" s="11">
        <v>0</v>
      </c>
      <c r="J868" s="13">
        <f t="shared" si="1742"/>
        <v>26442.78</v>
      </c>
      <c r="K868" s="11">
        <v>1</v>
      </c>
      <c r="L868" s="11">
        <v>0.97</v>
      </c>
      <c r="M868" s="11">
        <v>2.11</v>
      </c>
      <c r="N868" s="42">
        <f t="shared" si="1743"/>
        <v>3.0467</v>
      </c>
      <c r="O868" s="11">
        <v>1.075</v>
      </c>
      <c r="P868" s="9">
        <v>0.5</v>
      </c>
      <c r="Q868" s="43">
        <f t="shared" si="1744"/>
        <v>43302.729581475</v>
      </c>
      <c r="Z868" s="11">
        <v>2171</v>
      </c>
      <c r="AA868" s="12">
        <v>12.18</v>
      </c>
      <c r="AB868" s="11">
        <v>1</v>
      </c>
      <c r="AC868" s="11">
        <v>0</v>
      </c>
      <c r="AD868" s="13">
        <f t="shared" si="1745"/>
        <v>26442.78</v>
      </c>
      <c r="AE868" s="11">
        <v>1</v>
      </c>
      <c r="AF868" s="11">
        <v>0.97</v>
      </c>
      <c r="AG868" s="11">
        <v>2.11</v>
      </c>
      <c r="AH868" s="42">
        <f t="shared" si="1746"/>
        <v>3.0467</v>
      </c>
      <c r="AI868" s="11">
        <v>1.075</v>
      </c>
      <c r="AJ868" s="9">
        <v>0.5</v>
      </c>
      <c r="AK868" s="43">
        <f t="shared" si="1747"/>
        <v>43302.729581475</v>
      </c>
      <c r="AT868" s="11">
        <v>2171</v>
      </c>
      <c r="AU868" s="12">
        <v>12.18</v>
      </c>
      <c r="AV868" s="11">
        <v>1</v>
      </c>
      <c r="AW868" s="11">
        <v>0</v>
      </c>
      <c r="AX868" s="13">
        <f t="shared" si="1748"/>
        <v>26442.78</v>
      </c>
      <c r="AY868" s="11">
        <v>1</v>
      </c>
      <c r="AZ868" s="11">
        <v>0.97</v>
      </c>
      <c r="BA868" s="11">
        <v>2.11</v>
      </c>
      <c r="BB868" s="42">
        <f t="shared" si="1749"/>
        <v>3.0467</v>
      </c>
      <c r="BC868" s="11">
        <v>1.075</v>
      </c>
      <c r="BD868" s="9">
        <v>0.5</v>
      </c>
      <c r="BE868" s="43">
        <f t="shared" si="1750"/>
        <v>43302.729581475</v>
      </c>
      <c r="BN868" s="11">
        <v>2171</v>
      </c>
      <c r="BO868" s="12">
        <v>12.18</v>
      </c>
      <c r="BP868" s="11">
        <v>1</v>
      </c>
      <c r="BQ868" s="11">
        <v>0</v>
      </c>
      <c r="BR868" s="13">
        <f t="shared" si="1751"/>
        <v>26442.78</v>
      </c>
      <c r="BS868" s="11">
        <v>1</v>
      </c>
      <c r="BT868" s="11">
        <v>0.97</v>
      </c>
      <c r="BU868" s="11">
        <v>2.11</v>
      </c>
      <c r="BV868" s="42">
        <f t="shared" si="1752"/>
        <v>3.0467</v>
      </c>
      <c r="BW868" s="11">
        <v>1.075</v>
      </c>
      <c r="BX868" s="9">
        <v>0.5</v>
      </c>
      <c r="BY868" s="43">
        <f t="shared" si="1753"/>
        <v>43302.729581475</v>
      </c>
      <c r="CH868" s="11">
        <v>2171</v>
      </c>
      <c r="CI868" s="12">
        <v>12.18</v>
      </c>
      <c r="CJ868" s="11">
        <v>1</v>
      </c>
      <c r="CK868" s="11">
        <v>0</v>
      </c>
      <c r="CL868" s="13">
        <f t="shared" si="1754"/>
        <v>26442.78</v>
      </c>
      <c r="CM868" s="11">
        <v>1</v>
      </c>
      <c r="CN868" s="11">
        <v>0.97</v>
      </c>
      <c r="CO868" s="11">
        <v>2.11</v>
      </c>
      <c r="CP868" s="42">
        <f t="shared" si="1755"/>
        <v>3.0467</v>
      </c>
      <c r="CQ868" s="11">
        <v>1.075</v>
      </c>
      <c r="CR868" s="9">
        <v>0.5</v>
      </c>
      <c r="CS868" s="43">
        <f t="shared" si="1756"/>
        <v>43302.729581475</v>
      </c>
      <c r="DB868" s="11">
        <v>2171</v>
      </c>
      <c r="DC868" s="12">
        <v>12.18</v>
      </c>
      <c r="DD868" s="11">
        <v>1</v>
      </c>
      <c r="DE868" s="11">
        <v>0</v>
      </c>
      <c r="DF868" s="13">
        <f t="shared" si="1757"/>
        <v>26442.78</v>
      </c>
      <c r="DG868" s="11">
        <v>1</v>
      </c>
      <c r="DH868" s="11">
        <v>0.97</v>
      </c>
      <c r="DI868" s="11">
        <v>2.11</v>
      </c>
      <c r="DJ868" s="42">
        <f t="shared" si="1758"/>
        <v>3.0467</v>
      </c>
      <c r="DK868" s="11">
        <v>1.075</v>
      </c>
      <c r="DL868" s="9">
        <v>0.5</v>
      </c>
      <c r="DM868" s="43">
        <f t="shared" si="1759"/>
        <v>43302.729581475</v>
      </c>
      <c r="DV868" s="11">
        <v>2171</v>
      </c>
      <c r="DW868" s="12">
        <v>12.18</v>
      </c>
      <c r="DX868" s="11">
        <v>1</v>
      </c>
      <c r="DY868" s="11">
        <v>0</v>
      </c>
      <c r="DZ868" s="13">
        <f t="shared" si="1760"/>
        <v>26442.78</v>
      </c>
      <c r="EA868" s="11">
        <v>1</v>
      </c>
      <c r="EB868" s="11">
        <v>0.97</v>
      </c>
      <c r="EC868" s="11">
        <v>2.91</v>
      </c>
      <c r="ED868" s="42">
        <f t="shared" si="1761"/>
        <v>3.8227</v>
      </c>
      <c r="EE868" s="11">
        <v>1.075</v>
      </c>
      <c r="EF868" s="9">
        <v>0.5</v>
      </c>
      <c r="EG868" s="43">
        <f t="shared" si="1762"/>
        <v>54332.013119475</v>
      </c>
    </row>
    <row r="869" s="1" customFormat="1" customHeight="1" spans="6:137">
      <c r="F869" s="44" t="s">
        <v>31</v>
      </c>
      <c r="G869" s="45"/>
      <c r="H869" s="45"/>
      <c r="I869" s="45"/>
      <c r="J869" s="45"/>
      <c r="K869" s="45"/>
      <c r="L869" s="45"/>
      <c r="M869" s="46">
        <f>SUM(Q858:Q868)</f>
        <v>109819.141856027</v>
      </c>
      <c r="N869" s="46"/>
      <c r="O869" s="46"/>
      <c r="P869" s="46"/>
      <c r="Q869" s="46"/>
      <c r="R869" s="1"/>
      <c r="S869" s="1"/>
      <c r="T869" s="1"/>
      <c r="U869" s="1"/>
      <c r="V869" s="1"/>
      <c r="W869" s="1"/>
      <c r="X869" s="1"/>
      <c r="Y869" s="1"/>
      <c r="Z869" s="44" t="s">
        <v>31</v>
      </c>
      <c r="AA869" s="45"/>
      <c r="AB869" s="45"/>
      <c r="AC869" s="45"/>
      <c r="AD869" s="45"/>
      <c r="AE869" s="45"/>
      <c r="AF869" s="45"/>
      <c r="AG869" s="46">
        <f>SUM(AK858:AK868)</f>
        <v>109819.141856027</v>
      </c>
      <c r="AH869" s="46"/>
      <c r="AI869" s="46"/>
      <c r="AJ869" s="46"/>
      <c r="AK869" s="46"/>
      <c r="AL869" s="1"/>
      <c r="AM869" s="1"/>
      <c r="AN869" s="1"/>
      <c r="AO869" s="1"/>
      <c r="AP869" s="1"/>
      <c r="AQ869" s="1"/>
      <c r="AR869" s="1"/>
      <c r="AS869" s="1"/>
      <c r="AT869" s="44" t="s">
        <v>31</v>
      </c>
      <c r="AU869" s="45"/>
      <c r="AV869" s="45"/>
      <c r="AW869" s="45"/>
      <c r="AX869" s="45"/>
      <c r="AY869" s="45"/>
      <c r="AZ869" s="45"/>
      <c r="BA869" s="46">
        <f>SUM(BE858:BE868)</f>
        <v>109819.141856027</v>
      </c>
      <c r="BB869" s="46"/>
      <c r="BC869" s="46"/>
      <c r="BD869" s="46"/>
      <c r="BE869" s="46"/>
      <c r="BF869" s="1"/>
      <c r="BG869" s="1"/>
      <c r="BH869" s="1"/>
      <c r="BI869" s="1"/>
      <c r="BJ869" s="1"/>
      <c r="BK869" s="1"/>
      <c r="BL869" s="1"/>
      <c r="BM869" s="1"/>
      <c r="BN869" s="44" t="s">
        <v>31</v>
      </c>
      <c r="BO869" s="45"/>
      <c r="BP869" s="45"/>
      <c r="BQ869" s="45"/>
      <c r="BR869" s="45"/>
      <c r="BS869" s="45"/>
      <c r="BT869" s="45"/>
      <c r="BU869" s="46">
        <f>SUM(BY858:BY868)</f>
        <v>109819.141856027</v>
      </c>
      <c r="BV869" s="46"/>
      <c r="BW869" s="46"/>
      <c r="BX869" s="46"/>
      <c r="BY869" s="46"/>
      <c r="BZ869" s="1"/>
      <c r="CA869" s="1"/>
      <c r="CB869" s="1"/>
      <c r="CC869" s="1"/>
      <c r="CD869" s="1"/>
      <c r="CE869" s="1"/>
      <c r="CF869" s="1"/>
      <c r="CG869" s="1"/>
      <c r="CH869" s="44" t="s">
        <v>31</v>
      </c>
      <c r="CI869" s="45"/>
      <c r="CJ869" s="45"/>
      <c r="CK869" s="45"/>
      <c r="CL869" s="45"/>
      <c r="CM869" s="45"/>
      <c r="CN869" s="45"/>
      <c r="CO869" s="46">
        <f>SUM(CS858:CS868)</f>
        <v>109819.141856027</v>
      </c>
      <c r="CP869" s="46"/>
      <c r="CQ869" s="46"/>
      <c r="CR869" s="46"/>
      <c r="CS869" s="46"/>
      <c r="CT869" s="1"/>
      <c r="CU869" s="1"/>
      <c r="CV869" s="1"/>
      <c r="CW869" s="1"/>
      <c r="CX869" s="1"/>
      <c r="CY869" s="1"/>
      <c r="CZ869" s="1"/>
      <c r="DA869" s="1"/>
      <c r="DB869" s="44" t="s">
        <v>31</v>
      </c>
      <c r="DC869" s="45"/>
      <c r="DD869" s="45"/>
      <c r="DE869" s="45"/>
      <c r="DF869" s="45"/>
      <c r="DG869" s="45"/>
      <c r="DH869" s="45"/>
      <c r="DI869" s="46">
        <f>SUM(DM858:DM868)</f>
        <v>109819.141856027</v>
      </c>
      <c r="DJ869" s="46"/>
      <c r="DK869" s="46"/>
      <c r="DL869" s="46"/>
      <c r="DM869" s="46"/>
      <c r="DN869" s="1"/>
      <c r="DO869" s="1"/>
      <c r="DP869" s="1"/>
      <c r="DQ869" s="1"/>
      <c r="DR869" s="1"/>
      <c r="DS869" s="1"/>
      <c r="DT869" s="1"/>
      <c r="DU869" s="1"/>
      <c r="DV869" s="44" t="s">
        <v>31</v>
      </c>
      <c r="DW869" s="45"/>
      <c r="DX869" s="45"/>
      <c r="DY869" s="45"/>
      <c r="DZ869" s="45"/>
      <c r="EA869" s="45"/>
      <c r="EB869" s="45"/>
      <c r="EC869" s="46">
        <f>SUM(EG858:EG868)</f>
        <v>137790.275896227</v>
      </c>
      <c r="ED869" s="46"/>
      <c r="EE869" s="46"/>
      <c r="EF869" s="46"/>
      <c r="EG869" s="46"/>
    </row>
    <row r="870" s="1" customFormat="1" customHeight="1" spans="6:137">
      <c r="F870" s="45"/>
      <c r="G870" s="45"/>
      <c r="H870" s="45"/>
      <c r="I870" s="45"/>
      <c r="J870" s="45"/>
      <c r="K870" s="45"/>
      <c r="L870" s="45"/>
      <c r="M870" s="46"/>
      <c r="N870" s="46"/>
      <c r="O870" s="46"/>
      <c r="P870" s="46"/>
      <c r="Q870" s="46"/>
      <c r="R870" s="1"/>
      <c r="S870" s="1"/>
      <c r="T870" s="1"/>
      <c r="U870" s="1"/>
      <c r="V870" s="1"/>
      <c r="W870" s="1"/>
      <c r="X870" s="1"/>
      <c r="Y870" s="1"/>
      <c r="Z870" s="45"/>
      <c r="AA870" s="45"/>
      <c r="AB870" s="45"/>
      <c r="AC870" s="45"/>
      <c r="AD870" s="45"/>
      <c r="AE870" s="45"/>
      <c r="AF870" s="45"/>
      <c r="AG870" s="46"/>
      <c r="AH870" s="46"/>
      <c r="AI870" s="46"/>
      <c r="AJ870" s="46"/>
      <c r="AK870" s="46"/>
      <c r="AL870" s="1"/>
      <c r="AM870" s="1"/>
      <c r="AN870" s="1"/>
      <c r="AO870" s="1"/>
      <c r="AP870" s="1"/>
      <c r="AQ870" s="1"/>
      <c r="AR870" s="1"/>
      <c r="AS870" s="1"/>
      <c r="AT870" s="45"/>
      <c r="AU870" s="45"/>
      <c r="AV870" s="45"/>
      <c r="AW870" s="45"/>
      <c r="AX870" s="45"/>
      <c r="AY870" s="45"/>
      <c r="AZ870" s="45"/>
      <c r="BA870" s="46"/>
      <c r="BB870" s="46"/>
      <c r="BC870" s="46"/>
      <c r="BD870" s="46"/>
      <c r="BE870" s="46"/>
      <c r="BF870" s="1"/>
      <c r="BG870" s="1"/>
      <c r="BH870" s="1"/>
      <c r="BI870" s="1"/>
      <c r="BJ870" s="1"/>
      <c r="BK870" s="1"/>
      <c r="BL870" s="1"/>
      <c r="BM870" s="1"/>
      <c r="BN870" s="45"/>
      <c r="BO870" s="45"/>
      <c r="BP870" s="45"/>
      <c r="BQ870" s="45"/>
      <c r="BR870" s="45"/>
      <c r="BS870" s="45"/>
      <c r="BT870" s="45"/>
      <c r="BU870" s="46"/>
      <c r="BV870" s="46"/>
      <c r="BW870" s="46"/>
      <c r="BX870" s="46"/>
      <c r="BY870" s="46"/>
      <c r="BZ870" s="1"/>
      <c r="CA870" s="1"/>
      <c r="CB870" s="1"/>
      <c r="CC870" s="1"/>
      <c r="CD870" s="1"/>
      <c r="CE870" s="1"/>
      <c r="CF870" s="1"/>
      <c r="CG870" s="1"/>
      <c r="CH870" s="45"/>
      <c r="CI870" s="45"/>
      <c r="CJ870" s="45"/>
      <c r="CK870" s="45"/>
      <c r="CL870" s="45"/>
      <c r="CM870" s="45"/>
      <c r="CN870" s="45"/>
      <c r="CO870" s="46"/>
      <c r="CP870" s="46"/>
      <c r="CQ870" s="46"/>
      <c r="CR870" s="46"/>
      <c r="CS870" s="46"/>
      <c r="CT870" s="1"/>
      <c r="CU870" s="1"/>
      <c r="CV870" s="1"/>
      <c r="CW870" s="1"/>
      <c r="CX870" s="1"/>
      <c r="CY870" s="1"/>
      <c r="CZ870" s="1"/>
      <c r="DA870" s="1"/>
      <c r="DB870" s="45"/>
      <c r="DC870" s="45"/>
      <c r="DD870" s="45"/>
      <c r="DE870" s="45"/>
      <c r="DF870" s="45"/>
      <c r="DG870" s="45"/>
      <c r="DH870" s="45"/>
      <c r="DI870" s="46"/>
      <c r="DJ870" s="46"/>
      <c r="DK870" s="46"/>
      <c r="DL870" s="46"/>
      <c r="DM870" s="46"/>
      <c r="DN870" s="1"/>
      <c r="DO870" s="1"/>
      <c r="DP870" s="1"/>
      <c r="DQ870" s="1"/>
      <c r="DR870" s="1"/>
      <c r="DS870" s="1"/>
      <c r="DT870" s="1"/>
      <c r="DU870" s="1"/>
      <c r="DV870" s="45"/>
      <c r="DW870" s="45"/>
      <c r="DX870" s="45"/>
      <c r="DY870" s="45"/>
      <c r="DZ870" s="45"/>
      <c r="EA870" s="45"/>
      <c r="EB870" s="45"/>
      <c r="EC870" s="46"/>
      <c r="ED870" s="46"/>
      <c r="EE870" s="46"/>
      <c r="EF870" s="46"/>
      <c r="EG870" s="46"/>
    </row>
    <row r="871" s="1" customFormat="1" customHeight="1" spans="6:137">
      <c r="F871" s="45"/>
      <c r="G871" s="45"/>
      <c r="H871" s="45"/>
      <c r="I871" s="45"/>
      <c r="J871" s="45"/>
      <c r="K871" s="45"/>
      <c r="L871" s="45"/>
      <c r="M871" s="46"/>
      <c r="N871" s="46"/>
      <c r="O871" s="46"/>
      <c r="P871" s="46"/>
      <c r="Q871" s="46"/>
      <c r="R871" s="1"/>
      <c r="S871" s="1"/>
      <c r="T871" s="1"/>
      <c r="U871" s="1"/>
      <c r="V871" s="1"/>
      <c r="W871" s="1"/>
      <c r="X871" s="1"/>
      <c r="Y871" s="1"/>
      <c r="Z871" s="45"/>
      <c r="AA871" s="45"/>
      <c r="AB871" s="45"/>
      <c r="AC871" s="45"/>
      <c r="AD871" s="45"/>
      <c r="AE871" s="45"/>
      <c r="AF871" s="45"/>
      <c r="AG871" s="46"/>
      <c r="AH871" s="46"/>
      <c r="AI871" s="46"/>
      <c r="AJ871" s="46"/>
      <c r="AK871" s="46"/>
      <c r="AL871" s="1"/>
      <c r="AM871" s="1"/>
      <c r="AN871" s="1"/>
      <c r="AO871" s="1"/>
      <c r="AP871" s="1"/>
      <c r="AQ871" s="1"/>
      <c r="AR871" s="1"/>
      <c r="AS871" s="1"/>
      <c r="AT871" s="45"/>
      <c r="AU871" s="45"/>
      <c r="AV871" s="45"/>
      <c r="AW871" s="45"/>
      <c r="AX871" s="45"/>
      <c r="AY871" s="45"/>
      <c r="AZ871" s="45"/>
      <c r="BA871" s="46"/>
      <c r="BB871" s="46"/>
      <c r="BC871" s="46"/>
      <c r="BD871" s="46"/>
      <c r="BE871" s="46"/>
      <c r="BF871" s="1"/>
      <c r="BG871" s="1"/>
      <c r="BH871" s="1"/>
      <c r="BI871" s="1"/>
      <c r="BJ871" s="1"/>
      <c r="BK871" s="1"/>
      <c r="BL871" s="1"/>
      <c r="BM871" s="1"/>
      <c r="BN871" s="45"/>
      <c r="BO871" s="45"/>
      <c r="BP871" s="45"/>
      <c r="BQ871" s="45"/>
      <c r="BR871" s="45"/>
      <c r="BS871" s="45"/>
      <c r="BT871" s="45"/>
      <c r="BU871" s="46"/>
      <c r="BV871" s="46"/>
      <c r="BW871" s="46"/>
      <c r="BX871" s="46"/>
      <c r="BY871" s="46"/>
      <c r="BZ871" s="1"/>
      <c r="CA871" s="1"/>
      <c r="CB871" s="1"/>
      <c r="CC871" s="1"/>
      <c r="CD871" s="1"/>
      <c r="CE871" s="1"/>
      <c r="CF871" s="1"/>
      <c r="CG871" s="1"/>
      <c r="CH871" s="45"/>
      <c r="CI871" s="45"/>
      <c r="CJ871" s="45"/>
      <c r="CK871" s="45"/>
      <c r="CL871" s="45"/>
      <c r="CM871" s="45"/>
      <c r="CN871" s="45"/>
      <c r="CO871" s="46"/>
      <c r="CP871" s="46"/>
      <c r="CQ871" s="46"/>
      <c r="CR871" s="46"/>
      <c r="CS871" s="46"/>
      <c r="CT871" s="1"/>
      <c r="CU871" s="1"/>
      <c r="CV871" s="1"/>
      <c r="CW871" s="1"/>
      <c r="CX871" s="1"/>
      <c r="CY871" s="1"/>
      <c r="CZ871" s="1"/>
      <c r="DA871" s="1"/>
      <c r="DB871" s="45"/>
      <c r="DC871" s="45"/>
      <c r="DD871" s="45"/>
      <c r="DE871" s="45"/>
      <c r="DF871" s="45"/>
      <c r="DG871" s="45"/>
      <c r="DH871" s="45"/>
      <c r="DI871" s="46"/>
      <c r="DJ871" s="46"/>
      <c r="DK871" s="46"/>
      <c r="DL871" s="46"/>
      <c r="DM871" s="46"/>
      <c r="DN871" s="1"/>
      <c r="DO871" s="1"/>
      <c r="DP871" s="1"/>
      <c r="DQ871" s="1"/>
      <c r="DR871" s="1"/>
      <c r="DS871" s="1"/>
      <c r="DT871" s="1"/>
      <c r="DU871" s="1"/>
      <c r="DV871" s="45"/>
      <c r="DW871" s="45"/>
      <c r="DX871" s="45"/>
      <c r="DY871" s="45"/>
      <c r="DZ871" s="45"/>
      <c r="EA871" s="45"/>
      <c r="EB871" s="45"/>
      <c r="EC871" s="46"/>
      <c r="ED871" s="46"/>
      <c r="EE871" s="46"/>
      <c r="EF871" s="46"/>
      <c r="EG871" s="46"/>
    </row>
    <row r="872" s="1" customFormat="1" customHeight="1" spans="6:137">
      <c r="F872" s="35" t="s">
        <v>32</v>
      </c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1"/>
      <c r="S872" s="1"/>
      <c r="T872" s="1"/>
      <c r="U872" s="1"/>
      <c r="V872" s="1"/>
      <c r="W872" s="1"/>
      <c r="X872" s="1"/>
      <c r="Y872" s="1"/>
      <c r="Z872" s="35" t="s">
        <v>32</v>
      </c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1"/>
      <c r="AM872" s="1"/>
      <c r="AN872" s="1"/>
      <c r="AO872" s="1"/>
      <c r="AP872" s="1"/>
      <c r="AQ872" s="1"/>
      <c r="AR872" s="1"/>
      <c r="AS872" s="1"/>
      <c r="AT872" s="35" t="s">
        <v>32</v>
      </c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1"/>
      <c r="BG872" s="1"/>
      <c r="BH872" s="1"/>
      <c r="BI872" s="1"/>
      <c r="BJ872" s="1"/>
      <c r="BK872" s="1"/>
      <c r="BL872" s="1"/>
      <c r="BM872" s="1"/>
      <c r="BN872" s="35" t="s">
        <v>32</v>
      </c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1"/>
      <c r="CA872" s="1"/>
      <c r="CB872" s="1"/>
      <c r="CC872" s="1"/>
      <c r="CD872" s="1"/>
      <c r="CE872" s="1"/>
      <c r="CF872" s="1"/>
      <c r="CG872" s="1"/>
      <c r="CH872" s="35" t="s">
        <v>32</v>
      </c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1"/>
      <c r="CU872" s="1"/>
      <c r="CV872" s="1"/>
      <c r="CW872" s="1"/>
      <c r="CX872" s="1"/>
      <c r="CY872" s="1"/>
      <c r="CZ872" s="1"/>
      <c r="DA872" s="1"/>
      <c r="DB872" s="35" t="s">
        <v>32</v>
      </c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1"/>
      <c r="DO872" s="1"/>
      <c r="DP872" s="1"/>
      <c r="DQ872" s="1"/>
      <c r="DR872" s="1"/>
      <c r="DS872" s="1"/>
      <c r="DT872" s="1"/>
      <c r="DU872" s="1"/>
      <c r="DV872" s="35" t="s">
        <v>32</v>
      </c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</row>
    <row r="873" s="1" customFormat="1" customHeight="1" spans="6:137">
      <c r="F873" s="13" t="s">
        <v>8</v>
      </c>
      <c r="G873" s="13"/>
      <c r="H873" s="13"/>
      <c r="I873" s="13"/>
      <c r="J873" s="13"/>
      <c r="K873" s="8" t="s">
        <v>53</v>
      </c>
      <c r="L873" s="8"/>
      <c r="M873" s="8"/>
      <c r="N873" s="8"/>
      <c r="O873" s="9" t="s">
        <v>38</v>
      </c>
      <c r="P873" s="9"/>
      <c r="Q873" s="41" t="s">
        <v>13</v>
      </c>
      <c r="Z873" s="13" t="s">
        <v>8</v>
      </c>
      <c r="AA873" s="13"/>
      <c r="AB873" s="13"/>
      <c r="AC873" s="13"/>
      <c r="AD873" s="13"/>
      <c r="AE873" s="8" t="s">
        <v>53</v>
      </c>
      <c r="AF873" s="8"/>
      <c r="AG873" s="8"/>
      <c r="AH873" s="8"/>
      <c r="AI873" s="9" t="s">
        <v>38</v>
      </c>
      <c r="AJ873" s="9"/>
      <c r="AK873" s="41" t="s">
        <v>13</v>
      </c>
      <c r="AT873" s="13" t="s">
        <v>8</v>
      </c>
      <c r="AU873" s="13"/>
      <c r="AV873" s="13"/>
      <c r="AW873" s="13"/>
      <c r="AX873" s="13"/>
      <c r="AY873" s="8" t="s">
        <v>53</v>
      </c>
      <c r="AZ873" s="8"/>
      <c r="BA873" s="8"/>
      <c r="BB873" s="8"/>
      <c r="BC873" s="9" t="s">
        <v>38</v>
      </c>
      <c r="BD873" s="9"/>
      <c r="BE873" s="41" t="s">
        <v>13</v>
      </c>
      <c r="BN873" s="13" t="s">
        <v>8</v>
      </c>
      <c r="BO873" s="13"/>
      <c r="BP873" s="13"/>
      <c r="BQ873" s="13"/>
      <c r="BR873" s="13"/>
      <c r="BS873" s="8" t="s">
        <v>53</v>
      </c>
      <c r="BT873" s="8"/>
      <c r="BU873" s="8"/>
      <c r="BV873" s="8"/>
      <c r="BW873" s="9" t="s">
        <v>38</v>
      </c>
      <c r="BX873" s="9"/>
      <c r="BY873" s="41" t="s">
        <v>13</v>
      </c>
      <c r="CH873" s="13" t="s">
        <v>8</v>
      </c>
      <c r="CI873" s="13"/>
      <c r="CJ873" s="13"/>
      <c r="CK873" s="13"/>
      <c r="CL873" s="13"/>
      <c r="CM873" s="8" t="s">
        <v>53</v>
      </c>
      <c r="CN873" s="8"/>
      <c r="CO873" s="8"/>
      <c r="CP873" s="8"/>
      <c r="CQ873" s="9" t="s">
        <v>38</v>
      </c>
      <c r="CR873" s="9"/>
      <c r="CS873" s="41" t="s">
        <v>13</v>
      </c>
      <c r="DB873" s="13" t="s">
        <v>8</v>
      </c>
      <c r="DC873" s="13"/>
      <c r="DD873" s="13"/>
      <c r="DE873" s="13"/>
      <c r="DF873" s="13"/>
      <c r="DG873" s="8" t="s">
        <v>53</v>
      </c>
      <c r="DH873" s="8"/>
      <c r="DI873" s="8"/>
      <c r="DJ873" s="8"/>
      <c r="DK873" s="9" t="s">
        <v>38</v>
      </c>
      <c r="DL873" s="9"/>
      <c r="DM873" s="41" t="s">
        <v>13</v>
      </c>
      <c r="DV873" s="13" t="s">
        <v>8</v>
      </c>
      <c r="DW873" s="13"/>
      <c r="DX873" s="13"/>
      <c r="DY873" s="13"/>
      <c r="DZ873" s="13"/>
      <c r="EA873" s="8" t="s">
        <v>53</v>
      </c>
      <c r="EB873" s="8"/>
      <c r="EC873" s="8"/>
      <c r="ED873" s="8"/>
      <c r="EE873" s="9" t="s">
        <v>38</v>
      </c>
      <c r="EF873" s="9"/>
      <c r="EG873" s="41" t="s">
        <v>13</v>
      </c>
    </row>
    <row r="874" s="1" customFormat="1" customHeight="1" spans="6:137">
      <c r="F874" s="13" t="s">
        <v>54</v>
      </c>
      <c r="G874" s="13" t="s">
        <v>55</v>
      </c>
      <c r="H874" s="13" t="s">
        <v>56</v>
      </c>
      <c r="I874" s="13" t="s">
        <v>57</v>
      </c>
      <c r="J874" s="13" t="s">
        <v>8</v>
      </c>
      <c r="K874" s="8" t="s">
        <v>58</v>
      </c>
      <c r="L874" s="8" t="s">
        <v>26</v>
      </c>
      <c r="M874" s="8" t="s">
        <v>27</v>
      </c>
      <c r="N874" s="42" t="s">
        <v>28</v>
      </c>
      <c r="O874" s="9" t="s">
        <v>59</v>
      </c>
      <c r="P874" s="9" t="s">
        <v>60</v>
      </c>
      <c r="Q874" s="41"/>
      <c r="R874" s="1"/>
      <c r="S874" s="1"/>
      <c r="T874" s="1"/>
      <c r="U874" s="1"/>
      <c r="V874" s="1"/>
      <c r="W874" s="1"/>
      <c r="X874" s="1"/>
      <c r="Y874" s="1"/>
      <c r="Z874" s="13" t="s">
        <v>54</v>
      </c>
      <c r="AA874" s="13" t="s">
        <v>55</v>
      </c>
      <c r="AB874" s="13" t="s">
        <v>56</v>
      </c>
      <c r="AC874" s="13" t="s">
        <v>57</v>
      </c>
      <c r="AD874" s="13" t="s">
        <v>8</v>
      </c>
      <c r="AE874" s="8" t="s">
        <v>58</v>
      </c>
      <c r="AF874" s="8" t="s">
        <v>26</v>
      </c>
      <c r="AG874" s="8" t="s">
        <v>27</v>
      </c>
      <c r="AH874" s="42" t="s">
        <v>28</v>
      </c>
      <c r="AI874" s="9" t="s">
        <v>59</v>
      </c>
      <c r="AJ874" s="9" t="s">
        <v>60</v>
      </c>
      <c r="AK874" s="41"/>
      <c r="AL874" s="1"/>
      <c r="AM874" s="1"/>
      <c r="AN874" s="1"/>
      <c r="AO874" s="1"/>
      <c r="AP874" s="1"/>
      <c r="AQ874" s="1"/>
      <c r="AR874" s="1"/>
      <c r="AS874" s="1"/>
      <c r="AT874" s="13" t="s">
        <v>54</v>
      </c>
      <c r="AU874" s="13" t="s">
        <v>55</v>
      </c>
      <c r="AV874" s="13" t="s">
        <v>56</v>
      </c>
      <c r="AW874" s="13" t="s">
        <v>57</v>
      </c>
      <c r="AX874" s="13" t="s">
        <v>8</v>
      </c>
      <c r="AY874" s="8" t="s">
        <v>58</v>
      </c>
      <c r="AZ874" s="8" t="s">
        <v>26</v>
      </c>
      <c r="BA874" s="8" t="s">
        <v>27</v>
      </c>
      <c r="BB874" s="42" t="s">
        <v>28</v>
      </c>
      <c r="BC874" s="9" t="s">
        <v>59</v>
      </c>
      <c r="BD874" s="9" t="s">
        <v>60</v>
      </c>
      <c r="BE874" s="41"/>
      <c r="BF874" s="1"/>
      <c r="BG874" s="1"/>
      <c r="BH874" s="1"/>
      <c r="BI874" s="1"/>
      <c r="BJ874" s="1"/>
      <c r="BK874" s="1"/>
      <c r="BL874" s="1"/>
      <c r="BM874" s="1"/>
      <c r="BN874" s="13" t="s">
        <v>54</v>
      </c>
      <c r="BO874" s="13" t="s">
        <v>55</v>
      </c>
      <c r="BP874" s="13" t="s">
        <v>56</v>
      </c>
      <c r="BQ874" s="13" t="s">
        <v>57</v>
      </c>
      <c r="BR874" s="13" t="s">
        <v>8</v>
      </c>
      <c r="BS874" s="8" t="s">
        <v>58</v>
      </c>
      <c r="BT874" s="8" t="s">
        <v>26</v>
      </c>
      <c r="BU874" s="8" t="s">
        <v>27</v>
      </c>
      <c r="BV874" s="42" t="s">
        <v>28</v>
      </c>
      <c r="BW874" s="9" t="s">
        <v>59</v>
      </c>
      <c r="BX874" s="9" t="s">
        <v>60</v>
      </c>
      <c r="BY874" s="41"/>
      <c r="BZ874" s="1"/>
      <c r="CA874" s="1"/>
      <c r="CB874" s="1"/>
      <c r="CC874" s="1"/>
      <c r="CD874" s="1"/>
      <c r="CE874" s="1"/>
      <c r="CF874" s="1"/>
      <c r="CG874" s="1"/>
      <c r="CH874" s="13" t="s">
        <v>54</v>
      </c>
      <c r="CI874" s="13" t="s">
        <v>55</v>
      </c>
      <c r="CJ874" s="13" t="s">
        <v>56</v>
      </c>
      <c r="CK874" s="13" t="s">
        <v>57</v>
      </c>
      <c r="CL874" s="13" t="s">
        <v>8</v>
      </c>
      <c r="CM874" s="8" t="s">
        <v>58</v>
      </c>
      <c r="CN874" s="8" t="s">
        <v>26</v>
      </c>
      <c r="CO874" s="8" t="s">
        <v>27</v>
      </c>
      <c r="CP874" s="42" t="s">
        <v>28</v>
      </c>
      <c r="CQ874" s="9" t="s">
        <v>59</v>
      </c>
      <c r="CR874" s="9" t="s">
        <v>60</v>
      </c>
      <c r="CS874" s="41"/>
      <c r="CT874" s="1"/>
      <c r="CU874" s="1"/>
      <c r="CV874" s="1"/>
      <c r="CW874" s="1"/>
      <c r="CX874" s="1"/>
      <c r="CY874" s="1"/>
      <c r="CZ874" s="1"/>
      <c r="DA874" s="1"/>
      <c r="DB874" s="13" t="s">
        <v>54</v>
      </c>
      <c r="DC874" s="13" t="s">
        <v>55</v>
      </c>
      <c r="DD874" s="13" t="s">
        <v>56</v>
      </c>
      <c r="DE874" s="13" t="s">
        <v>57</v>
      </c>
      <c r="DF874" s="13" t="s">
        <v>8</v>
      </c>
      <c r="DG874" s="8" t="s">
        <v>58</v>
      </c>
      <c r="DH874" s="8" t="s">
        <v>26</v>
      </c>
      <c r="DI874" s="8" t="s">
        <v>27</v>
      </c>
      <c r="DJ874" s="42" t="s">
        <v>28</v>
      </c>
      <c r="DK874" s="9" t="s">
        <v>59</v>
      </c>
      <c r="DL874" s="9" t="s">
        <v>60</v>
      </c>
      <c r="DM874" s="41"/>
      <c r="DN874" s="1"/>
      <c r="DO874" s="1"/>
      <c r="DP874" s="1"/>
      <c r="DQ874" s="1"/>
      <c r="DR874" s="1"/>
      <c r="DS874" s="1"/>
      <c r="DT874" s="1"/>
      <c r="DU874" s="1"/>
      <c r="DV874" s="13" t="s">
        <v>54</v>
      </c>
      <c r="DW874" s="13" t="s">
        <v>55</v>
      </c>
      <c r="DX874" s="13" t="s">
        <v>56</v>
      </c>
      <c r="DY874" s="13" t="s">
        <v>57</v>
      </c>
      <c r="DZ874" s="13" t="s">
        <v>8</v>
      </c>
      <c r="EA874" s="8" t="s">
        <v>58</v>
      </c>
      <c r="EB874" s="8" t="s">
        <v>26</v>
      </c>
      <c r="EC874" s="8" t="s">
        <v>27</v>
      </c>
      <c r="ED874" s="42" t="s">
        <v>28</v>
      </c>
      <c r="EE874" s="9" t="s">
        <v>59</v>
      </c>
      <c r="EF874" s="9" t="s">
        <v>60</v>
      </c>
      <c r="EG874" s="41"/>
    </row>
    <row r="875" s="1" customFormat="1" customHeight="1" spans="6:137">
      <c r="F875" s="11">
        <v>35434</v>
      </c>
      <c r="G875" s="12">
        <v>0.168</v>
      </c>
      <c r="H875" s="11">
        <v>1</v>
      </c>
      <c r="I875" s="11">
        <v>0</v>
      </c>
      <c r="J875" s="13">
        <f t="shared" ref="J875:J884" si="1763">F875*G875*H875+I875</f>
        <v>5952.912</v>
      </c>
      <c r="K875" s="11">
        <v>1</v>
      </c>
      <c r="L875" s="11">
        <v>0.89</v>
      </c>
      <c r="M875" s="11">
        <v>1.78</v>
      </c>
      <c r="N875" s="42">
        <f t="shared" ref="N875:N884" si="1764">L875*M875+1</f>
        <v>2.5842</v>
      </c>
      <c r="O875" s="11">
        <v>0.9</v>
      </c>
      <c r="P875" s="9">
        <v>0.5</v>
      </c>
      <c r="Q875" s="43">
        <f t="shared" ref="Q875:Q884" si="1765">J875*K875*N875*O875*P875</f>
        <v>6922.58183568</v>
      </c>
      <c r="Z875" s="11">
        <v>35728</v>
      </c>
      <c r="AA875" s="12">
        <v>0.168</v>
      </c>
      <c r="AB875" s="11">
        <v>1</v>
      </c>
      <c r="AC875" s="11">
        <v>0</v>
      </c>
      <c r="AD875" s="13">
        <f t="shared" ref="AD875:AD884" si="1766">Z875*AA875*AB875+AC875</f>
        <v>6002.304</v>
      </c>
      <c r="AE875" s="11">
        <v>1</v>
      </c>
      <c r="AF875" s="11">
        <v>1</v>
      </c>
      <c r="AG875" s="11">
        <v>2.11</v>
      </c>
      <c r="AH875" s="42">
        <f t="shared" ref="AH875:AH884" si="1767">AF875*AG875+1</f>
        <v>3.11</v>
      </c>
      <c r="AI875" s="11">
        <v>0.9</v>
      </c>
      <c r="AJ875" s="9">
        <v>0.5</v>
      </c>
      <c r="AK875" s="43">
        <f t="shared" ref="AK875:AK884" si="1768">AD875*AE875*AH875*AI875*AJ875</f>
        <v>8400.224448</v>
      </c>
      <c r="AT875" s="11">
        <v>36903</v>
      </c>
      <c r="AU875" s="12">
        <v>0.168</v>
      </c>
      <c r="AV875" s="11">
        <v>1</v>
      </c>
      <c r="AW875" s="11">
        <v>0</v>
      </c>
      <c r="AX875" s="13">
        <f t="shared" ref="AX875:AX884" si="1769">AT875*AU875*AV875+AW875</f>
        <v>6199.704</v>
      </c>
      <c r="AY875" s="11">
        <v>1</v>
      </c>
      <c r="AZ875" s="11">
        <v>0.93</v>
      </c>
      <c r="BA875" s="11">
        <v>1.85</v>
      </c>
      <c r="BB875" s="42">
        <f t="shared" ref="BB875:BB884" si="1770">AZ875*BA875+1</f>
        <v>2.7205</v>
      </c>
      <c r="BC875" s="11">
        <v>0.9</v>
      </c>
      <c r="BD875" s="9">
        <v>0.5</v>
      </c>
      <c r="BE875" s="43">
        <f t="shared" ref="BE875:BE884" si="1771">AX875*AY875*BB875*BC875*BD875</f>
        <v>7589.8326294</v>
      </c>
      <c r="BN875" s="11">
        <v>38167</v>
      </c>
      <c r="BO875" s="12">
        <v>0.168</v>
      </c>
      <c r="BP875" s="11">
        <v>1</v>
      </c>
      <c r="BQ875" s="11">
        <v>0</v>
      </c>
      <c r="BR875" s="13">
        <f t="shared" ref="BR875:BR884" si="1772">BN875*BO875*BP875+BQ875</f>
        <v>6412.056</v>
      </c>
      <c r="BS875" s="11">
        <v>1</v>
      </c>
      <c r="BT875" s="11">
        <v>1</v>
      </c>
      <c r="BU875" s="11">
        <v>2.71</v>
      </c>
      <c r="BV875" s="42">
        <f t="shared" ref="BV875:BV884" si="1773">BT875*BU875+1</f>
        <v>3.71</v>
      </c>
      <c r="BW875" s="11">
        <v>0.9</v>
      </c>
      <c r="BX875" s="9">
        <v>0.5</v>
      </c>
      <c r="BY875" s="43">
        <f t="shared" ref="BY875:BY884" si="1774">BR875*BS875*BV875*BW875*BX875</f>
        <v>10704.927492</v>
      </c>
      <c r="CH875" s="11">
        <v>42781</v>
      </c>
      <c r="CI875" s="12">
        <v>0.168</v>
      </c>
      <c r="CJ875" s="11">
        <v>1</v>
      </c>
      <c r="CK875" s="11">
        <v>0</v>
      </c>
      <c r="CL875" s="13">
        <f t="shared" ref="CL875:CL884" si="1775">CH875*CI875*CJ875+CK875</f>
        <v>7187.208</v>
      </c>
      <c r="CM875" s="11">
        <v>1</v>
      </c>
      <c r="CN875" s="11">
        <v>0.93</v>
      </c>
      <c r="CO875" s="11">
        <v>1.85</v>
      </c>
      <c r="CP875" s="42">
        <f t="shared" ref="CP875:CP884" si="1776">CN875*CO875+1</f>
        <v>2.7205</v>
      </c>
      <c r="CQ875" s="11">
        <v>0.9</v>
      </c>
      <c r="CR875" s="9">
        <v>0.5</v>
      </c>
      <c r="CS875" s="43">
        <f t="shared" ref="CS875:CS884" si="1777">CL875*CM875*CP875*CQ875*CR875</f>
        <v>8798.7597138</v>
      </c>
      <c r="DB875" s="11">
        <v>44045</v>
      </c>
      <c r="DC875" s="12">
        <v>0.168</v>
      </c>
      <c r="DD875" s="11">
        <v>1</v>
      </c>
      <c r="DE875" s="11">
        <v>0</v>
      </c>
      <c r="DF875" s="13">
        <f t="shared" ref="DF875:DF884" si="1778">DB875*DC875*DD875+DE875</f>
        <v>7399.56</v>
      </c>
      <c r="DG875" s="11">
        <v>1</v>
      </c>
      <c r="DH875" s="11">
        <v>1</v>
      </c>
      <c r="DI875" s="11">
        <v>2.11</v>
      </c>
      <c r="DJ875" s="42">
        <f t="shared" ref="DJ875:DJ884" si="1779">DH875*DI875+1</f>
        <v>3.11</v>
      </c>
      <c r="DK875" s="11">
        <v>0.9</v>
      </c>
      <c r="DL875" s="9">
        <v>0.5</v>
      </c>
      <c r="DM875" s="43">
        <f t="shared" ref="DM875:DM884" si="1780">DF875*DG875*DJ875*DK875*DL875</f>
        <v>10355.68422</v>
      </c>
      <c r="DV875" s="11">
        <v>49923</v>
      </c>
      <c r="DW875" s="12">
        <v>0.199</v>
      </c>
      <c r="DX875" s="11">
        <v>1</v>
      </c>
      <c r="DY875" s="11">
        <v>0</v>
      </c>
      <c r="DZ875" s="13">
        <f t="shared" ref="DZ875:DZ884" si="1781">DV875*DW875*DX875+DY875</f>
        <v>9934.677</v>
      </c>
      <c r="EA875" s="11">
        <v>1</v>
      </c>
      <c r="EB875" s="11">
        <v>1</v>
      </c>
      <c r="EC875" s="11">
        <v>2.91</v>
      </c>
      <c r="ED875" s="42">
        <f t="shared" ref="ED875:ED884" si="1782">EB875*EC875+1</f>
        <v>3.91</v>
      </c>
      <c r="EE875" s="11">
        <v>0.9</v>
      </c>
      <c r="EF875" s="9">
        <v>0.5</v>
      </c>
      <c r="EG875" s="43">
        <f t="shared" ref="EG875:EG884" si="1783">DZ875*EA875*ED875*EE875*EF875</f>
        <v>17480.0641815</v>
      </c>
    </row>
    <row r="876" s="1" customFormat="1" customHeight="1" spans="6:137">
      <c r="F876" s="11">
        <v>35434</v>
      </c>
      <c r="G876" s="12">
        <v>0.168</v>
      </c>
      <c r="H876" s="11">
        <v>1</v>
      </c>
      <c r="I876" s="11">
        <v>0</v>
      </c>
      <c r="J876" s="13">
        <f t="shared" si="1763"/>
        <v>5952.912</v>
      </c>
      <c r="K876" s="11">
        <v>1</v>
      </c>
      <c r="L876" s="11">
        <v>0.89</v>
      </c>
      <c r="M876" s="11">
        <v>1.78</v>
      </c>
      <c r="N876" s="42">
        <f t="shared" si="1764"/>
        <v>2.5842</v>
      </c>
      <c r="O876" s="11">
        <v>0.9</v>
      </c>
      <c r="P876" s="9">
        <v>0.5</v>
      </c>
      <c r="Q876" s="43">
        <f t="shared" si="1765"/>
        <v>6922.58183568</v>
      </c>
      <c r="Z876" s="11">
        <v>35728</v>
      </c>
      <c r="AA876" s="12">
        <v>0.168</v>
      </c>
      <c r="AB876" s="11">
        <v>1</v>
      </c>
      <c r="AC876" s="11">
        <v>0</v>
      </c>
      <c r="AD876" s="13">
        <f t="shared" si="1766"/>
        <v>6002.304</v>
      </c>
      <c r="AE876" s="11">
        <v>1</v>
      </c>
      <c r="AF876" s="11">
        <v>1</v>
      </c>
      <c r="AG876" s="11">
        <v>2.11</v>
      </c>
      <c r="AH876" s="42">
        <f t="shared" si="1767"/>
        <v>3.11</v>
      </c>
      <c r="AI876" s="11">
        <v>0.9</v>
      </c>
      <c r="AJ876" s="9">
        <v>0.5</v>
      </c>
      <c r="AK876" s="43">
        <f t="shared" si="1768"/>
        <v>8400.224448</v>
      </c>
      <c r="AT876" s="11">
        <v>36903</v>
      </c>
      <c r="AU876" s="12">
        <v>0.168</v>
      </c>
      <c r="AV876" s="11">
        <v>1</v>
      </c>
      <c r="AW876" s="11">
        <v>0</v>
      </c>
      <c r="AX876" s="13">
        <f t="shared" si="1769"/>
        <v>6199.704</v>
      </c>
      <c r="AY876" s="11">
        <v>1</v>
      </c>
      <c r="AZ876" s="11">
        <v>0.93</v>
      </c>
      <c r="BA876" s="11">
        <v>1.85</v>
      </c>
      <c r="BB876" s="42">
        <f t="shared" si="1770"/>
        <v>2.7205</v>
      </c>
      <c r="BC876" s="11">
        <v>0.9</v>
      </c>
      <c r="BD876" s="9">
        <v>0.5</v>
      </c>
      <c r="BE876" s="43">
        <f t="shared" si="1771"/>
        <v>7589.8326294</v>
      </c>
      <c r="BN876" s="11">
        <v>38167</v>
      </c>
      <c r="BO876" s="12">
        <v>0.168</v>
      </c>
      <c r="BP876" s="11">
        <v>1</v>
      </c>
      <c r="BQ876" s="11">
        <v>0</v>
      </c>
      <c r="BR876" s="13">
        <f t="shared" si="1772"/>
        <v>6412.056</v>
      </c>
      <c r="BS876" s="11">
        <v>1</v>
      </c>
      <c r="BT876" s="11">
        <v>1</v>
      </c>
      <c r="BU876" s="11">
        <v>2.71</v>
      </c>
      <c r="BV876" s="42">
        <f t="shared" si="1773"/>
        <v>3.71</v>
      </c>
      <c r="BW876" s="11">
        <v>0.9</v>
      </c>
      <c r="BX876" s="9">
        <v>0.5</v>
      </c>
      <c r="BY876" s="43">
        <f t="shared" si="1774"/>
        <v>10704.927492</v>
      </c>
      <c r="CH876" s="11">
        <v>42781</v>
      </c>
      <c r="CI876" s="12">
        <v>0.168</v>
      </c>
      <c r="CJ876" s="11">
        <v>1</v>
      </c>
      <c r="CK876" s="11">
        <v>0</v>
      </c>
      <c r="CL876" s="13">
        <f t="shared" si="1775"/>
        <v>7187.208</v>
      </c>
      <c r="CM876" s="11">
        <v>1</v>
      </c>
      <c r="CN876" s="11">
        <v>0.93</v>
      </c>
      <c r="CO876" s="11">
        <v>1.85</v>
      </c>
      <c r="CP876" s="42">
        <f t="shared" si="1776"/>
        <v>2.7205</v>
      </c>
      <c r="CQ876" s="11">
        <v>0.9</v>
      </c>
      <c r="CR876" s="9">
        <v>0.5</v>
      </c>
      <c r="CS876" s="43">
        <f t="shared" si="1777"/>
        <v>8798.7597138</v>
      </c>
      <c r="DB876" s="11">
        <v>44045</v>
      </c>
      <c r="DC876" s="12">
        <v>0.168</v>
      </c>
      <c r="DD876" s="11">
        <v>1</v>
      </c>
      <c r="DE876" s="11">
        <v>0</v>
      </c>
      <c r="DF876" s="13">
        <f t="shared" si="1778"/>
        <v>7399.56</v>
      </c>
      <c r="DG876" s="11">
        <v>1</v>
      </c>
      <c r="DH876" s="11">
        <v>1</v>
      </c>
      <c r="DI876" s="11">
        <v>2.11</v>
      </c>
      <c r="DJ876" s="42">
        <f t="shared" si="1779"/>
        <v>3.11</v>
      </c>
      <c r="DK876" s="11">
        <v>0.9</v>
      </c>
      <c r="DL876" s="9">
        <v>0.5</v>
      </c>
      <c r="DM876" s="43">
        <f t="shared" si="1780"/>
        <v>10355.68422</v>
      </c>
      <c r="DV876" s="11">
        <v>49923</v>
      </c>
      <c r="DW876" s="12">
        <v>0.199</v>
      </c>
      <c r="DX876" s="11">
        <v>1</v>
      </c>
      <c r="DY876" s="11">
        <v>0</v>
      </c>
      <c r="DZ876" s="13">
        <f t="shared" si="1781"/>
        <v>9934.677</v>
      </c>
      <c r="EA876" s="11">
        <v>1</v>
      </c>
      <c r="EB876" s="11">
        <v>1</v>
      </c>
      <c r="EC876" s="11">
        <v>2.91</v>
      </c>
      <c r="ED876" s="42">
        <f t="shared" si="1782"/>
        <v>3.91</v>
      </c>
      <c r="EE876" s="11">
        <v>0.9</v>
      </c>
      <c r="EF876" s="9">
        <v>0.5</v>
      </c>
      <c r="EG876" s="43">
        <f t="shared" si="1783"/>
        <v>17480.0641815</v>
      </c>
    </row>
    <row r="877" s="1" customFormat="1" customHeight="1" spans="6:137">
      <c r="F877" s="11">
        <v>35434</v>
      </c>
      <c r="G877" s="12">
        <v>0.168</v>
      </c>
      <c r="H877" s="11">
        <v>1</v>
      </c>
      <c r="I877" s="11">
        <v>0</v>
      </c>
      <c r="J877" s="13">
        <f t="shared" si="1763"/>
        <v>5952.912</v>
      </c>
      <c r="K877" s="11">
        <v>1</v>
      </c>
      <c r="L877" s="11">
        <v>0.89</v>
      </c>
      <c r="M877" s="11">
        <v>1.78</v>
      </c>
      <c r="N877" s="42">
        <f t="shared" si="1764"/>
        <v>2.5842</v>
      </c>
      <c r="O877" s="11">
        <v>0.9</v>
      </c>
      <c r="P877" s="9">
        <v>0.5</v>
      </c>
      <c r="Q877" s="43">
        <f t="shared" si="1765"/>
        <v>6922.58183568</v>
      </c>
      <c r="Z877" s="11">
        <v>35728</v>
      </c>
      <c r="AA877" s="12">
        <v>0.168</v>
      </c>
      <c r="AB877" s="11">
        <v>1</v>
      </c>
      <c r="AC877" s="11">
        <v>0</v>
      </c>
      <c r="AD877" s="13">
        <f t="shared" si="1766"/>
        <v>6002.304</v>
      </c>
      <c r="AE877" s="11">
        <v>1</v>
      </c>
      <c r="AF877" s="11">
        <v>1</v>
      </c>
      <c r="AG877" s="11">
        <v>2.11</v>
      </c>
      <c r="AH877" s="42">
        <f t="shared" si="1767"/>
        <v>3.11</v>
      </c>
      <c r="AI877" s="11">
        <v>0.9</v>
      </c>
      <c r="AJ877" s="9">
        <v>0.5</v>
      </c>
      <c r="AK877" s="43">
        <f t="shared" si="1768"/>
        <v>8400.224448</v>
      </c>
      <c r="AT877" s="11">
        <v>36903</v>
      </c>
      <c r="AU877" s="12">
        <v>0.168</v>
      </c>
      <c r="AV877" s="11">
        <v>1</v>
      </c>
      <c r="AW877" s="11">
        <v>0</v>
      </c>
      <c r="AX877" s="13">
        <f t="shared" si="1769"/>
        <v>6199.704</v>
      </c>
      <c r="AY877" s="11">
        <v>1</v>
      </c>
      <c r="AZ877" s="11">
        <v>0.93</v>
      </c>
      <c r="BA877" s="11">
        <v>1.85</v>
      </c>
      <c r="BB877" s="42">
        <f t="shared" si="1770"/>
        <v>2.7205</v>
      </c>
      <c r="BC877" s="11">
        <v>0.9</v>
      </c>
      <c r="BD877" s="9">
        <v>0.5</v>
      </c>
      <c r="BE877" s="43">
        <f t="shared" si="1771"/>
        <v>7589.8326294</v>
      </c>
      <c r="BN877" s="11">
        <v>38167</v>
      </c>
      <c r="BO877" s="12">
        <v>0.168</v>
      </c>
      <c r="BP877" s="11">
        <v>1</v>
      </c>
      <c r="BQ877" s="11">
        <v>0</v>
      </c>
      <c r="BR877" s="13">
        <f t="shared" si="1772"/>
        <v>6412.056</v>
      </c>
      <c r="BS877" s="11">
        <v>1</v>
      </c>
      <c r="BT877" s="11">
        <v>1</v>
      </c>
      <c r="BU877" s="11">
        <v>2.71</v>
      </c>
      <c r="BV877" s="42">
        <f t="shared" si="1773"/>
        <v>3.71</v>
      </c>
      <c r="BW877" s="11">
        <v>0.9</v>
      </c>
      <c r="BX877" s="9">
        <v>0.5</v>
      </c>
      <c r="BY877" s="43">
        <f t="shared" si="1774"/>
        <v>10704.927492</v>
      </c>
      <c r="CH877" s="11">
        <v>42781</v>
      </c>
      <c r="CI877" s="12">
        <v>0.168</v>
      </c>
      <c r="CJ877" s="11">
        <v>1</v>
      </c>
      <c r="CK877" s="11">
        <v>0</v>
      </c>
      <c r="CL877" s="13">
        <f t="shared" si="1775"/>
        <v>7187.208</v>
      </c>
      <c r="CM877" s="11">
        <v>1</v>
      </c>
      <c r="CN877" s="11">
        <v>0.93</v>
      </c>
      <c r="CO877" s="11">
        <v>1.85</v>
      </c>
      <c r="CP877" s="42">
        <f t="shared" si="1776"/>
        <v>2.7205</v>
      </c>
      <c r="CQ877" s="11">
        <v>0.9</v>
      </c>
      <c r="CR877" s="9">
        <v>0.5</v>
      </c>
      <c r="CS877" s="43">
        <f t="shared" si="1777"/>
        <v>8798.7597138</v>
      </c>
      <c r="DB877" s="11">
        <v>44045</v>
      </c>
      <c r="DC877" s="12">
        <v>0.168</v>
      </c>
      <c r="DD877" s="11">
        <v>1</v>
      </c>
      <c r="DE877" s="11">
        <v>0</v>
      </c>
      <c r="DF877" s="13">
        <f t="shared" si="1778"/>
        <v>7399.56</v>
      </c>
      <c r="DG877" s="11">
        <v>1</v>
      </c>
      <c r="DH877" s="11">
        <v>1</v>
      </c>
      <c r="DI877" s="11">
        <v>2.11</v>
      </c>
      <c r="DJ877" s="42">
        <f t="shared" si="1779"/>
        <v>3.11</v>
      </c>
      <c r="DK877" s="11">
        <v>0.9</v>
      </c>
      <c r="DL877" s="9">
        <v>0.5</v>
      </c>
      <c r="DM877" s="43">
        <f t="shared" si="1780"/>
        <v>10355.68422</v>
      </c>
      <c r="DV877" s="11">
        <v>49923</v>
      </c>
      <c r="DW877" s="12">
        <v>0.199</v>
      </c>
      <c r="DX877" s="11">
        <v>1</v>
      </c>
      <c r="DY877" s="11">
        <v>0</v>
      </c>
      <c r="DZ877" s="13">
        <f t="shared" si="1781"/>
        <v>9934.677</v>
      </c>
      <c r="EA877" s="11">
        <v>1</v>
      </c>
      <c r="EB877" s="11">
        <v>1</v>
      </c>
      <c r="EC877" s="11">
        <v>2.91</v>
      </c>
      <c r="ED877" s="42">
        <f t="shared" si="1782"/>
        <v>3.91</v>
      </c>
      <c r="EE877" s="11">
        <v>0.9</v>
      </c>
      <c r="EF877" s="9">
        <v>0.5</v>
      </c>
      <c r="EG877" s="43">
        <f t="shared" si="1783"/>
        <v>17480.0641815</v>
      </c>
    </row>
    <row r="878" s="1" customFormat="1" customHeight="1" spans="6:137">
      <c r="F878" s="11">
        <v>35434</v>
      </c>
      <c r="G878" s="12">
        <v>0.168</v>
      </c>
      <c r="H878" s="11">
        <v>1</v>
      </c>
      <c r="I878" s="11">
        <v>0</v>
      </c>
      <c r="J878" s="13">
        <f t="shared" si="1763"/>
        <v>5952.912</v>
      </c>
      <c r="K878" s="11">
        <v>1</v>
      </c>
      <c r="L878" s="11">
        <v>0.89</v>
      </c>
      <c r="M878" s="11">
        <v>1.78</v>
      </c>
      <c r="N878" s="42">
        <f t="shared" si="1764"/>
        <v>2.5842</v>
      </c>
      <c r="O878" s="11">
        <v>0.9</v>
      </c>
      <c r="P878" s="9">
        <v>0.5</v>
      </c>
      <c r="Q878" s="43">
        <f t="shared" si="1765"/>
        <v>6922.58183568</v>
      </c>
      <c r="Z878" s="11">
        <v>35728</v>
      </c>
      <c r="AA878" s="12">
        <v>0.168</v>
      </c>
      <c r="AB878" s="11">
        <v>1</v>
      </c>
      <c r="AC878" s="11">
        <v>0</v>
      </c>
      <c r="AD878" s="13">
        <f t="shared" si="1766"/>
        <v>6002.304</v>
      </c>
      <c r="AE878" s="11">
        <v>1</v>
      </c>
      <c r="AF878" s="11">
        <v>1</v>
      </c>
      <c r="AG878" s="11">
        <v>2.11</v>
      </c>
      <c r="AH878" s="42">
        <f t="shared" si="1767"/>
        <v>3.11</v>
      </c>
      <c r="AI878" s="11">
        <v>0.9</v>
      </c>
      <c r="AJ878" s="9">
        <v>0.5</v>
      </c>
      <c r="AK878" s="43">
        <f t="shared" si="1768"/>
        <v>8400.224448</v>
      </c>
      <c r="AT878" s="11">
        <v>36903</v>
      </c>
      <c r="AU878" s="12">
        <v>0.168</v>
      </c>
      <c r="AV878" s="11">
        <v>1</v>
      </c>
      <c r="AW878" s="11">
        <v>0</v>
      </c>
      <c r="AX878" s="13">
        <f t="shared" si="1769"/>
        <v>6199.704</v>
      </c>
      <c r="AY878" s="11">
        <v>1</v>
      </c>
      <c r="AZ878" s="11">
        <v>0.93</v>
      </c>
      <c r="BA878" s="11">
        <v>1.85</v>
      </c>
      <c r="BB878" s="42">
        <f t="shared" si="1770"/>
        <v>2.7205</v>
      </c>
      <c r="BC878" s="11">
        <v>0.9</v>
      </c>
      <c r="BD878" s="9">
        <v>0.5</v>
      </c>
      <c r="BE878" s="43">
        <f t="shared" si="1771"/>
        <v>7589.8326294</v>
      </c>
      <c r="BN878" s="11">
        <v>38167</v>
      </c>
      <c r="BO878" s="12">
        <v>0.168</v>
      </c>
      <c r="BP878" s="11">
        <v>1</v>
      </c>
      <c r="BQ878" s="11">
        <v>0</v>
      </c>
      <c r="BR878" s="13">
        <f t="shared" si="1772"/>
        <v>6412.056</v>
      </c>
      <c r="BS878" s="11">
        <v>1</v>
      </c>
      <c r="BT878" s="11">
        <v>1</v>
      </c>
      <c r="BU878" s="11">
        <v>2.71</v>
      </c>
      <c r="BV878" s="42">
        <f t="shared" si="1773"/>
        <v>3.71</v>
      </c>
      <c r="BW878" s="11">
        <v>0.9</v>
      </c>
      <c r="BX878" s="9">
        <v>0.5</v>
      </c>
      <c r="BY878" s="43">
        <f t="shared" si="1774"/>
        <v>10704.927492</v>
      </c>
      <c r="CH878" s="11">
        <v>42781</v>
      </c>
      <c r="CI878" s="12">
        <v>0.168</v>
      </c>
      <c r="CJ878" s="11">
        <v>1</v>
      </c>
      <c r="CK878" s="11">
        <v>0</v>
      </c>
      <c r="CL878" s="13">
        <f t="shared" si="1775"/>
        <v>7187.208</v>
      </c>
      <c r="CM878" s="11">
        <v>1</v>
      </c>
      <c r="CN878" s="11">
        <v>0.93</v>
      </c>
      <c r="CO878" s="11">
        <v>1.85</v>
      </c>
      <c r="CP878" s="42">
        <f t="shared" si="1776"/>
        <v>2.7205</v>
      </c>
      <c r="CQ878" s="11">
        <v>0.9</v>
      </c>
      <c r="CR878" s="9">
        <v>0.5</v>
      </c>
      <c r="CS878" s="43">
        <f t="shared" si="1777"/>
        <v>8798.7597138</v>
      </c>
      <c r="DB878" s="11">
        <v>44045</v>
      </c>
      <c r="DC878" s="12">
        <v>0.168</v>
      </c>
      <c r="DD878" s="11">
        <v>1</v>
      </c>
      <c r="DE878" s="11">
        <v>0</v>
      </c>
      <c r="DF878" s="13">
        <f t="shared" si="1778"/>
        <v>7399.56</v>
      </c>
      <c r="DG878" s="11">
        <v>1</v>
      </c>
      <c r="DH878" s="11">
        <v>1</v>
      </c>
      <c r="DI878" s="11">
        <v>2.11</v>
      </c>
      <c r="DJ878" s="42">
        <f t="shared" si="1779"/>
        <v>3.11</v>
      </c>
      <c r="DK878" s="11">
        <v>0.9</v>
      </c>
      <c r="DL878" s="9">
        <v>0.5</v>
      </c>
      <c r="DM878" s="43">
        <f t="shared" si="1780"/>
        <v>10355.68422</v>
      </c>
      <c r="DV878" s="11">
        <v>49923</v>
      </c>
      <c r="DW878" s="12">
        <v>0.199</v>
      </c>
      <c r="DX878" s="11">
        <v>1</v>
      </c>
      <c r="DY878" s="11">
        <v>0</v>
      </c>
      <c r="DZ878" s="13">
        <f t="shared" si="1781"/>
        <v>9934.677</v>
      </c>
      <c r="EA878" s="11">
        <v>1</v>
      </c>
      <c r="EB878" s="11">
        <v>1</v>
      </c>
      <c r="EC878" s="11">
        <v>2.91</v>
      </c>
      <c r="ED878" s="42">
        <f t="shared" si="1782"/>
        <v>3.91</v>
      </c>
      <c r="EE878" s="11">
        <v>0.9</v>
      </c>
      <c r="EF878" s="9">
        <v>0.5</v>
      </c>
      <c r="EG878" s="43">
        <f t="shared" si="1783"/>
        <v>17480.0641815</v>
      </c>
    </row>
    <row r="879" s="1" customFormat="1" customHeight="1" spans="6:137">
      <c r="F879" s="11">
        <v>35434</v>
      </c>
      <c r="G879" s="12">
        <v>0.168</v>
      </c>
      <c r="H879" s="11">
        <v>1</v>
      </c>
      <c r="I879" s="11">
        <v>0</v>
      </c>
      <c r="J879" s="13">
        <f t="shared" si="1763"/>
        <v>5952.912</v>
      </c>
      <c r="K879" s="11">
        <v>1</v>
      </c>
      <c r="L879" s="11">
        <v>0.89</v>
      </c>
      <c r="M879" s="11">
        <v>1.78</v>
      </c>
      <c r="N879" s="42">
        <f t="shared" si="1764"/>
        <v>2.5842</v>
      </c>
      <c r="O879" s="11">
        <v>0.9</v>
      </c>
      <c r="P879" s="9">
        <v>0.5</v>
      </c>
      <c r="Q879" s="43">
        <f t="shared" si="1765"/>
        <v>6922.58183568</v>
      </c>
      <c r="Z879" s="11">
        <v>35728</v>
      </c>
      <c r="AA879" s="12">
        <v>0.168</v>
      </c>
      <c r="AB879" s="11">
        <v>1</v>
      </c>
      <c r="AC879" s="11">
        <v>0</v>
      </c>
      <c r="AD879" s="13">
        <f t="shared" si="1766"/>
        <v>6002.304</v>
      </c>
      <c r="AE879" s="11">
        <v>1</v>
      </c>
      <c r="AF879" s="11">
        <v>1</v>
      </c>
      <c r="AG879" s="11">
        <v>2.11</v>
      </c>
      <c r="AH879" s="42">
        <f t="shared" si="1767"/>
        <v>3.11</v>
      </c>
      <c r="AI879" s="11">
        <v>0.9</v>
      </c>
      <c r="AJ879" s="9">
        <v>0.5</v>
      </c>
      <c r="AK879" s="43">
        <f t="shared" si="1768"/>
        <v>8400.224448</v>
      </c>
      <c r="AT879" s="11">
        <v>36903</v>
      </c>
      <c r="AU879" s="12">
        <v>0.168</v>
      </c>
      <c r="AV879" s="11">
        <v>1</v>
      </c>
      <c r="AW879" s="11">
        <v>0</v>
      </c>
      <c r="AX879" s="13">
        <f t="shared" si="1769"/>
        <v>6199.704</v>
      </c>
      <c r="AY879" s="11">
        <v>1</v>
      </c>
      <c r="AZ879" s="11">
        <v>0.93</v>
      </c>
      <c r="BA879" s="11">
        <v>1.85</v>
      </c>
      <c r="BB879" s="42">
        <f t="shared" si="1770"/>
        <v>2.7205</v>
      </c>
      <c r="BC879" s="11">
        <v>0.9</v>
      </c>
      <c r="BD879" s="9">
        <v>0.5</v>
      </c>
      <c r="BE879" s="43">
        <f t="shared" si="1771"/>
        <v>7589.8326294</v>
      </c>
      <c r="BN879" s="11">
        <v>38167</v>
      </c>
      <c r="BO879" s="12">
        <v>0.168</v>
      </c>
      <c r="BP879" s="11">
        <v>1</v>
      </c>
      <c r="BQ879" s="11">
        <v>0</v>
      </c>
      <c r="BR879" s="13">
        <f t="shared" si="1772"/>
        <v>6412.056</v>
      </c>
      <c r="BS879" s="11">
        <v>1</v>
      </c>
      <c r="BT879" s="11">
        <v>1</v>
      </c>
      <c r="BU879" s="11">
        <v>2.71</v>
      </c>
      <c r="BV879" s="42">
        <f t="shared" si="1773"/>
        <v>3.71</v>
      </c>
      <c r="BW879" s="11">
        <v>0.9</v>
      </c>
      <c r="BX879" s="9">
        <v>0.5</v>
      </c>
      <c r="BY879" s="43">
        <f t="shared" si="1774"/>
        <v>10704.927492</v>
      </c>
      <c r="CH879" s="11">
        <v>42781</v>
      </c>
      <c r="CI879" s="12">
        <v>0.168</v>
      </c>
      <c r="CJ879" s="11">
        <v>1</v>
      </c>
      <c r="CK879" s="11">
        <v>0</v>
      </c>
      <c r="CL879" s="13">
        <f t="shared" si="1775"/>
        <v>7187.208</v>
      </c>
      <c r="CM879" s="11">
        <v>1</v>
      </c>
      <c r="CN879" s="11">
        <v>0.93</v>
      </c>
      <c r="CO879" s="11">
        <v>1.85</v>
      </c>
      <c r="CP879" s="42">
        <f t="shared" si="1776"/>
        <v>2.7205</v>
      </c>
      <c r="CQ879" s="11">
        <v>0.9</v>
      </c>
      <c r="CR879" s="9">
        <v>0.5</v>
      </c>
      <c r="CS879" s="43">
        <f t="shared" si="1777"/>
        <v>8798.7597138</v>
      </c>
      <c r="DB879" s="11">
        <v>44045</v>
      </c>
      <c r="DC879" s="12">
        <v>0.168</v>
      </c>
      <c r="DD879" s="11">
        <v>1</v>
      </c>
      <c r="DE879" s="11">
        <v>0</v>
      </c>
      <c r="DF879" s="13">
        <f t="shared" si="1778"/>
        <v>7399.56</v>
      </c>
      <c r="DG879" s="11">
        <v>1</v>
      </c>
      <c r="DH879" s="11">
        <v>1</v>
      </c>
      <c r="DI879" s="11">
        <v>2.11</v>
      </c>
      <c r="DJ879" s="42">
        <f t="shared" si="1779"/>
        <v>3.11</v>
      </c>
      <c r="DK879" s="11">
        <v>0.9</v>
      </c>
      <c r="DL879" s="9">
        <v>0.5</v>
      </c>
      <c r="DM879" s="43">
        <f t="shared" si="1780"/>
        <v>10355.68422</v>
      </c>
      <c r="DV879" s="11">
        <v>49923</v>
      </c>
      <c r="DW879" s="12">
        <v>0.199</v>
      </c>
      <c r="DX879" s="11">
        <v>1</v>
      </c>
      <c r="DY879" s="11">
        <v>0</v>
      </c>
      <c r="DZ879" s="13">
        <f t="shared" si="1781"/>
        <v>9934.677</v>
      </c>
      <c r="EA879" s="11">
        <v>1</v>
      </c>
      <c r="EB879" s="11">
        <v>1</v>
      </c>
      <c r="EC879" s="11">
        <v>2.91</v>
      </c>
      <c r="ED879" s="42">
        <f t="shared" si="1782"/>
        <v>3.91</v>
      </c>
      <c r="EE879" s="11">
        <v>0.9</v>
      </c>
      <c r="EF879" s="9">
        <v>0.5</v>
      </c>
      <c r="EG879" s="43">
        <f t="shared" si="1783"/>
        <v>17480.0641815</v>
      </c>
    </row>
    <row r="880" s="1" customFormat="1" customHeight="1" spans="6:137">
      <c r="F880" s="11">
        <v>35434</v>
      </c>
      <c r="G880" s="12">
        <v>0.168</v>
      </c>
      <c r="H880" s="11">
        <v>1</v>
      </c>
      <c r="I880" s="11">
        <v>0</v>
      </c>
      <c r="J880" s="13">
        <f t="shared" si="1763"/>
        <v>5952.912</v>
      </c>
      <c r="K880" s="11">
        <v>1</v>
      </c>
      <c r="L880" s="11">
        <v>0.89</v>
      </c>
      <c r="M880" s="11">
        <v>1.78</v>
      </c>
      <c r="N880" s="42">
        <f t="shared" si="1764"/>
        <v>2.5842</v>
      </c>
      <c r="O880" s="11">
        <v>0.9</v>
      </c>
      <c r="P880" s="9">
        <v>0.5</v>
      </c>
      <c r="Q880" s="43">
        <f t="shared" si="1765"/>
        <v>6922.58183568</v>
      </c>
      <c r="Z880" s="11">
        <v>35728</v>
      </c>
      <c r="AA880" s="12">
        <v>0.168</v>
      </c>
      <c r="AB880" s="11">
        <v>1</v>
      </c>
      <c r="AC880" s="11">
        <v>0</v>
      </c>
      <c r="AD880" s="13">
        <f t="shared" si="1766"/>
        <v>6002.304</v>
      </c>
      <c r="AE880" s="11">
        <v>1</v>
      </c>
      <c r="AF880" s="11">
        <v>1</v>
      </c>
      <c r="AG880" s="11">
        <v>2.11</v>
      </c>
      <c r="AH880" s="42">
        <f t="shared" si="1767"/>
        <v>3.11</v>
      </c>
      <c r="AI880" s="11">
        <v>0.9</v>
      </c>
      <c r="AJ880" s="9">
        <v>0.5</v>
      </c>
      <c r="AK880" s="43">
        <f t="shared" si="1768"/>
        <v>8400.224448</v>
      </c>
      <c r="AT880" s="11">
        <v>36903</v>
      </c>
      <c r="AU880" s="12">
        <v>0.168</v>
      </c>
      <c r="AV880" s="11">
        <v>1</v>
      </c>
      <c r="AW880" s="11">
        <v>0</v>
      </c>
      <c r="AX880" s="13">
        <f t="shared" si="1769"/>
        <v>6199.704</v>
      </c>
      <c r="AY880" s="11">
        <v>1</v>
      </c>
      <c r="AZ880" s="11">
        <v>0.93</v>
      </c>
      <c r="BA880" s="11">
        <v>1.85</v>
      </c>
      <c r="BB880" s="42">
        <f t="shared" si="1770"/>
        <v>2.7205</v>
      </c>
      <c r="BC880" s="11">
        <v>0.9</v>
      </c>
      <c r="BD880" s="9">
        <v>0.5</v>
      </c>
      <c r="BE880" s="43">
        <f t="shared" si="1771"/>
        <v>7589.8326294</v>
      </c>
      <c r="BN880" s="11">
        <v>38167</v>
      </c>
      <c r="BO880" s="12">
        <v>0.168</v>
      </c>
      <c r="BP880" s="11">
        <v>1</v>
      </c>
      <c r="BQ880" s="11">
        <v>0</v>
      </c>
      <c r="BR880" s="13">
        <f t="shared" si="1772"/>
        <v>6412.056</v>
      </c>
      <c r="BS880" s="11">
        <v>1</v>
      </c>
      <c r="BT880" s="11">
        <v>1</v>
      </c>
      <c r="BU880" s="11">
        <v>2.71</v>
      </c>
      <c r="BV880" s="42">
        <f t="shared" si="1773"/>
        <v>3.71</v>
      </c>
      <c r="BW880" s="11">
        <v>0.9</v>
      </c>
      <c r="BX880" s="9">
        <v>0.5</v>
      </c>
      <c r="BY880" s="43">
        <f t="shared" si="1774"/>
        <v>10704.927492</v>
      </c>
      <c r="CH880" s="11">
        <v>42781</v>
      </c>
      <c r="CI880" s="12">
        <v>0.168</v>
      </c>
      <c r="CJ880" s="11">
        <v>1</v>
      </c>
      <c r="CK880" s="11">
        <v>0</v>
      </c>
      <c r="CL880" s="13">
        <f t="shared" si="1775"/>
        <v>7187.208</v>
      </c>
      <c r="CM880" s="11">
        <v>1</v>
      </c>
      <c r="CN880" s="11">
        <v>0.93</v>
      </c>
      <c r="CO880" s="11">
        <v>1.85</v>
      </c>
      <c r="CP880" s="42">
        <f t="shared" si="1776"/>
        <v>2.7205</v>
      </c>
      <c r="CQ880" s="11">
        <v>0.9</v>
      </c>
      <c r="CR880" s="9">
        <v>0.5</v>
      </c>
      <c r="CS880" s="43">
        <f t="shared" si="1777"/>
        <v>8798.7597138</v>
      </c>
      <c r="DB880" s="11">
        <v>44045</v>
      </c>
      <c r="DC880" s="12">
        <v>0.168</v>
      </c>
      <c r="DD880" s="11">
        <v>1</v>
      </c>
      <c r="DE880" s="11">
        <v>0</v>
      </c>
      <c r="DF880" s="13">
        <f t="shared" si="1778"/>
        <v>7399.56</v>
      </c>
      <c r="DG880" s="11">
        <v>1</v>
      </c>
      <c r="DH880" s="11">
        <v>1</v>
      </c>
      <c r="DI880" s="11">
        <v>2.11</v>
      </c>
      <c r="DJ880" s="42">
        <f t="shared" si="1779"/>
        <v>3.11</v>
      </c>
      <c r="DK880" s="11">
        <v>0.9</v>
      </c>
      <c r="DL880" s="9">
        <v>0.5</v>
      </c>
      <c r="DM880" s="43">
        <f t="shared" si="1780"/>
        <v>10355.68422</v>
      </c>
      <c r="DV880" s="11">
        <v>49923</v>
      </c>
      <c r="DW880" s="12">
        <v>0.199</v>
      </c>
      <c r="DX880" s="11">
        <v>1</v>
      </c>
      <c r="DY880" s="11">
        <v>0</v>
      </c>
      <c r="DZ880" s="13">
        <f t="shared" si="1781"/>
        <v>9934.677</v>
      </c>
      <c r="EA880" s="11">
        <v>1</v>
      </c>
      <c r="EB880" s="11">
        <v>1</v>
      </c>
      <c r="EC880" s="11">
        <v>2.91</v>
      </c>
      <c r="ED880" s="42">
        <f t="shared" si="1782"/>
        <v>3.91</v>
      </c>
      <c r="EE880" s="11">
        <v>0.9</v>
      </c>
      <c r="EF880" s="9">
        <v>0.5</v>
      </c>
      <c r="EG880" s="43">
        <f t="shared" si="1783"/>
        <v>17480.0641815</v>
      </c>
    </row>
    <row r="881" s="1" customFormat="1" customHeight="1" spans="6:137">
      <c r="F881" s="11">
        <v>35434</v>
      </c>
      <c r="G881" s="12">
        <v>0.168</v>
      </c>
      <c r="H881" s="11">
        <v>1</v>
      </c>
      <c r="I881" s="11">
        <v>0</v>
      </c>
      <c r="J881" s="13">
        <f t="shared" si="1763"/>
        <v>5952.912</v>
      </c>
      <c r="K881" s="11">
        <v>1</v>
      </c>
      <c r="L881" s="11">
        <v>0.89</v>
      </c>
      <c r="M881" s="11">
        <v>1.78</v>
      </c>
      <c r="N881" s="42">
        <f t="shared" si="1764"/>
        <v>2.5842</v>
      </c>
      <c r="O881" s="11">
        <v>0.9</v>
      </c>
      <c r="P881" s="9">
        <v>0.5</v>
      </c>
      <c r="Q881" s="43">
        <f t="shared" si="1765"/>
        <v>6922.58183568</v>
      </c>
      <c r="Z881" s="11">
        <v>35728</v>
      </c>
      <c r="AA881" s="12">
        <v>0.168</v>
      </c>
      <c r="AB881" s="11">
        <v>1</v>
      </c>
      <c r="AC881" s="11">
        <v>0</v>
      </c>
      <c r="AD881" s="13">
        <f t="shared" si="1766"/>
        <v>6002.304</v>
      </c>
      <c r="AE881" s="11">
        <v>1</v>
      </c>
      <c r="AF881" s="11">
        <v>1</v>
      </c>
      <c r="AG881" s="11">
        <v>2.11</v>
      </c>
      <c r="AH881" s="42">
        <f t="shared" si="1767"/>
        <v>3.11</v>
      </c>
      <c r="AI881" s="11">
        <v>0.9</v>
      </c>
      <c r="AJ881" s="9">
        <v>0.5</v>
      </c>
      <c r="AK881" s="43">
        <f t="shared" si="1768"/>
        <v>8400.224448</v>
      </c>
      <c r="AT881" s="11">
        <v>36903</v>
      </c>
      <c r="AU881" s="12">
        <v>0.168</v>
      </c>
      <c r="AV881" s="11">
        <v>1</v>
      </c>
      <c r="AW881" s="11">
        <v>0</v>
      </c>
      <c r="AX881" s="13">
        <f t="shared" si="1769"/>
        <v>6199.704</v>
      </c>
      <c r="AY881" s="11">
        <v>1</v>
      </c>
      <c r="AZ881" s="11">
        <v>0.93</v>
      </c>
      <c r="BA881" s="11">
        <v>1.85</v>
      </c>
      <c r="BB881" s="42">
        <f t="shared" si="1770"/>
        <v>2.7205</v>
      </c>
      <c r="BC881" s="11">
        <v>0.9</v>
      </c>
      <c r="BD881" s="9">
        <v>0.5</v>
      </c>
      <c r="BE881" s="43">
        <f t="shared" si="1771"/>
        <v>7589.8326294</v>
      </c>
      <c r="BN881" s="11">
        <v>38167</v>
      </c>
      <c r="BO881" s="12">
        <v>0.168</v>
      </c>
      <c r="BP881" s="11">
        <v>1</v>
      </c>
      <c r="BQ881" s="11">
        <v>0</v>
      </c>
      <c r="BR881" s="13">
        <f t="shared" si="1772"/>
        <v>6412.056</v>
      </c>
      <c r="BS881" s="11">
        <v>1</v>
      </c>
      <c r="BT881" s="11">
        <v>1</v>
      </c>
      <c r="BU881" s="11">
        <v>2.71</v>
      </c>
      <c r="BV881" s="42">
        <f t="shared" si="1773"/>
        <v>3.71</v>
      </c>
      <c r="BW881" s="11">
        <v>0.9</v>
      </c>
      <c r="BX881" s="9">
        <v>0.5</v>
      </c>
      <c r="BY881" s="43">
        <f t="shared" si="1774"/>
        <v>10704.927492</v>
      </c>
      <c r="CH881" s="11">
        <v>42781</v>
      </c>
      <c r="CI881" s="12">
        <v>0.168</v>
      </c>
      <c r="CJ881" s="11">
        <v>1</v>
      </c>
      <c r="CK881" s="11">
        <v>0</v>
      </c>
      <c r="CL881" s="13">
        <f t="shared" si="1775"/>
        <v>7187.208</v>
      </c>
      <c r="CM881" s="11">
        <v>1</v>
      </c>
      <c r="CN881" s="11">
        <v>0.93</v>
      </c>
      <c r="CO881" s="11">
        <v>1.85</v>
      </c>
      <c r="CP881" s="42">
        <f t="shared" si="1776"/>
        <v>2.7205</v>
      </c>
      <c r="CQ881" s="11">
        <v>0.9</v>
      </c>
      <c r="CR881" s="9">
        <v>0.5</v>
      </c>
      <c r="CS881" s="43">
        <f t="shared" si="1777"/>
        <v>8798.7597138</v>
      </c>
      <c r="DB881" s="11">
        <v>44045</v>
      </c>
      <c r="DC881" s="12">
        <v>0.168</v>
      </c>
      <c r="DD881" s="11">
        <v>1</v>
      </c>
      <c r="DE881" s="11">
        <v>0</v>
      </c>
      <c r="DF881" s="13">
        <f t="shared" si="1778"/>
        <v>7399.56</v>
      </c>
      <c r="DG881" s="11">
        <v>1</v>
      </c>
      <c r="DH881" s="11">
        <v>1</v>
      </c>
      <c r="DI881" s="11">
        <v>2.11</v>
      </c>
      <c r="DJ881" s="42">
        <f t="shared" si="1779"/>
        <v>3.11</v>
      </c>
      <c r="DK881" s="11">
        <v>0.9</v>
      </c>
      <c r="DL881" s="9">
        <v>0.5</v>
      </c>
      <c r="DM881" s="43">
        <f t="shared" si="1780"/>
        <v>10355.68422</v>
      </c>
      <c r="DV881" s="11">
        <v>49923</v>
      </c>
      <c r="DW881" s="12">
        <v>0.199</v>
      </c>
      <c r="DX881" s="11">
        <v>1</v>
      </c>
      <c r="DY881" s="11">
        <v>0</v>
      </c>
      <c r="DZ881" s="13">
        <f t="shared" si="1781"/>
        <v>9934.677</v>
      </c>
      <c r="EA881" s="11">
        <v>1</v>
      </c>
      <c r="EB881" s="11">
        <v>1</v>
      </c>
      <c r="EC881" s="11">
        <v>2.91</v>
      </c>
      <c r="ED881" s="42">
        <f t="shared" si="1782"/>
        <v>3.91</v>
      </c>
      <c r="EE881" s="11">
        <v>0.9</v>
      </c>
      <c r="EF881" s="9">
        <v>0.5</v>
      </c>
      <c r="EG881" s="43">
        <f t="shared" si="1783"/>
        <v>17480.0641815</v>
      </c>
    </row>
    <row r="882" s="1" customFormat="1" customHeight="1" spans="6:137">
      <c r="F882" s="11">
        <v>35434</v>
      </c>
      <c r="G882" s="12">
        <v>0.168</v>
      </c>
      <c r="H882" s="11">
        <v>1</v>
      </c>
      <c r="I882" s="11">
        <v>0</v>
      </c>
      <c r="J882" s="13">
        <f t="shared" si="1763"/>
        <v>5952.912</v>
      </c>
      <c r="K882" s="11">
        <v>1</v>
      </c>
      <c r="L882" s="11">
        <v>0.89</v>
      </c>
      <c r="M882" s="11">
        <v>1.78</v>
      </c>
      <c r="N882" s="42">
        <f t="shared" si="1764"/>
        <v>2.5842</v>
      </c>
      <c r="O882" s="11">
        <v>0.9</v>
      </c>
      <c r="P882" s="9">
        <v>0.5</v>
      </c>
      <c r="Q882" s="43">
        <f t="shared" si="1765"/>
        <v>6922.58183568</v>
      </c>
      <c r="Z882" s="11">
        <v>35728</v>
      </c>
      <c r="AA882" s="12">
        <v>0.168</v>
      </c>
      <c r="AB882" s="11">
        <v>1</v>
      </c>
      <c r="AC882" s="11">
        <v>0</v>
      </c>
      <c r="AD882" s="13">
        <f t="shared" si="1766"/>
        <v>6002.304</v>
      </c>
      <c r="AE882" s="11">
        <v>1</v>
      </c>
      <c r="AF882" s="11">
        <v>1</v>
      </c>
      <c r="AG882" s="11">
        <v>2.11</v>
      </c>
      <c r="AH882" s="42">
        <f t="shared" si="1767"/>
        <v>3.11</v>
      </c>
      <c r="AI882" s="11">
        <v>0.9</v>
      </c>
      <c r="AJ882" s="9">
        <v>0.5</v>
      </c>
      <c r="AK882" s="43">
        <f t="shared" si="1768"/>
        <v>8400.224448</v>
      </c>
      <c r="AT882" s="11">
        <v>36903</v>
      </c>
      <c r="AU882" s="12">
        <v>0.168</v>
      </c>
      <c r="AV882" s="11">
        <v>1</v>
      </c>
      <c r="AW882" s="11">
        <v>0</v>
      </c>
      <c r="AX882" s="13">
        <f t="shared" si="1769"/>
        <v>6199.704</v>
      </c>
      <c r="AY882" s="11">
        <v>1</v>
      </c>
      <c r="AZ882" s="11">
        <v>0.93</v>
      </c>
      <c r="BA882" s="11">
        <v>1.85</v>
      </c>
      <c r="BB882" s="42">
        <f t="shared" si="1770"/>
        <v>2.7205</v>
      </c>
      <c r="BC882" s="11">
        <v>0.9</v>
      </c>
      <c r="BD882" s="9">
        <v>0.5</v>
      </c>
      <c r="BE882" s="43">
        <f t="shared" si="1771"/>
        <v>7589.8326294</v>
      </c>
      <c r="BN882" s="11">
        <v>38167</v>
      </c>
      <c r="BO882" s="12">
        <v>0.168</v>
      </c>
      <c r="BP882" s="11">
        <v>1</v>
      </c>
      <c r="BQ882" s="11">
        <v>0</v>
      </c>
      <c r="BR882" s="13">
        <f t="shared" si="1772"/>
        <v>6412.056</v>
      </c>
      <c r="BS882" s="11">
        <v>1</v>
      </c>
      <c r="BT882" s="11">
        <v>1</v>
      </c>
      <c r="BU882" s="11">
        <v>2.71</v>
      </c>
      <c r="BV882" s="42">
        <f t="shared" si="1773"/>
        <v>3.71</v>
      </c>
      <c r="BW882" s="11">
        <v>0.9</v>
      </c>
      <c r="BX882" s="9">
        <v>0.5</v>
      </c>
      <c r="BY882" s="43">
        <f t="shared" si="1774"/>
        <v>10704.927492</v>
      </c>
      <c r="CH882" s="11">
        <v>42781</v>
      </c>
      <c r="CI882" s="12">
        <v>0.168</v>
      </c>
      <c r="CJ882" s="11">
        <v>1</v>
      </c>
      <c r="CK882" s="11">
        <v>0</v>
      </c>
      <c r="CL882" s="13">
        <f t="shared" si="1775"/>
        <v>7187.208</v>
      </c>
      <c r="CM882" s="11">
        <v>1</v>
      </c>
      <c r="CN882" s="11">
        <v>0.93</v>
      </c>
      <c r="CO882" s="11">
        <v>1.85</v>
      </c>
      <c r="CP882" s="42">
        <f t="shared" si="1776"/>
        <v>2.7205</v>
      </c>
      <c r="CQ882" s="11">
        <v>0.9</v>
      </c>
      <c r="CR882" s="9">
        <v>0.5</v>
      </c>
      <c r="CS882" s="43">
        <f t="shared" si="1777"/>
        <v>8798.7597138</v>
      </c>
      <c r="DB882" s="11">
        <v>44045</v>
      </c>
      <c r="DC882" s="12">
        <v>0.168</v>
      </c>
      <c r="DD882" s="11">
        <v>1</v>
      </c>
      <c r="DE882" s="11">
        <v>0</v>
      </c>
      <c r="DF882" s="13">
        <f t="shared" si="1778"/>
        <v>7399.56</v>
      </c>
      <c r="DG882" s="11">
        <v>1</v>
      </c>
      <c r="DH882" s="11">
        <v>1</v>
      </c>
      <c r="DI882" s="11">
        <v>2.11</v>
      </c>
      <c r="DJ882" s="42">
        <f t="shared" si="1779"/>
        <v>3.11</v>
      </c>
      <c r="DK882" s="11">
        <v>0.9</v>
      </c>
      <c r="DL882" s="9">
        <v>0.5</v>
      </c>
      <c r="DM882" s="43">
        <f t="shared" si="1780"/>
        <v>10355.68422</v>
      </c>
      <c r="DV882" s="11">
        <v>49923</v>
      </c>
      <c r="DW882" s="12">
        <v>0.199</v>
      </c>
      <c r="DX882" s="11">
        <v>1</v>
      </c>
      <c r="DY882" s="11">
        <v>0</v>
      </c>
      <c r="DZ882" s="13">
        <f t="shared" si="1781"/>
        <v>9934.677</v>
      </c>
      <c r="EA882" s="11">
        <v>1</v>
      </c>
      <c r="EB882" s="11">
        <v>1</v>
      </c>
      <c r="EC882" s="11">
        <v>2.91</v>
      </c>
      <c r="ED882" s="42">
        <f t="shared" si="1782"/>
        <v>3.91</v>
      </c>
      <c r="EE882" s="11">
        <v>0.9</v>
      </c>
      <c r="EF882" s="9">
        <v>0.5</v>
      </c>
      <c r="EG882" s="43">
        <f t="shared" si="1783"/>
        <v>17480.0641815</v>
      </c>
    </row>
    <row r="883" s="1" customFormat="1" customHeight="1" spans="6:137">
      <c r="F883" s="11">
        <v>35434</v>
      </c>
      <c r="G883" s="12">
        <v>0.3</v>
      </c>
      <c r="H883" s="11">
        <v>1</v>
      </c>
      <c r="I883" s="11">
        <v>0</v>
      </c>
      <c r="J883" s="13">
        <f t="shared" si="1763"/>
        <v>10630.2</v>
      </c>
      <c r="K883" s="11">
        <v>1</v>
      </c>
      <c r="L883" s="11">
        <v>0.89</v>
      </c>
      <c r="M883" s="11">
        <v>1.78</v>
      </c>
      <c r="N883" s="42">
        <f t="shared" si="1764"/>
        <v>2.5842</v>
      </c>
      <c r="O883" s="11">
        <v>0.9</v>
      </c>
      <c r="P883" s="9">
        <v>0.5</v>
      </c>
      <c r="Q883" s="43">
        <f t="shared" si="1765"/>
        <v>12361.753278</v>
      </c>
      <c r="Z883" s="11">
        <v>35728</v>
      </c>
      <c r="AA883" s="12">
        <v>0.3</v>
      </c>
      <c r="AB883" s="11">
        <v>1</v>
      </c>
      <c r="AC883" s="11">
        <v>0</v>
      </c>
      <c r="AD883" s="13">
        <f t="shared" si="1766"/>
        <v>10718.4</v>
      </c>
      <c r="AE883" s="11">
        <v>1</v>
      </c>
      <c r="AF883" s="11">
        <v>1</v>
      </c>
      <c r="AG883" s="11">
        <v>2.11</v>
      </c>
      <c r="AH883" s="42">
        <f t="shared" si="1767"/>
        <v>3.11</v>
      </c>
      <c r="AI883" s="11">
        <v>0.9</v>
      </c>
      <c r="AJ883" s="9">
        <v>0.5</v>
      </c>
      <c r="AK883" s="43">
        <f t="shared" si="1768"/>
        <v>15000.4008</v>
      </c>
      <c r="AT883" s="11">
        <v>36903</v>
      </c>
      <c r="AU883" s="12">
        <v>0.3</v>
      </c>
      <c r="AV883" s="11">
        <v>1</v>
      </c>
      <c r="AW883" s="11">
        <v>0</v>
      </c>
      <c r="AX883" s="13">
        <f t="shared" si="1769"/>
        <v>11070.9</v>
      </c>
      <c r="AY883" s="11">
        <v>1</v>
      </c>
      <c r="AZ883" s="11">
        <v>0.93</v>
      </c>
      <c r="BA883" s="11">
        <v>1.85</v>
      </c>
      <c r="BB883" s="42">
        <f t="shared" si="1770"/>
        <v>2.7205</v>
      </c>
      <c r="BC883" s="11">
        <v>0.9</v>
      </c>
      <c r="BD883" s="9">
        <v>0.5</v>
      </c>
      <c r="BE883" s="43">
        <f t="shared" si="1771"/>
        <v>13553.2725525</v>
      </c>
      <c r="BN883" s="11">
        <v>38167</v>
      </c>
      <c r="BO883" s="12">
        <v>0.3</v>
      </c>
      <c r="BP883" s="11">
        <v>1</v>
      </c>
      <c r="BQ883" s="11">
        <v>0</v>
      </c>
      <c r="BR883" s="13">
        <f t="shared" si="1772"/>
        <v>11450.1</v>
      </c>
      <c r="BS883" s="11">
        <v>1</v>
      </c>
      <c r="BT883" s="11">
        <v>1</v>
      </c>
      <c r="BU883" s="11">
        <v>2.71</v>
      </c>
      <c r="BV883" s="42">
        <f t="shared" si="1773"/>
        <v>3.71</v>
      </c>
      <c r="BW883" s="11">
        <v>0.9</v>
      </c>
      <c r="BX883" s="9">
        <v>0.5</v>
      </c>
      <c r="BY883" s="43">
        <f t="shared" si="1774"/>
        <v>19115.94195</v>
      </c>
      <c r="CH883" s="11">
        <v>42781</v>
      </c>
      <c r="CI883" s="12">
        <v>0.3</v>
      </c>
      <c r="CJ883" s="11">
        <v>1</v>
      </c>
      <c r="CK883" s="11">
        <v>0</v>
      </c>
      <c r="CL883" s="13">
        <f t="shared" si="1775"/>
        <v>12834.3</v>
      </c>
      <c r="CM883" s="11">
        <v>1</v>
      </c>
      <c r="CN883" s="11">
        <v>0.93</v>
      </c>
      <c r="CO883" s="11">
        <v>1.85</v>
      </c>
      <c r="CP883" s="42">
        <f t="shared" si="1776"/>
        <v>2.7205</v>
      </c>
      <c r="CQ883" s="11">
        <v>0.9</v>
      </c>
      <c r="CR883" s="9">
        <v>0.5</v>
      </c>
      <c r="CS883" s="43">
        <f t="shared" si="1777"/>
        <v>15712.0709175</v>
      </c>
      <c r="DB883" s="11">
        <v>44045</v>
      </c>
      <c r="DC883" s="12">
        <v>0.3</v>
      </c>
      <c r="DD883" s="11">
        <v>1</v>
      </c>
      <c r="DE883" s="11">
        <v>0</v>
      </c>
      <c r="DF883" s="13">
        <f t="shared" si="1778"/>
        <v>13213.5</v>
      </c>
      <c r="DG883" s="11">
        <v>1</v>
      </c>
      <c r="DH883" s="11">
        <v>1</v>
      </c>
      <c r="DI883" s="11">
        <v>2.11</v>
      </c>
      <c r="DJ883" s="42">
        <f t="shared" si="1779"/>
        <v>3.11</v>
      </c>
      <c r="DK883" s="11">
        <v>0.9</v>
      </c>
      <c r="DL883" s="9">
        <v>0.5</v>
      </c>
      <c r="DM883" s="43">
        <f t="shared" si="1780"/>
        <v>18492.29325</v>
      </c>
      <c r="DV883" s="11">
        <v>49923</v>
      </c>
      <c r="DW883" s="12">
        <v>0.355</v>
      </c>
      <c r="DX883" s="11">
        <v>1</v>
      </c>
      <c r="DY883" s="11">
        <v>0</v>
      </c>
      <c r="DZ883" s="13">
        <f t="shared" si="1781"/>
        <v>17722.665</v>
      </c>
      <c r="EA883" s="11">
        <v>1</v>
      </c>
      <c r="EB883" s="11">
        <v>1</v>
      </c>
      <c r="EC883" s="11">
        <v>2.91</v>
      </c>
      <c r="ED883" s="42">
        <f t="shared" si="1782"/>
        <v>3.91</v>
      </c>
      <c r="EE883" s="11">
        <v>0.9</v>
      </c>
      <c r="EF883" s="9">
        <v>0.5</v>
      </c>
      <c r="EG883" s="43">
        <f t="shared" si="1783"/>
        <v>31183.0290675</v>
      </c>
    </row>
    <row r="884" s="1" customFormat="1" customHeight="1" spans="6:137">
      <c r="F884" s="11">
        <v>35434</v>
      </c>
      <c r="G884" s="12">
        <v>0.58</v>
      </c>
      <c r="H884" s="11">
        <v>1</v>
      </c>
      <c r="I884" s="11">
        <v>0</v>
      </c>
      <c r="J884" s="13">
        <f t="shared" si="1763"/>
        <v>20551.72</v>
      </c>
      <c r="K884" s="11">
        <v>1</v>
      </c>
      <c r="L884" s="11">
        <v>0.89</v>
      </c>
      <c r="M884" s="11">
        <v>1.78</v>
      </c>
      <c r="N884" s="42">
        <f t="shared" si="1764"/>
        <v>2.5842</v>
      </c>
      <c r="O884" s="11">
        <v>0.9</v>
      </c>
      <c r="P884" s="9">
        <v>0.5</v>
      </c>
      <c r="Q884" s="43">
        <f t="shared" si="1765"/>
        <v>23899.3896708</v>
      </c>
      <c r="Z884" s="11">
        <v>35728</v>
      </c>
      <c r="AA884" s="12">
        <v>0.58</v>
      </c>
      <c r="AB884" s="11">
        <v>1</v>
      </c>
      <c r="AC884" s="11">
        <v>0</v>
      </c>
      <c r="AD884" s="13">
        <f t="shared" si="1766"/>
        <v>20722.24</v>
      </c>
      <c r="AE884" s="11">
        <v>1</v>
      </c>
      <c r="AF884" s="11">
        <v>1</v>
      </c>
      <c r="AG884" s="11">
        <v>2.11</v>
      </c>
      <c r="AH884" s="42">
        <f t="shared" si="1767"/>
        <v>3.11</v>
      </c>
      <c r="AI884" s="11">
        <v>0.9</v>
      </c>
      <c r="AJ884" s="9">
        <v>0.5</v>
      </c>
      <c r="AK884" s="43">
        <f t="shared" si="1768"/>
        <v>29000.77488</v>
      </c>
      <c r="AT884" s="11">
        <v>36903</v>
      </c>
      <c r="AU884" s="12">
        <v>0.58</v>
      </c>
      <c r="AV884" s="11">
        <v>1</v>
      </c>
      <c r="AW884" s="11">
        <v>0</v>
      </c>
      <c r="AX884" s="13">
        <f t="shared" si="1769"/>
        <v>21403.74</v>
      </c>
      <c r="AY884" s="11">
        <v>1</v>
      </c>
      <c r="AZ884" s="11">
        <v>0.93</v>
      </c>
      <c r="BA884" s="11">
        <v>1.85</v>
      </c>
      <c r="BB884" s="42">
        <f t="shared" si="1770"/>
        <v>2.7205</v>
      </c>
      <c r="BC884" s="11">
        <v>0.9</v>
      </c>
      <c r="BD884" s="9">
        <v>0.5</v>
      </c>
      <c r="BE884" s="43">
        <f t="shared" si="1771"/>
        <v>26202.9936015</v>
      </c>
      <c r="BN884" s="11">
        <v>38167</v>
      </c>
      <c r="BO884" s="12">
        <v>0.58</v>
      </c>
      <c r="BP884" s="11">
        <v>1</v>
      </c>
      <c r="BQ884" s="11">
        <v>0</v>
      </c>
      <c r="BR884" s="13">
        <f t="shared" si="1772"/>
        <v>22136.86</v>
      </c>
      <c r="BS884" s="11">
        <v>1</v>
      </c>
      <c r="BT884" s="11">
        <v>1</v>
      </c>
      <c r="BU884" s="11">
        <v>2.71</v>
      </c>
      <c r="BV884" s="42">
        <f t="shared" si="1773"/>
        <v>3.71</v>
      </c>
      <c r="BW884" s="11">
        <v>0.9</v>
      </c>
      <c r="BX884" s="9">
        <v>0.5</v>
      </c>
      <c r="BY884" s="43">
        <f t="shared" si="1774"/>
        <v>36957.48777</v>
      </c>
      <c r="CH884" s="11">
        <v>42781</v>
      </c>
      <c r="CI884" s="12">
        <v>0.58</v>
      </c>
      <c r="CJ884" s="11">
        <v>1</v>
      </c>
      <c r="CK884" s="11">
        <v>0</v>
      </c>
      <c r="CL884" s="13">
        <f t="shared" si="1775"/>
        <v>24812.98</v>
      </c>
      <c r="CM884" s="11">
        <v>1</v>
      </c>
      <c r="CN884" s="11">
        <v>0.93</v>
      </c>
      <c r="CO884" s="11">
        <v>1.85</v>
      </c>
      <c r="CP884" s="42">
        <f t="shared" si="1776"/>
        <v>2.7205</v>
      </c>
      <c r="CQ884" s="11">
        <v>0.9</v>
      </c>
      <c r="CR884" s="9">
        <v>0.5</v>
      </c>
      <c r="CS884" s="43">
        <f t="shared" si="1777"/>
        <v>30376.6704405</v>
      </c>
      <c r="DB884" s="11">
        <v>44045</v>
      </c>
      <c r="DC884" s="12">
        <v>0.58</v>
      </c>
      <c r="DD884" s="11">
        <v>1</v>
      </c>
      <c r="DE884" s="11">
        <v>0</v>
      </c>
      <c r="DF884" s="13">
        <f t="shared" si="1778"/>
        <v>25546.1</v>
      </c>
      <c r="DG884" s="11">
        <v>1</v>
      </c>
      <c r="DH884" s="11">
        <v>1</v>
      </c>
      <c r="DI884" s="11">
        <v>2.11</v>
      </c>
      <c r="DJ884" s="42">
        <f t="shared" si="1779"/>
        <v>3.11</v>
      </c>
      <c r="DK884" s="11">
        <v>0.9</v>
      </c>
      <c r="DL884" s="9">
        <v>0.5</v>
      </c>
      <c r="DM884" s="43">
        <f t="shared" si="1780"/>
        <v>35751.76695</v>
      </c>
      <c r="DV884" s="11">
        <v>49923</v>
      </c>
      <c r="DW884" s="12">
        <v>0.69</v>
      </c>
      <c r="DX884" s="11">
        <v>1</v>
      </c>
      <c r="DY884" s="11">
        <v>0</v>
      </c>
      <c r="DZ884" s="13">
        <f t="shared" si="1781"/>
        <v>34446.87</v>
      </c>
      <c r="EA884" s="11">
        <v>1</v>
      </c>
      <c r="EB884" s="11">
        <v>1</v>
      </c>
      <c r="EC884" s="11">
        <v>2.91</v>
      </c>
      <c r="ED884" s="42">
        <f t="shared" si="1782"/>
        <v>3.91</v>
      </c>
      <c r="EE884" s="11">
        <v>0.9</v>
      </c>
      <c r="EF884" s="9">
        <v>0.5</v>
      </c>
      <c r="EG884" s="43">
        <f t="shared" si="1783"/>
        <v>60609.267765</v>
      </c>
    </row>
    <row r="885" s="1" customFormat="1" customHeight="1" spans="6:137">
      <c r="F885" s="47" t="s">
        <v>32</v>
      </c>
      <c r="G885" s="48"/>
      <c r="H885" s="48"/>
      <c r="I885" s="48"/>
      <c r="J885" s="48"/>
      <c r="K885" s="48"/>
      <c r="L885" s="48"/>
      <c r="M885" s="46">
        <f>SUM(Q875:Q884)</f>
        <v>91641.79763424</v>
      </c>
      <c r="N885" s="46"/>
      <c r="O885" s="46"/>
      <c r="P885" s="46"/>
      <c r="Q885" s="46"/>
      <c r="R885" s="1"/>
      <c r="S885" s="1"/>
      <c r="T885" s="1"/>
      <c r="U885" s="1"/>
      <c r="V885" s="1"/>
      <c r="W885" s="1"/>
      <c r="X885" s="1"/>
      <c r="Y885" s="1"/>
      <c r="Z885" s="47" t="s">
        <v>32</v>
      </c>
      <c r="AA885" s="48"/>
      <c r="AB885" s="48"/>
      <c r="AC885" s="48"/>
      <c r="AD885" s="48"/>
      <c r="AE885" s="48"/>
      <c r="AF885" s="48"/>
      <c r="AG885" s="46">
        <f>SUM(AK875:AK884)</f>
        <v>111202.971264</v>
      </c>
      <c r="AH885" s="46"/>
      <c r="AI885" s="46"/>
      <c r="AJ885" s="46"/>
      <c r="AK885" s="46"/>
      <c r="AL885" s="1"/>
      <c r="AM885" s="1"/>
      <c r="AN885" s="1"/>
      <c r="AO885" s="1"/>
      <c r="AP885" s="1"/>
      <c r="AQ885" s="1"/>
      <c r="AR885" s="1"/>
      <c r="AS885" s="1"/>
      <c r="AT885" s="47" t="s">
        <v>32</v>
      </c>
      <c r="AU885" s="48"/>
      <c r="AV885" s="48"/>
      <c r="AW885" s="48"/>
      <c r="AX885" s="48"/>
      <c r="AY885" s="48"/>
      <c r="AZ885" s="48"/>
      <c r="BA885" s="46">
        <f>SUM(BE875:BE884)</f>
        <v>100474.9271892</v>
      </c>
      <c r="BB885" s="46"/>
      <c r="BC885" s="46"/>
      <c r="BD885" s="46"/>
      <c r="BE885" s="46"/>
      <c r="BF885" s="1"/>
      <c r="BG885" s="1"/>
      <c r="BH885" s="1"/>
      <c r="BI885" s="1"/>
      <c r="BJ885" s="1"/>
      <c r="BK885" s="1"/>
      <c r="BL885" s="1"/>
      <c r="BM885" s="1"/>
      <c r="BN885" s="47" t="s">
        <v>32</v>
      </c>
      <c r="BO885" s="48"/>
      <c r="BP885" s="48"/>
      <c r="BQ885" s="48"/>
      <c r="BR885" s="48"/>
      <c r="BS885" s="48"/>
      <c r="BT885" s="48"/>
      <c r="BU885" s="46">
        <f>SUM(BY875:BY884)</f>
        <v>141712.849656</v>
      </c>
      <c r="BV885" s="46"/>
      <c r="BW885" s="46"/>
      <c r="BX885" s="46"/>
      <c r="BY885" s="46"/>
      <c r="BZ885" s="1"/>
      <c r="CA885" s="1"/>
      <c r="CB885" s="1"/>
      <c r="CC885" s="1"/>
      <c r="CD885" s="1"/>
      <c r="CE885" s="1"/>
      <c r="CF885" s="1"/>
      <c r="CG885" s="1"/>
      <c r="CH885" s="47" t="s">
        <v>32</v>
      </c>
      <c r="CI885" s="48"/>
      <c r="CJ885" s="48"/>
      <c r="CK885" s="48"/>
      <c r="CL885" s="48"/>
      <c r="CM885" s="48"/>
      <c r="CN885" s="48"/>
      <c r="CO885" s="46">
        <f>SUM(CS875:CS884)</f>
        <v>116478.8190684</v>
      </c>
      <c r="CP885" s="46"/>
      <c r="CQ885" s="46"/>
      <c r="CR885" s="46"/>
      <c r="CS885" s="46"/>
      <c r="CT885" s="1"/>
      <c r="CU885" s="1"/>
      <c r="CV885" s="1"/>
      <c r="CW885" s="1"/>
      <c r="CX885" s="1"/>
      <c r="CY885" s="1"/>
      <c r="CZ885" s="1"/>
      <c r="DA885" s="1"/>
      <c r="DB885" s="47" t="s">
        <v>32</v>
      </c>
      <c r="DC885" s="48"/>
      <c r="DD885" s="48"/>
      <c r="DE885" s="48"/>
      <c r="DF885" s="48"/>
      <c r="DG885" s="48"/>
      <c r="DH885" s="48"/>
      <c r="DI885" s="46">
        <f>SUM(DM875:DM884)</f>
        <v>137089.53396</v>
      </c>
      <c r="DJ885" s="46"/>
      <c r="DK885" s="46"/>
      <c r="DL885" s="46"/>
      <c r="DM885" s="46"/>
      <c r="DN885" s="1"/>
      <c r="DO885" s="1"/>
      <c r="DP885" s="1"/>
      <c r="DQ885" s="1"/>
      <c r="DR885" s="1"/>
      <c r="DS885" s="1"/>
      <c r="DT885" s="1"/>
      <c r="DU885" s="1"/>
      <c r="DV885" s="47" t="s">
        <v>32</v>
      </c>
      <c r="DW885" s="48"/>
      <c r="DX885" s="48"/>
      <c r="DY885" s="48"/>
      <c r="DZ885" s="48"/>
      <c r="EA885" s="48"/>
      <c r="EB885" s="48"/>
      <c r="EC885" s="46">
        <f>SUM(EG875:EG884)</f>
        <v>231632.8102845</v>
      </c>
      <c r="ED885" s="46"/>
      <c r="EE885" s="46"/>
      <c r="EF885" s="46"/>
      <c r="EG885" s="46"/>
    </row>
    <row r="886" s="1" customFormat="1" customHeight="1" spans="6:137">
      <c r="F886" s="48"/>
      <c r="G886" s="48"/>
      <c r="H886" s="48"/>
      <c r="I886" s="48"/>
      <c r="J886" s="48"/>
      <c r="K886" s="48"/>
      <c r="L886" s="48"/>
      <c r="M886" s="46"/>
      <c r="N886" s="46"/>
      <c r="O886" s="46"/>
      <c r="P886" s="46"/>
      <c r="Q886" s="46"/>
      <c r="R886" s="1"/>
      <c r="S886" s="1"/>
      <c r="T886" s="1"/>
      <c r="U886" s="1"/>
      <c r="V886" s="1"/>
      <c r="W886" s="1"/>
      <c r="X886" s="1"/>
      <c r="Y886" s="1"/>
      <c r="Z886" s="48"/>
      <c r="AA886" s="48"/>
      <c r="AB886" s="48"/>
      <c r="AC886" s="48"/>
      <c r="AD886" s="48"/>
      <c r="AE886" s="48"/>
      <c r="AF886" s="48"/>
      <c r="AG886" s="46"/>
      <c r="AH886" s="46"/>
      <c r="AI886" s="46"/>
      <c r="AJ886" s="46"/>
      <c r="AK886" s="46"/>
      <c r="AL886" s="1"/>
      <c r="AM886" s="1"/>
      <c r="AN886" s="1"/>
      <c r="AO886" s="1"/>
      <c r="AP886" s="1"/>
      <c r="AQ886" s="1"/>
      <c r="AR886" s="1"/>
      <c r="AS886" s="1"/>
      <c r="AT886" s="48"/>
      <c r="AU886" s="48"/>
      <c r="AV886" s="48"/>
      <c r="AW886" s="48"/>
      <c r="AX886" s="48"/>
      <c r="AY886" s="48"/>
      <c r="AZ886" s="48"/>
      <c r="BA886" s="46"/>
      <c r="BB886" s="46"/>
      <c r="BC886" s="46"/>
      <c r="BD886" s="46"/>
      <c r="BE886" s="46"/>
      <c r="BF886" s="1"/>
      <c r="BG886" s="1"/>
      <c r="BH886" s="1"/>
      <c r="BI886" s="1"/>
      <c r="BJ886" s="1"/>
      <c r="BK886" s="1"/>
      <c r="BL886" s="1"/>
      <c r="BM886" s="1"/>
      <c r="BN886" s="48"/>
      <c r="BO886" s="48"/>
      <c r="BP886" s="48"/>
      <c r="BQ886" s="48"/>
      <c r="BR886" s="48"/>
      <c r="BS886" s="48"/>
      <c r="BT886" s="48"/>
      <c r="BU886" s="46"/>
      <c r="BV886" s="46"/>
      <c r="BW886" s="46"/>
      <c r="BX886" s="46"/>
      <c r="BY886" s="46"/>
      <c r="BZ886" s="1"/>
      <c r="CA886" s="1"/>
      <c r="CB886" s="1"/>
      <c r="CC886" s="1"/>
      <c r="CD886" s="1"/>
      <c r="CE886" s="1"/>
      <c r="CF886" s="1"/>
      <c r="CG886" s="1"/>
      <c r="CH886" s="48"/>
      <c r="CI886" s="48"/>
      <c r="CJ886" s="48"/>
      <c r="CK886" s="48"/>
      <c r="CL886" s="48"/>
      <c r="CM886" s="48"/>
      <c r="CN886" s="48"/>
      <c r="CO886" s="46"/>
      <c r="CP886" s="46"/>
      <c r="CQ886" s="46"/>
      <c r="CR886" s="46"/>
      <c r="CS886" s="46"/>
      <c r="CT886" s="1"/>
      <c r="CU886" s="1"/>
      <c r="CV886" s="1"/>
      <c r="CW886" s="1"/>
      <c r="CX886" s="1"/>
      <c r="CY886" s="1"/>
      <c r="CZ886" s="1"/>
      <c r="DA886" s="1"/>
      <c r="DB886" s="48"/>
      <c r="DC886" s="48"/>
      <c r="DD886" s="48"/>
      <c r="DE886" s="48"/>
      <c r="DF886" s="48"/>
      <c r="DG886" s="48"/>
      <c r="DH886" s="48"/>
      <c r="DI886" s="46"/>
      <c r="DJ886" s="46"/>
      <c r="DK886" s="46"/>
      <c r="DL886" s="46"/>
      <c r="DM886" s="46"/>
      <c r="DN886" s="1"/>
      <c r="DO886" s="1"/>
      <c r="DP886" s="1"/>
      <c r="DQ886" s="1"/>
      <c r="DR886" s="1"/>
      <c r="DS886" s="1"/>
      <c r="DT886" s="1"/>
      <c r="DU886" s="1"/>
      <c r="DV886" s="48"/>
      <c r="DW886" s="48"/>
      <c r="DX886" s="48"/>
      <c r="DY886" s="48"/>
      <c r="DZ886" s="48"/>
      <c r="EA886" s="48"/>
      <c r="EB886" s="48"/>
      <c r="EC886" s="46"/>
      <c r="ED886" s="46"/>
      <c r="EE886" s="46"/>
      <c r="EF886" s="46"/>
      <c r="EG886" s="46"/>
    </row>
    <row r="887" s="1" customFormat="1" customHeight="1" spans="6:137">
      <c r="F887" s="48"/>
      <c r="G887" s="48"/>
      <c r="H887" s="48"/>
      <c r="I887" s="48"/>
      <c r="J887" s="48"/>
      <c r="K887" s="48"/>
      <c r="L887" s="48"/>
      <c r="M887" s="46"/>
      <c r="N887" s="46"/>
      <c r="O887" s="46"/>
      <c r="P887" s="46"/>
      <c r="Q887" s="46"/>
      <c r="R887" s="1"/>
      <c r="S887" s="1"/>
      <c r="T887" s="1"/>
      <c r="U887" s="1"/>
      <c r="V887" s="1"/>
      <c r="W887" s="1"/>
      <c r="X887" s="1"/>
      <c r="Y887" s="1"/>
      <c r="Z887" s="48"/>
      <c r="AA887" s="48"/>
      <c r="AB887" s="48"/>
      <c r="AC887" s="48"/>
      <c r="AD887" s="48"/>
      <c r="AE887" s="48"/>
      <c r="AF887" s="48"/>
      <c r="AG887" s="46"/>
      <c r="AH887" s="46"/>
      <c r="AI887" s="46"/>
      <c r="AJ887" s="46"/>
      <c r="AK887" s="46"/>
      <c r="AL887" s="1"/>
      <c r="AM887" s="1"/>
      <c r="AN887" s="1"/>
      <c r="AO887" s="1"/>
      <c r="AP887" s="1"/>
      <c r="AQ887" s="1"/>
      <c r="AR887" s="1"/>
      <c r="AS887" s="1"/>
      <c r="AT887" s="48"/>
      <c r="AU887" s="48"/>
      <c r="AV887" s="48"/>
      <c r="AW887" s="48"/>
      <c r="AX887" s="48"/>
      <c r="AY887" s="48"/>
      <c r="AZ887" s="48"/>
      <c r="BA887" s="46"/>
      <c r="BB887" s="46"/>
      <c r="BC887" s="46"/>
      <c r="BD887" s="46"/>
      <c r="BE887" s="46"/>
      <c r="BF887" s="1"/>
      <c r="BG887" s="1"/>
      <c r="BH887" s="1"/>
      <c r="BI887" s="1"/>
      <c r="BJ887" s="1"/>
      <c r="BK887" s="1"/>
      <c r="BL887" s="1"/>
      <c r="BM887" s="1"/>
      <c r="BN887" s="48"/>
      <c r="BO887" s="48"/>
      <c r="BP887" s="48"/>
      <c r="BQ887" s="48"/>
      <c r="BR887" s="48"/>
      <c r="BS887" s="48"/>
      <c r="BT887" s="48"/>
      <c r="BU887" s="46"/>
      <c r="BV887" s="46"/>
      <c r="BW887" s="46"/>
      <c r="BX887" s="46"/>
      <c r="BY887" s="46"/>
      <c r="BZ887" s="1"/>
      <c r="CA887" s="1"/>
      <c r="CB887" s="1"/>
      <c r="CC887" s="1"/>
      <c r="CD887" s="1"/>
      <c r="CE887" s="1"/>
      <c r="CF887" s="1"/>
      <c r="CG887" s="1"/>
      <c r="CH887" s="48"/>
      <c r="CI887" s="48"/>
      <c r="CJ887" s="48"/>
      <c r="CK887" s="48"/>
      <c r="CL887" s="48"/>
      <c r="CM887" s="48"/>
      <c r="CN887" s="48"/>
      <c r="CO887" s="46"/>
      <c r="CP887" s="46"/>
      <c r="CQ887" s="46"/>
      <c r="CR887" s="46"/>
      <c r="CS887" s="46"/>
      <c r="CT887" s="1"/>
      <c r="CU887" s="1"/>
      <c r="CV887" s="1"/>
      <c r="CW887" s="1"/>
      <c r="CX887" s="1"/>
      <c r="CY887" s="1"/>
      <c r="CZ887" s="1"/>
      <c r="DA887" s="1"/>
      <c r="DB887" s="48"/>
      <c r="DC887" s="48"/>
      <c r="DD887" s="48"/>
      <c r="DE887" s="48"/>
      <c r="DF887" s="48"/>
      <c r="DG887" s="48"/>
      <c r="DH887" s="48"/>
      <c r="DI887" s="46"/>
      <c r="DJ887" s="46"/>
      <c r="DK887" s="46"/>
      <c r="DL887" s="46"/>
      <c r="DM887" s="46"/>
      <c r="DN887" s="1"/>
      <c r="DO887" s="1"/>
      <c r="DP887" s="1"/>
      <c r="DQ887" s="1"/>
      <c r="DR887" s="1"/>
      <c r="DS887" s="1"/>
      <c r="DT887" s="1"/>
      <c r="DU887" s="1"/>
      <c r="DV887" s="48"/>
      <c r="DW887" s="48"/>
      <c r="DX887" s="48"/>
      <c r="DY887" s="48"/>
      <c r="DZ887" s="48"/>
      <c r="EA887" s="48"/>
      <c r="EB887" s="48"/>
      <c r="EC887" s="46"/>
      <c r="ED887" s="46"/>
      <c r="EE887" s="46"/>
      <c r="EF887" s="46"/>
      <c r="EG887" s="46"/>
    </row>
  </sheetData>
  <mergeCells count="5271">
    <mergeCell ref="F1:S1"/>
    <mergeCell ref="Z1:AM1"/>
    <mergeCell ref="AT1:BG1"/>
    <mergeCell ref="BN1:CA1"/>
    <mergeCell ref="CH1:CU1"/>
    <mergeCell ref="DB1:DO1"/>
    <mergeCell ref="DV1:EI1"/>
    <mergeCell ref="F2:I2"/>
    <mergeCell ref="J2:M2"/>
    <mergeCell ref="N2:P2"/>
    <mergeCell ref="Z2:AC2"/>
    <mergeCell ref="AD2:AG2"/>
    <mergeCell ref="AH2:AJ2"/>
    <mergeCell ref="AT2:AW2"/>
    <mergeCell ref="AX2:BA2"/>
    <mergeCell ref="BB2:BD2"/>
    <mergeCell ref="BN2:BQ2"/>
    <mergeCell ref="BR2:BU2"/>
    <mergeCell ref="BV2:BX2"/>
    <mergeCell ref="CH2:CK2"/>
    <mergeCell ref="CL2:CO2"/>
    <mergeCell ref="CP2:CR2"/>
    <mergeCell ref="DB2:DE2"/>
    <mergeCell ref="DF2:DI2"/>
    <mergeCell ref="DJ2:DL2"/>
    <mergeCell ref="DV2:DY2"/>
    <mergeCell ref="DZ2:EC2"/>
    <mergeCell ref="ED2:EF2"/>
    <mergeCell ref="F15:T15"/>
    <mergeCell ref="Z15:AN15"/>
    <mergeCell ref="AT15:BH15"/>
    <mergeCell ref="BN15:CB15"/>
    <mergeCell ref="CH15:CV15"/>
    <mergeCell ref="DB15:DP15"/>
    <mergeCell ref="DV15:EJ15"/>
    <mergeCell ref="G16:J16"/>
    <mergeCell ref="K16:M16"/>
    <mergeCell ref="N16:P16"/>
    <mergeCell ref="AA16:AD16"/>
    <mergeCell ref="AE16:AG16"/>
    <mergeCell ref="AH16:AJ16"/>
    <mergeCell ref="AU16:AX16"/>
    <mergeCell ref="AY16:BA16"/>
    <mergeCell ref="BB16:BD16"/>
    <mergeCell ref="BO16:BR16"/>
    <mergeCell ref="BS16:BU16"/>
    <mergeCell ref="BV16:BX16"/>
    <mergeCell ref="CI16:CL16"/>
    <mergeCell ref="CM16:CO16"/>
    <mergeCell ref="CP16:CR16"/>
    <mergeCell ref="DC16:DF16"/>
    <mergeCell ref="DG16:DI16"/>
    <mergeCell ref="DJ16:DL16"/>
    <mergeCell ref="DW16:DZ16"/>
    <mergeCell ref="EA16:EC16"/>
    <mergeCell ref="ED16:EF16"/>
    <mergeCell ref="F24:T24"/>
    <mergeCell ref="Z24:AN24"/>
    <mergeCell ref="AT24:BH24"/>
    <mergeCell ref="BN24:CB24"/>
    <mergeCell ref="CH24:CV24"/>
    <mergeCell ref="DB24:DP24"/>
    <mergeCell ref="DV24:EJ24"/>
    <mergeCell ref="G25:J25"/>
    <mergeCell ref="K25:M25"/>
    <mergeCell ref="N25:P25"/>
    <mergeCell ref="AA25:AD25"/>
    <mergeCell ref="AE25:AG25"/>
    <mergeCell ref="AH25:AJ25"/>
    <mergeCell ref="AU25:AX25"/>
    <mergeCell ref="AY25:BA25"/>
    <mergeCell ref="BB25:BD25"/>
    <mergeCell ref="BO25:BR25"/>
    <mergeCell ref="BS25:BU25"/>
    <mergeCell ref="BV25:BX25"/>
    <mergeCell ref="CI25:CL25"/>
    <mergeCell ref="CM25:CO25"/>
    <mergeCell ref="CP25:CR25"/>
    <mergeCell ref="DC25:DF25"/>
    <mergeCell ref="DG25:DI25"/>
    <mergeCell ref="DJ25:DL25"/>
    <mergeCell ref="DW25:DZ25"/>
    <mergeCell ref="EA25:EC25"/>
    <mergeCell ref="ED25:EF25"/>
    <mergeCell ref="F33:S33"/>
    <mergeCell ref="Z33:AM33"/>
    <mergeCell ref="AT33:BG33"/>
    <mergeCell ref="BN33:CA33"/>
    <mergeCell ref="CH33:CU33"/>
    <mergeCell ref="DB33:DO33"/>
    <mergeCell ref="DV33:EI33"/>
    <mergeCell ref="F34:I34"/>
    <mergeCell ref="J34:M34"/>
    <mergeCell ref="N34:P34"/>
    <mergeCell ref="Z34:AC34"/>
    <mergeCell ref="AD34:AG34"/>
    <mergeCell ref="AH34:AJ34"/>
    <mergeCell ref="AT34:AW34"/>
    <mergeCell ref="AX34:BA34"/>
    <mergeCell ref="BB34:BD34"/>
    <mergeCell ref="BN34:BQ34"/>
    <mergeCell ref="BR34:BU34"/>
    <mergeCell ref="BV34:BX34"/>
    <mergeCell ref="CH34:CK34"/>
    <mergeCell ref="CL34:CO34"/>
    <mergeCell ref="CP34:CR34"/>
    <mergeCell ref="DB34:DE34"/>
    <mergeCell ref="DF34:DI34"/>
    <mergeCell ref="DJ34:DL34"/>
    <mergeCell ref="DV34:DY34"/>
    <mergeCell ref="DZ34:EC34"/>
    <mergeCell ref="ED34:EF34"/>
    <mergeCell ref="F47:S47"/>
    <mergeCell ref="Z47:AM47"/>
    <mergeCell ref="AT47:BG47"/>
    <mergeCell ref="BN47:CA47"/>
    <mergeCell ref="CH47:CU47"/>
    <mergeCell ref="DB47:DO47"/>
    <mergeCell ref="DV47:EI47"/>
    <mergeCell ref="F48:I48"/>
    <mergeCell ref="J48:M48"/>
    <mergeCell ref="N48:P48"/>
    <mergeCell ref="Z48:AC48"/>
    <mergeCell ref="AD48:AG48"/>
    <mergeCell ref="AH48:AJ48"/>
    <mergeCell ref="AT48:AW48"/>
    <mergeCell ref="AX48:BA48"/>
    <mergeCell ref="BB48:BD48"/>
    <mergeCell ref="BN48:BQ48"/>
    <mergeCell ref="BR48:BU48"/>
    <mergeCell ref="BV48:BX48"/>
    <mergeCell ref="CH48:CK48"/>
    <mergeCell ref="CL48:CO48"/>
    <mergeCell ref="CP48:CR48"/>
    <mergeCell ref="DB48:DE48"/>
    <mergeCell ref="DF48:DI48"/>
    <mergeCell ref="DJ48:DL48"/>
    <mergeCell ref="DV48:DY48"/>
    <mergeCell ref="DZ48:EC48"/>
    <mergeCell ref="ED48:EF48"/>
    <mergeCell ref="F57:Q57"/>
    <mergeCell ref="Z57:AK57"/>
    <mergeCell ref="AT57:BE57"/>
    <mergeCell ref="BN57:BY57"/>
    <mergeCell ref="CH57:CS57"/>
    <mergeCell ref="DB57:DM57"/>
    <mergeCell ref="DV57:EG57"/>
    <mergeCell ref="F58:J58"/>
    <mergeCell ref="K58:N58"/>
    <mergeCell ref="O58:P58"/>
    <mergeCell ref="Z58:AD58"/>
    <mergeCell ref="AE58:AH58"/>
    <mergeCell ref="AI58:AJ58"/>
    <mergeCell ref="AT58:AX58"/>
    <mergeCell ref="AY58:BB58"/>
    <mergeCell ref="BC58:BD58"/>
    <mergeCell ref="BN58:BR58"/>
    <mergeCell ref="BS58:BV58"/>
    <mergeCell ref="BW58:BX58"/>
    <mergeCell ref="CH58:CL58"/>
    <mergeCell ref="CM58:CP58"/>
    <mergeCell ref="CQ58:CR58"/>
    <mergeCell ref="DB58:DF58"/>
    <mergeCell ref="DG58:DJ58"/>
    <mergeCell ref="DK58:DL58"/>
    <mergeCell ref="DV58:DZ58"/>
    <mergeCell ref="EA58:ED58"/>
    <mergeCell ref="EE58:EF58"/>
    <mergeCell ref="F78:Q78"/>
    <mergeCell ref="Z78:AK78"/>
    <mergeCell ref="AT78:BE78"/>
    <mergeCell ref="BN78:BY78"/>
    <mergeCell ref="CH78:CS78"/>
    <mergeCell ref="DB78:DM78"/>
    <mergeCell ref="DV78:EG78"/>
    <mergeCell ref="F79:J79"/>
    <mergeCell ref="K79:N79"/>
    <mergeCell ref="O79:P79"/>
    <mergeCell ref="Z79:AD79"/>
    <mergeCell ref="AE79:AH79"/>
    <mergeCell ref="AI79:AJ79"/>
    <mergeCell ref="AT79:AX79"/>
    <mergeCell ref="AY79:BB79"/>
    <mergeCell ref="BC79:BD79"/>
    <mergeCell ref="BN79:BR79"/>
    <mergeCell ref="BS79:BV79"/>
    <mergeCell ref="BW79:BX79"/>
    <mergeCell ref="CH79:CL79"/>
    <mergeCell ref="CM79:CP79"/>
    <mergeCell ref="CQ79:CR79"/>
    <mergeCell ref="DB79:DF79"/>
    <mergeCell ref="DG79:DJ79"/>
    <mergeCell ref="DK79:DL79"/>
    <mergeCell ref="DV79:DZ79"/>
    <mergeCell ref="EA79:ED79"/>
    <mergeCell ref="EE79:EF79"/>
    <mergeCell ref="F95:Q95"/>
    <mergeCell ref="Z95:AK95"/>
    <mergeCell ref="AT95:BE95"/>
    <mergeCell ref="BN95:BY95"/>
    <mergeCell ref="CH95:CS95"/>
    <mergeCell ref="DB95:DM95"/>
    <mergeCell ref="DV95:EG95"/>
    <mergeCell ref="F96:J96"/>
    <mergeCell ref="K96:N96"/>
    <mergeCell ref="O96:P96"/>
    <mergeCell ref="Z96:AD96"/>
    <mergeCell ref="AE96:AH96"/>
    <mergeCell ref="AI96:AJ96"/>
    <mergeCell ref="AT96:AX96"/>
    <mergeCell ref="AY96:BB96"/>
    <mergeCell ref="BC96:BD96"/>
    <mergeCell ref="BN96:BR96"/>
    <mergeCell ref="BS96:BV96"/>
    <mergeCell ref="BW96:BX96"/>
    <mergeCell ref="CH96:CL96"/>
    <mergeCell ref="CM96:CP96"/>
    <mergeCell ref="CQ96:CR96"/>
    <mergeCell ref="DB96:DF96"/>
    <mergeCell ref="DG96:DJ96"/>
    <mergeCell ref="DK96:DL96"/>
    <mergeCell ref="DV96:DZ96"/>
    <mergeCell ref="EA96:ED96"/>
    <mergeCell ref="EE96:EF96"/>
    <mergeCell ref="F112:S112"/>
    <mergeCell ref="Z112:AM112"/>
    <mergeCell ref="AT112:BG112"/>
    <mergeCell ref="BN112:CA112"/>
    <mergeCell ref="CH112:CU112"/>
    <mergeCell ref="DB112:DO112"/>
    <mergeCell ref="DV112:EI112"/>
    <mergeCell ref="F113:I113"/>
    <mergeCell ref="J113:M113"/>
    <mergeCell ref="N113:P113"/>
    <mergeCell ref="Z113:AC113"/>
    <mergeCell ref="AD113:AG113"/>
    <mergeCell ref="AH113:AJ113"/>
    <mergeCell ref="AT113:AW113"/>
    <mergeCell ref="AX113:BA113"/>
    <mergeCell ref="BB113:BD113"/>
    <mergeCell ref="BN113:BQ113"/>
    <mergeCell ref="BR113:BU113"/>
    <mergeCell ref="BV113:BX113"/>
    <mergeCell ref="CH113:CK113"/>
    <mergeCell ref="CL113:CO113"/>
    <mergeCell ref="CP113:CR113"/>
    <mergeCell ref="DB113:DE113"/>
    <mergeCell ref="DF113:DI113"/>
    <mergeCell ref="DJ113:DL113"/>
    <mergeCell ref="DV113:DY113"/>
    <mergeCell ref="DZ113:EC113"/>
    <mergeCell ref="ED113:EF113"/>
    <mergeCell ref="F126:T126"/>
    <mergeCell ref="Z126:AN126"/>
    <mergeCell ref="AT126:BH126"/>
    <mergeCell ref="BN126:CB126"/>
    <mergeCell ref="CH126:CV126"/>
    <mergeCell ref="DB126:DP126"/>
    <mergeCell ref="DV126:EJ126"/>
    <mergeCell ref="G127:J127"/>
    <mergeCell ref="K127:M127"/>
    <mergeCell ref="N127:P127"/>
    <mergeCell ref="AA127:AD127"/>
    <mergeCell ref="AE127:AG127"/>
    <mergeCell ref="AH127:AJ127"/>
    <mergeCell ref="AU127:AX127"/>
    <mergeCell ref="AY127:BA127"/>
    <mergeCell ref="BB127:BD127"/>
    <mergeCell ref="BO127:BR127"/>
    <mergeCell ref="BS127:BU127"/>
    <mergeCell ref="BV127:BX127"/>
    <mergeCell ref="CI127:CL127"/>
    <mergeCell ref="CM127:CO127"/>
    <mergeCell ref="CP127:CR127"/>
    <mergeCell ref="DC127:DF127"/>
    <mergeCell ref="DG127:DI127"/>
    <mergeCell ref="DJ127:DL127"/>
    <mergeCell ref="DW127:DZ127"/>
    <mergeCell ref="EA127:EC127"/>
    <mergeCell ref="ED127:EF127"/>
    <mergeCell ref="F135:T135"/>
    <mergeCell ref="Z135:AN135"/>
    <mergeCell ref="AT135:BH135"/>
    <mergeCell ref="BN135:CB135"/>
    <mergeCell ref="CH135:CV135"/>
    <mergeCell ref="DB135:DP135"/>
    <mergeCell ref="DV135:EJ135"/>
    <mergeCell ref="G136:J136"/>
    <mergeCell ref="K136:M136"/>
    <mergeCell ref="N136:P136"/>
    <mergeCell ref="AA136:AD136"/>
    <mergeCell ref="AE136:AG136"/>
    <mergeCell ref="AH136:AJ136"/>
    <mergeCell ref="AU136:AX136"/>
    <mergeCell ref="AY136:BA136"/>
    <mergeCell ref="BB136:BD136"/>
    <mergeCell ref="BO136:BR136"/>
    <mergeCell ref="BS136:BU136"/>
    <mergeCell ref="BV136:BX136"/>
    <mergeCell ref="CI136:CL136"/>
    <mergeCell ref="CM136:CO136"/>
    <mergeCell ref="CP136:CR136"/>
    <mergeCell ref="DC136:DF136"/>
    <mergeCell ref="DG136:DI136"/>
    <mergeCell ref="DJ136:DL136"/>
    <mergeCell ref="DW136:DZ136"/>
    <mergeCell ref="EA136:EC136"/>
    <mergeCell ref="ED136:EF136"/>
    <mergeCell ref="F144:S144"/>
    <mergeCell ref="Z144:AM144"/>
    <mergeCell ref="AT144:BG144"/>
    <mergeCell ref="BN144:CA144"/>
    <mergeCell ref="CH144:CU144"/>
    <mergeCell ref="DB144:DO144"/>
    <mergeCell ref="DV144:EI144"/>
    <mergeCell ref="F145:I145"/>
    <mergeCell ref="J145:M145"/>
    <mergeCell ref="N145:P145"/>
    <mergeCell ref="Z145:AC145"/>
    <mergeCell ref="AD145:AG145"/>
    <mergeCell ref="AH145:AJ145"/>
    <mergeCell ref="AT145:AW145"/>
    <mergeCell ref="AX145:BA145"/>
    <mergeCell ref="BB145:BD145"/>
    <mergeCell ref="BN145:BQ145"/>
    <mergeCell ref="BR145:BU145"/>
    <mergeCell ref="BV145:BX145"/>
    <mergeCell ref="CH145:CK145"/>
    <mergeCell ref="CL145:CO145"/>
    <mergeCell ref="CP145:CR145"/>
    <mergeCell ref="DB145:DE145"/>
    <mergeCell ref="DF145:DI145"/>
    <mergeCell ref="DJ145:DL145"/>
    <mergeCell ref="DV145:DY145"/>
    <mergeCell ref="DZ145:EC145"/>
    <mergeCell ref="ED145:EF145"/>
    <mergeCell ref="F158:S158"/>
    <mergeCell ref="Z158:AM158"/>
    <mergeCell ref="AT158:BG158"/>
    <mergeCell ref="BN158:CA158"/>
    <mergeCell ref="CH158:CU158"/>
    <mergeCell ref="DB158:DO158"/>
    <mergeCell ref="DV158:EI158"/>
    <mergeCell ref="F159:I159"/>
    <mergeCell ref="J159:M159"/>
    <mergeCell ref="N159:P159"/>
    <mergeCell ref="Z159:AC159"/>
    <mergeCell ref="AD159:AG159"/>
    <mergeCell ref="AH159:AJ159"/>
    <mergeCell ref="AT159:AW159"/>
    <mergeCell ref="AX159:BA159"/>
    <mergeCell ref="BB159:BD159"/>
    <mergeCell ref="BN159:BQ159"/>
    <mergeCell ref="BR159:BU159"/>
    <mergeCell ref="BV159:BX159"/>
    <mergeCell ref="CH159:CK159"/>
    <mergeCell ref="CL159:CO159"/>
    <mergeCell ref="CP159:CR159"/>
    <mergeCell ref="DB159:DE159"/>
    <mergeCell ref="DF159:DI159"/>
    <mergeCell ref="DJ159:DL159"/>
    <mergeCell ref="DV159:DY159"/>
    <mergeCell ref="DZ159:EC159"/>
    <mergeCell ref="ED159:EF159"/>
    <mergeCell ref="F168:Q168"/>
    <mergeCell ref="Z168:AK168"/>
    <mergeCell ref="AT168:BE168"/>
    <mergeCell ref="BN168:BY168"/>
    <mergeCell ref="CH168:CS168"/>
    <mergeCell ref="DB168:DM168"/>
    <mergeCell ref="DV168:EG168"/>
    <mergeCell ref="F169:J169"/>
    <mergeCell ref="K169:N169"/>
    <mergeCell ref="O169:P169"/>
    <mergeCell ref="Z169:AD169"/>
    <mergeCell ref="AE169:AH169"/>
    <mergeCell ref="AI169:AJ169"/>
    <mergeCell ref="AT169:AX169"/>
    <mergeCell ref="AY169:BB169"/>
    <mergeCell ref="BC169:BD169"/>
    <mergeCell ref="BN169:BR169"/>
    <mergeCell ref="BS169:BV169"/>
    <mergeCell ref="BW169:BX169"/>
    <mergeCell ref="CH169:CL169"/>
    <mergeCell ref="CM169:CP169"/>
    <mergeCell ref="CQ169:CR169"/>
    <mergeCell ref="DB169:DF169"/>
    <mergeCell ref="DG169:DJ169"/>
    <mergeCell ref="DK169:DL169"/>
    <mergeCell ref="DV169:DZ169"/>
    <mergeCell ref="EA169:ED169"/>
    <mergeCell ref="EE169:EF169"/>
    <mergeCell ref="F189:Q189"/>
    <mergeCell ref="Z189:AK189"/>
    <mergeCell ref="AT189:BE189"/>
    <mergeCell ref="BN189:BY189"/>
    <mergeCell ref="CH189:CS189"/>
    <mergeCell ref="DB189:DM189"/>
    <mergeCell ref="DV189:EG189"/>
    <mergeCell ref="F190:J190"/>
    <mergeCell ref="K190:N190"/>
    <mergeCell ref="O190:P190"/>
    <mergeCell ref="Z190:AD190"/>
    <mergeCell ref="AE190:AH190"/>
    <mergeCell ref="AI190:AJ190"/>
    <mergeCell ref="AT190:AX190"/>
    <mergeCell ref="AY190:BB190"/>
    <mergeCell ref="BC190:BD190"/>
    <mergeCell ref="BN190:BR190"/>
    <mergeCell ref="BS190:BV190"/>
    <mergeCell ref="BW190:BX190"/>
    <mergeCell ref="CH190:CL190"/>
    <mergeCell ref="CM190:CP190"/>
    <mergeCell ref="CQ190:CR190"/>
    <mergeCell ref="DB190:DF190"/>
    <mergeCell ref="DG190:DJ190"/>
    <mergeCell ref="DK190:DL190"/>
    <mergeCell ref="DV190:DZ190"/>
    <mergeCell ref="EA190:ED190"/>
    <mergeCell ref="EE190:EF190"/>
    <mergeCell ref="F206:Q206"/>
    <mergeCell ref="Z206:AK206"/>
    <mergeCell ref="AT206:BE206"/>
    <mergeCell ref="BN206:BY206"/>
    <mergeCell ref="CH206:CS206"/>
    <mergeCell ref="DB206:DM206"/>
    <mergeCell ref="DV206:EG206"/>
    <mergeCell ref="F207:J207"/>
    <mergeCell ref="K207:N207"/>
    <mergeCell ref="O207:P207"/>
    <mergeCell ref="Z207:AD207"/>
    <mergeCell ref="AE207:AH207"/>
    <mergeCell ref="AI207:AJ207"/>
    <mergeCell ref="AT207:AX207"/>
    <mergeCell ref="AY207:BB207"/>
    <mergeCell ref="BC207:BD207"/>
    <mergeCell ref="BN207:BR207"/>
    <mergeCell ref="BS207:BV207"/>
    <mergeCell ref="BW207:BX207"/>
    <mergeCell ref="CH207:CL207"/>
    <mergeCell ref="CM207:CP207"/>
    <mergeCell ref="CQ207:CR207"/>
    <mergeCell ref="DB207:DF207"/>
    <mergeCell ref="DG207:DJ207"/>
    <mergeCell ref="DK207:DL207"/>
    <mergeCell ref="DV207:DZ207"/>
    <mergeCell ref="EA207:ED207"/>
    <mergeCell ref="EE207:EF207"/>
    <mergeCell ref="F223:S223"/>
    <mergeCell ref="Z223:AM223"/>
    <mergeCell ref="AT223:BG223"/>
    <mergeCell ref="BN223:CA223"/>
    <mergeCell ref="CH223:CU223"/>
    <mergeCell ref="DB223:DO223"/>
    <mergeCell ref="DV223:EI223"/>
    <mergeCell ref="F224:I224"/>
    <mergeCell ref="J224:M224"/>
    <mergeCell ref="N224:P224"/>
    <mergeCell ref="Z224:AC224"/>
    <mergeCell ref="AD224:AG224"/>
    <mergeCell ref="AH224:AJ224"/>
    <mergeCell ref="AT224:AW224"/>
    <mergeCell ref="AX224:BA224"/>
    <mergeCell ref="BB224:BD224"/>
    <mergeCell ref="BN224:BQ224"/>
    <mergeCell ref="BR224:BU224"/>
    <mergeCell ref="BV224:BX224"/>
    <mergeCell ref="CH224:CK224"/>
    <mergeCell ref="CL224:CO224"/>
    <mergeCell ref="CP224:CR224"/>
    <mergeCell ref="DB224:DE224"/>
    <mergeCell ref="DF224:DI224"/>
    <mergeCell ref="DJ224:DL224"/>
    <mergeCell ref="DV224:DY224"/>
    <mergeCell ref="DZ224:EC224"/>
    <mergeCell ref="ED224:EF224"/>
    <mergeCell ref="F237:T237"/>
    <mergeCell ref="Z237:AN237"/>
    <mergeCell ref="AT237:BH237"/>
    <mergeCell ref="BN237:CB237"/>
    <mergeCell ref="CH237:CV237"/>
    <mergeCell ref="DB237:DP237"/>
    <mergeCell ref="DV237:EJ237"/>
    <mergeCell ref="G238:J238"/>
    <mergeCell ref="K238:M238"/>
    <mergeCell ref="N238:P238"/>
    <mergeCell ref="AA238:AD238"/>
    <mergeCell ref="AE238:AG238"/>
    <mergeCell ref="AH238:AJ238"/>
    <mergeCell ref="AU238:AX238"/>
    <mergeCell ref="AY238:BA238"/>
    <mergeCell ref="BB238:BD238"/>
    <mergeCell ref="BO238:BR238"/>
    <mergeCell ref="BS238:BU238"/>
    <mergeCell ref="BV238:BX238"/>
    <mergeCell ref="CI238:CL238"/>
    <mergeCell ref="CM238:CO238"/>
    <mergeCell ref="CP238:CR238"/>
    <mergeCell ref="DC238:DF238"/>
    <mergeCell ref="DG238:DI238"/>
    <mergeCell ref="DJ238:DL238"/>
    <mergeCell ref="DW238:DZ238"/>
    <mergeCell ref="EA238:EC238"/>
    <mergeCell ref="ED238:EF238"/>
    <mergeCell ref="F246:T246"/>
    <mergeCell ref="Z246:AN246"/>
    <mergeCell ref="AT246:BH246"/>
    <mergeCell ref="BN246:CB246"/>
    <mergeCell ref="CH246:CV246"/>
    <mergeCell ref="DB246:DP246"/>
    <mergeCell ref="DV246:EJ246"/>
    <mergeCell ref="G247:J247"/>
    <mergeCell ref="K247:M247"/>
    <mergeCell ref="N247:P247"/>
    <mergeCell ref="AA247:AD247"/>
    <mergeCell ref="AE247:AG247"/>
    <mergeCell ref="AH247:AJ247"/>
    <mergeCell ref="AU247:AX247"/>
    <mergeCell ref="AY247:BA247"/>
    <mergeCell ref="BB247:BD247"/>
    <mergeCell ref="BO247:BR247"/>
    <mergeCell ref="BS247:BU247"/>
    <mergeCell ref="BV247:BX247"/>
    <mergeCell ref="CI247:CL247"/>
    <mergeCell ref="CM247:CO247"/>
    <mergeCell ref="CP247:CR247"/>
    <mergeCell ref="DC247:DF247"/>
    <mergeCell ref="DG247:DI247"/>
    <mergeCell ref="DJ247:DL247"/>
    <mergeCell ref="DW247:DZ247"/>
    <mergeCell ref="EA247:EC247"/>
    <mergeCell ref="ED247:EF247"/>
    <mergeCell ref="F255:S255"/>
    <mergeCell ref="Z255:AM255"/>
    <mergeCell ref="AT255:BG255"/>
    <mergeCell ref="BN255:CA255"/>
    <mergeCell ref="CH255:CU255"/>
    <mergeCell ref="DB255:DO255"/>
    <mergeCell ref="DV255:EI255"/>
    <mergeCell ref="F256:I256"/>
    <mergeCell ref="J256:M256"/>
    <mergeCell ref="N256:P256"/>
    <mergeCell ref="Z256:AC256"/>
    <mergeCell ref="AD256:AG256"/>
    <mergeCell ref="AH256:AJ256"/>
    <mergeCell ref="AT256:AW256"/>
    <mergeCell ref="AX256:BA256"/>
    <mergeCell ref="BB256:BD256"/>
    <mergeCell ref="BN256:BQ256"/>
    <mergeCell ref="BR256:BU256"/>
    <mergeCell ref="BV256:BX256"/>
    <mergeCell ref="CH256:CK256"/>
    <mergeCell ref="CL256:CO256"/>
    <mergeCell ref="CP256:CR256"/>
    <mergeCell ref="DB256:DE256"/>
    <mergeCell ref="DF256:DI256"/>
    <mergeCell ref="DJ256:DL256"/>
    <mergeCell ref="DV256:DY256"/>
    <mergeCell ref="DZ256:EC256"/>
    <mergeCell ref="ED256:EF256"/>
    <mergeCell ref="F269:S269"/>
    <mergeCell ref="Z269:AM269"/>
    <mergeCell ref="AT269:BG269"/>
    <mergeCell ref="BN269:CA269"/>
    <mergeCell ref="CH269:CU269"/>
    <mergeCell ref="DB269:DO269"/>
    <mergeCell ref="DV269:EI269"/>
    <mergeCell ref="F270:I270"/>
    <mergeCell ref="J270:M270"/>
    <mergeCell ref="N270:P270"/>
    <mergeCell ref="Z270:AC270"/>
    <mergeCell ref="AD270:AG270"/>
    <mergeCell ref="AH270:AJ270"/>
    <mergeCell ref="AT270:AW270"/>
    <mergeCell ref="AX270:BA270"/>
    <mergeCell ref="BB270:BD270"/>
    <mergeCell ref="BN270:BQ270"/>
    <mergeCell ref="BR270:BU270"/>
    <mergeCell ref="BV270:BX270"/>
    <mergeCell ref="CH270:CK270"/>
    <mergeCell ref="CL270:CO270"/>
    <mergeCell ref="CP270:CR270"/>
    <mergeCell ref="DB270:DE270"/>
    <mergeCell ref="DF270:DI270"/>
    <mergeCell ref="DJ270:DL270"/>
    <mergeCell ref="DV270:DY270"/>
    <mergeCell ref="DZ270:EC270"/>
    <mergeCell ref="ED270:EF270"/>
    <mergeCell ref="F279:Q279"/>
    <mergeCell ref="Z279:AK279"/>
    <mergeCell ref="AT279:BE279"/>
    <mergeCell ref="BN279:BY279"/>
    <mergeCell ref="CH279:CS279"/>
    <mergeCell ref="DB279:DM279"/>
    <mergeCell ref="DV279:EG279"/>
    <mergeCell ref="F280:J280"/>
    <mergeCell ref="K280:N280"/>
    <mergeCell ref="O280:P280"/>
    <mergeCell ref="Z280:AD280"/>
    <mergeCell ref="AE280:AH280"/>
    <mergeCell ref="AI280:AJ280"/>
    <mergeCell ref="AT280:AX280"/>
    <mergeCell ref="AY280:BB280"/>
    <mergeCell ref="BC280:BD280"/>
    <mergeCell ref="BN280:BR280"/>
    <mergeCell ref="BS280:BV280"/>
    <mergeCell ref="BW280:BX280"/>
    <mergeCell ref="CH280:CL280"/>
    <mergeCell ref="CM280:CP280"/>
    <mergeCell ref="CQ280:CR280"/>
    <mergeCell ref="DB280:DF280"/>
    <mergeCell ref="DG280:DJ280"/>
    <mergeCell ref="DK280:DL280"/>
    <mergeCell ref="DV280:DZ280"/>
    <mergeCell ref="EA280:ED280"/>
    <mergeCell ref="EE280:EF280"/>
    <mergeCell ref="F300:Q300"/>
    <mergeCell ref="Z300:AK300"/>
    <mergeCell ref="AT300:BE300"/>
    <mergeCell ref="BN300:BY300"/>
    <mergeCell ref="CH300:CS300"/>
    <mergeCell ref="DB300:DM300"/>
    <mergeCell ref="DV300:EG300"/>
    <mergeCell ref="F301:J301"/>
    <mergeCell ref="K301:N301"/>
    <mergeCell ref="O301:P301"/>
    <mergeCell ref="Z301:AD301"/>
    <mergeCell ref="AE301:AH301"/>
    <mergeCell ref="AI301:AJ301"/>
    <mergeCell ref="AT301:AX301"/>
    <mergeCell ref="AY301:BB301"/>
    <mergeCell ref="BC301:BD301"/>
    <mergeCell ref="BN301:BR301"/>
    <mergeCell ref="BS301:BV301"/>
    <mergeCell ref="BW301:BX301"/>
    <mergeCell ref="CH301:CL301"/>
    <mergeCell ref="CM301:CP301"/>
    <mergeCell ref="CQ301:CR301"/>
    <mergeCell ref="DB301:DF301"/>
    <mergeCell ref="DG301:DJ301"/>
    <mergeCell ref="DK301:DL301"/>
    <mergeCell ref="DV301:DZ301"/>
    <mergeCell ref="EA301:ED301"/>
    <mergeCell ref="EE301:EF301"/>
    <mergeCell ref="F317:Q317"/>
    <mergeCell ref="Z317:AK317"/>
    <mergeCell ref="AT317:BE317"/>
    <mergeCell ref="BN317:BY317"/>
    <mergeCell ref="CH317:CS317"/>
    <mergeCell ref="DB317:DM317"/>
    <mergeCell ref="DV317:EG317"/>
    <mergeCell ref="F318:J318"/>
    <mergeCell ref="K318:N318"/>
    <mergeCell ref="O318:P318"/>
    <mergeCell ref="Z318:AD318"/>
    <mergeCell ref="AE318:AH318"/>
    <mergeCell ref="AI318:AJ318"/>
    <mergeCell ref="AT318:AX318"/>
    <mergeCell ref="AY318:BB318"/>
    <mergeCell ref="BC318:BD318"/>
    <mergeCell ref="BN318:BR318"/>
    <mergeCell ref="BS318:BV318"/>
    <mergeCell ref="BW318:BX318"/>
    <mergeCell ref="CH318:CL318"/>
    <mergeCell ref="CM318:CP318"/>
    <mergeCell ref="CQ318:CR318"/>
    <mergeCell ref="DB318:DF318"/>
    <mergeCell ref="DG318:DJ318"/>
    <mergeCell ref="DK318:DL318"/>
    <mergeCell ref="DV318:DZ318"/>
    <mergeCell ref="EA318:ED318"/>
    <mergeCell ref="EE318:EF318"/>
    <mergeCell ref="F334:S334"/>
    <mergeCell ref="Z334:AM334"/>
    <mergeCell ref="AT334:BG334"/>
    <mergeCell ref="BN334:CA334"/>
    <mergeCell ref="CH334:CU334"/>
    <mergeCell ref="DB334:DO334"/>
    <mergeCell ref="DV334:EI334"/>
    <mergeCell ref="F335:I335"/>
    <mergeCell ref="J335:M335"/>
    <mergeCell ref="N335:P335"/>
    <mergeCell ref="Z335:AC335"/>
    <mergeCell ref="AD335:AG335"/>
    <mergeCell ref="AH335:AJ335"/>
    <mergeCell ref="AT335:AW335"/>
    <mergeCell ref="AX335:BA335"/>
    <mergeCell ref="BB335:BD335"/>
    <mergeCell ref="BN335:BQ335"/>
    <mergeCell ref="BR335:BU335"/>
    <mergeCell ref="BV335:BX335"/>
    <mergeCell ref="CH335:CK335"/>
    <mergeCell ref="CL335:CO335"/>
    <mergeCell ref="CP335:CR335"/>
    <mergeCell ref="DB335:DE335"/>
    <mergeCell ref="DF335:DI335"/>
    <mergeCell ref="DJ335:DL335"/>
    <mergeCell ref="DV335:DY335"/>
    <mergeCell ref="DZ335:EC335"/>
    <mergeCell ref="ED335:EF335"/>
    <mergeCell ref="F348:T348"/>
    <mergeCell ref="Z348:AN348"/>
    <mergeCell ref="AT348:BH348"/>
    <mergeCell ref="BN348:CB348"/>
    <mergeCell ref="CH348:CV348"/>
    <mergeCell ref="DB348:DP348"/>
    <mergeCell ref="DV348:EJ348"/>
    <mergeCell ref="G349:J349"/>
    <mergeCell ref="K349:M349"/>
    <mergeCell ref="N349:P349"/>
    <mergeCell ref="AA349:AD349"/>
    <mergeCell ref="AE349:AG349"/>
    <mergeCell ref="AH349:AJ349"/>
    <mergeCell ref="AU349:AX349"/>
    <mergeCell ref="AY349:BA349"/>
    <mergeCell ref="BB349:BD349"/>
    <mergeCell ref="BO349:BR349"/>
    <mergeCell ref="BS349:BU349"/>
    <mergeCell ref="BV349:BX349"/>
    <mergeCell ref="CI349:CL349"/>
    <mergeCell ref="CM349:CO349"/>
    <mergeCell ref="CP349:CR349"/>
    <mergeCell ref="DC349:DF349"/>
    <mergeCell ref="DG349:DI349"/>
    <mergeCell ref="DJ349:DL349"/>
    <mergeCell ref="DW349:DZ349"/>
    <mergeCell ref="EA349:EC349"/>
    <mergeCell ref="ED349:EF349"/>
    <mergeCell ref="F357:T357"/>
    <mergeCell ref="Z357:AN357"/>
    <mergeCell ref="AT357:BH357"/>
    <mergeCell ref="BN357:CB357"/>
    <mergeCell ref="CH357:CV357"/>
    <mergeCell ref="DB357:DP357"/>
    <mergeCell ref="DV357:EJ357"/>
    <mergeCell ref="G358:J358"/>
    <mergeCell ref="K358:M358"/>
    <mergeCell ref="N358:P358"/>
    <mergeCell ref="AA358:AD358"/>
    <mergeCell ref="AE358:AG358"/>
    <mergeCell ref="AH358:AJ358"/>
    <mergeCell ref="AU358:AX358"/>
    <mergeCell ref="AY358:BA358"/>
    <mergeCell ref="BB358:BD358"/>
    <mergeCell ref="BO358:BR358"/>
    <mergeCell ref="BS358:BU358"/>
    <mergeCell ref="BV358:BX358"/>
    <mergeCell ref="CI358:CL358"/>
    <mergeCell ref="CM358:CO358"/>
    <mergeCell ref="CP358:CR358"/>
    <mergeCell ref="DC358:DF358"/>
    <mergeCell ref="DG358:DI358"/>
    <mergeCell ref="DJ358:DL358"/>
    <mergeCell ref="DW358:DZ358"/>
    <mergeCell ref="EA358:EC358"/>
    <mergeCell ref="ED358:EF358"/>
    <mergeCell ref="F366:S366"/>
    <mergeCell ref="Z366:AM366"/>
    <mergeCell ref="AT366:BG366"/>
    <mergeCell ref="BN366:CA366"/>
    <mergeCell ref="CH366:CU366"/>
    <mergeCell ref="DB366:DO366"/>
    <mergeCell ref="DV366:EI366"/>
    <mergeCell ref="F367:I367"/>
    <mergeCell ref="J367:M367"/>
    <mergeCell ref="N367:P367"/>
    <mergeCell ref="Z367:AC367"/>
    <mergeCell ref="AD367:AG367"/>
    <mergeCell ref="AH367:AJ367"/>
    <mergeCell ref="AT367:AW367"/>
    <mergeCell ref="AX367:BA367"/>
    <mergeCell ref="BB367:BD367"/>
    <mergeCell ref="BN367:BQ367"/>
    <mergeCell ref="BR367:BU367"/>
    <mergeCell ref="BV367:BX367"/>
    <mergeCell ref="CH367:CK367"/>
    <mergeCell ref="CL367:CO367"/>
    <mergeCell ref="CP367:CR367"/>
    <mergeCell ref="DB367:DE367"/>
    <mergeCell ref="DF367:DI367"/>
    <mergeCell ref="DJ367:DL367"/>
    <mergeCell ref="DV367:DY367"/>
    <mergeCell ref="DZ367:EC367"/>
    <mergeCell ref="ED367:EF367"/>
    <mergeCell ref="F380:S380"/>
    <mergeCell ref="Z380:AM380"/>
    <mergeCell ref="AT380:BG380"/>
    <mergeCell ref="BN380:CA380"/>
    <mergeCell ref="CH380:CU380"/>
    <mergeCell ref="DB380:DO380"/>
    <mergeCell ref="DV380:EI380"/>
    <mergeCell ref="F381:I381"/>
    <mergeCell ref="J381:M381"/>
    <mergeCell ref="N381:P381"/>
    <mergeCell ref="Z381:AC381"/>
    <mergeCell ref="AD381:AG381"/>
    <mergeCell ref="AH381:AJ381"/>
    <mergeCell ref="AT381:AW381"/>
    <mergeCell ref="AX381:BA381"/>
    <mergeCell ref="BB381:BD381"/>
    <mergeCell ref="BN381:BQ381"/>
    <mergeCell ref="BR381:BU381"/>
    <mergeCell ref="BV381:BX381"/>
    <mergeCell ref="CH381:CK381"/>
    <mergeCell ref="CL381:CO381"/>
    <mergeCell ref="CP381:CR381"/>
    <mergeCell ref="DB381:DE381"/>
    <mergeCell ref="DF381:DI381"/>
    <mergeCell ref="DJ381:DL381"/>
    <mergeCell ref="DV381:DY381"/>
    <mergeCell ref="DZ381:EC381"/>
    <mergeCell ref="ED381:EF381"/>
    <mergeCell ref="F390:Q390"/>
    <mergeCell ref="Z390:AK390"/>
    <mergeCell ref="AT390:BE390"/>
    <mergeCell ref="BN390:BY390"/>
    <mergeCell ref="CH390:CS390"/>
    <mergeCell ref="DB390:DM390"/>
    <mergeCell ref="DV390:EG390"/>
    <mergeCell ref="F391:J391"/>
    <mergeCell ref="K391:N391"/>
    <mergeCell ref="O391:P391"/>
    <mergeCell ref="Z391:AD391"/>
    <mergeCell ref="AE391:AH391"/>
    <mergeCell ref="AI391:AJ391"/>
    <mergeCell ref="AT391:AX391"/>
    <mergeCell ref="AY391:BB391"/>
    <mergeCell ref="BC391:BD391"/>
    <mergeCell ref="BN391:BR391"/>
    <mergeCell ref="BS391:BV391"/>
    <mergeCell ref="BW391:BX391"/>
    <mergeCell ref="CH391:CL391"/>
    <mergeCell ref="CM391:CP391"/>
    <mergeCell ref="CQ391:CR391"/>
    <mergeCell ref="DB391:DF391"/>
    <mergeCell ref="DG391:DJ391"/>
    <mergeCell ref="DK391:DL391"/>
    <mergeCell ref="DV391:DZ391"/>
    <mergeCell ref="EA391:ED391"/>
    <mergeCell ref="EE391:EF391"/>
    <mergeCell ref="F411:Q411"/>
    <mergeCell ref="Z411:AK411"/>
    <mergeCell ref="AT411:BE411"/>
    <mergeCell ref="BN411:BY411"/>
    <mergeCell ref="CH411:CS411"/>
    <mergeCell ref="DB411:DM411"/>
    <mergeCell ref="DV411:EG411"/>
    <mergeCell ref="F412:J412"/>
    <mergeCell ref="K412:N412"/>
    <mergeCell ref="O412:P412"/>
    <mergeCell ref="Z412:AD412"/>
    <mergeCell ref="AE412:AH412"/>
    <mergeCell ref="AI412:AJ412"/>
    <mergeCell ref="AT412:AX412"/>
    <mergeCell ref="AY412:BB412"/>
    <mergeCell ref="BC412:BD412"/>
    <mergeCell ref="BN412:BR412"/>
    <mergeCell ref="BS412:BV412"/>
    <mergeCell ref="BW412:BX412"/>
    <mergeCell ref="CH412:CL412"/>
    <mergeCell ref="CM412:CP412"/>
    <mergeCell ref="CQ412:CR412"/>
    <mergeCell ref="DB412:DF412"/>
    <mergeCell ref="DG412:DJ412"/>
    <mergeCell ref="DK412:DL412"/>
    <mergeCell ref="DV412:DZ412"/>
    <mergeCell ref="EA412:ED412"/>
    <mergeCell ref="EE412:EF412"/>
    <mergeCell ref="F428:Q428"/>
    <mergeCell ref="Z428:AK428"/>
    <mergeCell ref="AT428:BE428"/>
    <mergeCell ref="BN428:BY428"/>
    <mergeCell ref="CH428:CS428"/>
    <mergeCell ref="DB428:DM428"/>
    <mergeCell ref="DV428:EG428"/>
    <mergeCell ref="F429:J429"/>
    <mergeCell ref="K429:N429"/>
    <mergeCell ref="O429:P429"/>
    <mergeCell ref="Z429:AD429"/>
    <mergeCell ref="AE429:AH429"/>
    <mergeCell ref="AI429:AJ429"/>
    <mergeCell ref="AT429:AX429"/>
    <mergeCell ref="AY429:BB429"/>
    <mergeCell ref="BC429:BD429"/>
    <mergeCell ref="BN429:BR429"/>
    <mergeCell ref="BS429:BV429"/>
    <mergeCell ref="BW429:BX429"/>
    <mergeCell ref="CH429:CL429"/>
    <mergeCell ref="CM429:CP429"/>
    <mergeCell ref="CQ429:CR429"/>
    <mergeCell ref="DB429:DF429"/>
    <mergeCell ref="DG429:DJ429"/>
    <mergeCell ref="DK429:DL429"/>
    <mergeCell ref="DV429:DZ429"/>
    <mergeCell ref="EA429:ED429"/>
    <mergeCell ref="EE429:EF429"/>
    <mergeCell ref="F445:S445"/>
    <mergeCell ref="Z445:AM445"/>
    <mergeCell ref="AT445:BG445"/>
    <mergeCell ref="BN445:CA445"/>
    <mergeCell ref="CH445:CU445"/>
    <mergeCell ref="DB445:DO445"/>
    <mergeCell ref="DV445:EI445"/>
    <mergeCell ref="F446:I446"/>
    <mergeCell ref="J446:M446"/>
    <mergeCell ref="N446:P446"/>
    <mergeCell ref="Z446:AC446"/>
    <mergeCell ref="AD446:AG446"/>
    <mergeCell ref="AH446:AJ446"/>
    <mergeCell ref="AT446:AW446"/>
    <mergeCell ref="AX446:BA446"/>
    <mergeCell ref="BB446:BD446"/>
    <mergeCell ref="BN446:BQ446"/>
    <mergeCell ref="BR446:BU446"/>
    <mergeCell ref="BV446:BX446"/>
    <mergeCell ref="CH446:CK446"/>
    <mergeCell ref="CL446:CO446"/>
    <mergeCell ref="CP446:CR446"/>
    <mergeCell ref="DB446:DE446"/>
    <mergeCell ref="DF446:DI446"/>
    <mergeCell ref="DJ446:DL446"/>
    <mergeCell ref="DV446:DY446"/>
    <mergeCell ref="DZ446:EC446"/>
    <mergeCell ref="ED446:EF446"/>
    <mergeCell ref="F459:T459"/>
    <mergeCell ref="Z459:AN459"/>
    <mergeCell ref="AT459:BH459"/>
    <mergeCell ref="BN459:CB459"/>
    <mergeCell ref="CH459:CV459"/>
    <mergeCell ref="DB459:DP459"/>
    <mergeCell ref="DV459:EJ459"/>
    <mergeCell ref="G460:J460"/>
    <mergeCell ref="K460:M460"/>
    <mergeCell ref="N460:P460"/>
    <mergeCell ref="AA460:AD460"/>
    <mergeCell ref="AE460:AG460"/>
    <mergeCell ref="AH460:AJ460"/>
    <mergeCell ref="AU460:AX460"/>
    <mergeCell ref="AY460:BA460"/>
    <mergeCell ref="BB460:BD460"/>
    <mergeCell ref="BO460:BR460"/>
    <mergeCell ref="BS460:BU460"/>
    <mergeCell ref="BV460:BX460"/>
    <mergeCell ref="CI460:CL460"/>
    <mergeCell ref="CM460:CO460"/>
    <mergeCell ref="CP460:CR460"/>
    <mergeCell ref="DC460:DF460"/>
    <mergeCell ref="DG460:DI460"/>
    <mergeCell ref="DJ460:DL460"/>
    <mergeCell ref="DW460:DZ460"/>
    <mergeCell ref="EA460:EC460"/>
    <mergeCell ref="ED460:EF460"/>
    <mergeCell ref="F468:T468"/>
    <mergeCell ref="Z468:AN468"/>
    <mergeCell ref="AT468:BH468"/>
    <mergeCell ref="BN468:CB468"/>
    <mergeCell ref="CH468:CV468"/>
    <mergeCell ref="DB468:DP468"/>
    <mergeCell ref="DV468:EJ468"/>
    <mergeCell ref="G469:J469"/>
    <mergeCell ref="K469:M469"/>
    <mergeCell ref="N469:P469"/>
    <mergeCell ref="AA469:AD469"/>
    <mergeCell ref="AE469:AG469"/>
    <mergeCell ref="AH469:AJ469"/>
    <mergeCell ref="AU469:AX469"/>
    <mergeCell ref="AY469:BA469"/>
    <mergeCell ref="BB469:BD469"/>
    <mergeCell ref="BO469:BR469"/>
    <mergeCell ref="BS469:BU469"/>
    <mergeCell ref="BV469:BX469"/>
    <mergeCell ref="CI469:CL469"/>
    <mergeCell ref="CM469:CO469"/>
    <mergeCell ref="CP469:CR469"/>
    <mergeCell ref="DC469:DF469"/>
    <mergeCell ref="DG469:DI469"/>
    <mergeCell ref="DJ469:DL469"/>
    <mergeCell ref="DW469:DZ469"/>
    <mergeCell ref="EA469:EC469"/>
    <mergeCell ref="ED469:EF469"/>
    <mergeCell ref="F477:S477"/>
    <mergeCell ref="Z477:AM477"/>
    <mergeCell ref="AT477:BG477"/>
    <mergeCell ref="BN477:CA477"/>
    <mergeCell ref="CH477:CU477"/>
    <mergeCell ref="DB477:DO477"/>
    <mergeCell ref="DV477:EI477"/>
    <mergeCell ref="F478:I478"/>
    <mergeCell ref="J478:M478"/>
    <mergeCell ref="N478:P478"/>
    <mergeCell ref="Z478:AC478"/>
    <mergeCell ref="AD478:AG478"/>
    <mergeCell ref="AH478:AJ478"/>
    <mergeCell ref="AT478:AW478"/>
    <mergeCell ref="AX478:BA478"/>
    <mergeCell ref="BB478:BD478"/>
    <mergeCell ref="BN478:BQ478"/>
    <mergeCell ref="BR478:BU478"/>
    <mergeCell ref="BV478:BX478"/>
    <mergeCell ref="CH478:CK478"/>
    <mergeCell ref="CL478:CO478"/>
    <mergeCell ref="CP478:CR478"/>
    <mergeCell ref="DB478:DE478"/>
    <mergeCell ref="DF478:DI478"/>
    <mergeCell ref="DJ478:DL478"/>
    <mergeCell ref="DV478:DY478"/>
    <mergeCell ref="DZ478:EC478"/>
    <mergeCell ref="ED478:EF478"/>
    <mergeCell ref="F491:S491"/>
    <mergeCell ref="Z491:AM491"/>
    <mergeCell ref="AT491:BG491"/>
    <mergeCell ref="BN491:CA491"/>
    <mergeCell ref="CH491:CU491"/>
    <mergeCell ref="DB491:DO491"/>
    <mergeCell ref="DV491:EI491"/>
    <mergeCell ref="F492:I492"/>
    <mergeCell ref="J492:M492"/>
    <mergeCell ref="N492:P492"/>
    <mergeCell ref="Z492:AC492"/>
    <mergeCell ref="AD492:AG492"/>
    <mergeCell ref="AH492:AJ492"/>
    <mergeCell ref="AT492:AW492"/>
    <mergeCell ref="AX492:BA492"/>
    <mergeCell ref="BB492:BD492"/>
    <mergeCell ref="BN492:BQ492"/>
    <mergeCell ref="BR492:BU492"/>
    <mergeCell ref="BV492:BX492"/>
    <mergeCell ref="CH492:CK492"/>
    <mergeCell ref="CL492:CO492"/>
    <mergeCell ref="CP492:CR492"/>
    <mergeCell ref="DB492:DE492"/>
    <mergeCell ref="DF492:DI492"/>
    <mergeCell ref="DJ492:DL492"/>
    <mergeCell ref="DV492:DY492"/>
    <mergeCell ref="DZ492:EC492"/>
    <mergeCell ref="ED492:EF492"/>
    <mergeCell ref="F501:Q501"/>
    <mergeCell ref="Z501:AK501"/>
    <mergeCell ref="AT501:BE501"/>
    <mergeCell ref="BN501:BY501"/>
    <mergeCell ref="CH501:CS501"/>
    <mergeCell ref="DB501:DM501"/>
    <mergeCell ref="DV501:EG501"/>
    <mergeCell ref="F502:J502"/>
    <mergeCell ref="K502:N502"/>
    <mergeCell ref="O502:P502"/>
    <mergeCell ref="Z502:AD502"/>
    <mergeCell ref="AE502:AH502"/>
    <mergeCell ref="AI502:AJ502"/>
    <mergeCell ref="AT502:AX502"/>
    <mergeCell ref="AY502:BB502"/>
    <mergeCell ref="BC502:BD502"/>
    <mergeCell ref="BN502:BR502"/>
    <mergeCell ref="BS502:BV502"/>
    <mergeCell ref="BW502:BX502"/>
    <mergeCell ref="CH502:CL502"/>
    <mergeCell ref="CM502:CP502"/>
    <mergeCell ref="CQ502:CR502"/>
    <mergeCell ref="DB502:DF502"/>
    <mergeCell ref="DG502:DJ502"/>
    <mergeCell ref="DK502:DL502"/>
    <mergeCell ref="DV502:DZ502"/>
    <mergeCell ref="EA502:ED502"/>
    <mergeCell ref="EE502:EF502"/>
    <mergeCell ref="F522:Q522"/>
    <mergeCell ref="Z522:AK522"/>
    <mergeCell ref="AT522:BE522"/>
    <mergeCell ref="BN522:BY522"/>
    <mergeCell ref="CH522:CS522"/>
    <mergeCell ref="DB522:DM522"/>
    <mergeCell ref="DV522:EG522"/>
    <mergeCell ref="F523:J523"/>
    <mergeCell ref="K523:N523"/>
    <mergeCell ref="O523:P523"/>
    <mergeCell ref="Z523:AD523"/>
    <mergeCell ref="AE523:AH523"/>
    <mergeCell ref="AI523:AJ523"/>
    <mergeCell ref="AT523:AX523"/>
    <mergeCell ref="AY523:BB523"/>
    <mergeCell ref="BC523:BD523"/>
    <mergeCell ref="BN523:BR523"/>
    <mergeCell ref="BS523:BV523"/>
    <mergeCell ref="BW523:BX523"/>
    <mergeCell ref="CH523:CL523"/>
    <mergeCell ref="CM523:CP523"/>
    <mergeCell ref="CQ523:CR523"/>
    <mergeCell ref="DB523:DF523"/>
    <mergeCell ref="DG523:DJ523"/>
    <mergeCell ref="DK523:DL523"/>
    <mergeCell ref="DV523:DZ523"/>
    <mergeCell ref="EA523:ED523"/>
    <mergeCell ref="EE523:EF523"/>
    <mergeCell ref="F539:Q539"/>
    <mergeCell ref="Z539:AK539"/>
    <mergeCell ref="AT539:BE539"/>
    <mergeCell ref="BN539:BY539"/>
    <mergeCell ref="CH539:CS539"/>
    <mergeCell ref="DB539:DM539"/>
    <mergeCell ref="DV539:EG539"/>
    <mergeCell ref="F540:J540"/>
    <mergeCell ref="K540:N540"/>
    <mergeCell ref="O540:P540"/>
    <mergeCell ref="Z540:AD540"/>
    <mergeCell ref="AE540:AH540"/>
    <mergeCell ref="AI540:AJ540"/>
    <mergeCell ref="AT540:AX540"/>
    <mergeCell ref="AY540:BB540"/>
    <mergeCell ref="BC540:BD540"/>
    <mergeCell ref="BN540:BR540"/>
    <mergeCell ref="BS540:BV540"/>
    <mergeCell ref="BW540:BX540"/>
    <mergeCell ref="CH540:CL540"/>
    <mergeCell ref="CM540:CP540"/>
    <mergeCell ref="CQ540:CR540"/>
    <mergeCell ref="DB540:DF540"/>
    <mergeCell ref="DG540:DJ540"/>
    <mergeCell ref="DK540:DL540"/>
    <mergeCell ref="DV540:DZ540"/>
    <mergeCell ref="EA540:ED540"/>
    <mergeCell ref="EE540:EF540"/>
    <mergeCell ref="F556:S556"/>
    <mergeCell ref="Z556:AM556"/>
    <mergeCell ref="AT556:BG556"/>
    <mergeCell ref="BN556:CA556"/>
    <mergeCell ref="CH556:CU556"/>
    <mergeCell ref="DB556:DO556"/>
    <mergeCell ref="DV556:EI556"/>
    <mergeCell ref="F557:I557"/>
    <mergeCell ref="J557:M557"/>
    <mergeCell ref="N557:P557"/>
    <mergeCell ref="Z557:AC557"/>
    <mergeCell ref="AD557:AG557"/>
    <mergeCell ref="AH557:AJ557"/>
    <mergeCell ref="AT557:AW557"/>
    <mergeCell ref="AX557:BA557"/>
    <mergeCell ref="BB557:BD557"/>
    <mergeCell ref="BN557:BQ557"/>
    <mergeCell ref="BR557:BU557"/>
    <mergeCell ref="BV557:BX557"/>
    <mergeCell ref="CH557:CK557"/>
    <mergeCell ref="CL557:CO557"/>
    <mergeCell ref="CP557:CR557"/>
    <mergeCell ref="DB557:DE557"/>
    <mergeCell ref="DF557:DI557"/>
    <mergeCell ref="DJ557:DL557"/>
    <mergeCell ref="DV557:DY557"/>
    <mergeCell ref="DZ557:EC557"/>
    <mergeCell ref="ED557:EF557"/>
    <mergeCell ref="F570:T570"/>
    <mergeCell ref="Z570:AN570"/>
    <mergeCell ref="AT570:BH570"/>
    <mergeCell ref="BN570:CB570"/>
    <mergeCell ref="CH570:CV570"/>
    <mergeCell ref="DB570:DP570"/>
    <mergeCell ref="DV570:EJ570"/>
    <mergeCell ref="G571:J571"/>
    <mergeCell ref="K571:M571"/>
    <mergeCell ref="N571:P571"/>
    <mergeCell ref="AA571:AD571"/>
    <mergeCell ref="AE571:AG571"/>
    <mergeCell ref="AH571:AJ571"/>
    <mergeCell ref="AU571:AX571"/>
    <mergeCell ref="AY571:BA571"/>
    <mergeCell ref="BB571:BD571"/>
    <mergeCell ref="BO571:BR571"/>
    <mergeCell ref="BS571:BU571"/>
    <mergeCell ref="BV571:BX571"/>
    <mergeCell ref="CI571:CL571"/>
    <mergeCell ref="CM571:CO571"/>
    <mergeCell ref="CP571:CR571"/>
    <mergeCell ref="DC571:DF571"/>
    <mergeCell ref="DG571:DI571"/>
    <mergeCell ref="DJ571:DL571"/>
    <mergeCell ref="DW571:DZ571"/>
    <mergeCell ref="EA571:EC571"/>
    <mergeCell ref="ED571:EF571"/>
    <mergeCell ref="F579:T579"/>
    <mergeCell ref="Z579:AN579"/>
    <mergeCell ref="AT579:BH579"/>
    <mergeCell ref="BN579:CB579"/>
    <mergeCell ref="CH579:CV579"/>
    <mergeCell ref="DB579:DP579"/>
    <mergeCell ref="DV579:EJ579"/>
    <mergeCell ref="G580:J580"/>
    <mergeCell ref="K580:M580"/>
    <mergeCell ref="N580:P580"/>
    <mergeCell ref="AA580:AD580"/>
    <mergeCell ref="AE580:AG580"/>
    <mergeCell ref="AH580:AJ580"/>
    <mergeCell ref="AU580:AX580"/>
    <mergeCell ref="AY580:BA580"/>
    <mergeCell ref="BB580:BD580"/>
    <mergeCell ref="BO580:BR580"/>
    <mergeCell ref="BS580:BU580"/>
    <mergeCell ref="BV580:BX580"/>
    <mergeCell ref="CI580:CL580"/>
    <mergeCell ref="CM580:CO580"/>
    <mergeCell ref="CP580:CR580"/>
    <mergeCell ref="DC580:DF580"/>
    <mergeCell ref="DG580:DI580"/>
    <mergeCell ref="DJ580:DL580"/>
    <mergeCell ref="DW580:DZ580"/>
    <mergeCell ref="EA580:EC580"/>
    <mergeCell ref="ED580:EF580"/>
    <mergeCell ref="F588:S588"/>
    <mergeCell ref="Z588:AM588"/>
    <mergeCell ref="AT588:BG588"/>
    <mergeCell ref="BN588:CA588"/>
    <mergeCell ref="CH588:CU588"/>
    <mergeCell ref="DB588:DO588"/>
    <mergeCell ref="DV588:EI588"/>
    <mergeCell ref="F589:I589"/>
    <mergeCell ref="J589:M589"/>
    <mergeCell ref="N589:P589"/>
    <mergeCell ref="Z589:AC589"/>
    <mergeCell ref="AD589:AG589"/>
    <mergeCell ref="AH589:AJ589"/>
    <mergeCell ref="AT589:AW589"/>
    <mergeCell ref="AX589:BA589"/>
    <mergeCell ref="BB589:BD589"/>
    <mergeCell ref="BN589:BQ589"/>
    <mergeCell ref="BR589:BU589"/>
    <mergeCell ref="BV589:BX589"/>
    <mergeCell ref="CH589:CK589"/>
    <mergeCell ref="CL589:CO589"/>
    <mergeCell ref="CP589:CR589"/>
    <mergeCell ref="DB589:DE589"/>
    <mergeCell ref="DF589:DI589"/>
    <mergeCell ref="DJ589:DL589"/>
    <mergeCell ref="DV589:DY589"/>
    <mergeCell ref="DZ589:EC589"/>
    <mergeCell ref="ED589:EF589"/>
    <mergeCell ref="F602:S602"/>
    <mergeCell ref="Z602:AM602"/>
    <mergeCell ref="AT602:BG602"/>
    <mergeCell ref="BN602:CA602"/>
    <mergeCell ref="CH602:CU602"/>
    <mergeCell ref="DB602:DO602"/>
    <mergeCell ref="DV602:EI602"/>
    <mergeCell ref="F603:I603"/>
    <mergeCell ref="J603:M603"/>
    <mergeCell ref="N603:P603"/>
    <mergeCell ref="Z603:AC603"/>
    <mergeCell ref="AD603:AG603"/>
    <mergeCell ref="AH603:AJ603"/>
    <mergeCell ref="AT603:AW603"/>
    <mergeCell ref="AX603:BA603"/>
    <mergeCell ref="BB603:BD603"/>
    <mergeCell ref="BN603:BQ603"/>
    <mergeCell ref="BR603:BU603"/>
    <mergeCell ref="BV603:BX603"/>
    <mergeCell ref="CH603:CK603"/>
    <mergeCell ref="CL603:CO603"/>
    <mergeCell ref="CP603:CR603"/>
    <mergeCell ref="DB603:DE603"/>
    <mergeCell ref="DF603:DI603"/>
    <mergeCell ref="DJ603:DL603"/>
    <mergeCell ref="DV603:DY603"/>
    <mergeCell ref="DZ603:EC603"/>
    <mergeCell ref="ED603:EF603"/>
    <mergeCell ref="F612:Q612"/>
    <mergeCell ref="Z612:AK612"/>
    <mergeCell ref="AT612:BE612"/>
    <mergeCell ref="BN612:BY612"/>
    <mergeCell ref="CH612:CS612"/>
    <mergeCell ref="DB612:DM612"/>
    <mergeCell ref="DV612:EG612"/>
    <mergeCell ref="F613:J613"/>
    <mergeCell ref="K613:N613"/>
    <mergeCell ref="O613:P613"/>
    <mergeCell ref="Z613:AD613"/>
    <mergeCell ref="AE613:AH613"/>
    <mergeCell ref="AI613:AJ613"/>
    <mergeCell ref="AT613:AX613"/>
    <mergeCell ref="AY613:BB613"/>
    <mergeCell ref="BC613:BD613"/>
    <mergeCell ref="BN613:BR613"/>
    <mergeCell ref="BS613:BV613"/>
    <mergeCell ref="BW613:BX613"/>
    <mergeCell ref="CH613:CL613"/>
    <mergeCell ref="CM613:CP613"/>
    <mergeCell ref="CQ613:CR613"/>
    <mergeCell ref="DB613:DF613"/>
    <mergeCell ref="DG613:DJ613"/>
    <mergeCell ref="DK613:DL613"/>
    <mergeCell ref="DV613:DZ613"/>
    <mergeCell ref="EA613:ED613"/>
    <mergeCell ref="EE613:EF613"/>
    <mergeCell ref="F633:Q633"/>
    <mergeCell ref="Z633:AK633"/>
    <mergeCell ref="AT633:BE633"/>
    <mergeCell ref="BN633:BY633"/>
    <mergeCell ref="CH633:CS633"/>
    <mergeCell ref="DB633:DM633"/>
    <mergeCell ref="DV633:EG633"/>
    <mergeCell ref="F634:J634"/>
    <mergeCell ref="K634:N634"/>
    <mergeCell ref="O634:P634"/>
    <mergeCell ref="Z634:AD634"/>
    <mergeCell ref="AE634:AH634"/>
    <mergeCell ref="AI634:AJ634"/>
    <mergeCell ref="AT634:AX634"/>
    <mergeCell ref="AY634:BB634"/>
    <mergeCell ref="BC634:BD634"/>
    <mergeCell ref="BN634:BR634"/>
    <mergeCell ref="BS634:BV634"/>
    <mergeCell ref="BW634:BX634"/>
    <mergeCell ref="CH634:CL634"/>
    <mergeCell ref="CM634:CP634"/>
    <mergeCell ref="CQ634:CR634"/>
    <mergeCell ref="DB634:DF634"/>
    <mergeCell ref="DG634:DJ634"/>
    <mergeCell ref="DK634:DL634"/>
    <mergeCell ref="DV634:DZ634"/>
    <mergeCell ref="EA634:ED634"/>
    <mergeCell ref="EE634:EF634"/>
    <mergeCell ref="F650:Q650"/>
    <mergeCell ref="Z650:AK650"/>
    <mergeCell ref="AT650:BE650"/>
    <mergeCell ref="BN650:BY650"/>
    <mergeCell ref="CH650:CS650"/>
    <mergeCell ref="DB650:DM650"/>
    <mergeCell ref="DV650:EG650"/>
    <mergeCell ref="F651:J651"/>
    <mergeCell ref="K651:N651"/>
    <mergeCell ref="O651:P651"/>
    <mergeCell ref="Z651:AD651"/>
    <mergeCell ref="AE651:AH651"/>
    <mergeCell ref="AI651:AJ651"/>
    <mergeCell ref="AT651:AX651"/>
    <mergeCell ref="AY651:BB651"/>
    <mergeCell ref="BC651:BD651"/>
    <mergeCell ref="BN651:BR651"/>
    <mergeCell ref="BS651:BV651"/>
    <mergeCell ref="BW651:BX651"/>
    <mergeCell ref="CH651:CL651"/>
    <mergeCell ref="CM651:CP651"/>
    <mergeCell ref="CQ651:CR651"/>
    <mergeCell ref="DB651:DF651"/>
    <mergeCell ref="DG651:DJ651"/>
    <mergeCell ref="DK651:DL651"/>
    <mergeCell ref="DV651:DZ651"/>
    <mergeCell ref="EA651:ED651"/>
    <mergeCell ref="EE651:EF651"/>
    <mergeCell ref="F667:S667"/>
    <mergeCell ref="Z667:AM667"/>
    <mergeCell ref="AT667:BG667"/>
    <mergeCell ref="BN667:CA667"/>
    <mergeCell ref="CH667:CU667"/>
    <mergeCell ref="DB667:DO667"/>
    <mergeCell ref="DV667:EI667"/>
    <mergeCell ref="F668:I668"/>
    <mergeCell ref="J668:M668"/>
    <mergeCell ref="N668:P668"/>
    <mergeCell ref="Z668:AC668"/>
    <mergeCell ref="AD668:AG668"/>
    <mergeCell ref="AH668:AJ668"/>
    <mergeCell ref="AT668:AW668"/>
    <mergeCell ref="AX668:BA668"/>
    <mergeCell ref="BB668:BD668"/>
    <mergeCell ref="BN668:BQ668"/>
    <mergeCell ref="BR668:BU668"/>
    <mergeCell ref="BV668:BX668"/>
    <mergeCell ref="CH668:CK668"/>
    <mergeCell ref="CL668:CO668"/>
    <mergeCell ref="CP668:CR668"/>
    <mergeCell ref="DB668:DE668"/>
    <mergeCell ref="DF668:DI668"/>
    <mergeCell ref="DJ668:DL668"/>
    <mergeCell ref="DV668:DY668"/>
    <mergeCell ref="DZ668:EC668"/>
    <mergeCell ref="ED668:EF668"/>
    <mergeCell ref="F681:T681"/>
    <mergeCell ref="Z681:AN681"/>
    <mergeCell ref="AT681:BH681"/>
    <mergeCell ref="BN681:CB681"/>
    <mergeCell ref="CH681:CV681"/>
    <mergeCell ref="DB681:DP681"/>
    <mergeCell ref="DV681:EJ681"/>
    <mergeCell ref="G682:J682"/>
    <mergeCell ref="K682:M682"/>
    <mergeCell ref="N682:P682"/>
    <mergeCell ref="AA682:AD682"/>
    <mergeCell ref="AE682:AG682"/>
    <mergeCell ref="AH682:AJ682"/>
    <mergeCell ref="AU682:AX682"/>
    <mergeCell ref="AY682:BA682"/>
    <mergeCell ref="BB682:BD682"/>
    <mergeCell ref="BO682:BR682"/>
    <mergeCell ref="BS682:BU682"/>
    <mergeCell ref="BV682:BX682"/>
    <mergeCell ref="CI682:CL682"/>
    <mergeCell ref="CM682:CO682"/>
    <mergeCell ref="CP682:CR682"/>
    <mergeCell ref="DC682:DF682"/>
    <mergeCell ref="DG682:DI682"/>
    <mergeCell ref="DJ682:DL682"/>
    <mergeCell ref="DW682:DZ682"/>
    <mergeCell ref="EA682:EC682"/>
    <mergeCell ref="ED682:EF682"/>
    <mergeCell ref="F690:T690"/>
    <mergeCell ref="Z690:AN690"/>
    <mergeCell ref="AT690:BH690"/>
    <mergeCell ref="BN690:CB690"/>
    <mergeCell ref="CH690:CV690"/>
    <mergeCell ref="DB690:DP690"/>
    <mergeCell ref="DV690:EJ690"/>
    <mergeCell ref="G691:J691"/>
    <mergeCell ref="K691:M691"/>
    <mergeCell ref="N691:P691"/>
    <mergeCell ref="AA691:AD691"/>
    <mergeCell ref="AE691:AG691"/>
    <mergeCell ref="AH691:AJ691"/>
    <mergeCell ref="AU691:AX691"/>
    <mergeCell ref="AY691:BA691"/>
    <mergeCell ref="BB691:BD691"/>
    <mergeCell ref="BO691:BR691"/>
    <mergeCell ref="BS691:BU691"/>
    <mergeCell ref="BV691:BX691"/>
    <mergeCell ref="CI691:CL691"/>
    <mergeCell ref="CM691:CO691"/>
    <mergeCell ref="CP691:CR691"/>
    <mergeCell ref="DC691:DF691"/>
    <mergeCell ref="DG691:DI691"/>
    <mergeCell ref="DJ691:DL691"/>
    <mergeCell ref="DW691:DZ691"/>
    <mergeCell ref="EA691:EC691"/>
    <mergeCell ref="ED691:EF691"/>
    <mergeCell ref="F699:S699"/>
    <mergeCell ref="Z699:AM699"/>
    <mergeCell ref="AT699:BG699"/>
    <mergeCell ref="BN699:CA699"/>
    <mergeCell ref="CH699:CU699"/>
    <mergeCell ref="DB699:DO699"/>
    <mergeCell ref="DV699:EI699"/>
    <mergeCell ref="F700:I700"/>
    <mergeCell ref="J700:M700"/>
    <mergeCell ref="N700:P700"/>
    <mergeCell ref="Z700:AC700"/>
    <mergeCell ref="AD700:AG700"/>
    <mergeCell ref="AH700:AJ700"/>
    <mergeCell ref="AT700:AW700"/>
    <mergeCell ref="AX700:BA700"/>
    <mergeCell ref="BB700:BD700"/>
    <mergeCell ref="BN700:BQ700"/>
    <mergeCell ref="BR700:BU700"/>
    <mergeCell ref="BV700:BX700"/>
    <mergeCell ref="CH700:CK700"/>
    <mergeCell ref="CL700:CO700"/>
    <mergeCell ref="CP700:CR700"/>
    <mergeCell ref="DB700:DE700"/>
    <mergeCell ref="DF700:DI700"/>
    <mergeCell ref="DJ700:DL700"/>
    <mergeCell ref="DV700:DY700"/>
    <mergeCell ref="DZ700:EC700"/>
    <mergeCell ref="ED700:EF700"/>
    <mergeCell ref="F713:S713"/>
    <mergeCell ref="Z713:AM713"/>
    <mergeCell ref="AT713:BG713"/>
    <mergeCell ref="BN713:CA713"/>
    <mergeCell ref="CH713:CU713"/>
    <mergeCell ref="DB713:DO713"/>
    <mergeCell ref="DV713:EI713"/>
    <mergeCell ref="F714:I714"/>
    <mergeCell ref="J714:M714"/>
    <mergeCell ref="N714:P714"/>
    <mergeCell ref="Z714:AC714"/>
    <mergeCell ref="AD714:AG714"/>
    <mergeCell ref="AH714:AJ714"/>
    <mergeCell ref="AT714:AW714"/>
    <mergeCell ref="AX714:BA714"/>
    <mergeCell ref="BB714:BD714"/>
    <mergeCell ref="BN714:BQ714"/>
    <mergeCell ref="BR714:BU714"/>
    <mergeCell ref="BV714:BX714"/>
    <mergeCell ref="CH714:CK714"/>
    <mergeCell ref="CL714:CO714"/>
    <mergeCell ref="CP714:CR714"/>
    <mergeCell ref="DB714:DE714"/>
    <mergeCell ref="DF714:DI714"/>
    <mergeCell ref="DJ714:DL714"/>
    <mergeCell ref="DV714:DY714"/>
    <mergeCell ref="DZ714:EC714"/>
    <mergeCell ref="ED714:EF714"/>
    <mergeCell ref="F723:Q723"/>
    <mergeCell ref="Z723:AK723"/>
    <mergeCell ref="AT723:BE723"/>
    <mergeCell ref="BN723:BY723"/>
    <mergeCell ref="CH723:CS723"/>
    <mergeCell ref="DB723:DM723"/>
    <mergeCell ref="DV723:EG723"/>
    <mergeCell ref="F724:J724"/>
    <mergeCell ref="K724:N724"/>
    <mergeCell ref="O724:P724"/>
    <mergeCell ref="Z724:AD724"/>
    <mergeCell ref="AE724:AH724"/>
    <mergeCell ref="AI724:AJ724"/>
    <mergeCell ref="AT724:AX724"/>
    <mergeCell ref="AY724:BB724"/>
    <mergeCell ref="BC724:BD724"/>
    <mergeCell ref="BN724:BR724"/>
    <mergeCell ref="BS724:BV724"/>
    <mergeCell ref="BW724:BX724"/>
    <mergeCell ref="CH724:CL724"/>
    <mergeCell ref="CM724:CP724"/>
    <mergeCell ref="CQ724:CR724"/>
    <mergeCell ref="DB724:DF724"/>
    <mergeCell ref="DG724:DJ724"/>
    <mergeCell ref="DK724:DL724"/>
    <mergeCell ref="DV724:DZ724"/>
    <mergeCell ref="EA724:ED724"/>
    <mergeCell ref="EE724:EF724"/>
    <mergeCell ref="F744:Q744"/>
    <mergeCell ref="Z744:AK744"/>
    <mergeCell ref="AT744:BE744"/>
    <mergeCell ref="BN744:BY744"/>
    <mergeCell ref="CH744:CS744"/>
    <mergeCell ref="DB744:DM744"/>
    <mergeCell ref="DV744:EG744"/>
    <mergeCell ref="F745:J745"/>
    <mergeCell ref="K745:N745"/>
    <mergeCell ref="O745:P745"/>
    <mergeCell ref="Z745:AD745"/>
    <mergeCell ref="AE745:AH745"/>
    <mergeCell ref="AI745:AJ745"/>
    <mergeCell ref="AT745:AX745"/>
    <mergeCell ref="AY745:BB745"/>
    <mergeCell ref="BC745:BD745"/>
    <mergeCell ref="BN745:BR745"/>
    <mergeCell ref="BS745:BV745"/>
    <mergeCell ref="BW745:BX745"/>
    <mergeCell ref="CH745:CL745"/>
    <mergeCell ref="CM745:CP745"/>
    <mergeCell ref="CQ745:CR745"/>
    <mergeCell ref="DB745:DF745"/>
    <mergeCell ref="DG745:DJ745"/>
    <mergeCell ref="DK745:DL745"/>
    <mergeCell ref="DV745:DZ745"/>
    <mergeCell ref="EA745:ED745"/>
    <mergeCell ref="EE745:EF745"/>
    <mergeCell ref="F761:Q761"/>
    <mergeCell ref="Z761:AK761"/>
    <mergeCell ref="AT761:BE761"/>
    <mergeCell ref="BN761:BY761"/>
    <mergeCell ref="CH761:CS761"/>
    <mergeCell ref="DB761:DM761"/>
    <mergeCell ref="DV761:EG761"/>
    <mergeCell ref="F762:J762"/>
    <mergeCell ref="K762:N762"/>
    <mergeCell ref="O762:P762"/>
    <mergeCell ref="Z762:AD762"/>
    <mergeCell ref="AE762:AH762"/>
    <mergeCell ref="AI762:AJ762"/>
    <mergeCell ref="AT762:AX762"/>
    <mergeCell ref="AY762:BB762"/>
    <mergeCell ref="BC762:BD762"/>
    <mergeCell ref="BN762:BR762"/>
    <mergeCell ref="BS762:BV762"/>
    <mergeCell ref="BW762:BX762"/>
    <mergeCell ref="CH762:CL762"/>
    <mergeCell ref="CM762:CP762"/>
    <mergeCell ref="CQ762:CR762"/>
    <mergeCell ref="DB762:DF762"/>
    <mergeCell ref="DG762:DJ762"/>
    <mergeCell ref="DK762:DL762"/>
    <mergeCell ref="DV762:DZ762"/>
    <mergeCell ref="EA762:ED762"/>
    <mergeCell ref="EE762:EF762"/>
    <mergeCell ref="F778:S778"/>
    <mergeCell ref="Z778:AM778"/>
    <mergeCell ref="AT778:BG778"/>
    <mergeCell ref="BN778:CA778"/>
    <mergeCell ref="CH778:CU778"/>
    <mergeCell ref="DB778:DO778"/>
    <mergeCell ref="DV778:EI778"/>
    <mergeCell ref="F779:I779"/>
    <mergeCell ref="J779:M779"/>
    <mergeCell ref="N779:P779"/>
    <mergeCell ref="Z779:AC779"/>
    <mergeCell ref="AD779:AG779"/>
    <mergeCell ref="AH779:AJ779"/>
    <mergeCell ref="AT779:AW779"/>
    <mergeCell ref="AX779:BA779"/>
    <mergeCell ref="BB779:BD779"/>
    <mergeCell ref="BN779:BQ779"/>
    <mergeCell ref="BR779:BU779"/>
    <mergeCell ref="BV779:BX779"/>
    <mergeCell ref="CH779:CK779"/>
    <mergeCell ref="CL779:CO779"/>
    <mergeCell ref="CP779:CR779"/>
    <mergeCell ref="DB779:DE779"/>
    <mergeCell ref="DF779:DI779"/>
    <mergeCell ref="DJ779:DL779"/>
    <mergeCell ref="DV779:DY779"/>
    <mergeCell ref="DZ779:EC779"/>
    <mergeCell ref="ED779:EF779"/>
    <mergeCell ref="F792:T792"/>
    <mergeCell ref="Z792:AN792"/>
    <mergeCell ref="AT792:BH792"/>
    <mergeCell ref="BN792:CB792"/>
    <mergeCell ref="CH792:CV792"/>
    <mergeCell ref="DB792:DP792"/>
    <mergeCell ref="DV792:EJ792"/>
    <mergeCell ref="G793:J793"/>
    <mergeCell ref="K793:M793"/>
    <mergeCell ref="N793:P793"/>
    <mergeCell ref="AA793:AD793"/>
    <mergeCell ref="AE793:AG793"/>
    <mergeCell ref="AH793:AJ793"/>
    <mergeCell ref="AU793:AX793"/>
    <mergeCell ref="AY793:BA793"/>
    <mergeCell ref="BB793:BD793"/>
    <mergeCell ref="BO793:BR793"/>
    <mergeCell ref="BS793:BU793"/>
    <mergeCell ref="BV793:BX793"/>
    <mergeCell ref="CI793:CL793"/>
    <mergeCell ref="CM793:CO793"/>
    <mergeCell ref="CP793:CR793"/>
    <mergeCell ref="DC793:DF793"/>
    <mergeCell ref="DG793:DI793"/>
    <mergeCell ref="DJ793:DL793"/>
    <mergeCell ref="DW793:DZ793"/>
    <mergeCell ref="EA793:EC793"/>
    <mergeCell ref="ED793:EF793"/>
    <mergeCell ref="F801:T801"/>
    <mergeCell ref="Z801:AN801"/>
    <mergeCell ref="AT801:BH801"/>
    <mergeCell ref="BN801:CB801"/>
    <mergeCell ref="CH801:CV801"/>
    <mergeCell ref="DB801:DP801"/>
    <mergeCell ref="DV801:EJ801"/>
    <mergeCell ref="G802:J802"/>
    <mergeCell ref="K802:M802"/>
    <mergeCell ref="N802:P802"/>
    <mergeCell ref="AA802:AD802"/>
    <mergeCell ref="AE802:AG802"/>
    <mergeCell ref="AH802:AJ802"/>
    <mergeCell ref="AU802:AX802"/>
    <mergeCell ref="AY802:BA802"/>
    <mergeCell ref="BB802:BD802"/>
    <mergeCell ref="BO802:BR802"/>
    <mergeCell ref="BS802:BU802"/>
    <mergeCell ref="BV802:BX802"/>
    <mergeCell ref="CI802:CL802"/>
    <mergeCell ref="CM802:CO802"/>
    <mergeCell ref="CP802:CR802"/>
    <mergeCell ref="DC802:DF802"/>
    <mergeCell ref="DG802:DI802"/>
    <mergeCell ref="DJ802:DL802"/>
    <mergeCell ref="DW802:DZ802"/>
    <mergeCell ref="EA802:EC802"/>
    <mergeCell ref="ED802:EF802"/>
    <mergeCell ref="F810:S810"/>
    <mergeCell ref="Z810:AM810"/>
    <mergeCell ref="AT810:BG810"/>
    <mergeCell ref="BN810:CA810"/>
    <mergeCell ref="CH810:CU810"/>
    <mergeCell ref="DB810:DO810"/>
    <mergeCell ref="DV810:EI810"/>
    <mergeCell ref="F811:I811"/>
    <mergeCell ref="J811:M811"/>
    <mergeCell ref="N811:P811"/>
    <mergeCell ref="Z811:AC811"/>
    <mergeCell ref="AD811:AG811"/>
    <mergeCell ref="AH811:AJ811"/>
    <mergeCell ref="AT811:AW811"/>
    <mergeCell ref="AX811:BA811"/>
    <mergeCell ref="BB811:BD811"/>
    <mergeCell ref="BN811:BQ811"/>
    <mergeCell ref="BR811:BU811"/>
    <mergeCell ref="BV811:BX811"/>
    <mergeCell ref="CH811:CK811"/>
    <mergeCell ref="CL811:CO811"/>
    <mergeCell ref="CP811:CR811"/>
    <mergeCell ref="DB811:DE811"/>
    <mergeCell ref="DF811:DI811"/>
    <mergeCell ref="DJ811:DL811"/>
    <mergeCell ref="DV811:DY811"/>
    <mergeCell ref="DZ811:EC811"/>
    <mergeCell ref="ED811:EF811"/>
    <mergeCell ref="F824:S824"/>
    <mergeCell ref="Z824:AM824"/>
    <mergeCell ref="AT824:BG824"/>
    <mergeCell ref="BN824:CA824"/>
    <mergeCell ref="CH824:CU824"/>
    <mergeCell ref="DB824:DO824"/>
    <mergeCell ref="DV824:EI824"/>
    <mergeCell ref="F825:I825"/>
    <mergeCell ref="J825:M825"/>
    <mergeCell ref="N825:P825"/>
    <mergeCell ref="Z825:AC825"/>
    <mergeCell ref="AD825:AG825"/>
    <mergeCell ref="AH825:AJ825"/>
    <mergeCell ref="AT825:AW825"/>
    <mergeCell ref="AX825:BA825"/>
    <mergeCell ref="BB825:BD825"/>
    <mergeCell ref="BN825:BQ825"/>
    <mergeCell ref="BR825:BU825"/>
    <mergeCell ref="BV825:BX825"/>
    <mergeCell ref="CH825:CK825"/>
    <mergeCell ref="CL825:CO825"/>
    <mergeCell ref="CP825:CR825"/>
    <mergeCell ref="DB825:DE825"/>
    <mergeCell ref="DF825:DI825"/>
    <mergeCell ref="DJ825:DL825"/>
    <mergeCell ref="DV825:DY825"/>
    <mergeCell ref="DZ825:EC825"/>
    <mergeCell ref="ED825:EF825"/>
    <mergeCell ref="F834:Q834"/>
    <mergeCell ref="Z834:AK834"/>
    <mergeCell ref="AT834:BE834"/>
    <mergeCell ref="BN834:BY834"/>
    <mergeCell ref="CH834:CS834"/>
    <mergeCell ref="DB834:DM834"/>
    <mergeCell ref="DV834:EG834"/>
    <mergeCell ref="F835:J835"/>
    <mergeCell ref="K835:N835"/>
    <mergeCell ref="O835:P835"/>
    <mergeCell ref="Z835:AD835"/>
    <mergeCell ref="AE835:AH835"/>
    <mergeCell ref="AI835:AJ835"/>
    <mergeCell ref="AT835:AX835"/>
    <mergeCell ref="AY835:BB835"/>
    <mergeCell ref="BC835:BD835"/>
    <mergeCell ref="BN835:BR835"/>
    <mergeCell ref="BS835:BV835"/>
    <mergeCell ref="BW835:BX835"/>
    <mergeCell ref="CH835:CL835"/>
    <mergeCell ref="CM835:CP835"/>
    <mergeCell ref="CQ835:CR835"/>
    <mergeCell ref="DB835:DF835"/>
    <mergeCell ref="DG835:DJ835"/>
    <mergeCell ref="DK835:DL835"/>
    <mergeCell ref="DV835:DZ835"/>
    <mergeCell ref="EA835:ED835"/>
    <mergeCell ref="EE835:EF835"/>
    <mergeCell ref="F855:Q855"/>
    <mergeCell ref="Z855:AK855"/>
    <mergeCell ref="AT855:BE855"/>
    <mergeCell ref="BN855:BY855"/>
    <mergeCell ref="CH855:CS855"/>
    <mergeCell ref="DB855:DM855"/>
    <mergeCell ref="DV855:EG855"/>
    <mergeCell ref="F856:J856"/>
    <mergeCell ref="K856:N856"/>
    <mergeCell ref="O856:P856"/>
    <mergeCell ref="Z856:AD856"/>
    <mergeCell ref="AE856:AH856"/>
    <mergeCell ref="AI856:AJ856"/>
    <mergeCell ref="AT856:AX856"/>
    <mergeCell ref="AY856:BB856"/>
    <mergeCell ref="BC856:BD856"/>
    <mergeCell ref="BN856:BR856"/>
    <mergeCell ref="BS856:BV856"/>
    <mergeCell ref="BW856:BX856"/>
    <mergeCell ref="CH856:CL856"/>
    <mergeCell ref="CM856:CP856"/>
    <mergeCell ref="CQ856:CR856"/>
    <mergeCell ref="DB856:DF856"/>
    <mergeCell ref="DG856:DJ856"/>
    <mergeCell ref="DK856:DL856"/>
    <mergeCell ref="DV856:DZ856"/>
    <mergeCell ref="EA856:ED856"/>
    <mergeCell ref="EE856:EF856"/>
    <mergeCell ref="F872:Q872"/>
    <mergeCell ref="Z872:AK872"/>
    <mergeCell ref="AT872:BE872"/>
    <mergeCell ref="BN872:BY872"/>
    <mergeCell ref="CH872:CS872"/>
    <mergeCell ref="DB872:DM872"/>
    <mergeCell ref="DV872:EG872"/>
    <mergeCell ref="F873:J873"/>
    <mergeCell ref="K873:N873"/>
    <mergeCell ref="O873:P873"/>
    <mergeCell ref="Z873:AD873"/>
    <mergeCell ref="AE873:AH873"/>
    <mergeCell ref="AI873:AJ873"/>
    <mergeCell ref="AT873:AX873"/>
    <mergeCell ref="AY873:BB873"/>
    <mergeCell ref="BC873:BD873"/>
    <mergeCell ref="BN873:BR873"/>
    <mergeCell ref="BS873:BV873"/>
    <mergeCell ref="BW873:BX873"/>
    <mergeCell ref="CH873:CL873"/>
    <mergeCell ref="CM873:CP873"/>
    <mergeCell ref="CQ873:CR873"/>
    <mergeCell ref="DB873:DF873"/>
    <mergeCell ref="DG873:DJ873"/>
    <mergeCell ref="DK873:DL873"/>
    <mergeCell ref="DV873:DZ873"/>
    <mergeCell ref="EA873:ED873"/>
    <mergeCell ref="EE873:EF873"/>
    <mergeCell ref="F16:F17"/>
    <mergeCell ref="F22:F23"/>
    <mergeCell ref="F25:F26"/>
    <mergeCell ref="F31:F32"/>
    <mergeCell ref="F127:F128"/>
    <mergeCell ref="F133:F134"/>
    <mergeCell ref="F136:F137"/>
    <mergeCell ref="F142:F143"/>
    <mergeCell ref="F238:F239"/>
    <mergeCell ref="F244:F245"/>
    <mergeCell ref="F247:F248"/>
    <mergeCell ref="F253:F254"/>
    <mergeCell ref="F349:F350"/>
    <mergeCell ref="F355:F356"/>
    <mergeCell ref="F358:F359"/>
    <mergeCell ref="F364:F365"/>
    <mergeCell ref="F460:F461"/>
    <mergeCell ref="F466:F467"/>
    <mergeCell ref="F469:F470"/>
    <mergeCell ref="F475:F476"/>
    <mergeCell ref="F571:F572"/>
    <mergeCell ref="F577:F578"/>
    <mergeCell ref="F580:F581"/>
    <mergeCell ref="F586:F587"/>
    <mergeCell ref="F682:F683"/>
    <mergeCell ref="F688:F689"/>
    <mergeCell ref="F691:F692"/>
    <mergeCell ref="F697:F698"/>
    <mergeCell ref="F793:F794"/>
    <mergeCell ref="F799:F800"/>
    <mergeCell ref="F802:F803"/>
    <mergeCell ref="F808:F809"/>
    <mergeCell ref="G22:G23"/>
    <mergeCell ref="G31:G32"/>
    <mergeCell ref="G133:G134"/>
    <mergeCell ref="G142:G143"/>
    <mergeCell ref="G244:G245"/>
    <mergeCell ref="G253:G254"/>
    <mergeCell ref="G355:G356"/>
    <mergeCell ref="G364:G365"/>
    <mergeCell ref="G466:G467"/>
    <mergeCell ref="G475:G476"/>
    <mergeCell ref="G577:G578"/>
    <mergeCell ref="G586:G587"/>
    <mergeCell ref="G688:G689"/>
    <mergeCell ref="G697:G698"/>
    <mergeCell ref="G799:G800"/>
    <mergeCell ref="G808:G809"/>
    <mergeCell ref="H22:H23"/>
    <mergeCell ref="H31:H32"/>
    <mergeCell ref="H133:H134"/>
    <mergeCell ref="H142:H143"/>
    <mergeCell ref="H244:H245"/>
    <mergeCell ref="H253:H254"/>
    <mergeCell ref="H355:H356"/>
    <mergeCell ref="H364:H365"/>
    <mergeCell ref="H466:H467"/>
    <mergeCell ref="H475:H476"/>
    <mergeCell ref="H577:H578"/>
    <mergeCell ref="H586:H587"/>
    <mergeCell ref="H688:H689"/>
    <mergeCell ref="H697:H698"/>
    <mergeCell ref="H799:H800"/>
    <mergeCell ref="H808:H809"/>
    <mergeCell ref="I22:I23"/>
    <mergeCell ref="I31:I32"/>
    <mergeCell ref="I133:I134"/>
    <mergeCell ref="I142:I143"/>
    <mergeCell ref="I244:I245"/>
    <mergeCell ref="I253:I254"/>
    <mergeCell ref="I355:I356"/>
    <mergeCell ref="I364:I365"/>
    <mergeCell ref="I466:I467"/>
    <mergeCell ref="I475:I476"/>
    <mergeCell ref="I577:I578"/>
    <mergeCell ref="I586:I587"/>
    <mergeCell ref="I688:I689"/>
    <mergeCell ref="I697:I698"/>
    <mergeCell ref="I799:I800"/>
    <mergeCell ref="I808:I809"/>
    <mergeCell ref="J22:J23"/>
    <mergeCell ref="J31:J32"/>
    <mergeCell ref="J133:J134"/>
    <mergeCell ref="J142:J143"/>
    <mergeCell ref="J244:J245"/>
    <mergeCell ref="J253:J254"/>
    <mergeCell ref="J355:J356"/>
    <mergeCell ref="J364:J365"/>
    <mergeCell ref="J466:J467"/>
    <mergeCell ref="J475:J476"/>
    <mergeCell ref="J577:J578"/>
    <mergeCell ref="J586:J587"/>
    <mergeCell ref="J688:J689"/>
    <mergeCell ref="J697:J698"/>
    <mergeCell ref="J799:J800"/>
    <mergeCell ref="J808:J809"/>
    <mergeCell ref="K22:K23"/>
    <mergeCell ref="K31:K32"/>
    <mergeCell ref="K133:K134"/>
    <mergeCell ref="K142:K143"/>
    <mergeCell ref="K244:K245"/>
    <mergeCell ref="K253:K254"/>
    <mergeCell ref="K355:K356"/>
    <mergeCell ref="K364:K365"/>
    <mergeCell ref="K466:K467"/>
    <mergeCell ref="K475:K476"/>
    <mergeCell ref="K577:K578"/>
    <mergeCell ref="K586:K587"/>
    <mergeCell ref="K688:K689"/>
    <mergeCell ref="K697:K698"/>
    <mergeCell ref="K799:K800"/>
    <mergeCell ref="K808:K809"/>
    <mergeCell ref="L22:L23"/>
    <mergeCell ref="L31:L32"/>
    <mergeCell ref="L133:L134"/>
    <mergeCell ref="L142:L143"/>
    <mergeCell ref="L244:L245"/>
    <mergeCell ref="L253:L254"/>
    <mergeCell ref="L355:L356"/>
    <mergeCell ref="L364:L365"/>
    <mergeCell ref="L466:L467"/>
    <mergeCell ref="L475:L476"/>
    <mergeCell ref="L577:L578"/>
    <mergeCell ref="L586:L587"/>
    <mergeCell ref="L688:L689"/>
    <mergeCell ref="L697:L698"/>
    <mergeCell ref="L799:L800"/>
    <mergeCell ref="L808:L809"/>
    <mergeCell ref="M22:M23"/>
    <mergeCell ref="M31:M32"/>
    <mergeCell ref="M133:M134"/>
    <mergeCell ref="M142:M143"/>
    <mergeCell ref="M244:M245"/>
    <mergeCell ref="M253:M254"/>
    <mergeCell ref="M355:M356"/>
    <mergeCell ref="M364:M365"/>
    <mergeCell ref="M466:M467"/>
    <mergeCell ref="M475:M476"/>
    <mergeCell ref="M577:M578"/>
    <mergeCell ref="M586:M587"/>
    <mergeCell ref="M688:M689"/>
    <mergeCell ref="M697:M698"/>
    <mergeCell ref="M799:M800"/>
    <mergeCell ref="M808:M809"/>
    <mergeCell ref="N22:N23"/>
    <mergeCell ref="N31:N32"/>
    <mergeCell ref="N133:N134"/>
    <mergeCell ref="N142:N143"/>
    <mergeCell ref="N244:N245"/>
    <mergeCell ref="N253:N254"/>
    <mergeCell ref="N355:N356"/>
    <mergeCell ref="N364:N365"/>
    <mergeCell ref="N466:N467"/>
    <mergeCell ref="N475:N476"/>
    <mergeCell ref="N577:N578"/>
    <mergeCell ref="N586:N587"/>
    <mergeCell ref="N688:N689"/>
    <mergeCell ref="N697:N698"/>
    <mergeCell ref="N799:N800"/>
    <mergeCell ref="N808:N809"/>
    <mergeCell ref="O22:O23"/>
    <mergeCell ref="O31:O32"/>
    <mergeCell ref="O133:O134"/>
    <mergeCell ref="O142:O143"/>
    <mergeCell ref="O244:O245"/>
    <mergeCell ref="O253:O254"/>
    <mergeCell ref="O355:O356"/>
    <mergeCell ref="O364:O365"/>
    <mergeCell ref="O466:O467"/>
    <mergeCell ref="O475:O476"/>
    <mergeCell ref="O577:O578"/>
    <mergeCell ref="O586:O587"/>
    <mergeCell ref="O688:O689"/>
    <mergeCell ref="O697:O698"/>
    <mergeCell ref="O799:O800"/>
    <mergeCell ref="O808:O809"/>
    <mergeCell ref="P22:P23"/>
    <mergeCell ref="P31:P32"/>
    <mergeCell ref="P133:P134"/>
    <mergeCell ref="P142:P143"/>
    <mergeCell ref="P244:P245"/>
    <mergeCell ref="P253:P254"/>
    <mergeCell ref="P355:P356"/>
    <mergeCell ref="P364:P365"/>
    <mergeCell ref="P466:P467"/>
    <mergeCell ref="P475:P476"/>
    <mergeCell ref="P577:P578"/>
    <mergeCell ref="P586:P587"/>
    <mergeCell ref="P688:P689"/>
    <mergeCell ref="P697:P698"/>
    <mergeCell ref="P799:P800"/>
    <mergeCell ref="P808:P809"/>
    <mergeCell ref="Q22:Q23"/>
    <mergeCell ref="Q31:Q32"/>
    <mergeCell ref="Q58:Q59"/>
    <mergeCell ref="Q79:Q80"/>
    <mergeCell ref="Q96:Q97"/>
    <mergeCell ref="Q133:Q134"/>
    <mergeCell ref="Q142:Q143"/>
    <mergeCell ref="Q169:Q170"/>
    <mergeCell ref="Q190:Q191"/>
    <mergeCell ref="Q207:Q208"/>
    <mergeCell ref="Q244:Q245"/>
    <mergeCell ref="Q253:Q254"/>
    <mergeCell ref="Q280:Q281"/>
    <mergeCell ref="Q301:Q302"/>
    <mergeCell ref="Q318:Q319"/>
    <mergeCell ref="Q355:Q356"/>
    <mergeCell ref="Q364:Q365"/>
    <mergeCell ref="Q391:Q392"/>
    <mergeCell ref="Q412:Q413"/>
    <mergeCell ref="Q429:Q430"/>
    <mergeCell ref="Q466:Q467"/>
    <mergeCell ref="Q475:Q476"/>
    <mergeCell ref="Q502:Q503"/>
    <mergeCell ref="Q523:Q524"/>
    <mergeCell ref="Q540:Q541"/>
    <mergeCell ref="Q577:Q578"/>
    <mergeCell ref="Q586:Q587"/>
    <mergeCell ref="Q613:Q614"/>
    <mergeCell ref="Q634:Q635"/>
    <mergeCell ref="Q651:Q652"/>
    <mergeCell ref="Q688:Q689"/>
    <mergeCell ref="Q697:Q698"/>
    <mergeCell ref="Q724:Q725"/>
    <mergeCell ref="Q745:Q746"/>
    <mergeCell ref="Q762:Q763"/>
    <mergeCell ref="Q799:Q800"/>
    <mergeCell ref="Q808:Q809"/>
    <mergeCell ref="Q835:Q836"/>
    <mergeCell ref="Q856:Q857"/>
    <mergeCell ref="Q873:Q874"/>
    <mergeCell ref="R2:R3"/>
    <mergeCell ref="R16:R17"/>
    <mergeCell ref="R22:R23"/>
    <mergeCell ref="R25:R26"/>
    <mergeCell ref="R34:R35"/>
    <mergeCell ref="R48:R49"/>
    <mergeCell ref="R113:R114"/>
    <mergeCell ref="R127:R128"/>
    <mergeCell ref="R136:R137"/>
    <mergeCell ref="R145:R146"/>
    <mergeCell ref="R159:R160"/>
    <mergeCell ref="R224:R225"/>
    <mergeCell ref="R238:R239"/>
    <mergeCell ref="R247:R248"/>
    <mergeCell ref="R256:R257"/>
    <mergeCell ref="R270:R271"/>
    <mergeCell ref="R335:R336"/>
    <mergeCell ref="R349:R350"/>
    <mergeCell ref="R358:R359"/>
    <mergeCell ref="R367:R368"/>
    <mergeCell ref="R381:R382"/>
    <mergeCell ref="R446:R447"/>
    <mergeCell ref="R460:R461"/>
    <mergeCell ref="R469:R470"/>
    <mergeCell ref="R478:R479"/>
    <mergeCell ref="R492:R493"/>
    <mergeCell ref="R557:R558"/>
    <mergeCell ref="R571:R572"/>
    <mergeCell ref="R580:R581"/>
    <mergeCell ref="R589:R590"/>
    <mergeCell ref="R603:R604"/>
    <mergeCell ref="R668:R669"/>
    <mergeCell ref="R682:R683"/>
    <mergeCell ref="R691:R692"/>
    <mergeCell ref="R700:R701"/>
    <mergeCell ref="R714:R715"/>
    <mergeCell ref="R779:R780"/>
    <mergeCell ref="R793:R794"/>
    <mergeCell ref="R802:R803"/>
    <mergeCell ref="R811:R812"/>
    <mergeCell ref="R825:R826"/>
    <mergeCell ref="S2:S3"/>
    <mergeCell ref="S16:S17"/>
    <mergeCell ref="S22:S23"/>
    <mergeCell ref="S25:S26"/>
    <mergeCell ref="S31:S32"/>
    <mergeCell ref="S34:S35"/>
    <mergeCell ref="S48:S49"/>
    <mergeCell ref="S113:S114"/>
    <mergeCell ref="S127:S128"/>
    <mergeCell ref="S133:S134"/>
    <mergeCell ref="S136:S137"/>
    <mergeCell ref="S142:S143"/>
    <mergeCell ref="S145:S146"/>
    <mergeCell ref="S159:S160"/>
    <mergeCell ref="S224:S225"/>
    <mergeCell ref="S238:S239"/>
    <mergeCell ref="S244:S245"/>
    <mergeCell ref="S247:S248"/>
    <mergeCell ref="S253:S254"/>
    <mergeCell ref="S256:S257"/>
    <mergeCell ref="S270:S271"/>
    <mergeCell ref="S335:S336"/>
    <mergeCell ref="S349:S350"/>
    <mergeCell ref="S355:S356"/>
    <mergeCell ref="S358:S359"/>
    <mergeCell ref="S364:S365"/>
    <mergeCell ref="S367:S368"/>
    <mergeCell ref="S381:S382"/>
    <mergeCell ref="S446:S447"/>
    <mergeCell ref="S460:S461"/>
    <mergeCell ref="S466:S467"/>
    <mergeCell ref="S469:S470"/>
    <mergeCell ref="S475:S476"/>
    <mergeCell ref="S478:S479"/>
    <mergeCell ref="S492:S493"/>
    <mergeCell ref="S557:S558"/>
    <mergeCell ref="S571:S572"/>
    <mergeCell ref="S577:S578"/>
    <mergeCell ref="S580:S581"/>
    <mergeCell ref="S586:S587"/>
    <mergeCell ref="S589:S590"/>
    <mergeCell ref="S603:S604"/>
    <mergeCell ref="S668:S669"/>
    <mergeCell ref="S682:S683"/>
    <mergeCell ref="S688:S689"/>
    <mergeCell ref="S691:S692"/>
    <mergeCell ref="S697:S698"/>
    <mergeCell ref="S700:S701"/>
    <mergeCell ref="S714:S715"/>
    <mergeCell ref="S779:S780"/>
    <mergeCell ref="S793:S794"/>
    <mergeCell ref="S799:S800"/>
    <mergeCell ref="S802:S803"/>
    <mergeCell ref="S808:S809"/>
    <mergeCell ref="S811:S812"/>
    <mergeCell ref="S825:S826"/>
    <mergeCell ref="T16:T17"/>
    <mergeCell ref="T22:T23"/>
    <mergeCell ref="T25:T26"/>
    <mergeCell ref="T31:T32"/>
    <mergeCell ref="T127:T128"/>
    <mergeCell ref="T133:T134"/>
    <mergeCell ref="T136:T137"/>
    <mergeCell ref="T142:T143"/>
    <mergeCell ref="T238:T239"/>
    <mergeCell ref="T244:T245"/>
    <mergeCell ref="T247:T248"/>
    <mergeCell ref="T253:T254"/>
    <mergeCell ref="T349:T350"/>
    <mergeCell ref="T355:T356"/>
    <mergeCell ref="T358:T359"/>
    <mergeCell ref="T364:T365"/>
    <mergeCell ref="T460:T461"/>
    <mergeCell ref="T466:T467"/>
    <mergeCell ref="T469:T470"/>
    <mergeCell ref="T475:T476"/>
    <mergeCell ref="T571:T572"/>
    <mergeCell ref="T577:T578"/>
    <mergeCell ref="T580:T581"/>
    <mergeCell ref="T586:T587"/>
    <mergeCell ref="T682:T683"/>
    <mergeCell ref="T688:T689"/>
    <mergeCell ref="T691:T692"/>
    <mergeCell ref="T697:T698"/>
    <mergeCell ref="T793:T794"/>
    <mergeCell ref="T799:T800"/>
    <mergeCell ref="T802:T803"/>
    <mergeCell ref="T808:T809"/>
    <mergeCell ref="Z16:Z17"/>
    <mergeCell ref="Z22:Z23"/>
    <mergeCell ref="Z25:Z26"/>
    <mergeCell ref="Z31:Z32"/>
    <mergeCell ref="Z127:Z128"/>
    <mergeCell ref="Z133:Z134"/>
    <mergeCell ref="Z136:Z137"/>
    <mergeCell ref="Z142:Z143"/>
    <mergeCell ref="Z238:Z239"/>
    <mergeCell ref="Z244:Z245"/>
    <mergeCell ref="Z247:Z248"/>
    <mergeCell ref="Z253:Z254"/>
    <mergeCell ref="Z349:Z350"/>
    <mergeCell ref="Z355:Z356"/>
    <mergeCell ref="Z358:Z359"/>
    <mergeCell ref="Z364:Z365"/>
    <mergeCell ref="Z460:Z461"/>
    <mergeCell ref="Z466:Z467"/>
    <mergeCell ref="Z469:Z470"/>
    <mergeCell ref="Z475:Z476"/>
    <mergeCell ref="Z571:Z572"/>
    <mergeCell ref="Z577:Z578"/>
    <mergeCell ref="Z580:Z581"/>
    <mergeCell ref="Z586:Z587"/>
    <mergeCell ref="Z682:Z683"/>
    <mergeCell ref="Z688:Z689"/>
    <mergeCell ref="Z691:Z692"/>
    <mergeCell ref="Z697:Z698"/>
    <mergeCell ref="Z793:Z794"/>
    <mergeCell ref="Z799:Z800"/>
    <mergeCell ref="Z802:Z803"/>
    <mergeCell ref="Z808:Z809"/>
    <mergeCell ref="AA22:AA23"/>
    <mergeCell ref="AA31:AA32"/>
    <mergeCell ref="AA133:AA134"/>
    <mergeCell ref="AA142:AA143"/>
    <mergeCell ref="AA244:AA245"/>
    <mergeCell ref="AA253:AA254"/>
    <mergeCell ref="AA355:AA356"/>
    <mergeCell ref="AA364:AA365"/>
    <mergeCell ref="AA466:AA467"/>
    <mergeCell ref="AA475:AA476"/>
    <mergeCell ref="AA577:AA578"/>
    <mergeCell ref="AA586:AA587"/>
    <mergeCell ref="AA688:AA689"/>
    <mergeCell ref="AA697:AA698"/>
    <mergeCell ref="AA799:AA800"/>
    <mergeCell ref="AA808:AA809"/>
    <mergeCell ref="AB22:AB23"/>
    <mergeCell ref="AB31:AB32"/>
    <mergeCell ref="AB133:AB134"/>
    <mergeCell ref="AB142:AB143"/>
    <mergeCell ref="AB244:AB245"/>
    <mergeCell ref="AB253:AB254"/>
    <mergeCell ref="AB355:AB356"/>
    <mergeCell ref="AB364:AB365"/>
    <mergeCell ref="AB466:AB467"/>
    <mergeCell ref="AB475:AB476"/>
    <mergeCell ref="AB577:AB578"/>
    <mergeCell ref="AB586:AB587"/>
    <mergeCell ref="AB688:AB689"/>
    <mergeCell ref="AB697:AB698"/>
    <mergeCell ref="AB799:AB800"/>
    <mergeCell ref="AB808:AB809"/>
    <mergeCell ref="AC22:AC23"/>
    <mergeCell ref="AC31:AC32"/>
    <mergeCell ref="AC133:AC134"/>
    <mergeCell ref="AC142:AC143"/>
    <mergeCell ref="AC244:AC245"/>
    <mergeCell ref="AC253:AC254"/>
    <mergeCell ref="AC355:AC356"/>
    <mergeCell ref="AC364:AC365"/>
    <mergeCell ref="AC466:AC467"/>
    <mergeCell ref="AC475:AC476"/>
    <mergeCell ref="AC577:AC578"/>
    <mergeCell ref="AC586:AC587"/>
    <mergeCell ref="AC688:AC689"/>
    <mergeCell ref="AC697:AC698"/>
    <mergeCell ref="AC799:AC800"/>
    <mergeCell ref="AC808:AC809"/>
    <mergeCell ref="AD22:AD23"/>
    <mergeCell ref="AD31:AD32"/>
    <mergeCell ref="AD133:AD134"/>
    <mergeCell ref="AD142:AD143"/>
    <mergeCell ref="AD244:AD245"/>
    <mergeCell ref="AD253:AD254"/>
    <mergeCell ref="AD355:AD356"/>
    <mergeCell ref="AD364:AD365"/>
    <mergeCell ref="AD466:AD467"/>
    <mergeCell ref="AD475:AD476"/>
    <mergeCell ref="AD577:AD578"/>
    <mergeCell ref="AD586:AD587"/>
    <mergeCell ref="AD688:AD689"/>
    <mergeCell ref="AD697:AD698"/>
    <mergeCell ref="AD799:AD800"/>
    <mergeCell ref="AD808:AD809"/>
    <mergeCell ref="AE22:AE23"/>
    <mergeCell ref="AE31:AE32"/>
    <mergeCell ref="AE133:AE134"/>
    <mergeCell ref="AE142:AE143"/>
    <mergeCell ref="AE244:AE245"/>
    <mergeCell ref="AE253:AE254"/>
    <mergeCell ref="AE355:AE356"/>
    <mergeCell ref="AE364:AE365"/>
    <mergeCell ref="AE466:AE467"/>
    <mergeCell ref="AE475:AE476"/>
    <mergeCell ref="AE577:AE578"/>
    <mergeCell ref="AE586:AE587"/>
    <mergeCell ref="AE688:AE689"/>
    <mergeCell ref="AE697:AE698"/>
    <mergeCell ref="AE799:AE800"/>
    <mergeCell ref="AE808:AE809"/>
    <mergeCell ref="AF22:AF23"/>
    <mergeCell ref="AF31:AF32"/>
    <mergeCell ref="AF133:AF134"/>
    <mergeCell ref="AF142:AF143"/>
    <mergeCell ref="AF244:AF245"/>
    <mergeCell ref="AF253:AF254"/>
    <mergeCell ref="AF355:AF356"/>
    <mergeCell ref="AF364:AF365"/>
    <mergeCell ref="AF466:AF467"/>
    <mergeCell ref="AF475:AF476"/>
    <mergeCell ref="AF577:AF578"/>
    <mergeCell ref="AF586:AF587"/>
    <mergeCell ref="AF688:AF689"/>
    <mergeCell ref="AF697:AF698"/>
    <mergeCell ref="AF799:AF800"/>
    <mergeCell ref="AF808:AF809"/>
    <mergeCell ref="AG22:AG23"/>
    <mergeCell ref="AG31:AG32"/>
    <mergeCell ref="AG133:AG134"/>
    <mergeCell ref="AG142:AG143"/>
    <mergeCell ref="AG244:AG245"/>
    <mergeCell ref="AG253:AG254"/>
    <mergeCell ref="AG355:AG356"/>
    <mergeCell ref="AG364:AG365"/>
    <mergeCell ref="AG466:AG467"/>
    <mergeCell ref="AG475:AG476"/>
    <mergeCell ref="AG577:AG578"/>
    <mergeCell ref="AG586:AG587"/>
    <mergeCell ref="AG688:AG689"/>
    <mergeCell ref="AG697:AG698"/>
    <mergeCell ref="AG799:AG800"/>
    <mergeCell ref="AG808:AG809"/>
    <mergeCell ref="AH22:AH23"/>
    <mergeCell ref="AH31:AH32"/>
    <mergeCell ref="AH133:AH134"/>
    <mergeCell ref="AH142:AH143"/>
    <mergeCell ref="AH244:AH245"/>
    <mergeCell ref="AH253:AH254"/>
    <mergeCell ref="AH355:AH356"/>
    <mergeCell ref="AH364:AH365"/>
    <mergeCell ref="AH466:AH467"/>
    <mergeCell ref="AH475:AH476"/>
    <mergeCell ref="AH577:AH578"/>
    <mergeCell ref="AH586:AH587"/>
    <mergeCell ref="AH688:AH689"/>
    <mergeCell ref="AH697:AH698"/>
    <mergeCell ref="AH799:AH800"/>
    <mergeCell ref="AH808:AH809"/>
    <mergeCell ref="AI22:AI23"/>
    <mergeCell ref="AI31:AI32"/>
    <mergeCell ref="AI133:AI134"/>
    <mergeCell ref="AI142:AI143"/>
    <mergeCell ref="AI244:AI245"/>
    <mergeCell ref="AI253:AI254"/>
    <mergeCell ref="AI355:AI356"/>
    <mergeCell ref="AI364:AI365"/>
    <mergeCell ref="AI466:AI467"/>
    <mergeCell ref="AI475:AI476"/>
    <mergeCell ref="AI577:AI578"/>
    <mergeCell ref="AI586:AI587"/>
    <mergeCell ref="AI688:AI689"/>
    <mergeCell ref="AI697:AI698"/>
    <mergeCell ref="AI799:AI800"/>
    <mergeCell ref="AI808:AI809"/>
    <mergeCell ref="AJ22:AJ23"/>
    <mergeCell ref="AJ31:AJ32"/>
    <mergeCell ref="AJ133:AJ134"/>
    <mergeCell ref="AJ142:AJ143"/>
    <mergeCell ref="AJ244:AJ245"/>
    <mergeCell ref="AJ253:AJ254"/>
    <mergeCell ref="AJ355:AJ356"/>
    <mergeCell ref="AJ364:AJ365"/>
    <mergeCell ref="AJ466:AJ467"/>
    <mergeCell ref="AJ475:AJ476"/>
    <mergeCell ref="AJ577:AJ578"/>
    <mergeCell ref="AJ586:AJ587"/>
    <mergeCell ref="AJ688:AJ689"/>
    <mergeCell ref="AJ697:AJ698"/>
    <mergeCell ref="AJ799:AJ800"/>
    <mergeCell ref="AJ808:AJ809"/>
    <mergeCell ref="AK22:AK23"/>
    <mergeCell ref="AK31:AK32"/>
    <mergeCell ref="AK58:AK59"/>
    <mergeCell ref="AK79:AK80"/>
    <mergeCell ref="AK96:AK97"/>
    <mergeCell ref="AK133:AK134"/>
    <mergeCell ref="AK142:AK143"/>
    <mergeCell ref="AK169:AK170"/>
    <mergeCell ref="AK190:AK191"/>
    <mergeCell ref="AK207:AK208"/>
    <mergeCell ref="AK244:AK245"/>
    <mergeCell ref="AK253:AK254"/>
    <mergeCell ref="AK280:AK281"/>
    <mergeCell ref="AK301:AK302"/>
    <mergeCell ref="AK318:AK319"/>
    <mergeCell ref="AK355:AK356"/>
    <mergeCell ref="AK364:AK365"/>
    <mergeCell ref="AK391:AK392"/>
    <mergeCell ref="AK412:AK413"/>
    <mergeCell ref="AK429:AK430"/>
    <mergeCell ref="AK466:AK467"/>
    <mergeCell ref="AK475:AK476"/>
    <mergeCell ref="AK502:AK503"/>
    <mergeCell ref="AK523:AK524"/>
    <mergeCell ref="AK540:AK541"/>
    <mergeCell ref="AK577:AK578"/>
    <mergeCell ref="AK586:AK587"/>
    <mergeCell ref="AK613:AK614"/>
    <mergeCell ref="AK634:AK635"/>
    <mergeCell ref="AK651:AK652"/>
    <mergeCell ref="AK688:AK689"/>
    <mergeCell ref="AK697:AK698"/>
    <mergeCell ref="AK724:AK725"/>
    <mergeCell ref="AK745:AK746"/>
    <mergeCell ref="AK762:AK763"/>
    <mergeCell ref="AK799:AK800"/>
    <mergeCell ref="AK808:AK809"/>
    <mergeCell ref="AK835:AK836"/>
    <mergeCell ref="AK856:AK857"/>
    <mergeCell ref="AK873:AK874"/>
    <mergeCell ref="AL2:AL3"/>
    <mergeCell ref="AL16:AL17"/>
    <mergeCell ref="AL22:AL23"/>
    <mergeCell ref="AL25:AL26"/>
    <mergeCell ref="AL34:AL35"/>
    <mergeCell ref="AL48:AL49"/>
    <mergeCell ref="AL113:AL114"/>
    <mergeCell ref="AL127:AL128"/>
    <mergeCell ref="AL136:AL137"/>
    <mergeCell ref="AL145:AL146"/>
    <mergeCell ref="AL159:AL160"/>
    <mergeCell ref="AL224:AL225"/>
    <mergeCell ref="AL238:AL239"/>
    <mergeCell ref="AL247:AL248"/>
    <mergeCell ref="AL256:AL257"/>
    <mergeCell ref="AL270:AL271"/>
    <mergeCell ref="AL335:AL336"/>
    <mergeCell ref="AL349:AL350"/>
    <mergeCell ref="AL358:AL359"/>
    <mergeCell ref="AL367:AL368"/>
    <mergeCell ref="AL381:AL382"/>
    <mergeCell ref="AL446:AL447"/>
    <mergeCell ref="AL460:AL461"/>
    <mergeCell ref="AL469:AL470"/>
    <mergeCell ref="AL478:AL479"/>
    <mergeCell ref="AL492:AL493"/>
    <mergeCell ref="AL557:AL558"/>
    <mergeCell ref="AL571:AL572"/>
    <mergeCell ref="AL580:AL581"/>
    <mergeCell ref="AL589:AL590"/>
    <mergeCell ref="AL603:AL604"/>
    <mergeCell ref="AL668:AL669"/>
    <mergeCell ref="AL682:AL683"/>
    <mergeCell ref="AL691:AL692"/>
    <mergeCell ref="AL700:AL701"/>
    <mergeCell ref="AL714:AL715"/>
    <mergeCell ref="AL779:AL780"/>
    <mergeCell ref="AL793:AL794"/>
    <mergeCell ref="AL802:AL803"/>
    <mergeCell ref="AL811:AL812"/>
    <mergeCell ref="AL825:AL826"/>
    <mergeCell ref="AM2:AM3"/>
    <mergeCell ref="AM16:AM17"/>
    <mergeCell ref="AM22:AM23"/>
    <mergeCell ref="AM25:AM26"/>
    <mergeCell ref="AM31:AM32"/>
    <mergeCell ref="AM34:AM35"/>
    <mergeCell ref="AM48:AM49"/>
    <mergeCell ref="AM113:AM114"/>
    <mergeCell ref="AM127:AM128"/>
    <mergeCell ref="AM133:AM134"/>
    <mergeCell ref="AM136:AM137"/>
    <mergeCell ref="AM142:AM143"/>
    <mergeCell ref="AM145:AM146"/>
    <mergeCell ref="AM159:AM160"/>
    <mergeCell ref="AM224:AM225"/>
    <mergeCell ref="AM238:AM239"/>
    <mergeCell ref="AM244:AM245"/>
    <mergeCell ref="AM247:AM248"/>
    <mergeCell ref="AM253:AM254"/>
    <mergeCell ref="AM256:AM257"/>
    <mergeCell ref="AM270:AM271"/>
    <mergeCell ref="AM335:AM336"/>
    <mergeCell ref="AM349:AM350"/>
    <mergeCell ref="AM355:AM356"/>
    <mergeCell ref="AM358:AM359"/>
    <mergeCell ref="AM364:AM365"/>
    <mergeCell ref="AM367:AM368"/>
    <mergeCell ref="AM381:AM382"/>
    <mergeCell ref="AM446:AM447"/>
    <mergeCell ref="AM460:AM461"/>
    <mergeCell ref="AM466:AM467"/>
    <mergeCell ref="AM469:AM470"/>
    <mergeCell ref="AM475:AM476"/>
    <mergeCell ref="AM478:AM479"/>
    <mergeCell ref="AM492:AM493"/>
    <mergeCell ref="AM557:AM558"/>
    <mergeCell ref="AM571:AM572"/>
    <mergeCell ref="AM577:AM578"/>
    <mergeCell ref="AM580:AM581"/>
    <mergeCell ref="AM586:AM587"/>
    <mergeCell ref="AM589:AM590"/>
    <mergeCell ref="AM603:AM604"/>
    <mergeCell ref="AM668:AM669"/>
    <mergeCell ref="AM682:AM683"/>
    <mergeCell ref="AM688:AM689"/>
    <mergeCell ref="AM691:AM692"/>
    <mergeCell ref="AM697:AM698"/>
    <mergeCell ref="AM700:AM701"/>
    <mergeCell ref="AM714:AM715"/>
    <mergeCell ref="AM779:AM780"/>
    <mergeCell ref="AM793:AM794"/>
    <mergeCell ref="AM799:AM800"/>
    <mergeCell ref="AM802:AM803"/>
    <mergeCell ref="AM808:AM809"/>
    <mergeCell ref="AM811:AM812"/>
    <mergeCell ref="AM825:AM826"/>
    <mergeCell ref="AN16:AN17"/>
    <mergeCell ref="AN22:AN23"/>
    <mergeCell ref="AN25:AN26"/>
    <mergeCell ref="AN31:AN32"/>
    <mergeCell ref="AN127:AN128"/>
    <mergeCell ref="AN133:AN134"/>
    <mergeCell ref="AN136:AN137"/>
    <mergeCell ref="AN142:AN143"/>
    <mergeCell ref="AN238:AN239"/>
    <mergeCell ref="AN244:AN245"/>
    <mergeCell ref="AN247:AN248"/>
    <mergeCell ref="AN253:AN254"/>
    <mergeCell ref="AN349:AN350"/>
    <mergeCell ref="AN355:AN356"/>
    <mergeCell ref="AN358:AN359"/>
    <mergeCell ref="AN364:AN365"/>
    <mergeCell ref="AN460:AN461"/>
    <mergeCell ref="AN466:AN467"/>
    <mergeCell ref="AN469:AN470"/>
    <mergeCell ref="AN475:AN476"/>
    <mergeCell ref="AN571:AN572"/>
    <mergeCell ref="AN577:AN578"/>
    <mergeCell ref="AN580:AN581"/>
    <mergeCell ref="AN586:AN587"/>
    <mergeCell ref="AN682:AN683"/>
    <mergeCell ref="AN688:AN689"/>
    <mergeCell ref="AN691:AN692"/>
    <mergeCell ref="AN697:AN698"/>
    <mergeCell ref="AN793:AN794"/>
    <mergeCell ref="AN799:AN800"/>
    <mergeCell ref="AN802:AN803"/>
    <mergeCell ref="AN808:AN809"/>
    <mergeCell ref="AT16:AT17"/>
    <mergeCell ref="AT22:AT23"/>
    <mergeCell ref="AT25:AT26"/>
    <mergeCell ref="AT31:AT32"/>
    <mergeCell ref="AT127:AT128"/>
    <mergeCell ref="AT133:AT134"/>
    <mergeCell ref="AT136:AT137"/>
    <mergeCell ref="AT142:AT143"/>
    <mergeCell ref="AT238:AT239"/>
    <mergeCell ref="AT244:AT245"/>
    <mergeCell ref="AT247:AT248"/>
    <mergeCell ref="AT253:AT254"/>
    <mergeCell ref="AT349:AT350"/>
    <mergeCell ref="AT355:AT356"/>
    <mergeCell ref="AT358:AT359"/>
    <mergeCell ref="AT364:AT365"/>
    <mergeCell ref="AT460:AT461"/>
    <mergeCell ref="AT466:AT467"/>
    <mergeCell ref="AT469:AT470"/>
    <mergeCell ref="AT475:AT476"/>
    <mergeCell ref="AT571:AT572"/>
    <mergeCell ref="AT577:AT578"/>
    <mergeCell ref="AT580:AT581"/>
    <mergeCell ref="AT586:AT587"/>
    <mergeCell ref="AT682:AT683"/>
    <mergeCell ref="AT688:AT689"/>
    <mergeCell ref="AT691:AT692"/>
    <mergeCell ref="AT697:AT698"/>
    <mergeCell ref="AT793:AT794"/>
    <mergeCell ref="AT799:AT800"/>
    <mergeCell ref="AT802:AT803"/>
    <mergeCell ref="AT808:AT809"/>
    <mergeCell ref="AU22:AU23"/>
    <mergeCell ref="AU31:AU32"/>
    <mergeCell ref="AU133:AU134"/>
    <mergeCell ref="AU142:AU143"/>
    <mergeCell ref="AU244:AU245"/>
    <mergeCell ref="AU253:AU254"/>
    <mergeCell ref="AU355:AU356"/>
    <mergeCell ref="AU364:AU365"/>
    <mergeCell ref="AU466:AU467"/>
    <mergeCell ref="AU475:AU476"/>
    <mergeCell ref="AU577:AU578"/>
    <mergeCell ref="AU586:AU587"/>
    <mergeCell ref="AU688:AU689"/>
    <mergeCell ref="AU697:AU698"/>
    <mergeCell ref="AU799:AU800"/>
    <mergeCell ref="AU808:AU809"/>
    <mergeCell ref="AV22:AV23"/>
    <mergeCell ref="AV31:AV32"/>
    <mergeCell ref="AV133:AV134"/>
    <mergeCell ref="AV142:AV143"/>
    <mergeCell ref="AV244:AV245"/>
    <mergeCell ref="AV253:AV254"/>
    <mergeCell ref="AV355:AV356"/>
    <mergeCell ref="AV364:AV365"/>
    <mergeCell ref="AV466:AV467"/>
    <mergeCell ref="AV475:AV476"/>
    <mergeCell ref="AV577:AV578"/>
    <mergeCell ref="AV586:AV587"/>
    <mergeCell ref="AV688:AV689"/>
    <mergeCell ref="AV697:AV698"/>
    <mergeCell ref="AV799:AV800"/>
    <mergeCell ref="AV808:AV809"/>
    <mergeCell ref="AW22:AW23"/>
    <mergeCell ref="AW31:AW32"/>
    <mergeCell ref="AW133:AW134"/>
    <mergeCell ref="AW142:AW143"/>
    <mergeCell ref="AW244:AW245"/>
    <mergeCell ref="AW253:AW254"/>
    <mergeCell ref="AW355:AW356"/>
    <mergeCell ref="AW364:AW365"/>
    <mergeCell ref="AW466:AW467"/>
    <mergeCell ref="AW475:AW476"/>
    <mergeCell ref="AW577:AW578"/>
    <mergeCell ref="AW586:AW587"/>
    <mergeCell ref="AW688:AW689"/>
    <mergeCell ref="AW697:AW698"/>
    <mergeCell ref="AW799:AW800"/>
    <mergeCell ref="AW808:AW809"/>
    <mergeCell ref="AX22:AX23"/>
    <mergeCell ref="AX31:AX32"/>
    <mergeCell ref="AX133:AX134"/>
    <mergeCell ref="AX142:AX143"/>
    <mergeCell ref="AX244:AX245"/>
    <mergeCell ref="AX253:AX254"/>
    <mergeCell ref="AX355:AX356"/>
    <mergeCell ref="AX364:AX365"/>
    <mergeCell ref="AX466:AX467"/>
    <mergeCell ref="AX475:AX476"/>
    <mergeCell ref="AX577:AX578"/>
    <mergeCell ref="AX586:AX587"/>
    <mergeCell ref="AX688:AX689"/>
    <mergeCell ref="AX697:AX698"/>
    <mergeCell ref="AX799:AX800"/>
    <mergeCell ref="AX808:AX809"/>
    <mergeCell ref="AY22:AY23"/>
    <mergeCell ref="AY31:AY32"/>
    <mergeCell ref="AY133:AY134"/>
    <mergeCell ref="AY142:AY143"/>
    <mergeCell ref="AY244:AY245"/>
    <mergeCell ref="AY253:AY254"/>
    <mergeCell ref="AY355:AY356"/>
    <mergeCell ref="AY364:AY365"/>
    <mergeCell ref="AY466:AY467"/>
    <mergeCell ref="AY475:AY476"/>
    <mergeCell ref="AY577:AY578"/>
    <mergeCell ref="AY586:AY587"/>
    <mergeCell ref="AY688:AY689"/>
    <mergeCell ref="AY697:AY698"/>
    <mergeCell ref="AY799:AY800"/>
    <mergeCell ref="AY808:AY809"/>
    <mergeCell ref="AZ22:AZ23"/>
    <mergeCell ref="AZ31:AZ32"/>
    <mergeCell ref="AZ133:AZ134"/>
    <mergeCell ref="AZ142:AZ143"/>
    <mergeCell ref="AZ244:AZ245"/>
    <mergeCell ref="AZ253:AZ254"/>
    <mergeCell ref="AZ355:AZ356"/>
    <mergeCell ref="AZ364:AZ365"/>
    <mergeCell ref="AZ466:AZ467"/>
    <mergeCell ref="AZ475:AZ476"/>
    <mergeCell ref="AZ577:AZ578"/>
    <mergeCell ref="AZ586:AZ587"/>
    <mergeCell ref="AZ688:AZ689"/>
    <mergeCell ref="AZ697:AZ698"/>
    <mergeCell ref="AZ799:AZ800"/>
    <mergeCell ref="AZ808:AZ809"/>
    <mergeCell ref="BA22:BA23"/>
    <mergeCell ref="BA31:BA32"/>
    <mergeCell ref="BA133:BA134"/>
    <mergeCell ref="BA142:BA143"/>
    <mergeCell ref="BA244:BA245"/>
    <mergeCell ref="BA253:BA254"/>
    <mergeCell ref="BA355:BA356"/>
    <mergeCell ref="BA364:BA365"/>
    <mergeCell ref="BA466:BA467"/>
    <mergeCell ref="BA475:BA476"/>
    <mergeCell ref="BA577:BA578"/>
    <mergeCell ref="BA586:BA587"/>
    <mergeCell ref="BA688:BA689"/>
    <mergeCell ref="BA697:BA698"/>
    <mergeCell ref="BA799:BA800"/>
    <mergeCell ref="BA808:BA809"/>
    <mergeCell ref="BB22:BB23"/>
    <mergeCell ref="BB31:BB32"/>
    <mergeCell ref="BB133:BB134"/>
    <mergeCell ref="BB142:BB143"/>
    <mergeCell ref="BB244:BB245"/>
    <mergeCell ref="BB253:BB254"/>
    <mergeCell ref="BB355:BB356"/>
    <mergeCell ref="BB364:BB365"/>
    <mergeCell ref="BB466:BB467"/>
    <mergeCell ref="BB475:BB476"/>
    <mergeCell ref="BB577:BB578"/>
    <mergeCell ref="BB586:BB587"/>
    <mergeCell ref="BB688:BB689"/>
    <mergeCell ref="BB697:BB698"/>
    <mergeCell ref="BB799:BB800"/>
    <mergeCell ref="BB808:BB809"/>
    <mergeCell ref="BC22:BC23"/>
    <mergeCell ref="BC31:BC32"/>
    <mergeCell ref="BC133:BC134"/>
    <mergeCell ref="BC142:BC143"/>
    <mergeCell ref="BC244:BC245"/>
    <mergeCell ref="BC253:BC254"/>
    <mergeCell ref="BC355:BC356"/>
    <mergeCell ref="BC364:BC365"/>
    <mergeCell ref="BC466:BC467"/>
    <mergeCell ref="BC475:BC476"/>
    <mergeCell ref="BC577:BC578"/>
    <mergeCell ref="BC586:BC587"/>
    <mergeCell ref="BC688:BC689"/>
    <mergeCell ref="BC697:BC698"/>
    <mergeCell ref="BC799:BC800"/>
    <mergeCell ref="BC808:BC809"/>
    <mergeCell ref="BD22:BD23"/>
    <mergeCell ref="BD31:BD32"/>
    <mergeCell ref="BD133:BD134"/>
    <mergeCell ref="BD142:BD143"/>
    <mergeCell ref="BD244:BD245"/>
    <mergeCell ref="BD253:BD254"/>
    <mergeCell ref="BD355:BD356"/>
    <mergeCell ref="BD364:BD365"/>
    <mergeCell ref="BD466:BD467"/>
    <mergeCell ref="BD475:BD476"/>
    <mergeCell ref="BD577:BD578"/>
    <mergeCell ref="BD586:BD587"/>
    <mergeCell ref="BD688:BD689"/>
    <mergeCell ref="BD697:BD698"/>
    <mergeCell ref="BD799:BD800"/>
    <mergeCell ref="BD808:BD809"/>
    <mergeCell ref="BE22:BE23"/>
    <mergeCell ref="BE31:BE32"/>
    <mergeCell ref="BE58:BE59"/>
    <mergeCell ref="BE79:BE80"/>
    <mergeCell ref="BE96:BE97"/>
    <mergeCell ref="BE133:BE134"/>
    <mergeCell ref="BE142:BE143"/>
    <mergeCell ref="BE169:BE170"/>
    <mergeCell ref="BE190:BE191"/>
    <mergeCell ref="BE207:BE208"/>
    <mergeCell ref="BE244:BE245"/>
    <mergeCell ref="BE253:BE254"/>
    <mergeCell ref="BE280:BE281"/>
    <mergeCell ref="BE301:BE302"/>
    <mergeCell ref="BE318:BE319"/>
    <mergeCell ref="BE355:BE356"/>
    <mergeCell ref="BE364:BE365"/>
    <mergeCell ref="BE391:BE392"/>
    <mergeCell ref="BE412:BE413"/>
    <mergeCell ref="BE429:BE430"/>
    <mergeCell ref="BE466:BE467"/>
    <mergeCell ref="BE475:BE476"/>
    <mergeCell ref="BE502:BE503"/>
    <mergeCell ref="BE523:BE524"/>
    <mergeCell ref="BE540:BE541"/>
    <mergeCell ref="BE577:BE578"/>
    <mergeCell ref="BE586:BE587"/>
    <mergeCell ref="BE613:BE614"/>
    <mergeCell ref="BE634:BE635"/>
    <mergeCell ref="BE651:BE652"/>
    <mergeCell ref="BE688:BE689"/>
    <mergeCell ref="BE697:BE698"/>
    <mergeCell ref="BE724:BE725"/>
    <mergeCell ref="BE745:BE746"/>
    <mergeCell ref="BE762:BE763"/>
    <mergeCell ref="BE799:BE800"/>
    <mergeCell ref="BE808:BE809"/>
    <mergeCell ref="BE835:BE836"/>
    <mergeCell ref="BE856:BE857"/>
    <mergeCell ref="BE873:BE874"/>
    <mergeCell ref="BF2:BF3"/>
    <mergeCell ref="BF16:BF17"/>
    <mergeCell ref="BF22:BF23"/>
    <mergeCell ref="BF25:BF26"/>
    <mergeCell ref="BF34:BF35"/>
    <mergeCell ref="BF48:BF49"/>
    <mergeCell ref="BF113:BF114"/>
    <mergeCell ref="BF127:BF128"/>
    <mergeCell ref="BF136:BF137"/>
    <mergeCell ref="BF145:BF146"/>
    <mergeCell ref="BF159:BF160"/>
    <mergeCell ref="BF224:BF225"/>
    <mergeCell ref="BF238:BF239"/>
    <mergeCell ref="BF247:BF248"/>
    <mergeCell ref="BF256:BF257"/>
    <mergeCell ref="BF270:BF271"/>
    <mergeCell ref="BF335:BF336"/>
    <mergeCell ref="BF349:BF350"/>
    <mergeCell ref="BF358:BF359"/>
    <mergeCell ref="BF367:BF368"/>
    <mergeCell ref="BF381:BF382"/>
    <mergeCell ref="BF446:BF447"/>
    <mergeCell ref="BF460:BF461"/>
    <mergeCell ref="BF469:BF470"/>
    <mergeCell ref="BF478:BF479"/>
    <mergeCell ref="BF492:BF493"/>
    <mergeCell ref="BF557:BF558"/>
    <mergeCell ref="BF571:BF572"/>
    <mergeCell ref="BF580:BF581"/>
    <mergeCell ref="BF589:BF590"/>
    <mergeCell ref="BF603:BF604"/>
    <mergeCell ref="BF668:BF669"/>
    <mergeCell ref="BF682:BF683"/>
    <mergeCell ref="BF691:BF692"/>
    <mergeCell ref="BF700:BF701"/>
    <mergeCell ref="BF714:BF715"/>
    <mergeCell ref="BF779:BF780"/>
    <mergeCell ref="BF793:BF794"/>
    <mergeCell ref="BF802:BF803"/>
    <mergeCell ref="BF811:BF812"/>
    <mergeCell ref="BF825:BF826"/>
    <mergeCell ref="BG2:BG3"/>
    <mergeCell ref="BG16:BG17"/>
    <mergeCell ref="BG22:BG23"/>
    <mergeCell ref="BG25:BG26"/>
    <mergeCell ref="BG31:BG32"/>
    <mergeCell ref="BG34:BG35"/>
    <mergeCell ref="BG48:BG49"/>
    <mergeCell ref="BG113:BG114"/>
    <mergeCell ref="BG127:BG128"/>
    <mergeCell ref="BG133:BG134"/>
    <mergeCell ref="BG136:BG137"/>
    <mergeCell ref="BG142:BG143"/>
    <mergeCell ref="BG145:BG146"/>
    <mergeCell ref="BG159:BG160"/>
    <mergeCell ref="BG224:BG225"/>
    <mergeCell ref="BG238:BG239"/>
    <mergeCell ref="BG244:BG245"/>
    <mergeCell ref="BG247:BG248"/>
    <mergeCell ref="BG253:BG254"/>
    <mergeCell ref="BG256:BG257"/>
    <mergeCell ref="BG270:BG271"/>
    <mergeCell ref="BG335:BG336"/>
    <mergeCell ref="BG349:BG350"/>
    <mergeCell ref="BG355:BG356"/>
    <mergeCell ref="BG358:BG359"/>
    <mergeCell ref="BG364:BG365"/>
    <mergeCell ref="BG367:BG368"/>
    <mergeCell ref="BG381:BG382"/>
    <mergeCell ref="BG446:BG447"/>
    <mergeCell ref="BG460:BG461"/>
    <mergeCell ref="BG466:BG467"/>
    <mergeCell ref="BG469:BG470"/>
    <mergeCell ref="BG475:BG476"/>
    <mergeCell ref="BG478:BG479"/>
    <mergeCell ref="BG492:BG493"/>
    <mergeCell ref="BG557:BG558"/>
    <mergeCell ref="BG571:BG572"/>
    <mergeCell ref="BG577:BG578"/>
    <mergeCell ref="BG580:BG581"/>
    <mergeCell ref="BG586:BG587"/>
    <mergeCell ref="BG589:BG590"/>
    <mergeCell ref="BG603:BG604"/>
    <mergeCell ref="BG668:BG669"/>
    <mergeCell ref="BG682:BG683"/>
    <mergeCell ref="BG688:BG689"/>
    <mergeCell ref="BG691:BG692"/>
    <mergeCell ref="BG697:BG698"/>
    <mergeCell ref="BG700:BG701"/>
    <mergeCell ref="BG714:BG715"/>
    <mergeCell ref="BG779:BG780"/>
    <mergeCell ref="BG793:BG794"/>
    <mergeCell ref="BG799:BG800"/>
    <mergeCell ref="BG802:BG803"/>
    <mergeCell ref="BG808:BG809"/>
    <mergeCell ref="BG811:BG812"/>
    <mergeCell ref="BG825:BG826"/>
    <mergeCell ref="BH16:BH17"/>
    <mergeCell ref="BH22:BH23"/>
    <mergeCell ref="BH25:BH26"/>
    <mergeCell ref="BH31:BH32"/>
    <mergeCell ref="BH127:BH128"/>
    <mergeCell ref="BH133:BH134"/>
    <mergeCell ref="BH136:BH137"/>
    <mergeCell ref="BH142:BH143"/>
    <mergeCell ref="BH238:BH239"/>
    <mergeCell ref="BH244:BH245"/>
    <mergeCell ref="BH247:BH248"/>
    <mergeCell ref="BH253:BH254"/>
    <mergeCell ref="BH349:BH350"/>
    <mergeCell ref="BH355:BH356"/>
    <mergeCell ref="BH358:BH359"/>
    <mergeCell ref="BH364:BH365"/>
    <mergeCell ref="BH460:BH461"/>
    <mergeCell ref="BH466:BH467"/>
    <mergeCell ref="BH469:BH470"/>
    <mergeCell ref="BH475:BH476"/>
    <mergeCell ref="BH571:BH572"/>
    <mergeCell ref="BH577:BH578"/>
    <mergeCell ref="BH580:BH581"/>
    <mergeCell ref="BH586:BH587"/>
    <mergeCell ref="BH682:BH683"/>
    <mergeCell ref="BH688:BH689"/>
    <mergeCell ref="BH691:BH692"/>
    <mergeCell ref="BH697:BH698"/>
    <mergeCell ref="BH793:BH794"/>
    <mergeCell ref="BH799:BH800"/>
    <mergeCell ref="BH802:BH803"/>
    <mergeCell ref="BH808:BH809"/>
    <mergeCell ref="BN16:BN17"/>
    <mergeCell ref="BN22:BN23"/>
    <mergeCell ref="BN25:BN26"/>
    <mergeCell ref="BN31:BN32"/>
    <mergeCell ref="BN127:BN128"/>
    <mergeCell ref="BN133:BN134"/>
    <mergeCell ref="BN136:BN137"/>
    <mergeCell ref="BN142:BN143"/>
    <mergeCell ref="BN238:BN239"/>
    <mergeCell ref="BN244:BN245"/>
    <mergeCell ref="BN247:BN248"/>
    <mergeCell ref="BN253:BN254"/>
    <mergeCell ref="BN349:BN350"/>
    <mergeCell ref="BN355:BN356"/>
    <mergeCell ref="BN358:BN359"/>
    <mergeCell ref="BN364:BN365"/>
    <mergeCell ref="BN460:BN461"/>
    <mergeCell ref="BN466:BN467"/>
    <mergeCell ref="BN469:BN470"/>
    <mergeCell ref="BN475:BN476"/>
    <mergeCell ref="BN571:BN572"/>
    <mergeCell ref="BN577:BN578"/>
    <mergeCell ref="BN580:BN581"/>
    <mergeCell ref="BN586:BN587"/>
    <mergeCell ref="BN682:BN683"/>
    <mergeCell ref="BN688:BN689"/>
    <mergeCell ref="BN691:BN692"/>
    <mergeCell ref="BN697:BN698"/>
    <mergeCell ref="BN793:BN794"/>
    <mergeCell ref="BN799:BN800"/>
    <mergeCell ref="BN802:BN803"/>
    <mergeCell ref="BN808:BN809"/>
    <mergeCell ref="BO22:BO23"/>
    <mergeCell ref="BO31:BO32"/>
    <mergeCell ref="BO133:BO134"/>
    <mergeCell ref="BO142:BO143"/>
    <mergeCell ref="BO244:BO245"/>
    <mergeCell ref="BO253:BO254"/>
    <mergeCell ref="BO355:BO356"/>
    <mergeCell ref="BO364:BO365"/>
    <mergeCell ref="BO466:BO467"/>
    <mergeCell ref="BO475:BO476"/>
    <mergeCell ref="BO577:BO578"/>
    <mergeCell ref="BO586:BO587"/>
    <mergeCell ref="BO688:BO689"/>
    <mergeCell ref="BO697:BO698"/>
    <mergeCell ref="BO799:BO800"/>
    <mergeCell ref="BO808:BO809"/>
    <mergeCell ref="BP22:BP23"/>
    <mergeCell ref="BP31:BP32"/>
    <mergeCell ref="BP133:BP134"/>
    <mergeCell ref="BP142:BP143"/>
    <mergeCell ref="BP244:BP245"/>
    <mergeCell ref="BP253:BP254"/>
    <mergeCell ref="BP355:BP356"/>
    <mergeCell ref="BP364:BP365"/>
    <mergeCell ref="BP466:BP467"/>
    <mergeCell ref="BP475:BP476"/>
    <mergeCell ref="BP577:BP578"/>
    <mergeCell ref="BP586:BP587"/>
    <mergeCell ref="BP688:BP689"/>
    <mergeCell ref="BP697:BP698"/>
    <mergeCell ref="BP799:BP800"/>
    <mergeCell ref="BP808:BP809"/>
    <mergeCell ref="BQ22:BQ23"/>
    <mergeCell ref="BQ31:BQ32"/>
    <mergeCell ref="BQ133:BQ134"/>
    <mergeCell ref="BQ142:BQ143"/>
    <mergeCell ref="BQ244:BQ245"/>
    <mergeCell ref="BQ253:BQ254"/>
    <mergeCell ref="BQ355:BQ356"/>
    <mergeCell ref="BQ364:BQ365"/>
    <mergeCell ref="BQ466:BQ467"/>
    <mergeCell ref="BQ475:BQ476"/>
    <mergeCell ref="BQ577:BQ578"/>
    <mergeCell ref="BQ586:BQ587"/>
    <mergeCell ref="BQ688:BQ689"/>
    <mergeCell ref="BQ697:BQ698"/>
    <mergeCell ref="BQ799:BQ800"/>
    <mergeCell ref="BQ808:BQ809"/>
    <mergeCell ref="BR22:BR23"/>
    <mergeCell ref="BR31:BR32"/>
    <mergeCell ref="BR133:BR134"/>
    <mergeCell ref="BR142:BR143"/>
    <mergeCell ref="BR244:BR245"/>
    <mergeCell ref="BR253:BR254"/>
    <mergeCell ref="BR355:BR356"/>
    <mergeCell ref="BR364:BR365"/>
    <mergeCell ref="BR466:BR467"/>
    <mergeCell ref="BR475:BR476"/>
    <mergeCell ref="BR577:BR578"/>
    <mergeCell ref="BR586:BR587"/>
    <mergeCell ref="BR688:BR689"/>
    <mergeCell ref="BR697:BR698"/>
    <mergeCell ref="BR799:BR800"/>
    <mergeCell ref="BR808:BR809"/>
    <mergeCell ref="BS22:BS23"/>
    <mergeCell ref="BS31:BS32"/>
    <mergeCell ref="BS133:BS134"/>
    <mergeCell ref="BS142:BS143"/>
    <mergeCell ref="BS244:BS245"/>
    <mergeCell ref="BS253:BS254"/>
    <mergeCell ref="BS355:BS356"/>
    <mergeCell ref="BS364:BS365"/>
    <mergeCell ref="BS466:BS467"/>
    <mergeCell ref="BS475:BS476"/>
    <mergeCell ref="BS577:BS578"/>
    <mergeCell ref="BS586:BS587"/>
    <mergeCell ref="BS688:BS689"/>
    <mergeCell ref="BS697:BS698"/>
    <mergeCell ref="BS799:BS800"/>
    <mergeCell ref="BS808:BS809"/>
    <mergeCell ref="BT22:BT23"/>
    <mergeCell ref="BT31:BT32"/>
    <mergeCell ref="BT133:BT134"/>
    <mergeCell ref="BT142:BT143"/>
    <mergeCell ref="BT244:BT245"/>
    <mergeCell ref="BT253:BT254"/>
    <mergeCell ref="BT355:BT356"/>
    <mergeCell ref="BT364:BT365"/>
    <mergeCell ref="BT466:BT467"/>
    <mergeCell ref="BT475:BT476"/>
    <mergeCell ref="BT577:BT578"/>
    <mergeCell ref="BT586:BT587"/>
    <mergeCell ref="BT688:BT689"/>
    <mergeCell ref="BT697:BT698"/>
    <mergeCell ref="BT799:BT800"/>
    <mergeCell ref="BT808:BT809"/>
    <mergeCell ref="BU22:BU23"/>
    <mergeCell ref="BU31:BU32"/>
    <mergeCell ref="BU133:BU134"/>
    <mergeCell ref="BU142:BU143"/>
    <mergeCell ref="BU244:BU245"/>
    <mergeCell ref="BU253:BU254"/>
    <mergeCell ref="BU355:BU356"/>
    <mergeCell ref="BU364:BU365"/>
    <mergeCell ref="BU466:BU467"/>
    <mergeCell ref="BU475:BU476"/>
    <mergeCell ref="BU577:BU578"/>
    <mergeCell ref="BU586:BU587"/>
    <mergeCell ref="BU688:BU689"/>
    <mergeCell ref="BU697:BU698"/>
    <mergeCell ref="BU799:BU800"/>
    <mergeCell ref="BU808:BU809"/>
    <mergeCell ref="BV22:BV23"/>
    <mergeCell ref="BV31:BV32"/>
    <mergeCell ref="BV133:BV134"/>
    <mergeCell ref="BV142:BV143"/>
    <mergeCell ref="BV244:BV245"/>
    <mergeCell ref="BV253:BV254"/>
    <mergeCell ref="BV355:BV356"/>
    <mergeCell ref="BV364:BV365"/>
    <mergeCell ref="BV466:BV467"/>
    <mergeCell ref="BV475:BV476"/>
    <mergeCell ref="BV577:BV578"/>
    <mergeCell ref="BV586:BV587"/>
    <mergeCell ref="BV688:BV689"/>
    <mergeCell ref="BV697:BV698"/>
    <mergeCell ref="BV799:BV800"/>
    <mergeCell ref="BV808:BV809"/>
    <mergeCell ref="BW22:BW23"/>
    <mergeCell ref="BW31:BW32"/>
    <mergeCell ref="BW133:BW134"/>
    <mergeCell ref="BW142:BW143"/>
    <mergeCell ref="BW244:BW245"/>
    <mergeCell ref="BW253:BW254"/>
    <mergeCell ref="BW355:BW356"/>
    <mergeCell ref="BW364:BW365"/>
    <mergeCell ref="BW466:BW467"/>
    <mergeCell ref="BW475:BW476"/>
    <mergeCell ref="BW577:BW578"/>
    <mergeCell ref="BW586:BW587"/>
    <mergeCell ref="BW688:BW689"/>
    <mergeCell ref="BW697:BW698"/>
    <mergeCell ref="BW799:BW800"/>
    <mergeCell ref="BW808:BW809"/>
    <mergeCell ref="BX22:BX23"/>
    <mergeCell ref="BX31:BX32"/>
    <mergeCell ref="BX133:BX134"/>
    <mergeCell ref="BX142:BX143"/>
    <mergeCell ref="BX244:BX245"/>
    <mergeCell ref="BX253:BX254"/>
    <mergeCell ref="BX355:BX356"/>
    <mergeCell ref="BX364:BX365"/>
    <mergeCell ref="BX466:BX467"/>
    <mergeCell ref="BX475:BX476"/>
    <mergeCell ref="BX577:BX578"/>
    <mergeCell ref="BX586:BX587"/>
    <mergeCell ref="BX688:BX689"/>
    <mergeCell ref="BX697:BX698"/>
    <mergeCell ref="BX799:BX800"/>
    <mergeCell ref="BX808:BX809"/>
    <mergeCell ref="BY22:BY23"/>
    <mergeCell ref="BY31:BY32"/>
    <mergeCell ref="BY58:BY59"/>
    <mergeCell ref="BY79:BY80"/>
    <mergeCell ref="BY96:BY97"/>
    <mergeCell ref="BY133:BY134"/>
    <mergeCell ref="BY142:BY143"/>
    <mergeCell ref="BY169:BY170"/>
    <mergeCell ref="BY190:BY191"/>
    <mergeCell ref="BY207:BY208"/>
    <mergeCell ref="BY244:BY245"/>
    <mergeCell ref="BY253:BY254"/>
    <mergeCell ref="BY280:BY281"/>
    <mergeCell ref="BY301:BY302"/>
    <mergeCell ref="BY318:BY319"/>
    <mergeCell ref="BY355:BY356"/>
    <mergeCell ref="BY364:BY365"/>
    <mergeCell ref="BY391:BY392"/>
    <mergeCell ref="BY412:BY413"/>
    <mergeCell ref="BY429:BY430"/>
    <mergeCell ref="BY466:BY467"/>
    <mergeCell ref="BY475:BY476"/>
    <mergeCell ref="BY502:BY503"/>
    <mergeCell ref="BY523:BY524"/>
    <mergeCell ref="BY540:BY541"/>
    <mergeCell ref="BY577:BY578"/>
    <mergeCell ref="BY586:BY587"/>
    <mergeCell ref="BY613:BY614"/>
    <mergeCell ref="BY634:BY635"/>
    <mergeCell ref="BY651:BY652"/>
    <mergeCell ref="BY688:BY689"/>
    <mergeCell ref="BY697:BY698"/>
    <mergeCell ref="BY724:BY725"/>
    <mergeCell ref="BY745:BY746"/>
    <mergeCell ref="BY762:BY763"/>
    <mergeCell ref="BY799:BY800"/>
    <mergeCell ref="BY808:BY809"/>
    <mergeCell ref="BY835:BY836"/>
    <mergeCell ref="BY856:BY857"/>
    <mergeCell ref="BY873:BY874"/>
    <mergeCell ref="BZ2:BZ3"/>
    <mergeCell ref="BZ16:BZ17"/>
    <mergeCell ref="BZ22:BZ23"/>
    <mergeCell ref="BZ25:BZ26"/>
    <mergeCell ref="BZ34:BZ35"/>
    <mergeCell ref="BZ48:BZ49"/>
    <mergeCell ref="BZ113:BZ114"/>
    <mergeCell ref="BZ127:BZ128"/>
    <mergeCell ref="BZ136:BZ137"/>
    <mergeCell ref="BZ145:BZ146"/>
    <mergeCell ref="BZ159:BZ160"/>
    <mergeCell ref="BZ224:BZ225"/>
    <mergeCell ref="BZ238:BZ239"/>
    <mergeCell ref="BZ247:BZ248"/>
    <mergeCell ref="BZ256:BZ257"/>
    <mergeCell ref="BZ270:BZ271"/>
    <mergeCell ref="BZ335:BZ336"/>
    <mergeCell ref="BZ349:BZ350"/>
    <mergeCell ref="BZ358:BZ359"/>
    <mergeCell ref="BZ367:BZ368"/>
    <mergeCell ref="BZ381:BZ382"/>
    <mergeCell ref="BZ446:BZ447"/>
    <mergeCell ref="BZ460:BZ461"/>
    <mergeCell ref="BZ469:BZ470"/>
    <mergeCell ref="BZ478:BZ479"/>
    <mergeCell ref="BZ492:BZ493"/>
    <mergeCell ref="BZ557:BZ558"/>
    <mergeCell ref="BZ571:BZ572"/>
    <mergeCell ref="BZ580:BZ581"/>
    <mergeCell ref="BZ589:BZ590"/>
    <mergeCell ref="BZ603:BZ604"/>
    <mergeCell ref="BZ668:BZ669"/>
    <mergeCell ref="BZ682:BZ683"/>
    <mergeCell ref="BZ691:BZ692"/>
    <mergeCell ref="BZ700:BZ701"/>
    <mergeCell ref="BZ714:BZ715"/>
    <mergeCell ref="BZ779:BZ780"/>
    <mergeCell ref="BZ793:BZ794"/>
    <mergeCell ref="BZ802:BZ803"/>
    <mergeCell ref="BZ811:BZ812"/>
    <mergeCell ref="BZ825:BZ826"/>
    <mergeCell ref="CA2:CA3"/>
    <mergeCell ref="CA16:CA17"/>
    <mergeCell ref="CA22:CA23"/>
    <mergeCell ref="CA25:CA26"/>
    <mergeCell ref="CA31:CA32"/>
    <mergeCell ref="CA34:CA35"/>
    <mergeCell ref="CA48:CA49"/>
    <mergeCell ref="CA113:CA114"/>
    <mergeCell ref="CA127:CA128"/>
    <mergeCell ref="CA133:CA134"/>
    <mergeCell ref="CA136:CA137"/>
    <mergeCell ref="CA142:CA143"/>
    <mergeCell ref="CA145:CA146"/>
    <mergeCell ref="CA159:CA160"/>
    <mergeCell ref="CA224:CA225"/>
    <mergeCell ref="CA238:CA239"/>
    <mergeCell ref="CA244:CA245"/>
    <mergeCell ref="CA247:CA248"/>
    <mergeCell ref="CA253:CA254"/>
    <mergeCell ref="CA256:CA257"/>
    <mergeCell ref="CA270:CA271"/>
    <mergeCell ref="CA335:CA336"/>
    <mergeCell ref="CA349:CA350"/>
    <mergeCell ref="CA355:CA356"/>
    <mergeCell ref="CA358:CA359"/>
    <mergeCell ref="CA364:CA365"/>
    <mergeCell ref="CA367:CA368"/>
    <mergeCell ref="CA381:CA382"/>
    <mergeCell ref="CA446:CA447"/>
    <mergeCell ref="CA460:CA461"/>
    <mergeCell ref="CA466:CA467"/>
    <mergeCell ref="CA469:CA470"/>
    <mergeCell ref="CA475:CA476"/>
    <mergeCell ref="CA478:CA479"/>
    <mergeCell ref="CA492:CA493"/>
    <mergeCell ref="CA557:CA558"/>
    <mergeCell ref="CA571:CA572"/>
    <mergeCell ref="CA577:CA578"/>
    <mergeCell ref="CA580:CA581"/>
    <mergeCell ref="CA586:CA587"/>
    <mergeCell ref="CA589:CA590"/>
    <mergeCell ref="CA603:CA604"/>
    <mergeCell ref="CA668:CA669"/>
    <mergeCell ref="CA682:CA683"/>
    <mergeCell ref="CA688:CA689"/>
    <mergeCell ref="CA691:CA692"/>
    <mergeCell ref="CA697:CA698"/>
    <mergeCell ref="CA700:CA701"/>
    <mergeCell ref="CA714:CA715"/>
    <mergeCell ref="CA779:CA780"/>
    <mergeCell ref="CA793:CA794"/>
    <mergeCell ref="CA799:CA800"/>
    <mergeCell ref="CA802:CA803"/>
    <mergeCell ref="CA808:CA809"/>
    <mergeCell ref="CA811:CA812"/>
    <mergeCell ref="CA825:CA826"/>
    <mergeCell ref="CB16:CB17"/>
    <mergeCell ref="CB22:CB23"/>
    <mergeCell ref="CB25:CB26"/>
    <mergeCell ref="CB31:CB32"/>
    <mergeCell ref="CB127:CB128"/>
    <mergeCell ref="CB133:CB134"/>
    <mergeCell ref="CB136:CB137"/>
    <mergeCell ref="CB142:CB143"/>
    <mergeCell ref="CB238:CB239"/>
    <mergeCell ref="CB244:CB245"/>
    <mergeCell ref="CB247:CB248"/>
    <mergeCell ref="CB253:CB254"/>
    <mergeCell ref="CB349:CB350"/>
    <mergeCell ref="CB355:CB356"/>
    <mergeCell ref="CB358:CB359"/>
    <mergeCell ref="CB364:CB365"/>
    <mergeCell ref="CB460:CB461"/>
    <mergeCell ref="CB466:CB467"/>
    <mergeCell ref="CB469:CB470"/>
    <mergeCell ref="CB475:CB476"/>
    <mergeCell ref="CB571:CB572"/>
    <mergeCell ref="CB577:CB578"/>
    <mergeCell ref="CB580:CB581"/>
    <mergeCell ref="CB586:CB587"/>
    <mergeCell ref="CB682:CB683"/>
    <mergeCell ref="CB688:CB689"/>
    <mergeCell ref="CB691:CB692"/>
    <mergeCell ref="CB697:CB698"/>
    <mergeCell ref="CB793:CB794"/>
    <mergeCell ref="CB799:CB800"/>
    <mergeCell ref="CB802:CB803"/>
    <mergeCell ref="CB808:CB809"/>
    <mergeCell ref="CH16:CH17"/>
    <mergeCell ref="CH22:CH23"/>
    <mergeCell ref="CH25:CH26"/>
    <mergeCell ref="CH31:CH32"/>
    <mergeCell ref="CH127:CH128"/>
    <mergeCell ref="CH133:CH134"/>
    <mergeCell ref="CH136:CH137"/>
    <mergeCell ref="CH142:CH143"/>
    <mergeCell ref="CH238:CH239"/>
    <mergeCell ref="CH244:CH245"/>
    <mergeCell ref="CH247:CH248"/>
    <mergeCell ref="CH253:CH254"/>
    <mergeCell ref="CH349:CH350"/>
    <mergeCell ref="CH355:CH356"/>
    <mergeCell ref="CH358:CH359"/>
    <mergeCell ref="CH364:CH365"/>
    <mergeCell ref="CH460:CH461"/>
    <mergeCell ref="CH466:CH467"/>
    <mergeCell ref="CH469:CH470"/>
    <mergeCell ref="CH475:CH476"/>
    <mergeCell ref="CH571:CH572"/>
    <mergeCell ref="CH577:CH578"/>
    <mergeCell ref="CH580:CH581"/>
    <mergeCell ref="CH586:CH587"/>
    <mergeCell ref="CH682:CH683"/>
    <mergeCell ref="CH688:CH689"/>
    <mergeCell ref="CH691:CH692"/>
    <mergeCell ref="CH697:CH698"/>
    <mergeCell ref="CH793:CH794"/>
    <mergeCell ref="CH799:CH800"/>
    <mergeCell ref="CH802:CH803"/>
    <mergeCell ref="CH808:CH809"/>
    <mergeCell ref="CI22:CI23"/>
    <mergeCell ref="CI31:CI32"/>
    <mergeCell ref="CI133:CI134"/>
    <mergeCell ref="CI142:CI143"/>
    <mergeCell ref="CI244:CI245"/>
    <mergeCell ref="CI253:CI254"/>
    <mergeCell ref="CI355:CI356"/>
    <mergeCell ref="CI364:CI365"/>
    <mergeCell ref="CI466:CI467"/>
    <mergeCell ref="CI475:CI476"/>
    <mergeCell ref="CI577:CI578"/>
    <mergeCell ref="CI586:CI587"/>
    <mergeCell ref="CI688:CI689"/>
    <mergeCell ref="CI697:CI698"/>
    <mergeCell ref="CI799:CI800"/>
    <mergeCell ref="CI808:CI809"/>
    <mergeCell ref="CJ22:CJ23"/>
    <mergeCell ref="CJ31:CJ32"/>
    <mergeCell ref="CJ133:CJ134"/>
    <mergeCell ref="CJ142:CJ143"/>
    <mergeCell ref="CJ244:CJ245"/>
    <mergeCell ref="CJ253:CJ254"/>
    <mergeCell ref="CJ355:CJ356"/>
    <mergeCell ref="CJ364:CJ365"/>
    <mergeCell ref="CJ466:CJ467"/>
    <mergeCell ref="CJ475:CJ476"/>
    <mergeCell ref="CJ577:CJ578"/>
    <mergeCell ref="CJ586:CJ587"/>
    <mergeCell ref="CJ688:CJ689"/>
    <mergeCell ref="CJ697:CJ698"/>
    <mergeCell ref="CJ799:CJ800"/>
    <mergeCell ref="CJ808:CJ809"/>
    <mergeCell ref="CK22:CK23"/>
    <mergeCell ref="CK31:CK32"/>
    <mergeCell ref="CK133:CK134"/>
    <mergeCell ref="CK142:CK143"/>
    <mergeCell ref="CK244:CK245"/>
    <mergeCell ref="CK253:CK254"/>
    <mergeCell ref="CK355:CK356"/>
    <mergeCell ref="CK364:CK365"/>
    <mergeCell ref="CK466:CK467"/>
    <mergeCell ref="CK475:CK476"/>
    <mergeCell ref="CK577:CK578"/>
    <mergeCell ref="CK586:CK587"/>
    <mergeCell ref="CK688:CK689"/>
    <mergeCell ref="CK697:CK698"/>
    <mergeCell ref="CK799:CK800"/>
    <mergeCell ref="CK808:CK809"/>
    <mergeCell ref="CL22:CL23"/>
    <mergeCell ref="CL31:CL32"/>
    <mergeCell ref="CL133:CL134"/>
    <mergeCell ref="CL142:CL143"/>
    <mergeCell ref="CL244:CL245"/>
    <mergeCell ref="CL253:CL254"/>
    <mergeCell ref="CL355:CL356"/>
    <mergeCell ref="CL364:CL365"/>
    <mergeCell ref="CL466:CL467"/>
    <mergeCell ref="CL475:CL476"/>
    <mergeCell ref="CL577:CL578"/>
    <mergeCell ref="CL586:CL587"/>
    <mergeCell ref="CL688:CL689"/>
    <mergeCell ref="CL697:CL698"/>
    <mergeCell ref="CL799:CL800"/>
    <mergeCell ref="CL808:CL809"/>
    <mergeCell ref="CM22:CM23"/>
    <mergeCell ref="CM31:CM32"/>
    <mergeCell ref="CM133:CM134"/>
    <mergeCell ref="CM142:CM143"/>
    <mergeCell ref="CM244:CM245"/>
    <mergeCell ref="CM253:CM254"/>
    <mergeCell ref="CM355:CM356"/>
    <mergeCell ref="CM364:CM365"/>
    <mergeCell ref="CM466:CM467"/>
    <mergeCell ref="CM475:CM476"/>
    <mergeCell ref="CM577:CM578"/>
    <mergeCell ref="CM586:CM587"/>
    <mergeCell ref="CM688:CM689"/>
    <mergeCell ref="CM697:CM698"/>
    <mergeCell ref="CM799:CM800"/>
    <mergeCell ref="CM808:CM809"/>
    <mergeCell ref="CN22:CN23"/>
    <mergeCell ref="CN31:CN32"/>
    <mergeCell ref="CN133:CN134"/>
    <mergeCell ref="CN142:CN143"/>
    <mergeCell ref="CN244:CN245"/>
    <mergeCell ref="CN253:CN254"/>
    <mergeCell ref="CN355:CN356"/>
    <mergeCell ref="CN364:CN365"/>
    <mergeCell ref="CN466:CN467"/>
    <mergeCell ref="CN475:CN476"/>
    <mergeCell ref="CN577:CN578"/>
    <mergeCell ref="CN586:CN587"/>
    <mergeCell ref="CN688:CN689"/>
    <mergeCell ref="CN697:CN698"/>
    <mergeCell ref="CN799:CN800"/>
    <mergeCell ref="CN808:CN809"/>
    <mergeCell ref="CO22:CO23"/>
    <mergeCell ref="CO31:CO32"/>
    <mergeCell ref="CO133:CO134"/>
    <mergeCell ref="CO142:CO143"/>
    <mergeCell ref="CO244:CO245"/>
    <mergeCell ref="CO253:CO254"/>
    <mergeCell ref="CO355:CO356"/>
    <mergeCell ref="CO364:CO365"/>
    <mergeCell ref="CO466:CO467"/>
    <mergeCell ref="CO475:CO476"/>
    <mergeCell ref="CO577:CO578"/>
    <mergeCell ref="CO586:CO587"/>
    <mergeCell ref="CO688:CO689"/>
    <mergeCell ref="CO697:CO698"/>
    <mergeCell ref="CO799:CO800"/>
    <mergeCell ref="CO808:CO809"/>
    <mergeCell ref="CP22:CP23"/>
    <mergeCell ref="CP31:CP32"/>
    <mergeCell ref="CP133:CP134"/>
    <mergeCell ref="CP142:CP143"/>
    <mergeCell ref="CP244:CP245"/>
    <mergeCell ref="CP253:CP254"/>
    <mergeCell ref="CP355:CP356"/>
    <mergeCell ref="CP364:CP365"/>
    <mergeCell ref="CP466:CP467"/>
    <mergeCell ref="CP475:CP476"/>
    <mergeCell ref="CP577:CP578"/>
    <mergeCell ref="CP586:CP587"/>
    <mergeCell ref="CP688:CP689"/>
    <mergeCell ref="CP697:CP698"/>
    <mergeCell ref="CP799:CP800"/>
    <mergeCell ref="CP808:CP809"/>
    <mergeCell ref="CQ22:CQ23"/>
    <mergeCell ref="CQ31:CQ32"/>
    <mergeCell ref="CQ133:CQ134"/>
    <mergeCell ref="CQ142:CQ143"/>
    <mergeCell ref="CQ244:CQ245"/>
    <mergeCell ref="CQ253:CQ254"/>
    <mergeCell ref="CQ355:CQ356"/>
    <mergeCell ref="CQ364:CQ365"/>
    <mergeCell ref="CQ466:CQ467"/>
    <mergeCell ref="CQ475:CQ476"/>
    <mergeCell ref="CQ577:CQ578"/>
    <mergeCell ref="CQ586:CQ587"/>
    <mergeCell ref="CQ688:CQ689"/>
    <mergeCell ref="CQ697:CQ698"/>
    <mergeCell ref="CQ799:CQ800"/>
    <mergeCell ref="CQ808:CQ809"/>
    <mergeCell ref="CR22:CR23"/>
    <mergeCell ref="CR31:CR32"/>
    <mergeCell ref="CR133:CR134"/>
    <mergeCell ref="CR142:CR143"/>
    <mergeCell ref="CR244:CR245"/>
    <mergeCell ref="CR253:CR254"/>
    <mergeCell ref="CR355:CR356"/>
    <mergeCell ref="CR364:CR365"/>
    <mergeCell ref="CR466:CR467"/>
    <mergeCell ref="CR475:CR476"/>
    <mergeCell ref="CR577:CR578"/>
    <mergeCell ref="CR586:CR587"/>
    <mergeCell ref="CR688:CR689"/>
    <mergeCell ref="CR697:CR698"/>
    <mergeCell ref="CR799:CR800"/>
    <mergeCell ref="CR808:CR809"/>
    <mergeCell ref="CS22:CS23"/>
    <mergeCell ref="CS31:CS32"/>
    <mergeCell ref="CS58:CS59"/>
    <mergeCell ref="CS79:CS80"/>
    <mergeCell ref="CS96:CS97"/>
    <mergeCell ref="CS133:CS134"/>
    <mergeCell ref="CS142:CS143"/>
    <mergeCell ref="CS169:CS170"/>
    <mergeCell ref="CS190:CS191"/>
    <mergeCell ref="CS207:CS208"/>
    <mergeCell ref="CS244:CS245"/>
    <mergeCell ref="CS253:CS254"/>
    <mergeCell ref="CS280:CS281"/>
    <mergeCell ref="CS301:CS302"/>
    <mergeCell ref="CS318:CS319"/>
    <mergeCell ref="CS355:CS356"/>
    <mergeCell ref="CS364:CS365"/>
    <mergeCell ref="CS391:CS392"/>
    <mergeCell ref="CS412:CS413"/>
    <mergeCell ref="CS429:CS430"/>
    <mergeCell ref="CS466:CS467"/>
    <mergeCell ref="CS475:CS476"/>
    <mergeCell ref="CS502:CS503"/>
    <mergeCell ref="CS523:CS524"/>
    <mergeCell ref="CS540:CS541"/>
    <mergeCell ref="CS577:CS578"/>
    <mergeCell ref="CS586:CS587"/>
    <mergeCell ref="CS613:CS614"/>
    <mergeCell ref="CS634:CS635"/>
    <mergeCell ref="CS651:CS652"/>
    <mergeCell ref="CS688:CS689"/>
    <mergeCell ref="CS697:CS698"/>
    <mergeCell ref="CS724:CS725"/>
    <mergeCell ref="CS745:CS746"/>
    <mergeCell ref="CS762:CS763"/>
    <mergeCell ref="CS799:CS800"/>
    <mergeCell ref="CS808:CS809"/>
    <mergeCell ref="CS835:CS836"/>
    <mergeCell ref="CS856:CS857"/>
    <mergeCell ref="CS873:CS874"/>
    <mergeCell ref="CT2:CT3"/>
    <mergeCell ref="CT16:CT17"/>
    <mergeCell ref="CT22:CT23"/>
    <mergeCell ref="CT25:CT26"/>
    <mergeCell ref="CT34:CT35"/>
    <mergeCell ref="CT48:CT49"/>
    <mergeCell ref="CT113:CT114"/>
    <mergeCell ref="CT127:CT128"/>
    <mergeCell ref="CT136:CT137"/>
    <mergeCell ref="CT145:CT146"/>
    <mergeCell ref="CT159:CT160"/>
    <mergeCell ref="CT224:CT225"/>
    <mergeCell ref="CT238:CT239"/>
    <mergeCell ref="CT247:CT248"/>
    <mergeCell ref="CT256:CT257"/>
    <mergeCell ref="CT270:CT271"/>
    <mergeCell ref="CT335:CT336"/>
    <mergeCell ref="CT349:CT350"/>
    <mergeCell ref="CT358:CT359"/>
    <mergeCell ref="CT367:CT368"/>
    <mergeCell ref="CT381:CT382"/>
    <mergeCell ref="CT446:CT447"/>
    <mergeCell ref="CT460:CT461"/>
    <mergeCell ref="CT469:CT470"/>
    <mergeCell ref="CT478:CT479"/>
    <mergeCell ref="CT492:CT493"/>
    <mergeCell ref="CT557:CT558"/>
    <mergeCell ref="CT571:CT572"/>
    <mergeCell ref="CT580:CT581"/>
    <mergeCell ref="CT589:CT590"/>
    <mergeCell ref="CT603:CT604"/>
    <mergeCell ref="CT668:CT669"/>
    <mergeCell ref="CT682:CT683"/>
    <mergeCell ref="CT691:CT692"/>
    <mergeCell ref="CT700:CT701"/>
    <mergeCell ref="CT714:CT715"/>
    <mergeCell ref="CT779:CT780"/>
    <mergeCell ref="CT793:CT794"/>
    <mergeCell ref="CT802:CT803"/>
    <mergeCell ref="CT811:CT812"/>
    <mergeCell ref="CT825:CT826"/>
    <mergeCell ref="CU2:CU3"/>
    <mergeCell ref="CU16:CU17"/>
    <mergeCell ref="CU22:CU23"/>
    <mergeCell ref="CU25:CU26"/>
    <mergeCell ref="CU31:CU32"/>
    <mergeCell ref="CU34:CU35"/>
    <mergeCell ref="CU48:CU49"/>
    <mergeCell ref="CU113:CU114"/>
    <mergeCell ref="CU127:CU128"/>
    <mergeCell ref="CU133:CU134"/>
    <mergeCell ref="CU136:CU137"/>
    <mergeCell ref="CU142:CU143"/>
    <mergeCell ref="CU145:CU146"/>
    <mergeCell ref="CU159:CU160"/>
    <mergeCell ref="CU224:CU225"/>
    <mergeCell ref="CU238:CU239"/>
    <mergeCell ref="CU244:CU245"/>
    <mergeCell ref="CU247:CU248"/>
    <mergeCell ref="CU253:CU254"/>
    <mergeCell ref="CU256:CU257"/>
    <mergeCell ref="CU270:CU271"/>
    <mergeCell ref="CU335:CU336"/>
    <mergeCell ref="CU349:CU350"/>
    <mergeCell ref="CU355:CU356"/>
    <mergeCell ref="CU358:CU359"/>
    <mergeCell ref="CU364:CU365"/>
    <mergeCell ref="CU367:CU368"/>
    <mergeCell ref="CU381:CU382"/>
    <mergeCell ref="CU446:CU447"/>
    <mergeCell ref="CU460:CU461"/>
    <mergeCell ref="CU466:CU467"/>
    <mergeCell ref="CU469:CU470"/>
    <mergeCell ref="CU475:CU476"/>
    <mergeCell ref="CU478:CU479"/>
    <mergeCell ref="CU492:CU493"/>
    <mergeCell ref="CU557:CU558"/>
    <mergeCell ref="CU571:CU572"/>
    <mergeCell ref="CU577:CU578"/>
    <mergeCell ref="CU580:CU581"/>
    <mergeCell ref="CU586:CU587"/>
    <mergeCell ref="CU589:CU590"/>
    <mergeCell ref="CU603:CU604"/>
    <mergeCell ref="CU668:CU669"/>
    <mergeCell ref="CU682:CU683"/>
    <mergeCell ref="CU688:CU689"/>
    <mergeCell ref="CU691:CU692"/>
    <mergeCell ref="CU697:CU698"/>
    <mergeCell ref="CU700:CU701"/>
    <mergeCell ref="CU714:CU715"/>
    <mergeCell ref="CU779:CU780"/>
    <mergeCell ref="CU793:CU794"/>
    <mergeCell ref="CU799:CU800"/>
    <mergeCell ref="CU802:CU803"/>
    <mergeCell ref="CU808:CU809"/>
    <mergeCell ref="CU811:CU812"/>
    <mergeCell ref="CU825:CU826"/>
    <mergeCell ref="CV16:CV17"/>
    <mergeCell ref="CV22:CV23"/>
    <mergeCell ref="CV25:CV26"/>
    <mergeCell ref="CV31:CV32"/>
    <mergeCell ref="CV127:CV128"/>
    <mergeCell ref="CV133:CV134"/>
    <mergeCell ref="CV136:CV137"/>
    <mergeCell ref="CV142:CV143"/>
    <mergeCell ref="CV238:CV239"/>
    <mergeCell ref="CV244:CV245"/>
    <mergeCell ref="CV247:CV248"/>
    <mergeCell ref="CV253:CV254"/>
    <mergeCell ref="CV349:CV350"/>
    <mergeCell ref="CV355:CV356"/>
    <mergeCell ref="CV358:CV359"/>
    <mergeCell ref="CV364:CV365"/>
    <mergeCell ref="CV460:CV461"/>
    <mergeCell ref="CV466:CV467"/>
    <mergeCell ref="CV469:CV470"/>
    <mergeCell ref="CV475:CV476"/>
    <mergeCell ref="CV571:CV572"/>
    <mergeCell ref="CV577:CV578"/>
    <mergeCell ref="CV580:CV581"/>
    <mergeCell ref="CV586:CV587"/>
    <mergeCell ref="CV682:CV683"/>
    <mergeCell ref="CV688:CV689"/>
    <mergeCell ref="CV691:CV692"/>
    <mergeCell ref="CV697:CV698"/>
    <mergeCell ref="CV793:CV794"/>
    <mergeCell ref="CV799:CV800"/>
    <mergeCell ref="CV802:CV803"/>
    <mergeCell ref="CV808:CV809"/>
    <mergeCell ref="DB16:DB17"/>
    <mergeCell ref="DB22:DB23"/>
    <mergeCell ref="DB25:DB26"/>
    <mergeCell ref="DB31:DB32"/>
    <mergeCell ref="DB127:DB128"/>
    <mergeCell ref="DB133:DB134"/>
    <mergeCell ref="DB136:DB137"/>
    <mergeCell ref="DB142:DB143"/>
    <mergeCell ref="DB238:DB239"/>
    <mergeCell ref="DB244:DB245"/>
    <mergeCell ref="DB247:DB248"/>
    <mergeCell ref="DB253:DB254"/>
    <mergeCell ref="DB349:DB350"/>
    <mergeCell ref="DB355:DB356"/>
    <mergeCell ref="DB358:DB359"/>
    <mergeCell ref="DB364:DB365"/>
    <mergeCell ref="DB460:DB461"/>
    <mergeCell ref="DB466:DB467"/>
    <mergeCell ref="DB469:DB470"/>
    <mergeCell ref="DB475:DB476"/>
    <mergeCell ref="DB571:DB572"/>
    <mergeCell ref="DB577:DB578"/>
    <mergeCell ref="DB580:DB581"/>
    <mergeCell ref="DB586:DB587"/>
    <mergeCell ref="DB682:DB683"/>
    <mergeCell ref="DB688:DB689"/>
    <mergeCell ref="DB691:DB692"/>
    <mergeCell ref="DB697:DB698"/>
    <mergeCell ref="DB793:DB794"/>
    <mergeCell ref="DB799:DB800"/>
    <mergeCell ref="DB802:DB803"/>
    <mergeCell ref="DB808:DB809"/>
    <mergeCell ref="DC22:DC23"/>
    <mergeCell ref="DC31:DC32"/>
    <mergeCell ref="DC133:DC134"/>
    <mergeCell ref="DC142:DC143"/>
    <mergeCell ref="DC244:DC245"/>
    <mergeCell ref="DC253:DC254"/>
    <mergeCell ref="DC355:DC356"/>
    <mergeCell ref="DC364:DC365"/>
    <mergeCell ref="DC466:DC467"/>
    <mergeCell ref="DC475:DC476"/>
    <mergeCell ref="DC577:DC578"/>
    <mergeCell ref="DC586:DC587"/>
    <mergeCell ref="DC688:DC689"/>
    <mergeCell ref="DC697:DC698"/>
    <mergeCell ref="DC799:DC800"/>
    <mergeCell ref="DC808:DC809"/>
    <mergeCell ref="DD22:DD23"/>
    <mergeCell ref="DD31:DD32"/>
    <mergeCell ref="DD133:DD134"/>
    <mergeCell ref="DD142:DD143"/>
    <mergeCell ref="DD244:DD245"/>
    <mergeCell ref="DD253:DD254"/>
    <mergeCell ref="DD355:DD356"/>
    <mergeCell ref="DD364:DD365"/>
    <mergeCell ref="DD466:DD467"/>
    <mergeCell ref="DD475:DD476"/>
    <mergeCell ref="DD577:DD578"/>
    <mergeCell ref="DD586:DD587"/>
    <mergeCell ref="DD688:DD689"/>
    <mergeCell ref="DD697:DD698"/>
    <mergeCell ref="DD799:DD800"/>
    <mergeCell ref="DD808:DD809"/>
    <mergeCell ref="DE22:DE23"/>
    <mergeCell ref="DE31:DE32"/>
    <mergeCell ref="DE133:DE134"/>
    <mergeCell ref="DE142:DE143"/>
    <mergeCell ref="DE244:DE245"/>
    <mergeCell ref="DE253:DE254"/>
    <mergeCell ref="DE355:DE356"/>
    <mergeCell ref="DE364:DE365"/>
    <mergeCell ref="DE466:DE467"/>
    <mergeCell ref="DE475:DE476"/>
    <mergeCell ref="DE577:DE578"/>
    <mergeCell ref="DE586:DE587"/>
    <mergeCell ref="DE688:DE689"/>
    <mergeCell ref="DE697:DE698"/>
    <mergeCell ref="DE799:DE800"/>
    <mergeCell ref="DE808:DE809"/>
    <mergeCell ref="DF22:DF23"/>
    <mergeCell ref="DF31:DF32"/>
    <mergeCell ref="DF133:DF134"/>
    <mergeCell ref="DF142:DF143"/>
    <mergeCell ref="DF244:DF245"/>
    <mergeCell ref="DF253:DF254"/>
    <mergeCell ref="DF355:DF356"/>
    <mergeCell ref="DF364:DF365"/>
    <mergeCell ref="DF466:DF467"/>
    <mergeCell ref="DF475:DF476"/>
    <mergeCell ref="DF577:DF578"/>
    <mergeCell ref="DF586:DF587"/>
    <mergeCell ref="DF688:DF689"/>
    <mergeCell ref="DF697:DF698"/>
    <mergeCell ref="DF799:DF800"/>
    <mergeCell ref="DF808:DF809"/>
    <mergeCell ref="DG22:DG23"/>
    <mergeCell ref="DG31:DG32"/>
    <mergeCell ref="DG133:DG134"/>
    <mergeCell ref="DG142:DG143"/>
    <mergeCell ref="DG244:DG245"/>
    <mergeCell ref="DG253:DG254"/>
    <mergeCell ref="DG355:DG356"/>
    <mergeCell ref="DG364:DG365"/>
    <mergeCell ref="DG466:DG467"/>
    <mergeCell ref="DG475:DG476"/>
    <mergeCell ref="DG577:DG578"/>
    <mergeCell ref="DG586:DG587"/>
    <mergeCell ref="DG688:DG689"/>
    <mergeCell ref="DG697:DG698"/>
    <mergeCell ref="DG799:DG800"/>
    <mergeCell ref="DG808:DG809"/>
    <mergeCell ref="DH22:DH23"/>
    <mergeCell ref="DH31:DH32"/>
    <mergeCell ref="DH133:DH134"/>
    <mergeCell ref="DH142:DH143"/>
    <mergeCell ref="DH244:DH245"/>
    <mergeCell ref="DH253:DH254"/>
    <mergeCell ref="DH355:DH356"/>
    <mergeCell ref="DH364:DH365"/>
    <mergeCell ref="DH466:DH467"/>
    <mergeCell ref="DH475:DH476"/>
    <mergeCell ref="DH577:DH578"/>
    <mergeCell ref="DH586:DH587"/>
    <mergeCell ref="DH688:DH689"/>
    <mergeCell ref="DH697:DH698"/>
    <mergeCell ref="DH799:DH800"/>
    <mergeCell ref="DH808:DH809"/>
    <mergeCell ref="DI22:DI23"/>
    <mergeCell ref="DI31:DI32"/>
    <mergeCell ref="DI133:DI134"/>
    <mergeCell ref="DI142:DI143"/>
    <mergeCell ref="DI244:DI245"/>
    <mergeCell ref="DI253:DI254"/>
    <mergeCell ref="DI355:DI356"/>
    <mergeCell ref="DI364:DI365"/>
    <mergeCell ref="DI466:DI467"/>
    <mergeCell ref="DI475:DI476"/>
    <mergeCell ref="DI577:DI578"/>
    <mergeCell ref="DI586:DI587"/>
    <mergeCell ref="DI688:DI689"/>
    <mergeCell ref="DI697:DI698"/>
    <mergeCell ref="DI799:DI800"/>
    <mergeCell ref="DI808:DI809"/>
    <mergeCell ref="DJ22:DJ23"/>
    <mergeCell ref="DJ31:DJ32"/>
    <mergeCell ref="DJ133:DJ134"/>
    <mergeCell ref="DJ142:DJ143"/>
    <mergeCell ref="DJ244:DJ245"/>
    <mergeCell ref="DJ253:DJ254"/>
    <mergeCell ref="DJ355:DJ356"/>
    <mergeCell ref="DJ364:DJ365"/>
    <mergeCell ref="DJ466:DJ467"/>
    <mergeCell ref="DJ475:DJ476"/>
    <mergeCell ref="DJ577:DJ578"/>
    <mergeCell ref="DJ586:DJ587"/>
    <mergeCell ref="DJ688:DJ689"/>
    <mergeCell ref="DJ697:DJ698"/>
    <mergeCell ref="DJ799:DJ800"/>
    <mergeCell ref="DJ808:DJ809"/>
    <mergeCell ref="DK22:DK23"/>
    <mergeCell ref="DK31:DK32"/>
    <mergeCell ref="DK133:DK134"/>
    <mergeCell ref="DK142:DK143"/>
    <mergeCell ref="DK244:DK245"/>
    <mergeCell ref="DK253:DK254"/>
    <mergeCell ref="DK355:DK356"/>
    <mergeCell ref="DK364:DK365"/>
    <mergeCell ref="DK466:DK467"/>
    <mergeCell ref="DK475:DK476"/>
    <mergeCell ref="DK577:DK578"/>
    <mergeCell ref="DK586:DK587"/>
    <mergeCell ref="DK688:DK689"/>
    <mergeCell ref="DK697:DK698"/>
    <mergeCell ref="DK799:DK800"/>
    <mergeCell ref="DK808:DK809"/>
    <mergeCell ref="DL22:DL23"/>
    <mergeCell ref="DL31:DL32"/>
    <mergeCell ref="DL133:DL134"/>
    <mergeCell ref="DL142:DL143"/>
    <mergeCell ref="DL244:DL245"/>
    <mergeCell ref="DL253:DL254"/>
    <mergeCell ref="DL355:DL356"/>
    <mergeCell ref="DL364:DL365"/>
    <mergeCell ref="DL466:DL467"/>
    <mergeCell ref="DL475:DL476"/>
    <mergeCell ref="DL577:DL578"/>
    <mergeCell ref="DL586:DL587"/>
    <mergeCell ref="DL688:DL689"/>
    <mergeCell ref="DL697:DL698"/>
    <mergeCell ref="DL799:DL800"/>
    <mergeCell ref="DL808:DL809"/>
    <mergeCell ref="DM22:DM23"/>
    <mergeCell ref="DM31:DM32"/>
    <mergeCell ref="DM58:DM59"/>
    <mergeCell ref="DM79:DM80"/>
    <mergeCell ref="DM96:DM97"/>
    <mergeCell ref="DM133:DM134"/>
    <mergeCell ref="DM142:DM143"/>
    <mergeCell ref="DM169:DM170"/>
    <mergeCell ref="DM190:DM191"/>
    <mergeCell ref="DM207:DM208"/>
    <mergeCell ref="DM244:DM245"/>
    <mergeCell ref="DM253:DM254"/>
    <mergeCell ref="DM280:DM281"/>
    <mergeCell ref="DM301:DM302"/>
    <mergeCell ref="DM318:DM319"/>
    <mergeCell ref="DM355:DM356"/>
    <mergeCell ref="DM364:DM365"/>
    <mergeCell ref="DM391:DM392"/>
    <mergeCell ref="DM412:DM413"/>
    <mergeCell ref="DM429:DM430"/>
    <mergeCell ref="DM466:DM467"/>
    <mergeCell ref="DM475:DM476"/>
    <mergeCell ref="DM502:DM503"/>
    <mergeCell ref="DM523:DM524"/>
    <mergeCell ref="DM540:DM541"/>
    <mergeCell ref="DM577:DM578"/>
    <mergeCell ref="DM586:DM587"/>
    <mergeCell ref="DM613:DM614"/>
    <mergeCell ref="DM634:DM635"/>
    <mergeCell ref="DM651:DM652"/>
    <mergeCell ref="DM688:DM689"/>
    <mergeCell ref="DM697:DM698"/>
    <mergeCell ref="DM724:DM725"/>
    <mergeCell ref="DM745:DM746"/>
    <mergeCell ref="DM762:DM763"/>
    <mergeCell ref="DM799:DM800"/>
    <mergeCell ref="DM808:DM809"/>
    <mergeCell ref="DM835:DM836"/>
    <mergeCell ref="DM856:DM857"/>
    <mergeCell ref="DM873:DM874"/>
    <mergeCell ref="DN2:DN3"/>
    <mergeCell ref="DN16:DN17"/>
    <mergeCell ref="DN22:DN23"/>
    <mergeCell ref="DN25:DN26"/>
    <mergeCell ref="DN34:DN35"/>
    <mergeCell ref="DN48:DN49"/>
    <mergeCell ref="DN113:DN114"/>
    <mergeCell ref="DN127:DN128"/>
    <mergeCell ref="DN136:DN137"/>
    <mergeCell ref="DN145:DN146"/>
    <mergeCell ref="DN159:DN160"/>
    <mergeCell ref="DN224:DN225"/>
    <mergeCell ref="DN238:DN239"/>
    <mergeCell ref="DN247:DN248"/>
    <mergeCell ref="DN256:DN257"/>
    <mergeCell ref="DN270:DN271"/>
    <mergeCell ref="DN335:DN336"/>
    <mergeCell ref="DN349:DN350"/>
    <mergeCell ref="DN358:DN359"/>
    <mergeCell ref="DN367:DN368"/>
    <mergeCell ref="DN381:DN382"/>
    <mergeCell ref="DN446:DN447"/>
    <mergeCell ref="DN460:DN461"/>
    <mergeCell ref="DN469:DN470"/>
    <mergeCell ref="DN478:DN479"/>
    <mergeCell ref="DN492:DN493"/>
    <mergeCell ref="DN557:DN558"/>
    <mergeCell ref="DN571:DN572"/>
    <mergeCell ref="DN580:DN581"/>
    <mergeCell ref="DN589:DN590"/>
    <mergeCell ref="DN603:DN604"/>
    <mergeCell ref="DN668:DN669"/>
    <mergeCell ref="DN682:DN683"/>
    <mergeCell ref="DN691:DN692"/>
    <mergeCell ref="DN700:DN701"/>
    <mergeCell ref="DN714:DN715"/>
    <mergeCell ref="DN779:DN780"/>
    <mergeCell ref="DN793:DN794"/>
    <mergeCell ref="DN802:DN803"/>
    <mergeCell ref="DN811:DN812"/>
    <mergeCell ref="DN825:DN826"/>
    <mergeCell ref="DO2:DO3"/>
    <mergeCell ref="DO16:DO17"/>
    <mergeCell ref="DO22:DO23"/>
    <mergeCell ref="DO25:DO26"/>
    <mergeCell ref="DO31:DO32"/>
    <mergeCell ref="DO34:DO35"/>
    <mergeCell ref="DO48:DO49"/>
    <mergeCell ref="DO113:DO114"/>
    <mergeCell ref="DO127:DO128"/>
    <mergeCell ref="DO133:DO134"/>
    <mergeCell ref="DO136:DO137"/>
    <mergeCell ref="DO142:DO143"/>
    <mergeCell ref="DO145:DO146"/>
    <mergeCell ref="DO159:DO160"/>
    <mergeCell ref="DO224:DO225"/>
    <mergeCell ref="DO238:DO239"/>
    <mergeCell ref="DO244:DO245"/>
    <mergeCell ref="DO247:DO248"/>
    <mergeCell ref="DO253:DO254"/>
    <mergeCell ref="DO256:DO257"/>
    <mergeCell ref="DO270:DO271"/>
    <mergeCell ref="DO335:DO336"/>
    <mergeCell ref="DO349:DO350"/>
    <mergeCell ref="DO355:DO356"/>
    <mergeCell ref="DO358:DO359"/>
    <mergeCell ref="DO364:DO365"/>
    <mergeCell ref="DO367:DO368"/>
    <mergeCell ref="DO381:DO382"/>
    <mergeCell ref="DO446:DO447"/>
    <mergeCell ref="DO460:DO461"/>
    <mergeCell ref="DO466:DO467"/>
    <mergeCell ref="DO469:DO470"/>
    <mergeCell ref="DO475:DO476"/>
    <mergeCell ref="DO478:DO479"/>
    <mergeCell ref="DO492:DO493"/>
    <mergeCell ref="DO557:DO558"/>
    <mergeCell ref="DO571:DO572"/>
    <mergeCell ref="DO577:DO578"/>
    <mergeCell ref="DO580:DO581"/>
    <mergeCell ref="DO586:DO587"/>
    <mergeCell ref="DO589:DO590"/>
    <mergeCell ref="DO603:DO604"/>
    <mergeCell ref="DO668:DO669"/>
    <mergeCell ref="DO682:DO683"/>
    <mergeCell ref="DO688:DO689"/>
    <mergeCell ref="DO691:DO692"/>
    <mergeCell ref="DO697:DO698"/>
    <mergeCell ref="DO700:DO701"/>
    <mergeCell ref="DO714:DO715"/>
    <mergeCell ref="DO779:DO780"/>
    <mergeCell ref="DO793:DO794"/>
    <mergeCell ref="DO799:DO800"/>
    <mergeCell ref="DO802:DO803"/>
    <mergeCell ref="DO808:DO809"/>
    <mergeCell ref="DO811:DO812"/>
    <mergeCell ref="DO825:DO826"/>
    <mergeCell ref="DP16:DP17"/>
    <mergeCell ref="DP22:DP23"/>
    <mergeCell ref="DP25:DP26"/>
    <mergeCell ref="DP31:DP32"/>
    <mergeCell ref="DP127:DP128"/>
    <mergeCell ref="DP133:DP134"/>
    <mergeCell ref="DP136:DP137"/>
    <mergeCell ref="DP142:DP143"/>
    <mergeCell ref="DP238:DP239"/>
    <mergeCell ref="DP244:DP245"/>
    <mergeCell ref="DP247:DP248"/>
    <mergeCell ref="DP253:DP254"/>
    <mergeCell ref="DP349:DP350"/>
    <mergeCell ref="DP355:DP356"/>
    <mergeCell ref="DP358:DP359"/>
    <mergeCell ref="DP364:DP365"/>
    <mergeCell ref="DP460:DP461"/>
    <mergeCell ref="DP466:DP467"/>
    <mergeCell ref="DP469:DP470"/>
    <mergeCell ref="DP475:DP476"/>
    <mergeCell ref="DP571:DP572"/>
    <mergeCell ref="DP577:DP578"/>
    <mergeCell ref="DP580:DP581"/>
    <mergeCell ref="DP586:DP587"/>
    <mergeCell ref="DP682:DP683"/>
    <mergeCell ref="DP688:DP689"/>
    <mergeCell ref="DP691:DP692"/>
    <mergeCell ref="DP697:DP698"/>
    <mergeCell ref="DP793:DP794"/>
    <mergeCell ref="DP799:DP800"/>
    <mergeCell ref="DP802:DP803"/>
    <mergeCell ref="DP808:DP809"/>
    <mergeCell ref="DV16:DV17"/>
    <mergeCell ref="DV22:DV23"/>
    <mergeCell ref="DV25:DV26"/>
    <mergeCell ref="DV31:DV32"/>
    <mergeCell ref="DV127:DV128"/>
    <mergeCell ref="DV133:DV134"/>
    <mergeCell ref="DV136:DV137"/>
    <mergeCell ref="DV142:DV143"/>
    <mergeCell ref="DV238:DV239"/>
    <mergeCell ref="DV244:DV245"/>
    <mergeCell ref="DV247:DV248"/>
    <mergeCell ref="DV253:DV254"/>
    <mergeCell ref="DV349:DV350"/>
    <mergeCell ref="DV355:DV356"/>
    <mergeCell ref="DV358:DV359"/>
    <mergeCell ref="DV364:DV365"/>
    <mergeCell ref="DV460:DV461"/>
    <mergeCell ref="DV466:DV467"/>
    <mergeCell ref="DV469:DV470"/>
    <mergeCell ref="DV475:DV476"/>
    <mergeCell ref="DV571:DV572"/>
    <mergeCell ref="DV577:DV578"/>
    <mergeCell ref="DV580:DV581"/>
    <mergeCell ref="DV586:DV587"/>
    <mergeCell ref="DV682:DV683"/>
    <mergeCell ref="DV688:DV689"/>
    <mergeCell ref="DV691:DV692"/>
    <mergeCell ref="DV697:DV698"/>
    <mergeCell ref="DV793:DV794"/>
    <mergeCell ref="DV799:DV800"/>
    <mergeCell ref="DV802:DV803"/>
    <mergeCell ref="DV808:DV809"/>
    <mergeCell ref="DW22:DW23"/>
    <mergeCell ref="DW31:DW32"/>
    <mergeCell ref="DW133:DW134"/>
    <mergeCell ref="DW142:DW143"/>
    <mergeCell ref="DW244:DW245"/>
    <mergeCell ref="DW253:DW254"/>
    <mergeCell ref="DW355:DW356"/>
    <mergeCell ref="DW364:DW365"/>
    <mergeCell ref="DW466:DW467"/>
    <mergeCell ref="DW475:DW476"/>
    <mergeCell ref="DW577:DW578"/>
    <mergeCell ref="DW586:DW587"/>
    <mergeCell ref="DW688:DW689"/>
    <mergeCell ref="DW697:DW698"/>
    <mergeCell ref="DW799:DW800"/>
    <mergeCell ref="DW808:DW809"/>
    <mergeCell ref="DX22:DX23"/>
    <mergeCell ref="DX31:DX32"/>
    <mergeCell ref="DX133:DX134"/>
    <mergeCell ref="DX142:DX143"/>
    <mergeCell ref="DX244:DX245"/>
    <mergeCell ref="DX253:DX254"/>
    <mergeCell ref="DX355:DX356"/>
    <mergeCell ref="DX364:DX365"/>
    <mergeCell ref="DX466:DX467"/>
    <mergeCell ref="DX475:DX476"/>
    <mergeCell ref="DX577:DX578"/>
    <mergeCell ref="DX586:DX587"/>
    <mergeCell ref="DX688:DX689"/>
    <mergeCell ref="DX697:DX698"/>
    <mergeCell ref="DX799:DX800"/>
    <mergeCell ref="DX808:DX809"/>
    <mergeCell ref="DY22:DY23"/>
    <mergeCell ref="DY31:DY32"/>
    <mergeCell ref="DY133:DY134"/>
    <mergeCell ref="DY142:DY143"/>
    <mergeCell ref="DY244:DY245"/>
    <mergeCell ref="DY253:DY254"/>
    <mergeCell ref="DY355:DY356"/>
    <mergeCell ref="DY364:DY365"/>
    <mergeCell ref="DY466:DY467"/>
    <mergeCell ref="DY475:DY476"/>
    <mergeCell ref="DY577:DY578"/>
    <mergeCell ref="DY586:DY587"/>
    <mergeCell ref="DY688:DY689"/>
    <mergeCell ref="DY697:DY698"/>
    <mergeCell ref="DY799:DY800"/>
    <mergeCell ref="DY808:DY809"/>
    <mergeCell ref="DZ22:DZ23"/>
    <mergeCell ref="DZ31:DZ32"/>
    <mergeCell ref="DZ133:DZ134"/>
    <mergeCell ref="DZ142:DZ143"/>
    <mergeCell ref="DZ244:DZ245"/>
    <mergeCell ref="DZ253:DZ254"/>
    <mergeCell ref="DZ355:DZ356"/>
    <mergeCell ref="DZ364:DZ365"/>
    <mergeCell ref="DZ466:DZ467"/>
    <mergeCell ref="DZ475:DZ476"/>
    <mergeCell ref="DZ577:DZ578"/>
    <mergeCell ref="DZ586:DZ587"/>
    <mergeCell ref="DZ688:DZ689"/>
    <mergeCell ref="DZ697:DZ698"/>
    <mergeCell ref="DZ799:DZ800"/>
    <mergeCell ref="DZ808:DZ809"/>
    <mergeCell ref="EA22:EA23"/>
    <mergeCell ref="EA31:EA32"/>
    <mergeCell ref="EA133:EA134"/>
    <mergeCell ref="EA142:EA143"/>
    <mergeCell ref="EA244:EA245"/>
    <mergeCell ref="EA253:EA254"/>
    <mergeCell ref="EA355:EA356"/>
    <mergeCell ref="EA364:EA365"/>
    <mergeCell ref="EA466:EA467"/>
    <mergeCell ref="EA475:EA476"/>
    <mergeCell ref="EA577:EA578"/>
    <mergeCell ref="EA586:EA587"/>
    <mergeCell ref="EA688:EA689"/>
    <mergeCell ref="EA697:EA698"/>
    <mergeCell ref="EA799:EA800"/>
    <mergeCell ref="EA808:EA809"/>
    <mergeCell ref="EB22:EB23"/>
    <mergeCell ref="EB31:EB32"/>
    <mergeCell ref="EB133:EB134"/>
    <mergeCell ref="EB142:EB143"/>
    <mergeCell ref="EB244:EB245"/>
    <mergeCell ref="EB253:EB254"/>
    <mergeCell ref="EB355:EB356"/>
    <mergeCell ref="EB364:EB365"/>
    <mergeCell ref="EB466:EB467"/>
    <mergeCell ref="EB475:EB476"/>
    <mergeCell ref="EB577:EB578"/>
    <mergeCell ref="EB586:EB587"/>
    <mergeCell ref="EB688:EB689"/>
    <mergeCell ref="EB697:EB698"/>
    <mergeCell ref="EB799:EB800"/>
    <mergeCell ref="EB808:EB809"/>
    <mergeCell ref="EC22:EC23"/>
    <mergeCell ref="EC31:EC32"/>
    <mergeCell ref="EC133:EC134"/>
    <mergeCell ref="EC142:EC143"/>
    <mergeCell ref="EC244:EC245"/>
    <mergeCell ref="EC253:EC254"/>
    <mergeCell ref="EC355:EC356"/>
    <mergeCell ref="EC364:EC365"/>
    <mergeCell ref="EC466:EC467"/>
    <mergeCell ref="EC475:EC476"/>
    <mergeCell ref="EC577:EC578"/>
    <mergeCell ref="EC586:EC587"/>
    <mergeCell ref="EC688:EC689"/>
    <mergeCell ref="EC697:EC698"/>
    <mergeCell ref="EC799:EC800"/>
    <mergeCell ref="EC808:EC809"/>
    <mergeCell ref="ED22:ED23"/>
    <mergeCell ref="ED31:ED32"/>
    <mergeCell ref="ED133:ED134"/>
    <mergeCell ref="ED142:ED143"/>
    <mergeCell ref="ED244:ED245"/>
    <mergeCell ref="ED253:ED254"/>
    <mergeCell ref="ED355:ED356"/>
    <mergeCell ref="ED364:ED365"/>
    <mergeCell ref="ED466:ED467"/>
    <mergeCell ref="ED475:ED476"/>
    <mergeCell ref="ED577:ED578"/>
    <mergeCell ref="ED586:ED587"/>
    <mergeCell ref="ED688:ED689"/>
    <mergeCell ref="ED697:ED698"/>
    <mergeCell ref="ED799:ED800"/>
    <mergeCell ref="ED808:ED809"/>
    <mergeCell ref="EE22:EE23"/>
    <mergeCell ref="EE31:EE32"/>
    <mergeCell ref="EE133:EE134"/>
    <mergeCell ref="EE142:EE143"/>
    <mergeCell ref="EE244:EE245"/>
    <mergeCell ref="EE253:EE254"/>
    <mergeCell ref="EE355:EE356"/>
    <mergeCell ref="EE364:EE365"/>
    <mergeCell ref="EE466:EE467"/>
    <mergeCell ref="EE475:EE476"/>
    <mergeCell ref="EE577:EE578"/>
    <mergeCell ref="EE586:EE587"/>
    <mergeCell ref="EE688:EE689"/>
    <mergeCell ref="EE697:EE698"/>
    <mergeCell ref="EE799:EE800"/>
    <mergeCell ref="EE808:EE809"/>
    <mergeCell ref="EF22:EF23"/>
    <mergeCell ref="EF31:EF32"/>
    <mergeCell ref="EF133:EF134"/>
    <mergeCell ref="EF142:EF143"/>
    <mergeCell ref="EF244:EF245"/>
    <mergeCell ref="EF253:EF254"/>
    <mergeCell ref="EF355:EF356"/>
    <mergeCell ref="EF364:EF365"/>
    <mergeCell ref="EF466:EF467"/>
    <mergeCell ref="EF475:EF476"/>
    <mergeCell ref="EF577:EF578"/>
    <mergeCell ref="EF586:EF587"/>
    <mergeCell ref="EF688:EF689"/>
    <mergeCell ref="EF697:EF698"/>
    <mergeCell ref="EF799:EF800"/>
    <mergeCell ref="EF808:EF809"/>
    <mergeCell ref="EG22:EG23"/>
    <mergeCell ref="EG31:EG32"/>
    <mergeCell ref="EG58:EG59"/>
    <mergeCell ref="EG79:EG80"/>
    <mergeCell ref="EG96:EG97"/>
    <mergeCell ref="EG133:EG134"/>
    <mergeCell ref="EG142:EG143"/>
    <mergeCell ref="EG169:EG170"/>
    <mergeCell ref="EG190:EG191"/>
    <mergeCell ref="EG207:EG208"/>
    <mergeCell ref="EG244:EG245"/>
    <mergeCell ref="EG253:EG254"/>
    <mergeCell ref="EG280:EG281"/>
    <mergeCell ref="EG301:EG302"/>
    <mergeCell ref="EG318:EG319"/>
    <mergeCell ref="EG355:EG356"/>
    <mergeCell ref="EG364:EG365"/>
    <mergeCell ref="EG391:EG392"/>
    <mergeCell ref="EG412:EG413"/>
    <mergeCell ref="EG429:EG430"/>
    <mergeCell ref="EG466:EG467"/>
    <mergeCell ref="EG475:EG476"/>
    <mergeCell ref="EG502:EG503"/>
    <mergeCell ref="EG523:EG524"/>
    <mergeCell ref="EG540:EG541"/>
    <mergeCell ref="EG577:EG578"/>
    <mergeCell ref="EG586:EG587"/>
    <mergeCell ref="EG613:EG614"/>
    <mergeCell ref="EG634:EG635"/>
    <mergeCell ref="EG651:EG652"/>
    <mergeCell ref="EG688:EG689"/>
    <mergeCell ref="EG697:EG698"/>
    <mergeCell ref="EG724:EG725"/>
    <mergeCell ref="EG745:EG746"/>
    <mergeCell ref="EG762:EG763"/>
    <mergeCell ref="EG799:EG800"/>
    <mergeCell ref="EG808:EG809"/>
    <mergeCell ref="EG835:EG836"/>
    <mergeCell ref="EG856:EG857"/>
    <mergeCell ref="EG873:EG874"/>
    <mergeCell ref="EH2:EH3"/>
    <mergeCell ref="EH16:EH17"/>
    <mergeCell ref="EH22:EH23"/>
    <mergeCell ref="EH25:EH26"/>
    <mergeCell ref="EH34:EH35"/>
    <mergeCell ref="EH48:EH49"/>
    <mergeCell ref="EH113:EH114"/>
    <mergeCell ref="EH127:EH128"/>
    <mergeCell ref="EH136:EH137"/>
    <mergeCell ref="EH145:EH146"/>
    <mergeCell ref="EH159:EH160"/>
    <mergeCell ref="EH224:EH225"/>
    <mergeCell ref="EH238:EH239"/>
    <mergeCell ref="EH247:EH248"/>
    <mergeCell ref="EH256:EH257"/>
    <mergeCell ref="EH270:EH271"/>
    <mergeCell ref="EH335:EH336"/>
    <mergeCell ref="EH349:EH350"/>
    <mergeCell ref="EH358:EH359"/>
    <mergeCell ref="EH367:EH368"/>
    <mergeCell ref="EH381:EH382"/>
    <mergeCell ref="EH446:EH447"/>
    <mergeCell ref="EH460:EH461"/>
    <mergeCell ref="EH469:EH470"/>
    <mergeCell ref="EH478:EH479"/>
    <mergeCell ref="EH492:EH493"/>
    <mergeCell ref="EH557:EH558"/>
    <mergeCell ref="EH571:EH572"/>
    <mergeCell ref="EH580:EH581"/>
    <mergeCell ref="EH589:EH590"/>
    <mergeCell ref="EH603:EH604"/>
    <mergeCell ref="EH668:EH669"/>
    <mergeCell ref="EH682:EH683"/>
    <mergeCell ref="EH691:EH692"/>
    <mergeCell ref="EH700:EH701"/>
    <mergeCell ref="EH714:EH715"/>
    <mergeCell ref="EH779:EH780"/>
    <mergeCell ref="EH793:EH794"/>
    <mergeCell ref="EH802:EH803"/>
    <mergeCell ref="EH811:EH812"/>
    <mergeCell ref="EH825:EH826"/>
    <mergeCell ref="EI2:EI3"/>
    <mergeCell ref="EI16:EI17"/>
    <mergeCell ref="EI22:EI23"/>
    <mergeCell ref="EI25:EI26"/>
    <mergeCell ref="EI31:EI32"/>
    <mergeCell ref="EI34:EI35"/>
    <mergeCell ref="EI48:EI49"/>
    <mergeCell ref="EI113:EI114"/>
    <mergeCell ref="EI127:EI128"/>
    <mergeCell ref="EI133:EI134"/>
    <mergeCell ref="EI136:EI137"/>
    <mergeCell ref="EI142:EI143"/>
    <mergeCell ref="EI145:EI146"/>
    <mergeCell ref="EI159:EI160"/>
    <mergeCell ref="EI224:EI225"/>
    <mergeCell ref="EI238:EI239"/>
    <mergeCell ref="EI244:EI245"/>
    <mergeCell ref="EI247:EI248"/>
    <mergeCell ref="EI253:EI254"/>
    <mergeCell ref="EI256:EI257"/>
    <mergeCell ref="EI270:EI271"/>
    <mergeCell ref="EI335:EI336"/>
    <mergeCell ref="EI349:EI350"/>
    <mergeCell ref="EI355:EI356"/>
    <mergeCell ref="EI358:EI359"/>
    <mergeCell ref="EI364:EI365"/>
    <mergeCell ref="EI367:EI368"/>
    <mergeCell ref="EI381:EI382"/>
    <mergeCell ref="EI446:EI447"/>
    <mergeCell ref="EI460:EI461"/>
    <mergeCell ref="EI466:EI467"/>
    <mergeCell ref="EI469:EI470"/>
    <mergeCell ref="EI475:EI476"/>
    <mergeCell ref="EI478:EI479"/>
    <mergeCell ref="EI492:EI493"/>
    <mergeCell ref="EI557:EI558"/>
    <mergeCell ref="EI571:EI572"/>
    <mergeCell ref="EI577:EI578"/>
    <mergeCell ref="EI580:EI581"/>
    <mergeCell ref="EI586:EI587"/>
    <mergeCell ref="EI589:EI590"/>
    <mergeCell ref="EI603:EI604"/>
    <mergeCell ref="EI668:EI669"/>
    <mergeCell ref="EI682:EI683"/>
    <mergeCell ref="EI688:EI689"/>
    <mergeCell ref="EI691:EI692"/>
    <mergeCell ref="EI697:EI698"/>
    <mergeCell ref="EI700:EI701"/>
    <mergeCell ref="EI714:EI715"/>
    <mergeCell ref="EI779:EI780"/>
    <mergeCell ref="EI793:EI794"/>
    <mergeCell ref="EI799:EI800"/>
    <mergeCell ref="EI802:EI803"/>
    <mergeCell ref="EI808:EI809"/>
    <mergeCell ref="EI811:EI812"/>
    <mergeCell ref="EI825:EI826"/>
    <mergeCell ref="EJ16:EJ17"/>
    <mergeCell ref="EJ22:EJ23"/>
    <mergeCell ref="EJ25:EJ26"/>
    <mergeCell ref="EJ31:EJ32"/>
    <mergeCell ref="EJ127:EJ128"/>
    <mergeCell ref="EJ133:EJ134"/>
    <mergeCell ref="EJ136:EJ137"/>
    <mergeCell ref="EJ142:EJ143"/>
    <mergeCell ref="EJ238:EJ239"/>
    <mergeCell ref="EJ244:EJ245"/>
    <mergeCell ref="EJ247:EJ248"/>
    <mergeCell ref="EJ253:EJ254"/>
    <mergeCell ref="EJ349:EJ350"/>
    <mergeCell ref="EJ355:EJ356"/>
    <mergeCell ref="EJ358:EJ359"/>
    <mergeCell ref="EJ364:EJ365"/>
    <mergeCell ref="EJ460:EJ461"/>
    <mergeCell ref="EJ466:EJ467"/>
    <mergeCell ref="EJ469:EJ470"/>
    <mergeCell ref="EJ475:EJ476"/>
    <mergeCell ref="EJ571:EJ572"/>
    <mergeCell ref="EJ577:EJ578"/>
    <mergeCell ref="EJ580:EJ581"/>
    <mergeCell ref="EJ586:EJ587"/>
    <mergeCell ref="EJ682:EJ683"/>
    <mergeCell ref="EJ688:EJ689"/>
    <mergeCell ref="EJ691:EJ692"/>
    <mergeCell ref="EJ697:EJ698"/>
    <mergeCell ref="EJ793:EJ794"/>
    <mergeCell ref="EJ799:EJ800"/>
    <mergeCell ref="EJ802:EJ803"/>
    <mergeCell ref="EJ808:EJ809"/>
    <mergeCell ref="A1:E2"/>
    <mergeCell ref="U1:Y2"/>
    <mergeCell ref="AO1:AS2"/>
    <mergeCell ref="BI1:BM2"/>
    <mergeCell ref="CC1:CG2"/>
    <mergeCell ref="CW1:DA2"/>
    <mergeCell ref="DQ1:DU2"/>
    <mergeCell ref="A7:C8"/>
    <mergeCell ref="BI7:BK8"/>
    <mergeCell ref="DQ7:DS8"/>
    <mergeCell ref="D7:E8"/>
    <mergeCell ref="X7:Y8"/>
    <mergeCell ref="AR7:AS8"/>
    <mergeCell ref="BL7:BM8"/>
    <mergeCell ref="CF7:CG8"/>
    <mergeCell ref="CZ7:DA8"/>
    <mergeCell ref="DT7:DU8"/>
    <mergeCell ref="U7:W8"/>
    <mergeCell ref="CC7:CE8"/>
    <mergeCell ref="AO7:AQ8"/>
    <mergeCell ref="CW7:CY8"/>
    <mergeCell ref="A9:C10"/>
    <mergeCell ref="BI9:BK10"/>
    <mergeCell ref="DQ9:DS10"/>
    <mergeCell ref="D9:E10"/>
    <mergeCell ref="X9:Y10"/>
    <mergeCell ref="AR9:AS10"/>
    <mergeCell ref="BL9:BM10"/>
    <mergeCell ref="CF9:CG10"/>
    <mergeCell ref="CZ9:DA10"/>
    <mergeCell ref="DT9:DU10"/>
    <mergeCell ref="U9:W10"/>
    <mergeCell ref="CC9:CE10"/>
    <mergeCell ref="AO9:AQ10"/>
    <mergeCell ref="CW9:CY10"/>
    <mergeCell ref="F13:L14"/>
    <mergeCell ref="M13:S14"/>
    <mergeCell ref="Z13:AF14"/>
    <mergeCell ref="AG13:AM14"/>
    <mergeCell ref="AT13:AZ14"/>
    <mergeCell ref="BA13:BG14"/>
    <mergeCell ref="BN13:BT14"/>
    <mergeCell ref="BU13:CA14"/>
    <mergeCell ref="CH13:CN14"/>
    <mergeCell ref="CO13:CU14"/>
    <mergeCell ref="DB13:DH14"/>
    <mergeCell ref="DI13:DO14"/>
    <mergeCell ref="DV13:EB14"/>
    <mergeCell ref="EC13:EI14"/>
    <mergeCell ref="F45:L46"/>
    <mergeCell ref="M45:S46"/>
    <mergeCell ref="Z45:AF46"/>
    <mergeCell ref="AG45:AM46"/>
    <mergeCell ref="AT45:AZ46"/>
    <mergeCell ref="BA45:BG46"/>
    <mergeCell ref="BN45:BT46"/>
    <mergeCell ref="BU45:CA46"/>
    <mergeCell ref="CH45:CN46"/>
    <mergeCell ref="CO45:CU46"/>
    <mergeCell ref="DB45:DH46"/>
    <mergeCell ref="DI45:DO46"/>
    <mergeCell ref="DV45:EB46"/>
    <mergeCell ref="EC45:EI46"/>
    <mergeCell ref="F55:L56"/>
    <mergeCell ref="M55:S56"/>
    <mergeCell ref="Z55:AF56"/>
    <mergeCell ref="AG55:AM56"/>
    <mergeCell ref="AT55:AZ56"/>
    <mergeCell ref="BA55:BG56"/>
    <mergeCell ref="BN55:BT56"/>
    <mergeCell ref="BU55:CA56"/>
    <mergeCell ref="CH55:CN56"/>
    <mergeCell ref="CO55:CU56"/>
    <mergeCell ref="DB55:DH56"/>
    <mergeCell ref="DI55:DO56"/>
    <mergeCell ref="DV55:EB56"/>
    <mergeCell ref="EC55:EI56"/>
    <mergeCell ref="F75:L77"/>
    <mergeCell ref="M75:Q77"/>
    <mergeCell ref="AG75:AK77"/>
    <mergeCell ref="BA75:BE77"/>
    <mergeCell ref="BU75:BY77"/>
    <mergeCell ref="CO75:CS77"/>
    <mergeCell ref="DI75:DM77"/>
    <mergeCell ref="EC75:EG77"/>
    <mergeCell ref="Z75:AF77"/>
    <mergeCell ref="AT75:AZ77"/>
    <mergeCell ref="BN75:BT77"/>
    <mergeCell ref="CH75:CN77"/>
    <mergeCell ref="DB75:DH77"/>
    <mergeCell ref="DV75:EB77"/>
    <mergeCell ref="F92:L94"/>
    <mergeCell ref="M92:Q94"/>
    <mergeCell ref="AG92:AK94"/>
    <mergeCell ref="BA92:BE94"/>
    <mergeCell ref="BU92:BY94"/>
    <mergeCell ref="CO92:CS94"/>
    <mergeCell ref="DI92:DM94"/>
    <mergeCell ref="EC92:EG94"/>
    <mergeCell ref="Z92:AF94"/>
    <mergeCell ref="AT92:AZ94"/>
    <mergeCell ref="BN92:BT94"/>
    <mergeCell ref="CH92:CN94"/>
    <mergeCell ref="DB92:DH94"/>
    <mergeCell ref="DV92:EB94"/>
    <mergeCell ref="F108:L110"/>
    <mergeCell ref="M108:Q110"/>
    <mergeCell ref="AG108:AK110"/>
    <mergeCell ref="BA108:BE110"/>
    <mergeCell ref="BU108:BY110"/>
    <mergeCell ref="CO108:CS110"/>
    <mergeCell ref="DI108:DM110"/>
    <mergeCell ref="EC108:EG110"/>
    <mergeCell ref="Z108:AF110"/>
    <mergeCell ref="AT108:AZ110"/>
    <mergeCell ref="BN108:BT110"/>
    <mergeCell ref="CH108:CN110"/>
    <mergeCell ref="DB108:DH110"/>
    <mergeCell ref="DV108:EB110"/>
    <mergeCell ref="A112:E113"/>
    <mergeCell ref="U112:Y113"/>
    <mergeCell ref="AO112:AS113"/>
    <mergeCell ref="BI112:BM113"/>
    <mergeCell ref="CC112:CG113"/>
    <mergeCell ref="CW112:DA113"/>
    <mergeCell ref="DQ112:DU113"/>
    <mergeCell ref="A118:C119"/>
    <mergeCell ref="BI118:BK119"/>
    <mergeCell ref="DQ118:DS119"/>
    <mergeCell ref="D118:E119"/>
    <mergeCell ref="X118:Y119"/>
    <mergeCell ref="AR118:AS119"/>
    <mergeCell ref="BL118:BM119"/>
    <mergeCell ref="CF118:CG119"/>
    <mergeCell ref="CZ118:DA119"/>
    <mergeCell ref="DT118:DU119"/>
    <mergeCell ref="U118:W119"/>
    <mergeCell ref="CC118:CE119"/>
    <mergeCell ref="AO118:AQ119"/>
    <mergeCell ref="CW118:CY119"/>
    <mergeCell ref="A120:C121"/>
    <mergeCell ref="BI120:BK121"/>
    <mergeCell ref="DQ120:DS121"/>
    <mergeCell ref="D120:E121"/>
    <mergeCell ref="X120:Y121"/>
    <mergeCell ref="AR120:AS121"/>
    <mergeCell ref="BL120:BM121"/>
    <mergeCell ref="CF120:CG121"/>
    <mergeCell ref="CZ120:DA121"/>
    <mergeCell ref="DT120:DU121"/>
    <mergeCell ref="U120:W121"/>
    <mergeCell ref="CC120:CE121"/>
    <mergeCell ref="AO120:AQ121"/>
    <mergeCell ref="CW120:CY121"/>
    <mergeCell ref="F124:L125"/>
    <mergeCell ref="M124:S125"/>
    <mergeCell ref="Z124:AF125"/>
    <mergeCell ref="AG124:AM125"/>
    <mergeCell ref="AT124:AZ125"/>
    <mergeCell ref="BA124:BG125"/>
    <mergeCell ref="BN124:BT125"/>
    <mergeCell ref="BU124:CA125"/>
    <mergeCell ref="CH124:CN125"/>
    <mergeCell ref="CO124:CU125"/>
    <mergeCell ref="DB124:DH125"/>
    <mergeCell ref="DI124:DO125"/>
    <mergeCell ref="DV124:EB125"/>
    <mergeCell ref="EC124:EI125"/>
    <mergeCell ref="F156:L157"/>
    <mergeCell ref="M156:S157"/>
    <mergeCell ref="Z156:AF157"/>
    <mergeCell ref="AG156:AM157"/>
    <mergeCell ref="AT156:AZ157"/>
    <mergeCell ref="BA156:BG157"/>
    <mergeCell ref="BN156:BT157"/>
    <mergeCell ref="BU156:CA157"/>
    <mergeCell ref="CH156:CN157"/>
    <mergeCell ref="CO156:CU157"/>
    <mergeCell ref="DB156:DH157"/>
    <mergeCell ref="DI156:DO157"/>
    <mergeCell ref="DV156:EB157"/>
    <mergeCell ref="EC156:EI157"/>
    <mergeCell ref="F166:L167"/>
    <mergeCell ref="M166:S167"/>
    <mergeCell ref="Z166:AF167"/>
    <mergeCell ref="AG166:AM167"/>
    <mergeCell ref="AT166:AZ167"/>
    <mergeCell ref="BA166:BG167"/>
    <mergeCell ref="BN166:BT167"/>
    <mergeCell ref="BU166:CA167"/>
    <mergeCell ref="CH166:CN167"/>
    <mergeCell ref="CO166:CU167"/>
    <mergeCell ref="DB166:DH167"/>
    <mergeCell ref="DI166:DO167"/>
    <mergeCell ref="DV166:EB167"/>
    <mergeCell ref="EC166:EI167"/>
    <mergeCell ref="F186:L188"/>
    <mergeCell ref="M186:Q188"/>
    <mergeCell ref="AG186:AK188"/>
    <mergeCell ref="BA186:BE188"/>
    <mergeCell ref="BU186:BY188"/>
    <mergeCell ref="CO186:CS188"/>
    <mergeCell ref="DI186:DM188"/>
    <mergeCell ref="EC186:EG188"/>
    <mergeCell ref="Z186:AF188"/>
    <mergeCell ref="AT186:AZ188"/>
    <mergeCell ref="BN186:BT188"/>
    <mergeCell ref="CH186:CN188"/>
    <mergeCell ref="DB186:DH188"/>
    <mergeCell ref="DV186:EB188"/>
    <mergeCell ref="F203:L205"/>
    <mergeCell ref="M203:Q205"/>
    <mergeCell ref="AG203:AK205"/>
    <mergeCell ref="BA203:BE205"/>
    <mergeCell ref="BU203:BY205"/>
    <mergeCell ref="CO203:CS205"/>
    <mergeCell ref="DI203:DM205"/>
    <mergeCell ref="EC203:EG205"/>
    <mergeCell ref="Z203:AF205"/>
    <mergeCell ref="AT203:AZ205"/>
    <mergeCell ref="BN203:BT205"/>
    <mergeCell ref="CH203:CN205"/>
    <mergeCell ref="DB203:DH205"/>
    <mergeCell ref="DV203:EB205"/>
    <mergeCell ref="F219:L221"/>
    <mergeCell ref="M219:Q221"/>
    <mergeCell ref="AG219:AK221"/>
    <mergeCell ref="BA219:BE221"/>
    <mergeCell ref="BU219:BY221"/>
    <mergeCell ref="CO219:CS221"/>
    <mergeCell ref="DI219:DM221"/>
    <mergeCell ref="EC219:EG221"/>
    <mergeCell ref="Z219:AF221"/>
    <mergeCell ref="AT219:AZ221"/>
    <mergeCell ref="BN219:BT221"/>
    <mergeCell ref="CH219:CN221"/>
    <mergeCell ref="DB219:DH221"/>
    <mergeCell ref="DV219:EB221"/>
    <mergeCell ref="A223:E224"/>
    <mergeCell ref="U223:Y224"/>
    <mergeCell ref="AO223:AS224"/>
    <mergeCell ref="BI223:BM224"/>
    <mergeCell ref="CC223:CG224"/>
    <mergeCell ref="CW223:DA224"/>
    <mergeCell ref="DQ223:DU224"/>
    <mergeCell ref="A229:C230"/>
    <mergeCell ref="BI229:BK230"/>
    <mergeCell ref="DQ229:DS230"/>
    <mergeCell ref="D229:E230"/>
    <mergeCell ref="X229:Y230"/>
    <mergeCell ref="AR229:AS230"/>
    <mergeCell ref="BL229:BM230"/>
    <mergeCell ref="CF229:CG230"/>
    <mergeCell ref="CZ229:DA230"/>
    <mergeCell ref="DT229:DU230"/>
    <mergeCell ref="U229:W230"/>
    <mergeCell ref="CC229:CE230"/>
    <mergeCell ref="AO229:AQ230"/>
    <mergeCell ref="CW229:CY230"/>
    <mergeCell ref="A231:C232"/>
    <mergeCell ref="BI231:BK232"/>
    <mergeCell ref="DQ231:DS232"/>
    <mergeCell ref="D231:E232"/>
    <mergeCell ref="X231:Y232"/>
    <mergeCell ref="AR231:AS232"/>
    <mergeCell ref="BL231:BM232"/>
    <mergeCell ref="CF231:CG232"/>
    <mergeCell ref="CZ231:DA232"/>
    <mergeCell ref="DT231:DU232"/>
    <mergeCell ref="U231:W232"/>
    <mergeCell ref="CC231:CE232"/>
    <mergeCell ref="AO231:AQ232"/>
    <mergeCell ref="CW231:CY232"/>
    <mergeCell ref="F235:L236"/>
    <mergeCell ref="M235:S236"/>
    <mergeCell ref="Z235:AF236"/>
    <mergeCell ref="AG235:AM236"/>
    <mergeCell ref="AT235:AZ236"/>
    <mergeCell ref="BA235:BG236"/>
    <mergeCell ref="BN235:BT236"/>
    <mergeCell ref="BU235:CA236"/>
    <mergeCell ref="CH235:CN236"/>
    <mergeCell ref="CO235:CU236"/>
    <mergeCell ref="DB235:DH236"/>
    <mergeCell ref="DI235:DO236"/>
    <mergeCell ref="DV235:EB236"/>
    <mergeCell ref="EC235:EI236"/>
    <mergeCell ref="F267:L268"/>
    <mergeCell ref="M267:S268"/>
    <mergeCell ref="Z267:AF268"/>
    <mergeCell ref="AG267:AM268"/>
    <mergeCell ref="AT267:AZ268"/>
    <mergeCell ref="BA267:BG268"/>
    <mergeCell ref="BN267:BT268"/>
    <mergeCell ref="BU267:CA268"/>
    <mergeCell ref="CH267:CN268"/>
    <mergeCell ref="CO267:CU268"/>
    <mergeCell ref="DB267:DH268"/>
    <mergeCell ref="DI267:DO268"/>
    <mergeCell ref="DV267:EB268"/>
    <mergeCell ref="EC267:EI268"/>
    <mergeCell ref="F277:L278"/>
    <mergeCell ref="M277:S278"/>
    <mergeCell ref="Z277:AF278"/>
    <mergeCell ref="AG277:AM278"/>
    <mergeCell ref="AT277:AZ278"/>
    <mergeCell ref="BA277:BG278"/>
    <mergeCell ref="BN277:BT278"/>
    <mergeCell ref="BU277:CA278"/>
    <mergeCell ref="CH277:CN278"/>
    <mergeCell ref="CO277:CU278"/>
    <mergeCell ref="DB277:DH278"/>
    <mergeCell ref="DI277:DO278"/>
    <mergeCell ref="DV277:EB278"/>
    <mergeCell ref="EC277:EI278"/>
    <mergeCell ref="F297:L299"/>
    <mergeCell ref="M297:Q299"/>
    <mergeCell ref="AG297:AK299"/>
    <mergeCell ref="BA297:BE299"/>
    <mergeCell ref="BU297:BY299"/>
    <mergeCell ref="CO297:CS299"/>
    <mergeCell ref="DI297:DM299"/>
    <mergeCell ref="EC297:EG299"/>
    <mergeCell ref="Z297:AF299"/>
    <mergeCell ref="AT297:AZ299"/>
    <mergeCell ref="BN297:BT299"/>
    <mergeCell ref="CH297:CN299"/>
    <mergeCell ref="DB297:DH299"/>
    <mergeCell ref="DV297:EB299"/>
    <mergeCell ref="F314:L316"/>
    <mergeCell ref="M314:Q316"/>
    <mergeCell ref="AG314:AK316"/>
    <mergeCell ref="BA314:BE316"/>
    <mergeCell ref="BU314:BY316"/>
    <mergeCell ref="CO314:CS316"/>
    <mergeCell ref="DI314:DM316"/>
    <mergeCell ref="EC314:EG316"/>
    <mergeCell ref="Z314:AF316"/>
    <mergeCell ref="AT314:AZ316"/>
    <mergeCell ref="BN314:BT316"/>
    <mergeCell ref="CH314:CN316"/>
    <mergeCell ref="DB314:DH316"/>
    <mergeCell ref="DV314:EB316"/>
    <mergeCell ref="F330:L332"/>
    <mergeCell ref="M330:Q332"/>
    <mergeCell ref="AG330:AK332"/>
    <mergeCell ref="BA330:BE332"/>
    <mergeCell ref="BU330:BY332"/>
    <mergeCell ref="CO330:CS332"/>
    <mergeCell ref="DI330:DM332"/>
    <mergeCell ref="EC330:EG332"/>
    <mergeCell ref="Z330:AF332"/>
    <mergeCell ref="AT330:AZ332"/>
    <mergeCell ref="BN330:BT332"/>
    <mergeCell ref="CH330:CN332"/>
    <mergeCell ref="DB330:DH332"/>
    <mergeCell ref="DV330:EB332"/>
    <mergeCell ref="A334:E335"/>
    <mergeCell ref="U334:Y335"/>
    <mergeCell ref="AO334:AS335"/>
    <mergeCell ref="BI334:BM335"/>
    <mergeCell ref="CC334:CG335"/>
    <mergeCell ref="CW334:DA335"/>
    <mergeCell ref="DQ334:DU335"/>
    <mergeCell ref="A340:C341"/>
    <mergeCell ref="BI340:BK341"/>
    <mergeCell ref="DQ340:DS341"/>
    <mergeCell ref="D340:E341"/>
    <mergeCell ref="X340:Y341"/>
    <mergeCell ref="AR340:AS341"/>
    <mergeCell ref="BL340:BM341"/>
    <mergeCell ref="CF340:CG341"/>
    <mergeCell ref="CZ340:DA341"/>
    <mergeCell ref="DT340:DU341"/>
    <mergeCell ref="U340:W341"/>
    <mergeCell ref="CC340:CE341"/>
    <mergeCell ref="AO340:AQ341"/>
    <mergeCell ref="CW340:CY341"/>
    <mergeCell ref="A342:C343"/>
    <mergeCell ref="BI342:BK343"/>
    <mergeCell ref="DQ342:DS343"/>
    <mergeCell ref="D342:E343"/>
    <mergeCell ref="X342:Y343"/>
    <mergeCell ref="AR342:AS343"/>
    <mergeCell ref="BL342:BM343"/>
    <mergeCell ref="CF342:CG343"/>
    <mergeCell ref="CZ342:DA343"/>
    <mergeCell ref="DT342:DU343"/>
    <mergeCell ref="U342:W343"/>
    <mergeCell ref="CC342:CE343"/>
    <mergeCell ref="AO342:AQ343"/>
    <mergeCell ref="CW342:CY343"/>
    <mergeCell ref="F346:L347"/>
    <mergeCell ref="M346:S347"/>
    <mergeCell ref="Z346:AF347"/>
    <mergeCell ref="AG346:AM347"/>
    <mergeCell ref="AT346:AZ347"/>
    <mergeCell ref="BA346:BG347"/>
    <mergeCell ref="BN346:BT347"/>
    <mergeCell ref="BU346:CA347"/>
    <mergeCell ref="CH346:CN347"/>
    <mergeCell ref="CO346:CU347"/>
    <mergeCell ref="DB346:DH347"/>
    <mergeCell ref="DI346:DO347"/>
    <mergeCell ref="DV346:EB347"/>
    <mergeCell ref="EC346:EI347"/>
    <mergeCell ref="F378:L379"/>
    <mergeCell ref="M378:S379"/>
    <mergeCell ref="Z378:AF379"/>
    <mergeCell ref="AG378:AM379"/>
    <mergeCell ref="AT378:AZ379"/>
    <mergeCell ref="BA378:BG379"/>
    <mergeCell ref="BN378:BT379"/>
    <mergeCell ref="BU378:CA379"/>
    <mergeCell ref="CH378:CN379"/>
    <mergeCell ref="CO378:CU379"/>
    <mergeCell ref="DB378:DH379"/>
    <mergeCell ref="DI378:DO379"/>
    <mergeCell ref="DV378:EB379"/>
    <mergeCell ref="EC378:EI379"/>
    <mergeCell ref="F388:L389"/>
    <mergeCell ref="M388:S389"/>
    <mergeCell ref="Z388:AF389"/>
    <mergeCell ref="AG388:AM389"/>
    <mergeCell ref="AT388:AZ389"/>
    <mergeCell ref="BA388:BG389"/>
    <mergeCell ref="BN388:BT389"/>
    <mergeCell ref="BU388:CA389"/>
    <mergeCell ref="CH388:CN389"/>
    <mergeCell ref="CO388:CU389"/>
    <mergeCell ref="DB388:DH389"/>
    <mergeCell ref="DI388:DO389"/>
    <mergeCell ref="DV388:EB389"/>
    <mergeCell ref="EC388:EI389"/>
    <mergeCell ref="F408:L410"/>
    <mergeCell ref="M408:Q410"/>
    <mergeCell ref="AG408:AK410"/>
    <mergeCell ref="BA408:BE410"/>
    <mergeCell ref="BU408:BY410"/>
    <mergeCell ref="CO408:CS410"/>
    <mergeCell ref="DI408:DM410"/>
    <mergeCell ref="EC408:EG410"/>
    <mergeCell ref="Z408:AF410"/>
    <mergeCell ref="AT408:AZ410"/>
    <mergeCell ref="BN408:BT410"/>
    <mergeCell ref="CH408:CN410"/>
    <mergeCell ref="DB408:DH410"/>
    <mergeCell ref="DV408:EB410"/>
    <mergeCell ref="F425:L427"/>
    <mergeCell ref="M425:Q427"/>
    <mergeCell ref="AG425:AK427"/>
    <mergeCell ref="BA425:BE427"/>
    <mergeCell ref="BU425:BY427"/>
    <mergeCell ref="CO425:CS427"/>
    <mergeCell ref="DI425:DM427"/>
    <mergeCell ref="EC425:EG427"/>
    <mergeCell ref="Z425:AF427"/>
    <mergeCell ref="AT425:AZ427"/>
    <mergeCell ref="BN425:BT427"/>
    <mergeCell ref="CH425:CN427"/>
    <mergeCell ref="DB425:DH427"/>
    <mergeCell ref="DV425:EB427"/>
    <mergeCell ref="F441:L443"/>
    <mergeCell ref="M441:Q443"/>
    <mergeCell ref="AG441:AK443"/>
    <mergeCell ref="BA441:BE443"/>
    <mergeCell ref="BU441:BY443"/>
    <mergeCell ref="CO441:CS443"/>
    <mergeCell ref="DI441:DM443"/>
    <mergeCell ref="EC441:EG443"/>
    <mergeCell ref="Z441:AF443"/>
    <mergeCell ref="AT441:AZ443"/>
    <mergeCell ref="BN441:BT443"/>
    <mergeCell ref="CH441:CN443"/>
    <mergeCell ref="DB441:DH443"/>
    <mergeCell ref="DV441:EB443"/>
    <mergeCell ref="A445:E446"/>
    <mergeCell ref="U445:Y446"/>
    <mergeCell ref="AO445:AS446"/>
    <mergeCell ref="BI445:BM446"/>
    <mergeCell ref="CC445:CG446"/>
    <mergeCell ref="CW445:DA446"/>
    <mergeCell ref="DQ445:DU446"/>
    <mergeCell ref="A451:C452"/>
    <mergeCell ref="BI451:BK452"/>
    <mergeCell ref="DQ451:DS452"/>
    <mergeCell ref="D451:E452"/>
    <mergeCell ref="X451:Y452"/>
    <mergeCell ref="AR451:AS452"/>
    <mergeCell ref="BL451:BM452"/>
    <mergeCell ref="CF451:CG452"/>
    <mergeCell ref="CZ451:DA452"/>
    <mergeCell ref="DT451:DU452"/>
    <mergeCell ref="U451:W452"/>
    <mergeCell ref="CC451:CE452"/>
    <mergeCell ref="AO451:AQ452"/>
    <mergeCell ref="CW451:CY452"/>
    <mergeCell ref="A453:C454"/>
    <mergeCell ref="BI453:BK454"/>
    <mergeCell ref="DQ453:DS454"/>
    <mergeCell ref="D453:E454"/>
    <mergeCell ref="X453:Y454"/>
    <mergeCell ref="AR453:AS454"/>
    <mergeCell ref="BL453:BM454"/>
    <mergeCell ref="CF453:CG454"/>
    <mergeCell ref="CZ453:DA454"/>
    <mergeCell ref="DT453:DU454"/>
    <mergeCell ref="U453:W454"/>
    <mergeCell ref="CC453:CE454"/>
    <mergeCell ref="AO453:AQ454"/>
    <mergeCell ref="CW453:CY454"/>
    <mergeCell ref="F457:L458"/>
    <mergeCell ref="M457:S458"/>
    <mergeCell ref="Z457:AF458"/>
    <mergeCell ref="AG457:AM458"/>
    <mergeCell ref="AT457:AZ458"/>
    <mergeCell ref="BA457:BG458"/>
    <mergeCell ref="BN457:BT458"/>
    <mergeCell ref="BU457:CA458"/>
    <mergeCell ref="CH457:CN458"/>
    <mergeCell ref="CO457:CU458"/>
    <mergeCell ref="DB457:DH458"/>
    <mergeCell ref="DI457:DO458"/>
    <mergeCell ref="DV457:EB458"/>
    <mergeCell ref="EC457:EI458"/>
    <mergeCell ref="F489:L490"/>
    <mergeCell ref="M489:S490"/>
    <mergeCell ref="Z489:AF490"/>
    <mergeCell ref="AG489:AM490"/>
    <mergeCell ref="AT489:AZ490"/>
    <mergeCell ref="BA489:BG490"/>
    <mergeCell ref="BN489:BT490"/>
    <mergeCell ref="BU489:CA490"/>
    <mergeCell ref="CH489:CN490"/>
    <mergeCell ref="CO489:CU490"/>
    <mergeCell ref="DB489:DH490"/>
    <mergeCell ref="DI489:DO490"/>
    <mergeCell ref="DV489:EB490"/>
    <mergeCell ref="EC489:EI490"/>
    <mergeCell ref="F499:L500"/>
    <mergeCell ref="M499:S500"/>
    <mergeCell ref="Z499:AF500"/>
    <mergeCell ref="AG499:AM500"/>
    <mergeCell ref="AT499:AZ500"/>
    <mergeCell ref="BA499:BG500"/>
    <mergeCell ref="BN499:BT500"/>
    <mergeCell ref="BU499:CA500"/>
    <mergeCell ref="CH499:CN500"/>
    <mergeCell ref="CO499:CU500"/>
    <mergeCell ref="DB499:DH500"/>
    <mergeCell ref="DI499:DO500"/>
    <mergeCell ref="DV499:EB500"/>
    <mergeCell ref="EC499:EI500"/>
    <mergeCell ref="F519:L521"/>
    <mergeCell ref="M519:Q521"/>
    <mergeCell ref="AG519:AK521"/>
    <mergeCell ref="BA519:BE521"/>
    <mergeCell ref="BU519:BY521"/>
    <mergeCell ref="CO519:CS521"/>
    <mergeCell ref="DI519:DM521"/>
    <mergeCell ref="EC519:EG521"/>
    <mergeCell ref="Z519:AF521"/>
    <mergeCell ref="AT519:AZ521"/>
    <mergeCell ref="BN519:BT521"/>
    <mergeCell ref="CH519:CN521"/>
    <mergeCell ref="DB519:DH521"/>
    <mergeCell ref="DV519:EB521"/>
    <mergeCell ref="F536:L538"/>
    <mergeCell ref="M536:Q538"/>
    <mergeCell ref="AG536:AK538"/>
    <mergeCell ref="BA536:BE538"/>
    <mergeCell ref="BU536:BY538"/>
    <mergeCell ref="CO536:CS538"/>
    <mergeCell ref="DI536:DM538"/>
    <mergeCell ref="EC536:EG538"/>
    <mergeCell ref="Z536:AF538"/>
    <mergeCell ref="AT536:AZ538"/>
    <mergeCell ref="BN536:BT538"/>
    <mergeCell ref="CH536:CN538"/>
    <mergeCell ref="DB536:DH538"/>
    <mergeCell ref="DV536:EB538"/>
    <mergeCell ref="F552:L554"/>
    <mergeCell ref="M552:Q554"/>
    <mergeCell ref="AG552:AK554"/>
    <mergeCell ref="BA552:BE554"/>
    <mergeCell ref="BU552:BY554"/>
    <mergeCell ref="CO552:CS554"/>
    <mergeCell ref="DI552:DM554"/>
    <mergeCell ref="EC552:EG554"/>
    <mergeCell ref="Z552:AF554"/>
    <mergeCell ref="AT552:AZ554"/>
    <mergeCell ref="BN552:BT554"/>
    <mergeCell ref="CH552:CN554"/>
    <mergeCell ref="DB552:DH554"/>
    <mergeCell ref="DV552:EB554"/>
    <mergeCell ref="A556:E557"/>
    <mergeCell ref="U556:Y557"/>
    <mergeCell ref="AO556:AS557"/>
    <mergeCell ref="BI556:BM557"/>
    <mergeCell ref="CC556:CG557"/>
    <mergeCell ref="CW556:DA557"/>
    <mergeCell ref="DQ556:DU557"/>
    <mergeCell ref="A562:C563"/>
    <mergeCell ref="BI562:BK563"/>
    <mergeCell ref="DQ562:DS563"/>
    <mergeCell ref="D562:E563"/>
    <mergeCell ref="X562:Y563"/>
    <mergeCell ref="AR562:AS563"/>
    <mergeCell ref="BL562:BM563"/>
    <mergeCell ref="CF562:CG563"/>
    <mergeCell ref="CZ562:DA563"/>
    <mergeCell ref="DT562:DU563"/>
    <mergeCell ref="U562:W563"/>
    <mergeCell ref="CC562:CE563"/>
    <mergeCell ref="AO562:AQ563"/>
    <mergeCell ref="CW562:CY563"/>
    <mergeCell ref="A564:C565"/>
    <mergeCell ref="BI564:BK565"/>
    <mergeCell ref="DQ564:DS565"/>
    <mergeCell ref="D564:E565"/>
    <mergeCell ref="X564:Y565"/>
    <mergeCell ref="AR564:AS565"/>
    <mergeCell ref="BL564:BM565"/>
    <mergeCell ref="CF564:CG565"/>
    <mergeCell ref="CZ564:DA565"/>
    <mergeCell ref="DT564:DU565"/>
    <mergeCell ref="U564:W565"/>
    <mergeCell ref="CC564:CE565"/>
    <mergeCell ref="AO564:AQ565"/>
    <mergeCell ref="CW564:CY565"/>
    <mergeCell ref="F568:L569"/>
    <mergeCell ref="M568:S569"/>
    <mergeCell ref="Z568:AF569"/>
    <mergeCell ref="AG568:AM569"/>
    <mergeCell ref="AT568:AZ569"/>
    <mergeCell ref="BA568:BG569"/>
    <mergeCell ref="BN568:BT569"/>
    <mergeCell ref="BU568:CA569"/>
    <mergeCell ref="CH568:CN569"/>
    <mergeCell ref="CO568:CU569"/>
    <mergeCell ref="DB568:DH569"/>
    <mergeCell ref="DI568:DO569"/>
    <mergeCell ref="DV568:EB569"/>
    <mergeCell ref="EC568:EI569"/>
    <mergeCell ref="F600:L601"/>
    <mergeCell ref="M600:S601"/>
    <mergeCell ref="Z600:AF601"/>
    <mergeCell ref="AG600:AM601"/>
    <mergeCell ref="AT600:AZ601"/>
    <mergeCell ref="BA600:BG601"/>
    <mergeCell ref="BN600:BT601"/>
    <mergeCell ref="BU600:CA601"/>
    <mergeCell ref="CH600:CN601"/>
    <mergeCell ref="CO600:CU601"/>
    <mergeCell ref="DB600:DH601"/>
    <mergeCell ref="DI600:DO601"/>
    <mergeCell ref="DV600:EB601"/>
    <mergeCell ref="EC600:EI601"/>
    <mergeCell ref="F610:L611"/>
    <mergeCell ref="M610:S611"/>
    <mergeCell ref="Z610:AF611"/>
    <mergeCell ref="AG610:AM611"/>
    <mergeCell ref="AT610:AZ611"/>
    <mergeCell ref="BA610:BG611"/>
    <mergeCell ref="BN610:BT611"/>
    <mergeCell ref="BU610:CA611"/>
    <mergeCell ref="CH610:CN611"/>
    <mergeCell ref="CO610:CU611"/>
    <mergeCell ref="DB610:DH611"/>
    <mergeCell ref="DI610:DO611"/>
    <mergeCell ref="DV610:EB611"/>
    <mergeCell ref="EC610:EI611"/>
    <mergeCell ref="F630:L632"/>
    <mergeCell ref="M630:Q632"/>
    <mergeCell ref="AG630:AK632"/>
    <mergeCell ref="BA630:BE632"/>
    <mergeCell ref="BU630:BY632"/>
    <mergeCell ref="CO630:CS632"/>
    <mergeCell ref="DI630:DM632"/>
    <mergeCell ref="EC630:EG632"/>
    <mergeCell ref="Z630:AF632"/>
    <mergeCell ref="AT630:AZ632"/>
    <mergeCell ref="BN630:BT632"/>
    <mergeCell ref="CH630:CN632"/>
    <mergeCell ref="DB630:DH632"/>
    <mergeCell ref="DV630:EB632"/>
    <mergeCell ref="F647:L649"/>
    <mergeCell ref="M647:Q649"/>
    <mergeCell ref="AG647:AK649"/>
    <mergeCell ref="BA647:BE649"/>
    <mergeCell ref="BU647:BY649"/>
    <mergeCell ref="CO647:CS649"/>
    <mergeCell ref="DI647:DM649"/>
    <mergeCell ref="EC647:EG649"/>
    <mergeCell ref="Z647:AF649"/>
    <mergeCell ref="AT647:AZ649"/>
    <mergeCell ref="BN647:BT649"/>
    <mergeCell ref="CH647:CN649"/>
    <mergeCell ref="DB647:DH649"/>
    <mergeCell ref="DV647:EB649"/>
    <mergeCell ref="F663:L665"/>
    <mergeCell ref="M663:Q665"/>
    <mergeCell ref="AG663:AK665"/>
    <mergeCell ref="BA663:BE665"/>
    <mergeCell ref="BU663:BY665"/>
    <mergeCell ref="CO663:CS665"/>
    <mergeCell ref="DI663:DM665"/>
    <mergeCell ref="EC663:EG665"/>
    <mergeCell ref="Z663:AF665"/>
    <mergeCell ref="AT663:AZ665"/>
    <mergeCell ref="BN663:BT665"/>
    <mergeCell ref="CH663:CN665"/>
    <mergeCell ref="DB663:DH665"/>
    <mergeCell ref="DV663:EB665"/>
    <mergeCell ref="A667:E668"/>
    <mergeCell ref="U667:Y668"/>
    <mergeCell ref="AO667:AS668"/>
    <mergeCell ref="BI667:BM668"/>
    <mergeCell ref="CC667:CG668"/>
    <mergeCell ref="CW667:DA668"/>
    <mergeCell ref="DQ667:DU668"/>
    <mergeCell ref="A673:C674"/>
    <mergeCell ref="BI673:BK674"/>
    <mergeCell ref="DQ673:DS674"/>
    <mergeCell ref="D673:E674"/>
    <mergeCell ref="X673:Y674"/>
    <mergeCell ref="AR673:AS674"/>
    <mergeCell ref="BL673:BM674"/>
    <mergeCell ref="CF673:CG674"/>
    <mergeCell ref="CZ673:DA674"/>
    <mergeCell ref="DT673:DU674"/>
    <mergeCell ref="U673:W674"/>
    <mergeCell ref="CC673:CE674"/>
    <mergeCell ref="AO673:AQ674"/>
    <mergeCell ref="CW673:CY674"/>
    <mergeCell ref="A675:C676"/>
    <mergeCell ref="BI675:BK676"/>
    <mergeCell ref="DQ675:DS676"/>
    <mergeCell ref="D675:E676"/>
    <mergeCell ref="X675:Y676"/>
    <mergeCell ref="AR675:AS676"/>
    <mergeCell ref="BL675:BM676"/>
    <mergeCell ref="CF675:CG676"/>
    <mergeCell ref="CZ675:DA676"/>
    <mergeCell ref="DT675:DU676"/>
    <mergeCell ref="U675:W676"/>
    <mergeCell ref="CC675:CE676"/>
    <mergeCell ref="AO675:AQ676"/>
    <mergeCell ref="CW675:CY676"/>
    <mergeCell ref="F679:L680"/>
    <mergeCell ref="M679:S680"/>
    <mergeCell ref="Z679:AF680"/>
    <mergeCell ref="AG679:AM680"/>
    <mergeCell ref="AT679:AZ680"/>
    <mergeCell ref="BA679:BG680"/>
    <mergeCell ref="BN679:BT680"/>
    <mergeCell ref="BU679:CA680"/>
    <mergeCell ref="CH679:CN680"/>
    <mergeCell ref="CO679:CU680"/>
    <mergeCell ref="DB679:DH680"/>
    <mergeCell ref="DI679:DO680"/>
    <mergeCell ref="DV679:EB680"/>
    <mergeCell ref="EC679:EI680"/>
    <mergeCell ref="F711:L712"/>
    <mergeCell ref="M711:S712"/>
    <mergeCell ref="Z711:AF712"/>
    <mergeCell ref="AG711:AM712"/>
    <mergeCell ref="AT711:AZ712"/>
    <mergeCell ref="BA711:BG712"/>
    <mergeCell ref="BN711:BT712"/>
    <mergeCell ref="BU711:CA712"/>
    <mergeCell ref="CH711:CN712"/>
    <mergeCell ref="CO711:CU712"/>
    <mergeCell ref="DB711:DH712"/>
    <mergeCell ref="DI711:DO712"/>
    <mergeCell ref="DV711:EB712"/>
    <mergeCell ref="EC711:EI712"/>
    <mergeCell ref="F721:L722"/>
    <mergeCell ref="M721:S722"/>
    <mergeCell ref="Z721:AF722"/>
    <mergeCell ref="AG721:AM722"/>
    <mergeCell ref="AT721:AZ722"/>
    <mergeCell ref="BA721:BG722"/>
    <mergeCell ref="BN721:BT722"/>
    <mergeCell ref="BU721:CA722"/>
    <mergeCell ref="CH721:CN722"/>
    <mergeCell ref="CO721:CU722"/>
    <mergeCell ref="DB721:DH722"/>
    <mergeCell ref="DI721:DO722"/>
    <mergeCell ref="DV721:EB722"/>
    <mergeCell ref="EC721:EI722"/>
    <mergeCell ref="F741:L743"/>
    <mergeCell ref="M741:Q743"/>
    <mergeCell ref="AG741:AK743"/>
    <mergeCell ref="BA741:BE743"/>
    <mergeCell ref="BU741:BY743"/>
    <mergeCell ref="CO741:CS743"/>
    <mergeCell ref="DI741:DM743"/>
    <mergeCell ref="EC741:EG743"/>
    <mergeCell ref="Z741:AF743"/>
    <mergeCell ref="AT741:AZ743"/>
    <mergeCell ref="BN741:BT743"/>
    <mergeCell ref="CH741:CN743"/>
    <mergeCell ref="DB741:DH743"/>
    <mergeCell ref="DV741:EB743"/>
    <mergeCell ref="F758:L760"/>
    <mergeCell ref="M758:Q760"/>
    <mergeCell ref="AG758:AK760"/>
    <mergeCell ref="BA758:BE760"/>
    <mergeCell ref="BU758:BY760"/>
    <mergeCell ref="CO758:CS760"/>
    <mergeCell ref="DI758:DM760"/>
    <mergeCell ref="EC758:EG760"/>
    <mergeCell ref="Z758:AF760"/>
    <mergeCell ref="AT758:AZ760"/>
    <mergeCell ref="BN758:BT760"/>
    <mergeCell ref="CH758:CN760"/>
    <mergeCell ref="DB758:DH760"/>
    <mergeCell ref="DV758:EB760"/>
    <mergeCell ref="F774:L776"/>
    <mergeCell ref="M774:Q776"/>
    <mergeCell ref="AG774:AK776"/>
    <mergeCell ref="BA774:BE776"/>
    <mergeCell ref="BU774:BY776"/>
    <mergeCell ref="CO774:CS776"/>
    <mergeCell ref="DI774:DM776"/>
    <mergeCell ref="EC774:EG776"/>
    <mergeCell ref="Z774:AF776"/>
    <mergeCell ref="AT774:AZ776"/>
    <mergeCell ref="BN774:BT776"/>
    <mergeCell ref="CH774:CN776"/>
    <mergeCell ref="DB774:DH776"/>
    <mergeCell ref="DV774:EB776"/>
    <mergeCell ref="A778:E779"/>
    <mergeCell ref="U778:Y779"/>
    <mergeCell ref="AO778:AS779"/>
    <mergeCell ref="BI778:BM779"/>
    <mergeCell ref="CC778:CG779"/>
    <mergeCell ref="CW778:DA779"/>
    <mergeCell ref="DQ778:DU779"/>
    <mergeCell ref="A784:C785"/>
    <mergeCell ref="BI784:BK785"/>
    <mergeCell ref="DQ784:DS785"/>
    <mergeCell ref="D784:E785"/>
    <mergeCell ref="X784:Y785"/>
    <mergeCell ref="AR784:AS785"/>
    <mergeCell ref="BL784:BM785"/>
    <mergeCell ref="CF784:CG785"/>
    <mergeCell ref="CZ784:DA785"/>
    <mergeCell ref="DT784:DU785"/>
    <mergeCell ref="U784:W785"/>
    <mergeCell ref="CC784:CE785"/>
    <mergeCell ref="AO784:AQ785"/>
    <mergeCell ref="CW784:CY785"/>
    <mergeCell ref="A786:C787"/>
    <mergeCell ref="BI786:BK787"/>
    <mergeCell ref="DQ786:DS787"/>
    <mergeCell ref="D786:E787"/>
    <mergeCell ref="X786:Y787"/>
    <mergeCell ref="AR786:AS787"/>
    <mergeCell ref="BL786:BM787"/>
    <mergeCell ref="CF786:CG787"/>
    <mergeCell ref="CZ786:DA787"/>
    <mergeCell ref="DT786:DU787"/>
    <mergeCell ref="U786:W787"/>
    <mergeCell ref="CC786:CE787"/>
    <mergeCell ref="AO786:AQ787"/>
    <mergeCell ref="CW786:CY787"/>
    <mergeCell ref="F790:L791"/>
    <mergeCell ref="M790:S791"/>
    <mergeCell ref="Z790:AF791"/>
    <mergeCell ref="AG790:AM791"/>
    <mergeCell ref="AT790:AZ791"/>
    <mergeCell ref="BA790:BG791"/>
    <mergeCell ref="BN790:BT791"/>
    <mergeCell ref="BU790:CA791"/>
    <mergeCell ref="CH790:CN791"/>
    <mergeCell ref="CO790:CU791"/>
    <mergeCell ref="DB790:DH791"/>
    <mergeCell ref="DI790:DO791"/>
    <mergeCell ref="DV790:EB791"/>
    <mergeCell ref="EC790:EI791"/>
    <mergeCell ref="F822:L823"/>
    <mergeCell ref="M822:S823"/>
    <mergeCell ref="Z822:AF823"/>
    <mergeCell ref="AG822:AM823"/>
    <mergeCell ref="AT822:AZ823"/>
    <mergeCell ref="BA822:BG823"/>
    <mergeCell ref="BN822:BT823"/>
    <mergeCell ref="BU822:CA823"/>
    <mergeCell ref="CH822:CN823"/>
    <mergeCell ref="CO822:CU823"/>
    <mergeCell ref="DB822:DH823"/>
    <mergeCell ref="DI822:DO823"/>
    <mergeCell ref="DV822:EB823"/>
    <mergeCell ref="EC822:EI823"/>
    <mergeCell ref="F832:L833"/>
    <mergeCell ref="M832:S833"/>
    <mergeCell ref="Z832:AF833"/>
    <mergeCell ref="AG832:AM833"/>
    <mergeCell ref="AT832:AZ833"/>
    <mergeCell ref="BA832:BG833"/>
    <mergeCell ref="BN832:BT833"/>
    <mergeCell ref="BU832:CA833"/>
    <mergeCell ref="CH832:CN833"/>
    <mergeCell ref="CO832:CU833"/>
    <mergeCell ref="DB832:DH833"/>
    <mergeCell ref="DI832:DO833"/>
    <mergeCell ref="DV832:EB833"/>
    <mergeCell ref="EC832:EI833"/>
    <mergeCell ref="F852:L854"/>
    <mergeCell ref="M852:Q854"/>
    <mergeCell ref="AG852:AK854"/>
    <mergeCell ref="BA852:BE854"/>
    <mergeCell ref="BU852:BY854"/>
    <mergeCell ref="CO852:CS854"/>
    <mergeCell ref="DI852:DM854"/>
    <mergeCell ref="EC852:EG854"/>
    <mergeCell ref="Z852:AF854"/>
    <mergeCell ref="AT852:AZ854"/>
    <mergeCell ref="BN852:BT854"/>
    <mergeCell ref="CH852:CN854"/>
    <mergeCell ref="DB852:DH854"/>
    <mergeCell ref="DV852:EB854"/>
    <mergeCell ref="F869:L871"/>
    <mergeCell ref="M869:Q871"/>
    <mergeCell ref="AG869:AK871"/>
    <mergeCell ref="BA869:BE871"/>
    <mergeCell ref="BU869:BY871"/>
    <mergeCell ref="CO869:CS871"/>
    <mergeCell ref="DI869:DM871"/>
    <mergeCell ref="EC869:EG871"/>
    <mergeCell ref="Z869:AF871"/>
    <mergeCell ref="AT869:AZ871"/>
    <mergeCell ref="BN869:BT871"/>
    <mergeCell ref="CH869:CN871"/>
    <mergeCell ref="DB869:DH871"/>
    <mergeCell ref="DV869:EB871"/>
    <mergeCell ref="F885:L887"/>
    <mergeCell ref="M885:Q887"/>
    <mergeCell ref="AG885:AK887"/>
    <mergeCell ref="BA885:BE887"/>
    <mergeCell ref="BU885:BY887"/>
    <mergeCell ref="CO885:CS887"/>
    <mergeCell ref="DI885:DM887"/>
    <mergeCell ref="EC885:EG887"/>
    <mergeCell ref="Z885:AF887"/>
    <mergeCell ref="AT885:AZ887"/>
    <mergeCell ref="BN885:BT887"/>
    <mergeCell ref="CH885:CN887"/>
    <mergeCell ref="DB885:DH887"/>
    <mergeCell ref="DV885:EB887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J887"/>
  <sheetViews>
    <sheetView zoomScale="40" zoomScaleNormal="40" topLeftCell="CG769" workbookViewId="0">
      <selection activeCell="CT781" sqref="CT781:CT789"/>
    </sheetView>
  </sheetViews>
  <sheetFormatPr defaultColWidth="25.7777777777778" defaultRowHeight="50" customHeight="1"/>
  <cols>
    <col min="1" max="16384" width="25.7777777777778" style="1" customWidth="1"/>
  </cols>
  <sheetData>
    <row r="1" s="1" customFormat="1" customHeight="1" spans="1:140">
      <c r="A1" s="2" t="s">
        <v>113</v>
      </c>
      <c r="B1" s="2"/>
      <c r="C1" s="2"/>
      <c r="D1" s="2"/>
      <c r="E1" s="2"/>
      <c r="F1" s="3" t="s">
        <v>1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1"/>
      <c r="U1" s="2" t="s">
        <v>111</v>
      </c>
      <c r="V1" s="2"/>
      <c r="W1" s="2"/>
      <c r="X1" s="2"/>
      <c r="Y1" s="2"/>
      <c r="Z1" s="3" t="s">
        <v>1</v>
      </c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1"/>
      <c r="AO1" s="2" t="s">
        <v>3</v>
      </c>
      <c r="AP1" s="2"/>
      <c r="AQ1" s="2"/>
      <c r="AR1" s="2"/>
      <c r="AS1" s="2"/>
      <c r="AT1" s="3" t="s">
        <v>1</v>
      </c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1"/>
      <c r="BI1" s="2" t="s">
        <v>4</v>
      </c>
      <c r="BJ1" s="2"/>
      <c r="BK1" s="2"/>
      <c r="BL1" s="2"/>
      <c r="BM1" s="2"/>
      <c r="BN1" s="3" t="s">
        <v>1</v>
      </c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1"/>
      <c r="CC1" s="2" t="s">
        <v>5</v>
      </c>
      <c r="CD1" s="2"/>
      <c r="CE1" s="2"/>
      <c r="CF1" s="2"/>
      <c r="CG1" s="2"/>
      <c r="CH1" s="3" t="s">
        <v>1</v>
      </c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1"/>
      <c r="CW1" s="2" t="s">
        <v>6</v>
      </c>
      <c r="CX1" s="2"/>
      <c r="CY1" s="2"/>
      <c r="CZ1" s="2"/>
      <c r="DA1" s="2"/>
      <c r="DB1" s="3" t="s">
        <v>1</v>
      </c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1"/>
      <c r="DQ1" s="2" t="s">
        <v>7</v>
      </c>
      <c r="DR1" s="2"/>
      <c r="DS1" s="2"/>
      <c r="DT1" s="2"/>
      <c r="DU1" s="2"/>
      <c r="DV1" s="3" t="s">
        <v>1</v>
      </c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</row>
    <row r="2" s="1" customFormat="1" customHeight="1" spans="1:140">
      <c r="A2" s="2"/>
      <c r="B2" s="2"/>
      <c r="C2" s="2"/>
      <c r="D2" s="2"/>
      <c r="E2" s="2"/>
      <c r="F2" s="4" t="s">
        <v>8</v>
      </c>
      <c r="G2" s="5"/>
      <c r="H2" s="5"/>
      <c r="I2" s="6"/>
      <c r="J2" s="7" t="s">
        <v>9</v>
      </c>
      <c r="K2" s="7"/>
      <c r="L2" s="7"/>
      <c r="M2" s="7"/>
      <c r="N2" s="8" t="s">
        <v>10</v>
      </c>
      <c r="O2" s="8"/>
      <c r="P2" s="8"/>
      <c r="Q2" s="9" t="s">
        <v>11</v>
      </c>
      <c r="R2" s="10" t="s">
        <v>12</v>
      </c>
      <c r="S2" s="10" t="s">
        <v>13</v>
      </c>
      <c r="U2" s="2"/>
      <c r="V2" s="2"/>
      <c r="W2" s="2"/>
      <c r="X2" s="2"/>
      <c r="Y2" s="2"/>
      <c r="Z2" s="4" t="s">
        <v>8</v>
      </c>
      <c r="AA2" s="5"/>
      <c r="AB2" s="5"/>
      <c r="AC2" s="6"/>
      <c r="AD2" s="7" t="s">
        <v>9</v>
      </c>
      <c r="AE2" s="7"/>
      <c r="AF2" s="7"/>
      <c r="AG2" s="7"/>
      <c r="AH2" s="8" t="s">
        <v>10</v>
      </c>
      <c r="AI2" s="8"/>
      <c r="AJ2" s="8"/>
      <c r="AK2" s="9" t="s">
        <v>11</v>
      </c>
      <c r="AL2" s="10" t="s">
        <v>12</v>
      </c>
      <c r="AM2" s="10" t="s">
        <v>13</v>
      </c>
      <c r="AO2" s="2"/>
      <c r="AP2" s="2"/>
      <c r="AQ2" s="2"/>
      <c r="AR2" s="2"/>
      <c r="AS2" s="2"/>
      <c r="AT2" s="4" t="s">
        <v>8</v>
      </c>
      <c r="AU2" s="5"/>
      <c r="AV2" s="5"/>
      <c r="AW2" s="6"/>
      <c r="AX2" s="7" t="s">
        <v>9</v>
      </c>
      <c r="AY2" s="7"/>
      <c r="AZ2" s="7"/>
      <c r="BA2" s="7"/>
      <c r="BB2" s="8" t="s">
        <v>10</v>
      </c>
      <c r="BC2" s="8"/>
      <c r="BD2" s="8"/>
      <c r="BE2" s="9" t="s">
        <v>11</v>
      </c>
      <c r="BF2" s="10" t="s">
        <v>12</v>
      </c>
      <c r="BG2" s="10" t="s">
        <v>13</v>
      </c>
      <c r="BI2" s="2"/>
      <c r="BJ2" s="2"/>
      <c r="BK2" s="2"/>
      <c r="BL2" s="2"/>
      <c r="BM2" s="2"/>
      <c r="BN2" s="4" t="s">
        <v>8</v>
      </c>
      <c r="BO2" s="5"/>
      <c r="BP2" s="5"/>
      <c r="BQ2" s="6"/>
      <c r="BR2" s="7" t="s">
        <v>9</v>
      </c>
      <c r="BS2" s="7"/>
      <c r="BT2" s="7"/>
      <c r="BU2" s="7"/>
      <c r="BV2" s="8" t="s">
        <v>10</v>
      </c>
      <c r="BW2" s="8"/>
      <c r="BX2" s="8"/>
      <c r="BY2" s="9" t="s">
        <v>11</v>
      </c>
      <c r="BZ2" s="10" t="s">
        <v>12</v>
      </c>
      <c r="CA2" s="10" t="s">
        <v>13</v>
      </c>
      <c r="CC2" s="2"/>
      <c r="CD2" s="2"/>
      <c r="CE2" s="2"/>
      <c r="CF2" s="2"/>
      <c r="CG2" s="2"/>
      <c r="CH2" s="4" t="s">
        <v>8</v>
      </c>
      <c r="CI2" s="5"/>
      <c r="CJ2" s="5"/>
      <c r="CK2" s="6"/>
      <c r="CL2" s="7" t="s">
        <v>9</v>
      </c>
      <c r="CM2" s="7"/>
      <c r="CN2" s="7"/>
      <c r="CO2" s="7"/>
      <c r="CP2" s="8" t="s">
        <v>10</v>
      </c>
      <c r="CQ2" s="8"/>
      <c r="CR2" s="8"/>
      <c r="CS2" s="9" t="s">
        <v>11</v>
      </c>
      <c r="CT2" s="10" t="s">
        <v>12</v>
      </c>
      <c r="CU2" s="10" t="s">
        <v>13</v>
      </c>
      <c r="CW2" s="2"/>
      <c r="CX2" s="2"/>
      <c r="CY2" s="2"/>
      <c r="CZ2" s="2"/>
      <c r="DA2" s="2"/>
      <c r="DB2" s="4" t="s">
        <v>8</v>
      </c>
      <c r="DC2" s="5"/>
      <c r="DD2" s="5"/>
      <c r="DE2" s="6"/>
      <c r="DF2" s="7" t="s">
        <v>9</v>
      </c>
      <c r="DG2" s="7"/>
      <c r="DH2" s="7"/>
      <c r="DI2" s="7"/>
      <c r="DJ2" s="8" t="s">
        <v>10</v>
      </c>
      <c r="DK2" s="8"/>
      <c r="DL2" s="8"/>
      <c r="DM2" s="9" t="s">
        <v>11</v>
      </c>
      <c r="DN2" s="10" t="s">
        <v>12</v>
      </c>
      <c r="DO2" s="10" t="s">
        <v>13</v>
      </c>
      <c r="DQ2" s="2"/>
      <c r="DR2" s="2"/>
      <c r="DS2" s="2"/>
      <c r="DT2" s="2"/>
      <c r="DU2" s="2"/>
      <c r="DV2" s="4" t="s">
        <v>8</v>
      </c>
      <c r="DW2" s="5"/>
      <c r="DX2" s="5"/>
      <c r="DY2" s="6"/>
      <c r="DZ2" s="7" t="s">
        <v>9</v>
      </c>
      <c r="EA2" s="7"/>
      <c r="EB2" s="7"/>
      <c r="EC2" s="7"/>
      <c r="ED2" s="8" t="s">
        <v>10</v>
      </c>
      <c r="EE2" s="8"/>
      <c r="EF2" s="8"/>
      <c r="EG2" s="9" t="s">
        <v>11</v>
      </c>
      <c r="EH2" s="10" t="s">
        <v>12</v>
      </c>
      <c r="EI2" s="10" t="s">
        <v>13</v>
      </c>
    </row>
    <row r="3" s="1" customFormat="1" customHeight="1" spans="1:140">
      <c r="A3" s="1" t="s">
        <v>14</v>
      </c>
      <c r="B3" s="1" t="s">
        <v>15</v>
      </c>
      <c r="C3" s="1" t="s">
        <v>16</v>
      </c>
      <c r="D3" s="1" t="s">
        <v>17</v>
      </c>
      <c r="E3" s="1" t="s">
        <v>18</v>
      </c>
      <c r="F3" s="11" t="s">
        <v>19</v>
      </c>
      <c r="G3" s="11" t="s">
        <v>20</v>
      </c>
      <c r="H3" s="12" t="s">
        <v>21</v>
      </c>
      <c r="I3" s="13" t="s">
        <v>8</v>
      </c>
      <c r="J3" s="11" t="s">
        <v>22</v>
      </c>
      <c r="K3" s="11" t="s">
        <v>23</v>
      </c>
      <c r="L3" s="11" t="s">
        <v>24</v>
      </c>
      <c r="M3" s="7" t="s">
        <v>25</v>
      </c>
      <c r="N3" s="11" t="s">
        <v>26</v>
      </c>
      <c r="O3" s="11" t="s">
        <v>27</v>
      </c>
      <c r="P3" s="8" t="s">
        <v>28</v>
      </c>
      <c r="Q3" s="9" t="s">
        <v>29</v>
      </c>
      <c r="R3" s="14"/>
      <c r="S3" s="14"/>
      <c r="T3" s="1"/>
      <c r="U3" s="1" t="s">
        <v>14</v>
      </c>
      <c r="V3" s="1" t="s">
        <v>15</v>
      </c>
      <c r="W3" s="1" t="s">
        <v>16</v>
      </c>
      <c r="X3" s="1" t="s">
        <v>17</v>
      </c>
      <c r="Y3" s="1" t="s">
        <v>18</v>
      </c>
      <c r="Z3" s="11" t="s">
        <v>19</v>
      </c>
      <c r="AA3" s="11" t="s">
        <v>20</v>
      </c>
      <c r="AB3" s="12" t="s">
        <v>21</v>
      </c>
      <c r="AC3" s="13" t="s">
        <v>8</v>
      </c>
      <c r="AD3" s="11" t="s">
        <v>22</v>
      </c>
      <c r="AE3" s="11" t="s">
        <v>23</v>
      </c>
      <c r="AF3" s="11" t="s">
        <v>24</v>
      </c>
      <c r="AG3" s="7" t="s">
        <v>25</v>
      </c>
      <c r="AH3" s="11" t="s">
        <v>26</v>
      </c>
      <c r="AI3" s="11" t="s">
        <v>27</v>
      </c>
      <c r="AJ3" s="8" t="s">
        <v>28</v>
      </c>
      <c r="AK3" s="9" t="s">
        <v>29</v>
      </c>
      <c r="AL3" s="14"/>
      <c r="AM3" s="14"/>
      <c r="AN3" s="1"/>
      <c r="AO3" s="1" t="s">
        <v>14</v>
      </c>
      <c r="AP3" s="1" t="s">
        <v>15</v>
      </c>
      <c r="AQ3" s="1" t="s">
        <v>16</v>
      </c>
      <c r="AR3" s="1" t="s">
        <v>17</v>
      </c>
      <c r="AS3" s="1" t="s">
        <v>18</v>
      </c>
      <c r="AT3" s="11" t="s">
        <v>19</v>
      </c>
      <c r="AU3" s="11" t="s">
        <v>20</v>
      </c>
      <c r="AV3" s="12" t="s">
        <v>21</v>
      </c>
      <c r="AW3" s="13" t="s">
        <v>8</v>
      </c>
      <c r="AX3" s="11" t="s">
        <v>22</v>
      </c>
      <c r="AY3" s="11" t="s">
        <v>23</v>
      </c>
      <c r="AZ3" s="11" t="s">
        <v>24</v>
      </c>
      <c r="BA3" s="7" t="s">
        <v>25</v>
      </c>
      <c r="BB3" s="11" t="s">
        <v>26</v>
      </c>
      <c r="BC3" s="11" t="s">
        <v>27</v>
      </c>
      <c r="BD3" s="8" t="s">
        <v>28</v>
      </c>
      <c r="BE3" s="9" t="s">
        <v>29</v>
      </c>
      <c r="BF3" s="14"/>
      <c r="BG3" s="14"/>
      <c r="BH3" s="1"/>
      <c r="BI3" s="1" t="s">
        <v>14</v>
      </c>
      <c r="BJ3" s="1" t="s">
        <v>15</v>
      </c>
      <c r="BK3" s="1" t="s">
        <v>16</v>
      </c>
      <c r="BL3" s="1" t="s">
        <v>17</v>
      </c>
      <c r="BM3" s="1" t="s">
        <v>18</v>
      </c>
      <c r="BN3" s="11" t="s">
        <v>19</v>
      </c>
      <c r="BO3" s="11" t="s">
        <v>20</v>
      </c>
      <c r="BP3" s="12" t="s">
        <v>21</v>
      </c>
      <c r="BQ3" s="13" t="s">
        <v>8</v>
      </c>
      <c r="BR3" s="11" t="s">
        <v>22</v>
      </c>
      <c r="BS3" s="11" t="s">
        <v>23</v>
      </c>
      <c r="BT3" s="11" t="s">
        <v>24</v>
      </c>
      <c r="BU3" s="7" t="s">
        <v>25</v>
      </c>
      <c r="BV3" s="11" t="s">
        <v>26</v>
      </c>
      <c r="BW3" s="11" t="s">
        <v>27</v>
      </c>
      <c r="BX3" s="8" t="s">
        <v>28</v>
      </c>
      <c r="BY3" s="9" t="s">
        <v>29</v>
      </c>
      <c r="BZ3" s="14"/>
      <c r="CA3" s="14"/>
      <c r="CB3" s="1"/>
      <c r="CC3" s="1" t="s">
        <v>14</v>
      </c>
      <c r="CD3" s="1" t="s">
        <v>15</v>
      </c>
      <c r="CE3" s="1" t="s">
        <v>16</v>
      </c>
      <c r="CF3" s="1" t="s">
        <v>17</v>
      </c>
      <c r="CG3" s="1" t="s">
        <v>18</v>
      </c>
      <c r="CH3" s="11" t="s">
        <v>19</v>
      </c>
      <c r="CI3" s="11" t="s">
        <v>20</v>
      </c>
      <c r="CJ3" s="12" t="s">
        <v>21</v>
      </c>
      <c r="CK3" s="13" t="s">
        <v>8</v>
      </c>
      <c r="CL3" s="11" t="s">
        <v>22</v>
      </c>
      <c r="CM3" s="11" t="s">
        <v>23</v>
      </c>
      <c r="CN3" s="11" t="s">
        <v>24</v>
      </c>
      <c r="CO3" s="7" t="s">
        <v>25</v>
      </c>
      <c r="CP3" s="11" t="s">
        <v>26</v>
      </c>
      <c r="CQ3" s="11" t="s">
        <v>27</v>
      </c>
      <c r="CR3" s="8" t="s">
        <v>28</v>
      </c>
      <c r="CS3" s="9" t="s">
        <v>29</v>
      </c>
      <c r="CT3" s="14"/>
      <c r="CU3" s="14"/>
      <c r="CV3" s="1"/>
      <c r="CW3" s="1" t="s">
        <v>14</v>
      </c>
      <c r="CX3" s="1" t="s">
        <v>15</v>
      </c>
      <c r="CY3" s="1" t="s">
        <v>16</v>
      </c>
      <c r="CZ3" s="1" t="s">
        <v>17</v>
      </c>
      <c r="DA3" s="1" t="s">
        <v>18</v>
      </c>
      <c r="DB3" s="11" t="s">
        <v>19</v>
      </c>
      <c r="DC3" s="11" t="s">
        <v>20</v>
      </c>
      <c r="DD3" s="12" t="s">
        <v>21</v>
      </c>
      <c r="DE3" s="13" t="s">
        <v>8</v>
      </c>
      <c r="DF3" s="11" t="s">
        <v>22</v>
      </c>
      <c r="DG3" s="11" t="s">
        <v>23</v>
      </c>
      <c r="DH3" s="11" t="s">
        <v>24</v>
      </c>
      <c r="DI3" s="7" t="s">
        <v>25</v>
      </c>
      <c r="DJ3" s="11" t="s">
        <v>26</v>
      </c>
      <c r="DK3" s="11" t="s">
        <v>27</v>
      </c>
      <c r="DL3" s="8" t="s">
        <v>28</v>
      </c>
      <c r="DM3" s="9" t="s">
        <v>29</v>
      </c>
      <c r="DN3" s="14"/>
      <c r="DO3" s="14"/>
      <c r="DP3" s="1"/>
      <c r="DQ3" s="1" t="s">
        <v>14</v>
      </c>
      <c r="DR3" s="1" t="s">
        <v>15</v>
      </c>
      <c r="DS3" s="1" t="s">
        <v>16</v>
      </c>
      <c r="DT3" s="1" t="s">
        <v>17</v>
      </c>
      <c r="DU3" s="1" t="s">
        <v>18</v>
      </c>
      <c r="DV3" s="11" t="s">
        <v>19</v>
      </c>
      <c r="DW3" s="11" t="s">
        <v>20</v>
      </c>
      <c r="DX3" s="12" t="s">
        <v>21</v>
      </c>
      <c r="DY3" s="13" t="s">
        <v>8</v>
      </c>
      <c r="DZ3" s="11" t="s">
        <v>22</v>
      </c>
      <c r="EA3" s="11" t="s">
        <v>23</v>
      </c>
      <c r="EB3" s="11" t="s">
        <v>24</v>
      </c>
      <c r="EC3" s="7" t="s">
        <v>25</v>
      </c>
      <c r="ED3" s="11" t="s">
        <v>26</v>
      </c>
      <c r="EE3" s="11" t="s">
        <v>27</v>
      </c>
      <c r="EF3" s="8" t="s">
        <v>28</v>
      </c>
      <c r="EG3" s="9" t="s">
        <v>29</v>
      </c>
      <c r="EH3" s="14"/>
      <c r="EI3" s="14"/>
    </row>
    <row r="4" s="1" customFormat="1" customHeight="1" spans="1:140">
      <c r="A4" s="15">
        <f>M13</f>
        <v>932291.000483985</v>
      </c>
      <c r="B4" s="15">
        <f>T22+T31</f>
        <v>730474.4065415</v>
      </c>
      <c r="C4" s="15">
        <f>M45</f>
        <v>576925.882079614</v>
      </c>
      <c r="D4" s="15">
        <f>M55</f>
        <v>387935.85894184</v>
      </c>
      <c r="E4" s="15">
        <v>18</v>
      </c>
      <c r="F4" s="11">
        <v>2465</v>
      </c>
      <c r="G4" s="11">
        <v>1.286</v>
      </c>
      <c r="H4" s="12">
        <v>1.35</v>
      </c>
      <c r="I4" s="13">
        <f t="shared" ref="I4:I7" si="0">F4*G4*H4</f>
        <v>4279.4865</v>
      </c>
      <c r="J4" s="11">
        <v>3</v>
      </c>
      <c r="K4" s="11">
        <v>680</v>
      </c>
      <c r="L4" s="11">
        <v>1.43</v>
      </c>
      <c r="M4" s="16">
        <f t="shared" ref="M4:M7" si="1">1+6*K4/(K4+2000)+L4</f>
        <v>3.95238805970149</v>
      </c>
      <c r="N4" s="11">
        <v>0.98</v>
      </c>
      <c r="O4" s="11">
        <v>2.3</v>
      </c>
      <c r="P4" s="8">
        <f t="shared" ref="P4:P7" si="2">1+N4*O4</f>
        <v>3.254</v>
      </c>
      <c r="Q4" s="9">
        <v>1.15</v>
      </c>
      <c r="R4" s="17">
        <v>1</v>
      </c>
      <c r="S4" s="18">
        <f t="shared" ref="S4:S12" si="3">I4*J4*Q4*P4*M4*R4</f>
        <v>189883.786287996</v>
      </c>
      <c r="U4" s="15">
        <f>AG13</f>
        <v>932291.000483985</v>
      </c>
      <c r="V4" s="15">
        <f>AN22+AN31</f>
        <v>870576.513557715</v>
      </c>
      <c r="W4" s="15">
        <f>AG45</f>
        <v>576925.882079614</v>
      </c>
      <c r="X4" s="15">
        <f>AG55</f>
        <v>549345.547059725</v>
      </c>
      <c r="Y4" s="15">
        <v>18</v>
      </c>
      <c r="Z4" s="11">
        <v>2465</v>
      </c>
      <c r="AA4" s="11">
        <v>1.286</v>
      </c>
      <c r="AB4" s="12">
        <v>1.35</v>
      </c>
      <c r="AC4" s="13">
        <f t="shared" ref="AC4:AC7" si="4">Z4*AA4*AB4</f>
        <v>4279.4865</v>
      </c>
      <c r="AD4" s="11">
        <v>3</v>
      </c>
      <c r="AE4" s="11">
        <v>680</v>
      </c>
      <c r="AF4" s="11">
        <v>1.43</v>
      </c>
      <c r="AG4" s="16">
        <f t="shared" ref="AG4:AG7" si="5">1+6*AE4/(AE4+2000)+AF4</f>
        <v>3.95238805970149</v>
      </c>
      <c r="AH4" s="11">
        <v>0.98</v>
      </c>
      <c r="AI4" s="11">
        <v>2.3</v>
      </c>
      <c r="AJ4" s="8">
        <f t="shared" ref="AJ4:AJ7" si="6">1+AH4*AI4</f>
        <v>3.254</v>
      </c>
      <c r="AK4" s="9">
        <v>1.15</v>
      </c>
      <c r="AL4" s="17">
        <v>1</v>
      </c>
      <c r="AM4" s="18">
        <f t="shared" ref="AM4:AM12" si="7">AC4*AD4*AK4*AJ4*AG4*AL4</f>
        <v>189883.786287996</v>
      </c>
      <c r="AO4" s="15">
        <f>BA13</f>
        <v>946275.365491245</v>
      </c>
      <c r="AP4" s="15">
        <f>BH22+BH31</f>
        <v>757004.445264689</v>
      </c>
      <c r="AQ4" s="15">
        <f>BA45</f>
        <v>585579.770310808</v>
      </c>
      <c r="AR4" s="15">
        <f>BA55</f>
        <v>592934.082089638</v>
      </c>
      <c r="AS4" s="15">
        <v>18</v>
      </c>
      <c r="AT4" s="11">
        <v>2465</v>
      </c>
      <c r="AU4" s="11">
        <v>1.286</v>
      </c>
      <c r="AV4" s="12">
        <v>1.35</v>
      </c>
      <c r="AW4" s="13">
        <f t="shared" ref="AW4:AW7" si="8">AT4*AU4*AV4</f>
        <v>4279.4865</v>
      </c>
      <c r="AX4" s="11">
        <v>3</v>
      </c>
      <c r="AY4" s="11">
        <v>680</v>
      </c>
      <c r="AZ4" s="11">
        <v>1.43</v>
      </c>
      <c r="BA4" s="16">
        <f t="shared" ref="BA4:BA7" si="9">1+6*AY4/(AY4+2000)+AZ4</f>
        <v>3.95238805970149</v>
      </c>
      <c r="BB4" s="11">
        <v>0.98</v>
      </c>
      <c r="BC4" s="11">
        <v>2.3</v>
      </c>
      <c r="BD4" s="8">
        <f t="shared" ref="BD4:BD7" si="10">1+BB4*BC4</f>
        <v>3.254</v>
      </c>
      <c r="BE4" s="9">
        <v>1.15</v>
      </c>
      <c r="BF4" s="17">
        <v>1.015</v>
      </c>
      <c r="BG4" s="18">
        <f t="shared" ref="BG4:BG12" si="11">AW4*AX4*BE4*BD4*BA4*BF4</f>
        <v>192732.043082316</v>
      </c>
      <c r="BI4" s="15">
        <f>BU13</f>
        <v>946275.365491245</v>
      </c>
      <c r="BJ4" s="15">
        <f>CB22+CB31</f>
        <v>897812.695962865</v>
      </c>
      <c r="BK4" s="15">
        <f>BU45</f>
        <v>585579.770310808</v>
      </c>
      <c r="BL4" s="15">
        <f>BU55</f>
        <v>836292.006192358</v>
      </c>
      <c r="BM4" s="15">
        <v>18</v>
      </c>
      <c r="BN4" s="11">
        <v>2465</v>
      </c>
      <c r="BO4" s="11">
        <v>1.286</v>
      </c>
      <c r="BP4" s="12">
        <v>1.35</v>
      </c>
      <c r="BQ4" s="13">
        <f t="shared" ref="BQ4:BQ7" si="12">BN4*BO4*BP4</f>
        <v>4279.4865</v>
      </c>
      <c r="BR4" s="11">
        <v>3</v>
      </c>
      <c r="BS4" s="11">
        <v>680</v>
      </c>
      <c r="BT4" s="11">
        <v>1.43</v>
      </c>
      <c r="BU4" s="16">
        <f t="shared" ref="BU4:BU7" si="13">1+6*BS4/(BS4+2000)+BT4</f>
        <v>3.95238805970149</v>
      </c>
      <c r="BV4" s="11">
        <v>0.98</v>
      </c>
      <c r="BW4" s="11">
        <v>2.3</v>
      </c>
      <c r="BX4" s="8">
        <f t="shared" ref="BX4:BX7" si="14">1+BV4*BW4</f>
        <v>3.254</v>
      </c>
      <c r="BY4" s="9">
        <v>1.15</v>
      </c>
      <c r="BZ4" s="17">
        <v>1.015</v>
      </c>
      <c r="CA4" s="18">
        <f t="shared" ref="CA4:CA12" si="15">BQ4*BR4*BY4*BX4*BU4*BZ4</f>
        <v>192732.043082316</v>
      </c>
      <c r="CC4" s="15">
        <f>CO13</f>
        <v>1187169.52652097</v>
      </c>
      <c r="CD4" s="15">
        <f>CV22+CV31</f>
        <v>809211.648386392</v>
      </c>
      <c r="CE4" s="15">
        <f>CO45</f>
        <v>625964.582056381</v>
      </c>
      <c r="CF4" s="15">
        <f>CO55</f>
        <v>870176.783153684</v>
      </c>
      <c r="CG4" s="15">
        <v>18</v>
      </c>
      <c r="CH4" s="11">
        <f t="shared" ref="CH4:CH7" si="16">2465+428</f>
        <v>2893</v>
      </c>
      <c r="CI4" s="11">
        <v>1.286</v>
      </c>
      <c r="CJ4" s="12">
        <v>1.35</v>
      </c>
      <c r="CK4" s="13">
        <f t="shared" ref="CK4:CK7" si="17">CH4*CI4*CJ4</f>
        <v>5022.5373</v>
      </c>
      <c r="CL4" s="11">
        <v>3</v>
      </c>
      <c r="CM4" s="11">
        <v>680</v>
      </c>
      <c r="CN4" s="11">
        <v>1.43</v>
      </c>
      <c r="CO4" s="16">
        <f t="shared" ref="CO4:CO7" si="18">1+6*CM4/(CM4+2000)+CN4</f>
        <v>3.95238805970149</v>
      </c>
      <c r="CP4" s="11">
        <v>0.98</v>
      </c>
      <c r="CQ4" s="11">
        <v>2.3</v>
      </c>
      <c r="CR4" s="8">
        <f t="shared" ref="CR4:CR7" si="19">1+CP4*CQ4</f>
        <v>3.254</v>
      </c>
      <c r="CS4" s="9">
        <v>1.15</v>
      </c>
      <c r="CT4" s="17">
        <v>1.085</v>
      </c>
      <c r="CU4" s="18">
        <f t="shared" ref="CU4:CU12" si="20">CK4*CL4*CS4*CR4*CO4*CT4</f>
        <v>241796.010628122</v>
      </c>
      <c r="CW4" s="15">
        <f>DI13</f>
        <v>1192093.83841805</v>
      </c>
      <c r="CX4" s="15">
        <f>DP22+DP31</f>
        <v>959730.812925821</v>
      </c>
      <c r="CY4" s="15">
        <f>DI45</f>
        <v>625964.582056381</v>
      </c>
      <c r="CZ4" s="15">
        <f>DI55</f>
        <v>1221738.76402082</v>
      </c>
      <c r="DA4" s="15">
        <v>18</v>
      </c>
      <c r="DB4" s="11">
        <f t="shared" ref="DB4:DB7" si="21">2465+440</f>
        <v>2905</v>
      </c>
      <c r="DC4" s="11">
        <v>1.286</v>
      </c>
      <c r="DD4" s="12">
        <v>1.35</v>
      </c>
      <c r="DE4" s="13">
        <f t="shared" ref="DE4:DE7" si="22">DB4*DC4*DD4</f>
        <v>5043.3705</v>
      </c>
      <c r="DF4" s="11">
        <v>3</v>
      </c>
      <c r="DG4" s="11">
        <v>680</v>
      </c>
      <c r="DH4" s="11">
        <v>1.43</v>
      </c>
      <c r="DI4" s="16">
        <f t="shared" ref="DI4:DI7" si="23">1+6*DG4/(DG4+2000)+DH4</f>
        <v>3.95238805970149</v>
      </c>
      <c r="DJ4" s="11">
        <v>0.98</v>
      </c>
      <c r="DK4" s="11">
        <v>2.3</v>
      </c>
      <c r="DL4" s="8">
        <f t="shared" ref="DL4:DL7" si="24">1+DJ4*DK4</f>
        <v>3.254</v>
      </c>
      <c r="DM4" s="9">
        <v>1.15</v>
      </c>
      <c r="DN4" s="17">
        <v>1.085</v>
      </c>
      <c r="DO4" s="18">
        <f t="shared" ref="DO4:DO12" si="25">DE4*DF4*DM4*DL4*DI4*DN4</f>
        <v>242798.96677314</v>
      </c>
      <c r="DQ4" s="15">
        <f>EC13</f>
        <v>1707344.67157183</v>
      </c>
      <c r="DR4" s="15">
        <f>EJ22+EJ31</f>
        <v>1332180.4125371</v>
      </c>
      <c r="DS4" s="15">
        <f>EC45</f>
        <v>898332.441905311</v>
      </c>
      <c r="DT4" s="15">
        <f>EC55</f>
        <v>2287770.70077047</v>
      </c>
      <c r="DU4" s="15">
        <v>18</v>
      </c>
      <c r="DV4" s="11">
        <f t="shared" ref="DV4:DV7" si="26">2465+499</f>
        <v>2964</v>
      </c>
      <c r="DW4" s="11">
        <v>1.286</v>
      </c>
      <c r="DX4" s="12">
        <v>1.35</v>
      </c>
      <c r="DY4" s="13">
        <f t="shared" ref="DY4:DY7" si="27">DV4*DW4*DX4</f>
        <v>5145.8004</v>
      </c>
      <c r="DZ4" s="11">
        <v>3</v>
      </c>
      <c r="EA4" s="11">
        <v>680</v>
      </c>
      <c r="EB4" s="11">
        <v>1.52</v>
      </c>
      <c r="EC4" s="16">
        <f t="shared" ref="EC4:EC7" si="28">1+6*EA4/(EA4+2000)+EB4</f>
        <v>4.04238805970149</v>
      </c>
      <c r="ED4" s="11">
        <v>0.98</v>
      </c>
      <c r="EE4" s="11">
        <v>3.1</v>
      </c>
      <c r="EF4" s="8">
        <f t="shared" ref="EF4:EF7" si="29">1+ED4*EE4</f>
        <v>4.038</v>
      </c>
      <c r="EG4" s="9">
        <v>1.15</v>
      </c>
      <c r="EH4" s="17">
        <v>1.2</v>
      </c>
      <c r="EI4" s="18">
        <f t="shared" ref="EI4:EI12" si="30">DY4*DZ4*EG4*EF4*EC4*EH4</f>
        <v>347742.35787795</v>
      </c>
    </row>
    <row r="5" s="1" customFormat="1" customHeight="1" spans="1:140">
      <c r="A5" s="1" t="s">
        <v>30</v>
      </c>
      <c r="B5" s="1" t="s">
        <v>31</v>
      </c>
      <c r="C5" s="1" t="s">
        <v>32</v>
      </c>
      <c r="D5" s="1" t="s">
        <v>33</v>
      </c>
      <c r="E5" s="1"/>
      <c r="F5" s="11">
        <v>2465</v>
      </c>
      <c r="G5" s="11">
        <v>1.871</v>
      </c>
      <c r="H5" s="12">
        <v>1.35</v>
      </c>
      <c r="I5" s="13">
        <f t="shared" si="0"/>
        <v>6226.22025</v>
      </c>
      <c r="J5" s="11">
        <v>3</v>
      </c>
      <c r="K5" s="11">
        <v>680</v>
      </c>
      <c r="L5" s="11">
        <v>1.43</v>
      </c>
      <c r="M5" s="16">
        <f t="shared" si="1"/>
        <v>3.95238805970149</v>
      </c>
      <c r="N5" s="11">
        <v>0.98</v>
      </c>
      <c r="O5" s="11">
        <v>2.3</v>
      </c>
      <c r="P5" s="8">
        <f t="shared" si="2"/>
        <v>3.254</v>
      </c>
      <c r="Q5" s="9">
        <v>1.15</v>
      </c>
      <c r="R5" s="17">
        <v>1</v>
      </c>
      <c r="S5" s="18">
        <f t="shared" si="3"/>
        <v>276261.713953997</v>
      </c>
      <c r="U5" s="1" t="s">
        <v>30</v>
      </c>
      <c r="V5" s="1" t="s">
        <v>31</v>
      </c>
      <c r="W5" s="1" t="s">
        <v>32</v>
      </c>
      <c r="X5" s="1" t="s">
        <v>33</v>
      </c>
      <c r="Y5" s="1"/>
      <c r="Z5" s="11">
        <v>2465</v>
      </c>
      <c r="AA5" s="11">
        <v>1.871</v>
      </c>
      <c r="AB5" s="12">
        <v>1.35</v>
      </c>
      <c r="AC5" s="13">
        <f t="shared" si="4"/>
        <v>6226.22025</v>
      </c>
      <c r="AD5" s="11">
        <v>3</v>
      </c>
      <c r="AE5" s="11">
        <v>680</v>
      </c>
      <c r="AF5" s="11">
        <v>1.43</v>
      </c>
      <c r="AG5" s="16">
        <f t="shared" si="5"/>
        <v>3.95238805970149</v>
      </c>
      <c r="AH5" s="11">
        <v>0.98</v>
      </c>
      <c r="AI5" s="11">
        <v>2.3</v>
      </c>
      <c r="AJ5" s="8">
        <f t="shared" si="6"/>
        <v>3.254</v>
      </c>
      <c r="AK5" s="9">
        <v>1.15</v>
      </c>
      <c r="AL5" s="17">
        <v>1</v>
      </c>
      <c r="AM5" s="18">
        <f t="shared" si="7"/>
        <v>276261.713953997</v>
      </c>
      <c r="AO5" s="1" t="s">
        <v>30</v>
      </c>
      <c r="AP5" s="1" t="s">
        <v>31</v>
      </c>
      <c r="AQ5" s="1" t="s">
        <v>32</v>
      </c>
      <c r="AR5" s="1" t="s">
        <v>33</v>
      </c>
      <c r="AS5" s="1"/>
      <c r="AT5" s="11">
        <v>2465</v>
      </c>
      <c r="AU5" s="11">
        <v>1.871</v>
      </c>
      <c r="AV5" s="12">
        <v>1.35</v>
      </c>
      <c r="AW5" s="13">
        <f t="shared" si="8"/>
        <v>6226.22025</v>
      </c>
      <c r="AX5" s="11">
        <v>3</v>
      </c>
      <c r="AY5" s="11">
        <v>680</v>
      </c>
      <c r="AZ5" s="11">
        <v>1.43</v>
      </c>
      <c r="BA5" s="16">
        <f t="shared" si="9"/>
        <v>3.95238805970149</v>
      </c>
      <c r="BB5" s="11">
        <v>0.98</v>
      </c>
      <c r="BC5" s="11">
        <v>2.3</v>
      </c>
      <c r="BD5" s="8">
        <f t="shared" si="10"/>
        <v>3.254</v>
      </c>
      <c r="BE5" s="9">
        <v>1.15</v>
      </c>
      <c r="BF5" s="17">
        <v>1.015</v>
      </c>
      <c r="BG5" s="18">
        <f t="shared" si="11"/>
        <v>280405.639663307</v>
      </c>
      <c r="BI5" s="1" t="s">
        <v>30</v>
      </c>
      <c r="BJ5" s="1" t="s">
        <v>31</v>
      </c>
      <c r="BK5" s="1" t="s">
        <v>32</v>
      </c>
      <c r="BL5" s="1" t="s">
        <v>33</v>
      </c>
      <c r="BM5" s="1"/>
      <c r="BN5" s="11">
        <v>2465</v>
      </c>
      <c r="BO5" s="11">
        <v>1.871</v>
      </c>
      <c r="BP5" s="12">
        <v>1.35</v>
      </c>
      <c r="BQ5" s="13">
        <f t="shared" si="12"/>
        <v>6226.22025</v>
      </c>
      <c r="BR5" s="11">
        <v>3</v>
      </c>
      <c r="BS5" s="11">
        <v>680</v>
      </c>
      <c r="BT5" s="11">
        <v>1.43</v>
      </c>
      <c r="BU5" s="16">
        <f t="shared" si="13"/>
        <v>3.95238805970149</v>
      </c>
      <c r="BV5" s="11">
        <v>0.98</v>
      </c>
      <c r="BW5" s="11">
        <v>2.3</v>
      </c>
      <c r="BX5" s="8">
        <f t="shared" si="14"/>
        <v>3.254</v>
      </c>
      <c r="BY5" s="9">
        <v>1.15</v>
      </c>
      <c r="BZ5" s="17">
        <v>1.015</v>
      </c>
      <c r="CA5" s="18">
        <f t="shared" si="15"/>
        <v>280405.639663307</v>
      </c>
      <c r="CC5" s="1" t="s">
        <v>30</v>
      </c>
      <c r="CD5" s="1" t="s">
        <v>31</v>
      </c>
      <c r="CE5" s="1" t="s">
        <v>32</v>
      </c>
      <c r="CF5" s="1" t="s">
        <v>33</v>
      </c>
      <c r="CG5" s="1"/>
      <c r="CH5" s="11">
        <f t="shared" si="16"/>
        <v>2893</v>
      </c>
      <c r="CI5" s="11">
        <v>1.871</v>
      </c>
      <c r="CJ5" s="12">
        <v>1.35</v>
      </c>
      <c r="CK5" s="13">
        <f t="shared" si="17"/>
        <v>7307.28405</v>
      </c>
      <c r="CL5" s="11">
        <v>3</v>
      </c>
      <c r="CM5" s="11">
        <v>680</v>
      </c>
      <c r="CN5" s="11">
        <v>1.43</v>
      </c>
      <c r="CO5" s="16">
        <f t="shared" si="18"/>
        <v>3.95238805970149</v>
      </c>
      <c r="CP5" s="11">
        <v>0.98</v>
      </c>
      <c r="CQ5" s="11">
        <v>2.3</v>
      </c>
      <c r="CR5" s="8">
        <f t="shared" si="19"/>
        <v>3.254</v>
      </c>
      <c r="CS5" s="9">
        <v>1.15</v>
      </c>
      <c r="CT5" s="17">
        <v>1.085</v>
      </c>
      <c r="CU5" s="18">
        <f t="shared" si="20"/>
        <v>351788.752632361</v>
      </c>
      <c r="CW5" s="1" t="s">
        <v>30</v>
      </c>
      <c r="CX5" s="1" t="s">
        <v>31</v>
      </c>
      <c r="CY5" s="1" t="s">
        <v>32</v>
      </c>
      <c r="CZ5" s="1" t="s">
        <v>33</v>
      </c>
      <c r="DA5" s="1"/>
      <c r="DB5" s="11">
        <f t="shared" si="21"/>
        <v>2905</v>
      </c>
      <c r="DC5" s="11">
        <v>1.871</v>
      </c>
      <c r="DD5" s="12">
        <v>1.35</v>
      </c>
      <c r="DE5" s="13">
        <f t="shared" si="22"/>
        <v>7337.59425</v>
      </c>
      <c r="DF5" s="11">
        <v>3</v>
      </c>
      <c r="DG5" s="11">
        <v>680</v>
      </c>
      <c r="DH5" s="11">
        <v>1.43</v>
      </c>
      <c r="DI5" s="16">
        <f t="shared" si="23"/>
        <v>3.95238805970149</v>
      </c>
      <c r="DJ5" s="11">
        <v>0.98</v>
      </c>
      <c r="DK5" s="11">
        <v>2.3</v>
      </c>
      <c r="DL5" s="8">
        <f t="shared" si="24"/>
        <v>3.254</v>
      </c>
      <c r="DM5" s="9">
        <v>1.15</v>
      </c>
      <c r="DN5" s="17">
        <v>1.085</v>
      </c>
      <c r="DO5" s="18">
        <f t="shared" si="25"/>
        <v>353247.952435883</v>
      </c>
      <c r="DQ5" s="1" t="s">
        <v>30</v>
      </c>
      <c r="DR5" s="1" t="s">
        <v>31</v>
      </c>
      <c r="DS5" s="1" t="s">
        <v>32</v>
      </c>
      <c r="DT5" s="1" t="s">
        <v>33</v>
      </c>
      <c r="DU5" s="1"/>
      <c r="DV5" s="11">
        <f t="shared" si="26"/>
        <v>2964</v>
      </c>
      <c r="DW5" s="11">
        <v>1.871</v>
      </c>
      <c r="DX5" s="12">
        <v>1.35</v>
      </c>
      <c r="DY5" s="13">
        <f t="shared" si="27"/>
        <v>7486.6194</v>
      </c>
      <c r="DZ5" s="11">
        <v>3</v>
      </c>
      <c r="EA5" s="11">
        <v>680</v>
      </c>
      <c r="EB5" s="11">
        <v>1.52</v>
      </c>
      <c r="EC5" s="16">
        <f t="shared" si="28"/>
        <v>4.04238805970149</v>
      </c>
      <c r="ED5" s="11">
        <v>0.98</v>
      </c>
      <c r="EE5" s="11">
        <v>3.1</v>
      </c>
      <c r="EF5" s="8">
        <f t="shared" si="29"/>
        <v>4.038</v>
      </c>
      <c r="EG5" s="9">
        <v>1.15</v>
      </c>
      <c r="EH5" s="17">
        <v>1.2</v>
      </c>
      <c r="EI5" s="18">
        <f t="shared" si="30"/>
        <v>505929.977907965</v>
      </c>
    </row>
    <row r="6" s="1" customFormat="1" customHeight="1" spans="1:140">
      <c r="A6" s="15">
        <f>M75</f>
        <v>91597.065645</v>
      </c>
      <c r="B6" s="15">
        <f>M92</f>
        <v>107942.2404732</v>
      </c>
      <c r="C6" s="1">
        <f>M108</f>
        <v>91641.79763424</v>
      </c>
      <c r="D6" s="1">
        <v>1</v>
      </c>
      <c r="E6" s="1"/>
      <c r="F6" s="11">
        <v>2465</v>
      </c>
      <c r="G6" s="11">
        <v>1.286</v>
      </c>
      <c r="H6" s="12">
        <v>1.35</v>
      </c>
      <c r="I6" s="13">
        <f t="shared" si="0"/>
        <v>4279.4865</v>
      </c>
      <c r="J6" s="11">
        <v>3</v>
      </c>
      <c r="K6" s="11">
        <v>680</v>
      </c>
      <c r="L6" s="11">
        <v>1.43</v>
      </c>
      <c r="M6" s="16">
        <f t="shared" si="1"/>
        <v>3.95238805970149</v>
      </c>
      <c r="N6" s="11">
        <v>0.98</v>
      </c>
      <c r="O6" s="11">
        <v>2.3</v>
      </c>
      <c r="P6" s="8">
        <f t="shared" si="2"/>
        <v>3.254</v>
      </c>
      <c r="Q6" s="9">
        <v>1.15</v>
      </c>
      <c r="R6" s="17">
        <v>1</v>
      </c>
      <c r="S6" s="18">
        <f t="shared" si="3"/>
        <v>189883.786287996</v>
      </c>
      <c r="U6" s="15">
        <f>AG75</f>
        <v>91597.065645</v>
      </c>
      <c r="V6" s="15">
        <f>AG92</f>
        <v>107942.2404732</v>
      </c>
      <c r="W6" s="1">
        <f>AG108</f>
        <v>110487.839616</v>
      </c>
      <c r="X6" s="1">
        <v>1</v>
      </c>
      <c r="Y6" s="1"/>
      <c r="Z6" s="11">
        <v>2465</v>
      </c>
      <c r="AA6" s="11">
        <v>1.286</v>
      </c>
      <c r="AB6" s="12">
        <v>1.35</v>
      </c>
      <c r="AC6" s="13">
        <f t="shared" si="4"/>
        <v>4279.4865</v>
      </c>
      <c r="AD6" s="11">
        <v>3</v>
      </c>
      <c r="AE6" s="11">
        <v>680</v>
      </c>
      <c r="AF6" s="11">
        <v>1.43</v>
      </c>
      <c r="AG6" s="16">
        <f t="shared" si="5"/>
        <v>3.95238805970149</v>
      </c>
      <c r="AH6" s="11">
        <v>0.98</v>
      </c>
      <c r="AI6" s="11">
        <v>2.3</v>
      </c>
      <c r="AJ6" s="8">
        <f t="shared" si="6"/>
        <v>3.254</v>
      </c>
      <c r="AK6" s="9">
        <v>1.15</v>
      </c>
      <c r="AL6" s="17">
        <v>1</v>
      </c>
      <c r="AM6" s="18">
        <f t="shared" si="7"/>
        <v>189883.786287996</v>
      </c>
      <c r="AO6" s="15">
        <f>BA75</f>
        <v>91597.065645</v>
      </c>
      <c r="AP6" s="15">
        <f>BA92</f>
        <v>107942.2404732</v>
      </c>
      <c r="AQ6" s="1">
        <f>BA108</f>
        <v>100474.9271892</v>
      </c>
      <c r="AR6" s="1">
        <v>1</v>
      </c>
      <c r="AS6" s="1"/>
      <c r="AT6" s="11">
        <v>2465</v>
      </c>
      <c r="AU6" s="11">
        <v>1.286</v>
      </c>
      <c r="AV6" s="12">
        <v>1.35</v>
      </c>
      <c r="AW6" s="13">
        <f t="shared" si="8"/>
        <v>4279.4865</v>
      </c>
      <c r="AX6" s="11">
        <v>3</v>
      </c>
      <c r="AY6" s="11">
        <v>680</v>
      </c>
      <c r="AZ6" s="11">
        <v>1.43</v>
      </c>
      <c r="BA6" s="16">
        <f t="shared" si="9"/>
        <v>3.95238805970149</v>
      </c>
      <c r="BB6" s="11">
        <v>0.98</v>
      </c>
      <c r="BC6" s="11">
        <v>2.3</v>
      </c>
      <c r="BD6" s="8">
        <f t="shared" si="10"/>
        <v>3.254</v>
      </c>
      <c r="BE6" s="9">
        <v>1.15</v>
      </c>
      <c r="BF6" s="17">
        <v>1.015</v>
      </c>
      <c r="BG6" s="18">
        <f t="shared" si="11"/>
        <v>192732.043082316</v>
      </c>
      <c r="BI6" s="15">
        <f>BU75</f>
        <v>91597.065645</v>
      </c>
      <c r="BJ6" s="15">
        <f>BU92</f>
        <v>107942.2404732</v>
      </c>
      <c r="BK6" s="1">
        <f>BU108</f>
        <v>141712.849656</v>
      </c>
      <c r="BL6" s="1">
        <v>1</v>
      </c>
      <c r="BM6" s="1"/>
      <c r="BN6" s="11">
        <v>2465</v>
      </c>
      <c r="BO6" s="11">
        <v>1.286</v>
      </c>
      <c r="BP6" s="12">
        <v>1.35</v>
      </c>
      <c r="BQ6" s="13">
        <f t="shared" si="12"/>
        <v>4279.4865</v>
      </c>
      <c r="BR6" s="11">
        <v>3</v>
      </c>
      <c r="BS6" s="11">
        <v>680</v>
      </c>
      <c r="BT6" s="11">
        <v>1.43</v>
      </c>
      <c r="BU6" s="16">
        <f t="shared" si="13"/>
        <v>3.95238805970149</v>
      </c>
      <c r="BV6" s="11">
        <v>0.98</v>
      </c>
      <c r="BW6" s="11">
        <v>2.3</v>
      </c>
      <c r="BX6" s="8">
        <f t="shared" si="14"/>
        <v>3.254</v>
      </c>
      <c r="BY6" s="9">
        <v>1.15</v>
      </c>
      <c r="BZ6" s="17">
        <v>1.015</v>
      </c>
      <c r="CA6" s="18">
        <f t="shared" si="15"/>
        <v>192732.043082316</v>
      </c>
      <c r="CC6" s="15">
        <f>CO75</f>
        <v>107501.140329</v>
      </c>
      <c r="CD6" s="15">
        <f>CO92</f>
        <v>107942.2404732</v>
      </c>
      <c r="CE6" s="1">
        <f>CO108</f>
        <v>116478.8190684</v>
      </c>
      <c r="CF6" s="1">
        <v>1</v>
      </c>
      <c r="CG6" s="1"/>
      <c r="CH6" s="11">
        <f t="shared" si="16"/>
        <v>2893</v>
      </c>
      <c r="CI6" s="11">
        <v>1.286</v>
      </c>
      <c r="CJ6" s="12">
        <v>1.35</v>
      </c>
      <c r="CK6" s="13">
        <f t="shared" si="17"/>
        <v>5022.5373</v>
      </c>
      <c r="CL6" s="11">
        <v>3</v>
      </c>
      <c r="CM6" s="11">
        <v>680</v>
      </c>
      <c r="CN6" s="11">
        <v>1.43</v>
      </c>
      <c r="CO6" s="16">
        <f t="shared" si="18"/>
        <v>3.95238805970149</v>
      </c>
      <c r="CP6" s="11">
        <v>0.98</v>
      </c>
      <c r="CQ6" s="11">
        <v>2.3</v>
      </c>
      <c r="CR6" s="8">
        <f t="shared" si="19"/>
        <v>3.254</v>
      </c>
      <c r="CS6" s="9">
        <v>1.15</v>
      </c>
      <c r="CT6" s="17">
        <v>1.085</v>
      </c>
      <c r="CU6" s="18">
        <f t="shared" si="20"/>
        <v>241796.010628122</v>
      </c>
      <c r="CW6" s="15">
        <f>DI75</f>
        <v>107947.048965</v>
      </c>
      <c r="CX6" s="15">
        <f>DI92</f>
        <v>107942.2404732</v>
      </c>
      <c r="CY6" s="1">
        <f>DI108</f>
        <v>136207.92924</v>
      </c>
      <c r="CZ6" s="1">
        <v>1</v>
      </c>
      <c r="DA6" s="1"/>
      <c r="DB6" s="11">
        <f t="shared" si="21"/>
        <v>2905</v>
      </c>
      <c r="DC6" s="11">
        <v>1.286</v>
      </c>
      <c r="DD6" s="12">
        <v>1.35</v>
      </c>
      <c r="DE6" s="13">
        <f t="shared" si="22"/>
        <v>5043.3705</v>
      </c>
      <c r="DF6" s="11">
        <v>3</v>
      </c>
      <c r="DG6" s="11">
        <v>680</v>
      </c>
      <c r="DH6" s="11">
        <v>1.43</v>
      </c>
      <c r="DI6" s="16">
        <f t="shared" si="23"/>
        <v>3.95238805970149</v>
      </c>
      <c r="DJ6" s="11">
        <v>0.98</v>
      </c>
      <c r="DK6" s="11">
        <v>2.3</v>
      </c>
      <c r="DL6" s="8">
        <f t="shared" si="24"/>
        <v>3.254</v>
      </c>
      <c r="DM6" s="9">
        <v>1.15</v>
      </c>
      <c r="DN6" s="17">
        <v>1.085</v>
      </c>
      <c r="DO6" s="18">
        <f t="shared" si="25"/>
        <v>242798.96677314</v>
      </c>
      <c r="DQ6" s="15">
        <f>EC75</f>
        <v>136675.793124</v>
      </c>
      <c r="DR6" s="15">
        <f>EC92</f>
        <v>136107.3737268</v>
      </c>
      <c r="DS6" s="1">
        <f>EC108</f>
        <v>231632.8102845</v>
      </c>
      <c r="DT6" s="1">
        <v>1</v>
      </c>
      <c r="DU6" s="1"/>
      <c r="DV6" s="11">
        <f t="shared" si="26"/>
        <v>2964</v>
      </c>
      <c r="DW6" s="11">
        <v>1.286</v>
      </c>
      <c r="DX6" s="12">
        <v>1.35</v>
      </c>
      <c r="DY6" s="13">
        <f t="shared" si="27"/>
        <v>5145.8004</v>
      </c>
      <c r="DZ6" s="11">
        <v>3</v>
      </c>
      <c r="EA6" s="11">
        <v>680</v>
      </c>
      <c r="EB6" s="11">
        <v>1.52</v>
      </c>
      <c r="EC6" s="16">
        <f t="shared" si="28"/>
        <v>4.04238805970149</v>
      </c>
      <c r="ED6" s="11">
        <v>0.98</v>
      </c>
      <c r="EE6" s="11">
        <v>3.1</v>
      </c>
      <c r="EF6" s="8">
        <f t="shared" si="29"/>
        <v>4.038</v>
      </c>
      <c r="EG6" s="9">
        <v>1.15</v>
      </c>
      <c r="EH6" s="17">
        <v>1.2</v>
      </c>
      <c r="EI6" s="18">
        <f t="shared" si="30"/>
        <v>347742.35787795</v>
      </c>
    </row>
    <row r="7" s="1" customFormat="1" customHeight="1" spans="1:140">
      <c r="A7" s="19" t="s">
        <v>34</v>
      </c>
      <c r="B7" s="19"/>
      <c r="C7" s="19"/>
      <c r="D7" s="20" t="s">
        <v>35</v>
      </c>
      <c r="E7" s="20"/>
      <c r="F7" s="11">
        <v>2465</v>
      </c>
      <c r="G7" s="11">
        <v>1.871</v>
      </c>
      <c r="H7" s="12">
        <v>1.35</v>
      </c>
      <c r="I7" s="13">
        <f t="shared" si="0"/>
        <v>6226.22025</v>
      </c>
      <c r="J7" s="11">
        <v>3</v>
      </c>
      <c r="K7" s="11">
        <v>680</v>
      </c>
      <c r="L7" s="11">
        <v>1.43</v>
      </c>
      <c r="M7" s="16">
        <f t="shared" si="1"/>
        <v>3.95238805970149</v>
      </c>
      <c r="N7" s="11">
        <v>0.98</v>
      </c>
      <c r="O7" s="11">
        <v>2.3</v>
      </c>
      <c r="P7" s="8">
        <f t="shared" si="2"/>
        <v>3.254</v>
      </c>
      <c r="Q7" s="9">
        <v>1.15</v>
      </c>
      <c r="R7" s="17">
        <v>1</v>
      </c>
      <c r="S7" s="18">
        <f t="shared" si="3"/>
        <v>276261.713953997</v>
      </c>
      <c r="U7" s="19" t="s">
        <v>34</v>
      </c>
      <c r="V7" s="19"/>
      <c r="W7" s="19"/>
      <c r="X7" s="20" t="s">
        <v>35</v>
      </c>
      <c r="Y7" s="20"/>
      <c r="Z7" s="11">
        <v>2465</v>
      </c>
      <c r="AA7" s="11">
        <v>1.871</v>
      </c>
      <c r="AB7" s="12">
        <v>1.35</v>
      </c>
      <c r="AC7" s="13">
        <f t="shared" si="4"/>
        <v>6226.22025</v>
      </c>
      <c r="AD7" s="11">
        <v>3</v>
      </c>
      <c r="AE7" s="11">
        <v>680</v>
      </c>
      <c r="AF7" s="11">
        <v>1.43</v>
      </c>
      <c r="AG7" s="16">
        <f t="shared" si="5"/>
        <v>3.95238805970149</v>
      </c>
      <c r="AH7" s="11">
        <v>0.98</v>
      </c>
      <c r="AI7" s="11">
        <v>2.3</v>
      </c>
      <c r="AJ7" s="8">
        <f t="shared" si="6"/>
        <v>3.254</v>
      </c>
      <c r="AK7" s="9">
        <v>1.15</v>
      </c>
      <c r="AL7" s="17">
        <v>1</v>
      </c>
      <c r="AM7" s="18">
        <f t="shared" si="7"/>
        <v>276261.713953997</v>
      </c>
      <c r="AO7" s="19" t="s">
        <v>34</v>
      </c>
      <c r="AP7" s="19"/>
      <c r="AQ7" s="19"/>
      <c r="AR7" s="20" t="s">
        <v>35</v>
      </c>
      <c r="AS7" s="20"/>
      <c r="AT7" s="11">
        <v>2465</v>
      </c>
      <c r="AU7" s="11">
        <v>1.871</v>
      </c>
      <c r="AV7" s="12">
        <v>1.35</v>
      </c>
      <c r="AW7" s="13">
        <f t="shared" si="8"/>
        <v>6226.22025</v>
      </c>
      <c r="AX7" s="11">
        <v>3</v>
      </c>
      <c r="AY7" s="11">
        <v>680</v>
      </c>
      <c r="AZ7" s="11">
        <v>1.43</v>
      </c>
      <c r="BA7" s="16">
        <f t="shared" si="9"/>
        <v>3.95238805970149</v>
      </c>
      <c r="BB7" s="11">
        <v>0.98</v>
      </c>
      <c r="BC7" s="11">
        <v>2.3</v>
      </c>
      <c r="BD7" s="8">
        <f t="shared" si="10"/>
        <v>3.254</v>
      </c>
      <c r="BE7" s="9">
        <v>1.15</v>
      </c>
      <c r="BF7" s="17">
        <v>1.015</v>
      </c>
      <c r="BG7" s="18">
        <f t="shared" si="11"/>
        <v>280405.639663307</v>
      </c>
      <c r="BI7" s="19" t="s">
        <v>34</v>
      </c>
      <c r="BJ7" s="19"/>
      <c r="BK7" s="19"/>
      <c r="BL7" s="20" t="s">
        <v>35</v>
      </c>
      <c r="BM7" s="20"/>
      <c r="BN7" s="11">
        <v>2465</v>
      </c>
      <c r="BO7" s="11">
        <v>1.871</v>
      </c>
      <c r="BP7" s="12">
        <v>1.35</v>
      </c>
      <c r="BQ7" s="13">
        <f t="shared" si="12"/>
        <v>6226.22025</v>
      </c>
      <c r="BR7" s="11">
        <v>3</v>
      </c>
      <c r="BS7" s="11">
        <v>680</v>
      </c>
      <c r="BT7" s="11">
        <v>1.43</v>
      </c>
      <c r="BU7" s="16">
        <f t="shared" si="13"/>
        <v>3.95238805970149</v>
      </c>
      <c r="BV7" s="11">
        <v>0.98</v>
      </c>
      <c r="BW7" s="11">
        <v>2.3</v>
      </c>
      <c r="BX7" s="8">
        <f t="shared" si="14"/>
        <v>3.254</v>
      </c>
      <c r="BY7" s="9">
        <v>1.15</v>
      </c>
      <c r="BZ7" s="17">
        <v>1.015</v>
      </c>
      <c r="CA7" s="18">
        <f t="shared" si="15"/>
        <v>280405.639663307</v>
      </c>
      <c r="CC7" s="19" t="s">
        <v>34</v>
      </c>
      <c r="CD7" s="19"/>
      <c r="CE7" s="19"/>
      <c r="CF7" s="20" t="s">
        <v>35</v>
      </c>
      <c r="CG7" s="20"/>
      <c r="CH7" s="11">
        <f t="shared" si="16"/>
        <v>2893</v>
      </c>
      <c r="CI7" s="11">
        <v>1.871</v>
      </c>
      <c r="CJ7" s="12">
        <v>1.35</v>
      </c>
      <c r="CK7" s="13">
        <f t="shared" si="17"/>
        <v>7307.28405</v>
      </c>
      <c r="CL7" s="11">
        <v>3</v>
      </c>
      <c r="CM7" s="11">
        <v>680</v>
      </c>
      <c r="CN7" s="11">
        <v>1.43</v>
      </c>
      <c r="CO7" s="16">
        <f t="shared" si="18"/>
        <v>3.95238805970149</v>
      </c>
      <c r="CP7" s="11">
        <v>0.98</v>
      </c>
      <c r="CQ7" s="11">
        <v>2.3</v>
      </c>
      <c r="CR7" s="8">
        <f t="shared" si="19"/>
        <v>3.254</v>
      </c>
      <c r="CS7" s="9">
        <v>1.15</v>
      </c>
      <c r="CT7" s="17">
        <v>1.085</v>
      </c>
      <c r="CU7" s="18">
        <f t="shared" si="20"/>
        <v>351788.752632361</v>
      </c>
      <c r="CW7" s="19" t="s">
        <v>34</v>
      </c>
      <c r="CX7" s="19"/>
      <c r="CY7" s="19"/>
      <c r="CZ7" s="20" t="s">
        <v>35</v>
      </c>
      <c r="DA7" s="20"/>
      <c r="DB7" s="11">
        <f t="shared" si="21"/>
        <v>2905</v>
      </c>
      <c r="DC7" s="11">
        <v>1.871</v>
      </c>
      <c r="DD7" s="12">
        <v>1.35</v>
      </c>
      <c r="DE7" s="13">
        <f t="shared" si="22"/>
        <v>7337.59425</v>
      </c>
      <c r="DF7" s="11">
        <v>3</v>
      </c>
      <c r="DG7" s="11">
        <v>680</v>
      </c>
      <c r="DH7" s="11">
        <v>1.43</v>
      </c>
      <c r="DI7" s="16">
        <f t="shared" si="23"/>
        <v>3.95238805970149</v>
      </c>
      <c r="DJ7" s="11">
        <v>0.98</v>
      </c>
      <c r="DK7" s="11">
        <v>2.3</v>
      </c>
      <c r="DL7" s="8">
        <f t="shared" si="24"/>
        <v>3.254</v>
      </c>
      <c r="DM7" s="9">
        <v>1.15</v>
      </c>
      <c r="DN7" s="17">
        <v>1.085</v>
      </c>
      <c r="DO7" s="18">
        <f t="shared" si="25"/>
        <v>353247.952435883</v>
      </c>
      <c r="DQ7" s="19" t="s">
        <v>34</v>
      </c>
      <c r="DR7" s="19"/>
      <c r="DS7" s="19"/>
      <c r="DT7" s="20" t="s">
        <v>35</v>
      </c>
      <c r="DU7" s="20"/>
      <c r="DV7" s="11">
        <f t="shared" si="26"/>
        <v>2964</v>
      </c>
      <c r="DW7" s="11">
        <v>1.871</v>
      </c>
      <c r="DX7" s="12">
        <v>1.35</v>
      </c>
      <c r="DY7" s="13">
        <f t="shared" si="27"/>
        <v>7486.6194</v>
      </c>
      <c r="DZ7" s="11">
        <v>3</v>
      </c>
      <c r="EA7" s="11">
        <v>680</v>
      </c>
      <c r="EB7" s="11">
        <v>1.52</v>
      </c>
      <c r="EC7" s="16">
        <f t="shared" si="28"/>
        <v>4.04238805970149</v>
      </c>
      <c r="ED7" s="11">
        <v>0.98</v>
      </c>
      <c r="EE7" s="11">
        <v>3.1</v>
      </c>
      <c r="EF7" s="8">
        <f t="shared" si="29"/>
        <v>4.038</v>
      </c>
      <c r="EG7" s="9">
        <v>1.15</v>
      </c>
      <c r="EH7" s="17">
        <v>1.2</v>
      </c>
      <c r="EI7" s="18">
        <f t="shared" si="30"/>
        <v>505929.977907965</v>
      </c>
    </row>
    <row r="8" s="1" customFormat="1" customHeight="1" spans="1:140">
      <c r="A8" s="19"/>
      <c r="B8" s="19"/>
      <c r="C8" s="19"/>
      <c r="D8" s="20"/>
      <c r="E8" s="20"/>
      <c r="F8" s="11"/>
      <c r="G8" s="11"/>
      <c r="H8" s="12"/>
      <c r="I8" s="13"/>
      <c r="J8" s="11"/>
      <c r="K8" s="11"/>
      <c r="L8" s="11"/>
      <c r="M8" s="16"/>
      <c r="N8" s="11"/>
      <c r="O8" s="11"/>
      <c r="P8" s="8"/>
      <c r="Q8" s="9"/>
      <c r="R8" s="17">
        <v>1</v>
      </c>
      <c r="S8" s="18">
        <f t="shared" si="3"/>
        <v>0</v>
      </c>
      <c r="U8" s="19"/>
      <c r="V8" s="19"/>
      <c r="W8" s="19"/>
      <c r="X8" s="20"/>
      <c r="Y8" s="20"/>
      <c r="Z8" s="11"/>
      <c r="AA8" s="11"/>
      <c r="AB8" s="12"/>
      <c r="AC8" s="13"/>
      <c r="AD8" s="11"/>
      <c r="AE8" s="11"/>
      <c r="AF8" s="11"/>
      <c r="AG8" s="16"/>
      <c r="AH8" s="11"/>
      <c r="AI8" s="11"/>
      <c r="AJ8" s="8"/>
      <c r="AK8" s="9"/>
      <c r="AL8" s="17">
        <v>1</v>
      </c>
      <c r="AM8" s="18">
        <f t="shared" si="7"/>
        <v>0</v>
      </c>
      <c r="AO8" s="19"/>
      <c r="AP8" s="19"/>
      <c r="AQ8" s="19"/>
      <c r="AR8" s="20"/>
      <c r="AS8" s="20"/>
      <c r="AT8" s="11"/>
      <c r="AU8" s="11"/>
      <c r="AV8" s="12"/>
      <c r="AW8" s="13"/>
      <c r="AX8" s="11"/>
      <c r="AY8" s="11"/>
      <c r="AZ8" s="11"/>
      <c r="BA8" s="16"/>
      <c r="BB8" s="11"/>
      <c r="BC8" s="11"/>
      <c r="BD8" s="8"/>
      <c r="BE8" s="9"/>
      <c r="BF8" s="17">
        <v>1.015</v>
      </c>
      <c r="BG8" s="18">
        <f t="shared" si="11"/>
        <v>0</v>
      </c>
      <c r="BI8" s="19"/>
      <c r="BJ8" s="19"/>
      <c r="BK8" s="19"/>
      <c r="BL8" s="20"/>
      <c r="BM8" s="20"/>
      <c r="BN8" s="11"/>
      <c r="BO8" s="11"/>
      <c r="BP8" s="12"/>
      <c r="BQ8" s="13"/>
      <c r="BR8" s="11"/>
      <c r="BS8" s="11"/>
      <c r="BT8" s="11"/>
      <c r="BU8" s="16"/>
      <c r="BV8" s="11"/>
      <c r="BW8" s="11"/>
      <c r="BX8" s="8"/>
      <c r="BY8" s="9"/>
      <c r="BZ8" s="17">
        <v>1.015</v>
      </c>
      <c r="CA8" s="18">
        <f t="shared" si="15"/>
        <v>0</v>
      </c>
      <c r="CC8" s="19"/>
      <c r="CD8" s="19"/>
      <c r="CE8" s="19"/>
      <c r="CF8" s="20"/>
      <c r="CG8" s="20"/>
      <c r="CH8" s="11"/>
      <c r="CI8" s="11"/>
      <c r="CJ8" s="12"/>
      <c r="CK8" s="13"/>
      <c r="CL8" s="11"/>
      <c r="CM8" s="11"/>
      <c r="CN8" s="11"/>
      <c r="CO8" s="16"/>
      <c r="CP8" s="11"/>
      <c r="CQ8" s="11"/>
      <c r="CR8" s="8"/>
      <c r="CS8" s="9"/>
      <c r="CT8" s="17">
        <v>1.085</v>
      </c>
      <c r="CU8" s="18">
        <f t="shared" si="20"/>
        <v>0</v>
      </c>
      <c r="CW8" s="19"/>
      <c r="CX8" s="19"/>
      <c r="CY8" s="19"/>
      <c r="CZ8" s="20"/>
      <c r="DA8" s="20"/>
      <c r="DB8" s="11"/>
      <c r="DC8" s="11"/>
      <c r="DD8" s="12"/>
      <c r="DE8" s="13"/>
      <c r="DF8" s="11"/>
      <c r="DG8" s="11"/>
      <c r="DH8" s="11"/>
      <c r="DI8" s="16"/>
      <c r="DJ8" s="11"/>
      <c r="DK8" s="11"/>
      <c r="DL8" s="8"/>
      <c r="DM8" s="9"/>
      <c r="DN8" s="17">
        <v>1.085</v>
      </c>
      <c r="DO8" s="18">
        <f t="shared" si="25"/>
        <v>0</v>
      </c>
      <c r="DQ8" s="19"/>
      <c r="DR8" s="19"/>
      <c r="DS8" s="19"/>
      <c r="DT8" s="20"/>
      <c r="DU8" s="20"/>
      <c r="DV8" s="11"/>
      <c r="DW8" s="11"/>
      <c r="DX8" s="12"/>
      <c r="DY8" s="13"/>
      <c r="DZ8" s="11"/>
      <c r="EA8" s="11"/>
      <c r="EB8" s="11"/>
      <c r="EC8" s="16"/>
      <c r="ED8" s="11"/>
      <c r="EE8" s="11"/>
      <c r="EF8" s="8"/>
      <c r="EG8" s="9"/>
      <c r="EH8" s="17">
        <v>1.2</v>
      </c>
      <c r="EI8" s="18">
        <f t="shared" si="30"/>
        <v>0</v>
      </c>
    </row>
    <row r="9" s="1" customFormat="1" customHeight="1" spans="1:140">
      <c r="A9" s="21">
        <f>A4*D6+B4*D6+C4*D6+D4*D6+A6+B6+C6</f>
        <v>2918808.25179938</v>
      </c>
      <c r="B9" s="21"/>
      <c r="C9" s="21"/>
      <c r="D9" s="22">
        <f>A9/E4</f>
        <v>162156.013988854</v>
      </c>
      <c r="E9" s="22"/>
      <c r="F9" s="11"/>
      <c r="G9" s="11"/>
      <c r="H9" s="12"/>
      <c r="I9" s="13"/>
      <c r="J9" s="11"/>
      <c r="K9" s="11"/>
      <c r="L9" s="11"/>
      <c r="M9" s="16"/>
      <c r="N9" s="11"/>
      <c r="O9" s="11"/>
      <c r="P9" s="8"/>
      <c r="Q9" s="9"/>
      <c r="R9" s="17">
        <v>1</v>
      </c>
      <c r="S9" s="18">
        <f t="shared" si="3"/>
        <v>0</v>
      </c>
      <c r="U9" s="21">
        <f>U4*X6+V4*X6+W4*X6+X4*X6+U6+V6+W6</f>
        <v>3239166.08891524</v>
      </c>
      <c r="V9" s="21"/>
      <c r="W9" s="21"/>
      <c r="X9" s="22">
        <f>U9/Y4</f>
        <v>179953.671606402</v>
      </c>
      <c r="Y9" s="22"/>
      <c r="Z9" s="11"/>
      <c r="AA9" s="11"/>
      <c r="AB9" s="12"/>
      <c r="AC9" s="13"/>
      <c r="AD9" s="11"/>
      <c r="AE9" s="11"/>
      <c r="AF9" s="11"/>
      <c r="AG9" s="16"/>
      <c r="AH9" s="11"/>
      <c r="AI9" s="11"/>
      <c r="AJ9" s="8"/>
      <c r="AK9" s="9"/>
      <c r="AL9" s="17">
        <v>1</v>
      </c>
      <c r="AM9" s="18">
        <f t="shared" si="7"/>
        <v>0</v>
      </c>
      <c r="AO9" s="21">
        <f>AO4*AR6+AP4*AR6+AQ4*AR6+AR4*AR6+AO6+AP6+AQ6</f>
        <v>3181807.89646378</v>
      </c>
      <c r="AP9" s="21"/>
      <c r="AQ9" s="21"/>
      <c r="AR9" s="22">
        <f>AO9/AS4</f>
        <v>176767.105359099</v>
      </c>
      <c r="AS9" s="22"/>
      <c r="AT9" s="11"/>
      <c r="AU9" s="11"/>
      <c r="AV9" s="12"/>
      <c r="AW9" s="13"/>
      <c r="AX9" s="11"/>
      <c r="AY9" s="11"/>
      <c r="AZ9" s="11"/>
      <c r="BA9" s="16"/>
      <c r="BB9" s="11"/>
      <c r="BC9" s="11"/>
      <c r="BD9" s="8"/>
      <c r="BE9" s="9"/>
      <c r="BF9" s="17">
        <v>1.015</v>
      </c>
      <c r="BG9" s="18">
        <f t="shared" si="11"/>
        <v>0</v>
      </c>
      <c r="BI9" s="21">
        <f>BI4*BL6+BJ4*BL6+BK4*BL6+BL4*BL6+BI6+BJ6+BK6</f>
        <v>3607211.99373148</v>
      </c>
      <c r="BJ9" s="21"/>
      <c r="BK9" s="21"/>
      <c r="BL9" s="22">
        <f>BI9/BM4</f>
        <v>200400.666318415</v>
      </c>
      <c r="BM9" s="22"/>
      <c r="BN9" s="11"/>
      <c r="BO9" s="11"/>
      <c r="BP9" s="12"/>
      <c r="BQ9" s="13"/>
      <c r="BR9" s="11"/>
      <c r="BS9" s="11"/>
      <c r="BT9" s="11"/>
      <c r="BU9" s="16"/>
      <c r="BV9" s="11"/>
      <c r="BW9" s="11"/>
      <c r="BX9" s="8"/>
      <c r="BY9" s="9"/>
      <c r="BZ9" s="17">
        <v>1.015</v>
      </c>
      <c r="CA9" s="18">
        <f t="shared" si="15"/>
        <v>0</v>
      </c>
      <c r="CC9" s="21">
        <f>CC4*CF6+CD4*CF6+CE4*CF6+CF4*CF6+CC6+CD6+CE6</f>
        <v>3824444.73998802</v>
      </c>
      <c r="CD9" s="21"/>
      <c r="CE9" s="21"/>
      <c r="CF9" s="22">
        <f>CC9/CG4</f>
        <v>212469.152221557</v>
      </c>
      <c r="CG9" s="22"/>
      <c r="CH9" s="11"/>
      <c r="CI9" s="11"/>
      <c r="CJ9" s="12"/>
      <c r="CK9" s="13"/>
      <c r="CL9" s="11"/>
      <c r="CM9" s="11"/>
      <c r="CN9" s="11"/>
      <c r="CO9" s="16"/>
      <c r="CP9" s="11"/>
      <c r="CQ9" s="11"/>
      <c r="CR9" s="8"/>
      <c r="CS9" s="9"/>
      <c r="CT9" s="17">
        <v>1.085</v>
      </c>
      <c r="CU9" s="18">
        <f t="shared" si="20"/>
        <v>0</v>
      </c>
      <c r="CW9" s="21">
        <f>CW4*CZ6+CX4*CZ6+CY4*CZ6+CZ4*CZ6+CW6+CX6+CY6</f>
        <v>4351625.21609927</v>
      </c>
      <c r="CX9" s="21"/>
      <c r="CY9" s="21"/>
      <c r="CZ9" s="22">
        <f>CW9/DA4</f>
        <v>241756.956449959</v>
      </c>
      <c r="DA9" s="22"/>
      <c r="DB9" s="11"/>
      <c r="DC9" s="11"/>
      <c r="DD9" s="12"/>
      <c r="DE9" s="13"/>
      <c r="DF9" s="11"/>
      <c r="DG9" s="11"/>
      <c r="DH9" s="11"/>
      <c r="DI9" s="16"/>
      <c r="DJ9" s="11"/>
      <c r="DK9" s="11"/>
      <c r="DL9" s="8"/>
      <c r="DM9" s="9"/>
      <c r="DN9" s="17">
        <v>1.085</v>
      </c>
      <c r="DO9" s="18">
        <f t="shared" si="25"/>
        <v>0</v>
      </c>
      <c r="DQ9" s="21">
        <f>DQ4*DT6+DR4*DT6+DS4*DT6+DT4*DT6+DQ6+DR6+DS6</f>
        <v>6730044.20392002</v>
      </c>
      <c r="DR9" s="21"/>
      <c r="DS9" s="21"/>
      <c r="DT9" s="22">
        <f>DQ9/DU4</f>
        <v>373891.344662223</v>
      </c>
      <c r="DU9" s="22"/>
      <c r="DV9" s="11"/>
      <c r="DW9" s="11"/>
      <c r="DX9" s="12"/>
      <c r="DY9" s="13"/>
      <c r="DZ9" s="11"/>
      <c r="EA9" s="11"/>
      <c r="EB9" s="11"/>
      <c r="EC9" s="16"/>
      <c r="ED9" s="11"/>
      <c r="EE9" s="11"/>
      <c r="EF9" s="8"/>
      <c r="EG9" s="9"/>
      <c r="EH9" s="17">
        <v>1.2</v>
      </c>
      <c r="EI9" s="18">
        <f t="shared" si="30"/>
        <v>0</v>
      </c>
    </row>
    <row r="10" s="1" customFormat="1" customHeight="1" spans="1:140">
      <c r="A10" s="21"/>
      <c r="B10" s="21"/>
      <c r="C10" s="21"/>
      <c r="D10" s="22"/>
      <c r="E10" s="22"/>
      <c r="F10" s="11"/>
      <c r="G10" s="11"/>
      <c r="H10" s="12"/>
      <c r="I10" s="13"/>
      <c r="J10" s="11"/>
      <c r="K10" s="11"/>
      <c r="L10" s="11"/>
      <c r="M10" s="16"/>
      <c r="N10" s="11"/>
      <c r="O10" s="11"/>
      <c r="P10" s="8"/>
      <c r="Q10" s="9"/>
      <c r="R10" s="17">
        <v>1</v>
      </c>
      <c r="S10" s="18">
        <f t="shared" si="3"/>
        <v>0</v>
      </c>
      <c r="U10" s="21"/>
      <c r="V10" s="21"/>
      <c r="W10" s="21"/>
      <c r="X10" s="22"/>
      <c r="Y10" s="22"/>
      <c r="Z10" s="11"/>
      <c r="AA10" s="11"/>
      <c r="AB10" s="12"/>
      <c r="AC10" s="13"/>
      <c r="AD10" s="11"/>
      <c r="AE10" s="11"/>
      <c r="AF10" s="11"/>
      <c r="AG10" s="16"/>
      <c r="AH10" s="11"/>
      <c r="AI10" s="11"/>
      <c r="AJ10" s="8"/>
      <c r="AK10" s="9"/>
      <c r="AL10" s="17">
        <v>1</v>
      </c>
      <c r="AM10" s="18">
        <f t="shared" si="7"/>
        <v>0</v>
      </c>
      <c r="AO10" s="21"/>
      <c r="AP10" s="21"/>
      <c r="AQ10" s="21"/>
      <c r="AR10" s="22"/>
      <c r="AS10" s="22"/>
      <c r="AT10" s="11"/>
      <c r="AU10" s="11"/>
      <c r="AV10" s="12"/>
      <c r="AW10" s="13"/>
      <c r="AX10" s="11"/>
      <c r="AY10" s="11"/>
      <c r="AZ10" s="11"/>
      <c r="BA10" s="16"/>
      <c r="BB10" s="11"/>
      <c r="BC10" s="11"/>
      <c r="BD10" s="8"/>
      <c r="BE10" s="9"/>
      <c r="BF10" s="17">
        <v>1.015</v>
      </c>
      <c r="BG10" s="18">
        <f t="shared" si="11"/>
        <v>0</v>
      </c>
      <c r="BI10" s="21"/>
      <c r="BJ10" s="21"/>
      <c r="BK10" s="21"/>
      <c r="BL10" s="22"/>
      <c r="BM10" s="22"/>
      <c r="BN10" s="11"/>
      <c r="BO10" s="11"/>
      <c r="BP10" s="12"/>
      <c r="BQ10" s="13"/>
      <c r="BR10" s="11"/>
      <c r="BS10" s="11"/>
      <c r="BT10" s="11"/>
      <c r="BU10" s="16"/>
      <c r="BV10" s="11"/>
      <c r="BW10" s="11"/>
      <c r="BX10" s="8"/>
      <c r="BY10" s="9"/>
      <c r="BZ10" s="17">
        <v>1.015</v>
      </c>
      <c r="CA10" s="18">
        <f t="shared" si="15"/>
        <v>0</v>
      </c>
      <c r="CC10" s="21"/>
      <c r="CD10" s="21"/>
      <c r="CE10" s="21"/>
      <c r="CF10" s="22"/>
      <c r="CG10" s="22"/>
      <c r="CH10" s="11"/>
      <c r="CI10" s="11"/>
      <c r="CJ10" s="12"/>
      <c r="CK10" s="13"/>
      <c r="CL10" s="11"/>
      <c r="CM10" s="11"/>
      <c r="CN10" s="11"/>
      <c r="CO10" s="16"/>
      <c r="CP10" s="11"/>
      <c r="CQ10" s="11"/>
      <c r="CR10" s="8"/>
      <c r="CS10" s="9"/>
      <c r="CT10" s="17">
        <v>1.085</v>
      </c>
      <c r="CU10" s="18">
        <f t="shared" si="20"/>
        <v>0</v>
      </c>
      <c r="CW10" s="21"/>
      <c r="CX10" s="21"/>
      <c r="CY10" s="21"/>
      <c r="CZ10" s="22"/>
      <c r="DA10" s="22"/>
      <c r="DB10" s="11"/>
      <c r="DC10" s="11"/>
      <c r="DD10" s="12"/>
      <c r="DE10" s="13"/>
      <c r="DF10" s="11"/>
      <c r="DG10" s="11"/>
      <c r="DH10" s="11"/>
      <c r="DI10" s="16"/>
      <c r="DJ10" s="11"/>
      <c r="DK10" s="11"/>
      <c r="DL10" s="8"/>
      <c r="DM10" s="9"/>
      <c r="DN10" s="17">
        <v>1.085</v>
      </c>
      <c r="DO10" s="18">
        <f t="shared" si="25"/>
        <v>0</v>
      </c>
      <c r="DQ10" s="21"/>
      <c r="DR10" s="21"/>
      <c r="DS10" s="21"/>
      <c r="DT10" s="22"/>
      <c r="DU10" s="22"/>
      <c r="DV10" s="11"/>
      <c r="DW10" s="11"/>
      <c r="DX10" s="12"/>
      <c r="DY10" s="13"/>
      <c r="DZ10" s="11"/>
      <c r="EA10" s="11"/>
      <c r="EB10" s="11"/>
      <c r="EC10" s="16"/>
      <c r="ED10" s="11"/>
      <c r="EE10" s="11"/>
      <c r="EF10" s="8"/>
      <c r="EG10" s="9"/>
      <c r="EH10" s="17">
        <v>1.2</v>
      </c>
      <c r="EI10" s="18">
        <f t="shared" si="30"/>
        <v>0</v>
      </c>
    </row>
    <row r="11" s="1" customFormat="1" customHeight="1" spans="1:140">
      <c r="F11" s="11"/>
      <c r="G11" s="11"/>
      <c r="H11" s="12"/>
      <c r="I11" s="13"/>
      <c r="J11" s="11"/>
      <c r="K11" s="11"/>
      <c r="L11" s="11"/>
      <c r="M11" s="16"/>
      <c r="N11" s="11"/>
      <c r="O11" s="11"/>
      <c r="P11" s="8"/>
      <c r="Q11" s="9"/>
      <c r="R11" s="17">
        <v>1</v>
      </c>
      <c r="S11" s="18">
        <f t="shared" si="3"/>
        <v>0</v>
      </c>
      <c r="Z11" s="11"/>
      <c r="AA11" s="11"/>
      <c r="AB11" s="12"/>
      <c r="AC11" s="13"/>
      <c r="AD11" s="11"/>
      <c r="AE11" s="11"/>
      <c r="AF11" s="11"/>
      <c r="AG11" s="16"/>
      <c r="AH11" s="11"/>
      <c r="AI11" s="11"/>
      <c r="AJ11" s="8"/>
      <c r="AK11" s="9"/>
      <c r="AL11" s="17">
        <v>1</v>
      </c>
      <c r="AM11" s="18">
        <f t="shared" si="7"/>
        <v>0</v>
      </c>
      <c r="AT11" s="11"/>
      <c r="AU11" s="11"/>
      <c r="AV11" s="12"/>
      <c r="AW11" s="13"/>
      <c r="AX11" s="11"/>
      <c r="AY11" s="11"/>
      <c r="AZ11" s="11"/>
      <c r="BA11" s="16"/>
      <c r="BB11" s="11"/>
      <c r="BC11" s="11"/>
      <c r="BD11" s="8"/>
      <c r="BE11" s="9"/>
      <c r="BF11" s="17">
        <v>1.015</v>
      </c>
      <c r="BG11" s="18">
        <f t="shared" si="11"/>
        <v>0</v>
      </c>
      <c r="BN11" s="11"/>
      <c r="BO11" s="11"/>
      <c r="BP11" s="12"/>
      <c r="BQ11" s="13"/>
      <c r="BR11" s="11"/>
      <c r="BS11" s="11"/>
      <c r="BT11" s="11"/>
      <c r="BU11" s="16"/>
      <c r="BV11" s="11"/>
      <c r="BW11" s="11"/>
      <c r="BX11" s="8"/>
      <c r="BY11" s="9"/>
      <c r="BZ11" s="17">
        <v>1.015</v>
      </c>
      <c r="CA11" s="18">
        <f t="shared" si="15"/>
        <v>0</v>
      </c>
      <c r="CH11" s="11"/>
      <c r="CI11" s="11"/>
      <c r="CJ11" s="12"/>
      <c r="CK11" s="13"/>
      <c r="CL11" s="11"/>
      <c r="CM11" s="11"/>
      <c r="CN11" s="11"/>
      <c r="CO11" s="16"/>
      <c r="CP11" s="11"/>
      <c r="CQ11" s="11"/>
      <c r="CR11" s="8"/>
      <c r="CS11" s="9"/>
      <c r="CT11" s="17">
        <v>1.085</v>
      </c>
      <c r="CU11" s="18">
        <f t="shared" si="20"/>
        <v>0</v>
      </c>
      <c r="DB11" s="11"/>
      <c r="DC11" s="11"/>
      <c r="DD11" s="12"/>
      <c r="DE11" s="13"/>
      <c r="DF11" s="11"/>
      <c r="DG11" s="11"/>
      <c r="DH11" s="11"/>
      <c r="DI11" s="16"/>
      <c r="DJ11" s="11"/>
      <c r="DK11" s="11"/>
      <c r="DL11" s="8"/>
      <c r="DM11" s="9"/>
      <c r="DN11" s="17">
        <v>1.085</v>
      </c>
      <c r="DO11" s="18">
        <f t="shared" si="25"/>
        <v>0</v>
      </c>
      <c r="DV11" s="11"/>
      <c r="DW11" s="11"/>
      <c r="DX11" s="12"/>
      <c r="DY11" s="13"/>
      <c r="DZ11" s="11"/>
      <c r="EA11" s="11"/>
      <c r="EB11" s="11"/>
      <c r="EC11" s="16"/>
      <c r="ED11" s="11"/>
      <c r="EE11" s="11"/>
      <c r="EF11" s="8"/>
      <c r="EG11" s="9"/>
      <c r="EH11" s="17">
        <v>1.2</v>
      </c>
      <c r="EI11" s="18">
        <f t="shared" si="30"/>
        <v>0</v>
      </c>
    </row>
    <row r="12" s="1" customFormat="1" customHeight="1" spans="1:140">
      <c r="F12" s="11"/>
      <c r="G12" s="11"/>
      <c r="H12" s="12"/>
      <c r="I12" s="13"/>
      <c r="J12" s="11"/>
      <c r="K12" s="11"/>
      <c r="L12" s="11"/>
      <c r="M12" s="16"/>
      <c r="N12" s="11"/>
      <c r="O12" s="11"/>
      <c r="P12" s="8"/>
      <c r="Q12" s="9"/>
      <c r="R12" s="17">
        <v>1</v>
      </c>
      <c r="S12" s="18">
        <f t="shared" si="3"/>
        <v>0</v>
      </c>
      <c r="Z12" s="11"/>
      <c r="AA12" s="11"/>
      <c r="AB12" s="12"/>
      <c r="AC12" s="13"/>
      <c r="AD12" s="11"/>
      <c r="AE12" s="11"/>
      <c r="AF12" s="11"/>
      <c r="AG12" s="16"/>
      <c r="AH12" s="11"/>
      <c r="AI12" s="11"/>
      <c r="AJ12" s="8"/>
      <c r="AK12" s="9"/>
      <c r="AL12" s="17">
        <v>1</v>
      </c>
      <c r="AM12" s="18">
        <f t="shared" si="7"/>
        <v>0</v>
      </c>
      <c r="AT12" s="11"/>
      <c r="AU12" s="11"/>
      <c r="AV12" s="12"/>
      <c r="AW12" s="13"/>
      <c r="AX12" s="11"/>
      <c r="AY12" s="11"/>
      <c r="AZ12" s="11"/>
      <c r="BA12" s="16"/>
      <c r="BB12" s="11"/>
      <c r="BC12" s="11"/>
      <c r="BD12" s="8"/>
      <c r="BE12" s="9"/>
      <c r="BF12" s="17">
        <v>1.015</v>
      </c>
      <c r="BG12" s="18">
        <f t="shared" si="11"/>
        <v>0</v>
      </c>
      <c r="BN12" s="11"/>
      <c r="BO12" s="11"/>
      <c r="BP12" s="12"/>
      <c r="BQ12" s="13"/>
      <c r="BR12" s="11"/>
      <c r="BS12" s="11"/>
      <c r="BT12" s="11"/>
      <c r="BU12" s="16"/>
      <c r="BV12" s="11"/>
      <c r="BW12" s="11"/>
      <c r="BX12" s="8"/>
      <c r="BY12" s="9"/>
      <c r="BZ12" s="17">
        <v>1.015</v>
      </c>
      <c r="CA12" s="18">
        <f t="shared" si="15"/>
        <v>0</v>
      </c>
      <c r="CH12" s="11"/>
      <c r="CI12" s="11"/>
      <c r="CJ12" s="12"/>
      <c r="CK12" s="13"/>
      <c r="CL12" s="11"/>
      <c r="CM12" s="11"/>
      <c r="CN12" s="11"/>
      <c r="CO12" s="16"/>
      <c r="CP12" s="11"/>
      <c r="CQ12" s="11"/>
      <c r="CR12" s="8"/>
      <c r="CS12" s="9"/>
      <c r="CT12" s="17">
        <v>1.085</v>
      </c>
      <c r="CU12" s="18">
        <f t="shared" si="20"/>
        <v>0</v>
      </c>
      <c r="DB12" s="11"/>
      <c r="DC12" s="11"/>
      <c r="DD12" s="12"/>
      <c r="DE12" s="13"/>
      <c r="DF12" s="11"/>
      <c r="DG12" s="11"/>
      <c r="DH12" s="11"/>
      <c r="DI12" s="16"/>
      <c r="DJ12" s="11"/>
      <c r="DK12" s="11"/>
      <c r="DL12" s="8"/>
      <c r="DM12" s="9"/>
      <c r="DN12" s="17">
        <v>1.085</v>
      </c>
      <c r="DO12" s="18">
        <f t="shared" si="25"/>
        <v>0</v>
      </c>
      <c r="DV12" s="11"/>
      <c r="DW12" s="11"/>
      <c r="DX12" s="12"/>
      <c r="DY12" s="13"/>
      <c r="DZ12" s="11"/>
      <c r="EA12" s="11"/>
      <c r="EB12" s="11"/>
      <c r="EC12" s="16"/>
      <c r="ED12" s="11"/>
      <c r="EE12" s="11"/>
      <c r="EF12" s="8"/>
      <c r="EG12" s="9"/>
      <c r="EH12" s="17">
        <v>1.2</v>
      </c>
      <c r="EI12" s="18">
        <f t="shared" si="30"/>
        <v>0</v>
      </c>
    </row>
    <row r="13" s="1" customFormat="1" customHeight="1" spans="1:140">
      <c r="F13" s="23" t="s">
        <v>1</v>
      </c>
      <c r="G13" s="24"/>
      <c r="H13" s="24"/>
      <c r="I13" s="24"/>
      <c r="J13" s="24"/>
      <c r="K13" s="24"/>
      <c r="L13" s="24"/>
      <c r="M13" s="25">
        <f>SUM(S4:S12)</f>
        <v>932291.000483985</v>
      </c>
      <c r="N13" s="25"/>
      <c r="O13" s="25"/>
      <c r="P13" s="25"/>
      <c r="Q13" s="25"/>
      <c r="R13" s="25"/>
      <c r="S13" s="25"/>
      <c r="T13" s="1"/>
      <c r="Z13" s="23" t="s">
        <v>1</v>
      </c>
      <c r="AA13" s="24"/>
      <c r="AB13" s="24"/>
      <c r="AC13" s="24"/>
      <c r="AD13" s="24"/>
      <c r="AE13" s="24"/>
      <c r="AF13" s="24"/>
      <c r="AG13" s="25">
        <f>SUM(AM4:AM12)</f>
        <v>932291.000483985</v>
      </c>
      <c r="AH13" s="25"/>
      <c r="AI13" s="25"/>
      <c r="AJ13" s="25"/>
      <c r="AK13" s="25"/>
      <c r="AL13" s="25"/>
      <c r="AM13" s="25"/>
      <c r="AN13" s="1"/>
      <c r="AT13" s="23" t="s">
        <v>1</v>
      </c>
      <c r="AU13" s="24"/>
      <c r="AV13" s="24"/>
      <c r="AW13" s="24"/>
      <c r="AX13" s="24"/>
      <c r="AY13" s="24"/>
      <c r="AZ13" s="24"/>
      <c r="BA13" s="25">
        <f>SUM(BG4:BG12)</f>
        <v>946275.365491245</v>
      </c>
      <c r="BB13" s="25"/>
      <c r="BC13" s="25"/>
      <c r="BD13" s="25"/>
      <c r="BE13" s="25"/>
      <c r="BF13" s="25"/>
      <c r="BG13" s="25"/>
      <c r="BH13" s="1"/>
      <c r="BN13" s="23" t="s">
        <v>1</v>
      </c>
      <c r="BO13" s="24"/>
      <c r="BP13" s="24"/>
      <c r="BQ13" s="24"/>
      <c r="BR13" s="24"/>
      <c r="BS13" s="24"/>
      <c r="BT13" s="24"/>
      <c r="BU13" s="25">
        <f>SUM(CA4:CA12)</f>
        <v>946275.365491245</v>
      </c>
      <c r="BV13" s="25"/>
      <c r="BW13" s="25"/>
      <c r="BX13" s="25"/>
      <c r="BY13" s="25"/>
      <c r="BZ13" s="25"/>
      <c r="CA13" s="25"/>
      <c r="CB13" s="1"/>
      <c r="CH13" s="23" t="s">
        <v>1</v>
      </c>
      <c r="CI13" s="24"/>
      <c r="CJ13" s="24"/>
      <c r="CK13" s="24"/>
      <c r="CL13" s="24"/>
      <c r="CM13" s="24"/>
      <c r="CN13" s="24"/>
      <c r="CO13" s="25">
        <f>SUM(CU4:CU12)</f>
        <v>1187169.52652097</v>
      </c>
      <c r="CP13" s="25"/>
      <c r="CQ13" s="25"/>
      <c r="CR13" s="25"/>
      <c r="CS13" s="25"/>
      <c r="CT13" s="25"/>
      <c r="CU13" s="25"/>
      <c r="CV13" s="1"/>
      <c r="DB13" s="23" t="s">
        <v>1</v>
      </c>
      <c r="DC13" s="24"/>
      <c r="DD13" s="24"/>
      <c r="DE13" s="24"/>
      <c r="DF13" s="24"/>
      <c r="DG13" s="24"/>
      <c r="DH13" s="24"/>
      <c r="DI13" s="25">
        <f>SUM(DO4:DO12)</f>
        <v>1192093.83841805</v>
      </c>
      <c r="DJ13" s="25"/>
      <c r="DK13" s="25"/>
      <c r="DL13" s="25"/>
      <c r="DM13" s="25"/>
      <c r="DN13" s="25"/>
      <c r="DO13" s="25"/>
      <c r="DP13" s="1"/>
      <c r="DV13" s="23" t="s">
        <v>1</v>
      </c>
      <c r="DW13" s="24"/>
      <c r="DX13" s="24"/>
      <c r="DY13" s="24"/>
      <c r="DZ13" s="24"/>
      <c r="EA13" s="24"/>
      <c r="EB13" s="24"/>
      <c r="EC13" s="25">
        <f>SUM(EI4:EI12)</f>
        <v>1707344.67157183</v>
      </c>
      <c r="ED13" s="25"/>
      <c r="EE13" s="25"/>
      <c r="EF13" s="25"/>
      <c r="EG13" s="25"/>
      <c r="EH13" s="25"/>
      <c r="EI13" s="25"/>
    </row>
    <row r="14" s="1" customFormat="1" customHeight="1" spans="1:140">
      <c r="F14" s="24"/>
      <c r="G14" s="24"/>
      <c r="H14" s="24"/>
      <c r="I14" s="24"/>
      <c r="J14" s="24"/>
      <c r="K14" s="24"/>
      <c r="L14" s="24"/>
      <c r="M14" s="25"/>
      <c r="N14" s="25"/>
      <c r="O14" s="25"/>
      <c r="P14" s="25"/>
      <c r="Q14" s="25"/>
      <c r="R14" s="25"/>
      <c r="S14" s="25"/>
      <c r="T14" s="1"/>
      <c r="Z14" s="24"/>
      <c r="AA14" s="24"/>
      <c r="AB14" s="24"/>
      <c r="AC14" s="24"/>
      <c r="AD14" s="24"/>
      <c r="AE14" s="24"/>
      <c r="AF14" s="24"/>
      <c r="AG14" s="25"/>
      <c r="AH14" s="25"/>
      <c r="AI14" s="25"/>
      <c r="AJ14" s="25"/>
      <c r="AK14" s="25"/>
      <c r="AL14" s="25"/>
      <c r="AM14" s="25"/>
      <c r="AN14" s="1"/>
      <c r="AT14" s="24"/>
      <c r="AU14" s="24"/>
      <c r="AV14" s="24"/>
      <c r="AW14" s="24"/>
      <c r="AX14" s="24"/>
      <c r="AY14" s="24"/>
      <c r="AZ14" s="24"/>
      <c r="BA14" s="25"/>
      <c r="BB14" s="25"/>
      <c r="BC14" s="25"/>
      <c r="BD14" s="25"/>
      <c r="BE14" s="25"/>
      <c r="BF14" s="25"/>
      <c r="BG14" s="25"/>
      <c r="BH14" s="1"/>
      <c r="BN14" s="24"/>
      <c r="BO14" s="24"/>
      <c r="BP14" s="24"/>
      <c r="BQ14" s="24"/>
      <c r="BR14" s="24"/>
      <c r="BS14" s="24"/>
      <c r="BT14" s="24"/>
      <c r="BU14" s="25"/>
      <c r="BV14" s="25"/>
      <c r="BW14" s="25"/>
      <c r="BX14" s="25"/>
      <c r="BY14" s="25"/>
      <c r="BZ14" s="25"/>
      <c r="CA14" s="25"/>
      <c r="CB14" s="1"/>
      <c r="CH14" s="24"/>
      <c r="CI14" s="24"/>
      <c r="CJ14" s="24"/>
      <c r="CK14" s="24"/>
      <c r="CL14" s="24"/>
      <c r="CM14" s="24"/>
      <c r="CN14" s="24"/>
      <c r="CO14" s="25"/>
      <c r="CP14" s="25"/>
      <c r="CQ14" s="25"/>
      <c r="CR14" s="25"/>
      <c r="CS14" s="25"/>
      <c r="CT14" s="25"/>
      <c r="CU14" s="25"/>
      <c r="CV14" s="1"/>
      <c r="DB14" s="24"/>
      <c r="DC14" s="24"/>
      <c r="DD14" s="24"/>
      <c r="DE14" s="24"/>
      <c r="DF14" s="24"/>
      <c r="DG14" s="24"/>
      <c r="DH14" s="24"/>
      <c r="DI14" s="25"/>
      <c r="DJ14" s="25"/>
      <c r="DK14" s="25"/>
      <c r="DL14" s="25"/>
      <c r="DM14" s="25"/>
      <c r="DN14" s="25"/>
      <c r="DO14" s="25"/>
      <c r="DP14" s="1"/>
      <c r="DV14" s="24"/>
      <c r="DW14" s="24"/>
      <c r="DX14" s="24"/>
      <c r="DY14" s="24"/>
      <c r="DZ14" s="24"/>
      <c r="EA14" s="24"/>
      <c r="EB14" s="24"/>
      <c r="EC14" s="25"/>
      <c r="ED14" s="25"/>
      <c r="EE14" s="25"/>
      <c r="EF14" s="25"/>
      <c r="EG14" s="25"/>
      <c r="EH14" s="25"/>
      <c r="EI14" s="25"/>
    </row>
    <row r="15" s="1" customFormat="1" customHeight="1" spans="1:140">
      <c r="F15" s="3" t="s">
        <v>36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Z15" s="3" t="s">
        <v>36</v>
      </c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T15" s="3" t="s">
        <v>36</v>
      </c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N15" s="3" t="s">
        <v>36</v>
      </c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H15" s="3" t="s">
        <v>36</v>
      </c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DB15" s="3" t="s">
        <v>36</v>
      </c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V15" s="3" t="s">
        <v>36</v>
      </c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</row>
    <row r="16" s="1" customFormat="1" customHeight="1" spans="1:140">
      <c r="A16" s="26"/>
      <c r="B16" s="26"/>
      <c r="C16" s="27"/>
      <c r="D16" s="27"/>
      <c r="E16" s="27"/>
      <c r="F16" s="28" t="s">
        <v>37</v>
      </c>
      <c r="G16" s="13" t="s">
        <v>8</v>
      </c>
      <c r="H16" s="13"/>
      <c r="I16" s="13"/>
      <c r="J16" s="13"/>
      <c r="K16" s="7" t="s">
        <v>25</v>
      </c>
      <c r="L16" s="7"/>
      <c r="M16" s="7"/>
      <c r="N16" s="8" t="s">
        <v>10</v>
      </c>
      <c r="O16" s="8"/>
      <c r="P16" s="8"/>
      <c r="Q16" s="9" t="s">
        <v>38</v>
      </c>
      <c r="R16" s="10" t="s">
        <v>12</v>
      </c>
      <c r="S16" s="29" t="s">
        <v>13</v>
      </c>
      <c r="T16" s="11" t="s">
        <v>39</v>
      </c>
      <c r="U16" s="26"/>
      <c r="V16" s="26"/>
      <c r="W16" s="27"/>
      <c r="X16" s="27"/>
      <c r="Y16" s="27"/>
      <c r="Z16" s="28" t="s">
        <v>37</v>
      </c>
      <c r="AA16" s="13" t="s">
        <v>8</v>
      </c>
      <c r="AB16" s="13"/>
      <c r="AC16" s="13"/>
      <c r="AD16" s="13"/>
      <c r="AE16" s="7" t="s">
        <v>25</v>
      </c>
      <c r="AF16" s="7"/>
      <c r="AG16" s="7"/>
      <c r="AH16" s="8" t="s">
        <v>10</v>
      </c>
      <c r="AI16" s="8"/>
      <c r="AJ16" s="8"/>
      <c r="AK16" s="9" t="s">
        <v>38</v>
      </c>
      <c r="AL16" s="10" t="s">
        <v>12</v>
      </c>
      <c r="AM16" s="29" t="s">
        <v>13</v>
      </c>
      <c r="AN16" s="11" t="s">
        <v>39</v>
      </c>
      <c r="AO16" s="26"/>
      <c r="AP16" s="26"/>
      <c r="AQ16" s="27"/>
      <c r="AR16" s="27"/>
      <c r="AS16" s="27"/>
      <c r="AT16" s="28" t="s">
        <v>37</v>
      </c>
      <c r="AU16" s="13" t="s">
        <v>8</v>
      </c>
      <c r="AV16" s="13"/>
      <c r="AW16" s="13"/>
      <c r="AX16" s="13"/>
      <c r="AY16" s="7" t="s">
        <v>25</v>
      </c>
      <c r="AZ16" s="7"/>
      <c r="BA16" s="7"/>
      <c r="BB16" s="8" t="s">
        <v>10</v>
      </c>
      <c r="BC16" s="8"/>
      <c r="BD16" s="8"/>
      <c r="BE16" s="9" t="s">
        <v>38</v>
      </c>
      <c r="BF16" s="10" t="s">
        <v>12</v>
      </c>
      <c r="BG16" s="29" t="s">
        <v>13</v>
      </c>
      <c r="BH16" s="11" t="s">
        <v>39</v>
      </c>
      <c r="BI16" s="26"/>
      <c r="BJ16" s="26"/>
      <c r="BK16" s="27"/>
      <c r="BL16" s="27"/>
      <c r="BM16" s="27"/>
      <c r="BN16" s="28" t="s">
        <v>37</v>
      </c>
      <c r="BO16" s="13" t="s">
        <v>8</v>
      </c>
      <c r="BP16" s="13"/>
      <c r="BQ16" s="13"/>
      <c r="BR16" s="13"/>
      <c r="BS16" s="7" t="s">
        <v>25</v>
      </c>
      <c r="BT16" s="7"/>
      <c r="BU16" s="7"/>
      <c r="BV16" s="8" t="s">
        <v>10</v>
      </c>
      <c r="BW16" s="8"/>
      <c r="BX16" s="8"/>
      <c r="BY16" s="9" t="s">
        <v>38</v>
      </c>
      <c r="BZ16" s="10" t="s">
        <v>12</v>
      </c>
      <c r="CA16" s="29" t="s">
        <v>13</v>
      </c>
      <c r="CB16" s="11" t="s">
        <v>39</v>
      </c>
      <c r="CC16" s="26"/>
      <c r="CD16" s="26"/>
      <c r="CE16" s="27"/>
      <c r="CF16" s="27"/>
      <c r="CG16" s="27"/>
      <c r="CH16" s="28" t="s">
        <v>37</v>
      </c>
      <c r="CI16" s="13" t="s">
        <v>8</v>
      </c>
      <c r="CJ16" s="13"/>
      <c r="CK16" s="13"/>
      <c r="CL16" s="13"/>
      <c r="CM16" s="7" t="s">
        <v>25</v>
      </c>
      <c r="CN16" s="7"/>
      <c r="CO16" s="7"/>
      <c r="CP16" s="8" t="s">
        <v>10</v>
      </c>
      <c r="CQ16" s="8"/>
      <c r="CR16" s="8"/>
      <c r="CS16" s="9" t="s">
        <v>38</v>
      </c>
      <c r="CT16" s="10" t="s">
        <v>12</v>
      </c>
      <c r="CU16" s="29" t="s">
        <v>13</v>
      </c>
      <c r="CV16" s="11" t="s">
        <v>39</v>
      </c>
      <c r="CW16" s="26"/>
      <c r="CX16" s="26"/>
      <c r="CY16" s="27"/>
      <c r="CZ16" s="27"/>
      <c r="DA16" s="27"/>
      <c r="DB16" s="28" t="s">
        <v>37</v>
      </c>
      <c r="DC16" s="13" t="s">
        <v>8</v>
      </c>
      <c r="DD16" s="13"/>
      <c r="DE16" s="13"/>
      <c r="DF16" s="13"/>
      <c r="DG16" s="7" t="s">
        <v>25</v>
      </c>
      <c r="DH16" s="7"/>
      <c r="DI16" s="7"/>
      <c r="DJ16" s="8" t="s">
        <v>10</v>
      </c>
      <c r="DK16" s="8"/>
      <c r="DL16" s="8"/>
      <c r="DM16" s="9" t="s">
        <v>38</v>
      </c>
      <c r="DN16" s="10" t="s">
        <v>12</v>
      </c>
      <c r="DO16" s="29" t="s">
        <v>13</v>
      </c>
      <c r="DP16" s="11" t="s">
        <v>39</v>
      </c>
      <c r="DQ16" s="26"/>
      <c r="DR16" s="26"/>
      <c r="DS16" s="27"/>
      <c r="DT16" s="27"/>
      <c r="DU16" s="27"/>
      <c r="DV16" s="28" t="s">
        <v>37</v>
      </c>
      <c r="DW16" s="13" t="s">
        <v>8</v>
      </c>
      <c r="DX16" s="13"/>
      <c r="DY16" s="13"/>
      <c r="DZ16" s="13"/>
      <c r="EA16" s="7" t="s">
        <v>25</v>
      </c>
      <c r="EB16" s="7"/>
      <c r="EC16" s="7"/>
      <c r="ED16" s="8" t="s">
        <v>10</v>
      </c>
      <c r="EE16" s="8"/>
      <c r="EF16" s="8"/>
      <c r="EG16" s="9" t="s">
        <v>38</v>
      </c>
      <c r="EH16" s="10" t="s">
        <v>12</v>
      </c>
      <c r="EI16" s="29" t="s">
        <v>13</v>
      </c>
      <c r="EJ16" s="11" t="s">
        <v>39</v>
      </c>
    </row>
    <row r="17" s="1" customFormat="1" customHeight="1" spans="1:140">
      <c r="A17" s="26"/>
      <c r="B17" s="26"/>
      <c r="C17" s="27"/>
      <c r="D17" s="27"/>
      <c r="E17" s="27"/>
      <c r="F17" s="30"/>
      <c r="G17" s="11" t="s">
        <v>40</v>
      </c>
      <c r="H17" s="11" t="s">
        <v>41</v>
      </c>
      <c r="I17" s="11" t="s">
        <v>21</v>
      </c>
      <c r="J17" s="13" t="s">
        <v>8</v>
      </c>
      <c r="K17" s="11" t="s">
        <v>23</v>
      </c>
      <c r="L17" s="11" t="s">
        <v>24</v>
      </c>
      <c r="M17" s="7" t="s">
        <v>25</v>
      </c>
      <c r="N17" s="11" t="s">
        <v>26</v>
      </c>
      <c r="O17" s="11" t="s">
        <v>27</v>
      </c>
      <c r="P17" s="8" t="s">
        <v>28</v>
      </c>
      <c r="Q17" s="9" t="s">
        <v>29</v>
      </c>
      <c r="R17" s="14"/>
      <c r="S17" s="29"/>
      <c r="T17" s="11"/>
      <c r="U17" s="26"/>
      <c r="V17" s="26"/>
      <c r="W17" s="27"/>
      <c r="X17" s="27"/>
      <c r="Y17" s="27"/>
      <c r="Z17" s="30"/>
      <c r="AA17" s="11" t="s">
        <v>40</v>
      </c>
      <c r="AB17" s="11" t="s">
        <v>41</v>
      </c>
      <c r="AC17" s="11" t="s">
        <v>21</v>
      </c>
      <c r="AD17" s="13" t="s">
        <v>8</v>
      </c>
      <c r="AE17" s="11" t="s">
        <v>23</v>
      </c>
      <c r="AF17" s="11" t="s">
        <v>24</v>
      </c>
      <c r="AG17" s="7" t="s">
        <v>25</v>
      </c>
      <c r="AH17" s="11" t="s">
        <v>26</v>
      </c>
      <c r="AI17" s="11" t="s">
        <v>27</v>
      </c>
      <c r="AJ17" s="8" t="s">
        <v>28</v>
      </c>
      <c r="AK17" s="9" t="s">
        <v>29</v>
      </c>
      <c r="AL17" s="14"/>
      <c r="AM17" s="29"/>
      <c r="AN17" s="11"/>
      <c r="AO17" s="26"/>
      <c r="AP17" s="26"/>
      <c r="AQ17" s="27"/>
      <c r="AR17" s="27"/>
      <c r="AS17" s="27"/>
      <c r="AT17" s="30"/>
      <c r="AU17" s="11" t="s">
        <v>40</v>
      </c>
      <c r="AV17" s="11" t="s">
        <v>41</v>
      </c>
      <c r="AW17" s="11" t="s">
        <v>21</v>
      </c>
      <c r="AX17" s="13" t="s">
        <v>8</v>
      </c>
      <c r="AY17" s="11" t="s">
        <v>23</v>
      </c>
      <c r="AZ17" s="11" t="s">
        <v>24</v>
      </c>
      <c r="BA17" s="7" t="s">
        <v>25</v>
      </c>
      <c r="BB17" s="11" t="s">
        <v>26</v>
      </c>
      <c r="BC17" s="11" t="s">
        <v>27</v>
      </c>
      <c r="BD17" s="8" t="s">
        <v>28</v>
      </c>
      <c r="BE17" s="9" t="s">
        <v>29</v>
      </c>
      <c r="BF17" s="14"/>
      <c r="BG17" s="29"/>
      <c r="BH17" s="11"/>
      <c r="BI17" s="26"/>
      <c r="BJ17" s="26"/>
      <c r="BK17" s="27"/>
      <c r="BL17" s="27"/>
      <c r="BM17" s="27"/>
      <c r="BN17" s="30"/>
      <c r="BO17" s="11" t="s">
        <v>40</v>
      </c>
      <c r="BP17" s="11" t="s">
        <v>41</v>
      </c>
      <c r="BQ17" s="11" t="s">
        <v>21</v>
      </c>
      <c r="BR17" s="13" t="s">
        <v>8</v>
      </c>
      <c r="BS17" s="11" t="s">
        <v>23</v>
      </c>
      <c r="BT17" s="11" t="s">
        <v>24</v>
      </c>
      <c r="BU17" s="7" t="s">
        <v>25</v>
      </c>
      <c r="BV17" s="11" t="s">
        <v>26</v>
      </c>
      <c r="BW17" s="11" t="s">
        <v>27</v>
      </c>
      <c r="BX17" s="8" t="s">
        <v>28</v>
      </c>
      <c r="BY17" s="9" t="s">
        <v>29</v>
      </c>
      <c r="BZ17" s="14"/>
      <c r="CA17" s="29"/>
      <c r="CB17" s="11"/>
      <c r="CC17" s="26"/>
      <c r="CD17" s="26"/>
      <c r="CE17" s="27"/>
      <c r="CF17" s="27"/>
      <c r="CG17" s="27"/>
      <c r="CH17" s="30"/>
      <c r="CI17" s="11" t="s">
        <v>40</v>
      </c>
      <c r="CJ17" s="11" t="s">
        <v>41</v>
      </c>
      <c r="CK17" s="11" t="s">
        <v>21</v>
      </c>
      <c r="CL17" s="13" t="s">
        <v>8</v>
      </c>
      <c r="CM17" s="11" t="s">
        <v>23</v>
      </c>
      <c r="CN17" s="11" t="s">
        <v>24</v>
      </c>
      <c r="CO17" s="7" t="s">
        <v>25</v>
      </c>
      <c r="CP17" s="11" t="s">
        <v>26</v>
      </c>
      <c r="CQ17" s="11" t="s">
        <v>27</v>
      </c>
      <c r="CR17" s="8" t="s">
        <v>28</v>
      </c>
      <c r="CS17" s="9" t="s">
        <v>29</v>
      </c>
      <c r="CT17" s="14"/>
      <c r="CU17" s="29"/>
      <c r="CV17" s="11"/>
      <c r="CW17" s="26"/>
      <c r="CX17" s="26"/>
      <c r="CY17" s="27"/>
      <c r="CZ17" s="27"/>
      <c r="DA17" s="27"/>
      <c r="DB17" s="30"/>
      <c r="DC17" s="11" t="s">
        <v>40</v>
      </c>
      <c r="DD17" s="11" t="s">
        <v>41</v>
      </c>
      <c r="DE17" s="11" t="s">
        <v>21</v>
      </c>
      <c r="DF17" s="13" t="s">
        <v>8</v>
      </c>
      <c r="DG17" s="11" t="s">
        <v>23</v>
      </c>
      <c r="DH17" s="11" t="s">
        <v>24</v>
      </c>
      <c r="DI17" s="7" t="s">
        <v>25</v>
      </c>
      <c r="DJ17" s="11" t="s">
        <v>26</v>
      </c>
      <c r="DK17" s="11" t="s">
        <v>27</v>
      </c>
      <c r="DL17" s="8" t="s">
        <v>28</v>
      </c>
      <c r="DM17" s="9" t="s">
        <v>29</v>
      </c>
      <c r="DN17" s="14"/>
      <c r="DO17" s="29"/>
      <c r="DP17" s="11"/>
      <c r="DQ17" s="26"/>
      <c r="DR17" s="26"/>
      <c r="DS17" s="27"/>
      <c r="DT17" s="27"/>
      <c r="DU17" s="27"/>
      <c r="DV17" s="30"/>
      <c r="DW17" s="11" t="s">
        <v>40</v>
      </c>
      <c r="DX17" s="11" t="s">
        <v>41</v>
      </c>
      <c r="DY17" s="11" t="s">
        <v>21</v>
      </c>
      <c r="DZ17" s="13" t="s">
        <v>8</v>
      </c>
      <c r="EA17" s="11" t="s">
        <v>23</v>
      </c>
      <c r="EB17" s="11" t="s">
        <v>24</v>
      </c>
      <c r="EC17" s="7" t="s">
        <v>25</v>
      </c>
      <c r="ED17" s="11" t="s">
        <v>26</v>
      </c>
      <c r="EE17" s="11" t="s">
        <v>27</v>
      </c>
      <c r="EF17" s="8" t="s">
        <v>28</v>
      </c>
      <c r="EG17" s="9" t="s">
        <v>29</v>
      </c>
      <c r="EH17" s="14"/>
      <c r="EI17" s="29"/>
      <c r="EJ17" s="11"/>
    </row>
    <row r="18" s="1" customFormat="1" customHeight="1" spans="1:140">
      <c r="A18" s="26"/>
      <c r="B18" s="26"/>
      <c r="C18" s="27"/>
      <c r="D18" s="27"/>
      <c r="E18" s="27"/>
      <c r="F18" s="11">
        <f>_xlfn.RANK.EQ(S18,S18:S21,0)</f>
        <v>3</v>
      </c>
      <c r="G18" s="11">
        <v>0</v>
      </c>
      <c r="H18" s="11">
        <v>1.8</v>
      </c>
      <c r="I18" s="12">
        <v>1.35</v>
      </c>
      <c r="J18" s="13">
        <f t="shared" ref="J18:J21" si="31">G18*H18*I18</f>
        <v>0</v>
      </c>
      <c r="K18" s="11">
        <v>680</v>
      </c>
      <c r="L18" s="11">
        <v>0</v>
      </c>
      <c r="M18" s="31">
        <f t="shared" ref="M18:M21" si="32">1+6*K18/(K18+2000)+L18</f>
        <v>2.52238805970149</v>
      </c>
      <c r="N18" s="11">
        <v>0.98</v>
      </c>
      <c r="O18" s="11">
        <v>2.3</v>
      </c>
      <c r="P18" s="8">
        <f t="shared" ref="P18:P21" si="33">1+N18*O18</f>
        <v>3.254</v>
      </c>
      <c r="Q18" s="9">
        <v>0.9</v>
      </c>
      <c r="R18" s="17">
        <v>1</v>
      </c>
      <c r="S18" s="18">
        <f t="shared" ref="S18:S21" si="34">J18*M18*Q18*P18*R18</f>
        <v>0</v>
      </c>
      <c r="T18" s="11">
        <f t="shared" ref="T18:T21" si="35">IF(F18=1,1,(IF(F18=2,2,12)))</f>
        <v>12</v>
      </c>
      <c r="U18" s="26"/>
      <c r="V18" s="26"/>
      <c r="W18" s="27"/>
      <c r="X18" s="27"/>
      <c r="Y18" s="27"/>
      <c r="Z18" s="11">
        <f>_xlfn.RANK.EQ(AM18,AM18:AM21,0)</f>
        <v>3</v>
      </c>
      <c r="AA18" s="11">
        <v>0</v>
      </c>
      <c r="AB18" s="11">
        <v>1.8</v>
      </c>
      <c r="AC18" s="12">
        <v>1.35</v>
      </c>
      <c r="AD18" s="13">
        <f t="shared" ref="AD18:AD21" si="36">AA18*AB18*AC18</f>
        <v>0</v>
      </c>
      <c r="AE18" s="11">
        <v>680</v>
      </c>
      <c r="AF18" s="11">
        <v>0</v>
      </c>
      <c r="AG18" s="31">
        <f t="shared" ref="AG18:AG21" si="37">1+6*AE18/(AE18+2000)+AF18</f>
        <v>2.52238805970149</v>
      </c>
      <c r="AH18" s="11">
        <v>0.98</v>
      </c>
      <c r="AI18" s="11">
        <v>2.3</v>
      </c>
      <c r="AJ18" s="8">
        <f t="shared" ref="AJ18:AJ21" si="38">1+AH18*AI18</f>
        <v>3.254</v>
      </c>
      <c r="AK18" s="9">
        <v>0.9</v>
      </c>
      <c r="AL18" s="17">
        <v>1</v>
      </c>
      <c r="AM18" s="18">
        <f t="shared" ref="AM18:AM21" si="39">AD18*AG18*AK18*AJ18*AL18</f>
        <v>0</v>
      </c>
      <c r="AN18" s="11">
        <f t="shared" ref="AN18:AN21" si="40">IF(Z18=1,1,(IF(Z18=2,2,12)))</f>
        <v>12</v>
      </c>
      <c r="AO18" s="26"/>
      <c r="AP18" s="26"/>
      <c r="AQ18" s="27"/>
      <c r="AR18" s="27"/>
      <c r="AS18" s="27"/>
      <c r="AT18" s="11">
        <f>_xlfn.RANK.EQ(BG18,BG18:BG21,0)</f>
        <v>3</v>
      </c>
      <c r="AU18" s="11">
        <v>0</v>
      </c>
      <c r="AV18" s="11">
        <v>1.8</v>
      </c>
      <c r="AW18" s="12">
        <v>1.35</v>
      </c>
      <c r="AX18" s="13">
        <f t="shared" ref="AX18:AX21" si="41">AU18*AV18*AW18</f>
        <v>0</v>
      </c>
      <c r="AY18" s="11">
        <v>680</v>
      </c>
      <c r="AZ18" s="11">
        <v>0</v>
      </c>
      <c r="BA18" s="31">
        <f t="shared" ref="BA18:BA21" si="42">1+6*AY18/(AY18+2000)+AZ18</f>
        <v>2.52238805970149</v>
      </c>
      <c r="BB18" s="11">
        <v>0.98</v>
      </c>
      <c r="BC18" s="11">
        <v>2.3</v>
      </c>
      <c r="BD18" s="8">
        <f t="shared" ref="BD18:BD21" si="43">1+BB18*BC18</f>
        <v>3.254</v>
      </c>
      <c r="BE18" s="9">
        <v>0.9</v>
      </c>
      <c r="BF18" s="17">
        <v>1.015</v>
      </c>
      <c r="BG18" s="18">
        <f t="shared" ref="BG18:BG21" si="44">AX18*BA18*BE18*BD18*BF18</f>
        <v>0</v>
      </c>
      <c r="BH18" s="11">
        <f t="shared" ref="BH18:BH21" si="45">IF(AT18=1,1,(IF(AT18=2,2,12)))</f>
        <v>12</v>
      </c>
      <c r="BI18" s="26"/>
      <c r="BJ18" s="26"/>
      <c r="BK18" s="27"/>
      <c r="BL18" s="27"/>
      <c r="BM18" s="27"/>
      <c r="BN18" s="11">
        <f>_xlfn.RANK.EQ(CA18,CA18:CA21,0)</f>
        <v>3</v>
      </c>
      <c r="BO18" s="11">
        <v>0</v>
      </c>
      <c r="BP18" s="11">
        <v>1.8</v>
      </c>
      <c r="BQ18" s="12">
        <v>1.35</v>
      </c>
      <c r="BR18" s="13">
        <f t="shared" ref="BR18:BR21" si="46">BO18*BP18*BQ18</f>
        <v>0</v>
      </c>
      <c r="BS18" s="11">
        <v>680</v>
      </c>
      <c r="BT18" s="11">
        <v>0</v>
      </c>
      <c r="BU18" s="31">
        <f t="shared" ref="BU18:BU21" si="47">1+6*BS18/(BS18+2000)+BT18</f>
        <v>2.52238805970149</v>
      </c>
      <c r="BV18" s="11">
        <v>0.98</v>
      </c>
      <c r="BW18" s="11">
        <v>2.3</v>
      </c>
      <c r="BX18" s="8">
        <f t="shared" ref="BX18:BX21" si="48">1+BV18*BW18</f>
        <v>3.254</v>
      </c>
      <c r="BY18" s="9">
        <v>0.9</v>
      </c>
      <c r="BZ18" s="17">
        <v>1.015</v>
      </c>
      <c r="CA18" s="18">
        <f t="shared" ref="CA18:CA21" si="49">BR18*BU18*BY18*BX18*BZ18</f>
        <v>0</v>
      </c>
      <c r="CB18" s="11">
        <f t="shared" ref="CB18:CB21" si="50">IF(BN18=1,1,(IF(BN18=2,2,12)))</f>
        <v>12</v>
      </c>
      <c r="CC18" s="26"/>
      <c r="CD18" s="26"/>
      <c r="CE18" s="27"/>
      <c r="CF18" s="27"/>
      <c r="CG18" s="27"/>
      <c r="CH18" s="11">
        <f>_xlfn.RANK.EQ(CU18,CU18:CU21,0)</f>
        <v>3</v>
      </c>
      <c r="CI18" s="11">
        <v>0</v>
      </c>
      <c r="CJ18" s="11">
        <v>1.8</v>
      </c>
      <c r="CK18" s="12">
        <v>1.35</v>
      </c>
      <c r="CL18" s="13">
        <f t="shared" ref="CL18:CL21" si="51">CI18*CJ18*CK18</f>
        <v>0</v>
      </c>
      <c r="CM18" s="11">
        <v>680</v>
      </c>
      <c r="CN18" s="11">
        <v>0</v>
      </c>
      <c r="CO18" s="31">
        <f t="shared" ref="CO18:CO21" si="52">1+6*CM18/(CM18+2000)+CN18</f>
        <v>2.52238805970149</v>
      </c>
      <c r="CP18" s="11">
        <v>0.98</v>
      </c>
      <c r="CQ18" s="11">
        <v>2.3</v>
      </c>
      <c r="CR18" s="8">
        <f t="shared" ref="CR18:CR21" si="53">1+CP18*CQ18</f>
        <v>3.254</v>
      </c>
      <c r="CS18" s="9">
        <v>0.9</v>
      </c>
      <c r="CT18" s="17">
        <v>1.085</v>
      </c>
      <c r="CU18" s="18">
        <f t="shared" ref="CU18:CU21" si="54">CL18*CO18*CS18*CR18*CT18</f>
        <v>0</v>
      </c>
      <c r="CV18" s="11">
        <f t="shared" ref="CV18:CV21" si="55">IF(CH18=1,1,(IF(CH18=2,2,12)))</f>
        <v>12</v>
      </c>
      <c r="CW18" s="26"/>
      <c r="CX18" s="26"/>
      <c r="CY18" s="27"/>
      <c r="CZ18" s="27"/>
      <c r="DA18" s="27"/>
      <c r="DB18" s="11">
        <f>_xlfn.RANK.EQ(DO18,DO18:DO21,0)</f>
        <v>3</v>
      </c>
      <c r="DC18" s="11">
        <v>0</v>
      </c>
      <c r="DD18" s="11">
        <v>1.8</v>
      </c>
      <c r="DE18" s="12">
        <v>1.35</v>
      </c>
      <c r="DF18" s="13">
        <f t="shared" ref="DF18:DF21" si="56">DC18*DD18*DE18</f>
        <v>0</v>
      </c>
      <c r="DG18" s="11">
        <v>680</v>
      </c>
      <c r="DH18" s="11">
        <v>0</v>
      </c>
      <c r="DI18" s="31">
        <f t="shared" ref="DI18:DI21" si="57">1+6*DG18/(DG18+2000)+DH18</f>
        <v>2.52238805970149</v>
      </c>
      <c r="DJ18" s="11">
        <v>0.98</v>
      </c>
      <c r="DK18" s="11">
        <v>2.3</v>
      </c>
      <c r="DL18" s="8">
        <f t="shared" ref="DL18:DL21" si="58">1+DJ18*DK18</f>
        <v>3.254</v>
      </c>
      <c r="DM18" s="9">
        <v>0.9</v>
      </c>
      <c r="DN18" s="17">
        <v>1.085</v>
      </c>
      <c r="DO18" s="18">
        <f t="shared" ref="DO18:DO21" si="59">DF18*DI18*DM18*DL18*DN18</f>
        <v>0</v>
      </c>
      <c r="DP18" s="11">
        <f t="shared" ref="DP18:DP21" si="60">IF(DB18=1,1,(IF(DB18=2,2,12)))</f>
        <v>12</v>
      </c>
      <c r="DQ18" s="26"/>
      <c r="DR18" s="26"/>
      <c r="DS18" s="27"/>
      <c r="DT18" s="27"/>
      <c r="DU18" s="27"/>
      <c r="DV18" s="11">
        <f>_xlfn.RANK.EQ(EI18,EI18:EI21,0)</f>
        <v>3</v>
      </c>
      <c r="DW18" s="11">
        <v>0</v>
      </c>
      <c r="DX18" s="11">
        <v>1.8</v>
      </c>
      <c r="DY18" s="12">
        <v>1.35</v>
      </c>
      <c r="DZ18" s="13">
        <f t="shared" ref="DZ18:DZ21" si="61">DW18*DX18*DY18</f>
        <v>0</v>
      </c>
      <c r="EA18" s="11">
        <v>680</v>
      </c>
      <c r="EB18" s="11">
        <v>0</v>
      </c>
      <c r="EC18" s="31">
        <f t="shared" ref="EC18:EC21" si="62">1+6*EA18/(EA18+2000)+EB18</f>
        <v>2.52238805970149</v>
      </c>
      <c r="ED18" s="11">
        <v>0.98</v>
      </c>
      <c r="EE18" s="11">
        <v>3.1</v>
      </c>
      <c r="EF18" s="8">
        <f t="shared" ref="EF18:EF21" si="63">1+ED18*EE18</f>
        <v>4.038</v>
      </c>
      <c r="EG18" s="9">
        <v>0.9</v>
      </c>
      <c r="EH18" s="17">
        <v>1.2</v>
      </c>
      <c r="EI18" s="18">
        <f t="shared" ref="EI18:EI21" si="64">DZ18*EC18*EG18*EF18*EH18</f>
        <v>0</v>
      </c>
      <c r="EJ18" s="11">
        <f t="shared" ref="EJ18:EJ21" si="65">IF(DV18=1,1,(IF(DV18=2,2,12)))</f>
        <v>12</v>
      </c>
    </row>
    <row r="19" s="1" customFormat="1" customHeight="1" spans="1:140">
      <c r="F19" s="11">
        <f>_xlfn.RANK.EQ(S19,S18:S21,0)</f>
        <v>2</v>
      </c>
      <c r="G19" s="11">
        <v>1446.85</v>
      </c>
      <c r="H19" s="11">
        <v>1.8</v>
      </c>
      <c r="I19" s="12">
        <v>1.35</v>
      </c>
      <c r="J19" s="13">
        <f t="shared" si="31"/>
        <v>3515.8455</v>
      </c>
      <c r="K19" s="11">
        <v>190</v>
      </c>
      <c r="L19" s="11">
        <v>1.23</v>
      </c>
      <c r="M19" s="31">
        <f t="shared" si="32"/>
        <v>2.75054794520548</v>
      </c>
      <c r="N19" s="11">
        <v>0.95</v>
      </c>
      <c r="O19" s="11">
        <v>2.09</v>
      </c>
      <c r="P19" s="8">
        <f t="shared" si="33"/>
        <v>2.9855</v>
      </c>
      <c r="Q19" s="9">
        <v>0.9</v>
      </c>
      <c r="R19" s="17">
        <v>1</v>
      </c>
      <c r="S19" s="18">
        <f t="shared" si="34"/>
        <v>25984.1543162646</v>
      </c>
      <c r="T19" s="11">
        <f t="shared" si="35"/>
        <v>2</v>
      </c>
      <c r="Z19" s="11">
        <f>_xlfn.RANK.EQ(AM19,AM18:AM21,0)</f>
        <v>2</v>
      </c>
      <c r="AA19" s="11">
        <v>1446.85</v>
      </c>
      <c r="AB19" s="11">
        <v>1.8</v>
      </c>
      <c r="AC19" s="12">
        <v>1.35</v>
      </c>
      <c r="AD19" s="13">
        <f t="shared" si="36"/>
        <v>3515.8455</v>
      </c>
      <c r="AE19" s="11">
        <v>190</v>
      </c>
      <c r="AF19" s="11">
        <v>1.23</v>
      </c>
      <c r="AG19" s="31">
        <f t="shared" si="37"/>
        <v>2.75054794520548</v>
      </c>
      <c r="AH19" s="11">
        <v>0.95</v>
      </c>
      <c r="AI19" s="11">
        <v>2.09</v>
      </c>
      <c r="AJ19" s="8">
        <f t="shared" si="38"/>
        <v>2.9855</v>
      </c>
      <c r="AK19" s="9">
        <v>0.9</v>
      </c>
      <c r="AL19" s="17">
        <v>1</v>
      </c>
      <c r="AM19" s="18">
        <f t="shared" si="39"/>
        <v>25984.1543162646</v>
      </c>
      <c r="AN19" s="11">
        <f t="shared" si="40"/>
        <v>2</v>
      </c>
      <c r="AT19" s="11">
        <f>_xlfn.RANK.EQ(BG19,BG18:BG21,0)</f>
        <v>2</v>
      </c>
      <c r="AU19" s="11">
        <v>1446.85</v>
      </c>
      <c r="AV19" s="11">
        <v>1.8</v>
      </c>
      <c r="AW19" s="12">
        <v>1.35</v>
      </c>
      <c r="AX19" s="13">
        <f t="shared" si="41"/>
        <v>3515.8455</v>
      </c>
      <c r="AY19" s="11">
        <v>190</v>
      </c>
      <c r="AZ19" s="11">
        <v>1.23</v>
      </c>
      <c r="BA19" s="31">
        <f t="shared" si="42"/>
        <v>2.75054794520548</v>
      </c>
      <c r="BB19" s="11">
        <v>0.95</v>
      </c>
      <c r="BC19" s="11">
        <v>2.09</v>
      </c>
      <c r="BD19" s="8">
        <f t="shared" si="43"/>
        <v>2.9855</v>
      </c>
      <c r="BE19" s="9">
        <v>0.9</v>
      </c>
      <c r="BF19" s="17">
        <v>1.015</v>
      </c>
      <c r="BG19" s="18">
        <f t="shared" si="44"/>
        <v>26373.9166310086</v>
      </c>
      <c r="BH19" s="11">
        <f t="shared" si="45"/>
        <v>2</v>
      </c>
      <c r="BN19" s="11">
        <f>_xlfn.RANK.EQ(CA19,CA18:CA21,0)</f>
        <v>2</v>
      </c>
      <c r="BO19" s="11">
        <v>1446.85</v>
      </c>
      <c r="BP19" s="11">
        <v>1.8</v>
      </c>
      <c r="BQ19" s="12">
        <v>1.35</v>
      </c>
      <c r="BR19" s="13">
        <f t="shared" si="46"/>
        <v>3515.8455</v>
      </c>
      <c r="BS19" s="11">
        <v>190</v>
      </c>
      <c r="BT19" s="11">
        <v>1.23</v>
      </c>
      <c r="BU19" s="31">
        <f t="shared" si="47"/>
        <v>2.75054794520548</v>
      </c>
      <c r="BV19" s="11">
        <v>0.95</v>
      </c>
      <c r="BW19" s="11">
        <v>2.09</v>
      </c>
      <c r="BX19" s="8">
        <f t="shared" si="48"/>
        <v>2.9855</v>
      </c>
      <c r="BY19" s="9">
        <v>0.9</v>
      </c>
      <c r="BZ19" s="17">
        <v>1.015</v>
      </c>
      <c r="CA19" s="18">
        <f t="shared" si="49"/>
        <v>26373.9166310086</v>
      </c>
      <c r="CB19" s="11">
        <f t="shared" si="50"/>
        <v>2</v>
      </c>
      <c r="CH19" s="11">
        <f>_xlfn.RANK.EQ(CU19,CU18:CU21,0)</f>
        <v>2</v>
      </c>
      <c r="CI19" s="11">
        <v>1446.85</v>
      </c>
      <c r="CJ19" s="11">
        <v>1.8</v>
      </c>
      <c r="CK19" s="12">
        <v>1.35</v>
      </c>
      <c r="CL19" s="13">
        <f t="shared" si="51"/>
        <v>3515.8455</v>
      </c>
      <c r="CM19" s="11">
        <v>190</v>
      </c>
      <c r="CN19" s="11">
        <v>1.23</v>
      </c>
      <c r="CO19" s="31">
        <f t="shared" si="52"/>
        <v>2.75054794520548</v>
      </c>
      <c r="CP19" s="11">
        <v>0.95</v>
      </c>
      <c r="CQ19" s="11">
        <v>2.09</v>
      </c>
      <c r="CR19" s="8">
        <f t="shared" si="53"/>
        <v>2.9855</v>
      </c>
      <c r="CS19" s="9">
        <v>0.9</v>
      </c>
      <c r="CT19" s="17">
        <v>1.085</v>
      </c>
      <c r="CU19" s="18">
        <f t="shared" si="54"/>
        <v>28192.8074331471</v>
      </c>
      <c r="CV19" s="11">
        <f t="shared" si="55"/>
        <v>2</v>
      </c>
      <c r="DB19" s="11">
        <f>_xlfn.RANK.EQ(DO19,DO18:DO21,0)</f>
        <v>2</v>
      </c>
      <c r="DC19" s="11">
        <v>1446.85</v>
      </c>
      <c r="DD19" s="11">
        <v>1.8</v>
      </c>
      <c r="DE19" s="12">
        <v>1.35</v>
      </c>
      <c r="DF19" s="13">
        <f t="shared" si="56"/>
        <v>3515.8455</v>
      </c>
      <c r="DG19" s="11">
        <v>190</v>
      </c>
      <c r="DH19" s="11">
        <v>1.23</v>
      </c>
      <c r="DI19" s="31">
        <f t="shared" si="57"/>
        <v>2.75054794520548</v>
      </c>
      <c r="DJ19" s="11">
        <v>0.95</v>
      </c>
      <c r="DK19" s="11">
        <v>2.09</v>
      </c>
      <c r="DL19" s="8">
        <f t="shared" si="58"/>
        <v>2.9855</v>
      </c>
      <c r="DM19" s="9">
        <v>0.9</v>
      </c>
      <c r="DN19" s="17">
        <v>1.085</v>
      </c>
      <c r="DO19" s="18">
        <f t="shared" si="59"/>
        <v>28192.8074331471</v>
      </c>
      <c r="DP19" s="11">
        <f t="shared" si="60"/>
        <v>2</v>
      </c>
      <c r="DV19" s="11">
        <f>_xlfn.RANK.EQ(EI19,EI18:EI21,0)</f>
        <v>2</v>
      </c>
      <c r="DW19" s="11">
        <v>1446.85</v>
      </c>
      <c r="DX19" s="11">
        <v>1.8</v>
      </c>
      <c r="DY19" s="12">
        <v>1.35</v>
      </c>
      <c r="DZ19" s="13">
        <f t="shared" si="61"/>
        <v>3515.8455</v>
      </c>
      <c r="EA19" s="11">
        <v>190</v>
      </c>
      <c r="EB19" s="11">
        <v>1.32</v>
      </c>
      <c r="EC19" s="31">
        <f t="shared" si="62"/>
        <v>2.84054794520548</v>
      </c>
      <c r="ED19" s="11">
        <v>0.95</v>
      </c>
      <c r="EE19" s="11">
        <v>2.91</v>
      </c>
      <c r="EF19" s="8">
        <f t="shared" si="63"/>
        <v>3.7645</v>
      </c>
      <c r="EG19" s="9">
        <v>0.9</v>
      </c>
      <c r="EH19" s="17">
        <v>1.2</v>
      </c>
      <c r="EI19" s="18">
        <f t="shared" si="64"/>
        <v>40603.4525162233</v>
      </c>
      <c r="EJ19" s="11">
        <f t="shared" si="65"/>
        <v>2</v>
      </c>
    </row>
    <row r="20" s="1" customFormat="1" customHeight="1" spans="1:140">
      <c r="F20" s="11">
        <f>_xlfn.RANK.EQ(S20,S18:S21,0)</f>
        <v>1</v>
      </c>
      <c r="G20" s="11">
        <v>1446.85</v>
      </c>
      <c r="H20" s="11">
        <v>1.8</v>
      </c>
      <c r="I20" s="12">
        <v>1.35</v>
      </c>
      <c r="J20" s="13">
        <f t="shared" si="31"/>
        <v>3515.8455</v>
      </c>
      <c r="K20" s="11">
        <v>240</v>
      </c>
      <c r="L20" s="11">
        <v>1.83</v>
      </c>
      <c r="M20" s="31">
        <f t="shared" si="32"/>
        <v>3.47285714285714</v>
      </c>
      <c r="N20" s="11">
        <v>0.89</v>
      </c>
      <c r="O20" s="11">
        <v>1.78</v>
      </c>
      <c r="P20" s="8">
        <f t="shared" si="33"/>
        <v>2.5842</v>
      </c>
      <c r="Q20" s="9">
        <v>0.9</v>
      </c>
      <c r="R20" s="17">
        <v>1</v>
      </c>
      <c r="S20" s="18">
        <f t="shared" si="34"/>
        <v>28397.841614761</v>
      </c>
      <c r="T20" s="11">
        <f t="shared" si="35"/>
        <v>1</v>
      </c>
      <c r="Z20" s="11">
        <f>_xlfn.RANK.EQ(AM20,AM18:AM21,0)</f>
        <v>1</v>
      </c>
      <c r="AA20" s="11">
        <v>1446.85</v>
      </c>
      <c r="AB20" s="11">
        <v>1.8</v>
      </c>
      <c r="AC20" s="12">
        <v>1.35</v>
      </c>
      <c r="AD20" s="13">
        <f t="shared" si="36"/>
        <v>3515.8455</v>
      </c>
      <c r="AE20" s="11">
        <v>200</v>
      </c>
      <c r="AF20" s="11">
        <v>1.83</v>
      </c>
      <c r="AG20" s="31">
        <f t="shared" si="37"/>
        <v>3.37545454545455</v>
      </c>
      <c r="AH20" s="11">
        <v>1</v>
      </c>
      <c r="AI20" s="11">
        <v>2.71</v>
      </c>
      <c r="AJ20" s="8">
        <f t="shared" si="38"/>
        <v>3.71</v>
      </c>
      <c r="AK20" s="9">
        <v>0.9</v>
      </c>
      <c r="AL20" s="17">
        <v>1</v>
      </c>
      <c r="AM20" s="18">
        <f t="shared" si="39"/>
        <v>39625.8385147896</v>
      </c>
      <c r="AN20" s="11">
        <f t="shared" si="40"/>
        <v>1</v>
      </c>
      <c r="AT20" s="11">
        <f>_xlfn.RANK.EQ(BG20,BG18:BG21,0)</f>
        <v>1</v>
      </c>
      <c r="AU20" s="11">
        <v>1446.85</v>
      </c>
      <c r="AV20" s="11">
        <v>1.8</v>
      </c>
      <c r="AW20" s="12">
        <v>1.35</v>
      </c>
      <c r="AX20" s="13">
        <f t="shared" si="41"/>
        <v>3515.8455</v>
      </c>
      <c r="AY20" s="11">
        <v>240</v>
      </c>
      <c r="AZ20" s="11">
        <v>1.83</v>
      </c>
      <c r="BA20" s="31">
        <f t="shared" si="42"/>
        <v>3.47285714285714</v>
      </c>
      <c r="BB20" s="11">
        <v>0.93</v>
      </c>
      <c r="BC20" s="11">
        <v>1.85</v>
      </c>
      <c r="BD20" s="8">
        <f t="shared" si="43"/>
        <v>2.7205</v>
      </c>
      <c r="BE20" s="9">
        <v>0.9</v>
      </c>
      <c r="BF20" s="17">
        <v>1.015</v>
      </c>
      <c r="BG20" s="18">
        <f t="shared" si="44"/>
        <v>30344.0805799287</v>
      </c>
      <c r="BH20" s="11">
        <f t="shared" si="45"/>
        <v>1</v>
      </c>
      <c r="BN20" s="11">
        <f>_xlfn.RANK.EQ(CA20,CA18:CA21,0)</f>
        <v>1</v>
      </c>
      <c r="BO20" s="11">
        <v>1446.85</v>
      </c>
      <c r="BP20" s="11">
        <v>1.8</v>
      </c>
      <c r="BQ20" s="12">
        <v>1.35</v>
      </c>
      <c r="BR20" s="13">
        <f t="shared" si="46"/>
        <v>3515.8455</v>
      </c>
      <c r="BS20" s="11">
        <v>240</v>
      </c>
      <c r="BT20" s="11">
        <v>1.83</v>
      </c>
      <c r="BU20" s="31">
        <f t="shared" si="47"/>
        <v>3.47285714285714</v>
      </c>
      <c r="BV20" s="11">
        <v>1</v>
      </c>
      <c r="BW20" s="11">
        <v>2.71</v>
      </c>
      <c r="BX20" s="8">
        <f t="shared" si="48"/>
        <v>3.71</v>
      </c>
      <c r="BY20" s="9">
        <v>0.9</v>
      </c>
      <c r="BZ20" s="17">
        <v>1.015</v>
      </c>
      <c r="CA20" s="18">
        <f t="shared" si="49"/>
        <v>41380.8266684563</v>
      </c>
      <c r="CB20" s="11">
        <f t="shared" si="50"/>
        <v>1</v>
      </c>
      <c r="CH20" s="11">
        <f>_xlfn.RANK.EQ(CU20,CU18:CU21,0)</f>
        <v>1</v>
      </c>
      <c r="CI20" s="11">
        <v>1446.85</v>
      </c>
      <c r="CJ20" s="11">
        <v>1.8</v>
      </c>
      <c r="CK20" s="12">
        <v>1.35</v>
      </c>
      <c r="CL20" s="13">
        <f t="shared" si="51"/>
        <v>3515.8455</v>
      </c>
      <c r="CM20" s="11">
        <v>240</v>
      </c>
      <c r="CN20" s="11">
        <v>1.83</v>
      </c>
      <c r="CO20" s="31">
        <f t="shared" si="52"/>
        <v>3.47285714285714</v>
      </c>
      <c r="CP20" s="11">
        <v>0.93</v>
      </c>
      <c r="CQ20" s="11">
        <v>1.85</v>
      </c>
      <c r="CR20" s="8">
        <f t="shared" si="53"/>
        <v>2.7205</v>
      </c>
      <c r="CS20" s="9">
        <v>0.9</v>
      </c>
      <c r="CT20" s="17">
        <v>1.085</v>
      </c>
      <c r="CU20" s="18">
        <f t="shared" si="54"/>
        <v>32436.7757923375</v>
      </c>
      <c r="CV20" s="11">
        <f t="shared" si="55"/>
        <v>1</v>
      </c>
      <c r="DB20" s="11">
        <f>_xlfn.RANK.EQ(DO20,DO18:DO21,0)</f>
        <v>1</v>
      </c>
      <c r="DC20" s="11">
        <v>1446.85</v>
      </c>
      <c r="DD20" s="11">
        <v>1.8</v>
      </c>
      <c r="DE20" s="12">
        <v>1.35</v>
      </c>
      <c r="DF20" s="13">
        <f t="shared" si="56"/>
        <v>3515.8455</v>
      </c>
      <c r="DG20" s="11">
        <v>240</v>
      </c>
      <c r="DH20" s="11">
        <v>1.83</v>
      </c>
      <c r="DI20" s="31">
        <f t="shared" si="57"/>
        <v>3.47285714285714</v>
      </c>
      <c r="DJ20" s="11">
        <v>1</v>
      </c>
      <c r="DK20" s="11">
        <v>2.71</v>
      </c>
      <c r="DL20" s="8">
        <f t="shared" si="58"/>
        <v>3.71</v>
      </c>
      <c r="DM20" s="9">
        <v>0.9</v>
      </c>
      <c r="DN20" s="17">
        <v>1.085</v>
      </c>
      <c r="DO20" s="18">
        <f t="shared" si="59"/>
        <v>44234.6767835222</v>
      </c>
      <c r="DP20" s="11">
        <f t="shared" si="60"/>
        <v>1</v>
      </c>
      <c r="DV20" s="11">
        <f>_xlfn.RANK.EQ(EI20,EI18:EI21,0)</f>
        <v>1</v>
      </c>
      <c r="DW20" s="11">
        <v>1446.85</v>
      </c>
      <c r="DX20" s="11">
        <v>1.8</v>
      </c>
      <c r="DY20" s="12">
        <v>1.35</v>
      </c>
      <c r="DZ20" s="13">
        <f t="shared" si="61"/>
        <v>3515.8455</v>
      </c>
      <c r="EA20" s="11">
        <v>240</v>
      </c>
      <c r="EB20" s="11">
        <v>1.92</v>
      </c>
      <c r="EC20" s="31">
        <f t="shared" si="62"/>
        <v>3.56285714285714</v>
      </c>
      <c r="ED20" s="11">
        <v>1</v>
      </c>
      <c r="EE20" s="11">
        <v>3.51</v>
      </c>
      <c r="EF20" s="8">
        <f t="shared" si="63"/>
        <v>4.51</v>
      </c>
      <c r="EG20" s="9">
        <v>0.9</v>
      </c>
      <c r="EH20" s="17">
        <v>1.2</v>
      </c>
      <c r="EI20" s="18">
        <f t="shared" si="64"/>
        <v>61013.8582456166</v>
      </c>
      <c r="EJ20" s="11">
        <f t="shared" si="65"/>
        <v>1</v>
      </c>
    </row>
    <row r="21" s="1" customFormat="1" customHeight="1" spans="1:140">
      <c r="F21" s="11">
        <f>_xlfn.RANK.EQ(S21,S18:S21,0)</f>
        <v>3</v>
      </c>
      <c r="G21" s="11">
        <v>0</v>
      </c>
      <c r="H21" s="11">
        <v>1.8</v>
      </c>
      <c r="I21" s="12">
        <v>1.35</v>
      </c>
      <c r="J21" s="13">
        <f t="shared" si="31"/>
        <v>0</v>
      </c>
      <c r="K21" s="11">
        <v>0</v>
      </c>
      <c r="L21" s="11">
        <v>0.2</v>
      </c>
      <c r="M21" s="31">
        <f t="shared" si="32"/>
        <v>1.2</v>
      </c>
      <c r="N21" s="28">
        <v>0.7</v>
      </c>
      <c r="O21" s="28">
        <v>1.5</v>
      </c>
      <c r="P21" s="8">
        <f t="shared" si="33"/>
        <v>2.05</v>
      </c>
      <c r="Q21" s="9">
        <v>0.9</v>
      </c>
      <c r="R21" s="17">
        <v>1</v>
      </c>
      <c r="S21" s="18">
        <f t="shared" si="34"/>
        <v>0</v>
      </c>
      <c r="T21" s="28">
        <f t="shared" si="35"/>
        <v>12</v>
      </c>
      <c r="Z21" s="11">
        <f>_xlfn.RANK.EQ(AM21,AM18:AM21,0)</f>
        <v>3</v>
      </c>
      <c r="AA21" s="11">
        <v>0</v>
      </c>
      <c r="AB21" s="11">
        <v>1.8</v>
      </c>
      <c r="AC21" s="12">
        <v>1.35</v>
      </c>
      <c r="AD21" s="13">
        <f t="shared" si="36"/>
        <v>0</v>
      </c>
      <c r="AE21" s="11">
        <v>0</v>
      </c>
      <c r="AF21" s="11">
        <v>0.2</v>
      </c>
      <c r="AG21" s="31">
        <f t="shared" si="37"/>
        <v>1.2</v>
      </c>
      <c r="AH21" s="28">
        <v>0.7</v>
      </c>
      <c r="AI21" s="28">
        <v>1.5</v>
      </c>
      <c r="AJ21" s="8">
        <f t="shared" si="38"/>
        <v>2.05</v>
      </c>
      <c r="AK21" s="9">
        <v>0.9</v>
      </c>
      <c r="AL21" s="17">
        <v>1</v>
      </c>
      <c r="AM21" s="18">
        <f t="shared" si="39"/>
        <v>0</v>
      </c>
      <c r="AN21" s="28">
        <f t="shared" si="40"/>
        <v>12</v>
      </c>
      <c r="AT21" s="11">
        <f>_xlfn.RANK.EQ(BG21,BG18:BG21,0)</f>
        <v>3</v>
      </c>
      <c r="AU21" s="11">
        <v>0</v>
      </c>
      <c r="AV21" s="11">
        <v>1.8</v>
      </c>
      <c r="AW21" s="12">
        <v>1.35</v>
      </c>
      <c r="AX21" s="13">
        <f t="shared" si="41"/>
        <v>0</v>
      </c>
      <c r="AY21" s="11">
        <v>0</v>
      </c>
      <c r="AZ21" s="11">
        <v>0.2</v>
      </c>
      <c r="BA21" s="31">
        <f t="shared" si="42"/>
        <v>1.2</v>
      </c>
      <c r="BB21" s="28">
        <v>0.7</v>
      </c>
      <c r="BC21" s="28">
        <v>1.5</v>
      </c>
      <c r="BD21" s="8">
        <f t="shared" si="43"/>
        <v>2.05</v>
      </c>
      <c r="BE21" s="9">
        <v>0.9</v>
      </c>
      <c r="BF21" s="17">
        <v>1.015</v>
      </c>
      <c r="BG21" s="18">
        <f t="shared" si="44"/>
        <v>0</v>
      </c>
      <c r="BH21" s="28">
        <f t="shared" si="45"/>
        <v>12</v>
      </c>
      <c r="BN21" s="11">
        <f>_xlfn.RANK.EQ(CA21,CA18:CA21,0)</f>
        <v>3</v>
      </c>
      <c r="BO21" s="11">
        <v>0</v>
      </c>
      <c r="BP21" s="11">
        <v>1.8</v>
      </c>
      <c r="BQ21" s="12">
        <v>1.35</v>
      </c>
      <c r="BR21" s="13">
        <f t="shared" si="46"/>
        <v>0</v>
      </c>
      <c r="BS21" s="11">
        <v>0</v>
      </c>
      <c r="BT21" s="11">
        <v>0.2</v>
      </c>
      <c r="BU21" s="31">
        <f t="shared" si="47"/>
        <v>1.2</v>
      </c>
      <c r="BV21" s="28">
        <v>0.7</v>
      </c>
      <c r="BW21" s="28">
        <v>1.5</v>
      </c>
      <c r="BX21" s="8">
        <f t="shared" si="48"/>
        <v>2.05</v>
      </c>
      <c r="BY21" s="9">
        <v>0.9</v>
      </c>
      <c r="BZ21" s="17">
        <v>1.015</v>
      </c>
      <c r="CA21" s="18">
        <f t="shared" si="49"/>
        <v>0</v>
      </c>
      <c r="CB21" s="28">
        <f t="shared" si="50"/>
        <v>12</v>
      </c>
      <c r="CH21" s="11">
        <f>_xlfn.RANK.EQ(CU21,CU18:CU21,0)</f>
        <v>3</v>
      </c>
      <c r="CI21" s="11">
        <v>0</v>
      </c>
      <c r="CJ21" s="11">
        <v>1.8</v>
      </c>
      <c r="CK21" s="12">
        <v>1.35</v>
      </c>
      <c r="CL21" s="13">
        <f t="shared" si="51"/>
        <v>0</v>
      </c>
      <c r="CM21" s="11">
        <v>0</v>
      </c>
      <c r="CN21" s="11">
        <v>0.2</v>
      </c>
      <c r="CO21" s="31">
        <f t="shared" si="52"/>
        <v>1.2</v>
      </c>
      <c r="CP21" s="28">
        <v>0.7</v>
      </c>
      <c r="CQ21" s="28">
        <v>1.5</v>
      </c>
      <c r="CR21" s="8">
        <f t="shared" si="53"/>
        <v>2.05</v>
      </c>
      <c r="CS21" s="9">
        <v>0.9</v>
      </c>
      <c r="CT21" s="17">
        <v>1.085</v>
      </c>
      <c r="CU21" s="18">
        <f t="shared" si="54"/>
        <v>0</v>
      </c>
      <c r="CV21" s="28">
        <f t="shared" si="55"/>
        <v>12</v>
      </c>
      <c r="DB21" s="11">
        <f>_xlfn.RANK.EQ(DO21,DO18:DO21,0)</f>
        <v>3</v>
      </c>
      <c r="DC21" s="11">
        <v>0</v>
      </c>
      <c r="DD21" s="11">
        <v>1.8</v>
      </c>
      <c r="DE21" s="12">
        <v>1.35</v>
      </c>
      <c r="DF21" s="13">
        <f t="shared" si="56"/>
        <v>0</v>
      </c>
      <c r="DG21" s="11">
        <v>0</v>
      </c>
      <c r="DH21" s="11">
        <v>0.2</v>
      </c>
      <c r="DI21" s="31">
        <f t="shared" si="57"/>
        <v>1.2</v>
      </c>
      <c r="DJ21" s="28">
        <v>0.7</v>
      </c>
      <c r="DK21" s="28">
        <v>1.5</v>
      </c>
      <c r="DL21" s="8">
        <f t="shared" si="58"/>
        <v>2.05</v>
      </c>
      <c r="DM21" s="9">
        <v>0.9</v>
      </c>
      <c r="DN21" s="17">
        <v>1.085</v>
      </c>
      <c r="DO21" s="18">
        <f t="shared" si="59"/>
        <v>0</v>
      </c>
      <c r="DP21" s="28">
        <f t="shared" si="60"/>
        <v>12</v>
      </c>
      <c r="DV21" s="11">
        <f>_xlfn.RANK.EQ(EI21,EI18:EI21,0)</f>
        <v>3</v>
      </c>
      <c r="DW21" s="11">
        <v>0</v>
      </c>
      <c r="DX21" s="11">
        <v>1.8</v>
      </c>
      <c r="DY21" s="12">
        <v>1.35</v>
      </c>
      <c r="DZ21" s="13">
        <f t="shared" si="61"/>
        <v>0</v>
      </c>
      <c r="EA21" s="11">
        <v>0</v>
      </c>
      <c r="EB21" s="11">
        <v>0.2</v>
      </c>
      <c r="EC21" s="31">
        <f t="shared" si="62"/>
        <v>1.2</v>
      </c>
      <c r="ED21" s="28">
        <v>0.7</v>
      </c>
      <c r="EE21" s="28">
        <v>1.5</v>
      </c>
      <c r="EF21" s="8">
        <f t="shared" si="63"/>
        <v>2.05</v>
      </c>
      <c r="EG21" s="9">
        <v>0.9</v>
      </c>
      <c r="EH21" s="17">
        <v>1.2</v>
      </c>
      <c r="EI21" s="18">
        <f t="shared" si="64"/>
        <v>0</v>
      </c>
      <c r="EJ21" s="28">
        <f t="shared" si="65"/>
        <v>12</v>
      </c>
    </row>
    <row r="22" s="1" customFormat="1" customHeight="1" spans="1:140">
      <c r="F22" s="32" t="s">
        <v>42</v>
      </c>
      <c r="G22" s="33">
        <f>LARGE(S18:S21,1)/1</f>
        <v>28397.841614761</v>
      </c>
      <c r="H22" s="32" t="s">
        <v>43</v>
      </c>
      <c r="I22" s="33">
        <f>LARGE(S18:S21,2)/2</f>
        <v>12992.0771581323</v>
      </c>
      <c r="J22" s="32" t="s">
        <v>44</v>
      </c>
      <c r="K22" s="33">
        <f>LARGE(S18:S21,3)/12</f>
        <v>0</v>
      </c>
      <c r="L22" s="32" t="s">
        <v>45</v>
      </c>
      <c r="M22" s="34">
        <f>LARGE(S18:S21,4)/12</f>
        <v>0</v>
      </c>
      <c r="N22" s="35" t="s">
        <v>46</v>
      </c>
      <c r="O22" s="36">
        <f>G22+I22+K22+M22</f>
        <v>41389.9187728933</v>
      </c>
      <c r="P22" s="35" t="s">
        <v>47</v>
      </c>
      <c r="Q22" s="35">
        <v>5.3</v>
      </c>
      <c r="R22" s="37"/>
      <c r="S22" s="35" t="s">
        <v>48</v>
      </c>
      <c r="T22" s="36">
        <f>O22*Q22</f>
        <v>219366.569496335</v>
      </c>
      <c r="Z22" s="32" t="s">
        <v>42</v>
      </c>
      <c r="AA22" s="33">
        <f>LARGE(AM18:AM21,1)/1</f>
        <v>39625.8385147896</v>
      </c>
      <c r="AB22" s="32" t="s">
        <v>43</v>
      </c>
      <c r="AC22" s="33">
        <f>LARGE(AM18:AM21,2)/2</f>
        <v>12992.0771581323</v>
      </c>
      <c r="AD22" s="32" t="s">
        <v>44</v>
      </c>
      <c r="AE22" s="33">
        <f>LARGE(AM18:AM21,3)/12</f>
        <v>0</v>
      </c>
      <c r="AF22" s="32" t="s">
        <v>45</v>
      </c>
      <c r="AG22" s="34">
        <f>LARGE(AM18:AM21,4)/12</f>
        <v>0</v>
      </c>
      <c r="AH22" s="35" t="s">
        <v>46</v>
      </c>
      <c r="AI22" s="36">
        <f>AA22+AC22+AE22+AG22</f>
        <v>52617.9156729219</v>
      </c>
      <c r="AJ22" s="35" t="s">
        <v>47</v>
      </c>
      <c r="AK22" s="35">
        <v>5.3</v>
      </c>
      <c r="AL22" s="37"/>
      <c r="AM22" s="35" t="s">
        <v>48</v>
      </c>
      <c r="AN22" s="36">
        <f>AI22*AK22</f>
        <v>278874.953066486</v>
      </c>
      <c r="AT22" s="32" t="s">
        <v>42</v>
      </c>
      <c r="AU22" s="33">
        <f>LARGE(BG18:BG21,1)/1</f>
        <v>30344.0805799287</v>
      </c>
      <c r="AV22" s="32" t="s">
        <v>43</v>
      </c>
      <c r="AW22" s="33">
        <f>LARGE(BG18:BG21,2)/2</f>
        <v>13186.9583155043</v>
      </c>
      <c r="AX22" s="32" t="s">
        <v>44</v>
      </c>
      <c r="AY22" s="33">
        <f>LARGE(BG18:BG21,3)/12</f>
        <v>0</v>
      </c>
      <c r="AZ22" s="32" t="s">
        <v>45</v>
      </c>
      <c r="BA22" s="34">
        <f>LARGE(BG18:BG21,4)/12</f>
        <v>0</v>
      </c>
      <c r="BB22" s="35" t="s">
        <v>46</v>
      </c>
      <c r="BC22" s="36">
        <f>AU22+AW22+AY22+BA22</f>
        <v>43531.038895433</v>
      </c>
      <c r="BD22" s="35" t="s">
        <v>47</v>
      </c>
      <c r="BE22" s="35">
        <v>5.3</v>
      </c>
      <c r="BF22" s="37"/>
      <c r="BG22" s="35" t="s">
        <v>48</v>
      </c>
      <c r="BH22" s="36">
        <f>BC22*BE22</f>
        <v>230714.506145795</v>
      </c>
      <c r="BN22" s="32" t="s">
        <v>42</v>
      </c>
      <c r="BO22" s="33">
        <f>LARGE(CA18:CA21,1)/1</f>
        <v>41380.8266684563</v>
      </c>
      <c r="BP22" s="32" t="s">
        <v>43</v>
      </c>
      <c r="BQ22" s="33">
        <f>LARGE(CA18:CA21,2)/2</f>
        <v>13186.9583155043</v>
      </c>
      <c r="BR22" s="32" t="s">
        <v>44</v>
      </c>
      <c r="BS22" s="33">
        <f>LARGE(CA18:CA21,3)/12</f>
        <v>0</v>
      </c>
      <c r="BT22" s="32" t="s">
        <v>45</v>
      </c>
      <c r="BU22" s="34">
        <f>LARGE(CA18:CA21,4)/12</f>
        <v>0</v>
      </c>
      <c r="BV22" s="35" t="s">
        <v>46</v>
      </c>
      <c r="BW22" s="36">
        <f>BO22+BQ22+BS22+BU22</f>
        <v>54567.7849839606</v>
      </c>
      <c r="BX22" s="35" t="s">
        <v>47</v>
      </c>
      <c r="BY22" s="35">
        <v>5.3</v>
      </c>
      <c r="BZ22" s="37"/>
      <c r="CA22" s="35" t="s">
        <v>48</v>
      </c>
      <c r="CB22" s="36">
        <f>BW22*BY22</f>
        <v>289209.260414991</v>
      </c>
      <c r="CH22" s="32" t="s">
        <v>42</v>
      </c>
      <c r="CI22" s="33">
        <f>LARGE(CU18:CU21,1)/1</f>
        <v>32436.7757923375</v>
      </c>
      <c r="CJ22" s="32" t="s">
        <v>43</v>
      </c>
      <c r="CK22" s="33">
        <f>LARGE(CU18:CU21,2)/2</f>
        <v>14096.4037165736</v>
      </c>
      <c r="CL22" s="32" t="s">
        <v>44</v>
      </c>
      <c r="CM22" s="33">
        <f>LARGE(CU18:CU21,3)/12</f>
        <v>0</v>
      </c>
      <c r="CN22" s="32" t="s">
        <v>45</v>
      </c>
      <c r="CO22" s="34">
        <f>LARGE(CU18:CU21,4)/12</f>
        <v>0</v>
      </c>
      <c r="CP22" s="35" t="s">
        <v>46</v>
      </c>
      <c r="CQ22" s="36">
        <f>CI22+CK22+CM22+CO22</f>
        <v>46533.1795089111</v>
      </c>
      <c r="CR22" s="35" t="s">
        <v>47</v>
      </c>
      <c r="CS22" s="35">
        <v>5.3</v>
      </c>
      <c r="CT22" s="37"/>
      <c r="CU22" s="35" t="s">
        <v>48</v>
      </c>
      <c r="CV22" s="36">
        <f>CQ22*CS22</f>
        <v>246625.851397229</v>
      </c>
      <c r="DB22" s="32" t="s">
        <v>42</v>
      </c>
      <c r="DC22" s="33">
        <f>LARGE(DO18:DO21,1)/1</f>
        <v>44234.6767835222</v>
      </c>
      <c r="DD22" s="32" t="s">
        <v>43</v>
      </c>
      <c r="DE22" s="33">
        <f>LARGE(DO18:DO21,2)/2</f>
        <v>14096.4037165736</v>
      </c>
      <c r="DF22" s="32" t="s">
        <v>44</v>
      </c>
      <c r="DG22" s="33">
        <f>LARGE(DO18:DO21,3)/12</f>
        <v>0</v>
      </c>
      <c r="DH22" s="32" t="s">
        <v>45</v>
      </c>
      <c r="DI22" s="34">
        <f>LARGE(DO18:DO21,4)/12</f>
        <v>0</v>
      </c>
      <c r="DJ22" s="35" t="s">
        <v>46</v>
      </c>
      <c r="DK22" s="36">
        <f>DC22+DE22+DG22+DI22</f>
        <v>58331.0805000958</v>
      </c>
      <c r="DL22" s="35" t="s">
        <v>47</v>
      </c>
      <c r="DM22" s="35">
        <v>5.3</v>
      </c>
      <c r="DN22" s="37"/>
      <c r="DO22" s="35" t="s">
        <v>48</v>
      </c>
      <c r="DP22" s="36">
        <f>DK22*DM22</f>
        <v>309154.726650508</v>
      </c>
      <c r="DV22" s="32" t="s">
        <v>42</v>
      </c>
      <c r="DW22" s="33">
        <f>LARGE(EI18:EI21,1)/1</f>
        <v>61013.8582456166</v>
      </c>
      <c r="DX22" s="32" t="s">
        <v>43</v>
      </c>
      <c r="DY22" s="33">
        <f>LARGE(EI18:EI21,2)/2</f>
        <v>20301.7262581116</v>
      </c>
      <c r="DZ22" s="32" t="s">
        <v>44</v>
      </c>
      <c r="EA22" s="33">
        <f>LARGE(EI18:EI21,3)/12</f>
        <v>0</v>
      </c>
      <c r="EB22" s="32" t="s">
        <v>45</v>
      </c>
      <c r="EC22" s="34">
        <f>LARGE(EI18:EI21,4)/12</f>
        <v>0</v>
      </c>
      <c r="ED22" s="35" t="s">
        <v>46</v>
      </c>
      <c r="EE22" s="36">
        <f>DW22+DY22+EA22+EC22</f>
        <v>81315.5845037282</v>
      </c>
      <c r="EF22" s="35" t="s">
        <v>47</v>
      </c>
      <c r="EG22" s="35">
        <v>5.3</v>
      </c>
      <c r="EH22" s="37"/>
      <c r="EI22" s="35" t="s">
        <v>48</v>
      </c>
      <c r="EJ22" s="36">
        <f>EE22*EG22</f>
        <v>430972.59786976</v>
      </c>
    </row>
    <row r="23" s="1" customFormat="1" customHeight="1" spans="1:140">
      <c r="F23" s="32"/>
      <c r="G23" s="33"/>
      <c r="H23" s="32"/>
      <c r="I23" s="33"/>
      <c r="J23" s="32"/>
      <c r="K23" s="33"/>
      <c r="L23" s="32"/>
      <c r="M23" s="34"/>
      <c r="N23" s="35"/>
      <c r="O23" s="36"/>
      <c r="P23" s="35"/>
      <c r="Q23" s="35"/>
      <c r="R23" s="38"/>
      <c r="S23" s="35"/>
      <c r="T23" s="36"/>
      <c r="Z23" s="32"/>
      <c r="AA23" s="33"/>
      <c r="AB23" s="32"/>
      <c r="AC23" s="33"/>
      <c r="AD23" s="32"/>
      <c r="AE23" s="33"/>
      <c r="AF23" s="32"/>
      <c r="AG23" s="34"/>
      <c r="AH23" s="35"/>
      <c r="AI23" s="36"/>
      <c r="AJ23" s="35"/>
      <c r="AK23" s="35"/>
      <c r="AL23" s="38"/>
      <c r="AM23" s="35"/>
      <c r="AN23" s="36"/>
      <c r="AT23" s="32"/>
      <c r="AU23" s="33"/>
      <c r="AV23" s="32"/>
      <c r="AW23" s="33"/>
      <c r="AX23" s="32"/>
      <c r="AY23" s="33"/>
      <c r="AZ23" s="32"/>
      <c r="BA23" s="34"/>
      <c r="BB23" s="35"/>
      <c r="BC23" s="36"/>
      <c r="BD23" s="35"/>
      <c r="BE23" s="35"/>
      <c r="BF23" s="38"/>
      <c r="BG23" s="35"/>
      <c r="BH23" s="36"/>
      <c r="BN23" s="32"/>
      <c r="BO23" s="33"/>
      <c r="BP23" s="32"/>
      <c r="BQ23" s="33"/>
      <c r="BR23" s="32"/>
      <c r="BS23" s="33"/>
      <c r="BT23" s="32"/>
      <c r="BU23" s="34"/>
      <c r="BV23" s="35"/>
      <c r="BW23" s="36"/>
      <c r="BX23" s="35"/>
      <c r="BY23" s="35"/>
      <c r="BZ23" s="38"/>
      <c r="CA23" s="35"/>
      <c r="CB23" s="36"/>
      <c r="CH23" s="32"/>
      <c r="CI23" s="33"/>
      <c r="CJ23" s="32"/>
      <c r="CK23" s="33"/>
      <c r="CL23" s="32"/>
      <c r="CM23" s="33"/>
      <c r="CN23" s="32"/>
      <c r="CO23" s="34"/>
      <c r="CP23" s="35"/>
      <c r="CQ23" s="36"/>
      <c r="CR23" s="35"/>
      <c r="CS23" s="35"/>
      <c r="CT23" s="38"/>
      <c r="CU23" s="35"/>
      <c r="CV23" s="36"/>
      <c r="DB23" s="32"/>
      <c r="DC23" s="33"/>
      <c r="DD23" s="32"/>
      <c r="DE23" s="33"/>
      <c r="DF23" s="32"/>
      <c r="DG23" s="33"/>
      <c r="DH23" s="32"/>
      <c r="DI23" s="34"/>
      <c r="DJ23" s="35"/>
      <c r="DK23" s="36"/>
      <c r="DL23" s="35"/>
      <c r="DM23" s="35"/>
      <c r="DN23" s="38"/>
      <c r="DO23" s="35"/>
      <c r="DP23" s="36"/>
      <c r="DV23" s="32"/>
      <c r="DW23" s="33"/>
      <c r="DX23" s="32"/>
      <c r="DY23" s="33"/>
      <c r="DZ23" s="32"/>
      <c r="EA23" s="33"/>
      <c r="EB23" s="32"/>
      <c r="EC23" s="34"/>
      <c r="ED23" s="35"/>
      <c r="EE23" s="36"/>
      <c r="EF23" s="35"/>
      <c r="EG23" s="35"/>
      <c r="EH23" s="38"/>
      <c r="EI23" s="35"/>
      <c r="EJ23" s="36"/>
    </row>
    <row r="24" s="1" customFormat="1" customHeight="1" spans="1:140">
      <c r="F24" s="3" t="s">
        <v>49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Z24" s="3" t="s">
        <v>49</v>
      </c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T24" s="3" t="s">
        <v>49</v>
      </c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N24" s="3" t="s">
        <v>49</v>
      </c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H24" s="3" t="s">
        <v>49</v>
      </c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DB24" s="3" t="s">
        <v>49</v>
      </c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V24" s="3" t="s">
        <v>49</v>
      </c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</row>
    <row r="25" s="1" customFormat="1" customHeight="1" spans="1:140">
      <c r="F25" s="28" t="s">
        <v>37</v>
      </c>
      <c r="G25" s="13" t="s">
        <v>8</v>
      </c>
      <c r="H25" s="13"/>
      <c r="I25" s="13"/>
      <c r="J25" s="13"/>
      <c r="K25" s="7" t="s">
        <v>25</v>
      </c>
      <c r="L25" s="7"/>
      <c r="M25" s="7"/>
      <c r="N25" s="8" t="s">
        <v>10</v>
      </c>
      <c r="O25" s="8"/>
      <c r="P25" s="8"/>
      <c r="Q25" s="9" t="s">
        <v>38</v>
      </c>
      <c r="R25" s="10" t="s">
        <v>12</v>
      </c>
      <c r="S25" s="29" t="s">
        <v>13</v>
      </c>
      <c r="T25" s="11" t="s">
        <v>39</v>
      </c>
      <c r="Z25" s="28" t="s">
        <v>37</v>
      </c>
      <c r="AA25" s="13" t="s">
        <v>8</v>
      </c>
      <c r="AB25" s="13"/>
      <c r="AC25" s="13"/>
      <c r="AD25" s="13"/>
      <c r="AE25" s="7" t="s">
        <v>25</v>
      </c>
      <c r="AF25" s="7"/>
      <c r="AG25" s="7"/>
      <c r="AH25" s="8" t="s">
        <v>10</v>
      </c>
      <c r="AI25" s="8"/>
      <c r="AJ25" s="8"/>
      <c r="AK25" s="9" t="s">
        <v>38</v>
      </c>
      <c r="AL25" s="10" t="s">
        <v>12</v>
      </c>
      <c r="AM25" s="29" t="s">
        <v>13</v>
      </c>
      <c r="AN25" s="11" t="s">
        <v>39</v>
      </c>
      <c r="AT25" s="28" t="s">
        <v>37</v>
      </c>
      <c r="AU25" s="13" t="s">
        <v>8</v>
      </c>
      <c r="AV25" s="13"/>
      <c r="AW25" s="13"/>
      <c r="AX25" s="13"/>
      <c r="AY25" s="7" t="s">
        <v>25</v>
      </c>
      <c r="AZ25" s="7"/>
      <c r="BA25" s="7"/>
      <c r="BB25" s="8" t="s">
        <v>10</v>
      </c>
      <c r="BC25" s="8"/>
      <c r="BD25" s="8"/>
      <c r="BE25" s="9" t="s">
        <v>38</v>
      </c>
      <c r="BF25" s="10" t="s">
        <v>12</v>
      </c>
      <c r="BG25" s="29" t="s">
        <v>13</v>
      </c>
      <c r="BH25" s="11" t="s">
        <v>39</v>
      </c>
      <c r="BN25" s="28" t="s">
        <v>37</v>
      </c>
      <c r="BO25" s="13" t="s">
        <v>8</v>
      </c>
      <c r="BP25" s="13"/>
      <c r="BQ25" s="13"/>
      <c r="BR25" s="13"/>
      <c r="BS25" s="7" t="s">
        <v>25</v>
      </c>
      <c r="BT25" s="7"/>
      <c r="BU25" s="7"/>
      <c r="BV25" s="8" t="s">
        <v>10</v>
      </c>
      <c r="BW25" s="8"/>
      <c r="BX25" s="8"/>
      <c r="BY25" s="9" t="s">
        <v>38</v>
      </c>
      <c r="BZ25" s="10" t="s">
        <v>12</v>
      </c>
      <c r="CA25" s="29" t="s">
        <v>13</v>
      </c>
      <c r="CB25" s="11" t="s">
        <v>39</v>
      </c>
      <c r="CH25" s="28" t="s">
        <v>37</v>
      </c>
      <c r="CI25" s="13" t="s">
        <v>8</v>
      </c>
      <c r="CJ25" s="13"/>
      <c r="CK25" s="13"/>
      <c r="CL25" s="13"/>
      <c r="CM25" s="7" t="s">
        <v>25</v>
      </c>
      <c r="CN25" s="7"/>
      <c r="CO25" s="7"/>
      <c r="CP25" s="8" t="s">
        <v>10</v>
      </c>
      <c r="CQ25" s="8"/>
      <c r="CR25" s="8"/>
      <c r="CS25" s="9" t="s">
        <v>38</v>
      </c>
      <c r="CT25" s="10" t="s">
        <v>12</v>
      </c>
      <c r="CU25" s="29" t="s">
        <v>13</v>
      </c>
      <c r="CV25" s="11" t="s">
        <v>39</v>
      </c>
      <c r="DB25" s="28" t="s">
        <v>37</v>
      </c>
      <c r="DC25" s="13" t="s">
        <v>8</v>
      </c>
      <c r="DD25" s="13"/>
      <c r="DE25" s="13"/>
      <c r="DF25" s="13"/>
      <c r="DG25" s="7" t="s">
        <v>25</v>
      </c>
      <c r="DH25" s="7"/>
      <c r="DI25" s="7"/>
      <c r="DJ25" s="8" t="s">
        <v>10</v>
      </c>
      <c r="DK25" s="8"/>
      <c r="DL25" s="8"/>
      <c r="DM25" s="9" t="s">
        <v>38</v>
      </c>
      <c r="DN25" s="10" t="s">
        <v>12</v>
      </c>
      <c r="DO25" s="29" t="s">
        <v>13</v>
      </c>
      <c r="DP25" s="11" t="s">
        <v>39</v>
      </c>
      <c r="DV25" s="28" t="s">
        <v>37</v>
      </c>
      <c r="DW25" s="13" t="s">
        <v>8</v>
      </c>
      <c r="DX25" s="13"/>
      <c r="DY25" s="13"/>
      <c r="DZ25" s="13"/>
      <c r="EA25" s="7" t="s">
        <v>25</v>
      </c>
      <c r="EB25" s="7"/>
      <c r="EC25" s="7"/>
      <c r="ED25" s="8" t="s">
        <v>10</v>
      </c>
      <c r="EE25" s="8"/>
      <c r="EF25" s="8"/>
      <c r="EG25" s="9" t="s">
        <v>38</v>
      </c>
      <c r="EH25" s="10" t="s">
        <v>12</v>
      </c>
      <c r="EI25" s="29" t="s">
        <v>13</v>
      </c>
      <c r="EJ25" s="11" t="s">
        <v>39</v>
      </c>
    </row>
    <row r="26" s="1" customFormat="1" customHeight="1" spans="1:140">
      <c r="F26" s="30"/>
      <c r="G26" s="11" t="s">
        <v>40</v>
      </c>
      <c r="H26" s="11" t="s">
        <v>41</v>
      </c>
      <c r="I26" s="11" t="s">
        <v>21</v>
      </c>
      <c r="J26" s="13" t="s">
        <v>8</v>
      </c>
      <c r="K26" s="11" t="s">
        <v>23</v>
      </c>
      <c r="L26" s="11" t="s">
        <v>24</v>
      </c>
      <c r="M26" s="7" t="s">
        <v>25</v>
      </c>
      <c r="N26" s="11" t="s">
        <v>26</v>
      </c>
      <c r="O26" s="11" t="s">
        <v>27</v>
      </c>
      <c r="P26" s="8" t="s">
        <v>28</v>
      </c>
      <c r="Q26" s="9" t="s">
        <v>29</v>
      </c>
      <c r="R26" s="14"/>
      <c r="S26" s="29"/>
      <c r="T26" s="11"/>
      <c r="U26" s="1"/>
      <c r="V26" s="1"/>
      <c r="W26" s="1"/>
      <c r="X26" s="1"/>
      <c r="Y26" s="1"/>
      <c r="Z26" s="30"/>
      <c r="AA26" s="11" t="s">
        <v>40</v>
      </c>
      <c r="AB26" s="11" t="s">
        <v>41</v>
      </c>
      <c r="AC26" s="11" t="s">
        <v>21</v>
      </c>
      <c r="AD26" s="13" t="s">
        <v>8</v>
      </c>
      <c r="AE26" s="11" t="s">
        <v>23</v>
      </c>
      <c r="AF26" s="11" t="s">
        <v>24</v>
      </c>
      <c r="AG26" s="7" t="s">
        <v>25</v>
      </c>
      <c r="AH26" s="11" t="s">
        <v>26</v>
      </c>
      <c r="AI26" s="11" t="s">
        <v>27</v>
      </c>
      <c r="AJ26" s="8" t="s">
        <v>28</v>
      </c>
      <c r="AK26" s="9" t="s">
        <v>29</v>
      </c>
      <c r="AL26" s="14"/>
      <c r="AM26" s="29"/>
      <c r="AN26" s="11"/>
      <c r="AO26" s="1"/>
      <c r="AP26" s="1"/>
      <c r="AQ26" s="1"/>
      <c r="AR26" s="1"/>
      <c r="AS26" s="1"/>
      <c r="AT26" s="30"/>
      <c r="AU26" s="11" t="s">
        <v>40</v>
      </c>
      <c r="AV26" s="11" t="s">
        <v>41</v>
      </c>
      <c r="AW26" s="11" t="s">
        <v>21</v>
      </c>
      <c r="AX26" s="13" t="s">
        <v>8</v>
      </c>
      <c r="AY26" s="11" t="s">
        <v>23</v>
      </c>
      <c r="AZ26" s="11" t="s">
        <v>24</v>
      </c>
      <c r="BA26" s="7" t="s">
        <v>25</v>
      </c>
      <c r="BB26" s="11" t="s">
        <v>26</v>
      </c>
      <c r="BC26" s="11" t="s">
        <v>27</v>
      </c>
      <c r="BD26" s="8" t="s">
        <v>28</v>
      </c>
      <c r="BE26" s="9" t="s">
        <v>29</v>
      </c>
      <c r="BF26" s="14"/>
      <c r="BG26" s="29"/>
      <c r="BH26" s="11"/>
      <c r="BI26" s="1"/>
      <c r="BJ26" s="1"/>
      <c r="BK26" s="1"/>
      <c r="BL26" s="1"/>
      <c r="BM26" s="1"/>
      <c r="BN26" s="30"/>
      <c r="BO26" s="11" t="s">
        <v>40</v>
      </c>
      <c r="BP26" s="11" t="s">
        <v>41</v>
      </c>
      <c r="BQ26" s="11" t="s">
        <v>21</v>
      </c>
      <c r="BR26" s="13" t="s">
        <v>8</v>
      </c>
      <c r="BS26" s="11" t="s">
        <v>23</v>
      </c>
      <c r="BT26" s="11" t="s">
        <v>24</v>
      </c>
      <c r="BU26" s="7" t="s">
        <v>25</v>
      </c>
      <c r="BV26" s="11" t="s">
        <v>26</v>
      </c>
      <c r="BW26" s="11" t="s">
        <v>27</v>
      </c>
      <c r="BX26" s="8" t="s">
        <v>28</v>
      </c>
      <c r="BY26" s="9" t="s">
        <v>29</v>
      </c>
      <c r="BZ26" s="14"/>
      <c r="CA26" s="29"/>
      <c r="CB26" s="11"/>
      <c r="CC26" s="1"/>
      <c r="CD26" s="1"/>
      <c r="CE26" s="1"/>
      <c r="CF26" s="1"/>
      <c r="CG26" s="1"/>
      <c r="CH26" s="30"/>
      <c r="CI26" s="11" t="s">
        <v>40</v>
      </c>
      <c r="CJ26" s="11" t="s">
        <v>41</v>
      </c>
      <c r="CK26" s="11" t="s">
        <v>21</v>
      </c>
      <c r="CL26" s="13" t="s">
        <v>8</v>
      </c>
      <c r="CM26" s="11" t="s">
        <v>23</v>
      </c>
      <c r="CN26" s="11" t="s">
        <v>24</v>
      </c>
      <c r="CO26" s="7" t="s">
        <v>25</v>
      </c>
      <c r="CP26" s="11" t="s">
        <v>26</v>
      </c>
      <c r="CQ26" s="11" t="s">
        <v>27</v>
      </c>
      <c r="CR26" s="8" t="s">
        <v>28</v>
      </c>
      <c r="CS26" s="9" t="s">
        <v>29</v>
      </c>
      <c r="CT26" s="14"/>
      <c r="CU26" s="29"/>
      <c r="CV26" s="11"/>
      <c r="CW26" s="1"/>
      <c r="CX26" s="1"/>
      <c r="CY26" s="1"/>
      <c r="CZ26" s="1"/>
      <c r="DA26" s="1"/>
      <c r="DB26" s="30"/>
      <c r="DC26" s="11" t="s">
        <v>40</v>
      </c>
      <c r="DD26" s="11" t="s">
        <v>41</v>
      </c>
      <c r="DE26" s="11" t="s">
        <v>21</v>
      </c>
      <c r="DF26" s="13" t="s">
        <v>8</v>
      </c>
      <c r="DG26" s="11" t="s">
        <v>23</v>
      </c>
      <c r="DH26" s="11" t="s">
        <v>24</v>
      </c>
      <c r="DI26" s="7" t="s">
        <v>25</v>
      </c>
      <c r="DJ26" s="11" t="s">
        <v>26</v>
      </c>
      <c r="DK26" s="11" t="s">
        <v>27</v>
      </c>
      <c r="DL26" s="8" t="s">
        <v>28</v>
      </c>
      <c r="DM26" s="9" t="s">
        <v>29</v>
      </c>
      <c r="DN26" s="14"/>
      <c r="DO26" s="29"/>
      <c r="DP26" s="11"/>
      <c r="DQ26" s="1"/>
      <c r="DR26" s="1"/>
      <c r="DS26" s="1"/>
      <c r="DT26" s="1"/>
      <c r="DU26" s="1"/>
      <c r="DV26" s="30"/>
      <c r="DW26" s="11" t="s">
        <v>40</v>
      </c>
      <c r="DX26" s="11" t="s">
        <v>41</v>
      </c>
      <c r="DY26" s="11" t="s">
        <v>21</v>
      </c>
      <c r="DZ26" s="13" t="s">
        <v>8</v>
      </c>
      <c r="EA26" s="11" t="s">
        <v>23</v>
      </c>
      <c r="EB26" s="11" t="s">
        <v>24</v>
      </c>
      <c r="EC26" s="7" t="s">
        <v>25</v>
      </c>
      <c r="ED26" s="11" t="s">
        <v>26</v>
      </c>
      <c r="EE26" s="11" t="s">
        <v>27</v>
      </c>
      <c r="EF26" s="8" t="s">
        <v>28</v>
      </c>
      <c r="EG26" s="9" t="s">
        <v>29</v>
      </c>
      <c r="EH26" s="14"/>
      <c r="EI26" s="29"/>
      <c r="EJ26" s="11"/>
    </row>
    <row r="27" s="1" customFormat="1" customHeight="1" spans="1:140">
      <c r="F27" s="11">
        <f>_xlfn.RANK.EQ(S27,S27:S30,0)</f>
        <v>1</v>
      </c>
      <c r="G27" s="11">
        <v>1446.85</v>
      </c>
      <c r="H27" s="11">
        <v>1.8</v>
      </c>
      <c r="I27" s="12">
        <v>1.35</v>
      </c>
      <c r="J27" s="13">
        <f t="shared" ref="J27:J30" si="66">G27*H27*I27</f>
        <v>3515.8455</v>
      </c>
      <c r="K27" s="11">
        <v>680</v>
      </c>
      <c r="L27" s="11">
        <v>1.43</v>
      </c>
      <c r="M27" s="31">
        <f t="shared" ref="M27:M30" si="67">1+6*K27/(K27+2000)+L27</f>
        <v>3.95238805970149</v>
      </c>
      <c r="N27" s="11">
        <v>0.98</v>
      </c>
      <c r="O27" s="11">
        <v>2.3</v>
      </c>
      <c r="P27" s="8">
        <f t="shared" ref="P27:P30" si="68">1+N27*O27</f>
        <v>3.254</v>
      </c>
      <c r="Q27" s="9">
        <v>1.15</v>
      </c>
      <c r="R27" s="17">
        <v>1</v>
      </c>
      <c r="S27" s="18">
        <f t="shared" ref="S27:S30" si="69">J27*M27*Q27*P27*R27</f>
        <v>52000.1683647179</v>
      </c>
      <c r="T27" s="11">
        <f t="shared" ref="T27:T30" si="70">IF(F27=1,1,(IF(F27=2,2,12)))</f>
        <v>1</v>
      </c>
      <c r="Z27" s="11">
        <f>_xlfn.RANK.EQ(AM27,AM27:AM30,0)</f>
        <v>2</v>
      </c>
      <c r="AA27" s="11">
        <v>1446.85</v>
      </c>
      <c r="AB27" s="11">
        <v>1.8</v>
      </c>
      <c r="AC27" s="12">
        <v>1.35</v>
      </c>
      <c r="AD27" s="13">
        <f t="shared" ref="AD27:AD30" si="71">AA27*AB27*AC27</f>
        <v>3515.8455</v>
      </c>
      <c r="AE27" s="11">
        <v>680</v>
      </c>
      <c r="AF27" s="11">
        <v>1.43</v>
      </c>
      <c r="AG27" s="31">
        <f t="shared" ref="AG27:AG30" si="72">1+6*AE27/(AE27+2000)+AF27</f>
        <v>3.95238805970149</v>
      </c>
      <c r="AH27" s="11">
        <v>0.98</v>
      </c>
      <c r="AI27" s="11">
        <v>2.3</v>
      </c>
      <c r="AJ27" s="8">
        <f t="shared" ref="AJ27:AJ30" si="73">1+AH27*AI27</f>
        <v>3.254</v>
      </c>
      <c r="AK27" s="9">
        <v>1.15</v>
      </c>
      <c r="AL27" s="17">
        <v>1</v>
      </c>
      <c r="AM27" s="18">
        <f t="shared" ref="AM27:AM30" si="74">AD27*AG27*AK27*AJ27*AL27</f>
        <v>52000.1683647179</v>
      </c>
      <c r="AN27" s="11">
        <f t="shared" ref="AN27:AN30" si="75">IF(Z27=1,1,(IF(Z27=2,2,12)))</f>
        <v>2</v>
      </c>
      <c r="AT27" s="11">
        <f>_xlfn.RANK.EQ(BG27,BG27:BG30,0)</f>
        <v>1</v>
      </c>
      <c r="AU27" s="11">
        <v>1446.85</v>
      </c>
      <c r="AV27" s="11">
        <v>1.8</v>
      </c>
      <c r="AW27" s="12">
        <v>1.35</v>
      </c>
      <c r="AX27" s="13">
        <f t="shared" ref="AX27:AX30" si="76">AU27*AV27*AW27</f>
        <v>3515.8455</v>
      </c>
      <c r="AY27" s="11">
        <v>680</v>
      </c>
      <c r="AZ27" s="11">
        <v>1.43</v>
      </c>
      <c r="BA27" s="31">
        <f t="shared" ref="BA27:BA30" si="77">1+6*AY27/(AY27+2000)+AZ27</f>
        <v>3.95238805970149</v>
      </c>
      <c r="BB27" s="11">
        <v>0.98</v>
      </c>
      <c r="BC27" s="11">
        <v>2.3</v>
      </c>
      <c r="BD27" s="8">
        <f t="shared" ref="BD27:BD30" si="78">1+BB27*BC27</f>
        <v>3.254</v>
      </c>
      <c r="BE27" s="9">
        <v>1.15</v>
      </c>
      <c r="BF27" s="17">
        <v>1.015</v>
      </c>
      <c r="BG27" s="18">
        <f t="shared" ref="BG27:BG30" si="79">AX27*BA27*BE27*BD27*BF27</f>
        <v>52780.1708901886</v>
      </c>
      <c r="BH27" s="11">
        <f t="shared" ref="BH27:BH30" si="80">IF(AT27=1,1,(IF(AT27=2,2,12)))</f>
        <v>1</v>
      </c>
      <c r="BN27" s="11">
        <f>_xlfn.RANK.EQ(CA27,CA27:CA30,0)</f>
        <v>2</v>
      </c>
      <c r="BO27" s="11">
        <v>1446.85</v>
      </c>
      <c r="BP27" s="11">
        <v>1.8</v>
      </c>
      <c r="BQ27" s="12">
        <v>1.35</v>
      </c>
      <c r="BR27" s="13">
        <f t="shared" ref="BR27:BR30" si="81">BO27*BP27*BQ27</f>
        <v>3515.8455</v>
      </c>
      <c r="BS27" s="11">
        <v>680</v>
      </c>
      <c r="BT27" s="11">
        <v>1.43</v>
      </c>
      <c r="BU27" s="31">
        <f t="shared" ref="BU27:BU30" si="82">1+6*BS27/(BS27+2000)+BT27</f>
        <v>3.95238805970149</v>
      </c>
      <c r="BV27" s="11">
        <v>0.98</v>
      </c>
      <c r="BW27" s="11">
        <v>2.3</v>
      </c>
      <c r="BX27" s="8">
        <f t="shared" ref="BX27:BX30" si="83">1+BV27*BW27</f>
        <v>3.254</v>
      </c>
      <c r="BY27" s="9">
        <v>1.15</v>
      </c>
      <c r="BZ27" s="17">
        <v>1.015</v>
      </c>
      <c r="CA27" s="18">
        <f t="shared" ref="CA27:CA30" si="84">BR27*BU27*BY27*BX27*BZ27</f>
        <v>52780.1708901886</v>
      </c>
      <c r="CB27" s="11">
        <f t="shared" ref="CB27:CB30" si="85">IF(BN27=1,1,(IF(BN27=2,2,12)))</f>
        <v>2</v>
      </c>
      <c r="CH27" s="11">
        <f>_xlfn.RANK.EQ(CU27,CU27:CU30,0)</f>
        <v>1</v>
      </c>
      <c r="CI27" s="11">
        <v>1446.85</v>
      </c>
      <c r="CJ27" s="11">
        <v>1.8</v>
      </c>
      <c r="CK27" s="12">
        <v>1.35</v>
      </c>
      <c r="CL27" s="13">
        <f t="shared" ref="CL27:CL30" si="86">CI27*CJ27*CK27</f>
        <v>3515.8455</v>
      </c>
      <c r="CM27" s="11">
        <v>680</v>
      </c>
      <c r="CN27" s="11">
        <v>1.43</v>
      </c>
      <c r="CO27" s="31">
        <f t="shared" ref="CO27:CO30" si="87">1+6*CM27/(CM27+2000)+CN27</f>
        <v>3.95238805970149</v>
      </c>
      <c r="CP27" s="11">
        <v>0.98</v>
      </c>
      <c r="CQ27" s="11">
        <v>2.3</v>
      </c>
      <c r="CR27" s="8">
        <f t="shared" ref="CR27:CR30" si="88">1+CP27*CQ27</f>
        <v>3.254</v>
      </c>
      <c r="CS27" s="9">
        <v>1.15</v>
      </c>
      <c r="CT27" s="17">
        <v>1.085</v>
      </c>
      <c r="CU27" s="18">
        <f t="shared" ref="CU27:CU30" si="89">CL27*CO27*CS27*CR27*CT27</f>
        <v>56420.1826757189</v>
      </c>
      <c r="CV27" s="11">
        <f t="shared" ref="CV27:CV30" si="90">IF(CH27=1,1,(IF(CH27=2,2,12)))</f>
        <v>1</v>
      </c>
      <c r="DB27" s="11">
        <f>_xlfn.RANK.EQ(DO27,DO27:DO30,0)</f>
        <v>2</v>
      </c>
      <c r="DC27" s="11">
        <v>1446.85</v>
      </c>
      <c r="DD27" s="11">
        <v>1.8</v>
      </c>
      <c r="DE27" s="12">
        <v>1.35</v>
      </c>
      <c r="DF27" s="13">
        <f t="shared" ref="DF27:DF30" si="91">DC27*DD27*DE27</f>
        <v>3515.8455</v>
      </c>
      <c r="DG27" s="11">
        <v>680</v>
      </c>
      <c r="DH27" s="11">
        <v>1.43</v>
      </c>
      <c r="DI27" s="31">
        <f t="shared" ref="DI27:DI30" si="92">1+6*DG27/(DG27+2000)+DH27</f>
        <v>3.95238805970149</v>
      </c>
      <c r="DJ27" s="11">
        <v>0.98</v>
      </c>
      <c r="DK27" s="11">
        <v>2.3</v>
      </c>
      <c r="DL27" s="8">
        <f t="shared" ref="DL27:DL30" si="93">1+DJ27*DK27</f>
        <v>3.254</v>
      </c>
      <c r="DM27" s="9">
        <v>1.15</v>
      </c>
      <c r="DN27" s="17">
        <v>1.085</v>
      </c>
      <c r="DO27" s="18">
        <f t="shared" ref="DO27:DO30" si="94">DF27*DI27*DM27*DL27*DN27</f>
        <v>56420.1826757189</v>
      </c>
      <c r="DP27" s="11">
        <f t="shared" ref="DP27:DP30" si="95">IF(DB27=1,1,(IF(DB27=2,2,12)))</f>
        <v>2</v>
      </c>
      <c r="DV27" s="11">
        <f>_xlfn.RANK.EQ(EI27,EI27:EI30,0)</f>
        <v>2</v>
      </c>
      <c r="DW27" s="11">
        <v>1446.85</v>
      </c>
      <c r="DX27" s="11">
        <v>1.8</v>
      </c>
      <c r="DY27" s="12">
        <v>1.35</v>
      </c>
      <c r="DZ27" s="13">
        <f t="shared" ref="DZ27:DZ30" si="96">DW27*DX27*DY27</f>
        <v>3515.8455</v>
      </c>
      <c r="EA27" s="11">
        <v>680</v>
      </c>
      <c r="EB27" s="11">
        <v>1.52</v>
      </c>
      <c r="EC27" s="31">
        <f t="shared" ref="EC27:EC30" si="97">1+6*EA27/(EA27+2000)+EB27</f>
        <v>4.04238805970149</v>
      </c>
      <c r="ED27" s="11">
        <v>0.98</v>
      </c>
      <c r="EE27" s="11">
        <v>3.1</v>
      </c>
      <c r="EF27" s="8">
        <f t="shared" ref="EF27:EF30" si="98">1+ED27*EE27</f>
        <v>4.038</v>
      </c>
      <c r="EG27" s="9">
        <v>1.15</v>
      </c>
      <c r="EH27" s="17">
        <v>1.2</v>
      </c>
      <c r="EI27" s="18">
        <f t="shared" ref="EI27:EI30" si="99">DZ27*EC27*EG27*EF27*EH27</f>
        <v>79197.8123950409</v>
      </c>
      <c r="EJ27" s="11">
        <f t="shared" ref="EJ27:EJ30" si="100">IF(DV27=1,1,(IF(DV27=2,2,12)))</f>
        <v>2</v>
      </c>
    </row>
    <row r="28" s="1" customFormat="1" customHeight="1" spans="1:140">
      <c r="F28" s="11">
        <f>_xlfn.RANK.EQ(S28,S27:S30,0)</f>
        <v>3</v>
      </c>
      <c r="G28" s="11">
        <v>1446.85</v>
      </c>
      <c r="H28" s="11">
        <v>1.8</v>
      </c>
      <c r="I28" s="12">
        <v>1.35</v>
      </c>
      <c r="J28" s="13">
        <f t="shared" si="66"/>
        <v>3515.8455</v>
      </c>
      <c r="K28" s="11">
        <v>440</v>
      </c>
      <c r="L28" s="11">
        <v>1.23</v>
      </c>
      <c r="M28" s="31">
        <f t="shared" si="67"/>
        <v>3.31196721311475</v>
      </c>
      <c r="N28" s="11">
        <v>0.95</v>
      </c>
      <c r="O28" s="11">
        <v>2.09</v>
      </c>
      <c r="P28" s="8">
        <f t="shared" si="68"/>
        <v>2.9855</v>
      </c>
      <c r="Q28" s="9">
        <v>1.15</v>
      </c>
      <c r="R28" s="17">
        <v>1</v>
      </c>
      <c r="S28" s="18">
        <f t="shared" si="69"/>
        <v>39978.8895404527</v>
      </c>
      <c r="T28" s="11">
        <f t="shared" si="70"/>
        <v>12</v>
      </c>
      <c r="Z28" s="11">
        <f>_xlfn.RANK.EQ(AM28,AM27:AM30,0)</f>
        <v>3</v>
      </c>
      <c r="AA28" s="11">
        <v>1446.85</v>
      </c>
      <c r="AB28" s="11">
        <v>1.8</v>
      </c>
      <c r="AC28" s="12">
        <v>1.35</v>
      </c>
      <c r="AD28" s="13">
        <f t="shared" si="71"/>
        <v>3515.8455</v>
      </c>
      <c r="AE28" s="11">
        <v>440</v>
      </c>
      <c r="AF28" s="11">
        <v>1.23</v>
      </c>
      <c r="AG28" s="31">
        <f t="shared" si="72"/>
        <v>3.31196721311475</v>
      </c>
      <c r="AH28" s="11">
        <v>0.95</v>
      </c>
      <c r="AI28" s="11">
        <v>2.09</v>
      </c>
      <c r="AJ28" s="8">
        <f t="shared" si="73"/>
        <v>2.9855</v>
      </c>
      <c r="AK28" s="9">
        <v>1.15</v>
      </c>
      <c r="AL28" s="17">
        <v>1</v>
      </c>
      <c r="AM28" s="18">
        <f t="shared" si="74"/>
        <v>39978.8895404527</v>
      </c>
      <c r="AN28" s="11">
        <f t="shared" si="75"/>
        <v>12</v>
      </c>
      <c r="AT28" s="11">
        <f>_xlfn.RANK.EQ(BG28,BG27:BG30,0)</f>
        <v>3</v>
      </c>
      <c r="AU28" s="11">
        <v>1446.85</v>
      </c>
      <c r="AV28" s="11">
        <v>1.8</v>
      </c>
      <c r="AW28" s="12">
        <v>1.35</v>
      </c>
      <c r="AX28" s="13">
        <f t="shared" si="76"/>
        <v>3515.8455</v>
      </c>
      <c r="AY28" s="11">
        <v>440</v>
      </c>
      <c r="AZ28" s="11">
        <v>1.23</v>
      </c>
      <c r="BA28" s="31">
        <f t="shared" si="77"/>
        <v>3.31196721311475</v>
      </c>
      <c r="BB28" s="11">
        <v>0.95</v>
      </c>
      <c r="BC28" s="11">
        <v>2.09</v>
      </c>
      <c r="BD28" s="8">
        <f t="shared" si="78"/>
        <v>2.9855</v>
      </c>
      <c r="BE28" s="9">
        <v>1.15</v>
      </c>
      <c r="BF28" s="17">
        <v>1.015</v>
      </c>
      <c r="BG28" s="18">
        <f t="shared" si="79"/>
        <v>40578.5728835595</v>
      </c>
      <c r="BH28" s="11">
        <f t="shared" si="80"/>
        <v>12</v>
      </c>
      <c r="BN28" s="11">
        <f>_xlfn.RANK.EQ(CA28,CA27:CA30,0)</f>
        <v>3</v>
      </c>
      <c r="BO28" s="11">
        <v>1446.85</v>
      </c>
      <c r="BP28" s="11">
        <v>1.8</v>
      </c>
      <c r="BQ28" s="12">
        <v>1.35</v>
      </c>
      <c r="BR28" s="13">
        <f t="shared" si="81"/>
        <v>3515.8455</v>
      </c>
      <c r="BS28" s="11">
        <v>440</v>
      </c>
      <c r="BT28" s="11">
        <v>1.23</v>
      </c>
      <c r="BU28" s="31">
        <f t="shared" si="82"/>
        <v>3.31196721311475</v>
      </c>
      <c r="BV28" s="11">
        <v>0.95</v>
      </c>
      <c r="BW28" s="11">
        <v>2.09</v>
      </c>
      <c r="BX28" s="8">
        <f t="shared" si="83"/>
        <v>2.9855</v>
      </c>
      <c r="BY28" s="9">
        <v>1.15</v>
      </c>
      <c r="BZ28" s="17">
        <v>1.015</v>
      </c>
      <c r="CA28" s="18">
        <f t="shared" si="84"/>
        <v>40578.5728835595</v>
      </c>
      <c r="CB28" s="11">
        <f t="shared" si="85"/>
        <v>12</v>
      </c>
      <c r="CH28" s="11">
        <f>_xlfn.RANK.EQ(CU28,CU27:CU30,0)</f>
        <v>3</v>
      </c>
      <c r="CI28" s="11">
        <v>1446.85</v>
      </c>
      <c r="CJ28" s="11">
        <v>1.8</v>
      </c>
      <c r="CK28" s="12">
        <v>1.35</v>
      </c>
      <c r="CL28" s="13">
        <f t="shared" si="86"/>
        <v>3515.8455</v>
      </c>
      <c r="CM28" s="11">
        <v>440</v>
      </c>
      <c r="CN28" s="11">
        <v>1.23</v>
      </c>
      <c r="CO28" s="31">
        <f t="shared" si="87"/>
        <v>3.31196721311475</v>
      </c>
      <c r="CP28" s="11">
        <v>0.95</v>
      </c>
      <c r="CQ28" s="11">
        <v>2.09</v>
      </c>
      <c r="CR28" s="8">
        <f t="shared" si="88"/>
        <v>2.9855</v>
      </c>
      <c r="CS28" s="9">
        <v>1.15</v>
      </c>
      <c r="CT28" s="17">
        <v>1.085</v>
      </c>
      <c r="CU28" s="18">
        <f t="shared" si="89"/>
        <v>43377.0951513912</v>
      </c>
      <c r="CV28" s="11">
        <f t="shared" si="90"/>
        <v>12</v>
      </c>
      <c r="DB28" s="11">
        <f>_xlfn.RANK.EQ(DO28,DO27:DO30,0)</f>
        <v>3</v>
      </c>
      <c r="DC28" s="11">
        <v>1446.85</v>
      </c>
      <c r="DD28" s="11">
        <v>1.8</v>
      </c>
      <c r="DE28" s="12">
        <v>1.35</v>
      </c>
      <c r="DF28" s="13">
        <f t="shared" si="91"/>
        <v>3515.8455</v>
      </c>
      <c r="DG28" s="11">
        <v>440</v>
      </c>
      <c r="DH28" s="11">
        <v>1.23</v>
      </c>
      <c r="DI28" s="31">
        <f t="shared" si="92"/>
        <v>3.31196721311475</v>
      </c>
      <c r="DJ28" s="11">
        <v>0.95</v>
      </c>
      <c r="DK28" s="11">
        <v>2.09</v>
      </c>
      <c r="DL28" s="8">
        <f t="shared" si="93"/>
        <v>2.9855</v>
      </c>
      <c r="DM28" s="9">
        <v>1.15</v>
      </c>
      <c r="DN28" s="17">
        <v>1.085</v>
      </c>
      <c r="DO28" s="18">
        <f t="shared" si="94"/>
        <v>43377.0951513912</v>
      </c>
      <c r="DP28" s="11">
        <f t="shared" si="95"/>
        <v>12</v>
      </c>
      <c r="DV28" s="11">
        <f>_xlfn.RANK.EQ(EI28,EI27:EI30,0)</f>
        <v>3</v>
      </c>
      <c r="DW28" s="11">
        <v>1446.85</v>
      </c>
      <c r="DX28" s="11">
        <v>1.8</v>
      </c>
      <c r="DY28" s="12">
        <v>1.35</v>
      </c>
      <c r="DZ28" s="13">
        <f t="shared" si="96"/>
        <v>3515.8455</v>
      </c>
      <c r="EA28" s="11">
        <v>440</v>
      </c>
      <c r="EB28" s="11">
        <v>1.32</v>
      </c>
      <c r="EC28" s="31">
        <f t="shared" si="97"/>
        <v>3.40196721311475</v>
      </c>
      <c r="ED28" s="11">
        <v>0.95</v>
      </c>
      <c r="EE28" s="11">
        <v>2.91</v>
      </c>
      <c r="EF28" s="8">
        <f t="shared" si="98"/>
        <v>3.7645</v>
      </c>
      <c r="EG28" s="9">
        <v>1.15</v>
      </c>
      <c r="EH28" s="17">
        <v>1.2</v>
      </c>
      <c r="EI28" s="18">
        <f t="shared" si="99"/>
        <v>62136.429462685</v>
      </c>
      <c r="EJ28" s="11">
        <f t="shared" si="100"/>
        <v>12</v>
      </c>
    </row>
    <row r="29" s="1" customFormat="1" customHeight="1" spans="1:140">
      <c r="F29" s="11">
        <f>_xlfn.RANK.EQ(S29,S27:S30,0)</f>
        <v>2</v>
      </c>
      <c r="G29" s="11">
        <v>1446.85</v>
      </c>
      <c r="H29" s="11">
        <v>1.8</v>
      </c>
      <c r="I29" s="12">
        <v>1.35</v>
      </c>
      <c r="J29" s="13">
        <f t="shared" si="66"/>
        <v>3515.8455</v>
      </c>
      <c r="K29" s="11">
        <v>490</v>
      </c>
      <c r="L29" s="11">
        <v>1.83</v>
      </c>
      <c r="M29" s="31">
        <f t="shared" si="67"/>
        <v>4.01072289156627</v>
      </c>
      <c r="N29" s="11">
        <v>0.89</v>
      </c>
      <c r="O29" s="11">
        <v>1.78</v>
      </c>
      <c r="P29" s="8">
        <f t="shared" si="68"/>
        <v>2.5842</v>
      </c>
      <c r="Q29" s="9">
        <v>1.15</v>
      </c>
      <c r="R29" s="17">
        <v>1</v>
      </c>
      <c r="S29" s="18">
        <f t="shared" si="69"/>
        <v>41906.0186093939</v>
      </c>
      <c r="T29" s="11">
        <f t="shared" si="70"/>
        <v>2</v>
      </c>
      <c r="Z29" s="11">
        <f>_xlfn.RANK.EQ(AM29,AM27:AM30,0)</f>
        <v>1</v>
      </c>
      <c r="AA29" s="11">
        <v>1446.85</v>
      </c>
      <c r="AB29" s="11">
        <v>1.8</v>
      </c>
      <c r="AC29" s="12">
        <v>1.35</v>
      </c>
      <c r="AD29" s="13">
        <f t="shared" si="71"/>
        <v>3515.8455</v>
      </c>
      <c r="AE29" s="11">
        <v>450</v>
      </c>
      <c r="AF29" s="11">
        <v>1.83</v>
      </c>
      <c r="AG29" s="31">
        <f t="shared" si="72"/>
        <v>3.93204081632653</v>
      </c>
      <c r="AH29" s="11">
        <v>1</v>
      </c>
      <c r="AI29" s="11">
        <v>2.71</v>
      </c>
      <c r="AJ29" s="8">
        <f t="shared" si="73"/>
        <v>3.71</v>
      </c>
      <c r="AK29" s="9">
        <v>1.15</v>
      </c>
      <c r="AL29" s="17">
        <v>1</v>
      </c>
      <c r="AM29" s="18">
        <f t="shared" si="74"/>
        <v>58982.0074342296</v>
      </c>
      <c r="AN29" s="11">
        <f t="shared" si="75"/>
        <v>1</v>
      </c>
      <c r="AT29" s="11">
        <f>_xlfn.RANK.EQ(BG29,BG27:BG30,0)</f>
        <v>2</v>
      </c>
      <c r="AU29" s="11">
        <v>1446.85</v>
      </c>
      <c r="AV29" s="11">
        <v>1.8</v>
      </c>
      <c r="AW29" s="12">
        <v>1.35</v>
      </c>
      <c r="AX29" s="13">
        <f t="shared" si="76"/>
        <v>3515.8455</v>
      </c>
      <c r="AY29" s="11">
        <v>490</v>
      </c>
      <c r="AZ29" s="11">
        <v>1.83</v>
      </c>
      <c r="BA29" s="31">
        <f t="shared" si="77"/>
        <v>4.01072289156627</v>
      </c>
      <c r="BB29" s="11">
        <v>0.93</v>
      </c>
      <c r="BC29" s="11">
        <v>1.85</v>
      </c>
      <c r="BD29" s="8">
        <f t="shared" si="78"/>
        <v>2.7205</v>
      </c>
      <c r="BE29" s="9">
        <v>1.15</v>
      </c>
      <c r="BF29" s="17">
        <v>1.015</v>
      </c>
      <c r="BG29" s="18">
        <f t="shared" si="79"/>
        <v>44778.0371028787</v>
      </c>
      <c r="BH29" s="11">
        <f t="shared" si="80"/>
        <v>2</v>
      </c>
      <c r="BN29" s="11">
        <f>_xlfn.RANK.EQ(CA29,CA27:CA30,0)</f>
        <v>1</v>
      </c>
      <c r="BO29" s="11">
        <v>1446.85</v>
      </c>
      <c r="BP29" s="11">
        <v>1.8</v>
      </c>
      <c r="BQ29" s="12">
        <v>1.35</v>
      </c>
      <c r="BR29" s="13">
        <f t="shared" si="81"/>
        <v>3515.8455</v>
      </c>
      <c r="BS29" s="11">
        <v>490</v>
      </c>
      <c r="BT29" s="11">
        <v>1.83</v>
      </c>
      <c r="BU29" s="31">
        <f t="shared" si="82"/>
        <v>4.01072289156627</v>
      </c>
      <c r="BV29" s="11">
        <v>1</v>
      </c>
      <c r="BW29" s="11">
        <v>2.71</v>
      </c>
      <c r="BX29" s="8">
        <f t="shared" si="83"/>
        <v>3.71</v>
      </c>
      <c r="BY29" s="9">
        <v>1.15</v>
      </c>
      <c r="BZ29" s="17">
        <v>1.015</v>
      </c>
      <c r="CA29" s="18">
        <f t="shared" si="84"/>
        <v>61064.7004784708</v>
      </c>
      <c r="CB29" s="11">
        <f t="shared" si="85"/>
        <v>1</v>
      </c>
      <c r="CH29" s="11">
        <f>_xlfn.RANK.EQ(CU29,CU27:CU30,0)</f>
        <v>2</v>
      </c>
      <c r="CI29" s="11">
        <v>1446.85</v>
      </c>
      <c r="CJ29" s="11">
        <v>1.8</v>
      </c>
      <c r="CK29" s="12">
        <v>1.35</v>
      </c>
      <c r="CL29" s="13">
        <f t="shared" si="86"/>
        <v>3515.8455</v>
      </c>
      <c r="CM29" s="11">
        <v>490</v>
      </c>
      <c r="CN29" s="11">
        <v>1.83</v>
      </c>
      <c r="CO29" s="31">
        <f t="shared" si="87"/>
        <v>4.01072289156627</v>
      </c>
      <c r="CP29" s="11">
        <v>0.93</v>
      </c>
      <c r="CQ29" s="11">
        <v>1.85</v>
      </c>
      <c r="CR29" s="8">
        <f t="shared" si="88"/>
        <v>2.7205</v>
      </c>
      <c r="CS29" s="9">
        <v>1.15</v>
      </c>
      <c r="CT29" s="17">
        <v>1.085</v>
      </c>
      <c r="CU29" s="18">
        <f t="shared" si="89"/>
        <v>47866.1775927324</v>
      </c>
      <c r="CV29" s="11">
        <f t="shared" si="90"/>
        <v>2</v>
      </c>
      <c r="DB29" s="11">
        <f>_xlfn.RANK.EQ(DO29,DO27:DO30,0)</f>
        <v>1</v>
      </c>
      <c r="DC29" s="11">
        <v>1446.85</v>
      </c>
      <c r="DD29" s="11">
        <v>1.8</v>
      </c>
      <c r="DE29" s="12">
        <v>1.35</v>
      </c>
      <c r="DF29" s="13">
        <f t="shared" si="91"/>
        <v>3515.8455</v>
      </c>
      <c r="DG29" s="11">
        <v>490</v>
      </c>
      <c r="DH29" s="11">
        <v>1.83</v>
      </c>
      <c r="DI29" s="31">
        <f t="shared" si="92"/>
        <v>4.01072289156627</v>
      </c>
      <c r="DJ29" s="11">
        <v>1</v>
      </c>
      <c r="DK29" s="11">
        <v>2.71</v>
      </c>
      <c r="DL29" s="8">
        <f t="shared" si="93"/>
        <v>3.71</v>
      </c>
      <c r="DM29" s="9">
        <v>1.15</v>
      </c>
      <c r="DN29" s="17">
        <v>1.085</v>
      </c>
      <c r="DO29" s="18">
        <f t="shared" si="94"/>
        <v>65276.0591321584</v>
      </c>
      <c r="DP29" s="11">
        <f t="shared" si="95"/>
        <v>1</v>
      </c>
      <c r="DV29" s="11">
        <f>_xlfn.RANK.EQ(EI29,EI27:EI30,0)</f>
        <v>1</v>
      </c>
      <c r="DW29" s="11">
        <v>1446.85</v>
      </c>
      <c r="DX29" s="11">
        <v>1.8</v>
      </c>
      <c r="DY29" s="12">
        <v>1.35</v>
      </c>
      <c r="DZ29" s="13">
        <f t="shared" si="96"/>
        <v>3515.8455</v>
      </c>
      <c r="EA29" s="11">
        <v>490</v>
      </c>
      <c r="EB29" s="11">
        <v>1.92</v>
      </c>
      <c r="EC29" s="31">
        <f t="shared" si="97"/>
        <v>4.10072289156627</v>
      </c>
      <c r="ED29" s="11">
        <v>1</v>
      </c>
      <c r="EE29" s="11">
        <v>3.51</v>
      </c>
      <c r="EF29" s="8">
        <f t="shared" si="98"/>
        <v>4.51</v>
      </c>
      <c r="EG29" s="9">
        <v>1.15</v>
      </c>
      <c r="EH29" s="17">
        <v>1.2</v>
      </c>
      <c r="EI29" s="18">
        <f t="shared" si="99"/>
        <v>89731.6870687499</v>
      </c>
      <c r="EJ29" s="11">
        <f t="shared" si="100"/>
        <v>1</v>
      </c>
    </row>
    <row r="30" s="1" customFormat="1" customHeight="1" spans="1:140">
      <c r="F30" s="11">
        <f>_xlfn.RANK.EQ(S30,S27:S30,0)</f>
        <v>4</v>
      </c>
      <c r="G30" s="11">
        <v>0</v>
      </c>
      <c r="H30" s="11">
        <v>1.8</v>
      </c>
      <c r="I30" s="12">
        <v>1.35</v>
      </c>
      <c r="J30" s="13">
        <f t="shared" si="66"/>
        <v>0</v>
      </c>
      <c r="K30" s="11">
        <v>0</v>
      </c>
      <c r="L30" s="11">
        <v>0.2</v>
      </c>
      <c r="M30" s="31">
        <f t="shared" si="67"/>
        <v>1.2</v>
      </c>
      <c r="N30" s="28">
        <v>0.7</v>
      </c>
      <c r="O30" s="28">
        <v>1.5</v>
      </c>
      <c r="P30" s="8">
        <f t="shared" si="68"/>
        <v>2.05</v>
      </c>
      <c r="Q30" s="9">
        <v>1.15</v>
      </c>
      <c r="R30" s="17">
        <v>1</v>
      </c>
      <c r="S30" s="18">
        <f t="shared" si="69"/>
        <v>0</v>
      </c>
      <c r="T30" s="28">
        <f t="shared" si="70"/>
        <v>12</v>
      </c>
      <c r="Z30" s="11">
        <f>_xlfn.RANK.EQ(AM30,AM27:AM30,0)</f>
        <v>4</v>
      </c>
      <c r="AA30" s="11">
        <v>0</v>
      </c>
      <c r="AB30" s="11">
        <v>1.8</v>
      </c>
      <c r="AC30" s="12">
        <v>1.35</v>
      </c>
      <c r="AD30" s="13">
        <f t="shared" si="71"/>
        <v>0</v>
      </c>
      <c r="AE30" s="11">
        <v>0</v>
      </c>
      <c r="AF30" s="11">
        <v>0.2</v>
      </c>
      <c r="AG30" s="31">
        <f t="shared" si="72"/>
        <v>1.2</v>
      </c>
      <c r="AH30" s="28">
        <v>0.7</v>
      </c>
      <c r="AI30" s="28">
        <v>1.5</v>
      </c>
      <c r="AJ30" s="8">
        <f t="shared" si="73"/>
        <v>2.05</v>
      </c>
      <c r="AK30" s="9">
        <v>1.15</v>
      </c>
      <c r="AL30" s="17">
        <v>1</v>
      </c>
      <c r="AM30" s="18">
        <f t="shared" si="74"/>
        <v>0</v>
      </c>
      <c r="AN30" s="28">
        <f t="shared" si="75"/>
        <v>12</v>
      </c>
      <c r="AT30" s="11">
        <f>_xlfn.RANK.EQ(BG30,BG27:BG30,0)</f>
        <v>4</v>
      </c>
      <c r="AU30" s="11">
        <v>0</v>
      </c>
      <c r="AV30" s="11">
        <v>1.8</v>
      </c>
      <c r="AW30" s="12">
        <v>1.35</v>
      </c>
      <c r="AX30" s="13">
        <f t="shared" si="76"/>
        <v>0</v>
      </c>
      <c r="AY30" s="11">
        <v>0</v>
      </c>
      <c r="AZ30" s="11">
        <v>0.2</v>
      </c>
      <c r="BA30" s="31">
        <f t="shared" si="77"/>
        <v>1.2</v>
      </c>
      <c r="BB30" s="28">
        <v>0.7</v>
      </c>
      <c r="BC30" s="28">
        <v>1.5</v>
      </c>
      <c r="BD30" s="8">
        <f t="shared" si="78"/>
        <v>2.05</v>
      </c>
      <c r="BE30" s="9">
        <v>1.15</v>
      </c>
      <c r="BF30" s="17">
        <v>1.015</v>
      </c>
      <c r="BG30" s="18">
        <f t="shared" si="79"/>
        <v>0</v>
      </c>
      <c r="BH30" s="28">
        <f t="shared" si="80"/>
        <v>12</v>
      </c>
      <c r="BN30" s="11">
        <f>_xlfn.RANK.EQ(CA30,CA27:CA30,0)</f>
        <v>4</v>
      </c>
      <c r="BO30" s="11">
        <v>0</v>
      </c>
      <c r="BP30" s="11">
        <v>1.8</v>
      </c>
      <c r="BQ30" s="12">
        <v>1.35</v>
      </c>
      <c r="BR30" s="13">
        <f t="shared" si="81"/>
        <v>0</v>
      </c>
      <c r="BS30" s="11">
        <v>0</v>
      </c>
      <c r="BT30" s="11">
        <v>0.2</v>
      </c>
      <c r="BU30" s="31">
        <f t="shared" si="82"/>
        <v>1.2</v>
      </c>
      <c r="BV30" s="28">
        <v>0.7</v>
      </c>
      <c r="BW30" s="28">
        <v>1.5</v>
      </c>
      <c r="BX30" s="8">
        <f t="shared" si="83"/>
        <v>2.05</v>
      </c>
      <c r="BY30" s="9">
        <v>1.15</v>
      </c>
      <c r="BZ30" s="17">
        <v>1.015</v>
      </c>
      <c r="CA30" s="18">
        <f t="shared" si="84"/>
        <v>0</v>
      </c>
      <c r="CB30" s="28">
        <f t="shared" si="85"/>
        <v>12</v>
      </c>
      <c r="CH30" s="11">
        <f>_xlfn.RANK.EQ(CU30,CU27:CU30,0)</f>
        <v>4</v>
      </c>
      <c r="CI30" s="11">
        <v>0</v>
      </c>
      <c r="CJ30" s="11">
        <v>1.8</v>
      </c>
      <c r="CK30" s="12">
        <v>1.35</v>
      </c>
      <c r="CL30" s="13">
        <f t="shared" si="86"/>
        <v>0</v>
      </c>
      <c r="CM30" s="11">
        <v>0</v>
      </c>
      <c r="CN30" s="11">
        <v>0.2</v>
      </c>
      <c r="CO30" s="31">
        <f t="shared" si="87"/>
        <v>1.2</v>
      </c>
      <c r="CP30" s="28">
        <v>0.7</v>
      </c>
      <c r="CQ30" s="28">
        <v>1.5</v>
      </c>
      <c r="CR30" s="8">
        <f t="shared" si="88"/>
        <v>2.05</v>
      </c>
      <c r="CS30" s="9">
        <v>1.15</v>
      </c>
      <c r="CT30" s="17">
        <v>1.085</v>
      </c>
      <c r="CU30" s="18">
        <f t="shared" si="89"/>
        <v>0</v>
      </c>
      <c r="CV30" s="28">
        <f t="shared" si="90"/>
        <v>12</v>
      </c>
      <c r="DB30" s="11">
        <f>_xlfn.RANK.EQ(DO30,DO27:DO30,0)</f>
        <v>4</v>
      </c>
      <c r="DC30" s="11">
        <v>0</v>
      </c>
      <c r="DD30" s="11">
        <v>1.8</v>
      </c>
      <c r="DE30" s="12">
        <v>1.35</v>
      </c>
      <c r="DF30" s="13">
        <f t="shared" si="91"/>
        <v>0</v>
      </c>
      <c r="DG30" s="11">
        <v>0</v>
      </c>
      <c r="DH30" s="11">
        <v>0.2</v>
      </c>
      <c r="DI30" s="31">
        <f t="shared" si="92"/>
        <v>1.2</v>
      </c>
      <c r="DJ30" s="28">
        <v>0.7</v>
      </c>
      <c r="DK30" s="28">
        <v>1.5</v>
      </c>
      <c r="DL30" s="8">
        <f t="shared" si="93"/>
        <v>2.05</v>
      </c>
      <c r="DM30" s="9">
        <v>1.15</v>
      </c>
      <c r="DN30" s="17">
        <v>1.085</v>
      </c>
      <c r="DO30" s="18">
        <f t="shared" si="94"/>
        <v>0</v>
      </c>
      <c r="DP30" s="28">
        <f t="shared" si="95"/>
        <v>12</v>
      </c>
      <c r="DV30" s="11">
        <f>_xlfn.RANK.EQ(EI30,EI27:EI30,0)</f>
        <v>4</v>
      </c>
      <c r="DW30" s="11">
        <v>0</v>
      </c>
      <c r="DX30" s="11">
        <v>1.8</v>
      </c>
      <c r="DY30" s="12">
        <v>1.35</v>
      </c>
      <c r="DZ30" s="13">
        <f t="shared" si="96"/>
        <v>0</v>
      </c>
      <c r="EA30" s="11">
        <v>0</v>
      </c>
      <c r="EB30" s="11">
        <v>0.2</v>
      </c>
      <c r="EC30" s="31">
        <f t="shared" si="97"/>
        <v>1.2</v>
      </c>
      <c r="ED30" s="28">
        <v>0.7</v>
      </c>
      <c r="EE30" s="28">
        <v>1.5</v>
      </c>
      <c r="EF30" s="8">
        <f t="shared" si="98"/>
        <v>2.05</v>
      </c>
      <c r="EG30" s="9">
        <v>1.15</v>
      </c>
      <c r="EH30" s="17">
        <v>1.2</v>
      </c>
      <c r="EI30" s="18">
        <f t="shared" si="99"/>
        <v>0</v>
      </c>
      <c r="EJ30" s="28">
        <f t="shared" si="100"/>
        <v>12</v>
      </c>
    </row>
    <row r="31" s="1" customFormat="1" customHeight="1" spans="1:140">
      <c r="F31" s="32" t="s">
        <v>42</v>
      </c>
      <c r="G31" s="33">
        <f>LARGE(S27:S30,1)/1</f>
        <v>52000.1683647179</v>
      </c>
      <c r="H31" s="32" t="s">
        <v>43</v>
      </c>
      <c r="I31" s="33">
        <f>LARGE(S27:S30,2)/2</f>
        <v>20953.009304697</v>
      </c>
      <c r="J31" s="32" t="s">
        <v>44</v>
      </c>
      <c r="K31" s="33">
        <f>LARGE(S27:S30,3)/12</f>
        <v>3331.57412837106</v>
      </c>
      <c r="L31" s="32" t="s">
        <v>45</v>
      </c>
      <c r="M31" s="34">
        <f>LARGE(S27:S30,4)/12</f>
        <v>0</v>
      </c>
      <c r="N31" s="35" t="s">
        <v>46</v>
      </c>
      <c r="O31" s="36">
        <f>G31+I31+K31+M31</f>
        <v>76284.7517977859</v>
      </c>
      <c r="P31" s="35" t="s">
        <v>47</v>
      </c>
      <c r="Q31" s="35">
        <v>6.7</v>
      </c>
      <c r="R31" s="35"/>
      <c r="S31" s="35" t="s">
        <v>48</v>
      </c>
      <c r="T31" s="36">
        <f>O31*Q31</f>
        <v>511107.837045165</v>
      </c>
      <c r="Z31" s="32" t="s">
        <v>42</v>
      </c>
      <c r="AA31" s="33">
        <f>LARGE(AM27:AM30,1)/1</f>
        <v>58982.0074342296</v>
      </c>
      <c r="AB31" s="32" t="s">
        <v>43</v>
      </c>
      <c r="AC31" s="33">
        <f>LARGE(AM27:AM30,2)/2</f>
        <v>26000.0841823589</v>
      </c>
      <c r="AD31" s="32" t="s">
        <v>44</v>
      </c>
      <c r="AE31" s="33">
        <f>LARGE(AM27:AM30,3)/12</f>
        <v>3331.57412837106</v>
      </c>
      <c r="AF31" s="32" t="s">
        <v>45</v>
      </c>
      <c r="AG31" s="34">
        <f>LARGE(AM27:AM30,4)/12</f>
        <v>0</v>
      </c>
      <c r="AH31" s="35" t="s">
        <v>46</v>
      </c>
      <c r="AI31" s="36">
        <f>AA31+AC31+AE31+AG31</f>
        <v>88313.6657449596</v>
      </c>
      <c r="AJ31" s="35" t="s">
        <v>47</v>
      </c>
      <c r="AK31" s="35">
        <v>6.7</v>
      </c>
      <c r="AL31" s="35"/>
      <c r="AM31" s="35" t="s">
        <v>48</v>
      </c>
      <c r="AN31" s="36">
        <f>AI31*AK31</f>
        <v>591701.56049123</v>
      </c>
      <c r="AT31" s="32" t="s">
        <v>42</v>
      </c>
      <c r="AU31" s="33">
        <f>LARGE(BG27:BG30,1)/1</f>
        <v>52780.1708901886</v>
      </c>
      <c r="AV31" s="32" t="s">
        <v>43</v>
      </c>
      <c r="AW31" s="33">
        <f>LARGE(BG27:BG30,2)/2</f>
        <v>22389.0185514393</v>
      </c>
      <c r="AX31" s="32" t="s">
        <v>44</v>
      </c>
      <c r="AY31" s="33">
        <f>LARGE(BG27:BG30,3)/12</f>
        <v>3381.54774029662</v>
      </c>
      <c r="AZ31" s="32" t="s">
        <v>45</v>
      </c>
      <c r="BA31" s="34">
        <f>LARGE(BG27:BG30,4)/12</f>
        <v>0</v>
      </c>
      <c r="BB31" s="35" t="s">
        <v>46</v>
      </c>
      <c r="BC31" s="36">
        <f>AU31+AW31+AY31+BA31</f>
        <v>78550.7371819246</v>
      </c>
      <c r="BD31" s="35" t="s">
        <v>47</v>
      </c>
      <c r="BE31" s="35">
        <v>6.7</v>
      </c>
      <c r="BF31" s="35"/>
      <c r="BG31" s="35" t="s">
        <v>48</v>
      </c>
      <c r="BH31" s="36">
        <f>BC31*BE31</f>
        <v>526289.939118895</v>
      </c>
      <c r="BN31" s="32" t="s">
        <v>42</v>
      </c>
      <c r="BO31" s="33">
        <f>LARGE(CA27:CA30,1)/1</f>
        <v>61064.7004784708</v>
      </c>
      <c r="BP31" s="32" t="s">
        <v>43</v>
      </c>
      <c r="BQ31" s="33">
        <f>LARGE(CA27:CA30,2)/2</f>
        <v>26390.0854450943</v>
      </c>
      <c r="BR31" s="32" t="s">
        <v>44</v>
      </c>
      <c r="BS31" s="33">
        <f>LARGE(CA27:CA30,3)/12</f>
        <v>3381.54774029662</v>
      </c>
      <c r="BT31" s="32" t="s">
        <v>45</v>
      </c>
      <c r="BU31" s="34">
        <f>LARGE(CA27:CA30,4)/12</f>
        <v>0</v>
      </c>
      <c r="BV31" s="35" t="s">
        <v>46</v>
      </c>
      <c r="BW31" s="36">
        <f>BO31+BQ31+BS31+BU31</f>
        <v>90836.3336638617</v>
      </c>
      <c r="BX31" s="35" t="s">
        <v>47</v>
      </c>
      <c r="BY31" s="35">
        <v>6.7</v>
      </c>
      <c r="BZ31" s="35"/>
      <c r="CA31" s="35" t="s">
        <v>48</v>
      </c>
      <c r="CB31" s="36">
        <f>BW31*BY31</f>
        <v>608603.435547873</v>
      </c>
      <c r="CH31" s="32" t="s">
        <v>42</v>
      </c>
      <c r="CI31" s="33">
        <f>LARGE(CU27:CU30,1)/1</f>
        <v>56420.1826757189</v>
      </c>
      <c r="CJ31" s="32" t="s">
        <v>43</v>
      </c>
      <c r="CK31" s="33">
        <f>LARGE(CU27:CU30,2)/2</f>
        <v>23933.0887963662</v>
      </c>
      <c r="CL31" s="32" t="s">
        <v>44</v>
      </c>
      <c r="CM31" s="33">
        <f>LARGE(CU27:CU30,3)/12</f>
        <v>3614.7579292826</v>
      </c>
      <c r="CN31" s="32" t="s">
        <v>45</v>
      </c>
      <c r="CO31" s="34">
        <f>LARGE(CU27:CU30,4)/12</f>
        <v>0</v>
      </c>
      <c r="CP31" s="35" t="s">
        <v>46</v>
      </c>
      <c r="CQ31" s="36">
        <f>CI31+CK31+CM31+CO31</f>
        <v>83968.0294013676</v>
      </c>
      <c r="CR31" s="35" t="s">
        <v>47</v>
      </c>
      <c r="CS31" s="35">
        <v>6.7</v>
      </c>
      <c r="CT31" s="35"/>
      <c r="CU31" s="35" t="s">
        <v>48</v>
      </c>
      <c r="CV31" s="36">
        <f>CQ31*CS31</f>
        <v>562585.796989163</v>
      </c>
      <c r="DB31" s="32" t="s">
        <v>42</v>
      </c>
      <c r="DC31" s="33">
        <f>LARGE(DO27:DO30,1)/1</f>
        <v>65276.0591321584</v>
      </c>
      <c r="DD31" s="32" t="s">
        <v>43</v>
      </c>
      <c r="DE31" s="33">
        <f>LARGE(DO27:DO30,2)/2</f>
        <v>28210.0913378594</v>
      </c>
      <c r="DF31" s="32" t="s">
        <v>44</v>
      </c>
      <c r="DG31" s="33">
        <f>LARGE(DO27:DO30,3)/12</f>
        <v>3614.7579292826</v>
      </c>
      <c r="DH31" s="32" t="s">
        <v>45</v>
      </c>
      <c r="DI31" s="34">
        <f>LARGE(DO27:DO30,4)/12</f>
        <v>0</v>
      </c>
      <c r="DJ31" s="35" t="s">
        <v>46</v>
      </c>
      <c r="DK31" s="36">
        <f>DC31+DE31+DG31+DI31</f>
        <v>97100.9083993005</v>
      </c>
      <c r="DL31" s="35" t="s">
        <v>47</v>
      </c>
      <c r="DM31" s="35">
        <v>6.7</v>
      </c>
      <c r="DN31" s="35"/>
      <c r="DO31" s="35" t="s">
        <v>48</v>
      </c>
      <c r="DP31" s="36">
        <f>DK31*DM31</f>
        <v>650576.086275313</v>
      </c>
      <c r="DV31" s="32" t="s">
        <v>42</v>
      </c>
      <c r="DW31" s="33">
        <f>LARGE(EI27:EI30,1)/1</f>
        <v>89731.6870687499</v>
      </c>
      <c r="DX31" s="32" t="s">
        <v>43</v>
      </c>
      <c r="DY31" s="33">
        <f>LARGE(EI27:EI30,2)/2</f>
        <v>39598.9061975204</v>
      </c>
      <c r="DZ31" s="32" t="s">
        <v>44</v>
      </c>
      <c r="EA31" s="33">
        <f>LARGE(EI27:EI30,3)/12</f>
        <v>5178.03578855708</v>
      </c>
      <c r="EB31" s="32" t="s">
        <v>45</v>
      </c>
      <c r="EC31" s="34">
        <f>LARGE(EI27:EI30,4)/12</f>
        <v>0</v>
      </c>
      <c r="ED31" s="35" t="s">
        <v>46</v>
      </c>
      <c r="EE31" s="36">
        <f>DW31+DY31+EA31+EC31</f>
        <v>134508.629054827</v>
      </c>
      <c r="EF31" s="35" t="s">
        <v>47</v>
      </c>
      <c r="EG31" s="35">
        <v>6.7</v>
      </c>
      <c r="EH31" s="35"/>
      <c r="EI31" s="35" t="s">
        <v>48</v>
      </c>
      <c r="EJ31" s="36">
        <f>EE31*EG31</f>
        <v>901207.814667344</v>
      </c>
    </row>
    <row r="32" s="1" customFormat="1" customHeight="1" spans="1:140">
      <c r="F32" s="32"/>
      <c r="G32" s="33"/>
      <c r="H32" s="32"/>
      <c r="I32" s="33"/>
      <c r="J32" s="32"/>
      <c r="K32" s="33"/>
      <c r="L32" s="32"/>
      <c r="M32" s="34"/>
      <c r="N32" s="35"/>
      <c r="O32" s="36"/>
      <c r="P32" s="35"/>
      <c r="Q32" s="35"/>
      <c r="R32" s="35"/>
      <c r="S32" s="35"/>
      <c r="T32" s="36"/>
      <c r="U32" s="1"/>
      <c r="V32" s="1"/>
      <c r="W32" s="1"/>
      <c r="X32" s="1"/>
      <c r="Y32" s="1"/>
      <c r="Z32" s="32"/>
      <c r="AA32" s="33"/>
      <c r="AB32" s="32"/>
      <c r="AC32" s="33"/>
      <c r="AD32" s="32"/>
      <c r="AE32" s="33"/>
      <c r="AF32" s="32"/>
      <c r="AG32" s="34"/>
      <c r="AH32" s="35"/>
      <c r="AI32" s="36"/>
      <c r="AJ32" s="35"/>
      <c r="AK32" s="35"/>
      <c r="AL32" s="35"/>
      <c r="AM32" s="35"/>
      <c r="AN32" s="36"/>
      <c r="AO32" s="1"/>
      <c r="AP32" s="1"/>
      <c r="AQ32" s="1"/>
      <c r="AR32" s="1"/>
      <c r="AS32" s="1"/>
      <c r="AT32" s="32"/>
      <c r="AU32" s="33"/>
      <c r="AV32" s="32"/>
      <c r="AW32" s="33"/>
      <c r="AX32" s="32"/>
      <c r="AY32" s="33"/>
      <c r="AZ32" s="32"/>
      <c r="BA32" s="34"/>
      <c r="BB32" s="35"/>
      <c r="BC32" s="36"/>
      <c r="BD32" s="35"/>
      <c r="BE32" s="35"/>
      <c r="BF32" s="35"/>
      <c r="BG32" s="35"/>
      <c r="BH32" s="36"/>
      <c r="BI32" s="1"/>
      <c r="BJ32" s="1"/>
      <c r="BK32" s="1"/>
      <c r="BL32" s="1"/>
      <c r="BM32" s="1"/>
      <c r="BN32" s="32"/>
      <c r="BO32" s="33"/>
      <c r="BP32" s="32"/>
      <c r="BQ32" s="33"/>
      <c r="BR32" s="32"/>
      <c r="BS32" s="33"/>
      <c r="BT32" s="32"/>
      <c r="BU32" s="34"/>
      <c r="BV32" s="35"/>
      <c r="BW32" s="36"/>
      <c r="BX32" s="35"/>
      <c r="BY32" s="35"/>
      <c r="BZ32" s="35"/>
      <c r="CA32" s="35"/>
      <c r="CB32" s="36"/>
      <c r="CC32" s="1"/>
      <c r="CD32" s="1"/>
      <c r="CE32" s="1"/>
      <c r="CF32" s="1"/>
      <c r="CG32" s="1"/>
      <c r="CH32" s="32"/>
      <c r="CI32" s="33"/>
      <c r="CJ32" s="32"/>
      <c r="CK32" s="33"/>
      <c r="CL32" s="32"/>
      <c r="CM32" s="33"/>
      <c r="CN32" s="32"/>
      <c r="CO32" s="34"/>
      <c r="CP32" s="35"/>
      <c r="CQ32" s="36"/>
      <c r="CR32" s="35"/>
      <c r="CS32" s="35"/>
      <c r="CT32" s="35"/>
      <c r="CU32" s="35"/>
      <c r="CV32" s="36"/>
      <c r="CW32" s="1"/>
      <c r="CX32" s="1"/>
      <c r="CY32" s="1"/>
      <c r="CZ32" s="1"/>
      <c r="DA32" s="1"/>
      <c r="DB32" s="32"/>
      <c r="DC32" s="33"/>
      <c r="DD32" s="32"/>
      <c r="DE32" s="33"/>
      <c r="DF32" s="32"/>
      <c r="DG32" s="33"/>
      <c r="DH32" s="32"/>
      <c r="DI32" s="34"/>
      <c r="DJ32" s="35"/>
      <c r="DK32" s="36"/>
      <c r="DL32" s="35"/>
      <c r="DM32" s="35"/>
      <c r="DN32" s="35"/>
      <c r="DO32" s="35"/>
      <c r="DP32" s="36"/>
      <c r="DQ32" s="1"/>
      <c r="DR32" s="1"/>
      <c r="DS32" s="1"/>
      <c r="DT32" s="1"/>
      <c r="DU32" s="1"/>
      <c r="DV32" s="32"/>
      <c r="DW32" s="33"/>
      <c r="DX32" s="32"/>
      <c r="DY32" s="33"/>
      <c r="DZ32" s="32"/>
      <c r="EA32" s="33"/>
      <c r="EB32" s="32"/>
      <c r="EC32" s="34"/>
      <c r="ED32" s="35"/>
      <c r="EE32" s="36"/>
      <c r="EF32" s="35"/>
      <c r="EG32" s="35"/>
      <c r="EH32" s="35"/>
      <c r="EI32" s="35"/>
      <c r="EJ32" s="36"/>
    </row>
    <row r="33" s="1" customFormat="1" customHeight="1" spans="6:139">
      <c r="F33" s="3" t="s">
        <v>50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1"/>
      <c r="U33" s="1"/>
      <c r="V33" s="1"/>
      <c r="W33" s="1"/>
      <c r="X33" s="1"/>
      <c r="Y33" s="1"/>
      <c r="Z33" s="3" t="s">
        <v>50</v>
      </c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1"/>
      <c r="AO33" s="1"/>
      <c r="AP33" s="1"/>
      <c r="AQ33" s="1"/>
      <c r="AR33" s="1"/>
      <c r="AS33" s="1"/>
      <c r="AT33" s="3" t="s">
        <v>50</v>
      </c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1"/>
      <c r="BI33" s="1"/>
      <c r="BJ33" s="1"/>
      <c r="BK33" s="1"/>
      <c r="BL33" s="1"/>
      <c r="BM33" s="1"/>
      <c r="BN33" s="3" t="s">
        <v>50</v>
      </c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1"/>
      <c r="CC33" s="1"/>
      <c r="CD33" s="1"/>
      <c r="CE33" s="1"/>
      <c r="CF33" s="1"/>
      <c r="CG33" s="1"/>
      <c r="CH33" s="3" t="s">
        <v>50</v>
      </c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1"/>
      <c r="CW33" s="1"/>
      <c r="CX33" s="1"/>
      <c r="CY33" s="1"/>
      <c r="CZ33" s="1"/>
      <c r="DA33" s="1"/>
      <c r="DB33" s="3" t="s">
        <v>50</v>
      </c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1"/>
      <c r="DQ33" s="1"/>
      <c r="DR33" s="1"/>
      <c r="DS33" s="1"/>
      <c r="DT33" s="1"/>
      <c r="DU33" s="1"/>
      <c r="DV33" s="3" t="s">
        <v>50</v>
      </c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</row>
    <row r="34" s="1" customFormat="1" customHeight="1" spans="6:139">
      <c r="F34" s="4" t="s">
        <v>8</v>
      </c>
      <c r="G34" s="5"/>
      <c r="H34" s="5"/>
      <c r="I34" s="6"/>
      <c r="J34" s="7" t="s">
        <v>9</v>
      </c>
      <c r="K34" s="7"/>
      <c r="L34" s="7"/>
      <c r="M34" s="7"/>
      <c r="N34" s="8" t="s">
        <v>10</v>
      </c>
      <c r="O34" s="8"/>
      <c r="P34" s="8"/>
      <c r="Q34" s="9" t="s">
        <v>11</v>
      </c>
      <c r="R34" s="10" t="s">
        <v>12</v>
      </c>
      <c r="S34" s="10" t="s">
        <v>13</v>
      </c>
      <c r="Z34" s="4" t="s">
        <v>8</v>
      </c>
      <c r="AA34" s="5"/>
      <c r="AB34" s="5"/>
      <c r="AC34" s="6"/>
      <c r="AD34" s="7" t="s">
        <v>9</v>
      </c>
      <c r="AE34" s="7"/>
      <c r="AF34" s="7"/>
      <c r="AG34" s="7"/>
      <c r="AH34" s="8" t="s">
        <v>10</v>
      </c>
      <c r="AI34" s="8"/>
      <c r="AJ34" s="8"/>
      <c r="AK34" s="9" t="s">
        <v>11</v>
      </c>
      <c r="AL34" s="10" t="s">
        <v>12</v>
      </c>
      <c r="AM34" s="10" t="s">
        <v>13</v>
      </c>
      <c r="AT34" s="4" t="s">
        <v>8</v>
      </c>
      <c r="AU34" s="5"/>
      <c r="AV34" s="5"/>
      <c r="AW34" s="6"/>
      <c r="AX34" s="7" t="s">
        <v>9</v>
      </c>
      <c r="AY34" s="7"/>
      <c r="AZ34" s="7"/>
      <c r="BA34" s="7"/>
      <c r="BB34" s="8" t="s">
        <v>10</v>
      </c>
      <c r="BC34" s="8"/>
      <c r="BD34" s="8"/>
      <c r="BE34" s="9" t="s">
        <v>11</v>
      </c>
      <c r="BF34" s="10" t="s">
        <v>12</v>
      </c>
      <c r="BG34" s="10" t="s">
        <v>13</v>
      </c>
      <c r="BN34" s="4" t="s">
        <v>8</v>
      </c>
      <c r="BO34" s="5"/>
      <c r="BP34" s="5"/>
      <c r="BQ34" s="6"/>
      <c r="BR34" s="7" t="s">
        <v>9</v>
      </c>
      <c r="BS34" s="7"/>
      <c r="BT34" s="7"/>
      <c r="BU34" s="7"/>
      <c r="BV34" s="8" t="s">
        <v>10</v>
      </c>
      <c r="BW34" s="8"/>
      <c r="BX34" s="8"/>
      <c r="BY34" s="9" t="s">
        <v>11</v>
      </c>
      <c r="BZ34" s="10" t="s">
        <v>12</v>
      </c>
      <c r="CA34" s="10" t="s">
        <v>13</v>
      </c>
      <c r="CH34" s="4" t="s">
        <v>8</v>
      </c>
      <c r="CI34" s="5"/>
      <c r="CJ34" s="5"/>
      <c r="CK34" s="6"/>
      <c r="CL34" s="7" t="s">
        <v>9</v>
      </c>
      <c r="CM34" s="7"/>
      <c r="CN34" s="7"/>
      <c r="CO34" s="7"/>
      <c r="CP34" s="8" t="s">
        <v>10</v>
      </c>
      <c r="CQ34" s="8"/>
      <c r="CR34" s="8"/>
      <c r="CS34" s="9" t="s">
        <v>11</v>
      </c>
      <c r="CT34" s="10" t="s">
        <v>12</v>
      </c>
      <c r="CU34" s="10" t="s">
        <v>13</v>
      </c>
      <c r="DB34" s="4" t="s">
        <v>8</v>
      </c>
      <c r="DC34" s="5"/>
      <c r="DD34" s="5"/>
      <c r="DE34" s="6"/>
      <c r="DF34" s="7" t="s">
        <v>9</v>
      </c>
      <c r="DG34" s="7"/>
      <c r="DH34" s="7"/>
      <c r="DI34" s="7"/>
      <c r="DJ34" s="8" t="s">
        <v>10</v>
      </c>
      <c r="DK34" s="8"/>
      <c r="DL34" s="8"/>
      <c r="DM34" s="9" t="s">
        <v>11</v>
      </c>
      <c r="DN34" s="10" t="s">
        <v>12</v>
      </c>
      <c r="DO34" s="10" t="s">
        <v>13</v>
      </c>
      <c r="DV34" s="4" t="s">
        <v>8</v>
      </c>
      <c r="DW34" s="5"/>
      <c r="DX34" s="5"/>
      <c r="DY34" s="6"/>
      <c r="DZ34" s="7" t="s">
        <v>9</v>
      </c>
      <c r="EA34" s="7"/>
      <c r="EB34" s="7"/>
      <c r="EC34" s="7"/>
      <c r="ED34" s="8" t="s">
        <v>10</v>
      </c>
      <c r="EE34" s="8"/>
      <c r="EF34" s="8"/>
      <c r="EG34" s="9" t="s">
        <v>11</v>
      </c>
      <c r="EH34" s="10" t="s">
        <v>12</v>
      </c>
      <c r="EI34" s="10" t="s">
        <v>13</v>
      </c>
    </row>
    <row r="35" s="1" customFormat="1" customHeight="1" spans="6:139">
      <c r="F35" s="11" t="s">
        <v>19</v>
      </c>
      <c r="G35" s="11" t="s">
        <v>20</v>
      </c>
      <c r="H35" s="12" t="s">
        <v>21</v>
      </c>
      <c r="I35" s="13" t="s">
        <v>8</v>
      </c>
      <c r="J35" s="11" t="s">
        <v>22</v>
      </c>
      <c r="K35" s="11" t="s">
        <v>23</v>
      </c>
      <c r="L35" s="11" t="s">
        <v>24</v>
      </c>
      <c r="M35" s="7" t="s">
        <v>25</v>
      </c>
      <c r="N35" s="11" t="s">
        <v>26</v>
      </c>
      <c r="O35" s="11" t="s">
        <v>27</v>
      </c>
      <c r="P35" s="8" t="s">
        <v>28</v>
      </c>
      <c r="Q35" s="9" t="s">
        <v>29</v>
      </c>
      <c r="R35" s="14"/>
      <c r="S35" s="14"/>
      <c r="T35" s="1"/>
      <c r="U35" s="1"/>
      <c r="V35" s="1"/>
      <c r="W35" s="1"/>
      <c r="X35" s="1"/>
      <c r="Y35" s="1"/>
      <c r="Z35" s="11" t="s">
        <v>19</v>
      </c>
      <c r="AA35" s="11" t="s">
        <v>20</v>
      </c>
      <c r="AB35" s="12" t="s">
        <v>21</v>
      </c>
      <c r="AC35" s="13" t="s">
        <v>8</v>
      </c>
      <c r="AD35" s="11" t="s">
        <v>22</v>
      </c>
      <c r="AE35" s="11" t="s">
        <v>23</v>
      </c>
      <c r="AF35" s="11" t="s">
        <v>24</v>
      </c>
      <c r="AG35" s="7" t="s">
        <v>25</v>
      </c>
      <c r="AH35" s="11" t="s">
        <v>26</v>
      </c>
      <c r="AI35" s="11" t="s">
        <v>27</v>
      </c>
      <c r="AJ35" s="8" t="s">
        <v>28</v>
      </c>
      <c r="AK35" s="9" t="s">
        <v>29</v>
      </c>
      <c r="AL35" s="14"/>
      <c r="AM35" s="14"/>
      <c r="AN35" s="1"/>
      <c r="AO35" s="1"/>
      <c r="AP35" s="1"/>
      <c r="AQ35" s="1"/>
      <c r="AR35" s="1"/>
      <c r="AS35" s="1"/>
      <c r="AT35" s="11" t="s">
        <v>19</v>
      </c>
      <c r="AU35" s="11" t="s">
        <v>20</v>
      </c>
      <c r="AV35" s="12" t="s">
        <v>21</v>
      </c>
      <c r="AW35" s="13" t="s">
        <v>8</v>
      </c>
      <c r="AX35" s="11" t="s">
        <v>22</v>
      </c>
      <c r="AY35" s="11" t="s">
        <v>23</v>
      </c>
      <c r="AZ35" s="11" t="s">
        <v>24</v>
      </c>
      <c r="BA35" s="7" t="s">
        <v>25</v>
      </c>
      <c r="BB35" s="11" t="s">
        <v>26</v>
      </c>
      <c r="BC35" s="11" t="s">
        <v>27</v>
      </c>
      <c r="BD35" s="8" t="s">
        <v>28</v>
      </c>
      <c r="BE35" s="9" t="s">
        <v>29</v>
      </c>
      <c r="BF35" s="14"/>
      <c r="BG35" s="14"/>
      <c r="BH35" s="1"/>
      <c r="BI35" s="1"/>
      <c r="BJ35" s="1"/>
      <c r="BK35" s="1"/>
      <c r="BL35" s="1"/>
      <c r="BM35" s="1"/>
      <c r="BN35" s="11" t="s">
        <v>19</v>
      </c>
      <c r="BO35" s="11" t="s">
        <v>20</v>
      </c>
      <c r="BP35" s="12" t="s">
        <v>21</v>
      </c>
      <c r="BQ35" s="13" t="s">
        <v>8</v>
      </c>
      <c r="BR35" s="11" t="s">
        <v>22</v>
      </c>
      <c r="BS35" s="11" t="s">
        <v>23</v>
      </c>
      <c r="BT35" s="11" t="s">
        <v>24</v>
      </c>
      <c r="BU35" s="7" t="s">
        <v>25</v>
      </c>
      <c r="BV35" s="11" t="s">
        <v>26</v>
      </c>
      <c r="BW35" s="11" t="s">
        <v>27</v>
      </c>
      <c r="BX35" s="8" t="s">
        <v>28</v>
      </c>
      <c r="BY35" s="9" t="s">
        <v>29</v>
      </c>
      <c r="BZ35" s="14"/>
      <c r="CA35" s="14"/>
      <c r="CB35" s="1"/>
      <c r="CC35" s="1"/>
      <c r="CD35" s="1"/>
      <c r="CE35" s="1"/>
      <c r="CF35" s="1"/>
      <c r="CG35" s="1"/>
      <c r="CH35" s="11" t="s">
        <v>19</v>
      </c>
      <c r="CI35" s="11" t="s">
        <v>20</v>
      </c>
      <c r="CJ35" s="12" t="s">
        <v>21</v>
      </c>
      <c r="CK35" s="13" t="s">
        <v>8</v>
      </c>
      <c r="CL35" s="11" t="s">
        <v>22</v>
      </c>
      <c r="CM35" s="11" t="s">
        <v>23</v>
      </c>
      <c r="CN35" s="11" t="s">
        <v>24</v>
      </c>
      <c r="CO35" s="7" t="s">
        <v>25</v>
      </c>
      <c r="CP35" s="11" t="s">
        <v>26</v>
      </c>
      <c r="CQ35" s="11" t="s">
        <v>27</v>
      </c>
      <c r="CR35" s="8" t="s">
        <v>28</v>
      </c>
      <c r="CS35" s="9" t="s">
        <v>29</v>
      </c>
      <c r="CT35" s="14"/>
      <c r="CU35" s="14"/>
      <c r="CV35" s="1"/>
      <c r="CW35" s="1"/>
      <c r="CX35" s="1"/>
      <c r="CY35" s="1"/>
      <c r="CZ35" s="1"/>
      <c r="DA35" s="1"/>
      <c r="DB35" s="11" t="s">
        <v>19</v>
      </c>
      <c r="DC35" s="11" t="s">
        <v>20</v>
      </c>
      <c r="DD35" s="12" t="s">
        <v>21</v>
      </c>
      <c r="DE35" s="13" t="s">
        <v>8</v>
      </c>
      <c r="DF35" s="11" t="s">
        <v>22</v>
      </c>
      <c r="DG35" s="11" t="s">
        <v>23</v>
      </c>
      <c r="DH35" s="11" t="s">
        <v>24</v>
      </c>
      <c r="DI35" s="7" t="s">
        <v>25</v>
      </c>
      <c r="DJ35" s="11" t="s">
        <v>26</v>
      </c>
      <c r="DK35" s="11" t="s">
        <v>27</v>
      </c>
      <c r="DL35" s="8" t="s">
        <v>28</v>
      </c>
      <c r="DM35" s="9" t="s">
        <v>29</v>
      </c>
      <c r="DN35" s="14"/>
      <c r="DO35" s="14"/>
      <c r="DP35" s="1"/>
      <c r="DQ35" s="1"/>
      <c r="DR35" s="1"/>
      <c r="DS35" s="1"/>
      <c r="DT35" s="1"/>
      <c r="DU35" s="1"/>
      <c r="DV35" s="11" t="s">
        <v>19</v>
      </c>
      <c r="DW35" s="11" t="s">
        <v>20</v>
      </c>
      <c r="DX35" s="12" t="s">
        <v>21</v>
      </c>
      <c r="DY35" s="13" t="s">
        <v>8</v>
      </c>
      <c r="DZ35" s="11" t="s">
        <v>22</v>
      </c>
      <c r="EA35" s="11" t="s">
        <v>23</v>
      </c>
      <c r="EB35" s="11" t="s">
        <v>24</v>
      </c>
      <c r="EC35" s="7" t="s">
        <v>25</v>
      </c>
      <c r="ED35" s="11" t="s">
        <v>26</v>
      </c>
      <c r="EE35" s="11" t="s">
        <v>27</v>
      </c>
      <c r="EF35" s="8" t="s">
        <v>28</v>
      </c>
      <c r="EG35" s="9" t="s">
        <v>29</v>
      </c>
      <c r="EH35" s="14"/>
      <c r="EI35" s="14"/>
    </row>
    <row r="36" s="1" customFormat="1" customHeight="1" spans="6:139">
      <c r="F36" s="11">
        <v>2536</v>
      </c>
      <c r="G36" s="11">
        <v>0.65</v>
      </c>
      <c r="H36" s="12">
        <v>1.35</v>
      </c>
      <c r="I36" s="13">
        <f t="shared" ref="I36:I44" si="101">F36*G36*H36</f>
        <v>2225.34</v>
      </c>
      <c r="J36" s="11">
        <v>3</v>
      </c>
      <c r="K36" s="11">
        <v>440</v>
      </c>
      <c r="L36" s="11">
        <v>1.23</v>
      </c>
      <c r="M36" s="16">
        <f t="shared" ref="M36:M44" si="102">1+6*K36/(K36+2000)+L36</f>
        <v>3.31196721311475</v>
      </c>
      <c r="N36" s="11">
        <v>0.95</v>
      </c>
      <c r="O36" s="11">
        <v>2.09</v>
      </c>
      <c r="P36" s="8">
        <f t="shared" ref="P36:P44" si="103">1+N36*O36</f>
        <v>2.9855</v>
      </c>
      <c r="Q36" s="9">
        <v>1.15</v>
      </c>
      <c r="R36" s="17">
        <v>1</v>
      </c>
      <c r="S36" s="18">
        <f t="shared" ref="S36:S44" si="104">I36*J36*Q36*P36*M36*R36</f>
        <v>75913.4228594098</v>
      </c>
      <c r="Z36" s="11">
        <v>2536</v>
      </c>
      <c r="AA36" s="11">
        <v>0.65</v>
      </c>
      <c r="AB36" s="12">
        <v>1.35</v>
      </c>
      <c r="AC36" s="13">
        <f t="shared" ref="AC36:AC44" si="105">Z36*AA36*AB36</f>
        <v>2225.34</v>
      </c>
      <c r="AD36" s="11">
        <v>3</v>
      </c>
      <c r="AE36" s="11">
        <v>440</v>
      </c>
      <c r="AF36" s="11">
        <v>1.23</v>
      </c>
      <c r="AG36" s="16">
        <f t="shared" ref="AG36:AG44" si="106">1+6*AE36/(AE36+2000)+AF36</f>
        <v>3.31196721311475</v>
      </c>
      <c r="AH36" s="11">
        <v>0.95</v>
      </c>
      <c r="AI36" s="11">
        <v>2.09</v>
      </c>
      <c r="AJ36" s="8">
        <f t="shared" ref="AJ36:AJ44" si="107">1+AH36*AI36</f>
        <v>2.9855</v>
      </c>
      <c r="AK36" s="9">
        <v>1.15</v>
      </c>
      <c r="AL36" s="17">
        <v>1</v>
      </c>
      <c r="AM36" s="18">
        <f t="shared" ref="AM36:AM44" si="108">AC36*AD36*AK36*AJ36*AG36*AL36</f>
        <v>75913.4228594098</v>
      </c>
      <c r="AT36" s="11">
        <v>2536</v>
      </c>
      <c r="AU36" s="11">
        <v>0.65</v>
      </c>
      <c r="AV36" s="12">
        <v>1.35</v>
      </c>
      <c r="AW36" s="13">
        <f t="shared" ref="AW36:AW44" si="109">AT36*AU36*AV36</f>
        <v>2225.34</v>
      </c>
      <c r="AX36" s="11">
        <v>3</v>
      </c>
      <c r="AY36" s="11">
        <v>440</v>
      </c>
      <c r="AZ36" s="11">
        <v>1.23</v>
      </c>
      <c r="BA36" s="16">
        <f t="shared" ref="BA36:BA44" si="110">1+6*AY36/(AY36+2000)+AZ36</f>
        <v>3.31196721311475</v>
      </c>
      <c r="BB36" s="11">
        <v>0.95</v>
      </c>
      <c r="BC36" s="11">
        <v>2.09</v>
      </c>
      <c r="BD36" s="8">
        <f t="shared" ref="BD36:BD44" si="111">1+BB36*BC36</f>
        <v>2.9855</v>
      </c>
      <c r="BE36" s="9">
        <v>1.15</v>
      </c>
      <c r="BF36" s="17">
        <v>1.015</v>
      </c>
      <c r="BG36" s="18">
        <f t="shared" ref="BG36:BG44" si="112">AW36*AX36*BE36*BD36*BA36*BF36</f>
        <v>77052.1242023009</v>
      </c>
      <c r="BN36" s="11">
        <v>2536</v>
      </c>
      <c r="BO36" s="11">
        <v>0.65</v>
      </c>
      <c r="BP36" s="12">
        <v>1.35</v>
      </c>
      <c r="BQ36" s="13">
        <f t="shared" ref="BQ36:BQ44" si="113">BN36*BO36*BP36</f>
        <v>2225.34</v>
      </c>
      <c r="BR36" s="11">
        <v>3</v>
      </c>
      <c r="BS36" s="11">
        <v>440</v>
      </c>
      <c r="BT36" s="11">
        <v>1.23</v>
      </c>
      <c r="BU36" s="16">
        <f t="shared" ref="BU36:BU44" si="114">1+6*BS36/(BS36+2000)+BT36</f>
        <v>3.31196721311475</v>
      </c>
      <c r="BV36" s="11">
        <v>0.95</v>
      </c>
      <c r="BW36" s="11">
        <v>2.09</v>
      </c>
      <c r="BX36" s="8">
        <f t="shared" ref="BX36:BX44" si="115">1+BV36*BW36</f>
        <v>2.9855</v>
      </c>
      <c r="BY36" s="9">
        <v>1.15</v>
      </c>
      <c r="BZ36" s="17">
        <v>1.015</v>
      </c>
      <c r="CA36" s="18">
        <f t="shared" ref="CA36:CA44" si="116">BQ36*BR36*BY36*BX36*BU36*BZ36</f>
        <v>77052.1242023009</v>
      </c>
      <c r="CH36" s="11">
        <v>2536</v>
      </c>
      <c r="CI36" s="11">
        <v>0.65</v>
      </c>
      <c r="CJ36" s="12">
        <v>1.35</v>
      </c>
      <c r="CK36" s="13">
        <f t="shared" ref="CK36:CK44" si="117">CH36*CI36*CJ36</f>
        <v>2225.34</v>
      </c>
      <c r="CL36" s="11">
        <v>3</v>
      </c>
      <c r="CM36" s="11">
        <v>440</v>
      </c>
      <c r="CN36" s="11">
        <v>1.23</v>
      </c>
      <c r="CO36" s="16">
        <f t="shared" ref="CO36:CO44" si="118">1+6*CM36/(CM36+2000)+CN36</f>
        <v>3.31196721311475</v>
      </c>
      <c r="CP36" s="11">
        <v>0.95</v>
      </c>
      <c r="CQ36" s="11">
        <v>2.09</v>
      </c>
      <c r="CR36" s="8">
        <f t="shared" ref="CR36:CR44" si="119">1+CP36*CQ36</f>
        <v>2.9855</v>
      </c>
      <c r="CS36" s="9">
        <v>1.15</v>
      </c>
      <c r="CT36" s="17">
        <v>1.085</v>
      </c>
      <c r="CU36" s="18">
        <f t="shared" ref="CU36:CU44" si="120">CK36*CL36*CS36*CR36*CO36*CT36</f>
        <v>82366.0638024596</v>
      </c>
      <c r="DB36" s="11">
        <v>2536</v>
      </c>
      <c r="DC36" s="11">
        <v>0.65</v>
      </c>
      <c r="DD36" s="12">
        <v>1.35</v>
      </c>
      <c r="DE36" s="13">
        <f t="shared" ref="DE36:DE44" si="121">DB36*DC36*DD36</f>
        <v>2225.34</v>
      </c>
      <c r="DF36" s="11">
        <v>3</v>
      </c>
      <c r="DG36" s="11">
        <v>440</v>
      </c>
      <c r="DH36" s="11">
        <v>1.23</v>
      </c>
      <c r="DI36" s="16">
        <f t="shared" ref="DI36:DI44" si="122">1+6*DG36/(DG36+2000)+DH36</f>
        <v>3.31196721311475</v>
      </c>
      <c r="DJ36" s="11">
        <v>0.95</v>
      </c>
      <c r="DK36" s="11">
        <v>2.09</v>
      </c>
      <c r="DL36" s="8">
        <f t="shared" ref="DL36:DL44" si="123">1+DJ36*DK36</f>
        <v>2.9855</v>
      </c>
      <c r="DM36" s="9">
        <v>1.15</v>
      </c>
      <c r="DN36" s="17">
        <v>1.085</v>
      </c>
      <c r="DO36" s="18">
        <f t="shared" ref="DO36:DO44" si="124">DE36*DF36*DM36*DL36*DI36*DN36</f>
        <v>82366.0638024596</v>
      </c>
      <c r="DV36" s="11">
        <v>2536</v>
      </c>
      <c r="DW36" s="11">
        <v>0.65</v>
      </c>
      <c r="DX36" s="12">
        <v>1.35</v>
      </c>
      <c r="DY36" s="13">
        <f t="shared" ref="DY36:DY44" si="125">DV36*DW36*DX36</f>
        <v>2225.34</v>
      </c>
      <c r="DZ36" s="11">
        <v>3</v>
      </c>
      <c r="EA36" s="11">
        <v>440</v>
      </c>
      <c r="EB36" s="11">
        <v>1.32</v>
      </c>
      <c r="EC36" s="16">
        <f t="shared" ref="EC36:EC44" si="126">1+6*EA36/(EA36+2000)+EB36</f>
        <v>3.40196721311475</v>
      </c>
      <c r="ED36" s="11">
        <v>0.95</v>
      </c>
      <c r="EE36" s="11">
        <v>2.91</v>
      </c>
      <c r="EF36" s="8">
        <f t="shared" ref="EF36:EF44" si="127">1+ED36*EE36</f>
        <v>3.7645</v>
      </c>
      <c r="EG36" s="9">
        <v>1.15</v>
      </c>
      <c r="EH36" s="17">
        <v>1.2</v>
      </c>
      <c r="EI36" s="18">
        <f t="shared" ref="EI36:EI44" si="128">DY36*DZ36*EG36*EF36*EC36*EH36</f>
        <v>117986.995111553</v>
      </c>
    </row>
    <row r="37" s="1" customFormat="1" customHeight="1" spans="6:139">
      <c r="F37" s="11">
        <v>2536</v>
      </c>
      <c r="G37" s="11">
        <v>0.65</v>
      </c>
      <c r="H37" s="12">
        <v>1.35</v>
      </c>
      <c r="I37" s="13">
        <f t="shared" si="101"/>
        <v>2225.34</v>
      </c>
      <c r="J37" s="11">
        <v>3</v>
      </c>
      <c r="K37" s="11">
        <v>440</v>
      </c>
      <c r="L37" s="11">
        <v>1.23</v>
      </c>
      <c r="M37" s="16">
        <f t="shared" si="102"/>
        <v>3.31196721311475</v>
      </c>
      <c r="N37" s="11">
        <v>0.95</v>
      </c>
      <c r="O37" s="11">
        <v>2.09</v>
      </c>
      <c r="P37" s="8">
        <f t="shared" si="103"/>
        <v>2.9855</v>
      </c>
      <c r="Q37" s="9">
        <v>1.15</v>
      </c>
      <c r="R37" s="17">
        <v>1</v>
      </c>
      <c r="S37" s="18">
        <f t="shared" si="104"/>
        <v>75913.4228594098</v>
      </c>
      <c r="Z37" s="11">
        <v>2536</v>
      </c>
      <c r="AA37" s="11">
        <v>0.65</v>
      </c>
      <c r="AB37" s="12">
        <v>1.35</v>
      </c>
      <c r="AC37" s="13">
        <f t="shared" si="105"/>
        <v>2225.34</v>
      </c>
      <c r="AD37" s="11">
        <v>3</v>
      </c>
      <c r="AE37" s="11">
        <v>440</v>
      </c>
      <c r="AF37" s="11">
        <v>1.23</v>
      </c>
      <c r="AG37" s="16">
        <f t="shared" si="106"/>
        <v>3.31196721311475</v>
      </c>
      <c r="AH37" s="11">
        <v>0.95</v>
      </c>
      <c r="AI37" s="11">
        <v>2.09</v>
      </c>
      <c r="AJ37" s="8">
        <f t="shared" si="107"/>
        <v>2.9855</v>
      </c>
      <c r="AK37" s="9">
        <v>1.15</v>
      </c>
      <c r="AL37" s="17">
        <v>1</v>
      </c>
      <c r="AM37" s="18">
        <f t="shared" si="108"/>
        <v>75913.4228594098</v>
      </c>
      <c r="AT37" s="11">
        <v>2536</v>
      </c>
      <c r="AU37" s="11">
        <v>0.65</v>
      </c>
      <c r="AV37" s="12">
        <v>1.35</v>
      </c>
      <c r="AW37" s="13">
        <f t="shared" si="109"/>
        <v>2225.34</v>
      </c>
      <c r="AX37" s="11">
        <v>3</v>
      </c>
      <c r="AY37" s="11">
        <v>440</v>
      </c>
      <c r="AZ37" s="11">
        <v>1.23</v>
      </c>
      <c r="BA37" s="16">
        <f t="shared" si="110"/>
        <v>3.31196721311475</v>
      </c>
      <c r="BB37" s="11">
        <v>0.95</v>
      </c>
      <c r="BC37" s="11">
        <v>2.09</v>
      </c>
      <c r="BD37" s="8">
        <f t="shared" si="111"/>
        <v>2.9855</v>
      </c>
      <c r="BE37" s="9">
        <v>1.15</v>
      </c>
      <c r="BF37" s="17">
        <v>1.015</v>
      </c>
      <c r="BG37" s="18">
        <f t="shared" si="112"/>
        <v>77052.1242023009</v>
      </c>
      <c r="BN37" s="11">
        <v>2536</v>
      </c>
      <c r="BO37" s="11">
        <v>0.65</v>
      </c>
      <c r="BP37" s="12">
        <v>1.35</v>
      </c>
      <c r="BQ37" s="13">
        <f t="shared" si="113"/>
        <v>2225.34</v>
      </c>
      <c r="BR37" s="11">
        <v>3</v>
      </c>
      <c r="BS37" s="11">
        <v>440</v>
      </c>
      <c r="BT37" s="11">
        <v>1.23</v>
      </c>
      <c r="BU37" s="16">
        <f t="shared" si="114"/>
        <v>3.31196721311475</v>
      </c>
      <c r="BV37" s="11">
        <v>0.95</v>
      </c>
      <c r="BW37" s="11">
        <v>2.09</v>
      </c>
      <c r="BX37" s="8">
        <f t="shared" si="115"/>
        <v>2.9855</v>
      </c>
      <c r="BY37" s="9">
        <v>1.15</v>
      </c>
      <c r="BZ37" s="17">
        <v>1.015</v>
      </c>
      <c r="CA37" s="18">
        <f t="shared" si="116"/>
        <v>77052.1242023009</v>
      </c>
      <c r="CH37" s="11">
        <v>2536</v>
      </c>
      <c r="CI37" s="11">
        <v>0.65</v>
      </c>
      <c r="CJ37" s="12">
        <v>1.35</v>
      </c>
      <c r="CK37" s="13">
        <f t="shared" si="117"/>
        <v>2225.34</v>
      </c>
      <c r="CL37" s="11">
        <v>3</v>
      </c>
      <c r="CM37" s="11">
        <v>440</v>
      </c>
      <c r="CN37" s="11">
        <v>1.23</v>
      </c>
      <c r="CO37" s="16">
        <f t="shared" si="118"/>
        <v>3.31196721311475</v>
      </c>
      <c r="CP37" s="11">
        <v>0.95</v>
      </c>
      <c r="CQ37" s="11">
        <v>2.09</v>
      </c>
      <c r="CR37" s="8">
        <f t="shared" si="119"/>
        <v>2.9855</v>
      </c>
      <c r="CS37" s="9">
        <v>1.15</v>
      </c>
      <c r="CT37" s="17">
        <v>1.085</v>
      </c>
      <c r="CU37" s="18">
        <f t="shared" si="120"/>
        <v>82366.0638024596</v>
      </c>
      <c r="DB37" s="11">
        <v>2536</v>
      </c>
      <c r="DC37" s="11">
        <v>0.65</v>
      </c>
      <c r="DD37" s="12">
        <v>1.35</v>
      </c>
      <c r="DE37" s="13">
        <f t="shared" si="121"/>
        <v>2225.34</v>
      </c>
      <c r="DF37" s="11">
        <v>3</v>
      </c>
      <c r="DG37" s="11">
        <v>440</v>
      </c>
      <c r="DH37" s="11">
        <v>1.23</v>
      </c>
      <c r="DI37" s="16">
        <f t="shared" si="122"/>
        <v>3.31196721311475</v>
      </c>
      <c r="DJ37" s="11">
        <v>0.95</v>
      </c>
      <c r="DK37" s="11">
        <v>2.09</v>
      </c>
      <c r="DL37" s="8">
        <f t="shared" si="123"/>
        <v>2.9855</v>
      </c>
      <c r="DM37" s="9">
        <v>1.15</v>
      </c>
      <c r="DN37" s="17">
        <v>1.085</v>
      </c>
      <c r="DO37" s="18">
        <f t="shared" si="124"/>
        <v>82366.0638024596</v>
      </c>
      <c r="DV37" s="11">
        <v>2536</v>
      </c>
      <c r="DW37" s="11">
        <v>0.65</v>
      </c>
      <c r="DX37" s="12">
        <v>1.35</v>
      </c>
      <c r="DY37" s="13">
        <f t="shared" si="125"/>
        <v>2225.34</v>
      </c>
      <c r="DZ37" s="11">
        <v>3</v>
      </c>
      <c r="EA37" s="11">
        <v>440</v>
      </c>
      <c r="EB37" s="11">
        <v>1.32</v>
      </c>
      <c r="EC37" s="16">
        <f t="shared" si="126"/>
        <v>3.40196721311475</v>
      </c>
      <c r="ED37" s="11">
        <v>0.95</v>
      </c>
      <c r="EE37" s="11">
        <v>2.91</v>
      </c>
      <c r="EF37" s="8">
        <f t="shared" si="127"/>
        <v>3.7645</v>
      </c>
      <c r="EG37" s="9">
        <v>1.15</v>
      </c>
      <c r="EH37" s="17">
        <v>1.2</v>
      </c>
      <c r="EI37" s="18">
        <f t="shared" si="128"/>
        <v>117986.995111553</v>
      </c>
    </row>
    <row r="38" s="1" customFormat="1" customHeight="1" spans="6:139">
      <c r="F38" s="11">
        <v>2536</v>
      </c>
      <c r="G38" s="11">
        <v>0.65</v>
      </c>
      <c r="H38" s="12">
        <v>1.35</v>
      </c>
      <c r="I38" s="13">
        <f t="shared" si="101"/>
        <v>2225.34</v>
      </c>
      <c r="J38" s="11">
        <v>3</v>
      </c>
      <c r="K38" s="11">
        <v>440</v>
      </c>
      <c r="L38" s="11">
        <v>1.23</v>
      </c>
      <c r="M38" s="16">
        <f t="shared" si="102"/>
        <v>3.31196721311475</v>
      </c>
      <c r="N38" s="11">
        <v>0.95</v>
      </c>
      <c r="O38" s="11">
        <v>2.09</v>
      </c>
      <c r="P38" s="8">
        <f t="shared" si="103"/>
        <v>2.9855</v>
      </c>
      <c r="Q38" s="9">
        <v>1.15</v>
      </c>
      <c r="R38" s="17">
        <v>1</v>
      </c>
      <c r="S38" s="18">
        <f t="shared" si="104"/>
        <v>75913.4228594098</v>
      </c>
      <c r="Z38" s="11">
        <v>2536</v>
      </c>
      <c r="AA38" s="11">
        <v>0.65</v>
      </c>
      <c r="AB38" s="12">
        <v>1.35</v>
      </c>
      <c r="AC38" s="13">
        <f t="shared" si="105"/>
        <v>2225.34</v>
      </c>
      <c r="AD38" s="11">
        <v>3</v>
      </c>
      <c r="AE38" s="11">
        <v>440</v>
      </c>
      <c r="AF38" s="11">
        <v>1.23</v>
      </c>
      <c r="AG38" s="16">
        <f t="shared" si="106"/>
        <v>3.31196721311475</v>
      </c>
      <c r="AH38" s="11">
        <v>0.95</v>
      </c>
      <c r="AI38" s="11">
        <v>2.09</v>
      </c>
      <c r="AJ38" s="8">
        <f t="shared" si="107"/>
        <v>2.9855</v>
      </c>
      <c r="AK38" s="9">
        <v>1.15</v>
      </c>
      <c r="AL38" s="17">
        <v>1</v>
      </c>
      <c r="AM38" s="18">
        <f t="shared" si="108"/>
        <v>75913.4228594098</v>
      </c>
      <c r="AT38" s="11">
        <v>2536</v>
      </c>
      <c r="AU38" s="11">
        <v>0.65</v>
      </c>
      <c r="AV38" s="12">
        <v>1.35</v>
      </c>
      <c r="AW38" s="13">
        <f t="shared" si="109"/>
        <v>2225.34</v>
      </c>
      <c r="AX38" s="11">
        <v>3</v>
      </c>
      <c r="AY38" s="11">
        <v>440</v>
      </c>
      <c r="AZ38" s="11">
        <v>1.23</v>
      </c>
      <c r="BA38" s="16">
        <f t="shared" si="110"/>
        <v>3.31196721311475</v>
      </c>
      <c r="BB38" s="11">
        <v>0.95</v>
      </c>
      <c r="BC38" s="11">
        <v>2.09</v>
      </c>
      <c r="BD38" s="8">
        <f t="shared" si="111"/>
        <v>2.9855</v>
      </c>
      <c r="BE38" s="9">
        <v>1.15</v>
      </c>
      <c r="BF38" s="17">
        <v>1.015</v>
      </c>
      <c r="BG38" s="18">
        <f t="shared" si="112"/>
        <v>77052.1242023009</v>
      </c>
      <c r="BN38" s="11">
        <v>2536</v>
      </c>
      <c r="BO38" s="11">
        <v>0.65</v>
      </c>
      <c r="BP38" s="12">
        <v>1.35</v>
      </c>
      <c r="BQ38" s="13">
        <f t="shared" si="113"/>
        <v>2225.34</v>
      </c>
      <c r="BR38" s="11">
        <v>3</v>
      </c>
      <c r="BS38" s="11">
        <v>440</v>
      </c>
      <c r="BT38" s="11">
        <v>1.23</v>
      </c>
      <c r="BU38" s="16">
        <f t="shared" si="114"/>
        <v>3.31196721311475</v>
      </c>
      <c r="BV38" s="11">
        <v>0.95</v>
      </c>
      <c r="BW38" s="11">
        <v>2.09</v>
      </c>
      <c r="BX38" s="8">
        <f t="shared" si="115"/>
        <v>2.9855</v>
      </c>
      <c r="BY38" s="9">
        <v>1.15</v>
      </c>
      <c r="BZ38" s="17">
        <v>1.015</v>
      </c>
      <c r="CA38" s="18">
        <f t="shared" si="116"/>
        <v>77052.1242023009</v>
      </c>
      <c r="CH38" s="11">
        <v>2536</v>
      </c>
      <c r="CI38" s="11">
        <v>0.65</v>
      </c>
      <c r="CJ38" s="12">
        <v>1.35</v>
      </c>
      <c r="CK38" s="13">
        <f t="shared" si="117"/>
        <v>2225.34</v>
      </c>
      <c r="CL38" s="11">
        <v>3</v>
      </c>
      <c r="CM38" s="11">
        <v>440</v>
      </c>
      <c r="CN38" s="11">
        <v>1.23</v>
      </c>
      <c r="CO38" s="16">
        <f t="shared" si="118"/>
        <v>3.31196721311475</v>
      </c>
      <c r="CP38" s="11">
        <v>0.95</v>
      </c>
      <c r="CQ38" s="11">
        <v>2.09</v>
      </c>
      <c r="CR38" s="8">
        <f t="shared" si="119"/>
        <v>2.9855</v>
      </c>
      <c r="CS38" s="9">
        <v>1.15</v>
      </c>
      <c r="CT38" s="17">
        <v>1.085</v>
      </c>
      <c r="CU38" s="18">
        <f t="shared" si="120"/>
        <v>82366.0638024596</v>
      </c>
      <c r="DB38" s="11">
        <v>2536</v>
      </c>
      <c r="DC38" s="11">
        <v>0.65</v>
      </c>
      <c r="DD38" s="12">
        <v>1.35</v>
      </c>
      <c r="DE38" s="13">
        <f t="shared" si="121"/>
        <v>2225.34</v>
      </c>
      <c r="DF38" s="11">
        <v>3</v>
      </c>
      <c r="DG38" s="11">
        <v>440</v>
      </c>
      <c r="DH38" s="11">
        <v>1.23</v>
      </c>
      <c r="DI38" s="16">
        <f t="shared" si="122"/>
        <v>3.31196721311475</v>
      </c>
      <c r="DJ38" s="11">
        <v>0.95</v>
      </c>
      <c r="DK38" s="11">
        <v>2.09</v>
      </c>
      <c r="DL38" s="8">
        <f t="shared" si="123"/>
        <v>2.9855</v>
      </c>
      <c r="DM38" s="9">
        <v>1.15</v>
      </c>
      <c r="DN38" s="17">
        <v>1.085</v>
      </c>
      <c r="DO38" s="18">
        <f t="shared" si="124"/>
        <v>82366.0638024596</v>
      </c>
      <c r="DV38" s="11">
        <v>2536</v>
      </c>
      <c r="DW38" s="11">
        <v>0.65</v>
      </c>
      <c r="DX38" s="12">
        <v>1.35</v>
      </c>
      <c r="DY38" s="13">
        <f t="shared" si="125"/>
        <v>2225.34</v>
      </c>
      <c r="DZ38" s="11">
        <v>3</v>
      </c>
      <c r="EA38" s="11">
        <v>440</v>
      </c>
      <c r="EB38" s="11">
        <v>1.32</v>
      </c>
      <c r="EC38" s="16">
        <f t="shared" si="126"/>
        <v>3.40196721311475</v>
      </c>
      <c r="ED38" s="11">
        <v>0.95</v>
      </c>
      <c r="EE38" s="11">
        <v>2.91</v>
      </c>
      <c r="EF38" s="8">
        <f t="shared" si="127"/>
        <v>3.7645</v>
      </c>
      <c r="EG38" s="9">
        <v>1.15</v>
      </c>
      <c r="EH38" s="17">
        <v>1.2</v>
      </c>
      <c r="EI38" s="18">
        <f t="shared" si="128"/>
        <v>117986.995111553</v>
      </c>
    </row>
    <row r="39" s="1" customFormat="1" customHeight="1" spans="6:139">
      <c r="F39" s="11">
        <v>2536</v>
      </c>
      <c r="G39" s="11">
        <v>0.65</v>
      </c>
      <c r="H39" s="12">
        <v>1.35</v>
      </c>
      <c r="I39" s="13">
        <f t="shared" si="101"/>
        <v>2225.34</v>
      </c>
      <c r="J39" s="11">
        <v>3</v>
      </c>
      <c r="K39" s="11">
        <v>440</v>
      </c>
      <c r="L39" s="11">
        <v>1.23</v>
      </c>
      <c r="M39" s="16">
        <f t="shared" si="102"/>
        <v>3.31196721311475</v>
      </c>
      <c r="N39" s="11">
        <v>0.95</v>
      </c>
      <c r="O39" s="11">
        <v>2.09</v>
      </c>
      <c r="P39" s="8">
        <f t="shared" si="103"/>
        <v>2.9855</v>
      </c>
      <c r="Q39" s="9">
        <v>1.15</v>
      </c>
      <c r="R39" s="17">
        <v>1</v>
      </c>
      <c r="S39" s="18">
        <f t="shared" si="104"/>
        <v>75913.4228594098</v>
      </c>
      <c r="Z39" s="11">
        <v>2536</v>
      </c>
      <c r="AA39" s="11">
        <v>0.65</v>
      </c>
      <c r="AB39" s="12">
        <v>1.35</v>
      </c>
      <c r="AC39" s="13">
        <f t="shared" si="105"/>
        <v>2225.34</v>
      </c>
      <c r="AD39" s="11">
        <v>3</v>
      </c>
      <c r="AE39" s="11">
        <v>440</v>
      </c>
      <c r="AF39" s="11">
        <v>1.23</v>
      </c>
      <c r="AG39" s="16">
        <f t="shared" si="106"/>
        <v>3.31196721311475</v>
      </c>
      <c r="AH39" s="11">
        <v>0.95</v>
      </c>
      <c r="AI39" s="11">
        <v>2.09</v>
      </c>
      <c r="AJ39" s="8">
        <f t="shared" si="107"/>
        <v>2.9855</v>
      </c>
      <c r="AK39" s="9">
        <v>1.15</v>
      </c>
      <c r="AL39" s="17">
        <v>1</v>
      </c>
      <c r="AM39" s="18">
        <f t="shared" si="108"/>
        <v>75913.4228594098</v>
      </c>
      <c r="AT39" s="11">
        <v>2536</v>
      </c>
      <c r="AU39" s="11">
        <v>0.65</v>
      </c>
      <c r="AV39" s="12">
        <v>1.35</v>
      </c>
      <c r="AW39" s="13">
        <f t="shared" si="109"/>
        <v>2225.34</v>
      </c>
      <c r="AX39" s="11">
        <v>3</v>
      </c>
      <c r="AY39" s="11">
        <v>440</v>
      </c>
      <c r="AZ39" s="11">
        <v>1.23</v>
      </c>
      <c r="BA39" s="16">
        <f t="shared" si="110"/>
        <v>3.31196721311475</v>
      </c>
      <c r="BB39" s="11">
        <v>0.95</v>
      </c>
      <c r="BC39" s="11">
        <v>2.09</v>
      </c>
      <c r="BD39" s="8">
        <f t="shared" si="111"/>
        <v>2.9855</v>
      </c>
      <c r="BE39" s="9">
        <v>1.15</v>
      </c>
      <c r="BF39" s="17">
        <v>1.015</v>
      </c>
      <c r="BG39" s="18">
        <f t="shared" si="112"/>
        <v>77052.1242023009</v>
      </c>
      <c r="BN39" s="11">
        <v>2536</v>
      </c>
      <c r="BO39" s="11">
        <v>0.65</v>
      </c>
      <c r="BP39" s="12">
        <v>1.35</v>
      </c>
      <c r="BQ39" s="13">
        <f t="shared" si="113"/>
        <v>2225.34</v>
      </c>
      <c r="BR39" s="11">
        <v>3</v>
      </c>
      <c r="BS39" s="11">
        <v>440</v>
      </c>
      <c r="BT39" s="11">
        <v>1.23</v>
      </c>
      <c r="BU39" s="16">
        <f t="shared" si="114"/>
        <v>3.31196721311475</v>
      </c>
      <c r="BV39" s="11">
        <v>0.95</v>
      </c>
      <c r="BW39" s="11">
        <v>2.09</v>
      </c>
      <c r="BX39" s="8">
        <f t="shared" si="115"/>
        <v>2.9855</v>
      </c>
      <c r="BY39" s="9">
        <v>1.15</v>
      </c>
      <c r="BZ39" s="17">
        <v>1.015</v>
      </c>
      <c r="CA39" s="18">
        <f t="shared" si="116"/>
        <v>77052.1242023009</v>
      </c>
      <c r="CH39" s="11">
        <v>2536</v>
      </c>
      <c r="CI39" s="11">
        <v>0.65</v>
      </c>
      <c r="CJ39" s="12">
        <v>1.35</v>
      </c>
      <c r="CK39" s="13">
        <f t="shared" si="117"/>
        <v>2225.34</v>
      </c>
      <c r="CL39" s="11">
        <v>3</v>
      </c>
      <c r="CM39" s="11">
        <v>440</v>
      </c>
      <c r="CN39" s="11">
        <v>1.23</v>
      </c>
      <c r="CO39" s="16">
        <f t="shared" si="118"/>
        <v>3.31196721311475</v>
      </c>
      <c r="CP39" s="11">
        <v>0.95</v>
      </c>
      <c r="CQ39" s="11">
        <v>2.09</v>
      </c>
      <c r="CR39" s="8">
        <f t="shared" si="119"/>
        <v>2.9855</v>
      </c>
      <c r="CS39" s="9">
        <v>1.15</v>
      </c>
      <c r="CT39" s="17">
        <v>1.085</v>
      </c>
      <c r="CU39" s="18">
        <f t="shared" si="120"/>
        <v>82366.0638024596</v>
      </c>
      <c r="DB39" s="11">
        <v>2536</v>
      </c>
      <c r="DC39" s="11">
        <v>0.65</v>
      </c>
      <c r="DD39" s="12">
        <v>1.35</v>
      </c>
      <c r="DE39" s="13">
        <f t="shared" si="121"/>
        <v>2225.34</v>
      </c>
      <c r="DF39" s="11">
        <v>3</v>
      </c>
      <c r="DG39" s="11">
        <v>440</v>
      </c>
      <c r="DH39" s="11">
        <v>1.23</v>
      </c>
      <c r="DI39" s="16">
        <f t="shared" si="122"/>
        <v>3.31196721311475</v>
      </c>
      <c r="DJ39" s="11">
        <v>0.95</v>
      </c>
      <c r="DK39" s="11">
        <v>2.09</v>
      </c>
      <c r="DL39" s="8">
        <f t="shared" si="123"/>
        <v>2.9855</v>
      </c>
      <c r="DM39" s="9">
        <v>1.15</v>
      </c>
      <c r="DN39" s="17">
        <v>1.085</v>
      </c>
      <c r="DO39" s="18">
        <f t="shared" si="124"/>
        <v>82366.0638024596</v>
      </c>
      <c r="DV39" s="11">
        <v>2536</v>
      </c>
      <c r="DW39" s="11">
        <v>0.65</v>
      </c>
      <c r="DX39" s="12">
        <v>1.35</v>
      </c>
      <c r="DY39" s="13">
        <f t="shared" si="125"/>
        <v>2225.34</v>
      </c>
      <c r="DZ39" s="11">
        <v>3</v>
      </c>
      <c r="EA39" s="11">
        <v>440</v>
      </c>
      <c r="EB39" s="11">
        <v>1.32</v>
      </c>
      <c r="EC39" s="16">
        <f t="shared" si="126"/>
        <v>3.40196721311475</v>
      </c>
      <c r="ED39" s="11">
        <v>0.95</v>
      </c>
      <c r="EE39" s="11">
        <v>2.91</v>
      </c>
      <c r="EF39" s="8">
        <f t="shared" si="127"/>
        <v>3.7645</v>
      </c>
      <c r="EG39" s="9">
        <v>1.15</v>
      </c>
      <c r="EH39" s="17">
        <v>1.2</v>
      </c>
      <c r="EI39" s="18">
        <f t="shared" si="128"/>
        <v>117986.995111553</v>
      </c>
    </row>
    <row r="40" s="1" customFormat="1" customHeight="1" spans="6:139">
      <c r="F40" s="11">
        <v>2536</v>
      </c>
      <c r="G40" s="11">
        <v>0.65</v>
      </c>
      <c r="H40" s="12">
        <v>1.35</v>
      </c>
      <c r="I40" s="13">
        <f t="shared" si="101"/>
        <v>2225.34</v>
      </c>
      <c r="J40" s="11">
        <v>3</v>
      </c>
      <c r="K40" s="11">
        <v>440</v>
      </c>
      <c r="L40" s="11">
        <v>1.23</v>
      </c>
      <c r="M40" s="16">
        <f t="shared" si="102"/>
        <v>3.31196721311475</v>
      </c>
      <c r="N40" s="11">
        <v>0.95</v>
      </c>
      <c r="O40" s="11">
        <v>2.09</v>
      </c>
      <c r="P40" s="8">
        <f t="shared" si="103"/>
        <v>2.9855</v>
      </c>
      <c r="Q40" s="9">
        <v>1.15</v>
      </c>
      <c r="R40" s="17">
        <v>1</v>
      </c>
      <c r="S40" s="18">
        <f t="shared" si="104"/>
        <v>75913.4228594098</v>
      </c>
      <c r="Z40" s="11">
        <v>2536</v>
      </c>
      <c r="AA40" s="11">
        <v>0.65</v>
      </c>
      <c r="AB40" s="12">
        <v>1.35</v>
      </c>
      <c r="AC40" s="13">
        <f t="shared" si="105"/>
        <v>2225.34</v>
      </c>
      <c r="AD40" s="11">
        <v>3</v>
      </c>
      <c r="AE40" s="11">
        <v>440</v>
      </c>
      <c r="AF40" s="11">
        <v>1.23</v>
      </c>
      <c r="AG40" s="16">
        <f t="shared" si="106"/>
        <v>3.31196721311475</v>
      </c>
      <c r="AH40" s="11">
        <v>0.95</v>
      </c>
      <c r="AI40" s="11">
        <v>2.09</v>
      </c>
      <c r="AJ40" s="8">
        <f t="shared" si="107"/>
        <v>2.9855</v>
      </c>
      <c r="AK40" s="9">
        <v>1.15</v>
      </c>
      <c r="AL40" s="17">
        <v>1</v>
      </c>
      <c r="AM40" s="18">
        <f t="shared" si="108"/>
        <v>75913.4228594098</v>
      </c>
      <c r="AT40" s="11">
        <v>2536</v>
      </c>
      <c r="AU40" s="11">
        <v>0.65</v>
      </c>
      <c r="AV40" s="12">
        <v>1.35</v>
      </c>
      <c r="AW40" s="13">
        <f t="shared" si="109"/>
        <v>2225.34</v>
      </c>
      <c r="AX40" s="11">
        <v>3</v>
      </c>
      <c r="AY40" s="11">
        <v>440</v>
      </c>
      <c r="AZ40" s="11">
        <v>1.23</v>
      </c>
      <c r="BA40" s="16">
        <f t="shared" si="110"/>
        <v>3.31196721311475</v>
      </c>
      <c r="BB40" s="11">
        <v>0.95</v>
      </c>
      <c r="BC40" s="11">
        <v>2.09</v>
      </c>
      <c r="BD40" s="8">
        <f t="shared" si="111"/>
        <v>2.9855</v>
      </c>
      <c r="BE40" s="9">
        <v>1.15</v>
      </c>
      <c r="BF40" s="17">
        <v>1.015</v>
      </c>
      <c r="BG40" s="18">
        <f t="shared" si="112"/>
        <v>77052.1242023009</v>
      </c>
      <c r="BN40" s="11">
        <v>2536</v>
      </c>
      <c r="BO40" s="11">
        <v>0.65</v>
      </c>
      <c r="BP40" s="12">
        <v>1.35</v>
      </c>
      <c r="BQ40" s="13">
        <f t="shared" si="113"/>
        <v>2225.34</v>
      </c>
      <c r="BR40" s="11">
        <v>3</v>
      </c>
      <c r="BS40" s="11">
        <v>440</v>
      </c>
      <c r="BT40" s="11">
        <v>1.23</v>
      </c>
      <c r="BU40" s="16">
        <f t="shared" si="114"/>
        <v>3.31196721311475</v>
      </c>
      <c r="BV40" s="11">
        <v>0.95</v>
      </c>
      <c r="BW40" s="11">
        <v>2.09</v>
      </c>
      <c r="BX40" s="8">
        <f t="shared" si="115"/>
        <v>2.9855</v>
      </c>
      <c r="BY40" s="9">
        <v>1.15</v>
      </c>
      <c r="BZ40" s="17">
        <v>1.015</v>
      </c>
      <c r="CA40" s="18">
        <f t="shared" si="116"/>
        <v>77052.1242023009</v>
      </c>
      <c r="CH40" s="11">
        <v>2536</v>
      </c>
      <c r="CI40" s="11">
        <v>0.65</v>
      </c>
      <c r="CJ40" s="12">
        <v>1.35</v>
      </c>
      <c r="CK40" s="13">
        <f t="shared" si="117"/>
        <v>2225.34</v>
      </c>
      <c r="CL40" s="11">
        <v>3</v>
      </c>
      <c r="CM40" s="11">
        <v>440</v>
      </c>
      <c r="CN40" s="11">
        <v>1.23</v>
      </c>
      <c r="CO40" s="16">
        <f t="shared" si="118"/>
        <v>3.31196721311475</v>
      </c>
      <c r="CP40" s="11">
        <v>0.95</v>
      </c>
      <c r="CQ40" s="11">
        <v>2.09</v>
      </c>
      <c r="CR40" s="8">
        <f t="shared" si="119"/>
        <v>2.9855</v>
      </c>
      <c r="CS40" s="9">
        <v>1.15</v>
      </c>
      <c r="CT40" s="17">
        <v>1.085</v>
      </c>
      <c r="CU40" s="18">
        <f t="shared" si="120"/>
        <v>82366.0638024596</v>
      </c>
      <c r="DB40" s="11">
        <v>2536</v>
      </c>
      <c r="DC40" s="11">
        <v>0.65</v>
      </c>
      <c r="DD40" s="12">
        <v>1.35</v>
      </c>
      <c r="DE40" s="13">
        <f t="shared" si="121"/>
        <v>2225.34</v>
      </c>
      <c r="DF40" s="11">
        <v>3</v>
      </c>
      <c r="DG40" s="11">
        <v>440</v>
      </c>
      <c r="DH40" s="11">
        <v>1.23</v>
      </c>
      <c r="DI40" s="16">
        <f t="shared" si="122"/>
        <v>3.31196721311475</v>
      </c>
      <c r="DJ40" s="11">
        <v>0.95</v>
      </c>
      <c r="DK40" s="11">
        <v>2.09</v>
      </c>
      <c r="DL40" s="8">
        <f t="shared" si="123"/>
        <v>2.9855</v>
      </c>
      <c r="DM40" s="9">
        <v>1.15</v>
      </c>
      <c r="DN40" s="17">
        <v>1.085</v>
      </c>
      <c r="DO40" s="18">
        <f t="shared" si="124"/>
        <v>82366.0638024596</v>
      </c>
      <c r="DV40" s="11">
        <v>2536</v>
      </c>
      <c r="DW40" s="11">
        <v>0.65</v>
      </c>
      <c r="DX40" s="12">
        <v>1.35</v>
      </c>
      <c r="DY40" s="13">
        <f t="shared" si="125"/>
        <v>2225.34</v>
      </c>
      <c r="DZ40" s="11">
        <v>3</v>
      </c>
      <c r="EA40" s="11">
        <v>440</v>
      </c>
      <c r="EB40" s="11">
        <v>1.32</v>
      </c>
      <c r="EC40" s="16">
        <f t="shared" si="126"/>
        <v>3.40196721311475</v>
      </c>
      <c r="ED40" s="11">
        <v>0.95</v>
      </c>
      <c r="EE40" s="11">
        <v>2.91</v>
      </c>
      <c r="EF40" s="8">
        <f t="shared" si="127"/>
        <v>3.7645</v>
      </c>
      <c r="EG40" s="9">
        <v>1.15</v>
      </c>
      <c r="EH40" s="17">
        <v>1.2</v>
      </c>
      <c r="EI40" s="18">
        <f t="shared" si="128"/>
        <v>117986.995111553</v>
      </c>
    </row>
    <row r="41" s="1" customFormat="1" customHeight="1" spans="6:139">
      <c r="F41" s="11">
        <v>2536</v>
      </c>
      <c r="G41" s="11">
        <v>0.65</v>
      </c>
      <c r="H41" s="12">
        <v>1.35</v>
      </c>
      <c r="I41" s="13">
        <f t="shared" si="101"/>
        <v>2225.34</v>
      </c>
      <c r="J41" s="11">
        <v>3</v>
      </c>
      <c r="K41" s="11">
        <v>190</v>
      </c>
      <c r="L41" s="11">
        <v>1.23</v>
      </c>
      <c r="M41" s="16">
        <f t="shared" si="102"/>
        <v>2.75054794520548</v>
      </c>
      <c r="N41" s="11">
        <v>0.95</v>
      </c>
      <c r="O41" s="11">
        <v>2.09</v>
      </c>
      <c r="P41" s="8">
        <f t="shared" si="103"/>
        <v>2.9855</v>
      </c>
      <c r="Q41" s="9">
        <v>0.9</v>
      </c>
      <c r="R41" s="17">
        <v>1</v>
      </c>
      <c r="S41" s="18">
        <f t="shared" si="104"/>
        <v>49339.6919456412</v>
      </c>
      <c r="Z41" s="11">
        <v>2536</v>
      </c>
      <c r="AA41" s="11">
        <v>0.65</v>
      </c>
      <c r="AB41" s="12">
        <v>1.35</v>
      </c>
      <c r="AC41" s="13">
        <f t="shared" si="105"/>
        <v>2225.34</v>
      </c>
      <c r="AD41" s="11">
        <v>3</v>
      </c>
      <c r="AE41" s="11">
        <v>190</v>
      </c>
      <c r="AF41" s="11">
        <v>1.23</v>
      </c>
      <c r="AG41" s="16">
        <f t="shared" si="106"/>
        <v>2.75054794520548</v>
      </c>
      <c r="AH41" s="11">
        <v>0.95</v>
      </c>
      <c r="AI41" s="11">
        <v>2.09</v>
      </c>
      <c r="AJ41" s="8">
        <f t="shared" si="107"/>
        <v>2.9855</v>
      </c>
      <c r="AK41" s="9">
        <v>0.9</v>
      </c>
      <c r="AL41" s="17">
        <v>1</v>
      </c>
      <c r="AM41" s="18">
        <f t="shared" si="108"/>
        <v>49339.6919456412</v>
      </c>
      <c r="AT41" s="11">
        <v>2536</v>
      </c>
      <c r="AU41" s="11">
        <v>0.65</v>
      </c>
      <c r="AV41" s="12">
        <v>1.35</v>
      </c>
      <c r="AW41" s="13">
        <f t="shared" si="109"/>
        <v>2225.34</v>
      </c>
      <c r="AX41" s="11">
        <v>3</v>
      </c>
      <c r="AY41" s="11">
        <v>190</v>
      </c>
      <c r="AZ41" s="11">
        <v>1.23</v>
      </c>
      <c r="BA41" s="16">
        <f t="shared" si="110"/>
        <v>2.75054794520548</v>
      </c>
      <c r="BB41" s="11">
        <v>0.95</v>
      </c>
      <c r="BC41" s="11">
        <v>2.09</v>
      </c>
      <c r="BD41" s="8">
        <f t="shared" si="111"/>
        <v>2.9855</v>
      </c>
      <c r="BE41" s="9">
        <v>0.9</v>
      </c>
      <c r="BF41" s="17">
        <v>1.015</v>
      </c>
      <c r="BG41" s="18">
        <f t="shared" si="112"/>
        <v>50079.7873248258</v>
      </c>
      <c r="BN41" s="11">
        <v>2536</v>
      </c>
      <c r="BO41" s="11">
        <v>0.65</v>
      </c>
      <c r="BP41" s="12">
        <v>1.35</v>
      </c>
      <c r="BQ41" s="13">
        <f t="shared" si="113"/>
        <v>2225.34</v>
      </c>
      <c r="BR41" s="11">
        <v>3</v>
      </c>
      <c r="BS41" s="11">
        <v>190</v>
      </c>
      <c r="BT41" s="11">
        <v>1.23</v>
      </c>
      <c r="BU41" s="16">
        <f t="shared" si="114"/>
        <v>2.75054794520548</v>
      </c>
      <c r="BV41" s="11">
        <v>0.95</v>
      </c>
      <c r="BW41" s="11">
        <v>2.09</v>
      </c>
      <c r="BX41" s="8">
        <f t="shared" si="115"/>
        <v>2.9855</v>
      </c>
      <c r="BY41" s="9">
        <v>0.9</v>
      </c>
      <c r="BZ41" s="17">
        <v>1.015</v>
      </c>
      <c r="CA41" s="18">
        <f t="shared" si="116"/>
        <v>50079.7873248258</v>
      </c>
      <c r="CH41" s="11">
        <v>2536</v>
      </c>
      <c r="CI41" s="11">
        <v>0.65</v>
      </c>
      <c r="CJ41" s="12">
        <v>1.35</v>
      </c>
      <c r="CK41" s="13">
        <f t="shared" si="117"/>
        <v>2225.34</v>
      </c>
      <c r="CL41" s="11">
        <v>3</v>
      </c>
      <c r="CM41" s="11">
        <v>190</v>
      </c>
      <c r="CN41" s="11">
        <v>1.23</v>
      </c>
      <c r="CO41" s="16">
        <f t="shared" si="118"/>
        <v>2.75054794520548</v>
      </c>
      <c r="CP41" s="11">
        <v>0.95</v>
      </c>
      <c r="CQ41" s="11">
        <v>2.09</v>
      </c>
      <c r="CR41" s="8">
        <f t="shared" si="119"/>
        <v>2.9855</v>
      </c>
      <c r="CS41" s="9">
        <v>0.9</v>
      </c>
      <c r="CT41" s="17">
        <v>1.085</v>
      </c>
      <c r="CU41" s="18">
        <f t="shared" si="120"/>
        <v>53533.5657610207</v>
      </c>
      <c r="DB41" s="11">
        <v>2536</v>
      </c>
      <c r="DC41" s="11">
        <v>0.65</v>
      </c>
      <c r="DD41" s="12">
        <v>1.35</v>
      </c>
      <c r="DE41" s="13">
        <f t="shared" si="121"/>
        <v>2225.34</v>
      </c>
      <c r="DF41" s="11">
        <v>3</v>
      </c>
      <c r="DG41" s="11">
        <v>190</v>
      </c>
      <c r="DH41" s="11">
        <v>1.23</v>
      </c>
      <c r="DI41" s="16">
        <f t="shared" si="122"/>
        <v>2.75054794520548</v>
      </c>
      <c r="DJ41" s="11">
        <v>0.95</v>
      </c>
      <c r="DK41" s="11">
        <v>2.09</v>
      </c>
      <c r="DL41" s="8">
        <f t="shared" si="123"/>
        <v>2.9855</v>
      </c>
      <c r="DM41" s="9">
        <v>0.9</v>
      </c>
      <c r="DN41" s="17">
        <v>1.085</v>
      </c>
      <c r="DO41" s="18">
        <f t="shared" si="124"/>
        <v>53533.5657610207</v>
      </c>
      <c r="DV41" s="11">
        <v>2536</v>
      </c>
      <c r="DW41" s="11">
        <v>0.65</v>
      </c>
      <c r="DX41" s="12">
        <v>1.35</v>
      </c>
      <c r="DY41" s="13">
        <f t="shared" si="125"/>
        <v>2225.34</v>
      </c>
      <c r="DZ41" s="11">
        <v>3</v>
      </c>
      <c r="EA41" s="11">
        <v>190</v>
      </c>
      <c r="EB41" s="11">
        <v>1.32</v>
      </c>
      <c r="EC41" s="16">
        <f t="shared" si="126"/>
        <v>2.84054794520548</v>
      </c>
      <c r="ED41" s="11">
        <v>0.95</v>
      </c>
      <c r="EE41" s="11">
        <v>2.91</v>
      </c>
      <c r="EF41" s="8">
        <f t="shared" si="127"/>
        <v>3.7645</v>
      </c>
      <c r="EG41" s="9">
        <v>0.9</v>
      </c>
      <c r="EH41" s="17">
        <v>1.2</v>
      </c>
      <c r="EI41" s="18">
        <f t="shared" si="128"/>
        <v>77099.366586887</v>
      </c>
    </row>
    <row r="42" s="1" customFormat="1" customHeight="1" spans="6:139">
      <c r="F42" s="11">
        <v>2536</v>
      </c>
      <c r="G42" s="11">
        <v>0.65</v>
      </c>
      <c r="H42" s="12">
        <v>1.35</v>
      </c>
      <c r="I42" s="13">
        <f t="shared" si="101"/>
        <v>2225.34</v>
      </c>
      <c r="J42" s="11">
        <v>3</v>
      </c>
      <c r="K42" s="11">
        <v>190</v>
      </c>
      <c r="L42" s="11">
        <v>1.23</v>
      </c>
      <c r="M42" s="16">
        <f t="shared" si="102"/>
        <v>2.75054794520548</v>
      </c>
      <c r="N42" s="11">
        <v>0.95</v>
      </c>
      <c r="O42" s="11">
        <v>2.09</v>
      </c>
      <c r="P42" s="8">
        <f t="shared" si="103"/>
        <v>2.9855</v>
      </c>
      <c r="Q42" s="9">
        <v>0.9</v>
      </c>
      <c r="R42" s="17">
        <v>1</v>
      </c>
      <c r="S42" s="18">
        <f t="shared" si="104"/>
        <v>49339.6919456412</v>
      </c>
      <c r="Z42" s="11">
        <v>2536</v>
      </c>
      <c r="AA42" s="11">
        <v>0.65</v>
      </c>
      <c r="AB42" s="12">
        <v>1.35</v>
      </c>
      <c r="AC42" s="13">
        <f t="shared" si="105"/>
        <v>2225.34</v>
      </c>
      <c r="AD42" s="11">
        <v>3</v>
      </c>
      <c r="AE42" s="11">
        <v>190</v>
      </c>
      <c r="AF42" s="11">
        <v>1.23</v>
      </c>
      <c r="AG42" s="16">
        <f t="shared" si="106"/>
        <v>2.75054794520548</v>
      </c>
      <c r="AH42" s="11">
        <v>0.95</v>
      </c>
      <c r="AI42" s="11">
        <v>2.09</v>
      </c>
      <c r="AJ42" s="8">
        <f t="shared" si="107"/>
        <v>2.9855</v>
      </c>
      <c r="AK42" s="9">
        <v>0.9</v>
      </c>
      <c r="AL42" s="17">
        <v>1</v>
      </c>
      <c r="AM42" s="18">
        <f t="shared" si="108"/>
        <v>49339.6919456412</v>
      </c>
      <c r="AT42" s="11">
        <v>2536</v>
      </c>
      <c r="AU42" s="11">
        <v>0.65</v>
      </c>
      <c r="AV42" s="12">
        <v>1.35</v>
      </c>
      <c r="AW42" s="13">
        <f t="shared" si="109"/>
        <v>2225.34</v>
      </c>
      <c r="AX42" s="11">
        <v>3</v>
      </c>
      <c r="AY42" s="11">
        <v>190</v>
      </c>
      <c r="AZ42" s="11">
        <v>1.23</v>
      </c>
      <c r="BA42" s="16">
        <f t="shared" si="110"/>
        <v>2.75054794520548</v>
      </c>
      <c r="BB42" s="11">
        <v>0.95</v>
      </c>
      <c r="BC42" s="11">
        <v>2.09</v>
      </c>
      <c r="BD42" s="8">
        <f t="shared" si="111"/>
        <v>2.9855</v>
      </c>
      <c r="BE42" s="9">
        <v>0.9</v>
      </c>
      <c r="BF42" s="17">
        <v>1.015</v>
      </c>
      <c r="BG42" s="18">
        <f t="shared" si="112"/>
        <v>50079.7873248258</v>
      </c>
      <c r="BN42" s="11">
        <v>2536</v>
      </c>
      <c r="BO42" s="11">
        <v>0.65</v>
      </c>
      <c r="BP42" s="12">
        <v>1.35</v>
      </c>
      <c r="BQ42" s="13">
        <f t="shared" si="113"/>
        <v>2225.34</v>
      </c>
      <c r="BR42" s="11">
        <v>3</v>
      </c>
      <c r="BS42" s="11">
        <v>190</v>
      </c>
      <c r="BT42" s="11">
        <v>1.23</v>
      </c>
      <c r="BU42" s="16">
        <f t="shared" si="114"/>
        <v>2.75054794520548</v>
      </c>
      <c r="BV42" s="11">
        <v>0.95</v>
      </c>
      <c r="BW42" s="11">
        <v>2.09</v>
      </c>
      <c r="BX42" s="8">
        <f t="shared" si="115"/>
        <v>2.9855</v>
      </c>
      <c r="BY42" s="9">
        <v>0.9</v>
      </c>
      <c r="BZ42" s="17">
        <v>1.015</v>
      </c>
      <c r="CA42" s="18">
        <f t="shared" si="116"/>
        <v>50079.7873248258</v>
      </c>
      <c r="CH42" s="11">
        <v>2536</v>
      </c>
      <c r="CI42" s="11">
        <v>0.65</v>
      </c>
      <c r="CJ42" s="12">
        <v>1.35</v>
      </c>
      <c r="CK42" s="13">
        <f t="shared" si="117"/>
        <v>2225.34</v>
      </c>
      <c r="CL42" s="11">
        <v>3</v>
      </c>
      <c r="CM42" s="11">
        <v>190</v>
      </c>
      <c r="CN42" s="11">
        <v>1.23</v>
      </c>
      <c r="CO42" s="16">
        <f t="shared" si="118"/>
        <v>2.75054794520548</v>
      </c>
      <c r="CP42" s="11">
        <v>0.95</v>
      </c>
      <c r="CQ42" s="11">
        <v>2.09</v>
      </c>
      <c r="CR42" s="8">
        <f t="shared" si="119"/>
        <v>2.9855</v>
      </c>
      <c r="CS42" s="9">
        <v>0.9</v>
      </c>
      <c r="CT42" s="17">
        <v>1.085</v>
      </c>
      <c r="CU42" s="18">
        <f t="shared" si="120"/>
        <v>53533.5657610207</v>
      </c>
      <c r="DB42" s="11">
        <v>2536</v>
      </c>
      <c r="DC42" s="11">
        <v>0.65</v>
      </c>
      <c r="DD42" s="12">
        <v>1.35</v>
      </c>
      <c r="DE42" s="13">
        <f t="shared" si="121"/>
        <v>2225.34</v>
      </c>
      <c r="DF42" s="11">
        <v>3</v>
      </c>
      <c r="DG42" s="11">
        <v>190</v>
      </c>
      <c r="DH42" s="11">
        <v>1.23</v>
      </c>
      <c r="DI42" s="16">
        <f t="shared" si="122"/>
        <v>2.75054794520548</v>
      </c>
      <c r="DJ42" s="11">
        <v>0.95</v>
      </c>
      <c r="DK42" s="11">
        <v>2.09</v>
      </c>
      <c r="DL42" s="8">
        <f t="shared" si="123"/>
        <v>2.9855</v>
      </c>
      <c r="DM42" s="9">
        <v>0.9</v>
      </c>
      <c r="DN42" s="17">
        <v>1.085</v>
      </c>
      <c r="DO42" s="18">
        <f t="shared" si="124"/>
        <v>53533.5657610207</v>
      </c>
      <c r="DV42" s="11">
        <v>2536</v>
      </c>
      <c r="DW42" s="11">
        <v>0.65</v>
      </c>
      <c r="DX42" s="12">
        <v>1.35</v>
      </c>
      <c r="DY42" s="13">
        <f t="shared" si="125"/>
        <v>2225.34</v>
      </c>
      <c r="DZ42" s="11">
        <v>3</v>
      </c>
      <c r="EA42" s="11">
        <v>190</v>
      </c>
      <c r="EB42" s="11">
        <v>1.32</v>
      </c>
      <c r="EC42" s="16">
        <f t="shared" si="126"/>
        <v>2.84054794520548</v>
      </c>
      <c r="ED42" s="11">
        <v>0.95</v>
      </c>
      <c r="EE42" s="11">
        <v>2.91</v>
      </c>
      <c r="EF42" s="8">
        <f t="shared" si="127"/>
        <v>3.7645</v>
      </c>
      <c r="EG42" s="9">
        <v>0.9</v>
      </c>
      <c r="EH42" s="17">
        <v>1.2</v>
      </c>
      <c r="EI42" s="18">
        <f t="shared" si="128"/>
        <v>77099.366586887</v>
      </c>
    </row>
    <row r="43" s="1" customFormat="1" customHeight="1" spans="6:139">
      <c r="F43" s="11">
        <v>2536</v>
      </c>
      <c r="G43" s="11">
        <v>0.65</v>
      </c>
      <c r="H43" s="12">
        <v>1.35</v>
      </c>
      <c r="I43" s="13">
        <f t="shared" si="101"/>
        <v>2225.34</v>
      </c>
      <c r="J43" s="11">
        <v>3</v>
      </c>
      <c r="K43" s="11">
        <v>190</v>
      </c>
      <c r="L43" s="11">
        <v>1.23</v>
      </c>
      <c r="M43" s="16">
        <f t="shared" si="102"/>
        <v>2.75054794520548</v>
      </c>
      <c r="N43" s="11">
        <v>0.95</v>
      </c>
      <c r="O43" s="11">
        <v>2.09</v>
      </c>
      <c r="P43" s="8">
        <f t="shared" si="103"/>
        <v>2.9855</v>
      </c>
      <c r="Q43" s="9">
        <v>0.9</v>
      </c>
      <c r="R43" s="17">
        <v>1</v>
      </c>
      <c r="S43" s="18">
        <f t="shared" si="104"/>
        <v>49339.6919456412</v>
      </c>
      <c r="Z43" s="11">
        <v>2536</v>
      </c>
      <c r="AA43" s="11">
        <v>0.65</v>
      </c>
      <c r="AB43" s="12">
        <v>1.35</v>
      </c>
      <c r="AC43" s="13">
        <f t="shared" si="105"/>
        <v>2225.34</v>
      </c>
      <c r="AD43" s="11">
        <v>3</v>
      </c>
      <c r="AE43" s="11">
        <v>190</v>
      </c>
      <c r="AF43" s="11">
        <v>1.23</v>
      </c>
      <c r="AG43" s="16">
        <f t="shared" si="106"/>
        <v>2.75054794520548</v>
      </c>
      <c r="AH43" s="11">
        <v>0.95</v>
      </c>
      <c r="AI43" s="11">
        <v>2.09</v>
      </c>
      <c r="AJ43" s="8">
        <f t="shared" si="107"/>
        <v>2.9855</v>
      </c>
      <c r="AK43" s="9">
        <v>0.9</v>
      </c>
      <c r="AL43" s="17">
        <v>1</v>
      </c>
      <c r="AM43" s="18">
        <f t="shared" si="108"/>
        <v>49339.6919456412</v>
      </c>
      <c r="AT43" s="11">
        <v>2536</v>
      </c>
      <c r="AU43" s="11">
        <v>0.65</v>
      </c>
      <c r="AV43" s="12">
        <v>1.35</v>
      </c>
      <c r="AW43" s="13">
        <f t="shared" si="109"/>
        <v>2225.34</v>
      </c>
      <c r="AX43" s="11">
        <v>3</v>
      </c>
      <c r="AY43" s="11">
        <v>190</v>
      </c>
      <c r="AZ43" s="11">
        <v>1.23</v>
      </c>
      <c r="BA43" s="16">
        <f t="shared" si="110"/>
        <v>2.75054794520548</v>
      </c>
      <c r="BB43" s="11">
        <v>0.95</v>
      </c>
      <c r="BC43" s="11">
        <v>2.09</v>
      </c>
      <c r="BD43" s="8">
        <f t="shared" si="111"/>
        <v>2.9855</v>
      </c>
      <c r="BE43" s="9">
        <v>0.9</v>
      </c>
      <c r="BF43" s="17">
        <v>1.015</v>
      </c>
      <c r="BG43" s="18">
        <f t="shared" si="112"/>
        <v>50079.7873248258</v>
      </c>
      <c r="BN43" s="11">
        <v>2536</v>
      </c>
      <c r="BO43" s="11">
        <v>0.65</v>
      </c>
      <c r="BP43" s="12">
        <v>1.35</v>
      </c>
      <c r="BQ43" s="13">
        <f t="shared" si="113"/>
        <v>2225.34</v>
      </c>
      <c r="BR43" s="11">
        <v>3</v>
      </c>
      <c r="BS43" s="11">
        <v>190</v>
      </c>
      <c r="BT43" s="11">
        <v>1.23</v>
      </c>
      <c r="BU43" s="16">
        <f t="shared" si="114"/>
        <v>2.75054794520548</v>
      </c>
      <c r="BV43" s="11">
        <v>0.95</v>
      </c>
      <c r="BW43" s="11">
        <v>2.09</v>
      </c>
      <c r="BX43" s="8">
        <f t="shared" si="115"/>
        <v>2.9855</v>
      </c>
      <c r="BY43" s="9">
        <v>0.9</v>
      </c>
      <c r="BZ43" s="17">
        <v>1.015</v>
      </c>
      <c r="CA43" s="18">
        <f t="shared" si="116"/>
        <v>50079.7873248258</v>
      </c>
      <c r="CH43" s="11">
        <v>2536</v>
      </c>
      <c r="CI43" s="11">
        <v>0.65</v>
      </c>
      <c r="CJ43" s="12">
        <v>1.35</v>
      </c>
      <c r="CK43" s="13">
        <f t="shared" si="117"/>
        <v>2225.34</v>
      </c>
      <c r="CL43" s="11">
        <v>3</v>
      </c>
      <c r="CM43" s="11">
        <v>190</v>
      </c>
      <c r="CN43" s="11">
        <v>1.23</v>
      </c>
      <c r="CO43" s="16">
        <f t="shared" si="118"/>
        <v>2.75054794520548</v>
      </c>
      <c r="CP43" s="11">
        <v>0.95</v>
      </c>
      <c r="CQ43" s="11">
        <v>2.09</v>
      </c>
      <c r="CR43" s="8">
        <f t="shared" si="119"/>
        <v>2.9855</v>
      </c>
      <c r="CS43" s="9">
        <v>0.9</v>
      </c>
      <c r="CT43" s="17">
        <v>1.085</v>
      </c>
      <c r="CU43" s="18">
        <f t="shared" si="120"/>
        <v>53533.5657610207</v>
      </c>
      <c r="DB43" s="11">
        <v>2536</v>
      </c>
      <c r="DC43" s="11">
        <v>0.65</v>
      </c>
      <c r="DD43" s="12">
        <v>1.35</v>
      </c>
      <c r="DE43" s="13">
        <f t="shared" si="121"/>
        <v>2225.34</v>
      </c>
      <c r="DF43" s="11">
        <v>3</v>
      </c>
      <c r="DG43" s="11">
        <v>190</v>
      </c>
      <c r="DH43" s="11">
        <v>1.23</v>
      </c>
      <c r="DI43" s="16">
        <f t="shared" si="122"/>
        <v>2.75054794520548</v>
      </c>
      <c r="DJ43" s="11">
        <v>0.95</v>
      </c>
      <c r="DK43" s="11">
        <v>2.09</v>
      </c>
      <c r="DL43" s="8">
        <f t="shared" si="123"/>
        <v>2.9855</v>
      </c>
      <c r="DM43" s="9">
        <v>0.9</v>
      </c>
      <c r="DN43" s="17">
        <v>1.085</v>
      </c>
      <c r="DO43" s="18">
        <f t="shared" si="124"/>
        <v>53533.5657610207</v>
      </c>
      <c r="DV43" s="11">
        <v>2536</v>
      </c>
      <c r="DW43" s="11">
        <v>0.65</v>
      </c>
      <c r="DX43" s="12">
        <v>1.35</v>
      </c>
      <c r="DY43" s="13">
        <f t="shared" si="125"/>
        <v>2225.34</v>
      </c>
      <c r="DZ43" s="11">
        <v>3</v>
      </c>
      <c r="EA43" s="11">
        <v>190</v>
      </c>
      <c r="EB43" s="11">
        <v>1.32</v>
      </c>
      <c r="EC43" s="16">
        <f t="shared" si="126"/>
        <v>2.84054794520548</v>
      </c>
      <c r="ED43" s="11">
        <v>0.95</v>
      </c>
      <c r="EE43" s="11">
        <v>2.91</v>
      </c>
      <c r="EF43" s="8">
        <f t="shared" si="127"/>
        <v>3.7645</v>
      </c>
      <c r="EG43" s="9">
        <v>0.9</v>
      </c>
      <c r="EH43" s="17">
        <v>1.2</v>
      </c>
      <c r="EI43" s="18">
        <f t="shared" si="128"/>
        <v>77099.366586887</v>
      </c>
    </row>
    <row r="44" s="1" customFormat="1" customHeight="1" spans="6:139">
      <c r="F44" s="11">
        <v>2536</v>
      </c>
      <c r="G44" s="11">
        <v>0.65</v>
      </c>
      <c r="H44" s="12">
        <v>1.35</v>
      </c>
      <c r="I44" s="13">
        <f t="shared" si="101"/>
        <v>2225.34</v>
      </c>
      <c r="J44" s="11">
        <v>3</v>
      </c>
      <c r="K44" s="11">
        <v>190</v>
      </c>
      <c r="L44" s="11">
        <v>1.23</v>
      </c>
      <c r="M44" s="16">
        <f t="shared" si="102"/>
        <v>2.75054794520548</v>
      </c>
      <c r="N44" s="11">
        <v>0.95</v>
      </c>
      <c r="O44" s="11">
        <v>2.09</v>
      </c>
      <c r="P44" s="8">
        <f t="shared" si="103"/>
        <v>2.9855</v>
      </c>
      <c r="Q44" s="9">
        <v>0.9</v>
      </c>
      <c r="R44" s="17">
        <v>1</v>
      </c>
      <c r="S44" s="18">
        <f t="shared" si="104"/>
        <v>49339.6919456412</v>
      </c>
      <c r="Z44" s="11">
        <v>2536</v>
      </c>
      <c r="AA44" s="11">
        <v>0.65</v>
      </c>
      <c r="AB44" s="12">
        <v>1.35</v>
      </c>
      <c r="AC44" s="13">
        <f t="shared" si="105"/>
        <v>2225.34</v>
      </c>
      <c r="AD44" s="11">
        <v>3</v>
      </c>
      <c r="AE44" s="11">
        <v>190</v>
      </c>
      <c r="AF44" s="11">
        <v>1.23</v>
      </c>
      <c r="AG44" s="16">
        <f t="shared" si="106"/>
        <v>2.75054794520548</v>
      </c>
      <c r="AH44" s="11">
        <v>0.95</v>
      </c>
      <c r="AI44" s="11">
        <v>2.09</v>
      </c>
      <c r="AJ44" s="8">
        <f t="shared" si="107"/>
        <v>2.9855</v>
      </c>
      <c r="AK44" s="9">
        <v>0.9</v>
      </c>
      <c r="AL44" s="17">
        <v>1</v>
      </c>
      <c r="AM44" s="18">
        <f t="shared" si="108"/>
        <v>49339.6919456412</v>
      </c>
      <c r="AT44" s="11">
        <v>2536</v>
      </c>
      <c r="AU44" s="11">
        <v>0.65</v>
      </c>
      <c r="AV44" s="12">
        <v>1.35</v>
      </c>
      <c r="AW44" s="13">
        <f t="shared" si="109"/>
        <v>2225.34</v>
      </c>
      <c r="AX44" s="11">
        <v>3</v>
      </c>
      <c r="AY44" s="11">
        <v>190</v>
      </c>
      <c r="AZ44" s="11">
        <v>1.23</v>
      </c>
      <c r="BA44" s="16">
        <f t="shared" si="110"/>
        <v>2.75054794520548</v>
      </c>
      <c r="BB44" s="11">
        <v>0.95</v>
      </c>
      <c r="BC44" s="11">
        <v>2.09</v>
      </c>
      <c r="BD44" s="8">
        <f t="shared" si="111"/>
        <v>2.9855</v>
      </c>
      <c r="BE44" s="9">
        <v>0.9</v>
      </c>
      <c r="BF44" s="17">
        <v>1.015</v>
      </c>
      <c r="BG44" s="18">
        <f t="shared" si="112"/>
        <v>50079.7873248258</v>
      </c>
      <c r="BN44" s="11">
        <v>2536</v>
      </c>
      <c r="BO44" s="11">
        <v>0.65</v>
      </c>
      <c r="BP44" s="12">
        <v>1.35</v>
      </c>
      <c r="BQ44" s="13">
        <f t="shared" si="113"/>
        <v>2225.34</v>
      </c>
      <c r="BR44" s="11">
        <v>3</v>
      </c>
      <c r="BS44" s="11">
        <v>190</v>
      </c>
      <c r="BT44" s="11">
        <v>1.23</v>
      </c>
      <c r="BU44" s="16">
        <f t="shared" si="114"/>
        <v>2.75054794520548</v>
      </c>
      <c r="BV44" s="11">
        <v>0.95</v>
      </c>
      <c r="BW44" s="11">
        <v>2.09</v>
      </c>
      <c r="BX44" s="8">
        <f t="shared" si="115"/>
        <v>2.9855</v>
      </c>
      <c r="BY44" s="9">
        <v>0.9</v>
      </c>
      <c r="BZ44" s="17">
        <v>1.015</v>
      </c>
      <c r="CA44" s="18">
        <f t="shared" si="116"/>
        <v>50079.7873248258</v>
      </c>
      <c r="CH44" s="11">
        <v>2536</v>
      </c>
      <c r="CI44" s="11">
        <v>0.65</v>
      </c>
      <c r="CJ44" s="12">
        <v>1.35</v>
      </c>
      <c r="CK44" s="13">
        <f t="shared" si="117"/>
        <v>2225.34</v>
      </c>
      <c r="CL44" s="11">
        <v>3</v>
      </c>
      <c r="CM44" s="11">
        <v>190</v>
      </c>
      <c r="CN44" s="11">
        <v>1.23</v>
      </c>
      <c r="CO44" s="16">
        <f t="shared" si="118"/>
        <v>2.75054794520548</v>
      </c>
      <c r="CP44" s="11">
        <v>0.95</v>
      </c>
      <c r="CQ44" s="11">
        <v>2.09</v>
      </c>
      <c r="CR44" s="8">
        <f t="shared" si="119"/>
        <v>2.9855</v>
      </c>
      <c r="CS44" s="9">
        <v>0.9</v>
      </c>
      <c r="CT44" s="17">
        <v>1.085</v>
      </c>
      <c r="CU44" s="18">
        <f t="shared" si="120"/>
        <v>53533.5657610207</v>
      </c>
      <c r="DB44" s="11">
        <v>2536</v>
      </c>
      <c r="DC44" s="11">
        <v>0.65</v>
      </c>
      <c r="DD44" s="12">
        <v>1.35</v>
      </c>
      <c r="DE44" s="13">
        <f t="shared" si="121"/>
        <v>2225.34</v>
      </c>
      <c r="DF44" s="11">
        <v>3</v>
      </c>
      <c r="DG44" s="11">
        <v>190</v>
      </c>
      <c r="DH44" s="11">
        <v>1.23</v>
      </c>
      <c r="DI44" s="16">
        <f t="shared" si="122"/>
        <v>2.75054794520548</v>
      </c>
      <c r="DJ44" s="11">
        <v>0.95</v>
      </c>
      <c r="DK44" s="11">
        <v>2.09</v>
      </c>
      <c r="DL44" s="8">
        <f t="shared" si="123"/>
        <v>2.9855</v>
      </c>
      <c r="DM44" s="9">
        <v>0.9</v>
      </c>
      <c r="DN44" s="17">
        <v>1.085</v>
      </c>
      <c r="DO44" s="18">
        <f t="shared" si="124"/>
        <v>53533.5657610207</v>
      </c>
      <c r="DV44" s="11">
        <v>2536</v>
      </c>
      <c r="DW44" s="11">
        <v>0.65</v>
      </c>
      <c r="DX44" s="12">
        <v>1.35</v>
      </c>
      <c r="DY44" s="13">
        <f t="shared" si="125"/>
        <v>2225.34</v>
      </c>
      <c r="DZ44" s="11">
        <v>3</v>
      </c>
      <c r="EA44" s="11">
        <v>190</v>
      </c>
      <c r="EB44" s="11">
        <v>1.32</v>
      </c>
      <c r="EC44" s="16">
        <f t="shared" si="126"/>
        <v>2.84054794520548</v>
      </c>
      <c r="ED44" s="11">
        <v>0.95</v>
      </c>
      <c r="EE44" s="11">
        <v>2.91</v>
      </c>
      <c r="EF44" s="8">
        <f t="shared" si="127"/>
        <v>3.7645</v>
      </c>
      <c r="EG44" s="9">
        <v>0.9</v>
      </c>
      <c r="EH44" s="17">
        <v>1.2</v>
      </c>
      <c r="EI44" s="18">
        <f t="shared" si="128"/>
        <v>77099.366586887</v>
      </c>
    </row>
    <row r="45" s="1" customFormat="1" customHeight="1" spans="6:139">
      <c r="F45" s="23" t="s">
        <v>50</v>
      </c>
      <c r="G45" s="24"/>
      <c r="H45" s="24"/>
      <c r="I45" s="24"/>
      <c r="J45" s="24"/>
      <c r="K45" s="24"/>
      <c r="L45" s="24"/>
      <c r="M45" s="25">
        <f>SUM(S36:S44)</f>
        <v>576925.882079614</v>
      </c>
      <c r="N45" s="25"/>
      <c r="O45" s="25"/>
      <c r="P45" s="25"/>
      <c r="Q45" s="25"/>
      <c r="R45" s="25"/>
      <c r="S45" s="25"/>
      <c r="T45" s="1"/>
      <c r="U45" s="1"/>
      <c r="V45" s="1"/>
      <c r="W45" s="1"/>
      <c r="X45" s="1"/>
      <c r="Y45" s="1"/>
      <c r="Z45" s="23" t="s">
        <v>50</v>
      </c>
      <c r="AA45" s="24"/>
      <c r="AB45" s="24"/>
      <c r="AC45" s="24"/>
      <c r="AD45" s="24"/>
      <c r="AE45" s="24"/>
      <c r="AF45" s="24"/>
      <c r="AG45" s="25">
        <f>SUM(AM36:AM44)</f>
        <v>576925.882079614</v>
      </c>
      <c r="AH45" s="25"/>
      <c r="AI45" s="25"/>
      <c r="AJ45" s="25"/>
      <c r="AK45" s="25"/>
      <c r="AL45" s="25"/>
      <c r="AM45" s="25"/>
      <c r="AN45" s="1"/>
      <c r="AO45" s="1"/>
      <c r="AP45" s="1"/>
      <c r="AQ45" s="1"/>
      <c r="AR45" s="1"/>
      <c r="AS45" s="1"/>
      <c r="AT45" s="23" t="s">
        <v>50</v>
      </c>
      <c r="AU45" s="24"/>
      <c r="AV45" s="24"/>
      <c r="AW45" s="24"/>
      <c r="AX45" s="24"/>
      <c r="AY45" s="24"/>
      <c r="AZ45" s="24"/>
      <c r="BA45" s="25">
        <f>SUM(BG36:BG44)</f>
        <v>585579.770310808</v>
      </c>
      <c r="BB45" s="25"/>
      <c r="BC45" s="25"/>
      <c r="BD45" s="25"/>
      <c r="BE45" s="25"/>
      <c r="BF45" s="25"/>
      <c r="BG45" s="25"/>
      <c r="BH45" s="1"/>
      <c r="BI45" s="1"/>
      <c r="BJ45" s="1"/>
      <c r="BK45" s="1"/>
      <c r="BL45" s="1"/>
      <c r="BM45" s="1"/>
      <c r="BN45" s="23" t="s">
        <v>50</v>
      </c>
      <c r="BO45" s="24"/>
      <c r="BP45" s="24"/>
      <c r="BQ45" s="24"/>
      <c r="BR45" s="24"/>
      <c r="BS45" s="24"/>
      <c r="BT45" s="24"/>
      <c r="BU45" s="25">
        <f>SUM(CA36:CA44)</f>
        <v>585579.770310808</v>
      </c>
      <c r="BV45" s="25"/>
      <c r="BW45" s="25"/>
      <c r="BX45" s="25"/>
      <c r="BY45" s="25"/>
      <c r="BZ45" s="25"/>
      <c r="CA45" s="25"/>
      <c r="CB45" s="1"/>
      <c r="CC45" s="1"/>
      <c r="CD45" s="1"/>
      <c r="CE45" s="1"/>
      <c r="CF45" s="1"/>
      <c r="CG45" s="1"/>
      <c r="CH45" s="23" t="s">
        <v>50</v>
      </c>
      <c r="CI45" s="24"/>
      <c r="CJ45" s="24"/>
      <c r="CK45" s="24"/>
      <c r="CL45" s="24"/>
      <c r="CM45" s="24"/>
      <c r="CN45" s="24"/>
      <c r="CO45" s="25">
        <f>SUM(CU36:CU44)</f>
        <v>625964.582056381</v>
      </c>
      <c r="CP45" s="25"/>
      <c r="CQ45" s="25"/>
      <c r="CR45" s="25"/>
      <c r="CS45" s="25"/>
      <c r="CT45" s="25"/>
      <c r="CU45" s="25"/>
      <c r="CV45" s="1"/>
      <c r="CW45" s="1"/>
      <c r="CX45" s="1"/>
      <c r="CY45" s="1"/>
      <c r="CZ45" s="1"/>
      <c r="DA45" s="1"/>
      <c r="DB45" s="23" t="s">
        <v>50</v>
      </c>
      <c r="DC45" s="24"/>
      <c r="DD45" s="24"/>
      <c r="DE45" s="24"/>
      <c r="DF45" s="24"/>
      <c r="DG45" s="24"/>
      <c r="DH45" s="24"/>
      <c r="DI45" s="25">
        <f>SUM(DO36:DO44)</f>
        <v>625964.582056381</v>
      </c>
      <c r="DJ45" s="25"/>
      <c r="DK45" s="25"/>
      <c r="DL45" s="25"/>
      <c r="DM45" s="25"/>
      <c r="DN45" s="25"/>
      <c r="DO45" s="25"/>
      <c r="DP45" s="1"/>
      <c r="DQ45" s="1"/>
      <c r="DR45" s="1"/>
      <c r="DS45" s="1"/>
      <c r="DT45" s="1"/>
      <c r="DU45" s="1"/>
      <c r="DV45" s="23" t="s">
        <v>50</v>
      </c>
      <c r="DW45" s="24"/>
      <c r="DX45" s="24"/>
      <c r="DY45" s="24"/>
      <c r="DZ45" s="24"/>
      <c r="EA45" s="24"/>
      <c r="EB45" s="24"/>
      <c r="EC45" s="25">
        <f>SUM(EI36:EI44)</f>
        <v>898332.441905311</v>
      </c>
      <c r="ED45" s="25"/>
      <c r="EE45" s="25"/>
      <c r="EF45" s="25"/>
      <c r="EG45" s="25"/>
      <c r="EH45" s="25"/>
      <c r="EI45" s="25"/>
    </row>
    <row r="46" s="1" customFormat="1" customHeight="1" spans="6:139">
      <c r="F46" s="24"/>
      <c r="G46" s="24"/>
      <c r="H46" s="24"/>
      <c r="I46" s="24"/>
      <c r="J46" s="24"/>
      <c r="K46" s="24"/>
      <c r="L46" s="24"/>
      <c r="M46" s="25"/>
      <c r="N46" s="25"/>
      <c r="O46" s="25"/>
      <c r="P46" s="25"/>
      <c r="Q46" s="25"/>
      <c r="R46" s="25"/>
      <c r="S46" s="25"/>
      <c r="T46" s="1"/>
      <c r="U46" s="1"/>
      <c r="V46" s="1"/>
      <c r="W46" s="1"/>
      <c r="X46" s="1"/>
      <c r="Y46" s="1"/>
      <c r="Z46" s="24"/>
      <c r="AA46" s="24"/>
      <c r="AB46" s="24"/>
      <c r="AC46" s="24"/>
      <c r="AD46" s="24"/>
      <c r="AE46" s="24"/>
      <c r="AF46" s="24"/>
      <c r="AG46" s="25"/>
      <c r="AH46" s="25"/>
      <c r="AI46" s="25"/>
      <c r="AJ46" s="25"/>
      <c r="AK46" s="25"/>
      <c r="AL46" s="25"/>
      <c r="AM46" s="25"/>
      <c r="AN46" s="1"/>
      <c r="AO46" s="1"/>
      <c r="AP46" s="1"/>
      <c r="AQ46" s="1"/>
      <c r="AR46" s="1"/>
      <c r="AS46" s="1"/>
      <c r="AT46" s="24"/>
      <c r="AU46" s="24"/>
      <c r="AV46" s="24"/>
      <c r="AW46" s="24"/>
      <c r="AX46" s="24"/>
      <c r="AY46" s="24"/>
      <c r="AZ46" s="24"/>
      <c r="BA46" s="25"/>
      <c r="BB46" s="25"/>
      <c r="BC46" s="25"/>
      <c r="BD46" s="25"/>
      <c r="BE46" s="25"/>
      <c r="BF46" s="25"/>
      <c r="BG46" s="25"/>
      <c r="BH46" s="1"/>
      <c r="BI46" s="1"/>
      <c r="BJ46" s="1"/>
      <c r="BK46" s="1"/>
      <c r="BL46" s="1"/>
      <c r="BM46" s="1"/>
      <c r="BN46" s="24"/>
      <c r="BO46" s="24"/>
      <c r="BP46" s="24"/>
      <c r="BQ46" s="24"/>
      <c r="BR46" s="24"/>
      <c r="BS46" s="24"/>
      <c r="BT46" s="24"/>
      <c r="BU46" s="25"/>
      <c r="BV46" s="25"/>
      <c r="BW46" s="25"/>
      <c r="BX46" s="25"/>
      <c r="BY46" s="25"/>
      <c r="BZ46" s="25"/>
      <c r="CA46" s="25"/>
      <c r="CB46" s="1"/>
      <c r="CC46" s="1"/>
      <c r="CD46" s="1"/>
      <c r="CE46" s="1"/>
      <c r="CF46" s="1"/>
      <c r="CG46" s="1"/>
      <c r="CH46" s="24"/>
      <c r="CI46" s="24"/>
      <c r="CJ46" s="24"/>
      <c r="CK46" s="24"/>
      <c r="CL46" s="24"/>
      <c r="CM46" s="24"/>
      <c r="CN46" s="24"/>
      <c r="CO46" s="25"/>
      <c r="CP46" s="25"/>
      <c r="CQ46" s="25"/>
      <c r="CR46" s="25"/>
      <c r="CS46" s="25"/>
      <c r="CT46" s="25"/>
      <c r="CU46" s="25"/>
      <c r="CV46" s="1"/>
      <c r="CW46" s="1"/>
      <c r="CX46" s="1"/>
      <c r="CY46" s="1"/>
      <c r="CZ46" s="1"/>
      <c r="DA46" s="1"/>
      <c r="DB46" s="24"/>
      <c r="DC46" s="24"/>
      <c r="DD46" s="24"/>
      <c r="DE46" s="24"/>
      <c r="DF46" s="24"/>
      <c r="DG46" s="24"/>
      <c r="DH46" s="24"/>
      <c r="DI46" s="25"/>
      <c r="DJ46" s="25"/>
      <c r="DK46" s="25"/>
      <c r="DL46" s="25"/>
      <c r="DM46" s="25"/>
      <c r="DN46" s="25"/>
      <c r="DO46" s="25"/>
      <c r="DP46" s="1"/>
      <c r="DQ46" s="1"/>
      <c r="DR46" s="1"/>
      <c r="DS46" s="1"/>
      <c r="DT46" s="1"/>
      <c r="DU46" s="1"/>
      <c r="DV46" s="24"/>
      <c r="DW46" s="24"/>
      <c r="DX46" s="24"/>
      <c r="DY46" s="24"/>
      <c r="DZ46" s="24"/>
      <c r="EA46" s="24"/>
      <c r="EB46" s="24"/>
      <c r="EC46" s="25"/>
      <c r="ED46" s="25"/>
      <c r="EE46" s="25"/>
      <c r="EF46" s="25"/>
      <c r="EG46" s="25"/>
      <c r="EH46" s="25"/>
      <c r="EI46" s="25"/>
    </row>
    <row r="47" s="1" customFormat="1" customHeight="1" spans="6:139">
      <c r="F47" s="3" t="s">
        <v>51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1"/>
      <c r="U47" s="1"/>
      <c r="V47" s="1"/>
      <c r="W47" s="1"/>
      <c r="X47" s="1"/>
      <c r="Y47" s="1"/>
      <c r="Z47" s="3" t="s">
        <v>51</v>
      </c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1"/>
      <c r="AO47" s="1"/>
      <c r="AP47" s="1"/>
      <c r="AQ47" s="1"/>
      <c r="AR47" s="1"/>
      <c r="AS47" s="1"/>
      <c r="AT47" s="3" t="s">
        <v>51</v>
      </c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1"/>
      <c r="BI47" s="1"/>
      <c r="BJ47" s="1"/>
      <c r="BK47" s="1"/>
      <c r="BL47" s="1"/>
      <c r="BM47" s="1"/>
      <c r="BN47" s="3" t="s">
        <v>51</v>
      </c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1"/>
      <c r="CC47" s="1"/>
      <c r="CD47" s="1"/>
      <c r="CE47" s="1"/>
      <c r="CF47" s="1"/>
      <c r="CG47" s="1"/>
      <c r="CH47" s="3" t="s">
        <v>51</v>
      </c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1"/>
      <c r="CW47" s="1"/>
      <c r="CX47" s="1"/>
      <c r="CY47" s="1"/>
      <c r="CZ47" s="1"/>
      <c r="DA47" s="1"/>
      <c r="DB47" s="3" t="s">
        <v>51</v>
      </c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1"/>
      <c r="DQ47" s="1"/>
      <c r="DR47" s="1"/>
      <c r="DS47" s="1"/>
      <c r="DT47" s="1"/>
      <c r="DU47" s="1"/>
      <c r="DV47" s="3" t="s">
        <v>51</v>
      </c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</row>
    <row r="48" s="1" customFormat="1" customHeight="1" spans="6:139">
      <c r="F48" s="4" t="s">
        <v>8</v>
      </c>
      <c r="G48" s="5"/>
      <c r="H48" s="5"/>
      <c r="I48" s="6"/>
      <c r="J48" s="7" t="s">
        <v>9</v>
      </c>
      <c r="K48" s="7"/>
      <c r="L48" s="7"/>
      <c r="M48" s="7"/>
      <c r="N48" s="8" t="s">
        <v>10</v>
      </c>
      <c r="O48" s="8"/>
      <c r="P48" s="8"/>
      <c r="Q48" s="9" t="s">
        <v>11</v>
      </c>
      <c r="R48" s="10" t="s">
        <v>12</v>
      </c>
      <c r="S48" s="10" t="s">
        <v>13</v>
      </c>
      <c r="Z48" s="4" t="s">
        <v>8</v>
      </c>
      <c r="AA48" s="5"/>
      <c r="AB48" s="5"/>
      <c r="AC48" s="6"/>
      <c r="AD48" s="7" t="s">
        <v>9</v>
      </c>
      <c r="AE48" s="7"/>
      <c r="AF48" s="7"/>
      <c r="AG48" s="7"/>
      <c r="AH48" s="8" t="s">
        <v>10</v>
      </c>
      <c r="AI48" s="8"/>
      <c r="AJ48" s="8"/>
      <c r="AK48" s="9" t="s">
        <v>11</v>
      </c>
      <c r="AL48" s="10" t="s">
        <v>12</v>
      </c>
      <c r="AM48" s="10" t="s">
        <v>13</v>
      </c>
      <c r="AT48" s="4" t="s">
        <v>8</v>
      </c>
      <c r="AU48" s="5"/>
      <c r="AV48" s="5"/>
      <c r="AW48" s="6"/>
      <c r="AX48" s="7" t="s">
        <v>9</v>
      </c>
      <c r="AY48" s="7"/>
      <c r="AZ48" s="7"/>
      <c r="BA48" s="7"/>
      <c r="BB48" s="8" t="s">
        <v>10</v>
      </c>
      <c r="BC48" s="8"/>
      <c r="BD48" s="8"/>
      <c r="BE48" s="9" t="s">
        <v>11</v>
      </c>
      <c r="BF48" s="10" t="s">
        <v>12</v>
      </c>
      <c r="BG48" s="10" t="s">
        <v>13</v>
      </c>
      <c r="BN48" s="4" t="s">
        <v>8</v>
      </c>
      <c r="BO48" s="5"/>
      <c r="BP48" s="5"/>
      <c r="BQ48" s="6"/>
      <c r="BR48" s="7" t="s">
        <v>9</v>
      </c>
      <c r="BS48" s="7"/>
      <c r="BT48" s="7"/>
      <c r="BU48" s="7"/>
      <c r="BV48" s="8" t="s">
        <v>10</v>
      </c>
      <c r="BW48" s="8"/>
      <c r="BX48" s="8"/>
      <c r="BY48" s="9" t="s">
        <v>11</v>
      </c>
      <c r="BZ48" s="10" t="s">
        <v>12</v>
      </c>
      <c r="CA48" s="10" t="s">
        <v>13</v>
      </c>
      <c r="CH48" s="4" t="s">
        <v>8</v>
      </c>
      <c r="CI48" s="5"/>
      <c r="CJ48" s="5"/>
      <c r="CK48" s="6"/>
      <c r="CL48" s="7" t="s">
        <v>9</v>
      </c>
      <c r="CM48" s="7"/>
      <c r="CN48" s="7"/>
      <c r="CO48" s="7"/>
      <c r="CP48" s="8" t="s">
        <v>10</v>
      </c>
      <c r="CQ48" s="8"/>
      <c r="CR48" s="8"/>
      <c r="CS48" s="9" t="s">
        <v>11</v>
      </c>
      <c r="CT48" s="10" t="s">
        <v>12</v>
      </c>
      <c r="CU48" s="10" t="s">
        <v>13</v>
      </c>
      <c r="DB48" s="4" t="s">
        <v>8</v>
      </c>
      <c r="DC48" s="5"/>
      <c r="DD48" s="5"/>
      <c r="DE48" s="6"/>
      <c r="DF48" s="7" t="s">
        <v>9</v>
      </c>
      <c r="DG48" s="7"/>
      <c r="DH48" s="7"/>
      <c r="DI48" s="7"/>
      <c r="DJ48" s="8" t="s">
        <v>10</v>
      </c>
      <c r="DK48" s="8"/>
      <c r="DL48" s="8"/>
      <c r="DM48" s="9" t="s">
        <v>11</v>
      </c>
      <c r="DN48" s="10" t="s">
        <v>12</v>
      </c>
      <c r="DO48" s="10" t="s">
        <v>13</v>
      </c>
      <c r="DV48" s="4" t="s">
        <v>8</v>
      </c>
      <c r="DW48" s="5"/>
      <c r="DX48" s="5"/>
      <c r="DY48" s="6"/>
      <c r="DZ48" s="7" t="s">
        <v>9</v>
      </c>
      <c r="EA48" s="7"/>
      <c r="EB48" s="7"/>
      <c r="EC48" s="7"/>
      <c r="ED48" s="8" t="s">
        <v>10</v>
      </c>
      <c r="EE48" s="8"/>
      <c r="EF48" s="8"/>
      <c r="EG48" s="9" t="s">
        <v>11</v>
      </c>
      <c r="EH48" s="10" t="s">
        <v>12</v>
      </c>
      <c r="EI48" s="10" t="s">
        <v>13</v>
      </c>
    </row>
    <row r="49" s="1" customFormat="1" customHeight="1" spans="6:139">
      <c r="F49" s="11" t="s">
        <v>52</v>
      </c>
      <c r="G49" s="11" t="s">
        <v>20</v>
      </c>
      <c r="H49" s="12" t="s">
        <v>21</v>
      </c>
      <c r="I49" s="13" t="s">
        <v>8</v>
      </c>
      <c r="J49" s="11" t="s">
        <v>22</v>
      </c>
      <c r="K49" s="11" t="s">
        <v>23</v>
      </c>
      <c r="L49" s="11" t="s">
        <v>24</v>
      </c>
      <c r="M49" s="7" t="s">
        <v>25</v>
      </c>
      <c r="N49" s="11" t="s">
        <v>26</v>
      </c>
      <c r="O49" s="11" t="s">
        <v>27</v>
      </c>
      <c r="P49" s="8" t="s">
        <v>28</v>
      </c>
      <c r="Q49" s="9" t="s">
        <v>29</v>
      </c>
      <c r="R49" s="14"/>
      <c r="S49" s="14"/>
      <c r="T49" s="1"/>
      <c r="U49" s="1"/>
      <c r="V49" s="1"/>
      <c r="W49" s="1"/>
      <c r="X49" s="1"/>
      <c r="Y49" s="1"/>
      <c r="Z49" s="11" t="s">
        <v>52</v>
      </c>
      <c r="AA49" s="11" t="s">
        <v>20</v>
      </c>
      <c r="AB49" s="12" t="s">
        <v>21</v>
      </c>
      <c r="AC49" s="13" t="s">
        <v>8</v>
      </c>
      <c r="AD49" s="11" t="s">
        <v>22</v>
      </c>
      <c r="AE49" s="11" t="s">
        <v>23</v>
      </c>
      <c r="AF49" s="11" t="s">
        <v>24</v>
      </c>
      <c r="AG49" s="7" t="s">
        <v>25</v>
      </c>
      <c r="AH49" s="11" t="s">
        <v>26</v>
      </c>
      <c r="AI49" s="11" t="s">
        <v>27</v>
      </c>
      <c r="AJ49" s="8" t="s">
        <v>28</v>
      </c>
      <c r="AK49" s="9" t="s">
        <v>29</v>
      </c>
      <c r="AL49" s="14"/>
      <c r="AM49" s="14"/>
      <c r="AN49" s="1"/>
      <c r="AO49" s="1"/>
      <c r="AP49" s="1"/>
      <c r="AQ49" s="1"/>
      <c r="AR49" s="1"/>
      <c r="AS49" s="1"/>
      <c r="AT49" s="11" t="s">
        <v>52</v>
      </c>
      <c r="AU49" s="11" t="s">
        <v>20</v>
      </c>
      <c r="AV49" s="12" t="s">
        <v>21</v>
      </c>
      <c r="AW49" s="13" t="s">
        <v>8</v>
      </c>
      <c r="AX49" s="11" t="s">
        <v>22</v>
      </c>
      <c r="AY49" s="11" t="s">
        <v>23</v>
      </c>
      <c r="AZ49" s="11" t="s">
        <v>24</v>
      </c>
      <c r="BA49" s="7" t="s">
        <v>25</v>
      </c>
      <c r="BB49" s="11" t="s">
        <v>26</v>
      </c>
      <c r="BC49" s="11" t="s">
        <v>27</v>
      </c>
      <c r="BD49" s="8" t="s">
        <v>28</v>
      </c>
      <c r="BE49" s="9" t="s">
        <v>29</v>
      </c>
      <c r="BF49" s="14"/>
      <c r="BG49" s="14"/>
      <c r="BH49" s="1"/>
      <c r="BI49" s="1"/>
      <c r="BJ49" s="1"/>
      <c r="BK49" s="1"/>
      <c r="BL49" s="1"/>
      <c r="BM49" s="1"/>
      <c r="BN49" s="11" t="s">
        <v>52</v>
      </c>
      <c r="BO49" s="11" t="s">
        <v>20</v>
      </c>
      <c r="BP49" s="12" t="s">
        <v>21</v>
      </c>
      <c r="BQ49" s="13" t="s">
        <v>8</v>
      </c>
      <c r="BR49" s="11" t="s">
        <v>22</v>
      </c>
      <c r="BS49" s="11" t="s">
        <v>23</v>
      </c>
      <c r="BT49" s="11" t="s">
        <v>24</v>
      </c>
      <c r="BU49" s="7" t="s">
        <v>25</v>
      </c>
      <c r="BV49" s="11" t="s">
        <v>26</v>
      </c>
      <c r="BW49" s="11" t="s">
        <v>27</v>
      </c>
      <c r="BX49" s="8" t="s">
        <v>28</v>
      </c>
      <c r="BY49" s="9" t="s">
        <v>29</v>
      </c>
      <c r="BZ49" s="14"/>
      <c r="CA49" s="14"/>
      <c r="CB49" s="1"/>
      <c r="CC49" s="1"/>
      <c r="CD49" s="1"/>
      <c r="CE49" s="1"/>
      <c r="CF49" s="1"/>
      <c r="CG49" s="1"/>
      <c r="CH49" s="11" t="s">
        <v>52</v>
      </c>
      <c r="CI49" s="11" t="s">
        <v>20</v>
      </c>
      <c r="CJ49" s="12" t="s">
        <v>21</v>
      </c>
      <c r="CK49" s="13" t="s">
        <v>8</v>
      </c>
      <c r="CL49" s="11" t="s">
        <v>22</v>
      </c>
      <c r="CM49" s="11" t="s">
        <v>23</v>
      </c>
      <c r="CN49" s="11" t="s">
        <v>24</v>
      </c>
      <c r="CO49" s="7" t="s">
        <v>25</v>
      </c>
      <c r="CP49" s="11" t="s">
        <v>26</v>
      </c>
      <c r="CQ49" s="11" t="s">
        <v>27</v>
      </c>
      <c r="CR49" s="8" t="s">
        <v>28</v>
      </c>
      <c r="CS49" s="9" t="s">
        <v>29</v>
      </c>
      <c r="CT49" s="14"/>
      <c r="CU49" s="14"/>
      <c r="CV49" s="1"/>
      <c r="CW49" s="1"/>
      <c r="CX49" s="1"/>
      <c r="CY49" s="1"/>
      <c r="CZ49" s="1"/>
      <c r="DA49" s="1"/>
      <c r="DB49" s="11" t="s">
        <v>52</v>
      </c>
      <c r="DC49" s="11" t="s">
        <v>20</v>
      </c>
      <c r="DD49" s="12" t="s">
        <v>21</v>
      </c>
      <c r="DE49" s="13" t="s">
        <v>8</v>
      </c>
      <c r="DF49" s="11" t="s">
        <v>22</v>
      </c>
      <c r="DG49" s="11" t="s">
        <v>23</v>
      </c>
      <c r="DH49" s="11" t="s">
        <v>24</v>
      </c>
      <c r="DI49" s="7" t="s">
        <v>25</v>
      </c>
      <c r="DJ49" s="11" t="s">
        <v>26</v>
      </c>
      <c r="DK49" s="11" t="s">
        <v>27</v>
      </c>
      <c r="DL49" s="8" t="s">
        <v>28</v>
      </c>
      <c r="DM49" s="9" t="s">
        <v>29</v>
      </c>
      <c r="DN49" s="14"/>
      <c r="DO49" s="14"/>
      <c r="DP49" s="1"/>
      <c r="DQ49" s="1"/>
      <c r="DR49" s="1"/>
      <c r="DS49" s="1"/>
      <c r="DT49" s="1"/>
      <c r="DU49" s="1"/>
      <c r="DV49" s="11" t="s">
        <v>52</v>
      </c>
      <c r="DW49" s="11" t="s">
        <v>20</v>
      </c>
      <c r="DX49" s="12" t="s">
        <v>21</v>
      </c>
      <c r="DY49" s="13" t="s">
        <v>8</v>
      </c>
      <c r="DZ49" s="11" t="s">
        <v>22</v>
      </c>
      <c r="EA49" s="11" t="s">
        <v>23</v>
      </c>
      <c r="EB49" s="11" t="s">
        <v>24</v>
      </c>
      <c r="EC49" s="7" t="s">
        <v>25</v>
      </c>
      <c r="ED49" s="11" t="s">
        <v>26</v>
      </c>
      <c r="EE49" s="11" t="s">
        <v>27</v>
      </c>
      <c r="EF49" s="8" t="s">
        <v>28</v>
      </c>
      <c r="EG49" s="9" t="s">
        <v>29</v>
      </c>
      <c r="EH49" s="14"/>
      <c r="EI49" s="14"/>
    </row>
    <row r="50" s="1" customFormat="1" customHeight="1" spans="6:139">
      <c r="F50" s="11">
        <v>35434</v>
      </c>
      <c r="G50" s="11">
        <v>0.0847</v>
      </c>
      <c r="H50" s="12">
        <v>1.35</v>
      </c>
      <c r="I50" s="13">
        <f t="shared" ref="I50:I52" si="129">F50*G50*H50</f>
        <v>4051.70073</v>
      </c>
      <c r="J50" s="11">
        <v>3</v>
      </c>
      <c r="K50" s="11">
        <v>490</v>
      </c>
      <c r="L50" s="11">
        <v>1.83</v>
      </c>
      <c r="M50" s="16">
        <f t="shared" ref="M50:M52" si="130">1+6*K50/(K50+2000)+L50</f>
        <v>4.01072289156627</v>
      </c>
      <c r="N50" s="11">
        <v>0.89</v>
      </c>
      <c r="O50" s="11">
        <v>1.78</v>
      </c>
      <c r="P50" s="8">
        <f t="shared" ref="P50:P52" si="131">1+N50*O50</f>
        <v>2.5842</v>
      </c>
      <c r="Q50" s="9">
        <v>1.15</v>
      </c>
      <c r="R50" s="17">
        <v>1</v>
      </c>
      <c r="S50" s="18">
        <f t="shared" ref="S50:S54" si="132">I50*J50*Q50*P50*M50*R50</f>
        <v>144878.931276481</v>
      </c>
      <c r="Z50" s="11">
        <v>35728</v>
      </c>
      <c r="AA50" s="11">
        <v>0.0847</v>
      </c>
      <c r="AB50" s="12">
        <v>1.35</v>
      </c>
      <c r="AC50" s="13">
        <f t="shared" ref="AC50:AC52" si="133">Z50*AA50*AB50</f>
        <v>4085.31816</v>
      </c>
      <c r="AD50" s="11">
        <v>3</v>
      </c>
      <c r="AE50" s="11">
        <v>450</v>
      </c>
      <c r="AF50" s="11">
        <v>1.83</v>
      </c>
      <c r="AG50" s="16">
        <f t="shared" ref="AG50:AG52" si="134">1+6*AE50/(AE50+2000)+AF50</f>
        <v>3.93204081632653</v>
      </c>
      <c r="AH50" s="11">
        <v>1</v>
      </c>
      <c r="AI50" s="11">
        <v>2.71</v>
      </c>
      <c r="AJ50" s="8">
        <f t="shared" ref="AJ50:AJ52" si="135">1+AH50*AI50</f>
        <v>3.71</v>
      </c>
      <c r="AK50" s="9">
        <v>1.15</v>
      </c>
      <c r="AL50" s="17">
        <v>1</v>
      </c>
      <c r="AM50" s="18">
        <f t="shared" ref="AM50:AM54" si="136">AC50*AD50*AK50*AJ50*AG50*AL50</f>
        <v>205606.531416964</v>
      </c>
      <c r="AT50" s="11">
        <v>36903</v>
      </c>
      <c r="AU50" s="11">
        <v>0.0847</v>
      </c>
      <c r="AV50" s="12">
        <v>1.35</v>
      </c>
      <c r="AW50" s="13">
        <f t="shared" ref="AW50:AW53" si="137">AT50*AU50*AV50</f>
        <v>4219.673535</v>
      </c>
      <c r="AX50" s="11">
        <v>3</v>
      </c>
      <c r="AY50" s="11">
        <v>490</v>
      </c>
      <c r="AZ50" s="11">
        <v>1.83</v>
      </c>
      <c r="BA50" s="16">
        <f t="shared" ref="BA50:BA53" si="138">1+6*AY50/(AY50+2000)+AZ50</f>
        <v>4.01072289156627</v>
      </c>
      <c r="BB50" s="11">
        <v>0.93</v>
      </c>
      <c r="BC50" s="11">
        <v>1.85</v>
      </c>
      <c r="BD50" s="8">
        <f t="shared" ref="BD50:BD53" si="139">1+BB50*BC50</f>
        <v>2.7205</v>
      </c>
      <c r="BE50" s="9">
        <v>1.15</v>
      </c>
      <c r="BF50" s="17">
        <v>1.015</v>
      </c>
      <c r="BG50" s="18">
        <f t="shared" ref="BG50:BG54" si="140">AW50*AX50*BE50*BD50*BA50*BF50</f>
        <v>161226.110287496</v>
      </c>
      <c r="BN50" s="11">
        <v>38167</v>
      </c>
      <c r="BO50" s="11">
        <v>0.0847</v>
      </c>
      <c r="BP50" s="12">
        <v>1.35</v>
      </c>
      <c r="BQ50" s="13">
        <f t="shared" ref="BQ50:BQ53" si="141">BN50*BO50*BP50</f>
        <v>4364.205615</v>
      </c>
      <c r="BR50" s="11">
        <v>3</v>
      </c>
      <c r="BS50" s="11">
        <v>490</v>
      </c>
      <c r="BT50" s="11">
        <v>1.83</v>
      </c>
      <c r="BU50" s="16">
        <f t="shared" ref="BU50:BU53" si="142">1+6*BS50/(BS50+2000)+BT50</f>
        <v>4.01072289156627</v>
      </c>
      <c r="BV50" s="11">
        <v>1</v>
      </c>
      <c r="BW50" s="11">
        <v>2.71</v>
      </c>
      <c r="BX50" s="8">
        <f t="shared" ref="BX50:BX53" si="143">1+BV50*BW50</f>
        <v>3.71</v>
      </c>
      <c r="BY50" s="9">
        <v>1.15</v>
      </c>
      <c r="BZ50" s="17">
        <v>1.015</v>
      </c>
      <c r="CA50" s="18">
        <f t="shared" ref="CA50:CA54" si="144">BQ50*BR50*BY50*BX50*BU50*BZ50</f>
        <v>227398.139684837</v>
      </c>
      <c r="CH50" s="11">
        <v>42781</v>
      </c>
      <c r="CI50" s="11">
        <v>0.0847</v>
      </c>
      <c r="CJ50" s="12">
        <v>1.35</v>
      </c>
      <c r="CK50" s="13">
        <f t="shared" ref="CK50:CK54" si="145">CH50*CI50*CJ50</f>
        <v>4891.793445</v>
      </c>
      <c r="CL50" s="11">
        <v>3</v>
      </c>
      <c r="CM50" s="11">
        <v>490</v>
      </c>
      <c r="CN50" s="11">
        <v>1.83</v>
      </c>
      <c r="CO50" s="16">
        <f t="shared" ref="CO50:CO54" si="146">1+6*CM50/(CM50+2000)+CN50</f>
        <v>4.01072289156627</v>
      </c>
      <c r="CP50" s="11">
        <v>0.93</v>
      </c>
      <c r="CQ50" s="11">
        <v>1.85</v>
      </c>
      <c r="CR50" s="8">
        <f t="shared" ref="CR50:CR54" si="147">1+CP50*CQ50</f>
        <v>2.7205</v>
      </c>
      <c r="CS50" s="9">
        <v>1.15</v>
      </c>
      <c r="CT50" s="17">
        <v>1.085</v>
      </c>
      <c r="CU50" s="18">
        <f t="shared" ref="CU50:CU54" si="148">CK50*CL50*CS50*CR50*CO50*CT50</f>
        <v>199796.709313877</v>
      </c>
      <c r="DB50" s="11">
        <v>44045</v>
      </c>
      <c r="DC50" s="11">
        <v>0.0847</v>
      </c>
      <c r="DD50" s="12">
        <v>1.35</v>
      </c>
      <c r="DE50" s="13">
        <f t="shared" ref="DE50:DE54" si="149">DB50*DC50*DD50</f>
        <v>5036.325525</v>
      </c>
      <c r="DF50" s="11">
        <v>3</v>
      </c>
      <c r="DG50" s="11">
        <v>490</v>
      </c>
      <c r="DH50" s="11">
        <v>1.83</v>
      </c>
      <c r="DI50" s="16">
        <f t="shared" ref="DI50:DI54" si="150">1+6*DG50/(DG50+2000)+DH50</f>
        <v>4.01072289156627</v>
      </c>
      <c r="DJ50" s="11">
        <v>1</v>
      </c>
      <c r="DK50" s="11">
        <v>2.71</v>
      </c>
      <c r="DL50" s="8">
        <f t="shared" ref="DL50:DL54" si="151">1+DJ50*DK50</f>
        <v>3.71</v>
      </c>
      <c r="DM50" s="9">
        <v>1.15</v>
      </c>
      <c r="DN50" s="17">
        <v>1.085</v>
      </c>
      <c r="DO50" s="18">
        <f t="shared" ref="DO50:DO54" si="152">DE50*DF50*DM50*DL50*DI50*DN50</f>
        <v>280517.004611294</v>
      </c>
      <c r="DV50" s="11">
        <v>49923</v>
      </c>
      <c r="DW50" s="11">
        <v>0.09996</v>
      </c>
      <c r="DX50" s="12">
        <v>1.35</v>
      </c>
      <c r="DY50" s="13">
        <f t="shared" ref="DY50:DY54" si="153">DV50*DW50*DX50</f>
        <v>6736.909158</v>
      </c>
      <c r="DZ50" s="11">
        <v>3</v>
      </c>
      <c r="EA50" s="11">
        <v>490</v>
      </c>
      <c r="EB50" s="11">
        <v>1.92</v>
      </c>
      <c r="EC50" s="16">
        <f t="shared" ref="EC50:EC54" si="154">1+6*EA50/(EA50+2000)+EB50</f>
        <v>4.10072289156627</v>
      </c>
      <c r="ED50" s="11">
        <v>1</v>
      </c>
      <c r="EE50" s="11">
        <v>3.51</v>
      </c>
      <c r="EF50" s="8">
        <f t="shared" ref="EF50:EF54" si="155">1+ED50*EE50</f>
        <v>4.51</v>
      </c>
      <c r="EG50" s="9">
        <v>1.15</v>
      </c>
      <c r="EH50" s="17">
        <v>1.2</v>
      </c>
      <c r="EI50" s="18">
        <f>DY50*DZ50*EG50*EF50*EC50*EH50+DV50*0.125*EF50*EG50*EH50</f>
        <v>554658.631842428</v>
      </c>
    </row>
    <row r="51" s="1" customFormat="1" customHeight="1" spans="6:139">
      <c r="F51" s="11">
        <v>35434</v>
      </c>
      <c r="G51" s="11">
        <v>0.0847</v>
      </c>
      <c r="H51" s="12">
        <v>1.35</v>
      </c>
      <c r="I51" s="13">
        <f t="shared" si="129"/>
        <v>4051.70073</v>
      </c>
      <c r="J51" s="11">
        <v>3</v>
      </c>
      <c r="K51" s="11">
        <v>490</v>
      </c>
      <c r="L51" s="11">
        <v>1.83</v>
      </c>
      <c r="M51" s="16">
        <f t="shared" si="130"/>
        <v>4.01072289156627</v>
      </c>
      <c r="N51" s="11">
        <v>0.89</v>
      </c>
      <c r="O51" s="11">
        <v>1.78</v>
      </c>
      <c r="P51" s="8">
        <f t="shared" si="131"/>
        <v>2.5842</v>
      </c>
      <c r="Q51" s="9">
        <v>1.15</v>
      </c>
      <c r="R51" s="17">
        <v>1</v>
      </c>
      <c r="S51" s="18">
        <f t="shared" si="132"/>
        <v>144878.931276481</v>
      </c>
      <c r="Z51" s="11">
        <v>35728</v>
      </c>
      <c r="AA51" s="11">
        <v>0.0847</v>
      </c>
      <c r="AB51" s="12">
        <v>1.35</v>
      </c>
      <c r="AC51" s="13">
        <f t="shared" si="133"/>
        <v>4085.31816</v>
      </c>
      <c r="AD51" s="11">
        <v>3</v>
      </c>
      <c r="AE51" s="11">
        <v>450</v>
      </c>
      <c r="AF51" s="11">
        <v>1.83</v>
      </c>
      <c r="AG51" s="16">
        <f t="shared" si="134"/>
        <v>3.93204081632653</v>
      </c>
      <c r="AH51" s="11">
        <v>1</v>
      </c>
      <c r="AI51" s="11">
        <v>2.71</v>
      </c>
      <c r="AJ51" s="8">
        <f t="shared" si="135"/>
        <v>3.71</v>
      </c>
      <c r="AK51" s="9">
        <v>1.15</v>
      </c>
      <c r="AL51" s="17">
        <v>1</v>
      </c>
      <c r="AM51" s="18">
        <f t="shared" si="136"/>
        <v>205606.531416964</v>
      </c>
      <c r="AT51" s="11">
        <v>36903</v>
      </c>
      <c r="AU51" s="11">
        <v>0.0847</v>
      </c>
      <c r="AV51" s="12">
        <v>1.35</v>
      </c>
      <c r="AW51" s="13">
        <f t="shared" si="137"/>
        <v>4219.673535</v>
      </c>
      <c r="AX51" s="11">
        <v>3</v>
      </c>
      <c r="AY51" s="11">
        <v>490</v>
      </c>
      <c r="AZ51" s="11">
        <v>1.83</v>
      </c>
      <c r="BA51" s="16">
        <f t="shared" si="138"/>
        <v>4.01072289156627</v>
      </c>
      <c r="BB51" s="11">
        <v>0.93</v>
      </c>
      <c r="BC51" s="11">
        <v>1.85</v>
      </c>
      <c r="BD51" s="8">
        <f t="shared" si="139"/>
        <v>2.7205</v>
      </c>
      <c r="BE51" s="9">
        <v>1.15</v>
      </c>
      <c r="BF51" s="17">
        <v>1.015</v>
      </c>
      <c r="BG51" s="18">
        <f t="shared" si="140"/>
        <v>161226.110287496</v>
      </c>
      <c r="BN51" s="11">
        <v>38167</v>
      </c>
      <c r="BO51" s="11">
        <v>0.0847</v>
      </c>
      <c r="BP51" s="12">
        <v>1.35</v>
      </c>
      <c r="BQ51" s="13">
        <f t="shared" si="141"/>
        <v>4364.205615</v>
      </c>
      <c r="BR51" s="11">
        <v>3</v>
      </c>
      <c r="BS51" s="11">
        <v>490</v>
      </c>
      <c r="BT51" s="11">
        <v>1.83</v>
      </c>
      <c r="BU51" s="16">
        <f t="shared" si="142"/>
        <v>4.01072289156627</v>
      </c>
      <c r="BV51" s="11">
        <v>1</v>
      </c>
      <c r="BW51" s="11">
        <v>2.71</v>
      </c>
      <c r="BX51" s="8">
        <f t="shared" si="143"/>
        <v>3.71</v>
      </c>
      <c r="BY51" s="9">
        <v>1.15</v>
      </c>
      <c r="BZ51" s="17">
        <v>1.015</v>
      </c>
      <c r="CA51" s="18">
        <f t="shared" si="144"/>
        <v>227398.139684837</v>
      </c>
      <c r="CH51" s="11">
        <v>42781</v>
      </c>
      <c r="CI51" s="11">
        <v>0.0847</v>
      </c>
      <c r="CJ51" s="12">
        <v>1.35</v>
      </c>
      <c r="CK51" s="13">
        <f t="shared" si="145"/>
        <v>4891.793445</v>
      </c>
      <c r="CL51" s="11">
        <v>3</v>
      </c>
      <c r="CM51" s="11">
        <v>490</v>
      </c>
      <c r="CN51" s="11">
        <v>1.83</v>
      </c>
      <c r="CO51" s="16">
        <f t="shared" si="146"/>
        <v>4.01072289156627</v>
      </c>
      <c r="CP51" s="11">
        <v>0.93</v>
      </c>
      <c r="CQ51" s="11">
        <v>1.85</v>
      </c>
      <c r="CR51" s="8">
        <f t="shared" si="147"/>
        <v>2.7205</v>
      </c>
      <c r="CS51" s="9">
        <v>1.15</v>
      </c>
      <c r="CT51" s="17">
        <v>1.085</v>
      </c>
      <c r="CU51" s="18">
        <f t="shared" si="148"/>
        <v>199796.709313877</v>
      </c>
      <c r="DB51" s="11">
        <v>44045</v>
      </c>
      <c r="DC51" s="11">
        <v>0.0847</v>
      </c>
      <c r="DD51" s="12">
        <v>1.35</v>
      </c>
      <c r="DE51" s="13">
        <f t="shared" si="149"/>
        <v>5036.325525</v>
      </c>
      <c r="DF51" s="11">
        <v>3</v>
      </c>
      <c r="DG51" s="11">
        <v>490</v>
      </c>
      <c r="DH51" s="11">
        <v>1.83</v>
      </c>
      <c r="DI51" s="16">
        <f t="shared" si="150"/>
        <v>4.01072289156627</v>
      </c>
      <c r="DJ51" s="11">
        <v>1</v>
      </c>
      <c r="DK51" s="11">
        <v>2.71</v>
      </c>
      <c r="DL51" s="8">
        <f t="shared" si="151"/>
        <v>3.71</v>
      </c>
      <c r="DM51" s="9">
        <v>1.15</v>
      </c>
      <c r="DN51" s="17">
        <v>1.085</v>
      </c>
      <c r="DO51" s="18">
        <f t="shared" si="152"/>
        <v>280517.004611294</v>
      </c>
      <c r="DV51" s="11">
        <v>49923</v>
      </c>
      <c r="DW51" s="11">
        <v>0.09996</v>
      </c>
      <c r="DX51" s="12">
        <v>1.35</v>
      </c>
      <c r="DY51" s="13">
        <f t="shared" si="153"/>
        <v>6736.909158</v>
      </c>
      <c r="DZ51" s="11">
        <v>3</v>
      </c>
      <c r="EA51" s="11">
        <v>490</v>
      </c>
      <c r="EB51" s="11">
        <v>1.92</v>
      </c>
      <c r="EC51" s="16">
        <f t="shared" si="154"/>
        <v>4.10072289156627</v>
      </c>
      <c r="ED51" s="11">
        <v>1</v>
      </c>
      <c r="EE51" s="11">
        <v>3.51</v>
      </c>
      <c r="EF51" s="8">
        <f t="shared" si="155"/>
        <v>4.51</v>
      </c>
      <c r="EG51" s="9">
        <v>1.15</v>
      </c>
      <c r="EH51" s="17">
        <v>1.2</v>
      </c>
      <c r="EI51" s="18">
        <f t="shared" ref="EI51:EI54" si="156">DY51*DZ51*EG51*EF51*EC51*EH51</f>
        <v>515819.785917428</v>
      </c>
    </row>
    <row r="52" s="1" customFormat="1" customHeight="1" spans="6:139">
      <c r="F52" s="11">
        <v>35434</v>
      </c>
      <c r="G52" s="11">
        <v>0.0847</v>
      </c>
      <c r="H52" s="12">
        <v>1.35</v>
      </c>
      <c r="I52" s="13">
        <f t="shared" si="129"/>
        <v>4051.70073</v>
      </c>
      <c r="J52" s="11">
        <v>3</v>
      </c>
      <c r="K52" s="11">
        <v>240</v>
      </c>
      <c r="L52" s="11">
        <v>1.83</v>
      </c>
      <c r="M52" s="16">
        <f t="shared" si="130"/>
        <v>3.47285714285714</v>
      </c>
      <c r="N52" s="11">
        <v>0.89</v>
      </c>
      <c r="O52" s="11">
        <v>1.78</v>
      </c>
      <c r="P52" s="8">
        <f t="shared" si="131"/>
        <v>2.5842</v>
      </c>
      <c r="Q52" s="9">
        <v>0.9</v>
      </c>
      <c r="R52" s="17">
        <v>1</v>
      </c>
      <c r="S52" s="18">
        <f t="shared" si="132"/>
        <v>98177.9963888784</v>
      </c>
      <c r="Z52" s="11">
        <v>35728</v>
      </c>
      <c r="AA52" s="11">
        <v>0.0847</v>
      </c>
      <c r="AB52" s="12">
        <v>1.35</v>
      </c>
      <c r="AC52" s="13">
        <f t="shared" si="133"/>
        <v>4085.31816</v>
      </c>
      <c r="AD52" s="11">
        <v>3</v>
      </c>
      <c r="AE52" s="11">
        <v>200</v>
      </c>
      <c r="AF52" s="11">
        <v>1.83</v>
      </c>
      <c r="AG52" s="16">
        <f t="shared" si="134"/>
        <v>3.37545454545455</v>
      </c>
      <c r="AH52" s="11">
        <v>1</v>
      </c>
      <c r="AI52" s="11">
        <v>2.71</v>
      </c>
      <c r="AJ52" s="8">
        <f t="shared" si="135"/>
        <v>3.71</v>
      </c>
      <c r="AK52" s="9">
        <v>0.9</v>
      </c>
      <c r="AL52" s="17">
        <v>1</v>
      </c>
      <c r="AM52" s="18">
        <f t="shared" si="136"/>
        <v>138132.484225798</v>
      </c>
      <c r="AT52" s="11">
        <v>36903</v>
      </c>
      <c r="AU52" s="11">
        <v>0.0847</v>
      </c>
      <c r="AV52" s="12">
        <v>1.35</v>
      </c>
      <c r="AW52" s="13">
        <f t="shared" si="137"/>
        <v>4219.673535</v>
      </c>
      <c r="AX52" s="11">
        <v>3</v>
      </c>
      <c r="AY52" s="11">
        <v>490</v>
      </c>
      <c r="AZ52" s="11">
        <v>1.83</v>
      </c>
      <c r="BA52" s="16">
        <f t="shared" si="138"/>
        <v>4.01072289156627</v>
      </c>
      <c r="BB52" s="11">
        <v>0.93</v>
      </c>
      <c r="BC52" s="11">
        <v>1.85</v>
      </c>
      <c r="BD52" s="8">
        <f t="shared" si="139"/>
        <v>2.7205</v>
      </c>
      <c r="BE52" s="9">
        <v>1.15</v>
      </c>
      <c r="BF52" s="17">
        <v>1.015</v>
      </c>
      <c r="BG52" s="18">
        <f t="shared" si="140"/>
        <v>161226.110287496</v>
      </c>
      <c r="BN52" s="11">
        <v>38167</v>
      </c>
      <c r="BO52" s="11">
        <v>0.0847</v>
      </c>
      <c r="BP52" s="12">
        <v>1.35</v>
      </c>
      <c r="BQ52" s="13">
        <f t="shared" si="141"/>
        <v>4364.205615</v>
      </c>
      <c r="BR52" s="11">
        <v>3</v>
      </c>
      <c r="BS52" s="11">
        <v>490</v>
      </c>
      <c r="BT52" s="11">
        <v>1.83</v>
      </c>
      <c r="BU52" s="16">
        <f t="shared" si="142"/>
        <v>4.01072289156627</v>
      </c>
      <c r="BV52" s="11">
        <v>1</v>
      </c>
      <c r="BW52" s="11">
        <v>2.71</v>
      </c>
      <c r="BX52" s="8">
        <f t="shared" si="143"/>
        <v>3.71</v>
      </c>
      <c r="BY52" s="9">
        <v>1.15</v>
      </c>
      <c r="BZ52" s="17">
        <v>1.015</v>
      </c>
      <c r="CA52" s="18">
        <f t="shared" si="144"/>
        <v>227398.139684837</v>
      </c>
      <c r="CH52" s="11">
        <v>42781</v>
      </c>
      <c r="CI52" s="11">
        <v>0.0847</v>
      </c>
      <c r="CJ52" s="12">
        <v>1.35</v>
      </c>
      <c r="CK52" s="13">
        <f t="shared" si="145"/>
        <v>4891.793445</v>
      </c>
      <c r="CL52" s="11">
        <v>3</v>
      </c>
      <c r="CM52" s="11">
        <v>490</v>
      </c>
      <c r="CN52" s="11">
        <v>1.83</v>
      </c>
      <c r="CO52" s="16">
        <f t="shared" si="146"/>
        <v>4.01072289156627</v>
      </c>
      <c r="CP52" s="11">
        <v>0.93</v>
      </c>
      <c r="CQ52" s="11">
        <v>1.85</v>
      </c>
      <c r="CR52" s="8">
        <f t="shared" si="147"/>
        <v>2.7205</v>
      </c>
      <c r="CS52" s="9">
        <v>1.15</v>
      </c>
      <c r="CT52" s="17">
        <v>1.085</v>
      </c>
      <c r="CU52" s="18">
        <f t="shared" si="148"/>
        <v>199796.709313877</v>
      </c>
      <c r="DB52" s="11">
        <v>44045</v>
      </c>
      <c r="DC52" s="11">
        <v>0.0847</v>
      </c>
      <c r="DD52" s="12">
        <v>1.35</v>
      </c>
      <c r="DE52" s="13">
        <f t="shared" si="149"/>
        <v>5036.325525</v>
      </c>
      <c r="DF52" s="11">
        <v>3</v>
      </c>
      <c r="DG52" s="11">
        <v>490</v>
      </c>
      <c r="DH52" s="11">
        <v>1.83</v>
      </c>
      <c r="DI52" s="16">
        <f t="shared" si="150"/>
        <v>4.01072289156627</v>
      </c>
      <c r="DJ52" s="11">
        <v>1</v>
      </c>
      <c r="DK52" s="11">
        <v>2.71</v>
      </c>
      <c r="DL52" s="8">
        <f t="shared" si="151"/>
        <v>3.71</v>
      </c>
      <c r="DM52" s="9">
        <v>1.15</v>
      </c>
      <c r="DN52" s="17">
        <v>1.085</v>
      </c>
      <c r="DO52" s="18">
        <f t="shared" si="152"/>
        <v>280517.004611294</v>
      </c>
      <c r="DV52" s="11">
        <v>49923</v>
      </c>
      <c r="DW52" s="11">
        <v>0.09996</v>
      </c>
      <c r="DX52" s="12">
        <v>1.35</v>
      </c>
      <c r="DY52" s="13">
        <f t="shared" si="153"/>
        <v>6736.909158</v>
      </c>
      <c r="DZ52" s="11">
        <v>3</v>
      </c>
      <c r="EA52" s="11">
        <v>490</v>
      </c>
      <c r="EB52" s="11">
        <v>1.92</v>
      </c>
      <c r="EC52" s="16">
        <f t="shared" si="154"/>
        <v>4.10072289156627</v>
      </c>
      <c r="ED52" s="11">
        <v>1</v>
      </c>
      <c r="EE52" s="11">
        <v>3.51</v>
      </c>
      <c r="EF52" s="8">
        <f t="shared" si="155"/>
        <v>4.51</v>
      </c>
      <c r="EG52" s="9">
        <v>1.15</v>
      </c>
      <c r="EH52" s="17">
        <v>1.2</v>
      </c>
      <c r="EI52" s="18">
        <f t="shared" si="156"/>
        <v>515819.785917428</v>
      </c>
    </row>
    <row r="53" s="1" customFormat="1" customHeight="1" spans="6:139">
      <c r="F53" s="11"/>
      <c r="G53" s="11"/>
      <c r="H53" s="12"/>
      <c r="I53" s="13"/>
      <c r="J53" s="11"/>
      <c r="K53" s="11"/>
      <c r="L53" s="11"/>
      <c r="M53" s="16"/>
      <c r="N53" s="11"/>
      <c r="O53" s="11"/>
      <c r="P53" s="8"/>
      <c r="Q53" s="9"/>
      <c r="R53" s="17">
        <v>1</v>
      </c>
      <c r="S53" s="18">
        <f t="shared" si="132"/>
        <v>0</v>
      </c>
      <c r="Z53" s="11"/>
      <c r="AA53" s="11"/>
      <c r="AB53" s="12"/>
      <c r="AC53" s="13"/>
      <c r="AD53" s="11"/>
      <c r="AE53" s="11"/>
      <c r="AF53" s="11"/>
      <c r="AG53" s="16"/>
      <c r="AH53" s="11"/>
      <c r="AI53" s="11"/>
      <c r="AJ53" s="8"/>
      <c r="AK53" s="9"/>
      <c r="AL53" s="17">
        <v>1</v>
      </c>
      <c r="AM53" s="18">
        <f t="shared" si="136"/>
        <v>0</v>
      </c>
      <c r="AT53" s="11">
        <v>36903</v>
      </c>
      <c r="AU53" s="11">
        <v>0.0847</v>
      </c>
      <c r="AV53" s="12">
        <v>1.35</v>
      </c>
      <c r="AW53" s="13">
        <f t="shared" si="137"/>
        <v>4219.673535</v>
      </c>
      <c r="AX53" s="11">
        <v>3</v>
      </c>
      <c r="AY53" s="11">
        <v>240</v>
      </c>
      <c r="AZ53" s="11">
        <v>1.83</v>
      </c>
      <c r="BA53" s="16">
        <f t="shared" si="138"/>
        <v>3.47285714285714</v>
      </c>
      <c r="BB53" s="11">
        <v>0.93</v>
      </c>
      <c r="BC53" s="11">
        <v>1.85</v>
      </c>
      <c r="BD53" s="8">
        <f t="shared" si="139"/>
        <v>2.7205</v>
      </c>
      <c r="BE53" s="9">
        <v>0.9</v>
      </c>
      <c r="BF53" s="17">
        <v>1.015</v>
      </c>
      <c r="BG53" s="18">
        <f t="shared" si="140"/>
        <v>109255.751227151</v>
      </c>
      <c r="BN53" s="11">
        <v>38167</v>
      </c>
      <c r="BO53" s="11">
        <v>0.0847</v>
      </c>
      <c r="BP53" s="12">
        <v>1.35</v>
      </c>
      <c r="BQ53" s="13">
        <f t="shared" si="141"/>
        <v>4364.205615</v>
      </c>
      <c r="BR53" s="11">
        <v>3</v>
      </c>
      <c r="BS53" s="11">
        <v>240</v>
      </c>
      <c r="BT53" s="11">
        <v>1.83</v>
      </c>
      <c r="BU53" s="16">
        <f t="shared" si="142"/>
        <v>3.47285714285714</v>
      </c>
      <c r="BV53" s="11">
        <v>1</v>
      </c>
      <c r="BW53" s="11">
        <v>2.71</v>
      </c>
      <c r="BX53" s="8">
        <f t="shared" si="143"/>
        <v>3.71</v>
      </c>
      <c r="BY53" s="9">
        <v>0.9</v>
      </c>
      <c r="BZ53" s="17">
        <v>1.015</v>
      </c>
      <c r="CA53" s="18">
        <f t="shared" si="144"/>
        <v>154097.587137847</v>
      </c>
      <c r="CH53" s="11">
        <v>42781</v>
      </c>
      <c r="CI53" s="11">
        <v>0.0847</v>
      </c>
      <c r="CJ53" s="12">
        <v>1.35</v>
      </c>
      <c r="CK53" s="13">
        <f t="shared" si="145"/>
        <v>4891.793445</v>
      </c>
      <c r="CL53" s="11">
        <v>3</v>
      </c>
      <c r="CM53" s="11">
        <v>240</v>
      </c>
      <c r="CN53" s="11">
        <v>1.83</v>
      </c>
      <c r="CO53" s="16">
        <f t="shared" si="146"/>
        <v>3.47285714285714</v>
      </c>
      <c r="CP53" s="11">
        <v>0.93</v>
      </c>
      <c r="CQ53" s="11">
        <v>1.85</v>
      </c>
      <c r="CR53" s="8">
        <f t="shared" si="147"/>
        <v>2.7205</v>
      </c>
      <c r="CS53" s="9">
        <v>0.9</v>
      </c>
      <c r="CT53" s="17">
        <v>1.085</v>
      </c>
      <c r="CU53" s="18">
        <f t="shared" si="148"/>
        <v>135393.327606027</v>
      </c>
      <c r="DB53" s="11">
        <v>44045</v>
      </c>
      <c r="DC53" s="11">
        <v>0.0847</v>
      </c>
      <c r="DD53" s="12">
        <v>1.35</v>
      </c>
      <c r="DE53" s="13">
        <f t="shared" si="149"/>
        <v>5036.325525</v>
      </c>
      <c r="DF53" s="11">
        <v>3</v>
      </c>
      <c r="DG53" s="11">
        <v>240</v>
      </c>
      <c r="DH53" s="11">
        <v>1.83</v>
      </c>
      <c r="DI53" s="16">
        <f t="shared" si="150"/>
        <v>3.47285714285714</v>
      </c>
      <c r="DJ53" s="11">
        <v>1</v>
      </c>
      <c r="DK53" s="11">
        <v>2.71</v>
      </c>
      <c r="DL53" s="8">
        <f t="shared" si="151"/>
        <v>3.71</v>
      </c>
      <c r="DM53" s="9">
        <v>0.9</v>
      </c>
      <c r="DN53" s="17">
        <v>1.085</v>
      </c>
      <c r="DO53" s="18">
        <f t="shared" si="152"/>
        <v>190093.875093469</v>
      </c>
      <c r="DV53" s="11">
        <v>49923</v>
      </c>
      <c r="DW53" s="11">
        <v>0.09996</v>
      </c>
      <c r="DX53" s="12">
        <v>1.35</v>
      </c>
      <c r="DY53" s="13">
        <f t="shared" si="153"/>
        <v>6736.909158</v>
      </c>
      <c r="DZ53" s="11">
        <v>3</v>
      </c>
      <c r="EA53" s="11">
        <v>240</v>
      </c>
      <c r="EB53" s="11">
        <v>1.92</v>
      </c>
      <c r="EC53" s="16">
        <f t="shared" si="154"/>
        <v>3.56285714285714</v>
      </c>
      <c r="ED53" s="11">
        <v>1</v>
      </c>
      <c r="EE53" s="11">
        <v>3.51</v>
      </c>
      <c r="EF53" s="8">
        <f t="shared" si="155"/>
        <v>4.51</v>
      </c>
      <c r="EG53" s="9">
        <v>0.9</v>
      </c>
      <c r="EH53" s="17">
        <v>1.2</v>
      </c>
      <c r="EI53" s="18">
        <f t="shared" si="156"/>
        <v>350736.248546594</v>
      </c>
    </row>
    <row r="54" s="1" customFormat="1" customHeight="1" spans="6:139">
      <c r="F54" s="11"/>
      <c r="G54" s="11"/>
      <c r="H54" s="12"/>
      <c r="I54" s="13"/>
      <c r="J54" s="11"/>
      <c r="K54" s="11"/>
      <c r="L54" s="11"/>
      <c r="M54" s="16"/>
      <c r="N54" s="11"/>
      <c r="O54" s="11"/>
      <c r="P54" s="8"/>
      <c r="Q54" s="9"/>
      <c r="R54" s="17">
        <v>1</v>
      </c>
      <c r="S54" s="18">
        <f t="shared" si="132"/>
        <v>0</v>
      </c>
      <c r="Z54" s="11"/>
      <c r="AA54" s="11"/>
      <c r="AB54" s="12"/>
      <c r="AC54" s="13"/>
      <c r="AD54" s="11"/>
      <c r="AE54" s="11"/>
      <c r="AF54" s="11"/>
      <c r="AG54" s="16"/>
      <c r="AH54" s="11"/>
      <c r="AI54" s="11"/>
      <c r="AJ54" s="8"/>
      <c r="AK54" s="9"/>
      <c r="AL54" s="17">
        <v>1</v>
      </c>
      <c r="AM54" s="18">
        <f t="shared" si="136"/>
        <v>0</v>
      </c>
      <c r="AT54" s="11"/>
      <c r="AU54" s="11"/>
      <c r="AV54" s="12"/>
      <c r="AW54" s="13"/>
      <c r="AX54" s="11"/>
      <c r="AY54" s="11"/>
      <c r="AZ54" s="11"/>
      <c r="BA54" s="16"/>
      <c r="BB54" s="11"/>
      <c r="BC54" s="11"/>
      <c r="BD54" s="8"/>
      <c r="BE54" s="9"/>
      <c r="BF54" s="17">
        <v>1.015</v>
      </c>
      <c r="BG54" s="18">
        <f t="shared" si="140"/>
        <v>0</v>
      </c>
      <c r="BN54" s="11"/>
      <c r="BO54" s="11"/>
      <c r="BP54" s="12"/>
      <c r="BQ54" s="13"/>
      <c r="BR54" s="11"/>
      <c r="BS54" s="11"/>
      <c r="BT54" s="11"/>
      <c r="BU54" s="16"/>
      <c r="BV54" s="11"/>
      <c r="BW54" s="11"/>
      <c r="BX54" s="8"/>
      <c r="BY54" s="9"/>
      <c r="BZ54" s="17">
        <v>1.015</v>
      </c>
      <c r="CA54" s="18">
        <f t="shared" si="144"/>
        <v>0</v>
      </c>
      <c r="CH54" s="11">
        <v>42781</v>
      </c>
      <c r="CI54" s="11">
        <v>0.0847</v>
      </c>
      <c r="CJ54" s="12">
        <v>1.35</v>
      </c>
      <c r="CK54" s="13">
        <f t="shared" si="145"/>
        <v>4891.793445</v>
      </c>
      <c r="CL54" s="11">
        <v>3</v>
      </c>
      <c r="CM54" s="11">
        <v>240</v>
      </c>
      <c r="CN54" s="11">
        <v>1.83</v>
      </c>
      <c r="CO54" s="16">
        <f t="shared" si="146"/>
        <v>3.47285714285714</v>
      </c>
      <c r="CP54" s="11">
        <v>0.93</v>
      </c>
      <c r="CQ54" s="11">
        <v>1.85</v>
      </c>
      <c r="CR54" s="8">
        <f t="shared" si="147"/>
        <v>2.7205</v>
      </c>
      <c r="CS54" s="9">
        <v>0.9</v>
      </c>
      <c r="CT54" s="17">
        <v>1.085</v>
      </c>
      <c r="CU54" s="18">
        <f t="shared" si="148"/>
        <v>135393.327606027</v>
      </c>
      <c r="DB54" s="11">
        <v>44045</v>
      </c>
      <c r="DC54" s="11">
        <v>0.0847</v>
      </c>
      <c r="DD54" s="12">
        <v>1.35</v>
      </c>
      <c r="DE54" s="13">
        <f t="shared" si="149"/>
        <v>5036.325525</v>
      </c>
      <c r="DF54" s="11">
        <v>3</v>
      </c>
      <c r="DG54" s="11">
        <v>240</v>
      </c>
      <c r="DH54" s="11">
        <v>1.83</v>
      </c>
      <c r="DI54" s="16">
        <f t="shared" si="150"/>
        <v>3.47285714285714</v>
      </c>
      <c r="DJ54" s="11">
        <v>1</v>
      </c>
      <c r="DK54" s="11">
        <v>2.71</v>
      </c>
      <c r="DL54" s="8">
        <f t="shared" si="151"/>
        <v>3.71</v>
      </c>
      <c r="DM54" s="9">
        <v>0.9</v>
      </c>
      <c r="DN54" s="17">
        <v>1.085</v>
      </c>
      <c r="DO54" s="18">
        <f t="shared" si="152"/>
        <v>190093.875093469</v>
      </c>
      <c r="DV54" s="11">
        <v>49923</v>
      </c>
      <c r="DW54" s="11">
        <v>0.09996</v>
      </c>
      <c r="DX54" s="12">
        <v>1.35</v>
      </c>
      <c r="DY54" s="13">
        <f t="shared" si="153"/>
        <v>6736.909158</v>
      </c>
      <c r="DZ54" s="11">
        <v>3</v>
      </c>
      <c r="EA54" s="11">
        <v>240</v>
      </c>
      <c r="EB54" s="11">
        <v>1.92</v>
      </c>
      <c r="EC54" s="16">
        <f t="shared" si="154"/>
        <v>3.56285714285714</v>
      </c>
      <c r="ED54" s="11">
        <v>1</v>
      </c>
      <c r="EE54" s="11">
        <v>3.51</v>
      </c>
      <c r="EF54" s="8">
        <f t="shared" si="155"/>
        <v>4.51</v>
      </c>
      <c r="EG54" s="9">
        <v>0.9</v>
      </c>
      <c r="EH54" s="17">
        <v>1.2</v>
      </c>
      <c r="EI54" s="18">
        <f t="shared" si="156"/>
        <v>350736.248546594</v>
      </c>
    </row>
    <row r="55" s="1" customFormat="1" customHeight="1" spans="6:139">
      <c r="F55" s="39" t="s">
        <v>51</v>
      </c>
      <c r="G55" s="40"/>
      <c r="H55" s="40"/>
      <c r="I55" s="40"/>
      <c r="J55" s="40"/>
      <c r="K55" s="40"/>
      <c r="L55" s="40"/>
      <c r="M55" s="25">
        <f>SUM(S50:S54)</f>
        <v>387935.85894184</v>
      </c>
      <c r="N55" s="25"/>
      <c r="O55" s="25"/>
      <c r="P55" s="25"/>
      <c r="Q55" s="25"/>
      <c r="R55" s="25"/>
      <c r="S55" s="25"/>
      <c r="T55" s="1"/>
      <c r="U55" s="1"/>
      <c r="V55" s="1"/>
      <c r="W55" s="1"/>
      <c r="X55" s="1"/>
      <c r="Y55" s="1"/>
      <c r="Z55" s="39" t="s">
        <v>51</v>
      </c>
      <c r="AA55" s="40"/>
      <c r="AB55" s="40"/>
      <c r="AC55" s="40"/>
      <c r="AD55" s="40"/>
      <c r="AE55" s="40"/>
      <c r="AF55" s="40"/>
      <c r="AG55" s="25">
        <f>SUM(AM50:AM54)</f>
        <v>549345.547059725</v>
      </c>
      <c r="AH55" s="25"/>
      <c r="AI55" s="25"/>
      <c r="AJ55" s="25"/>
      <c r="AK55" s="25"/>
      <c r="AL55" s="25"/>
      <c r="AM55" s="25"/>
      <c r="AN55" s="1"/>
      <c r="AO55" s="1"/>
      <c r="AP55" s="1"/>
      <c r="AQ55" s="1"/>
      <c r="AR55" s="1"/>
      <c r="AS55" s="1"/>
      <c r="AT55" s="39" t="s">
        <v>51</v>
      </c>
      <c r="AU55" s="40"/>
      <c r="AV55" s="40"/>
      <c r="AW55" s="40"/>
      <c r="AX55" s="40"/>
      <c r="AY55" s="40"/>
      <c r="AZ55" s="40"/>
      <c r="BA55" s="25">
        <f>SUM(BG50:BG54)</f>
        <v>592934.082089638</v>
      </c>
      <c r="BB55" s="25"/>
      <c r="BC55" s="25"/>
      <c r="BD55" s="25"/>
      <c r="BE55" s="25"/>
      <c r="BF55" s="25"/>
      <c r="BG55" s="25"/>
      <c r="BH55" s="1"/>
      <c r="BI55" s="1"/>
      <c r="BJ55" s="1"/>
      <c r="BK55" s="1"/>
      <c r="BL55" s="1"/>
      <c r="BM55" s="1"/>
      <c r="BN55" s="39" t="s">
        <v>51</v>
      </c>
      <c r="BO55" s="40"/>
      <c r="BP55" s="40"/>
      <c r="BQ55" s="40"/>
      <c r="BR55" s="40"/>
      <c r="BS55" s="40"/>
      <c r="BT55" s="40"/>
      <c r="BU55" s="25">
        <f>SUM(CA50:CA54)</f>
        <v>836292.006192358</v>
      </c>
      <c r="BV55" s="25"/>
      <c r="BW55" s="25"/>
      <c r="BX55" s="25"/>
      <c r="BY55" s="25"/>
      <c r="BZ55" s="25"/>
      <c r="CA55" s="25"/>
      <c r="CB55" s="1"/>
      <c r="CC55" s="1"/>
      <c r="CD55" s="1"/>
      <c r="CE55" s="1"/>
      <c r="CF55" s="1"/>
      <c r="CG55" s="1"/>
      <c r="CH55" s="39" t="s">
        <v>51</v>
      </c>
      <c r="CI55" s="40"/>
      <c r="CJ55" s="40"/>
      <c r="CK55" s="40"/>
      <c r="CL55" s="40"/>
      <c r="CM55" s="40"/>
      <c r="CN55" s="40"/>
      <c r="CO55" s="25">
        <f>SUM(CU50:CU54)</f>
        <v>870176.783153684</v>
      </c>
      <c r="CP55" s="25"/>
      <c r="CQ55" s="25"/>
      <c r="CR55" s="25"/>
      <c r="CS55" s="25"/>
      <c r="CT55" s="25"/>
      <c r="CU55" s="25"/>
      <c r="CV55" s="1"/>
      <c r="CW55" s="1"/>
      <c r="CX55" s="1"/>
      <c r="CY55" s="1"/>
      <c r="CZ55" s="1"/>
      <c r="DA55" s="1"/>
      <c r="DB55" s="39" t="s">
        <v>51</v>
      </c>
      <c r="DC55" s="40"/>
      <c r="DD55" s="40"/>
      <c r="DE55" s="40"/>
      <c r="DF55" s="40"/>
      <c r="DG55" s="40"/>
      <c r="DH55" s="40"/>
      <c r="DI55" s="25">
        <f>SUM(DO50:DO54)</f>
        <v>1221738.76402082</v>
      </c>
      <c r="DJ55" s="25"/>
      <c r="DK55" s="25"/>
      <c r="DL55" s="25"/>
      <c r="DM55" s="25"/>
      <c r="DN55" s="25"/>
      <c r="DO55" s="25"/>
      <c r="DP55" s="1"/>
      <c r="DQ55" s="1"/>
      <c r="DR55" s="1"/>
      <c r="DS55" s="1"/>
      <c r="DT55" s="1"/>
      <c r="DU55" s="1"/>
      <c r="DV55" s="39" t="s">
        <v>51</v>
      </c>
      <c r="DW55" s="40"/>
      <c r="DX55" s="40"/>
      <c r="DY55" s="40"/>
      <c r="DZ55" s="40"/>
      <c r="EA55" s="40"/>
      <c r="EB55" s="40"/>
      <c r="EC55" s="25">
        <f>SUM(EI50:EI54)</f>
        <v>2287770.70077047</v>
      </c>
      <c r="ED55" s="25"/>
      <c r="EE55" s="25"/>
      <c r="EF55" s="25"/>
      <c r="EG55" s="25"/>
      <c r="EH55" s="25"/>
      <c r="EI55" s="25"/>
    </row>
    <row r="56" s="1" customFormat="1" customHeight="1" spans="6:139">
      <c r="F56" s="40"/>
      <c r="G56" s="40"/>
      <c r="H56" s="40"/>
      <c r="I56" s="40"/>
      <c r="J56" s="40"/>
      <c r="K56" s="40"/>
      <c r="L56" s="40"/>
      <c r="M56" s="25"/>
      <c r="N56" s="25"/>
      <c r="O56" s="25"/>
      <c r="P56" s="25"/>
      <c r="Q56" s="25"/>
      <c r="R56" s="25"/>
      <c r="S56" s="25"/>
      <c r="T56" s="1"/>
      <c r="U56" s="1"/>
      <c r="V56" s="1"/>
      <c r="W56" s="1"/>
      <c r="X56" s="1"/>
      <c r="Y56" s="1"/>
      <c r="Z56" s="40"/>
      <c r="AA56" s="40"/>
      <c r="AB56" s="40"/>
      <c r="AC56" s="40"/>
      <c r="AD56" s="40"/>
      <c r="AE56" s="40"/>
      <c r="AF56" s="40"/>
      <c r="AG56" s="25"/>
      <c r="AH56" s="25"/>
      <c r="AI56" s="25"/>
      <c r="AJ56" s="25"/>
      <c r="AK56" s="25"/>
      <c r="AL56" s="25"/>
      <c r="AM56" s="25"/>
      <c r="AN56" s="1"/>
      <c r="AO56" s="1"/>
      <c r="AP56" s="1"/>
      <c r="AQ56" s="1"/>
      <c r="AR56" s="1"/>
      <c r="AS56" s="1"/>
      <c r="AT56" s="40"/>
      <c r="AU56" s="40"/>
      <c r="AV56" s="40"/>
      <c r="AW56" s="40"/>
      <c r="AX56" s="40"/>
      <c r="AY56" s="40"/>
      <c r="AZ56" s="40"/>
      <c r="BA56" s="25"/>
      <c r="BB56" s="25"/>
      <c r="BC56" s="25"/>
      <c r="BD56" s="25"/>
      <c r="BE56" s="25"/>
      <c r="BF56" s="25"/>
      <c r="BG56" s="25"/>
      <c r="BH56" s="1"/>
      <c r="BI56" s="1"/>
      <c r="BJ56" s="1"/>
      <c r="BK56" s="1"/>
      <c r="BL56" s="1"/>
      <c r="BM56" s="1"/>
      <c r="BN56" s="40"/>
      <c r="BO56" s="40"/>
      <c r="BP56" s="40"/>
      <c r="BQ56" s="40"/>
      <c r="BR56" s="40"/>
      <c r="BS56" s="40"/>
      <c r="BT56" s="40"/>
      <c r="BU56" s="25"/>
      <c r="BV56" s="25"/>
      <c r="BW56" s="25"/>
      <c r="BX56" s="25"/>
      <c r="BY56" s="25"/>
      <c r="BZ56" s="25"/>
      <c r="CA56" s="25"/>
      <c r="CB56" s="1"/>
      <c r="CC56" s="1"/>
      <c r="CD56" s="1"/>
      <c r="CE56" s="1"/>
      <c r="CF56" s="1"/>
      <c r="CG56" s="1"/>
      <c r="CH56" s="40"/>
      <c r="CI56" s="40"/>
      <c r="CJ56" s="40"/>
      <c r="CK56" s="40"/>
      <c r="CL56" s="40"/>
      <c r="CM56" s="40"/>
      <c r="CN56" s="40"/>
      <c r="CO56" s="25"/>
      <c r="CP56" s="25"/>
      <c r="CQ56" s="25"/>
      <c r="CR56" s="25"/>
      <c r="CS56" s="25"/>
      <c r="CT56" s="25"/>
      <c r="CU56" s="25"/>
      <c r="CV56" s="1"/>
      <c r="CW56" s="1"/>
      <c r="CX56" s="1"/>
      <c r="CY56" s="1"/>
      <c r="CZ56" s="1"/>
      <c r="DA56" s="1"/>
      <c r="DB56" s="40"/>
      <c r="DC56" s="40"/>
      <c r="DD56" s="40"/>
      <c r="DE56" s="40"/>
      <c r="DF56" s="40"/>
      <c r="DG56" s="40"/>
      <c r="DH56" s="40"/>
      <c r="DI56" s="25"/>
      <c r="DJ56" s="25"/>
      <c r="DK56" s="25"/>
      <c r="DL56" s="25"/>
      <c r="DM56" s="25"/>
      <c r="DN56" s="25"/>
      <c r="DO56" s="25"/>
      <c r="DP56" s="1"/>
      <c r="DQ56" s="1"/>
      <c r="DR56" s="1"/>
      <c r="DS56" s="1"/>
      <c r="DT56" s="1"/>
      <c r="DU56" s="1"/>
      <c r="DV56" s="40"/>
      <c r="DW56" s="40"/>
      <c r="DX56" s="40"/>
      <c r="DY56" s="40"/>
      <c r="DZ56" s="40"/>
      <c r="EA56" s="40"/>
      <c r="EB56" s="40"/>
      <c r="EC56" s="25"/>
      <c r="ED56" s="25"/>
      <c r="EE56" s="25"/>
      <c r="EF56" s="25"/>
      <c r="EG56" s="25"/>
      <c r="EH56" s="25"/>
      <c r="EI56" s="25"/>
    </row>
    <row r="57" s="1" customFormat="1" customHeight="1" spans="6:139">
      <c r="F57" s="35" t="s">
        <v>30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1"/>
      <c r="S57" s="1"/>
      <c r="T57" s="1"/>
      <c r="U57" s="1"/>
      <c r="V57" s="1"/>
      <c r="W57" s="1"/>
      <c r="X57" s="1"/>
      <c r="Y57" s="1"/>
      <c r="Z57" s="35" t="s">
        <v>30</v>
      </c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1"/>
      <c r="AM57" s="1"/>
      <c r="AN57" s="1"/>
      <c r="AO57" s="1"/>
      <c r="AP57" s="1"/>
      <c r="AQ57" s="1"/>
      <c r="AR57" s="1"/>
      <c r="AS57" s="1"/>
      <c r="AT57" s="35" t="s">
        <v>30</v>
      </c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1"/>
      <c r="BG57" s="1"/>
      <c r="BH57" s="1"/>
      <c r="BI57" s="1"/>
      <c r="BJ57" s="1"/>
      <c r="BK57" s="1"/>
      <c r="BL57" s="1"/>
      <c r="BM57" s="1"/>
      <c r="BN57" s="35" t="s">
        <v>30</v>
      </c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1"/>
      <c r="CA57" s="1"/>
      <c r="CB57" s="1"/>
      <c r="CC57" s="1"/>
      <c r="CD57" s="1"/>
      <c r="CE57" s="1"/>
      <c r="CF57" s="1"/>
      <c r="CG57" s="1"/>
      <c r="CH57" s="35" t="s">
        <v>30</v>
      </c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1"/>
      <c r="CU57" s="1"/>
      <c r="CV57" s="1"/>
      <c r="CW57" s="1"/>
      <c r="CX57" s="1"/>
      <c r="CY57" s="1"/>
      <c r="CZ57" s="1"/>
      <c r="DA57" s="1"/>
      <c r="DB57" s="35" t="s">
        <v>30</v>
      </c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1"/>
      <c r="DO57" s="1"/>
      <c r="DP57" s="1"/>
      <c r="DQ57" s="1"/>
      <c r="DR57" s="1"/>
      <c r="DS57" s="1"/>
      <c r="DT57" s="1"/>
      <c r="DU57" s="1"/>
      <c r="DV57" s="35" t="s">
        <v>30</v>
      </c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</row>
    <row r="58" s="1" customFormat="1" customHeight="1" spans="6:139">
      <c r="F58" s="13" t="s">
        <v>8</v>
      </c>
      <c r="G58" s="13"/>
      <c r="H58" s="13"/>
      <c r="I58" s="13"/>
      <c r="J58" s="13"/>
      <c r="K58" s="8" t="s">
        <v>53</v>
      </c>
      <c r="L58" s="8"/>
      <c r="M58" s="8"/>
      <c r="N58" s="8"/>
      <c r="O58" s="9" t="s">
        <v>38</v>
      </c>
      <c r="P58" s="9"/>
      <c r="Q58" s="41" t="s">
        <v>13</v>
      </c>
      <c r="Z58" s="13" t="s">
        <v>8</v>
      </c>
      <c r="AA58" s="13"/>
      <c r="AB58" s="13"/>
      <c r="AC58" s="13"/>
      <c r="AD58" s="13"/>
      <c r="AE58" s="8" t="s">
        <v>53</v>
      </c>
      <c r="AF58" s="8"/>
      <c r="AG58" s="8"/>
      <c r="AH58" s="8"/>
      <c r="AI58" s="9" t="s">
        <v>38</v>
      </c>
      <c r="AJ58" s="9"/>
      <c r="AK58" s="41" t="s">
        <v>13</v>
      </c>
      <c r="AT58" s="13" t="s">
        <v>8</v>
      </c>
      <c r="AU58" s="13"/>
      <c r="AV58" s="13"/>
      <c r="AW58" s="13"/>
      <c r="AX58" s="13"/>
      <c r="AY58" s="8" t="s">
        <v>53</v>
      </c>
      <c r="AZ58" s="8"/>
      <c r="BA58" s="8"/>
      <c r="BB58" s="8"/>
      <c r="BC58" s="9" t="s">
        <v>38</v>
      </c>
      <c r="BD58" s="9"/>
      <c r="BE58" s="41" t="s">
        <v>13</v>
      </c>
      <c r="BN58" s="13" t="s">
        <v>8</v>
      </c>
      <c r="BO58" s="13"/>
      <c r="BP58" s="13"/>
      <c r="BQ58" s="13"/>
      <c r="BR58" s="13"/>
      <c r="BS58" s="8" t="s">
        <v>53</v>
      </c>
      <c r="BT58" s="8"/>
      <c r="BU58" s="8"/>
      <c r="BV58" s="8"/>
      <c r="BW58" s="9" t="s">
        <v>38</v>
      </c>
      <c r="BX58" s="9"/>
      <c r="BY58" s="41" t="s">
        <v>13</v>
      </c>
      <c r="CH58" s="13" t="s">
        <v>8</v>
      </c>
      <c r="CI58" s="13"/>
      <c r="CJ58" s="13"/>
      <c r="CK58" s="13"/>
      <c r="CL58" s="13"/>
      <c r="CM58" s="8" t="s">
        <v>53</v>
      </c>
      <c r="CN58" s="8"/>
      <c r="CO58" s="8"/>
      <c r="CP58" s="8"/>
      <c r="CQ58" s="9" t="s">
        <v>38</v>
      </c>
      <c r="CR58" s="9"/>
      <c r="CS58" s="41" t="s">
        <v>13</v>
      </c>
      <c r="DB58" s="13" t="s">
        <v>8</v>
      </c>
      <c r="DC58" s="13"/>
      <c r="DD58" s="13"/>
      <c r="DE58" s="13"/>
      <c r="DF58" s="13"/>
      <c r="DG58" s="8" t="s">
        <v>53</v>
      </c>
      <c r="DH58" s="8"/>
      <c r="DI58" s="8"/>
      <c r="DJ58" s="8"/>
      <c r="DK58" s="9" t="s">
        <v>38</v>
      </c>
      <c r="DL58" s="9"/>
      <c r="DM58" s="41" t="s">
        <v>13</v>
      </c>
      <c r="DV58" s="13" t="s">
        <v>8</v>
      </c>
      <c r="DW58" s="13"/>
      <c r="DX58" s="13"/>
      <c r="DY58" s="13"/>
      <c r="DZ58" s="13"/>
      <c r="EA58" s="8" t="s">
        <v>53</v>
      </c>
      <c r="EB58" s="8"/>
      <c r="EC58" s="8"/>
      <c r="ED58" s="8"/>
      <c r="EE58" s="9" t="s">
        <v>38</v>
      </c>
      <c r="EF58" s="9"/>
      <c r="EG58" s="41" t="s">
        <v>13</v>
      </c>
    </row>
    <row r="59" s="1" customFormat="1" customHeight="1" spans="6:139">
      <c r="F59" s="13" t="s">
        <v>54</v>
      </c>
      <c r="G59" s="13" t="s">
        <v>55</v>
      </c>
      <c r="H59" s="13" t="s">
        <v>56</v>
      </c>
      <c r="I59" s="13" t="s">
        <v>57</v>
      </c>
      <c r="J59" s="13" t="s">
        <v>8</v>
      </c>
      <c r="K59" s="8" t="s">
        <v>58</v>
      </c>
      <c r="L59" s="8" t="s">
        <v>26</v>
      </c>
      <c r="M59" s="8" t="s">
        <v>27</v>
      </c>
      <c r="N59" s="42" t="s">
        <v>28</v>
      </c>
      <c r="O59" s="9" t="s">
        <v>59</v>
      </c>
      <c r="P59" s="9" t="s">
        <v>60</v>
      </c>
      <c r="Q59" s="41"/>
      <c r="R59" s="1"/>
      <c r="S59" s="1"/>
      <c r="T59" s="1"/>
      <c r="U59" s="1"/>
      <c r="V59" s="1"/>
      <c r="W59" s="1"/>
      <c r="X59" s="1"/>
      <c r="Y59" s="1"/>
      <c r="Z59" s="13" t="s">
        <v>54</v>
      </c>
      <c r="AA59" s="13" t="s">
        <v>55</v>
      </c>
      <c r="AB59" s="13" t="s">
        <v>56</v>
      </c>
      <c r="AC59" s="13" t="s">
        <v>57</v>
      </c>
      <c r="AD59" s="13" t="s">
        <v>8</v>
      </c>
      <c r="AE59" s="8" t="s">
        <v>58</v>
      </c>
      <c r="AF59" s="8" t="s">
        <v>26</v>
      </c>
      <c r="AG59" s="8" t="s">
        <v>27</v>
      </c>
      <c r="AH59" s="42" t="s">
        <v>28</v>
      </c>
      <c r="AI59" s="9" t="s">
        <v>59</v>
      </c>
      <c r="AJ59" s="9" t="s">
        <v>60</v>
      </c>
      <c r="AK59" s="41"/>
      <c r="AL59" s="1"/>
      <c r="AM59" s="1"/>
      <c r="AN59" s="1"/>
      <c r="AO59" s="1"/>
      <c r="AP59" s="1"/>
      <c r="AQ59" s="1"/>
      <c r="AR59" s="1"/>
      <c r="AS59" s="1"/>
      <c r="AT59" s="13" t="s">
        <v>54</v>
      </c>
      <c r="AU59" s="13" t="s">
        <v>55</v>
      </c>
      <c r="AV59" s="13" t="s">
        <v>56</v>
      </c>
      <c r="AW59" s="13" t="s">
        <v>57</v>
      </c>
      <c r="AX59" s="13" t="s">
        <v>8</v>
      </c>
      <c r="AY59" s="8" t="s">
        <v>58</v>
      </c>
      <c r="AZ59" s="8" t="s">
        <v>26</v>
      </c>
      <c r="BA59" s="8" t="s">
        <v>27</v>
      </c>
      <c r="BB59" s="42" t="s">
        <v>28</v>
      </c>
      <c r="BC59" s="9" t="s">
        <v>59</v>
      </c>
      <c r="BD59" s="9" t="s">
        <v>60</v>
      </c>
      <c r="BE59" s="41"/>
      <c r="BF59" s="1"/>
      <c r="BG59" s="1"/>
      <c r="BH59" s="1"/>
      <c r="BI59" s="1"/>
      <c r="BJ59" s="1"/>
      <c r="BK59" s="1"/>
      <c r="BL59" s="1"/>
      <c r="BM59" s="1"/>
      <c r="BN59" s="13" t="s">
        <v>54</v>
      </c>
      <c r="BO59" s="13" t="s">
        <v>55</v>
      </c>
      <c r="BP59" s="13" t="s">
        <v>56</v>
      </c>
      <c r="BQ59" s="13" t="s">
        <v>57</v>
      </c>
      <c r="BR59" s="13" t="s">
        <v>8</v>
      </c>
      <c r="BS59" s="8" t="s">
        <v>58</v>
      </c>
      <c r="BT59" s="8" t="s">
        <v>26</v>
      </c>
      <c r="BU59" s="8" t="s">
        <v>27</v>
      </c>
      <c r="BV59" s="42" t="s">
        <v>28</v>
      </c>
      <c r="BW59" s="9" t="s">
        <v>59</v>
      </c>
      <c r="BX59" s="9" t="s">
        <v>60</v>
      </c>
      <c r="BY59" s="41"/>
      <c r="BZ59" s="1"/>
      <c r="CA59" s="1"/>
      <c r="CB59" s="1"/>
      <c r="CC59" s="1"/>
      <c r="CD59" s="1"/>
      <c r="CE59" s="1"/>
      <c r="CF59" s="1"/>
      <c r="CG59" s="1"/>
      <c r="CH59" s="13" t="s">
        <v>54</v>
      </c>
      <c r="CI59" s="13" t="s">
        <v>55</v>
      </c>
      <c r="CJ59" s="13" t="s">
        <v>56</v>
      </c>
      <c r="CK59" s="13" t="s">
        <v>57</v>
      </c>
      <c r="CL59" s="13" t="s">
        <v>8</v>
      </c>
      <c r="CM59" s="8" t="s">
        <v>58</v>
      </c>
      <c r="CN59" s="8" t="s">
        <v>26</v>
      </c>
      <c r="CO59" s="8" t="s">
        <v>27</v>
      </c>
      <c r="CP59" s="42" t="s">
        <v>28</v>
      </c>
      <c r="CQ59" s="9" t="s">
        <v>59</v>
      </c>
      <c r="CR59" s="9" t="s">
        <v>60</v>
      </c>
      <c r="CS59" s="41"/>
      <c r="CT59" s="1"/>
      <c r="CU59" s="1"/>
      <c r="CV59" s="1"/>
      <c r="CW59" s="1"/>
      <c r="CX59" s="1"/>
      <c r="CY59" s="1"/>
      <c r="CZ59" s="1"/>
      <c r="DA59" s="1"/>
      <c r="DB59" s="13" t="s">
        <v>54</v>
      </c>
      <c r="DC59" s="13" t="s">
        <v>55</v>
      </c>
      <c r="DD59" s="13" t="s">
        <v>56</v>
      </c>
      <c r="DE59" s="13" t="s">
        <v>57</v>
      </c>
      <c r="DF59" s="13" t="s">
        <v>8</v>
      </c>
      <c r="DG59" s="8" t="s">
        <v>58</v>
      </c>
      <c r="DH59" s="8" t="s">
        <v>26</v>
      </c>
      <c r="DI59" s="8" t="s">
        <v>27</v>
      </c>
      <c r="DJ59" s="42" t="s">
        <v>28</v>
      </c>
      <c r="DK59" s="9" t="s">
        <v>59</v>
      </c>
      <c r="DL59" s="9" t="s">
        <v>60</v>
      </c>
      <c r="DM59" s="41"/>
      <c r="DN59" s="1"/>
      <c r="DO59" s="1"/>
      <c r="DP59" s="1"/>
      <c r="DQ59" s="1"/>
      <c r="DR59" s="1"/>
      <c r="DS59" s="1"/>
      <c r="DT59" s="1"/>
      <c r="DU59" s="1"/>
      <c r="DV59" s="13" t="s">
        <v>54</v>
      </c>
      <c r="DW59" s="13" t="s">
        <v>55</v>
      </c>
      <c r="DX59" s="13" t="s">
        <v>56</v>
      </c>
      <c r="DY59" s="13" t="s">
        <v>57</v>
      </c>
      <c r="DZ59" s="13" t="s">
        <v>8</v>
      </c>
      <c r="EA59" s="8" t="s">
        <v>58</v>
      </c>
      <c r="EB59" s="8" t="s">
        <v>26</v>
      </c>
      <c r="EC59" s="8" t="s">
        <v>27</v>
      </c>
      <c r="ED59" s="42" t="s">
        <v>28</v>
      </c>
      <c r="EE59" s="9" t="s">
        <v>59</v>
      </c>
      <c r="EF59" s="9" t="s">
        <v>60</v>
      </c>
      <c r="EG59" s="41"/>
    </row>
    <row r="60" s="1" customFormat="1" customHeight="1" spans="6:139">
      <c r="F60" s="11">
        <v>2465</v>
      </c>
      <c r="G60" s="12">
        <v>1.05</v>
      </c>
      <c r="H60" s="11">
        <v>1</v>
      </c>
      <c r="I60" s="11">
        <v>0</v>
      </c>
      <c r="J60" s="13">
        <f t="shared" ref="J60:J74" si="157">F60*G60*H60+I60</f>
        <v>2588.25</v>
      </c>
      <c r="K60" s="11">
        <v>1</v>
      </c>
      <c r="L60" s="11">
        <v>0.98</v>
      </c>
      <c r="M60" s="11">
        <v>2.3</v>
      </c>
      <c r="N60" s="42">
        <f t="shared" ref="N60:N74" si="158">L60*M60+1</f>
        <v>3.254</v>
      </c>
      <c r="O60" s="11">
        <v>1.15</v>
      </c>
      <c r="P60" s="9">
        <v>0.5</v>
      </c>
      <c r="Q60" s="43">
        <f t="shared" ref="Q60:Q74" si="159">J60*K60*N60*O60*P60</f>
        <v>4842.7451625</v>
      </c>
      <c r="Z60" s="11">
        <v>2465</v>
      </c>
      <c r="AA60" s="12">
        <v>1.05</v>
      </c>
      <c r="AB60" s="11">
        <v>1</v>
      </c>
      <c r="AC60" s="11">
        <v>0</v>
      </c>
      <c r="AD60" s="13">
        <f t="shared" ref="AD60:AD74" si="160">Z60*AA60*AB60+AC60</f>
        <v>2588.25</v>
      </c>
      <c r="AE60" s="11">
        <v>1</v>
      </c>
      <c r="AF60" s="11">
        <v>0.98</v>
      </c>
      <c r="AG60" s="11">
        <v>2.3</v>
      </c>
      <c r="AH60" s="42">
        <f t="shared" ref="AH60:AH74" si="161">AF60*AG60+1</f>
        <v>3.254</v>
      </c>
      <c r="AI60" s="11">
        <v>1.15</v>
      </c>
      <c r="AJ60" s="9">
        <v>0.5</v>
      </c>
      <c r="AK60" s="43">
        <f t="shared" ref="AK60:AK74" si="162">AD60*AE60*AH60*AI60*AJ60</f>
        <v>4842.7451625</v>
      </c>
      <c r="AT60" s="11">
        <v>2465</v>
      </c>
      <c r="AU60" s="12">
        <v>1.05</v>
      </c>
      <c r="AV60" s="11">
        <v>1</v>
      </c>
      <c r="AW60" s="11">
        <v>0</v>
      </c>
      <c r="AX60" s="13">
        <f t="shared" ref="AX60:AX74" si="163">AT60*AU60*AV60+AW60</f>
        <v>2588.25</v>
      </c>
      <c r="AY60" s="11">
        <v>1</v>
      </c>
      <c r="AZ60" s="11">
        <v>0.98</v>
      </c>
      <c r="BA60" s="11">
        <v>2.3</v>
      </c>
      <c r="BB60" s="42">
        <f t="shared" ref="BB60:BB74" si="164">AZ60*BA60+1</f>
        <v>3.254</v>
      </c>
      <c r="BC60" s="11">
        <v>1.15</v>
      </c>
      <c r="BD60" s="9">
        <v>0.5</v>
      </c>
      <c r="BE60" s="43">
        <f t="shared" ref="BE60:BE74" si="165">AX60*AY60*BB60*BC60*BD60</f>
        <v>4842.7451625</v>
      </c>
      <c r="BN60" s="11">
        <v>2465</v>
      </c>
      <c r="BO60" s="12">
        <v>1.05</v>
      </c>
      <c r="BP60" s="11">
        <v>1</v>
      </c>
      <c r="BQ60" s="11">
        <v>0</v>
      </c>
      <c r="BR60" s="13">
        <f t="shared" ref="BR60:BR74" si="166">BN60*BO60*BP60+BQ60</f>
        <v>2588.25</v>
      </c>
      <c r="BS60" s="11">
        <v>1</v>
      </c>
      <c r="BT60" s="11">
        <v>0.98</v>
      </c>
      <c r="BU60" s="11">
        <v>2.3</v>
      </c>
      <c r="BV60" s="42">
        <f t="shared" ref="BV60:BV74" si="167">BT60*BU60+1</f>
        <v>3.254</v>
      </c>
      <c r="BW60" s="11">
        <v>1.15</v>
      </c>
      <c r="BX60" s="9">
        <v>0.5</v>
      </c>
      <c r="BY60" s="43">
        <f t="shared" ref="BY60:BY74" si="168">BR60*BS60*BV60*BW60*BX60</f>
        <v>4842.7451625</v>
      </c>
      <c r="CH60" s="11">
        <f t="shared" ref="CH60:CH74" si="169">2465+428</f>
        <v>2893</v>
      </c>
      <c r="CI60" s="12">
        <v>1.05</v>
      </c>
      <c r="CJ60" s="11">
        <v>1</v>
      </c>
      <c r="CK60" s="11">
        <v>0</v>
      </c>
      <c r="CL60" s="13">
        <f t="shared" ref="CL60:CL74" si="170">CH60*CI60*CJ60+CK60</f>
        <v>3037.65</v>
      </c>
      <c r="CM60" s="11">
        <v>1</v>
      </c>
      <c r="CN60" s="11">
        <v>0.98</v>
      </c>
      <c r="CO60" s="11">
        <v>2.3</v>
      </c>
      <c r="CP60" s="42">
        <f t="shared" ref="CP60:CP74" si="171">CN60*CO60+1</f>
        <v>3.254</v>
      </c>
      <c r="CQ60" s="11">
        <v>1.15</v>
      </c>
      <c r="CR60" s="9">
        <v>0.5</v>
      </c>
      <c r="CS60" s="43">
        <f t="shared" ref="CS60:CS74" si="172">CL60*CM60*CP60*CQ60*CR60</f>
        <v>5683.5950325</v>
      </c>
      <c r="DB60" s="11">
        <f t="shared" ref="DB60:DB74" si="173">2465+440</f>
        <v>2905</v>
      </c>
      <c r="DC60" s="12">
        <v>1.05</v>
      </c>
      <c r="DD60" s="11">
        <v>1</v>
      </c>
      <c r="DE60" s="11">
        <v>0</v>
      </c>
      <c r="DF60" s="13">
        <f t="shared" ref="DF60:DF74" si="174">DB60*DC60*DD60+DE60</f>
        <v>3050.25</v>
      </c>
      <c r="DG60" s="11">
        <v>1</v>
      </c>
      <c r="DH60" s="11">
        <v>0.98</v>
      </c>
      <c r="DI60" s="11">
        <v>2.3</v>
      </c>
      <c r="DJ60" s="42">
        <f t="shared" ref="DJ60:DJ74" si="175">DH60*DI60+1</f>
        <v>3.254</v>
      </c>
      <c r="DK60" s="11">
        <v>1.15</v>
      </c>
      <c r="DL60" s="9">
        <v>0.5</v>
      </c>
      <c r="DM60" s="43">
        <f t="shared" ref="DM60:DM74" si="176">DF60*DG60*DJ60*DK60*DL60</f>
        <v>5707.1702625</v>
      </c>
      <c r="DV60" s="11">
        <f t="shared" ref="DV60:DV74" si="177">2465+499</f>
        <v>2964</v>
      </c>
      <c r="DW60" s="12">
        <v>1.05</v>
      </c>
      <c r="DX60" s="11">
        <v>1</v>
      </c>
      <c r="DY60" s="11">
        <v>0</v>
      </c>
      <c r="DZ60" s="13">
        <f t="shared" ref="DZ60:DZ74" si="178">DV60*DW60*DX60+DY60</f>
        <v>3112.2</v>
      </c>
      <c r="EA60" s="11">
        <v>1</v>
      </c>
      <c r="EB60" s="11">
        <v>0.98</v>
      </c>
      <c r="EC60" s="11">
        <v>3.1</v>
      </c>
      <c r="ED60" s="42">
        <f t="shared" ref="ED60:ED74" si="179">EB60*EC60+1</f>
        <v>4.038</v>
      </c>
      <c r="EE60" s="11">
        <v>1.15</v>
      </c>
      <c r="EF60" s="9">
        <v>0.5</v>
      </c>
      <c r="EG60" s="43">
        <f t="shared" ref="EG60:EG74" si="180">DZ60*EA60*ED60*EE60*EF60</f>
        <v>7226.06157</v>
      </c>
    </row>
    <row r="61" s="1" customFormat="1" customHeight="1" spans="6:139">
      <c r="F61" s="11">
        <v>2465</v>
      </c>
      <c r="G61" s="12">
        <v>1.06</v>
      </c>
      <c r="H61" s="11">
        <v>1</v>
      </c>
      <c r="I61" s="11">
        <v>0</v>
      </c>
      <c r="J61" s="13">
        <f t="shared" si="157"/>
        <v>2612.9</v>
      </c>
      <c r="K61" s="11">
        <v>1</v>
      </c>
      <c r="L61" s="11">
        <v>0.98</v>
      </c>
      <c r="M61" s="11">
        <v>2.3</v>
      </c>
      <c r="N61" s="42">
        <f t="shared" si="158"/>
        <v>3.254</v>
      </c>
      <c r="O61" s="11">
        <v>1.15</v>
      </c>
      <c r="P61" s="9">
        <v>0.5</v>
      </c>
      <c r="Q61" s="43">
        <f t="shared" si="159"/>
        <v>4888.866545</v>
      </c>
      <c r="Z61" s="11">
        <v>2465</v>
      </c>
      <c r="AA61" s="12">
        <v>1.06</v>
      </c>
      <c r="AB61" s="11">
        <v>1</v>
      </c>
      <c r="AC61" s="11">
        <v>0</v>
      </c>
      <c r="AD61" s="13">
        <f t="shared" si="160"/>
        <v>2612.9</v>
      </c>
      <c r="AE61" s="11">
        <v>1</v>
      </c>
      <c r="AF61" s="11">
        <v>0.98</v>
      </c>
      <c r="AG61" s="11">
        <v>2.3</v>
      </c>
      <c r="AH61" s="42">
        <f t="shared" si="161"/>
        <v>3.254</v>
      </c>
      <c r="AI61" s="11">
        <v>1.15</v>
      </c>
      <c r="AJ61" s="9">
        <v>0.5</v>
      </c>
      <c r="AK61" s="43">
        <f t="shared" si="162"/>
        <v>4888.866545</v>
      </c>
      <c r="AT61" s="11">
        <v>2465</v>
      </c>
      <c r="AU61" s="12">
        <v>1.06</v>
      </c>
      <c r="AV61" s="11">
        <v>1</v>
      </c>
      <c r="AW61" s="11">
        <v>0</v>
      </c>
      <c r="AX61" s="13">
        <f t="shared" si="163"/>
        <v>2612.9</v>
      </c>
      <c r="AY61" s="11">
        <v>1</v>
      </c>
      <c r="AZ61" s="11">
        <v>0.98</v>
      </c>
      <c r="BA61" s="11">
        <v>2.3</v>
      </c>
      <c r="BB61" s="42">
        <f t="shared" si="164"/>
        <v>3.254</v>
      </c>
      <c r="BC61" s="11">
        <v>1.15</v>
      </c>
      <c r="BD61" s="9">
        <v>0.5</v>
      </c>
      <c r="BE61" s="43">
        <f t="shared" si="165"/>
        <v>4888.866545</v>
      </c>
      <c r="BN61" s="11">
        <v>2465</v>
      </c>
      <c r="BO61" s="12">
        <v>1.06</v>
      </c>
      <c r="BP61" s="11">
        <v>1</v>
      </c>
      <c r="BQ61" s="11">
        <v>0</v>
      </c>
      <c r="BR61" s="13">
        <f t="shared" si="166"/>
        <v>2612.9</v>
      </c>
      <c r="BS61" s="11">
        <v>1</v>
      </c>
      <c r="BT61" s="11">
        <v>0.98</v>
      </c>
      <c r="BU61" s="11">
        <v>2.3</v>
      </c>
      <c r="BV61" s="42">
        <f t="shared" si="167"/>
        <v>3.254</v>
      </c>
      <c r="BW61" s="11">
        <v>1.15</v>
      </c>
      <c r="BX61" s="9">
        <v>0.5</v>
      </c>
      <c r="BY61" s="43">
        <f t="shared" si="168"/>
        <v>4888.866545</v>
      </c>
      <c r="CH61" s="11">
        <f t="shared" si="169"/>
        <v>2893</v>
      </c>
      <c r="CI61" s="12">
        <v>1.06</v>
      </c>
      <c r="CJ61" s="11">
        <v>1</v>
      </c>
      <c r="CK61" s="11">
        <v>0</v>
      </c>
      <c r="CL61" s="13">
        <f t="shared" si="170"/>
        <v>3066.58</v>
      </c>
      <c r="CM61" s="11">
        <v>1</v>
      </c>
      <c r="CN61" s="11">
        <v>0.98</v>
      </c>
      <c r="CO61" s="11">
        <v>2.3</v>
      </c>
      <c r="CP61" s="42">
        <f t="shared" si="171"/>
        <v>3.254</v>
      </c>
      <c r="CQ61" s="11">
        <v>1.15</v>
      </c>
      <c r="CR61" s="9">
        <v>0.5</v>
      </c>
      <c r="CS61" s="43">
        <f t="shared" si="172"/>
        <v>5737.724509</v>
      </c>
      <c r="DB61" s="11">
        <f t="shared" si="173"/>
        <v>2905</v>
      </c>
      <c r="DC61" s="12">
        <v>1.06</v>
      </c>
      <c r="DD61" s="11">
        <v>1</v>
      </c>
      <c r="DE61" s="11">
        <v>0</v>
      </c>
      <c r="DF61" s="13">
        <f t="shared" si="174"/>
        <v>3079.3</v>
      </c>
      <c r="DG61" s="11">
        <v>1</v>
      </c>
      <c r="DH61" s="11">
        <v>0.98</v>
      </c>
      <c r="DI61" s="11">
        <v>2.3</v>
      </c>
      <c r="DJ61" s="42">
        <f t="shared" si="175"/>
        <v>3.254</v>
      </c>
      <c r="DK61" s="11">
        <v>1.15</v>
      </c>
      <c r="DL61" s="9">
        <v>0.5</v>
      </c>
      <c r="DM61" s="43">
        <f t="shared" si="176"/>
        <v>5761.524265</v>
      </c>
      <c r="DV61" s="11">
        <f t="shared" si="177"/>
        <v>2964</v>
      </c>
      <c r="DW61" s="12">
        <v>1.06</v>
      </c>
      <c r="DX61" s="11">
        <v>1</v>
      </c>
      <c r="DY61" s="11">
        <v>0</v>
      </c>
      <c r="DZ61" s="13">
        <f t="shared" si="178"/>
        <v>3141.84</v>
      </c>
      <c r="EA61" s="11">
        <v>1</v>
      </c>
      <c r="EB61" s="11">
        <v>0.98</v>
      </c>
      <c r="EC61" s="11">
        <v>3.1</v>
      </c>
      <c r="ED61" s="42">
        <f t="shared" si="179"/>
        <v>4.038</v>
      </c>
      <c r="EE61" s="11">
        <v>1.15</v>
      </c>
      <c r="EF61" s="9">
        <v>0.5</v>
      </c>
      <c r="EG61" s="43">
        <f t="shared" si="180"/>
        <v>7294.881204</v>
      </c>
    </row>
    <row r="62" s="1" customFormat="1" customHeight="1" spans="6:139">
      <c r="F62" s="11">
        <v>2465</v>
      </c>
      <c r="G62" s="12">
        <v>1.31</v>
      </c>
      <c r="H62" s="11">
        <v>1</v>
      </c>
      <c r="I62" s="11">
        <v>0</v>
      </c>
      <c r="J62" s="13">
        <f t="shared" si="157"/>
        <v>3229.15</v>
      </c>
      <c r="K62" s="11">
        <v>1</v>
      </c>
      <c r="L62" s="11">
        <v>0.98</v>
      </c>
      <c r="M62" s="11">
        <v>2.3</v>
      </c>
      <c r="N62" s="42">
        <f t="shared" si="158"/>
        <v>3.254</v>
      </c>
      <c r="O62" s="11">
        <v>1.15</v>
      </c>
      <c r="P62" s="9">
        <v>0.5</v>
      </c>
      <c r="Q62" s="43">
        <f t="shared" si="159"/>
        <v>6041.9011075</v>
      </c>
      <c r="Z62" s="11">
        <v>2465</v>
      </c>
      <c r="AA62" s="12">
        <v>1.31</v>
      </c>
      <c r="AB62" s="11">
        <v>1</v>
      </c>
      <c r="AC62" s="11">
        <v>0</v>
      </c>
      <c r="AD62" s="13">
        <f t="shared" si="160"/>
        <v>3229.15</v>
      </c>
      <c r="AE62" s="11">
        <v>1</v>
      </c>
      <c r="AF62" s="11">
        <v>0.98</v>
      </c>
      <c r="AG62" s="11">
        <v>2.3</v>
      </c>
      <c r="AH62" s="42">
        <f t="shared" si="161"/>
        <v>3.254</v>
      </c>
      <c r="AI62" s="11">
        <v>1.15</v>
      </c>
      <c r="AJ62" s="9">
        <v>0.5</v>
      </c>
      <c r="AK62" s="43">
        <f t="shared" si="162"/>
        <v>6041.9011075</v>
      </c>
      <c r="AT62" s="11">
        <v>2465</v>
      </c>
      <c r="AU62" s="12">
        <v>1.31</v>
      </c>
      <c r="AV62" s="11">
        <v>1</v>
      </c>
      <c r="AW62" s="11">
        <v>0</v>
      </c>
      <c r="AX62" s="13">
        <f t="shared" si="163"/>
        <v>3229.15</v>
      </c>
      <c r="AY62" s="11">
        <v>1</v>
      </c>
      <c r="AZ62" s="11">
        <v>0.98</v>
      </c>
      <c r="BA62" s="11">
        <v>2.3</v>
      </c>
      <c r="BB62" s="42">
        <f t="shared" si="164"/>
        <v>3.254</v>
      </c>
      <c r="BC62" s="11">
        <v>1.15</v>
      </c>
      <c r="BD62" s="9">
        <v>0.5</v>
      </c>
      <c r="BE62" s="43">
        <f t="shared" si="165"/>
        <v>6041.9011075</v>
      </c>
      <c r="BN62" s="11">
        <v>2465</v>
      </c>
      <c r="BO62" s="12">
        <v>1.31</v>
      </c>
      <c r="BP62" s="11">
        <v>1</v>
      </c>
      <c r="BQ62" s="11">
        <v>0</v>
      </c>
      <c r="BR62" s="13">
        <f t="shared" si="166"/>
        <v>3229.15</v>
      </c>
      <c r="BS62" s="11">
        <v>1</v>
      </c>
      <c r="BT62" s="11">
        <v>0.98</v>
      </c>
      <c r="BU62" s="11">
        <v>2.3</v>
      </c>
      <c r="BV62" s="42">
        <f t="shared" si="167"/>
        <v>3.254</v>
      </c>
      <c r="BW62" s="11">
        <v>1.15</v>
      </c>
      <c r="BX62" s="9">
        <v>0.5</v>
      </c>
      <c r="BY62" s="43">
        <f t="shared" si="168"/>
        <v>6041.9011075</v>
      </c>
      <c r="CH62" s="11">
        <f t="shared" si="169"/>
        <v>2893</v>
      </c>
      <c r="CI62" s="12">
        <v>1.31</v>
      </c>
      <c r="CJ62" s="11">
        <v>1</v>
      </c>
      <c r="CK62" s="11">
        <v>0</v>
      </c>
      <c r="CL62" s="13">
        <f t="shared" si="170"/>
        <v>3789.83</v>
      </c>
      <c r="CM62" s="11">
        <v>1</v>
      </c>
      <c r="CN62" s="11">
        <v>0.98</v>
      </c>
      <c r="CO62" s="11">
        <v>2.3</v>
      </c>
      <c r="CP62" s="42">
        <f t="shared" si="171"/>
        <v>3.254</v>
      </c>
      <c r="CQ62" s="11">
        <v>1.15</v>
      </c>
      <c r="CR62" s="9">
        <v>0.5</v>
      </c>
      <c r="CS62" s="43">
        <f t="shared" si="172"/>
        <v>7090.9614215</v>
      </c>
      <c r="DB62" s="11">
        <f t="shared" si="173"/>
        <v>2905</v>
      </c>
      <c r="DC62" s="12">
        <v>1.31</v>
      </c>
      <c r="DD62" s="11">
        <v>1</v>
      </c>
      <c r="DE62" s="11">
        <v>0</v>
      </c>
      <c r="DF62" s="13">
        <f t="shared" si="174"/>
        <v>3805.55</v>
      </c>
      <c r="DG62" s="11">
        <v>1</v>
      </c>
      <c r="DH62" s="11">
        <v>0.98</v>
      </c>
      <c r="DI62" s="11">
        <v>2.3</v>
      </c>
      <c r="DJ62" s="42">
        <f t="shared" si="175"/>
        <v>3.254</v>
      </c>
      <c r="DK62" s="11">
        <v>1.15</v>
      </c>
      <c r="DL62" s="9">
        <v>0.5</v>
      </c>
      <c r="DM62" s="43">
        <f t="shared" si="176"/>
        <v>7120.3743275</v>
      </c>
      <c r="DV62" s="11">
        <f t="shared" si="177"/>
        <v>2964</v>
      </c>
      <c r="DW62" s="12">
        <v>1.31</v>
      </c>
      <c r="DX62" s="11">
        <v>1</v>
      </c>
      <c r="DY62" s="11">
        <v>0</v>
      </c>
      <c r="DZ62" s="13">
        <f t="shared" si="178"/>
        <v>3882.84</v>
      </c>
      <c r="EA62" s="11">
        <v>1</v>
      </c>
      <c r="EB62" s="11">
        <v>0.98</v>
      </c>
      <c r="EC62" s="11">
        <v>3.1</v>
      </c>
      <c r="ED62" s="42">
        <f t="shared" si="179"/>
        <v>4.038</v>
      </c>
      <c r="EE62" s="11">
        <v>1.15</v>
      </c>
      <c r="EF62" s="9">
        <v>0.5</v>
      </c>
      <c r="EG62" s="43">
        <f t="shared" si="180"/>
        <v>9015.372054</v>
      </c>
    </row>
    <row r="63" s="1" customFormat="1" customHeight="1" spans="6:139">
      <c r="F63" s="11">
        <v>2465</v>
      </c>
      <c r="G63" s="12">
        <v>0.75</v>
      </c>
      <c r="H63" s="11">
        <v>1</v>
      </c>
      <c r="I63" s="11">
        <v>0</v>
      </c>
      <c r="J63" s="13">
        <f t="shared" si="157"/>
        <v>1848.75</v>
      </c>
      <c r="K63" s="11">
        <v>1</v>
      </c>
      <c r="L63" s="11">
        <v>0.98</v>
      </c>
      <c r="M63" s="11">
        <v>2.3</v>
      </c>
      <c r="N63" s="42">
        <f t="shared" si="158"/>
        <v>3.254</v>
      </c>
      <c r="O63" s="11">
        <v>1.15</v>
      </c>
      <c r="P63" s="9">
        <v>0.5</v>
      </c>
      <c r="Q63" s="43">
        <f t="shared" si="159"/>
        <v>3459.1036875</v>
      </c>
      <c r="Z63" s="11">
        <v>2465</v>
      </c>
      <c r="AA63" s="12">
        <v>0.75</v>
      </c>
      <c r="AB63" s="11">
        <v>1</v>
      </c>
      <c r="AC63" s="11">
        <v>0</v>
      </c>
      <c r="AD63" s="13">
        <f t="shared" si="160"/>
        <v>1848.75</v>
      </c>
      <c r="AE63" s="11">
        <v>1</v>
      </c>
      <c r="AF63" s="11">
        <v>0.98</v>
      </c>
      <c r="AG63" s="11">
        <v>2.3</v>
      </c>
      <c r="AH63" s="42">
        <f t="shared" si="161"/>
        <v>3.254</v>
      </c>
      <c r="AI63" s="11">
        <v>1.15</v>
      </c>
      <c r="AJ63" s="9">
        <v>0.5</v>
      </c>
      <c r="AK63" s="43">
        <f t="shared" si="162"/>
        <v>3459.1036875</v>
      </c>
      <c r="AT63" s="11">
        <v>2465</v>
      </c>
      <c r="AU63" s="12">
        <v>0.75</v>
      </c>
      <c r="AV63" s="11">
        <v>1</v>
      </c>
      <c r="AW63" s="11">
        <v>0</v>
      </c>
      <c r="AX63" s="13">
        <f t="shared" si="163"/>
        <v>1848.75</v>
      </c>
      <c r="AY63" s="11">
        <v>1</v>
      </c>
      <c r="AZ63" s="11">
        <v>0.98</v>
      </c>
      <c r="BA63" s="11">
        <v>2.3</v>
      </c>
      <c r="BB63" s="42">
        <f t="shared" si="164"/>
        <v>3.254</v>
      </c>
      <c r="BC63" s="11">
        <v>1.15</v>
      </c>
      <c r="BD63" s="9">
        <v>0.5</v>
      </c>
      <c r="BE63" s="43">
        <f t="shared" si="165"/>
        <v>3459.1036875</v>
      </c>
      <c r="BN63" s="11">
        <v>2465</v>
      </c>
      <c r="BO63" s="12">
        <v>0.75</v>
      </c>
      <c r="BP63" s="11">
        <v>1</v>
      </c>
      <c r="BQ63" s="11">
        <v>0</v>
      </c>
      <c r="BR63" s="13">
        <f t="shared" si="166"/>
        <v>1848.75</v>
      </c>
      <c r="BS63" s="11">
        <v>1</v>
      </c>
      <c r="BT63" s="11">
        <v>0.98</v>
      </c>
      <c r="BU63" s="11">
        <v>2.3</v>
      </c>
      <c r="BV63" s="42">
        <f t="shared" si="167"/>
        <v>3.254</v>
      </c>
      <c r="BW63" s="11">
        <v>1.15</v>
      </c>
      <c r="BX63" s="9">
        <v>0.5</v>
      </c>
      <c r="BY63" s="43">
        <f t="shared" si="168"/>
        <v>3459.1036875</v>
      </c>
      <c r="CH63" s="11">
        <f t="shared" si="169"/>
        <v>2893</v>
      </c>
      <c r="CI63" s="12">
        <v>0.75</v>
      </c>
      <c r="CJ63" s="11">
        <v>1</v>
      </c>
      <c r="CK63" s="11">
        <v>0</v>
      </c>
      <c r="CL63" s="13">
        <f t="shared" si="170"/>
        <v>2169.75</v>
      </c>
      <c r="CM63" s="11">
        <v>1</v>
      </c>
      <c r="CN63" s="11">
        <v>0.98</v>
      </c>
      <c r="CO63" s="11">
        <v>2.3</v>
      </c>
      <c r="CP63" s="42">
        <f t="shared" si="171"/>
        <v>3.254</v>
      </c>
      <c r="CQ63" s="11">
        <v>1.15</v>
      </c>
      <c r="CR63" s="9">
        <v>0.5</v>
      </c>
      <c r="CS63" s="43">
        <f t="shared" si="172"/>
        <v>4059.7107375</v>
      </c>
      <c r="DB63" s="11">
        <f t="shared" si="173"/>
        <v>2905</v>
      </c>
      <c r="DC63" s="12">
        <v>0.75</v>
      </c>
      <c r="DD63" s="11">
        <v>1</v>
      </c>
      <c r="DE63" s="11">
        <v>0</v>
      </c>
      <c r="DF63" s="13">
        <f t="shared" si="174"/>
        <v>2178.75</v>
      </c>
      <c r="DG63" s="11">
        <v>1</v>
      </c>
      <c r="DH63" s="11">
        <v>0.98</v>
      </c>
      <c r="DI63" s="11">
        <v>2.3</v>
      </c>
      <c r="DJ63" s="42">
        <f t="shared" si="175"/>
        <v>3.254</v>
      </c>
      <c r="DK63" s="11">
        <v>1.15</v>
      </c>
      <c r="DL63" s="9">
        <v>0.5</v>
      </c>
      <c r="DM63" s="43">
        <f t="shared" si="176"/>
        <v>4076.5501875</v>
      </c>
      <c r="DV63" s="11">
        <f t="shared" si="177"/>
        <v>2964</v>
      </c>
      <c r="DW63" s="12">
        <v>0.75</v>
      </c>
      <c r="DX63" s="11">
        <v>1</v>
      </c>
      <c r="DY63" s="11">
        <v>0</v>
      </c>
      <c r="DZ63" s="13">
        <f t="shared" si="178"/>
        <v>2223</v>
      </c>
      <c r="EA63" s="11">
        <v>1</v>
      </c>
      <c r="EB63" s="11">
        <v>0.98</v>
      </c>
      <c r="EC63" s="11">
        <v>3.1</v>
      </c>
      <c r="ED63" s="42">
        <f t="shared" si="179"/>
        <v>4.038</v>
      </c>
      <c r="EE63" s="11">
        <v>1.15</v>
      </c>
      <c r="EF63" s="9">
        <v>0.5</v>
      </c>
      <c r="EG63" s="43">
        <f t="shared" si="180"/>
        <v>5161.47255</v>
      </c>
    </row>
    <row r="64" s="1" customFormat="1" customHeight="1" spans="6:139">
      <c r="F64" s="11">
        <v>2465</v>
      </c>
      <c r="G64" s="12">
        <v>0.75</v>
      </c>
      <c r="H64" s="11">
        <v>1</v>
      </c>
      <c r="I64" s="11">
        <v>0</v>
      </c>
      <c r="J64" s="13">
        <f t="shared" si="157"/>
        <v>1848.75</v>
      </c>
      <c r="K64" s="11">
        <v>1</v>
      </c>
      <c r="L64" s="11">
        <v>0.98</v>
      </c>
      <c r="M64" s="11">
        <v>2.3</v>
      </c>
      <c r="N64" s="42">
        <f t="shared" si="158"/>
        <v>3.254</v>
      </c>
      <c r="O64" s="11">
        <v>1.15</v>
      </c>
      <c r="P64" s="9">
        <v>0.5</v>
      </c>
      <c r="Q64" s="43">
        <f t="shared" si="159"/>
        <v>3459.1036875</v>
      </c>
      <c r="Z64" s="11">
        <v>2465</v>
      </c>
      <c r="AA64" s="12">
        <v>0.75</v>
      </c>
      <c r="AB64" s="11">
        <v>1</v>
      </c>
      <c r="AC64" s="11">
        <v>0</v>
      </c>
      <c r="AD64" s="13">
        <f t="shared" si="160"/>
        <v>1848.75</v>
      </c>
      <c r="AE64" s="11">
        <v>1</v>
      </c>
      <c r="AF64" s="11">
        <v>0.98</v>
      </c>
      <c r="AG64" s="11">
        <v>2.3</v>
      </c>
      <c r="AH64" s="42">
        <f t="shared" si="161"/>
        <v>3.254</v>
      </c>
      <c r="AI64" s="11">
        <v>1.15</v>
      </c>
      <c r="AJ64" s="9">
        <v>0.5</v>
      </c>
      <c r="AK64" s="43">
        <f t="shared" si="162"/>
        <v>3459.1036875</v>
      </c>
      <c r="AT64" s="11">
        <v>2465</v>
      </c>
      <c r="AU64" s="12">
        <v>0.75</v>
      </c>
      <c r="AV64" s="11">
        <v>1</v>
      </c>
      <c r="AW64" s="11">
        <v>0</v>
      </c>
      <c r="AX64" s="13">
        <f t="shared" si="163"/>
        <v>1848.75</v>
      </c>
      <c r="AY64" s="11">
        <v>1</v>
      </c>
      <c r="AZ64" s="11">
        <v>0.98</v>
      </c>
      <c r="BA64" s="11">
        <v>2.3</v>
      </c>
      <c r="BB64" s="42">
        <f t="shared" si="164"/>
        <v>3.254</v>
      </c>
      <c r="BC64" s="11">
        <v>1.15</v>
      </c>
      <c r="BD64" s="9">
        <v>0.5</v>
      </c>
      <c r="BE64" s="43">
        <f t="shared" si="165"/>
        <v>3459.1036875</v>
      </c>
      <c r="BN64" s="11">
        <v>2465</v>
      </c>
      <c r="BO64" s="12">
        <v>0.75</v>
      </c>
      <c r="BP64" s="11">
        <v>1</v>
      </c>
      <c r="BQ64" s="11">
        <v>0</v>
      </c>
      <c r="BR64" s="13">
        <f t="shared" si="166"/>
        <v>1848.75</v>
      </c>
      <c r="BS64" s="11">
        <v>1</v>
      </c>
      <c r="BT64" s="11">
        <v>0.98</v>
      </c>
      <c r="BU64" s="11">
        <v>2.3</v>
      </c>
      <c r="BV64" s="42">
        <f t="shared" si="167"/>
        <v>3.254</v>
      </c>
      <c r="BW64" s="11">
        <v>1.15</v>
      </c>
      <c r="BX64" s="9">
        <v>0.5</v>
      </c>
      <c r="BY64" s="43">
        <f t="shared" si="168"/>
        <v>3459.1036875</v>
      </c>
      <c r="CH64" s="11">
        <f t="shared" si="169"/>
        <v>2893</v>
      </c>
      <c r="CI64" s="12">
        <v>0.75</v>
      </c>
      <c r="CJ64" s="11">
        <v>1</v>
      </c>
      <c r="CK64" s="11">
        <v>0</v>
      </c>
      <c r="CL64" s="13">
        <f t="shared" si="170"/>
        <v>2169.75</v>
      </c>
      <c r="CM64" s="11">
        <v>1</v>
      </c>
      <c r="CN64" s="11">
        <v>0.98</v>
      </c>
      <c r="CO64" s="11">
        <v>2.3</v>
      </c>
      <c r="CP64" s="42">
        <f t="shared" si="171"/>
        <v>3.254</v>
      </c>
      <c r="CQ64" s="11">
        <v>1.15</v>
      </c>
      <c r="CR64" s="9">
        <v>0.5</v>
      </c>
      <c r="CS64" s="43">
        <f t="shared" si="172"/>
        <v>4059.7107375</v>
      </c>
      <c r="DB64" s="11">
        <f t="shared" si="173"/>
        <v>2905</v>
      </c>
      <c r="DC64" s="12">
        <v>0.75</v>
      </c>
      <c r="DD64" s="11">
        <v>1</v>
      </c>
      <c r="DE64" s="11">
        <v>0</v>
      </c>
      <c r="DF64" s="13">
        <f t="shared" si="174"/>
        <v>2178.75</v>
      </c>
      <c r="DG64" s="11">
        <v>1</v>
      </c>
      <c r="DH64" s="11">
        <v>0.98</v>
      </c>
      <c r="DI64" s="11">
        <v>2.3</v>
      </c>
      <c r="DJ64" s="42">
        <f t="shared" si="175"/>
        <v>3.254</v>
      </c>
      <c r="DK64" s="11">
        <v>1.15</v>
      </c>
      <c r="DL64" s="9">
        <v>0.5</v>
      </c>
      <c r="DM64" s="43">
        <f t="shared" si="176"/>
        <v>4076.5501875</v>
      </c>
      <c r="DV64" s="11">
        <f t="shared" si="177"/>
        <v>2964</v>
      </c>
      <c r="DW64" s="12">
        <v>0.75</v>
      </c>
      <c r="DX64" s="11">
        <v>1</v>
      </c>
      <c r="DY64" s="11">
        <v>0</v>
      </c>
      <c r="DZ64" s="13">
        <f t="shared" si="178"/>
        <v>2223</v>
      </c>
      <c r="EA64" s="11">
        <v>1</v>
      </c>
      <c r="EB64" s="11">
        <v>0.98</v>
      </c>
      <c r="EC64" s="11">
        <v>3.1</v>
      </c>
      <c r="ED64" s="42">
        <f t="shared" si="179"/>
        <v>4.038</v>
      </c>
      <c r="EE64" s="11">
        <v>1.15</v>
      </c>
      <c r="EF64" s="9">
        <v>0.5</v>
      </c>
      <c r="EG64" s="43">
        <f t="shared" si="180"/>
        <v>5161.47255</v>
      </c>
    </row>
    <row r="65" s="1" customFormat="1" customHeight="1" spans="6:137">
      <c r="F65" s="11">
        <v>2465</v>
      </c>
      <c r="G65" s="12">
        <v>1.8</v>
      </c>
      <c r="H65" s="11">
        <v>1</v>
      </c>
      <c r="I65" s="11">
        <v>0</v>
      </c>
      <c r="J65" s="13">
        <f t="shared" si="157"/>
        <v>4437</v>
      </c>
      <c r="K65" s="11">
        <v>1</v>
      </c>
      <c r="L65" s="11">
        <v>0.98</v>
      </c>
      <c r="M65" s="11">
        <v>2.3</v>
      </c>
      <c r="N65" s="42">
        <f t="shared" si="158"/>
        <v>3.254</v>
      </c>
      <c r="O65" s="11">
        <v>1.15</v>
      </c>
      <c r="P65" s="9">
        <v>0.5</v>
      </c>
      <c r="Q65" s="43">
        <f t="shared" si="159"/>
        <v>8301.84885</v>
      </c>
      <c r="Z65" s="11">
        <v>2465</v>
      </c>
      <c r="AA65" s="12">
        <v>1.8</v>
      </c>
      <c r="AB65" s="11">
        <v>1</v>
      </c>
      <c r="AC65" s="11">
        <v>0</v>
      </c>
      <c r="AD65" s="13">
        <f t="shared" si="160"/>
        <v>4437</v>
      </c>
      <c r="AE65" s="11">
        <v>1</v>
      </c>
      <c r="AF65" s="11">
        <v>0.98</v>
      </c>
      <c r="AG65" s="11">
        <v>2.3</v>
      </c>
      <c r="AH65" s="42">
        <f t="shared" si="161"/>
        <v>3.254</v>
      </c>
      <c r="AI65" s="11">
        <v>1.15</v>
      </c>
      <c r="AJ65" s="9">
        <v>0.5</v>
      </c>
      <c r="AK65" s="43">
        <f t="shared" si="162"/>
        <v>8301.84885</v>
      </c>
      <c r="AT65" s="11">
        <v>2465</v>
      </c>
      <c r="AU65" s="12">
        <v>1.8</v>
      </c>
      <c r="AV65" s="11">
        <v>1</v>
      </c>
      <c r="AW65" s="11">
        <v>0</v>
      </c>
      <c r="AX65" s="13">
        <f t="shared" si="163"/>
        <v>4437</v>
      </c>
      <c r="AY65" s="11">
        <v>1</v>
      </c>
      <c r="AZ65" s="11">
        <v>0.98</v>
      </c>
      <c r="BA65" s="11">
        <v>2.3</v>
      </c>
      <c r="BB65" s="42">
        <f t="shared" si="164"/>
        <v>3.254</v>
      </c>
      <c r="BC65" s="11">
        <v>1.15</v>
      </c>
      <c r="BD65" s="9">
        <v>0.5</v>
      </c>
      <c r="BE65" s="43">
        <f t="shared" si="165"/>
        <v>8301.84885</v>
      </c>
      <c r="BN65" s="11">
        <v>2465</v>
      </c>
      <c r="BO65" s="12">
        <v>1.8</v>
      </c>
      <c r="BP65" s="11">
        <v>1</v>
      </c>
      <c r="BQ65" s="11">
        <v>0</v>
      </c>
      <c r="BR65" s="13">
        <f t="shared" si="166"/>
        <v>4437</v>
      </c>
      <c r="BS65" s="11">
        <v>1</v>
      </c>
      <c r="BT65" s="11">
        <v>0.98</v>
      </c>
      <c r="BU65" s="11">
        <v>2.3</v>
      </c>
      <c r="BV65" s="42">
        <f t="shared" si="167"/>
        <v>3.254</v>
      </c>
      <c r="BW65" s="11">
        <v>1.15</v>
      </c>
      <c r="BX65" s="9">
        <v>0.5</v>
      </c>
      <c r="BY65" s="43">
        <f t="shared" si="168"/>
        <v>8301.84885</v>
      </c>
      <c r="CH65" s="11">
        <f t="shared" si="169"/>
        <v>2893</v>
      </c>
      <c r="CI65" s="12">
        <v>1.8</v>
      </c>
      <c r="CJ65" s="11">
        <v>1</v>
      </c>
      <c r="CK65" s="11">
        <v>0</v>
      </c>
      <c r="CL65" s="13">
        <f t="shared" si="170"/>
        <v>5207.4</v>
      </c>
      <c r="CM65" s="11">
        <v>1</v>
      </c>
      <c r="CN65" s="11">
        <v>0.98</v>
      </c>
      <c r="CO65" s="11">
        <v>2.3</v>
      </c>
      <c r="CP65" s="42">
        <f t="shared" si="171"/>
        <v>3.254</v>
      </c>
      <c r="CQ65" s="11">
        <v>1.15</v>
      </c>
      <c r="CR65" s="9">
        <v>0.5</v>
      </c>
      <c r="CS65" s="43">
        <f t="shared" si="172"/>
        <v>9743.30577</v>
      </c>
      <c r="DB65" s="11">
        <f t="shared" si="173"/>
        <v>2905</v>
      </c>
      <c r="DC65" s="12">
        <v>1.8</v>
      </c>
      <c r="DD65" s="11">
        <v>1</v>
      </c>
      <c r="DE65" s="11">
        <v>0</v>
      </c>
      <c r="DF65" s="13">
        <f t="shared" si="174"/>
        <v>5229</v>
      </c>
      <c r="DG65" s="11">
        <v>1</v>
      </c>
      <c r="DH65" s="11">
        <v>0.98</v>
      </c>
      <c r="DI65" s="11">
        <v>2.3</v>
      </c>
      <c r="DJ65" s="42">
        <f t="shared" si="175"/>
        <v>3.254</v>
      </c>
      <c r="DK65" s="11">
        <v>1.15</v>
      </c>
      <c r="DL65" s="9">
        <v>0.5</v>
      </c>
      <c r="DM65" s="43">
        <f t="shared" si="176"/>
        <v>9783.72045</v>
      </c>
      <c r="DV65" s="11">
        <f t="shared" si="177"/>
        <v>2964</v>
      </c>
      <c r="DW65" s="12">
        <v>1.8</v>
      </c>
      <c r="DX65" s="11">
        <v>1</v>
      </c>
      <c r="DY65" s="11">
        <v>0</v>
      </c>
      <c r="DZ65" s="13">
        <f t="shared" si="178"/>
        <v>5335.2</v>
      </c>
      <c r="EA65" s="11">
        <v>1</v>
      </c>
      <c r="EB65" s="11">
        <v>0.98</v>
      </c>
      <c r="EC65" s="11">
        <v>3.1</v>
      </c>
      <c r="ED65" s="42">
        <f t="shared" si="179"/>
        <v>4.038</v>
      </c>
      <c r="EE65" s="11">
        <v>1.15</v>
      </c>
      <c r="EF65" s="9">
        <v>0.5</v>
      </c>
      <c r="EG65" s="43">
        <f t="shared" si="180"/>
        <v>12387.53412</v>
      </c>
    </row>
    <row r="66" s="1" customFormat="1" customHeight="1" spans="6:137">
      <c r="F66" s="11">
        <v>2465</v>
      </c>
      <c r="G66" s="12">
        <v>1.05</v>
      </c>
      <c r="H66" s="11">
        <v>1</v>
      </c>
      <c r="I66" s="11">
        <v>0</v>
      </c>
      <c r="J66" s="13">
        <f t="shared" si="157"/>
        <v>2588.25</v>
      </c>
      <c r="K66" s="11">
        <v>1</v>
      </c>
      <c r="L66" s="11">
        <v>0.98</v>
      </c>
      <c r="M66" s="11">
        <v>2.3</v>
      </c>
      <c r="N66" s="42">
        <f t="shared" si="158"/>
        <v>3.254</v>
      </c>
      <c r="O66" s="11">
        <v>1.15</v>
      </c>
      <c r="P66" s="9">
        <v>0.5</v>
      </c>
      <c r="Q66" s="43">
        <f t="shared" si="159"/>
        <v>4842.7451625</v>
      </c>
      <c r="Z66" s="11">
        <v>2465</v>
      </c>
      <c r="AA66" s="12">
        <v>1.05</v>
      </c>
      <c r="AB66" s="11">
        <v>1</v>
      </c>
      <c r="AC66" s="11">
        <v>0</v>
      </c>
      <c r="AD66" s="13">
        <f t="shared" si="160"/>
        <v>2588.25</v>
      </c>
      <c r="AE66" s="11">
        <v>1</v>
      </c>
      <c r="AF66" s="11">
        <v>0.98</v>
      </c>
      <c r="AG66" s="11">
        <v>2.3</v>
      </c>
      <c r="AH66" s="42">
        <f t="shared" si="161"/>
        <v>3.254</v>
      </c>
      <c r="AI66" s="11">
        <v>1.15</v>
      </c>
      <c r="AJ66" s="9">
        <v>0.5</v>
      </c>
      <c r="AK66" s="43">
        <f t="shared" si="162"/>
        <v>4842.7451625</v>
      </c>
      <c r="AT66" s="11">
        <v>2465</v>
      </c>
      <c r="AU66" s="12">
        <v>1.05</v>
      </c>
      <c r="AV66" s="11">
        <v>1</v>
      </c>
      <c r="AW66" s="11">
        <v>0</v>
      </c>
      <c r="AX66" s="13">
        <f t="shared" si="163"/>
        <v>2588.25</v>
      </c>
      <c r="AY66" s="11">
        <v>1</v>
      </c>
      <c r="AZ66" s="11">
        <v>0.98</v>
      </c>
      <c r="BA66" s="11">
        <v>2.3</v>
      </c>
      <c r="BB66" s="42">
        <f t="shared" si="164"/>
        <v>3.254</v>
      </c>
      <c r="BC66" s="11">
        <v>1.15</v>
      </c>
      <c r="BD66" s="9">
        <v>0.5</v>
      </c>
      <c r="BE66" s="43">
        <f t="shared" si="165"/>
        <v>4842.7451625</v>
      </c>
      <c r="BN66" s="11">
        <v>2465</v>
      </c>
      <c r="BO66" s="12">
        <v>1.05</v>
      </c>
      <c r="BP66" s="11">
        <v>1</v>
      </c>
      <c r="BQ66" s="11">
        <v>0</v>
      </c>
      <c r="BR66" s="13">
        <f t="shared" si="166"/>
        <v>2588.25</v>
      </c>
      <c r="BS66" s="11">
        <v>1</v>
      </c>
      <c r="BT66" s="11">
        <v>0.98</v>
      </c>
      <c r="BU66" s="11">
        <v>2.3</v>
      </c>
      <c r="BV66" s="42">
        <f t="shared" si="167"/>
        <v>3.254</v>
      </c>
      <c r="BW66" s="11">
        <v>1.15</v>
      </c>
      <c r="BX66" s="9">
        <v>0.5</v>
      </c>
      <c r="BY66" s="43">
        <f t="shared" si="168"/>
        <v>4842.7451625</v>
      </c>
      <c r="CH66" s="11">
        <f t="shared" si="169"/>
        <v>2893</v>
      </c>
      <c r="CI66" s="12">
        <v>1.05</v>
      </c>
      <c r="CJ66" s="11">
        <v>1</v>
      </c>
      <c r="CK66" s="11">
        <v>0</v>
      </c>
      <c r="CL66" s="13">
        <f t="shared" si="170"/>
        <v>3037.65</v>
      </c>
      <c r="CM66" s="11">
        <v>1</v>
      </c>
      <c r="CN66" s="11">
        <v>0.98</v>
      </c>
      <c r="CO66" s="11">
        <v>2.3</v>
      </c>
      <c r="CP66" s="42">
        <f t="shared" si="171"/>
        <v>3.254</v>
      </c>
      <c r="CQ66" s="11">
        <v>1.15</v>
      </c>
      <c r="CR66" s="9">
        <v>0.5</v>
      </c>
      <c r="CS66" s="43">
        <f t="shared" si="172"/>
        <v>5683.5950325</v>
      </c>
      <c r="DB66" s="11">
        <f t="shared" si="173"/>
        <v>2905</v>
      </c>
      <c r="DC66" s="12">
        <v>1.05</v>
      </c>
      <c r="DD66" s="11">
        <v>1</v>
      </c>
      <c r="DE66" s="11">
        <v>0</v>
      </c>
      <c r="DF66" s="13">
        <f t="shared" si="174"/>
        <v>3050.25</v>
      </c>
      <c r="DG66" s="11">
        <v>1</v>
      </c>
      <c r="DH66" s="11">
        <v>0.98</v>
      </c>
      <c r="DI66" s="11">
        <v>2.3</v>
      </c>
      <c r="DJ66" s="42">
        <f t="shared" si="175"/>
        <v>3.254</v>
      </c>
      <c r="DK66" s="11">
        <v>1.15</v>
      </c>
      <c r="DL66" s="9">
        <v>0.5</v>
      </c>
      <c r="DM66" s="43">
        <f t="shared" si="176"/>
        <v>5707.1702625</v>
      </c>
      <c r="DV66" s="11">
        <f t="shared" si="177"/>
        <v>2964</v>
      </c>
      <c r="DW66" s="12">
        <v>1.05</v>
      </c>
      <c r="DX66" s="11">
        <v>1</v>
      </c>
      <c r="DY66" s="11">
        <v>0</v>
      </c>
      <c r="DZ66" s="13">
        <f t="shared" si="178"/>
        <v>3112.2</v>
      </c>
      <c r="EA66" s="11">
        <v>1</v>
      </c>
      <c r="EB66" s="11">
        <v>0.98</v>
      </c>
      <c r="EC66" s="11">
        <v>3.1</v>
      </c>
      <c r="ED66" s="42">
        <f t="shared" si="179"/>
        <v>4.038</v>
      </c>
      <c r="EE66" s="11">
        <v>1.15</v>
      </c>
      <c r="EF66" s="9">
        <v>0.5</v>
      </c>
      <c r="EG66" s="43">
        <f t="shared" si="180"/>
        <v>7226.06157</v>
      </c>
    </row>
    <row r="67" s="1" customFormat="1" customHeight="1" spans="6:137">
      <c r="F67" s="11">
        <v>2465</v>
      </c>
      <c r="G67" s="12">
        <v>1.06</v>
      </c>
      <c r="H67" s="11">
        <v>1</v>
      </c>
      <c r="I67" s="11">
        <v>0</v>
      </c>
      <c r="J67" s="13">
        <f t="shared" si="157"/>
        <v>2612.9</v>
      </c>
      <c r="K67" s="11">
        <v>1</v>
      </c>
      <c r="L67" s="11">
        <v>0.98</v>
      </c>
      <c r="M67" s="11">
        <v>2.3</v>
      </c>
      <c r="N67" s="42">
        <f t="shared" si="158"/>
        <v>3.254</v>
      </c>
      <c r="O67" s="11">
        <v>1.15</v>
      </c>
      <c r="P67" s="9">
        <v>0.5</v>
      </c>
      <c r="Q67" s="43">
        <f t="shared" si="159"/>
        <v>4888.866545</v>
      </c>
      <c r="Z67" s="11">
        <v>2465</v>
      </c>
      <c r="AA67" s="12">
        <v>1.06</v>
      </c>
      <c r="AB67" s="11">
        <v>1</v>
      </c>
      <c r="AC67" s="11">
        <v>0</v>
      </c>
      <c r="AD67" s="13">
        <f t="shared" si="160"/>
        <v>2612.9</v>
      </c>
      <c r="AE67" s="11">
        <v>1</v>
      </c>
      <c r="AF67" s="11">
        <v>0.98</v>
      </c>
      <c r="AG67" s="11">
        <v>2.3</v>
      </c>
      <c r="AH67" s="42">
        <f t="shared" si="161"/>
        <v>3.254</v>
      </c>
      <c r="AI67" s="11">
        <v>1.15</v>
      </c>
      <c r="AJ67" s="9">
        <v>0.5</v>
      </c>
      <c r="AK67" s="43">
        <f t="shared" si="162"/>
        <v>4888.866545</v>
      </c>
      <c r="AT67" s="11">
        <v>2465</v>
      </c>
      <c r="AU67" s="12">
        <v>1.06</v>
      </c>
      <c r="AV67" s="11">
        <v>1</v>
      </c>
      <c r="AW67" s="11">
        <v>0</v>
      </c>
      <c r="AX67" s="13">
        <f t="shared" si="163"/>
        <v>2612.9</v>
      </c>
      <c r="AY67" s="11">
        <v>1</v>
      </c>
      <c r="AZ67" s="11">
        <v>0.98</v>
      </c>
      <c r="BA67" s="11">
        <v>2.3</v>
      </c>
      <c r="BB67" s="42">
        <f t="shared" si="164"/>
        <v>3.254</v>
      </c>
      <c r="BC67" s="11">
        <v>1.15</v>
      </c>
      <c r="BD67" s="9">
        <v>0.5</v>
      </c>
      <c r="BE67" s="43">
        <f t="shared" si="165"/>
        <v>4888.866545</v>
      </c>
      <c r="BN67" s="11">
        <v>2465</v>
      </c>
      <c r="BO67" s="12">
        <v>1.06</v>
      </c>
      <c r="BP67" s="11">
        <v>1</v>
      </c>
      <c r="BQ67" s="11">
        <v>0</v>
      </c>
      <c r="BR67" s="13">
        <f t="shared" si="166"/>
        <v>2612.9</v>
      </c>
      <c r="BS67" s="11">
        <v>1</v>
      </c>
      <c r="BT67" s="11">
        <v>0.98</v>
      </c>
      <c r="BU67" s="11">
        <v>2.3</v>
      </c>
      <c r="BV67" s="42">
        <f t="shared" si="167"/>
        <v>3.254</v>
      </c>
      <c r="BW67" s="11">
        <v>1.15</v>
      </c>
      <c r="BX67" s="9">
        <v>0.5</v>
      </c>
      <c r="BY67" s="43">
        <f t="shared" si="168"/>
        <v>4888.866545</v>
      </c>
      <c r="CH67" s="11">
        <f t="shared" si="169"/>
        <v>2893</v>
      </c>
      <c r="CI67" s="12">
        <v>1.06</v>
      </c>
      <c r="CJ67" s="11">
        <v>1</v>
      </c>
      <c r="CK67" s="11">
        <v>0</v>
      </c>
      <c r="CL67" s="13">
        <f t="shared" si="170"/>
        <v>3066.58</v>
      </c>
      <c r="CM67" s="11">
        <v>1</v>
      </c>
      <c r="CN67" s="11">
        <v>0.98</v>
      </c>
      <c r="CO67" s="11">
        <v>2.3</v>
      </c>
      <c r="CP67" s="42">
        <f t="shared" si="171"/>
        <v>3.254</v>
      </c>
      <c r="CQ67" s="11">
        <v>1.15</v>
      </c>
      <c r="CR67" s="9">
        <v>0.5</v>
      </c>
      <c r="CS67" s="43">
        <f t="shared" si="172"/>
        <v>5737.724509</v>
      </c>
      <c r="DB67" s="11">
        <f t="shared" si="173"/>
        <v>2905</v>
      </c>
      <c r="DC67" s="12">
        <v>1.06</v>
      </c>
      <c r="DD67" s="11">
        <v>1</v>
      </c>
      <c r="DE67" s="11">
        <v>0</v>
      </c>
      <c r="DF67" s="13">
        <f t="shared" si="174"/>
        <v>3079.3</v>
      </c>
      <c r="DG67" s="11">
        <v>1</v>
      </c>
      <c r="DH67" s="11">
        <v>0.98</v>
      </c>
      <c r="DI67" s="11">
        <v>2.3</v>
      </c>
      <c r="DJ67" s="42">
        <f t="shared" si="175"/>
        <v>3.254</v>
      </c>
      <c r="DK67" s="11">
        <v>1.15</v>
      </c>
      <c r="DL67" s="9">
        <v>0.5</v>
      </c>
      <c r="DM67" s="43">
        <f t="shared" si="176"/>
        <v>5761.524265</v>
      </c>
      <c r="DV67" s="11">
        <f t="shared" si="177"/>
        <v>2964</v>
      </c>
      <c r="DW67" s="12">
        <v>1.06</v>
      </c>
      <c r="DX67" s="11">
        <v>1</v>
      </c>
      <c r="DY67" s="11">
        <v>0</v>
      </c>
      <c r="DZ67" s="13">
        <f t="shared" si="178"/>
        <v>3141.84</v>
      </c>
      <c r="EA67" s="11">
        <v>1</v>
      </c>
      <c r="EB67" s="11">
        <v>0.98</v>
      </c>
      <c r="EC67" s="11">
        <v>3.1</v>
      </c>
      <c r="ED67" s="42">
        <f t="shared" si="179"/>
        <v>4.038</v>
      </c>
      <c r="EE67" s="11">
        <v>1.15</v>
      </c>
      <c r="EF67" s="9">
        <v>0.5</v>
      </c>
      <c r="EG67" s="43">
        <f t="shared" si="180"/>
        <v>7294.881204</v>
      </c>
    </row>
    <row r="68" s="1" customFormat="1" customHeight="1" spans="6:137">
      <c r="F68" s="11">
        <v>2465</v>
      </c>
      <c r="G68" s="12">
        <v>1.31</v>
      </c>
      <c r="H68" s="11">
        <v>1</v>
      </c>
      <c r="I68" s="11">
        <v>0</v>
      </c>
      <c r="J68" s="13">
        <f t="shared" si="157"/>
        <v>3229.15</v>
      </c>
      <c r="K68" s="11">
        <v>1</v>
      </c>
      <c r="L68" s="11">
        <v>0.98</v>
      </c>
      <c r="M68" s="11">
        <v>2.3</v>
      </c>
      <c r="N68" s="42">
        <f t="shared" si="158"/>
        <v>3.254</v>
      </c>
      <c r="O68" s="11">
        <v>1.15</v>
      </c>
      <c r="P68" s="9">
        <v>0.5</v>
      </c>
      <c r="Q68" s="43">
        <f t="shared" si="159"/>
        <v>6041.9011075</v>
      </c>
      <c r="Z68" s="11">
        <v>2465</v>
      </c>
      <c r="AA68" s="12">
        <v>1.31</v>
      </c>
      <c r="AB68" s="11">
        <v>1</v>
      </c>
      <c r="AC68" s="11">
        <v>0</v>
      </c>
      <c r="AD68" s="13">
        <f t="shared" si="160"/>
        <v>3229.15</v>
      </c>
      <c r="AE68" s="11">
        <v>1</v>
      </c>
      <c r="AF68" s="11">
        <v>0.98</v>
      </c>
      <c r="AG68" s="11">
        <v>2.3</v>
      </c>
      <c r="AH68" s="42">
        <f t="shared" si="161"/>
        <v>3.254</v>
      </c>
      <c r="AI68" s="11">
        <v>1.15</v>
      </c>
      <c r="AJ68" s="9">
        <v>0.5</v>
      </c>
      <c r="AK68" s="43">
        <f t="shared" si="162"/>
        <v>6041.9011075</v>
      </c>
      <c r="AT68" s="11">
        <v>2465</v>
      </c>
      <c r="AU68" s="12">
        <v>1.31</v>
      </c>
      <c r="AV68" s="11">
        <v>1</v>
      </c>
      <c r="AW68" s="11">
        <v>0</v>
      </c>
      <c r="AX68" s="13">
        <f t="shared" si="163"/>
        <v>3229.15</v>
      </c>
      <c r="AY68" s="11">
        <v>1</v>
      </c>
      <c r="AZ68" s="11">
        <v>0.98</v>
      </c>
      <c r="BA68" s="11">
        <v>2.3</v>
      </c>
      <c r="BB68" s="42">
        <f t="shared" si="164"/>
        <v>3.254</v>
      </c>
      <c r="BC68" s="11">
        <v>1.15</v>
      </c>
      <c r="BD68" s="9">
        <v>0.5</v>
      </c>
      <c r="BE68" s="43">
        <f t="shared" si="165"/>
        <v>6041.9011075</v>
      </c>
      <c r="BN68" s="11">
        <v>2465</v>
      </c>
      <c r="BO68" s="12">
        <v>1.31</v>
      </c>
      <c r="BP68" s="11">
        <v>1</v>
      </c>
      <c r="BQ68" s="11">
        <v>0</v>
      </c>
      <c r="BR68" s="13">
        <f t="shared" si="166"/>
        <v>3229.15</v>
      </c>
      <c r="BS68" s="11">
        <v>1</v>
      </c>
      <c r="BT68" s="11">
        <v>0.98</v>
      </c>
      <c r="BU68" s="11">
        <v>2.3</v>
      </c>
      <c r="BV68" s="42">
        <f t="shared" si="167"/>
        <v>3.254</v>
      </c>
      <c r="BW68" s="11">
        <v>1.15</v>
      </c>
      <c r="BX68" s="9">
        <v>0.5</v>
      </c>
      <c r="BY68" s="43">
        <f t="shared" si="168"/>
        <v>6041.9011075</v>
      </c>
      <c r="CH68" s="11">
        <f t="shared" si="169"/>
        <v>2893</v>
      </c>
      <c r="CI68" s="12">
        <v>1.31</v>
      </c>
      <c r="CJ68" s="11">
        <v>1</v>
      </c>
      <c r="CK68" s="11">
        <v>0</v>
      </c>
      <c r="CL68" s="13">
        <f t="shared" si="170"/>
        <v>3789.83</v>
      </c>
      <c r="CM68" s="11">
        <v>1</v>
      </c>
      <c r="CN68" s="11">
        <v>0.98</v>
      </c>
      <c r="CO68" s="11">
        <v>2.3</v>
      </c>
      <c r="CP68" s="42">
        <f t="shared" si="171"/>
        <v>3.254</v>
      </c>
      <c r="CQ68" s="11">
        <v>1.15</v>
      </c>
      <c r="CR68" s="9">
        <v>0.5</v>
      </c>
      <c r="CS68" s="43">
        <f t="shared" si="172"/>
        <v>7090.9614215</v>
      </c>
      <c r="DB68" s="11">
        <f t="shared" si="173"/>
        <v>2905</v>
      </c>
      <c r="DC68" s="12">
        <v>1.31</v>
      </c>
      <c r="DD68" s="11">
        <v>1</v>
      </c>
      <c r="DE68" s="11">
        <v>0</v>
      </c>
      <c r="DF68" s="13">
        <f t="shared" si="174"/>
        <v>3805.55</v>
      </c>
      <c r="DG68" s="11">
        <v>1</v>
      </c>
      <c r="DH68" s="11">
        <v>0.98</v>
      </c>
      <c r="DI68" s="11">
        <v>2.3</v>
      </c>
      <c r="DJ68" s="42">
        <f t="shared" si="175"/>
        <v>3.254</v>
      </c>
      <c r="DK68" s="11">
        <v>1.15</v>
      </c>
      <c r="DL68" s="9">
        <v>0.5</v>
      </c>
      <c r="DM68" s="43">
        <f t="shared" si="176"/>
        <v>7120.3743275</v>
      </c>
      <c r="DV68" s="11">
        <f t="shared" si="177"/>
        <v>2964</v>
      </c>
      <c r="DW68" s="12">
        <v>1.31</v>
      </c>
      <c r="DX68" s="11">
        <v>1</v>
      </c>
      <c r="DY68" s="11">
        <v>0</v>
      </c>
      <c r="DZ68" s="13">
        <f t="shared" si="178"/>
        <v>3882.84</v>
      </c>
      <c r="EA68" s="11">
        <v>1</v>
      </c>
      <c r="EB68" s="11">
        <v>0.98</v>
      </c>
      <c r="EC68" s="11">
        <v>3.1</v>
      </c>
      <c r="ED68" s="42">
        <f t="shared" si="179"/>
        <v>4.038</v>
      </c>
      <c r="EE68" s="11">
        <v>1.15</v>
      </c>
      <c r="EF68" s="9">
        <v>0.5</v>
      </c>
      <c r="EG68" s="43">
        <f t="shared" si="180"/>
        <v>9015.372054</v>
      </c>
    </row>
    <row r="69" s="1" customFormat="1" customHeight="1" spans="6:137">
      <c r="F69" s="11">
        <v>2465</v>
      </c>
      <c r="G69" s="12">
        <v>0.75</v>
      </c>
      <c r="H69" s="11">
        <v>1</v>
      </c>
      <c r="I69" s="11">
        <v>0</v>
      </c>
      <c r="J69" s="13">
        <f t="shared" si="157"/>
        <v>1848.75</v>
      </c>
      <c r="K69" s="11">
        <v>1</v>
      </c>
      <c r="L69" s="11">
        <v>0.98</v>
      </c>
      <c r="M69" s="11">
        <v>2.3</v>
      </c>
      <c r="N69" s="42">
        <f t="shared" si="158"/>
        <v>3.254</v>
      </c>
      <c r="O69" s="11">
        <v>1.15</v>
      </c>
      <c r="P69" s="9">
        <v>0.5</v>
      </c>
      <c r="Q69" s="43">
        <f t="shared" si="159"/>
        <v>3459.1036875</v>
      </c>
      <c r="Z69" s="11">
        <v>2465</v>
      </c>
      <c r="AA69" s="12">
        <v>0.75</v>
      </c>
      <c r="AB69" s="11">
        <v>1</v>
      </c>
      <c r="AC69" s="11">
        <v>0</v>
      </c>
      <c r="AD69" s="13">
        <f t="shared" si="160"/>
        <v>1848.75</v>
      </c>
      <c r="AE69" s="11">
        <v>1</v>
      </c>
      <c r="AF69" s="11">
        <v>0.98</v>
      </c>
      <c r="AG69" s="11">
        <v>2.3</v>
      </c>
      <c r="AH69" s="42">
        <f t="shared" si="161"/>
        <v>3.254</v>
      </c>
      <c r="AI69" s="11">
        <v>1.15</v>
      </c>
      <c r="AJ69" s="9">
        <v>0.5</v>
      </c>
      <c r="AK69" s="43">
        <f t="shared" si="162"/>
        <v>3459.1036875</v>
      </c>
      <c r="AT69" s="11">
        <v>2465</v>
      </c>
      <c r="AU69" s="12">
        <v>0.75</v>
      </c>
      <c r="AV69" s="11">
        <v>1</v>
      </c>
      <c r="AW69" s="11">
        <v>0</v>
      </c>
      <c r="AX69" s="13">
        <f t="shared" si="163"/>
        <v>1848.75</v>
      </c>
      <c r="AY69" s="11">
        <v>1</v>
      </c>
      <c r="AZ69" s="11">
        <v>0.98</v>
      </c>
      <c r="BA69" s="11">
        <v>2.3</v>
      </c>
      <c r="BB69" s="42">
        <f t="shared" si="164"/>
        <v>3.254</v>
      </c>
      <c r="BC69" s="11">
        <v>1.15</v>
      </c>
      <c r="BD69" s="9">
        <v>0.5</v>
      </c>
      <c r="BE69" s="43">
        <f t="shared" si="165"/>
        <v>3459.1036875</v>
      </c>
      <c r="BN69" s="11">
        <v>2465</v>
      </c>
      <c r="BO69" s="12">
        <v>0.75</v>
      </c>
      <c r="BP69" s="11">
        <v>1</v>
      </c>
      <c r="BQ69" s="11">
        <v>0</v>
      </c>
      <c r="BR69" s="13">
        <f t="shared" si="166"/>
        <v>1848.75</v>
      </c>
      <c r="BS69" s="11">
        <v>1</v>
      </c>
      <c r="BT69" s="11">
        <v>0.98</v>
      </c>
      <c r="BU69" s="11">
        <v>2.3</v>
      </c>
      <c r="BV69" s="42">
        <f t="shared" si="167"/>
        <v>3.254</v>
      </c>
      <c r="BW69" s="11">
        <v>1.15</v>
      </c>
      <c r="BX69" s="9">
        <v>0.5</v>
      </c>
      <c r="BY69" s="43">
        <f t="shared" si="168"/>
        <v>3459.1036875</v>
      </c>
      <c r="CH69" s="11">
        <f t="shared" si="169"/>
        <v>2893</v>
      </c>
      <c r="CI69" s="12">
        <v>0.75</v>
      </c>
      <c r="CJ69" s="11">
        <v>1</v>
      </c>
      <c r="CK69" s="11">
        <v>0</v>
      </c>
      <c r="CL69" s="13">
        <f t="shared" si="170"/>
        <v>2169.75</v>
      </c>
      <c r="CM69" s="11">
        <v>1</v>
      </c>
      <c r="CN69" s="11">
        <v>0.98</v>
      </c>
      <c r="CO69" s="11">
        <v>2.3</v>
      </c>
      <c r="CP69" s="42">
        <f t="shared" si="171"/>
        <v>3.254</v>
      </c>
      <c r="CQ69" s="11">
        <v>1.15</v>
      </c>
      <c r="CR69" s="9">
        <v>0.5</v>
      </c>
      <c r="CS69" s="43">
        <f t="shared" si="172"/>
        <v>4059.7107375</v>
      </c>
      <c r="DB69" s="11">
        <f t="shared" si="173"/>
        <v>2905</v>
      </c>
      <c r="DC69" s="12">
        <v>0.75</v>
      </c>
      <c r="DD69" s="11">
        <v>1</v>
      </c>
      <c r="DE69" s="11">
        <v>0</v>
      </c>
      <c r="DF69" s="13">
        <f t="shared" si="174"/>
        <v>2178.75</v>
      </c>
      <c r="DG69" s="11">
        <v>1</v>
      </c>
      <c r="DH69" s="11">
        <v>0.98</v>
      </c>
      <c r="DI69" s="11">
        <v>2.3</v>
      </c>
      <c r="DJ69" s="42">
        <f t="shared" si="175"/>
        <v>3.254</v>
      </c>
      <c r="DK69" s="11">
        <v>1.15</v>
      </c>
      <c r="DL69" s="9">
        <v>0.5</v>
      </c>
      <c r="DM69" s="43">
        <f t="shared" si="176"/>
        <v>4076.5501875</v>
      </c>
      <c r="DV69" s="11">
        <f t="shared" si="177"/>
        <v>2964</v>
      </c>
      <c r="DW69" s="12">
        <v>0.75</v>
      </c>
      <c r="DX69" s="11">
        <v>1</v>
      </c>
      <c r="DY69" s="11">
        <v>0</v>
      </c>
      <c r="DZ69" s="13">
        <f t="shared" si="178"/>
        <v>2223</v>
      </c>
      <c r="EA69" s="11">
        <v>1</v>
      </c>
      <c r="EB69" s="11">
        <v>0.98</v>
      </c>
      <c r="EC69" s="11">
        <v>3.1</v>
      </c>
      <c r="ED69" s="42">
        <f t="shared" si="179"/>
        <v>4.038</v>
      </c>
      <c r="EE69" s="11">
        <v>1.15</v>
      </c>
      <c r="EF69" s="9">
        <v>0.5</v>
      </c>
      <c r="EG69" s="43">
        <f t="shared" si="180"/>
        <v>5161.47255</v>
      </c>
    </row>
    <row r="70" s="1" customFormat="1" customHeight="1" spans="6:137">
      <c r="F70" s="11">
        <v>2465</v>
      </c>
      <c r="G70" s="12">
        <v>0.75</v>
      </c>
      <c r="H70" s="11">
        <v>1</v>
      </c>
      <c r="I70" s="11">
        <v>0</v>
      </c>
      <c r="J70" s="13">
        <f t="shared" si="157"/>
        <v>1848.75</v>
      </c>
      <c r="K70" s="11">
        <v>1</v>
      </c>
      <c r="L70" s="11">
        <v>0.98</v>
      </c>
      <c r="M70" s="11">
        <v>2.3</v>
      </c>
      <c r="N70" s="42">
        <f t="shared" si="158"/>
        <v>3.254</v>
      </c>
      <c r="O70" s="11">
        <v>1.15</v>
      </c>
      <c r="P70" s="9">
        <v>0.5</v>
      </c>
      <c r="Q70" s="43">
        <f t="shared" si="159"/>
        <v>3459.1036875</v>
      </c>
      <c r="Z70" s="11">
        <v>2465</v>
      </c>
      <c r="AA70" s="12">
        <v>0.75</v>
      </c>
      <c r="AB70" s="11">
        <v>1</v>
      </c>
      <c r="AC70" s="11">
        <v>0</v>
      </c>
      <c r="AD70" s="13">
        <f t="shared" si="160"/>
        <v>1848.75</v>
      </c>
      <c r="AE70" s="11">
        <v>1</v>
      </c>
      <c r="AF70" s="11">
        <v>0.98</v>
      </c>
      <c r="AG70" s="11">
        <v>2.3</v>
      </c>
      <c r="AH70" s="42">
        <f t="shared" si="161"/>
        <v>3.254</v>
      </c>
      <c r="AI70" s="11">
        <v>1.15</v>
      </c>
      <c r="AJ70" s="9">
        <v>0.5</v>
      </c>
      <c r="AK70" s="43">
        <f t="shared" si="162"/>
        <v>3459.1036875</v>
      </c>
      <c r="AT70" s="11">
        <v>2465</v>
      </c>
      <c r="AU70" s="12">
        <v>0.75</v>
      </c>
      <c r="AV70" s="11">
        <v>1</v>
      </c>
      <c r="AW70" s="11">
        <v>0</v>
      </c>
      <c r="AX70" s="13">
        <f t="shared" si="163"/>
        <v>1848.75</v>
      </c>
      <c r="AY70" s="11">
        <v>1</v>
      </c>
      <c r="AZ70" s="11">
        <v>0.98</v>
      </c>
      <c r="BA70" s="11">
        <v>2.3</v>
      </c>
      <c r="BB70" s="42">
        <f t="shared" si="164"/>
        <v>3.254</v>
      </c>
      <c r="BC70" s="11">
        <v>1.15</v>
      </c>
      <c r="BD70" s="9">
        <v>0.5</v>
      </c>
      <c r="BE70" s="43">
        <f t="shared" si="165"/>
        <v>3459.1036875</v>
      </c>
      <c r="BN70" s="11">
        <v>2465</v>
      </c>
      <c r="BO70" s="12">
        <v>0.75</v>
      </c>
      <c r="BP70" s="11">
        <v>1</v>
      </c>
      <c r="BQ70" s="11">
        <v>0</v>
      </c>
      <c r="BR70" s="13">
        <f t="shared" si="166"/>
        <v>1848.75</v>
      </c>
      <c r="BS70" s="11">
        <v>1</v>
      </c>
      <c r="BT70" s="11">
        <v>0.98</v>
      </c>
      <c r="BU70" s="11">
        <v>2.3</v>
      </c>
      <c r="BV70" s="42">
        <f t="shared" si="167"/>
        <v>3.254</v>
      </c>
      <c r="BW70" s="11">
        <v>1.15</v>
      </c>
      <c r="BX70" s="9">
        <v>0.5</v>
      </c>
      <c r="BY70" s="43">
        <f t="shared" si="168"/>
        <v>3459.1036875</v>
      </c>
      <c r="CH70" s="11">
        <f t="shared" si="169"/>
        <v>2893</v>
      </c>
      <c r="CI70" s="12">
        <v>0.75</v>
      </c>
      <c r="CJ70" s="11">
        <v>1</v>
      </c>
      <c r="CK70" s="11">
        <v>0</v>
      </c>
      <c r="CL70" s="13">
        <f t="shared" si="170"/>
        <v>2169.75</v>
      </c>
      <c r="CM70" s="11">
        <v>1</v>
      </c>
      <c r="CN70" s="11">
        <v>0.98</v>
      </c>
      <c r="CO70" s="11">
        <v>2.3</v>
      </c>
      <c r="CP70" s="42">
        <f t="shared" si="171"/>
        <v>3.254</v>
      </c>
      <c r="CQ70" s="11">
        <v>1.15</v>
      </c>
      <c r="CR70" s="9">
        <v>0.5</v>
      </c>
      <c r="CS70" s="43">
        <f t="shared" si="172"/>
        <v>4059.7107375</v>
      </c>
      <c r="DB70" s="11">
        <f t="shared" si="173"/>
        <v>2905</v>
      </c>
      <c r="DC70" s="12">
        <v>0.75</v>
      </c>
      <c r="DD70" s="11">
        <v>1</v>
      </c>
      <c r="DE70" s="11">
        <v>0</v>
      </c>
      <c r="DF70" s="13">
        <f t="shared" si="174"/>
        <v>2178.75</v>
      </c>
      <c r="DG70" s="11">
        <v>1</v>
      </c>
      <c r="DH70" s="11">
        <v>0.98</v>
      </c>
      <c r="DI70" s="11">
        <v>2.3</v>
      </c>
      <c r="DJ70" s="42">
        <f t="shared" si="175"/>
        <v>3.254</v>
      </c>
      <c r="DK70" s="11">
        <v>1.15</v>
      </c>
      <c r="DL70" s="9">
        <v>0.5</v>
      </c>
      <c r="DM70" s="43">
        <f t="shared" si="176"/>
        <v>4076.5501875</v>
      </c>
      <c r="DV70" s="11">
        <f t="shared" si="177"/>
        <v>2964</v>
      </c>
      <c r="DW70" s="12">
        <v>0.75</v>
      </c>
      <c r="DX70" s="11">
        <v>1</v>
      </c>
      <c r="DY70" s="11">
        <v>0</v>
      </c>
      <c r="DZ70" s="13">
        <f t="shared" si="178"/>
        <v>2223</v>
      </c>
      <c r="EA70" s="11">
        <v>1</v>
      </c>
      <c r="EB70" s="11">
        <v>0.98</v>
      </c>
      <c r="EC70" s="11">
        <v>3.1</v>
      </c>
      <c r="ED70" s="42">
        <f t="shared" si="179"/>
        <v>4.038</v>
      </c>
      <c r="EE70" s="11">
        <v>1.15</v>
      </c>
      <c r="EF70" s="9">
        <v>0.5</v>
      </c>
      <c r="EG70" s="43">
        <f t="shared" si="180"/>
        <v>5161.47255</v>
      </c>
    </row>
    <row r="71" s="1" customFormat="1" customHeight="1" spans="6:137">
      <c r="F71" s="11">
        <v>2465</v>
      </c>
      <c r="G71" s="12">
        <v>1.8</v>
      </c>
      <c r="H71" s="11">
        <v>1</v>
      </c>
      <c r="I71" s="11">
        <v>0</v>
      </c>
      <c r="J71" s="13">
        <f t="shared" si="157"/>
        <v>4437</v>
      </c>
      <c r="K71" s="11">
        <v>1</v>
      </c>
      <c r="L71" s="11">
        <v>0.98</v>
      </c>
      <c r="M71" s="11">
        <v>2.3</v>
      </c>
      <c r="N71" s="42">
        <f t="shared" si="158"/>
        <v>3.254</v>
      </c>
      <c r="O71" s="11">
        <v>1.15</v>
      </c>
      <c r="P71" s="9">
        <v>0.5</v>
      </c>
      <c r="Q71" s="43">
        <f t="shared" si="159"/>
        <v>8301.84885</v>
      </c>
      <c r="Z71" s="11">
        <v>2465</v>
      </c>
      <c r="AA71" s="12">
        <v>1.8</v>
      </c>
      <c r="AB71" s="11">
        <v>1</v>
      </c>
      <c r="AC71" s="11">
        <v>0</v>
      </c>
      <c r="AD71" s="13">
        <f t="shared" si="160"/>
        <v>4437</v>
      </c>
      <c r="AE71" s="11">
        <v>1</v>
      </c>
      <c r="AF71" s="11">
        <v>0.98</v>
      </c>
      <c r="AG71" s="11">
        <v>2.3</v>
      </c>
      <c r="AH71" s="42">
        <f t="shared" si="161"/>
        <v>3.254</v>
      </c>
      <c r="AI71" s="11">
        <v>1.15</v>
      </c>
      <c r="AJ71" s="9">
        <v>0.5</v>
      </c>
      <c r="AK71" s="43">
        <f t="shared" si="162"/>
        <v>8301.84885</v>
      </c>
      <c r="AT71" s="11">
        <v>2465</v>
      </c>
      <c r="AU71" s="12">
        <v>1.8</v>
      </c>
      <c r="AV71" s="11">
        <v>1</v>
      </c>
      <c r="AW71" s="11">
        <v>0</v>
      </c>
      <c r="AX71" s="13">
        <f t="shared" si="163"/>
        <v>4437</v>
      </c>
      <c r="AY71" s="11">
        <v>1</v>
      </c>
      <c r="AZ71" s="11">
        <v>0.98</v>
      </c>
      <c r="BA71" s="11">
        <v>2.3</v>
      </c>
      <c r="BB71" s="42">
        <f t="shared" si="164"/>
        <v>3.254</v>
      </c>
      <c r="BC71" s="11">
        <v>1.15</v>
      </c>
      <c r="BD71" s="9">
        <v>0.5</v>
      </c>
      <c r="BE71" s="43">
        <f t="shared" si="165"/>
        <v>8301.84885</v>
      </c>
      <c r="BN71" s="11">
        <v>2465</v>
      </c>
      <c r="BO71" s="12">
        <v>1.8</v>
      </c>
      <c r="BP71" s="11">
        <v>1</v>
      </c>
      <c r="BQ71" s="11">
        <v>0</v>
      </c>
      <c r="BR71" s="13">
        <f t="shared" si="166"/>
        <v>4437</v>
      </c>
      <c r="BS71" s="11">
        <v>1</v>
      </c>
      <c r="BT71" s="11">
        <v>0.98</v>
      </c>
      <c r="BU71" s="11">
        <v>2.3</v>
      </c>
      <c r="BV71" s="42">
        <f t="shared" si="167"/>
        <v>3.254</v>
      </c>
      <c r="BW71" s="11">
        <v>1.15</v>
      </c>
      <c r="BX71" s="9">
        <v>0.5</v>
      </c>
      <c r="BY71" s="43">
        <f t="shared" si="168"/>
        <v>8301.84885</v>
      </c>
      <c r="CH71" s="11">
        <f t="shared" si="169"/>
        <v>2893</v>
      </c>
      <c r="CI71" s="12">
        <v>1.8</v>
      </c>
      <c r="CJ71" s="11">
        <v>1</v>
      </c>
      <c r="CK71" s="11">
        <v>0</v>
      </c>
      <c r="CL71" s="13">
        <f t="shared" si="170"/>
        <v>5207.4</v>
      </c>
      <c r="CM71" s="11">
        <v>1</v>
      </c>
      <c r="CN71" s="11">
        <v>0.98</v>
      </c>
      <c r="CO71" s="11">
        <v>2.3</v>
      </c>
      <c r="CP71" s="42">
        <f t="shared" si="171"/>
        <v>3.254</v>
      </c>
      <c r="CQ71" s="11">
        <v>1.15</v>
      </c>
      <c r="CR71" s="9">
        <v>0.5</v>
      </c>
      <c r="CS71" s="43">
        <f t="shared" si="172"/>
        <v>9743.30577</v>
      </c>
      <c r="DB71" s="11">
        <f t="shared" si="173"/>
        <v>2905</v>
      </c>
      <c r="DC71" s="12">
        <v>1.8</v>
      </c>
      <c r="DD71" s="11">
        <v>1</v>
      </c>
      <c r="DE71" s="11">
        <v>0</v>
      </c>
      <c r="DF71" s="13">
        <f t="shared" si="174"/>
        <v>5229</v>
      </c>
      <c r="DG71" s="11">
        <v>1</v>
      </c>
      <c r="DH71" s="11">
        <v>0.98</v>
      </c>
      <c r="DI71" s="11">
        <v>2.3</v>
      </c>
      <c r="DJ71" s="42">
        <f t="shared" si="175"/>
        <v>3.254</v>
      </c>
      <c r="DK71" s="11">
        <v>1.15</v>
      </c>
      <c r="DL71" s="9">
        <v>0.5</v>
      </c>
      <c r="DM71" s="43">
        <f t="shared" si="176"/>
        <v>9783.72045</v>
      </c>
      <c r="DV71" s="11">
        <f t="shared" si="177"/>
        <v>2964</v>
      </c>
      <c r="DW71" s="12">
        <v>1.8</v>
      </c>
      <c r="DX71" s="11">
        <v>1</v>
      </c>
      <c r="DY71" s="11">
        <v>0</v>
      </c>
      <c r="DZ71" s="13">
        <f t="shared" si="178"/>
        <v>5335.2</v>
      </c>
      <c r="EA71" s="11">
        <v>1</v>
      </c>
      <c r="EB71" s="11">
        <v>0.98</v>
      </c>
      <c r="EC71" s="11">
        <v>3.1</v>
      </c>
      <c r="ED71" s="42">
        <f t="shared" si="179"/>
        <v>4.038</v>
      </c>
      <c r="EE71" s="11">
        <v>1.15</v>
      </c>
      <c r="EF71" s="9">
        <v>0.5</v>
      </c>
      <c r="EG71" s="43">
        <f t="shared" si="180"/>
        <v>12387.53412</v>
      </c>
    </row>
    <row r="72" s="1" customFormat="1" customHeight="1" spans="6:137">
      <c r="F72" s="11">
        <v>2465</v>
      </c>
      <c r="G72" s="12">
        <v>3.21</v>
      </c>
      <c r="H72" s="11">
        <v>1</v>
      </c>
      <c r="I72" s="11">
        <v>0</v>
      </c>
      <c r="J72" s="13">
        <f t="shared" si="157"/>
        <v>7912.65</v>
      </c>
      <c r="K72" s="11">
        <v>1</v>
      </c>
      <c r="L72" s="11">
        <v>0.98</v>
      </c>
      <c r="M72" s="11">
        <v>2.3</v>
      </c>
      <c r="N72" s="42">
        <f t="shared" si="158"/>
        <v>3.254</v>
      </c>
      <c r="O72" s="11">
        <v>1.15</v>
      </c>
      <c r="P72" s="9">
        <v>0.5</v>
      </c>
      <c r="Q72" s="43">
        <f t="shared" si="159"/>
        <v>14804.9637825</v>
      </c>
      <c r="Z72" s="11">
        <v>2465</v>
      </c>
      <c r="AA72" s="12">
        <v>3.21</v>
      </c>
      <c r="AB72" s="11">
        <v>1</v>
      </c>
      <c r="AC72" s="11">
        <v>0</v>
      </c>
      <c r="AD72" s="13">
        <f t="shared" si="160"/>
        <v>7912.65</v>
      </c>
      <c r="AE72" s="11">
        <v>1</v>
      </c>
      <c r="AF72" s="11">
        <v>0.98</v>
      </c>
      <c r="AG72" s="11">
        <v>2.3</v>
      </c>
      <c r="AH72" s="42">
        <f t="shared" si="161"/>
        <v>3.254</v>
      </c>
      <c r="AI72" s="11">
        <v>1.15</v>
      </c>
      <c r="AJ72" s="9">
        <v>0.5</v>
      </c>
      <c r="AK72" s="43">
        <f t="shared" si="162"/>
        <v>14804.9637825</v>
      </c>
      <c r="AT72" s="11">
        <v>2465</v>
      </c>
      <c r="AU72" s="12">
        <v>3.21</v>
      </c>
      <c r="AV72" s="11">
        <v>1</v>
      </c>
      <c r="AW72" s="11">
        <v>0</v>
      </c>
      <c r="AX72" s="13">
        <f t="shared" si="163"/>
        <v>7912.65</v>
      </c>
      <c r="AY72" s="11">
        <v>1</v>
      </c>
      <c r="AZ72" s="11">
        <v>0.98</v>
      </c>
      <c r="BA72" s="11">
        <v>2.3</v>
      </c>
      <c r="BB72" s="42">
        <f t="shared" si="164"/>
        <v>3.254</v>
      </c>
      <c r="BC72" s="11">
        <v>1.15</v>
      </c>
      <c r="BD72" s="9">
        <v>0.5</v>
      </c>
      <c r="BE72" s="43">
        <f t="shared" si="165"/>
        <v>14804.9637825</v>
      </c>
      <c r="BN72" s="11">
        <v>2465</v>
      </c>
      <c r="BO72" s="12">
        <v>3.21</v>
      </c>
      <c r="BP72" s="11">
        <v>1</v>
      </c>
      <c r="BQ72" s="11">
        <v>0</v>
      </c>
      <c r="BR72" s="13">
        <f t="shared" si="166"/>
        <v>7912.65</v>
      </c>
      <c r="BS72" s="11">
        <v>1</v>
      </c>
      <c r="BT72" s="11">
        <v>0.98</v>
      </c>
      <c r="BU72" s="11">
        <v>2.3</v>
      </c>
      <c r="BV72" s="42">
        <f t="shared" si="167"/>
        <v>3.254</v>
      </c>
      <c r="BW72" s="11">
        <v>1.15</v>
      </c>
      <c r="BX72" s="9">
        <v>0.5</v>
      </c>
      <c r="BY72" s="43">
        <f t="shared" si="168"/>
        <v>14804.9637825</v>
      </c>
      <c r="CH72" s="11">
        <f t="shared" si="169"/>
        <v>2893</v>
      </c>
      <c r="CI72" s="12">
        <v>3.21</v>
      </c>
      <c r="CJ72" s="11">
        <v>1</v>
      </c>
      <c r="CK72" s="11">
        <v>0</v>
      </c>
      <c r="CL72" s="13">
        <f t="shared" si="170"/>
        <v>9286.53</v>
      </c>
      <c r="CM72" s="11">
        <v>1</v>
      </c>
      <c r="CN72" s="11">
        <v>0.98</v>
      </c>
      <c r="CO72" s="11">
        <v>2.3</v>
      </c>
      <c r="CP72" s="42">
        <f t="shared" si="171"/>
        <v>3.254</v>
      </c>
      <c r="CQ72" s="11">
        <v>1.15</v>
      </c>
      <c r="CR72" s="9">
        <v>0.5</v>
      </c>
      <c r="CS72" s="43">
        <f t="shared" si="172"/>
        <v>17375.5619565</v>
      </c>
      <c r="DB72" s="11">
        <f t="shared" si="173"/>
        <v>2905</v>
      </c>
      <c r="DC72" s="12">
        <v>3.21</v>
      </c>
      <c r="DD72" s="11">
        <v>1</v>
      </c>
      <c r="DE72" s="11">
        <v>0</v>
      </c>
      <c r="DF72" s="13">
        <f t="shared" si="174"/>
        <v>9325.05</v>
      </c>
      <c r="DG72" s="11">
        <v>1</v>
      </c>
      <c r="DH72" s="11">
        <v>0.98</v>
      </c>
      <c r="DI72" s="11">
        <v>2.3</v>
      </c>
      <c r="DJ72" s="42">
        <f t="shared" si="175"/>
        <v>3.254</v>
      </c>
      <c r="DK72" s="11">
        <v>1.15</v>
      </c>
      <c r="DL72" s="9">
        <v>0.5</v>
      </c>
      <c r="DM72" s="43">
        <f t="shared" si="176"/>
        <v>17447.6348025</v>
      </c>
      <c r="DV72" s="11">
        <f t="shared" si="177"/>
        <v>2964</v>
      </c>
      <c r="DW72" s="12">
        <v>3.21</v>
      </c>
      <c r="DX72" s="11">
        <v>1</v>
      </c>
      <c r="DY72" s="11">
        <v>0</v>
      </c>
      <c r="DZ72" s="13">
        <f t="shared" si="178"/>
        <v>9514.44</v>
      </c>
      <c r="EA72" s="11">
        <v>1</v>
      </c>
      <c r="EB72" s="11">
        <v>0.98</v>
      </c>
      <c r="EC72" s="11">
        <v>3.1</v>
      </c>
      <c r="ED72" s="42">
        <f t="shared" si="179"/>
        <v>4.038</v>
      </c>
      <c r="EE72" s="11">
        <v>1.15</v>
      </c>
      <c r="EF72" s="9">
        <v>0.5</v>
      </c>
      <c r="EG72" s="43">
        <f t="shared" si="180"/>
        <v>22091.102514</v>
      </c>
    </row>
    <row r="73" s="1" customFormat="1" customHeight="1" spans="6:137">
      <c r="F73" s="11">
        <v>2465</v>
      </c>
      <c r="G73" s="12">
        <v>3.21</v>
      </c>
      <c r="H73" s="11">
        <v>1</v>
      </c>
      <c r="I73" s="11">
        <v>0</v>
      </c>
      <c r="J73" s="13">
        <f t="shared" si="157"/>
        <v>7912.65</v>
      </c>
      <c r="K73" s="11">
        <v>1</v>
      </c>
      <c r="L73" s="11">
        <v>0.98</v>
      </c>
      <c r="M73" s="11">
        <v>2.3</v>
      </c>
      <c r="N73" s="42">
        <f t="shared" si="158"/>
        <v>3.254</v>
      </c>
      <c r="O73" s="11">
        <v>1.15</v>
      </c>
      <c r="P73" s="9">
        <v>0.5</v>
      </c>
      <c r="Q73" s="43">
        <f t="shared" si="159"/>
        <v>14804.9637825</v>
      </c>
      <c r="Z73" s="11">
        <v>2465</v>
      </c>
      <c r="AA73" s="12">
        <v>3.21</v>
      </c>
      <c r="AB73" s="11">
        <v>1</v>
      </c>
      <c r="AC73" s="11">
        <v>0</v>
      </c>
      <c r="AD73" s="13">
        <f t="shared" si="160"/>
        <v>7912.65</v>
      </c>
      <c r="AE73" s="11">
        <v>1</v>
      </c>
      <c r="AF73" s="11">
        <v>0.98</v>
      </c>
      <c r="AG73" s="11">
        <v>2.3</v>
      </c>
      <c r="AH73" s="42">
        <f t="shared" si="161"/>
        <v>3.254</v>
      </c>
      <c r="AI73" s="11">
        <v>1.15</v>
      </c>
      <c r="AJ73" s="9">
        <v>0.5</v>
      </c>
      <c r="AK73" s="43">
        <f t="shared" si="162"/>
        <v>14804.9637825</v>
      </c>
      <c r="AT73" s="11">
        <v>2465</v>
      </c>
      <c r="AU73" s="12">
        <v>3.21</v>
      </c>
      <c r="AV73" s="11">
        <v>1</v>
      </c>
      <c r="AW73" s="11">
        <v>0</v>
      </c>
      <c r="AX73" s="13">
        <f t="shared" si="163"/>
        <v>7912.65</v>
      </c>
      <c r="AY73" s="11">
        <v>1</v>
      </c>
      <c r="AZ73" s="11">
        <v>0.98</v>
      </c>
      <c r="BA73" s="11">
        <v>2.3</v>
      </c>
      <c r="BB73" s="42">
        <f t="shared" si="164"/>
        <v>3.254</v>
      </c>
      <c r="BC73" s="11">
        <v>1.15</v>
      </c>
      <c r="BD73" s="9">
        <v>0.5</v>
      </c>
      <c r="BE73" s="43">
        <f t="shared" si="165"/>
        <v>14804.9637825</v>
      </c>
      <c r="BN73" s="11">
        <v>2465</v>
      </c>
      <c r="BO73" s="12">
        <v>3.21</v>
      </c>
      <c r="BP73" s="11">
        <v>1</v>
      </c>
      <c r="BQ73" s="11">
        <v>0</v>
      </c>
      <c r="BR73" s="13">
        <f t="shared" si="166"/>
        <v>7912.65</v>
      </c>
      <c r="BS73" s="11">
        <v>1</v>
      </c>
      <c r="BT73" s="11">
        <v>0.98</v>
      </c>
      <c r="BU73" s="11">
        <v>2.3</v>
      </c>
      <c r="BV73" s="42">
        <f t="shared" si="167"/>
        <v>3.254</v>
      </c>
      <c r="BW73" s="11">
        <v>1.15</v>
      </c>
      <c r="BX73" s="9">
        <v>0.5</v>
      </c>
      <c r="BY73" s="43">
        <f t="shared" si="168"/>
        <v>14804.9637825</v>
      </c>
      <c r="CH73" s="11">
        <f t="shared" si="169"/>
        <v>2893</v>
      </c>
      <c r="CI73" s="12">
        <v>3.21</v>
      </c>
      <c r="CJ73" s="11">
        <v>1</v>
      </c>
      <c r="CK73" s="11">
        <v>0</v>
      </c>
      <c r="CL73" s="13">
        <f t="shared" si="170"/>
        <v>9286.53</v>
      </c>
      <c r="CM73" s="11">
        <v>1</v>
      </c>
      <c r="CN73" s="11">
        <v>0.98</v>
      </c>
      <c r="CO73" s="11">
        <v>2.3</v>
      </c>
      <c r="CP73" s="42">
        <f t="shared" si="171"/>
        <v>3.254</v>
      </c>
      <c r="CQ73" s="11">
        <v>1.15</v>
      </c>
      <c r="CR73" s="9">
        <v>0.5</v>
      </c>
      <c r="CS73" s="43">
        <f t="shared" si="172"/>
        <v>17375.5619565</v>
      </c>
      <c r="DB73" s="11">
        <f t="shared" si="173"/>
        <v>2905</v>
      </c>
      <c r="DC73" s="12">
        <v>3.21</v>
      </c>
      <c r="DD73" s="11">
        <v>1</v>
      </c>
      <c r="DE73" s="11">
        <v>0</v>
      </c>
      <c r="DF73" s="13">
        <f t="shared" si="174"/>
        <v>9325.05</v>
      </c>
      <c r="DG73" s="11">
        <v>1</v>
      </c>
      <c r="DH73" s="11">
        <v>0.98</v>
      </c>
      <c r="DI73" s="11">
        <v>2.3</v>
      </c>
      <c r="DJ73" s="42">
        <f t="shared" si="175"/>
        <v>3.254</v>
      </c>
      <c r="DK73" s="11">
        <v>1.15</v>
      </c>
      <c r="DL73" s="9">
        <v>0.5</v>
      </c>
      <c r="DM73" s="43">
        <f t="shared" si="176"/>
        <v>17447.6348025</v>
      </c>
      <c r="DV73" s="11">
        <f t="shared" si="177"/>
        <v>2964</v>
      </c>
      <c r="DW73" s="12">
        <v>3.21</v>
      </c>
      <c r="DX73" s="11">
        <v>1</v>
      </c>
      <c r="DY73" s="11">
        <v>0</v>
      </c>
      <c r="DZ73" s="13">
        <f t="shared" si="178"/>
        <v>9514.44</v>
      </c>
      <c r="EA73" s="11">
        <v>1</v>
      </c>
      <c r="EB73" s="11">
        <v>0.98</v>
      </c>
      <c r="EC73" s="11">
        <v>3.1</v>
      </c>
      <c r="ED73" s="42">
        <f t="shared" si="179"/>
        <v>4.038</v>
      </c>
      <c r="EE73" s="11">
        <v>1.15</v>
      </c>
      <c r="EF73" s="9">
        <v>0.5</v>
      </c>
      <c r="EG73" s="43">
        <f t="shared" si="180"/>
        <v>22091.102514</v>
      </c>
    </row>
    <row r="74" s="1" customFormat="1" customHeight="1" spans="6:137">
      <c r="F74" s="11">
        <v>2465</v>
      </c>
      <c r="G74" s="12">
        <v>0</v>
      </c>
      <c r="H74" s="11">
        <v>1</v>
      </c>
      <c r="I74" s="11">
        <v>0</v>
      </c>
      <c r="J74" s="13">
        <f t="shared" si="157"/>
        <v>0</v>
      </c>
      <c r="K74" s="11">
        <v>1</v>
      </c>
      <c r="L74" s="11">
        <v>0.98</v>
      </c>
      <c r="M74" s="11">
        <v>2.3</v>
      </c>
      <c r="N74" s="42">
        <f t="shared" si="158"/>
        <v>3.254</v>
      </c>
      <c r="O74" s="11">
        <v>1.15</v>
      </c>
      <c r="P74" s="9">
        <v>0.5</v>
      </c>
      <c r="Q74" s="43">
        <f t="shared" si="159"/>
        <v>0</v>
      </c>
      <c r="Z74" s="11">
        <v>2465</v>
      </c>
      <c r="AA74" s="12">
        <v>0</v>
      </c>
      <c r="AB74" s="11">
        <v>1</v>
      </c>
      <c r="AC74" s="11">
        <v>0</v>
      </c>
      <c r="AD74" s="13">
        <f t="shared" si="160"/>
        <v>0</v>
      </c>
      <c r="AE74" s="11">
        <v>1</v>
      </c>
      <c r="AF74" s="11">
        <v>0.98</v>
      </c>
      <c r="AG74" s="11">
        <v>2.3</v>
      </c>
      <c r="AH74" s="42">
        <f t="shared" si="161"/>
        <v>3.254</v>
      </c>
      <c r="AI74" s="11">
        <v>1.15</v>
      </c>
      <c r="AJ74" s="9">
        <v>0.5</v>
      </c>
      <c r="AK74" s="43">
        <f t="shared" si="162"/>
        <v>0</v>
      </c>
      <c r="AT74" s="11">
        <v>2465</v>
      </c>
      <c r="AU74" s="12">
        <v>0</v>
      </c>
      <c r="AV74" s="11">
        <v>1</v>
      </c>
      <c r="AW74" s="11">
        <v>0</v>
      </c>
      <c r="AX74" s="13">
        <f t="shared" si="163"/>
        <v>0</v>
      </c>
      <c r="AY74" s="11">
        <v>1</v>
      </c>
      <c r="AZ74" s="11">
        <v>0.98</v>
      </c>
      <c r="BA74" s="11">
        <v>2.3</v>
      </c>
      <c r="BB74" s="42">
        <f t="shared" si="164"/>
        <v>3.254</v>
      </c>
      <c r="BC74" s="11">
        <v>1.15</v>
      </c>
      <c r="BD74" s="9">
        <v>0.5</v>
      </c>
      <c r="BE74" s="43">
        <f t="shared" si="165"/>
        <v>0</v>
      </c>
      <c r="BN74" s="11">
        <v>2465</v>
      </c>
      <c r="BO74" s="12">
        <v>0</v>
      </c>
      <c r="BP74" s="11">
        <v>1</v>
      </c>
      <c r="BQ74" s="11">
        <v>0</v>
      </c>
      <c r="BR74" s="13">
        <f t="shared" si="166"/>
        <v>0</v>
      </c>
      <c r="BS74" s="11">
        <v>1</v>
      </c>
      <c r="BT74" s="11">
        <v>0.98</v>
      </c>
      <c r="BU74" s="11">
        <v>2.3</v>
      </c>
      <c r="BV74" s="42">
        <f t="shared" si="167"/>
        <v>3.254</v>
      </c>
      <c r="BW74" s="11">
        <v>1.15</v>
      </c>
      <c r="BX74" s="9">
        <v>0.5</v>
      </c>
      <c r="BY74" s="43">
        <f t="shared" si="168"/>
        <v>0</v>
      </c>
      <c r="CH74" s="11">
        <f t="shared" si="169"/>
        <v>2893</v>
      </c>
      <c r="CI74" s="12">
        <v>0</v>
      </c>
      <c r="CJ74" s="11">
        <v>1</v>
      </c>
      <c r="CK74" s="11">
        <v>0</v>
      </c>
      <c r="CL74" s="13">
        <f t="shared" si="170"/>
        <v>0</v>
      </c>
      <c r="CM74" s="11">
        <v>1</v>
      </c>
      <c r="CN74" s="11">
        <v>0.98</v>
      </c>
      <c r="CO74" s="11">
        <v>2.3</v>
      </c>
      <c r="CP74" s="42">
        <f t="shared" si="171"/>
        <v>3.254</v>
      </c>
      <c r="CQ74" s="11">
        <v>1.15</v>
      </c>
      <c r="CR74" s="9">
        <v>0.5</v>
      </c>
      <c r="CS74" s="43">
        <f t="shared" si="172"/>
        <v>0</v>
      </c>
      <c r="DB74" s="11">
        <f t="shared" si="173"/>
        <v>2905</v>
      </c>
      <c r="DC74" s="12">
        <v>0</v>
      </c>
      <c r="DD74" s="11">
        <v>1</v>
      </c>
      <c r="DE74" s="11">
        <v>0</v>
      </c>
      <c r="DF74" s="13">
        <f t="shared" si="174"/>
        <v>0</v>
      </c>
      <c r="DG74" s="11">
        <v>1</v>
      </c>
      <c r="DH74" s="11">
        <v>0.98</v>
      </c>
      <c r="DI74" s="11">
        <v>2.3</v>
      </c>
      <c r="DJ74" s="42">
        <f t="shared" si="175"/>
        <v>3.254</v>
      </c>
      <c r="DK74" s="11">
        <v>1.15</v>
      </c>
      <c r="DL74" s="9">
        <v>0.5</v>
      </c>
      <c r="DM74" s="43">
        <f t="shared" si="176"/>
        <v>0</v>
      </c>
      <c r="DV74" s="11">
        <f t="shared" si="177"/>
        <v>2964</v>
      </c>
      <c r="DW74" s="12">
        <v>0</v>
      </c>
      <c r="DX74" s="11">
        <v>1</v>
      </c>
      <c r="DY74" s="11">
        <v>0</v>
      </c>
      <c r="DZ74" s="13">
        <f t="shared" si="178"/>
        <v>0</v>
      </c>
      <c r="EA74" s="11">
        <v>1</v>
      </c>
      <c r="EB74" s="11">
        <v>0.98</v>
      </c>
      <c r="EC74" s="11">
        <v>3.1</v>
      </c>
      <c r="ED74" s="42">
        <f t="shared" si="179"/>
        <v>4.038</v>
      </c>
      <c r="EE74" s="11">
        <v>1.15</v>
      </c>
      <c r="EF74" s="9">
        <v>0.5</v>
      </c>
      <c r="EG74" s="43">
        <f t="shared" si="180"/>
        <v>0</v>
      </c>
    </row>
    <row r="75" s="1" customFormat="1" customHeight="1" spans="6:137">
      <c r="F75" s="44" t="s">
        <v>30</v>
      </c>
      <c r="G75" s="45"/>
      <c r="H75" s="45"/>
      <c r="I75" s="45"/>
      <c r="J75" s="45"/>
      <c r="K75" s="45"/>
      <c r="L75" s="45"/>
      <c r="M75" s="46">
        <f>SUM(Q60:Q74)</f>
        <v>91597.065645</v>
      </c>
      <c r="N75" s="46"/>
      <c r="O75" s="46"/>
      <c r="P75" s="46"/>
      <c r="Q75" s="46"/>
      <c r="R75" s="1"/>
      <c r="S75" s="1"/>
      <c r="T75" s="1"/>
      <c r="U75" s="1"/>
      <c r="V75" s="1"/>
      <c r="W75" s="1"/>
      <c r="X75" s="1"/>
      <c r="Y75" s="1"/>
      <c r="Z75" s="44" t="s">
        <v>30</v>
      </c>
      <c r="AA75" s="45"/>
      <c r="AB75" s="45"/>
      <c r="AC75" s="45"/>
      <c r="AD75" s="45"/>
      <c r="AE75" s="45"/>
      <c r="AF75" s="45"/>
      <c r="AG75" s="46">
        <f>SUM(AK60:AK74)</f>
        <v>91597.065645</v>
      </c>
      <c r="AH75" s="46"/>
      <c r="AI75" s="46"/>
      <c r="AJ75" s="46"/>
      <c r="AK75" s="46"/>
      <c r="AL75" s="1"/>
      <c r="AM75" s="1"/>
      <c r="AN75" s="1"/>
      <c r="AO75" s="1"/>
      <c r="AP75" s="1"/>
      <c r="AQ75" s="1"/>
      <c r="AR75" s="1"/>
      <c r="AS75" s="1"/>
      <c r="AT75" s="44" t="s">
        <v>30</v>
      </c>
      <c r="AU75" s="45"/>
      <c r="AV75" s="45"/>
      <c r="AW75" s="45"/>
      <c r="AX75" s="45"/>
      <c r="AY75" s="45"/>
      <c r="AZ75" s="45"/>
      <c r="BA75" s="46">
        <f>SUM(BE60:BE74)</f>
        <v>91597.065645</v>
      </c>
      <c r="BB75" s="46"/>
      <c r="BC75" s="46"/>
      <c r="BD75" s="46"/>
      <c r="BE75" s="46"/>
      <c r="BF75" s="1"/>
      <c r="BG75" s="1"/>
      <c r="BH75" s="1"/>
      <c r="BI75" s="1"/>
      <c r="BJ75" s="1"/>
      <c r="BK75" s="1"/>
      <c r="BL75" s="1"/>
      <c r="BM75" s="1"/>
      <c r="BN75" s="44" t="s">
        <v>30</v>
      </c>
      <c r="BO75" s="45"/>
      <c r="BP75" s="45"/>
      <c r="BQ75" s="45"/>
      <c r="BR75" s="45"/>
      <c r="BS75" s="45"/>
      <c r="BT75" s="45"/>
      <c r="BU75" s="46">
        <f>SUM(BY60:BY74)</f>
        <v>91597.065645</v>
      </c>
      <c r="BV75" s="46"/>
      <c r="BW75" s="46"/>
      <c r="BX75" s="46"/>
      <c r="BY75" s="46"/>
      <c r="BZ75" s="1"/>
      <c r="CA75" s="1"/>
      <c r="CB75" s="1"/>
      <c r="CC75" s="1"/>
      <c r="CD75" s="1"/>
      <c r="CE75" s="1"/>
      <c r="CF75" s="1"/>
      <c r="CG75" s="1"/>
      <c r="CH75" s="44" t="s">
        <v>30</v>
      </c>
      <c r="CI75" s="45"/>
      <c r="CJ75" s="45"/>
      <c r="CK75" s="45"/>
      <c r="CL75" s="45"/>
      <c r="CM75" s="45"/>
      <c r="CN75" s="45"/>
      <c r="CO75" s="46">
        <f>SUM(CS60:CS74)</f>
        <v>107501.140329</v>
      </c>
      <c r="CP75" s="46"/>
      <c r="CQ75" s="46"/>
      <c r="CR75" s="46"/>
      <c r="CS75" s="46"/>
      <c r="CT75" s="1"/>
      <c r="CU75" s="1"/>
      <c r="CV75" s="1"/>
      <c r="CW75" s="1"/>
      <c r="CX75" s="1"/>
      <c r="CY75" s="1"/>
      <c r="CZ75" s="1"/>
      <c r="DA75" s="1"/>
      <c r="DB75" s="44" t="s">
        <v>30</v>
      </c>
      <c r="DC75" s="45"/>
      <c r="DD75" s="45"/>
      <c r="DE75" s="45"/>
      <c r="DF75" s="45"/>
      <c r="DG75" s="45"/>
      <c r="DH75" s="45"/>
      <c r="DI75" s="46">
        <f>SUM(DM60:DM74)</f>
        <v>107947.048965</v>
      </c>
      <c r="DJ75" s="46"/>
      <c r="DK75" s="46"/>
      <c r="DL75" s="46"/>
      <c r="DM75" s="46"/>
      <c r="DN75" s="1"/>
      <c r="DO75" s="1"/>
      <c r="DP75" s="1"/>
      <c r="DQ75" s="1"/>
      <c r="DR75" s="1"/>
      <c r="DS75" s="1"/>
      <c r="DT75" s="1"/>
      <c r="DU75" s="1"/>
      <c r="DV75" s="44" t="s">
        <v>30</v>
      </c>
      <c r="DW75" s="45"/>
      <c r="DX75" s="45"/>
      <c r="DY75" s="45"/>
      <c r="DZ75" s="45"/>
      <c r="EA75" s="45"/>
      <c r="EB75" s="45"/>
      <c r="EC75" s="46">
        <f>SUM(EG60:EG74)</f>
        <v>136675.793124</v>
      </c>
      <c r="ED75" s="46"/>
      <c r="EE75" s="46"/>
      <c r="EF75" s="46"/>
      <c r="EG75" s="46"/>
    </row>
    <row r="76" s="1" customFormat="1" customHeight="1" spans="6:137">
      <c r="F76" s="45"/>
      <c r="G76" s="45"/>
      <c r="H76" s="45"/>
      <c r="I76" s="45"/>
      <c r="J76" s="45"/>
      <c r="K76" s="45"/>
      <c r="L76" s="45"/>
      <c r="M76" s="46"/>
      <c r="N76" s="46"/>
      <c r="O76" s="46"/>
      <c r="P76" s="46"/>
      <c r="Q76" s="46"/>
      <c r="R76" s="1"/>
      <c r="S76" s="1"/>
      <c r="T76" s="1"/>
      <c r="U76" s="1"/>
      <c r="V76" s="1"/>
      <c r="W76" s="1"/>
      <c r="X76" s="1"/>
      <c r="Y76" s="1"/>
      <c r="Z76" s="45"/>
      <c r="AA76" s="45"/>
      <c r="AB76" s="45"/>
      <c r="AC76" s="45"/>
      <c r="AD76" s="45"/>
      <c r="AE76" s="45"/>
      <c r="AF76" s="45"/>
      <c r="AG76" s="46"/>
      <c r="AH76" s="46"/>
      <c r="AI76" s="46"/>
      <c r="AJ76" s="46"/>
      <c r="AK76" s="46"/>
      <c r="AL76" s="1"/>
      <c r="AM76" s="1"/>
      <c r="AN76" s="1"/>
      <c r="AO76" s="1"/>
      <c r="AP76" s="1"/>
      <c r="AQ76" s="1"/>
      <c r="AR76" s="1"/>
      <c r="AS76" s="1"/>
      <c r="AT76" s="45"/>
      <c r="AU76" s="45"/>
      <c r="AV76" s="45"/>
      <c r="AW76" s="45"/>
      <c r="AX76" s="45"/>
      <c r="AY76" s="45"/>
      <c r="AZ76" s="45"/>
      <c r="BA76" s="46"/>
      <c r="BB76" s="46"/>
      <c r="BC76" s="46"/>
      <c r="BD76" s="46"/>
      <c r="BE76" s="46"/>
      <c r="BF76" s="1"/>
      <c r="BG76" s="1"/>
      <c r="BH76" s="1"/>
      <c r="BI76" s="1"/>
      <c r="BJ76" s="1"/>
      <c r="BK76" s="1"/>
      <c r="BL76" s="1"/>
      <c r="BM76" s="1"/>
      <c r="BN76" s="45"/>
      <c r="BO76" s="45"/>
      <c r="BP76" s="45"/>
      <c r="BQ76" s="45"/>
      <c r="BR76" s="45"/>
      <c r="BS76" s="45"/>
      <c r="BT76" s="45"/>
      <c r="BU76" s="46"/>
      <c r="BV76" s="46"/>
      <c r="BW76" s="46"/>
      <c r="BX76" s="46"/>
      <c r="BY76" s="46"/>
      <c r="BZ76" s="1"/>
      <c r="CA76" s="1"/>
      <c r="CB76" s="1"/>
      <c r="CC76" s="1"/>
      <c r="CD76" s="1"/>
      <c r="CE76" s="1"/>
      <c r="CF76" s="1"/>
      <c r="CG76" s="1"/>
      <c r="CH76" s="45"/>
      <c r="CI76" s="45"/>
      <c r="CJ76" s="45"/>
      <c r="CK76" s="45"/>
      <c r="CL76" s="45"/>
      <c r="CM76" s="45"/>
      <c r="CN76" s="45"/>
      <c r="CO76" s="46"/>
      <c r="CP76" s="46"/>
      <c r="CQ76" s="46"/>
      <c r="CR76" s="46"/>
      <c r="CS76" s="46"/>
      <c r="CT76" s="1"/>
      <c r="CU76" s="1"/>
      <c r="CV76" s="1"/>
      <c r="CW76" s="1"/>
      <c r="CX76" s="1"/>
      <c r="CY76" s="1"/>
      <c r="CZ76" s="1"/>
      <c r="DA76" s="1"/>
      <c r="DB76" s="45"/>
      <c r="DC76" s="45"/>
      <c r="DD76" s="45"/>
      <c r="DE76" s="45"/>
      <c r="DF76" s="45"/>
      <c r="DG76" s="45"/>
      <c r="DH76" s="45"/>
      <c r="DI76" s="46"/>
      <c r="DJ76" s="46"/>
      <c r="DK76" s="46"/>
      <c r="DL76" s="46"/>
      <c r="DM76" s="46"/>
      <c r="DN76" s="1"/>
      <c r="DO76" s="1"/>
      <c r="DP76" s="1"/>
      <c r="DQ76" s="1"/>
      <c r="DR76" s="1"/>
      <c r="DS76" s="1"/>
      <c r="DT76" s="1"/>
      <c r="DU76" s="1"/>
      <c r="DV76" s="45"/>
      <c r="DW76" s="45"/>
      <c r="DX76" s="45"/>
      <c r="DY76" s="45"/>
      <c r="DZ76" s="45"/>
      <c r="EA76" s="45"/>
      <c r="EB76" s="45"/>
      <c r="EC76" s="46"/>
      <c r="ED76" s="46"/>
      <c r="EE76" s="46"/>
      <c r="EF76" s="46"/>
      <c r="EG76" s="46"/>
    </row>
    <row r="77" s="1" customFormat="1" customHeight="1" spans="6:137">
      <c r="F77" s="45"/>
      <c r="G77" s="45"/>
      <c r="H77" s="45"/>
      <c r="I77" s="45"/>
      <c r="J77" s="45"/>
      <c r="K77" s="45"/>
      <c r="L77" s="45"/>
      <c r="M77" s="46"/>
      <c r="N77" s="46"/>
      <c r="O77" s="46"/>
      <c r="P77" s="46"/>
      <c r="Q77" s="46"/>
      <c r="R77" s="1"/>
      <c r="S77" s="1"/>
      <c r="T77" s="1"/>
      <c r="U77" s="1"/>
      <c r="V77" s="1"/>
      <c r="W77" s="1"/>
      <c r="X77" s="1"/>
      <c r="Y77" s="1"/>
      <c r="Z77" s="45"/>
      <c r="AA77" s="45"/>
      <c r="AB77" s="45"/>
      <c r="AC77" s="45"/>
      <c r="AD77" s="45"/>
      <c r="AE77" s="45"/>
      <c r="AF77" s="45"/>
      <c r="AG77" s="46"/>
      <c r="AH77" s="46"/>
      <c r="AI77" s="46"/>
      <c r="AJ77" s="46"/>
      <c r="AK77" s="46"/>
      <c r="AL77" s="1"/>
      <c r="AM77" s="1"/>
      <c r="AN77" s="1"/>
      <c r="AO77" s="1"/>
      <c r="AP77" s="1"/>
      <c r="AQ77" s="1"/>
      <c r="AR77" s="1"/>
      <c r="AS77" s="1"/>
      <c r="AT77" s="45"/>
      <c r="AU77" s="45"/>
      <c r="AV77" s="45"/>
      <c r="AW77" s="45"/>
      <c r="AX77" s="45"/>
      <c r="AY77" s="45"/>
      <c r="AZ77" s="45"/>
      <c r="BA77" s="46"/>
      <c r="BB77" s="46"/>
      <c r="BC77" s="46"/>
      <c r="BD77" s="46"/>
      <c r="BE77" s="46"/>
      <c r="BF77" s="1"/>
      <c r="BG77" s="1"/>
      <c r="BH77" s="1"/>
      <c r="BI77" s="1"/>
      <c r="BJ77" s="1"/>
      <c r="BK77" s="1"/>
      <c r="BL77" s="1"/>
      <c r="BM77" s="1"/>
      <c r="BN77" s="45"/>
      <c r="BO77" s="45"/>
      <c r="BP77" s="45"/>
      <c r="BQ77" s="45"/>
      <c r="BR77" s="45"/>
      <c r="BS77" s="45"/>
      <c r="BT77" s="45"/>
      <c r="BU77" s="46"/>
      <c r="BV77" s="46"/>
      <c r="BW77" s="46"/>
      <c r="BX77" s="46"/>
      <c r="BY77" s="46"/>
      <c r="BZ77" s="1"/>
      <c r="CA77" s="1"/>
      <c r="CB77" s="1"/>
      <c r="CC77" s="1"/>
      <c r="CD77" s="1"/>
      <c r="CE77" s="1"/>
      <c r="CF77" s="1"/>
      <c r="CG77" s="1"/>
      <c r="CH77" s="45"/>
      <c r="CI77" s="45"/>
      <c r="CJ77" s="45"/>
      <c r="CK77" s="45"/>
      <c r="CL77" s="45"/>
      <c r="CM77" s="45"/>
      <c r="CN77" s="45"/>
      <c r="CO77" s="46"/>
      <c r="CP77" s="46"/>
      <c r="CQ77" s="46"/>
      <c r="CR77" s="46"/>
      <c r="CS77" s="46"/>
      <c r="CT77" s="1"/>
      <c r="CU77" s="1"/>
      <c r="CV77" s="1"/>
      <c r="CW77" s="1"/>
      <c r="CX77" s="1"/>
      <c r="CY77" s="1"/>
      <c r="CZ77" s="1"/>
      <c r="DA77" s="1"/>
      <c r="DB77" s="45"/>
      <c r="DC77" s="45"/>
      <c r="DD77" s="45"/>
      <c r="DE77" s="45"/>
      <c r="DF77" s="45"/>
      <c r="DG77" s="45"/>
      <c r="DH77" s="45"/>
      <c r="DI77" s="46"/>
      <c r="DJ77" s="46"/>
      <c r="DK77" s="46"/>
      <c r="DL77" s="46"/>
      <c r="DM77" s="46"/>
      <c r="DN77" s="1"/>
      <c r="DO77" s="1"/>
      <c r="DP77" s="1"/>
      <c r="DQ77" s="1"/>
      <c r="DR77" s="1"/>
      <c r="DS77" s="1"/>
      <c r="DT77" s="1"/>
      <c r="DU77" s="1"/>
      <c r="DV77" s="45"/>
      <c r="DW77" s="45"/>
      <c r="DX77" s="45"/>
      <c r="DY77" s="45"/>
      <c r="DZ77" s="45"/>
      <c r="EA77" s="45"/>
      <c r="EB77" s="45"/>
      <c r="EC77" s="46"/>
      <c r="ED77" s="46"/>
      <c r="EE77" s="46"/>
      <c r="EF77" s="46"/>
      <c r="EG77" s="46"/>
    </row>
    <row r="78" s="1" customFormat="1" customHeight="1" spans="6:137">
      <c r="F78" s="35" t="s">
        <v>31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1"/>
      <c r="S78" s="1"/>
      <c r="T78" s="1"/>
      <c r="U78" s="1"/>
      <c r="V78" s="1"/>
      <c r="W78" s="1"/>
      <c r="X78" s="1"/>
      <c r="Y78" s="1"/>
      <c r="Z78" s="35" t="s">
        <v>31</v>
      </c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1"/>
      <c r="AM78" s="1"/>
      <c r="AN78" s="1"/>
      <c r="AO78" s="1"/>
      <c r="AP78" s="1"/>
      <c r="AQ78" s="1"/>
      <c r="AR78" s="1"/>
      <c r="AS78" s="1"/>
      <c r="AT78" s="35" t="s">
        <v>31</v>
      </c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1"/>
      <c r="BG78" s="1"/>
      <c r="BH78" s="1"/>
      <c r="BI78" s="1"/>
      <c r="BJ78" s="1"/>
      <c r="BK78" s="1"/>
      <c r="BL78" s="1"/>
      <c r="BM78" s="1"/>
      <c r="BN78" s="35" t="s">
        <v>31</v>
      </c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1"/>
      <c r="CA78" s="1"/>
      <c r="CB78" s="1"/>
      <c r="CC78" s="1"/>
      <c r="CD78" s="1"/>
      <c r="CE78" s="1"/>
      <c r="CF78" s="1"/>
      <c r="CG78" s="1"/>
      <c r="CH78" s="35" t="s">
        <v>31</v>
      </c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1"/>
      <c r="CU78" s="1"/>
      <c r="CV78" s="1"/>
      <c r="CW78" s="1"/>
      <c r="CX78" s="1"/>
      <c r="CY78" s="1"/>
      <c r="CZ78" s="1"/>
      <c r="DA78" s="1"/>
      <c r="DB78" s="35" t="s">
        <v>31</v>
      </c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1"/>
      <c r="DO78" s="1"/>
      <c r="DP78" s="1"/>
      <c r="DQ78" s="1"/>
      <c r="DR78" s="1"/>
      <c r="DS78" s="1"/>
      <c r="DT78" s="1"/>
      <c r="DU78" s="1"/>
      <c r="DV78" s="35" t="s">
        <v>31</v>
      </c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</row>
    <row r="79" s="1" customFormat="1" customHeight="1" spans="6:137">
      <c r="F79" s="13" t="s">
        <v>8</v>
      </c>
      <c r="G79" s="13"/>
      <c r="H79" s="13"/>
      <c r="I79" s="13"/>
      <c r="J79" s="13"/>
      <c r="K79" s="8" t="s">
        <v>53</v>
      </c>
      <c r="L79" s="8"/>
      <c r="M79" s="8"/>
      <c r="N79" s="8"/>
      <c r="O79" s="9" t="s">
        <v>38</v>
      </c>
      <c r="P79" s="9"/>
      <c r="Q79" s="41" t="s">
        <v>13</v>
      </c>
      <c r="Z79" s="13" t="s">
        <v>8</v>
      </c>
      <c r="AA79" s="13"/>
      <c r="AB79" s="13"/>
      <c r="AC79" s="13"/>
      <c r="AD79" s="13"/>
      <c r="AE79" s="8" t="s">
        <v>53</v>
      </c>
      <c r="AF79" s="8"/>
      <c r="AG79" s="8"/>
      <c r="AH79" s="8"/>
      <c r="AI79" s="9" t="s">
        <v>38</v>
      </c>
      <c r="AJ79" s="9"/>
      <c r="AK79" s="41" t="s">
        <v>13</v>
      </c>
      <c r="AT79" s="13" t="s">
        <v>8</v>
      </c>
      <c r="AU79" s="13"/>
      <c r="AV79" s="13"/>
      <c r="AW79" s="13"/>
      <c r="AX79" s="13"/>
      <c r="AY79" s="8" t="s">
        <v>53</v>
      </c>
      <c r="AZ79" s="8"/>
      <c r="BA79" s="8"/>
      <c r="BB79" s="8"/>
      <c r="BC79" s="9" t="s">
        <v>38</v>
      </c>
      <c r="BD79" s="9"/>
      <c r="BE79" s="41" t="s">
        <v>13</v>
      </c>
      <c r="BN79" s="13" t="s">
        <v>8</v>
      </c>
      <c r="BO79" s="13"/>
      <c r="BP79" s="13"/>
      <c r="BQ79" s="13"/>
      <c r="BR79" s="13"/>
      <c r="BS79" s="8" t="s">
        <v>53</v>
      </c>
      <c r="BT79" s="8"/>
      <c r="BU79" s="8"/>
      <c r="BV79" s="8"/>
      <c r="BW79" s="9" t="s">
        <v>38</v>
      </c>
      <c r="BX79" s="9"/>
      <c r="BY79" s="41" t="s">
        <v>13</v>
      </c>
      <c r="CH79" s="13" t="s">
        <v>8</v>
      </c>
      <c r="CI79" s="13"/>
      <c r="CJ79" s="13"/>
      <c r="CK79" s="13"/>
      <c r="CL79" s="13"/>
      <c r="CM79" s="8" t="s">
        <v>53</v>
      </c>
      <c r="CN79" s="8"/>
      <c r="CO79" s="8"/>
      <c r="CP79" s="8"/>
      <c r="CQ79" s="9" t="s">
        <v>38</v>
      </c>
      <c r="CR79" s="9"/>
      <c r="CS79" s="41" t="s">
        <v>13</v>
      </c>
      <c r="DB79" s="13" t="s">
        <v>8</v>
      </c>
      <c r="DC79" s="13"/>
      <c r="DD79" s="13"/>
      <c r="DE79" s="13"/>
      <c r="DF79" s="13"/>
      <c r="DG79" s="8" t="s">
        <v>53</v>
      </c>
      <c r="DH79" s="8"/>
      <c r="DI79" s="8"/>
      <c r="DJ79" s="8"/>
      <c r="DK79" s="9" t="s">
        <v>38</v>
      </c>
      <c r="DL79" s="9"/>
      <c r="DM79" s="41" t="s">
        <v>13</v>
      </c>
      <c r="DV79" s="13" t="s">
        <v>8</v>
      </c>
      <c r="DW79" s="13"/>
      <c r="DX79" s="13"/>
      <c r="DY79" s="13"/>
      <c r="DZ79" s="13"/>
      <c r="EA79" s="8" t="s">
        <v>53</v>
      </c>
      <c r="EB79" s="8"/>
      <c r="EC79" s="8"/>
      <c r="ED79" s="8"/>
      <c r="EE79" s="9" t="s">
        <v>38</v>
      </c>
      <c r="EF79" s="9"/>
      <c r="EG79" s="41" t="s">
        <v>13</v>
      </c>
    </row>
    <row r="80" s="1" customFormat="1" customHeight="1" spans="6:137">
      <c r="F80" s="13" t="s">
        <v>54</v>
      </c>
      <c r="G80" s="13" t="s">
        <v>55</v>
      </c>
      <c r="H80" s="13" t="s">
        <v>56</v>
      </c>
      <c r="I80" s="13" t="s">
        <v>57</v>
      </c>
      <c r="J80" s="13" t="s">
        <v>8</v>
      </c>
      <c r="K80" s="8" t="s">
        <v>58</v>
      </c>
      <c r="L80" s="8" t="s">
        <v>26</v>
      </c>
      <c r="M80" s="8" t="s">
        <v>27</v>
      </c>
      <c r="N80" s="42" t="s">
        <v>28</v>
      </c>
      <c r="O80" s="9" t="s">
        <v>59</v>
      </c>
      <c r="P80" s="9" t="s">
        <v>60</v>
      </c>
      <c r="Q80" s="41"/>
      <c r="R80" s="1"/>
      <c r="S80" s="1"/>
      <c r="T80" s="1"/>
      <c r="U80" s="1"/>
      <c r="V80" s="1"/>
      <c r="W80" s="1"/>
      <c r="X80" s="1"/>
      <c r="Y80" s="1"/>
      <c r="Z80" s="13" t="s">
        <v>54</v>
      </c>
      <c r="AA80" s="13" t="s">
        <v>55</v>
      </c>
      <c r="AB80" s="13" t="s">
        <v>56</v>
      </c>
      <c r="AC80" s="13" t="s">
        <v>57</v>
      </c>
      <c r="AD80" s="13" t="s">
        <v>8</v>
      </c>
      <c r="AE80" s="8" t="s">
        <v>58</v>
      </c>
      <c r="AF80" s="8" t="s">
        <v>26</v>
      </c>
      <c r="AG80" s="8" t="s">
        <v>27</v>
      </c>
      <c r="AH80" s="42" t="s">
        <v>28</v>
      </c>
      <c r="AI80" s="9" t="s">
        <v>59</v>
      </c>
      <c r="AJ80" s="9" t="s">
        <v>60</v>
      </c>
      <c r="AK80" s="41"/>
      <c r="AL80" s="1"/>
      <c r="AM80" s="1"/>
      <c r="AN80" s="1"/>
      <c r="AO80" s="1"/>
      <c r="AP80" s="1"/>
      <c r="AQ80" s="1"/>
      <c r="AR80" s="1"/>
      <c r="AS80" s="1"/>
      <c r="AT80" s="13" t="s">
        <v>54</v>
      </c>
      <c r="AU80" s="13" t="s">
        <v>55</v>
      </c>
      <c r="AV80" s="13" t="s">
        <v>56</v>
      </c>
      <c r="AW80" s="13" t="s">
        <v>57</v>
      </c>
      <c r="AX80" s="13" t="s">
        <v>8</v>
      </c>
      <c r="AY80" s="8" t="s">
        <v>58</v>
      </c>
      <c r="AZ80" s="8" t="s">
        <v>26</v>
      </c>
      <c r="BA80" s="8" t="s">
        <v>27</v>
      </c>
      <c r="BB80" s="42" t="s">
        <v>28</v>
      </c>
      <c r="BC80" s="9" t="s">
        <v>59</v>
      </c>
      <c r="BD80" s="9" t="s">
        <v>60</v>
      </c>
      <c r="BE80" s="41"/>
      <c r="BF80" s="1"/>
      <c r="BG80" s="1"/>
      <c r="BH80" s="1"/>
      <c r="BI80" s="1"/>
      <c r="BJ80" s="1"/>
      <c r="BK80" s="1"/>
      <c r="BL80" s="1"/>
      <c r="BM80" s="1"/>
      <c r="BN80" s="13" t="s">
        <v>54</v>
      </c>
      <c r="BO80" s="13" t="s">
        <v>55</v>
      </c>
      <c r="BP80" s="13" t="s">
        <v>56</v>
      </c>
      <c r="BQ80" s="13" t="s">
        <v>57</v>
      </c>
      <c r="BR80" s="13" t="s">
        <v>8</v>
      </c>
      <c r="BS80" s="8" t="s">
        <v>58</v>
      </c>
      <c r="BT80" s="8" t="s">
        <v>26</v>
      </c>
      <c r="BU80" s="8" t="s">
        <v>27</v>
      </c>
      <c r="BV80" s="42" t="s">
        <v>28</v>
      </c>
      <c r="BW80" s="9" t="s">
        <v>59</v>
      </c>
      <c r="BX80" s="9" t="s">
        <v>60</v>
      </c>
      <c r="BY80" s="41"/>
      <c r="BZ80" s="1"/>
      <c r="CA80" s="1"/>
      <c r="CB80" s="1"/>
      <c r="CC80" s="1"/>
      <c r="CD80" s="1"/>
      <c r="CE80" s="1"/>
      <c r="CF80" s="1"/>
      <c r="CG80" s="1"/>
      <c r="CH80" s="13" t="s">
        <v>54</v>
      </c>
      <c r="CI80" s="13" t="s">
        <v>55</v>
      </c>
      <c r="CJ80" s="13" t="s">
        <v>56</v>
      </c>
      <c r="CK80" s="13" t="s">
        <v>57</v>
      </c>
      <c r="CL80" s="13" t="s">
        <v>8</v>
      </c>
      <c r="CM80" s="8" t="s">
        <v>58</v>
      </c>
      <c r="CN80" s="8" t="s">
        <v>26</v>
      </c>
      <c r="CO80" s="8" t="s">
        <v>27</v>
      </c>
      <c r="CP80" s="42" t="s">
        <v>28</v>
      </c>
      <c r="CQ80" s="9" t="s">
        <v>59</v>
      </c>
      <c r="CR80" s="9" t="s">
        <v>60</v>
      </c>
      <c r="CS80" s="41"/>
      <c r="CT80" s="1"/>
      <c r="CU80" s="1"/>
      <c r="CV80" s="1"/>
      <c r="CW80" s="1"/>
      <c r="CX80" s="1"/>
      <c r="CY80" s="1"/>
      <c r="CZ80" s="1"/>
      <c r="DA80" s="1"/>
      <c r="DB80" s="13" t="s">
        <v>54</v>
      </c>
      <c r="DC80" s="13" t="s">
        <v>55</v>
      </c>
      <c r="DD80" s="13" t="s">
        <v>56</v>
      </c>
      <c r="DE80" s="13" t="s">
        <v>57</v>
      </c>
      <c r="DF80" s="13" t="s">
        <v>8</v>
      </c>
      <c r="DG80" s="8" t="s">
        <v>58</v>
      </c>
      <c r="DH80" s="8" t="s">
        <v>26</v>
      </c>
      <c r="DI80" s="8" t="s">
        <v>27</v>
      </c>
      <c r="DJ80" s="42" t="s">
        <v>28</v>
      </c>
      <c r="DK80" s="9" t="s">
        <v>59</v>
      </c>
      <c r="DL80" s="9" t="s">
        <v>60</v>
      </c>
      <c r="DM80" s="41"/>
      <c r="DN80" s="1"/>
      <c r="DO80" s="1"/>
      <c r="DP80" s="1"/>
      <c r="DQ80" s="1"/>
      <c r="DR80" s="1"/>
      <c r="DS80" s="1"/>
      <c r="DT80" s="1"/>
      <c r="DU80" s="1"/>
      <c r="DV80" s="13" t="s">
        <v>54</v>
      </c>
      <c r="DW80" s="13" t="s">
        <v>55</v>
      </c>
      <c r="DX80" s="13" t="s">
        <v>56</v>
      </c>
      <c r="DY80" s="13" t="s">
        <v>57</v>
      </c>
      <c r="DZ80" s="13" t="s">
        <v>8</v>
      </c>
      <c r="EA80" s="8" t="s">
        <v>58</v>
      </c>
      <c r="EB80" s="8" t="s">
        <v>26</v>
      </c>
      <c r="EC80" s="8" t="s">
        <v>27</v>
      </c>
      <c r="ED80" s="42" t="s">
        <v>28</v>
      </c>
      <c r="EE80" s="9" t="s">
        <v>59</v>
      </c>
      <c r="EF80" s="9" t="s">
        <v>60</v>
      </c>
      <c r="EG80" s="41"/>
    </row>
    <row r="81" s="1" customFormat="1" customHeight="1" spans="6:137">
      <c r="F81" s="11">
        <v>2536</v>
      </c>
      <c r="G81" s="12">
        <v>1.728</v>
      </c>
      <c r="H81" s="11">
        <v>1</v>
      </c>
      <c r="I81" s="11">
        <v>0</v>
      </c>
      <c r="J81" s="13">
        <f t="shared" ref="J81:J91" si="181">F81*G81*H81+I81</f>
        <v>4382.208</v>
      </c>
      <c r="K81" s="11">
        <v>1</v>
      </c>
      <c r="L81" s="11">
        <v>0.95</v>
      </c>
      <c r="M81" s="11">
        <v>2.09</v>
      </c>
      <c r="N81" s="42">
        <f t="shared" ref="N81:N91" si="182">L81*M81+1</f>
        <v>2.9855</v>
      </c>
      <c r="O81" s="11">
        <v>1.15</v>
      </c>
      <c r="P81" s="9">
        <v>0.5</v>
      </c>
      <c r="Q81" s="43">
        <f t="shared" ref="Q81:Q91" si="183">J81*K81*N81*O81*P81</f>
        <v>7522.7721408</v>
      </c>
      <c r="Z81" s="11">
        <v>2536</v>
      </c>
      <c r="AA81" s="12">
        <v>1.728</v>
      </c>
      <c r="AB81" s="11">
        <v>1</v>
      </c>
      <c r="AC81" s="11">
        <v>0</v>
      </c>
      <c r="AD81" s="13">
        <f t="shared" ref="AD81:AD91" si="184">Z81*AA81*AB81+AC81</f>
        <v>4382.208</v>
      </c>
      <c r="AE81" s="11">
        <v>1</v>
      </c>
      <c r="AF81" s="11">
        <v>0.95</v>
      </c>
      <c r="AG81" s="11">
        <v>2.09</v>
      </c>
      <c r="AH81" s="42">
        <f t="shared" ref="AH81:AH91" si="185">AF81*AG81+1</f>
        <v>2.9855</v>
      </c>
      <c r="AI81" s="11">
        <v>1.15</v>
      </c>
      <c r="AJ81" s="9">
        <v>0.5</v>
      </c>
      <c r="AK81" s="43">
        <f t="shared" ref="AK81:AK91" si="186">AD81*AE81*AH81*AI81*AJ81</f>
        <v>7522.7721408</v>
      </c>
      <c r="AT81" s="11">
        <v>2536</v>
      </c>
      <c r="AU81" s="12">
        <v>1.728</v>
      </c>
      <c r="AV81" s="11">
        <v>1</v>
      </c>
      <c r="AW81" s="11">
        <v>0</v>
      </c>
      <c r="AX81" s="13">
        <f t="shared" ref="AX81:AX91" si="187">AT81*AU81*AV81+AW81</f>
        <v>4382.208</v>
      </c>
      <c r="AY81" s="11">
        <v>1</v>
      </c>
      <c r="AZ81" s="11">
        <v>0.95</v>
      </c>
      <c r="BA81" s="11">
        <v>2.09</v>
      </c>
      <c r="BB81" s="42">
        <f t="shared" ref="BB81:BB91" si="188">AZ81*BA81+1</f>
        <v>2.9855</v>
      </c>
      <c r="BC81" s="11">
        <v>1.15</v>
      </c>
      <c r="BD81" s="9">
        <v>0.5</v>
      </c>
      <c r="BE81" s="43">
        <f t="shared" ref="BE81:BE91" si="189">AX81*AY81*BB81*BC81*BD81</f>
        <v>7522.7721408</v>
      </c>
      <c r="BN81" s="11">
        <v>2536</v>
      </c>
      <c r="BO81" s="12">
        <v>1.728</v>
      </c>
      <c r="BP81" s="11">
        <v>1</v>
      </c>
      <c r="BQ81" s="11">
        <v>0</v>
      </c>
      <c r="BR81" s="13">
        <f t="shared" ref="BR81:BR91" si="190">BN81*BO81*BP81+BQ81</f>
        <v>4382.208</v>
      </c>
      <c r="BS81" s="11">
        <v>1</v>
      </c>
      <c r="BT81" s="11">
        <v>0.95</v>
      </c>
      <c r="BU81" s="11">
        <v>2.09</v>
      </c>
      <c r="BV81" s="42">
        <f t="shared" ref="BV81:BV91" si="191">BT81*BU81+1</f>
        <v>2.9855</v>
      </c>
      <c r="BW81" s="11">
        <v>1.15</v>
      </c>
      <c r="BX81" s="9">
        <v>0.5</v>
      </c>
      <c r="BY81" s="43">
        <f t="shared" ref="BY81:BY91" si="192">BR81*BS81*BV81*BW81*BX81</f>
        <v>7522.7721408</v>
      </c>
      <c r="CH81" s="11">
        <v>2536</v>
      </c>
      <c r="CI81" s="12">
        <v>1.728</v>
      </c>
      <c r="CJ81" s="11">
        <v>1</v>
      </c>
      <c r="CK81" s="11">
        <v>0</v>
      </c>
      <c r="CL81" s="13">
        <f t="shared" ref="CL81:CL91" si="193">CH81*CI81*CJ81+CK81</f>
        <v>4382.208</v>
      </c>
      <c r="CM81" s="11">
        <v>1</v>
      </c>
      <c r="CN81" s="11">
        <v>0.95</v>
      </c>
      <c r="CO81" s="11">
        <v>2.09</v>
      </c>
      <c r="CP81" s="42">
        <f t="shared" ref="CP81:CP91" si="194">CN81*CO81+1</f>
        <v>2.9855</v>
      </c>
      <c r="CQ81" s="11">
        <v>1.15</v>
      </c>
      <c r="CR81" s="9">
        <v>0.5</v>
      </c>
      <c r="CS81" s="43">
        <f t="shared" ref="CS81:CS91" si="195">CL81*CM81*CP81*CQ81*CR81</f>
        <v>7522.7721408</v>
      </c>
      <c r="DB81" s="11">
        <v>2536</v>
      </c>
      <c r="DC81" s="12">
        <v>1.728</v>
      </c>
      <c r="DD81" s="11">
        <v>1</v>
      </c>
      <c r="DE81" s="11">
        <v>0</v>
      </c>
      <c r="DF81" s="13">
        <f t="shared" ref="DF81:DF91" si="196">DB81*DC81*DD81+DE81</f>
        <v>4382.208</v>
      </c>
      <c r="DG81" s="11">
        <v>1</v>
      </c>
      <c r="DH81" s="11">
        <v>0.95</v>
      </c>
      <c r="DI81" s="11">
        <v>2.09</v>
      </c>
      <c r="DJ81" s="42">
        <f t="shared" ref="DJ81:DJ91" si="197">DH81*DI81+1</f>
        <v>2.9855</v>
      </c>
      <c r="DK81" s="11">
        <v>1.15</v>
      </c>
      <c r="DL81" s="9">
        <v>0.5</v>
      </c>
      <c r="DM81" s="43">
        <f t="shared" ref="DM81:DM91" si="198">DF81*DG81*DJ81*DK81*DL81</f>
        <v>7522.7721408</v>
      </c>
      <c r="DV81" s="11">
        <v>2536</v>
      </c>
      <c r="DW81" s="12">
        <v>1.728</v>
      </c>
      <c r="DX81" s="11">
        <v>1</v>
      </c>
      <c r="DY81" s="11">
        <v>0</v>
      </c>
      <c r="DZ81" s="13">
        <f t="shared" ref="DZ81:DZ91" si="199">DV81*DW81*DX81+DY81</f>
        <v>4382.208</v>
      </c>
      <c r="EA81" s="11">
        <v>1</v>
      </c>
      <c r="EB81" s="11">
        <v>0.95</v>
      </c>
      <c r="EC81" s="11">
        <v>2.91</v>
      </c>
      <c r="ED81" s="42">
        <f t="shared" ref="ED81:ED91" si="200">EB81*EC81+1</f>
        <v>3.7645</v>
      </c>
      <c r="EE81" s="11">
        <v>1.15</v>
      </c>
      <c r="EF81" s="9">
        <v>0.5</v>
      </c>
      <c r="EG81" s="43">
        <f t="shared" ref="EG81:EG91" si="201">DZ81*EA81*ED81*EE81*EF81</f>
        <v>9485.6726592</v>
      </c>
    </row>
    <row r="82" s="1" customFormat="1" customHeight="1" spans="6:137">
      <c r="F82" s="11">
        <v>2536</v>
      </c>
      <c r="G82" s="12">
        <v>1.728</v>
      </c>
      <c r="H82" s="11">
        <v>1</v>
      </c>
      <c r="I82" s="11">
        <v>0</v>
      </c>
      <c r="J82" s="13">
        <f t="shared" si="181"/>
        <v>4382.208</v>
      </c>
      <c r="K82" s="11">
        <v>1</v>
      </c>
      <c r="L82" s="11">
        <v>0.95</v>
      </c>
      <c r="M82" s="11">
        <v>2.09</v>
      </c>
      <c r="N82" s="42">
        <f t="shared" si="182"/>
        <v>2.9855</v>
      </c>
      <c r="O82" s="11">
        <v>1.15</v>
      </c>
      <c r="P82" s="9">
        <v>0.5</v>
      </c>
      <c r="Q82" s="43">
        <f t="shared" si="183"/>
        <v>7522.7721408</v>
      </c>
      <c r="Z82" s="11">
        <v>2536</v>
      </c>
      <c r="AA82" s="12">
        <v>1.728</v>
      </c>
      <c r="AB82" s="11">
        <v>1</v>
      </c>
      <c r="AC82" s="11">
        <v>0</v>
      </c>
      <c r="AD82" s="13">
        <f t="shared" si="184"/>
        <v>4382.208</v>
      </c>
      <c r="AE82" s="11">
        <v>1</v>
      </c>
      <c r="AF82" s="11">
        <v>0.95</v>
      </c>
      <c r="AG82" s="11">
        <v>2.09</v>
      </c>
      <c r="AH82" s="42">
        <f t="shared" si="185"/>
        <v>2.9855</v>
      </c>
      <c r="AI82" s="11">
        <v>1.15</v>
      </c>
      <c r="AJ82" s="9">
        <v>0.5</v>
      </c>
      <c r="AK82" s="43">
        <f t="shared" si="186"/>
        <v>7522.7721408</v>
      </c>
      <c r="AT82" s="11">
        <v>2536</v>
      </c>
      <c r="AU82" s="12">
        <v>1.728</v>
      </c>
      <c r="AV82" s="11">
        <v>1</v>
      </c>
      <c r="AW82" s="11">
        <v>0</v>
      </c>
      <c r="AX82" s="13">
        <f t="shared" si="187"/>
        <v>4382.208</v>
      </c>
      <c r="AY82" s="11">
        <v>1</v>
      </c>
      <c r="AZ82" s="11">
        <v>0.95</v>
      </c>
      <c r="BA82" s="11">
        <v>2.09</v>
      </c>
      <c r="BB82" s="42">
        <f t="shared" si="188"/>
        <v>2.9855</v>
      </c>
      <c r="BC82" s="11">
        <v>1.15</v>
      </c>
      <c r="BD82" s="9">
        <v>0.5</v>
      </c>
      <c r="BE82" s="43">
        <f t="shared" si="189"/>
        <v>7522.7721408</v>
      </c>
      <c r="BN82" s="11">
        <v>2536</v>
      </c>
      <c r="BO82" s="12">
        <v>1.728</v>
      </c>
      <c r="BP82" s="11">
        <v>1</v>
      </c>
      <c r="BQ82" s="11">
        <v>0</v>
      </c>
      <c r="BR82" s="13">
        <f t="shared" si="190"/>
        <v>4382.208</v>
      </c>
      <c r="BS82" s="11">
        <v>1</v>
      </c>
      <c r="BT82" s="11">
        <v>0.95</v>
      </c>
      <c r="BU82" s="11">
        <v>2.09</v>
      </c>
      <c r="BV82" s="42">
        <f t="shared" si="191"/>
        <v>2.9855</v>
      </c>
      <c r="BW82" s="11">
        <v>1.15</v>
      </c>
      <c r="BX82" s="9">
        <v>0.5</v>
      </c>
      <c r="BY82" s="43">
        <f t="shared" si="192"/>
        <v>7522.7721408</v>
      </c>
      <c r="CH82" s="11">
        <v>2536</v>
      </c>
      <c r="CI82" s="12">
        <v>1.728</v>
      </c>
      <c r="CJ82" s="11">
        <v>1</v>
      </c>
      <c r="CK82" s="11">
        <v>0</v>
      </c>
      <c r="CL82" s="13">
        <f t="shared" si="193"/>
        <v>4382.208</v>
      </c>
      <c r="CM82" s="11">
        <v>1</v>
      </c>
      <c r="CN82" s="11">
        <v>0.95</v>
      </c>
      <c r="CO82" s="11">
        <v>2.09</v>
      </c>
      <c r="CP82" s="42">
        <f t="shared" si="194"/>
        <v>2.9855</v>
      </c>
      <c r="CQ82" s="11">
        <v>1.15</v>
      </c>
      <c r="CR82" s="9">
        <v>0.5</v>
      </c>
      <c r="CS82" s="43">
        <f t="shared" si="195"/>
        <v>7522.7721408</v>
      </c>
      <c r="DB82" s="11">
        <v>2536</v>
      </c>
      <c r="DC82" s="12">
        <v>1.728</v>
      </c>
      <c r="DD82" s="11">
        <v>1</v>
      </c>
      <c r="DE82" s="11">
        <v>0</v>
      </c>
      <c r="DF82" s="13">
        <f t="shared" si="196"/>
        <v>4382.208</v>
      </c>
      <c r="DG82" s="11">
        <v>1</v>
      </c>
      <c r="DH82" s="11">
        <v>0.95</v>
      </c>
      <c r="DI82" s="11">
        <v>2.09</v>
      </c>
      <c r="DJ82" s="42">
        <f t="shared" si="197"/>
        <v>2.9855</v>
      </c>
      <c r="DK82" s="11">
        <v>1.15</v>
      </c>
      <c r="DL82" s="9">
        <v>0.5</v>
      </c>
      <c r="DM82" s="43">
        <f t="shared" si="198"/>
        <v>7522.7721408</v>
      </c>
      <c r="DV82" s="11">
        <v>2536</v>
      </c>
      <c r="DW82" s="12">
        <v>1.728</v>
      </c>
      <c r="DX82" s="11">
        <v>1</v>
      </c>
      <c r="DY82" s="11">
        <v>0</v>
      </c>
      <c r="DZ82" s="13">
        <f t="shared" si="199"/>
        <v>4382.208</v>
      </c>
      <c r="EA82" s="11">
        <v>1</v>
      </c>
      <c r="EB82" s="11">
        <v>0.95</v>
      </c>
      <c r="EC82" s="11">
        <v>2.91</v>
      </c>
      <c r="ED82" s="42">
        <f t="shared" si="200"/>
        <v>3.7645</v>
      </c>
      <c r="EE82" s="11">
        <v>1.15</v>
      </c>
      <c r="EF82" s="9">
        <v>0.5</v>
      </c>
      <c r="EG82" s="43">
        <f t="shared" si="201"/>
        <v>9485.6726592</v>
      </c>
    </row>
    <row r="83" s="1" customFormat="1" customHeight="1" spans="6:137">
      <c r="F83" s="11">
        <v>2536</v>
      </c>
      <c r="G83" s="12">
        <v>1.728</v>
      </c>
      <c r="H83" s="11">
        <v>1</v>
      </c>
      <c r="I83" s="11">
        <v>0</v>
      </c>
      <c r="J83" s="13">
        <f t="shared" si="181"/>
        <v>4382.208</v>
      </c>
      <c r="K83" s="11">
        <v>1</v>
      </c>
      <c r="L83" s="11">
        <v>0.95</v>
      </c>
      <c r="M83" s="11">
        <v>2.09</v>
      </c>
      <c r="N83" s="42">
        <f t="shared" si="182"/>
        <v>2.9855</v>
      </c>
      <c r="O83" s="11">
        <v>1.15</v>
      </c>
      <c r="P83" s="9">
        <v>0.5</v>
      </c>
      <c r="Q83" s="43">
        <f t="shared" si="183"/>
        <v>7522.7721408</v>
      </c>
      <c r="Z83" s="11">
        <v>2536</v>
      </c>
      <c r="AA83" s="12">
        <v>1.728</v>
      </c>
      <c r="AB83" s="11">
        <v>1</v>
      </c>
      <c r="AC83" s="11">
        <v>0</v>
      </c>
      <c r="AD83" s="13">
        <f t="shared" si="184"/>
        <v>4382.208</v>
      </c>
      <c r="AE83" s="11">
        <v>1</v>
      </c>
      <c r="AF83" s="11">
        <v>0.95</v>
      </c>
      <c r="AG83" s="11">
        <v>2.09</v>
      </c>
      <c r="AH83" s="42">
        <f t="shared" si="185"/>
        <v>2.9855</v>
      </c>
      <c r="AI83" s="11">
        <v>1.15</v>
      </c>
      <c r="AJ83" s="9">
        <v>0.5</v>
      </c>
      <c r="AK83" s="43">
        <f t="shared" si="186"/>
        <v>7522.7721408</v>
      </c>
      <c r="AT83" s="11">
        <v>2536</v>
      </c>
      <c r="AU83" s="12">
        <v>1.728</v>
      </c>
      <c r="AV83" s="11">
        <v>1</v>
      </c>
      <c r="AW83" s="11">
        <v>0</v>
      </c>
      <c r="AX83" s="13">
        <f t="shared" si="187"/>
        <v>4382.208</v>
      </c>
      <c r="AY83" s="11">
        <v>1</v>
      </c>
      <c r="AZ83" s="11">
        <v>0.95</v>
      </c>
      <c r="BA83" s="11">
        <v>2.09</v>
      </c>
      <c r="BB83" s="42">
        <f t="shared" si="188"/>
        <v>2.9855</v>
      </c>
      <c r="BC83" s="11">
        <v>1.15</v>
      </c>
      <c r="BD83" s="9">
        <v>0.5</v>
      </c>
      <c r="BE83" s="43">
        <f t="shared" si="189"/>
        <v>7522.7721408</v>
      </c>
      <c r="BN83" s="11">
        <v>2536</v>
      </c>
      <c r="BO83" s="12">
        <v>1.728</v>
      </c>
      <c r="BP83" s="11">
        <v>1</v>
      </c>
      <c r="BQ83" s="11">
        <v>0</v>
      </c>
      <c r="BR83" s="13">
        <f t="shared" si="190"/>
        <v>4382.208</v>
      </c>
      <c r="BS83" s="11">
        <v>1</v>
      </c>
      <c r="BT83" s="11">
        <v>0.95</v>
      </c>
      <c r="BU83" s="11">
        <v>2.09</v>
      </c>
      <c r="BV83" s="42">
        <f t="shared" si="191"/>
        <v>2.9855</v>
      </c>
      <c r="BW83" s="11">
        <v>1.15</v>
      </c>
      <c r="BX83" s="9">
        <v>0.5</v>
      </c>
      <c r="BY83" s="43">
        <f t="shared" si="192"/>
        <v>7522.7721408</v>
      </c>
      <c r="CH83" s="11">
        <v>2536</v>
      </c>
      <c r="CI83" s="12">
        <v>1.728</v>
      </c>
      <c r="CJ83" s="11">
        <v>1</v>
      </c>
      <c r="CK83" s="11">
        <v>0</v>
      </c>
      <c r="CL83" s="13">
        <f t="shared" si="193"/>
        <v>4382.208</v>
      </c>
      <c r="CM83" s="11">
        <v>1</v>
      </c>
      <c r="CN83" s="11">
        <v>0.95</v>
      </c>
      <c r="CO83" s="11">
        <v>2.09</v>
      </c>
      <c r="CP83" s="42">
        <f t="shared" si="194"/>
        <v>2.9855</v>
      </c>
      <c r="CQ83" s="11">
        <v>1.15</v>
      </c>
      <c r="CR83" s="9">
        <v>0.5</v>
      </c>
      <c r="CS83" s="43">
        <f t="shared" si="195"/>
        <v>7522.7721408</v>
      </c>
      <c r="DB83" s="11">
        <v>2536</v>
      </c>
      <c r="DC83" s="12">
        <v>1.728</v>
      </c>
      <c r="DD83" s="11">
        <v>1</v>
      </c>
      <c r="DE83" s="11">
        <v>0</v>
      </c>
      <c r="DF83" s="13">
        <f t="shared" si="196"/>
        <v>4382.208</v>
      </c>
      <c r="DG83" s="11">
        <v>1</v>
      </c>
      <c r="DH83" s="11">
        <v>0.95</v>
      </c>
      <c r="DI83" s="11">
        <v>2.09</v>
      </c>
      <c r="DJ83" s="42">
        <f t="shared" si="197"/>
        <v>2.9855</v>
      </c>
      <c r="DK83" s="11">
        <v>1.15</v>
      </c>
      <c r="DL83" s="9">
        <v>0.5</v>
      </c>
      <c r="DM83" s="43">
        <f t="shared" si="198"/>
        <v>7522.7721408</v>
      </c>
      <c r="DV83" s="11">
        <v>2536</v>
      </c>
      <c r="DW83" s="12">
        <v>1.728</v>
      </c>
      <c r="DX83" s="11">
        <v>1</v>
      </c>
      <c r="DY83" s="11">
        <v>0</v>
      </c>
      <c r="DZ83" s="13">
        <f t="shared" si="199"/>
        <v>4382.208</v>
      </c>
      <c r="EA83" s="11">
        <v>1</v>
      </c>
      <c r="EB83" s="11">
        <v>0.95</v>
      </c>
      <c r="EC83" s="11">
        <v>2.91</v>
      </c>
      <c r="ED83" s="42">
        <f t="shared" si="200"/>
        <v>3.7645</v>
      </c>
      <c r="EE83" s="11">
        <v>1.15</v>
      </c>
      <c r="EF83" s="9">
        <v>0.5</v>
      </c>
      <c r="EG83" s="43">
        <f t="shared" si="201"/>
        <v>9485.6726592</v>
      </c>
    </row>
    <row r="84" s="1" customFormat="1" customHeight="1" spans="6:137">
      <c r="F84" s="11">
        <v>2536</v>
      </c>
      <c r="G84" s="12">
        <v>1.728</v>
      </c>
      <c r="H84" s="11">
        <v>1</v>
      </c>
      <c r="I84" s="11">
        <v>0</v>
      </c>
      <c r="J84" s="13">
        <f t="shared" si="181"/>
        <v>4382.208</v>
      </c>
      <c r="K84" s="11">
        <v>1</v>
      </c>
      <c r="L84" s="11">
        <v>0.95</v>
      </c>
      <c r="M84" s="11">
        <v>2.09</v>
      </c>
      <c r="N84" s="42">
        <f t="shared" si="182"/>
        <v>2.9855</v>
      </c>
      <c r="O84" s="11">
        <v>1.15</v>
      </c>
      <c r="P84" s="9">
        <v>0.5</v>
      </c>
      <c r="Q84" s="43">
        <f t="shared" si="183"/>
        <v>7522.7721408</v>
      </c>
      <c r="Z84" s="11">
        <v>2536</v>
      </c>
      <c r="AA84" s="12">
        <v>1.728</v>
      </c>
      <c r="AB84" s="11">
        <v>1</v>
      </c>
      <c r="AC84" s="11">
        <v>0</v>
      </c>
      <c r="AD84" s="13">
        <f t="shared" si="184"/>
        <v>4382.208</v>
      </c>
      <c r="AE84" s="11">
        <v>1</v>
      </c>
      <c r="AF84" s="11">
        <v>0.95</v>
      </c>
      <c r="AG84" s="11">
        <v>2.09</v>
      </c>
      <c r="AH84" s="42">
        <f t="shared" si="185"/>
        <v>2.9855</v>
      </c>
      <c r="AI84" s="11">
        <v>1.15</v>
      </c>
      <c r="AJ84" s="9">
        <v>0.5</v>
      </c>
      <c r="AK84" s="43">
        <f t="shared" si="186"/>
        <v>7522.7721408</v>
      </c>
      <c r="AT84" s="11">
        <v>2536</v>
      </c>
      <c r="AU84" s="12">
        <v>1.728</v>
      </c>
      <c r="AV84" s="11">
        <v>1</v>
      </c>
      <c r="AW84" s="11">
        <v>0</v>
      </c>
      <c r="AX84" s="13">
        <f t="shared" si="187"/>
        <v>4382.208</v>
      </c>
      <c r="AY84" s="11">
        <v>1</v>
      </c>
      <c r="AZ84" s="11">
        <v>0.95</v>
      </c>
      <c r="BA84" s="11">
        <v>2.09</v>
      </c>
      <c r="BB84" s="42">
        <f t="shared" si="188"/>
        <v>2.9855</v>
      </c>
      <c r="BC84" s="11">
        <v>1.15</v>
      </c>
      <c r="BD84" s="9">
        <v>0.5</v>
      </c>
      <c r="BE84" s="43">
        <f t="shared" si="189"/>
        <v>7522.7721408</v>
      </c>
      <c r="BN84" s="11">
        <v>2536</v>
      </c>
      <c r="BO84" s="12">
        <v>1.728</v>
      </c>
      <c r="BP84" s="11">
        <v>1</v>
      </c>
      <c r="BQ84" s="11">
        <v>0</v>
      </c>
      <c r="BR84" s="13">
        <f t="shared" si="190"/>
        <v>4382.208</v>
      </c>
      <c r="BS84" s="11">
        <v>1</v>
      </c>
      <c r="BT84" s="11">
        <v>0.95</v>
      </c>
      <c r="BU84" s="11">
        <v>2.09</v>
      </c>
      <c r="BV84" s="42">
        <f t="shared" si="191"/>
        <v>2.9855</v>
      </c>
      <c r="BW84" s="11">
        <v>1.15</v>
      </c>
      <c r="BX84" s="9">
        <v>0.5</v>
      </c>
      <c r="BY84" s="43">
        <f t="shared" si="192"/>
        <v>7522.7721408</v>
      </c>
      <c r="CH84" s="11">
        <v>2536</v>
      </c>
      <c r="CI84" s="12">
        <v>1.728</v>
      </c>
      <c r="CJ84" s="11">
        <v>1</v>
      </c>
      <c r="CK84" s="11">
        <v>0</v>
      </c>
      <c r="CL84" s="13">
        <f t="shared" si="193"/>
        <v>4382.208</v>
      </c>
      <c r="CM84" s="11">
        <v>1</v>
      </c>
      <c r="CN84" s="11">
        <v>0.95</v>
      </c>
      <c r="CO84" s="11">
        <v>2.09</v>
      </c>
      <c r="CP84" s="42">
        <f t="shared" si="194"/>
        <v>2.9855</v>
      </c>
      <c r="CQ84" s="11">
        <v>1.15</v>
      </c>
      <c r="CR84" s="9">
        <v>0.5</v>
      </c>
      <c r="CS84" s="43">
        <f t="shared" si="195"/>
        <v>7522.7721408</v>
      </c>
      <c r="DB84" s="11">
        <v>2536</v>
      </c>
      <c r="DC84" s="12">
        <v>1.728</v>
      </c>
      <c r="DD84" s="11">
        <v>1</v>
      </c>
      <c r="DE84" s="11">
        <v>0</v>
      </c>
      <c r="DF84" s="13">
        <f t="shared" si="196"/>
        <v>4382.208</v>
      </c>
      <c r="DG84" s="11">
        <v>1</v>
      </c>
      <c r="DH84" s="11">
        <v>0.95</v>
      </c>
      <c r="DI84" s="11">
        <v>2.09</v>
      </c>
      <c r="DJ84" s="42">
        <f t="shared" si="197"/>
        <v>2.9855</v>
      </c>
      <c r="DK84" s="11">
        <v>1.15</v>
      </c>
      <c r="DL84" s="9">
        <v>0.5</v>
      </c>
      <c r="DM84" s="43">
        <f t="shared" si="198"/>
        <v>7522.7721408</v>
      </c>
      <c r="DV84" s="11">
        <v>2536</v>
      </c>
      <c r="DW84" s="12">
        <v>1.728</v>
      </c>
      <c r="DX84" s="11">
        <v>1</v>
      </c>
      <c r="DY84" s="11">
        <v>0</v>
      </c>
      <c r="DZ84" s="13">
        <f t="shared" si="199"/>
        <v>4382.208</v>
      </c>
      <c r="EA84" s="11">
        <v>1</v>
      </c>
      <c r="EB84" s="11">
        <v>0.95</v>
      </c>
      <c r="EC84" s="11">
        <v>2.91</v>
      </c>
      <c r="ED84" s="42">
        <f t="shared" si="200"/>
        <v>3.7645</v>
      </c>
      <c r="EE84" s="11">
        <v>1.15</v>
      </c>
      <c r="EF84" s="9">
        <v>0.5</v>
      </c>
      <c r="EG84" s="43">
        <f t="shared" si="201"/>
        <v>9485.6726592</v>
      </c>
    </row>
    <row r="85" s="1" customFormat="1" customHeight="1" spans="6:137">
      <c r="F85" s="11">
        <v>2536</v>
      </c>
      <c r="G85" s="12">
        <v>1.728</v>
      </c>
      <c r="H85" s="11">
        <v>1</v>
      </c>
      <c r="I85" s="11">
        <v>0</v>
      </c>
      <c r="J85" s="13">
        <f t="shared" si="181"/>
        <v>4382.208</v>
      </c>
      <c r="K85" s="11">
        <v>1</v>
      </c>
      <c r="L85" s="11">
        <v>0.95</v>
      </c>
      <c r="M85" s="11">
        <v>2.09</v>
      </c>
      <c r="N85" s="42">
        <f t="shared" si="182"/>
        <v>2.9855</v>
      </c>
      <c r="O85" s="11">
        <v>1.15</v>
      </c>
      <c r="P85" s="9">
        <v>0.5</v>
      </c>
      <c r="Q85" s="43">
        <f t="shared" si="183"/>
        <v>7522.7721408</v>
      </c>
      <c r="Z85" s="11">
        <v>2536</v>
      </c>
      <c r="AA85" s="12">
        <v>1.728</v>
      </c>
      <c r="AB85" s="11">
        <v>1</v>
      </c>
      <c r="AC85" s="11">
        <v>0</v>
      </c>
      <c r="AD85" s="13">
        <f t="shared" si="184"/>
        <v>4382.208</v>
      </c>
      <c r="AE85" s="11">
        <v>1</v>
      </c>
      <c r="AF85" s="11">
        <v>0.95</v>
      </c>
      <c r="AG85" s="11">
        <v>2.09</v>
      </c>
      <c r="AH85" s="42">
        <f t="shared" si="185"/>
        <v>2.9855</v>
      </c>
      <c r="AI85" s="11">
        <v>1.15</v>
      </c>
      <c r="AJ85" s="9">
        <v>0.5</v>
      </c>
      <c r="AK85" s="43">
        <f t="shared" si="186"/>
        <v>7522.7721408</v>
      </c>
      <c r="AT85" s="11">
        <v>2536</v>
      </c>
      <c r="AU85" s="12">
        <v>1.728</v>
      </c>
      <c r="AV85" s="11">
        <v>1</v>
      </c>
      <c r="AW85" s="11">
        <v>0</v>
      </c>
      <c r="AX85" s="13">
        <f t="shared" si="187"/>
        <v>4382.208</v>
      </c>
      <c r="AY85" s="11">
        <v>1</v>
      </c>
      <c r="AZ85" s="11">
        <v>0.95</v>
      </c>
      <c r="BA85" s="11">
        <v>2.09</v>
      </c>
      <c r="BB85" s="42">
        <f t="shared" si="188"/>
        <v>2.9855</v>
      </c>
      <c r="BC85" s="11">
        <v>1.15</v>
      </c>
      <c r="BD85" s="9">
        <v>0.5</v>
      </c>
      <c r="BE85" s="43">
        <f t="shared" si="189"/>
        <v>7522.7721408</v>
      </c>
      <c r="BN85" s="11">
        <v>2536</v>
      </c>
      <c r="BO85" s="12">
        <v>1.728</v>
      </c>
      <c r="BP85" s="11">
        <v>1</v>
      </c>
      <c r="BQ85" s="11">
        <v>0</v>
      </c>
      <c r="BR85" s="13">
        <f t="shared" si="190"/>
        <v>4382.208</v>
      </c>
      <c r="BS85" s="11">
        <v>1</v>
      </c>
      <c r="BT85" s="11">
        <v>0.95</v>
      </c>
      <c r="BU85" s="11">
        <v>2.09</v>
      </c>
      <c r="BV85" s="42">
        <f t="shared" si="191"/>
        <v>2.9855</v>
      </c>
      <c r="BW85" s="11">
        <v>1.15</v>
      </c>
      <c r="BX85" s="9">
        <v>0.5</v>
      </c>
      <c r="BY85" s="43">
        <f t="shared" si="192"/>
        <v>7522.7721408</v>
      </c>
      <c r="CH85" s="11">
        <v>2536</v>
      </c>
      <c r="CI85" s="12">
        <v>1.728</v>
      </c>
      <c r="CJ85" s="11">
        <v>1</v>
      </c>
      <c r="CK85" s="11">
        <v>0</v>
      </c>
      <c r="CL85" s="13">
        <f t="shared" si="193"/>
        <v>4382.208</v>
      </c>
      <c r="CM85" s="11">
        <v>1</v>
      </c>
      <c r="CN85" s="11">
        <v>0.95</v>
      </c>
      <c r="CO85" s="11">
        <v>2.09</v>
      </c>
      <c r="CP85" s="42">
        <f t="shared" si="194"/>
        <v>2.9855</v>
      </c>
      <c r="CQ85" s="11">
        <v>1.15</v>
      </c>
      <c r="CR85" s="9">
        <v>0.5</v>
      </c>
      <c r="CS85" s="43">
        <f t="shared" si="195"/>
        <v>7522.7721408</v>
      </c>
      <c r="DB85" s="11">
        <v>2536</v>
      </c>
      <c r="DC85" s="12">
        <v>1.728</v>
      </c>
      <c r="DD85" s="11">
        <v>1</v>
      </c>
      <c r="DE85" s="11">
        <v>0</v>
      </c>
      <c r="DF85" s="13">
        <f t="shared" si="196"/>
        <v>4382.208</v>
      </c>
      <c r="DG85" s="11">
        <v>1</v>
      </c>
      <c r="DH85" s="11">
        <v>0.95</v>
      </c>
      <c r="DI85" s="11">
        <v>2.09</v>
      </c>
      <c r="DJ85" s="42">
        <f t="shared" si="197"/>
        <v>2.9855</v>
      </c>
      <c r="DK85" s="11">
        <v>1.15</v>
      </c>
      <c r="DL85" s="9">
        <v>0.5</v>
      </c>
      <c r="DM85" s="43">
        <f t="shared" si="198"/>
        <v>7522.7721408</v>
      </c>
      <c r="DV85" s="11">
        <v>2536</v>
      </c>
      <c r="DW85" s="12">
        <v>1.728</v>
      </c>
      <c r="DX85" s="11">
        <v>1</v>
      </c>
      <c r="DY85" s="11">
        <v>0</v>
      </c>
      <c r="DZ85" s="13">
        <f t="shared" si="199"/>
        <v>4382.208</v>
      </c>
      <c r="EA85" s="11">
        <v>1</v>
      </c>
      <c r="EB85" s="11">
        <v>0.95</v>
      </c>
      <c r="EC85" s="11">
        <v>2.91</v>
      </c>
      <c r="ED85" s="42">
        <f t="shared" si="200"/>
        <v>3.7645</v>
      </c>
      <c r="EE85" s="11">
        <v>1.15</v>
      </c>
      <c r="EF85" s="9">
        <v>0.5</v>
      </c>
      <c r="EG85" s="43">
        <f t="shared" si="201"/>
        <v>9485.6726592</v>
      </c>
    </row>
    <row r="86" s="1" customFormat="1" customHeight="1" spans="6:137">
      <c r="F86" s="11">
        <v>2536</v>
      </c>
      <c r="G86" s="12">
        <v>1.728</v>
      </c>
      <c r="H86" s="11">
        <v>1</v>
      </c>
      <c r="I86" s="11">
        <v>0</v>
      </c>
      <c r="J86" s="13">
        <f t="shared" si="181"/>
        <v>4382.208</v>
      </c>
      <c r="K86" s="11">
        <v>1</v>
      </c>
      <c r="L86" s="11">
        <v>0.95</v>
      </c>
      <c r="M86" s="11">
        <v>2.09</v>
      </c>
      <c r="N86" s="42">
        <f t="shared" si="182"/>
        <v>2.9855</v>
      </c>
      <c r="O86" s="11">
        <v>0.9</v>
      </c>
      <c r="P86" s="9">
        <v>0.5</v>
      </c>
      <c r="Q86" s="43">
        <f t="shared" si="183"/>
        <v>5887.3868928</v>
      </c>
      <c r="Z86" s="11">
        <v>2536</v>
      </c>
      <c r="AA86" s="12">
        <v>1.728</v>
      </c>
      <c r="AB86" s="11">
        <v>1</v>
      </c>
      <c r="AC86" s="11">
        <v>0</v>
      </c>
      <c r="AD86" s="13">
        <f t="shared" si="184"/>
        <v>4382.208</v>
      </c>
      <c r="AE86" s="11">
        <v>1</v>
      </c>
      <c r="AF86" s="11">
        <v>0.95</v>
      </c>
      <c r="AG86" s="11">
        <v>2.09</v>
      </c>
      <c r="AH86" s="42">
        <f t="shared" si="185"/>
        <v>2.9855</v>
      </c>
      <c r="AI86" s="11">
        <v>0.9</v>
      </c>
      <c r="AJ86" s="9">
        <v>0.5</v>
      </c>
      <c r="AK86" s="43">
        <f t="shared" si="186"/>
        <v>5887.3868928</v>
      </c>
      <c r="AT86" s="11">
        <v>2536</v>
      </c>
      <c r="AU86" s="12">
        <v>1.728</v>
      </c>
      <c r="AV86" s="11">
        <v>1</v>
      </c>
      <c r="AW86" s="11">
        <v>0</v>
      </c>
      <c r="AX86" s="13">
        <f t="shared" si="187"/>
        <v>4382.208</v>
      </c>
      <c r="AY86" s="11">
        <v>1</v>
      </c>
      <c r="AZ86" s="11">
        <v>0.95</v>
      </c>
      <c r="BA86" s="11">
        <v>2.09</v>
      </c>
      <c r="BB86" s="42">
        <f t="shared" si="188"/>
        <v>2.9855</v>
      </c>
      <c r="BC86" s="11">
        <v>0.9</v>
      </c>
      <c r="BD86" s="9">
        <v>0.5</v>
      </c>
      <c r="BE86" s="43">
        <f t="shared" si="189"/>
        <v>5887.3868928</v>
      </c>
      <c r="BN86" s="11">
        <v>2536</v>
      </c>
      <c r="BO86" s="12">
        <v>1.728</v>
      </c>
      <c r="BP86" s="11">
        <v>1</v>
      </c>
      <c r="BQ86" s="11">
        <v>0</v>
      </c>
      <c r="BR86" s="13">
        <f t="shared" si="190"/>
        <v>4382.208</v>
      </c>
      <c r="BS86" s="11">
        <v>1</v>
      </c>
      <c r="BT86" s="11">
        <v>0.95</v>
      </c>
      <c r="BU86" s="11">
        <v>2.09</v>
      </c>
      <c r="BV86" s="42">
        <f t="shared" si="191"/>
        <v>2.9855</v>
      </c>
      <c r="BW86" s="11">
        <v>0.9</v>
      </c>
      <c r="BX86" s="9">
        <v>0.5</v>
      </c>
      <c r="BY86" s="43">
        <f t="shared" si="192"/>
        <v>5887.3868928</v>
      </c>
      <c r="CH86" s="11">
        <v>2536</v>
      </c>
      <c r="CI86" s="12">
        <v>1.728</v>
      </c>
      <c r="CJ86" s="11">
        <v>1</v>
      </c>
      <c r="CK86" s="11">
        <v>0</v>
      </c>
      <c r="CL86" s="13">
        <f t="shared" si="193"/>
        <v>4382.208</v>
      </c>
      <c r="CM86" s="11">
        <v>1</v>
      </c>
      <c r="CN86" s="11">
        <v>0.95</v>
      </c>
      <c r="CO86" s="11">
        <v>2.09</v>
      </c>
      <c r="CP86" s="42">
        <f t="shared" si="194"/>
        <v>2.9855</v>
      </c>
      <c r="CQ86" s="11">
        <v>0.9</v>
      </c>
      <c r="CR86" s="9">
        <v>0.5</v>
      </c>
      <c r="CS86" s="43">
        <f t="shared" si="195"/>
        <v>5887.3868928</v>
      </c>
      <c r="DB86" s="11">
        <v>2536</v>
      </c>
      <c r="DC86" s="12">
        <v>1.728</v>
      </c>
      <c r="DD86" s="11">
        <v>1</v>
      </c>
      <c r="DE86" s="11">
        <v>0</v>
      </c>
      <c r="DF86" s="13">
        <f t="shared" si="196"/>
        <v>4382.208</v>
      </c>
      <c r="DG86" s="11">
        <v>1</v>
      </c>
      <c r="DH86" s="11">
        <v>0.95</v>
      </c>
      <c r="DI86" s="11">
        <v>2.09</v>
      </c>
      <c r="DJ86" s="42">
        <f t="shared" si="197"/>
        <v>2.9855</v>
      </c>
      <c r="DK86" s="11">
        <v>0.9</v>
      </c>
      <c r="DL86" s="9">
        <v>0.5</v>
      </c>
      <c r="DM86" s="43">
        <f t="shared" si="198"/>
        <v>5887.3868928</v>
      </c>
      <c r="DV86" s="11">
        <v>2536</v>
      </c>
      <c r="DW86" s="12">
        <v>1.728</v>
      </c>
      <c r="DX86" s="11">
        <v>1</v>
      </c>
      <c r="DY86" s="11">
        <v>0</v>
      </c>
      <c r="DZ86" s="13">
        <f t="shared" si="199"/>
        <v>4382.208</v>
      </c>
      <c r="EA86" s="11">
        <v>1</v>
      </c>
      <c r="EB86" s="11">
        <v>0.95</v>
      </c>
      <c r="EC86" s="11">
        <v>2.91</v>
      </c>
      <c r="ED86" s="42">
        <f t="shared" si="200"/>
        <v>3.7645</v>
      </c>
      <c r="EE86" s="11">
        <v>0.9</v>
      </c>
      <c r="EF86" s="9">
        <v>0.5</v>
      </c>
      <c r="EG86" s="43">
        <f t="shared" si="201"/>
        <v>7423.5699072</v>
      </c>
    </row>
    <row r="87" s="1" customFormat="1" customHeight="1" spans="6:137">
      <c r="F87" s="11">
        <v>2536</v>
      </c>
      <c r="G87" s="12">
        <v>1.728</v>
      </c>
      <c r="H87" s="11">
        <v>1</v>
      </c>
      <c r="I87" s="11">
        <v>0</v>
      </c>
      <c r="J87" s="13">
        <f t="shared" si="181"/>
        <v>4382.208</v>
      </c>
      <c r="K87" s="11">
        <v>1</v>
      </c>
      <c r="L87" s="11">
        <v>0.95</v>
      </c>
      <c r="M87" s="11">
        <v>2.09</v>
      </c>
      <c r="N87" s="42">
        <f t="shared" si="182"/>
        <v>2.9855</v>
      </c>
      <c r="O87" s="11">
        <v>0.9</v>
      </c>
      <c r="P87" s="9">
        <v>0.5</v>
      </c>
      <c r="Q87" s="43">
        <f t="shared" si="183"/>
        <v>5887.3868928</v>
      </c>
      <c r="Z87" s="11">
        <v>2536</v>
      </c>
      <c r="AA87" s="12">
        <v>1.728</v>
      </c>
      <c r="AB87" s="11">
        <v>1</v>
      </c>
      <c r="AC87" s="11">
        <v>0</v>
      </c>
      <c r="AD87" s="13">
        <f t="shared" si="184"/>
        <v>4382.208</v>
      </c>
      <c r="AE87" s="11">
        <v>1</v>
      </c>
      <c r="AF87" s="11">
        <v>0.95</v>
      </c>
      <c r="AG87" s="11">
        <v>2.09</v>
      </c>
      <c r="AH87" s="42">
        <f t="shared" si="185"/>
        <v>2.9855</v>
      </c>
      <c r="AI87" s="11">
        <v>0.9</v>
      </c>
      <c r="AJ87" s="9">
        <v>0.5</v>
      </c>
      <c r="AK87" s="43">
        <f t="shared" si="186"/>
        <v>5887.3868928</v>
      </c>
      <c r="AT87" s="11">
        <v>2536</v>
      </c>
      <c r="AU87" s="12">
        <v>1.728</v>
      </c>
      <c r="AV87" s="11">
        <v>1</v>
      </c>
      <c r="AW87" s="11">
        <v>0</v>
      </c>
      <c r="AX87" s="13">
        <f t="shared" si="187"/>
        <v>4382.208</v>
      </c>
      <c r="AY87" s="11">
        <v>1</v>
      </c>
      <c r="AZ87" s="11">
        <v>0.95</v>
      </c>
      <c r="BA87" s="11">
        <v>2.09</v>
      </c>
      <c r="BB87" s="42">
        <f t="shared" si="188"/>
        <v>2.9855</v>
      </c>
      <c r="BC87" s="11">
        <v>0.9</v>
      </c>
      <c r="BD87" s="9">
        <v>0.5</v>
      </c>
      <c r="BE87" s="43">
        <f t="shared" si="189"/>
        <v>5887.3868928</v>
      </c>
      <c r="BN87" s="11">
        <v>2536</v>
      </c>
      <c r="BO87" s="12">
        <v>1.728</v>
      </c>
      <c r="BP87" s="11">
        <v>1</v>
      </c>
      <c r="BQ87" s="11">
        <v>0</v>
      </c>
      <c r="BR87" s="13">
        <f t="shared" si="190"/>
        <v>4382.208</v>
      </c>
      <c r="BS87" s="11">
        <v>1</v>
      </c>
      <c r="BT87" s="11">
        <v>0.95</v>
      </c>
      <c r="BU87" s="11">
        <v>2.09</v>
      </c>
      <c r="BV87" s="42">
        <f t="shared" si="191"/>
        <v>2.9855</v>
      </c>
      <c r="BW87" s="11">
        <v>0.9</v>
      </c>
      <c r="BX87" s="9">
        <v>0.5</v>
      </c>
      <c r="BY87" s="43">
        <f t="shared" si="192"/>
        <v>5887.3868928</v>
      </c>
      <c r="CH87" s="11">
        <v>2536</v>
      </c>
      <c r="CI87" s="12">
        <v>1.728</v>
      </c>
      <c r="CJ87" s="11">
        <v>1</v>
      </c>
      <c r="CK87" s="11">
        <v>0</v>
      </c>
      <c r="CL87" s="13">
        <f t="shared" si="193"/>
        <v>4382.208</v>
      </c>
      <c r="CM87" s="11">
        <v>1</v>
      </c>
      <c r="CN87" s="11">
        <v>0.95</v>
      </c>
      <c r="CO87" s="11">
        <v>2.09</v>
      </c>
      <c r="CP87" s="42">
        <f t="shared" si="194"/>
        <v>2.9855</v>
      </c>
      <c r="CQ87" s="11">
        <v>0.9</v>
      </c>
      <c r="CR87" s="9">
        <v>0.5</v>
      </c>
      <c r="CS87" s="43">
        <f t="shared" si="195"/>
        <v>5887.3868928</v>
      </c>
      <c r="DB87" s="11">
        <v>2536</v>
      </c>
      <c r="DC87" s="12">
        <v>1.728</v>
      </c>
      <c r="DD87" s="11">
        <v>1</v>
      </c>
      <c r="DE87" s="11">
        <v>0</v>
      </c>
      <c r="DF87" s="13">
        <f t="shared" si="196"/>
        <v>4382.208</v>
      </c>
      <c r="DG87" s="11">
        <v>1</v>
      </c>
      <c r="DH87" s="11">
        <v>0.95</v>
      </c>
      <c r="DI87" s="11">
        <v>2.09</v>
      </c>
      <c r="DJ87" s="42">
        <f t="shared" si="197"/>
        <v>2.9855</v>
      </c>
      <c r="DK87" s="11">
        <v>0.9</v>
      </c>
      <c r="DL87" s="9">
        <v>0.5</v>
      </c>
      <c r="DM87" s="43">
        <f t="shared" si="198"/>
        <v>5887.3868928</v>
      </c>
      <c r="DV87" s="11">
        <v>2536</v>
      </c>
      <c r="DW87" s="12">
        <v>1.728</v>
      </c>
      <c r="DX87" s="11">
        <v>1</v>
      </c>
      <c r="DY87" s="11">
        <v>0</v>
      </c>
      <c r="DZ87" s="13">
        <f t="shared" si="199"/>
        <v>4382.208</v>
      </c>
      <c r="EA87" s="11">
        <v>1</v>
      </c>
      <c r="EB87" s="11">
        <v>0.95</v>
      </c>
      <c r="EC87" s="11">
        <v>2.91</v>
      </c>
      <c r="ED87" s="42">
        <f t="shared" si="200"/>
        <v>3.7645</v>
      </c>
      <c r="EE87" s="11">
        <v>0.9</v>
      </c>
      <c r="EF87" s="9">
        <v>0.5</v>
      </c>
      <c r="EG87" s="43">
        <f t="shared" si="201"/>
        <v>7423.5699072</v>
      </c>
    </row>
    <row r="88" s="1" customFormat="1" customHeight="1" spans="6:137">
      <c r="F88" s="11">
        <v>2536</v>
      </c>
      <c r="G88" s="12">
        <v>1.728</v>
      </c>
      <c r="H88" s="11">
        <v>1</v>
      </c>
      <c r="I88" s="11">
        <v>0</v>
      </c>
      <c r="J88" s="13">
        <f t="shared" si="181"/>
        <v>4382.208</v>
      </c>
      <c r="K88" s="11">
        <v>1</v>
      </c>
      <c r="L88" s="11">
        <v>0.95</v>
      </c>
      <c r="M88" s="11">
        <v>2.09</v>
      </c>
      <c r="N88" s="42">
        <f t="shared" si="182"/>
        <v>2.9855</v>
      </c>
      <c r="O88" s="11">
        <v>0.9</v>
      </c>
      <c r="P88" s="9">
        <v>0.5</v>
      </c>
      <c r="Q88" s="43">
        <f t="shared" si="183"/>
        <v>5887.3868928</v>
      </c>
      <c r="Z88" s="11">
        <v>2536</v>
      </c>
      <c r="AA88" s="12">
        <v>1.728</v>
      </c>
      <c r="AB88" s="11">
        <v>1</v>
      </c>
      <c r="AC88" s="11">
        <v>0</v>
      </c>
      <c r="AD88" s="13">
        <f t="shared" si="184"/>
        <v>4382.208</v>
      </c>
      <c r="AE88" s="11">
        <v>1</v>
      </c>
      <c r="AF88" s="11">
        <v>0.95</v>
      </c>
      <c r="AG88" s="11">
        <v>2.09</v>
      </c>
      <c r="AH88" s="42">
        <f t="shared" si="185"/>
        <v>2.9855</v>
      </c>
      <c r="AI88" s="11">
        <v>0.9</v>
      </c>
      <c r="AJ88" s="9">
        <v>0.5</v>
      </c>
      <c r="AK88" s="43">
        <f t="shared" si="186"/>
        <v>5887.3868928</v>
      </c>
      <c r="AT88" s="11">
        <v>2536</v>
      </c>
      <c r="AU88" s="12">
        <v>1.728</v>
      </c>
      <c r="AV88" s="11">
        <v>1</v>
      </c>
      <c r="AW88" s="11">
        <v>0</v>
      </c>
      <c r="AX88" s="13">
        <f t="shared" si="187"/>
        <v>4382.208</v>
      </c>
      <c r="AY88" s="11">
        <v>1</v>
      </c>
      <c r="AZ88" s="11">
        <v>0.95</v>
      </c>
      <c r="BA88" s="11">
        <v>2.09</v>
      </c>
      <c r="BB88" s="42">
        <f t="shared" si="188"/>
        <v>2.9855</v>
      </c>
      <c r="BC88" s="11">
        <v>0.9</v>
      </c>
      <c r="BD88" s="9">
        <v>0.5</v>
      </c>
      <c r="BE88" s="43">
        <f t="shared" si="189"/>
        <v>5887.3868928</v>
      </c>
      <c r="BN88" s="11">
        <v>2536</v>
      </c>
      <c r="BO88" s="12">
        <v>1.728</v>
      </c>
      <c r="BP88" s="11">
        <v>1</v>
      </c>
      <c r="BQ88" s="11">
        <v>0</v>
      </c>
      <c r="BR88" s="13">
        <f t="shared" si="190"/>
        <v>4382.208</v>
      </c>
      <c r="BS88" s="11">
        <v>1</v>
      </c>
      <c r="BT88" s="11">
        <v>0.95</v>
      </c>
      <c r="BU88" s="11">
        <v>2.09</v>
      </c>
      <c r="BV88" s="42">
        <f t="shared" si="191"/>
        <v>2.9855</v>
      </c>
      <c r="BW88" s="11">
        <v>0.9</v>
      </c>
      <c r="BX88" s="9">
        <v>0.5</v>
      </c>
      <c r="BY88" s="43">
        <f t="shared" si="192"/>
        <v>5887.3868928</v>
      </c>
      <c r="CH88" s="11">
        <v>2536</v>
      </c>
      <c r="CI88" s="12">
        <v>1.728</v>
      </c>
      <c r="CJ88" s="11">
        <v>1</v>
      </c>
      <c r="CK88" s="11">
        <v>0</v>
      </c>
      <c r="CL88" s="13">
        <f t="shared" si="193"/>
        <v>4382.208</v>
      </c>
      <c r="CM88" s="11">
        <v>1</v>
      </c>
      <c r="CN88" s="11">
        <v>0.95</v>
      </c>
      <c r="CO88" s="11">
        <v>2.09</v>
      </c>
      <c r="CP88" s="42">
        <f t="shared" si="194"/>
        <v>2.9855</v>
      </c>
      <c r="CQ88" s="11">
        <v>0.9</v>
      </c>
      <c r="CR88" s="9">
        <v>0.5</v>
      </c>
      <c r="CS88" s="43">
        <f t="shared" si="195"/>
        <v>5887.3868928</v>
      </c>
      <c r="DB88" s="11">
        <v>2536</v>
      </c>
      <c r="DC88" s="12">
        <v>1.728</v>
      </c>
      <c r="DD88" s="11">
        <v>1</v>
      </c>
      <c r="DE88" s="11">
        <v>0</v>
      </c>
      <c r="DF88" s="13">
        <f t="shared" si="196"/>
        <v>4382.208</v>
      </c>
      <c r="DG88" s="11">
        <v>1</v>
      </c>
      <c r="DH88" s="11">
        <v>0.95</v>
      </c>
      <c r="DI88" s="11">
        <v>2.09</v>
      </c>
      <c r="DJ88" s="42">
        <f t="shared" si="197"/>
        <v>2.9855</v>
      </c>
      <c r="DK88" s="11">
        <v>0.9</v>
      </c>
      <c r="DL88" s="9">
        <v>0.5</v>
      </c>
      <c r="DM88" s="43">
        <f t="shared" si="198"/>
        <v>5887.3868928</v>
      </c>
      <c r="DV88" s="11">
        <v>2536</v>
      </c>
      <c r="DW88" s="12">
        <v>1.728</v>
      </c>
      <c r="DX88" s="11">
        <v>1</v>
      </c>
      <c r="DY88" s="11">
        <v>0</v>
      </c>
      <c r="DZ88" s="13">
        <f t="shared" si="199"/>
        <v>4382.208</v>
      </c>
      <c r="EA88" s="11">
        <v>1</v>
      </c>
      <c r="EB88" s="11">
        <v>0.95</v>
      </c>
      <c r="EC88" s="11">
        <v>2.91</v>
      </c>
      <c r="ED88" s="42">
        <f t="shared" si="200"/>
        <v>3.7645</v>
      </c>
      <c r="EE88" s="11">
        <v>0.9</v>
      </c>
      <c r="EF88" s="9">
        <v>0.5</v>
      </c>
      <c r="EG88" s="43">
        <f t="shared" si="201"/>
        <v>7423.5699072</v>
      </c>
    </row>
    <row r="89" s="1" customFormat="1" customHeight="1" spans="6:137">
      <c r="F89" s="11">
        <v>2536</v>
      </c>
      <c r="G89" s="12">
        <v>1.728</v>
      </c>
      <c r="H89" s="11">
        <v>1</v>
      </c>
      <c r="I89" s="11">
        <v>0</v>
      </c>
      <c r="J89" s="13">
        <f t="shared" si="181"/>
        <v>4382.208</v>
      </c>
      <c r="K89" s="11">
        <v>1</v>
      </c>
      <c r="L89" s="11">
        <v>0.95</v>
      </c>
      <c r="M89" s="11">
        <v>2.09</v>
      </c>
      <c r="N89" s="42">
        <f t="shared" si="182"/>
        <v>2.9855</v>
      </c>
      <c r="O89" s="11">
        <v>0.9</v>
      </c>
      <c r="P89" s="9">
        <v>0.5</v>
      </c>
      <c r="Q89" s="43">
        <f t="shared" si="183"/>
        <v>5887.3868928</v>
      </c>
      <c r="Z89" s="11">
        <v>2536</v>
      </c>
      <c r="AA89" s="12">
        <v>1.728</v>
      </c>
      <c r="AB89" s="11">
        <v>1</v>
      </c>
      <c r="AC89" s="11">
        <v>0</v>
      </c>
      <c r="AD89" s="13">
        <f t="shared" si="184"/>
        <v>4382.208</v>
      </c>
      <c r="AE89" s="11">
        <v>1</v>
      </c>
      <c r="AF89" s="11">
        <v>0.95</v>
      </c>
      <c r="AG89" s="11">
        <v>2.09</v>
      </c>
      <c r="AH89" s="42">
        <f t="shared" si="185"/>
        <v>2.9855</v>
      </c>
      <c r="AI89" s="11">
        <v>0.9</v>
      </c>
      <c r="AJ89" s="9">
        <v>0.5</v>
      </c>
      <c r="AK89" s="43">
        <f t="shared" si="186"/>
        <v>5887.3868928</v>
      </c>
      <c r="AT89" s="11">
        <v>2536</v>
      </c>
      <c r="AU89" s="12">
        <v>1.728</v>
      </c>
      <c r="AV89" s="11">
        <v>1</v>
      </c>
      <c r="AW89" s="11">
        <v>0</v>
      </c>
      <c r="AX89" s="13">
        <f t="shared" si="187"/>
        <v>4382.208</v>
      </c>
      <c r="AY89" s="11">
        <v>1</v>
      </c>
      <c r="AZ89" s="11">
        <v>0.95</v>
      </c>
      <c r="BA89" s="11">
        <v>2.09</v>
      </c>
      <c r="BB89" s="42">
        <f t="shared" si="188"/>
        <v>2.9855</v>
      </c>
      <c r="BC89" s="11">
        <v>0.9</v>
      </c>
      <c r="BD89" s="9">
        <v>0.5</v>
      </c>
      <c r="BE89" s="43">
        <f t="shared" si="189"/>
        <v>5887.3868928</v>
      </c>
      <c r="BN89" s="11">
        <v>2536</v>
      </c>
      <c r="BO89" s="12">
        <v>1.728</v>
      </c>
      <c r="BP89" s="11">
        <v>1</v>
      </c>
      <c r="BQ89" s="11">
        <v>0</v>
      </c>
      <c r="BR89" s="13">
        <f t="shared" si="190"/>
        <v>4382.208</v>
      </c>
      <c r="BS89" s="11">
        <v>1</v>
      </c>
      <c r="BT89" s="11">
        <v>0.95</v>
      </c>
      <c r="BU89" s="11">
        <v>2.09</v>
      </c>
      <c r="BV89" s="42">
        <f t="shared" si="191"/>
        <v>2.9855</v>
      </c>
      <c r="BW89" s="11">
        <v>0.9</v>
      </c>
      <c r="BX89" s="9">
        <v>0.5</v>
      </c>
      <c r="BY89" s="43">
        <f t="shared" si="192"/>
        <v>5887.3868928</v>
      </c>
      <c r="CH89" s="11">
        <v>2536</v>
      </c>
      <c r="CI89" s="12">
        <v>1.728</v>
      </c>
      <c r="CJ89" s="11">
        <v>1</v>
      </c>
      <c r="CK89" s="11">
        <v>0</v>
      </c>
      <c r="CL89" s="13">
        <f t="shared" si="193"/>
        <v>4382.208</v>
      </c>
      <c r="CM89" s="11">
        <v>1</v>
      </c>
      <c r="CN89" s="11">
        <v>0.95</v>
      </c>
      <c r="CO89" s="11">
        <v>2.09</v>
      </c>
      <c r="CP89" s="42">
        <f t="shared" si="194"/>
        <v>2.9855</v>
      </c>
      <c r="CQ89" s="11">
        <v>0.9</v>
      </c>
      <c r="CR89" s="9">
        <v>0.5</v>
      </c>
      <c r="CS89" s="43">
        <f t="shared" si="195"/>
        <v>5887.3868928</v>
      </c>
      <c r="DB89" s="11">
        <v>2536</v>
      </c>
      <c r="DC89" s="12">
        <v>1.728</v>
      </c>
      <c r="DD89" s="11">
        <v>1</v>
      </c>
      <c r="DE89" s="11">
        <v>0</v>
      </c>
      <c r="DF89" s="13">
        <f t="shared" si="196"/>
        <v>4382.208</v>
      </c>
      <c r="DG89" s="11">
        <v>1</v>
      </c>
      <c r="DH89" s="11">
        <v>0.95</v>
      </c>
      <c r="DI89" s="11">
        <v>2.09</v>
      </c>
      <c r="DJ89" s="42">
        <f t="shared" si="197"/>
        <v>2.9855</v>
      </c>
      <c r="DK89" s="11">
        <v>0.9</v>
      </c>
      <c r="DL89" s="9">
        <v>0.5</v>
      </c>
      <c r="DM89" s="43">
        <f t="shared" si="198"/>
        <v>5887.3868928</v>
      </c>
      <c r="DV89" s="11">
        <v>2536</v>
      </c>
      <c r="DW89" s="12">
        <v>1.728</v>
      </c>
      <c r="DX89" s="11">
        <v>1</v>
      </c>
      <c r="DY89" s="11">
        <v>0</v>
      </c>
      <c r="DZ89" s="13">
        <f t="shared" si="199"/>
        <v>4382.208</v>
      </c>
      <c r="EA89" s="11">
        <v>1</v>
      </c>
      <c r="EB89" s="11">
        <v>0.95</v>
      </c>
      <c r="EC89" s="11">
        <v>2.91</v>
      </c>
      <c r="ED89" s="42">
        <f t="shared" si="200"/>
        <v>3.7645</v>
      </c>
      <c r="EE89" s="11">
        <v>0.9</v>
      </c>
      <c r="EF89" s="9">
        <v>0.5</v>
      </c>
      <c r="EG89" s="43">
        <f t="shared" si="201"/>
        <v>7423.5699072</v>
      </c>
    </row>
    <row r="90" s="1" customFormat="1" customHeight="1" spans="6:137">
      <c r="F90" s="11">
        <v>2536</v>
      </c>
      <c r="G90" s="12">
        <v>1.55</v>
      </c>
      <c r="H90" s="11">
        <v>1</v>
      </c>
      <c r="I90" s="11">
        <v>0</v>
      </c>
      <c r="J90" s="13">
        <f t="shared" si="181"/>
        <v>3930.8</v>
      </c>
      <c r="K90" s="11">
        <v>1</v>
      </c>
      <c r="L90" s="11">
        <v>0.95</v>
      </c>
      <c r="M90" s="11">
        <v>2.09</v>
      </c>
      <c r="N90" s="42">
        <f t="shared" si="182"/>
        <v>2.9855</v>
      </c>
      <c r="O90" s="11">
        <v>0.9</v>
      </c>
      <c r="P90" s="9">
        <v>0.5</v>
      </c>
      <c r="Q90" s="43">
        <f t="shared" si="183"/>
        <v>5280.93153</v>
      </c>
      <c r="Z90" s="11">
        <v>2536</v>
      </c>
      <c r="AA90" s="12">
        <v>1.55</v>
      </c>
      <c r="AB90" s="11">
        <v>1</v>
      </c>
      <c r="AC90" s="11">
        <v>0</v>
      </c>
      <c r="AD90" s="13">
        <f t="shared" si="184"/>
        <v>3930.8</v>
      </c>
      <c r="AE90" s="11">
        <v>1</v>
      </c>
      <c r="AF90" s="11">
        <v>0.95</v>
      </c>
      <c r="AG90" s="11">
        <v>2.09</v>
      </c>
      <c r="AH90" s="42">
        <f t="shared" si="185"/>
        <v>2.9855</v>
      </c>
      <c r="AI90" s="11">
        <v>0.9</v>
      </c>
      <c r="AJ90" s="9">
        <v>0.5</v>
      </c>
      <c r="AK90" s="43">
        <f t="shared" si="186"/>
        <v>5280.93153</v>
      </c>
      <c r="AT90" s="11">
        <v>2536</v>
      </c>
      <c r="AU90" s="12">
        <v>1.55</v>
      </c>
      <c r="AV90" s="11">
        <v>1</v>
      </c>
      <c r="AW90" s="11">
        <v>0</v>
      </c>
      <c r="AX90" s="13">
        <f t="shared" si="187"/>
        <v>3930.8</v>
      </c>
      <c r="AY90" s="11">
        <v>1</v>
      </c>
      <c r="AZ90" s="11">
        <v>0.95</v>
      </c>
      <c r="BA90" s="11">
        <v>2.09</v>
      </c>
      <c r="BB90" s="42">
        <f t="shared" si="188"/>
        <v>2.9855</v>
      </c>
      <c r="BC90" s="11">
        <v>0.9</v>
      </c>
      <c r="BD90" s="9">
        <v>0.5</v>
      </c>
      <c r="BE90" s="43">
        <f t="shared" si="189"/>
        <v>5280.93153</v>
      </c>
      <c r="BN90" s="11">
        <v>2536</v>
      </c>
      <c r="BO90" s="12">
        <v>1.55</v>
      </c>
      <c r="BP90" s="11">
        <v>1</v>
      </c>
      <c r="BQ90" s="11">
        <v>0</v>
      </c>
      <c r="BR90" s="13">
        <f t="shared" si="190"/>
        <v>3930.8</v>
      </c>
      <c r="BS90" s="11">
        <v>1</v>
      </c>
      <c r="BT90" s="11">
        <v>0.95</v>
      </c>
      <c r="BU90" s="11">
        <v>2.09</v>
      </c>
      <c r="BV90" s="42">
        <f t="shared" si="191"/>
        <v>2.9855</v>
      </c>
      <c r="BW90" s="11">
        <v>0.9</v>
      </c>
      <c r="BX90" s="9">
        <v>0.5</v>
      </c>
      <c r="BY90" s="43">
        <f t="shared" si="192"/>
        <v>5280.93153</v>
      </c>
      <c r="CH90" s="11">
        <v>2536</v>
      </c>
      <c r="CI90" s="12">
        <v>1.55</v>
      </c>
      <c r="CJ90" s="11">
        <v>1</v>
      </c>
      <c r="CK90" s="11">
        <v>0</v>
      </c>
      <c r="CL90" s="13">
        <f t="shared" si="193"/>
        <v>3930.8</v>
      </c>
      <c r="CM90" s="11">
        <v>1</v>
      </c>
      <c r="CN90" s="11">
        <v>0.95</v>
      </c>
      <c r="CO90" s="11">
        <v>2.09</v>
      </c>
      <c r="CP90" s="42">
        <f t="shared" si="194"/>
        <v>2.9855</v>
      </c>
      <c r="CQ90" s="11">
        <v>0.9</v>
      </c>
      <c r="CR90" s="9">
        <v>0.5</v>
      </c>
      <c r="CS90" s="43">
        <f t="shared" si="195"/>
        <v>5280.93153</v>
      </c>
      <c r="DB90" s="11">
        <v>2536</v>
      </c>
      <c r="DC90" s="12">
        <v>1.55</v>
      </c>
      <c r="DD90" s="11">
        <v>1</v>
      </c>
      <c r="DE90" s="11">
        <v>0</v>
      </c>
      <c r="DF90" s="13">
        <f t="shared" si="196"/>
        <v>3930.8</v>
      </c>
      <c r="DG90" s="11">
        <v>1</v>
      </c>
      <c r="DH90" s="11">
        <v>0.95</v>
      </c>
      <c r="DI90" s="11">
        <v>2.09</v>
      </c>
      <c r="DJ90" s="42">
        <f t="shared" si="197"/>
        <v>2.9855</v>
      </c>
      <c r="DK90" s="11">
        <v>0.9</v>
      </c>
      <c r="DL90" s="9">
        <v>0.5</v>
      </c>
      <c r="DM90" s="43">
        <f t="shared" si="198"/>
        <v>5280.93153</v>
      </c>
      <c r="DV90" s="11">
        <v>2536</v>
      </c>
      <c r="DW90" s="12">
        <v>1.55</v>
      </c>
      <c r="DX90" s="11">
        <v>1</v>
      </c>
      <c r="DY90" s="11">
        <v>0</v>
      </c>
      <c r="DZ90" s="13">
        <f t="shared" si="199"/>
        <v>3930.8</v>
      </c>
      <c r="EA90" s="11">
        <v>1</v>
      </c>
      <c r="EB90" s="11">
        <v>0.95</v>
      </c>
      <c r="EC90" s="11">
        <v>2.91</v>
      </c>
      <c r="ED90" s="42">
        <f t="shared" si="200"/>
        <v>3.7645</v>
      </c>
      <c r="EE90" s="11">
        <v>0.9</v>
      </c>
      <c r="EF90" s="9">
        <v>0.5</v>
      </c>
      <c r="EG90" s="43">
        <f t="shared" si="201"/>
        <v>6658.87347</v>
      </c>
    </row>
    <row r="91" s="1" customFormat="1" customHeight="1" spans="6:137">
      <c r="F91" s="11">
        <v>2536</v>
      </c>
      <c r="G91" s="12">
        <v>12.18</v>
      </c>
      <c r="H91" s="11">
        <v>1</v>
      </c>
      <c r="I91" s="11">
        <v>0</v>
      </c>
      <c r="J91" s="13">
        <f t="shared" si="181"/>
        <v>30888.48</v>
      </c>
      <c r="K91" s="11">
        <v>1</v>
      </c>
      <c r="L91" s="11">
        <v>0.95</v>
      </c>
      <c r="M91" s="11">
        <v>2.09</v>
      </c>
      <c r="N91" s="42">
        <f t="shared" si="182"/>
        <v>2.9855</v>
      </c>
      <c r="O91" s="11">
        <v>0.9</v>
      </c>
      <c r="P91" s="9">
        <v>0.5</v>
      </c>
      <c r="Q91" s="43">
        <f t="shared" si="183"/>
        <v>41497.900668</v>
      </c>
      <c r="Z91" s="11">
        <v>2536</v>
      </c>
      <c r="AA91" s="12">
        <v>12.18</v>
      </c>
      <c r="AB91" s="11">
        <v>1</v>
      </c>
      <c r="AC91" s="11">
        <v>0</v>
      </c>
      <c r="AD91" s="13">
        <f t="shared" si="184"/>
        <v>30888.48</v>
      </c>
      <c r="AE91" s="11">
        <v>1</v>
      </c>
      <c r="AF91" s="11">
        <v>0.95</v>
      </c>
      <c r="AG91" s="11">
        <v>2.09</v>
      </c>
      <c r="AH91" s="42">
        <f t="shared" si="185"/>
        <v>2.9855</v>
      </c>
      <c r="AI91" s="11">
        <v>0.9</v>
      </c>
      <c r="AJ91" s="9">
        <v>0.5</v>
      </c>
      <c r="AK91" s="43">
        <f t="shared" si="186"/>
        <v>41497.900668</v>
      </c>
      <c r="AT91" s="11">
        <v>2536</v>
      </c>
      <c r="AU91" s="12">
        <v>12.18</v>
      </c>
      <c r="AV91" s="11">
        <v>1</v>
      </c>
      <c r="AW91" s="11">
        <v>0</v>
      </c>
      <c r="AX91" s="13">
        <f t="shared" si="187"/>
        <v>30888.48</v>
      </c>
      <c r="AY91" s="11">
        <v>1</v>
      </c>
      <c r="AZ91" s="11">
        <v>0.95</v>
      </c>
      <c r="BA91" s="11">
        <v>2.09</v>
      </c>
      <c r="BB91" s="42">
        <f t="shared" si="188"/>
        <v>2.9855</v>
      </c>
      <c r="BC91" s="11">
        <v>0.9</v>
      </c>
      <c r="BD91" s="9">
        <v>0.5</v>
      </c>
      <c r="BE91" s="43">
        <f t="shared" si="189"/>
        <v>41497.900668</v>
      </c>
      <c r="BN91" s="11">
        <v>2536</v>
      </c>
      <c r="BO91" s="12">
        <v>12.18</v>
      </c>
      <c r="BP91" s="11">
        <v>1</v>
      </c>
      <c r="BQ91" s="11">
        <v>0</v>
      </c>
      <c r="BR91" s="13">
        <f t="shared" si="190"/>
        <v>30888.48</v>
      </c>
      <c r="BS91" s="11">
        <v>1</v>
      </c>
      <c r="BT91" s="11">
        <v>0.95</v>
      </c>
      <c r="BU91" s="11">
        <v>2.09</v>
      </c>
      <c r="BV91" s="42">
        <f t="shared" si="191"/>
        <v>2.9855</v>
      </c>
      <c r="BW91" s="11">
        <v>0.9</v>
      </c>
      <c r="BX91" s="9">
        <v>0.5</v>
      </c>
      <c r="BY91" s="43">
        <f t="shared" si="192"/>
        <v>41497.900668</v>
      </c>
      <c r="CH91" s="11">
        <v>2536</v>
      </c>
      <c r="CI91" s="12">
        <v>12.18</v>
      </c>
      <c r="CJ91" s="11">
        <v>1</v>
      </c>
      <c r="CK91" s="11">
        <v>0</v>
      </c>
      <c r="CL91" s="13">
        <f t="shared" si="193"/>
        <v>30888.48</v>
      </c>
      <c r="CM91" s="11">
        <v>1</v>
      </c>
      <c r="CN91" s="11">
        <v>0.95</v>
      </c>
      <c r="CO91" s="11">
        <v>2.09</v>
      </c>
      <c r="CP91" s="42">
        <f t="shared" si="194"/>
        <v>2.9855</v>
      </c>
      <c r="CQ91" s="11">
        <v>0.9</v>
      </c>
      <c r="CR91" s="9">
        <v>0.5</v>
      </c>
      <c r="CS91" s="43">
        <f t="shared" si="195"/>
        <v>41497.900668</v>
      </c>
      <c r="DB91" s="11">
        <v>2536</v>
      </c>
      <c r="DC91" s="12">
        <v>12.18</v>
      </c>
      <c r="DD91" s="11">
        <v>1</v>
      </c>
      <c r="DE91" s="11">
        <v>0</v>
      </c>
      <c r="DF91" s="13">
        <f t="shared" si="196"/>
        <v>30888.48</v>
      </c>
      <c r="DG91" s="11">
        <v>1</v>
      </c>
      <c r="DH91" s="11">
        <v>0.95</v>
      </c>
      <c r="DI91" s="11">
        <v>2.09</v>
      </c>
      <c r="DJ91" s="42">
        <f t="shared" si="197"/>
        <v>2.9855</v>
      </c>
      <c r="DK91" s="11">
        <v>0.9</v>
      </c>
      <c r="DL91" s="9">
        <v>0.5</v>
      </c>
      <c r="DM91" s="43">
        <f t="shared" si="198"/>
        <v>41497.900668</v>
      </c>
      <c r="DV91" s="11">
        <v>2536</v>
      </c>
      <c r="DW91" s="12">
        <v>12.18</v>
      </c>
      <c r="DX91" s="11">
        <v>1</v>
      </c>
      <c r="DY91" s="11">
        <v>0</v>
      </c>
      <c r="DZ91" s="13">
        <f t="shared" si="199"/>
        <v>30888.48</v>
      </c>
      <c r="EA91" s="11">
        <v>1</v>
      </c>
      <c r="EB91" s="11">
        <v>0.95</v>
      </c>
      <c r="EC91" s="11">
        <v>2.91</v>
      </c>
      <c r="ED91" s="42">
        <f t="shared" si="200"/>
        <v>3.7645</v>
      </c>
      <c r="EE91" s="11">
        <v>0.9</v>
      </c>
      <c r="EF91" s="9">
        <v>0.5</v>
      </c>
      <c r="EG91" s="43">
        <f t="shared" si="201"/>
        <v>52325.857332</v>
      </c>
    </row>
    <row r="92" s="1" customFormat="1" customHeight="1" spans="6:137">
      <c r="F92" s="44" t="s">
        <v>31</v>
      </c>
      <c r="G92" s="45"/>
      <c r="H92" s="45"/>
      <c r="I92" s="45"/>
      <c r="J92" s="45"/>
      <c r="K92" s="45"/>
      <c r="L92" s="45"/>
      <c r="M92" s="46">
        <f>SUM(Q81:Q91)</f>
        <v>107942.2404732</v>
      </c>
      <c r="N92" s="46"/>
      <c r="O92" s="46"/>
      <c r="P92" s="46"/>
      <c r="Q92" s="46"/>
      <c r="R92" s="1"/>
      <c r="S92" s="1"/>
      <c r="T92" s="1"/>
      <c r="U92" s="1"/>
      <c r="V92" s="1"/>
      <c r="W92" s="1"/>
      <c r="X92" s="1"/>
      <c r="Y92" s="1"/>
      <c r="Z92" s="44" t="s">
        <v>31</v>
      </c>
      <c r="AA92" s="45"/>
      <c r="AB92" s="45"/>
      <c r="AC92" s="45"/>
      <c r="AD92" s="45"/>
      <c r="AE92" s="45"/>
      <c r="AF92" s="45"/>
      <c r="AG92" s="46">
        <f>SUM(AK81:AK91)</f>
        <v>107942.2404732</v>
      </c>
      <c r="AH92" s="46"/>
      <c r="AI92" s="46"/>
      <c r="AJ92" s="46"/>
      <c r="AK92" s="46"/>
      <c r="AL92" s="1"/>
      <c r="AM92" s="1"/>
      <c r="AN92" s="1"/>
      <c r="AO92" s="1"/>
      <c r="AP92" s="1"/>
      <c r="AQ92" s="1"/>
      <c r="AR92" s="1"/>
      <c r="AS92" s="1"/>
      <c r="AT92" s="44" t="s">
        <v>31</v>
      </c>
      <c r="AU92" s="45"/>
      <c r="AV92" s="45"/>
      <c r="AW92" s="45"/>
      <c r="AX92" s="45"/>
      <c r="AY92" s="45"/>
      <c r="AZ92" s="45"/>
      <c r="BA92" s="46">
        <f>SUM(BE81:BE91)</f>
        <v>107942.2404732</v>
      </c>
      <c r="BB92" s="46"/>
      <c r="BC92" s="46"/>
      <c r="BD92" s="46"/>
      <c r="BE92" s="46"/>
      <c r="BF92" s="1"/>
      <c r="BG92" s="1"/>
      <c r="BH92" s="1"/>
      <c r="BI92" s="1"/>
      <c r="BJ92" s="1"/>
      <c r="BK92" s="1"/>
      <c r="BL92" s="1"/>
      <c r="BM92" s="1"/>
      <c r="BN92" s="44" t="s">
        <v>31</v>
      </c>
      <c r="BO92" s="45"/>
      <c r="BP92" s="45"/>
      <c r="BQ92" s="45"/>
      <c r="BR92" s="45"/>
      <c r="BS92" s="45"/>
      <c r="BT92" s="45"/>
      <c r="BU92" s="46">
        <f>SUM(BY81:BY91)</f>
        <v>107942.2404732</v>
      </c>
      <c r="BV92" s="46"/>
      <c r="BW92" s="46"/>
      <c r="BX92" s="46"/>
      <c r="BY92" s="46"/>
      <c r="BZ92" s="1"/>
      <c r="CA92" s="1"/>
      <c r="CB92" s="1"/>
      <c r="CC92" s="1"/>
      <c r="CD92" s="1"/>
      <c r="CE92" s="1"/>
      <c r="CF92" s="1"/>
      <c r="CG92" s="1"/>
      <c r="CH92" s="44" t="s">
        <v>31</v>
      </c>
      <c r="CI92" s="45"/>
      <c r="CJ92" s="45"/>
      <c r="CK92" s="45"/>
      <c r="CL92" s="45"/>
      <c r="CM92" s="45"/>
      <c r="CN92" s="45"/>
      <c r="CO92" s="46">
        <f>SUM(CS81:CS91)</f>
        <v>107942.2404732</v>
      </c>
      <c r="CP92" s="46"/>
      <c r="CQ92" s="46"/>
      <c r="CR92" s="46"/>
      <c r="CS92" s="46"/>
      <c r="CT92" s="1"/>
      <c r="CU92" s="1"/>
      <c r="CV92" s="1"/>
      <c r="CW92" s="1"/>
      <c r="CX92" s="1"/>
      <c r="CY92" s="1"/>
      <c r="CZ92" s="1"/>
      <c r="DA92" s="1"/>
      <c r="DB92" s="44" t="s">
        <v>31</v>
      </c>
      <c r="DC92" s="45"/>
      <c r="DD92" s="45"/>
      <c r="DE92" s="45"/>
      <c r="DF92" s="45"/>
      <c r="DG92" s="45"/>
      <c r="DH92" s="45"/>
      <c r="DI92" s="46">
        <f>SUM(DM81:DM91)</f>
        <v>107942.2404732</v>
      </c>
      <c r="DJ92" s="46"/>
      <c r="DK92" s="46"/>
      <c r="DL92" s="46"/>
      <c r="DM92" s="46"/>
      <c r="DN92" s="1"/>
      <c r="DO92" s="1"/>
      <c r="DP92" s="1"/>
      <c r="DQ92" s="1"/>
      <c r="DR92" s="1"/>
      <c r="DS92" s="1"/>
      <c r="DT92" s="1"/>
      <c r="DU92" s="1"/>
      <c r="DV92" s="44" t="s">
        <v>31</v>
      </c>
      <c r="DW92" s="45"/>
      <c r="DX92" s="45"/>
      <c r="DY92" s="45"/>
      <c r="DZ92" s="45"/>
      <c r="EA92" s="45"/>
      <c r="EB92" s="45"/>
      <c r="EC92" s="46">
        <f>SUM(EG81:EG91)</f>
        <v>136107.3737268</v>
      </c>
      <c r="ED92" s="46"/>
      <c r="EE92" s="46"/>
      <c r="EF92" s="46"/>
      <c r="EG92" s="46"/>
    </row>
    <row r="93" s="1" customFormat="1" customHeight="1" spans="6:137">
      <c r="F93" s="45"/>
      <c r="G93" s="45"/>
      <c r="H93" s="45"/>
      <c r="I93" s="45"/>
      <c r="J93" s="45"/>
      <c r="K93" s="45"/>
      <c r="L93" s="45"/>
      <c r="M93" s="46"/>
      <c r="N93" s="46"/>
      <c r="O93" s="46"/>
      <c r="P93" s="46"/>
      <c r="Q93" s="46"/>
      <c r="R93" s="1"/>
      <c r="S93" s="1"/>
      <c r="T93" s="1"/>
      <c r="U93" s="1"/>
      <c r="V93" s="1"/>
      <c r="W93" s="1"/>
      <c r="X93" s="1"/>
      <c r="Y93" s="1"/>
      <c r="Z93" s="45"/>
      <c r="AA93" s="45"/>
      <c r="AB93" s="45"/>
      <c r="AC93" s="45"/>
      <c r="AD93" s="45"/>
      <c r="AE93" s="45"/>
      <c r="AF93" s="45"/>
      <c r="AG93" s="46"/>
      <c r="AH93" s="46"/>
      <c r="AI93" s="46"/>
      <c r="AJ93" s="46"/>
      <c r="AK93" s="46"/>
      <c r="AL93" s="1"/>
      <c r="AM93" s="1"/>
      <c r="AN93" s="1"/>
      <c r="AO93" s="1"/>
      <c r="AP93" s="1"/>
      <c r="AQ93" s="1"/>
      <c r="AR93" s="1"/>
      <c r="AS93" s="1"/>
      <c r="AT93" s="45"/>
      <c r="AU93" s="45"/>
      <c r="AV93" s="45"/>
      <c r="AW93" s="45"/>
      <c r="AX93" s="45"/>
      <c r="AY93" s="45"/>
      <c r="AZ93" s="45"/>
      <c r="BA93" s="46"/>
      <c r="BB93" s="46"/>
      <c r="BC93" s="46"/>
      <c r="BD93" s="46"/>
      <c r="BE93" s="46"/>
      <c r="BF93" s="1"/>
      <c r="BG93" s="1"/>
      <c r="BH93" s="1"/>
      <c r="BI93" s="1"/>
      <c r="BJ93" s="1"/>
      <c r="BK93" s="1"/>
      <c r="BL93" s="1"/>
      <c r="BM93" s="1"/>
      <c r="BN93" s="45"/>
      <c r="BO93" s="45"/>
      <c r="BP93" s="45"/>
      <c r="BQ93" s="45"/>
      <c r="BR93" s="45"/>
      <c r="BS93" s="45"/>
      <c r="BT93" s="45"/>
      <c r="BU93" s="46"/>
      <c r="BV93" s="46"/>
      <c r="BW93" s="46"/>
      <c r="BX93" s="46"/>
      <c r="BY93" s="46"/>
      <c r="BZ93" s="1"/>
      <c r="CA93" s="1"/>
      <c r="CB93" s="1"/>
      <c r="CC93" s="1"/>
      <c r="CD93" s="1"/>
      <c r="CE93" s="1"/>
      <c r="CF93" s="1"/>
      <c r="CG93" s="1"/>
      <c r="CH93" s="45"/>
      <c r="CI93" s="45"/>
      <c r="CJ93" s="45"/>
      <c r="CK93" s="45"/>
      <c r="CL93" s="45"/>
      <c r="CM93" s="45"/>
      <c r="CN93" s="45"/>
      <c r="CO93" s="46"/>
      <c r="CP93" s="46"/>
      <c r="CQ93" s="46"/>
      <c r="CR93" s="46"/>
      <c r="CS93" s="46"/>
      <c r="CT93" s="1"/>
      <c r="CU93" s="1"/>
      <c r="CV93" s="1"/>
      <c r="CW93" s="1"/>
      <c r="CX93" s="1"/>
      <c r="CY93" s="1"/>
      <c r="CZ93" s="1"/>
      <c r="DA93" s="1"/>
      <c r="DB93" s="45"/>
      <c r="DC93" s="45"/>
      <c r="DD93" s="45"/>
      <c r="DE93" s="45"/>
      <c r="DF93" s="45"/>
      <c r="DG93" s="45"/>
      <c r="DH93" s="45"/>
      <c r="DI93" s="46"/>
      <c r="DJ93" s="46"/>
      <c r="DK93" s="46"/>
      <c r="DL93" s="46"/>
      <c r="DM93" s="46"/>
      <c r="DN93" s="1"/>
      <c r="DO93" s="1"/>
      <c r="DP93" s="1"/>
      <c r="DQ93" s="1"/>
      <c r="DR93" s="1"/>
      <c r="DS93" s="1"/>
      <c r="DT93" s="1"/>
      <c r="DU93" s="1"/>
      <c r="DV93" s="45"/>
      <c r="DW93" s="45"/>
      <c r="DX93" s="45"/>
      <c r="DY93" s="45"/>
      <c r="DZ93" s="45"/>
      <c r="EA93" s="45"/>
      <c r="EB93" s="45"/>
      <c r="EC93" s="46"/>
      <c r="ED93" s="46"/>
      <c r="EE93" s="46"/>
      <c r="EF93" s="46"/>
      <c r="EG93" s="46"/>
    </row>
    <row r="94" s="1" customFormat="1" customHeight="1" spans="6:137">
      <c r="F94" s="45"/>
      <c r="G94" s="45"/>
      <c r="H94" s="45"/>
      <c r="I94" s="45"/>
      <c r="J94" s="45"/>
      <c r="K94" s="45"/>
      <c r="L94" s="45"/>
      <c r="M94" s="46"/>
      <c r="N94" s="46"/>
      <c r="O94" s="46"/>
      <c r="P94" s="46"/>
      <c r="Q94" s="46"/>
      <c r="R94" s="1"/>
      <c r="S94" s="1"/>
      <c r="T94" s="1"/>
      <c r="U94" s="1"/>
      <c r="V94" s="1"/>
      <c r="W94" s="1"/>
      <c r="X94" s="1"/>
      <c r="Y94" s="1"/>
      <c r="Z94" s="45"/>
      <c r="AA94" s="45"/>
      <c r="AB94" s="45"/>
      <c r="AC94" s="45"/>
      <c r="AD94" s="45"/>
      <c r="AE94" s="45"/>
      <c r="AF94" s="45"/>
      <c r="AG94" s="46"/>
      <c r="AH94" s="46"/>
      <c r="AI94" s="46"/>
      <c r="AJ94" s="46"/>
      <c r="AK94" s="46"/>
      <c r="AL94" s="1"/>
      <c r="AM94" s="1"/>
      <c r="AN94" s="1"/>
      <c r="AO94" s="1"/>
      <c r="AP94" s="1"/>
      <c r="AQ94" s="1"/>
      <c r="AR94" s="1"/>
      <c r="AS94" s="1"/>
      <c r="AT94" s="45"/>
      <c r="AU94" s="45"/>
      <c r="AV94" s="45"/>
      <c r="AW94" s="45"/>
      <c r="AX94" s="45"/>
      <c r="AY94" s="45"/>
      <c r="AZ94" s="45"/>
      <c r="BA94" s="46"/>
      <c r="BB94" s="46"/>
      <c r="BC94" s="46"/>
      <c r="BD94" s="46"/>
      <c r="BE94" s="46"/>
      <c r="BF94" s="1"/>
      <c r="BG94" s="1"/>
      <c r="BH94" s="1"/>
      <c r="BI94" s="1"/>
      <c r="BJ94" s="1"/>
      <c r="BK94" s="1"/>
      <c r="BL94" s="1"/>
      <c r="BM94" s="1"/>
      <c r="BN94" s="45"/>
      <c r="BO94" s="45"/>
      <c r="BP94" s="45"/>
      <c r="BQ94" s="45"/>
      <c r="BR94" s="45"/>
      <c r="BS94" s="45"/>
      <c r="BT94" s="45"/>
      <c r="BU94" s="46"/>
      <c r="BV94" s="46"/>
      <c r="BW94" s="46"/>
      <c r="BX94" s="46"/>
      <c r="BY94" s="46"/>
      <c r="BZ94" s="1"/>
      <c r="CA94" s="1"/>
      <c r="CB94" s="1"/>
      <c r="CC94" s="1"/>
      <c r="CD94" s="1"/>
      <c r="CE94" s="1"/>
      <c r="CF94" s="1"/>
      <c r="CG94" s="1"/>
      <c r="CH94" s="45"/>
      <c r="CI94" s="45"/>
      <c r="CJ94" s="45"/>
      <c r="CK94" s="45"/>
      <c r="CL94" s="45"/>
      <c r="CM94" s="45"/>
      <c r="CN94" s="45"/>
      <c r="CO94" s="46"/>
      <c r="CP94" s="46"/>
      <c r="CQ94" s="46"/>
      <c r="CR94" s="46"/>
      <c r="CS94" s="46"/>
      <c r="CT94" s="1"/>
      <c r="CU94" s="1"/>
      <c r="CV94" s="1"/>
      <c r="CW94" s="1"/>
      <c r="CX94" s="1"/>
      <c r="CY94" s="1"/>
      <c r="CZ94" s="1"/>
      <c r="DA94" s="1"/>
      <c r="DB94" s="45"/>
      <c r="DC94" s="45"/>
      <c r="DD94" s="45"/>
      <c r="DE94" s="45"/>
      <c r="DF94" s="45"/>
      <c r="DG94" s="45"/>
      <c r="DH94" s="45"/>
      <c r="DI94" s="46"/>
      <c r="DJ94" s="46"/>
      <c r="DK94" s="46"/>
      <c r="DL94" s="46"/>
      <c r="DM94" s="46"/>
      <c r="DN94" s="1"/>
      <c r="DO94" s="1"/>
      <c r="DP94" s="1"/>
      <c r="DQ94" s="1"/>
      <c r="DR94" s="1"/>
      <c r="DS94" s="1"/>
      <c r="DT94" s="1"/>
      <c r="DU94" s="1"/>
      <c r="DV94" s="45"/>
      <c r="DW94" s="45"/>
      <c r="DX94" s="45"/>
      <c r="DY94" s="45"/>
      <c r="DZ94" s="45"/>
      <c r="EA94" s="45"/>
      <c r="EB94" s="45"/>
      <c r="EC94" s="46"/>
      <c r="ED94" s="46"/>
      <c r="EE94" s="46"/>
      <c r="EF94" s="46"/>
      <c r="EG94" s="46"/>
    </row>
    <row r="95" s="1" customFormat="1" customHeight="1" spans="6:137">
      <c r="F95" s="35" t="s">
        <v>32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1"/>
      <c r="S95" s="1"/>
      <c r="T95" s="1"/>
      <c r="U95" s="1"/>
      <c r="V95" s="1"/>
      <c r="W95" s="1"/>
      <c r="X95" s="1"/>
      <c r="Y95" s="1"/>
      <c r="Z95" s="35" t="s">
        <v>32</v>
      </c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1"/>
      <c r="AM95" s="1"/>
      <c r="AN95" s="1"/>
      <c r="AO95" s="1"/>
      <c r="AP95" s="1"/>
      <c r="AQ95" s="1"/>
      <c r="AR95" s="1"/>
      <c r="AS95" s="1"/>
      <c r="AT95" s="35" t="s">
        <v>32</v>
      </c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1"/>
      <c r="BG95" s="1"/>
      <c r="BH95" s="1"/>
      <c r="BI95" s="1"/>
      <c r="BJ95" s="1"/>
      <c r="BK95" s="1"/>
      <c r="BL95" s="1"/>
      <c r="BM95" s="1"/>
      <c r="BN95" s="35" t="s">
        <v>32</v>
      </c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1"/>
      <c r="CA95" s="1"/>
      <c r="CB95" s="1"/>
      <c r="CC95" s="1"/>
      <c r="CD95" s="1"/>
      <c r="CE95" s="1"/>
      <c r="CF95" s="1"/>
      <c r="CG95" s="1"/>
      <c r="CH95" s="35" t="s">
        <v>32</v>
      </c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1"/>
      <c r="CU95" s="1"/>
      <c r="CV95" s="1"/>
      <c r="CW95" s="1"/>
      <c r="CX95" s="1"/>
      <c r="CY95" s="1"/>
      <c r="CZ95" s="1"/>
      <c r="DA95" s="1"/>
      <c r="DB95" s="35" t="s">
        <v>32</v>
      </c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1"/>
      <c r="DO95" s="1"/>
      <c r="DP95" s="1"/>
      <c r="DQ95" s="1"/>
      <c r="DR95" s="1"/>
      <c r="DS95" s="1"/>
      <c r="DT95" s="1"/>
      <c r="DU95" s="1"/>
      <c r="DV95" s="35" t="s">
        <v>32</v>
      </c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</row>
    <row r="96" s="1" customFormat="1" customHeight="1" spans="6:137">
      <c r="F96" s="13" t="s">
        <v>8</v>
      </c>
      <c r="G96" s="13"/>
      <c r="H96" s="13"/>
      <c r="I96" s="13"/>
      <c r="J96" s="13"/>
      <c r="K96" s="8" t="s">
        <v>53</v>
      </c>
      <c r="L96" s="8"/>
      <c r="M96" s="8"/>
      <c r="N96" s="8"/>
      <c r="O96" s="9" t="s">
        <v>38</v>
      </c>
      <c r="P96" s="9"/>
      <c r="Q96" s="41" t="s">
        <v>13</v>
      </c>
      <c r="Z96" s="13" t="s">
        <v>8</v>
      </c>
      <c r="AA96" s="13"/>
      <c r="AB96" s="13"/>
      <c r="AC96" s="13"/>
      <c r="AD96" s="13"/>
      <c r="AE96" s="8" t="s">
        <v>53</v>
      </c>
      <c r="AF96" s="8"/>
      <c r="AG96" s="8"/>
      <c r="AH96" s="8"/>
      <c r="AI96" s="9" t="s">
        <v>38</v>
      </c>
      <c r="AJ96" s="9"/>
      <c r="AK96" s="41" t="s">
        <v>13</v>
      </c>
      <c r="AT96" s="13" t="s">
        <v>8</v>
      </c>
      <c r="AU96" s="13"/>
      <c r="AV96" s="13"/>
      <c r="AW96" s="13"/>
      <c r="AX96" s="13"/>
      <c r="AY96" s="8" t="s">
        <v>53</v>
      </c>
      <c r="AZ96" s="8"/>
      <c r="BA96" s="8"/>
      <c r="BB96" s="8"/>
      <c r="BC96" s="9" t="s">
        <v>38</v>
      </c>
      <c r="BD96" s="9"/>
      <c r="BE96" s="41" t="s">
        <v>13</v>
      </c>
      <c r="BN96" s="13" t="s">
        <v>8</v>
      </c>
      <c r="BO96" s="13"/>
      <c r="BP96" s="13"/>
      <c r="BQ96" s="13"/>
      <c r="BR96" s="13"/>
      <c r="BS96" s="8" t="s">
        <v>53</v>
      </c>
      <c r="BT96" s="8"/>
      <c r="BU96" s="8"/>
      <c r="BV96" s="8"/>
      <c r="BW96" s="9" t="s">
        <v>38</v>
      </c>
      <c r="BX96" s="9"/>
      <c r="BY96" s="41" t="s">
        <v>13</v>
      </c>
      <c r="CH96" s="13" t="s">
        <v>8</v>
      </c>
      <c r="CI96" s="13"/>
      <c r="CJ96" s="13"/>
      <c r="CK96" s="13"/>
      <c r="CL96" s="13"/>
      <c r="CM96" s="8" t="s">
        <v>53</v>
      </c>
      <c r="CN96" s="8"/>
      <c r="CO96" s="8"/>
      <c r="CP96" s="8"/>
      <c r="CQ96" s="9" t="s">
        <v>38</v>
      </c>
      <c r="CR96" s="9"/>
      <c r="CS96" s="41" t="s">
        <v>13</v>
      </c>
      <c r="DB96" s="13" t="s">
        <v>8</v>
      </c>
      <c r="DC96" s="13"/>
      <c r="DD96" s="13"/>
      <c r="DE96" s="13"/>
      <c r="DF96" s="13"/>
      <c r="DG96" s="8" t="s">
        <v>53</v>
      </c>
      <c r="DH96" s="8"/>
      <c r="DI96" s="8"/>
      <c r="DJ96" s="8"/>
      <c r="DK96" s="9" t="s">
        <v>38</v>
      </c>
      <c r="DL96" s="9"/>
      <c r="DM96" s="41" t="s">
        <v>13</v>
      </c>
      <c r="DV96" s="13" t="s">
        <v>8</v>
      </c>
      <c r="DW96" s="13"/>
      <c r="DX96" s="13"/>
      <c r="DY96" s="13"/>
      <c r="DZ96" s="13"/>
      <c r="EA96" s="8" t="s">
        <v>53</v>
      </c>
      <c r="EB96" s="8"/>
      <c r="EC96" s="8"/>
      <c r="ED96" s="8"/>
      <c r="EE96" s="9" t="s">
        <v>38</v>
      </c>
      <c r="EF96" s="9"/>
      <c r="EG96" s="41" t="s">
        <v>13</v>
      </c>
    </row>
    <row r="97" s="1" customFormat="1" customHeight="1" spans="1:139">
      <c r="F97" s="13" t="s">
        <v>54</v>
      </c>
      <c r="G97" s="13" t="s">
        <v>55</v>
      </c>
      <c r="H97" s="13" t="s">
        <v>56</v>
      </c>
      <c r="I97" s="13" t="s">
        <v>57</v>
      </c>
      <c r="J97" s="13" t="s">
        <v>8</v>
      </c>
      <c r="K97" s="8" t="s">
        <v>58</v>
      </c>
      <c r="L97" s="8" t="s">
        <v>26</v>
      </c>
      <c r="M97" s="8" t="s">
        <v>27</v>
      </c>
      <c r="N97" s="42" t="s">
        <v>28</v>
      </c>
      <c r="O97" s="9" t="s">
        <v>59</v>
      </c>
      <c r="P97" s="9" t="s">
        <v>60</v>
      </c>
      <c r="Q97" s="41"/>
      <c r="R97" s="1"/>
      <c r="S97" s="1"/>
      <c r="T97" s="1"/>
      <c r="U97" s="1"/>
      <c r="V97" s="1"/>
      <c r="W97" s="1"/>
      <c r="X97" s="1"/>
      <c r="Y97" s="1"/>
      <c r="Z97" s="13" t="s">
        <v>54</v>
      </c>
      <c r="AA97" s="13" t="s">
        <v>55</v>
      </c>
      <c r="AB97" s="13" t="s">
        <v>56</v>
      </c>
      <c r="AC97" s="13" t="s">
        <v>57</v>
      </c>
      <c r="AD97" s="13" t="s">
        <v>8</v>
      </c>
      <c r="AE97" s="8" t="s">
        <v>58</v>
      </c>
      <c r="AF97" s="8" t="s">
        <v>26</v>
      </c>
      <c r="AG97" s="8" t="s">
        <v>27</v>
      </c>
      <c r="AH97" s="42" t="s">
        <v>28</v>
      </c>
      <c r="AI97" s="9" t="s">
        <v>59</v>
      </c>
      <c r="AJ97" s="9" t="s">
        <v>60</v>
      </c>
      <c r="AK97" s="41"/>
      <c r="AL97" s="1"/>
      <c r="AM97" s="1"/>
      <c r="AN97" s="1"/>
      <c r="AO97" s="1"/>
      <c r="AP97" s="1"/>
      <c r="AQ97" s="1"/>
      <c r="AR97" s="1"/>
      <c r="AS97" s="1"/>
      <c r="AT97" s="13" t="s">
        <v>54</v>
      </c>
      <c r="AU97" s="13" t="s">
        <v>55</v>
      </c>
      <c r="AV97" s="13" t="s">
        <v>56</v>
      </c>
      <c r="AW97" s="13" t="s">
        <v>57</v>
      </c>
      <c r="AX97" s="13" t="s">
        <v>8</v>
      </c>
      <c r="AY97" s="8" t="s">
        <v>58</v>
      </c>
      <c r="AZ97" s="8" t="s">
        <v>26</v>
      </c>
      <c r="BA97" s="8" t="s">
        <v>27</v>
      </c>
      <c r="BB97" s="42" t="s">
        <v>28</v>
      </c>
      <c r="BC97" s="9" t="s">
        <v>59</v>
      </c>
      <c r="BD97" s="9" t="s">
        <v>60</v>
      </c>
      <c r="BE97" s="41"/>
      <c r="BF97" s="1"/>
      <c r="BG97" s="1"/>
      <c r="BH97" s="1"/>
      <c r="BI97" s="1"/>
      <c r="BJ97" s="1"/>
      <c r="BK97" s="1"/>
      <c r="BL97" s="1"/>
      <c r="BM97" s="1"/>
      <c r="BN97" s="13" t="s">
        <v>54</v>
      </c>
      <c r="BO97" s="13" t="s">
        <v>55</v>
      </c>
      <c r="BP97" s="13" t="s">
        <v>56</v>
      </c>
      <c r="BQ97" s="13" t="s">
        <v>57</v>
      </c>
      <c r="BR97" s="13" t="s">
        <v>8</v>
      </c>
      <c r="BS97" s="8" t="s">
        <v>58</v>
      </c>
      <c r="BT97" s="8" t="s">
        <v>26</v>
      </c>
      <c r="BU97" s="8" t="s">
        <v>27</v>
      </c>
      <c r="BV97" s="42" t="s">
        <v>28</v>
      </c>
      <c r="BW97" s="9" t="s">
        <v>59</v>
      </c>
      <c r="BX97" s="9" t="s">
        <v>60</v>
      </c>
      <c r="BY97" s="41"/>
      <c r="BZ97" s="1"/>
      <c r="CA97" s="1"/>
      <c r="CB97" s="1"/>
      <c r="CC97" s="1"/>
      <c r="CD97" s="1"/>
      <c r="CE97" s="1"/>
      <c r="CF97" s="1"/>
      <c r="CG97" s="1"/>
      <c r="CH97" s="13" t="s">
        <v>54</v>
      </c>
      <c r="CI97" s="13" t="s">
        <v>55</v>
      </c>
      <c r="CJ97" s="13" t="s">
        <v>56</v>
      </c>
      <c r="CK97" s="13" t="s">
        <v>57</v>
      </c>
      <c r="CL97" s="13" t="s">
        <v>8</v>
      </c>
      <c r="CM97" s="8" t="s">
        <v>58</v>
      </c>
      <c r="CN97" s="8" t="s">
        <v>26</v>
      </c>
      <c r="CO97" s="8" t="s">
        <v>27</v>
      </c>
      <c r="CP97" s="42" t="s">
        <v>28</v>
      </c>
      <c r="CQ97" s="9" t="s">
        <v>59</v>
      </c>
      <c r="CR97" s="9" t="s">
        <v>60</v>
      </c>
      <c r="CS97" s="41"/>
      <c r="CT97" s="1"/>
      <c r="CU97" s="1"/>
      <c r="CV97" s="1"/>
      <c r="CW97" s="1"/>
      <c r="CX97" s="1"/>
      <c r="CY97" s="1"/>
      <c r="CZ97" s="1"/>
      <c r="DA97" s="1"/>
      <c r="DB97" s="13" t="s">
        <v>54</v>
      </c>
      <c r="DC97" s="13" t="s">
        <v>55</v>
      </c>
      <c r="DD97" s="13" t="s">
        <v>56</v>
      </c>
      <c r="DE97" s="13" t="s">
        <v>57</v>
      </c>
      <c r="DF97" s="13" t="s">
        <v>8</v>
      </c>
      <c r="DG97" s="8" t="s">
        <v>58</v>
      </c>
      <c r="DH97" s="8" t="s">
        <v>26</v>
      </c>
      <c r="DI97" s="8" t="s">
        <v>27</v>
      </c>
      <c r="DJ97" s="42" t="s">
        <v>28</v>
      </c>
      <c r="DK97" s="9" t="s">
        <v>59</v>
      </c>
      <c r="DL97" s="9" t="s">
        <v>60</v>
      </c>
      <c r="DM97" s="41"/>
      <c r="DN97" s="1"/>
      <c r="DO97" s="1"/>
      <c r="DP97" s="1"/>
      <c r="DQ97" s="1"/>
      <c r="DR97" s="1"/>
      <c r="DS97" s="1"/>
      <c r="DT97" s="1"/>
      <c r="DU97" s="1"/>
      <c r="DV97" s="13" t="s">
        <v>54</v>
      </c>
      <c r="DW97" s="13" t="s">
        <v>55</v>
      </c>
      <c r="DX97" s="13" t="s">
        <v>56</v>
      </c>
      <c r="DY97" s="13" t="s">
        <v>57</v>
      </c>
      <c r="DZ97" s="13" t="s">
        <v>8</v>
      </c>
      <c r="EA97" s="8" t="s">
        <v>58</v>
      </c>
      <c r="EB97" s="8" t="s">
        <v>26</v>
      </c>
      <c r="EC97" s="8" t="s">
        <v>27</v>
      </c>
      <c r="ED97" s="42" t="s">
        <v>28</v>
      </c>
      <c r="EE97" s="9" t="s">
        <v>59</v>
      </c>
      <c r="EF97" s="9" t="s">
        <v>60</v>
      </c>
      <c r="EG97" s="41"/>
    </row>
    <row r="98" s="1" customFormat="1" customHeight="1" spans="1:139">
      <c r="F98" s="11">
        <v>35434</v>
      </c>
      <c r="G98" s="12">
        <v>0.168</v>
      </c>
      <c r="H98" s="11">
        <v>1</v>
      </c>
      <c r="I98" s="11">
        <v>0</v>
      </c>
      <c r="J98" s="13">
        <f t="shared" ref="J98:J107" si="202">F98*G98*H98+I98</f>
        <v>5952.912</v>
      </c>
      <c r="K98" s="11">
        <v>1</v>
      </c>
      <c r="L98" s="11">
        <v>0.89</v>
      </c>
      <c r="M98" s="11">
        <v>1.78</v>
      </c>
      <c r="N98" s="42">
        <f t="shared" ref="N98:N107" si="203">L98*M98+1</f>
        <v>2.5842</v>
      </c>
      <c r="O98" s="11">
        <v>0.9</v>
      </c>
      <c r="P98" s="9">
        <v>0.5</v>
      </c>
      <c r="Q98" s="43">
        <f t="shared" ref="Q98:Q107" si="204">J98*K98*N98*O98*P98</f>
        <v>6922.58183568</v>
      </c>
      <c r="Z98" s="11">
        <v>35728</v>
      </c>
      <c r="AA98" s="12">
        <v>0.168</v>
      </c>
      <c r="AB98" s="11">
        <v>1</v>
      </c>
      <c r="AC98" s="11">
        <v>0</v>
      </c>
      <c r="AD98" s="13">
        <f t="shared" ref="AD98:AD107" si="205">Z98*AA98*AB98+AC98</f>
        <v>6002.304</v>
      </c>
      <c r="AE98" s="11">
        <v>1</v>
      </c>
      <c r="AF98" s="11">
        <v>1</v>
      </c>
      <c r="AG98" s="11">
        <v>2.09</v>
      </c>
      <c r="AH98" s="42">
        <f t="shared" ref="AH98:AH107" si="206">AF98*AG98+1</f>
        <v>3.09</v>
      </c>
      <c r="AI98" s="11">
        <v>0.9</v>
      </c>
      <c r="AJ98" s="9">
        <v>0.5</v>
      </c>
      <c r="AK98" s="43">
        <f t="shared" ref="AK98:AK107" si="207">AD98*AE98*AH98*AI98*AJ98</f>
        <v>8346.203712</v>
      </c>
      <c r="AT98" s="11">
        <v>36903</v>
      </c>
      <c r="AU98" s="12">
        <v>0.168</v>
      </c>
      <c r="AV98" s="11">
        <v>1</v>
      </c>
      <c r="AW98" s="11">
        <v>0</v>
      </c>
      <c r="AX98" s="13">
        <f t="shared" ref="AX98:AX107" si="208">AT98*AU98*AV98+AW98</f>
        <v>6199.704</v>
      </c>
      <c r="AY98" s="11">
        <v>1</v>
      </c>
      <c r="AZ98" s="11">
        <v>0.93</v>
      </c>
      <c r="BA98" s="11">
        <v>1.85</v>
      </c>
      <c r="BB98" s="42">
        <f t="shared" ref="BB98:BB107" si="209">AZ98*BA98+1</f>
        <v>2.7205</v>
      </c>
      <c r="BC98" s="11">
        <v>0.9</v>
      </c>
      <c r="BD98" s="9">
        <v>0.5</v>
      </c>
      <c r="BE98" s="43">
        <f t="shared" ref="BE98:BE107" si="210">AX98*AY98*BB98*BC98*BD98</f>
        <v>7589.8326294</v>
      </c>
      <c r="BN98" s="11">
        <v>38167</v>
      </c>
      <c r="BO98" s="12">
        <v>0.168</v>
      </c>
      <c r="BP98" s="11">
        <v>1</v>
      </c>
      <c r="BQ98" s="11">
        <v>0</v>
      </c>
      <c r="BR98" s="13">
        <f t="shared" ref="BR98:BR107" si="211">BN98*BO98*BP98+BQ98</f>
        <v>6412.056</v>
      </c>
      <c r="BS98" s="11">
        <v>1</v>
      </c>
      <c r="BT98" s="11">
        <v>1</v>
      </c>
      <c r="BU98" s="11">
        <v>2.71</v>
      </c>
      <c r="BV98" s="42">
        <f t="shared" ref="BV98:BV107" si="212">BT98*BU98+1</f>
        <v>3.71</v>
      </c>
      <c r="BW98" s="11">
        <v>0.9</v>
      </c>
      <c r="BX98" s="9">
        <v>0.5</v>
      </c>
      <c r="BY98" s="43">
        <f t="shared" ref="BY98:BY107" si="213">BR98*BS98*BV98*BW98*BX98</f>
        <v>10704.927492</v>
      </c>
      <c r="CH98" s="11">
        <v>42781</v>
      </c>
      <c r="CI98" s="12">
        <v>0.168</v>
      </c>
      <c r="CJ98" s="11">
        <v>1</v>
      </c>
      <c r="CK98" s="11">
        <v>0</v>
      </c>
      <c r="CL98" s="13">
        <f t="shared" ref="CL98:CL107" si="214">CH98*CI98*CJ98+CK98</f>
        <v>7187.208</v>
      </c>
      <c r="CM98" s="11">
        <v>1</v>
      </c>
      <c r="CN98" s="11">
        <v>0.93</v>
      </c>
      <c r="CO98" s="11">
        <v>1.85</v>
      </c>
      <c r="CP98" s="42">
        <f t="shared" ref="CP98:CP107" si="215">CN98*CO98+1</f>
        <v>2.7205</v>
      </c>
      <c r="CQ98" s="11">
        <v>0.9</v>
      </c>
      <c r="CR98" s="9">
        <v>0.5</v>
      </c>
      <c r="CS98" s="43">
        <f t="shared" ref="CS98:CS107" si="216">CL98*CM98*CP98*CQ98*CR98</f>
        <v>8798.7597138</v>
      </c>
      <c r="DB98" s="11">
        <v>44045</v>
      </c>
      <c r="DC98" s="12">
        <v>0.168</v>
      </c>
      <c r="DD98" s="11">
        <v>1</v>
      </c>
      <c r="DE98" s="11">
        <v>0</v>
      </c>
      <c r="DF98" s="13">
        <f t="shared" ref="DF98:DF107" si="217">DB98*DC98*DD98+DE98</f>
        <v>7399.56</v>
      </c>
      <c r="DG98" s="11">
        <v>1</v>
      </c>
      <c r="DH98" s="11">
        <v>1</v>
      </c>
      <c r="DI98" s="11">
        <v>2.09</v>
      </c>
      <c r="DJ98" s="42">
        <f t="shared" ref="DJ98:DJ107" si="218">DH98*DI98+1</f>
        <v>3.09</v>
      </c>
      <c r="DK98" s="11">
        <v>0.9</v>
      </c>
      <c r="DL98" s="9">
        <v>0.5</v>
      </c>
      <c r="DM98" s="43">
        <f t="shared" ref="DM98:DM107" si="219">DF98*DG98*DJ98*DK98*DL98</f>
        <v>10289.08818</v>
      </c>
      <c r="DV98" s="11">
        <v>49923</v>
      </c>
      <c r="DW98" s="12">
        <v>0.199</v>
      </c>
      <c r="DX98" s="11">
        <v>1</v>
      </c>
      <c r="DY98" s="11">
        <v>0</v>
      </c>
      <c r="DZ98" s="13">
        <f t="shared" ref="DZ98:DZ107" si="220">DV98*DW98*DX98+DY98</f>
        <v>9934.677</v>
      </c>
      <c r="EA98" s="11">
        <v>1</v>
      </c>
      <c r="EB98" s="11">
        <v>1</v>
      </c>
      <c r="EC98" s="11">
        <v>2.91</v>
      </c>
      <c r="ED98" s="42">
        <f t="shared" ref="ED98:ED107" si="221">EB98*EC98+1</f>
        <v>3.91</v>
      </c>
      <c r="EE98" s="11">
        <v>0.9</v>
      </c>
      <c r="EF98" s="9">
        <v>0.5</v>
      </c>
      <c r="EG98" s="43">
        <f t="shared" ref="EG98:EG107" si="222">DZ98*EA98*ED98*EE98*EF98</f>
        <v>17480.0641815</v>
      </c>
    </row>
    <row r="99" s="1" customFormat="1" customHeight="1" spans="1:139">
      <c r="F99" s="11">
        <v>35434</v>
      </c>
      <c r="G99" s="12">
        <v>0.168</v>
      </c>
      <c r="H99" s="11">
        <v>1</v>
      </c>
      <c r="I99" s="11">
        <v>0</v>
      </c>
      <c r="J99" s="13">
        <f t="shared" si="202"/>
        <v>5952.912</v>
      </c>
      <c r="K99" s="11">
        <v>1</v>
      </c>
      <c r="L99" s="11">
        <v>0.89</v>
      </c>
      <c r="M99" s="11">
        <v>1.78</v>
      </c>
      <c r="N99" s="42">
        <f t="shared" si="203"/>
        <v>2.5842</v>
      </c>
      <c r="O99" s="11">
        <v>0.9</v>
      </c>
      <c r="P99" s="9">
        <v>0.5</v>
      </c>
      <c r="Q99" s="43">
        <f t="shared" si="204"/>
        <v>6922.58183568</v>
      </c>
      <c r="Z99" s="11">
        <v>35728</v>
      </c>
      <c r="AA99" s="12">
        <v>0.168</v>
      </c>
      <c r="AB99" s="11">
        <v>1</v>
      </c>
      <c r="AC99" s="11">
        <v>0</v>
      </c>
      <c r="AD99" s="13">
        <f t="shared" si="205"/>
        <v>6002.304</v>
      </c>
      <c r="AE99" s="11">
        <v>1</v>
      </c>
      <c r="AF99" s="11">
        <v>1</v>
      </c>
      <c r="AG99" s="11">
        <v>2.09</v>
      </c>
      <c r="AH99" s="42">
        <f t="shared" si="206"/>
        <v>3.09</v>
      </c>
      <c r="AI99" s="11">
        <v>0.9</v>
      </c>
      <c r="AJ99" s="9">
        <v>0.5</v>
      </c>
      <c r="AK99" s="43">
        <f t="shared" si="207"/>
        <v>8346.203712</v>
      </c>
      <c r="AT99" s="11">
        <v>36903</v>
      </c>
      <c r="AU99" s="12">
        <v>0.168</v>
      </c>
      <c r="AV99" s="11">
        <v>1</v>
      </c>
      <c r="AW99" s="11">
        <v>0</v>
      </c>
      <c r="AX99" s="13">
        <f t="shared" si="208"/>
        <v>6199.704</v>
      </c>
      <c r="AY99" s="11">
        <v>1</v>
      </c>
      <c r="AZ99" s="11">
        <v>0.93</v>
      </c>
      <c r="BA99" s="11">
        <v>1.85</v>
      </c>
      <c r="BB99" s="42">
        <f t="shared" si="209"/>
        <v>2.7205</v>
      </c>
      <c r="BC99" s="11">
        <v>0.9</v>
      </c>
      <c r="BD99" s="9">
        <v>0.5</v>
      </c>
      <c r="BE99" s="43">
        <f t="shared" si="210"/>
        <v>7589.8326294</v>
      </c>
      <c r="BN99" s="11">
        <v>38167</v>
      </c>
      <c r="BO99" s="12">
        <v>0.168</v>
      </c>
      <c r="BP99" s="11">
        <v>1</v>
      </c>
      <c r="BQ99" s="11">
        <v>0</v>
      </c>
      <c r="BR99" s="13">
        <f t="shared" si="211"/>
        <v>6412.056</v>
      </c>
      <c r="BS99" s="11">
        <v>1</v>
      </c>
      <c r="BT99" s="11">
        <v>1</v>
      </c>
      <c r="BU99" s="11">
        <v>2.71</v>
      </c>
      <c r="BV99" s="42">
        <f t="shared" si="212"/>
        <v>3.71</v>
      </c>
      <c r="BW99" s="11">
        <v>0.9</v>
      </c>
      <c r="BX99" s="9">
        <v>0.5</v>
      </c>
      <c r="BY99" s="43">
        <f t="shared" si="213"/>
        <v>10704.927492</v>
      </c>
      <c r="CH99" s="11">
        <v>42781</v>
      </c>
      <c r="CI99" s="12">
        <v>0.168</v>
      </c>
      <c r="CJ99" s="11">
        <v>1</v>
      </c>
      <c r="CK99" s="11">
        <v>0</v>
      </c>
      <c r="CL99" s="13">
        <f t="shared" si="214"/>
        <v>7187.208</v>
      </c>
      <c r="CM99" s="11">
        <v>1</v>
      </c>
      <c r="CN99" s="11">
        <v>0.93</v>
      </c>
      <c r="CO99" s="11">
        <v>1.85</v>
      </c>
      <c r="CP99" s="42">
        <f t="shared" si="215"/>
        <v>2.7205</v>
      </c>
      <c r="CQ99" s="11">
        <v>0.9</v>
      </c>
      <c r="CR99" s="9">
        <v>0.5</v>
      </c>
      <c r="CS99" s="43">
        <f t="shared" si="216"/>
        <v>8798.7597138</v>
      </c>
      <c r="DB99" s="11">
        <v>44045</v>
      </c>
      <c r="DC99" s="12">
        <v>0.168</v>
      </c>
      <c r="DD99" s="11">
        <v>1</v>
      </c>
      <c r="DE99" s="11">
        <v>0</v>
      </c>
      <c r="DF99" s="13">
        <f t="shared" si="217"/>
        <v>7399.56</v>
      </c>
      <c r="DG99" s="11">
        <v>1</v>
      </c>
      <c r="DH99" s="11">
        <v>1</v>
      </c>
      <c r="DI99" s="11">
        <v>2.09</v>
      </c>
      <c r="DJ99" s="42">
        <f t="shared" si="218"/>
        <v>3.09</v>
      </c>
      <c r="DK99" s="11">
        <v>0.9</v>
      </c>
      <c r="DL99" s="9">
        <v>0.5</v>
      </c>
      <c r="DM99" s="43">
        <f t="shared" si="219"/>
        <v>10289.08818</v>
      </c>
      <c r="DV99" s="11">
        <v>49923</v>
      </c>
      <c r="DW99" s="12">
        <v>0.199</v>
      </c>
      <c r="DX99" s="11">
        <v>1</v>
      </c>
      <c r="DY99" s="11">
        <v>0</v>
      </c>
      <c r="DZ99" s="13">
        <f t="shared" si="220"/>
        <v>9934.677</v>
      </c>
      <c r="EA99" s="11">
        <v>1</v>
      </c>
      <c r="EB99" s="11">
        <v>1</v>
      </c>
      <c r="EC99" s="11">
        <v>2.91</v>
      </c>
      <c r="ED99" s="42">
        <f t="shared" si="221"/>
        <v>3.91</v>
      </c>
      <c r="EE99" s="11">
        <v>0.9</v>
      </c>
      <c r="EF99" s="9">
        <v>0.5</v>
      </c>
      <c r="EG99" s="43">
        <f t="shared" si="222"/>
        <v>17480.0641815</v>
      </c>
    </row>
    <row r="100" s="1" customFormat="1" customHeight="1" spans="1:139">
      <c r="F100" s="11">
        <v>35434</v>
      </c>
      <c r="G100" s="12">
        <v>0.168</v>
      </c>
      <c r="H100" s="11">
        <v>1</v>
      </c>
      <c r="I100" s="11">
        <v>0</v>
      </c>
      <c r="J100" s="13">
        <f t="shared" si="202"/>
        <v>5952.912</v>
      </c>
      <c r="K100" s="11">
        <v>1</v>
      </c>
      <c r="L100" s="11">
        <v>0.89</v>
      </c>
      <c r="M100" s="11">
        <v>1.78</v>
      </c>
      <c r="N100" s="42">
        <f t="shared" si="203"/>
        <v>2.5842</v>
      </c>
      <c r="O100" s="11">
        <v>0.9</v>
      </c>
      <c r="P100" s="9">
        <v>0.5</v>
      </c>
      <c r="Q100" s="43">
        <f t="shared" si="204"/>
        <v>6922.58183568</v>
      </c>
      <c r="Z100" s="11">
        <v>35728</v>
      </c>
      <c r="AA100" s="12">
        <v>0.168</v>
      </c>
      <c r="AB100" s="11">
        <v>1</v>
      </c>
      <c r="AC100" s="11">
        <v>0</v>
      </c>
      <c r="AD100" s="13">
        <f t="shared" si="205"/>
        <v>6002.304</v>
      </c>
      <c r="AE100" s="11">
        <v>1</v>
      </c>
      <c r="AF100" s="11">
        <v>1</v>
      </c>
      <c r="AG100" s="11">
        <v>2.09</v>
      </c>
      <c r="AH100" s="42">
        <f t="shared" si="206"/>
        <v>3.09</v>
      </c>
      <c r="AI100" s="11">
        <v>0.9</v>
      </c>
      <c r="AJ100" s="9">
        <v>0.5</v>
      </c>
      <c r="AK100" s="43">
        <f t="shared" si="207"/>
        <v>8346.203712</v>
      </c>
      <c r="AT100" s="11">
        <v>36903</v>
      </c>
      <c r="AU100" s="12">
        <v>0.168</v>
      </c>
      <c r="AV100" s="11">
        <v>1</v>
      </c>
      <c r="AW100" s="11">
        <v>0</v>
      </c>
      <c r="AX100" s="13">
        <f t="shared" si="208"/>
        <v>6199.704</v>
      </c>
      <c r="AY100" s="11">
        <v>1</v>
      </c>
      <c r="AZ100" s="11">
        <v>0.93</v>
      </c>
      <c r="BA100" s="11">
        <v>1.85</v>
      </c>
      <c r="BB100" s="42">
        <f t="shared" si="209"/>
        <v>2.7205</v>
      </c>
      <c r="BC100" s="11">
        <v>0.9</v>
      </c>
      <c r="BD100" s="9">
        <v>0.5</v>
      </c>
      <c r="BE100" s="43">
        <f t="shared" si="210"/>
        <v>7589.8326294</v>
      </c>
      <c r="BN100" s="11">
        <v>38167</v>
      </c>
      <c r="BO100" s="12">
        <v>0.168</v>
      </c>
      <c r="BP100" s="11">
        <v>1</v>
      </c>
      <c r="BQ100" s="11">
        <v>0</v>
      </c>
      <c r="BR100" s="13">
        <f t="shared" si="211"/>
        <v>6412.056</v>
      </c>
      <c r="BS100" s="11">
        <v>1</v>
      </c>
      <c r="BT100" s="11">
        <v>1</v>
      </c>
      <c r="BU100" s="11">
        <v>2.71</v>
      </c>
      <c r="BV100" s="42">
        <f t="shared" si="212"/>
        <v>3.71</v>
      </c>
      <c r="BW100" s="11">
        <v>0.9</v>
      </c>
      <c r="BX100" s="9">
        <v>0.5</v>
      </c>
      <c r="BY100" s="43">
        <f t="shared" si="213"/>
        <v>10704.927492</v>
      </c>
      <c r="CH100" s="11">
        <v>42781</v>
      </c>
      <c r="CI100" s="12">
        <v>0.168</v>
      </c>
      <c r="CJ100" s="11">
        <v>1</v>
      </c>
      <c r="CK100" s="11">
        <v>0</v>
      </c>
      <c r="CL100" s="13">
        <f t="shared" si="214"/>
        <v>7187.208</v>
      </c>
      <c r="CM100" s="11">
        <v>1</v>
      </c>
      <c r="CN100" s="11">
        <v>0.93</v>
      </c>
      <c r="CO100" s="11">
        <v>1.85</v>
      </c>
      <c r="CP100" s="42">
        <f t="shared" si="215"/>
        <v>2.7205</v>
      </c>
      <c r="CQ100" s="11">
        <v>0.9</v>
      </c>
      <c r="CR100" s="9">
        <v>0.5</v>
      </c>
      <c r="CS100" s="43">
        <f t="shared" si="216"/>
        <v>8798.7597138</v>
      </c>
      <c r="DB100" s="11">
        <v>44045</v>
      </c>
      <c r="DC100" s="12">
        <v>0.168</v>
      </c>
      <c r="DD100" s="11">
        <v>1</v>
      </c>
      <c r="DE100" s="11">
        <v>0</v>
      </c>
      <c r="DF100" s="13">
        <f t="shared" si="217"/>
        <v>7399.56</v>
      </c>
      <c r="DG100" s="11">
        <v>1</v>
      </c>
      <c r="DH100" s="11">
        <v>1</v>
      </c>
      <c r="DI100" s="11">
        <v>2.09</v>
      </c>
      <c r="DJ100" s="42">
        <f t="shared" si="218"/>
        <v>3.09</v>
      </c>
      <c r="DK100" s="11">
        <v>0.9</v>
      </c>
      <c r="DL100" s="9">
        <v>0.5</v>
      </c>
      <c r="DM100" s="43">
        <f t="shared" si="219"/>
        <v>10289.08818</v>
      </c>
      <c r="DV100" s="11">
        <v>49923</v>
      </c>
      <c r="DW100" s="12">
        <v>0.199</v>
      </c>
      <c r="DX100" s="11">
        <v>1</v>
      </c>
      <c r="DY100" s="11">
        <v>0</v>
      </c>
      <c r="DZ100" s="13">
        <f t="shared" si="220"/>
        <v>9934.677</v>
      </c>
      <c r="EA100" s="11">
        <v>1</v>
      </c>
      <c r="EB100" s="11">
        <v>1</v>
      </c>
      <c r="EC100" s="11">
        <v>2.91</v>
      </c>
      <c r="ED100" s="42">
        <f t="shared" si="221"/>
        <v>3.91</v>
      </c>
      <c r="EE100" s="11">
        <v>0.9</v>
      </c>
      <c r="EF100" s="9">
        <v>0.5</v>
      </c>
      <c r="EG100" s="43">
        <f t="shared" si="222"/>
        <v>17480.0641815</v>
      </c>
    </row>
    <row r="101" s="1" customFormat="1" customHeight="1" spans="1:139">
      <c r="F101" s="11">
        <v>35434</v>
      </c>
      <c r="G101" s="12">
        <v>0.168</v>
      </c>
      <c r="H101" s="11">
        <v>1</v>
      </c>
      <c r="I101" s="11">
        <v>0</v>
      </c>
      <c r="J101" s="13">
        <f t="shared" si="202"/>
        <v>5952.912</v>
      </c>
      <c r="K101" s="11">
        <v>1</v>
      </c>
      <c r="L101" s="11">
        <v>0.89</v>
      </c>
      <c r="M101" s="11">
        <v>1.78</v>
      </c>
      <c r="N101" s="42">
        <f t="shared" si="203"/>
        <v>2.5842</v>
      </c>
      <c r="O101" s="11">
        <v>0.9</v>
      </c>
      <c r="P101" s="9">
        <v>0.5</v>
      </c>
      <c r="Q101" s="43">
        <f t="shared" si="204"/>
        <v>6922.58183568</v>
      </c>
      <c r="Z101" s="11">
        <v>35728</v>
      </c>
      <c r="AA101" s="12">
        <v>0.168</v>
      </c>
      <c r="AB101" s="11">
        <v>1</v>
      </c>
      <c r="AC101" s="11">
        <v>0</v>
      </c>
      <c r="AD101" s="13">
        <f t="shared" si="205"/>
        <v>6002.304</v>
      </c>
      <c r="AE101" s="11">
        <v>1</v>
      </c>
      <c r="AF101" s="11">
        <v>1</v>
      </c>
      <c r="AG101" s="11">
        <v>2.09</v>
      </c>
      <c r="AH101" s="42">
        <f t="shared" si="206"/>
        <v>3.09</v>
      </c>
      <c r="AI101" s="11">
        <v>0.9</v>
      </c>
      <c r="AJ101" s="9">
        <v>0.5</v>
      </c>
      <c r="AK101" s="43">
        <f t="shared" si="207"/>
        <v>8346.203712</v>
      </c>
      <c r="AT101" s="11">
        <v>36903</v>
      </c>
      <c r="AU101" s="12">
        <v>0.168</v>
      </c>
      <c r="AV101" s="11">
        <v>1</v>
      </c>
      <c r="AW101" s="11">
        <v>0</v>
      </c>
      <c r="AX101" s="13">
        <f t="shared" si="208"/>
        <v>6199.704</v>
      </c>
      <c r="AY101" s="11">
        <v>1</v>
      </c>
      <c r="AZ101" s="11">
        <v>0.93</v>
      </c>
      <c r="BA101" s="11">
        <v>1.85</v>
      </c>
      <c r="BB101" s="42">
        <f t="shared" si="209"/>
        <v>2.7205</v>
      </c>
      <c r="BC101" s="11">
        <v>0.9</v>
      </c>
      <c r="BD101" s="9">
        <v>0.5</v>
      </c>
      <c r="BE101" s="43">
        <f t="shared" si="210"/>
        <v>7589.8326294</v>
      </c>
      <c r="BN101" s="11">
        <v>38167</v>
      </c>
      <c r="BO101" s="12">
        <v>0.168</v>
      </c>
      <c r="BP101" s="11">
        <v>1</v>
      </c>
      <c r="BQ101" s="11">
        <v>0</v>
      </c>
      <c r="BR101" s="13">
        <f t="shared" si="211"/>
        <v>6412.056</v>
      </c>
      <c r="BS101" s="11">
        <v>1</v>
      </c>
      <c r="BT101" s="11">
        <v>1</v>
      </c>
      <c r="BU101" s="11">
        <v>2.71</v>
      </c>
      <c r="BV101" s="42">
        <f t="shared" si="212"/>
        <v>3.71</v>
      </c>
      <c r="BW101" s="11">
        <v>0.9</v>
      </c>
      <c r="BX101" s="9">
        <v>0.5</v>
      </c>
      <c r="BY101" s="43">
        <f t="shared" si="213"/>
        <v>10704.927492</v>
      </c>
      <c r="CH101" s="11">
        <v>42781</v>
      </c>
      <c r="CI101" s="12">
        <v>0.168</v>
      </c>
      <c r="CJ101" s="11">
        <v>1</v>
      </c>
      <c r="CK101" s="11">
        <v>0</v>
      </c>
      <c r="CL101" s="13">
        <f t="shared" si="214"/>
        <v>7187.208</v>
      </c>
      <c r="CM101" s="11">
        <v>1</v>
      </c>
      <c r="CN101" s="11">
        <v>0.93</v>
      </c>
      <c r="CO101" s="11">
        <v>1.85</v>
      </c>
      <c r="CP101" s="42">
        <f t="shared" si="215"/>
        <v>2.7205</v>
      </c>
      <c r="CQ101" s="11">
        <v>0.9</v>
      </c>
      <c r="CR101" s="9">
        <v>0.5</v>
      </c>
      <c r="CS101" s="43">
        <f t="shared" si="216"/>
        <v>8798.7597138</v>
      </c>
      <c r="DB101" s="11">
        <v>44045</v>
      </c>
      <c r="DC101" s="12">
        <v>0.168</v>
      </c>
      <c r="DD101" s="11">
        <v>1</v>
      </c>
      <c r="DE101" s="11">
        <v>0</v>
      </c>
      <c r="DF101" s="13">
        <f t="shared" si="217"/>
        <v>7399.56</v>
      </c>
      <c r="DG101" s="11">
        <v>1</v>
      </c>
      <c r="DH101" s="11">
        <v>1</v>
      </c>
      <c r="DI101" s="11">
        <v>2.09</v>
      </c>
      <c r="DJ101" s="42">
        <f t="shared" si="218"/>
        <v>3.09</v>
      </c>
      <c r="DK101" s="11">
        <v>0.9</v>
      </c>
      <c r="DL101" s="9">
        <v>0.5</v>
      </c>
      <c r="DM101" s="43">
        <f t="shared" si="219"/>
        <v>10289.08818</v>
      </c>
      <c r="DV101" s="11">
        <v>49923</v>
      </c>
      <c r="DW101" s="12">
        <v>0.199</v>
      </c>
      <c r="DX101" s="11">
        <v>1</v>
      </c>
      <c r="DY101" s="11">
        <v>0</v>
      </c>
      <c r="DZ101" s="13">
        <f t="shared" si="220"/>
        <v>9934.677</v>
      </c>
      <c r="EA101" s="11">
        <v>1</v>
      </c>
      <c r="EB101" s="11">
        <v>1</v>
      </c>
      <c r="EC101" s="11">
        <v>2.91</v>
      </c>
      <c r="ED101" s="42">
        <f t="shared" si="221"/>
        <v>3.91</v>
      </c>
      <c r="EE101" s="11">
        <v>0.9</v>
      </c>
      <c r="EF101" s="9">
        <v>0.5</v>
      </c>
      <c r="EG101" s="43">
        <f t="shared" si="222"/>
        <v>17480.0641815</v>
      </c>
    </row>
    <row r="102" s="1" customFormat="1" customHeight="1" spans="1:139">
      <c r="F102" s="11">
        <v>35434</v>
      </c>
      <c r="G102" s="12">
        <v>0.168</v>
      </c>
      <c r="H102" s="11">
        <v>1</v>
      </c>
      <c r="I102" s="11">
        <v>0</v>
      </c>
      <c r="J102" s="13">
        <f t="shared" si="202"/>
        <v>5952.912</v>
      </c>
      <c r="K102" s="11">
        <v>1</v>
      </c>
      <c r="L102" s="11">
        <v>0.89</v>
      </c>
      <c r="M102" s="11">
        <v>1.78</v>
      </c>
      <c r="N102" s="42">
        <f t="shared" si="203"/>
        <v>2.5842</v>
      </c>
      <c r="O102" s="11">
        <v>0.9</v>
      </c>
      <c r="P102" s="9">
        <v>0.5</v>
      </c>
      <c r="Q102" s="43">
        <f t="shared" si="204"/>
        <v>6922.58183568</v>
      </c>
      <c r="Z102" s="11">
        <v>35728</v>
      </c>
      <c r="AA102" s="12">
        <v>0.168</v>
      </c>
      <c r="AB102" s="11">
        <v>1</v>
      </c>
      <c r="AC102" s="11">
        <v>0</v>
      </c>
      <c r="AD102" s="13">
        <f t="shared" si="205"/>
        <v>6002.304</v>
      </c>
      <c r="AE102" s="11">
        <v>1</v>
      </c>
      <c r="AF102" s="11">
        <v>1</v>
      </c>
      <c r="AG102" s="11">
        <v>2.09</v>
      </c>
      <c r="AH102" s="42">
        <f t="shared" si="206"/>
        <v>3.09</v>
      </c>
      <c r="AI102" s="11">
        <v>0.9</v>
      </c>
      <c r="AJ102" s="9">
        <v>0.5</v>
      </c>
      <c r="AK102" s="43">
        <f t="shared" si="207"/>
        <v>8346.203712</v>
      </c>
      <c r="AT102" s="11">
        <v>36903</v>
      </c>
      <c r="AU102" s="12">
        <v>0.168</v>
      </c>
      <c r="AV102" s="11">
        <v>1</v>
      </c>
      <c r="AW102" s="11">
        <v>0</v>
      </c>
      <c r="AX102" s="13">
        <f t="shared" si="208"/>
        <v>6199.704</v>
      </c>
      <c r="AY102" s="11">
        <v>1</v>
      </c>
      <c r="AZ102" s="11">
        <v>0.93</v>
      </c>
      <c r="BA102" s="11">
        <v>1.85</v>
      </c>
      <c r="BB102" s="42">
        <f t="shared" si="209"/>
        <v>2.7205</v>
      </c>
      <c r="BC102" s="11">
        <v>0.9</v>
      </c>
      <c r="BD102" s="9">
        <v>0.5</v>
      </c>
      <c r="BE102" s="43">
        <f t="shared" si="210"/>
        <v>7589.8326294</v>
      </c>
      <c r="BN102" s="11">
        <v>38167</v>
      </c>
      <c r="BO102" s="12">
        <v>0.168</v>
      </c>
      <c r="BP102" s="11">
        <v>1</v>
      </c>
      <c r="BQ102" s="11">
        <v>0</v>
      </c>
      <c r="BR102" s="13">
        <f t="shared" si="211"/>
        <v>6412.056</v>
      </c>
      <c r="BS102" s="11">
        <v>1</v>
      </c>
      <c r="BT102" s="11">
        <v>1</v>
      </c>
      <c r="BU102" s="11">
        <v>2.71</v>
      </c>
      <c r="BV102" s="42">
        <f t="shared" si="212"/>
        <v>3.71</v>
      </c>
      <c r="BW102" s="11">
        <v>0.9</v>
      </c>
      <c r="BX102" s="9">
        <v>0.5</v>
      </c>
      <c r="BY102" s="43">
        <f t="shared" si="213"/>
        <v>10704.927492</v>
      </c>
      <c r="CH102" s="11">
        <v>42781</v>
      </c>
      <c r="CI102" s="12">
        <v>0.168</v>
      </c>
      <c r="CJ102" s="11">
        <v>1</v>
      </c>
      <c r="CK102" s="11">
        <v>0</v>
      </c>
      <c r="CL102" s="13">
        <f t="shared" si="214"/>
        <v>7187.208</v>
      </c>
      <c r="CM102" s="11">
        <v>1</v>
      </c>
      <c r="CN102" s="11">
        <v>0.93</v>
      </c>
      <c r="CO102" s="11">
        <v>1.85</v>
      </c>
      <c r="CP102" s="42">
        <f t="shared" si="215"/>
        <v>2.7205</v>
      </c>
      <c r="CQ102" s="11">
        <v>0.9</v>
      </c>
      <c r="CR102" s="9">
        <v>0.5</v>
      </c>
      <c r="CS102" s="43">
        <f t="shared" si="216"/>
        <v>8798.7597138</v>
      </c>
      <c r="DB102" s="11">
        <v>44045</v>
      </c>
      <c r="DC102" s="12">
        <v>0.168</v>
      </c>
      <c r="DD102" s="11">
        <v>1</v>
      </c>
      <c r="DE102" s="11">
        <v>0</v>
      </c>
      <c r="DF102" s="13">
        <f t="shared" si="217"/>
        <v>7399.56</v>
      </c>
      <c r="DG102" s="11">
        <v>1</v>
      </c>
      <c r="DH102" s="11">
        <v>1</v>
      </c>
      <c r="DI102" s="11">
        <v>2.09</v>
      </c>
      <c r="DJ102" s="42">
        <f t="shared" si="218"/>
        <v>3.09</v>
      </c>
      <c r="DK102" s="11">
        <v>0.9</v>
      </c>
      <c r="DL102" s="9">
        <v>0.5</v>
      </c>
      <c r="DM102" s="43">
        <f t="shared" si="219"/>
        <v>10289.08818</v>
      </c>
      <c r="DV102" s="11">
        <v>49923</v>
      </c>
      <c r="DW102" s="12">
        <v>0.199</v>
      </c>
      <c r="DX102" s="11">
        <v>1</v>
      </c>
      <c r="DY102" s="11">
        <v>0</v>
      </c>
      <c r="DZ102" s="13">
        <f t="shared" si="220"/>
        <v>9934.677</v>
      </c>
      <c r="EA102" s="11">
        <v>1</v>
      </c>
      <c r="EB102" s="11">
        <v>1</v>
      </c>
      <c r="EC102" s="11">
        <v>2.91</v>
      </c>
      <c r="ED102" s="42">
        <f t="shared" si="221"/>
        <v>3.91</v>
      </c>
      <c r="EE102" s="11">
        <v>0.9</v>
      </c>
      <c r="EF102" s="9">
        <v>0.5</v>
      </c>
      <c r="EG102" s="43">
        <f t="shared" si="222"/>
        <v>17480.0641815</v>
      </c>
    </row>
    <row r="103" s="1" customFormat="1" customHeight="1" spans="1:139">
      <c r="F103" s="11">
        <v>35434</v>
      </c>
      <c r="G103" s="12">
        <v>0.168</v>
      </c>
      <c r="H103" s="11">
        <v>1</v>
      </c>
      <c r="I103" s="11">
        <v>0</v>
      </c>
      <c r="J103" s="13">
        <f t="shared" si="202"/>
        <v>5952.912</v>
      </c>
      <c r="K103" s="11">
        <v>1</v>
      </c>
      <c r="L103" s="11">
        <v>0.89</v>
      </c>
      <c r="M103" s="11">
        <v>1.78</v>
      </c>
      <c r="N103" s="42">
        <f t="shared" si="203"/>
        <v>2.5842</v>
      </c>
      <c r="O103" s="11">
        <v>0.9</v>
      </c>
      <c r="P103" s="9">
        <v>0.5</v>
      </c>
      <c r="Q103" s="43">
        <f t="shared" si="204"/>
        <v>6922.58183568</v>
      </c>
      <c r="Z103" s="11">
        <v>35728</v>
      </c>
      <c r="AA103" s="12">
        <v>0.168</v>
      </c>
      <c r="AB103" s="11">
        <v>1</v>
      </c>
      <c r="AC103" s="11">
        <v>0</v>
      </c>
      <c r="AD103" s="13">
        <f t="shared" si="205"/>
        <v>6002.304</v>
      </c>
      <c r="AE103" s="11">
        <v>1</v>
      </c>
      <c r="AF103" s="11">
        <v>1</v>
      </c>
      <c r="AG103" s="11">
        <v>2.09</v>
      </c>
      <c r="AH103" s="42">
        <f t="shared" si="206"/>
        <v>3.09</v>
      </c>
      <c r="AI103" s="11">
        <v>0.9</v>
      </c>
      <c r="AJ103" s="9">
        <v>0.5</v>
      </c>
      <c r="AK103" s="43">
        <f t="shared" si="207"/>
        <v>8346.203712</v>
      </c>
      <c r="AT103" s="11">
        <v>36903</v>
      </c>
      <c r="AU103" s="12">
        <v>0.168</v>
      </c>
      <c r="AV103" s="11">
        <v>1</v>
      </c>
      <c r="AW103" s="11">
        <v>0</v>
      </c>
      <c r="AX103" s="13">
        <f t="shared" si="208"/>
        <v>6199.704</v>
      </c>
      <c r="AY103" s="11">
        <v>1</v>
      </c>
      <c r="AZ103" s="11">
        <v>0.93</v>
      </c>
      <c r="BA103" s="11">
        <v>1.85</v>
      </c>
      <c r="BB103" s="42">
        <f t="shared" si="209"/>
        <v>2.7205</v>
      </c>
      <c r="BC103" s="11">
        <v>0.9</v>
      </c>
      <c r="BD103" s="9">
        <v>0.5</v>
      </c>
      <c r="BE103" s="43">
        <f t="shared" si="210"/>
        <v>7589.8326294</v>
      </c>
      <c r="BN103" s="11">
        <v>38167</v>
      </c>
      <c r="BO103" s="12">
        <v>0.168</v>
      </c>
      <c r="BP103" s="11">
        <v>1</v>
      </c>
      <c r="BQ103" s="11">
        <v>0</v>
      </c>
      <c r="BR103" s="13">
        <f t="shared" si="211"/>
        <v>6412.056</v>
      </c>
      <c r="BS103" s="11">
        <v>1</v>
      </c>
      <c r="BT103" s="11">
        <v>1</v>
      </c>
      <c r="BU103" s="11">
        <v>2.71</v>
      </c>
      <c r="BV103" s="42">
        <f t="shared" si="212"/>
        <v>3.71</v>
      </c>
      <c r="BW103" s="11">
        <v>0.9</v>
      </c>
      <c r="BX103" s="9">
        <v>0.5</v>
      </c>
      <c r="BY103" s="43">
        <f t="shared" si="213"/>
        <v>10704.927492</v>
      </c>
      <c r="CH103" s="11">
        <v>42781</v>
      </c>
      <c r="CI103" s="12">
        <v>0.168</v>
      </c>
      <c r="CJ103" s="11">
        <v>1</v>
      </c>
      <c r="CK103" s="11">
        <v>0</v>
      </c>
      <c r="CL103" s="13">
        <f t="shared" si="214"/>
        <v>7187.208</v>
      </c>
      <c r="CM103" s="11">
        <v>1</v>
      </c>
      <c r="CN103" s="11">
        <v>0.93</v>
      </c>
      <c r="CO103" s="11">
        <v>1.85</v>
      </c>
      <c r="CP103" s="42">
        <f t="shared" si="215"/>
        <v>2.7205</v>
      </c>
      <c r="CQ103" s="11">
        <v>0.9</v>
      </c>
      <c r="CR103" s="9">
        <v>0.5</v>
      </c>
      <c r="CS103" s="43">
        <f t="shared" si="216"/>
        <v>8798.7597138</v>
      </c>
      <c r="DB103" s="11">
        <v>44045</v>
      </c>
      <c r="DC103" s="12">
        <v>0.168</v>
      </c>
      <c r="DD103" s="11">
        <v>1</v>
      </c>
      <c r="DE103" s="11">
        <v>0</v>
      </c>
      <c r="DF103" s="13">
        <f t="shared" si="217"/>
        <v>7399.56</v>
      </c>
      <c r="DG103" s="11">
        <v>1</v>
      </c>
      <c r="DH103" s="11">
        <v>1</v>
      </c>
      <c r="DI103" s="11">
        <v>2.09</v>
      </c>
      <c r="DJ103" s="42">
        <f t="shared" si="218"/>
        <v>3.09</v>
      </c>
      <c r="DK103" s="11">
        <v>0.9</v>
      </c>
      <c r="DL103" s="9">
        <v>0.5</v>
      </c>
      <c r="DM103" s="43">
        <f t="shared" si="219"/>
        <v>10289.08818</v>
      </c>
      <c r="DV103" s="11">
        <v>49923</v>
      </c>
      <c r="DW103" s="12">
        <v>0.199</v>
      </c>
      <c r="DX103" s="11">
        <v>1</v>
      </c>
      <c r="DY103" s="11">
        <v>0</v>
      </c>
      <c r="DZ103" s="13">
        <f t="shared" si="220"/>
        <v>9934.677</v>
      </c>
      <c r="EA103" s="11">
        <v>1</v>
      </c>
      <c r="EB103" s="11">
        <v>1</v>
      </c>
      <c r="EC103" s="11">
        <v>2.91</v>
      </c>
      <c r="ED103" s="42">
        <f t="shared" si="221"/>
        <v>3.91</v>
      </c>
      <c r="EE103" s="11">
        <v>0.9</v>
      </c>
      <c r="EF103" s="9">
        <v>0.5</v>
      </c>
      <c r="EG103" s="43">
        <f t="shared" si="222"/>
        <v>17480.0641815</v>
      </c>
    </row>
    <row r="104" s="1" customFormat="1" customHeight="1" spans="1:139">
      <c r="F104" s="11">
        <v>35434</v>
      </c>
      <c r="G104" s="12">
        <v>0.168</v>
      </c>
      <c r="H104" s="11">
        <v>1</v>
      </c>
      <c r="I104" s="11">
        <v>0</v>
      </c>
      <c r="J104" s="13">
        <f t="shared" si="202"/>
        <v>5952.912</v>
      </c>
      <c r="K104" s="11">
        <v>1</v>
      </c>
      <c r="L104" s="11">
        <v>0.89</v>
      </c>
      <c r="M104" s="11">
        <v>1.78</v>
      </c>
      <c r="N104" s="42">
        <f t="shared" si="203"/>
        <v>2.5842</v>
      </c>
      <c r="O104" s="11">
        <v>0.9</v>
      </c>
      <c r="P104" s="9">
        <v>0.5</v>
      </c>
      <c r="Q104" s="43">
        <f t="shared" si="204"/>
        <v>6922.58183568</v>
      </c>
      <c r="Z104" s="11">
        <v>35728</v>
      </c>
      <c r="AA104" s="12">
        <v>0.168</v>
      </c>
      <c r="AB104" s="11">
        <v>1</v>
      </c>
      <c r="AC104" s="11">
        <v>0</v>
      </c>
      <c r="AD104" s="13">
        <f t="shared" si="205"/>
        <v>6002.304</v>
      </c>
      <c r="AE104" s="11">
        <v>1</v>
      </c>
      <c r="AF104" s="11">
        <v>1</v>
      </c>
      <c r="AG104" s="11">
        <v>2.09</v>
      </c>
      <c r="AH104" s="42">
        <f t="shared" si="206"/>
        <v>3.09</v>
      </c>
      <c r="AI104" s="11">
        <v>0.9</v>
      </c>
      <c r="AJ104" s="9">
        <v>0.5</v>
      </c>
      <c r="AK104" s="43">
        <f t="shared" si="207"/>
        <v>8346.203712</v>
      </c>
      <c r="AT104" s="11">
        <v>36903</v>
      </c>
      <c r="AU104" s="12">
        <v>0.168</v>
      </c>
      <c r="AV104" s="11">
        <v>1</v>
      </c>
      <c r="AW104" s="11">
        <v>0</v>
      </c>
      <c r="AX104" s="13">
        <f t="shared" si="208"/>
        <v>6199.704</v>
      </c>
      <c r="AY104" s="11">
        <v>1</v>
      </c>
      <c r="AZ104" s="11">
        <v>0.93</v>
      </c>
      <c r="BA104" s="11">
        <v>1.85</v>
      </c>
      <c r="BB104" s="42">
        <f t="shared" si="209"/>
        <v>2.7205</v>
      </c>
      <c r="BC104" s="11">
        <v>0.9</v>
      </c>
      <c r="BD104" s="9">
        <v>0.5</v>
      </c>
      <c r="BE104" s="43">
        <f t="shared" si="210"/>
        <v>7589.8326294</v>
      </c>
      <c r="BN104" s="11">
        <v>38167</v>
      </c>
      <c r="BO104" s="12">
        <v>0.168</v>
      </c>
      <c r="BP104" s="11">
        <v>1</v>
      </c>
      <c r="BQ104" s="11">
        <v>0</v>
      </c>
      <c r="BR104" s="13">
        <f t="shared" si="211"/>
        <v>6412.056</v>
      </c>
      <c r="BS104" s="11">
        <v>1</v>
      </c>
      <c r="BT104" s="11">
        <v>1</v>
      </c>
      <c r="BU104" s="11">
        <v>2.71</v>
      </c>
      <c r="BV104" s="42">
        <f t="shared" si="212"/>
        <v>3.71</v>
      </c>
      <c r="BW104" s="11">
        <v>0.9</v>
      </c>
      <c r="BX104" s="9">
        <v>0.5</v>
      </c>
      <c r="BY104" s="43">
        <f t="shared" si="213"/>
        <v>10704.927492</v>
      </c>
      <c r="CH104" s="11">
        <v>42781</v>
      </c>
      <c r="CI104" s="12">
        <v>0.168</v>
      </c>
      <c r="CJ104" s="11">
        <v>1</v>
      </c>
      <c r="CK104" s="11">
        <v>0</v>
      </c>
      <c r="CL104" s="13">
        <f t="shared" si="214"/>
        <v>7187.208</v>
      </c>
      <c r="CM104" s="11">
        <v>1</v>
      </c>
      <c r="CN104" s="11">
        <v>0.93</v>
      </c>
      <c r="CO104" s="11">
        <v>1.85</v>
      </c>
      <c r="CP104" s="42">
        <f t="shared" si="215"/>
        <v>2.7205</v>
      </c>
      <c r="CQ104" s="11">
        <v>0.9</v>
      </c>
      <c r="CR104" s="9">
        <v>0.5</v>
      </c>
      <c r="CS104" s="43">
        <f t="shared" si="216"/>
        <v>8798.7597138</v>
      </c>
      <c r="DB104" s="11">
        <v>44045</v>
      </c>
      <c r="DC104" s="12">
        <v>0.168</v>
      </c>
      <c r="DD104" s="11">
        <v>1</v>
      </c>
      <c r="DE104" s="11">
        <v>0</v>
      </c>
      <c r="DF104" s="13">
        <f t="shared" si="217"/>
        <v>7399.56</v>
      </c>
      <c r="DG104" s="11">
        <v>1</v>
      </c>
      <c r="DH104" s="11">
        <v>1</v>
      </c>
      <c r="DI104" s="11">
        <v>2.09</v>
      </c>
      <c r="DJ104" s="42">
        <f t="shared" si="218"/>
        <v>3.09</v>
      </c>
      <c r="DK104" s="11">
        <v>0.9</v>
      </c>
      <c r="DL104" s="9">
        <v>0.5</v>
      </c>
      <c r="DM104" s="43">
        <f t="shared" si="219"/>
        <v>10289.08818</v>
      </c>
      <c r="DV104" s="11">
        <v>49923</v>
      </c>
      <c r="DW104" s="12">
        <v>0.199</v>
      </c>
      <c r="DX104" s="11">
        <v>1</v>
      </c>
      <c r="DY104" s="11">
        <v>0</v>
      </c>
      <c r="DZ104" s="13">
        <f t="shared" si="220"/>
        <v>9934.677</v>
      </c>
      <c r="EA104" s="11">
        <v>1</v>
      </c>
      <c r="EB104" s="11">
        <v>1</v>
      </c>
      <c r="EC104" s="11">
        <v>2.91</v>
      </c>
      <c r="ED104" s="42">
        <f t="shared" si="221"/>
        <v>3.91</v>
      </c>
      <c r="EE104" s="11">
        <v>0.9</v>
      </c>
      <c r="EF104" s="9">
        <v>0.5</v>
      </c>
      <c r="EG104" s="43">
        <f t="shared" si="222"/>
        <v>17480.0641815</v>
      </c>
    </row>
    <row r="105" s="1" customFormat="1" customHeight="1" spans="1:139">
      <c r="F105" s="11">
        <v>35434</v>
      </c>
      <c r="G105" s="12">
        <v>0.168</v>
      </c>
      <c r="H105" s="11">
        <v>1</v>
      </c>
      <c r="I105" s="11">
        <v>0</v>
      </c>
      <c r="J105" s="13">
        <f t="shared" si="202"/>
        <v>5952.912</v>
      </c>
      <c r="K105" s="11">
        <v>1</v>
      </c>
      <c r="L105" s="11">
        <v>0.89</v>
      </c>
      <c r="M105" s="11">
        <v>1.78</v>
      </c>
      <c r="N105" s="42">
        <f t="shared" si="203"/>
        <v>2.5842</v>
      </c>
      <c r="O105" s="11">
        <v>0.9</v>
      </c>
      <c r="P105" s="9">
        <v>0.5</v>
      </c>
      <c r="Q105" s="43">
        <f t="shared" si="204"/>
        <v>6922.58183568</v>
      </c>
      <c r="Z105" s="11">
        <v>35728</v>
      </c>
      <c r="AA105" s="12">
        <v>0.168</v>
      </c>
      <c r="AB105" s="11">
        <v>1</v>
      </c>
      <c r="AC105" s="11">
        <v>0</v>
      </c>
      <c r="AD105" s="13">
        <f t="shared" si="205"/>
        <v>6002.304</v>
      </c>
      <c r="AE105" s="11">
        <v>1</v>
      </c>
      <c r="AF105" s="11">
        <v>1</v>
      </c>
      <c r="AG105" s="11">
        <v>2.09</v>
      </c>
      <c r="AH105" s="42">
        <f t="shared" si="206"/>
        <v>3.09</v>
      </c>
      <c r="AI105" s="11">
        <v>0.9</v>
      </c>
      <c r="AJ105" s="9">
        <v>0.5</v>
      </c>
      <c r="AK105" s="43">
        <f t="shared" si="207"/>
        <v>8346.203712</v>
      </c>
      <c r="AT105" s="11">
        <v>36903</v>
      </c>
      <c r="AU105" s="12">
        <v>0.168</v>
      </c>
      <c r="AV105" s="11">
        <v>1</v>
      </c>
      <c r="AW105" s="11">
        <v>0</v>
      </c>
      <c r="AX105" s="13">
        <f t="shared" si="208"/>
        <v>6199.704</v>
      </c>
      <c r="AY105" s="11">
        <v>1</v>
      </c>
      <c r="AZ105" s="11">
        <v>0.93</v>
      </c>
      <c r="BA105" s="11">
        <v>1.85</v>
      </c>
      <c r="BB105" s="42">
        <f t="shared" si="209"/>
        <v>2.7205</v>
      </c>
      <c r="BC105" s="11">
        <v>0.9</v>
      </c>
      <c r="BD105" s="9">
        <v>0.5</v>
      </c>
      <c r="BE105" s="43">
        <f t="shared" si="210"/>
        <v>7589.8326294</v>
      </c>
      <c r="BN105" s="11">
        <v>38167</v>
      </c>
      <c r="BO105" s="12">
        <v>0.168</v>
      </c>
      <c r="BP105" s="11">
        <v>1</v>
      </c>
      <c r="BQ105" s="11">
        <v>0</v>
      </c>
      <c r="BR105" s="13">
        <f t="shared" si="211"/>
        <v>6412.056</v>
      </c>
      <c r="BS105" s="11">
        <v>1</v>
      </c>
      <c r="BT105" s="11">
        <v>1</v>
      </c>
      <c r="BU105" s="11">
        <v>2.71</v>
      </c>
      <c r="BV105" s="42">
        <f t="shared" si="212"/>
        <v>3.71</v>
      </c>
      <c r="BW105" s="11">
        <v>0.9</v>
      </c>
      <c r="BX105" s="9">
        <v>0.5</v>
      </c>
      <c r="BY105" s="43">
        <f t="shared" si="213"/>
        <v>10704.927492</v>
      </c>
      <c r="CH105" s="11">
        <v>42781</v>
      </c>
      <c r="CI105" s="12">
        <v>0.168</v>
      </c>
      <c r="CJ105" s="11">
        <v>1</v>
      </c>
      <c r="CK105" s="11">
        <v>0</v>
      </c>
      <c r="CL105" s="13">
        <f t="shared" si="214"/>
        <v>7187.208</v>
      </c>
      <c r="CM105" s="11">
        <v>1</v>
      </c>
      <c r="CN105" s="11">
        <v>0.93</v>
      </c>
      <c r="CO105" s="11">
        <v>1.85</v>
      </c>
      <c r="CP105" s="42">
        <f t="shared" si="215"/>
        <v>2.7205</v>
      </c>
      <c r="CQ105" s="11">
        <v>0.9</v>
      </c>
      <c r="CR105" s="9">
        <v>0.5</v>
      </c>
      <c r="CS105" s="43">
        <f t="shared" si="216"/>
        <v>8798.7597138</v>
      </c>
      <c r="DB105" s="11">
        <v>44045</v>
      </c>
      <c r="DC105" s="12">
        <v>0.168</v>
      </c>
      <c r="DD105" s="11">
        <v>1</v>
      </c>
      <c r="DE105" s="11">
        <v>0</v>
      </c>
      <c r="DF105" s="13">
        <f t="shared" si="217"/>
        <v>7399.56</v>
      </c>
      <c r="DG105" s="11">
        <v>1</v>
      </c>
      <c r="DH105" s="11">
        <v>1</v>
      </c>
      <c r="DI105" s="11">
        <v>2.09</v>
      </c>
      <c r="DJ105" s="42">
        <f t="shared" si="218"/>
        <v>3.09</v>
      </c>
      <c r="DK105" s="11">
        <v>0.9</v>
      </c>
      <c r="DL105" s="9">
        <v>0.5</v>
      </c>
      <c r="DM105" s="43">
        <f t="shared" si="219"/>
        <v>10289.08818</v>
      </c>
      <c r="DV105" s="11">
        <v>49923</v>
      </c>
      <c r="DW105" s="12">
        <v>0.199</v>
      </c>
      <c r="DX105" s="11">
        <v>1</v>
      </c>
      <c r="DY105" s="11">
        <v>0</v>
      </c>
      <c r="DZ105" s="13">
        <f t="shared" si="220"/>
        <v>9934.677</v>
      </c>
      <c r="EA105" s="11">
        <v>1</v>
      </c>
      <c r="EB105" s="11">
        <v>1</v>
      </c>
      <c r="EC105" s="11">
        <v>2.91</v>
      </c>
      <c r="ED105" s="42">
        <f t="shared" si="221"/>
        <v>3.91</v>
      </c>
      <c r="EE105" s="11">
        <v>0.9</v>
      </c>
      <c r="EF105" s="9">
        <v>0.5</v>
      </c>
      <c r="EG105" s="43">
        <f t="shared" si="222"/>
        <v>17480.0641815</v>
      </c>
    </row>
    <row r="106" s="1" customFormat="1" customHeight="1" spans="1:139">
      <c r="F106" s="11">
        <v>35434</v>
      </c>
      <c r="G106" s="12">
        <v>0.3</v>
      </c>
      <c r="H106" s="11">
        <v>1</v>
      </c>
      <c r="I106" s="11">
        <v>0</v>
      </c>
      <c r="J106" s="13">
        <f t="shared" si="202"/>
        <v>10630.2</v>
      </c>
      <c r="K106" s="11">
        <v>1</v>
      </c>
      <c r="L106" s="11">
        <v>0.89</v>
      </c>
      <c r="M106" s="11">
        <v>1.78</v>
      </c>
      <c r="N106" s="42">
        <f t="shared" si="203"/>
        <v>2.5842</v>
      </c>
      <c r="O106" s="11">
        <v>0.9</v>
      </c>
      <c r="P106" s="9">
        <v>0.5</v>
      </c>
      <c r="Q106" s="43">
        <f t="shared" si="204"/>
        <v>12361.753278</v>
      </c>
      <c r="Z106" s="11">
        <v>35728</v>
      </c>
      <c r="AA106" s="12">
        <v>0.3</v>
      </c>
      <c r="AB106" s="11">
        <v>1</v>
      </c>
      <c r="AC106" s="11">
        <v>0</v>
      </c>
      <c r="AD106" s="13">
        <f t="shared" si="205"/>
        <v>10718.4</v>
      </c>
      <c r="AE106" s="11">
        <v>1</v>
      </c>
      <c r="AF106" s="11">
        <v>1</v>
      </c>
      <c r="AG106" s="11">
        <v>2.09</v>
      </c>
      <c r="AH106" s="42">
        <f t="shared" si="206"/>
        <v>3.09</v>
      </c>
      <c r="AI106" s="11">
        <v>0.9</v>
      </c>
      <c r="AJ106" s="9">
        <v>0.5</v>
      </c>
      <c r="AK106" s="43">
        <f t="shared" si="207"/>
        <v>14903.9352</v>
      </c>
      <c r="AT106" s="11">
        <v>36903</v>
      </c>
      <c r="AU106" s="12">
        <v>0.3</v>
      </c>
      <c r="AV106" s="11">
        <v>1</v>
      </c>
      <c r="AW106" s="11">
        <v>0</v>
      </c>
      <c r="AX106" s="13">
        <f t="shared" si="208"/>
        <v>11070.9</v>
      </c>
      <c r="AY106" s="11">
        <v>1</v>
      </c>
      <c r="AZ106" s="11">
        <v>0.93</v>
      </c>
      <c r="BA106" s="11">
        <v>1.85</v>
      </c>
      <c r="BB106" s="42">
        <f t="shared" si="209"/>
        <v>2.7205</v>
      </c>
      <c r="BC106" s="11">
        <v>0.9</v>
      </c>
      <c r="BD106" s="9">
        <v>0.5</v>
      </c>
      <c r="BE106" s="43">
        <f t="shared" si="210"/>
        <v>13553.2725525</v>
      </c>
      <c r="BN106" s="11">
        <v>38167</v>
      </c>
      <c r="BO106" s="12">
        <v>0.3</v>
      </c>
      <c r="BP106" s="11">
        <v>1</v>
      </c>
      <c r="BQ106" s="11">
        <v>0</v>
      </c>
      <c r="BR106" s="13">
        <f t="shared" si="211"/>
        <v>11450.1</v>
      </c>
      <c r="BS106" s="11">
        <v>1</v>
      </c>
      <c r="BT106" s="11">
        <v>1</v>
      </c>
      <c r="BU106" s="11">
        <v>2.71</v>
      </c>
      <c r="BV106" s="42">
        <f t="shared" si="212"/>
        <v>3.71</v>
      </c>
      <c r="BW106" s="11">
        <v>0.9</v>
      </c>
      <c r="BX106" s="9">
        <v>0.5</v>
      </c>
      <c r="BY106" s="43">
        <f t="shared" si="213"/>
        <v>19115.94195</v>
      </c>
      <c r="CH106" s="11">
        <v>42781</v>
      </c>
      <c r="CI106" s="12">
        <v>0.3</v>
      </c>
      <c r="CJ106" s="11">
        <v>1</v>
      </c>
      <c r="CK106" s="11">
        <v>0</v>
      </c>
      <c r="CL106" s="13">
        <f t="shared" si="214"/>
        <v>12834.3</v>
      </c>
      <c r="CM106" s="11">
        <v>1</v>
      </c>
      <c r="CN106" s="11">
        <v>0.93</v>
      </c>
      <c r="CO106" s="11">
        <v>1.85</v>
      </c>
      <c r="CP106" s="42">
        <f t="shared" si="215"/>
        <v>2.7205</v>
      </c>
      <c r="CQ106" s="11">
        <v>0.9</v>
      </c>
      <c r="CR106" s="9">
        <v>0.5</v>
      </c>
      <c r="CS106" s="43">
        <f t="shared" si="216"/>
        <v>15712.0709175</v>
      </c>
      <c r="DB106" s="11">
        <v>44045</v>
      </c>
      <c r="DC106" s="12">
        <v>0.3</v>
      </c>
      <c r="DD106" s="11">
        <v>1</v>
      </c>
      <c r="DE106" s="11">
        <v>0</v>
      </c>
      <c r="DF106" s="13">
        <f t="shared" si="217"/>
        <v>13213.5</v>
      </c>
      <c r="DG106" s="11">
        <v>1</v>
      </c>
      <c r="DH106" s="11">
        <v>1</v>
      </c>
      <c r="DI106" s="11">
        <v>2.09</v>
      </c>
      <c r="DJ106" s="42">
        <f t="shared" si="218"/>
        <v>3.09</v>
      </c>
      <c r="DK106" s="11">
        <v>0.9</v>
      </c>
      <c r="DL106" s="9">
        <v>0.5</v>
      </c>
      <c r="DM106" s="43">
        <f t="shared" si="219"/>
        <v>18373.37175</v>
      </c>
      <c r="DV106" s="11">
        <v>49923</v>
      </c>
      <c r="DW106" s="12">
        <v>0.355</v>
      </c>
      <c r="DX106" s="11">
        <v>1</v>
      </c>
      <c r="DY106" s="11">
        <v>0</v>
      </c>
      <c r="DZ106" s="13">
        <f t="shared" si="220"/>
        <v>17722.665</v>
      </c>
      <c r="EA106" s="11">
        <v>1</v>
      </c>
      <c r="EB106" s="11">
        <v>1</v>
      </c>
      <c r="EC106" s="11">
        <v>2.91</v>
      </c>
      <c r="ED106" s="42">
        <f t="shared" si="221"/>
        <v>3.91</v>
      </c>
      <c r="EE106" s="11">
        <v>0.9</v>
      </c>
      <c r="EF106" s="9">
        <v>0.5</v>
      </c>
      <c r="EG106" s="43">
        <f t="shared" si="222"/>
        <v>31183.0290675</v>
      </c>
    </row>
    <row r="107" s="1" customFormat="1" customHeight="1" spans="1:139">
      <c r="F107" s="11">
        <v>35434</v>
      </c>
      <c r="G107" s="12">
        <v>0.58</v>
      </c>
      <c r="H107" s="11">
        <v>1</v>
      </c>
      <c r="I107" s="11">
        <v>0</v>
      </c>
      <c r="J107" s="13">
        <f t="shared" si="202"/>
        <v>20551.72</v>
      </c>
      <c r="K107" s="11">
        <v>1</v>
      </c>
      <c r="L107" s="11">
        <v>0.89</v>
      </c>
      <c r="M107" s="11">
        <v>1.78</v>
      </c>
      <c r="N107" s="42">
        <f t="shared" si="203"/>
        <v>2.5842</v>
      </c>
      <c r="O107" s="11">
        <v>0.9</v>
      </c>
      <c r="P107" s="9">
        <v>0.5</v>
      </c>
      <c r="Q107" s="43">
        <f t="shared" si="204"/>
        <v>23899.3896708</v>
      </c>
      <c r="Z107" s="11">
        <v>35728</v>
      </c>
      <c r="AA107" s="12">
        <v>0.58</v>
      </c>
      <c r="AB107" s="11">
        <v>1</v>
      </c>
      <c r="AC107" s="11">
        <v>0</v>
      </c>
      <c r="AD107" s="13">
        <f t="shared" si="205"/>
        <v>20722.24</v>
      </c>
      <c r="AE107" s="11">
        <v>1</v>
      </c>
      <c r="AF107" s="11">
        <v>1</v>
      </c>
      <c r="AG107" s="11">
        <v>2.09</v>
      </c>
      <c r="AH107" s="42">
        <f t="shared" si="206"/>
        <v>3.09</v>
      </c>
      <c r="AI107" s="11">
        <v>0.9</v>
      </c>
      <c r="AJ107" s="9">
        <v>0.5</v>
      </c>
      <c r="AK107" s="43">
        <f t="shared" si="207"/>
        <v>28814.27472</v>
      </c>
      <c r="AT107" s="11">
        <v>36903</v>
      </c>
      <c r="AU107" s="12">
        <v>0.58</v>
      </c>
      <c r="AV107" s="11">
        <v>1</v>
      </c>
      <c r="AW107" s="11">
        <v>0</v>
      </c>
      <c r="AX107" s="13">
        <f t="shared" si="208"/>
        <v>21403.74</v>
      </c>
      <c r="AY107" s="11">
        <v>1</v>
      </c>
      <c r="AZ107" s="11">
        <v>0.93</v>
      </c>
      <c r="BA107" s="11">
        <v>1.85</v>
      </c>
      <c r="BB107" s="42">
        <f t="shared" si="209"/>
        <v>2.7205</v>
      </c>
      <c r="BC107" s="11">
        <v>0.9</v>
      </c>
      <c r="BD107" s="9">
        <v>0.5</v>
      </c>
      <c r="BE107" s="43">
        <f t="shared" si="210"/>
        <v>26202.9936015</v>
      </c>
      <c r="BN107" s="11">
        <v>38167</v>
      </c>
      <c r="BO107" s="12">
        <v>0.58</v>
      </c>
      <c r="BP107" s="11">
        <v>1</v>
      </c>
      <c r="BQ107" s="11">
        <v>0</v>
      </c>
      <c r="BR107" s="13">
        <f t="shared" si="211"/>
        <v>22136.86</v>
      </c>
      <c r="BS107" s="11">
        <v>1</v>
      </c>
      <c r="BT107" s="11">
        <v>1</v>
      </c>
      <c r="BU107" s="11">
        <v>2.71</v>
      </c>
      <c r="BV107" s="42">
        <f t="shared" si="212"/>
        <v>3.71</v>
      </c>
      <c r="BW107" s="11">
        <v>0.9</v>
      </c>
      <c r="BX107" s="9">
        <v>0.5</v>
      </c>
      <c r="BY107" s="43">
        <f t="shared" si="213"/>
        <v>36957.48777</v>
      </c>
      <c r="CH107" s="11">
        <v>42781</v>
      </c>
      <c r="CI107" s="12">
        <v>0.58</v>
      </c>
      <c r="CJ107" s="11">
        <v>1</v>
      </c>
      <c r="CK107" s="11">
        <v>0</v>
      </c>
      <c r="CL107" s="13">
        <f t="shared" si="214"/>
        <v>24812.98</v>
      </c>
      <c r="CM107" s="11">
        <v>1</v>
      </c>
      <c r="CN107" s="11">
        <v>0.93</v>
      </c>
      <c r="CO107" s="11">
        <v>1.85</v>
      </c>
      <c r="CP107" s="42">
        <f t="shared" si="215"/>
        <v>2.7205</v>
      </c>
      <c r="CQ107" s="11">
        <v>0.9</v>
      </c>
      <c r="CR107" s="9">
        <v>0.5</v>
      </c>
      <c r="CS107" s="43">
        <f t="shared" si="216"/>
        <v>30376.6704405</v>
      </c>
      <c r="DB107" s="11">
        <v>44045</v>
      </c>
      <c r="DC107" s="12">
        <v>0.58</v>
      </c>
      <c r="DD107" s="11">
        <v>1</v>
      </c>
      <c r="DE107" s="11">
        <v>0</v>
      </c>
      <c r="DF107" s="13">
        <f t="shared" si="217"/>
        <v>25546.1</v>
      </c>
      <c r="DG107" s="11">
        <v>1</v>
      </c>
      <c r="DH107" s="11">
        <v>1</v>
      </c>
      <c r="DI107" s="11">
        <v>2.09</v>
      </c>
      <c r="DJ107" s="42">
        <f t="shared" si="218"/>
        <v>3.09</v>
      </c>
      <c r="DK107" s="11">
        <v>0.9</v>
      </c>
      <c r="DL107" s="9">
        <v>0.5</v>
      </c>
      <c r="DM107" s="43">
        <f t="shared" si="219"/>
        <v>35521.85205</v>
      </c>
      <c r="DV107" s="11">
        <v>49923</v>
      </c>
      <c r="DW107" s="12">
        <v>0.69</v>
      </c>
      <c r="DX107" s="11">
        <v>1</v>
      </c>
      <c r="DY107" s="11">
        <v>0</v>
      </c>
      <c r="DZ107" s="13">
        <f t="shared" si="220"/>
        <v>34446.87</v>
      </c>
      <c r="EA107" s="11">
        <v>1</v>
      </c>
      <c r="EB107" s="11">
        <v>1</v>
      </c>
      <c r="EC107" s="11">
        <v>2.91</v>
      </c>
      <c r="ED107" s="42">
        <f t="shared" si="221"/>
        <v>3.91</v>
      </c>
      <c r="EE107" s="11">
        <v>0.9</v>
      </c>
      <c r="EF107" s="9">
        <v>0.5</v>
      </c>
      <c r="EG107" s="43">
        <f t="shared" si="222"/>
        <v>60609.267765</v>
      </c>
    </row>
    <row r="108" s="1" customFormat="1" customHeight="1" spans="1:139">
      <c r="F108" s="47" t="s">
        <v>32</v>
      </c>
      <c r="G108" s="48"/>
      <c r="H108" s="48"/>
      <c r="I108" s="48"/>
      <c r="J108" s="48"/>
      <c r="K108" s="48"/>
      <c r="L108" s="48"/>
      <c r="M108" s="46">
        <f>SUM(Q98:Q107)</f>
        <v>91641.79763424</v>
      </c>
      <c r="N108" s="46"/>
      <c r="O108" s="46"/>
      <c r="P108" s="46"/>
      <c r="Q108" s="46"/>
      <c r="R108" s="1"/>
      <c r="S108" s="1"/>
      <c r="T108" s="1"/>
      <c r="U108" s="1"/>
      <c r="V108" s="1"/>
      <c r="W108" s="1"/>
      <c r="X108" s="1"/>
      <c r="Y108" s="1"/>
      <c r="Z108" s="47" t="s">
        <v>32</v>
      </c>
      <c r="AA108" s="48"/>
      <c r="AB108" s="48"/>
      <c r="AC108" s="48"/>
      <c r="AD108" s="48"/>
      <c r="AE108" s="48"/>
      <c r="AF108" s="48"/>
      <c r="AG108" s="46">
        <f>SUM(AK98:AK107)</f>
        <v>110487.839616</v>
      </c>
      <c r="AH108" s="46"/>
      <c r="AI108" s="46"/>
      <c r="AJ108" s="46"/>
      <c r="AK108" s="46"/>
      <c r="AL108" s="1"/>
      <c r="AM108" s="1"/>
      <c r="AN108" s="1"/>
      <c r="AO108" s="1"/>
      <c r="AP108" s="1"/>
      <c r="AQ108" s="1"/>
      <c r="AR108" s="1"/>
      <c r="AS108" s="1"/>
      <c r="AT108" s="47" t="s">
        <v>32</v>
      </c>
      <c r="AU108" s="48"/>
      <c r="AV108" s="48"/>
      <c r="AW108" s="48"/>
      <c r="AX108" s="48"/>
      <c r="AY108" s="48"/>
      <c r="AZ108" s="48"/>
      <c r="BA108" s="46">
        <f>SUM(BE98:BE107)</f>
        <v>100474.9271892</v>
      </c>
      <c r="BB108" s="46"/>
      <c r="BC108" s="46"/>
      <c r="BD108" s="46"/>
      <c r="BE108" s="46"/>
      <c r="BF108" s="1"/>
      <c r="BG108" s="1"/>
      <c r="BH108" s="1"/>
      <c r="BI108" s="1"/>
      <c r="BJ108" s="1"/>
      <c r="BK108" s="1"/>
      <c r="BL108" s="1"/>
      <c r="BM108" s="1"/>
      <c r="BN108" s="47" t="s">
        <v>32</v>
      </c>
      <c r="BO108" s="48"/>
      <c r="BP108" s="48"/>
      <c r="BQ108" s="48"/>
      <c r="BR108" s="48"/>
      <c r="BS108" s="48"/>
      <c r="BT108" s="48"/>
      <c r="BU108" s="46">
        <f>SUM(BY98:BY107)</f>
        <v>141712.849656</v>
      </c>
      <c r="BV108" s="46"/>
      <c r="BW108" s="46"/>
      <c r="BX108" s="46"/>
      <c r="BY108" s="46"/>
      <c r="BZ108" s="1"/>
      <c r="CA108" s="1"/>
      <c r="CB108" s="1"/>
      <c r="CC108" s="1"/>
      <c r="CD108" s="1"/>
      <c r="CE108" s="1"/>
      <c r="CF108" s="1"/>
      <c r="CG108" s="1"/>
      <c r="CH108" s="47" t="s">
        <v>32</v>
      </c>
      <c r="CI108" s="48"/>
      <c r="CJ108" s="48"/>
      <c r="CK108" s="48"/>
      <c r="CL108" s="48"/>
      <c r="CM108" s="48"/>
      <c r="CN108" s="48"/>
      <c r="CO108" s="46">
        <f>SUM(CS98:CS107)</f>
        <v>116478.8190684</v>
      </c>
      <c r="CP108" s="46"/>
      <c r="CQ108" s="46"/>
      <c r="CR108" s="46"/>
      <c r="CS108" s="46"/>
      <c r="CT108" s="1"/>
      <c r="CU108" s="1"/>
      <c r="CV108" s="1"/>
      <c r="CW108" s="1"/>
      <c r="CX108" s="1"/>
      <c r="CY108" s="1"/>
      <c r="CZ108" s="1"/>
      <c r="DA108" s="1"/>
      <c r="DB108" s="47" t="s">
        <v>32</v>
      </c>
      <c r="DC108" s="48"/>
      <c r="DD108" s="48"/>
      <c r="DE108" s="48"/>
      <c r="DF108" s="48"/>
      <c r="DG108" s="48"/>
      <c r="DH108" s="48"/>
      <c r="DI108" s="46">
        <f>SUM(DM98:DM107)</f>
        <v>136207.92924</v>
      </c>
      <c r="DJ108" s="46"/>
      <c r="DK108" s="46"/>
      <c r="DL108" s="46"/>
      <c r="DM108" s="46"/>
      <c r="DN108" s="1"/>
      <c r="DO108" s="1"/>
      <c r="DP108" s="1"/>
      <c r="DQ108" s="1"/>
      <c r="DR108" s="1"/>
      <c r="DS108" s="1"/>
      <c r="DT108" s="1"/>
      <c r="DU108" s="1"/>
      <c r="DV108" s="47" t="s">
        <v>32</v>
      </c>
      <c r="DW108" s="48"/>
      <c r="DX108" s="48"/>
      <c r="DY108" s="48"/>
      <c r="DZ108" s="48"/>
      <c r="EA108" s="48"/>
      <c r="EB108" s="48"/>
      <c r="EC108" s="46">
        <f>SUM(EG98:EG107)</f>
        <v>231632.8102845</v>
      </c>
      <c r="ED108" s="46"/>
      <c r="EE108" s="46"/>
      <c r="EF108" s="46"/>
      <c r="EG108" s="46"/>
    </row>
    <row r="109" s="1" customFormat="1" customHeight="1" spans="1:139">
      <c r="F109" s="48"/>
      <c r="G109" s="48"/>
      <c r="H109" s="48"/>
      <c r="I109" s="48"/>
      <c r="J109" s="48"/>
      <c r="K109" s="48"/>
      <c r="L109" s="48"/>
      <c r="M109" s="46"/>
      <c r="N109" s="46"/>
      <c r="O109" s="46"/>
      <c r="P109" s="46"/>
      <c r="Q109" s="46"/>
      <c r="R109" s="1"/>
      <c r="S109" s="1"/>
      <c r="T109" s="1"/>
      <c r="U109" s="1"/>
      <c r="V109" s="1"/>
      <c r="W109" s="1"/>
      <c r="X109" s="1"/>
      <c r="Y109" s="1"/>
      <c r="Z109" s="48"/>
      <c r="AA109" s="48"/>
      <c r="AB109" s="48"/>
      <c r="AC109" s="48"/>
      <c r="AD109" s="48"/>
      <c r="AE109" s="48"/>
      <c r="AF109" s="48"/>
      <c r="AG109" s="46"/>
      <c r="AH109" s="46"/>
      <c r="AI109" s="46"/>
      <c r="AJ109" s="46"/>
      <c r="AK109" s="46"/>
      <c r="AL109" s="1"/>
      <c r="AM109" s="1"/>
      <c r="AN109" s="1"/>
      <c r="AO109" s="1"/>
      <c r="AP109" s="1"/>
      <c r="AQ109" s="1"/>
      <c r="AR109" s="1"/>
      <c r="AS109" s="1"/>
      <c r="AT109" s="48"/>
      <c r="AU109" s="48"/>
      <c r="AV109" s="48"/>
      <c r="AW109" s="48"/>
      <c r="AX109" s="48"/>
      <c r="AY109" s="48"/>
      <c r="AZ109" s="48"/>
      <c r="BA109" s="46"/>
      <c r="BB109" s="46"/>
      <c r="BC109" s="46"/>
      <c r="BD109" s="46"/>
      <c r="BE109" s="46"/>
      <c r="BF109" s="1"/>
      <c r="BG109" s="1"/>
      <c r="BH109" s="1"/>
      <c r="BI109" s="1"/>
      <c r="BJ109" s="1"/>
      <c r="BK109" s="1"/>
      <c r="BL109" s="1"/>
      <c r="BM109" s="1"/>
      <c r="BN109" s="48"/>
      <c r="BO109" s="48"/>
      <c r="BP109" s="48"/>
      <c r="BQ109" s="48"/>
      <c r="BR109" s="48"/>
      <c r="BS109" s="48"/>
      <c r="BT109" s="48"/>
      <c r="BU109" s="46"/>
      <c r="BV109" s="46"/>
      <c r="BW109" s="46"/>
      <c r="BX109" s="46"/>
      <c r="BY109" s="46"/>
      <c r="BZ109" s="1"/>
      <c r="CA109" s="1"/>
      <c r="CB109" s="1"/>
      <c r="CC109" s="1"/>
      <c r="CD109" s="1"/>
      <c r="CE109" s="1"/>
      <c r="CF109" s="1"/>
      <c r="CG109" s="1"/>
      <c r="CH109" s="48"/>
      <c r="CI109" s="48"/>
      <c r="CJ109" s="48"/>
      <c r="CK109" s="48"/>
      <c r="CL109" s="48"/>
      <c r="CM109" s="48"/>
      <c r="CN109" s="48"/>
      <c r="CO109" s="46"/>
      <c r="CP109" s="46"/>
      <c r="CQ109" s="46"/>
      <c r="CR109" s="46"/>
      <c r="CS109" s="46"/>
      <c r="CT109" s="1"/>
      <c r="CU109" s="1"/>
      <c r="CV109" s="1"/>
      <c r="CW109" s="1"/>
      <c r="CX109" s="1"/>
      <c r="CY109" s="1"/>
      <c r="CZ109" s="1"/>
      <c r="DA109" s="1"/>
      <c r="DB109" s="48"/>
      <c r="DC109" s="48"/>
      <c r="DD109" s="48"/>
      <c r="DE109" s="48"/>
      <c r="DF109" s="48"/>
      <c r="DG109" s="48"/>
      <c r="DH109" s="48"/>
      <c r="DI109" s="46"/>
      <c r="DJ109" s="46"/>
      <c r="DK109" s="46"/>
      <c r="DL109" s="46"/>
      <c r="DM109" s="46"/>
      <c r="DN109" s="1"/>
      <c r="DO109" s="1"/>
      <c r="DP109" s="1"/>
      <c r="DQ109" s="1"/>
      <c r="DR109" s="1"/>
      <c r="DS109" s="1"/>
      <c r="DT109" s="1"/>
      <c r="DU109" s="1"/>
      <c r="DV109" s="48"/>
      <c r="DW109" s="48"/>
      <c r="DX109" s="48"/>
      <c r="DY109" s="48"/>
      <c r="DZ109" s="48"/>
      <c r="EA109" s="48"/>
      <c r="EB109" s="48"/>
      <c r="EC109" s="46"/>
      <c r="ED109" s="46"/>
      <c r="EE109" s="46"/>
      <c r="EF109" s="46"/>
      <c r="EG109" s="46"/>
    </row>
    <row r="110" s="1" customFormat="1" customHeight="1" spans="1:139">
      <c r="F110" s="48"/>
      <c r="G110" s="48"/>
      <c r="H110" s="48"/>
      <c r="I110" s="48"/>
      <c r="J110" s="48"/>
      <c r="K110" s="48"/>
      <c r="L110" s="48"/>
      <c r="M110" s="46"/>
      <c r="N110" s="46"/>
      <c r="O110" s="46"/>
      <c r="P110" s="46"/>
      <c r="Q110" s="46"/>
      <c r="R110" s="1"/>
      <c r="S110" s="1"/>
      <c r="T110" s="1"/>
      <c r="U110" s="1"/>
      <c r="V110" s="1"/>
      <c r="W110" s="1"/>
      <c r="X110" s="1"/>
      <c r="Y110" s="1"/>
      <c r="Z110" s="48"/>
      <c r="AA110" s="48"/>
      <c r="AB110" s="48"/>
      <c r="AC110" s="48"/>
      <c r="AD110" s="48"/>
      <c r="AE110" s="48"/>
      <c r="AF110" s="48"/>
      <c r="AG110" s="46"/>
      <c r="AH110" s="46"/>
      <c r="AI110" s="46"/>
      <c r="AJ110" s="46"/>
      <c r="AK110" s="46"/>
      <c r="AL110" s="1"/>
      <c r="AM110" s="1"/>
      <c r="AN110" s="1"/>
      <c r="AO110" s="1"/>
      <c r="AP110" s="1"/>
      <c r="AQ110" s="1"/>
      <c r="AR110" s="1"/>
      <c r="AS110" s="1"/>
      <c r="AT110" s="48"/>
      <c r="AU110" s="48"/>
      <c r="AV110" s="48"/>
      <c r="AW110" s="48"/>
      <c r="AX110" s="48"/>
      <c r="AY110" s="48"/>
      <c r="AZ110" s="48"/>
      <c r="BA110" s="46"/>
      <c r="BB110" s="46"/>
      <c r="BC110" s="46"/>
      <c r="BD110" s="46"/>
      <c r="BE110" s="46"/>
      <c r="BF110" s="1"/>
      <c r="BG110" s="1"/>
      <c r="BH110" s="1"/>
      <c r="BI110" s="1"/>
      <c r="BJ110" s="1"/>
      <c r="BK110" s="1"/>
      <c r="BL110" s="1"/>
      <c r="BM110" s="1"/>
      <c r="BN110" s="48"/>
      <c r="BO110" s="48"/>
      <c r="BP110" s="48"/>
      <c r="BQ110" s="48"/>
      <c r="BR110" s="48"/>
      <c r="BS110" s="48"/>
      <c r="BT110" s="48"/>
      <c r="BU110" s="46"/>
      <c r="BV110" s="46"/>
      <c r="BW110" s="46"/>
      <c r="BX110" s="46"/>
      <c r="BY110" s="46"/>
      <c r="BZ110" s="1"/>
      <c r="CA110" s="1"/>
      <c r="CB110" s="1"/>
      <c r="CC110" s="1"/>
      <c r="CD110" s="1"/>
      <c r="CE110" s="1"/>
      <c r="CF110" s="1"/>
      <c r="CG110" s="1"/>
      <c r="CH110" s="48"/>
      <c r="CI110" s="48"/>
      <c r="CJ110" s="48"/>
      <c r="CK110" s="48"/>
      <c r="CL110" s="48"/>
      <c r="CM110" s="48"/>
      <c r="CN110" s="48"/>
      <c r="CO110" s="46"/>
      <c r="CP110" s="46"/>
      <c r="CQ110" s="46"/>
      <c r="CR110" s="46"/>
      <c r="CS110" s="46"/>
      <c r="CT110" s="1"/>
      <c r="CU110" s="1"/>
      <c r="CV110" s="1"/>
      <c r="CW110" s="1"/>
      <c r="CX110" s="1"/>
      <c r="CY110" s="1"/>
      <c r="CZ110" s="1"/>
      <c r="DA110" s="1"/>
      <c r="DB110" s="48"/>
      <c r="DC110" s="48"/>
      <c r="DD110" s="48"/>
      <c r="DE110" s="48"/>
      <c r="DF110" s="48"/>
      <c r="DG110" s="48"/>
      <c r="DH110" s="48"/>
      <c r="DI110" s="46"/>
      <c r="DJ110" s="46"/>
      <c r="DK110" s="46"/>
      <c r="DL110" s="46"/>
      <c r="DM110" s="46"/>
      <c r="DN110" s="1"/>
      <c r="DO110" s="1"/>
      <c r="DP110" s="1"/>
      <c r="DQ110" s="1"/>
      <c r="DR110" s="1"/>
      <c r="DS110" s="1"/>
      <c r="DT110" s="1"/>
      <c r="DU110" s="1"/>
      <c r="DV110" s="48"/>
      <c r="DW110" s="48"/>
      <c r="DX110" s="48"/>
      <c r="DY110" s="48"/>
      <c r="DZ110" s="48"/>
      <c r="EA110" s="48"/>
      <c r="EB110" s="48"/>
      <c r="EC110" s="46"/>
      <c r="ED110" s="46"/>
      <c r="EE110" s="46"/>
      <c r="EF110" s="46"/>
      <c r="EG110" s="46"/>
    </row>
    <row r="112" s="1" customFormat="1" customHeight="1" spans="1:139">
      <c r="A112" s="2" t="s">
        <v>112</v>
      </c>
      <c r="B112" s="2"/>
      <c r="C112" s="2"/>
      <c r="D112" s="2"/>
      <c r="E112" s="2"/>
      <c r="F112" s="3" t="s">
        <v>1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1"/>
      <c r="U112" s="2" t="s">
        <v>62</v>
      </c>
      <c r="V112" s="2"/>
      <c r="W112" s="2"/>
      <c r="X112" s="2"/>
      <c r="Y112" s="2"/>
      <c r="Z112" s="3" t="s">
        <v>1</v>
      </c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1"/>
      <c r="AO112" s="2" t="s">
        <v>63</v>
      </c>
      <c r="AP112" s="2"/>
      <c r="AQ112" s="2"/>
      <c r="AR112" s="2"/>
      <c r="AS112" s="2"/>
      <c r="AT112" s="3" t="s">
        <v>1</v>
      </c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1"/>
      <c r="BI112" s="2" t="s">
        <v>64</v>
      </c>
      <c r="BJ112" s="2"/>
      <c r="BK112" s="2"/>
      <c r="BL112" s="2"/>
      <c r="BM112" s="2"/>
      <c r="BN112" s="3" t="s">
        <v>1</v>
      </c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1"/>
      <c r="CC112" s="2" t="s">
        <v>65</v>
      </c>
      <c r="CD112" s="2"/>
      <c r="CE112" s="2"/>
      <c r="CF112" s="2"/>
      <c r="CG112" s="2"/>
      <c r="CH112" s="3" t="s">
        <v>1</v>
      </c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1"/>
      <c r="CW112" s="2" t="s">
        <v>66</v>
      </c>
      <c r="CX112" s="2"/>
      <c r="CY112" s="2"/>
      <c r="CZ112" s="2"/>
      <c r="DA112" s="2"/>
      <c r="DB112" s="3" t="s">
        <v>1</v>
      </c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1"/>
      <c r="DQ112" s="2" t="s">
        <v>67</v>
      </c>
      <c r="DR112" s="2"/>
      <c r="DS112" s="2"/>
      <c r="DT112" s="2"/>
      <c r="DU112" s="2"/>
      <c r="DV112" s="3" t="s">
        <v>1</v>
      </c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</row>
    <row r="113" s="1" customFormat="1" customHeight="1" spans="1:140">
      <c r="A113" s="2"/>
      <c r="B113" s="2"/>
      <c r="C113" s="2"/>
      <c r="D113" s="2"/>
      <c r="E113" s="2"/>
      <c r="F113" s="4" t="s">
        <v>8</v>
      </c>
      <c r="G113" s="5"/>
      <c r="H113" s="5"/>
      <c r="I113" s="6"/>
      <c r="J113" s="7" t="s">
        <v>9</v>
      </c>
      <c r="K113" s="7"/>
      <c r="L113" s="7"/>
      <c r="M113" s="7"/>
      <c r="N113" s="8" t="s">
        <v>10</v>
      </c>
      <c r="O113" s="8"/>
      <c r="P113" s="8"/>
      <c r="Q113" s="9" t="s">
        <v>11</v>
      </c>
      <c r="R113" s="10" t="s">
        <v>12</v>
      </c>
      <c r="S113" s="10" t="s">
        <v>13</v>
      </c>
      <c r="U113" s="2"/>
      <c r="V113" s="2"/>
      <c r="W113" s="2"/>
      <c r="X113" s="2"/>
      <c r="Y113" s="2"/>
      <c r="Z113" s="4" t="s">
        <v>8</v>
      </c>
      <c r="AA113" s="5"/>
      <c r="AB113" s="5"/>
      <c r="AC113" s="6"/>
      <c r="AD113" s="7" t="s">
        <v>9</v>
      </c>
      <c r="AE113" s="7"/>
      <c r="AF113" s="7"/>
      <c r="AG113" s="7"/>
      <c r="AH113" s="8" t="s">
        <v>10</v>
      </c>
      <c r="AI113" s="8"/>
      <c r="AJ113" s="8"/>
      <c r="AK113" s="9" t="s">
        <v>11</v>
      </c>
      <c r="AL113" s="10" t="s">
        <v>12</v>
      </c>
      <c r="AM113" s="10" t="s">
        <v>13</v>
      </c>
      <c r="AO113" s="2"/>
      <c r="AP113" s="2"/>
      <c r="AQ113" s="2"/>
      <c r="AR113" s="2"/>
      <c r="AS113" s="2"/>
      <c r="AT113" s="4" t="s">
        <v>8</v>
      </c>
      <c r="AU113" s="5"/>
      <c r="AV113" s="5"/>
      <c r="AW113" s="6"/>
      <c r="AX113" s="7" t="s">
        <v>9</v>
      </c>
      <c r="AY113" s="7"/>
      <c r="AZ113" s="7"/>
      <c r="BA113" s="7"/>
      <c r="BB113" s="8" t="s">
        <v>10</v>
      </c>
      <c r="BC113" s="8"/>
      <c r="BD113" s="8"/>
      <c r="BE113" s="9" t="s">
        <v>11</v>
      </c>
      <c r="BF113" s="10" t="s">
        <v>12</v>
      </c>
      <c r="BG113" s="10" t="s">
        <v>13</v>
      </c>
      <c r="BI113" s="2"/>
      <c r="BJ113" s="2"/>
      <c r="BK113" s="2"/>
      <c r="BL113" s="2"/>
      <c r="BM113" s="2"/>
      <c r="BN113" s="4" t="s">
        <v>8</v>
      </c>
      <c r="BO113" s="5"/>
      <c r="BP113" s="5"/>
      <c r="BQ113" s="6"/>
      <c r="BR113" s="7" t="s">
        <v>9</v>
      </c>
      <c r="BS113" s="7"/>
      <c r="BT113" s="7"/>
      <c r="BU113" s="7"/>
      <c r="BV113" s="8" t="s">
        <v>10</v>
      </c>
      <c r="BW113" s="8"/>
      <c r="BX113" s="8"/>
      <c r="BY113" s="9" t="s">
        <v>11</v>
      </c>
      <c r="BZ113" s="10" t="s">
        <v>12</v>
      </c>
      <c r="CA113" s="10" t="s">
        <v>13</v>
      </c>
      <c r="CC113" s="2"/>
      <c r="CD113" s="2"/>
      <c r="CE113" s="2"/>
      <c r="CF113" s="2"/>
      <c r="CG113" s="2"/>
      <c r="CH113" s="4" t="s">
        <v>8</v>
      </c>
      <c r="CI113" s="5"/>
      <c r="CJ113" s="5"/>
      <c r="CK113" s="6"/>
      <c r="CL113" s="7" t="s">
        <v>9</v>
      </c>
      <c r="CM113" s="7"/>
      <c r="CN113" s="7"/>
      <c r="CO113" s="7"/>
      <c r="CP113" s="8" t="s">
        <v>10</v>
      </c>
      <c r="CQ113" s="8"/>
      <c r="CR113" s="8"/>
      <c r="CS113" s="9" t="s">
        <v>11</v>
      </c>
      <c r="CT113" s="10" t="s">
        <v>12</v>
      </c>
      <c r="CU113" s="10" t="s">
        <v>13</v>
      </c>
      <c r="CW113" s="2"/>
      <c r="CX113" s="2"/>
      <c r="CY113" s="2"/>
      <c r="CZ113" s="2"/>
      <c r="DA113" s="2"/>
      <c r="DB113" s="4" t="s">
        <v>8</v>
      </c>
      <c r="DC113" s="5"/>
      <c r="DD113" s="5"/>
      <c r="DE113" s="6"/>
      <c r="DF113" s="7" t="s">
        <v>9</v>
      </c>
      <c r="DG113" s="7"/>
      <c r="DH113" s="7"/>
      <c r="DI113" s="7"/>
      <c r="DJ113" s="8" t="s">
        <v>10</v>
      </c>
      <c r="DK113" s="8"/>
      <c r="DL113" s="8"/>
      <c r="DM113" s="9" t="s">
        <v>11</v>
      </c>
      <c r="DN113" s="10" t="s">
        <v>12</v>
      </c>
      <c r="DO113" s="10" t="s">
        <v>13</v>
      </c>
      <c r="DQ113" s="2"/>
      <c r="DR113" s="2"/>
      <c r="DS113" s="2"/>
      <c r="DT113" s="2"/>
      <c r="DU113" s="2"/>
      <c r="DV113" s="4" t="s">
        <v>8</v>
      </c>
      <c r="DW113" s="5"/>
      <c r="DX113" s="5"/>
      <c r="DY113" s="6"/>
      <c r="DZ113" s="7" t="s">
        <v>9</v>
      </c>
      <c r="EA113" s="7"/>
      <c r="EB113" s="7"/>
      <c r="EC113" s="7"/>
      <c r="ED113" s="8" t="s">
        <v>10</v>
      </c>
      <c r="EE113" s="8"/>
      <c r="EF113" s="8"/>
      <c r="EG113" s="9" t="s">
        <v>11</v>
      </c>
      <c r="EH113" s="10" t="s">
        <v>12</v>
      </c>
      <c r="EI113" s="10" t="s">
        <v>13</v>
      </c>
    </row>
    <row r="114" s="1" customFormat="1" customHeight="1" spans="1:140">
      <c r="A114" s="1" t="s">
        <v>14</v>
      </c>
      <c r="B114" s="1" t="s">
        <v>15</v>
      </c>
      <c r="C114" s="1" t="s">
        <v>16</v>
      </c>
      <c r="D114" s="1" t="s">
        <v>17</v>
      </c>
      <c r="E114" s="1" t="s">
        <v>18</v>
      </c>
      <c r="F114" s="11" t="s">
        <v>19</v>
      </c>
      <c r="G114" s="11" t="s">
        <v>20</v>
      </c>
      <c r="H114" s="12" t="s">
        <v>21</v>
      </c>
      <c r="I114" s="13" t="s">
        <v>8</v>
      </c>
      <c r="J114" s="11" t="s">
        <v>22</v>
      </c>
      <c r="K114" s="11" t="s">
        <v>23</v>
      </c>
      <c r="L114" s="11" t="s">
        <v>24</v>
      </c>
      <c r="M114" s="7" t="s">
        <v>25</v>
      </c>
      <c r="N114" s="11" t="s">
        <v>26</v>
      </c>
      <c r="O114" s="11" t="s">
        <v>27</v>
      </c>
      <c r="P114" s="8" t="s">
        <v>28</v>
      </c>
      <c r="Q114" s="9" t="s">
        <v>29</v>
      </c>
      <c r="R114" s="14"/>
      <c r="S114" s="14"/>
      <c r="T114" s="1"/>
      <c r="U114" s="1" t="s">
        <v>14</v>
      </c>
      <c r="V114" s="1" t="s">
        <v>15</v>
      </c>
      <c r="W114" s="1" t="s">
        <v>16</v>
      </c>
      <c r="X114" s="1" t="s">
        <v>17</v>
      </c>
      <c r="Y114" s="1" t="s">
        <v>18</v>
      </c>
      <c r="Z114" s="11" t="s">
        <v>19</v>
      </c>
      <c r="AA114" s="11" t="s">
        <v>20</v>
      </c>
      <c r="AB114" s="12" t="s">
        <v>21</v>
      </c>
      <c r="AC114" s="13" t="s">
        <v>8</v>
      </c>
      <c r="AD114" s="11" t="s">
        <v>22</v>
      </c>
      <c r="AE114" s="11" t="s">
        <v>23</v>
      </c>
      <c r="AF114" s="11" t="s">
        <v>24</v>
      </c>
      <c r="AG114" s="7" t="s">
        <v>25</v>
      </c>
      <c r="AH114" s="11" t="s">
        <v>26</v>
      </c>
      <c r="AI114" s="11" t="s">
        <v>27</v>
      </c>
      <c r="AJ114" s="8" t="s">
        <v>28</v>
      </c>
      <c r="AK114" s="9" t="s">
        <v>29</v>
      </c>
      <c r="AL114" s="14"/>
      <c r="AM114" s="14"/>
      <c r="AN114" s="1"/>
      <c r="AO114" s="1" t="s">
        <v>14</v>
      </c>
      <c r="AP114" s="1" t="s">
        <v>15</v>
      </c>
      <c r="AQ114" s="1" t="s">
        <v>16</v>
      </c>
      <c r="AR114" s="1" t="s">
        <v>17</v>
      </c>
      <c r="AS114" s="1" t="s">
        <v>18</v>
      </c>
      <c r="AT114" s="11" t="s">
        <v>19</v>
      </c>
      <c r="AU114" s="11" t="s">
        <v>20</v>
      </c>
      <c r="AV114" s="12" t="s">
        <v>21</v>
      </c>
      <c r="AW114" s="13" t="s">
        <v>8</v>
      </c>
      <c r="AX114" s="11" t="s">
        <v>22</v>
      </c>
      <c r="AY114" s="11" t="s">
        <v>23</v>
      </c>
      <c r="AZ114" s="11" t="s">
        <v>24</v>
      </c>
      <c r="BA114" s="7" t="s">
        <v>25</v>
      </c>
      <c r="BB114" s="11" t="s">
        <v>26</v>
      </c>
      <c r="BC114" s="11" t="s">
        <v>27</v>
      </c>
      <c r="BD114" s="8" t="s">
        <v>28</v>
      </c>
      <c r="BE114" s="9" t="s">
        <v>29</v>
      </c>
      <c r="BF114" s="14"/>
      <c r="BG114" s="14"/>
      <c r="BH114" s="1"/>
      <c r="BI114" s="1" t="s">
        <v>14</v>
      </c>
      <c r="BJ114" s="1" t="s">
        <v>15</v>
      </c>
      <c r="BK114" s="1" t="s">
        <v>16</v>
      </c>
      <c r="BL114" s="1" t="s">
        <v>17</v>
      </c>
      <c r="BM114" s="1" t="s">
        <v>18</v>
      </c>
      <c r="BN114" s="11" t="s">
        <v>19</v>
      </c>
      <c r="BO114" s="11" t="s">
        <v>20</v>
      </c>
      <c r="BP114" s="12" t="s">
        <v>21</v>
      </c>
      <c r="BQ114" s="13" t="s">
        <v>8</v>
      </c>
      <c r="BR114" s="11" t="s">
        <v>22</v>
      </c>
      <c r="BS114" s="11" t="s">
        <v>23</v>
      </c>
      <c r="BT114" s="11" t="s">
        <v>24</v>
      </c>
      <c r="BU114" s="7" t="s">
        <v>25</v>
      </c>
      <c r="BV114" s="11" t="s">
        <v>26</v>
      </c>
      <c r="BW114" s="11" t="s">
        <v>27</v>
      </c>
      <c r="BX114" s="8" t="s">
        <v>28</v>
      </c>
      <c r="BY114" s="9" t="s">
        <v>29</v>
      </c>
      <c r="BZ114" s="14"/>
      <c r="CA114" s="14"/>
      <c r="CB114" s="1"/>
      <c r="CC114" s="1" t="s">
        <v>14</v>
      </c>
      <c r="CD114" s="1" t="s">
        <v>15</v>
      </c>
      <c r="CE114" s="1" t="s">
        <v>16</v>
      </c>
      <c r="CF114" s="1" t="s">
        <v>17</v>
      </c>
      <c r="CG114" s="1" t="s">
        <v>18</v>
      </c>
      <c r="CH114" s="11" t="s">
        <v>19</v>
      </c>
      <c r="CI114" s="11" t="s">
        <v>20</v>
      </c>
      <c r="CJ114" s="12" t="s">
        <v>21</v>
      </c>
      <c r="CK114" s="13" t="s">
        <v>8</v>
      </c>
      <c r="CL114" s="11" t="s">
        <v>22</v>
      </c>
      <c r="CM114" s="11" t="s">
        <v>23</v>
      </c>
      <c r="CN114" s="11" t="s">
        <v>24</v>
      </c>
      <c r="CO114" s="7" t="s">
        <v>25</v>
      </c>
      <c r="CP114" s="11" t="s">
        <v>26</v>
      </c>
      <c r="CQ114" s="11" t="s">
        <v>27</v>
      </c>
      <c r="CR114" s="8" t="s">
        <v>28</v>
      </c>
      <c r="CS114" s="9" t="s">
        <v>29</v>
      </c>
      <c r="CT114" s="14"/>
      <c r="CU114" s="14"/>
      <c r="CV114" s="1"/>
      <c r="CW114" s="1" t="s">
        <v>14</v>
      </c>
      <c r="CX114" s="1" t="s">
        <v>15</v>
      </c>
      <c r="CY114" s="1" t="s">
        <v>16</v>
      </c>
      <c r="CZ114" s="1" t="s">
        <v>17</v>
      </c>
      <c r="DA114" s="1" t="s">
        <v>18</v>
      </c>
      <c r="DB114" s="11" t="s">
        <v>19</v>
      </c>
      <c r="DC114" s="11" t="s">
        <v>20</v>
      </c>
      <c r="DD114" s="12" t="s">
        <v>21</v>
      </c>
      <c r="DE114" s="13" t="s">
        <v>8</v>
      </c>
      <c r="DF114" s="11" t="s">
        <v>22</v>
      </c>
      <c r="DG114" s="11" t="s">
        <v>23</v>
      </c>
      <c r="DH114" s="11" t="s">
        <v>24</v>
      </c>
      <c r="DI114" s="7" t="s">
        <v>25</v>
      </c>
      <c r="DJ114" s="11" t="s">
        <v>26</v>
      </c>
      <c r="DK114" s="11" t="s">
        <v>27</v>
      </c>
      <c r="DL114" s="8" t="s">
        <v>28</v>
      </c>
      <c r="DM114" s="9" t="s">
        <v>29</v>
      </c>
      <c r="DN114" s="14"/>
      <c r="DO114" s="14"/>
      <c r="DP114" s="1"/>
      <c r="DQ114" s="1" t="s">
        <v>14</v>
      </c>
      <c r="DR114" s="1" t="s">
        <v>15</v>
      </c>
      <c r="DS114" s="1" t="s">
        <v>16</v>
      </c>
      <c r="DT114" s="1" t="s">
        <v>17</v>
      </c>
      <c r="DU114" s="1" t="s">
        <v>18</v>
      </c>
      <c r="DV114" s="11" t="s">
        <v>19</v>
      </c>
      <c r="DW114" s="11" t="s">
        <v>20</v>
      </c>
      <c r="DX114" s="12" t="s">
        <v>21</v>
      </c>
      <c r="DY114" s="13" t="s">
        <v>8</v>
      </c>
      <c r="DZ114" s="11" t="s">
        <v>22</v>
      </c>
      <c r="EA114" s="11" t="s">
        <v>23</v>
      </c>
      <c r="EB114" s="11" t="s">
        <v>24</v>
      </c>
      <c r="EC114" s="7" t="s">
        <v>25</v>
      </c>
      <c r="ED114" s="11" t="s">
        <v>26</v>
      </c>
      <c r="EE114" s="11" t="s">
        <v>27</v>
      </c>
      <c r="EF114" s="8" t="s">
        <v>28</v>
      </c>
      <c r="EG114" s="9" t="s">
        <v>29</v>
      </c>
      <c r="EH114" s="14"/>
      <c r="EI114" s="14"/>
    </row>
    <row r="115" s="1" customFormat="1" customHeight="1" spans="1:140">
      <c r="A115" s="15">
        <f>M124</f>
        <v>1344106.20051982</v>
      </c>
      <c r="B115" s="15">
        <f>T133+T142</f>
        <v>730474.4065415</v>
      </c>
      <c r="C115" s="15">
        <f>M156</f>
        <v>576925.882079614</v>
      </c>
      <c r="D115" s="15">
        <f>M166</f>
        <v>387935.85894184</v>
      </c>
      <c r="E115" s="15">
        <v>18</v>
      </c>
      <c r="F115" s="11">
        <v>2465</v>
      </c>
      <c r="G115" s="11">
        <v>1.286</v>
      </c>
      <c r="H115" s="12">
        <v>1.35</v>
      </c>
      <c r="I115" s="13">
        <f t="shared" ref="I115:I120" si="223">F115*G115*H115</f>
        <v>4279.4865</v>
      </c>
      <c r="J115" s="11">
        <v>3</v>
      </c>
      <c r="K115" s="11">
        <v>680</v>
      </c>
      <c r="L115" s="11">
        <v>1.43</v>
      </c>
      <c r="M115" s="16">
        <f t="shared" ref="M115:M120" si="224">1+6*K115/(K115+2000)+L115</f>
        <v>3.95238805970149</v>
      </c>
      <c r="N115" s="11">
        <v>0.98</v>
      </c>
      <c r="O115" s="11">
        <v>2.3</v>
      </c>
      <c r="P115" s="8">
        <f t="shared" ref="P115:P120" si="225">1+N115*O115</f>
        <v>3.254</v>
      </c>
      <c r="Q115" s="9">
        <v>1.15</v>
      </c>
      <c r="R115" s="17">
        <v>1</v>
      </c>
      <c r="S115" s="18">
        <f t="shared" ref="S115:S123" si="226">I115*J115*Q115*P115*M115*R115</f>
        <v>189883.786287996</v>
      </c>
      <c r="U115" s="15">
        <f>AG124</f>
        <v>1344106.20051982</v>
      </c>
      <c r="V115" s="15">
        <f>AN133+AN142</f>
        <v>870576.513557715</v>
      </c>
      <c r="W115" s="15">
        <f>AG156</f>
        <v>576925.882079614</v>
      </c>
      <c r="X115" s="15">
        <f>AG166</f>
        <v>549345.547059725</v>
      </c>
      <c r="Y115" s="15">
        <v>18</v>
      </c>
      <c r="Z115" s="11">
        <v>2465</v>
      </c>
      <c r="AA115" s="11">
        <v>1.286</v>
      </c>
      <c r="AB115" s="12">
        <v>1.35</v>
      </c>
      <c r="AC115" s="13">
        <f t="shared" ref="AC115:AC120" si="227">Z115*AA115*AB115</f>
        <v>4279.4865</v>
      </c>
      <c r="AD115" s="11">
        <v>3</v>
      </c>
      <c r="AE115" s="11">
        <v>680</v>
      </c>
      <c r="AF115" s="11">
        <v>1.43</v>
      </c>
      <c r="AG115" s="16">
        <f t="shared" ref="AG115:AG120" si="228">1+6*AE115/(AE115+2000)+AF115</f>
        <v>3.95238805970149</v>
      </c>
      <c r="AH115" s="11">
        <v>0.98</v>
      </c>
      <c r="AI115" s="11">
        <v>2.3</v>
      </c>
      <c r="AJ115" s="8">
        <f t="shared" ref="AJ115:AJ120" si="229">1+AH115*AI115</f>
        <v>3.254</v>
      </c>
      <c r="AK115" s="9">
        <v>1.15</v>
      </c>
      <c r="AL115" s="17">
        <v>1</v>
      </c>
      <c r="AM115" s="18">
        <f t="shared" ref="AM115:AM123" si="230">AC115*AD115*AK115*AJ115*AG115*AL115</f>
        <v>189883.786287996</v>
      </c>
      <c r="AO115" s="15">
        <f>BA124</f>
        <v>1364267.79352762</v>
      </c>
      <c r="AP115" s="15">
        <f>BH133+BH142</f>
        <v>757004.445264689</v>
      </c>
      <c r="AQ115" s="15">
        <f>BA156</f>
        <v>585579.770310808</v>
      </c>
      <c r="AR115" s="15">
        <f>BA166</f>
        <v>592934.082089638</v>
      </c>
      <c r="AS115" s="15">
        <v>18</v>
      </c>
      <c r="AT115" s="11">
        <v>2465</v>
      </c>
      <c r="AU115" s="11">
        <v>1.286</v>
      </c>
      <c r="AV115" s="12">
        <v>1.35</v>
      </c>
      <c r="AW115" s="13">
        <f t="shared" ref="AW115:AW120" si="231">AT115*AU115*AV115</f>
        <v>4279.4865</v>
      </c>
      <c r="AX115" s="11">
        <v>3</v>
      </c>
      <c r="AY115" s="11">
        <v>680</v>
      </c>
      <c r="AZ115" s="11">
        <v>1.43</v>
      </c>
      <c r="BA115" s="16">
        <f t="shared" ref="BA115:BA120" si="232">1+6*AY115/(AY115+2000)+AZ115</f>
        <v>3.95238805970149</v>
      </c>
      <c r="BB115" s="11">
        <v>0.98</v>
      </c>
      <c r="BC115" s="11">
        <v>2.3</v>
      </c>
      <c r="BD115" s="8">
        <f t="shared" ref="BD115:BD120" si="233">1+BB115*BC115</f>
        <v>3.254</v>
      </c>
      <c r="BE115" s="9">
        <v>1.15</v>
      </c>
      <c r="BF115" s="17">
        <v>1.015</v>
      </c>
      <c r="BG115" s="18">
        <f t="shared" ref="BG115:BG123" si="234">AW115*AX115*BE115*BD115*BA115*BF115</f>
        <v>192732.043082316</v>
      </c>
      <c r="BI115" s="15">
        <f>BU124</f>
        <v>1364267.79352762</v>
      </c>
      <c r="BJ115" s="15">
        <f>CB133+CB142</f>
        <v>897812.695962865</v>
      </c>
      <c r="BK115" s="15">
        <f>BU156</f>
        <v>585579.770310808</v>
      </c>
      <c r="BL115" s="15">
        <f>BU166</f>
        <v>836292.006192358</v>
      </c>
      <c r="BM115" s="15">
        <v>18</v>
      </c>
      <c r="BN115" s="11">
        <v>2465</v>
      </c>
      <c r="BO115" s="11">
        <v>1.286</v>
      </c>
      <c r="BP115" s="12">
        <v>1.35</v>
      </c>
      <c r="BQ115" s="13">
        <f t="shared" ref="BQ115:BQ120" si="235">BN115*BO115*BP115</f>
        <v>4279.4865</v>
      </c>
      <c r="BR115" s="11">
        <v>3</v>
      </c>
      <c r="BS115" s="11">
        <v>680</v>
      </c>
      <c r="BT115" s="11">
        <v>1.43</v>
      </c>
      <c r="BU115" s="16">
        <f t="shared" ref="BU115:BU120" si="236">1+6*BS115/(BS115+2000)+BT115</f>
        <v>3.95238805970149</v>
      </c>
      <c r="BV115" s="11">
        <v>0.98</v>
      </c>
      <c r="BW115" s="11">
        <v>2.3</v>
      </c>
      <c r="BX115" s="8">
        <f t="shared" ref="BX115:BX120" si="237">1+BV115*BW115</f>
        <v>3.254</v>
      </c>
      <c r="BY115" s="9">
        <v>1.15</v>
      </c>
      <c r="BZ115" s="17">
        <v>1.015</v>
      </c>
      <c r="CA115" s="18">
        <f t="shared" ref="CA115:CA123" si="238">BQ115*BR115*BY115*BX115*BU115*BZ115</f>
        <v>192732.043082316</v>
      </c>
      <c r="CC115" s="15">
        <f>CO124</f>
        <v>1711570.65855686</v>
      </c>
      <c r="CD115" s="15">
        <f>CV133+CV142</f>
        <v>809211.648386392</v>
      </c>
      <c r="CE115" s="15">
        <f>CO156</f>
        <v>625964.582056381</v>
      </c>
      <c r="CF115" s="15">
        <f>CO166</f>
        <v>870176.783153684</v>
      </c>
      <c r="CG115" s="15">
        <v>18</v>
      </c>
      <c r="CH115" s="11">
        <f t="shared" ref="CH115:CH120" si="239">2465+428</f>
        <v>2893</v>
      </c>
      <c r="CI115" s="11">
        <v>1.286</v>
      </c>
      <c r="CJ115" s="12">
        <v>1.35</v>
      </c>
      <c r="CK115" s="13">
        <f t="shared" ref="CK115:CK120" si="240">CH115*CI115*CJ115</f>
        <v>5022.5373</v>
      </c>
      <c r="CL115" s="11">
        <v>3</v>
      </c>
      <c r="CM115" s="11">
        <v>680</v>
      </c>
      <c r="CN115" s="11">
        <v>1.43</v>
      </c>
      <c r="CO115" s="16">
        <f t="shared" ref="CO115:CO120" si="241">1+6*CM115/(CM115+2000)+CN115</f>
        <v>3.95238805970149</v>
      </c>
      <c r="CP115" s="11">
        <v>0.98</v>
      </c>
      <c r="CQ115" s="11">
        <v>2.3</v>
      </c>
      <c r="CR115" s="8">
        <f t="shared" ref="CR115:CR120" si="242">1+CP115*CQ115</f>
        <v>3.254</v>
      </c>
      <c r="CS115" s="9">
        <v>1.15</v>
      </c>
      <c r="CT115" s="17">
        <v>1.085</v>
      </c>
      <c r="CU115" s="18">
        <f t="shared" ref="CU115:CU123" si="243">CK115*CL115*CS115*CR115*CO115*CT115</f>
        <v>241796.010628122</v>
      </c>
      <c r="CW115" s="15">
        <f>DI124</f>
        <v>1718670.15662208</v>
      </c>
      <c r="CX115" s="15">
        <f>DP133+DP142</f>
        <v>959730.812925821</v>
      </c>
      <c r="CY115" s="15">
        <f>DI156</f>
        <v>625964.582056381</v>
      </c>
      <c r="CZ115" s="15">
        <f>DI166</f>
        <v>1221738.76402082</v>
      </c>
      <c r="DA115" s="15">
        <v>18</v>
      </c>
      <c r="DB115" s="11">
        <f t="shared" ref="DB115:DB120" si="244">2465+440</f>
        <v>2905</v>
      </c>
      <c r="DC115" s="11">
        <v>1.286</v>
      </c>
      <c r="DD115" s="12">
        <v>1.35</v>
      </c>
      <c r="DE115" s="13">
        <f t="shared" ref="DE115:DE120" si="245">DB115*DC115*DD115</f>
        <v>5043.3705</v>
      </c>
      <c r="DF115" s="11">
        <v>3</v>
      </c>
      <c r="DG115" s="11">
        <v>680</v>
      </c>
      <c r="DH115" s="11">
        <v>1.43</v>
      </c>
      <c r="DI115" s="16">
        <f t="shared" ref="DI115:DI120" si="246">1+6*DG115/(DG115+2000)+DH115</f>
        <v>3.95238805970149</v>
      </c>
      <c r="DJ115" s="11">
        <v>0.98</v>
      </c>
      <c r="DK115" s="11">
        <v>2.3</v>
      </c>
      <c r="DL115" s="8">
        <f t="shared" ref="DL115:DL120" si="247">1+DJ115*DK115</f>
        <v>3.254</v>
      </c>
      <c r="DM115" s="9">
        <v>1.15</v>
      </c>
      <c r="DN115" s="17">
        <v>1.085</v>
      </c>
      <c r="DO115" s="18">
        <f t="shared" ref="DO115:DO123" si="248">DE115*DF115*DM115*DL115*DI115*DN115</f>
        <v>242798.96677314</v>
      </c>
      <c r="DQ115" s="15">
        <f>EC124</f>
        <v>2463734.80532581</v>
      </c>
      <c r="DR115" s="15">
        <f>EJ133+EJ142</f>
        <v>1332180.4125371</v>
      </c>
      <c r="DS115" s="15">
        <f>EC156</f>
        <v>898332.441905311</v>
      </c>
      <c r="DT115" s="15">
        <f>EC166</f>
        <v>2287770.70077047</v>
      </c>
      <c r="DU115" s="15">
        <v>18</v>
      </c>
      <c r="DV115" s="11">
        <f t="shared" ref="DV115:DV120" si="249">2465+499</f>
        <v>2964</v>
      </c>
      <c r="DW115" s="11">
        <v>1.286</v>
      </c>
      <c r="DX115" s="12">
        <v>1.35</v>
      </c>
      <c r="DY115" s="13">
        <f t="shared" ref="DY115:DY120" si="250">DV115*DW115*DX115</f>
        <v>5145.8004</v>
      </c>
      <c r="DZ115" s="11">
        <v>3</v>
      </c>
      <c r="EA115" s="11">
        <v>680</v>
      </c>
      <c r="EB115" s="11">
        <v>1.52</v>
      </c>
      <c r="EC115" s="16">
        <f t="shared" ref="EC115:EC120" si="251">1+6*EA115/(EA115+2000)+EB115</f>
        <v>4.04238805970149</v>
      </c>
      <c r="ED115" s="11">
        <v>0.98</v>
      </c>
      <c r="EE115" s="11">
        <v>3.1</v>
      </c>
      <c r="EF115" s="8">
        <f t="shared" ref="EF115:EF120" si="252">1+ED115*EE115</f>
        <v>4.038</v>
      </c>
      <c r="EG115" s="9">
        <v>1.15</v>
      </c>
      <c r="EH115" s="17">
        <v>1.2</v>
      </c>
      <c r="EI115" s="18">
        <f t="shared" ref="EI115:EI123" si="253">DY115*DZ115*EG115*EF115*EC115*EH115</f>
        <v>347742.35787795</v>
      </c>
    </row>
    <row r="116" s="1" customFormat="1" customHeight="1" spans="1:140">
      <c r="A116" s="1" t="s">
        <v>30</v>
      </c>
      <c r="B116" s="1" t="s">
        <v>31</v>
      </c>
      <c r="C116" s="1" t="s">
        <v>32</v>
      </c>
      <c r="D116" s="1" t="s">
        <v>12</v>
      </c>
      <c r="E116" s="1"/>
      <c r="F116" s="11">
        <v>2465</v>
      </c>
      <c r="G116" s="11">
        <v>1.871</v>
      </c>
      <c r="H116" s="12">
        <v>1.35</v>
      </c>
      <c r="I116" s="13">
        <f t="shared" si="223"/>
        <v>6226.22025</v>
      </c>
      <c r="J116" s="11">
        <v>3</v>
      </c>
      <c r="K116" s="11">
        <v>680</v>
      </c>
      <c r="L116" s="11">
        <v>1.43</v>
      </c>
      <c r="M116" s="16">
        <f t="shared" si="224"/>
        <v>3.95238805970149</v>
      </c>
      <c r="N116" s="11">
        <v>0.98</v>
      </c>
      <c r="O116" s="11">
        <v>2.3</v>
      </c>
      <c r="P116" s="8">
        <f t="shared" si="225"/>
        <v>3.254</v>
      </c>
      <c r="Q116" s="9">
        <v>1.15</v>
      </c>
      <c r="R116" s="17">
        <v>1</v>
      </c>
      <c r="S116" s="18">
        <f t="shared" si="226"/>
        <v>276261.713953997</v>
      </c>
      <c r="U116" s="1" t="s">
        <v>30</v>
      </c>
      <c r="V116" s="1" t="s">
        <v>31</v>
      </c>
      <c r="W116" s="1" t="s">
        <v>32</v>
      </c>
      <c r="X116" s="1" t="s">
        <v>12</v>
      </c>
      <c r="Y116" s="1"/>
      <c r="Z116" s="11">
        <v>2465</v>
      </c>
      <c r="AA116" s="11">
        <v>1.871</v>
      </c>
      <c r="AB116" s="12">
        <v>1.35</v>
      </c>
      <c r="AC116" s="13">
        <f t="shared" si="227"/>
        <v>6226.22025</v>
      </c>
      <c r="AD116" s="11">
        <v>3</v>
      </c>
      <c r="AE116" s="11">
        <v>680</v>
      </c>
      <c r="AF116" s="11">
        <v>1.43</v>
      </c>
      <c r="AG116" s="16">
        <f t="shared" si="228"/>
        <v>3.95238805970149</v>
      </c>
      <c r="AH116" s="11">
        <v>0.98</v>
      </c>
      <c r="AI116" s="11">
        <v>2.3</v>
      </c>
      <c r="AJ116" s="8">
        <f t="shared" si="229"/>
        <v>3.254</v>
      </c>
      <c r="AK116" s="9">
        <v>1.15</v>
      </c>
      <c r="AL116" s="17">
        <v>1</v>
      </c>
      <c r="AM116" s="18">
        <f t="shared" si="230"/>
        <v>276261.713953997</v>
      </c>
      <c r="AO116" s="1" t="s">
        <v>30</v>
      </c>
      <c r="AP116" s="1" t="s">
        <v>31</v>
      </c>
      <c r="AQ116" s="1" t="s">
        <v>32</v>
      </c>
      <c r="AR116" s="1" t="s">
        <v>12</v>
      </c>
      <c r="AS116" s="1"/>
      <c r="AT116" s="11">
        <v>2465</v>
      </c>
      <c r="AU116" s="11">
        <v>1.871</v>
      </c>
      <c r="AV116" s="12">
        <v>1.35</v>
      </c>
      <c r="AW116" s="13">
        <f t="shared" si="231"/>
        <v>6226.22025</v>
      </c>
      <c r="AX116" s="11">
        <v>3</v>
      </c>
      <c r="AY116" s="11">
        <v>680</v>
      </c>
      <c r="AZ116" s="11">
        <v>1.43</v>
      </c>
      <c r="BA116" s="16">
        <f t="shared" si="232"/>
        <v>3.95238805970149</v>
      </c>
      <c r="BB116" s="11">
        <v>0.98</v>
      </c>
      <c r="BC116" s="11">
        <v>2.3</v>
      </c>
      <c r="BD116" s="8">
        <f t="shared" si="233"/>
        <v>3.254</v>
      </c>
      <c r="BE116" s="9">
        <v>1.15</v>
      </c>
      <c r="BF116" s="17">
        <v>1.015</v>
      </c>
      <c r="BG116" s="18">
        <f t="shared" si="234"/>
        <v>280405.639663307</v>
      </c>
      <c r="BI116" s="1" t="s">
        <v>30</v>
      </c>
      <c r="BJ116" s="1" t="s">
        <v>31</v>
      </c>
      <c r="BK116" s="1" t="s">
        <v>32</v>
      </c>
      <c r="BL116" s="1" t="s">
        <v>12</v>
      </c>
      <c r="BM116" s="1"/>
      <c r="BN116" s="11">
        <v>2465</v>
      </c>
      <c r="BO116" s="11">
        <v>1.871</v>
      </c>
      <c r="BP116" s="12">
        <v>1.35</v>
      </c>
      <c r="BQ116" s="13">
        <f t="shared" si="235"/>
        <v>6226.22025</v>
      </c>
      <c r="BR116" s="11">
        <v>3</v>
      </c>
      <c r="BS116" s="11">
        <v>680</v>
      </c>
      <c r="BT116" s="11">
        <v>1.43</v>
      </c>
      <c r="BU116" s="16">
        <f t="shared" si="236"/>
        <v>3.95238805970149</v>
      </c>
      <c r="BV116" s="11">
        <v>0.98</v>
      </c>
      <c r="BW116" s="11">
        <v>2.3</v>
      </c>
      <c r="BX116" s="8">
        <f t="shared" si="237"/>
        <v>3.254</v>
      </c>
      <c r="BY116" s="9">
        <v>1.15</v>
      </c>
      <c r="BZ116" s="17">
        <v>1.015</v>
      </c>
      <c r="CA116" s="18">
        <f t="shared" si="238"/>
        <v>280405.639663307</v>
      </c>
      <c r="CC116" s="1" t="s">
        <v>30</v>
      </c>
      <c r="CD116" s="1" t="s">
        <v>31</v>
      </c>
      <c r="CE116" s="1" t="s">
        <v>32</v>
      </c>
      <c r="CF116" s="1" t="s">
        <v>12</v>
      </c>
      <c r="CG116" s="1"/>
      <c r="CH116" s="11">
        <f t="shared" si="239"/>
        <v>2893</v>
      </c>
      <c r="CI116" s="11">
        <v>1.871</v>
      </c>
      <c r="CJ116" s="12">
        <v>1.35</v>
      </c>
      <c r="CK116" s="13">
        <f t="shared" si="240"/>
        <v>7307.28405</v>
      </c>
      <c r="CL116" s="11">
        <v>3</v>
      </c>
      <c r="CM116" s="11">
        <v>680</v>
      </c>
      <c r="CN116" s="11">
        <v>1.43</v>
      </c>
      <c r="CO116" s="16">
        <f t="shared" si="241"/>
        <v>3.95238805970149</v>
      </c>
      <c r="CP116" s="11">
        <v>0.98</v>
      </c>
      <c r="CQ116" s="11">
        <v>2.3</v>
      </c>
      <c r="CR116" s="8">
        <f t="shared" si="242"/>
        <v>3.254</v>
      </c>
      <c r="CS116" s="9">
        <v>1.15</v>
      </c>
      <c r="CT116" s="17">
        <v>1.085</v>
      </c>
      <c r="CU116" s="18">
        <f t="shared" si="243"/>
        <v>351788.752632361</v>
      </c>
      <c r="CW116" s="1" t="s">
        <v>30</v>
      </c>
      <c r="CX116" s="1" t="s">
        <v>31</v>
      </c>
      <c r="CY116" s="1" t="s">
        <v>32</v>
      </c>
      <c r="CZ116" s="1" t="s">
        <v>12</v>
      </c>
      <c r="DA116" s="1"/>
      <c r="DB116" s="11">
        <f t="shared" si="244"/>
        <v>2905</v>
      </c>
      <c r="DC116" s="11">
        <v>1.871</v>
      </c>
      <c r="DD116" s="12">
        <v>1.35</v>
      </c>
      <c r="DE116" s="13">
        <f t="shared" si="245"/>
        <v>7337.59425</v>
      </c>
      <c r="DF116" s="11">
        <v>3</v>
      </c>
      <c r="DG116" s="11">
        <v>680</v>
      </c>
      <c r="DH116" s="11">
        <v>1.43</v>
      </c>
      <c r="DI116" s="16">
        <f t="shared" si="246"/>
        <v>3.95238805970149</v>
      </c>
      <c r="DJ116" s="11">
        <v>0.98</v>
      </c>
      <c r="DK116" s="11">
        <v>2.3</v>
      </c>
      <c r="DL116" s="8">
        <f t="shared" si="247"/>
        <v>3.254</v>
      </c>
      <c r="DM116" s="9">
        <v>1.15</v>
      </c>
      <c r="DN116" s="17">
        <v>1.085</v>
      </c>
      <c r="DO116" s="18">
        <f t="shared" si="248"/>
        <v>353247.952435883</v>
      </c>
      <c r="DQ116" s="1" t="s">
        <v>30</v>
      </c>
      <c r="DR116" s="1" t="s">
        <v>31</v>
      </c>
      <c r="DS116" s="1" t="s">
        <v>32</v>
      </c>
      <c r="DT116" s="1" t="s">
        <v>12</v>
      </c>
      <c r="DU116" s="1"/>
      <c r="DV116" s="11">
        <f t="shared" si="249"/>
        <v>2964</v>
      </c>
      <c r="DW116" s="11">
        <v>1.871</v>
      </c>
      <c r="DX116" s="12">
        <v>1.35</v>
      </c>
      <c r="DY116" s="13">
        <f t="shared" si="250"/>
        <v>7486.6194</v>
      </c>
      <c r="DZ116" s="11">
        <v>3</v>
      </c>
      <c r="EA116" s="11">
        <v>680</v>
      </c>
      <c r="EB116" s="11">
        <v>1.52</v>
      </c>
      <c r="EC116" s="16">
        <f t="shared" si="251"/>
        <v>4.04238805970149</v>
      </c>
      <c r="ED116" s="11">
        <v>0.98</v>
      </c>
      <c r="EE116" s="11">
        <v>3.1</v>
      </c>
      <c r="EF116" s="8">
        <f t="shared" si="252"/>
        <v>4.038</v>
      </c>
      <c r="EG116" s="9">
        <v>1.15</v>
      </c>
      <c r="EH116" s="17">
        <v>1.2</v>
      </c>
      <c r="EI116" s="18">
        <f t="shared" si="253"/>
        <v>505929.977907965</v>
      </c>
    </row>
    <row r="117" s="1" customFormat="1" customHeight="1" spans="1:140">
      <c r="A117" s="15">
        <f>M186</f>
        <v>91597.065645</v>
      </c>
      <c r="B117" s="15">
        <f>M203</f>
        <v>107942.2404732</v>
      </c>
      <c r="C117" s="1">
        <f>M219</f>
        <v>91641.79763424</v>
      </c>
      <c r="D117" s="1">
        <v>1</v>
      </c>
      <c r="E117" s="1"/>
      <c r="F117" s="11">
        <v>2465</v>
      </c>
      <c r="G117" s="11">
        <v>1.286</v>
      </c>
      <c r="H117" s="12">
        <v>1.35</v>
      </c>
      <c r="I117" s="13">
        <f t="shared" si="223"/>
        <v>4279.4865</v>
      </c>
      <c r="J117" s="11">
        <v>3</v>
      </c>
      <c r="K117" s="11">
        <v>680</v>
      </c>
      <c r="L117" s="11">
        <v>1.43</v>
      </c>
      <c r="M117" s="16">
        <f t="shared" si="224"/>
        <v>3.95238805970149</v>
      </c>
      <c r="N117" s="11">
        <v>0.98</v>
      </c>
      <c r="O117" s="11">
        <v>2.3</v>
      </c>
      <c r="P117" s="8">
        <f t="shared" si="225"/>
        <v>3.254</v>
      </c>
      <c r="Q117" s="9">
        <v>1.15</v>
      </c>
      <c r="R117" s="17">
        <v>1</v>
      </c>
      <c r="S117" s="18">
        <f t="shared" si="226"/>
        <v>189883.786287996</v>
      </c>
      <c r="U117" s="15">
        <f>AG186</f>
        <v>91597.065645</v>
      </c>
      <c r="V117" s="15">
        <f>AG203</f>
        <v>107942.2404732</v>
      </c>
      <c r="W117" s="1">
        <f>AG219</f>
        <v>110487.839616</v>
      </c>
      <c r="X117" s="1">
        <v>1</v>
      </c>
      <c r="Y117" s="1"/>
      <c r="Z117" s="11">
        <v>2465</v>
      </c>
      <c r="AA117" s="11">
        <v>1.286</v>
      </c>
      <c r="AB117" s="12">
        <v>1.35</v>
      </c>
      <c r="AC117" s="13">
        <f t="shared" si="227"/>
        <v>4279.4865</v>
      </c>
      <c r="AD117" s="11">
        <v>3</v>
      </c>
      <c r="AE117" s="11">
        <v>680</v>
      </c>
      <c r="AF117" s="11">
        <v>1.43</v>
      </c>
      <c r="AG117" s="16">
        <f t="shared" si="228"/>
        <v>3.95238805970149</v>
      </c>
      <c r="AH117" s="11">
        <v>0.98</v>
      </c>
      <c r="AI117" s="11">
        <v>2.3</v>
      </c>
      <c r="AJ117" s="8">
        <f t="shared" si="229"/>
        <v>3.254</v>
      </c>
      <c r="AK117" s="9">
        <v>1.15</v>
      </c>
      <c r="AL117" s="17">
        <v>1</v>
      </c>
      <c r="AM117" s="18">
        <f t="shared" si="230"/>
        <v>189883.786287996</v>
      </c>
      <c r="AO117" s="15">
        <f>BA186</f>
        <v>91597.065645</v>
      </c>
      <c r="AP117" s="15">
        <f>BA203</f>
        <v>107942.2404732</v>
      </c>
      <c r="AQ117" s="1">
        <f>BA219</f>
        <v>100474.9271892</v>
      </c>
      <c r="AR117" s="1">
        <v>1</v>
      </c>
      <c r="AS117" s="1"/>
      <c r="AT117" s="11">
        <v>2465</v>
      </c>
      <c r="AU117" s="11">
        <v>1.286</v>
      </c>
      <c r="AV117" s="12">
        <v>1.35</v>
      </c>
      <c r="AW117" s="13">
        <f t="shared" si="231"/>
        <v>4279.4865</v>
      </c>
      <c r="AX117" s="11">
        <v>3</v>
      </c>
      <c r="AY117" s="11">
        <v>680</v>
      </c>
      <c r="AZ117" s="11">
        <v>1.43</v>
      </c>
      <c r="BA117" s="16">
        <f t="shared" si="232"/>
        <v>3.95238805970149</v>
      </c>
      <c r="BB117" s="11">
        <v>0.98</v>
      </c>
      <c r="BC117" s="11">
        <v>2.3</v>
      </c>
      <c r="BD117" s="8">
        <f t="shared" si="233"/>
        <v>3.254</v>
      </c>
      <c r="BE117" s="9">
        <v>1.15</v>
      </c>
      <c r="BF117" s="17">
        <v>1.015</v>
      </c>
      <c r="BG117" s="18">
        <f t="shared" si="234"/>
        <v>192732.043082316</v>
      </c>
      <c r="BI117" s="15">
        <f>BU186</f>
        <v>91597.065645</v>
      </c>
      <c r="BJ117" s="15">
        <f>BU203</f>
        <v>107942.2404732</v>
      </c>
      <c r="BK117" s="1">
        <f>BU219</f>
        <v>141712.849656</v>
      </c>
      <c r="BL117" s="1">
        <v>1</v>
      </c>
      <c r="BM117" s="1"/>
      <c r="BN117" s="11">
        <v>2465</v>
      </c>
      <c r="BO117" s="11">
        <v>1.286</v>
      </c>
      <c r="BP117" s="12">
        <v>1.35</v>
      </c>
      <c r="BQ117" s="13">
        <f t="shared" si="235"/>
        <v>4279.4865</v>
      </c>
      <c r="BR117" s="11">
        <v>3</v>
      </c>
      <c r="BS117" s="11">
        <v>680</v>
      </c>
      <c r="BT117" s="11">
        <v>1.43</v>
      </c>
      <c r="BU117" s="16">
        <f t="shared" si="236"/>
        <v>3.95238805970149</v>
      </c>
      <c r="BV117" s="11">
        <v>0.98</v>
      </c>
      <c r="BW117" s="11">
        <v>2.3</v>
      </c>
      <c r="BX117" s="8">
        <f t="shared" si="237"/>
        <v>3.254</v>
      </c>
      <c r="BY117" s="9">
        <v>1.15</v>
      </c>
      <c r="BZ117" s="17">
        <v>1.015</v>
      </c>
      <c r="CA117" s="18">
        <f t="shared" si="238"/>
        <v>192732.043082316</v>
      </c>
      <c r="CC117" s="15">
        <f>CO186</f>
        <v>107501.140329</v>
      </c>
      <c r="CD117" s="15">
        <f>CO203</f>
        <v>107942.2404732</v>
      </c>
      <c r="CE117" s="1">
        <f>CO219</f>
        <v>116478.8190684</v>
      </c>
      <c r="CF117" s="1">
        <v>1</v>
      </c>
      <c r="CG117" s="1"/>
      <c r="CH117" s="11">
        <f t="shared" si="239"/>
        <v>2893</v>
      </c>
      <c r="CI117" s="11">
        <v>1.286</v>
      </c>
      <c r="CJ117" s="12">
        <v>1.35</v>
      </c>
      <c r="CK117" s="13">
        <f t="shared" si="240"/>
        <v>5022.5373</v>
      </c>
      <c r="CL117" s="11">
        <v>3</v>
      </c>
      <c r="CM117" s="11">
        <v>680</v>
      </c>
      <c r="CN117" s="11">
        <v>1.43</v>
      </c>
      <c r="CO117" s="16">
        <f t="shared" si="241"/>
        <v>3.95238805970149</v>
      </c>
      <c r="CP117" s="11">
        <v>0.98</v>
      </c>
      <c r="CQ117" s="11">
        <v>2.3</v>
      </c>
      <c r="CR117" s="8">
        <f t="shared" si="242"/>
        <v>3.254</v>
      </c>
      <c r="CS117" s="9">
        <v>1.15</v>
      </c>
      <c r="CT117" s="17">
        <v>1.085</v>
      </c>
      <c r="CU117" s="18">
        <f t="shared" si="243"/>
        <v>241796.010628122</v>
      </c>
      <c r="CW117" s="15">
        <f>DI186</f>
        <v>107947.048965</v>
      </c>
      <c r="CX117" s="15">
        <f>DI203</f>
        <v>107942.2404732</v>
      </c>
      <c r="CY117" s="1">
        <f>DI219</f>
        <v>136207.92924</v>
      </c>
      <c r="CZ117" s="1">
        <v>1</v>
      </c>
      <c r="DA117" s="1"/>
      <c r="DB117" s="11">
        <f t="shared" si="244"/>
        <v>2905</v>
      </c>
      <c r="DC117" s="11">
        <v>1.286</v>
      </c>
      <c r="DD117" s="12">
        <v>1.35</v>
      </c>
      <c r="DE117" s="13">
        <f t="shared" si="245"/>
        <v>5043.3705</v>
      </c>
      <c r="DF117" s="11">
        <v>3</v>
      </c>
      <c r="DG117" s="11">
        <v>680</v>
      </c>
      <c r="DH117" s="11">
        <v>1.43</v>
      </c>
      <c r="DI117" s="16">
        <f t="shared" si="246"/>
        <v>3.95238805970149</v>
      </c>
      <c r="DJ117" s="11">
        <v>0.98</v>
      </c>
      <c r="DK117" s="11">
        <v>2.3</v>
      </c>
      <c r="DL117" s="8">
        <f t="shared" si="247"/>
        <v>3.254</v>
      </c>
      <c r="DM117" s="9">
        <v>1.15</v>
      </c>
      <c r="DN117" s="17">
        <v>1.085</v>
      </c>
      <c r="DO117" s="18">
        <f t="shared" si="248"/>
        <v>242798.96677314</v>
      </c>
      <c r="DQ117" s="15">
        <f>EC186</f>
        <v>136675.793124</v>
      </c>
      <c r="DR117" s="15">
        <f>EC203</f>
        <v>107942.2404732</v>
      </c>
      <c r="DS117" s="1">
        <f>EC219</f>
        <v>231632.8102845</v>
      </c>
      <c r="DT117" s="1">
        <v>1</v>
      </c>
      <c r="DU117" s="1"/>
      <c r="DV117" s="11">
        <f t="shared" si="249"/>
        <v>2964</v>
      </c>
      <c r="DW117" s="11">
        <v>1.286</v>
      </c>
      <c r="DX117" s="12">
        <v>1.35</v>
      </c>
      <c r="DY117" s="13">
        <f t="shared" si="250"/>
        <v>5145.8004</v>
      </c>
      <c r="DZ117" s="11">
        <v>3</v>
      </c>
      <c r="EA117" s="11">
        <v>680</v>
      </c>
      <c r="EB117" s="11">
        <v>1.52</v>
      </c>
      <c r="EC117" s="16">
        <f t="shared" si="251"/>
        <v>4.04238805970149</v>
      </c>
      <c r="ED117" s="11">
        <v>0.98</v>
      </c>
      <c r="EE117" s="11">
        <v>3.1</v>
      </c>
      <c r="EF117" s="8">
        <f t="shared" si="252"/>
        <v>4.038</v>
      </c>
      <c r="EG117" s="9">
        <v>1.15</v>
      </c>
      <c r="EH117" s="17">
        <v>1.2</v>
      </c>
      <c r="EI117" s="18">
        <f t="shared" si="253"/>
        <v>347742.35787795</v>
      </c>
    </row>
    <row r="118" s="1" customFormat="1" customHeight="1" spans="1:140">
      <c r="A118" s="19" t="s">
        <v>34</v>
      </c>
      <c r="B118" s="19"/>
      <c r="C118" s="19"/>
      <c r="D118" s="20" t="s">
        <v>35</v>
      </c>
      <c r="E118" s="20"/>
      <c r="F118" s="11">
        <v>2465</v>
      </c>
      <c r="G118" s="11">
        <v>1.871</v>
      </c>
      <c r="H118" s="12">
        <v>1.35</v>
      </c>
      <c r="I118" s="13">
        <f t="shared" si="223"/>
        <v>6226.22025</v>
      </c>
      <c r="J118" s="11">
        <v>3</v>
      </c>
      <c r="K118" s="11">
        <v>680</v>
      </c>
      <c r="L118" s="11">
        <v>1.43</v>
      </c>
      <c r="M118" s="16">
        <f t="shared" si="224"/>
        <v>3.95238805970149</v>
      </c>
      <c r="N118" s="11">
        <v>0.98</v>
      </c>
      <c r="O118" s="11">
        <v>2.3</v>
      </c>
      <c r="P118" s="8">
        <f t="shared" si="225"/>
        <v>3.254</v>
      </c>
      <c r="Q118" s="9">
        <v>1.15</v>
      </c>
      <c r="R118" s="17">
        <v>1</v>
      </c>
      <c r="S118" s="18">
        <f t="shared" si="226"/>
        <v>276261.713953997</v>
      </c>
      <c r="U118" s="19" t="s">
        <v>34</v>
      </c>
      <c r="V118" s="19"/>
      <c r="W118" s="19"/>
      <c r="X118" s="20" t="s">
        <v>35</v>
      </c>
      <c r="Y118" s="20"/>
      <c r="Z118" s="11">
        <v>2465</v>
      </c>
      <c r="AA118" s="11">
        <v>1.871</v>
      </c>
      <c r="AB118" s="12">
        <v>1.35</v>
      </c>
      <c r="AC118" s="13">
        <f t="shared" si="227"/>
        <v>6226.22025</v>
      </c>
      <c r="AD118" s="11">
        <v>3</v>
      </c>
      <c r="AE118" s="11">
        <v>680</v>
      </c>
      <c r="AF118" s="11">
        <v>1.43</v>
      </c>
      <c r="AG118" s="16">
        <f t="shared" si="228"/>
        <v>3.95238805970149</v>
      </c>
      <c r="AH118" s="11">
        <v>0.98</v>
      </c>
      <c r="AI118" s="11">
        <v>2.3</v>
      </c>
      <c r="AJ118" s="8">
        <f t="shared" si="229"/>
        <v>3.254</v>
      </c>
      <c r="AK118" s="9">
        <v>1.15</v>
      </c>
      <c r="AL118" s="17">
        <v>1</v>
      </c>
      <c r="AM118" s="18">
        <f t="shared" si="230"/>
        <v>276261.713953997</v>
      </c>
      <c r="AO118" s="19" t="s">
        <v>34</v>
      </c>
      <c r="AP118" s="19"/>
      <c r="AQ118" s="19"/>
      <c r="AR118" s="20" t="s">
        <v>35</v>
      </c>
      <c r="AS118" s="20"/>
      <c r="AT118" s="11">
        <v>2465</v>
      </c>
      <c r="AU118" s="11">
        <v>1.871</v>
      </c>
      <c r="AV118" s="12">
        <v>1.35</v>
      </c>
      <c r="AW118" s="13">
        <f t="shared" si="231"/>
        <v>6226.22025</v>
      </c>
      <c r="AX118" s="11">
        <v>3</v>
      </c>
      <c r="AY118" s="11">
        <v>680</v>
      </c>
      <c r="AZ118" s="11">
        <v>1.43</v>
      </c>
      <c r="BA118" s="16">
        <f t="shared" si="232"/>
        <v>3.95238805970149</v>
      </c>
      <c r="BB118" s="11">
        <v>0.98</v>
      </c>
      <c r="BC118" s="11">
        <v>2.3</v>
      </c>
      <c r="BD118" s="8">
        <f t="shared" si="233"/>
        <v>3.254</v>
      </c>
      <c r="BE118" s="9">
        <v>1.15</v>
      </c>
      <c r="BF118" s="17">
        <v>1.015</v>
      </c>
      <c r="BG118" s="18">
        <f t="shared" si="234"/>
        <v>280405.639663307</v>
      </c>
      <c r="BI118" s="19" t="s">
        <v>34</v>
      </c>
      <c r="BJ118" s="19"/>
      <c r="BK118" s="19"/>
      <c r="BL118" s="20" t="s">
        <v>35</v>
      </c>
      <c r="BM118" s="20"/>
      <c r="BN118" s="11">
        <v>2465</v>
      </c>
      <c r="BO118" s="11">
        <v>1.871</v>
      </c>
      <c r="BP118" s="12">
        <v>1.35</v>
      </c>
      <c r="BQ118" s="13">
        <f t="shared" si="235"/>
        <v>6226.22025</v>
      </c>
      <c r="BR118" s="11">
        <v>3</v>
      </c>
      <c r="BS118" s="11">
        <v>680</v>
      </c>
      <c r="BT118" s="11">
        <v>1.43</v>
      </c>
      <c r="BU118" s="16">
        <f t="shared" si="236"/>
        <v>3.95238805970149</v>
      </c>
      <c r="BV118" s="11">
        <v>0.98</v>
      </c>
      <c r="BW118" s="11">
        <v>2.3</v>
      </c>
      <c r="BX118" s="8">
        <f t="shared" si="237"/>
        <v>3.254</v>
      </c>
      <c r="BY118" s="9">
        <v>1.15</v>
      </c>
      <c r="BZ118" s="17">
        <v>1.015</v>
      </c>
      <c r="CA118" s="18">
        <f t="shared" si="238"/>
        <v>280405.639663307</v>
      </c>
      <c r="CC118" s="19" t="s">
        <v>34</v>
      </c>
      <c r="CD118" s="19"/>
      <c r="CE118" s="19"/>
      <c r="CF118" s="20" t="s">
        <v>35</v>
      </c>
      <c r="CG118" s="20"/>
      <c r="CH118" s="11">
        <f t="shared" si="239"/>
        <v>2893</v>
      </c>
      <c r="CI118" s="11">
        <v>1.871</v>
      </c>
      <c r="CJ118" s="12">
        <v>1.35</v>
      </c>
      <c r="CK118" s="13">
        <f t="shared" si="240"/>
        <v>7307.28405</v>
      </c>
      <c r="CL118" s="11">
        <v>3</v>
      </c>
      <c r="CM118" s="11">
        <v>680</v>
      </c>
      <c r="CN118" s="11">
        <v>1.43</v>
      </c>
      <c r="CO118" s="16">
        <f t="shared" si="241"/>
        <v>3.95238805970149</v>
      </c>
      <c r="CP118" s="11">
        <v>0.98</v>
      </c>
      <c r="CQ118" s="11">
        <v>2.3</v>
      </c>
      <c r="CR118" s="8">
        <f t="shared" si="242"/>
        <v>3.254</v>
      </c>
      <c r="CS118" s="9">
        <v>1.15</v>
      </c>
      <c r="CT118" s="17">
        <v>1.085</v>
      </c>
      <c r="CU118" s="18">
        <f t="shared" si="243"/>
        <v>351788.752632361</v>
      </c>
      <c r="CW118" s="19" t="s">
        <v>34</v>
      </c>
      <c r="CX118" s="19"/>
      <c r="CY118" s="19"/>
      <c r="CZ118" s="20" t="s">
        <v>35</v>
      </c>
      <c r="DA118" s="20"/>
      <c r="DB118" s="11">
        <f t="shared" si="244"/>
        <v>2905</v>
      </c>
      <c r="DC118" s="11">
        <v>1.871</v>
      </c>
      <c r="DD118" s="12">
        <v>1.35</v>
      </c>
      <c r="DE118" s="13">
        <f t="shared" si="245"/>
        <v>7337.59425</v>
      </c>
      <c r="DF118" s="11">
        <v>3</v>
      </c>
      <c r="DG118" s="11">
        <v>680</v>
      </c>
      <c r="DH118" s="11">
        <v>1.43</v>
      </c>
      <c r="DI118" s="16">
        <f t="shared" si="246"/>
        <v>3.95238805970149</v>
      </c>
      <c r="DJ118" s="11">
        <v>0.98</v>
      </c>
      <c r="DK118" s="11">
        <v>2.3</v>
      </c>
      <c r="DL118" s="8">
        <f t="shared" si="247"/>
        <v>3.254</v>
      </c>
      <c r="DM118" s="9">
        <v>1.15</v>
      </c>
      <c r="DN118" s="17">
        <v>1.085</v>
      </c>
      <c r="DO118" s="18">
        <f t="shared" si="248"/>
        <v>353247.952435883</v>
      </c>
      <c r="DQ118" s="19" t="s">
        <v>34</v>
      </c>
      <c r="DR118" s="19"/>
      <c r="DS118" s="19"/>
      <c r="DT118" s="20" t="s">
        <v>35</v>
      </c>
      <c r="DU118" s="20"/>
      <c r="DV118" s="11">
        <f t="shared" si="249"/>
        <v>2964</v>
      </c>
      <c r="DW118" s="11">
        <v>1.871</v>
      </c>
      <c r="DX118" s="12">
        <v>1.35</v>
      </c>
      <c r="DY118" s="13">
        <f t="shared" si="250"/>
        <v>7486.6194</v>
      </c>
      <c r="DZ118" s="11">
        <v>3</v>
      </c>
      <c r="EA118" s="11">
        <v>680</v>
      </c>
      <c r="EB118" s="11">
        <v>1.52</v>
      </c>
      <c r="EC118" s="16">
        <f t="shared" si="251"/>
        <v>4.04238805970149</v>
      </c>
      <c r="ED118" s="11">
        <v>0.98</v>
      </c>
      <c r="EE118" s="11">
        <v>3.1</v>
      </c>
      <c r="EF118" s="8">
        <f t="shared" si="252"/>
        <v>4.038</v>
      </c>
      <c r="EG118" s="9">
        <v>1.15</v>
      </c>
      <c r="EH118" s="17">
        <v>1.2</v>
      </c>
      <c r="EI118" s="18">
        <f t="shared" si="253"/>
        <v>505929.977907965</v>
      </c>
    </row>
    <row r="119" s="1" customFormat="1" customHeight="1" spans="1:140">
      <c r="A119" s="19"/>
      <c r="B119" s="19"/>
      <c r="C119" s="19"/>
      <c r="D119" s="20"/>
      <c r="E119" s="20"/>
      <c r="F119" s="11">
        <v>2465</v>
      </c>
      <c r="G119" s="11">
        <v>1.286</v>
      </c>
      <c r="H119" s="12">
        <v>1.35</v>
      </c>
      <c r="I119" s="13">
        <f t="shared" si="223"/>
        <v>4279.4865</v>
      </c>
      <c r="J119" s="11">
        <v>3</v>
      </c>
      <c r="K119" s="11">
        <v>430</v>
      </c>
      <c r="L119" s="11">
        <v>1.43</v>
      </c>
      <c r="M119" s="16">
        <f t="shared" si="224"/>
        <v>3.49172839506173</v>
      </c>
      <c r="N119" s="11">
        <v>0.98</v>
      </c>
      <c r="O119" s="11">
        <v>2.3</v>
      </c>
      <c r="P119" s="8">
        <f t="shared" si="225"/>
        <v>3.254</v>
      </c>
      <c r="Q119" s="9">
        <v>1.15</v>
      </c>
      <c r="R119" s="17">
        <v>1</v>
      </c>
      <c r="S119" s="18">
        <f t="shared" si="226"/>
        <v>167752.406476428</v>
      </c>
      <c r="U119" s="19"/>
      <c r="V119" s="19"/>
      <c r="W119" s="19"/>
      <c r="X119" s="20"/>
      <c r="Y119" s="20"/>
      <c r="Z119" s="11">
        <v>2465</v>
      </c>
      <c r="AA119" s="11">
        <v>1.286</v>
      </c>
      <c r="AB119" s="12">
        <v>1.35</v>
      </c>
      <c r="AC119" s="13">
        <f t="shared" si="227"/>
        <v>4279.4865</v>
      </c>
      <c r="AD119" s="11">
        <v>3</v>
      </c>
      <c r="AE119" s="11">
        <v>430</v>
      </c>
      <c r="AF119" s="11">
        <v>1.43</v>
      </c>
      <c r="AG119" s="16">
        <f t="shared" si="228"/>
        <v>3.49172839506173</v>
      </c>
      <c r="AH119" s="11">
        <v>0.98</v>
      </c>
      <c r="AI119" s="11">
        <v>2.3</v>
      </c>
      <c r="AJ119" s="8">
        <f t="shared" si="229"/>
        <v>3.254</v>
      </c>
      <c r="AK119" s="9">
        <v>1.15</v>
      </c>
      <c r="AL119" s="17">
        <v>1</v>
      </c>
      <c r="AM119" s="18">
        <f t="shared" si="230"/>
        <v>167752.406476428</v>
      </c>
      <c r="AO119" s="19"/>
      <c r="AP119" s="19"/>
      <c r="AQ119" s="19"/>
      <c r="AR119" s="20"/>
      <c r="AS119" s="20"/>
      <c r="AT119" s="11">
        <v>2465</v>
      </c>
      <c r="AU119" s="11">
        <v>1.286</v>
      </c>
      <c r="AV119" s="12">
        <v>1.35</v>
      </c>
      <c r="AW119" s="13">
        <f t="shared" si="231"/>
        <v>4279.4865</v>
      </c>
      <c r="AX119" s="11">
        <v>3</v>
      </c>
      <c r="AY119" s="11">
        <v>430</v>
      </c>
      <c r="AZ119" s="11">
        <v>1.43</v>
      </c>
      <c r="BA119" s="16">
        <f t="shared" si="232"/>
        <v>3.49172839506173</v>
      </c>
      <c r="BB119" s="11">
        <v>0.98</v>
      </c>
      <c r="BC119" s="11">
        <v>2.3</v>
      </c>
      <c r="BD119" s="8">
        <f t="shared" si="233"/>
        <v>3.254</v>
      </c>
      <c r="BE119" s="9">
        <v>1.15</v>
      </c>
      <c r="BF119" s="17">
        <v>1.015</v>
      </c>
      <c r="BG119" s="18">
        <f t="shared" si="234"/>
        <v>170268.692573575</v>
      </c>
      <c r="BI119" s="19"/>
      <c r="BJ119" s="19"/>
      <c r="BK119" s="19"/>
      <c r="BL119" s="20"/>
      <c r="BM119" s="20"/>
      <c r="BN119" s="11">
        <v>2465</v>
      </c>
      <c r="BO119" s="11">
        <v>1.286</v>
      </c>
      <c r="BP119" s="12">
        <v>1.35</v>
      </c>
      <c r="BQ119" s="13">
        <f t="shared" si="235"/>
        <v>4279.4865</v>
      </c>
      <c r="BR119" s="11">
        <v>3</v>
      </c>
      <c r="BS119" s="11">
        <v>430</v>
      </c>
      <c r="BT119" s="11">
        <v>1.43</v>
      </c>
      <c r="BU119" s="16">
        <f t="shared" si="236"/>
        <v>3.49172839506173</v>
      </c>
      <c r="BV119" s="11">
        <v>0.98</v>
      </c>
      <c r="BW119" s="11">
        <v>2.3</v>
      </c>
      <c r="BX119" s="8">
        <f t="shared" si="237"/>
        <v>3.254</v>
      </c>
      <c r="BY119" s="9">
        <v>1.15</v>
      </c>
      <c r="BZ119" s="17">
        <v>1.015</v>
      </c>
      <c r="CA119" s="18">
        <f t="shared" si="238"/>
        <v>170268.692573575</v>
      </c>
      <c r="CC119" s="19"/>
      <c r="CD119" s="19"/>
      <c r="CE119" s="19"/>
      <c r="CF119" s="20"/>
      <c r="CG119" s="20"/>
      <c r="CH119" s="11">
        <f t="shared" si="239"/>
        <v>2893</v>
      </c>
      <c r="CI119" s="11">
        <v>1.286</v>
      </c>
      <c r="CJ119" s="12">
        <v>1.35</v>
      </c>
      <c r="CK119" s="13">
        <f t="shared" si="240"/>
        <v>5022.5373</v>
      </c>
      <c r="CL119" s="11">
        <v>3</v>
      </c>
      <c r="CM119" s="11">
        <v>430</v>
      </c>
      <c r="CN119" s="11">
        <v>1.43</v>
      </c>
      <c r="CO119" s="16">
        <f t="shared" si="241"/>
        <v>3.49172839506173</v>
      </c>
      <c r="CP119" s="11">
        <v>0.98</v>
      </c>
      <c r="CQ119" s="11">
        <v>2.3</v>
      </c>
      <c r="CR119" s="8">
        <f t="shared" si="242"/>
        <v>3.254</v>
      </c>
      <c r="CS119" s="9">
        <v>1.15</v>
      </c>
      <c r="CT119" s="17">
        <v>1.085</v>
      </c>
      <c r="CU119" s="18">
        <f t="shared" si="243"/>
        <v>213614.145010505</v>
      </c>
      <c r="CW119" s="19"/>
      <c r="CX119" s="19"/>
      <c r="CY119" s="19"/>
      <c r="CZ119" s="20"/>
      <c r="DA119" s="20"/>
      <c r="DB119" s="11">
        <f t="shared" si="244"/>
        <v>2905</v>
      </c>
      <c r="DC119" s="11">
        <v>1.286</v>
      </c>
      <c r="DD119" s="12">
        <v>1.35</v>
      </c>
      <c r="DE119" s="13">
        <f t="shared" si="245"/>
        <v>5043.3705</v>
      </c>
      <c r="DF119" s="11">
        <v>3</v>
      </c>
      <c r="DG119" s="11">
        <v>430</v>
      </c>
      <c r="DH119" s="11">
        <v>1.43</v>
      </c>
      <c r="DI119" s="16">
        <f t="shared" si="246"/>
        <v>3.49172839506173</v>
      </c>
      <c r="DJ119" s="11">
        <v>0.98</v>
      </c>
      <c r="DK119" s="11">
        <v>2.3</v>
      </c>
      <c r="DL119" s="8">
        <f t="shared" si="247"/>
        <v>3.254</v>
      </c>
      <c r="DM119" s="9">
        <v>1.15</v>
      </c>
      <c r="DN119" s="17">
        <v>1.085</v>
      </c>
      <c r="DO119" s="18">
        <f t="shared" si="248"/>
        <v>214500.20437453</v>
      </c>
      <c r="DQ119" s="19"/>
      <c r="DR119" s="19"/>
      <c r="DS119" s="19"/>
      <c r="DT119" s="20"/>
      <c r="DU119" s="20"/>
      <c r="DV119" s="11">
        <f t="shared" si="249"/>
        <v>2964</v>
      </c>
      <c r="DW119" s="11">
        <v>1.286</v>
      </c>
      <c r="DX119" s="12">
        <v>1.35</v>
      </c>
      <c r="DY119" s="13">
        <f t="shared" si="250"/>
        <v>5145.8004</v>
      </c>
      <c r="DZ119" s="11">
        <v>3</v>
      </c>
      <c r="EA119" s="11">
        <v>430</v>
      </c>
      <c r="EB119" s="11">
        <v>1.52</v>
      </c>
      <c r="EC119" s="16">
        <f t="shared" si="251"/>
        <v>3.58172839506173</v>
      </c>
      <c r="ED119" s="11">
        <v>0.98</v>
      </c>
      <c r="EE119" s="11">
        <v>3.1</v>
      </c>
      <c r="EF119" s="8">
        <f t="shared" si="252"/>
        <v>4.038</v>
      </c>
      <c r="EG119" s="9">
        <v>1.15</v>
      </c>
      <c r="EH119" s="17">
        <v>1.2</v>
      </c>
      <c r="EI119" s="18">
        <f t="shared" si="253"/>
        <v>308114.574598547</v>
      </c>
    </row>
    <row r="120" s="1" customFormat="1" customHeight="1" spans="1:140">
      <c r="A120" s="21">
        <f>A115+B115+C115+D115+A117+B117+C117</f>
        <v>3330623.45183522</v>
      </c>
      <c r="B120" s="21"/>
      <c r="C120" s="21"/>
      <c r="D120" s="22">
        <f>A120/E115</f>
        <v>185034.636213068</v>
      </c>
      <c r="E120" s="22"/>
      <c r="F120" s="11">
        <v>2465</v>
      </c>
      <c r="G120" s="11">
        <v>1.871</v>
      </c>
      <c r="H120" s="12">
        <v>1.35</v>
      </c>
      <c r="I120" s="13">
        <f t="shared" si="223"/>
        <v>6226.22025</v>
      </c>
      <c r="J120" s="11">
        <v>3</v>
      </c>
      <c r="K120" s="11">
        <v>430</v>
      </c>
      <c r="L120" s="11">
        <v>1.43</v>
      </c>
      <c r="M120" s="16">
        <f t="shared" si="224"/>
        <v>3.49172839506173</v>
      </c>
      <c r="N120" s="11">
        <v>0.98</v>
      </c>
      <c r="O120" s="11">
        <v>2.3</v>
      </c>
      <c r="P120" s="8">
        <f t="shared" si="225"/>
        <v>3.254</v>
      </c>
      <c r="Q120" s="9">
        <v>1.15</v>
      </c>
      <c r="R120" s="17">
        <v>1</v>
      </c>
      <c r="S120" s="18">
        <f t="shared" si="226"/>
        <v>244062.793559407</v>
      </c>
      <c r="U120" s="21">
        <f>U115+V115+W115+X115+U117+V117+W117</f>
        <v>3650981.28895107</v>
      </c>
      <c r="V120" s="21"/>
      <c r="W120" s="21"/>
      <c r="X120" s="22">
        <f>U120/Y115</f>
        <v>202832.293830615</v>
      </c>
      <c r="Y120" s="22"/>
      <c r="Z120" s="11">
        <v>2465</v>
      </c>
      <c r="AA120" s="11">
        <v>1.871</v>
      </c>
      <c r="AB120" s="12">
        <v>1.35</v>
      </c>
      <c r="AC120" s="13">
        <f t="shared" si="227"/>
        <v>6226.22025</v>
      </c>
      <c r="AD120" s="11">
        <v>3</v>
      </c>
      <c r="AE120" s="11">
        <v>430</v>
      </c>
      <c r="AF120" s="11">
        <v>1.43</v>
      </c>
      <c r="AG120" s="16">
        <f t="shared" si="228"/>
        <v>3.49172839506173</v>
      </c>
      <c r="AH120" s="11">
        <v>0.98</v>
      </c>
      <c r="AI120" s="11">
        <v>2.3</v>
      </c>
      <c r="AJ120" s="8">
        <f t="shared" si="229"/>
        <v>3.254</v>
      </c>
      <c r="AK120" s="9">
        <v>1.15</v>
      </c>
      <c r="AL120" s="17">
        <v>1</v>
      </c>
      <c r="AM120" s="18">
        <f t="shared" si="230"/>
        <v>244062.793559407</v>
      </c>
      <c r="AO120" s="21">
        <f>AO115+AP115+AQ115+AR115+AO117+AP117+AQ117</f>
        <v>3599800.32450015</v>
      </c>
      <c r="AP120" s="21"/>
      <c r="AQ120" s="21"/>
      <c r="AR120" s="22">
        <f>AO120/AS115</f>
        <v>199988.906916675</v>
      </c>
      <c r="AS120" s="22"/>
      <c r="AT120" s="11">
        <v>2465</v>
      </c>
      <c r="AU120" s="11">
        <v>1.871</v>
      </c>
      <c r="AV120" s="12">
        <v>1.35</v>
      </c>
      <c r="AW120" s="13">
        <f t="shared" si="231"/>
        <v>6226.22025</v>
      </c>
      <c r="AX120" s="11">
        <v>3</v>
      </c>
      <c r="AY120" s="11">
        <v>430</v>
      </c>
      <c r="AZ120" s="11">
        <v>1.43</v>
      </c>
      <c r="BA120" s="16">
        <f t="shared" si="232"/>
        <v>3.49172839506173</v>
      </c>
      <c r="BB120" s="11">
        <v>0.98</v>
      </c>
      <c r="BC120" s="11">
        <v>2.3</v>
      </c>
      <c r="BD120" s="8">
        <f t="shared" si="233"/>
        <v>3.254</v>
      </c>
      <c r="BE120" s="9">
        <v>1.15</v>
      </c>
      <c r="BF120" s="17">
        <v>1.015</v>
      </c>
      <c r="BG120" s="18">
        <f t="shared" si="234"/>
        <v>247723.735462798</v>
      </c>
      <c r="BI120" s="21">
        <f>BI115+BJ115+BK115+BL115+BI117+BJ117+BK117</f>
        <v>4025204.42176785</v>
      </c>
      <c r="BJ120" s="21"/>
      <c r="BK120" s="21"/>
      <c r="BL120" s="22">
        <f>BI120/BM115</f>
        <v>223622.467875992</v>
      </c>
      <c r="BM120" s="22"/>
      <c r="BN120" s="11">
        <v>2465</v>
      </c>
      <c r="BO120" s="11">
        <v>1.871</v>
      </c>
      <c r="BP120" s="12">
        <v>1.35</v>
      </c>
      <c r="BQ120" s="13">
        <f t="shared" si="235"/>
        <v>6226.22025</v>
      </c>
      <c r="BR120" s="11">
        <v>3</v>
      </c>
      <c r="BS120" s="11">
        <v>430</v>
      </c>
      <c r="BT120" s="11">
        <v>1.43</v>
      </c>
      <c r="BU120" s="16">
        <f t="shared" si="236"/>
        <v>3.49172839506173</v>
      </c>
      <c r="BV120" s="11">
        <v>0.98</v>
      </c>
      <c r="BW120" s="11">
        <v>2.3</v>
      </c>
      <c r="BX120" s="8">
        <f t="shared" si="237"/>
        <v>3.254</v>
      </c>
      <c r="BY120" s="9">
        <v>1.15</v>
      </c>
      <c r="BZ120" s="17">
        <v>1.015</v>
      </c>
      <c r="CA120" s="18">
        <f t="shared" si="238"/>
        <v>247723.735462798</v>
      </c>
      <c r="CC120" s="21">
        <f>CC115+CD115+CE115+CF115+CC117+CD117+CE117</f>
        <v>4348845.87202392</v>
      </c>
      <c r="CD120" s="21"/>
      <c r="CE120" s="21"/>
      <c r="CF120" s="22">
        <f>CC120/CG115</f>
        <v>241602.548445773</v>
      </c>
      <c r="CG120" s="22"/>
      <c r="CH120" s="11">
        <f t="shared" si="239"/>
        <v>2893</v>
      </c>
      <c r="CI120" s="11">
        <v>1.871</v>
      </c>
      <c r="CJ120" s="12">
        <v>1.35</v>
      </c>
      <c r="CK120" s="13">
        <f t="shared" si="240"/>
        <v>7307.28405</v>
      </c>
      <c r="CL120" s="11">
        <v>3</v>
      </c>
      <c r="CM120" s="11">
        <v>430</v>
      </c>
      <c r="CN120" s="11">
        <v>1.43</v>
      </c>
      <c r="CO120" s="16">
        <f t="shared" si="241"/>
        <v>3.49172839506173</v>
      </c>
      <c r="CP120" s="11">
        <v>0.98</v>
      </c>
      <c r="CQ120" s="11">
        <v>2.3</v>
      </c>
      <c r="CR120" s="8">
        <f t="shared" si="242"/>
        <v>3.254</v>
      </c>
      <c r="CS120" s="9">
        <v>1.15</v>
      </c>
      <c r="CT120" s="17">
        <v>1.085</v>
      </c>
      <c r="CU120" s="18">
        <f t="shared" si="243"/>
        <v>310786.987025392</v>
      </c>
      <c r="CW120" s="21">
        <f>CW115+CX115+CY115+CZ115+CW117+CX117+CY117</f>
        <v>4878201.5343033</v>
      </c>
      <c r="CX120" s="21"/>
      <c r="CY120" s="21"/>
      <c r="CZ120" s="22">
        <f>CW120/DA115</f>
        <v>271011.196350184</v>
      </c>
      <c r="DA120" s="22"/>
      <c r="DB120" s="11">
        <f t="shared" si="244"/>
        <v>2905</v>
      </c>
      <c r="DC120" s="11">
        <v>1.871</v>
      </c>
      <c r="DD120" s="12">
        <v>1.35</v>
      </c>
      <c r="DE120" s="13">
        <f t="shared" si="245"/>
        <v>7337.59425</v>
      </c>
      <c r="DF120" s="11">
        <v>3</v>
      </c>
      <c r="DG120" s="11">
        <v>430</v>
      </c>
      <c r="DH120" s="11">
        <v>1.43</v>
      </c>
      <c r="DI120" s="16">
        <f t="shared" si="246"/>
        <v>3.49172839506173</v>
      </c>
      <c r="DJ120" s="11">
        <v>0.98</v>
      </c>
      <c r="DK120" s="11">
        <v>2.3</v>
      </c>
      <c r="DL120" s="8">
        <f t="shared" si="247"/>
        <v>3.254</v>
      </c>
      <c r="DM120" s="9">
        <v>1.15</v>
      </c>
      <c r="DN120" s="17">
        <v>1.085</v>
      </c>
      <c r="DO120" s="18">
        <f t="shared" si="248"/>
        <v>312076.113829507</v>
      </c>
      <c r="DQ120" s="21">
        <f>DQ115+DR115+DS115+DT115+DQ117+DR117+DS117</f>
        <v>7458269.20442039</v>
      </c>
      <c r="DR120" s="21"/>
      <c r="DS120" s="21"/>
      <c r="DT120" s="22">
        <f>DQ120/DU115</f>
        <v>414348.289134466</v>
      </c>
      <c r="DU120" s="22"/>
      <c r="DV120" s="11">
        <f t="shared" si="249"/>
        <v>2964</v>
      </c>
      <c r="DW120" s="11">
        <v>1.871</v>
      </c>
      <c r="DX120" s="12">
        <v>1.35</v>
      </c>
      <c r="DY120" s="13">
        <f t="shared" si="250"/>
        <v>7486.6194</v>
      </c>
      <c r="DZ120" s="11">
        <v>3</v>
      </c>
      <c r="EA120" s="11">
        <v>430</v>
      </c>
      <c r="EB120" s="11">
        <v>1.52</v>
      </c>
      <c r="EC120" s="16">
        <f t="shared" si="251"/>
        <v>3.58172839506173</v>
      </c>
      <c r="ED120" s="11">
        <v>0.98</v>
      </c>
      <c r="EE120" s="11">
        <v>3.1</v>
      </c>
      <c r="EF120" s="8">
        <f t="shared" si="252"/>
        <v>4.038</v>
      </c>
      <c r="EG120" s="9">
        <v>1.15</v>
      </c>
      <c r="EH120" s="17">
        <v>1.2</v>
      </c>
      <c r="EI120" s="18">
        <f t="shared" si="253"/>
        <v>448275.559155428</v>
      </c>
    </row>
    <row r="121" s="1" customFormat="1" customHeight="1" spans="1:140">
      <c r="A121" s="21"/>
      <c r="B121" s="21"/>
      <c r="C121" s="21"/>
      <c r="D121" s="22"/>
      <c r="E121" s="22"/>
      <c r="F121" s="11"/>
      <c r="G121" s="11"/>
      <c r="H121" s="12"/>
      <c r="I121" s="13"/>
      <c r="J121" s="11"/>
      <c r="K121" s="11"/>
      <c r="L121" s="11"/>
      <c r="M121" s="16"/>
      <c r="N121" s="11"/>
      <c r="O121" s="11"/>
      <c r="P121" s="8"/>
      <c r="Q121" s="9"/>
      <c r="R121" s="17">
        <v>1</v>
      </c>
      <c r="S121" s="18">
        <f t="shared" si="226"/>
        <v>0</v>
      </c>
      <c r="U121" s="21"/>
      <c r="V121" s="21"/>
      <c r="W121" s="21"/>
      <c r="X121" s="22"/>
      <c r="Y121" s="22"/>
      <c r="Z121" s="11"/>
      <c r="AA121" s="11"/>
      <c r="AB121" s="12"/>
      <c r="AC121" s="13"/>
      <c r="AD121" s="11"/>
      <c r="AE121" s="11"/>
      <c r="AF121" s="11"/>
      <c r="AG121" s="16"/>
      <c r="AH121" s="11"/>
      <c r="AI121" s="11"/>
      <c r="AJ121" s="8"/>
      <c r="AK121" s="9"/>
      <c r="AL121" s="17">
        <v>1</v>
      </c>
      <c r="AM121" s="18">
        <f t="shared" si="230"/>
        <v>0</v>
      </c>
      <c r="AO121" s="21"/>
      <c r="AP121" s="21"/>
      <c r="AQ121" s="21"/>
      <c r="AR121" s="22"/>
      <c r="AS121" s="22"/>
      <c r="AT121" s="11"/>
      <c r="AU121" s="11"/>
      <c r="AV121" s="12"/>
      <c r="AW121" s="13"/>
      <c r="AX121" s="11"/>
      <c r="AY121" s="11"/>
      <c r="AZ121" s="11"/>
      <c r="BA121" s="16"/>
      <c r="BB121" s="11"/>
      <c r="BC121" s="11"/>
      <c r="BD121" s="8"/>
      <c r="BE121" s="9"/>
      <c r="BF121" s="17">
        <v>1.015</v>
      </c>
      <c r="BG121" s="18">
        <f t="shared" si="234"/>
        <v>0</v>
      </c>
      <c r="BI121" s="21"/>
      <c r="BJ121" s="21"/>
      <c r="BK121" s="21"/>
      <c r="BL121" s="22"/>
      <c r="BM121" s="22"/>
      <c r="BN121" s="11"/>
      <c r="BO121" s="11"/>
      <c r="BP121" s="12"/>
      <c r="BQ121" s="13"/>
      <c r="BR121" s="11"/>
      <c r="BS121" s="11"/>
      <c r="BT121" s="11"/>
      <c r="BU121" s="16"/>
      <c r="BV121" s="11"/>
      <c r="BW121" s="11"/>
      <c r="BX121" s="8"/>
      <c r="BY121" s="9"/>
      <c r="BZ121" s="17">
        <v>1.015</v>
      </c>
      <c r="CA121" s="18">
        <f t="shared" si="238"/>
        <v>0</v>
      </c>
      <c r="CC121" s="21"/>
      <c r="CD121" s="21"/>
      <c r="CE121" s="21"/>
      <c r="CF121" s="22"/>
      <c r="CG121" s="22"/>
      <c r="CH121" s="11"/>
      <c r="CI121" s="11"/>
      <c r="CJ121" s="12"/>
      <c r="CK121" s="13"/>
      <c r="CL121" s="11"/>
      <c r="CM121" s="11"/>
      <c r="CN121" s="11"/>
      <c r="CO121" s="16"/>
      <c r="CP121" s="11"/>
      <c r="CQ121" s="11"/>
      <c r="CR121" s="8"/>
      <c r="CS121" s="9"/>
      <c r="CT121" s="17">
        <v>1.085</v>
      </c>
      <c r="CU121" s="18">
        <f t="shared" si="243"/>
        <v>0</v>
      </c>
      <c r="CW121" s="21"/>
      <c r="CX121" s="21"/>
      <c r="CY121" s="21"/>
      <c r="CZ121" s="22"/>
      <c r="DA121" s="22"/>
      <c r="DB121" s="11"/>
      <c r="DC121" s="11"/>
      <c r="DD121" s="12"/>
      <c r="DE121" s="13"/>
      <c r="DF121" s="11"/>
      <c r="DG121" s="11"/>
      <c r="DH121" s="11"/>
      <c r="DI121" s="16"/>
      <c r="DJ121" s="11"/>
      <c r="DK121" s="11"/>
      <c r="DL121" s="8"/>
      <c r="DM121" s="9"/>
      <c r="DN121" s="17">
        <v>1.085</v>
      </c>
      <c r="DO121" s="18">
        <f t="shared" si="248"/>
        <v>0</v>
      </c>
      <c r="DQ121" s="21"/>
      <c r="DR121" s="21"/>
      <c r="DS121" s="21"/>
      <c r="DT121" s="22"/>
      <c r="DU121" s="22"/>
      <c r="DV121" s="11"/>
      <c r="DW121" s="11"/>
      <c r="DX121" s="12"/>
      <c r="DY121" s="13"/>
      <c r="DZ121" s="11"/>
      <c r="EA121" s="11"/>
      <c r="EB121" s="11"/>
      <c r="EC121" s="16"/>
      <c r="ED121" s="11"/>
      <c r="EE121" s="11"/>
      <c r="EF121" s="8"/>
      <c r="EG121" s="9"/>
      <c r="EH121" s="17">
        <v>1.2</v>
      </c>
      <c r="EI121" s="18">
        <f t="shared" si="253"/>
        <v>0</v>
      </c>
    </row>
    <row r="122" s="1" customFormat="1" customHeight="1" spans="1:140">
      <c r="F122" s="11"/>
      <c r="G122" s="11"/>
      <c r="H122" s="12"/>
      <c r="I122" s="13"/>
      <c r="J122" s="11"/>
      <c r="K122" s="11"/>
      <c r="L122" s="11"/>
      <c r="M122" s="16"/>
      <c r="N122" s="11"/>
      <c r="O122" s="11"/>
      <c r="P122" s="8"/>
      <c r="Q122" s="9"/>
      <c r="R122" s="17">
        <v>1</v>
      </c>
      <c r="S122" s="18">
        <f t="shared" si="226"/>
        <v>0</v>
      </c>
      <c r="Z122" s="11"/>
      <c r="AA122" s="11"/>
      <c r="AB122" s="12"/>
      <c r="AC122" s="13"/>
      <c r="AD122" s="11"/>
      <c r="AE122" s="11"/>
      <c r="AF122" s="11"/>
      <c r="AG122" s="16"/>
      <c r="AH122" s="11"/>
      <c r="AI122" s="11"/>
      <c r="AJ122" s="8"/>
      <c r="AK122" s="9"/>
      <c r="AL122" s="17">
        <v>1</v>
      </c>
      <c r="AM122" s="18">
        <f t="shared" si="230"/>
        <v>0</v>
      </c>
      <c r="AT122" s="11"/>
      <c r="AU122" s="11"/>
      <c r="AV122" s="12"/>
      <c r="AW122" s="13"/>
      <c r="AX122" s="11"/>
      <c r="AY122" s="11"/>
      <c r="AZ122" s="11"/>
      <c r="BA122" s="16"/>
      <c r="BB122" s="11"/>
      <c r="BC122" s="11"/>
      <c r="BD122" s="8"/>
      <c r="BE122" s="9"/>
      <c r="BF122" s="17">
        <v>1.015</v>
      </c>
      <c r="BG122" s="18">
        <f t="shared" si="234"/>
        <v>0</v>
      </c>
      <c r="BN122" s="11"/>
      <c r="BO122" s="11"/>
      <c r="BP122" s="12"/>
      <c r="BQ122" s="13"/>
      <c r="BR122" s="11"/>
      <c r="BS122" s="11"/>
      <c r="BT122" s="11"/>
      <c r="BU122" s="16"/>
      <c r="BV122" s="11"/>
      <c r="BW122" s="11"/>
      <c r="BX122" s="8"/>
      <c r="BY122" s="9"/>
      <c r="BZ122" s="17">
        <v>1.015</v>
      </c>
      <c r="CA122" s="18">
        <f t="shared" si="238"/>
        <v>0</v>
      </c>
      <c r="CH122" s="11"/>
      <c r="CI122" s="11"/>
      <c r="CJ122" s="12"/>
      <c r="CK122" s="13"/>
      <c r="CL122" s="11"/>
      <c r="CM122" s="11"/>
      <c r="CN122" s="11"/>
      <c r="CO122" s="16"/>
      <c r="CP122" s="11"/>
      <c r="CQ122" s="11"/>
      <c r="CR122" s="8"/>
      <c r="CS122" s="9"/>
      <c r="CT122" s="17">
        <v>1.085</v>
      </c>
      <c r="CU122" s="18">
        <f t="shared" si="243"/>
        <v>0</v>
      </c>
      <c r="DB122" s="11"/>
      <c r="DC122" s="11"/>
      <c r="DD122" s="12"/>
      <c r="DE122" s="13"/>
      <c r="DF122" s="11"/>
      <c r="DG122" s="11"/>
      <c r="DH122" s="11"/>
      <c r="DI122" s="16"/>
      <c r="DJ122" s="11"/>
      <c r="DK122" s="11"/>
      <c r="DL122" s="8"/>
      <c r="DM122" s="9"/>
      <c r="DN122" s="17">
        <v>1.085</v>
      </c>
      <c r="DO122" s="18">
        <f t="shared" si="248"/>
        <v>0</v>
      </c>
      <c r="DV122" s="11"/>
      <c r="DW122" s="11"/>
      <c r="DX122" s="12"/>
      <c r="DY122" s="13"/>
      <c r="DZ122" s="11"/>
      <c r="EA122" s="11"/>
      <c r="EB122" s="11"/>
      <c r="EC122" s="16"/>
      <c r="ED122" s="11"/>
      <c r="EE122" s="11"/>
      <c r="EF122" s="8"/>
      <c r="EG122" s="9"/>
      <c r="EH122" s="17">
        <v>1.2</v>
      </c>
      <c r="EI122" s="18">
        <f t="shared" si="253"/>
        <v>0</v>
      </c>
    </row>
    <row r="123" s="1" customFormat="1" customHeight="1" spans="1:140">
      <c r="F123" s="11"/>
      <c r="G123" s="11"/>
      <c r="H123" s="12"/>
      <c r="I123" s="13"/>
      <c r="J123" s="11"/>
      <c r="K123" s="11"/>
      <c r="L123" s="11"/>
      <c r="M123" s="16"/>
      <c r="N123" s="11"/>
      <c r="O123" s="11"/>
      <c r="P123" s="8"/>
      <c r="Q123" s="9"/>
      <c r="R123" s="17">
        <v>1</v>
      </c>
      <c r="S123" s="18">
        <f t="shared" si="226"/>
        <v>0</v>
      </c>
      <c r="Z123" s="11"/>
      <c r="AA123" s="11"/>
      <c r="AB123" s="12"/>
      <c r="AC123" s="13"/>
      <c r="AD123" s="11"/>
      <c r="AE123" s="11"/>
      <c r="AF123" s="11"/>
      <c r="AG123" s="16"/>
      <c r="AH123" s="11"/>
      <c r="AI123" s="11"/>
      <c r="AJ123" s="8"/>
      <c r="AK123" s="9"/>
      <c r="AL123" s="17">
        <v>1</v>
      </c>
      <c r="AM123" s="18">
        <f t="shared" si="230"/>
        <v>0</v>
      </c>
      <c r="AT123" s="11"/>
      <c r="AU123" s="11"/>
      <c r="AV123" s="12"/>
      <c r="AW123" s="13"/>
      <c r="AX123" s="11"/>
      <c r="AY123" s="11"/>
      <c r="AZ123" s="11"/>
      <c r="BA123" s="16"/>
      <c r="BB123" s="11"/>
      <c r="BC123" s="11"/>
      <c r="BD123" s="8"/>
      <c r="BE123" s="9"/>
      <c r="BF123" s="17">
        <v>1.015</v>
      </c>
      <c r="BG123" s="18">
        <f t="shared" si="234"/>
        <v>0</v>
      </c>
      <c r="BN123" s="11"/>
      <c r="BO123" s="11"/>
      <c r="BP123" s="12"/>
      <c r="BQ123" s="13"/>
      <c r="BR123" s="11"/>
      <c r="BS123" s="11"/>
      <c r="BT123" s="11"/>
      <c r="BU123" s="16"/>
      <c r="BV123" s="11"/>
      <c r="BW123" s="11"/>
      <c r="BX123" s="8"/>
      <c r="BY123" s="9"/>
      <c r="BZ123" s="17">
        <v>1.015</v>
      </c>
      <c r="CA123" s="18">
        <f t="shared" si="238"/>
        <v>0</v>
      </c>
      <c r="CH123" s="11"/>
      <c r="CI123" s="11"/>
      <c r="CJ123" s="12"/>
      <c r="CK123" s="13"/>
      <c r="CL123" s="11"/>
      <c r="CM123" s="11"/>
      <c r="CN123" s="11"/>
      <c r="CO123" s="16"/>
      <c r="CP123" s="11"/>
      <c r="CQ123" s="11"/>
      <c r="CR123" s="8"/>
      <c r="CS123" s="9"/>
      <c r="CT123" s="17">
        <v>1.085</v>
      </c>
      <c r="CU123" s="18">
        <f t="shared" si="243"/>
        <v>0</v>
      </c>
      <c r="DB123" s="11"/>
      <c r="DC123" s="11"/>
      <c r="DD123" s="12"/>
      <c r="DE123" s="13"/>
      <c r="DF123" s="11"/>
      <c r="DG123" s="11"/>
      <c r="DH123" s="11"/>
      <c r="DI123" s="16"/>
      <c r="DJ123" s="11"/>
      <c r="DK123" s="11"/>
      <c r="DL123" s="8"/>
      <c r="DM123" s="9"/>
      <c r="DN123" s="17">
        <v>1.085</v>
      </c>
      <c r="DO123" s="18">
        <f t="shared" si="248"/>
        <v>0</v>
      </c>
      <c r="DV123" s="11"/>
      <c r="DW123" s="11"/>
      <c r="DX123" s="12"/>
      <c r="DY123" s="13"/>
      <c r="DZ123" s="11"/>
      <c r="EA123" s="11"/>
      <c r="EB123" s="11"/>
      <c r="EC123" s="16"/>
      <c r="ED123" s="11"/>
      <c r="EE123" s="11"/>
      <c r="EF123" s="8"/>
      <c r="EG123" s="9"/>
      <c r="EH123" s="17">
        <v>1.2</v>
      </c>
      <c r="EI123" s="18">
        <f t="shared" si="253"/>
        <v>0</v>
      </c>
    </row>
    <row r="124" s="1" customFormat="1" customHeight="1" spans="1:140">
      <c r="F124" s="23" t="s">
        <v>1</v>
      </c>
      <c r="G124" s="24"/>
      <c r="H124" s="24"/>
      <c r="I124" s="24"/>
      <c r="J124" s="24"/>
      <c r="K124" s="24"/>
      <c r="L124" s="24"/>
      <c r="M124" s="25">
        <f>SUM(S115:S123)</f>
        <v>1344106.20051982</v>
      </c>
      <c r="N124" s="25"/>
      <c r="O124" s="25"/>
      <c r="P124" s="25"/>
      <c r="Q124" s="25"/>
      <c r="R124" s="25"/>
      <c r="S124" s="25"/>
      <c r="T124" s="1"/>
      <c r="Z124" s="23" t="s">
        <v>1</v>
      </c>
      <c r="AA124" s="24"/>
      <c r="AB124" s="24"/>
      <c r="AC124" s="24"/>
      <c r="AD124" s="24"/>
      <c r="AE124" s="24"/>
      <c r="AF124" s="24"/>
      <c r="AG124" s="25">
        <f>SUM(AM115:AM123)</f>
        <v>1344106.20051982</v>
      </c>
      <c r="AH124" s="25"/>
      <c r="AI124" s="25"/>
      <c r="AJ124" s="25"/>
      <c r="AK124" s="25"/>
      <c r="AL124" s="25"/>
      <c r="AM124" s="25"/>
      <c r="AN124" s="1"/>
      <c r="AT124" s="23" t="s">
        <v>1</v>
      </c>
      <c r="AU124" s="24"/>
      <c r="AV124" s="24"/>
      <c r="AW124" s="24"/>
      <c r="AX124" s="24"/>
      <c r="AY124" s="24"/>
      <c r="AZ124" s="24"/>
      <c r="BA124" s="25">
        <f>SUM(BG115:BG123)</f>
        <v>1364267.79352762</v>
      </c>
      <c r="BB124" s="25"/>
      <c r="BC124" s="25"/>
      <c r="BD124" s="25"/>
      <c r="BE124" s="25"/>
      <c r="BF124" s="25"/>
      <c r="BG124" s="25"/>
      <c r="BH124" s="1"/>
      <c r="BN124" s="23" t="s">
        <v>1</v>
      </c>
      <c r="BO124" s="24"/>
      <c r="BP124" s="24"/>
      <c r="BQ124" s="24"/>
      <c r="BR124" s="24"/>
      <c r="BS124" s="24"/>
      <c r="BT124" s="24"/>
      <c r="BU124" s="25">
        <f>SUM(CA115:CA123)</f>
        <v>1364267.79352762</v>
      </c>
      <c r="BV124" s="25"/>
      <c r="BW124" s="25"/>
      <c r="BX124" s="25"/>
      <c r="BY124" s="25"/>
      <c r="BZ124" s="25"/>
      <c r="CA124" s="25"/>
      <c r="CB124" s="1"/>
      <c r="CH124" s="23" t="s">
        <v>1</v>
      </c>
      <c r="CI124" s="24"/>
      <c r="CJ124" s="24"/>
      <c r="CK124" s="24"/>
      <c r="CL124" s="24"/>
      <c r="CM124" s="24"/>
      <c r="CN124" s="24"/>
      <c r="CO124" s="25">
        <f>SUM(CU115:CU123)</f>
        <v>1711570.65855686</v>
      </c>
      <c r="CP124" s="25"/>
      <c r="CQ124" s="25"/>
      <c r="CR124" s="25"/>
      <c r="CS124" s="25"/>
      <c r="CT124" s="25"/>
      <c r="CU124" s="25"/>
      <c r="CV124" s="1"/>
      <c r="DB124" s="23" t="s">
        <v>1</v>
      </c>
      <c r="DC124" s="24"/>
      <c r="DD124" s="24"/>
      <c r="DE124" s="24"/>
      <c r="DF124" s="24"/>
      <c r="DG124" s="24"/>
      <c r="DH124" s="24"/>
      <c r="DI124" s="25">
        <f>SUM(DO115:DO123)</f>
        <v>1718670.15662208</v>
      </c>
      <c r="DJ124" s="25"/>
      <c r="DK124" s="25"/>
      <c r="DL124" s="25"/>
      <c r="DM124" s="25"/>
      <c r="DN124" s="25"/>
      <c r="DO124" s="25"/>
      <c r="DP124" s="1"/>
      <c r="DV124" s="23" t="s">
        <v>1</v>
      </c>
      <c r="DW124" s="24"/>
      <c r="DX124" s="24"/>
      <c r="DY124" s="24"/>
      <c r="DZ124" s="24"/>
      <c r="EA124" s="24"/>
      <c r="EB124" s="24"/>
      <c r="EC124" s="25">
        <f>SUM(EI115:EI123)</f>
        <v>2463734.80532581</v>
      </c>
      <c r="ED124" s="25"/>
      <c r="EE124" s="25"/>
      <c r="EF124" s="25"/>
      <c r="EG124" s="25"/>
      <c r="EH124" s="25"/>
      <c r="EI124" s="25"/>
    </row>
    <row r="125" s="1" customFormat="1" customHeight="1" spans="1:140">
      <c r="F125" s="24"/>
      <c r="G125" s="24"/>
      <c r="H125" s="24"/>
      <c r="I125" s="24"/>
      <c r="J125" s="24"/>
      <c r="K125" s="24"/>
      <c r="L125" s="24"/>
      <c r="M125" s="25"/>
      <c r="N125" s="25"/>
      <c r="O125" s="25"/>
      <c r="P125" s="25"/>
      <c r="Q125" s="25"/>
      <c r="R125" s="25"/>
      <c r="S125" s="25"/>
      <c r="T125" s="1"/>
      <c r="Z125" s="24"/>
      <c r="AA125" s="24"/>
      <c r="AB125" s="24"/>
      <c r="AC125" s="24"/>
      <c r="AD125" s="24"/>
      <c r="AE125" s="24"/>
      <c r="AF125" s="24"/>
      <c r="AG125" s="25"/>
      <c r="AH125" s="25"/>
      <c r="AI125" s="25"/>
      <c r="AJ125" s="25"/>
      <c r="AK125" s="25"/>
      <c r="AL125" s="25"/>
      <c r="AM125" s="25"/>
      <c r="AN125" s="1"/>
      <c r="AT125" s="24"/>
      <c r="AU125" s="24"/>
      <c r="AV125" s="24"/>
      <c r="AW125" s="24"/>
      <c r="AX125" s="24"/>
      <c r="AY125" s="24"/>
      <c r="AZ125" s="24"/>
      <c r="BA125" s="25"/>
      <c r="BB125" s="25"/>
      <c r="BC125" s="25"/>
      <c r="BD125" s="25"/>
      <c r="BE125" s="25"/>
      <c r="BF125" s="25"/>
      <c r="BG125" s="25"/>
      <c r="BH125" s="1"/>
      <c r="BN125" s="24"/>
      <c r="BO125" s="24"/>
      <c r="BP125" s="24"/>
      <c r="BQ125" s="24"/>
      <c r="BR125" s="24"/>
      <c r="BS125" s="24"/>
      <c r="BT125" s="24"/>
      <c r="BU125" s="25"/>
      <c r="BV125" s="25"/>
      <c r="BW125" s="25"/>
      <c r="BX125" s="25"/>
      <c r="BY125" s="25"/>
      <c r="BZ125" s="25"/>
      <c r="CA125" s="25"/>
      <c r="CB125" s="1"/>
      <c r="CH125" s="24"/>
      <c r="CI125" s="24"/>
      <c r="CJ125" s="24"/>
      <c r="CK125" s="24"/>
      <c r="CL125" s="24"/>
      <c r="CM125" s="24"/>
      <c r="CN125" s="24"/>
      <c r="CO125" s="25"/>
      <c r="CP125" s="25"/>
      <c r="CQ125" s="25"/>
      <c r="CR125" s="25"/>
      <c r="CS125" s="25"/>
      <c r="CT125" s="25"/>
      <c r="CU125" s="25"/>
      <c r="CV125" s="1"/>
      <c r="DB125" s="24"/>
      <c r="DC125" s="24"/>
      <c r="DD125" s="24"/>
      <c r="DE125" s="24"/>
      <c r="DF125" s="24"/>
      <c r="DG125" s="24"/>
      <c r="DH125" s="24"/>
      <c r="DI125" s="25"/>
      <c r="DJ125" s="25"/>
      <c r="DK125" s="25"/>
      <c r="DL125" s="25"/>
      <c r="DM125" s="25"/>
      <c r="DN125" s="25"/>
      <c r="DO125" s="25"/>
      <c r="DP125" s="1"/>
      <c r="DV125" s="24"/>
      <c r="DW125" s="24"/>
      <c r="DX125" s="24"/>
      <c r="DY125" s="24"/>
      <c r="DZ125" s="24"/>
      <c r="EA125" s="24"/>
      <c r="EB125" s="24"/>
      <c r="EC125" s="25"/>
      <c r="ED125" s="25"/>
      <c r="EE125" s="25"/>
      <c r="EF125" s="25"/>
      <c r="EG125" s="25"/>
      <c r="EH125" s="25"/>
      <c r="EI125" s="25"/>
    </row>
    <row r="126" s="1" customFormat="1" customHeight="1" spans="1:140">
      <c r="F126" s="3" t="s">
        <v>36</v>
      </c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Z126" s="3" t="s">
        <v>36</v>
      </c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T126" s="3" t="s">
        <v>36</v>
      </c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N126" s="3" t="s">
        <v>36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H126" s="3" t="s">
        <v>36</v>
      </c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DB126" s="3" t="s">
        <v>36</v>
      </c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V126" s="3" t="s">
        <v>36</v>
      </c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="1" customFormat="1" customHeight="1" spans="1:140">
      <c r="A127" s="26"/>
      <c r="B127" s="26"/>
      <c r="C127" s="27"/>
      <c r="D127" s="27"/>
      <c r="E127" s="27"/>
      <c r="F127" s="28" t="s">
        <v>37</v>
      </c>
      <c r="G127" s="13" t="s">
        <v>8</v>
      </c>
      <c r="H127" s="13"/>
      <c r="I127" s="13"/>
      <c r="J127" s="13"/>
      <c r="K127" s="7" t="s">
        <v>25</v>
      </c>
      <c r="L127" s="7"/>
      <c r="M127" s="7"/>
      <c r="N127" s="8" t="s">
        <v>10</v>
      </c>
      <c r="O127" s="8"/>
      <c r="P127" s="8"/>
      <c r="Q127" s="9" t="s">
        <v>38</v>
      </c>
      <c r="R127" s="10" t="s">
        <v>12</v>
      </c>
      <c r="S127" s="29" t="s">
        <v>13</v>
      </c>
      <c r="T127" s="11" t="s">
        <v>39</v>
      </c>
      <c r="U127" s="26"/>
      <c r="V127" s="26"/>
      <c r="W127" s="27"/>
      <c r="X127" s="27"/>
      <c r="Y127" s="27"/>
      <c r="Z127" s="28" t="s">
        <v>37</v>
      </c>
      <c r="AA127" s="13" t="s">
        <v>8</v>
      </c>
      <c r="AB127" s="13"/>
      <c r="AC127" s="13"/>
      <c r="AD127" s="13"/>
      <c r="AE127" s="7" t="s">
        <v>25</v>
      </c>
      <c r="AF127" s="7"/>
      <c r="AG127" s="7"/>
      <c r="AH127" s="8" t="s">
        <v>10</v>
      </c>
      <c r="AI127" s="8"/>
      <c r="AJ127" s="8"/>
      <c r="AK127" s="9" t="s">
        <v>38</v>
      </c>
      <c r="AL127" s="10" t="s">
        <v>12</v>
      </c>
      <c r="AM127" s="29" t="s">
        <v>13</v>
      </c>
      <c r="AN127" s="11" t="s">
        <v>39</v>
      </c>
      <c r="AO127" s="26"/>
      <c r="AP127" s="26"/>
      <c r="AQ127" s="27"/>
      <c r="AR127" s="27"/>
      <c r="AS127" s="27"/>
      <c r="AT127" s="28" t="s">
        <v>37</v>
      </c>
      <c r="AU127" s="13" t="s">
        <v>8</v>
      </c>
      <c r="AV127" s="13"/>
      <c r="AW127" s="13"/>
      <c r="AX127" s="13"/>
      <c r="AY127" s="7" t="s">
        <v>25</v>
      </c>
      <c r="AZ127" s="7"/>
      <c r="BA127" s="7"/>
      <c r="BB127" s="8" t="s">
        <v>10</v>
      </c>
      <c r="BC127" s="8"/>
      <c r="BD127" s="8"/>
      <c r="BE127" s="9" t="s">
        <v>38</v>
      </c>
      <c r="BF127" s="10" t="s">
        <v>12</v>
      </c>
      <c r="BG127" s="29" t="s">
        <v>13</v>
      </c>
      <c r="BH127" s="11" t="s">
        <v>39</v>
      </c>
      <c r="BI127" s="26"/>
      <c r="BJ127" s="26"/>
      <c r="BK127" s="27"/>
      <c r="BL127" s="27"/>
      <c r="BM127" s="27"/>
      <c r="BN127" s="28" t="s">
        <v>37</v>
      </c>
      <c r="BO127" s="13" t="s">
        <v>8</v>
      </c>
      <c r="BP127" s="13"/>
      <c r="BQ127" s="13"/>
      <c r="BR127" s="13"/>
      <c r="BS127" s="7" t="s">
        <v>25</v>
      </c>
      <c r="BT127" s="7"/>
      <c r="BU127" s="7"/>
      <c r="BV127" s="8" t="s">
        <v>10</v>
      </c>
      <c r="BW127" s="8"/>
      <c r="BX127" s="8"/>
      <c r="BY127" s="9" t="s">
        <v>38</v>
      </c>
      <c r="BZ127" s="10" t="s">
        <v>12</v>
      </c>
      <c r="CA127" s="29" t="s">
        <v>13</v>
      </c>
      <c r="CB127" s="11" t="s">
        <v>39</v>
      </c>
      <c r="CC127" s="26"/>
      <c r="CD127" s="26"/>
      <c r="CE127" s="27"/>
      <c r="CF127" s="27"/>
      <c r="CG127" s="27"/>
      <c r="CH127" s="28" t="s">
        <v>37</v>
      </c>
      <c r="CI127" s="13" t="s">
        <v>8</v>
      </c>
      <c r="CJ127" s="13"/>
      <c r="CK127" s="13"/>
      <c r="CL127" s="13"/>
      <c r="CM127" s="7" t="s">
        <v>25</v>
      </c>
      <c r="CN127" s="7"/>
      <c r="CO127" s="7"/>
      <c r="CP127" s="8" t="s">
        <v>10</v>
      </c>
      <c r="CQ127" s="8"/>
      <c r="CR127" s="8"/>
      <c r="CS127" s="9" t="s">
        <v>38</v>
      </c>
      <c r="CT127" s="10" t="s">
        <v>12</v>
      </c>
      <c r="CU127" s="29" t="s">
        <v>13</v>
      </c>
      <c r="CV127" s="11" t="s">
        <v>39</v>
      </c>
      <c r="CW127" s="26"/>
      <c r="CX127" s="26"/>
      <c r="CY127" s="27"/>
      <c r="CZ127" s="27"/>
      <c r="DA127" s="27"/>
      <c r="DB127" s="28" t="s">
        <v>37</v>
      </c>
      <c r="DC127" s="13" t="s">
        <v>8</v>
      </c>
      <c r="DD127" s="13"/>
      <c r="DE127" s="13"/>
      <c r="DF127" s="13"/>
      <c r="DG127" s="7" t="s">
        <v>25</v>
      </c>
      <c r="DH127" s="7"/>
      <c r="DI127" s="7"/>
      <c r="DJ127" s="8" t="s">
        <v>10</v>
      </c>
      <c r="DK127" s="8"/>
      <c r="DL127" s="8"/>
      <c r="DM127" s="9" t="s">
        <v>38</v>
      </c>
      <c r="DN127" s="10" t="s">
        <v>12</v>
      </c>
      <c r="DO127" s="29" t="s">
        <v>13</v>
      </c>
      <c r="DP127" s="11" t="s">
        <v>39</v>
      </c>
      <c r="DQ127" s="26"/>
      <c r="DR127" s="26"/>
      <c r="DS127" s="27"/>
      <c r="DT127" s="27"/>
      <c r="DU127" s="27"/>
      <c r="DV127" s="28" t="s">
        <v>37</v>
      </c>
      <c r="DW127" s="13" t="s">
        <v>8</v>
      </c>
      <c r="DX127" s="13"/>
      <c r="DY127" s="13"/>
      <c r="DZ127" s="13"/>
      <c r="EA127" s="7" t="s">
        <v>25</v>
      </c>
      <c r="EB127" s="7"/>
      <c r="EC127" s="7"/>
      <c r="ED127" s="8" t="s">
        <v>10</v>
      </c>
      <c r="EE127" s="8"/>
      <c r="EF127" s="8"/>
      <c r="EG127" s="9" t="s">
        <v>38</v>
      </c>
      <c r="EH127" s="10" t="s">
        <v>12</v>
      </c>
      <c r="EI127" s="29" t="s">
        <v>13</v>
      </c>
      <c r="EJ127" s="11" t="s">
        <v>39</v>
      </c>
    </row>
    <row r="128" s="1" customFormat="1" customHeight="1" spans="1:140">
      <c r="A128" s="26"/>
      <c r="B128" s="26"/>
      <c r="C128" s="27"/>
      <c r="D128" s="27"/>
      <c r="E128" s="27"/>
      <c r="F128" s="30"/>
      <c r="G128" s="11" t="s">
        <v>40</v>
      </c>
      <c r="H128" s="11" t="s">
        <v>41</v>
      </c>
      <c r="I128" s="11" t="s">
        <v>21</v>
      </c>
      <c r="J128" s="13" t="s">
        <v>8</v>
      </c>
      <c r="K128" s="11" t="s">
        <v>23</v>
      </c>
      <c r="L128" s="11" t="s">
        <v>24</v>
      </c>
      <c r="M128" s="7" t="s">
        <v>25</v>
      </c>
      <c r="N128" s="11" t="s">
        <v>26</v>
      </c>
      <c r="O128" s="11" t="s">
        <v>27</v>
      </c>
      <c r="P128" s="8" t="s">
        <v>28</v>
      </c>
      <c r="Q128" s="9" t="s">
        <v>29</v>
      </c>
      <c r="R128" s="14"/>
      <c r="S128" s="29"/>
      <c r="T128" s="11"/>
      <c r="U128" s="26"/>
      <c r="V128" s="26"/>
      <c r="W128" s="27"/>
      <c r="X128" s="27"/>
      <c r="Y128" s="27"/>
      <c r="Z128" s="30"/>
      <c r="AA128" s="11" t="s">
        <v>40</v>
      </c>
      <c r="AB128" s="11" t="s">
        <v>41</v>
      </c>
      <c r="AC128" s="11" t="s">
        <v>21</v>
      </c>
      <c r="AD128" s="13" t="s">
        <v>8</v>
      </c>
      <c r="AE128" s="11" t="s">
        <v>23</v>
      </c>
      <c r="AF128" s="11" t="s">
        <v>24</v>
      </c>
      <c r="AG128" s="7" t="s">
        <v>25</v>
      </c>
      <c r="AH128" s="11" t="s">
        <v>26</v>
      </c>
      <c r="AI128" s="11" t="s">
        <v>27</v>
      </c>
      <c r="AJ128" s="8" t="s">
        <v>28</v>
      </c>
      <c r="AK128" s="9" t="s">
        <v>29</v>
      </c>
      <c r="AL128" s="14"/>
      <c r="AM128" s="29"/>
      <c r="AN128" s="11"/>
      <c r="AO128" s="26"/>
      <c r="AP128" s="26"/>
      <c r="AQ128" s="27"/>
      <c r="AR128" s="27"/>
      <c r="AS128" s="27"/>
      <c r="AT128" s="30"/>
      <c r="AU128" s="11" t="s">
        <v>40</v>
      </c>
      <c r="AV128" s="11" t="s">
        <v>41</v>
      </c>
      <c r="AW128" s="11" t="s">
        <v>21</v>
      </c>
      <c r="AX128" s="13" t="s">
        <v>8</v>
      </c>
      <c r="AY128" s="11" t="s">
        <v>23</v>
      </c>
      <c r="AZ128" s="11" t="s">
        <v>24</v>
      </c>
      <c r="BA128" s="7" t="s">
        <v>25</v>
      </c>
      <c r="BB128" s="11" t="s">
        <v>26</v>
      </c>
      <c r="BC128" s="11" t="s">
        <v>27</v>
      </c>
      <c r="BD128" s="8" t="s">
        <v>28</v>
      </c>
      <c r="BE128" s="9" t="s">
        <v>29</v>
      </c>
      <c r="BF128" s="14"/>
      <c r="BG128" s="29"/>
      <c r="BH128" s="11"/>
      <c r="BI128" s="26"/>
      <c r="BJ128" s="26"/>
      <c r="BK128" s="27"/>
      <c r="BL128" s="27"/>
      <c r="BM128" s="27"/>
      <c r="BN128" s="30"/>
      <c r="BO128" s="11" t="s">
        <v>40</v>
      </c>
      <c r="BP128" s="11" t="s">
        <v>41</v>
      </c>
      <c r="BQ128" s="11" t="s">
        <v>21</v>
      </c>
      <c r="BR128" s="13" t="s">
        <v>8</v>
      </c>
      <c r="BS128" s="11" t="s">
        <v>23</v>
      </c>
      <c r="BT128" s="11" t="s">
        <v>24</v>
      </c>
      <c r="BU128" s="7" t="s">
        <v>25</v>
      </c>
      <c r="BV128" s="11" t="s">
        <v>26</v>
      </c>
      <c r="BW128" s="11" t="s">
        <v>27</v>
      </c>
      <c r="BX128" s="8" t="s">
        <v>28</v>
      </c>
      <c r="BY128" s="9" t="s">
        <v>29</v>
      </c>
      <c r="BZ128" s="14"/>
      <c r="CA128" s="29"/>
      <c r="CB128" s="11"/>
      <c r="CC128" s="26"/>
      <c r="CD128" s="26"/>
      <c r="CE128" s="27"/>
      <c r="CF128" s="27"/>
      <c r="CG128" s="27"/>
      <c r="CH128" s="30"/>
      <c r="CI128" s="11" t="s">
        <v>40</v>
      </c>
      <c r="CJ128" s="11" t="s">
        <v>41</v>
      </c>
      <c r="CK128" s="11" t="s">
        <v>21</v>
      </c>
      <c r="CL128" s="13" t="s">
        <v>8</v>
      </c>
      <c r="CM128" s="11" t="s">
        <v>23</v>
      </c>
      <c r="CN128" s="11" t="s">
        <v>24</v>
      </c>
      <c r="CO128" s="7" t="s">
        <v>25</v>
      </c>
      <c r="CP128" s="11" t="s">
        <v>26</v>
      </c>
      <c r="CQ128" s="11" t="s">
        <v>27</v>
      </c>
      <c r="CR128" s="8" t="s">
        <v>28</v>
      </c>
      <c r="CS128" s="9" t="s">
        <v>29</v>
      </c>
      <c r="CT128" s="14"/>
      <c r="CU128" s="29"/>
      <c r="CV128" s="11"/>
      <c r="CW128" s="26"/>
      <c r="CX128" s="26"/>
      <c r="CY128" s="27"/>
      <c r="CZ128" s="27"/>
      <c r="DA128" s="27"/>
      <c r="DB128" s="30"/>
      <c r="DC128" s="11" t="s">
        <v>40</v>
      </c>
      <c r="DD128" s="11" t="s">
        <v>41</v>
      </c>
      <c r="DE128" s="11" t="s">
        <v>21</v>
      </c>
      <c r="DF128" s="13" t="s">
        <v>8</v>
      </c>
      <c r="DG128" s="11" t="s">
        <v>23</v>
      </c>
      <c r="DH128" s="11" t="s">
        <v>24</v>
      </c>
      <c r="DI128" s="7" t="s">
        <v>25</v>
      </c>
      <c r="DJ128" s="11" t="s">
        <v>26</v>
      </c>
      <c r="DK128" s="11" t="s">
        <v>27</v>
      </c>
      <c r="DL128" s="8" t="s">
        <v>28</v>
      </c>
      <c r="DM128" s="9" t="s">
        <v>29</v>
      </c>
      <c r="DN128" s="14"/>
      <c r="DO128" s="29"/>
      <c r="DP128" s="11"/>
      <c r="DQ128" s="26"/>
      <c r="DR128" s="26"/>
      <c r="DS128" s="27"/>
      <c r="DT128" s="27"/>
      <c r="DU128" s="27"/>
      <c r="DV128" s="30"/>
      <c r="DW128" s="11" t="s">
        <v>40</v>
      </c>
      <c r="DX128" s="11" t="s">
        <v>41</v>
      </c>
      <c r="DY128" s="11" t="s">
        <v>21</v>
      </c>
      <c r="DZ128" s="13" t="s">
        <v>8</v>
      </c>
      <c r="EA128" s="11" t="s">
        <v>23</v>
      </c>
      <c r="EB128" s="11" t="s">
        <v>24</v>
      </c>
      <c r="EC128" s="7" t="s">
        <v>25</v>
      </c>
      <c r="ED128" s="11" t="s">
        <v>26</v>
      </c>
      <c r="EE128" s="11" t="s">
        <v>27</v>
      </c>
      <c r="EF128" s="8" t="s">
        <v>28</v>
      </c>
      <c r="EG128" s="9" t="s">
        <v>29</v>
      </c>
      <c r="EH128" s="14"/>
      <c r="EI128" s="29"/>
      <c r="EJ128" s="11"/>
    </row>
    <row r="129" s="1" customFormat="1" customHeight="1" spans="1:140">
      <c r="A129" s="26"/>
      <c r="B129" s="26"/>
      <c r="C129" s="27"/>
      <c r="D129" s="27"/>
      <c r="E129" s="27"/>
      <c r="F129" s="11">
        <f>_xlfn.RANK.EQ(S129,S129:S132,0)</f>
        <v>3</v>
      </c>
      <c r="G129" s="11">
        <v>0</v>
      </c>
      <c r="H129" s="11">
        <v>1.8</v>
      </c>
      <c r="I129" s="12">
        <v>1.35</v>
      </c>
      <c r="J129" s="13">
        <f t="shared" ref="J129:J132" si="254">G129*H129*I129</f>
        <v>0</v>
      </c>
      <c r="K129" s="11">
        <v>680</v>
      </c>
      <c r="L129" s="11">
        <v>0</v>
      </c>
      <c r="M129" s="31">
        <f t="shared" ref="M129:M132" si="255">1+6*K129/(K129+2000)+L129</f>
        <v>2.52238805970149</v>
      </c>
      <c r="N129" s="11">
        <v>0.98</v>
      </c>
      <c r="O129" s="11">
        <v>2.3</v>
      </c>
      <c r="P129" s="8">
        <f t="shared" ref="P129:P132" si="256">1+N129*O129</f>
        <v>3.254</v>
      </c>
      <c r="Q129" s="9">
        <v>0.9</v>
      </c>
      <c r="R129" s="17">
        <v>1</v>
      </c>
      <c r="S129" s="18">
        <f t="shared" ref="S129:S132" si="257">J129*M129*Q129*P129*R129</f>
        <v>0</v>
      </c>
      <c r="T129" s="11">
        <f t="shared" ref="T129:T132" si="258">IF(F129=1,1,(IF(F129=2,2,12)))</f>
        <v>12</v>
      </c>
      <c r="U129" s="26"/>
      <c r="V129" s="26"/>
      <c r="W129" s="27"/>
      <c r="X129" s="27"/>
      <c r="Y129" s="27"/>
      <c r="Z129" s="11">
        <f>_xlfn.RANK.EQ(AM129,AM129:AM132,0)</f>
        <v>3</v>
      </c>
      <c r="AA129" s="11">
        <v>0</v>
      </c>
      <c r="AB129" s="11">
        <v>1.8</v>
      </c>
      <c r="AC129" s="12">
        <v>1.35</v>
      </c>
      <c r="AD129" s="13">
        <f t="shared" ref="AD129:AD132" si="259">AA129*AB129*AC129</f>
        <v>0</v>
      </c>
      <c r="AE129" s="11">
        <v>680</v>
      </c>
      <c r="AF129" s="11">
        <v>0</v>
      </c>
      <c r="AG129" s="31">
        <f t="shared" ref="AG129:AG132" si="260">1+6*AE129/(AE129+2000)+AF129</f>
        <v>2.52238805970149</v>
      </c>
      <c r="AH129" s="11">
        <v>0.98</v>
      </c>
      <c r="AI129" s="11">
        <v>2.3</v>
      </c>
      <c r="AJ129" s="8">
        <f t="shared" ref="AJ129:AJ132" si="261">1+AH129*AI129</f>
        <v>3.254</v>
      </c>
      <c r="AK129" s="9">
        <v>0.9</v>
      </c>
      <c r="AL129" s="17">
        <v>1</v>
      </c>
      <c r="AM129" s="18">
        <f t="shared" ref="AM129:AM132" si="262">AD129*AG129*AK129*AJ129*AL129</f>
        <v>0</v>
      </c>
      <c r="AN129" s="11">
        <f t="shared" ref="AN129:AN132" si="263">IF(Z129=1,1,(IF(Z129=2,2,12)))</f>
        <v>12</v>
      </c>
      <c r="AO129" s="26"/>
      <c r="AP129" s="26"/>
      <c r="AQ129" s="27"/>
      <c r="AR129" s="27"/>
      <c r="AS129" s="27"/>
      <c r="AT129" s="11">
        <f>_xlfn.RANK.EQ(BG129,BG129:BG132,0)</f>
        <v>3</v>
      </c>
      <c r="AU129" s="11">
        <v>0</v>
      </c>
      <c r="AV129" s="11">
        <v>1.8</v>
      </c>
      <c r="AW129" s="12">
        <v>1.35</v>
      </c>
      <c r="AX129" s="13">
        <f t="shared" ref="AX129:AX132" si="264">AU129*AV129*AW129</f>
        <v>0</v>
      </c>
      <c r="AY129" s="11">
        <v>680</v>
      </c>
      <c r="AZ129" s="11">
        <v>0</v>
      </c>
      <c r="BA129" s="31">
        <f t="shared" ref="BA129:BA132" si="265">1+6*AY129/(AY129+2000)+AZ129</f>
        <v>2.52238805970149</v>
      </c>
      <c r="BB129" s="11">
        <v>0.98</v>
      </c>
      <c r="BC129" s="11">
        <v>2.3</v>
      </c>
      <c r="BD129" s="8">
        <f t="shared" ref="BD129:BD132" si="266">1+BB129*BC129</f>
        <v>3.254</v>
      </c>
      <c r="BE129" s="9">
        <v>0.9</v>
      </c>
      <c r="BF129" s="17">
        <v>1.015</v>
      </c>
      <c r="BG129" s="18">
        <f t="shared" ref="BG129:BG132" si="267">AX129*BA129*BE129*BD129*BF129</f>
        <v>0</v>
      </c>
      <c r="BH129" s="11">
        <f t="shared" ref="BH129:BH132" si="268">IF(AT129=1,1,(IF(AT129=2,2,12)))</f>
        <v>12</v>
      </c>
      <c r="BI129" s="26"/>
      <c r="BJ129" s="26"/>
      <c r="BK129" s="27"/>
      <c r="BL129" s="27"/>
      <c r="BM129" s="27"/>
      <c r="BN129" s="11">
        <f>_xlfn.RANK.EQ(CA129,CA129:CA132,0)</f>
        <v>3</v>
      </c>
      <c r="BO129" s="11">
        <v>0</v>
      </c>
      <c r="BP129" s="11">
        <v>1.8</v>
      </c>
      <c r="BQ129" s="12">
        <v>1.35</v>
      </c>
      <c r="BR129" s="13">
        <f t="shared" ref="BR129:BR132" si="269">BO129*BP129*BQ129</f>
        <v>0</v>
      </c>
      <c r="BS129" s="11">
        <v>680</v>
      </c>
      <c r="BT129" s="11">
        <v>0</v>
      </c>
      <c r="BU129" s="31">
        <f t="shared" ref="BU129:BU132" si="270">1+6*BS129/(BS129+2000)+BT129</f>
        <v>2.52238805970149</v>
      </c>
      <c r="BV129" s="11">
        <v>0.98</v>
      </c>
      <c r="BW129" s="11">
        <v>2.3</v>
      </c>
      <c r="BX129" s="8">
        <f t="shared" ref="BX129:BX132" si="271">1+BV129*BW129</f>
        <v>3.254</v>
      </c>
      <c r="BY129" s="9">
        <v>0.9</v>
      </c>
      <c r="BZ129" s="17">
        <v>1.015</v>
      </c>
      <c r="CA129" s="18">
        <f t="shared" ref="CA129:CA132" si="272">BR129*BU129*BY129*BX129*BZ129</f>
        <v>0</v>
      </c>
      <c r="CB129" s="11">
        <f t="shared" ref="CB129:CB132" si="273">IF(BN129=1,1,(IF(BN129=2,2,12)))</f>
        <v>12</v>
      </c>
      <c r="CC129" s="26"/>
      <c r="CD129" s="26"/>
      <c r="CE129" s="27"/>
      <c r="CF129" s="27"/>
      <c r="CG129" s="27"/>
      <c r="CH129" s="11">
        <f>_xlfn.RANK.EQ(CU129,CU129:CU132,0)</f>
        <v>3</v>
      </c>
      <c r="CI129" s="11">
        <v>0</v>
      </c>
      <c r="CJ129" s="11">
        <v>1.8</v>
      </c>
      <c r="CK129" s="12">
        <v>1.35</v>
      </c>
      <c r="CL129" s="13">
        <f t="shared" ref="CL129:CL132" si="274">CI129*CJ129*CK129</f>
        <v>0</v>
      </c>
      <c r="CM129" s="11">
        <v>680</v>
      </c>
      <c r="CN129" s="11">
        <v>0</v>
      </c>
      <c r="CO129" s="31">
        <f t="shared" ref="CO129:CO132" si="275">1+6*CM129/(CM129+2000)+CN129</f>
        <v>2.52238805970149</v>
      </c>
      <c r="CP129" s="11">
        <v>0.98</v>
      </c>
      <c r="CQ129" s="11">
        <v>2.3</v>
      </c>
      <c r="CR129" s="8">
        <f t="shared" ref="CR129:CR132" si="276">1+CP129*CQ129</f>
        <v>3.254</v>
      </c>
      <c r="CS129" s="9">
        <v>0.9</v>
      </c>
      <c r="CT129" s="17">
        <v>1.085</v>
      </c>
      <c r="CU129" s="18">
        <f t="shared" ref="CU129:CU132" si="277">CL129*CO129*CS129*CR129*CT129</f>
        <v>0</v>
      </c>
      <c r="CV129" s="11">
        <f t="shared" ref="CV129:CV132" si="278">IF(CH129=1,1,(IF(CH129=2,2,12)))</f>
        <v>12</v>
      </c>
      <c r="CW129" s="26"/>
      <c r="CX129" s="26"/>
      <c r="CY129" s="27"/>
      <c r="CZ129" s="27"/>
      <c r="DA129" s="27"/>
      <c r="DB129" s="11">
        <f>_xlfn.RANK.EQ(DO129,DO129:DO132,0)</f>
        <v>3</v>
      </c>
      <c r="DC129" s="11">
        <v>0</v>
      </c>
      <c r="DD129" s="11">
        <v>1.8</v>
      </c>
      <c r="DE129" s="12">
        <v>1.35</v>
      </c>
      <c r="DF129" s="13">
        <f t="shared" ref="DF129:DF132" si="279">DC129*DD129*DE129</f>
        <v>0</v>
      </c>
      <c r="DG129" s="11">
        <v>680</v>
      </c>
      <c r="DH129" s="11">
        <v>0</v>
      </c>
      <c r="DI129" s="31">
        <f t="shared" ref="DI129:DI132" si="280">1+6*DG129/(DG129+2000)+DH129</f>
        <v>2.52238805970149</v>
      </c>
      <c r="DJ129" s="11">
        <v>0.98</v>
      </c>
      <c r="DK129" s="11">
        <v>2.3</v>
      </c>
      <c r="DL129" s="8">
        <f t="shared" ref="DL129:DL132" si="281">1+DJ129*DK129</f>
        <v>3.254</v>
      </c>
      <c r="DM129" s="9">
        <v>0.9</v>
      </c>
      <c r="DN129" s="17">
        <v>1.085</v>
      </c>
      <c r="DO129" s="18">
        <f t="shared" ref="DO129:DO132" si="282">DF129*DI129*DM129*DL129*DN129</f>
        <v>0</v>
      </c>
      <c r="DP129" s="11">
        <f t="shared" ref="DP129:DP132" si="283">IF(DB129=1,1,(IF(DB129=2,2,12)))</f>
        <v>12</v>
      </c>
      <c r="DQ129" s="26"/>
      <c r="DR129" s="26"/>
      <c r="DS129" s="27"/>
      <c r="DT129" s="27"/>
      <c r="DU129" s="27"/>
      <c r="DV129" s="11">
        <f>_xlfn.RANK.EQ(EI129,EI129:EI132,0)</f>
        <v>3</v>
      </c>
      <c r="DW129" s="11">
        <v>0</v>
      </c>
      <c r="DX129" s="11">
        <v>1.8</v>
      </c>
      <c r="DY129" s="12">
        <v>1.35</v>
      </c>
      <c r="DZ129" s="13">
        <f t="shared" ref="DZ129:DZ132" si="284">DW129*DX129*DY129</f>
        <v>0</v>
      </c>
      <c r="EA129" s="11">
        <v>680</v>
      </c>
      <c r="EB129" s="11">
        <v>0</v>
      </c>
      <c r="EC129" s="31">
        <f t="shared" ref="EC129:EC132" si="285">1+6*EA129/(EA129+2000)+EB129</f>
        <v>2.52238805970149</v>
      </c>
      <c r="ED129" s="11">
        <v>0.98</v>
      </c>
      <c r="EE129" s="11">
        <v>3.1</v>
      </c>
      <c r="EF129" s="8">
        <f t="shared" ref="EF129:EF132" si="286">1+ED129*EE129</f>
        <v>4.038</v>
      </c>
      <c r="EG129" s="9">
        <v>0.9</v>
      </c>
      <c r="EH129" s="17">
        <v>1.2</v>
      </c>
      <c r="EI129" s="18">
        <f t="shared" ref="EI129:EI132" si="287">DZ129*EC129*EG129*EF129*EH129</f>
        <v>0</v>
      </c>
      <c r="EJ129" s="11">
        <f t="shared" ref="EJ129:EJ132" si="288">IF(DV129=1,1,(IF(DV129=2,2,12)))</f>
        <v>12</v>
      </c>
    </row>
    <row r="130" s="1" customFormat="1" customHeight="1" spans="1:140">
      <c r="F130" s="11">
        <f>_xlfn.RANK.EQ(S130,S129:S132,0)</f>
        <v>2</v>
      </c>
      <c r="G130" s="11">
        <v>1446.85</v>
      </c>
      <c r="H130" s="11">
        <v>1.8</v>
      </c>
      <c r="I130" s="12">
        <v>1.35</v>
      </c>
      <c r="J130" s="13">
        <f t="shared" si="254"/>
        <v>3515.8455</v>
      </c>
      <c r="K130" s="11">
        <v>190</v>
      </c>
      <c r="L130" s="11">
        <v>1.23</v>
      </c>
      <c r="M130" s="31">
        <f t="shared" si="255"/>
        <v>2.75054794520548</v>
      </c>
      <c r="N130" s="11">
        <v>0.95</v>
      </c>
      <c r="O130" s="11">
        <v>2.09</v>
      </c>
      <c r="P130" s="8">
        <f t="shared" si="256"/>
        <v>2.9855</v>
      </c>
      <c r="Q130" s="9">
        <v>0.9</v>
      </c>
      <c r="R130" s="17">
        <v>1</v>
      </c>
      <c r="S130" s="18">
        <f t="shared" si="257"/>
        <v>25984.1543162646</v>
      </c>
      <c r="T130" s="11">
        <f t="shared" si="258"/>
        <v>2</v>
      </c>
      <c r="Z130" s="11">
        <f>_xlfn.RANK.EQ(AM130,AM129:AM132,0)</f>
        <v>2</v>
      </c>
      <c r="AA130" s="11">
        <v>1446.85</v>
      </c>
      <c r="AB130" s="11">
        <v>1.8</v>
      </c>
      <c r="AC130" s="12">
        <v>1.35</v>
      </c>
      <c r="AD130" s="13">
        <f t="shared" si="259"/>
        <v>3515.8455</v>
      </c>
      <c r="AE130" s="11">
        <v>190</v>
      </c>
      <c r="AF130" s="11">
        <v>1.23</v>
      </c>
      <c r="AG130" s="31">
        <f t="shared" si="260"/>
        <v>2.75054794520548</v>
      </c>
      <c r="AH130" s="11">
        <v>0.95</v>
      </c>
      <c r="AI130" s="11">
        <v>2.09</v>
      </c>
      <c r="AJ130" s="8">
        <f t="shared" si="261"/>
        <v>2.9855</v>
      </c>
      <c r="AK130" s="9">
        <v>0.9</v>
      </c>
      <c r="AL130" s="17">
        <v>1</v>
      </c>
      <c r="AM130" s="18">
        <f t="shared" si="262"/>
        <v>25984.1543162646</v>
      </c>
      <c r="AN130" s="11">
        <f t="shared" si="263"/>
        <v>2</v>
      </c>
      <c r="AT130" s="11">
        <f>_xlfn.RANK.EQ(BG130,BG129:BG132,0)</f>
        <v>2</v>
      </c>
      <c r="AU130" s="11">
        <v>1446.85</v>
      </c>
      <c r="AV130" s="11">
        <v>1.8</v>
      </c>
      <c r="AW130" s="12">
        <v>1.35</v>
      </c>
      <c r="AX130" s="13">
        <f t="shared" si="264"/>
        <v>3515.8455</v>
      </c>
      <c r="AY130" s="11">
        <v>190</v>
      </c>
      <c r="AZ130" s="11">
        <v>1.23</v>
      </c>
      <c r="BA130" s="31">
        <f t="shared" si="265"/>
        <v>2.75054794520548</v>
      </c>
      <c r="BB130" s="11">
        <v>0.95</v>
      </c>
      <c r="BC130" s="11">
        <v>2.09</v>
      </c>
      <c r="BD130" s="8">
        <f t="shared" si="266"/>
        <v>2.9855</v>
      </c>
      <c r="BE130" s="9">
        <v>0.9</v>
      </c>
      <c r="BF130" s="17">
        <v>1.015</v>
      </c>
      <c r="BG130" s="18">
        <f t="shared" si="267"/>
        <v>26373.9166310086</v>
      </c>
      <c r="BH130" s="11">
        <f t="shared" si="268"/>
        <v>2</v>
      </c>
      <c r="BN130" s="11">
        <f>_xlfn.RANK.EQ(CA130,CA129:CA132,0)</f>
        <v>2</v>
      </c>
      <c r="BO130" s="11">
        <v>1446.85</v>
      </c>
      <c r="BP130" s="11">
        <v>1.8</v>
      </c>
      <c r="BQ130" s="12">
        <v>1.35</v>
      </c>
      <c r="BR130" s="13">
        <f t="shared" si="269"/>
        <v>3515.8455</v>
      </c>
      <c r="BS130" s="11">
        <v>190</v>
      </c>
      <c r="BT130" s="11">
        <v>1.23</v>
      </c>
      <c r="BU130" s="31">
        <f t="shared" si="270"/>
        <v>2.75054794520548</v>
      </c>
      <c r="BV130" s="11">
        <v>0.95</v>
      </c>
      <c r="BW130" s="11">
        <v>2.09</v>
      </c>
      <c r="BX130" s="8">
        <f t="shared" si="271"/>
        <v>2.9855</v>
      </c>
      <c r="BY130" s="9">
        <v>0.9</v>
      </c>
      <c r="BZ130" s="17">
        <v>1.015</v>
      </c>
      <c r="CA130" s="18">
        <f t="shared" si="272"/>
        <v>26373.9166310086</v>
      </c>
      <c r="CB130" s="11">
        <f t="shared" si="273"/>
        <v>2</v>
      </c>
      <c r="CH130" s="11">
        <f>_xlfn.RANK.EQ(CU130,CU129:CU132,0)</f>
        <v>2</v>
      </c>
      <c r="CI130" s="11">
        <v>1446.85</v>
      </c>
      <c r="CJ130" s="11">
        <v>1.8</v>
      </c>
      <c r="CK130" s="12">
        <v>1.35</v>
      </c>
      <c r="CL130" s="13">
        <f t="shared" si="274"/>
        <v>3515.8455</v>
      </c>
      <c r="CM130" s="11">
        <v>190</v>
      </c>
      <c r="CN130" s="11">
        <v>1.23</v>
      </c>
      <c r="CO130" s="31">
        <f t="shared" si="275"/>
        <v>2.75054794520548</v>
      </c>
      <c r="CP130" s="11">
        <v>0.95</v>
      </c>
      <c r="CQ130" s="11">
        <v>2.09</v>
      </c>
      <c r="CR130" s="8">
        <f t="shared" si="276"/>
        <v>2.9855</v>
      </c>
      <c r="CS130" s="9">
        <v>0.9</v>
      </c>
      <c r="CT130" s="17">
        <v>1.085</v>
      </c>
      <c r="CU130" s="18">
        <f t="shared" si="277"/>
        <v>28192.8074331471</v>
      </c>
      <c r="CV130" s="11">
        <f t="shared" si="278"/>
        <v>2</v>
      </c>
      <c r="DB130" s="11">
        <f>_xlfn.RANK.EQ(DO130,DO129:DO132,0)</f>
        <v>2</v>
      </c>
      <c r="DC130" s="11">
        <v>1446.85</v>
      </c>
      <c r="DD130" s="11">
        <v>1.8</v>
      </c>
      <c r="DE130" s="12">
        <v>1.35</v>
      </c>
      <c r="DF130" s="13">
        <f t="shared" si="279"/>
        <v>3515.8455</v>
      </c>
      <c r="DG130" s="11">
        <v>190</v>
      </c>
      <c r="DH130" s="11">
        <v>1.23</v>
      </c>
      <c r="DI130" s="31">
        <f t="shared" si="280"/>
        <v>2.75054794520548</v>
      </c>
      <c r="DJ130" s="11">
        <v>0.95</v>
      </c>
      <c r="DK130" s="11">
        <v>2.09</v>
      </c>
      <c r="DL130" s="8">
        <f t="shared" si="281"/>
        <v>2.9855</v>
      </c>
      <c r="DM130" s="9">
        <v>0.9</v>
      </c>
      <c r="DN130" s="17">
        <v>1.085</v>
      </c>
      <c r="DO130" s="18">
        <f t="shared" si="282"/>
        <v>28192.8074331471</v>
      </c>
      <c r="DP130" s="11">
        <f t="shared" si="283"/>
        <v>2</v>
      </c>
      <c r="DV130" s="11">
        <f>_xlfn.RANK.EQ(EI130,EI129:EI132,0)</f>
        <v>2</v>
      </c>
      <c r="DW130" s="11">
        <v>1446.85</v>
      </c>
      <c r="DX130" s="11">
        <v>1.8</v>
      </c>
      <c r="DY130" s="12">
        <v>1.35</v>
      </c>
      <c r="DZ130" s="13">
        <f t="shared" si="284"/>
        <v>3515.8455</v>
      </c>
      <c r="EA130" s="11">
        <v>190</v>
      </c>
      <c r="EB130" s="11">
        <v>1.32</v>
      </c>
      <c r="EC130" s="31">
        <f t="shared" si="285"/>
        <v>2.84054794520548</v>
      </c>
      <c r="ED130" s="11">
        <v>0.95</v>
      </c>
      <c r="EE130" s="11">
        <v>2.91</v>
      </c>
      <c r="EF130" s="8">
        <f t="shared" si="286"/>
        <v>3.7645</v>
      </c>
      <c r="EG130" s="9">
        <v>0.9</v>
      </c>
      <c r="EH130" s="17">
        <v>1.2</v>
      </c>
      <c r="EI130" s="18">
        <f t="shared" si="287"/>
        <v>40603.4525162233</v>
      </c>
      <c r="EJ130" s="11">
        <f t="shared" si="288"/>
        <v>2</v>
      </c>
    </row>
    <row r="131" s="1" customFormat="1" customHeight="1" spans="1:140">
      <c r="F131" s="11">
        <f>_xlfn.RANK.EQ(S131,S129:S132,0)</f>
        <v>1</v>
      </c>
      <c r="G131" s="11">
        <v>1446.85</v>
      </c>
      <c r="H131" s="11">
        <v>1.8</v>
      </c>
      <c r="I131" s="12">
        <v>1.35</v>
      </c>
      <c r="J131" s="13">
        <f t="shared" si="254"/>
        <v>3515.8455</v>
      </c>
      <c r="K131" s="11">
        <v>240</v>
      </c>
      <c r="L131" s="11">
        <v>1.83</v>
      </c>
      <c r="M131" s="31">
        <f t="shared" si="255"/>
        <v>3.47285714285714</v>
      </c>
      <c r="N131" s="11">
        <v>0.89</v>
      </c>
      <c r="O131" s="11">
        <v>1.78</v>
      </c>
      <c r="P131" s="8">
        <f t="shared" si="256"/>
        <v>2.5842</v>
      </c>
      <c r="Q131" s="9">
        <v>0.9</v>
      </c>
      <c r="R131" s="17">
        <v>1</v>
      </c>
      <c r="S131" s="18">
        <f t="shared" si="257"/>
        <v>28397.841614761</v>
      </c>
      <c r="T131" s="11">
        <f t="shared" si="258"/>
        <v>1</v>
      </c>
      <c r="Z131" s="11">
        <f>_xlfn.RANK.EQ(AM131,AM129:AM132,0)</f>
        <v>1</v>
      </c>
      <c r="AA131" s="11">
        <v>1446.85</v>
      </c>
      <c r="AB131" s="11">
        <v>1.8</v>
      </c>
      <c r="AC131" s="12">
        <v>1.35</v>
      </c>
      <c r="AD131" s="13">
        <f t="shared" si="259"/>
        <v>3515.8455</v>
      </c>
      <c r="AE131" s="11">
        <v>200</v>
      </c>
      <c r="AF131" s="11">
        <v>1.83</v>
      </c>
      <c r="AG131" s="31">
        <f t="shared" si="260"/>
        <v>3.37545454545455</v>
      </c>
      <c r="AH131" s="11">
        <v>1</v>
      </c>
      <c r="AI131" s="11">
        <v>2.71</v>
      </c>
      <c r="AJ131" s="8">
        <f t="shared" si="261"/>
        <v>3.71</v>
      </c>
      <c r="AK131" s="9">
        <v>0.9</v>
      </c>
      <c r="AL131" s="17">
        <v>1</v>
      </c>
      <c r="AM131" s="18">
        <f t="shared" si="262"/>
        <v>39625.8385147896</v>
      </c>
      <c r="AN131" s="11">
        <f t="shared" si="263"/>
        <v>1</v>
      </c>
      <c r="AT131" s="11">
        <f>_xlfn.RANK.EQ(BG131,BG129:BG132,0)</f>
        <v>1</v>
      </c>
      <c r="AU131" s="11">
        <v>1446.85</v>
      </c>
      <c r="AV131" s="11">
        <v>1.8</v>
      </c>
      <c r="AW131" s="12">
        <v>1.35</v>
      </c>
      <c r="AX131" s="13">
        <f t="shared" si="264"/>
        <v>3515.8455</v>
      </c>
      <c r="AY131" s="11">
        <v>240</v>
      </c>
      <c r="AZ131" s="11">
        <v>1.83</v>
      </c>
      <c r="BA131" s="31">
        <f t="shared" si="265"/>
        <v>3.47285714285714</v>
      </c>
      <c r="BB131" s="11">
        <v>0.93</v>
      </c>
      <c r="BC131" s="11">
        <v>1.85</v>
      </c>
      <c r="BD131" s="8">
        <f t="shared" si="266"/>
        <v>2.7205</v>
      </c>
      <c r="BE131" s="9">
        <v>0.9</v>
      </c>
      <c r="BF131" s="17">
        <v>1.015</v>
      </c>
      <c r="BG131" s="18">
        <f t="shared" si="267"/>
        <v>30344.0805799287</v>
      </c>
      <c r="BH131" s="11">
        <f t="shared" si="268"/>
        <v>1</v>
      </c>
      <c r="BN131" s="11">
        <f>_xlfn.RANK.EQ(CA131,CA129:CA132,0)</f>
        <v>1</v>
      </c>
      <c r="BO131" s="11">
        <v>1446.85</v>
      </c>
      <c r="BP131" s="11">
        <v>1.8</v>
      </c>
      <c r="BQ131" s="12">
        <v>1.35</v>
      </c>
      <c r="BR131" s="13">
        <f t="shared" si="269"/>
        <v>3515.8455</v>
      </c>
      <c r="BS131" s="11">
        <v>240</v>
      </c>
      <c r="BT131" s="11">
        <v>1.83</v>
      </c>
      <c r="BU131" s="31">
        <f t="shared" si="270"/>
        <v>3.47285714285714</v>
      </c>
      <c r="BV131" s="11">
        <v>1</v>
      </c>
      <c r="BW131" s="11">
        <v>2.71</v>
      </c>
      <c r="BX131" s="8">
        <f t="shared" si="271"/>
        <v>3.71</v>
      </c>
      <c r="BY131" s="9">
        <v>0.9</v>
      </c>
      <c r="BZ131" s="17">
        <v>1.015</v>
      </c>
      <c r="CA131" s="18">
        <f t="shared" si="272"/>
        <v>41380.8266684563</v>
      </c>
      <c r="CB131" s="11">
        <f t="shared" si="273"/>
        <v>1</v>
      </c>
      <c r="CH131" s="11">
        <f>_xlfn.RANK.EQ(CU131,CU129:CU132,0)</f>
        <v>1</v>
      </c>
      <c r="CI131" s="11">
        <v>1446.85</v>
      </c>
      <c r="CJ131" s="11">
        <v>1.8</v>
      </c>
      <c r="CK131" s="12">
        <v>1.35</v>
      </c>
      <c r="CL131" s="13">
        <f t="shared" si="274"/>
        <v>3515.8455</v>
      </c>
      <c r="CM131" s="11">
        <v>240</v>
      </c>
      <c r="CN131" s="11">
        <v>1.83</v>
      </c>
      <c r="CO131" s="31">
        <f t="shared" si="275"/>
        <v>3.47285714285714</v>
      </c>
      <c r="CP131" s="11">
        <v>0.93</v>
      </c>
      <c r="CQ131" s="11">
        <v>1.85</v>
      </c>
      <c r="CR131" s="8">
        <f t="shared" si="276"/>
        <v>2.7205</v>
      </c>
      <c r="CS131" s="9">
        <v>0.9</v>
      </c>
      <c r="CT131" s="17">
        <v>1.085</v>
      </c>
      <c r="CU131" s="18">
        <f t="shared" si="277"/>
        <v>32436.7757923375</v>
      </c>
      <c r="CV131" s="11">
        <f t="shared" si="278"/>
        <v>1</v>
      </c>
      <c r="DB131" s="11">
        <f>_xlfn.RANK.EQ(DO131,DO129:DO132,0)</f>
        <v>1</v>
      </c>
      <c r="DC131" s="11">
        <v>1446.85</v>
      </c>
      <c r="DD131" s="11">
        <v>1.8</v>
      </c>
      <c r="DE131" s="12">
        <v>1.35</v>
      </c>
      <c r="DF131" s="13">
        <f t="shared" si="279"/>
        <v>3515.8455</v>
      </c>
      <c r="DG131" s="11">
        <v>240</v>
      </c>
      <c r="DH131" s="11">
        <v>1.83</v>
      </c>
      <c r="DI131" s="31">
        <f t="shared" si="280"/>
        <v>3.47285714285714</v>
      </c>
      <c r="DJ131" s="11">
        <v>1</v>
      </c>
      <c r="DK131" s="11">
        <v>2.71</v>
      </c>
      <c r="DL131" s="8">
        <f t="shared" si="281"/>
        <v>3.71</v>
      </c>
      <c r="DM131" s="9">
        <v>0.9</v>
      </c>
      <c r="DN131" s="17">
        <v>1.085</v>
      </c>
      <c r="DO131" s="18">
        <f t="shared" si="282"/>
        <v>44234.6767835222</v>
      </c>
      <c r="DP131" s="11">
        <f t="shared" si="283"/>
        <v>1</v>
      </c>
      <c r="DV131" s="11">
        <f>_xlfn.RANK.EQ(EI131,EI129:EI132,0)</f>
        <v>1</v>
      </c>
      <c r="DW131" s="11">
        <v>1446.85</v>
      </c>
      <c r="DX131" s="11">
        <v>1.8</v>
      </c>
      <c r="DY131" s="12">
        <v>1.35</v>
      </c>
      <c r="DZ131" s="13">
        <f t="shared" si="284"/>
        <v>3515.8455</v>
      </c>
      <c r="EA131" s="11">
        <v>240</v>
      </c>
      <c r="EB131" s="11">
        <v>1.92</v>
      </c>
      <c r="EC131" s="31">
        <f t="shared" si="285"/>
        <v>3.56285714285714</v>
      </c>
      <c r="ED131" s="11">
        <v>1</v>
      </c>
      <c r="EE131" s="11">
        <v>3.51</v>
      </c>
      <c r="EF131" s="8">
        <f t="shared" si="286"/>
        <v>4.51</v>
      </c>
      <c r="EG131" s="9">
        <v>0.9</v>
      </c>
      <c r="EH131" s="17">
        <v>1.2</v>
      </c>
      <c r="EI131" s="18">
        <f t="shared" si="287"/>
        <v>61013.8582456166</v>
      </c>
      <c r="EJ131" s="11">
        <f t="shared" si="288"/>
        <v>1</v>
      </c>
    </row>
    <row r="132" s="1" customFormat="1" customHeight="1" spans="1:140">
      <c r="F132" s="11">
        <f>_xlfn.RANK.EQ(S132,S129:S132,0)</f>
        <v>3</v>
      </c>
      <c r="G132" s="11">
        <v>0</v>
      </c>
      <c r="H132" s="11">
        <v>1.8</v>
      </c>
      <c r="I132" s="12">
        <v>1.35</v>
      </c>
      <c r="J132" s="13">
        <f t="shared" si="254"/>
        <v>0</v>
      </c>
      <c r="K132" s="11">
        <v>0</v>
      </c>
      <c r="L132" s="11">
        <v>0.2</v>
      </c>
      <c r="M132" s="31">
        <f t="shared" si="255"/>
        <v>1.2</v>
      </c>
      <c r="N132" s="28">
        <v>0.7</v>
      </c>
      <c r="O132" s="28">
        <v>1.5</v>
      </c>
      <c r="P132" s="8">
        <f t="shared" si="256"/>
        <v>2.05</v>
      </c>
      <c r="Q132" s="9">
        <v>0.9</v>
      </c>
      <c r="R132" s="17">
        <v>1</v>
      </c>
      <c r="S132" s="18">
        <f t="shared" si="257"/>
        <v>0</v>
      </c>
      <c r="T132" s="28">
        <f t="shared" si="258"/>
        <v>12</v>
      </c>
      <c r="Z132" s="11">
        <f>_xlfn.RANK.EQ(AM132,AM129:AM132,0)</f>
        <v>3</v>
      </c>
      <c r="AA132" s="11">
        <v>0</v>
      </c>
      <c r="AB132" s="11">
        <v>1.8</v>
      </c>
      <c r="AC132" s="12">
        <v>1.35</v>
      </c>
      <c r="AD132" s="13">
        <f t="shared" si="259"/>
        <v>0</v>
      </c>
      <c r="AE132" s="11">
        <v>0</v>
      </c>
      <c r="AF132" s="11">
        <v>0.2</v>
      </c>
      <c r="AG132" s="31">
        <f t="shared" si="260"/>
        <v>1.2</v>
      </c>
      <c r="AH132" s="28">
        <v>0.7</v>
      </c>
      <c r="AI132" s="28">
        <v>1.5</v>
      </c>
      <c r="AJ132" s="8">
        <f t="shared" si="261"/>
        <v>2.05</v>
      </c>
      <c r="AK132" s="9">
        <v>0.9</v>
      </c>
      <c r="AL132" s="17">
        <v>1</v>
      </c>
      <c r="AM132" s="18">
        <f t="shared" si="262"/>
        <v>0</v>
      </c>
      <c r="AN132" s="28">
        <f t="shared" si="263"/>
        <v>12</v>
      </c>
      <c r="AT132" s="11">
        <f>_xlfn.RANK.EQ(BG132,BG129:BG132,0)</f>
        <v>3</v>
      </c>
      <c r="AU132" s="11">
        <v>0</v>
      </c>
      <c r="AV132" s="11">
        <v>1.8</v>
      </c>
      <c r="AW132" s="12">
        <v>1.35</v>
      </c>
      <c r="AX132" s="13">
        <f t="shared" si="264"/>
        <v>0</v>
      </c>
      <c r="AY132" s="11">
        <v>0</v>
      </c>
      <c r="AZ132" s="11">
        <v>0.2</v>
      </c>
      <c r="BA132" s="31">
        <f t="shared" si="265"/>
        <v>1.2</v>
      </c>
      <c r="BB132" s="28">
        <v>0.7</v>
      </c>
      <c r="BC132" s="28">
        <v>1.5</v>
      </c>
      <c r="BD132" s="8">
        <f t="shared" si="266"/>
        <v>2.05</v>
      </c>
      <c r="BE132" s="9">
        <v>0.9</v>
      </c>
      <c r="BF132" s="17">
        <v>1.015</v>
      </c>
      <c r="BG132" s="18">
        <f t="shared" si="267"/>
        <v>0</v>
      </c>
      <c r="BH132" s="28">
        <f t="shared" si="268"/>
        <v>12</v>
      </c>
      <c r="BN132" s="11">
        <f>_xlfn.RANK.EQ(CA132,CA129:CA132,0)</f>
        <v>3</v>
      </c>
      <c r="BO132" s="11">
        <v>0</v>
      </c>
      <c r="BP132" s="11">
        <v>1.8</v>
      </c>
      <c r="BQ132" s="12">
        <v>1.35</v>
      </c>
      <c r="BR132" s="13">
        <f t="shared" si="269"/>
        <v>0</v>
      </c>
      <c r="BS132" s="11">
        <v>0</v>
      </c>
      <c r="BT132" s="11">
        <v>0.2</v>
      </c>
      <c r="BU132" s="31">
        <f t="shared" si="270"/>
        <v>1.2</v>
      </c>
      <c r="BV132" s="28">
        <v>0.7</v>
      </c>
      <c r="BW132" s="28">
        <v>1.5</v>
      </c>
      <c r="BX132" s="8">
        <f t="shared" si="271"/>
        <v>2.05</v>
      </c>
      <c r="BY132" s="9">
        <v>0.9</v>
      </c>
      <c r="BZ132" s="17">
        <v>1.015</v>
      </c>
      <c r="CA132" s="18">
        <f t="shared" si="272"/>
        <v>0</v>
      </c>
      <c r="CB132" s="28">
        <f t="shared" si="273"/>
        <v>12</v>
      </c>
      <c r="CH132" s="11">
        <f>_xlfn.RANK.EQ(CU132,CU129:CU132,0)</f>
        <v>3</v>
      </c>
      <c r="CI132" s="11">
        <v>0</v>
      </c>
      <c r="CJ132" s="11">
        <v>1.8</v>
      </c>
      <c r="CK132" s="12">
        <v>1.35</v>
      </c>
      <c r="CL132" s="13">
        <f t="shared" si="274"/>
        <v>0</v>
      </c>
      <c r="CM132" s="11">
        <v>0</v>
      </c>
      <c r="CN132" s="11">
        <v>0.2</v>
      </c>
      <c r="CO132" s="31">
        <f t="shared" si="275"/>
        <v>1.2</v>
      </c>
      <c r="CP132" s="28">
        <v>0.7</v>
      </c>
      <c r="CQ132" s="28">
        <v>1.5</v>
      </c>
      <c r="CR132" s="8">
        <f t="shared" si="276"/>
        <v>2.05</v>
      </c>
      <c r="CS132" s="9">
        <v>0.9</v>
      </c>
      <c r="CT132" s="17">
        <v>1.085</v>
      </c>
      <c r="CU132" s="18">
        <f t="shared" si="277"/>
        <v>0</v>
      </c>
      <c r="CV132" s="28">
        <f t="shared" si="278"/>
        <v>12</v>
      </c>
      <c r="DB132" s="11">
        <f>_xlfn.RANK.EQ(DO132,DO129:DO132,0)</f>
        <v>3</v>
      </c>
      <c r="DC132" s="11">
        <v>0</v>
      </c>
      <c r="DD132" s="11">
        <v>1.8</v>
      </c>
      <c r="DE132" s="12">
        <v>1.35</v>
      </c>
      <c r="DF132" s="13">
        <f t="shared" si="279"/>
        <v>0</v>
      </c>
      <c r="DG132" s="11">
        <v>0</v>
      </c>
      <c r="DH132" s="11">
        <v>0.2</v>
      </c>
      <c r="DI132" s="31">
        <f t="shared" si="280"/>
        <v>1.2</v>
      </c>
      <c r="DJ132" s="28">
        <v>0.7</v>
      </c>
      <c r="DK132" s="28">
        <v>1.5</v>
      </c>
      <c r="DL132" s="8">
        <f t="shared" si="281"/>
        <v>2.05</v>
      </c>
      <c r="DM132" s="9">
        <v>0.9</v>
      </c>
      <c r="DN132" s="17">
        <v>1.085</v>
      </c>
      <c r="DO132" s="18">
        <f t="shared" si="282"/>
        <v>0</v>
      </c>
      <c r="DP132" s="28">
        <f t="shared" si="283"/>
        <v>12</v>
      </c>
      <c r="DV132" s="11">
        <f>_xlfn.RANK.EQ(EI132,EI129:EI132,0)</f>
        <v>3</v>
      </c>
      <c r="DW132" s="11">
        <v>0</v>
      </c>
      <c r="DX132" s="11">
        <v>1.8</v>
      </c>
      <c r="DY132" s="12">
        <v>1.35</v>
      </c>
      <c r="DZ132" s="13">
        <f t="shared" si="284"/>
        <v>0</v>
      </c>
      <c r="EA132" s="11">
        <v>0</v>
      </c>
      <c r="EB132" s="11">
        <v>0.2</v>
      </c>
      <c r="EC132" s="31">
        <f t="shared" si="285"/>
        <v>1.2</v>
      </c>
      <c r="ED132" s="28">
        <v>0.7</v>
      </c>
      <c r="EE132" s="28">
        <v>1.5</v>
      </c>
      <c r="EF132" s="8">
        <f t="shared" si="286"/>
        <v>2.05</v>
      </c>
      <c r="EG132" s="9">
        <v>0.9</v>
      </c>
      <c r="EH132" s="17">
        <v>1.2</v>
      </c>
      <c r="EI132" s="18">
        <f t="shared" si="287"/>
        <v>0</v>
      </c>
      <c r="EJ132" s="28">
        <f t="shared" si="288"/>
        <v>12</v>
      </c>
    </row>
    <row r="133" s="1" customFormat="1" customHeight="1" spans="1:140">
      <c r="F133" s="32" t="s">
        <v>42</v>
      </c>
      <c r="G133" s="33">
        <f>LARGE(S129:S132,1)/1</f>
        <v>28397.841614761</v>
      </c>
      <c r="H133" s="32" t="s">
        <v>43</v>
      </c>
      <c r="I133" s="33">
        <f>LARGE(S129:S132,2)/2</f>
        <v>12992.0771581323</v>
      </c>
      <c r="J133" s="32" t="s">
        <v>44</v>
      </c>
      <c r="K133" s="33">
        <f>LARGE(S129:S132,3)/12</f>
        <v>0</v>
      </c>
      <c r="L133" s="32" t="s">
        <v>45</v>
      </c>
      <c r="M133" s="34">
        <f>LARGE(S129:S132,4)/12</f>
        <v>0</v>
      </c>
      <c r="N133" s="35" t="s">
        <v>46</v>
      </c>
      <c r="O133" s="36">
        <f>G133+I133+K133+M133</f>
        <v>41389.9187728933</v>
      </c>
      <c r="P133" s="35" t="s">
        <v>47</v>
      </c>
      <c r="Q133" s="35">
        <v>5.3</v>
      </c>
      <c r="R133" s="35"/>
      <c r="S133" s="35" t="s">
        <v>48</v>
      </c>
      <c r="T133" s="36">
        <f>O133*Q133</f>
        <v>219366.569496335</v>
      </c>
      <c r="Z133" s="32" t="s">
        <v>42</v>
      </c>
      <c r="AA133" s="33">
        <f>LARGE(AM129:AM132,1)/1</f>
        <v>39625.8385147896</v>
      </c>
      <c r="AB133" s="32" t="s">
        <v>43</v>
      </c>
      <c r="AC133" s="33">
        <f>LARGE(AM129:AM132,2)/2</f>
        <v>12992.0771581323</v>
      </c>
      <c r="AD133" s="32" t="s">
        <v>44</v>
      </c>
      <c r="AE133" s="33">
        <f>LARGE(AM129:AM132,3)/12</f>
        <v>0</v>
      </c>
      <c r="AF133" s="32" t="s">
        <v>45</v>
      </c>
      <c r="AG133" s="34">
        <f>LARGE(AM129:AM132,4)/12</f>
        <v>0</v>
      </c>
      <c r="AH133" s="35" t="s">
        <v>46</v>
      </c>
      <c r="AI133" s="36">
        <f>AA133+AC133+AE133+AG133</f>
        <v>52617.9156729219</v>
      </c>
      <c r="AJ133" s="35" t="s">
        <v>47</v>
      </c>
      <c r="AK133" s="35">
        <v>5.3</v>
      </c>
      <c r="AL133" s="35"/>
      <c r="AM133" s="35" t="s">
        <v>48</v>
      </c>
      <c r="AN133" s="36">
        <f>AI133*AK133</f>
        <v>278874.953066486</v>
      </c>
      <c r="AT133" s="32" t="s">
        <v>42</v>
      </c>
      <c r="AU133" s="33">
        <f>LARGE(BG129:BG132,1)/1</f>
        <v>30344.0805799287</v>
      </c>
      <c r="AV133" s="32" t="s">
        <v>43</v>
      </c>
      <c r="AW133" s="33">
        <f>LARGE(BG129:BG132,2)/2</f>
        <v>13186.9583155043</v>
      </c>
      <c r="AX133" s="32" t="s">
        <v>44</v>
      </c>
      <c r="AY133" s="33">
        <f>LARGE(BG129:BG132,3)/12</f>
        <v>0</v>
      </c>
      <c r="AZ133" s="32" t="s">
        <v>45</v>
      </c>
      <c r="BA133" s="34">
        <f>LARGE(BG129:BG132,4)/12</f>
        <v>0</v>
      </c>
      <c r="BB133" s="35" t="s">
        <v>46</v>
      </c>
      <c r="BC133" s="36">
        <f>AU133+AW133+AY133+BA133</f>
        <v>43531.038895433</v>
      </c>
      <c r="BD133" s="35" t="s">
        <v>47</v>
      </c>
      <c r="BE133" s="35">
        <v>5.3</v>
      </c>
      <c r="BF133" s="35"/>
      <c r="BG133" s="35" t="s">
        <v>48</v>
      </c>
      <c r="BH133" s="36">
        <f>BC133*BE133</f>
        <v>230714.506145795</v>
      </c>
      <c r="BN133" s="32" t="s">
        <v>42</v>
      </c>
      <c r="BO133" s="33">
        <f>LARGE(CA129:CA132,1)/1</f>
        <v>41380.8266684563</v>
      </c>
      <c r="BP133" s="32" t="s">
        <v>43</v>
      </c>
      <c r="BQ133" s="33">
        <f>LARGE(CA129:CA132,2)/2</f>
        <v>13186.9583155043</v>
      </c>
      <c r="BR133" s="32" t="s">
        <v>44</v>
      </c>
      <c r="BS133" s="33">
        <f>LARGE(CA129:CA132,3)/12</f>
        <v>0</v>
      </c>
      <c r="BT133" s="32" t="s">
        <v>45</v>
      </c>
      <c r="BU133" s="34">
        <f>LARGE(CA129:CA132,4)/12</f>
        <v>0</v>
      </c>
      <c r="BV133" s="35" t="s">
        <v>46</v>
      </c>
      <c r="BW133" s="36">
        <f>BO133+BQ133+BS133+BU133</f>
        <v>54567.7849839606</v>
      </c>
      <c r="BX133" s="35" t="s">
        <v>47</v>
      </c>
      <c r="BY133" s="35">
        <v>5.3</v>
      </c>
      <c r="BZ133" s="35"/>
      <c r="CA133" s="35" t="s">
        <v>48</v>
      </c>
      <c r="CB133" s="36">
        <f>BW133*BY133</f>
        <v>289209.260414991</v>
      </c>
      <c r="CH133" s="32" t="s">
        <v>42</v>
      </c>
      <c r="CI133" s="33">
        <f>LARGE(CU129:CU132,1)/1</f>
        <v>32436.7757923375</v>
      </c>
      <c r="CJ133" s="32" t="s">
        <v>43</v>
      </c>
      <c r="CK133" s="33">
        <f>LARGE(CU129:CU132,2)/2</f>
        <v>14096.4037165736</v>
      </c>
      <c r="CL133" s="32" t="s">
        <v>44</v>
      </c>
      <c r="CM133" s="33">
        <f>LARGE(CU129:CU132,3)/12</f>
        <v>0</v>
      </c>
      <c r="CN133" s="32" t="s">
        <v>45</v>
      </c>
      <c r="CO133" s="34">
        <f>LARGE(CU129:CU132,4)/12</f>
        <v>0</v>
      </c>
      <c r="CP133" s="35" t="s">
        <v>46</v>
      </c>
      <c r="CQ133" s="36">
        <f>CI133+CK133+CM133+CO133</f>
        <v>46533.1795089111</v>
      </c>
      <c r="CR133" s="35" t="s">
        <v>47</v>
      </c>
      <c r="CS133" s="35">
        <v>5.3</v>
      </c>
      <c r="CT133" s="35"/>
      <c r="CU133" s="35" t="s">
        <v>48</v>
      </c>
      <c r="CV133" s="36">
        <f>CQ133*CS133</f>
        <v>246625.851397229</v>
      </c>
      <c r="DB133" s="32" t="s">
        <v>42</v>
      </c>
      <c r="DC133" s="33">
        <f>LARGE(DO129:DO132,1)/1</f>
        <v>44234.6767835222</v>
      </c>
      <c r="DD133" s="32" t="s">
        <v>43</v>
      </c>
      <c r="DE133" s="33">
        <f>LARGE(DO129:DO132,2)/2</f>
        <v>14096.4037165736</v>
      </c>
      <c r="DF133" s="32" t="s">
        <v>44</v>
      </c>
      <c r="DG133" s="33">
        <f>LARGE(DO129:DO132,3)/12</f>
        <v>0</v>
      </c>
      <c r="DH133" s="32" t="s">
        <v>45</v>
      </c>
      <c r="DI133" s="34">
        <f>LARGE(DO129:DO132,4)/12</f>
        <v>0</v>
      </c>
      <c r="DJ133" s="35" t="s">
        <v>46</v>
      </c>
      <c r="DK133" s="36">
        <f>DC133+DE133+DG133+DI133</f>
        <v>58331.0805000958</v>
      </c>
      <c r="DL133" s="35" t="s">
        <v>47</v>
      </c>
      <c r="DM133" s="35">
        <v>5.3</v>
      </c>
      <c r="DN133" s="35"/>
      <c r="DO133" s="35" t="s">
        <v>48</v>
      </c>
      <c r="DP133" s="36">
        <f>DK133*DM133</f>
        <v>309154.726650508</v>
      </c>
      <c r="DV133" s="32" t="s">
        <v>42</v>
      </c>
      <c r="DW133" s="33">
        <f>LARGE(EI129:EI132,1)/1</f>
        <v>61013.8582456166</v>
      </c>
      <c r="DX133" s="32" t="s">
        <v>43</v>
      </c>
      <c r="DY133" s="33">
        <f>LARGE(EI129:EI132,2)/2</f>
        <v>20301.7262581116</v>
      </c>
      <c r="DZ133" s="32" t="s">
        <v>44</v>
      </c>
      <c r="EA133" s="33">
        <f>LARGE(EI129:EI132,3)/12</f>
        <v>0</v>
      </c>
      <c r="EB133" s="32" t="s">
        <v>45</v>
      </c>
      <c r="EC133" s="34">
        <f>LARGE(EI129:EI132,4)/12</f>
        <v>0</v>
      </c>
      <c r="ED133" s="35" t="s">
        <v>46</v>
      </c>
      <c r="EE133" s="36">
        <f>DW133+DY133+EA133+EC133</f>
        <v>81315.5845037282</v>
      </c>
      <c r="EF133" s="35" t="s">
        <v>47</v>
      </c>
      <c r="EG133" s="35">
        <v>5.3</v>
      </c>
      <c r="EH133" s="35"/>
      <c r="EI133" s="35" t="s">
        <v>48</v>
      </c>
      <c r="EJ133" s="36">
        <f>EE133*EG133</f>
        <v>430972.59786976</v>
      </c>
    </row>
    <row r="134" s="1" customFormat="1" customHeight="1" spans="1:140">
      <c r="F134" s="32"/>
      <c r="G134" s="33"/>
      <c r="H134" s="32"/>
      <c r="I134" s="33"/>
      <c r="J134" s="32"/>
      <c r="K134" s="33"/>
      <c r="L134" s="32"/>
      <c r="M134" s="34"/>
      <c r="N134" s="35"/>
      <c r="O134" s="36"/>
      <c r="P134" s="35"/>
      <c r="Q134" s="35"/>
      <c r="R134" s="35"/>
      <c r="S134" s="35"/>
      <c r="T134" s="36"/>
      <c r="Z134" s="32"/>
      <c r="AA134" s="33"/>
      <c r="AB134" s="32"/>
      <c r="AC134" s="33"/>
      <c r="AD134" s="32"/>
      <c r="AE134" s="33"/>
      <c r="AF134" s="32"/>
      <c r="AG134" s="34"/>
      <c r="AH134" s="35"/>
      <c r="AI134" s="36"/>
      <c r="AJ134" s="35"/>
      <c r="AK134" s="35"/>
      <c r="AL134" s="35"/>
      <c r="AM134" s="35"/>
      <c r="AN134" s="36"/>
      <c r="AT134" s="32"/>
      <c r="AU134" s="33"/>
      <c r="AV134" s="32"/>
      <c r="AW134" s="33"/>
      <c r="AX134" s="32"/>
      <c r="AY134" s="33"/>
      <c r="AZ134" s="32"/>
      <c r="BA134" s="34"/>
      <c r="BB134" s="35"/>
      <c r="BC134" s="36"/>
      <c r="BD134" s="35"/>
      <c r="BE134" s="35"/>
      <c r="BF134" s="35"/>
      <c r="BG134" s="35"/>
      <c r="BH134" s="36"/>
      <c r="BN134" s="32"/>
      <c r="BO134" s="33"/>
      <c r="BP134" s="32"/>
      <c r="BQ134" s="33"/>
      <c r="BR134" s="32"/>
      <c r="BS134" s="33"/>
      <c r="BT134" s="32"/>
      <c r="BU134" s="34"/>
      <c r="BV134" s="35"/>
      <c r="BW134" s="36"/>
      <c r="BX134" s="35"/>
      <c r="BY134" s="35"/>
      <c r="BZ134" s="35"/>
      <c r="CA134" s="35"/>
      <c r="CB134" s="36"/>
      <c r="CH134" s="32"/>
      <c r="CI134" s="33"/>
      <c r="CJ134" s="32"/>
      <c r="CK134" s="33"/>
      <c r="CL134" s="32"/>
      <c r="CM134" s="33"/>
      <c r="CN134" s="32"/>
      <c r="CO134" s="34"/>
      <c r="CP134" s="35"/>
      <c r="CQ134" s="36"/>
      <c r="CR134" s="35"/>
      <c r="CS134" s="35"/>
      <c r="CT134" s="35"/>
      <c r="CU134" s="35"/>
      <c r="CV134" s="36"/>
      <c r="DB134" s="32"/>
      <c r="DC134" s="33"/>
      <c r="DD134" s="32"/>
      <c r="DE134" s="33"/>
      <c r="DF134" s="32"/>
      <c r="DG134" s="33"/>
      <c r="DH134" s="32"/>
      <c r="DI134" s="34"/>
      <c r="DJ134" s="35"/>
      <c r="DK134" s="36"/>
      <c r="DL134" s="35"/>
      <c r="DM134" s="35"/>
      <c r="DN134" s="35"/>
      <c r="DO134" s="35"/>
      <c r="DP134" s="36"/>
      <c r="DV134" s="32"/>
      <c r="DW134" s="33"/>
      <c r="DX134" s="32"/>
      <c r="DY134" s="33"/>
      <c r="DZ134" s="32"/>
      <c r="EA134" s="33"/>
      <c r="EB134" s="32"/>
      <c r="EC134" s="34"/>
      <c r="ED134" s="35"/>
      <c r="EE134" s="36"/>
      <c r="EF134" s="35"/>
      <c r="EG134" s="35"/>
      <c r="EH134" s="35"/>
      <c r="EI134" s="35"/>
      <c r="EJ134" s="36"/>
    </row>
    <row r="135" s="1" customFormat="1" customHeight="1" spans="1:140">
      <c r="F135" s="3" t="s">
        <v>49</v>
      </c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Z135" s="3" t="s">
        <v>49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T135" s="3" t="s">
        <v>49</v>
      </c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N135" s="3" t="s">
        <v>49</v>
      </c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H135" s="3" t="s">
        <v>49</v>
      </c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DB135" s="3" t="s">
        <v>49</v>
      </c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V135" s="3" t="s">
        <v>49</v>
      </c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</row>
    <row r="136" s="1" customFormat="1" customHeight="1" spans="1:140">
      <c r="F136" s="28" t="s">
        <v>37</v>
      </c>
      <c r="G136" s="13" t="s">
        <v>8</v>
      </c>
      <c r="H136" s="13"/>
      <c r="I136" s="13"/>
      <c r="J136" s="13"/>
      <c r="K136" s="7" t="s">
        <v>25</v>
      </c>
      <c r="L136" s="7"/>
      <c r="M136" s="7"/>
      <c r="N136" s="8" t="s">
        <v>10</v>
      </c>
      <c r="O136" s="8"/>
      <c r="P136" s="8"/>
      <c r="Q136" s="9" t="s">
        <v>38</v>
      </c>
      <c r="R136" s="10" t="s">
        <v>12</v>
      </c>
      <c r="S136" s="29" t="s">
        <v>13</v>
      </c>
      <c r="T136" s="11" t="s">
        <v>39</v>
      </c>
      <c r="Z136" s="28" t="s">
        <v>37</v>
      </c>
      <c r="AA136" s="13" t="s">
        <v>8</v>
      </c>
      <c r="AB136" s="13"/>
      <c r="AC136" s="13"/>
      <c r="AD136" s="13"/>
      <c r="AE136" s="7" t="s">
        <v>25</v>
      </c>
      <c r="AF136" s="7"/>
      <c r="AG136" s="7"/>
      <c r="AH136" s="8" t="s">
        <v>10</v>
      </c>
      <c r="AI136" s="8"/>
      <c r="AJ136" s="8"/>
      <c r="AK136" s="9" t="s">
        <v>38</v>
      </c>
      <c r="AL136" s="10" t="s">
        <v>12</v>
      </c>
      <c r="AM136" s="29" t="s">
        <v>13</v>
      </c>
      <c r="AN136" s="11" t="s">
        <v>39</v>
      </c>
      <c r="AT136" s="28" t="s">
        <v>37</v>
      </c>
      <c r="AU136" s="13" t="s">
        <v>8</v>
      </c>
      <c r="AV136" s="13"/>
      <c r="AW136" s="13"/>
      <c r="AX136" s="13"/>
      <c r="AY136" s="7" t="s">
        <v>25</v>
      </c>
      <c r="AZ136" s="7"/>
      <c r="BA136" s="7"/>
      <c r="BB136" s="8" t="s">
        <v>10</v>
      </c>
      <c r="BC136" s="8"/>
      <c r="BD136" s="8"/>
      <c r="BE136" s="9" t="s">
        <v>38</v>
      </c>
      <c r="BF136" s="10" t="s">
        <v>12</v>
      </c>
      <c r="BG136" s="29" t="s">
        <v>13</v>
      </c>
      <c r="BH136" s="11" t="s">
        <v>39</v>
      </c>
      <c r="BN136" s="28" t="s">
        <v>37</v>
      </c>
      <c r="BO136" s="13" t="s">
        <v>8</v>
      </c>
      <c r="BP136" s="13"/>
      <c r="BQ136" s="13"/>
      <c r="BR136" s="13"/>
      <c r="BS136" s="7" t="s">
        <v>25</v>
      </c>
      <c r="BT136" s="7"/>
      <c r="BU136" s="7"/>
      <c r="BV136" s="8" t="s">
        <v>10</v>
      </c>
      <c r="BW136" s="8"/>
      <c r="BX136" s="8"/>
      <c r="BY136" s="9" t="s">
        <v>38</v>
      </c>
      <c r="BZ136" s="10" t="s">
        <v>12</v>
      </c>
      <c r="CA136" s="29" t="s">
        <v>13</v>
      </c>
      <c r="CB136" s="11" t="s">
        <v>39</v>
      </c>
      <c r="CH136" s="28" t="s">
        <v>37</v>
      </c>
      <c r="CI136" s="13" t="s">
        <v>8</v>
      </c>
      <c r="CJ136" s="13"/>
      <c r="CK136" s="13"/>
      <c r="CL136" s="13"/>
      <c r="CM136" s="7" t="s">
        <v>25</v>
      </c>
      <c r="CN136" s="7"/>
      <c r="CO136" s="7"/>
      <c r="CP136" s="8" t="s">
        <v>10</v>
      </c>
      <c r="CQ136" s="8"/>
      <c r="CR136" s="8"/>
      <c r="CS136" s="9" t="s">
        <v>38</v>
      </c>
      <c r="CT136" s="10" t="s">
        <v>12</v>
      </c>
      <c r="CU136" s="29" t="s">
        <v>13</v>
      </c>
      <c r="CV136" s="11" t="s">
        <v>39</v>
      </c>
      <c r="DB136" s="28" t="s">
        <v>37</v>
      </c>
      <c r="DC136" s="13" t="s">
        <v>8</v>
      </c>
      <c r="DD136" s="13"/>
      <c r="DE136" s="13"/>
      <c r="DF136" s="13"/>
      <c r="DG136" s="7" t="s">
        <v>25</v>
      </c>
      <c r="DH136" s="7"/>
      <c r="DI136" s="7"/>
      <c r="DJ136" s="8" t="s">
        <v>10</v>
      </c>
      <c r="DK136" s="8"/>
      <c r="DL136" s="8"/>
      <c r="DM136" s="9" t="s">
        <v>38</v>
      </c>
      <c r="DN136" s="10" t="s">
        <v>12</v>
      </c>
      <c r="DO136" s="29" t="s">
        <v>13</v>
      </c>
      <c r="DP136" s="11" t="s">
        <v>39</v>
      </c>
      <c r="DV136" s="28" t="s">
        <v>37</v>
      </c>
      <c r="DW136" s="13" t="s">
        <v>8</v>
      </c>
      <c r="DX136" s="13"/>
      <c r="DY136" s="13"/>
      <c r="DZ136" s="13"/>
      <c r="EA136" s="7" t="s">
        <v>25</v>
      </c>
      <c r="EB136" s="7"/>
      <c r="EC136" s="7"/>
      <c r="ED136" s="8" t="s">
        <v>10</v>
      </c>
      <c r="EE136" s="8"/>
      <c r="EF136" s="8"/>
      <c r="EG136" s="9" t="s">
        <v>38</v>
      </c>
      <c r="EH136" s="10" t="s">
        <v>12</v>
      </c>
      <c r="EI136" s="29" t="s">
        <v>13</v>
      </c>
      <c r="EJ136" s="11" t="s">
        <v>39</v>
      </c>
    </row>
    <row r="137" s="1" customFormat="1" customHeight="1" spans="1:140">
      <c r="F137" s="30"/>
      <c r="G137" s="11" t="s">
        <v>40</v>
      </c>
      <c r="H137" s="11" t="s">
        <v>41</v>
      </c>
      <c r="I137" s="11" t="s">
        <v>21</v>
      </c>
      <c r="J137" s="13" t="s">
        <v>8</v>
      </c>
      <c r="K137" s="11" t="s">
        <v>23</v>
      </c>
      <c r="L137" s="11" t="s">
        <v>24</v>
      </c>
      <c r="M137" s="7" t="s">
        <v>25</v>
      </c>
      <c r="N137" s="11" t="s">
        <v>26</v>
      </c>
      <c r="O137" s="11" t="s">
        <v>27</v>
      </c>
      <c r="P137" s="8" t="s">
        <v>28</v>
      </c>
      <c r="Q137" s="9" t="s">
        <v>29</v>
      </c>
      <c r="R137" s="14"/>
      <c r="S137" s="29"/>
      <c r="T137" s="11"/>
      <c r="U137" s="1"/>
      <c r="V137" s="1"/>
      <c r="W137" s="1"/>
      <c r="X137" s="1"/>
      <c r="Y137" s="1"/>
      <c r="Z137" s="30"/>
      <c r="AA137" s="11" t="s">
        <v>40</v>
      </c>
      <c r="AB137" s="11" t="s">
        <v>41</v>
      </c>
      <c r="AC137" s="11" t="s">
        <v>21</v>
      </c>
      <c r="AD137" s="13" t="s">
        <v>8</v>
      </c>
      <c r="AE137" s="11" t="s">
        <v>23</v>
      </c>
      <c r="AF137" s="11" t="s">
        <v>24</v>
      </c>
      <c r="AG137" s="7" t="s">
        <v>25</v>
      </c>
      <c r="AH137" s="11" t="s">
        <v>26</v>
      </c>
      <c r="AI137" s="11" t="s">
        <v>27</v>
      </c>
      <c r="AJ137" s="8" t="s">
        <v>28</v>
      </c>
      <c r="AK137" s="9" t="s">
        <v>29</v>
      </c>
      <c r="AL137" s="14"/>
      <c r="AM137" s="29"/>
      <c r="AN137" s="11"/>
      <c r="AO137" s="1"/>
      <c r="AP137" s="1"/>
      <c r="AQ137" s="1"/>
      <c r="AR137" s="1"/>
      <c r="AS137" s="1"/>
      <c r="AT137" s="30"/>
      <c r="AU137" s="11" t="s">
        <v>40</v>
      </c>
      <c r="AV137" s="11" t="s">
        <v>41</v>
      </c>
      <c r="AW137" s="11" t="s">
        <v>21</v>
      </c>
      <c r="AX137" s="13" t="s">
        <v>8</v>
      </c>
      <c r="AY137" s="11" t="s">
        <v>23</v>
      </c>
      <c r="AZ137" s="11" t="s">
        <v>24</v>
      </c>
      <c r="BA137" s="7" t="s">
        <v>25</v>
      </c>
      <c r="BB137" s="11" t="s">
        <v>26</v>
      </c>
      <c r="BC137" s="11" t="s">
        <v>27</v>
      </c>
      <c r="BD137" s="8" t="s">
        <v>28</v>
      </c>
      <c r="BE137" s="9" t="s">
        <v>29</v>
      </c>
      <c r="BF137" s="14"/>
      <c r="BG137" s="29"/>
      <c r="BH137" s="11"/>
      <c r="BI137" s="1"/>
      <c r="BJ137" s="1"/>
      <c r="BK137" s="1"/>
      <c r="BL137" s="1"/>
      <c r="BM137" s="1"/>
      <c r="BN137" s="30"/>
      <c r="BO137" s="11" t="s">
        <v>40</v>
      </c>
      <c r="BP137" s="11" t="s">
        <v>41</v>
      </c>
      <c r="BQ137" s="11" t="s">
        <v>21</v>
      </c>
      <c r="BR137" s="13" t="s">
        <v>8</v>
      </c>
      <c r="BS137" s="11" t="s">
        <v>23</v>
      </c>
      <c r="BT137" s="11" t="s">
        <v>24</v>
      </c>
      <c r="BU137" s="7" t="s">
        <v>25</v>
      </c>
      <c r="BV137" s="11" t="s">
        <v>26</v>
      </c>
      <c r="BW137" s="11" t="s">
        <v>27</v>
      </c>
      <c r="BX137" s="8" t="s">
        <v>28</v>
      </c>
      <c r="BY137" s="9" t="s">
        <v>29</v>
      </c>
      <c r="BZ137" s="14"/>
      <c r="CA137" s="29"/>
      <c r="CB137" s="11"/>
      <c r="CC137" s="1"/>
      <c r="CD137" s="1"/>
      <c r="CE137" s="1"/>
      <c r="CF137" s="1"/>
      <c r="CG137" s="1"/>
      <c r="CH137" s="30"/>
      <c r="CI137" s="11" t="s">
        <v>40</v>
      </c>
      <c r="CJ137" s="11" t="s">
        <v>41</v>
      </c>
      <c r="CK137" s="11" t="s">
        <v>21</v>
      </c>
      <c r="CL137" s="13" t="s">
        <v>8</v>
      </c>
      <c r="CM137" s="11" t="s">
        <v>23</v>
      </c>
      <c r="CN137" s="11" t="s">
        <v>24</v>
      </c>
      <c r="CO137" s="7" t="s">
        <v>25</v>
      </c>
      <c r="CP137" s="11" t="s">
        <v>26</v>
      </c>
      <c r="CQ137" s="11" t="s">
        <v>27</v>
      </c>
      <c r="CR137" s="8" t="s">
        <v>28</v>
      </c>
      <c r="CS137" s="9" t="s">
        <v>29</v>
      </c>
      <c r="CT137" s="14"/>
      <c r="CU137" s="29"/>
      <c r="CV137" s="11"/>
      <c r="CW137" s="1"/>
      <c r="CX137" s="1"/>
      <c r="CY137" s="1"/>
      <c r="CZ137" s="1"/>
      <c r="DA137" s="1"/>
      <c r="DB137" s="30"/>
      <c r="DC137" s="11" t="s">
        <v>40</v>
      </c>
      <c r="DD137" s="11" t="s">
        <v>41</v>
      </c>
      <c r="DE137" s="11" t="s">
        <v>21</v>
      </c>
      <c r="DF137" s="13" t="s">
        <v>8</v>
      </c>
      <c r="DG137" s="11" t="s">
        <v>23</v>
      </c>
      <c r="DH137" s="11" t="s">
        <v>24</v>
      </c>
      <c r="DI137" s="7" t="s">
        <v>25</v>
      </c>
      <c r="DJ137" s="11" t="s">
        <v>26</v>
      </c>
      <c r="DK137" s="11" t="s">
        <v>27</v>
      </c>
      <c r="DL137" s="8" t="s">
        <v>28</v>
      </c>
      <c r="DM137" s="9" t="s">
        <v>29</v>
      </c>
      <c r="DN137" s="14"/>
      <c r="DO137" s="29"/>
      <c r="DP137" s="11"/>
      <c r="DQ137" s="1"/>
      <c r="DR137" s="1"/>
      <c r="DS137" s="1"/>
      <c r="DT137" s="1"/>
      <c r="DU137" s="1"/>
      <c r="DV137" s="30"/>
      <c r="DW137" s="11" t="s">
        <v>40</v>
      </c>
      <c r="DX137" s="11" t="s">
        <v>41</v>
      </c>
      <c r="DY137" s="11" t="s">
        <v>21</v>
      </c>
      <c r="DZ137" s="13" t="s">
        <v>8</v>
      </c>
      <c r="EA137" s="11" t="s">
        <v>23</v>
      </c>
      <c r="EB137" s="11" t="s">
        <v>24</v>
      </c>
      <c r="EC137" s="7" t="s">
        <v>25</v>
      </c>
      <c r="ED137" s="11" t="s">
        <v>26</v>
      </c>
      <c r="EE137" s="11" t="s">
        <v>27</v>
      </c>
      <c r="EF137" s="8" t="s">
        <v>28</v>
      </c>
      <c r="EG137" s="9" t="s">
        <v>29</v>
      </c>
      <c r="EH137" s="14"/>
      <c r="EI137" s="29"/>
      <c r="EJ137" s="11"/>
    </row>
    <row r="138" s="1" customFormat="1" customHeight="1" spans="1:140">
      <c r="F138" s="11">
        <f>_xlfn.RANK.EQ(S138,S138:S141,0)</f>
        <v>1</v>
      </c>
      <c r="G138" s="11">
        <v>1446.85</v>
      </c>
      <c r="H138" s="11">
        <v>1.8</v>
      </c>
      <c r="I138" s="12">
        <v>1.35</v>
      </c>
      <c r="J138" s="13">
        <f t="shared" ref="J138:J141" si="289">G138*H138*I138</f>
        <v>3515.8455</v>
      </c>
      <c r="K138" s="11">
        <v>680</v>
      </c>
      <c r="L138" s="11">
        <v>1.43</v>
      </c>
      <c r="M138" s="31">
        <f t="shared" ref="M138:M141" si="290">1+6*K138/(K138+2000)+L138</f>
        <v>3.95238805970149</v>
      </c>
      <c r="N138" s="11">
        <v>0.98</v>
      </c>
      <c r="O138" s="11">
        <v>2.3</v>
      </c>
      <c r="P138" s="8">
        <f t="shared" ref="P138:P141" si="291">1+N138*O138</f>
        <v>3.254</v>
      </c>
      <c r="Q138" s="9">
        <v>1.15</v>
      </c>
      <c r="R138" s="17">
        <v>1</v>
      </c>
      <c r="S138" s="18">
        <f t="shared" ref="S138:S141" si="292">J138*M138*Q138*P138*R138</f>
        <v>52000.1683647179</v>
      </c>
      <c r="T138" s="11">
        <f t="shared" ref="T138:T141" si="293">IF(F138=1,1,(IF(F138=2,2,12)))</f>
        <v>1</v>
      </c>
      <c r="Z138" s="11">
        <f>_xlfn.RANK.EQ(AM138,AM138:AM141,0)</f>
        <v>2</v>
      </c>
      <c r="AA138" s="11">
        <v>1446.85</v>
      </c>
      <c r="AB138" s="11">
        <v>1.8</v>
      </c>
      <c r="AC138" s="12">
        <v>1.35</v>
      </c>
      <c r="AD138" s="13">
        <f t="shared" ref="AD138:AD141" si="294">AA138*AB138*AC138</f>
        <v>3515.8455</v>
      </c>
      <c r="AE138" s="11">
        <v>680</v>
      </c>
      <c r="AF138" s="11">
        <v>1.43</v>
      </c>
      <c r="AG138" s="31">
        <f t="shared" ref="AG138:AG141" si="295">1+6*AE138/(AE138+2000)+AF138</f>
        <v>3.95238805970149</v>
      </c>
      <c r="AH138" s="11">
        <v>0.98</v>
      </c>
      <c r="AI138" s="11">
        <v>2.3</v>
      </c>
      <c r="AJ138" s="8">
        <f t="shared" ref="AJ138:AJ141" si="296">1+AH138*AI138</f>
        <v>3.254</v>
      </c>
      <c r="AK138" s="9">
        <v>1.15</v>
      </c>
      <c r="AL138" s="17">
        <v>1</v>
      </c>
      <c r="AM138" s="18">
        <f t="shared" ref="AM138:AM141" si="297">AD138*AG138*AK138*AJ138*AL138</f>
        <v>52000.1683647179</v>
      </c>
      <c r="AN138" s="11">
        <f t="shared" ref="AN138:AN141" si="298">IF(Z138=1,1,(IF(Z138=2,2,12)))</f>
        <v>2</v>
      </c>
      <c r="AT138" s="11">
        <f>_xlfn.RANK.EQ(BG138,BG138:BG141,0)</f>
        <v>1</v>
      </c>
      <c r="AU138" s="11">
        <v>1446.85</v>
      </c>
      <c r="AV138" s="11">
        <v>1.8</v>
      </c>
      <c r="AW138" s="12">
        <v>1.35</v>
      </c>
      <c r="AX138" s="13">
        <f t="shared" ref="AX138:AX141" si="299">AU138*AV138*AW138</f>
        <v>3515.8455</v>
      </c>
      <c r="AY138" s="11">
        <v>680</v>
      </c>
      <c r="AZ138" s="11">
        <v>1.43</v>
      </c>
      <c r="BA138" s="31">
        <f t="shared" ref="BA138:BA141" si="300">1+6*AY138/(AY138+2000)+AZ138</f>
        <v>3.95238805970149</v>
      </c>
      <c r="BB138" s="11">
        <v>0.98</v>
      </c>
      <c r="BC138" s="11">
        <v>2.3</v>
      </c>
      <c r="BD138" s="8">
        <f t="shared" ref="BD138:BD141" si="301">1+BB138*BC138</f>
        <v>3.254</v>
      </c>
      <c r="BE138" s="9">
        <v>1.15</v>
      </c>
      <c r="BF138" s="17">
        <v>1.015</v>
      </c>
      <c r="BG138" s="18">
        <f t="shared" ref="BG138:BG141" si="302">AX138*BA138*BE138*BD138*BF138</f>
        <v>52780.1708901886</v>
      </c>
      <c r="BH138" s="11">
        <f t="shared" ref="BH138:BH141" si="303">IF(AT138=1,1,(IF(AT138=2,2,12)))</f>
        <v>1</v>
      </c>
      <c r="BN138" s="11">
        <f>_xlfn.RANK.EQ(CA138,CA138:CA141,0)</f>
        <v>2</v>
      </c>
      <c r="BO138" s="11">
        <v>1446.85</v>
      </c>
      <c r="BP138" s="11">
        <v>1.8</v>
      </c>
      <c r="BQ138" s="12">
        <v>1.35</v>
      </c>
      <c r="BR138" s="13">
        <f t="shared" ref="BR138:BR141" si="304">BO138*BP138*BQ138</f>
        <v>3515.8455</v>
      </c>
      <c r="BS138" s="11">
        <v>680</v>
      </c>
      <c r="BT138" s="11">
        <v>1.43</v>
      </c>
      <c r="BU138" s="31">
        <f t="shared" ref="BU138:BU141" si="305">1+6*BS138/(BS138+2000)+BT138</f>
        <v>3.95238805970149</v>
      </c>
      <c r="BV138" s="11">
        <v>0.98</v>
      </c>
      <c r="BW138" s="11">
        <v>2.3</v>
      </c>
      <c r="BX138" s="8">
        <f t="shared" ref="BX138:BX141" si="306">1+BV138*BW138</f>
        <v>3.254</v>
      </c>
      <c r="BY138" s="9">
        <v>1.15</v>
      </c>
      <c r="BZ138" s="17">
        <v>1.015</v>
      </c>
      <c r="CA138" s="18">
        <f t="shared" ref="CA138:CA141" si="307">BR138*BU138*BY138*BX138*BZ138</f>
        <v>52780.1708901886</v>
      </c>
      <c r="CB138" s="11">
        <f t="shared" ref="CB138:CB141" si="308">IF(BN138=1,1,(IF(BN138=2,2,12)))</f>
        <v>2</v>
      </c>
      <c r="CH138" s="11">
        <f>_xlfn.RANK.EQ(CU138,CU138:CU141,0)</f>
        <v>1</v>
      </c>
      <c r="CI138" s="11">
        <v>1446.85</v>
      </c>
      <c r="CJ138" s="11">
        <v>1.8</v>
      </c>
      <c r="CK138" s="12">
        <v>1.35</v>
      </c>
      <c r="CL138" s="13">
        <f t="shared" ref="CL138:CL141" si="309">CI138*CJ138*CK138</f>
        <v>3515.8455</v>
      </c>
      <c r="CM138" s="11">
        <v>680</v>
      </c>
      <c r="CN138" s="11">
        <v>1.43</v>
      </c>
      <c r="CO138" s="31">
        <f t="shared" ref="CO138:CO141" si="310">1+6*CM138/(CM138+2000)+CN138</f>
        <v>3.95238805970149</v>
      </c>
      <c r="CP138" s="11">
        <v>0.98</v>
      </c>
      <c r="CQ138" s="11">
        <v>2.3</v>
      </c>
      <c r="CR138" s="8">
        <f t="shared" ref="CR138:CR141" si="311">1+CP138*CQ138</f>
        <v>3.254</v>
      </c>
      <c r="CS138" s="9">
        <v>1.15</v>
      </c>
      <c r="CT138" s="17">
        <v>1.085</v>
      </c>
      <c r="CU138" s="18">
        <f t="shared" ref="CU138:CU141" si="312">CL138*CO138*CS138*CR138*CT138</f>
        <v>56420.1826757189</v>
      </c>
      <c r="CV138" s="11">
        <f t="shared" ref="CV138:CV141" si="313">IF(CH138=1,1,(IF(CH138=2,2,12)))</f>
        <v>1</v>
      </c>
      <c r="DB138" s="11">
        <f>_xlfn.RANK.EQ(DO138,DO138:DO141,0)</f>
        <v>2</v>
      </c>
      <c r="DC138" s="11">
        <v>1446.85</v>
      </c>
      <c r="DD138" s="11">
        <v>1.8</v>
      </c>
      <c r="DE138" s="12">
        <v>1.35</v>
      </c>
      <c r="DF138" s="13">
        <f t="shared" ref="DF138:DF141" si="314">DC138*DD138*DE138</f>
        <v>3515.8455</v>
      </c>
      <c r="DG138" s="11">
        <v>680</v>
      </c>
      <c r="DH138" s="11">
        <v>1.43</v>
      </c>
      <c r="DI138" s="31">
        <f t="shared" ref="DI138:DI141" si="315">1+6*DG138/(DG138+2000)+DH138</f>
        <v>3.95238805970149</v>
      </c>
      <c r="DJ138" s="11">
        <v>0.98</v>
      </c>
      <c r="DK138" s="11">
        <v>2.3</v>
      </c>
      <c r="DL138" s="8">
        <f t="shared" ref="DL138:DL141" si="316">1+DJ138*DK138</f>
        <v>3.254</v>
      </c>
      <c r="DM138" s="9">
        <v>1.15</v>
      </c>
      <c r="DN138" s="17">
        <v>1.085</v>
      </c>
      <c r="DO138" s="18">
        <f t="shared" ref="DO138:DO141" si="317">DF138*DI138*DM138*DL138*DN138</f>
        <v>56420.1826757189</v>
      </c>
      <c r="DP138" s="11">
        <f t="shared" ref="DP138:DP141" si="318">IF(DB138=1,1,(IF(DB138=2,2,12)))</f>
        <v>2</v>
      </c>
      <c r="DV138" s="11">
        <f>_xlfn.RANK.EQ(EI138,EI138:EI141,0)</f>
        <v>2</v>
      </c>
      <c r="DW138" s="11">
        <v>1446.85</v>
      </c>
      <c r="DX138" s="11">
        <v>1.8</v>
      </c>
      <c r="DY138" s="12">
        <v>1.35</v>
      </c>
      <c r="DZ138" s="13">
        <f t="shared" ref="DZ138:DZ141" si="319">DW138*DX138*DY138</f>
        <v>3515.8455</v>
      </c>
      <c r="EA138" s="11">
        <v>680</v>
      </c>
      <c r="EB138" s="11">
        <v>1.52</v>
      </c>
      <c r="EC138" s="31">
        <f t="shared" ref="EC138:EC141" si="320">1+6*EA138/(EA138+2000)+EB138</f>
        <v>4.04238805970149</v>
      </c>
      <c r="ED138" s="11">
        <v>0.98</v>
      </c>
      <c r="EE138" s="11">
        <v>3.1</v>
      </c>
      <c r="EF138" s="8">
        <f t="shared" ref="EF138:EF141" si="321">1+ED138*EE138</f>
        <v>4.038</v>
      </c>
      <c r="EG138" s="9">
        <v>1.15</v>
      </c>
      <c r="EH138" s="17">
        <v>1.2</v>
      </c>
      <c r="EI138" s="18">
        <f t="shared" ref="EI138:EI141" si="322">DZ138*EC138*EG138*EF138*EH138</f>
        <v>79197.8123950409</v>
      </c>
      <c r="EJ138" s="11">
        <f t="shared" ref="EJ138:EJ141" si="323">IF(DV138=1,1,(IF(DV138=2,2,12)))</f>
        <v>2</v>
      </c>
    </row>
    <row r="139" s="1" customFormat="1" customHeight="1" spans="1:140">
      <c r="F139" s="11">
        <f>_xlfn.RANK.EQ(S139,S138:S141,0)</f>
        <v>3</v>
      </c>
      <c r="G139" s="11">
        <v>1446.85</v>
      </c>
      <c r="H139" s="11">
        <v>1.8</v>
      </c>
      <c r="I139" s="12">
        <v>1.35</v>
      </c>
      <c r="J139" s="13">
        <f t="shared" si="289"/>
        <v>3515.8455</v>
      </c>
      <c r="K139" s="11">
        <v>440</v>
      </c>
      <c r="L139" s="11">
        <v>1.23</v>
      </c>
      <c r="M139" s="31">
        <f t="shared" si="290"/>
        <v>3.31196721311475</v>
      </c>
      <c r="N139" s="11">
        <v>0.95</v>
      </c>
      <c r="O139" s="11">
        <v>2.09</v>
      </c>
      <c r="P139" s="8">
        <f t="shared" si="291"/>
        <v>2.9855</v>
      </c>
      <c r="Q139" s="9">
        <v>1.15</v>
      </c>
      <c r="R139" s="17">
        <v>1</v>
      </c>
      <c r="S139" s="18">
        <f t="shared" si="292"/>
        <v>39978.8895404527</v>
      </c>
      <c r="T139" s="11">
        <f t="shared" si="293"/>
        <v>12</v>
      </c>
      <c r="Z139" s="11">
        <f>_xlfn.RANK.EQ(AM139,AM138:AM141,0)</f>
        <v>3</v>
      </c>
      <c r="AA139" s="11">
        <v>1446.85</v>
      </c>
      <c r="AB139" s="11">
        <v>1.8</v>
      </c>
      <c r="AC139" s="12">
        <v>1.35</v>
      </c>
      <c r="AD139" s="13">
        <f t="shared" si="294"/>
        <v>3515.8455</v>
      </c>
      <c r="AE139" s="11">
        <v>440</v>
      </c>
      <c r="AF139" s="11">
        <v>1.23</v>
      </c>
      <c r="AG139" s="31">
        <f t="shared" si="295"/>
        <v>3.31196721311475</v>
      </c>
      <c r="AH139" s="11">
        <v>0.95</v>
      </c>
      <c r="AI139" s="11">
        <v>2.09</v>
      </c>
      <c r="AJ139" s="8">
        <f t="shared" si="296"/>
        <v>2.9855</v>
      </c>
      <c r="AK139" s="9">
        <v>1.15</v>
      </c>
      <c r="AL139" s="17">
        <v>1</v>
      </c>
      <c r="AM139" s="18">
        <f t="shared" si="297"/>
        <v>39978.8895404527</v>
      </c>
      <c r="AN139" s="11">
        <f t="shared" si="298"/>
        <v>12</v>
      </c>
      <c r="AT139" s="11">
        <f>_xlfn.RANK.EQ(BG139,BG138:BG141,0)</f>
        <v>3</v>
      </c>
      <c r="AU139" s="11">
        <v>1446.85</v>
      </c>
      <c r="AV139" s="11">
        <v>1.8</v>
      </c>
      <c r="AW139" s="12">
        <v>1.35</v>
      </c>
      <c r="AX139" s="13">
        <f t="shared" si="299"/>
        <v>3515.8455</v>
      </c>
      <c r="AY139" s="11">
        <v>440</v>
      </c>
      <c r="AZ139" s="11">
        <v>1.23</v>
      </c>
      <c r="BA139" s="31">
        <f t="shared" si="300"/>
        <v>3.31196721311475</v>
      </c>
      <c r="BB139" s="11">
        <v>0.95</v>
      </c>
      <c r="BC139" s="11">
        <v>2.09</v>
      </c>
      <c r="BD139" s="8">
        <f t="shared" si="301"/>
        <v>2.9855</v>
      </c>
      <c r="BE139" s="9">
        <v>1.15</v>
      </c>
      <c r="BF139" s="17">
        <v>1.015</v>
      </c>
      <c r="BG139" s="18">
        <f t="shared" si="302"/>
        <v>40578.5728835595</v>
      </c>
      <c r="BH139" s="11">
        <f t="shared" si="303"/>
        <v>12</v>
      </c>
      <c r="BN139" s="11">
        <f>_xlfn.RANK.EQ(CA139,CA138:CA141,0)</f>
        <v>3</v>
      </c>
      <c r="BO139" s="11">
        <v>1446.85</v>
      </c>
      <c r="BP139" s="11">
        <v>1.8</v>
      </c>
      <c r="BQ139" s="12">
        <v>1.35</v>
      </c>
      <c r="BR139" s="13">
        <f t="shared" si="304"/>
        <v>3515.8455</v>
      </c>
      <c r="BS139" s="11">
        <v>440</v>
      </c>
      <c r="BT139" s="11">
        <v>1.23</v>
      </c>
      <c r="BU139" s="31">
        <f t="shared" si="305"/>
        <v>3.31196721311475</v>
      </c>
      <c r="BV139" s="11">
        <v>0.95</v>
      </c>
      <c r="BW139" s="11">
        <v>2.09</v>
      </c>
      <c r="BX139" s="8">
        <f t="shared" si="306"/>
        <v>2.9855</v>
      </c>
      <c r="BY139" s="9">
        <v>1.15</v>
      </c>
      <c r="BZ139" s="17">
        <v>1.015</v>
      </c>
      <c r="CA139" s="18">
        <f t="shared" si="307"/>
        <v>40578.5728835595</v>
      </c>
      <c r="CB139" s="11">
        <f t="shared" si="308"/>
        <v>12</v>
      </c>
      <c r="CH139" s="11">
        <f>_xlfn.RANK.EQ(CU139,CU138:CU141,0)</f>
        <v>3</v>
      </c>
      <c r="CI139" s="11">
        <v>1446.85</v>
      </c>
      <c r="CJ139" s="11">
        <v>1.8</v>
      </c>
      <c r="CK139" s="12">
        <v>1.35</v>
      </c>
      <c r="CL139" s="13">
        <f t="shared" si="309"/>
        <v>3515.8455</v>
      </c>
      <c r="CM139" s="11">
        <v>440</v>
      </c>
      <c r="CN139" s="11">
        <v>1.23</v>
      </c>
      <c r="CO139" s="31">
        <f t="shared" si="310"/>
        <v>3.31196721311475</v>
      </c>
      <c r="CP139" s="11">
        <v>0.95</v>
      </c>
      <c r="CQ139" s="11">
        <v>2.09</v>
      </c>
      <c r="CR139" s="8">
        <f t="shared" si="311"/>
        <v>2.9855</v>
      </c>
      <c r="CS139" s="9">
        <v>1.15</v>
      </c>
      <c r="CT139" s="17">
        <v>1.085</v>
      </c>
      <c r="CU139" s="18">
        <f t="shared" si="312"/>
        <v>43377.0951513912</v>
      </c>
      <c r="CV139" s="11">
        <f t="shared" si="313"/>
        <v>12</v>
      </c>
      <c r="DB139" s="11">
        <f>_xlfn.RANK.EQ(DO139,DO138:DO141,0)</f>
        <v>3</v>
      </c>
      <c r="DC139" s="11">
        <v>1446.85</v>
      </c>
      <c r="DD139" s="11">
        <v>1.8</v>
      </c>
      <c r="DE139" s="12">
        <v>1.35</v>
      </c>
      <c r="DF139" s="13">
        <f t="shared" si="314"/>
        <v>3515.8455</v>
      </c>
      <c r="DG139" s="11">
        <v>440</v>
      </c>
      <c r="DH139" s="11">
        <v>1.23</v>
      </c>
      <c r="DI139" s="31">
        <f t="shared" si="315"/>
        <v>3.31196721311475</v>
      </c>
      <c r="DJ139" s="11">
        <v>0.95</v>
      </c>
      <c r="DK139" s="11">
        <v>2.09</v>
      </c>
      <c r="DL139" s="8">
        <f t="shared" si="316"/>
        <v>2.9855</v>
      </c>
      <c r="DM139" s="9">
        <v>1.15</v>
      </c>
      <c r="DN139" s="17">
        <v>1.085</v>
      </c>
      <c r="DO139" s="18">
        <f t="shared" si="317"/>
        <v>43377.0951513912</v>
      </c>
      <c r="DP139" s="11">
        <f t="shared" si="318"/>
        <v>12</v>
      </c>
      <c r="DV139" s="11">
        <f>_xlfn.RANK.EQ(EI139,EI138:EI141,0)</f>
        <v>3</v>
      </c>
      <c r="DW139" s="11">
        <v>1446.85</v>
      </c>
      <c r="DX139" s="11">
        <v>1.8</v>
      </c>
      <c r="DY139" s="12">
        <v>1.35</v>
      </c>
      <c r="DZ139" s="13">
        <f t="shared" si="319"/>
        <v>3515.8455</v>
      </c>
      <c r="EA139" s="11">
        <v>440</v>
      </c>
      <c r="EB139" s="11">
        <v>1.32</v>
      </c>
      <c r="EC139" s="31">
        <f t="shared" si="320"/>
        <v>3.40196721311475</v>
      </c>
      <c r="ED139" s="11">
        <v>0.95</v>
      </c>
      <c r="EE139" s="11">
        <v>2.91</v>
      </c>
      <c r="EF139" s="8">
        <f t="shared" si="321"/>
        <v>3.7645</v>
      </c>
      <c r="EG139" s="9">
        <v>1.15</v>
      </c>
      <c r="EH139" s="17">
        <v>1.2</v>
      </c>
      <c r="EI139" s="18">
        <f t="shared" si="322"/>
        <v>62136.429462685</v>
      </c>
      <c r="EJ139" s="11">
        <f t="shared" si="323"/>
        <v>12</v>
      </c>
    </row>
    <row r="140" s="1" customFormat="1" customHeight="1" spans="1:140">
      <c r="F140" s="11">
        <f>_xlfn.RANK.EQ(S140,S138:S141,0)</f>
        <v>2</v>
      </c>
      <c r="G140" s="11">
        <v>1446.85</v>
      </c>
      <c r="H140" s="11">
        <v>1.8</v>
      </c>
      <c r="I140" s="12">
        <v>1.35</v>
      </c>
      <c r="J140" s="13">
        <f t="shared" si="289"/>
        <v>3515.8455</v>
      </c>
      <c r="K140" s="11">
        <v>490</v>
      </c>
      <c r="L140" s="11">
        <v>1.83</v>
      </c>
      <c r="M140" s="31">
        <f t="shared" si="290"/>
        <v>4.01072289156627</v>
      </c>
      <c r="N140" s="11">
        <v>0.89</v>
      </c>
      <c r="O140" s="11">
        <v>1.78</v>
      </c>
      <c r="P140" s="8">
        <f t="shared" si="291"/>
        <v>2.5842</v>
      </c>
      <c r="Q140" s="9">
        <v>1.15</v>
      </c>
      <c r="R140" s="17">
        <v>1</v>
      </c>
      <c r="S140" s="18">
        <f t="shared" si="292"/>
        <v>41906.0186093939</v>
      </c>
      <c r="T140" s="11">
        <f t="shared" si="293"/>
        <v>2</v>
      </c>
      <c r="Z140" s="11">
        <f>_xlfn.RANK.EQ(AM140,AM138:AM141,0)</f>
        <v>1</v>
      </c>
      <c r="AA140" s="11">
        <v>1446.85</v>
      </c>
      <c r="AB140" s="11">
        <v>1.8</v>
      </c>
      <c r="AC140" s="12">
        <v>1.35</v>
      </c>
      <c r="AD140" s="13">
        <f t="shared" si="294"/>
        <v>3515.8455</v>
      </c>
      <c r="AE140" s="11">
        <v>450</v>
      </c>
      <c r="AF140" s="11">
        <v>1.83</v>
      </c>
      <c r="AG140" s="31">
        <f t="shared" si="295"/>
        <v>3.93204081632653</v>
      </c>
      <c r="AH140" s="11">
        <v>1</v>
      </c>
      <c r="AI140" s="11">
        <v>2.71</v>
      </c>
      <c r="AJ140" s="8">
        <f t="shared" si="296"/>
        <v>3.71</v>
      </c>
      <c r="AK140" s="9">
        <v>1.15</v>
      </c>
      <c r="AL140" s="17">
        <v>1</v>
      </c>
      <c r="AM140" s="18">
        <f t="shared" si="297"/>
        <v>58982.0074342296</v>
      </c>
      <c r="AN140" s="11">
        <f t="shared" si="298"/>
        <v>1</v>
      </c>
      <c r="AT140" s="11">
        <f>_xlfn.RANK.EQ(BG140,BG138:BG141,0)</f>
        <v>2</v>
      </c>
      <c r="AU140" s="11">
        <v>1446.85</v>
      </c>
      <c r="AV140" s="11">
        <v>1.8</v>
      </c>
      <c r="AW140" s="12">
        <v>1.35</v>
      </c>
      <c r="AX140" s="13">
        <f t="shared" si="299"/>
        <v>3515.8455</v>
      </c>
      <c r="AY140" s="11">
        <v>490</v>
      </c>
      <c r="AZ140" s="11">
        <v>1.83</v>
      </c>
      <c r="BA140" s="31">
        <f t="shared" si="300"/>
        <v>4.01072289156627</v>
      </c>
      <c r="BB140" s="11">
        <v>0.93</v>
      </c>
      <c r="BC140" s="11">
        <v>1.85</v>
      </c>
      <c r="BD140" s="8">
        <f t="shared" si="301"/>
        <v>2.7205</v>
      </c>
      <c r="BE140" s="9">
        <v>1.15</v>
      </c>
      <c r="BF140" s="17">
        <v>1.015</v>
      </c>
      <c r="BG140" s="18">
        <f t="shared" si="302"/>
        <v>44778.0371028787</v>
      </c>
      <c r="BH140" s="11">
        <f t="shared" si="303"/>
        <v>2</v>
      </c>
      <c r="BN140" s="11">
        <f>_xlfn.RANK.EQ(CA140,CA138:CA141,0)</f>
        <v>1</v>
      </c>
      <c r="BO140" s="11">
        <v>1446.85</v>
      </c>
      <c r="BP140" s="11">
        <v>1.8</v>
      </c>
      <c r="BQ140" s="12">
        <v>1.35</v>
      </c>
      <c r="BR140" s="13">
        <f t="shared" si="304"/>
        <v>3515.8455</v>
      </c>
      <c r="BS140" s="11">
        <v>490</v>
      </c>
      <c r="BT140" s="11">
        <v>1.83</v>
      </c>
      <c r="BU140" s="31">
        <f t="shared" si="305"/>
        <v>4.01072289156627</v>
      </c>
      <c r="BV140" s="11">
        <v>1</v>
      </c>
      <c r="BW140" s="11">
        <v>2.71</v>
      </c>
      <c r="BX140" s="8">
        <f t="shared" si="306"/>
        <v>3.71</v>
      </c>
      <c r="BY140" s="9">
        <v>1.15</v>
      </c>
      <c r="BZ140" s="17">
        <v>1.015</v>
      </c>
      <c r="CA140" s="18">
        <f t="shared" si="307"/>
        <v>61064.7004784708</v>
      </c>
      <c r="CB140" s="11">
        <f t="shared" si="308"/>
        <v>1</v>
      </c>
      <c r="CH140" s="11">
        <f>_xlfn.RANK.EQ(CU140,CU138:CU141,0)</f>
        <v>2</v>
      </c>
      <c r="CI140" s="11">
        <v>1446.85</v>
      </c>
      <c r="CJ140" s="11">
        <v>1.8</v>
      </c>
      <c r="CK140" s="12">
        <v>1.35</v>
      </c>
      <c r="CL140" s="13">
        <f t="shared" si="309"/>
        <v>3515.8455</v>
      </c>
      <c r="CM140" s="11">
        <v>490</v>
      </c>
      <c r="CN140" s="11">
        <v>1.83</v>
      </c>
      <c r="CO140" s="31">
        <f t="shared" si="310"/>
        <v>4.01072289156627</v>
      </c>
      <c r="CP140" s="11">
        <v>0.93</v>
      </c>
      <c r="CQ140" s="11">
        <v>1.85</v>
      </c>
      <c r="CR140" s="8">
        <f t="shared" si="311"/>
        <v>2.7205</v>
      </c>
      <c r="CS140" s="9">
        <v>1.15</v>
      </c>
      <c r="CT140" s="17">
        <v>1.085</v>
      </c>
      <c r="CU140" s="18">
        <f t="shared" si="312"/>
        <v>47866.1775927324</v>
      </c>
      <c r="CV140" s="11">
        <f t="shared" si="313"/>
        <v>2</v>
      </c>
      <c r="DB140" s="11">
        <f>_xlfn.RANK.EQ(DO140,DO138:DO141,0)</f>
        <v>1</v>
      </c>
      <c r="DC140" s="11">
        <v>1446.85</v>
      </c>
      <c r="DD140" s="11">
        <v>1.8</v>
      </c>
      <c r="DE140" s="12">
        <v>1.35</v>
      </c>
      <c r="DF140" s="13">
        <f t="shared" si="314"/>
        <v>3515.8455</v>
      </c>
      <c r="DG140" s="11">
        <v>490</v>
      </c>
      <c r="DH140" s="11">
        <v>1.83</v>
      </c>
      <c r="DI140" s="31">
        <f t="shared" si="315"/>
        <v>4.01072289156627</v>
      </c>
      <c r="DJ140" s="11">
        <v>1</v>
      </c>
      <c r="DK140" s="11">
        <v>2.71</v>
      </c>
      <c r="DL140" s="8">
        <f t="shared" si="316"/>
        <v>3.71</v>
      </c>
      <c r="DM140" s="9">
        <v>1.15</v>
      </c>
      <c r="DN140" s="17">
        <v>1.085</v>
      </c>
      <c r="DO140" s="18">
        <f t="shared" si="317"/>
        <v>65276.0591321584</v>
      </c>
      <c r="DP140" s="11">
        <f t="shared" si="318"/>
        <v>1</v>
      </c>
      <c r="DV140" s="11">
        <f>_xlfn.RANK.EQ(EI140,EI138:EI141,0)</f>
        <v>1</v>
      </c>
      <c r="DW140" s="11">
        <v>1446.85</v>
      </c>
      <c r="DX140" s="11">
        <v>1.8</v>
      </c>
      <c r="DY140" s="12">
        <v>1.35</v>
      </c>
      <c r="DZ140" s="13">
        <f t="shared" si="319"/>
        <v>3515.8455</v>
      </c>
      <c r="EA140" s="11">
        <v>490</v>
      </c>
      <c r="EB140" s="11">
        <v>1.92</v>
      </c>
      <c r="EC140" s="31">
        <f t="shared" si="320"/>
        <v>4.10072289156627</v>
      </c>
      <c r="ED140" s="11">
        <v>1</v>
      </c>
      <c r="EE140" s="11">
        <v>3.51</v>
      </c>
      <c r="EF140" s="8">
        <f t="shared" si="321"/>
        <v>4.51</v>
      </c>
      <c r="EG140" s="9">
        <v>1.15</v>
      </c>
      <c r="EH140" s="17">
        <v>1.2</v>
      </c>
      <c r="EI140" s="18">
        <f t="shared" si="322"/>
        <v>89731.6870687499</v>
      </c>
      <c r="EJ140" s="11">
        <f t="shared" si="323"/>
        <v>1</v>
      </c>
    </row>
    <row r="141" s="1" customFormat="1" customHeight="1" spans="1:140">
      <c r="F141" s="11">
        <f>_xlfn.RANK.EQ(S141,S138:S141,0)</f>
        <v>4</v>
      </c>
      <c r="G141" s="11">
        <v>0</v>
      </c>
      <c r="H141" s="11">
        <v>1.8</v>
      </c>
      <c r="I141" s="12">
        <v>1.35</v>
      </c>
      <c r="J141" s="13">
        <f t="shared" si="289"/>
        <v>0</v>
      </c>
      <c r="K141" s="11">
        <v>0</v>
      </c>
      <c r="L141" s="11">
        <v>0.2</v>
      </c>
      <c r="M141" s="31">
        <f t="shared" si="290"/>
        <v>1.2</v>
      </c>
      <c r="N141" s="28">
        <v>0.7</v>
      </c>
      <c r="O141" s="28">
        <v>1.5</v>
      </c>
      <c r="P141" s="8">
        <f t="shared" si="291"/>
        <v>2.05</v>
      </c>
      <c r="Q141" s="9">
        <v>1.15</v>
      </c>
      <c r="R141" s="17">
        <v>1</v>
      </c>
      <c r="S141" s="18">
        <f t="shared" si="292"/>
        <v>0</v>
      </c>
      <c r="T141" s="28">
        <f t="shared" si="293"/>
        <v>12</v>
      </c>
      <c r="Z141" s="11">
        <f>_xlfn.RANK.EQ(AM141,AM138:AM141,0)</f>
        <v>4</v>
      </c>
      <c r="AA141" s="11">
        <v>0</v>
      </c>
      <c r="AB141" s="11">
        <v>1.8</v>
      </c>
      <c r="AC141" s="12">
        <v>1.35</v>
      </c>
      <c r="AD141" s="13">
        <f t="shared" si="294"/>
        <v>0</v>
      </c>
      <c r="AE141" s="11">
        <v>0</v>
      </c>
      <c r="AF141" s="11">
        <v>0.2</v>
      </c>
      <c r="AG141" s="31">
        <f t="shared" si="295"/>
        <v>1.2</v>
      </c>
      <c r="AH141" s="28">
        <v>0.7</v>
      </c>
      <c r="AI141" s="28">
        <v>1.5</v>
      </c>
      <c r="AJ141" s="8">
        <f t="shared" si="296"/>
        <v>2.05</v>
      </c>
      <c r="AK141" s="9">
        <v>1.15</v>
      </c>
      <c r="AL141" s="17">
        <v>1</v>
      </c>
      <c r="AM141" s="18">
        <f t="shared" si="297"/>
        <v>0</v>
      </c>
      <c r="AN141" s="28">
        <f t="shared" si="298"/>
        <v>12</v>
      </c>
      <c r="AT141" s="11">
        <f>_xlfn.RANK.EQ(BG141,BG138:BG141,0)</f>
        <v>4</v>
      </c>
      <c r="AU141" s="11">
        <v>0</v>
      </c>
      <c r="AV141" s="11">
        <v>1.8</v>
      </c>
      <c r="AW141" s="12">
        <v>1.35</v>
      </c>
      <c r="AX141" s="13">
        <f t="shared" si="299"/>
        <v>0</v>
      </c>
      <c r="AY141" s="11">
        <v>0</v>
      </c>
      <c r="AZ141" s="11">
        <v>0.2</v>
      </c>
      <c r="BA141" s="31">
        <f t="shared" si="300"/>
        <v>1.2</v>
      </c>
      <c r="BB141" s="28">
        <v>0.7</v>
      </c>
      <c r="BC141" s="28">
        <v>1.5</v>
      </c>
      <c r="BD141" s="8">
        <f t="shared" si="301"/>
        <v>2.05</v>
      </c>
      <c r="BE141" s="9">
        <v>1.15</v>
      </c>
      <c r="BF141" s="17">
        <v>1.015</v>
      </c>
      <c r="BG141" s="18">
        <f t="shared" si="302"/>
        <v>0</v>
      </c>
      <c r="BH141" s="28">
        <f t="shared" si="303"/>
        <v>12</v>
      </c>
      <c r="BN141" s="11">
        <f>_xlfn.RANK.EQ(CA141,CA138:CA141,0)</f>
        <v>4</v>
      </c>
      <c r="BO141" s="11">
        <v>0</v>
      </c>
      <c r="BP141" s="11">
        <v>1.8</v>
      </c>
      <c r="BQ141" s="12">
        <v>1.35</v>
      </c>
      <c r="BR141" s="13">
        <f t="shared" si="304"/>
        <v>0</v>
      </c>
      <c r="BS141" s="11">
        <v>0</v>
      </c>
      <c r="BT141" s="11">
        <v>0.2</v>
      </c>
      <c r="BU141" s="31">
        <f t="shared" si="305"/>
        <v>1.2</v>
      </c>
      <c r="BV141" s="28">
        <v>0.7</v>
      </c>
      <c r="BW141" s="28">
        <v>1.5</v>
      </c>
      <c r="BX141" s="8">
        <f t="shared" si="306"/>
        <v>2.05</v>
      </c>
      <c r="BY141" s="9">
        <v>1.15</v>
      </c>
      <c r="BZ141" s="17">
        <v>1.015</v>
      </c>
      <c r="CA141" s="18">
        <f t="shared" si="307"/>
        <v>0</v>
      </c>
      <c r="CB141" s="28">
        <f t="shared" si="308"/>
        <v>12</v>
      </c>
      <c r="CH141" s="11">
        <f>_xlfn.RANK.EQ(CU141,CU138:CU141,0)</f>
        <v>4</v>
      </c>
      <c r="CI141" s="11">
        <v>0</v>
      </c>
      <c r="CJ141" s="11">
        <v>1.8</v>
      </c>
      <c r="CK141" s="12">
        <v>1.35</v>
      </c>
      <c r="CL141" s="13">
        <f t="shared" si="309"/>
        <v>0</v>
      </c>
      <c r="CM141" s="11">
        <v>0</v>
      </c>
      <c r="CN141" s="11">
        <v>0.2</v>
      </c>
      <c r="CO141" s="31">
        <f t="shared" si="310"/>
        <v>1.2</v>
      </c>
      <c r="CP141" s="28">
        <v>0.7</v>
      </c>
      <c r="CQ141" s="28">
        <v>1.5</v>
      </c>
      <c r="CR141" s="8">
        <f t="shared" si="311"/>
        <v>2.05</v>
      </c>
      <c r="CS141" s="9">
        <v>1.15</v>
      </c>
      <c r="CT141" s="17">
        <v>1.085</v>
      </c>
      <c r="CU141" s="18">
        <f t="shared" si="312"/>
        <v>0</v>
      </c>
      <c r="CV141" s="28">
        <f t="shared" si="313"/>
        <v>12</v>
      </c>
      <c r="DB141" s="11">
        <f>_xlfn.RANK.EQ(DO141,DO138:DO141,0)</f>
        <v>4</v>
      </c>
      <c r="DC141" s="11">
        <v>0</v>
      </c>
      <c r="DD141" s="11">
        <v>1.8</v>
      </c>
      <c r="DE141" s="12">
        <v>1.35</v>
      </c>
      <c r="DF141" s="13">
        <f t="shared" si="314"/>
        <v>0</v>
      </c>
      <c r="DG141" s="11">
        <v>0</v>
      </c>
      <c r="DH141" s="11">
        <v>0.2</v>
      </c>
      <c r="DI141" s="31">
        <f t="shared" si="315"/>
        <v>1.2</v>
      </c>
      <c r="DJ141" s="28">
        <v>0.7</v>
      </c>
      <c r="DK141" s="28">
        <v>1.5</v>
      </c>
      <c r="DL141" s="8">
        <f t="shared" si="316"/>
        <v>2.05</v>
      </c>
      <c r="DM141" s="9">
        <v>1.15</v>
      </c>
      <c r="DN141" s="17">
        <v>1.085</v>
      </c>
      <c r="DO141" s="18">
        <f t="shared" si="317"/>
        <v>0</v>
      </c>
      <c r="DP141" s="28">
        <f t="shared" si="318"/>
        <v>12</v>
      </c>
      <c r="DV141" s="11">
        <f>_xlfn.RANK.EQ(EI141,EI138:EI141,0)</f>
        <v>4</v>
      </c>
      <c r="DW141" s="11">
        <v>0</v>
      </c>
      <c r="DX141" s="11">
        <v>1.8</v>
      </c>
      <c r="DY141" s="12">
        <v>1.35</v>
      </c>
      <c r="DZ141" s="13">
        <f t="shared" si="319"/>
        <v>0</v>
      </c>
      <c r="EA141" s="11">
        <v>0</v>
      </c>
      <c r="EB141" s="11">
        <v>0.2</v>
      </c>
      <c r="EC141" s="31">
        <f t="shared" si="320"/>
        <v>1.2</v>
      </c>
      <c r="ED141" s="28">
        <v>0.7</v>
      </c>
      <c r="EE141" s="28">
        <v>1.5</v>
      </c>
      <c r="EF141" s="8">
        <f t="shared" si="321"/>
        <v>2.05</v>
      </c>
      <c r="EG141" s="9">
        <v>1.15</v>
      </c>
      <c r="EH141" s="17">
        <v>1.2</v>
      </c>
      <c r="EI141" s="18">
        <f t="shared" si="322"/>
        <v>0</v>
      </c>
      <c r="EJ141" s="28">
        <f t="shared" si="323"/>
        <v>12</v>
      </c>
    </row>
    <row r="142" s="1" customFormat="1" customHeight="1" spans="1:140">
      <c r="F142" s="32" t="s">
        <v>42</v>
      </c>
      <c r="G142" s="33">
        <f>LARGE(S138:S141,1)/1</f>
        <v>52000.1683647179</v>
      </c>
      <c r="H142" s="32" t="s">
        <v>43</v>
      </c>
      <c r="I142" s="33">
        <f>LARGE(S138:S141,2)/2</f>
        <v>20953.009304697</v>
      </c>
      <c r="J142" s="32" t="s">
        <v>44</v>
      </c>
      <c r="K142" s="33">
        <f>LARGE(S138:S141,3)/12</f>
        <v>3331.57412837106</v>
      </c>
      <c r="L142" s="32" t="s">
        <v>45</v>
      </c>
      <c r="M142" s="34">
        <f>LARGE(S138:S141,4)/12</f>
        <v>0</v>
      </c>
      <c r="N142" s="35" t="s">
        <v>46</v>
      </c>
      <c r="O142" s="36">
        <f>G142+I142+K142+M142</f>
        <v>76284.7517977859</v>
      </c>
      <c r="P142" s="35" t="s">
        <v>47</v>
      </c>
      <c r="Q142" s="35">
        <v>6.7</v>
      </c>
      <c r="R142" s="35"/>
      <c r="S142" s="35" t="s">
        <v>48</v>
      </c>
      <c r="T142" s="36">
        <f>O142*Q142</f>
        <v>511107.837045165</v>
      </c>
      <c r="Z142" s="32" t="s">
        <v>42</v>
      </c>
      <c r="AA142" s="33">
        <f>LARGE(AM138:AM141,1)/1</f>
        <v>58982.0074342296</v>
      </c>
      <c r="AB142" s="32" t="s">
        <v>43</v>
      </c>
      <c r="AC142" s="33">
        <f>LARGE(AM138:AM141,2)/2</f>
        <v>26000.0841823589</v>
      </c>
      <c r="AD142" s="32" t="s">
        <v>44</v>
      </c>
      <c r="AE142" s="33">
        <f>LARGE(AM138:AM141,3)/12</f>
        <v>3331.57412837106</v>
      </c>
      <c r="AF142" s="32" t="s">
        <v>45</v>
      </c>
      <c r="AG142" s="34">
        <f>LARGE(AM138:AM141,4)/12</f>
        <v>0</v>
      </c>
      <c r="AH142" s="35" t="s">
        <v>46</v>
      </c>
      <c r="AI142" s="36">
        <f>AA142+AC142+AE142+AG142</f>
        <v>88313.6657449596</v>
      </c>
      <c r="AJ142" s="35" t="s">
        <v>47</v>
      </c>
      <c r="AK142" s="35">
        <v>6.7</v>
      </c>
      <c r="AL142" s="35"/>
      <c r="AM142" s="35" t="s">
        <v>48</v>
      </c>
      <c r="AN142" s="36">
        <f>AI142*AK142</f>
        <v>591701.56049123</v>
      </c>
      <c r="AT142" s="32" t="s">
        <v>42</v>
      </c>
      <c r="AU142" s="33">
        <f>LARGE(BG138:BG141,1)/1</f>
        <v>52780.1708901886</v>
      </c>
      <c r="AV142" s="32" t="s">
        <v>43</v>
      </c>
      <c r="AW142" s="33">
        <f>LARGE(BG138:BG141,2)/2</f>
        <v>22389.0185514393</v>
      </c>
      <c r="AX142" s="32" t="s">
        <v>44</v>
      </c>
      <c r="AY142" s="33">
        <f>LARGE(BG138:BG141,3)/12</f>
        <v>3381.54774029662</v>
      </c>
      <c r="AZ142" s="32" t="s">
        <v>45</v>
      </c>
      <c r="BA142" s="34">
        <f>LARGE(BG138:BG141,4)/12</f>
        <v>0</v>
      </c>
      <c r="BB142" s="35" t="s">
        <v>46</v>
      </c>
      <c r="BC142" s="36">
        <f>AU142+AW142+AY142+BA142</f>
        <v>78550.7371819246</v>
      </c>
      <c r="BD142" s="35" t="s">
        <v>47</v>
      </c>
      <c r="BE142" s="35">
        <v>6.7</v>
      </c>
      <c r="BF142" s="35"/>
      <c r="BG142" s="35" t="s">
        <v>48</v>
      </c>
      <c r="BH142" s="36">
        <f>BC142*BE142</f>
        <v>526289.939118895</v>
      </c>
      <c r="BN142" s="32" t="s">
        <v>42</v>
      </c>
      <c r="BO142" s="33">
        <f>LARGE(CA138:CA141,1)/1</f>
        <v>61064.7004784708</v>
      </c>
      <c r="BP142" s="32" t="s">
        <v>43</v>
      </c>
      <c r="BQ142" s="33">
        <f>LARGE(CA138:CA141,2)/2</f>
        <v>26390.0854450943</v>
      </c>
      <c r="BR142" s="32" t="s">
        <v>44</v>
      </c>
      <c r="BS142" s="33">
        <f>LARGE(CA138:CA141,3)/12</f>
        <v>3381.54774029662</v>
      </c>
      <c r="BT142" s="32" t="s">
        <v>45</v>
      </c>
      <c r="BU142" s="34">
        <f>LARGE(CA138:CA141,4)/12</f>
        <v>0</v>
      </c>
      <c r="BV142" s="35" t="s">
        <v>46</v>
      </c>
      <c r="BW142" s="36">
        <f>BO142+BQ142+BS142+BU142</f>
        <v>90836.3336638617</v>
      </c>
      <c r="BX142" s="35" t="s">
        <v>47</v>
      </c>
      <c r="BY142" s="35">
        <v>6.7</v>
      </c>
      <c r="BZ142" s="35"/>
      <c r="CA142" s="35" t="s">
        <v>48</v>
      </c>
      <c r="CB142" s="36">
        <f>BW142*BY142</f>
        <v>608603.435547873</v>
      </c>
      <c r="CH142" s="32" t="s">
        <v>42</v>
      </c>
      <c r="CI142" s="33">
        <f>LARGE(CU138:CU141,1)/1</f>
        <v>56420.1826757189</v>
      </c>
      <c r="CJ142" s="32" t="s">
        <v>43</v>
      </c>
      <c r="CK142" s="33">
        <f>LARGE(CU138:CU141,2)/2</f>
        <v>23933.0887963662</v>
      </c>
      <c r="CL142" s="32" t="s">
        <v>44</v>
      </c>
      <c r="CM142" s="33">
        <f>LARGE(CU138:CU141,3)/12</f>
        <v>3614.7579292826</v>
      </c>
      <c r="CN142" s="32" t="s">
        <v>45</v>
      </c>
      <c r="CO142" s="34">
        <f>LARGE(CU138:CU141,4)/12</f>
        <v>0</v>
      </c>
      <c r="CP142" s="35" t="s">
        <v>46</v>
      </c>
      <c r="CQ142" s="36">
        <f>CI142+CK142+CM142+CO142</f>
        <v>83968.0294013676</v>
      </c>
      <c r="CR142" s="35" t="s">
        <v>47</v>
      </c>
      <c r="CS142" s="35">
        <v>6.7</v>
      </c>
      <c r="CT142" s="35"/>
      <c r="CU142" s="35" t="s">
        <v>48</v>
      </c>
      <c r="CV142" s="36">
        <f>CQ142*CS142</f>
        <v>562585.796989163</v>
      </c>
      <c r="DB142" s="32" t="s">
        <v>42</v>
      </c>
      <c r="DC142" s="33">
        <f>LARGE(DO138:DO141,1)/1</f>
        <v>65276.0591321584</v>
      </c>
      <c r="DD142" s="32" t="s">
        <v>43</v>
      </c>
      <c r="DE142" s="33">
        <f>LARGE(DO138:DO141,2)/2</f>
        <v>28210.0913378594</v>
      </c>
      <c r="DF142" s="32" t="s">
        <v>44</v>
      </c>
      <c r="DG142" s="33">
        <f>LARGE(DO138:DO141,3)/12</f>
        <v>3614.7579292826</v>
      </c>
      <c r="DH142" s="32" t="s">
        <v>45</v>
      </c>
      <c r="DI142" s="34">
        <f>LARGE(DO138:DO141,4)/12</f>
        <v>0</v>
      </c>
      <c r="DJ142" s="35" t="s">
        <v>46</v>
      </c>
      <c r="DK142" s="36">
        <f>DC142+DE142+DG142+DI142</f>
        <v>97100.9083993005</v>
      </c>
      <c r="DL142" s="35" t="s">
        <v>47</v>
      </c>
      <c r="DM142" s="35">
        <v>6.7</v>
      </c>
      <c r="DN142" s="35"/>
      <c r="DO142" s="35" t="s">
        <v>48</v>
      </c>
      <c r="DP142" s="36">
        <f>DK142*DM142</f>
        <v>650576.086275313</v>
      </c>
      <c r="DV142" s="32" t="s">
        <v>42</v>
      </c>
      <c r="DW142" s="33">
        <f>LARGE(EI138:EI141,1)/1</f>
        <v>89731.6870687499</v>
      </c>
      <c r="DX142" s="32" t="s">
        <v>43</v>
      </c>
      <c r="DY142" s="33">
        <f>LARGE(EI138:EI141,2)/2</f>
        <v>39598.9061975204</v>
      </c>
      <c r="DZ142" s="32" t="s">
        <v>44</v>
      </c>
      <c r="EA142" s="33">
        <f>LARGE(EI138:EI141,3)/12</f>
        <v>5178.03578855708</v>
      </c>
      <c r="EB142" s="32" t="s">
        <v>45</v>
      </c>
      <c r="EC142" s="34">
        <f>LARGE(EI138:EI141,4)/12</f>
        <v>0</v>
      </c>
      <c r="ED142" s="35" t="s">
        <v>46</v>
      </c>
      <c r="EE142" s="36">
        <f>DW142+DY142+EA142+EC142</f>
        <v>134508.629054827</v>
      </c>
      <c r="EF142" s="35" t="s">
        <v>47</v>
      </c>
      <c r="EG142" s="35">
        <v>6.7</v>
      </c>
      <c r="EH142" s="35"/>
      <c r="EI142" s="35" t="s">
        <v>48</v>
      </c>
      <c r="EJ142" s="36">
        <f>EE142*EG142</f>
        <v>901207.814667344</v>
      </c>
    </row>
    <row r="143" s="1" customFormat="1" customHeight="1" spans="1:140">
      <c r="F143" s="32"/>
      <c r="G143" s="33"/>
      <c r="H143" s="32"/>
      <c r="I143" s="33"/>
      <c r="J143" s="32"/>
      <c r="K143" s="33"/>
      <c r="L143" s="32"/>
      <c r="M143" s="34"/>
      <c r="N143" s="35"/>
      <c r="O143" s="36"/>
      <c r="P143" s="35"/>
      <c r="Q143" s="35"/>
      <c r="R143" s="35"/>
      <c r="S143" s="35"/>
      <c r="T143" s="36"/>
      <c r="U143" s="1"/>
      <c r="V143" s="1"/>
      <c r="W143" s="1"/>
      <c r="X143" s="1"/>
      <c r="Y143" s="1"/>
      <c r="Z143" s="32"/>
      <c r="AA143" s="33"/>
      <c r="AB143" s="32"/>
      <c r="AC143" s="33"/>
      <c r="AD143" s="32"/>
      <c r="AE143" s="33"/>
      <c r="AF143" s="32"/>
      <c r="AG143" s="34"/>
      <c r="AH143" s="35"/>
      <c r="AI143" s="36"/>
      <c r="AJ143" s="35"/>
      <c r="AK143" s="35"/>
      <c r="AL143" s="35"/>
      <c r="AM143" s="35"/>
      <c r="AN143" s="36"/>
      <c r="AO143" s="1"/>
      <c r="AP143" s="1"/>
      <c r="AQ143" s="1"/>
      <c r="AR143" s="1"/>
      <c r="AS143" s="1"/>
      <c r="AT143" s="32"/>
      <c r="AU143" s="33"/>
      <c r="AV143" s="32"/>
      <c r="AW143" s="33"/>
      <c r="AX143" s="32"/>
      <c r="AY143" s="33"/>
      <c r="AZ143" s="32"/>
      <c r="BA143" s="34"/>
      <c r="BB143" s="35"/>
      <c r="BC143" s="36"/>
      <c r="BD143" s="35"/>
      <c r="BE143" s="35"/>
      <c r="BF143" s="35"/>
      <c r="BG143" s="35"/>
      <c r="BH143" s="36"/>
      <c r="BI143" s="1"/>
      <c r="BJ143" s="1"/>
      <c r="BK143" s="1"/>
      <c r="BL143" s="1"/>
      <c r="BM143" s="1"/>
      <c r="BN143" s="32"/>
      <c r="BO143" s="33"/>
      <c r="BP143" s="32"/>
      <c r="BQ143" s="33"/>
      <c r="BR143" s="32"/>
      <c r="BS143" s="33"/>
      <c r="BT143" s="32"/>
      <c r="BU143" s="34"/>
      <c r="BV143" s="35"/>
      <c r="BW143" s="36"/>
      <c r="BX143" s="35"/>
      <c r="BY143" s="35"/>
      <c r="BZ143" s="35"/>
      <c r="CA143" s="35"/>
      <c r="CB143" s="36"/>
      <c r="CC143" s="1"/>
      <c r="CD143" s="1"/>
      <c r="CE143" s="1"/>
      <c r="CF143" s="1"/>
      <c r="CG143" s="1"/>
      <c r="CH143" s="32"/>
      <c r="CI143" s="33"/>
      <c r="CJ143" s="32"/>
      <c r="CK143" s="33"/>
      <c r="CL143" s="32"/>
      <c r="CM143" s="33"/>
      <c r="CN143" s="32"/>
      <c r="CO143" s="34"/>
      <c r="CP143" s="35"/>
      <c r="CQ143" s="36"/>
      <c r="CR143" s="35"/>
      <c r="CS143" s="35"/>
      <c r="CT143" s="35"/>
      <c r="CU143" s="35"/>
      <c r="CV143" s="36"/>
      <c r="CW143" s="1"/>
      <c r="CX143" s="1"/>
      <c r="CY143" s="1"/>
      <c r="CZ143" s="1"/>
      <c r="DA143" s="1"/>
      <c r="DB143" s="32"/>
      <c r="DC143" s="33"/>
      <c r="DD143" s="32"/>
      <c r="DE143" s="33"/>
      <c r="DF143" s="32"/>
      <c r="DG143" s="33"/>
      <c r="DH143" s="32"/>
      <c r="DI143" s="34"/>
      <c r="DJ143" s="35"/>
      <c r="DK143" s="36"/>
      <c r="DL143" s="35"/>
      <c r="DM143" s="35"/>
      <c r="DN143" s="35"/>
      <c r="DO143" s="35"/>
      <c r="DP143" s="36"/>
      <c r="DQ143" s="1"/>
      <c r="DR143" s="1"/>
      <c r="DS143" s="1"/>
      <c r="DT143" s="1"/>
      <c r="DU143" s="1"/>
      <c r="DV143" s="32"/>
      <c r="DW143" s="33"/>
      <c r="DX143" s="32"/>
      <c r="DY143" s="33"/>
      <c r="DZ143" s="32"/>
      <c r="EA143" s="33"/>
      <c r="EB143" s="32"/>
      <c r="EC143" s="34"/>
      <c r="ED143" s="35"/>
      <c r="EE143" s="36"/>
      <c r="EF143" s="35"/>
      <c r="EG143" s="35"/>
      <c r="EH143" s="35"/>
      <c r="EI143" s="35"/>
      <c r="EJ143" s="36"/>
    </row>
    <row r="144" s="1" customFormat="1" customHeight="1" spans="1:140">
      <c r="F144" s="3" t="s">
        <v>50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1"/>
      <c r="U144" s="1"/>
      <c r="V144" s="1"/>
      <c r="W144" s="1"/>
      <c r="X144" s="1"/>
      <c r="Y144" s="1"/>
      <c r="Z144" s="3" t="s">
        <v>50</v>
      </c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1"/>
      <c r="AO144" s="1"/>
      <c r="AP144" s="1"/>
      <c r="AQ144" s="1"/>
      <c r="AR144" s="1"/>
      <c r="AS144" s="1"/>
      <c r="AT144" s="3" t="s">
        <v>50</v>
      </c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1"/>
      <c r="BI144" s="1"/>
      <c r="BJ144" s="1"/>
      <c r="BK144" s="1"/>
      <c r="BL144" s="1"/>
      <c r="BM144" s="1"/>
      <c r="BN144" s="3" t="s">
        <v>50</v>
      </c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1"/>
      <c r="CC144" s="1"/>
      <c r="CD144" s="1"/>
      <c r="CE144" s="1"/>
      <c r="CF144" s="1"/>
      <c r="CG144" s="1"/>
      <c r="CH144" s="3" t="s">
        <v>50</v>
      </c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1"/>
      <c r="CW144" s="1"/>
      <c r="CX144" s="1"/>
      <c r="CY144" s="1"/>
      <c r="CZ144" s="1"/>
      <c r="DA144" s="1"/>
      <c r="DB144" s="3" t="s">
        <v>50</v>
      </c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1"/>
      <c r="DQ144" s="1"/>
      <c r="DR144" s="1"/>
      <c r="DS144" s="1"/>
      <c r="DT144" s="1"/>
      <c r="DU144" s="1"/>
      <c r="DV144" s="3" t="s">
        <v>50</v>
      </c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</row>
    <row r="145" s="1" customFormat="1" customHeight="1" spans="6:139">
      <c r="F145" s="4" t="s">
        <v>8</v>
      </c>
      <c r="G145" s="5"/>
      <c r="H145" s="5"/>
      <c r="I145" s="6"/>
      <c r="J145" s="7" t="s">
        <v>9</v>
      </c>
      <c r="K145" s="7"/>
      <c r="L145" s="7"/>
      <c r="M145" s="7"/>
      <c r="N145" s="8" t="s">
        <v>10</v>
      </c>
      <c r="O145" s="8"/>
      <c r="P145" s="8"/>
      <c r="Q145" s="9" t="s">
        <v>11</v>
      </c>
      <c r="R145" s="10" t="s">
        <v>12</v>
      </c>
      <c r="S145" s="10" t="s">
        <v>13</v>
      </c>
      <c r="Z145" s="4" t="s">
        <v>8</v>
      </c>
      <c r="AA145" s="5"/>
      <c r="AB145" s="5"/>
      <c r="AC145" s="6"/>
      <c r="AD145" s="7" t="s">
        <v>9</v>
      </c>
      <c r="AE145" s="7"/>
      <c r="AF145" s="7"/>
      <c r="AG145" s="7"/>
      <c r="AH145" s="8" t="s">
        <v>10</v>
      </c>
      <c r="AI145" s="8"/>
      <c r="AJ145" s="8"/>
      <c r="AK145" s="9" t="s">
        <v>11</v>
      </c>
      <c r="AL145" s="10" t="s">
        <v>12</v>
      </c>
      <c r="AM145" s="10" t="s">
        <v>13</v>
      </c>
      <c r="AT145" s="4" t="s">
        <v>8</v>
      </c>
      <c r="AU145" s="5"/>
      <c r="AV145" s="5"/>
      <c r="AW145" s="6"/>
      <c r="AX145" s="7" t="s">
        <v>9</v>
      </c>
      <c r="AY145" s="7"/>
      <c r="AZ145" s="7"/>
      <c r="BA145" s="7"/>
      <c r="BB145" s="8" t="s">
        <v>10</v>
      </c>
      <c r="BC145" s="8"/>
      <c r="BD145" s="8"/>
      <c r="BE145" s="9" t="s">
        <v>11</v>
      </c>
      <c r="BF145" s="10" t="s">
        <v>12</v>
      </c>
      <c r="BG145" s="10" t="s">
        <v>13</v>
      </c>
      <c r="BN145" s="4" t="s">
        <v>8</v>
      </c>
      <c r="BO145" s="5"/>
      <c r="BP145" s="5"/>
      <c r="BQ145" s="6"/>
      <c r="BR145" s="7" t="s">
        <v>9</v>
      </c>
      <c r="BS145" s="7"/>
      <c r="BT145" s="7"/>
      <c r="BU145" s="7"/>
      <c r="BV145" s="8" t="s">
        <v>10</v>
      </c>
      <c r="BW145" s="8"/>
      <c r="BX145" s="8"/>
      <c r="BY145" s="9" t="s">
        <v>11</v>
      </c>
      <c r="BZ145" s="10" t="s">
        <v>12</v>
      </c>
      <c r="CA145" s="10" t="s">
        <v>13</v>
      </c>
      <c r="CH145" s="4" t="s">
        <v>8</v>
      </c>
      <c r="CI145" s="5"/>
      <c r="CJ145" s="5"/>
      <c r="CK145" s="6"/>
      <c r="CL145" s="7" t="s">
        <v>9</v>
      </c>
      <c r="CM145" s="7"/>
      <c r="CN145" s="7"/>
      <c r="CO145" s="7"/>
      <c r="CP145" s="8" t="s">
        <v>10</v>
      </c>
      <c r="CQ145" s="8"/>
      <c r="CR145" s="8"/>
      <c r="CS145" s="9" t="s">
        <v>11</v>
      </c>
      <c r="CT145" s="10" t="s">
        <v>12</v>
      </c>
      <c r="CU145" s="10" t="s">
        <v>13</v>
      </c>
      <c r="DB145" s="4" t="s">
        <v>8</v>
      </c>
      <c r="DC145" s="5"/>
      <c r="DD145" s="5"/>
      <c r="DE145" s="6"/>
      <c r="DF145" s="7" t="s">
        <v>9</v>
      </c>
      <c r="DG145" s="7"/>
      <c r="DH145" s="7"/>
      <c r="DI145" s="7"/>
      <c r="DJ145" s="8" t="s">
        <v>10</v>
      </c>
      <c r="DK145" s="8"/>
      <c r="DL145" s="8"/>
      <c r="DM145" s="9" t="s">
        <v>11</v>
      </c>
      <c r="DN145" s="10" t="s">
        <v>12</v>
      </c>
      <c r="DO145" s="10" t="s">
        <v>13</v>
      </c>
      <c r="DV145" s="4" t="s">
        <v>8</v>
      </c>
      <c r="DW145" s="5"/>
      <c r="DX145" s="5"/>
      <c r="DY145" s="6"/>
      <c r="DZ145" s="7" t="s">
        <v>9</v>
      </c>
      <c r="EA145" s="7"/>
      <c r="EB145" s="7"/>
      <c r="EC145" s="7"/>
      <c r="ED145" s="8" t="s">
        <v>10</v>
      </c>
      <c r="EE145" s="8"/>
      <c r="EF145" s="8"/>
      <c r="EG145" s="9" t="s">
        <v>11</v>
      </c>
      <c r="EH145" s="10" t="s">
        <v>12</v>
      </c>
      <c r="EI145" s="10" t="s">
        <v>13</v>
      </c>
    </row>
    <row r="146" s="1" customFormat="1" customHeight="1" spans="6:139">
      <c r="F146" s="11" t="s">
        <v>19</v>
      </c>
      <c r="G146" s="11" t="s">
        <v>20</v>
      </c>
      <c r="H146" s="12" t="s">
        <v>21</v>
      </c>
      <c r="I146" s="13" t="s">
        <v>8</v>
      </c>
      <c r="J146" s="11" t="s">
        <v>22</v>
      </c>
      <c r="K146" s="11" t="s">
        <v>23</v>
      </c>
      <c r="L146" s="11" t="s">
        <v>24</v>
      </c>
      <c r="M146" s="7" t="s">
        <v>25</v>
      </c>
      <c r="N146" s="11" t="s">
        <v>26</v>
      </c>
      <c r="O146" s="11" t="s">
        <v>27</v>
      </c>
      <c r="P146" s="8" t="s">
        <v>28</v>
      </c>
      <c r="Q146" s="9" t="s">
        <v>29</v>
      </c>
      <c r="R146" s="14"/>
      <c r="S146" s="14"/>
      <c r="T146" s="1"/>
      <c r="U146" s="1"/>
      <c r="V146" s="1"/>
      <c r="W146" s="1"/>
      <c r="X146" s="1"/>
      <c r="Y146" s="1"/>
      <c r="Z146" s="11" t="s">
        <v>19</v>
      </c>
      <c r="AA146" s="11" t="s">
        <v>20</v>
      </c>
      <c r="AB146" s="12" t="s">
        <v>21</v>
      </c>
      <c r="AC146" s="13" t="s">
        <v>8</v>
      </c>
      <c r="AD146" s="11" t="s">
        <v>22</v>
      </c>
      <c r="AE146" s="11" t="s">
        <v>23</v>
      </c>
      <c r="AF146" s="11" t="s">
        <v>24</v>
      </c>
      <c r="AG146" s="7" t="s">
        <v>25</v>
      </c>
      <c r="AH146" s="11" t="s">
        <v>26</v>
      </c>
      <c r="AI146" s="11" t="s">
        <v>27</v>
      </c>
      <c r="AJ146" s="8" t="s">
        <v>28</v>
      </c>
      <c r="AK146" s="9" t="s">
        <v>29</v>
      </c>
      <c r="AL146" s="14"/>
      <c r="AM146" s="14"/>
      <c r="AN146" s="1"/>
      <c r="AO146" s="1"/>
      <c r="AP146" s="1"/>
      <c r="AQ146" s="1"/>
      <c r="AR146" s="1"/>
      <c r="AS146" s="1"/>
      <c r="AT146" s="11" t="s">
        <v>19</v>
      </c>
      <c r="AU146" s="11" t="s">
        <v>20</v>
      </c>
      <c r="AV146" s="12" t="s">
        <v>21</v>
      </c>
      <c r="AW146" s="13" t="s">
        <v>8</v>
      </c>
      <c r="AX146" s="11" t="s">
        <v>22</v>
      </c>
      <c r="AY146" s="11" t="s">
        <v>23</v>
      </c>
      <c r="AZ146" s="11" t="s">
        <v>24</v>
      </c>
      <c r="BA146" s="7" t="s">
        <v>25</v>
      </c>
      <c r="BB146" s="11" t="s">
        <v>26</v>
      </c>
      <c r="BC146" s="11" t="s">
        <v>27</v>
      </c>
      <c r="BD146" s="8" t="s">
        <v>28</v>
      </c>
      <c r="BE146" s="9" t="s">
        <v>29</v>
      </c>
      <c r="BF146" s="14"/>
      <c r="BG146" s="14"/>
      <c r="BH146" s="1"/>
      <c r="BI146" s="1"/>
      <c r="BJ146" s="1"/>
      <c r="BK146" s="1"/>
      <c r="BL146" s="1"/>
      <c r="BM146" s="1"/>
      <c r="BN146" s="11" t="s">
        <v>19</v>
      </c>
      <c r="BO146" s="11" t="s">
        <v>20</v>
      </c>
      <c r="BP146" s="12" t="s">
        <v>21</v>
      </c>
      <c r="BQ146" s="13" t="s">
        <v>8</v>
      </c>
      <c r="BR146" s="11" t="s">
        <v>22</v>
      </c>
      <c r="BS146" s="11" t="s">
        <v>23</v>
      </c>
      <c r="BT146" s="11" t="s">
        <v>24</v>
      </c>
      <c r="BU146" s="7" t="s">
        <v>25</v>
      </c>
      <c r="BV146" s="11" t="s">
        <v>26</v>
      </c>
      <c r="BW146" s="11" t="s">
        <v>27</v>
      </c>
      <c r="BX146" s="8" t="s">
        <v>28</v>
      </c>
      <c r="BY146" s="9" t="s">
        <v>29</v>
      </c>
      <c r="BZ146" s="14"/>
      <c r="CA146" s="14"/>
      <c r="CB146" s="1"/>
      <c r="CC146" s="1"/>
      <c r="CD146" s="1"/>
      <c r="CE146" s="1"/>
      <c r="CF146" s="1"/>
      <c r="CG146" s="1"/>
      <c r="CH146" s="11" t="s">
        <v>19</v>
      </c>
      <c r="CI146" s="11" t="s">
        <v>20</v>
      </c>
      <c r="CJ146" s="12" t="s">
        <v>21</v>
      </c>
      <c r="CK146" s="13" t="s">
        <v>8</v>
      </c>
      <c r="CL146" s="11" t="s">
        <v>22</v>
      </c>
      <c r="CM146" s="11" t="s">
        <v>23</v>
      </c>
      <c r="CN146" s="11" t="s">
        <v>24</v>
      </c>
      <c r="CO146" s="7" t="s">
        <v>25</v>
      </c>
      <c r="CP146" s="11" t="s">
        <v>26</v>
      </c>
      <c r="CQ146" s="11" t="s">
        <v>27</v>
      </c>
      <c r="CR146" s="8" t="s">
        <v>28</v>
      </c>
      <c r="CS146" s="9" t="s">
        <v>29</v>
      </c>
      <c r="CT146" s="14"/>
      <c r="CU146" s="14"/>
      <c r="CV146" s="1"/>
      <c r="CW146" s="1"/>
      <c r="CX146" s="1"/>
      <c r="CY146" s="1"/>
      <c r="CZ146" s="1"/>
      <c r="DA146" s="1"/>
      <c r="DB146" s="11" t="s">
        <v>19</v>
      </c>
      <c r="DC146" s="11" t="s">
        <v>20</v>
      </c>
      <c r="DD146" s="12" t="s">
        <v>21</v>
      </c>
      <c r="DE146" s="13" t="s">
        <v>8</v>
      </c>
      <c r="DF146" s="11" t="s">
        <v>22</v>
      </c>
      <c r="DG146" s="11" t="s">
        <v>23</v>
      </c>
      <c r="DH146" s="11" t="s">
        <v>24</v>
      </c>
      <c r="DI146" s="7" t="s">
        <v>25</v>
      </c>
      <c r="DJ146" s="11" t="s">
        <v>26</v>
      </c>
      <c r="DK146" s="11" t="s">
        <v>27</v>
      </c>
      <c r="DL146" s="8" t="s">
        <v>28</v>
      </c>
      <c r="DM146" s="9" t="s">
        <v>29</v>
      </c>
      <c r="DN146" s="14"/>
      <c r="DO146" s="14"/>
      <c r="DP146" s="1"/>
      <c r="DQ146" s="1"/>
      <c r="DR146" s="1"/>
      <c r="DS146" s="1"/>
      <c r="DT146" s="1"/>
      <c r="DU146" s="1"/>
      <c r="DV146" s="11" t="s">
        <v>19</v>
      </c>
      <c r="DW146" s="11" t="s">
        <v>20</v>
      </c>
      <c r="DX146" s="12" t="s">
        <v>21</v>
      </c>
      <c r="DY146" s="13" t="s">
        <v>8</v>
      </c>
      <c r="DZ146" s="11" t="s">
        <v>22</v>
      </c>
      <c r="EA146" s="11" t="s">
        <v>23</v>
      </c>
      <c r="EB146" s="11" t="s">
        <v>24</v>
      </c>
      <c r="EC146" s="7" t="s">
        <v>25</v>
      </c>
      <c r="ED146" s="11" t="s">
        <v>26</v>
      </c>
      <c r="EE146" s="11" t="s">
        <v>27</v>
      </c>
      <c r="EF146" s="8" t="s">
        <v>28</v>
      </c>
      <c r="EG146" s="9" t="s">
        <v>29</v>
      </c>
      <c r="EH146" s="14"/>
      <c r="EI146" s="14"/>
    </row>
    <row r="147" s="1" customFormat="1" customHeight="1" spans="6:139">
      <c r="F147" s="11">
        <v>2536</v>
      </c>
      <c r="G147" s="11">
        <v>0.65</v>
      </c>
      <c r="H147" s="12">
        <v>1.35</v>
      </c>
      <c r="I147" s="13">
        <f t="shared" ref="I147:I155" si="324">F147*G147*H147</f>
        <v>2225.34</v>
      </c>
      <c r="J147" s="11">
        <v>3</v>
      </c>
      <c r="K147" s="11">
        <v>440</v>
      </c>
      <c r="L147" s="11">
        <v>1.23</v>
      </c>
      <c r="M147" s="16">
        <f t="shared" ref="M147:M155" si="325">1+6*K147/(K147+2000)+L147</f>
        <v>3.31196721311475</v>
      </c>
      <c r="N147" s="11">
        <v>0.95</v>
      </c>
      <c r="O147" s="11">
        <v>2.09</v>
      </c>
      <c r="P147" s="8">
        <f t="shared" ref="P147:P155" si="326">1+N147*O147</f>
        <v>2.9855</v>
      </c>
      <c r="Q147" s="9">
        <v>1.15</v>
      </c>
      <c r="R147" s="17">
        <v>1</v>
      </c>
      <c r="S147" s="18">
        <f t="shared" ref="S147:S155" si="327">I147*J147*Q147*P147*M147*R147</f>
        <v>75913.4228594098</v>
      </c>
      <c r="Z147" s="11">
        <v>2536</v>
      </c>
      <c r="AA147" s="11">
        <v>0.65</v>
      </c>
      <c r="AB147" s="12">
        <v>1.35</v>
      </c>
      <c r="AC147" s="13">
        <f t="shared" ref="AC147:AC155" si="328">Z147*AA147*AB147</f>
        <v>2225.34</v>
      </c>
      <c r="AD147" s="11">
        <v>3</v>
      </c>
      <c r="AE147" s="11">
        <v>440</v>
      </c>
      <c r="AF147" s="11">
        <v>1.23</v>
      </c>
      <c r="AG147" s="16">
        <f t="shared" ref="AG147:AG155" si="329">1+6*AE147/(AE147+2000)+AF147</f>
        <v>3.31196721311475</v>
      </c>
      <c r="AH147" s="11">
        <v>0.95</v>
      </c>
      <c r="AI147" s="11">
        <v>2.09</v>
      </c>
      <c r="AJ147" s="8">
        <f t="shared" ref="AJ147:AJ155" si="330">1+AH147*AI147</f>
        <v>2.9855</v>
      </c>
      <c r="AK147" s="9">
        <v>1.15</v>
      </c>
      <c r="AL147" s="17">
        <v>1</v>
      </c>
      <c r="AM147" s="18">
        <f t="shared" ref="AM147:AM155" si="331">AC147*AD147*AK147*AJ147*AG147*AL147</f>
        <v>75913.4228594098</v>
      </c>
      <c r="AT147" s="11">
        <v>2536</v>
      </c>
      <c r="AU147" s="11">
        <v>0.65</v>
      </c>
      <c r="AV147" s="12">
        <v>1.35</v>
      </c>
      <c r="AW147" s="13">
        <f t="shared" ref="AW147:AW155" si="332">AT147*AU147*AV147</f>
        <v>2225.34</v>
      </c>
      <c r="AX147" s="11">
        <v>3</v>
      </c>
      <c r="AY147" s="11">
        <v>440</v>
      </c>
      <c r="AZ147" s="11">
        <v>1.23</v>
      </c>
      <c r="BA147" s="16">
        <f t="shared" ref="BA147:BA155" si="333">1+6*AY147/(AY147+2000)+AZ147</f>
        <v>3.31196721311475</v>
      </c>
      <c r="BB147" s="11">
        <v>0.95</v>
      </c>
      <c r="BC147" s="11">
        <v>2.09</v>
      </c>
      <c r="BD147" s="8">
        <f t="shared" ref="BD147:BD155" si="334">1+BB147*BC147</f>
        <v>2.9855</v>
      </c>
      <c r="BE147" s="9">
        <v>1.15</v>
      </c>
      <c r="BF147" s="17">
        <v>1.015</v>
      </c>
      <c r="BG147" s="18">
        <f t="shared" ref="BG147:BG155" si="335">AW147*AX147*BE147*BD147*BA147*BF147</f>
        <v>77052.1242023009</v>
      </c>
      <c r="BN147" s="11">
        <v>2536</v>
      </c>
      <c r="BO147" s="11">
        <v>0.65</v>
      </c>
      <c r="BP147" s="12">
        <v>1.35</v>
      </c>
      <c r="BQ147" s="13">
        <f t="shared" ref="BQ147:BQ155" si="336">BN147*BO147*BP147</f>
        <v>2225.34</v>
      </c>
      <c r="BR147" s="11">
        <v>3</v>
      </c>
      <c r="BS147" s="11">
        <v>440</v>
      </c>
      <c r="BT147" s="11">
        <v>1.23</v>
      </c>
      <c r="BU147" s="16">
        <f t="shared" ref="BU147:BU155" si="337">1+6*BS147/(BS147+2000)+BT147</f>
        <v>3.31196721311475</v>
      </c>
      <c r="BV147" s="11">
        <v>0.95</v>
      </c>
      <c r="BW147" s="11">
        <v>2.09</v>
      </c>
      <c r="BX147" s="8">
        <f t="shared" ref="BX147:BX155" si="338">1+BV147*BW147</f>
        <v>2.9855</v>
      </c>
      <c r="BY147" s="9">
        <v>1.15</v>
      </c>
      <c r="BZ147" s="17">
        <v>1.015</v>
      </c>
      <c r="CA147" s="18">
        <f t="shared" ref="CA147:CA155" si="339">BQ147*BR147*BY147*BX147*BU147*BZ147</f>
        <v>77052.1242023009</v>
      </c>
      <c r="CH147" s="11">
        <v>2536</v>
      </c>
      <c r="CI147" s="11">
        <v>0.65</v>
      </c>
      <c r="CJ147" s="12">
        <v>1.35</v>
      </c>
      <c r="CK147" s="13">
        <f t="shared" ref="CK147:CK155" si="340">CH147*CI147*CJ147</f>
        <v>2225.34</v>
      </c>
      <c r="CL147" s="11">
        <v>3</v>
      </c>
      <c r="CM147" s="11">
        <v>440</v>
      </c>
      <c r="CN147" s="11">
        <v>1.23</v>
      </c>
      <c r="CO147" s="16">
        <f t="shared" ref="CO147:CO155" si="341">1+6*CM147/(CM147+2000)+CN147</f>
        <v>3.31196721311475</v>
      </c>
      <c r="CP147" s="11">
        <v>0.95</v>
      </c>
      <c r="CQ147" s="11">
        <v>2.09</v>
      </c>
      <c r="CR147" s="8">
        <f t="shared" ref="CR147:CR155" si="342">1+CP147*CQ147</f>
        <v>2.9855</v>
      </c>
      <c r="CS147" s="9">
        <v>1.15</v>
      </c>
      <c r="CT147" s="17">
        <v>1.085</v>
      </c>
      <c r="CU147" s="18">
        <f t="shared" ref="CU147:CU155" si="343">CK147*CL147*CS147*CR147*CO147*CT147</f>
        <v>82366.0638024596</v>
      </c>
      <c r="DB147" s="11">
        <v>2536</v>
      </c>
      <c r="DC147" s="11">
        <v>0.65</v>
      </c>
      <c r="DD147" s="12">
        <v>1.35</v>
      </c>
      <c r="DE147" s="13">
        <f t="shared" ref="DE147:DE155" si="344">DB147*DC147*DD147</f>
        <v>2225.34</v>
      </c>
      <c r="DF147" s="11">
        <v>3</v>
      </c>
      <c r="DG147" s="11">
        <v>440</v>
      </c>
      <c r="DH147" s="11">
        <v>1.23</v>
      </c>
      <c r="DI147" s="16">
        <f t="shared" ref="DI147:DI155" si="345">1+6*DG147/(DG147+2000)+DH147</f>
        <v>3.31196721311475</v>
      </c>
      <c r="DJ147" s="11">
        <v>0.95</v>
      </c>
      <c r="DK147" s="11">
        <v>2.09</v>
      </c>
      <c r="DL147" s="8">
        <f t="shared" ref="DL147:DL155" si="346">1+DJ147*DK147</f>
        <v>2.9855</v>
      </c>
      <c r="DM147" s="9">
        <v>1.15</v>
      </c>
      <c r="DN147" s="17">
        <v>1.085</v>
      </c>
      <c r="DO147" s="18">
        <f t="shared" ref="DO147:DO155" si="347">DE147*DF147*DM147*DL147*DI147*DN147</f>
        <v>82366.0638024596</v>
      </c>
      <c r="DV147" s="11">
        <v>2536</v>
      </c>
      <c r="DW147" s="11">
        <v>0.65</v>
      </c>
      <c r="DX147" s="12">
        <v>1.35</v>
      </c>
      <c r="DY147" s="13">
        <f t="shared" ref="DY147:DY155" si="348">DV147*DW147*DX147</f>
        <v>2225.34</v>
      </c>
      <c r="DZ147" s="11">
        <v>3</v>
      </c>
      <c r="EA147" s="11">
        <v>440</v>
      </c>
      <c r="EB147" s="11">
        <v>1.32</v>
      </c>
      <c r="EC147" s="16">
        <f t="shared" ref="EC147:EC155" si="349">1+6*EA147/(EA147+2000)+EB147</f>
        <v>3.40196721311475</v>
      </c>
      <c r="ED147" s="11">
        <v>0.95</v>
      </c>
      <c r="EE147" s="11">
        <v>2.91</v>
      </c>
      <c r="EF147" s="8">
        <f t="shared" ref="EF147:EF155" si="350">1+ED147*EE147</f>
        <v>3.7645</v>
      </c>
      <c r="EG147" s="9">
        <v>1.15</v>
      </c>
      <c r="EH147" s="17">
        <v>1.2</v>
      </c>
      <c r="EI147" s="18">
        <f t="shared" ref="EI147:EI155" si="351">DY147*DZ147*EG147*EF147*EC147*EH147</f>
        <v>117986.995111553</v>
      </c>
    </row>
    <row r="148" s="1" customFormat="1" customHeight="1" spans="6:139">
      <c r="F148" s="11">
        <v>2536</v>
      </c>
      <c r="G148" s="11">
        <v>0.65</v>
      </c>
      <c r="H148" s="12">
        <v>1.35</v>
      </c>
      <c r="I148" s="13">
        <f t="shared" si="324"/>
        <v>2225.34</v>
      </c>
      <c r="J148" s="11">
        <v>3</v>
      </c>
      <c r="K148" s="11">
        <v>440</v>
      </c>
      <c r="L148" s="11">
        <v>1.23</v>
      </c>
      <c r="M148" s="16">
        <f t="shared" si="325"/>
        <v>3.31196721311475</v>
      </c>
      <c r="N148" s="11">
        <v>0.95</v>
      </c>
      <c r="O148" s="11">
        <v>2.09</v>
      </c>
      <c r="P148" s="8">
        <f t="shared" si="326"/>
        <v>2.9855</v>
      </c>
      <c r="Q148" s="9">
        <v>1.15</v>
      </c>
      <c r="R148" s="17">
        <v>1</v>
      </c>
      <c r="S148" s="18">
        <f t="shared" si="327"/>
        <v>75913.4228594098</v>
      </c>
      <c r="Z148" s="11">
        <v>2536</v>
      </c>
      <c r="AA148" s="11">
        <v>0.65</v>
      </c>
      <c r="AB148" s="12">
        <v>1.35</v>
      </c>
      <c r="AC148" s="13">
        <f t="shared" si="328"/>
        <v>2225.34</v>
      </c>
      <c r="AD148" s="11">
        <v>3</v>
      </c>
      <c r="AE148" s="11">
        <v>440</v>
      </c>
      <c r="AF148" s="11">
        <v>1.23</v>
      </c>
      <c r="AG148" s="16">
        <f t="shared" si="329"/>
        <v>3.31196721311475</v>
      </c>
      <c r="AH148" s="11">
        <v>0.95</v>
      </c>
      <c r="AI148" s="11">
        <v>2.09</v>
      </c>
      <c r="AJ148" s="8">
        <f t="shared" si="330"/>
        <v>2.9855</v>
      </c>
      <c r="AK148" s="9">
        <v>1.15</v>
      </c>
      <c r="AL148" s="17">
        <v>1</v>
      </c>
      <c r="AM148" s="18">
        <f t="shared" si="331"/>
        <v>75913.4228594098</v>
      </c>
      <c r="AT148" s="11">
        <v>2536</v>
      </c>
      <c r="AU148" s="11">
        <v>0.65</v>
      </c>
      <c r="AV148" s="12">
        <v>1.35</v>
      </c>
      <c r="AW148" s="13">
        <f t="shared" si="332"/>
        <v>2225.34</v>
      </c>
      <c r="AX148" s="11">
        <v>3</v>
      </c>
      <c r="AY148" s="11">
        <v>440</v>
      </c>
      <c r="AZ148" s="11">
        <v>1.23</v>
      </c>
      <c r="BA148" s="16">
        <f t="shared" si="333"/>
        <v>3.31196721311475</v>
      </c>
      <c r="BB148" s="11">
        <v>0.95</v>
      </c>
      <c r="BC148" s="11">
        <v>2.09</v>
      </c>
      <c r="BD148" s="8">
        <f t="shared" si="334"/>
        <v>2.9855</v>
      </c>
      <c r="BE148" s="9">
        <v>1.15</v>
      </c>
      <c r="BF148" s="17">
        <v>1.015</v>
      </c>
      <c r="BG148" s="18">
        <f t="shared" si="335"/>
        <v>77052.1242023009</v>
      </c>
      <c r="BN148" s="11">
        <v>2536</v>
      </c>
      <c r="BO148" s="11">
        <v>0.65</v>
      </c>
      <c r="BP148" s="12">
        <v>1.35</v>
      </c>
      <c r="BQ148" s="13">
        <f t="shared" si="336"/>
        <v>2225.34</v>
      </c>
      <c r="BR148" s="11">
        <v>3</v>
      </c>
      <c r="BS148" s="11">
        <v>440</v>
      </c>
      <c r="BT148" s="11">
        <v>1.23</v>
      </c>
      <c r="BU148" s="16">
        <f t="shared" si="337"/>
        <v>3.31196721311475</v>
      </c>
      <c r="BV148" s="11">
        <v>0.95</v>
      </c>
      <c r="BW148" s="11">
        <v>2.09</v>
      </c>
      <c r="BX148" s="8">
        <f t="shared" si="338"/>
        <v>2.9855</v>
      </c>
      <c r="BY148" s="9">
        <v>1.15</v>
      </c>
      <c r="BZ148" s="17">
        <v>1.015</v>
      </c>
      <c r="CA148" s="18">
        <f t="shared" si="339"/>
        <v>77052.1242023009</v>
      </c>
      <c r="CH148" s="11">
        <v>2536</v>
      </c>
      <c r="CI148" s="11">
        <v>0.65</v>
      </c>
      <c r="CJ148" s="12">
        <v>1.35</v>
      </c>
      <c r="CK148" s="13">
        <f t="shared" si="340"/>
        <v>2225.34</v>
      </c>
      <c r="CL148" s="11">
        <v>3</v>
      </c>
      <c r="CM148" s="11">
        <v>440</v>
      </c>
      <c r="CN148" s="11">
        <v>1.23</v>
      </c>
      <c r="CO148" s="16">
        <f t="shared" si="341"/>
        <v>3.31196721311475</v>
      </c>
      <c r="CP148" s="11">
        <v>0.95</v>
      </c>
      <c r="CQ148" s="11">
        <v>2.09</v>
      </c>
      <c r="CR148" s="8">
        <f t="shared" si="342"/>
        <v>2.9855</v>
      </c>
      <c r="CS148" s="9">
        <v>1.15</v>
      </c>
      <c r="CT148" s="17">
        <v>1.085</v>
      </c>
      <c r="CU148" s="18">
        <f t="shared" si="343"/>
        <v>82366.0638024596</v>
      </c>
      <c r="DB148" s="11">
        <v>2536</v>
      </c>
      <c r="DC148" s="11">
        <v>0.65</v>
      </c>
      <c r="DD148" s="12">
        <v>1.35</v>
      </c>
      <c r="DE148" s="13">
        <f t="shared" si="344"/>
        <v>2225.34</v>
      </c>
      <c r="DF148" s="11">
        <v>3</v>
      </c>
      <c r="DG148" s="11">
        <v>440</v>
      </c>
      <c r="DH148" s="11">
        <v>1.23</v>
      </c>
      <c r="DI148" s="16">
        <f t="shared" si="345"/>
        <v>3.31196721311475</v>
      </c>
      <c r="DJ148" s="11">
        <v>0.95</v>
      </c>
      <c r="DK148" s="11">
        <v>2.09</v>
      </c>
      <c r="DL148" s="8">
        <f t="shared" si="346"/>
        <v>2.9855</v>
      </c>
      <c r="DM148" s="9">
        <v>1.15</v>
      </c>
      <c r="DN148" s="17">
        <v>1.085</v>
      </c>
      <c r="DO148" s="18">
        <f t="shared" si="347"/>
        <v>82366.0638024596</v>
      </c>
      <c r="DV148" s="11">
        <v>2536</v>
      </c>
      <c r="DW148" s="11">
        <v>0.65</v>
      </c>
      <c r="DX148" s="12">
        <v>1.35</v>
      </c>
      <c r="DY148" s="13">
        <f t="shared" si="348"/>
        <v>2225.34</v>
      </c>
      <c r="DZ148" s="11">
        <v>3</v>
      </c>
      <c r="EA148" s="11">
        <v>440</v>
      </c>
      <c r="EB148" s="11">
        <v>1.32</v>
      </c>
      <c r="EC148" s="16">
        <f t="shared" si="349"/>
        <v>3.40196721311475</v>
      </c>
      <c r="ED148" s="11">
        <v>0.95</v>
      </c>
      <c r="EE148" s="11">
        <v>2.91</v>
      </c>
      <c r="EF148" s="8">
        <f t="shared" si="350"/>
        <v>3.7645</v>
      </c>
      <c r="EG148" s="9">
        <v>1.15</v>
      </c>
      <c r="EH148" s="17">
        <v>1.2</v>
      </c>
      <c r="EI148" s="18">
        <f t="shared" si="351"/>
        <v>117986.995111553</v>
      </c>
    </row>
    <row r="149" s="1" customFormat="1" customHeight="1" spans="6:139">
      <c r="F149" s="11">
        <v>2536</v>
      </c>
      <c r="G149" s="11">
        <v>0.65</v>
      </c>
      <c r="H149" s="12">
        <v>1.35</v>
      </c>
      <c r="I149" s="13">
        <f t="shared" si="324"/>
        <v>2225.34</v>
      </c>
      <c r="J149" s="11">
        <v>3</v>
      </c>
      <c r="K149" s="11">
        <v>440</v>
      </c>
      <c r="L149" s="11">
        <v>1.23</v>
      </c>
      <c r="M149" s="16">
        <f t="shared" si="325"/>
        <v>3.31196721311475</v>
      </c>
      <c r="N149" s="11">
        <v>0.95</v>
      </c>
      <c r="O149" s="11">
        <v>2.09</v>
      </c>
      <c r="P149" s="8">
        <f t="shared" si="326"/>
        <v>2.9855</v>
      </c>
      <c r="Q149" s="9">
        <v>1.15</v>
      </c>
      <c r="R149" s="17">
        <v>1</v>
      </c>
      <c r="S149" s="18">
        <f t="shared" si="327"/>
        <v>75913.4228594098</v>
      </c>
      <c r="Z149" s="11">
        <v>2536</v>
      </c>
      <c r="AA149" s="11">
        <v>0.65</v>
      </c>
      <c r="AB149" s="12">
        <v>1.35</v>
      </c>
      <c r="AC149" s="13">
        <f t="shared" si="328"/>
        <v>2225.34</v>
      </c>
      <c r="AD149" s="11">
        <v>3</v>
      </c>
      <c r="AE149" s="11">
        <v>440</v>
      </c>
      <c r="AF149" s="11">
        <v>1.23</v>
      </c>
      <c r="AG149" s="16">
        <f t="shared" si="329"/>
        <v>3.31196721311475</v>
      </c>
      <c r="AH149" s="11">
        <v>0.95</v>
      </c>
      <c r="AI149" s="11">
        <v>2.09</v>
      </c>
      <c r="AJ149" s="8">
        <f t="shared" si="330"/>
        <v>2.9855</v>
      </c>
      <c r="AK149" s="9">
        <v>1.15</v>
      </c>
      <c r="AL149" s="17">
        <v>1</v>
      </c>
      <c r="AM149" s="18">
        <f t="shared" si="331"/>
        <v>75913.4228594098</v>
      </c>
      <c r="AT149" s="11">
        <v>2536</v>
      </c>
      <c r="AU149" s="11">
        <v>0.65</v>
      </c>
      <c r="AV149" s="12">
        <v>1.35</v>
      </c>
      <c r="AW149" s="13">
        <f t="shared" si="332"/>
        <v>2225.34</v>
      </c>
      <c r="AX149" s="11">
        <v>3</v>
      </c>
      <c r="AY149" s="11">
        <v>440</v>
      </c>
      <c r="AZ149" s="11">
        <v>1.23</v>
      </c>
      <c r="BA149" s="16">
        <f t="shared" si="333"/>
        <v>3.31196721311475</v>
      </c>
      <c r="BB149" s="11">
        <v>0.95</v>
      </c>
      <c r="BC149" s="11">
        <v>2.09</v>
      </c>
      <c r="BD149" s="8">
        <f t="shared" si="334"/>
        <v>2.9855</v>
      </c>
      <c r="BE149" s="9">
        <v>1.15</v>
      </c>
      <c r="BF149" s="17">
        <v>1.015</v>
      </c>
      <c r="BG149" s="18">
        <f t="shared" si="335"/>
        <v>77052.1242023009</v>
      </c>
      <c r="BN149" s="11">
        <v>2536</v>
      </c>
      <c r="BO149" s="11">
        <v>0.65</v>
      </c>
      <c r="BP149" s="12">
        <v>1.35</v>
      </c>
      <c r="BQ149" s="13">
        <f t="shared" si="336"/>
        <v>2225.34</v>
      </c>
      <c r="BR149" s="11">
        <v>3</v>
      </c>
      <c r="BS149" s="11">
        <v>440</v>
      </c>
      <c r="BT149" s="11">
        <v>1.23</v>
      </c>
      <c r="BU149" s="16">
        <f t="shared" si="337"/>
        <v>3.31196721311475</v>
      </c>
      <c r="BV149" s="11">
        <v>0.95</v>
      </c>
      <c r="BW149" s="11">
        <v>2.09</v>
      </c>
      <c r="BX149" s="8">
        <f t="shared" si="338"/>
        <v>2.9855</v>
      </c>
      <c r="BY149" s="9">
        <v>1.15</v>
      </c>
      <c r="BZ149" s="17">
        <v>1.015</v>
      </c>
      <c r="CA149" s="18">
        <f t="shared" si="339"/>
        <v>77052.1242023009</v>
      </c>
      <c r="CH149" s="11">
        <v>2536</v>
      </c>
      <c r="CI149" s="11">
        <v>0.65</v>
      </c>
      <c r="CJ149" s="12">
        <v>1.35</v>
      </c>
      <c r="CK149" s="13">
        <f t="shared" si="340"/>
        <v>2225.34</v>
      </c>
      <c r="CL149" s="11">
        <v>3</v>
      </c>
      <c r="CM149" s="11">
        <v>440</v>
      </c>
      <c r="CN149" s="11">
        <v>1.23</v>
      </c>
      <c r="CO149" s="16">
        <f t="shared" si="341"/>
        <v>3.31196721311475</v>
      </c>
      <c r="CP149" s="11">
        <v>0.95</v>
      </c>
      <c r="CQ149" s="11">
        <v>2.09</v>
      </c>
      <c r="CR149" s="8">
        <f t="shared" si="342"/>
        <v>2.9855</v>
      </c>
      <c r="CS149" s="9">
        <v>1.15</v>
      </c>
      <c r="CT149" s="17">
        <v>1.085</v>
      </c>
      <c r="CU149" s="18">
        <f t="shared" si="343"/>
        <v>82366.0638024596</v>
      </c>
      <c r="DB149" s="11">
        <v>2536</v>
      </c>
      <c r="DC149" s="11">
        <v>0.65</v>
      </c>
      <c r="DD149" s="12">
        <v>1.35</v>
      </c>
      <c r="DE149" s="13">
        <f t="shared" si="344"/>
        <v>2225.34</v>
      </c>
      <c r="DF149" s="11">
        <v>3</v>
      </c>
      <c r="DG149" s="11">
        <v>440</v>
      </c>
      <c r="DH149" s="11">
        <v>1.23</v>
      </c>
      <c r="DI149" s="16">
        <f t="shared" si="345"/>
        <v>3.31196721311475</v>
      </c>
      <c r="DJ149" s="11">
        <v>0.95</v>
      </c>
      <c r="DK149" s="11">
        <v>2.09</v>
      </c>
      <c r="DL149" s="8">
        <f t="shared" si="346"/>
        <v>2.9855</v>
      </c>
      <c r="DM149" s="9">
        <v>1.15</v>
      </c>
      <c r="DN149" s="17">
        <v>1.085</v>
      </c>
      <c r="DO149" s="18">
        <f t="shared" si="347"/>
        <v>82366.0638024596</v>
      </c>
      <c r="DV149" s="11">
        <v>2536</v>
      </c>
      <c r="DW149" s="11">
        <v>0.65</v>
      </c>
      <c r="DX149" s="12">
        <v>1.35</v>
      </c>
      <c r="DY149" s="13">
        <f t="shared" si="348"/>
        <v>2225.34</v>
      </c>
      <c r="DZ149" s="11">
        <v>3</v>
      </c>
      <c r="EA149" s="11">
        <v>440</v>
      </c>
      <c r="EB149" s="11">
        <v>1.32</v>
      </c>
      <c r="EC149" s="16">
        <f t="shared" si="349"/>
        <v>3.40196721311475</v>
      </c>
      <c r="ED149" s="11">
        <v>0.95</v>
      </c>
      <c r="EE149" s="11">
        <v>2.91</v>
      </c>
      <c r="EF149" s="8">
        <f t="shared" si="350"/>
        <v>3.7645</v>
      </c>
      <c r="EG149" s="9">
        <v>1.15</v>
      </c>
      <c r="EH149" s="17">
        <v>1.2</v>
      </c>
      <c r="EI149" s="18">
        <f t="shared" si="351"/>
        <v>117986.995111553</v>
      </c>
    </row>
    <row r="150" s="1" customFormat="1" customHeight="1" spans="6:139">
      <c r="F150" s="11">
        <v>2536</v>
      </c>
      <c r="G150" s="11">
        <v>0.65</v>
      </c>
      <c r="H150" s="12">
        <v>1.35</v>
      </c>
      <c r="I150" s="13">
        <f t="shared" si="324"/>
        <v>2225.34</v>
      </c>
      <c r="J150" s="11">
        <v>3</v>
      </c>
      <c r="K150" s="11">
        <v>440</v>
      </c>
      <c r="L150" s="11">
        <v>1.23</v>
      </c>
      <c r="M150" s="16">
        <f t="shared" si="325"/>
        <v>3.31196721311475</v>
      </c>
      <c r="N150" s="11">
        <v>0.95</v>
      </c>
      <c r="O150" s="11">
        <v>2.09</v>
      </c>
      <c r="P150" s="8">
        <f t="shared" si="326"/>
        <v>2.9855</v>
      </c>
      <c r="Q150" s="9">
        <v>1.15</v>
      </c>
      <c r="R150" s="17">
        <v>1</v>
      </c>
      <c r="S150" s="18">
        <f t="shared" si="327"/>
        <v>75913.4228594098</v>
      </c>
      <c r="Z150" s="11">
        <v>2536</v>
      </c>
      <c r="AA150" s="11">
        <v>0.65</v>
      </c>
      <c r="AB150" s="12">
        <v>1.35</v>
      </c>
      <c r="AC150" s="13">
        <f t="shared" si="328"/>
        <v>2225.34</v>
      </c>
      <c r="AD150" s="11">
        <v>3</v>
      </c>
      <c r="AE150" s="11">
        <v>440</v>
      </c>
      <c r="AF150" s="11">
        <v>1.23</v>
      </c>
      <c r="AG150" s="16">
        <f t="shared" si="329"/>
        <v>3.31196721311475</v>
      </c>
      <c r="AH150" s="11">
        <v>0.95</v>
      </c>
      <c r="AI150" s="11">
        <v>2.09</v>
      </c>
      <c r="AJ150" s="8">
        <f t="shared" si="330"/>
        <v>2.9855</v>
      </c>
      <c r="AK150" s="9">
        <v>1.15</v>
      </c>
      <c r="AL150" s="17">
        <v>1</v>
      </c>
      <c r="AM150" s="18">
        <f t="shared" si="331"/>
        <v>75913.4228594098</v>
      </c>
      <c r="AT150" s="11">
        <v>2536</v>
      </c>
      <c r="AU150" s="11">
        <v>0.65</v>
      </c>
      <c r="AV150" s="12">
        <v>1.35</v>
      </c>
      <c r="AW150" s="13">
        <f t="shared" si="332"/>
        <v>2225.34</v>
      </c>
      <c r="AX150" s="11">
        <v>3</v>
      </c>
      <c r="AY150" s="11">
        <v>440</v>
      </c>
      <c r="AZ150" s="11">
        <v>1.23</v>
      </c>
      <c r="BA150" s="16">
        <f t="shared" si="333"/>
        <v>3.31196721311475</v>
      </c>
      <c r="BB150" s="11">
        <v>0.95</v>
      </c>
      <c r="BC150" s="11">
        <v>2.09</v>
      </c>
      <c r="BD150" s="8">
        <f t="shared" si="334"/>
        <v>2.9855</v>
      </c>
      <c r="BE150" s="9">
        <v>1.15</v>
      </c>
      <c r="BF150" s="17">
        <v>1.015</v>
      </c>
      <c r="BG150" s="18">
        <f t="shared" si="335"/>
        <v>77052.1242023009</v>
      </c>
      <c r="BN150" s="11">
        <v>2536</v>
      </c>
      <c r="BO150" s="11">
        <v>0.65</v>
      </c>
      <c r="BP150" s="12">
        <v>1.35</v>
      </c>
      <c r="BQ150" s="13">
        <f t="shared" si="336"/>
        <v>2225.34</v>
      </c>
      <c r="BR150" s="11">
        <v>3</v>
      </c>
      <c r="BS150" s="11">
        <v>440</v>
      </c>
      <c r="BT150" s="11">
        <v>1.23</v>
      </c>
      <c r="BU150" s="16">
        <f t="shared" si="337"/>
        <v>3.31196721311475</v>
      </c>
      <c r="BV150" s="11">
        <v>0.95</v>
      </c>
      <c r="BW150" s="11">
        <v>2.09</v>
      </c>
      <c r="BX150" s="8">
        <f t="shared" si="338"/>
        <v>2.9855</v>
      </c>
      <c r="BY150" s="9">
        <v>1.15</v>
      </c>
      <c r="BZ150" s="17">
        <v>1.015</v>
      </c>
      <c r="CA150" s="18">
        <f t="shared" si="339"/>
        <v>77052.1242023009</v>
      </c>
      <c r="CH150" s="11">
        <v>2536</v>
      </c>
      <c r="CI150" s="11">
        <v>0.65</v>
      </c>
      <c r="CJ150" s="12">
        <v>1.35</v>
      </c>
      <c r="CK150" s="13">
        <f t="shared" si="340"/>
        <v>2225.34</v>
      </c>
      <c r="CL150" s="11">
        <v>3</v>
      </c>
      <c r="CM150" s="11">
        <v>440</v>
      </c>
      <c r="CN150" s="11">
        <v>1.23</v>
      </c>
      <c r="CO150" s="16">
        <f t="shared" si="341"/>
        <v>3.31196721311475</v>
      </c>
      <c r="CP150" s="11">
        <v>0.95</v>
      </c>
      <c r="CQ150" s="11">
        <v>2.09</v>
      </c>
      <c r="CR150" s="8">
        <f t="shared" si="342"/>
        <v>2.9855</v>
      </c>
      <c r="CS150" s="9">
        <v>1.15</v>
      </c>
      <c r="CT150" s="17">
        <v>1.085</v>
      </c>
      <c r="CU150" s="18">
        <f t="shared" si="343"/>
        <v>82366.0638024596</v>
      </c>
      <c r="DB150" s="11">
        <v>2536</v>
      </c>
      <c r="DC150" s="11">
        <v>0.65</v>
      </c>
      <c r="DD150" s="12">
        <v>1.35</v>
      </c>
      <c r="DE150" s="13">
        <f t="shared" si="344"/>
        <v>2225.34</v>
      </c>
      <c r="DF150" s="11">
        <v>3</v>
      </c>
      <c r="DG150" s="11">
        <v>440</v>
      </c>
      <c r="DH150" s="11">
        <v>1.23</v>
      </c>
      <c r="DI150" s="16">
        <f t="shared" si="345"/>
        <v>3.31196721311475</v>
      </c>
      <c r="DJ150" s="11">
        <v>0.95</v>
      </c>
      <c r="DK150" s="11">
        <v>2.09</v>
      </c>
      <c r="DL150" s="8">
        <f t="shared" si="346"/>
        <v>2.9855</v>
      </c>
      <c r="DM150" s="9">
        <v>1.15</v>
      </c>
      <c r="DN150" s="17">
        <v>1.085</v>
      </c>
      <c r="DO150" s="18">
        <f t="shared" si="347"/>
        <v>82366.0638024596</v>
      </c>
      <c r="DV150" s="11">
        <v>2536</v>
      </c>
      <c r="DW150" s="11">
        <v>0.65</v>
      </c>
      <c r="DX150" s="12">
        <v>1.35</v>
      </c>
      <c r="DY150" s="13">
        <f t="shared" si="348"/>
        <v>2225.34</v>
      </c>
      <c r="DZ150" s="11">
        <v>3</v>
      </c>
      <c r="EA150" s="11">
        <v>440</v>
      </c>
      <c r="EB150" s="11">
        <v>1.32</v>
      </c>
      <c r="EC150" s="16">
        <f t="shared" si="349"/>
        <v>3.40196721311475</v>
      </c>
      <c r="ED150" s="11">
        <v>0.95</v>
      </c>
      <c r="EE150" s="11">
        <v>2.91</v>
      </c>
      <c r="EF150" s="8">
        <f t="shared" si="350"/>
        <v>3.7645</v>
      </c>
      <c r="EG150" s="9">
        <v>1.15</v>
      </c>
      <c r="EH150" s="17">
        <v>1.2</v>
      </c>
      <c r="EI150" s="18">
        <f t="shared" si="351"/>
        <v>117986.995111553</v>
      </c>
    </row>
    <row r="151" s="1" customFormat="1" customHeight="1" spans="6:139">
      <c r="F151" s="11">
        <v>2536</v>
      </c>
      <c r="G151" s="11">
        <v>0.65</v>
      </c>
      <c r="H151" s="12">
        <v>1.35</v>
      </c>
      <c r="I151" s="13">
        <f t="shared" si="324"/>
        <v>2225.34</v>
      </c>
      <c r="J151" s="11">
        <v>3</v>
      </c>
      <c r="K151" s="11">
        <v>440</v>
      </c>
      <c r="L151" s="11">
        <v>1.23</v>
      </c>
      <c r="M151" s="16">
        <f t="shared" si="325"/>
        <v>3.31196721311475</v>
      </c>
      <c r="N151" s="11">
        <v>0.95</v>
      </c>
      <c r="O151" s="11">
        <v>2.09</v>
      </c>
      <c r="P151" s="8">
        <f t="shared" si="326"/>
        <v>2.9855</v>
      </c>
      <c r="Q151" s="9">
        <v>1.15</v>
      </c>
      <c r="R151" s="17">
        <v>1</v>
      </c>
      <c r="S151" s="18">
        <f t="shared" si="327"/>
        <v>75913.4228594098</v>
      </c>
      <c r="Z151" s="11">
        <v>2536</v>
      </c>
      <c r="AA151" s="11">
        <v>0.65</v>
      </c>
      <c r="AB151" s="12">
        <v>1.35</v>
      </c>
      <c r="AC151" s="13">
        <f t="shared" si="328"/>
        <v>2225.34</v>
      </c>
      <c r="AD151" s="11">
        <v>3</v>
      </c>
      <c r="AE151" s="11">
        <v>440</v>
      </c>
      <c r="AF151" s="11">
        <v>1.23</v>
      </c>
      <c r="AG151" s="16">
        <f t="shared" si="329"/>
        <v>3.31196721311475</v>
      </c>
      <c r="AH151" s="11">
        <v>0.95</v>
      </c>
      <c r="AI151" s="11">
        <v>2.09</v>
      </c>
      <c r="AJ151" s="8">
        <f t="shared" si="330"/>
        <v>2.9855</v>
      </c>
      <c r="AK151" s="9">
        <v>1.15</v>
      </c>
      <c r="AL151" s="17">
        <v>1</v>
      </c>
      <c r="AM151" s="18">
        <f t="shared" si="331"/>
        <v>75913.4228594098</v>
      </c>
      <c r="AT151" s="11">
        <v>2536</v>
      </c>
      <c r="AU151" s="11">
        <v>0.65</v>
      </c>
      <c r="AV151" s="12">
        <v>1.35</v>
      </c>
      <c r="AW151" s="13">
        <f t="shared" si="332"/>
        <v>2225.34</v>
      </c>
      <c r="AX151" s="11">
        <v>3</v>
      </c>
      <c r="AY151" s="11">
        <v>440</v>
      </c>
      <c r="AZ151" s="11">
        <v>1.23</v>
      </c>
      <c r="BA151" s="16">
        <f t="shared" si="333"/>
        <v>3.31196721311475</v>
      </c>
      <c r="BB151" s="11">
        <v>0.95</v>
      </c>
      <c r="BC151" s="11">
        <v>2.09</v>
      </c>
      <c r="BD151" s="8">
        <f t="shared" si="334"/>
        <v>2.9855</v>
      </c>
      <c r="BE151" s="9">
        <v>1.15</v>
      </c>
      <c r="BF151" s="17">
        <v>1.015</v>
      </c>
      <c r="BG151" s="18">
        <f t="shared" si="335"/>
        <v>77052.1242023009</v>
      </c>
      <c r="BN151" s="11">
        <v>2536</v>
      </c>
      <c r="BO151" s="11">
        <v>0.65</v>
      </c>
      <c r="BP151" s="12">
        <v>1.35</v>
      </c>
      <c r="BQ151" s="13">
        <f t="shared" si="336"/>
        <v>2225.34</v>
      </c>
      <c r="BR151" s="11">
        <v>3</v>
      </c>
      <c r="BS151" s="11">
        <v>440</v>
      </c>
      <c r="BT151" s="11">
        <v>1.23</v>
      </c>
      <c r="BU151" s="16">
        <f t="shared" si="337"/>
        <v>3.31196721311475</v>
      </c>
      <c r="BV151" s="11">
        <v>0.95</v>
      </c>
      <c r="BW151" s="11">
        <v>2.09</v>
      </c>
      <c r="BX151" s="8">
        <f t="shared" si="338"/>
        <v>2.9855</v>
      </c>
      <c r="BY151" s="9">
        <v>1.15</v>
      </c>
      <c r="BZ151" s="17">
        <v>1.015</v>
      </c>
      <c r="CA151" s="18">
        <f t="shared" si="339"/>
        <v>77052.1242023009</v>
      </c>
      <c r="CH151" s="11">
        <v>2536</v>
      </c>
      <c r="CI151" s="11">
        <v>0.65</v>
      </c>
      <c r="CJ151" s="12">
        <v>1.35</v>
      </c>
      <c r="CK151" s="13">
        <f t="shared" si="340"/>
        <v>2225.34</v>
      </c>
      <c r="CL151" s="11">
        <v>3</v>
      </c>
      <c r="CM151" s="11">
        <v>440</v>
      </c>
      <c r="CN151" s="11">
        <v>1.23</v>
      </c>
      <c r="CO151" s="16">
        <f t="shared" si="341"/>
        <v>3.31196721311475</v>
      </c>
      <c r="CP151" s="11">
        <v>0.95</v>
      </c>
      <c r="CQ151" s="11">
        <v>2.09</v>
      </c>
      <c r="CR151" s="8">
        <f t="shared" si="342"/>
        <v>2.9855</v>
      </c>
      <c r="CS151" s="9">
        <v>1.15</v>
      </c>
      <c r="CT151" s="17">
        <v>1.085</v>
      </c>
      <c r="CU151" s="18">
        <f t="shared" si="343"/>
        <v>82366.0638024596</v>
      </c>
      <c r="DB151" s="11">
        <v>2536</v>
      </c>
      <c r="DC151" s="11">
        <v>0.65</v>
      </c>
      <c r="DD151" s="12">
        <v>1.35</v>
      </c>
      <c r="DE151" s="13">
        <f t="shared" si="344"/>
        <v>2225.34</v>
      </c>
      <c r="DF151" s="11">
        <v>3</v>
      </c>
      <c r="DG151" s="11">
        <v>440</v>
      </c>
      <c r="DH151" s="11">
        <v>1.23</v>
      </c>
      <c r="DI151" s="16">
        <f t="shared" si="345"/>
        <v>3.31196721311475</v>
      </c>
      <c r="DJ151" s="11">
        <v>0.95</v>
      </c>
      <c r="DK151" s="11">
        <v>2.09</v>
      </c>
      <c r="DL151" s="8">
        <f t="shared" si="346"/>
        <v>2.9855</v>
      </c>
      <c r="DM151" s="9">
        <v>1.15</v>
      </c>
      <c r="DN151" s="17">
        <v>1.085</v>
      </c>
      <c r="DO151" s="18">
        <f t="shared" si="347"/>
        <v>82366.0638024596</v>
      </c>
      <c r="DV151" s="11">
        <v>2536</v>
      </c>
      <c r="DW151" s="11">
        <v>0.65</v>
      </c>
      <c r="DX151" s="12">
        <v>1.35</v>
      </c>
      <c r="DY151" s="13">
        <f t="shared" si="348"/>
        <v>2225.34</v>
      </c>
      <c r="DZ151" s="11">
        <v>3</v>
      </c>
      <c r="EA151" s="11">
        <v>440</v>
      </c>
      <c r="EB151" s="11">
        <v>1.32</v>
      </c>
      <c r="EC151" s="16">
        <f t="shared" si="349"/>
        <v>3.40196721311475</v>
      </c>
      <c r="ED151" s="11">
        <v>0.95</v>
      </c>
      <c r="EE151" s="11">
        <v>2.91</v>
      </c>
      <c r="EF151" s="8">
        <f t="shared" si="350"/>
        <v>3.7645</v>
      </c>
      <c r="EG151" s="9">
        <v>1.15</v>
      </c>
      <c r="EH151" s="17">
        <v>1.2</v>
      </c>
      <c r="EI151" s="18">
        <f t="shared" si="351"/>
        <v>117986.995111553</v>
      </c>
    </row>
    <row r="152" s="1" customFormat="1" customHeight="1" spans="6:139">
      <c r="F152" s="11">
        <v>2536</v>
      </c>
      <c r="G152" s="11">
        <v>0.65</v>
      </c>
      <c r="H152" s="12">
        <v>1.35</v>
      </c>
      <c r="I152" s="13">
        <f t="shared" si="324"/>
        <v>2225.34</v>
      </c>
      <c r="J152" s="11">
        <v>3</v>
      </c>
      <c r="K152" s="11">
        <v>190</v>
      </c>
      <c r="L152" s="11">
        <v>1.23</v>
      </c>
      <c r="M152" s="16">
        <f t="shared" si="325"/>
        <v>2.75054794520548</v>
      </c>
      <c r="N152" s="11">
        <v>0.95</v>
      </c>
      <c r="O152" s="11">
        <v>2.09</v>
      </c>
      <c r="P152" s="8">
        <f t="shared" si="326"/>
        <v>2.9855</v>
      </c>
      <c r="Q152" s="9">
        <v>0.9</v>
      </c>
      <c r="R152" s="17">
        <v>1</v>
      </c>
      <c r="S152" s="18">
        <f t="shared" si="327"/>
        <v>49339.6919456412</v>
      </c>
      <c r="Z152" s="11">
        <v>2536</v>
      </c>
      <c r="AA152" s="11">
        <v>0.65</v>
      </c>
      <c r="AB152" s="12">
        <v>1.35</v>
      </c>
      <c r="AC152" s="13">
        <f t="shared" si="328"/>
        <v>2225.34</v>
      </c>
      <c r="AD152" s="11">
        <v>3</v>
      </c>
      <c r="AE152" s="11">
        <v>190</v>
      </c>
      <c r="AF152" s="11">
        <v>1.23</v>
      </c>
      <c r="AG152" s="16">
        <f t="shared" si="329"/>
        <v>2.75054794520548</v>
      </c>
      <c r="AH152" s="11">
        <v>0.95</v>
      </c>
      <c r="AI152" s="11">
        <v>2.09</v>
      </c>
      <c r="AJ152" s="8">
        <f t="shared" si="330"/>
        <v>2.9855</v>
      </c>
      <c r="AK152" s="9">
        <v>0.9</v>
      </c>
      <c r="AL152" s="17">
        <v>1</v>
      </c>
      <c r="AM152" s="18">
        <f t="shared" si="331"/>
        <v>49339.6919456412</v>
      </c>
      <c r="AT152" s="11">
        <v>2536</v>
      </c>
      <c r="AU152" s="11">
        <v>0.65</v>
      </c>
      <c r="AV152" s="12">
        <v>1.35</v>
      </c>
      <c r="AW152" s="13">
        <f t="shared" si="332"/>
        <v>2225.34</v>
      </c>
      <c r="AX152" s="11">
        <v>3</v>
      </c>
      <c r="AY152" s="11">
        <v>190</v>
      </c>
      <c r="AZ152" s="11">
        <v>1.23</v>
      </c>
      <c r="BA152" s="16">
        <f t="shared" si="333"/>
        <v>2.75054794520548</v>
      </c>
      <c r="BB152" s="11">
        <v>0.95</v>
      </c>
      <c r="BC152" s="11">
        <v>2.09</v>
      </c>
      <c r="BD152" s="8">
        <f t="shared" si="334"/>
        <v>2.9855</v>
      </c>
      <c r="BE152" s="9">
        <v>0.9</v>
      </c>
      <c r="BF152" s="17">
        <v>1.015</v>
      </c>
      <c r="BG152" s="18">
        <f t="shared" si="335"/>
        <v>50079.7873248258</v>
      </c>
      <c r="BN152" s="11">
        <v>2536</v>
      </c>
      <c r="BO152" s="11">
        <v>0.65</v>
      </c>
      <c r="BP152" s="12">
        <v>1.35</v>
      </c>
      <c r="BQ152" s="13">
        <f t="shared" si="336"/>
        <v>2225.34</v>
      </c>
      <c r="BR152" s="11">
        <v>3</v>
      </c>
      <c r="BS152" s="11">
        <v>190</v>
      </c>
      <c r="BT152" s="11">
        <v>1.23</v>
      </c>
      <c r="BU152" s="16">
        <f t="shared" si="337"/>
        <v>2.75054794520548</v>
      </c>
      <c r="BV152" s="11">
        <v>0.95</v>
      </c>
      <c r="BW152" s="11">
        <v>2.09</v>
      </c>
      <c r="BX152" s="8">
        <f t="shared" si="338"/>
        <v>2.9855</v>
      </c>
      <c r="BY152" s="9">
        <v>0.9</v>
      </c>
      <c r="BZ152" s="17">
        <v>1.015</v>
      </c>
      <c r="CA152" s="18">
        <f t="shared" si="339"/>
        <v>50079.7873248258</v>
      </c>
      <c r="CH152" s="11">
        <v>2536</v>
      </c>
      <c r="CI152" s="11">
        <v>0.65</v>
      </c>
      <c r="CJ152" s="12">
        <v>1.35</v>
      </c>
      <c r="CK152" s="13">
        <f t="shared" si="340"/>
        <v>2225.34</v>
      </c>
      <c r="CL152" s="11">
        <v>3</v>
      </c>
      <c r="CM152" s="11">
        <v>190</v>
      </c>
      <c r="CN152" s="11">
        <v>1.23</v>
      </c>
      <c r="CO152" s="16">
        <f t="shared" si="341"/>
        <v>2.75054794520548</v>
      </c>
      <c r="CP152" s="11">
        <v>0.95</v>
      </c>
      <c r="CQ152" s="11">
        <v>2.09</v>
      </c>
      <c r="CR152" s="8">
        <f t="shared" si="342"/>
        <v>2.9855</v>
      </c>
      <c r="CS152" s="9">
        <v>0.9</v>
      </c>
      <c r="CT152" s="17">
        <v>1.085</v>
      </c>
      <c r="CU152" s="18">
        <f t="shared" si="343"/>
        <v>53533.5657610207</v>
      </c>
      <c r="DB152" s="11">
        <v>2536</v>
      </c>
      <c r="DC152" s="11">
        <v>0.65</v>
      </c>
      <c r="DD152" s="12">
        <v>1.35</v>
      </c>
      <c r="DE152" s="13">
        <f t="shared" si="344"/>
        <v>2225.34</v>
      </c>
      <c r="DF152" s="11">
        <v>3</v>
      </c>
      <c r="DG152" s="11">
        <v>190</v>
      </c>
      <c r="DH152" s="11">
        <v>1.23</v>
      </c>
      <c r="DI152" s="16">
        <f t="shared" si="345"/>
        <v>2.75054794520548</v>
      </c>
      <c r="DJ152" s="11">
        <v>0.95</v>
      </c>
      <c r="DK152" s="11">
        <v>2.09</v>
      </c>
      <c r="DL152" s="8">
        <f t="shared" si="346"/>
        <v>2.9855</v>
      </c>
      <c r="DM152" s="9">
        <v>0.9</v>
      </c>
      <c r="DN152" s="17">
        <v>1.085</v>
      </c>
      <c r="DO152" s="18">
        <f t="shared" si="347"/>
        <v>53533.5657610207</v>
      </c>
      <c r="DV152" s="11">
        <v>2536</v>
      </c>
      <c r="DW152" s="11">
        <v>0.65</v>
      </c>
      <c r="DX152" s="12">
        <v>1.35</v>
      </c>
      <c r="DY152" s="13">
        <f t="shared" si="348"/>
        <v>2225.34</v>
      </c>
      <c r="DZ152" s="11">
        <v>3</v>
      </c>
      <c r="EA152" s="11">
        <v>190</v>
      </c>
      <c r="EB152" s="11">
        <v>1.32</v>
      </c>
      <c r="EC152" s="16">
        <f t="shared" si="349"/>
        <v>2.84054794520548</v>
      </c>
      <c r="ED152" s="11">
        <v>0.95</v>
      </c>
      <c r="EE152" s="11">
        <v>2.91</v>
      </c>
      <c r="EF152" s="8">
        <f t="shared" si="350"/>
        <v>3.7645</v>
      </c>
      <c r="EG152" s="9">
        <v>0.9</v>
      </c>
      <c r="EH152" s="17">
        <v>1.2</v>
      </c>
      <c r="EI152" s="18">
        <f t="shared" si="351"/>
        <v>77099.366586887</v>
      </c>
    </row>
    <row r="153" s="1" customFormat="1" customHeight="1" spans="6:139">
      <c r="F153" s="11">
        <v>2536</v>
      </c>
      <c r="G153" s="11">
        <v>0.65</v>
      </c>
      <c r="H153" s="12">
        <v>1.35</v>
      </c>
      <c r="I153" s="13">
        <f t="shared" si="324"/>
        <v>2225.34</v>
      </c>
      <c r="J153" s="11">
        <v>3</v>
      </c>
      <c r="K153" s="11">
        <v>190</v>
      </c>
      <c r="L153" s="11">
        <v>1.23</v>
      </c>
      <c r="M153" s="16">
        <f t="shared" si="325"/>
        <v>2.75054794520548</v>
      </c>
      <c r="N153" s="11">
        <v>0.95</v>
      </c>
      <c r="O153" s="11">
        <v>2.09</v>
      </c>
      <c r="P153" s="8">
        <f t="shared" si="326"/>
        <v>2.9855</v>
      </c>
      <c r="Q153" s="9">
        <v>0.9</v>
      </c>
      <c r="R153" s="17">
        <v>1</v>
      </c>
      <c r="S153" s="18">
        <f t="shared" si="327"/>
        <v>49339.6919456412</v>
      </c>
      <c r="Z153" s="11">
        <v>2536</v>
      </c>
      <c r="AA153" s="11">
        <v>0.65</v>
      </c>
      <c r="AB153" s="12">
        <v>1.35</v>
      </c>
      <c r="AC153" s="13">
        <f t="shared" si="328"/>
        <v>2225.34</v>
      </c>
      <c r="AD153" s="11">
        <v>3</v>
      </c>
      <c r="AE153" s="11">
        <v>190</v>
      </c>
      <c r="AF153" s="11">
        <v>1.23</v>
      </c>
      <c r="AG153" s="16">
        <f t="shared" si="329"/>
        <v>2.75054794520548</v>
      </c>
      <c r="AH153" s="11">
        <v>0.95</v>
      </c>
      <c r="AI153" s="11">
        <v>2.09</v>
      </c>
      <c r="AJ153" s="8">
        <f t="shared" si="330"/>
        <v>2.9855</v>
      </c>
      <c r="AK153" s="9">
        <v>0.9</v>
      </c>
      <c r="AL153" s="17">
        <v>1</v>
      </c>
      <c r="AM153" s="18">
        <f t="shared" si="331"/>
        <v>49339.6919456412</v>
      </c>
      <c r="AT153" s="11">
        <v>2536</v>
      </c>
      <c r="AU153" s="11">
        <v>0.65</v>
      </c>
      <c r="AV153" s="12">
        <v>1.35</v>
      </c>
      <c r="AW153" s="13">
        <f t="shared" si="332"/>
        <v>2225.34</v>
      </c>
      <c r="AX153" s="11">
        <v>3</v>
      </c>
      <c r="AY153" s="11">
        <v>190</v>
      </c>
      <c r="AZ153" s="11">
        <v>1.23</v>
      </c>
      <c r="BA153" s="16">
        <f t="shared" si="333"/>
        <v>2.75054794520548</v>
      </c>
      <c r="BB153" s="11">
        <v>0.95</v>
      </c>
      <c r="BC153" s="11">
        <v>2.09</v>
      </c>
      <c r="BD153" s="8">
        <f t="shared" si="334"/>
        <v>2.9855</v>
      </c>
      <c r="BE153" s="9">
        <v>0.9</v>
      </c>
      <c r="BF153" s="17">
        <v>1.015</v>
      </c>
      <c r="BG153" s="18">
        <f t="shared" si="335"/>
        <v>50079.7873248258</v>
      </c>
      <c r="BN153" s="11">
        <v>2536</v>
      </c>
      <c r="BO153" s="11">
        <v>0.65</v>
      </c>
      <c r="BP153" s="12">
        <v>1.35</v>
      </c>
      <c r="BQ153" s="13">
        <f t="shared" si="336"/>
        <v>2225.34</v>
      </c>
      <c r="BR153" s="11">
        <v>3</v>
      </c>
      <c r="BS153" s="11">
        <v>190</v>
      </c>
      <c r="BT153" s="11">
        <v>1.23</v>
      </c>
      <c r="BU153" s="16">
        <f t="shared" si="337"/>
        <v>2.75054794520548</v>
      </c>
      <c r="BV153" s="11">
        <v>0.95</v>
      </c>
      <c r="BW153" s="11">
        <v>2.09</v>
      </c>
      <c r="BX153" s="8">
        <f t="shared" si="338"/>
        <v>2.9855</v>
      </c>
      <c r="BY153" s="9">
        <v>0.9</v>
      </c>
      <c r="BZ153" s="17">
        <v>1.015</v>
      </c>
      <c r="CA153" s="18">
        <f t="shared" si="339"/>
        <v>50079.7873248258</v>
      </c>
      <c r="CH153" s="11">
        <v>2536</v>
      </c>
      <c r="CI153" s="11">
        <v>0.65</v>
      </c>
      <c r="CJ153" s="12">
        <v>1.35</v>
      </c>
      <c r="CK153" s="13">
        <f t="shared" si="340"/>
        <v>2225.34</v>
      </c>
      <c r="CL153" s="11">
        <v>3</v>
      </c>
      <c r="CM153" s="11">
        <v>190</v>
      </c>
      <c r="CN153" s="11">
        <v>1.23</v>
      </c>
      <c r="CO153" s="16">
        <f t="shared" si="341"/>
        <v>2.75054794520548</v>
      </c>
      <c r="CP153" s="11">
        <v>0.95</v>
      </c>
      <c r="CQ153" s="11">
        <v>2.09</v>
      </c>
      <c r="CR153" s="8">
        <f t="shared" si="342"/>
        <v>2.9855</v>
      </c>
      <c r="CS153" s="9">
        <v>0.9</v>
      </c>
      <c r="CT153" s="17">
        <v>1.085</v>
      </c>
      <c r="CU153" s="18">
        <f t="shared" si="343"/>
        <v>53533.5657610207</v>
      </c>
      <c r="DB153" s="11">
        <v>2536</v>
      </c>
      <c r="DC153" s="11">
        <v>0.65</v>
      </c>
      <c r="DD153" s="12">
        <v>1.35</v>
      </c>
      <c r="DE153" s="13">
        <f t="shared" si="344"/>
        <v>2225.34</v>
      </c>
      <c r="DF153" s="11">
        <v>3</v>
      </c>
      <c r="DG153" s="11">
        <v>190</v>
      </c>
      <c r="DH153" s="11">
        <v>1.23</v>
      </c>
      <c r="DI153" s="16">
        <f t="shared" si="345"/>
        <v>2.75054794520548</v>
      </c>
      <c r="DJ153" s="11">
        <v>0.95</v>
      </c>
      <c r="DK153" s="11">
        <v>2.09</v>
      </c>
      <c r="DL153" s="8">
        <f t="shared" si="346"/>
        <v>2.9855</v>
      </c>
      <c r="DM153" s="9">
        <v>0.9</v>
      </c>
      <c r="DN153" s="17">
        <v>1.085</v>
      </c>
      <c r="DO153" s="18">
        <f t="shared" si="347"/>
        <v>53533.5657610207</v>
      </c>
      <c r="DV153" s="11">
        <v>2536</v>
      </c>
      <c r="DW153" s="11">
        <v>0.65</v>
      </c>
      <c r="DX153" s="12">
        <v>1.35</v>
      </c>
      <c r="DY153" s="13">
        <f t="shared" si="348"/>
        <v>2225.34</v>
      </c>
      <c r="DZ153" s="11">
        <v>3</v>
      </c>
      <c r="EA153" s="11">
        <v>190</v>
      </c>
      <c r="EB153" s="11">
        <v>1.32</v>
      </c>
      <c r="EC153" s="16">
        <f t="shared" si="349"/>
        <v>2.84054794520548</v>
      </c>
      <c r="ED153" s="11">
        <v>0.95</v>
      </c>
      <c r="EE153" s="11">
        <v>2.91</v>
      </c>
      <c r="EF153" s="8">
        <f t="shared" si="350"/>
        <v>3.7645</v>
      </c>
      <c r="EG153" s="9">
        <v>0.9</v>
      </c>
      <c r="EH153" s="17">
        <v>1.2</v>
      </c>
      <c r="EI153" s="18">
        <f t="shared" si="351"/>
        <v>77099.366586887</v>
      </c>
    </row>
    <row r="154" s="1" customFormat="1" customHeight="1" spans="6:139">
      <c r="F154" s="11">
        <v>2536</v>
      </c>
      <c r="G154" s="11">
        <v>0.65</v>
      </c>
      <c r="H154" s="12">
        <v>1.35</v>
      </c>
      <c r="I154" s="13">
        <f t="shared" si="324"/>
        <v>2225.34</v>
      </c>
      <c r="J154" s="11">
        <v>3</v>
      </c>
      <c r="K154" s="11">
        <v>190</v>
      </c>
      <c r="L154" s="11">
        <v>1.23</v>
      </c>
      <c r="M154" s="16">
        <f t="shared" si="325"/>
        <v>2.75054794520548</v>
      </c>
      <c r="N154" s="11">
        <v>0.95</v>
      </c>
      <c r="O154" s="11">
        <v>2.09</v>
      </c>
      <c r="P154" s="8">
        <f t="shared" si="326"/>
        <v>2.9855</v>
      </c>
      <c r="Q154" s="9">
        <v>0.9</v>
      </c>
      <c r="R154" s="17">
        <v>1</v>
      </c>
      <c r="S154" s="18">
        <f t="shared" si="327"/>
        <v>49339.6919456412</v>
      </c>
      <c r="Z154" s="11">
        <v>2536</v>
      </c>
      <c r="AA154" s="11">
        <v>0.65</v>
      </c>
      <c r="AB154" s="12">
        <v>1.35</v>
      </c>
      <c r="AC154" s="13">
        <f t="shared" si="328"/>
        <v>2225.34</v>
      </c>
      <c r="AD154" s="11">
        <v>3</v>
      </c>
      <c r="AE154" s="11">
        <v>190</v>
      </c>
      <c r="AF154" s="11">
        <v>1.23</v>
      </c>
      <c r="AG154" s="16">
        <f t="shared" si="329"/>
        <v>2.75054794520548</v>
      </c>
      <c r="AH154" s="11">
        <v>0.95</v>
      </c>
      <c r="AI154" s="11">
        <v>2.09</v>
      </c>
      <c r="AJ154" s="8">
        <f t="shared" si="330"/>
        <v>2.9855</v>
      </c>
      <c r="AK154" s="9">
        <v>0.9</v>
      </c>
      <c r="AL154" s="17">
        <v>1</v>
      </c>
      <c r="AM154" s="18">
        <f t="shared" si="331"/>
        <v>49339.6919456412</v>
      </c>
      <c r="AT154" s="11">
        <v>2536</v>
      </c>
      <c r="AU154" s="11">
        <v>0.65</v>
      </c>
      <c r="AV154" s="12">
        <v>1.35</v>
      </c>
      <c r="AW154" s="13">
        <f t="shared" si="332"/>
        <v>2225.34</v>
      </c>
      <c r="AX154" s="11">
        <v>3</v>
      </c>
      <c r="AY154" s="11">
        <v>190</v>
      </c>
      <c r="AZ154" s="11">
        <v>1.23</v>
      </c>
      <c r="BA154" s="16">
        <f t="shared" si="333"/>
        <v>2.75054794520548</v>
      </c>
      <c r="BB154" s="11">
        <v>0.95</v>
      </c>
      <c r="BC154" s="11">
        <v>2.09</v>
      </c>
      <c r="BD154" s="8">
        <f t="shared" si="334"/>
        <v>2.9855</v>
      </c>
      <c r="BE154" s="9">
        <v>0.9</v>
      </c>
      <c r="BF154" s="17">
        <v>1.015</v>
      </c>
      <c r="BG154" s="18">
        <f t="shared" si="335"/>
        <v>50079.7873248258</v>
      </c>
      <c r="BN154" s="11">
        <v>2536</v>
      </c>
      <c r="BO154" s="11">
        <v>0.65</v>
      </c>
      <c r="BP154" s="12">
        <v>1.35</v>
      </c>
      <c r="BQ154" s="13">
        <f t="shared" si="336"/>
        <v>2225.34</v>
      </c>
      <c r="BR154" s="11">
        <v>3</v>
      </c>
      <c r="BS154" s="11">
        <v>190</v>
      </c>
      <c r="BT154" s="11">
        <v>1.23</v>
      </c>
      <c r="BU154" s="16">
        <f t="shared" si="337"/>
        <v>2.75054794520548</v>
      </c>
      <c r="BV154" s="11">
        <v>0.95</v>
      </c>
      <c r="BW154" s="11">
        <v>2.09</v>
      </c>
      <c r="BX154" s="8">
        <f t="shared" si="338"/>
        <v>2.9855</v>
      </c>
      <c r="BY154" s="9">
        <v>0.9</v>
      </c>
      <c r="BZ154" s="17">
        <v>1.015</v>
      </c>
      <c r="CA154" s="18">
        <f t="shared" si="339"/>
        <v>50079.7873248258</v>
      </c>
      <c r="CH154" s="11">
        <v>2536</v>
      </c>
      <c r="CI154" s="11">
        <v>0.65</v>
      </c>
      <c r="CJ154" s="12">
        <v>1.35</v>
      </c>
      <c r="CK154" s="13">
        <f t="shared" si="340"/>
        <v>2225.34</v>
      </c>
      <c r="CL154" s="11">
        <v>3</v>
      </c>
      <c r="CM154" s="11">
        <v>190</v>
      </c>
      <c r="CN154" s="11">
        <v>1.23</v>
      </c>
      <c r="CO154" s="16">
        <f t="shared" si="341"/>
        <v>2.75054794520548</v>
      </c>
      <c r="CP154" s="11">
        <v>0.95</v>
      </c>
      <c r="CQ154" s="11">
        <v>2.09</v>
      </c>
      <c r="CR154" s="8">
        <f t="shared" si="342"/>
        <v>2.9855</v>
      </c>
      <c r="CS154" s="9">
        <v>0.9</v>
      </c>
      <c r="CT154" s="17">
        <v>1.085</v>
      </c>
      <c r="CU154" s="18">
        <f t="shared" si="343"/>
        <v>53533.5657610207</v>
      </c>
      <c r="DB154" s="11">
        <v>2536</v>
      </c>
      <c r="DC154" s="11">
        <v>0.65</v>
      </c>
      <c r="DD154" s="12">
        <v>1.35</v>
      </c>
      <c r="DE154" s="13">
        <f t="shared" si="344"/>
        <v>2225.34</v>
      </c>
      <c r="DF154" s="11">
        <v>3</v>
      </c>
      <c r="DG154" s="11">
        <v>190</v>
      </c>
      <c r="DH154" s="11">
        <v>1.23</v>
      </c>
      <c r="DI154" s="16">
        <f t="shared" si="345"/>
        <v>2.75054794520548</v>
      </c>
      <c r="DJ154" s="11">
        <v>0.95</v>
      </c>
      <c r="DK154" s="11">
        <v>2.09</v>
      </c>
      <c r="DL154" s="8">
        <f t="shared" si="346"/>
        <v>2.9855</v>
      </c>
      <c r="DM154" s="9">
        <v>0.9</v>
      </c>
      <c r="DN154" s="17">
        <v>1.085</v>
      </c>
      <c r="DO154" s="18">
        <f t="shared" si="347"/>
        <v>53533.5657610207</v>
      </c>
      <c r="DV154" s="11">
        <v>2536</v>
      </c>
      <c r="DW154" s="11">
        <v>0.65</v>
      </c>
      <c r="DX154" s="12">
        <v>1.35</v>
      </c>
      <c r="DY154" s="13">
        <f t="shared" si="348"/>
        <v>2225.34</v>
      </c>
      <c r="DZ154" s="11">
        <v>3</v>
      </c>
      <c r="EA154" s="11">
        <v>190</v>
      </c>
      <c r="EB154" s="11">
        <v>1.32</v>
      </c>
      <c r="EC154" s="16">
        <f t="shared" si="349"/>
        <v>2.84054794520548</v>
      </c>
      <c r="ED154" s="11">
        <v>0.95</v>
      </c>
      <c r="EE154" s="11">
        <v>2.91</v>
      </c>
      <c r="EF154" s="8">
        <f t="shared" si="350"/>
        <v>3.7645</v>
      </c>
      <c r="EG154" s="9">
        <v>0.9</v>
      </c>
      <c r="EH154" s="17">
        <v>1.2</v>
      </c>
      <c r="EI154" s="18">
        <f t="shared" si="351"/>
        <v>77099.366586887</v>
      </c>
    </row>
    <row r="155" s="1" customFormat="1" customHeight="1" spans="6:139">
      <c r="F155" s="11">
        <v>2536</v>
      </c>
      <c r="G155" s="11">
        <v>0.65</v>
      </c>
      <c r="H155" s="12">
        <v>1.35</v>
      </c>
      <c r="I155" s="13">
        <f t="shared" si="324"/>
        <v>2225.34</v>
      </c>
      <c r="J155" s="11">
        <v>3</v>
      </c>
      <c r="K155" s="11">
        <v>190</v>
      </c>
      <c r="L155" s="11">
        <v>1.23</v>
      </c>
      <c r="M155" s="16">
        <f t="shared" si="325"/>
        <v>2.75054794520548</v>
      </c>
      <c r="N155" s="11">
        <v>0.95</v>
      </c>
      <c r="O155" s="11">
        <v>2.09</v>
      </c>
      <c r="P155" s="8">
        <f t="shared" si="326"/>
        <v>2.9855</v>
      </c>
      <c r="Q155" s="9">
        <v>0.9</v>
      </c>
      <c r="R155" s="17">
        <v>1</v>
      </c>
      <c r="S155" s="18">
        <f t="shared" si="327"/>
        <v>49339.6919456412</v>
      </c>
      <c r="Z155" s="11">
        <v>2536</v>
      </c>
      <c r="AA155" s="11">
        <v>0.65</v>
      </c>
      <c r="AB155" s="12">
        <v>1.35</v>
      </c>
      <c r="AC155" s="13">
        <f t="shared" si="328"/>
        <v>2225.34</v>
      </c>
      <c r="AD155" s="11">
        <v>3</v>
      </c>
      <c r="AE155" s="11">
        <v>190</v>
      </c>
      <c r="AF155" s="11">
        <v>1.23</v>
      </c>
      <c r="AG155" s="16">
        <f t="shared" si="329"/>
        <v>2.75054794520548</v>
      </c>
      <c r="AH155" s="11">
        <v>0.95</v>
      </c>
      <c r="AI155" s="11">
        <v>2.09</v>
      </c>
      <c r="AJ155" s="8">
        <f t="shared" si="330"/>
        <v>2.9855</v>
      </c>
      <c r="AK155" s="9">
        <v>0.9</v>
      </c>
      <c r="AL155" s="17">
        <v>1</v>
      </c>
      <c r="AM155" s="18">
        <f t="shared" si="331"/>
        <v>49339.6919456412</v>
      </c>
      <c r="AT155" s="11">
        <v>2536</v>
      </c>
      <c r="AU155" s="11">
        <v>0.65</v>
      </c>
      <c r="AV155" s="12">
        <v>1.35</v>
      </c>
      <c r="AW155" s="13">
        <f t="shared" si="332"/>
        <v>2225.34</v>
      </c>
      <c r="AX155" s="11">
        <v>3</v>
      </c>
      <c r="AY155" s="11">
        <v>190</v>
      </c>
      <c r="AZ155" s="11">
        <v>1.23</v>
      </c>
      <c r="BA155" s="16">
        <f t="shared" si="333"/>
        <v>2.75054794520548</v>
      </c>
      <c r="BB155" s="11">
        <v>0.95</v>
      </c>
      <c r="BC155" s="11">
        <v>2.09</v>
      </c>
      <c r="BD155" s="8">
        <f t="shared" si="334"/>
        <v>2.9855</v>
      </c>
      <c r="BE155" s="9">
        <v>0.9</v>
      </c>
      <c r="BF155" s="17">
        <v>1.015</v>
      </c>
      <c r="BG155" s="18">
        <f t="shared" si="335"/>
        <v>50079.7873248258</v>
      </c>
      <c r="BN155" s="11">
        <v>2536</v>
      </c>
      <c r="BO155" s="11">
        <v>0.65</v>
      </c>
      <c r="BP155" s="12">
        <v>1.35</v>
      </c>
      <c r="BQ155" s="13">
        <f t="shared" si="336"/>
        <v>2225.34</v>
      </c>
      <c r="BR155" s="11">
        <v>3</v>
      </c>
      <c r="BS155" s="11">
        <v>190</v>
      </c>
      <c r="BT155" s="11">
        <v>1.23</v>
      </c>
      <c r="BU155" s="16">
        <f t="shared" si="337"/>
        <v>2.75054794520548</v>
      </c>
      <c r="BV155" s="11">
        <v>0.95</v>
      </c>
      <c r="BW155" s="11">
        <v>2.09</v>
      </c>
      <c r="BX155" s="8">
        <f t="shared" si="338"/>
        <v>2.9855</v>
      </c>
      <c r="BY155" s="9">
        <v>0.9</v>
      </c>
      <c r="BZ155" s="17">
        <v>1.015</v>
      </c>
      <c r="CA155" s="18">
        <f t="shared" si="339"/>
        <v>50079.7873248258</v>
      </c>
      <c r="CH155" s="11">
        <v>2536</v>
      </c>
      <c r="CI155" s="11">
        <v>0.65</v>
      </c>
      <c r="CJ155" s="12">
        <v>1.35</v>
      </c>
      <c r="CK155" s="13">
        <f t="shared" si="340"/>
        <v>2225.34</v>
      </c>
      <c r="CL155" s="11">
        <v>3</v>
      </c>
      <c r="CM155" s="11">
        <v>190</v>
      </c>
      <c r="CN155" s="11">
        <v>1.23</v>
      </c>
      <c r="CO155" s="16">
        <f t="shared" si="341"/>
        <v>2.75054794520548</v>
      </c>
      <c r="CP155" s="11">
        <v>0.95</v>
      </c>
      <c r="CQ155" s="11">
        <v>2.09</v>
      </c>
      <c r="CR155" s="8">
        <f t="shared" si="342"/>
        <v>2.9855</v>
      </c>
      <c r="CS155" s="9">
        <v>0.9</v>
      </c>
      <c r="CT155" s="17">
        <v>1.085</v>
      </c>
      <c r="CU155" s="18">
        <f t="shared" si="343"/>
        <v>53533.5657610207</v>
      </c>
      <c r="DB155" s="11">
        <v>2536</v>
      </c>
      <c r="DC155" s="11">
        <v>0.65</v>
      </c>
      <c r="DD155" s="12">
        <v>1.35</v>
      </c>
      <c r="DE155" s="13">
        <f t="shared" si="344"/>
        <v>2225.34</v>
      </c>
      <c r="DF155" s="11">
        <v>3</v>
      </c>
      <c r="DG155" s="11">
        <v>190</v>
      </c>
      <c r="DH155" s="11">
        <v>1.23</v>
      </c>
      <c r="DI155" s="16">
        <f t="shared" si="345"/>
        <v>2.75054794520548</v>
      </c>
      <c r="DJ155" s="11">
        <v>0.95</v>
      </c>
      <c r="DK155" s="11">
        <v>2.09</v>
      </c>
      <c r="DL155" s="8">
        <f t="shared" si="346"/>
        <v>2.9855</v>
      </c>
      <c r="DM155" s="9">
        <v>0.9</v>
      </c>
      <c r="DN155" s="17">
        <v>1.085</v>
      </c>
      <c r="DO155" s="18">
        <f t="shared" si="347"/>
        <v>53533.5657610207</v>
      </c>
      <c r="DV155" s="11">
        <v>2536</v>
      </c>
      <c r="DW155" s="11">
        <v>0.65</v>
      </c>
      <c r="DX155" s="12">
        <v>1.35</v>
      </c>
      <c r="DY155" s="13">
        <f t="shared" si="348"/>
        <v>2225.34</v>
      </c>
      <c r="DZ155" s="11">
        <v>3</v>
      </c>
      <c r="EA155" s="11">
        <v>190</v>
      </c>
      <c r="EB155" s="11">
        <v>1.32</v>
      </c>
      <c r="EC155" s="16">
        <f t="shared" si="349"/>
        <v>2.84054794520548</v>
      </c>
      <c r="ED155" s="11">
        <v>0.95</v>
      </c>
      <c r="EE155" s="11">
        <v>2.91</v>
      </c>
      <c r="EF155" s="8">
        <f t="shared" si="350"/>
        <v>3.7645</v>
      </c>
      <c r="EG155" s="9">
        <v>0.9</v>
      </c>
      <c r="EH155" s="17">
        <v>1.2</v>
      </c>
      <c r="EI155" s="18">
        <f t="shared" si="351"/>
        <v>77099.366586887</v>
      </c>
    </row>
    <row r="156" s="1" customFormat="1" customHeight="1" spans="6:139">
      <c r="F156" s="23" t="s">
        <v>50</v>
      </c>
      <c r="G156" s="24"/>
      <c r="H156" s="24"/>
      <c r="I156" s="24"/>
      <c r="J156" s="24"/>
      <c r="K156" s="24"/>
      <c r="L156" s="24"/>
      <c r="M156" s="25">
        <f>SUM(S147:S155)</f>
        <v>576925.882079614</v>
      </c>
      <c r="N156" s="25"/>
      <c r="O156" s="25"/>
      <c r="P156" s="25"/>
      <c r="Q156" s="25"/>
      <c r="R156" s="25"/>
      <c r="S156" s="25"/>
      <c r="T156" s="1"/>
      <c r="U156" s="1"/>
      <c r="V156" s="1"/>
      <c r="W156" s="1"/>
      <c r="X156" s="1"/>
      <c r="Y156" s="1"/>
      <c r="Z156" s="23" t="s">
        <v>50</v>
      </c>
      <c r="AA156" s="24"/>
      <c r="AB156" s="24"/>
      <c r="AC156" s="24"/>
      <c r="AD156" s="24"/>
      <c r="AE156" s="24"/>
      <c r="AF156" s="24"/>
      <c r="AG156" s="25">
        <f>SUM(AM147:AM155)</f>
        <v>576925.882079614</v>
      </c>
      <c r="AH156" s="25"/>
      <c r="AI156" s="25"/>
      <c r="AJ156" s="25"/>
      <c r="AK156" s="25"/>
      <c r="AL156" s="25"/>
      <c r="AM156" s="25"/>
      <c r="AN156" s="1"/>
      <c r="AO156" s="1"/>
      <c r="AP156" s="1"/>
      <c r="AQ156" s="1"/>
      <c r="AR156" s="1"/>
      <c r="AS156" s="1"/>
      <c r="AT156" s="23" t="s">
        <v>50</v>
      </c>
      <c r="AU156" s="24"/>
      <c r="AV156" s="24"/>
      <c r="AW156" s="24"/>
      <c r="AX156" s="24"/>
      <c r="AY156" s="24"/>
      <c r="AZ156" s="24"/>
      <c r="BA156" s="25">
        <f>SUM(BG147:BG155)</f>
        <v>585579.770310808</v>
      </c>
      <c r="BB156" s="25"/>
      <c r="BC156" s="25"/>
      <c r="BD156" s="25"/>
      <c r="BE156" s="25"/>
      <c r="BF156" s="25"/>
      <c r="BG156" s="25"/>
      <c r="BH156" s="1"/>
      <c r="BI156" s="1"/>
      <c r="BJ156" s="1"/>
      <c r="BK156" s="1"/>
      <c r="BL156" s="1"/>
      <c r="BM156" s="1"/>
      <c r="BN156" s="23" t="s">
        <v>50</v>
      </c>
      <c r="BO156" s="24"/>
      <c r="BP156" s="24"/>
      <c r="BQ156" s="24"/>
      <c r="BR156" s="24"/>
      <c r="BS156" s="24"/>
      <c r="BT156" s="24"/>
      <c r="BU156" s="25">
        <f>SUM(CA147:CA155)</f>
        <v>585579.770310808</v>
      </c>
      <c r="BV156" s="25"/>
      <c r="BW156" s="25"/>
      <c r="BX156" s="25"/>
      <c r="BY156" s="25"/>
      <c r="BZ156" s="25"/>
      <c r="CA156" s="25"/>
      <c r="CB156" s="1"/>
      <c r="CC156" s="1"/>
      <c r="CD156" s="1"/>
      <c r="CE156" s="1"/>
      <c r="CF156" s="1"/>
      <c r="CG156" s="1"/>
      <c r="CH156" s="23" t="s">
        <v>50</v>
      </c>
      <c r="CI156" s="24"/>
      <c r="CJ156" s="24"/>
      <c r="CK156" s="24"/>
      <c r="CL156" s="24"/>
      <c r="CM156" s="24"/>
      <c r="CN156" s="24"/>
      <c r="CO156" s="25">
        <f>SUM(CU147:CU155)</f>
        <v>625964.582056381</v>
      </c>
      <c r="CP156" s="25"/>
      <c r="CQ156" s="25"/>
      <c r="CR156" s="25"/>
      <c r="CS156" s="25"/>
      <c r="CT156" s="25"/>
      <c r="CU156" s="25"/>
      <c r="CV156" s="1"/>
      <c r="CW156" s="1"/>
      <c r="CX156" s="1"/>
      <c r="CY156" s="1"/>
      <c r="CZ156" s="1"/>
      <c r="DA156" s="1"/>
      <c r="DB156" s="23" t="s">
        <v>50</v>
      </c>
      <c r="DC156" s="24"/>
      <c r="DD156" s="24"/>
      <c r="DE156" s="24"/>
      <c r="DF156" s="24"/>
      <c r="DG156" s="24"/>
      <c r="DH156" s="24"/>
      <c r="DI156" s="25">
        <f>SUM(DO147:DO155)</f>
        <v>625964.582056381</v>
      </c>
      <c r="DJ156" s="25"/>
      <c r="DK156" s="25"/>
      <c r="DL156" s="25"/>
      <c r="DM156" s="25"/>
      <c r="DN156" s="25"/>
      <c r="DO156" s="25"/>
      <c r="DP156" s="1"/>
      <c r="DQ156" s="1"/>
      <c r="DR156" s="1"/>
      <c r="DS156" s="1"/>
      <c r="DT156" s="1"/>
      <c r="DU156" s="1"/>
      <c r="DV156" s="23" t="s">
        <v>50</v>
      </c>
      <c r="DW156" s="24"/>
      <c r="DX156" s="24"/>
      <c r="DY156" s="24"/>
      <c r="DZ156" s="24"/>
      <c r="EA156" s="24"/>
      <c r="EB156" s="24"/>
      <c r="EC156" s="25">
        <f>SUM(EI147:EI155)</f>
        <v>898332.441905311</v>
      </c>
      <c r="ED156" s="25"/>
      <c r="EE156" s="25"/>
      <c r="EF156" s="25"/>
      <c r="EG156" s="25"/>
      <c r="EH156" s="25"/>
      <c r="EI156" s="25"/>
    </row>
    <row r="157" s="1" customFormat="1" customHeight="1" spans="6:139">
      <c r="F157" s="24"/>
      <c r="G157" s="24"/>
      <c r="H157" s="24"/>
      <c r="I157" s="24"/>
      <c r="J157" s="24"/>
      <c r="K157" s="24"/>
      <c r="L157" s="24"/>
      <c r="M157" s="25"/>
      <c r="N157" s="25"/>
      <c r="O157" s="25"/>
      <c r="P157" s="25"/>
      <c r="Q157" s="25"/>
      <c r="R157" s="25"/>
      <c r="S157" s="25"/>
      <c r="T157" s="1"/>
      <c r="U157" s="1"/>
      <c r="V157" s="1"/>
      <c r="W157" s="1"/>
      <c r="X157" s="1"/>
      <c r="Y157" s="1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  <c r="AM157" s="25"/>
      <c r="AN157" s="1"/>
      <c r="AO157" s="1"/>
      <c r="AP157" s="1"/>
      <c r="AQ157" s="1"/>
      <c r="AR157" s="1"/>
      <c r="AS157" s="1"/>
      <c r="AT157" s="24"/>
      <c r="AU157" s="24"/>
      <c r="AV157" s="24"/>
      <c r="AW157" s="24"/>
      <c r="AX157" s="24"/>
      <c r="AY157" s="24"/>
      <c r="AZ157" s="24"/>
      <c r="BA157" s="25"/>
      <c r="BB157" s="25"/>
      <c r="BC157" s="25"/>
      <c r="BD157" s="25"/>
      <c r="BE157" s="25"/>
      <c r="BF157" s="25"/>
      <c r="BG157" s="25"/>
      <c r="BH157" s="1"/>
      <c r="BI157" s="1"/>
      <c r="BJ157" s="1"/>
      <c r="BK157" s="1"/>
      <c r="BL157" s="1"/>
      <c r="BM157" s="1"/>
      <c r="BN157" s="24"/>
      <c r="BO157" s="24"/>
      <c r="BP157" s="24"/>
      <c r="BQ157" s="24"/>
      <c r="BR157" s="24"/>
      <c r="BS157" s="24"/>
      <c r="BT157" s="24"/>
      <c r="BU157" s="25"/>
      <c r="BV157" s="25"/>
      <c r="BW157" s="25"/>
      <c r="BX157" s="25"/>
      <c r="BY157" s="25"/>
      <c r="BZ157" s="25"/>
      <c r="CA157" s="25"/>
      <c r="CB157" s="1"/>
      <c r="CC157" s="1"/>
      <c r="CD157" s="1"/>
      <c r="CE157" s="1"/>
      <c r="CF157" s="1"/>
      <c r="CG157" s="1"/>
      <c r="CH157" s="24"/>
      <c r="CI157" s="24"/>
      <c r="CJ157" s="24"/>
      <c r="CK157" s="24"/>
      <c r="CL157" s="24"/>
      <c r="CM157" s="24"/>
      <c r="CN157" s="24"/>
      <c r="CO157" s="25"/>
      <c r="CP157" s="25"/>
      <c r="CQ157" s="25"/>
      <c r="CR157" s="25"/>
      <c r="CS157" s="25"/>
      <c r="CT157" s="25"/>
      <c r="CU157" s="25"/>
      <c r="CV157" s="1"/>
      <c r="CW157" s="1"/>
      <c r="CX157" s="1"/>
      <c r="CY157" s="1"/>
      <c r="CZ157" s="1"/>
      <c r="DA157" s="1"/>
      <c r="DB157" s="24"/>
      <c r="DC157" s="24"/>
      <c r="DD157" s="24"/>
      <c r="DE157" s="24"/>
      <c r="DF157" s="24"/>
      <c r="DG157" s="24"/>
      <c r="DH157" s="24"/>
      <c r="DI157" s="25"/>
      <c r="DJ157" s="25"/>
      <c r="DK157" s="25"/>
      <c r="DL157" s="25"/>
      <c r="DM157" s="25"/>
      <c r="DN157" s="25"/>
      <c r="DO157" s="25"/>
      <c r="DP157" s="1"/>
      <c r="DQ157" s="1"/>
      <c r="DR157" s="1"/>
      <c r="DS157" s="1"/>
      <c r="DT157" s="1"/>
      <c r="DU157" s="1"/>
      <c r="DV157" s="24"/>
      <c r="DW157" s="24"/>
      <c r="DX157" s="24"/>
      <c r="DY157" s="24"/>
      <c r="DZ157" s="24"/>
      <c r="EA157" s="24"/>
      <c r="EB157" s="24"/>
      <c r="EC157" s="25"/>
      <c r="ED157" s="25"/>
      <c r="EE157" s="25"/>
      <c r="EF157" s="25"/>
      <c r="EG157" s="25"/>
      <c r="EH157" s="25"/>
      <c r="EI157" s="25"/>
    </row>
    <row r="158" s="1" customFormat="1" customHeight="1" spans="6:139">
      <c r="F158" s="3" t="s">
        <v>51</v>
      </c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1"/>
      <c r="U158" s="1"/>
      <c r="V158" s="1"/>
      <c r="W158" s="1"/>
      <c r="X158" s="1"/>
      <c r="Y158" s="1"/>
      <c r="Z158" s="3" t="s">
        <v>51</v>
      </c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1"/>
      <c r="AO158" s="1"/>
      <c r="AP158" s="1"/>
      <c r="AQ158" s="1"/>
      <c r="AR158" s="1"/>
      <c r="AS158" s="1"/>
      <c r="AT158" s="3" t="s">
        <v>51</v>
      </c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1"/>
      <c r="BI158" s="1"/>
      <c r="BJ158" s="1"/>
      <c r="BK158" s="1"/>
      <c r="BL158" s="1"/>
      <c r="BM158" s="1"/>
      <c r="BN158" s="3" t="s">
        <v>51</v>
      </c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1"/>
      <c r="CC158" s="1"/>
      <c r="CD158" s="1"/>
      <c r="CE158" s="1"/>
      <c r="CF158" s="1"/>
      <c r="CG158" s="1"/>
      <c r="CH158" s="3" t="s">
        <v>51</v>
      </c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1"/>
      <c r="CW158" s="1"/>
      <c r="CX158" s="1"/>
      <c r="CY158" s="1"/>
      <c r="CZ158" s="1"/>
      <c r="DA158" s="1"/>
      <c r="DB158" s="3" t="s">
        <v>51</v>
      </c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1"/>
      <c r="DQ158" s="1"/>
      <c r="DR158" s="1"/>
      <c r="DS158" s="1"/>
      <c r="DT158" s="1"/>
      <c r="DU158" s="1"/>
      <c r="DV158" s="3" t="s">
        <v>51</v>
      </c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</row>
    <row r="159" s="1" customFormat="1" customHeight="1" spans="6:139">
      <c r="F159" s="4" t="s">
        <v>8</v>
      </c>
      <c r="G159" s="5"/>
      <c r="H159" s="5"/>
      <c r="I159" s="6"/>
      <c r="J159" s="7" t="s">
        <v>9</v>
      </c>
      <c r="K159" s="7"/>
      <c r="L159" s="7"/>
      <c r="M159" s="7"/>
      <c r="N159" s="8" t="s">
        <v>10</v>
      </c>
      <c r="O159" s="8"/>
      <c r="P159" s="8"/>
      <c r="Q159" s="9" t="s">
        <v>11</v>
      </c>
      <c r="R159" s="10" t="s">
        <v>12</v>
      </c>
      <c r="S159" s="10" t="s">
        <v>13</v>
      </c>
      <c r="Z159" s="4" t="s">
        <v>8</v>
      </c>
      <c r="AA159" s="5"/>
      <c r="AB159" s="5"/>
      <c r="AC159" s="6"/>
      <c r="AD159" s="7" t="s">
        <v>9</v>
      </c>
      <c r="AE159" s="7"/>
      <c r="AF159" s="7"/>
      <c r="AG159" s="7"/>
      <c r="AH159" s="8" t="s">
        <v>10</v>
      </c>
      <c r="AI159" s="8"/>
      <c r="AJ159" s="8"/>
      <c r="AK159" s="9" t="s">
        <v>11</v>
      </c>
      <c r="AL159" s="10" t="s">
        <v>12</v>
      </c>
      <c r="AM159" s="10" t="s">
        <v>13</v>
      </c>
      <c r="AT159" s="4" t="s">
        <v>8</v>
      </c>
      <c r="AU159" s="5"/>
      <c r="AV159" s="5"/>
      <c r="AW159" s="6"/>
      <c r="AX159" s="7" t="s">
        <v>9</v>
      </c>
      <c r="AY159" s="7"/>
      <c r="AZ159" s="7"/>
      <c r="BA159" s="7"/>
      <c r="BB159" s="8" t="s">
        <v>10</v>
      </c>
      <c r="BC159" s="8"/>
      <c r="BD159" s="8"/>
      <c r="BE159" s="9" t="s">
        <v>11</v>
      </c>
      <c r="BF159" s="10" t="s">
        <v>12</v>
      </c>
      <c r="BG159" s="10" t="s">
        <v>13</v>
      </c>
      <c r="BN159" s="4" t="s">
        <v>8</v>
      </c>
      <c r="BO159" s="5"/>
      <c r="BP159" s="5"/>
      <c r="BQ159" s="6"/>
      <c r="BR159" s="7" t="s">
        <v>9</v>
      </c>
      <c r="BS159" s="7"/>
      <c r="BT159" s="7"/>
      <c r="BU159" s="7"/>
      <c r="BV159" s="8" t="s">
        <v>10</v>
      </c>
      <c r="BW159" s="8"/>
      <c r="BX159" s="8"/>
      <c r="BY159" s="9" t="s">
        <v>11</v>
      </c>
      <c r="BZ159" s="10" t="s">
        <v>12</v>
      </c>
      <c r="CA159" s="10" t="s">
        <v>13</v>
      </c>
      <c r="CH159" s="4" t="s">
        <v>8</v>
      </c>
      <c r="CI159" s="5"/>
      <c r="CJ159" s="5"/>
      <c r="CK159" s="6"/>
      <c r="CL159" s="7" t="s">
        <v>9</v>
      </c>
      <c r="CM159" s="7"/>
      <c r="CN159" s="7"/>
      <c r="CO159" s="7"/>
      <c r="CP159" s="8" t="s">
        <v>10</v>
      </c>
      <c r="CQ159" s="8"/>
      <c r="CR159" s="8"/>
      <c r="CS159" s="9" t="s">
        <v>11</v>
      </c>
      <c r="CT159" s="10" t="s">
        <v>12</v>
      </c>
      <c r="CU159" s="10" t="s">
        <v>13</v>
      </c>
      <c r="DB159" s="4" t="s">
        <v>8</v>
      </c>
      <c r="DC159" s="5"/>
      <c r="DD159" s="5"/>
      <c r="DE159" s="6"/>
      <c r="DF159" s="7" t="s">
        <v>9</v>
      </c>
      <c r="DG159" s="7"/>
      <c r="DH159" s="7"/>
      <c r="DI159" s="7"/>
      <c r="DJ159" s="8" t="s">
        <v>10</v>
      </c>
      <c r="DK159" s="8"/>
      <c r="DL159" s="8"/>
      <c r="DM159" s="9" t="s">
        <v>11</v>
      </c>
      <c r="DN159" s="10" t="s">
        <v>12</v>
      </c>
      <c r="DO159" s="10" t="s">
        <v>13</v>
      </c>
      <c r="DV159" s="4" t="s">
        <v>8</v>
      </c>
      <c r="DW159" s="5"/>
      <c r="DX159" s="5"/>
      <c r="DY159" s="6"/>
      <c r="DZ159" s="7" t="s">
        <v>9</v>
      </c>
      <c r="EA159" s="7"/>
      <c r="EB159" s="7"/>
      <c r="EC159" s="7"/>
      <c r="ED159" s="8" t="s">
        <v>10</v>
      </c>
      <c r="EE159" s="8"/>
      <c r="EF159" s="8"/>
      <c r="EG159" s="9" t="s">
        <v>11</v>
      </c>
      <c r="EH159" s="10" t="s">
        <v>12</v>
      </c>
      <c r="EI159" s="10" t="s">
        <v>13</v>
      </c>
    </row>
    <row r="160" s="1" customFormat="1" customHeight="1" spans="6:139">
      <c r="F160" s="11" t="s">
        <v>52</v>
      </c>
      <c r="G160" s="11" t="s">
        <v>20</v>
      </c>
      <c r="H160" s="12" t="s">
        <v>21</v>
      </c>
      <c r="I160" s="13" t="s">
        <v>8</v>
      </c>
      <c r="J160" s="11" t="s">
        <v>22</v>
      </c>
      <c r="K160" s="11" t="s">
        <v>23</v>
      </c>
      <c r="L160" s="11" t="s">
        <v>24</v>
      </c>
      <c r="M160" s="7" t="s">
        <v>25</v>
      </c>
      <c r="N160" s="11" t="s">
        <v>26</v>
      </c>
      <c r="O160" s="11" t="s">
        <v>27</v>
      </c>
      <c r="P160" s="8" t="s">
        <v>28</v>
      </c>
      <c r="Q160" s="9" t="s">
        <v>29</v>
      </c>
      <c r="R160" s="14"/>
      <c r="S160" s="14"/>
      <c r="T160" s="1"/>
      <c r="U160" s="1"/>
      <c r="V160" s="1"/>
      <c r="W160" s="1"/>
      <c r="X160" s="1"/>
      <c r="Y160" s="1"/>
      <c r="Z160" s="11" t="s">
        <v>52</v>
      </c>
      <c r="AA160" s="11" t="s">
        <v>20</v>
      </c>
      <c r="AB160" s="12" t="s">
        <v>21</v>
      </c>
      <c r="AC160" s="13" t="s">
        <v>8</v>
      </c>
      <c r="AD160" s="11" t="s">
        <v>22</v>
      </c>
      <c r="AE160" s="11" t="s">
        <v>23</v>
      </c>
      <c r="AF160" s="11" t="s">
        <v>24</v>
      </c>
      <c r="AG160" s="7" t="s">
        <v>25</v>
      </c>
      <c r="AH160" s="11" t="s">
        <v>26</v>
      </c>
      <c r="AI160" s="11" t="s">
        <v>27</v>
      </c>
      <c r="AJ160" s="8" t="s">
        <v>28</v>
      </c>
      <c r="AK160" s="9" t="s">
        <v>29</v>
      </c>
      <c r="AL160" s="14"/>
      <c r="AM160" s="14"/>
      <c r="AN160" s="1"/>
      <c r="AO160" s="1"/>
      <c r="AP160" s="1"/>
      <c r="AQ160" s="1"/>
      <c r="AR160" s="1"/>
      <c r="AS160" s="1"/>
      <c r="AT160" s="11" t="s">
        <v>52</v>
      </c>
      <c r="AU160" s="11" t="s">
        <v>20</v>
      </c>
      <c r="AV160" s="12" t="s">
        <v>21</v>
      </c>
      <c r="AW160" s="13" t="s">
        <v>8</v>
      </c>
      <c r="AX160" s="11" t="s">
        <v>22</v>
      </c>
      <c r="AY160" s="11" t="s">
        <v>23</v>
      </c>
      <c r="AZ160" s="11" t="s">
        <v>24</v>
      </c>
      <c r="BA160" s="7" t="s">
        <v>25</v>
      </c>
      <c r="BB160" s="11" t="s">
        <v>26</v>
      </c>
      <c r="BC160" s="11" t="s">
        <v>27</v>
      </c>
      <c r="BD160" s="8" t="s">
        <v>28</v>
      </c>
      <c r="BE160" s="9" t="s">
        <v>29</v>
      </c>
      <c r="BF160" s="14"/>
      <c r="BG160" s="14"/>
      <c r="BH160" s="1"/>
      <c r="BI160" s="1"/>
      <c r="BJ160" s="1"/>
      <c r="BK160" s="1"/>
      <c r="BL160" s="1"/>
      <c r="BM160" s="1"/>
      <c r="BN160" s="11" t="s">
        <v>52</v>
      </c>
      <c r="BO160" s="11" t="s">
        <v>20</v>
      </c>
      <c r="BP160" s="12" t="s">
        <v>21</v>
      </c>
      <c r="BQ160" s="13" t="s">
        <v>8</v>
      </c>
      <c r="BR160" s="11" t="s">
        <v>22</v>
      </c>
      <c r="BS160" s="11" t="s">
        <v>23</v>
      </c>
      <c r="BT160" s="11" t="s">
        <v>24</v>
      </c>
      <c r="BU160" s="7" t="s">
        <v>25</v>
      </c>
      <c r="BV160" s="11" t="s">
        <v>26</v>
      </c>
      <c r="BW160" s="11" t="s">
        <v>27</v>
      </c>
      <c r="BX160" s="8" t="s">
        <v>28</v>
      </c>
      <c r="BY160" s="9" t="s">
        <v>29</v>
      </c>
      <c r="BZ160" s="14"/>
      <c r="CA160" s="14"/>
      <c r="CB160" s="1"/>
      <c r="CC160" s="1"/>
      <c r="CD160" s="1"/>
      <c r="CE160" s="1"/>
      <c r="CF160" s="1"/>
      <c r="CG160" s="1"/>
      <c r="CH160" s="11" t="s">
        <v>52</v>
      </c>
      <c r="CI160" s="11" t="s">
        <v>20</v>
      </c>
      <c r="CJ160" s="12" t="s">
        <v>21</v>
      </c>
      <c r="CK160" s="13" t="s">
        <v>8</v>
      </c>
      <c r="CL160" s="11" t="s">
        <v>22</v>
      </c>
      <c r="CM160" s="11" t="s">
        <v>23</v>
      </c>
      <c r="CN160" s="11" t="s">
        <v>24</v>
      </c>
      <c r="CO160" s="7" t="s">
        <v>25</v>
      </c>
      <c r="CP160" s="11" t="s">
        <v>26</v>
      </c>
      <c r="CQ160" s="11" t="s">
        <v>27</v>
      </c>
      <c r="CR160" s="8" t="s">
        <v>28</v>
      </c>
      <c r="CS160" s="9" t="s">
        <v>29</v>
      </c>
      <c r="CT160" s="14"/>
      <c r="CU160" s="14"/>
      <c r="CV160" s="1"/>
      <c r="CW160" s="1"/>
      <c r="CX160" s="1"/>
      <c r="CY160" s="1"/>
      <c r="CZ160" s="1"/>
      <c r="DA160" s="1"/>
      <c r="DB160" s="11" t="s">
        <v>52</v>
      </c>
      <c r="DC160" s="11" t="s">
        <v>20</v>
      </c>
      <c r="DD160" s="12" t="s">
        <v>21</v>
      </c>
      <c r="DE160" s="13" t="s">
        <v>8</v>
      </c>
      <c r="DF160" s="11" t="s">
        <v>22</v>
      </c>
      <c r="DG160" s="11" t="s">
        <v>23</v>
      </c>
      <c r="DH160" s="11" t="s">
        <v>24</v>
      </c>
      <c r="DI160" s="7" t="s">
        <v>25</v>
      </c>
      <c r="DJ160" s="11" t="s">
        <v>26</v>
      </c>
      <c r="DK160" s="11" t="s">
        <v>27</v>
      </c>
      <c r="DL160" s="8" t="s">
        <v>28</v>
      </c>
      <c r="DM160" s="9" t="s">
        <v>29</v>
      </c>
      <c r="DN160" s="14"/>
      <c r="DO160" s="14"/>
      <c r="DP160" s="1"/>
      <c r="DQ160" s="1"/>
      <c r="DR160" s="1"/>
      <c r="DS160" s="1"/>
      <c r="DT160" s="1"/>
      <c r="DU160" s="1"/>
      <c r="DV160" s="11" t="s">
        <v>52</v>
      </c>
      <c r="DW160" s="11" t="s">
        <v>20</v>
      </c>
      <c r="DX160" s="12" t="s">
        <v>21</v>
      </c>
      <c r="DY160" s="13" t="s">
        <v>8</v>
      </c>
      <c r="DZ160" s="11" t="s">
        <v>22</v>
      </c>
      <c r="EA160" s="11" t="s">
        <v>23</v>
      </c>
      <c r="EB160" s="11" t="s">
        <v>24</v>
      </c>
      <c r="EC160" s="7" t="s">
        <v>25</v>
      </c>
      <c r="ED160" s="11" t="s">
        <v>26</v>
      </c>
      <c r="EE160" s="11" t="s">
        <v>27</v>
      </c>
      <c r="EF160" s="8" t="s">
        <v>28</v>
      </c>
      <c r="EG160" s="9" t="s">
        <v>29</v>
      </c>
      <c r="EH160" s="14"/>
      <c r="EI160" s="14"/>
    </row>
    <row r="161" s="1" customFormat="1" customHeight="1" spans="6:139">
      <c r="F161" s="11">
        <v>35434</v>
      </c>
      <c r="G161" s="11">
        <v>0.0847</v>
      </c>
      <c r="H161" s="12">
        <v>1.35</v>
      </c>
      <c r="I161" s="13">
        <f t="shared" ref="I161:I163" si="352">F161*G161*H161</f>
        <v>4051.70073</v>
      </c>
      <c r="J161" s="11">
        <v>3</v>
      </c>
      <c r="K161" s="11">
        <v>490</v>
      </c>
      <c r="L161" s="11">
        <v>1.83</v>
      </c>
      <c r="M161" s="16">
        <f t="shared" ref="M161:M163" si="353">1+6*K161/(K161+2000)+L161</f>
        <v>4.01072289156627</v>
      </c>
      <c r="N161" s="11">
        <v>0.89</v>
      </c>
      <c r="O161" s="11">
        <v>1.78</v>
      </c>
      <c r="P161" s="8">
        <f t="shared" ref="P161:P163" si="354">1+N161*O161</f>
        <v>2.5842</v>
      </c>
      <c r="Q161" s="9">
        <v>1.15</v>
      </c>
      <c r="R161" s="17">
        <v>1</v>
      </c>
      <c r="S161" s="18">
        <f t="shared" ref="S161:S165" si="355">I161*J161*Q161*P161*M161*R161</f>
        <v>144878.931276481</v>
      </c>
      <c r="Z161" s="11">
        <v>35728</v>
      </c>
      <c r="AA161" s="11">
        <v>0.0847</v>
      </c>
      <c r="AB161" s="12">
        <v>1.35</v>
      </c>
      <c r="AC161" s="13">
        <f t="shared" ref="AC161:AC163" si="356">Z161*AA161*AB161</f>
        <v>4085.31816</v>
      </c>
      <c r="AD161" s="11">
        <v>3</v>
      </c>
      <c r="AE161" s="11">
        <v>450</v>
      </c>
      <c r="AF161" s="11">
        <v>1.83</v>
      </c>
      <c r="AG161" s="16">
        <f t="shared" ref="AG161:AG163" si="357">1+6*AE161/(AE161+2000)+AF161</f>
        <v>3.93204081632653</v>
      </c>
      <c r="AH161" s="11">
        <v>1</v>
      </c>
      <c r="AI161" s="11">
        <v>2.71</v>
      </c>
      <c r="AJ161" s="8">
        <f t="shared" ref="AJ161:AJ163" si="358">1+AH161*AI161</f>
        <v>3.71</v>
      </c>
      <c r="AK161" s="9">
        <v>1.15</v>
      </c>
      <c r="AL161" s="17">
        <v>1</v>
      </c>
      <c r="AM161" s="18">
        <f t="shared" ref="AM161:AM165" si="359">AC161*AD161*AK161*AJ161*AG161*AL161</f>
        <v>205606.531416964</v>
      </c>
      <c r="AT161" s="11">
        <v>36903</v>
      </c>
      <c r="AU161" s="11">
        <v>0.0847</v>
      </c>
      <c r="AV161" s="12">
        <v>1.35</v>
      </c>
      <c r="AW161" s="13">
        <f t="shared" ref="AW161:AW164" si="360">AT161*AU161*AV161</f>
        <v>4219.673535</v>
      </c>
      <c r="AX161" s="11">
        <v>3</v>
      </c>
      <c r="AY161" s="11">
        <v>490</v>
      </c>
      <c r="AZ161" s="11">
        <v>1.83</v>
      </c>
      <c r="BA161" s="16">
        <f t="shared" ref="BA161:BA164" si="361">1+6*AY161/(AY161+2000)+AZ161</f>
        <v>4.01072289156627</v>
      </c>
      <c r="BB161" s="11">
        <v>0.93</v>
      </c>
      <c r="BC161" s="11">
        <v>1.85</v>
      </c>
      <c r="BD161" s="8">
        <f t="shared" ref="BD161:BD164" si="362">1+BB161*BC161</f>
        <v>2.7205</v>
      </c>
      <c r="BE161" s="9">
        <v>1.15</v>
      </c>
      <c r="BF161" s="17">
        <v>1.015</v>
      </c>
      <c r="BG161" s="18">
        <f t="shared" ref="BG161:BG165" si="363">AW161*AX161*BE161*BD161*BA161*BF161</f>
        <v>161226.110287496</v>
      </c>
      <c r="BN161" s="11">
        <v>38167</v>
      </c>
      <c r="BO161" s="11">
        <v>0.0847</v>
      </c>
      <c r="BP161" s="12">
        <v>1.35</v>
      </c>
      <c r="BQ161" s="13">
        <f t="shared" ref="BQ161:BQ164" si="364">BN161*BO161*BP161</f>
        <v>4364.205615</v>
      </c>
      <c r="BR161" s="11">
        <v>3</v>
      </c>
      <c r="BS161" s="11">
        <v>490</v>
      </c>
      <c r="BT161" s="11">
        <v>1.83</v>
      </c>
      <c r="BU161" s="16">
        <f t="shared" ref="BU161:BU164" si="365">1+6*BS161/(BS161+2000)+BT161</f>
        <v>4.01072289156627</v>
      </c>
      <c r="BV161" s="11">
        <v>1</v>
      </c>
      <c r="BW161" s="11">
        <v>2.71</v>
      </c>
      <c r="BX161" s="8">
        <f t="shared" ref="BX161:BX164" si="366">1+BV161*BW161</f>
        <v>3.71</v>
      </c>
      <c r="BY161" s="9">
        <v>1.15</v>
      </c>
      <c r="BZ161" s="17">
        <v>1.015</v>
      </c>
      <c r="CA161" s="18">
        <f t="shared" ref="CA161:CA165" si="367">BQ161*BR161*BY161*BX161*BU161*BZ161</f>
        <v>227398.139684837</v>
      </c>
      <c r="CH161" s="11">
        <v>42781</v>
      </c>
      <c r="CI161" s="11">
        <v>0.0847</v>
      </c>
      <c r="CJ161" s="12">
        <v>1.35</v>
      </c>
      <c r="CK161" s="13">
        <f t="shared" ref="CK161:CK165" si="368">CH161*CI161*CJ161</f>
        <v>4891.793445</v>
      </c>
      <c r="CL161" s="11">
        <v>3</v>
      </c>
      <c r="CM161" s="11">
        <v>490</v>
      </c>
      <c r="CN161" s="11">
        <v>1.83</v>
      </c>
      <c r="CO161" s="16">
        <f t="shared" ref="CO161:CO165" si="369">1+6*CM161/(CM161+2000)+CN161</f>
        <v>4.01072289156627</v>
      </c>
      <c r="CP161" s="11">
        <v>0.93</v>
      </c>
      <c r="CQ161" s="11">
        <v>1.85</v>
      </c>
      <c r="CR161" s="8">
        <f t="shared" ref="CR161:CR165" si="370">1+CP161*CQ161</f>
        <v>2.7205</v>
      </c>
      <c r="CS161" s="9">
        <v>1.15</v>
      </c>
      <c r="CT161" s="17">
        <v>1.085</v>
      </c>
      <c r="CU161" s="18">
        <f t="shared" ref="CU161:CU165" si="371">CK161*CL161*CS161*CR161*CO161*CT161</f>
        <v>199796.709313877</v>
      </c>
      <c r="DB161" s="11">
        <v>44045</v>
      </c>
      <c r="DC161" s="11">
        <v>0.0847</v>
      </c>
      <c r="DD161" s="12">
        <v>1.35</v>
      </c>
      <c r="DE161" s="13">
        <f t="shared" ref="DE161:DE165" si="372">DB161*DC161*DD161</f>
        <v>5036.325525</v>
      </c>
      <c r="DF161" s="11">
        <v>3</v>
      </c>
      <c r="DG161" s="11">
        <v>490</v>
      </c>
      <c r="DH161" s="11">
        <v>1.83</v>
      </c>
      <c r="DI161" s="16">
        <f t="shared" ref="DI161:DI165" si="373">1+6*DG161/(DG161+2000)+DH161</f>
        <v>4.01072289156627</v>
      </c>
      <c r="DJ161" s="11">
        <v>1</v>
      </c>
      <c r="DK161" s="11">
        <v>2.71</v>
      </c>
      <c r="DL161" s="8">
        <f t="shared" ref="DL161:DL165" si="374">1+DJ161*DK161</f>
        <v>3.71</v>
      </c>
      <c r="DM161" s="9">
        <v>1.15</v>
      </c>
      <c r="DN161" s="17">
        <v>1.085</v>
      </c>
      <c r="DO161" s="18">
        <f t="shared" ref="DO161:DO165" si="375">DE161*DF161*DM161*DL161*DI161*DN161</f>
        <v>280517.004611294</v>
      </c>
      <c r="DV161" s="11">
        <v>49923</v>
      </c>
      <c r="DW161" s="11">
        <v>0.09996</v>
      </c>
      <c r="DX161" s="12">
        <v>1.35</v>
      </c>
      <c r="DY161" s="13">
        <f t="shared" ref="DY161:DY165" si="376">DV161*DW161*DX161</f>
        <v>6736.909158</v>
      </c>
      <c r="DZ161" s="11">
        <v>3</v>
      </c>
      <c r="EA161" s="11">
        <v>490</v>
      </c>
      <c r="EB161" s="11">
        <v>1.92</v>
      </c>
      <c r="EC161" s="16">
        <f t="shared" ref="EC161:EC165" si="377">1+6*EA161/(EA161+2000)+EB161</f>
        <v>4.10072289156627</v>
      </c>
      <c r="ED161" s="11">
        <v>1</v>
      </c>
      <c r="EE161" s="11">
        <v>3.51</v>
      </c>
      <c r="EF161" s="8">
        <f t="shared" ref="EF161:EF165" si="378">1+ED161*EE161</f>
        <v>4.51</v>
      </c>
      <c r="EG161" s="9">
        <v>1.15</v>
      </c>
      <c r="EH161" s="17">
        <v>1.2</v>
      </c>
      <c r="EI161" s="18">
        <f>DY161*DZ161*EG161*EF161*EC161*EH161+DV161*0.125*EF161*EG161*EH161</f>
        <v>554658.631842428</v>
      </c>
    </row>
    <row r="162" s="1" customFormat="1" customHeight="1" spans="6:139">
      <c r="F162" s="11">
        <v>35434</v>
      </c>
      <c r="G162" s="11">
        <v>0.0847</v>
      </c>
      <c r="H162" s="12">
        <v>1.35</v>
      </c>
      <c r="I162" s="13">
        <f t="shared" si="352"/>
        <v>4051.70073</v>
      </c>
      <c r="J162" s="11">
        <v>3</v>
      </c>
      <c r="K162" s="11">
        <v>490</v>
      </c>
      <c r="L162" s="11">
        <v>1.83</v>
      </c>
      <c r="M162" s="16">
        <f t="shared" si="353"/>
        <v>4.01072289156627</v>
      </c>
      <c r="N162" s="11">
        <v>0.89</v>
      </c>
      <c r="O162" s="11">
        <v>1.78</v>
      </c>
      <c r="P162" s="8">
        <f t="shared" si="354"/>
        <v>2.5842</v>
      </c>
      <c r="Q162" s="9">
        <v>1.15</v>
      </c>
      <c r="R162" s="17">
        <v>1</v>
      </c>
      <c r="S162" s="18">
        <f t="shared" si="355"/>
        <v>144878.931276481</v>
      </c>
      <c r="Z162" s="11">
        <v>35728</v>
      </c>
      <c r="AA162" s="11">
        <v>0.0847</v>
      </c>
      <c r="AB162" s="12">
        <v>1.35</v>
      </c>
      <c r="AC162" s="13">
        <f t="shared" si="356"/>
        <v>4085.31816</v>
      </c>
      <c r="AD162" s="11">
        <v>3</v>
      </c>
      <c r="AE162" s="11">
        <v>450</v>
      </c>
      <c r="AF162" s="11">
        <v>1.83</v>
      </c>
      <c r="AG162" s="16">
        <f t="shared" si="357"/>
        <v>3.93204081632653</v>
      </c>
      <c r="AH162" s="11">
        <v>1</v>
      </c>
      <c r="AI162" s="11">
        <v>2.71</v>
      </c>
      <c r="AJ162" s="8">
        <f t="shared" si="358"/>
        <v>3.71</v>
      </c>
      <c r="AK162" s="9">
        <v>1.15</v>
      </c>
      <c r="AL162" s="17">
        <v>1</v>
      </c>
      <c r="AM162" s="18">
        <f t="shared" si="359"/>
        <v>205606.531416964</v>
      </c>
      <c r="AT162" s="11">
        <v>36903</v>
      </c>
      <c r="AU162" s="11">
        <v>0.0847</v>
      </c>
      <c r="AV162" s="12">
        <v>1.35</v>
      </c>
      <c r="AW162" s="13">
        <f t="shared" si="360"/>
        <v>4219.673535</v>
      </c>
      <c r="AX162" s="11">
        <v>3</v>
      </c>
      <c r="AY162" s="11">
        <v>490</v>
      </c>
      <c r="AZ162" s="11">
        <v>1.83</v>
      </c>
      <c r="BA162" s="16">
        <f t="shared" si="361"/>
        <v>4.01072289156627</v>
      </c>
      <c r="BB162" s="11">
        <v>0.93</v>
      </c>
      <c r="BC162" s="11">
        <v>1.85</v>
      </c>
      <c r="BD162" s="8">
        <f t="shared" si="362"/>
        <v>2.7205</v>
      </c>
      <c r="BE162" s="9">
        <v>1.15</v>
      </c>
      <c r="BF162" s="17">
        <v>1.015</v>
      </c>
      <c r="BG162" s="18">
        <f t="shared" si="363"/>
        <v>161226.110287496</v>
      </c>
      <c r="BN162" s="11">
        <v>38167</v>
      </c>
      <c r="BO162" s="11">
        <v>0.0847</v>
      </c>
      <c r="BP162" s="12">
        <v>1.35</v>
      </c>
      <c r="BQ162" s="13">
        <f t="shared" si="364"/>
        <v>4364.205615</v>
      </c>
      <c r="BR162" s="11">
        <v>3</v>
      </c>
      <c r="BS162" s="11">
        <v>490</v>
      </c>
      <c r="BT162" s="11">
        <v>1.83</v>
      </c>
      <c r="BU162" s="16">
        <f t="shared" si="365"/>
        <v>4.01072289156627</v>
      </c>
      <c r="BV162" s="11">
        <v>1</v>
      </c>
      <c r="BW162" s="11">
        <v>2.71</v>
      </c>
      <c r="BX162" s="8">
        <f t="shared" si="366"/>
        <v>3.71</v>
      </c>
      <c r="BY162" s="9">
        <v>1.15</v>
      </c>
      <c r="BZ162" s="17">
        <v>1.015</v>
      </c>
      <c r="CA162" s="18">
        <f t="shared" si="367"/>
        <v>227398.139684837</v>
      </c>
      <c r="CH162" s="11">
        <v>42781</v>
      </c>
      <c r="CI162" s="11">
        <v>0.0847</v>
      </c>
      <c r="CJ162" s="12">
        <v>1.35</v>
      </c>
      <c r="CK162" s="13">
        <f t="shared" si="368"/>
        <v>4891.793445</v>
      </c>
      <c r="CL162" s="11">
        <v>3</v>
      </c>
      <c r="CM162" s="11">
        <v>490</v>
      </c>
      <c r="CN162" s="11">
        <v>1.83</v>
      </c>
      <c r="CO162" s="16">
        <f t="shared" si="369"/>
        <v>4.01072289156627</v>
      </c>
      <c r="CP162" s="11">
        <v>0.93</v>
      </c>
      <c r="CQ162" s="11">
        <v>1.85</v>
      </c>
      <c r="CR162" s="8">
        <f t="shared" si="370"/>
        <v>2.7205</v>
      </c>
      <c r="CS162" s="9">
        <v>1.15</v>
      </c>
      <c r="CT162" s="17">
        <v>1.085</v>
      </c>
      <c r="CU162" s="18">
        <f t="shared" si="371"/>
        <v>199796.709313877</v>
      </c>
      <c r="DB162" s="11">
        <v>44045</v>
      </c>
      <c r="DC162" s="11">
        <v>0.0847</v>
      </c>
      <c r="DD162" s="12">
        <v>1.35</v>
      </c>
      <c r="DE162" s="13">
        <f t="shared" si="372"/>
        <v>5036.325525</v>
      </c>
      <c r="DF162" s="11">
        <v>3</v>
      </c>
      <c r="DG162" s="11">
        <v>490</v>
      </c>
      <c r="DH162" s="11">
        <v>1.83</v>
      </c>
      <c r="DI162" s="16">
        <f t="shared" si="373"/>
        <v>4.01072289156627</v>
      </c>
      <c r="DJ162" s="11">
        <v>1</v>
      </c>
      <c r="DK162" s="11">
        <v>2.71</v>
      </c>
      <c r="DL162" s="8">
        <f t="shared" si="374"/>
        <v>3.71</v>
      </c>
      <c r="DM162" s="9">
        <v>1.15</v>
      </c>
      <c r="DN162" s="17">
        <v>1.085</v>
      </c>
      <c r="DO162" s="18">
        <f t="shared" si="375"/>
        <v>280517.004611294</v>
      </c>
      <c r="DV162" s="11">
        <v>49923</v>
      </c>
      <c r="DW162" s="11">
        <v>0.09996</v>
      </c>
      <c r="DX162" s="12">
        <v>1.35</v>
      </c>
      <c r="DY162" s="13">
        <f t="shared" si="376"/>
        <v>6736.909158</v>
      </c>
      <c r="DZ162" s="11">
        <v>3</v>
      </c>
      <c r="EA162" s="11">
        <v>490</v>
      </c>
      <c r="EB162" s="11">
        <v>1.92</v>
      </c>
      <c r="EC162" s="16">
        <f t="shared" si="377"/>
        <v>4.10072289156627</v>
      </c>
      <c r="ED162" s="11">
        <v>1</v>
      </c>
      <c r="EE162" s="11">
        <v>3.51</v>
      </c>
      <c r="EF162" s="8">
        <f t="shared" si="378"/>
        <v>4.51</v>
      </c>
      <c r="EG162" s="9">
        <v>1.15</v>
      </c>
      <c r="EH162" s="17">
        <v>1.2</v>
      </c>
      <c r="EI162" s="18">
        <f t="shared" ref="EI162:EI165" si="379">DY162*DZ162*EG162*EF162*EC162*EH162</f>
        <v>515819.785917428</v>
      </c>
    </row>
    <row r="163" s="1" customFormat="1" customHeight="1" spans="6:139">
      <c r="F163" s="11">
        <v>35434</v>
      </c>
      <c r="G163" s="11">
        <v>0.0847</v>
      </c>
      <c r="H163" s="12">
        <v>1.35</v>
      </c>
      <c r="I163" s="13">
        <f t="shared" si="352"/>
        <v>4051.70073</v>
      </c>
      <c r="J163" s="11">
        <v>3</v>
      </c>
      <c r="K163" s="11">
        <v>240</v>
      </c>
      <c r="L163" s="11">
        <v>1.83</v>
      </c>
      <c r="M163" s="16">
        <f t="shared" si="353"/>
        <v>3.47285714285714</v>
      </c>
      <c r="N163" s="11">
        <v>0.89</v>
      </c>
      <c r="O163" s="11">
        <v>1.78</v>
      </c>
      <c r="P163" s="8">
        <f t="shared" si="354"/>
        <v>2.5842</v>
      </c>
      <c r="Q163" s="9">
        <v>0.9</v>
      </c>
      <c r="R163" s="17">
        <v>1</v>
      </c>
      <c r="S163" s="18">
        <f t="shared" si="355"/>
        <v>98177.9963888784</v>
      </c>
      <c r="Z163" s="11">
        <v>35728</v>
      </c>
      <c r="AA163" s="11">
        <v>0.0847</v>
      </c>
      <c r="AB163" s="12">
        <v>1.35</v>
      </c>
      <c r="AC163" s="13">
        <f t="shared" si="356"/>
        <v>4085.31816</v>
      </c>
      <c r="AD163" s="11">
        <v>3</v>
      </c>
      <c r="AE163" s="11">
        <v>200</v>
      </c>
      <c r="AF163" s="11">
        <v>1.83</v>
      </c>
      <c r="AG163" s="16">
        <f t="shared" si="357"/>
        <v>3.37545454545455</v>
      </c>
      <c r="AH163" s="11">
        <v>1</v>
      </c>
      <c r="AI163" s="11">
        <v>2.71</v>
      </c>
      <c r="AJ163" s="8">
        <f t="shared" si="358"/>
        <v>3.71</v>
      </c>
      <c r="AK163" s="9">
        <v>0.9</v>
      </c>
      <c r="AL163" s="17">
        <v>1</v>
      </c>
      <c r="AM163" s="18">
        <f t="shared" si="359"/>
        <v>138132.484225798</v>
      </c>
      <c r="AT163" s="11">
        <v>36903</v>
      </c>
      <c r="AU163" s="11">
        <v>0.0847</v>
      </c>
      <c r="AV163" s="12">
        <v>1.35</v>
      </c>
      <c r="AW163" s="13">
        <f t="shared" si="360"/>
        <v>4219.673535</v>
      </c>
      <c r="AX163" s="11">
        <v>3</v>
      </c>
      <c r="AY163" s="11">
        <v>490</v>
      </c>
      <c r="AZ163" s="11">
        <v>1.83</v>
      </c>
      <c r="BA163" s="16">
        <f t="shared" si="361"/>
        <v>4.01072289156627</v>
      </c>
      <c r="BB163" s="11">
        <v>0.93</v>
      </c>
      <c r="BC163" s="11">
        <v>1.85</v>
      </c>
      <c r="BD163" s="8">
        <f t="shared" si="362"/>
        <v>2.7205</v>
      </c>
      <c r="BE163" s="9">
        <v>1.15</v>
      </c>
      <c r="BF163" s="17">
        <v>1.015</v>
      </c>
      <c r="BG163" s="18">
        <f t="shared" si="363"/>
        <v>161226.110287496</v>
      </c>
      <c r="BN163" s="11">
        <v>38167</v>
      </c>
      <c r="BO163" s="11">
        <v>0.0847</v>
      </c>
      <c r="BP163" s="12">
        <v>1.35</v>
      </c>
      <c r="BQ163" s="13">
        <f t="shared" si="364"/>
        <v>4364.205615</v>
      </c>
      <c r="BR163" s="11">
        <v>3</v>
      </c>
      <c r="BS163" s="11">
        <v>490</v>
      </c>
      <c r="BT163" s="11">
        <v>1.83</v>
      </c>
      <c r="BU163" s="16">
        <f t="shared" si="365"/>
        <v>4.01072289156627</v>
      </c>
      <c r="BV163" s="11">
        <v>1</v>
      </c>
      <c r="BW163" s="11">
        <v>2.71</v>
      </c>
      <c r="BX163" s="8">
        <f t="shared" si="366"/>
        <v>3.71</v>
      </c>
      <c r="BY163" s="9">
        <v>1.15</v>
      </c>
      <c r="BZ163" s="17">
        <v>1.015</v>
      </c>
      <c r="CA163" s="18">
        <f t="shared" si="367"/>
        <v>227398.139684837</v>
      </c>
      <c r="CH163" s="11">
        <v>42781</v>
      </c>
      <c r="CI163" s="11">
        <v>0.0847</v>
      </c>
      <c r="CJ163" s="12">
        <v>1.35</v>
      </c>
      <c r="CK163" s="13">
        <f t="shared" si="368"/>
        <v>4891.793445</v>
      </c>
      <c r="CL163" s="11">
        <v>3</v>
      </c>
      <c r="CM163" s="11">
        <v>490</v>
      </c>
      <c r="CN163" s="11">
        <v>1.83</v>
      </c>
      <c r="CO163" s="16">
        <f t="shared" si="369"/>
        <v>4.01072289156627</v>
      </c>
      <c r="CP163" s="11">
        <v>0.93</v>
      </c>
      <c r="CQ163" s="11">
        <v>1.85</v>
      </c>
      <c r="CR163" s="8">
        <f t="shared" si="370"/>
        <v>2.7205</v>
      </c>
      <c r="CS163" s="9">
        <v>1.15</v>
      </c>
      <c r="CT163" s="17">
        <v>1.085</v>
      </c>
      <c r="CU163" s="18">
        <f t="shared" si="371"/>
        <v>199796.709313877</v>
      </c>
      <c r="DB163" s="11">
        <v>44045</v>
      </c>
      <c r="DC163" s="11">
        <v>0.0847</v>
      </c>
      <c r="DD163" s="12">
        <v>1.35</v>
      </c>
      <c r="DE163" s="13">
        <f t="shared" si="372"/>
        <v>5036.325525</v>
      </c>
      <c r="DF163" s="11">
        <v>3</v>
      </c>
      <c r="DG163" s="11">
        <v>490</v>
      </c>
      <c r="DH163" s="11">
        <v>1.83</v>
      </c>
      <c r="DI163" s="16">
        <f t="shared" si="373"/>
        <v>4.01072289156627</v>
      </c>
      <c r="DJ163" s="11">
        <v>1</v>
      </c>
      <c r="DK163" s="11">
        <v>2.71</v>
      </c>
      <c r="DL163" s="8">
        <f t="shared" si="374"/>
        <v>3.71</v>
      </c>
      <c r="DM163" s="9">
        <v>1.15</v>
      </c>
      <c r="DN163" s="17">
        <v>1.085</v>
      </c>
      <c r="DO163" s="18">
        <f t="shared" si="375"/>
        <v>280517.004611294</v>
      </c>
      <c r="DV163" s="11">
        <v>49923</v>
      </c>
      <c r="DW163" s="11">
        <v>0.09996</v>
      </c>
      <c r="DX163" s="12">
        <v>1.35</v>
      </c>
      <c r="DY163" s="13">
        <f t="shared" si="376"/>
        <v>6736.909158</v>
      </c>
      <c r="DZ163" s="11">
        <v>3</v>
      </c>
      <c r="EA163" s="11">
        <v>490</v>
      </c>
      <c r="EB163" s="11">
        <v>1.92</v>
      </c>
      <c r="EC163" s="16">
        <f t="shared" si="377"/>
        <v>4.10072289156627</v>
      </c>
      <c r="ED163" s="11">
        <v>1</v>
      </c>
      <c r="EE163" s="11">
        <v>3.51</v>
      </c>
      <c r="EF163" s="8">
        <f t="shared" si="378"/>
        <v>4.51</v>
      </c>
      <c r="EG163" s="9">
        <v>1.15</v>
      </c>
      <c r="EH163" s="17">
        <v>1.2</v>
      </c>
      <c r="EI163" s="18">
        <f t="shared" si="379"/>
        <v>515819.785917428</v>
      </c>
    </row>
    <row r="164" s="1" customFormat="1" customHeight="1" spans="6:139">
      <c r="F164" s="11"/>
      <c r="G164" s="11"/>
      <c r="H164" s="12"/>
      <c r="I164" s="13"/>
      <c r="J164" s="11"/>
      <c r="K164" s="11"/>
      <c r="L164" s="11"/>
      <c r="M164" s="16"/>
      <c r="N164" s="11"/>
      <c r="O164" s="11"/>
      <c r="P164" s="8"/>
      <c r="Q164" s="9"/>
      <c r="R164" s="17">
        <v>1</v>
      </c>
      <c r="S164" s="18">
        <f t="shared" si="355"/>
        <v>0</v>
      </c>
      <c r="Z164" s="11"/>
      <c r="AA164" s="11"/>
      <c r="AB164" s="12"/>
      <c r="AC164" s="13"/>
      <c r="AD164" s="11"/>
      <c r="AE164" s="11"/>
      <c r="AF164" s="11"/>
      <c r="AG164" s="16"/>
      <c r="AH164" s="11"/>
      <c r="AI164" s="11"/>
      <c r="AJ164" s="8"/>
      <c r="AK164" s="9"/>
      <c r="AL164" s="17">
        <v>1</v>
      </c>
      <c r="AM164" s="18">
        <f t="shared" si="359"/>
        <v>0</v>
      </c>
      <c r="AT164" s="11">
        <v>36903</v>
      </c>
      <c r="AU164" s="11">
        <v>0.0847</v>
      </c>
      <c r="AV164" s="12">
        <v>1.35</v>
      </c>
      <c r="AW164" s="13">
        <f t="shared" si="360"/>
        <v>4219.673535</v>
      </c>
      <c r="AX164" s="11">
        <v>3</v>
      </c>
      <c r="AY164" s="11">
        <v>240</v>
      </c>
      <c r="AZ164" s="11">
        <v>1.83</v>
      </c>
      <c r="BA164" s="16">
        <f t="shared" si="361"/>
        <v>3.47285714285714</v>
      </c>
      <c r="BB164" s="11">
        <v>0.93</v>
      </c>
      <c r="BC164" s="11">
        <v>1.85</v>
      </c>
      <c r="BD164" s="8">
        <f t="shared" si="362"/>
        <v>2.7205</v>
      </c>
      <c r="BE164" s="9">
        <v>0.9</v>
      </c>
      <c r="BF164" s="17">
        <v>1.015</v>
      </c>
      <c r="BG164" s="18">
        <f t="shared" si="363"/>
        <v>109255.751227151</v>
      </c>
      <c r="BN164" s="11">
        <v>38167</v>
      </c>
      <c r="BO164" s="11">
        <v>0.0847</v>
      </c>
      <c r="BP164" s="12">
        <v>1.35</v>
      </c>
      <c r="BQ164" s="13">
        <f t="shared" si="364"/>
        <v>4364.205615</v>
      </c>
      <c r="BR164" s="11">
        <v>3</v>
      </c>
      <c r="BS164" s="11">
        <v>240</v>
      </c>
      <c r="BT164" s="11">
        <v>1.83</v>
      </c>
      <c r="BU164" s="16">
        <f t="shared" si="365"/>
        <v>3.47285714285714</v>
      </c>
      <c r="BV164" s="11">
        <v>1</v>
      </c>
      <c r="BW164" s="11">
        <v>2.71</v>
      </c>
      <c r="BX164" s="8">
        <f t="shared" si="366"/>
        <v>3.71</v>
      </c>
      <c r="BY164" s="9">
        <v>0.9</v>
      </c>
      <c r="BZ164" s="17">
        <v>1.015</v>
      </c>
      <c r="CA164" s="18">
        <f t="shared" si="367"/>
        <v>154097.587137847</v>
      </c>
      <c r="CH164" s="11">
        <v>42781</v>
      </c>
      <c r="CI164" s="11">
        <v>0.0847</v>
      </c>
      <c r="CJ164" s="12">
        <v>1.35</v>
      </c>
      <c r="CK164" s="13">
        <f t="shared" si="368"/>
        <v>4891.793445</v>
      </c>
      <c r="CL164" s="11">
        <v>3</v>
      </c>
      <c r="CM164" s="11">
        <v>240</v>
      </c>
      <c r="CN164" s="11">
        <v>1.83</v>
      </c>
      <c r="CO164" s="16">
        <f t="shared" si="369"/>
        <v>3.47285714285714</v>
      </c>
      <c r="CP164" s="11">
        <v>0.93</v>
      </c>
      <c r="CQ164" s="11">
        <v>1.85</v>
      </c>
      <c r="CR164" s="8">
        <f t="shared" si="370"/>
        <v>2.7205</v>
      </c>
      <c r="CS164" s="9">
        <v>0.9</v>
      </c>
      <c r="CT164" s="17">
        <v>1.085</v>
      </c>
      <c r="CU164" s="18">
        <f t="shared" si="371"/>
        <v>135393.327606027</v>
      </c>
      <c r="DB164" s="11">
        <v>44045</v>
      </c>
      <c r="DC164" s="11">
        <v>0.0847</v>
      </c>
      <c r="DD164" s="12">
        <v>1.35</v>
      </c>
      <c r="DE164" s="13">
        <f t="shared" si="372"/>
        <v>5036.325525</v>
      </c>
      <c r="DF164" s="11">
        <v>3</v>
      </c>
      <c r="DG164" s="11">
        <v>240</v>
      </c>
      <c r="DH164" s="11">
        <v>1.83</v>
      </c>
      <c r="DI164" s="16">
        <f t="shared" si="373"/>
        <v>3.47285714285714</v>
      </c>
      <c r="DJ164" s="11">
        <v>1</v>
      </c>
      <c r="DK164" s="11">
        <v>2.71</v>
      </c>
      <c r="DL164" s="8">
        <f t="shared" si="374"/>
        <v>3.71</v>
      </c>
      <c r="DM164" s="9">
        <v>0.9</v>
      </c>
      <c r="DN164" s="17">
        <v>1.085</v>
      </c>
      <c r="DO164" s="18">
        <f t="shared" si="375"/>
        <v>190093.875093469</v>
      </c>
      <c r="DV164" s="11">
        <v>49923</v>
      </c>
      <c r="DW164" s="11">
        <v>0.09996</v>
      </c>
      <c r="DX164" s="12">
        <v>1.35</v>
      </c>
      <c r="DY164" s="13">
        <f t="shared" si="376"/>
        <v>6736.909158</v>
      </c>
      <c r="DZ164" s="11">
        <v>3</v>
      </c>
      <c r="EA164" s="11">
        <v>240</v>
      </c>
      <c r="EB164" s="11">
        <v>1.92</v>
      </c>
      <c r="EC164" s="16">
        <f t="shared" si="377"/>
        <v>3.56285714285714</v>
      </c>
      <c r="ED164" s="11">
        <v>1</v>
      </c>
      <c r="EE164" s="11">
        <v>3.51</v>
      </c>
      <c r="EF164" s="8">
        <f t="shared" si="378"/>
        <v>4.51</v>
      </c>
      <c r="EG164" s="9">
        <v>0.9</v>
      </c>
      <c r="EH164" s="17">
        <v>1.2</v>
      </c>
      <c r="EI164" s="18">
        <f t="shared" si="379"/>
        <v>350736.248546594</v>
      </c>
    </row>
    <row r="165" s="1" customFormat="1" customHeight="1" spans="6:139">
      <c r="F165" s="11"/>
      <c r="G165" s="11"/>
      <c r="H165" s="12"/>
      <c r="I165" s="13"/>
      <c r="J165" s="11"/>
      <c r="K165" s="11"/>
      <c r="L165" s="11"/>
      <c r="M165" s="16"/>
      <c r="N165" s="11"/>
      <c r="O165" s="11"/>
      <c r="P165" s="8"/>
      <c r="Q165" s="9"/>
      <c r="R165" s="17">
        <v>1</v>
      </c>
      <c r="S165" s="18">
        <f t="shared" si="355"/>
        <v>0</v>
      </c>
      <c r="Z165" s="11"/>
      <c r="AA165" s="11"/>
      <c r="AB165" s="12"/>
      <c r="AC165" s="13"/>
      <c r="AD165" s="11"/>
      <c r="AE165" s="11"/>
      <c r="AF165" s="11"/>
      <c r="AG165" s="16"/>
      <c r="AH165" s="11"/>
      <c r="AI165" s="11"/>
      <c r="AJ165" s="8"/>
      <c r="AK165" s="9"/>
      <c r="AL165" s="17">
        <v>1</v>
      </c>
      <c r="AM165" s="18">
        <f t="shared" si="359"/>
        <v>0</v>
      </c>
      <c r="AT165" s="11"/>
      <c r="AU165" s="11"/>
      <c r="AV165" s="12"/>
      <c r="AW165" s="13"/>
      <c r="AX165" s="11"/>
      <c r="AY165" s="11"/>
      <c r="AZ165" s="11"/>
      <c r="BA165" s="16"/>
      <c r="BB165" s="11"/>
      <c r="BC165" s="11"/>
      <c r="BD165" s="8"/>
      <c r="BE165" s="9"/>
      <c r="BF165" s="17">
        <v>1</v>
      </c>
      <c r="BG165" s="18">
        <f t="shared" si="363"/>
        <v>0</v>
      </c>
      <c r="BN165" s="11"/>
      <c r="BO165" s="11"/>
      <c r="BP165" s="12"/>
      <c r="BQ165" s="13"/>
      <c r="BR165" s="11"/>
      <c r="BS165" s="11"/>
      <c r="BT165" s="11"/>
      <c r="BU165" s="16"/>
      <c r="BV165" s="11"/>
      <c r="BW165" s="11"/>
      <c r="BX165" s="8"/>
      <c r="BY165" s="9"/>
      <c r="BZ165" s="17">
        <v>1</v>
      </c>
      <c r="CA165" s="18">
        <f t="shared" si="367"/>
        <v>0</v>
      </c>
      <c r="CH165" s="11">
        <v>42781</v>
      </c>
      <c r="CI165" s="11">
        <v>0.0847</v>
      </c>
      <c r="CJ165" s="12">
        <v>1.35</v>
      </c>
      <c r="CK165" s="13">
        <f t="shared" si="368"/>
        <v>4891.793445</v>
      </c>
      <c r="CL165" s="11">
        <v>3</v>
      </c>
      <c r="CM165" s="11">
        <v>240</v>
      </c>
      <c r="CN165" s="11">
        <v>1.83</v>
      </c>
      <c r="CO165" s="16">
        <f t="shared" si="369"/>
        <v>3.47285714285714</v>
      </c>
      <c r="CP165" s="11">
        <v>0.93</v>
      </c>
      <c r="CQ165" s="11">
        <v>1.85</v>
      </c>
      <c r="CR165" s="8">
        <f t="shared" si="370"/>
        <v>2.7205</v>
      </c>
      <c r="CS165" s="9">
        <v>0.9</v>
      </c>
      <c r="CT165" s="17">
        <v>1.085</v>
      </c>
      <c r="CU165" s="18">
        <f t="shared" si="371"/>
        <v>135393.327606027</v>
      </c>
      <c r="DB165" s="11">
        <v>44045</v>
      </c>
      <c r="DC165" s="11">
        <v>0.0847</v>
      </c>
      <c r="DD165" s="12">
        <v>1.35</v>
      </c>
      <c r="DE165" s="13">
        <f t="shared" si="372"/>
        <v>5036.325525</v>
      </c>
      <c r="DF165" s="11">
        <v>3</v>
      </c>
      <c r="DG165" s="11">
        <v>240</v>
      </c>
      <c r="DH165" s="11">
        <v>1.83</v>
      </c>
      <c r="DI165" s="16">
        <f t="shared" si="373"/>
        <v>3.47285714285714</v>
      </c>
      <c r="DJ165" s="11">
        <v>1</v>
      </c>
      <c r="DK165" s="11">
        <v>2.71</v>
      </c>
      <c r="DL165" s="8">
        <f t="shared" si="374"/>
        <v>3.71</v>
      </c>
      <c r="DM165" s="9">
        <v>0.9</v>
      </c>
      <c r="DN165" s="17">
        <v>1.085</v>
      </c>
      <c r="DO165" s="18">
        <f t="shared" si="375"/>
        <v>190093.875093469</v>
      </c>
      <c r="DV165" s="11">
        <v>49923</v>
      </c>
      <c r="DW165" s="11">
        <v>0.09996</v>
      </c>
      <c r="DX165" s="12">
        <v>1.35</v>
      </c>
      <c r="DY165" s="13">
        <f t="shared" si="376"/>
        <v>6736.909158</v>
      </c>
      <c r="DZ165" s="11">
        <v>3</v>
      </c>
      <c r="EA165" s="11">
        <v>240</v>
      </c>
      <c r="EB165" s="11">
        <v>1.92</v>
      </c>
      <c r="EC165" s="16">
        <f t="shared" si="377"/>
        <v>3.56285714285714</v>
      </c>
      <c r="ED165" s="11">
        <v>1</v>
      </c>
      <c r="EE165" s="11">
        <v>3.51</v>
      </c>
      <c r="EF165" s="8">
        <f t="shared" si="378"/>
        <v>4.51</v>
      </c>
      <c r="EG165" s="9">
        <v>0.9</v>
      </c>
      <c r="EH165" s="17">
        <v>1.2</v>
      </c>
      <c r="EI165" s="18">
        <f t="shared" si="379"/>
        <v>350736.248546594</v>
      </c>
    </row>
    <row r="166" s="1" customFormat="1" customHeight="1" spans="6:139">
      <c r="F166" s="39" t="s">
        <v>51</v>
      </c>
      <c r="G166" s="40"/>
      <c r="H166" s="40"/>
      <c r="I166" s="40"/>
      <c r="J166" s="40"/>
      <c r="K166" s="40"/>
      <c r="L166" s="40"/>
      <c r="M166" s="25">
        <f>SUM(S161:S165)</f>
        <v>387935.85894184</v>
      </c>
      <c r="N166" s="25"/>
      <c r="O166" s="25"/>
      <c r="P166" s="25"/>
      <c r="Q166" s="25"/>
      <c r="R166" s="25"/>
      <c r="S166" s="25"/>
      <c r="T166" s="1"/>
      <c r="U166" s="1"/>
      <c r="V166" s="1"/>
      <c r="W166" s="1"/>
      <c r="X166" s="1"/>
      <c r="Y166" s="1"/>
      <c r="Z166" s="39" t="s">
        <v>51</v>
      </c>
      <c r="AA166" s="40"/>
      <c r="AB166" s="40"/>
      <c r="AC166" s="40"/>
      <c r="AD166" s="40"/>
      <c r="AE166" s="40"/>
      <c r="AF166" s="40"/>
      <c r="AG166" s="25">
        <f>SUM(AM161:AM165)</f>
        <v>549345.547059725</v>
      </c>
      <c r="AH166" s="25"/>
      <c r="AI166" s="25"/>
      <c r="AJ166" s="25"/>
      <c r="AK166" s="25"/>
      <c r="AL166" s="25"/>
      <c r="AM166" s="25"/>
      <c r="AN166" s="1"/>
      <c r="AO166" s="1"/>
      <c r="AP166" s="1"/>
      <c r="AQ166" s="1"/>
      <c r="AR166" s="1"/>
      <c r="AS166" s="1"/>
      <c r="AT166" s="39" t="s">
        <v>51</v>
      </c>
      <c r="AU166" s="40"/>
      <c r="AV166" s="40"/>
      <c r="AW166" s="40"/>
      <c r="AX166" s="40"/>
      <c r="AY166" s="40"/>
      <c r="AZ166" s="40"/>
      <c r="BA166" s="25">
        <f>SUM(BG161:BG165)</f>
        <v>592934.082089638</v>
      </c>
      <c r="BB166" s="25"/>
      <c r="BC166" s="25"/>
      <c r="BD166" s="25"/>
      <c r="BE166" s="25"/>
      <c r="BF166" s="25"/>
      <c r="BG166" s="25"/>
      <c r="BH166" s="1"/>
      <c r="BI166" s="1"/>
      <c r="BJ166" s="1"/>
      <c r="BK166" s="1"/>
      <c r="BL166" s="1"/>
      <c r="BM166" s="1"/>
      <c r="BN166" s="39" t="s">
        <v>51</v>
      </c>
      <c r="BO166" s="40"/>
      <c r="BP166" s="40"/>
      <c r="BQ166" s="40"/>
      <c r="BR166" s="40"/>
      <c r="BS166" s="40"/>
      <c r="BT166" s="40"/>
      <c r="BU166" s="25">
        <f>SUM(CA161:CA165)</f>
        <v>836292.006192358</v>
      </c>
      <c r="BV166" s="25"/>
      <c r="BW166" s="25"/>
      <c r="BX166" s="25"/>
      <c r="BY166" s="25"/>
      <c r="BZ166" s="25"/>
      <c r="CA166" s="25"/>
      <c r="CB166" s="1"/>
      <c r="CC166" s="1"/>
      <c r="CD166" s="1"/>
      <c r="CE166" s="1"/>
      <c r="CF166" s="1"/>
      <c r="CG166" s="1"/>
      <c r="CH166" s="39" t="s">
        <v>51</v>
      </c>
      <c r="CI166" s="40"/>
      <c r="CJ166" s="40"/>
      <c r="CK166" s="40"/>
      <c r="CL166" s="40"/>
      <c r="CM166" s="40"/>
      <c r="CN166" s="40"/>
      <c r="CO166" s="25">
        <f>SUM(CU161:CU165)</f>
        <v>870176.783153684</v>
      </c>
      <c r="CP166" s="25"/>
      <c r="CQ166" s="25"/>
      <c r="CR166" s="25"/>
      <c r="CS166" s="25"/>
      <c r="CT166" s="25"/>
      <c r="CU166" s="25"/>
      <c r="CV166" s="1"/>
      <c r="CW166" s="1"/>
      <c r="CX166" s="1"/>
      <c r="CY166" s="1"/>
      <c r="CZ166" s="1"/>
      <c r="DA166" s="1"/>
      <c r="DB166" s="39" t="s">
        <v>51</v>
      </c>
      <c r="DC166" s="40"/>
      <c r="DD166" s="40"/>
      <c r="DE166" s="40"/>
      <c r="DF166" s="40"/>
      <c r="DG166" s="40"/>
      <c r="DH166" s="40"/>
      <c r="DI166" s="25">
        <f>SUM(DO161:DO165)</f>
        <v>1221738.76402082</v>
      </c>
      <c r="DJ166" s="25"/>
      <c r="DK166" s="25"/>
      <c r="DL166" s="25"/>
      <c r="DM166" s="25"/>
      <c r="DN166" s="25"/>
      <c r="DO166" s="25"/>
      <c r="DP166" s="1"/>
      <c r="DQ166" s="1"/>
      <c r="DR166" s="1"/>
      <c r="DS166" s="1"/>
      <c r="DT166" s="1"/>
      <c r="DU166" s="1"/>
      <c r="DV166" s="39" t="s">
        <v>51</v>
      </c>
      <c r="DW166" s="40"/>
      <c r="DX166" s="40"/>
      <c r="DY166" s="40"/>
      <c r="DZ166" s="40"/>
      <c r="EA166" s="40"/>
      <c r="EB166" s="40"/>
      <c r="EC166" s="25">
        <f>SUM(EI161:EI165)</f>
        <v>2287770.70077047</v>
      </c>
      <c r="ED166" s="25"/>
      <c r="EE166" s="25"/>
      <c r="EF166" s="25"/>
      <c r="EG166" s="25"/>
      <c r="EH166" s="25"/>
      <c r="EI166" s="25"/>
    </row>
    <row r="167" s="1" customFormat="1" customHeight="1" spans="6:139">
      <c r="F167" s="40"/>
      <c r="G167" s="40"/>
      <c r="H167" s="40"/>
      <c r="I167" s="40"/>
      <c r="J167" s="40"/>
      <c r="K167" s="40"/>
      <c r="L167" s="40"/>
      <c r="M167" s="25"/>
      <c r="N167" s="25"/>
      <c r="O167" s="25"/>
      <c r="P167" s="25"/>
      <c r="Q167" s="25"/>
      <c r="R167" s="25"/>
      <c r="S167" s="25"/>
      <c r="T167" s="1"/>
      <c r="U167" s="1"/>
      <c r="V167" s="1"/>
      <c r="W167" s="1"/>
      <c r="X167" s="1"/>
      <c r="Y167" s="1"/>
      <c r="Z167" s="40"/>
      <c r="AA167" s="40"/>
      <c r="AB167" s="40"/>
      <c r="AC167" s="40"/>
      <c r="AD167" s="40"/>
      <c r="AE167" s="40"/>
      <c r="AF167" s="40"/>
      <c r="AG167" s="25"/>
      <c r="AH167" s="25"/>
      <c r="AI167" s="25"/>
      <c r="AJ167" s="25"/>
      <c r="AK167" s="25"/>
      <c r="AL167" s="25"/>
      <c r="AM167" s="25"/>
      <c r="AN167" s="1"/>
      <c r="AO167" s="1"/>
      <c r="AP167" s="1"/>
      <c r="AQ167" s="1"/>
      <c r="AR167" s="1"/>
      <c r="AS167" s="1"/>
      <c r="AT167" s="40"/>
      <c r="AU167" s="40"/>
      <c r="AV167" s="40"/>
      <c r="AW167" s="40"/>
      <c r="AX167" s="40"/>
      <c r="AY167" s="40"/>
      <c r="AZ167" s="40"/>
      <c r="BA167" s="25"/>
      <c r="BB167" s="25"/>
      <c r="BC167" s="25"/>
      <c r="BD167" s="25"/>
      <c r="BE167" s="25"/>
      <c r="BF167" s="25"/>
      <c r="BG167" s="25"/>
      <c r="BH167" s="1"/>
      <c r="BI167" s="1"/>
      <c r="BJ167" s="1"/>
      <c r="BK167" s="1"/>
      <c r="BL167" s="1"/>
      <c r="BM167" s="1"/>
      <c r="BN167" s="40"/>
      <c r="BO167" s="40"/>
      <c r="BP167" s="40"/>
      <c r="BQ167" s="40"/>
      <c r="BR167" s="40"/>
      <c r="BS167" s="40"/>
      <c r="BT167" s="40"/>
      <c r="BU167" s="25"/>
      <c r="BV167" s="25"/>
      <c r="BW167" s="25"/>
      <c r="BX167" s="25"/>
      <c r="BY167" s="25"/>
      <c r="BZ167" s="25"/>
      <c r="CA167" s="25"/>
      <c r="CB167" s="1"/>
      <c r="CC167" s="1"/>
      <c r="CD167" s="1"/>
      <c r="CE167" s="1"/>
      <c r="CF167" s="1"/>
      <c r="CG167" s="1"/>
      <c r="CH167" s="40"/>
      <c r="CI167" s="40"/>
      <c r="CJ167" s="40"/>
      <c r="CK167" s="40"/>
      <c r="CL167" s="40"/>
      <c r="CM167" s="40"/>
      <c r="CN167" s="40"/>
      <c r="CO167" s="25"/>
      <c r="CP167" s="25"/>
      <c r="CQ167" s="25"/>
      <c r="CR167" s="25"/>
      <c r="CS167" s="25"/>
      <c r="CT167" s="25"/>
      <c r="CU167" s="25"/>
      <c r="CV167" s="1"/>
      <c r="CW167" s="1"/>
      <c r="CX167" s="1"/>
      <c r="CY167" s="1"/>
      <c r="CZ167" s="1"/>
      <c r="DA167" s="1"/>
      <c r="DB167" s="40"/>
      <c r="DC167" s="40"/>
      <c r="DD167" s="40"/>
      <c r="DE167" s="40"/>
      <c r="DF167" s="40"/>
      <c r="DG167" s="40"/>
      <c r="DH167" s="40"/>
      <c r="DI167" s="25"/>
      <c r="DJ167" s="25"/>
      <c r="DK167" s="25"/>
      <c r="DL167" s="25"/>
      <c r="DM167" s="25"/>
      <c r="DN167" s="25"/>
      <c r="DO167" s="25"/>
      <c r="DP167" s="1"/>
      <c r="DQ167" s="1"/>
      <c r="DR167" s="1"/>
      <c r="DS167" s="1"/>
      <c r="DT167" s="1"/>
      <c r="DU167" s="1"/>
      <c r="DV167" s="40"/>
      <c r="DW167" s="40"/>
      <c r="DX167" s="40"/>
      <c r="DY167" s="40"/>
      <c r="DZ167" s="40"/>
      <c r="EA167" s="40"/>
      <c r="EB167" s="40"/>
      <c r="EC167" s="25"/>
      <c r="ED167" s="25"/>
      <c r="EE167" s="25"/>
      <c r="EF167" s="25"/>
      <c r="EG167" s="25"/>
      <c r="EH167" s="25"/>
      <c r="EI167" s="25"/>
    </row>
    <row r="168" s="1" customFormat="1" customHeight="1" spans="6:139">
      <c r="F168" s="35" t="s">
        <v>30</v>
      </c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1"/>
      <c r="S168" s="1"/>
      <c r="T168" s="1"/>
      <c r="U168" s="1"/>
      <c r="V168" s="1"/>
      <c r="W168" s="1"/>
      <c r="X168" s="1"/>
      <c r="Y168" s="1"/>
      <c r="Z168" s="35" t="s">
        <v>30</v>
      </c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1"/>
      <c r="AM168" s="1"/>
      <c r="AN168" s="1"/>
      <c r="AO168" s="1"/>
      <c r="AP168" s="1"/>
      <c r="AQ168" s="1"/>
      <c r="AR168" s="1"/>
      <c r="AS168" s="1"/>
      <c r="AT168" s="35" t="s">
        <v>30</v>
      </c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1"/>
      <c r="BG168" s="1"/>
      <c r="BH168" s="1"/>
      <c r="BI168" s="1"/>
      <c r="BJ168" s="1"/>
      <c r="BK168" s="1"/>
      <c r="BL168" s="1"/>
      <c r="BM168" s="1"/>
      <c r="BN168" s="35" t="s">
        <v>30</v>
      </c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1"/>
      <c r="CA168" s="1"/>
      <c r="CB168" s="1"/>
      <c r="CC168" s="1"/>
      <c r="CD168" s="1"/>
      <c r="CE168" s="1"/>
      <c r="CF168" s="1"/>
      <c r="CG168" s="1"/>
      <c r="CH168" s="35" t="s">
        <v>30</v>
      </c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1"/>
      <c r="CU168" s="1"/>
      <c r="CV168" s="1"/>
      <c r="CW168" s="1"/>
      <c r="CX168" s="1"/>
      <c r="CY168" s="1"/>
      <c r="CZ168" s="1"/>
      <c r="DA168" s="1"/>
      <c r="DB168" s="35" t="s">
        <v>30</v>
      </c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1"/>
      <c r="DO168" s="1"/>
      <c r="DP168" s="1"/>
      <c r="DQ168" s="1"/>
      <c r="DR168" s="1"/>
      <c r="DS168" s="1"/>
      <c r="DT168" s="1"/>
      <c r="DU168" s="1"/>
      <c r="DV168" s="35" t="s">
        <v>30</v>
      </c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</row>
    <row r="169" s="1" customFormat="1" customHeight="1" spans="6:139">
      <c r="F169" s="13" t="s">
        <v>8</v>
      </c>
      <c r="G169" s="13"/>
      <c r="H169" s="13"/>
      <c r="I169" s="13"/>
      <c r="J169" s="13"/>
      <c r="K169" s="8" t="s">
        <v>53</v>
      </c>
      <c r="L169" s="8"/>
      <c r="M169" s="8"/>
      <c r="N169" s="8"/>
      <c r="O169" s="9" t="s">
        <v>38</v>
      </c>
      <c r="P169" s="9"/>
      <c r="Q169" s="41" t="s">
        <v>13</v>
      </c>
      <c r="Z169" s="13" t="s">
        <v>8</v>
      </c>
      <c r="AA169" s="13"/>
      <c r="AB169" s="13"/>
      <c r="AC169" s="13"/>
      <c r="AD169" s="13"/>
      <c r="AE169" s="8" t="s">
        <v>53</v>
      </c>
      <c r="AF169" s="8"/>
      <c r="AG169" s="8"/>
      <c r="AH169" s="8"/>
      <c r="AI169" s="9" t="s">
        <v>38</v>
      </c>
      <c r="AJ169" s="9"/>
      <c r="AK169" s="41" t="s">
        <v>13</v>
      </c>
      <c r="AT169" s="13" t="s">
        <v>8</v>
      </c>
      <c r="AU169" s="13"/>
      <c r="AV169" s="13"/>
      <c r="AW169" s="13"/>
      <c r="AX169" s="13"/>
      <c r="AY169" s="8" t="s">
        <v>53</v>
      </c>
      <c r="AZ169" s="8"/>
      <c r="BA169" s="8"/>
      <c r="BB169" s="8"/>
      <c r="BC169" s="9" t="s">
        <v>38</v>
      </c>
      <c r="BD169" s="9"/>
      <c r="BE169" s="41" t="s">
        <v>13</v>
      </c>
      <c r="BN169" s="13" t="s">
        <v>8</v>
      </c>
      <c r="BO169" s="13"/>
      <c r="BP169" s="13"/>
      <c r="BQ169" s="13"/>
      <c r="BR169" s="13"/>
      <c r="BS169" s="8" t="s">
        <v>53</v>
      </c>
      <c r="BT169" s="8"/>
      <c r="BU169" s="8"/>
      <c r="BV169" s="8"/>
      <c r="BW169" s="9" t="s">
        <v>38</v>
      </c>
      <c r="BX169" s="9"/>
      <c r="BY169" s="41" t="s">
        <v>13</v>
      </c>
      <c r="CH169" s="13" t="s">
        <v>8</v>
      </c>
      <c r="CI169" s="13"/>
      <c r="CJ169" s="13"/>
      <c r="CK169" s="13"/>
      <c r="CL169" s="13"/>
      <c r="CM169" s="8" t="s">
        <v>53</v>
      </c>
      <c r="CN169" s="8"/>
      <c r="CO169" s="8"/>
      <c r="CP169" s="8"/>
      <c r="CQ169" s="9" t="s">
        <v>38</v>
      </c>
      <c r="CR169" s="9"/>
      <c r="CS169" s="41" t="s">
        <v>13</v>
      </c>
      <c r="DB169" s="13" t="s">
        <v>8</v>
      </c>
      <c r="DC169" s="13"/>
      <c r="DD169" s="13"/>
      <c r="DE169" s="13"/>
      <c r="DF169" s="13"/>
      <c r="DG169" s="8" t="s">
        <v>53</v>
      </c>
      <c r="DH169" s="8"/>
      <c r="DI169" s="8"/>
      <c r="DJ169" s="8"/>
      <c r="DK169" s="9" t="s">
        <v>38</v>
      </c>
      <c r="DL169" s="9"/>
      <c r="DM169" s="41" t="s">
        <v>13</v>
      </c>
      <c r="DV169" s="13" t="s">
        <v>8</v>
      </c>
      <c r="DW169" s="13"/>
      <c r="DX169" s="13"/>
      <c r="DY169" s="13"/>
      <c r="DZ169" s="13"/>
      <c r="EA169" s="8" t="s">
        <v>53</v>
      </c>
      <c r="EB169" s="8"/>
      <c r="EC169" s="8"/>
      <c r="ED169" s="8"/>
      <c r="EE169" s="9" t="s">
        <v>38</v>
      </c>
      <c r="EF169" s="9"/>
      <c r="EG169" s="41" t="s">
        <v>13</v>
      </c>
    </row>
    <row r="170" s="1" customFormat="1" customHeight="1" spans="6:139">
      <c r="F170" s="13" t="s">
        <v>54</v>
      </c>
      <c r="G170" s="13" t="s">
        <v>55</v>
      </c>
      <c r="H170" s="13" t="s">
        <v>56</v>
      </c>
      <c r="I170" s="13" t="s">
        <v>57</v>
      </c>
      <c r="J170" s="13" t="s">
        <v>8</v>
      </c>
      <c r="K170" s="8" t="s">
        <v>58</v>
      </c>
      <c r="L170" s="8" t="s">
        <v>26</v>
      </c>
      <c r="M170" s="8" t="s">
        <v>27</v>
      </c>
      <c r="N170" s="42" t="s">
        <v>28</v>
      </c>
      <c r="O170" s="9" t="s">
        <v>59</v>
      </c>
      <c r="P170" s="9" t="s">
        <v>60</v>
      </c>
      <c r="Q170" s="41"/>
      <c r="R170" s="1"/>
      <c r="S170" s="1"/>
      <c r="T170" s="1"/>
      <c r="U170" s="1"/>
      <c r="V170" s="1"/>
      <c r="W170" s="1"/>
      <c r="X170" s="1"/>
      <c r="Y170" s="1"/>
      <c r="Z170" s="13" t="s">
        <v>54</v>
      </c>
      <c r="AA170" s="13" t="s">
        <v>55</v>
      </c>
      <c r="AB170" s="13" t="s">
        <v>56</v>
      </c>
      <c r="AC170" s="13" t="s">
        <v>57</v>
      </c>
      <c r="AD170" s="13" t="s">
        <v>8</v>
      </c>
      <c r="AE170" s="8" t="s">
        <v>58</v>
      </c>
      <c r="AF170" s="8" t="s">
        <v>26</v>
      </c>
      <c r="AG170" s="8" t="s">
        <v>27</v>
      </c>
      <c r="AH170" s="42" t="s">
        <v>28</v>
      </c>
      <c r="AI170" s="9" t="s">
        <v>59</v>
      </c>
      <c r="AJ170" s="9" t="s">
        <v>60</v>
      </c>
      <c r="AK170" s="41"/>
      <c r="AL170" s="1"/>
      <c r="AM170" s="1"/>
      <c r="AN170" s="1"/>
      <c r="AO170" s="1"/>
      <c r="AP170" s="1"/>
      <c r="AQ170" s="1"/>
      <c r="AR170" s="1"/>
      <c r="AS170" s="1"/>
      <c r="AT170" s="13" t="s">
        <v>54</v>
      </c>
      <c r="AU170" s="13" t="s">
        <v>55</v>
      </c>
      <c r="AV170" s="13" t="s">
        <v>56</v>
      </c>
      <c r="AW170" s="13" t="s">
        <v>57</v>
      </c>
      <c r="AX170" s="13" t="s">
        <v>8</v>
      </c>
      <c r="AY170" s="8" t="s">
        <v>58</v>
      </c>
      <c r="AZ170" s="8" t="s">
        <v>26</v>
      </c>
      <c r="BA170" s="8" t="s">
        <v>27</v>
      </c>
      <c r="BB170" s="42" t="s">
        <v>28</v>
      </c>
      <c r="BC170" s="9" t="s">
        <v>59</v>
      </c>
      <c r="BD170" s="9" t="s">
        <v>60</v>
      </c>
      <c r="BE170" s="41"/>
      <c r="BF170" s="1"/>
      <c r="BG170" s="1"/>
      <c r="BH170" s="1"/>
      <c r="BI170" s="1"/>
      <c r="BJ170" s="1"/>
      <c r="BK170" s="1"/>
      <c r="BL170" s="1"/>
      <c r="BM170" s="1"/>
      <c r="BN170" s="13" t="s">
        <v>54</v>
      </c>
      <c r="BO170" s="13" t="s">
        <v>55</v>
      </c>
      <c r="BP170" s="13" t="s">
        <v>56</v>
      </c>
      <c r="BQ170" s="13" t="s">
        <v>57</v>
      </c>
      <c r="BR170" s="13" t="s">
        <v>8</v>
      </c>
      <c r="BS170" s="8" t="s">
        <v>58</v>
      </c>
      <c r="BT170" s="8" t="s">
        <v>26</v>
      </c>
      <c r="BU170" s="8" t="s">
        <v>27</v>
      </c>
      <c r="BV170" s="42" t="s">
        <v>28</v>
      </c>
      <c r="BW170" s="9" t="s">
        <v>59</v>
      </c>
      <c r="BX170" s="9" t="s">
        <v>60</v>
      </c>
      <c r="BY170" s="41"/>
      <c r="BZ170" s="1"/>
      <c r="CA170" s="1"/>
      <c r="CB170" s="1"/>
      <c r="CC170" s="1"/>
      <c r="CD170" s="1"/>
      <c r="CE170" s="1"/>
      <c r="CF170" s="1"/>
      <c r="CG170" s="1"/>
      <c r="CH170" s="13" t="s">
        <v>54</v>
      </c>
      <c r="CI170" s="13" t="s">
        <v>55</v>
      </c>
      <c r="CJ170" s="13" t="s">
        <v>56</v>
      </c>
      <c r="CK170" s="13" t="s">
        <v>57</v>
      </c>
      <c r="CL170" s="13" t="s">
        <v>8</v>
      </c>
      <c r="CM170" s="8" t="s">
        <v>58</v>
      </c>
      <c r="CN170" s="8" t="s">
        <v>26</v>
      </c>
      <c r="CO170" s="8" t="s">
        <v>27</v>
      </c>
      <c r="CP170" s="42" t="s">
        <v>28</v>
      </c>
      <c r="CQ170" s="9" t="s">
        <v>59</v>
      </c>
      <c r="CR170" s="9" t="s">
        <v>60</v>
      </c>
      <c r="CS170" s="41"/>
      <c r="CT170" s="1"/>
      <c r="CU170" s="1"/>
      <c r="CV170" s="1"/>
      <c r="CW170" s="1"/>
      <c r="CX170" s="1"/>
      <c r="CY170" s="1"/>
      <c r="CZ170" s="1"/>
      <c r="DA170" s="1"/>
      <c r="DB170" s="13" t="s">
        <v>54</v>
      </c>
      <c r="DC170" s="13" t="s">
        <v>55</v>
      </c>
      <c r="DD170" s="13" t="s">
        <v>56</v>
      </c>
      <c r="DE170" s="13" t="s">
        <v>57</v>
      </c>
      <c r="DF170" s="13" t="s">
        <v>8</v>
      </c>
      <c r="DG170" s="8" t="s">
        <v>58</v>
      </c>
      <c r="DH170" s="8" t="s">
        <v>26</v>
      </c>
      <c r="DI170" s="8" t="s">
        <v>27</v>
      </c>
      <c r="DJ170" s="42" t="s">
        <v>28</v>
      </c>
      <c r="DK170" s="9" t="s">
        <v>59</v>
      </c>
      <c r="DL170" s="9" t="s">
        <v>60</v>
      </c>
      <c r="DM170" s="41"/>
      <c r="DN170" s="1"/>
      <c r="DO170" s="1"/>
      <c r="DP170" s="1"/>
      <c r="DQ170" s="1"/>
      <c r="DR170" s="1"/>
      <c r="DS170" s="1"/>
      <c r="DT170" s="1"/>
      <c r="DU170" s="1"/>
      <c r="DV170" s="13" t="s">
        <v>54</v>
      </c>
      <c r="DW170" s="13" t="s">
        <v>55</v>
      </c>
      <c r="DX170" s="13" t="s">
        <v>56</v>
      </c>
      <c r="DY170" s="13" t="s">
        <v>57</v>
      </c>
      <c r="DZ170" s="13" t="s">
        <v>8</v>
      </c>
      <c r="EA170" s="8" t="s">
        <v>58</v>
      </c>
      <c r="EB170" s="8" t="s">
        <v>26</v>
      </c>
      <c r="EC170" s="8" t="s">
        <v>27</v>
      </c>
      <c r="ED170" s="42" t="s">
        <v>28</v>
      </c>
      <c r="EE170" s="9" t="s">
        <v>59</v>
      </c>
      <c r="EF170" s="9" t="s">
        <v>60</v>
      </c>
      <c r="EG170" s="41"/>
    </row>
    <row r="171" s="1" customFormat="1" customHeight="1" spans="6:139">
      <c r="F171" s="11">
        <v>2465</v>
      </c>
      <c r="G171" s="12">
        <v>1.05</v>
      </c>
      <c r="H171" s="11">
        <v>1</v>
      </c>
      <c r="I171" s="11">
        <v>0</v>
      </c>
      <c r="J171" s="13">
        <f t="shared" ref="J171:J185" si="380">F171*G171*H171+I171</f>
        <v>2588.25</v>
      </c>
      <c r="K171" s="11">
        <v>1</v>
      </c>
      <c r="L171" s="11">
        <v>0.98</v>
      </c>
      <c r="M171" s="11">
        <v>2.3</v>
      </c>
      <c r="N171" s="42">
        <f t="shared" ref="N171:N185" si="381">L171*M171+1</f>
        <v>3.254</v>
      </c>
      <c r="O171" s="11">
        <v>1.15</v>
      </c>
      <c r="P171" s="9">
        <v>0.5</v>
      </c>
      <c r="Q171" s="43">
        <f t="shared" ref="Q171:Q185" si="382">J171*K171*N171*O171*P171</f>
        <v>4842.7451625</v>
      </c>
      <c r="Z171" s="11">
        <v>2465</v>
      </c>
      <c r="AA171" s="12">
        <v>1.05</v>
      </c>
      <c r="AB171" s="11">
        <v>1</v>
      </c>
      <c r="AC171" s="11">
        <v>0</v>
      </c>
      <c r="AD171" s="13">
        <f t="shared" ref="AD171:AD185" si="383">Z171*AA171*AB171+AC171</f>
        <v>2588.25</v>
      </c>
      <c r="AE171" s="11">
        <v>1</v>
      </c>
      <c r="AF171" s="11">
        <v>0.98</v>
      </c>
      <c r="AG171" s="11">
        <v>2.3</v>
      </c>
      <c r="AH171" s="42">
        <f t="shared" ref="AH171:AH185" si="384">AF171*AG171+1</f>
        <v>3.254</v>
      </c>
      <c r="AI171" s="11">
        <v>1.15</v>
      </c>
      <c r="AJ171" s="9">
        <v>0.5</v>
      </c>
      <c r="AK171" s="43">
        <f t="shared" ref="AK171:AK185" si="385">AD171*AE171*AH171*AI171*AJ171</f>
        <v>4842.7451625</v>
      </c>
      <c r="AT171" s="11">
        <v>2465</v>
      </c>
      <c r="AU171" s="12">
        <v>1.05</v>
      </c>
      <c r="AV171" s="11">
        <v>1</v>
      </c>
      <c r="AW171" s="11">
        <v>0</v>
      </c>
      <c r="AX171" s="13">
        <f t="shared" ref="AX171:AX185" si="386">AT171*AU171*AV171+AW171</f>
        <v>2588.25</v>
      </c>
      <c r="AY171" s="11">
        <v>1</v>
      </c>
      <c r="AZ171" s="11">
        <v>0.98</v>
      </c>
      <c r="BA171" s="11">
        <v>2.3</v>
      </c>
      <c r="BB171" s="42">
        <f t="shared" ref="BB171:BB185" si="387">AZ171*BA171+1</f>
        <v>3.254</v>
      </c>
      <c r="BC171" s="11">
        <v>1.15</v>
      </c>
      <c r="BD171" s="9">
        <v>0.5</v>
      </c>
      <c r="BE171" s="43">
        <f t="shared" ref="BE171:BE185" si="388">AX171*AY171*BB171*BC171*BD171</f>
        <v>4842.7451625</v>
      </c>
      <c r="BN171" s="11">
        <v>2465</v>
      </c>
      <c r="BO171" s="12">
        <v>1.05</v>
      </c>
      <c r="BP171" s="11">
        <v>1</v>
      </c>
      <c r="BQ171" s="11">
        <v>0</v>
      </c>
      <c r="BR171" s="13">
        <f t="shared" ref="BR171:BR185" si="389">BN171*BO171*BP171+BQ171</f>
        <v>2588.25</v>
      </c>
      <c r="BS171" s="11">
        <v>1</v>
      </c>
      <c r="BT171" s="11">
        <v>0.98</v>
      </c>
      <c r="BU171" s="11">
        <v>2.3</v>
      </c>
      <c r="BV171" s="42">
        <f t="shared" ref="BV171:BV185" si="390">BT171*BU171+1</f>
        <v>3.254</v>
      </c>
      <c r="BW171" s="11">
        <v>1.15</v>
      </c>
      <c r="BX171" s="9">
        <v>0.5</v>
      </c>
      <c r="BY171" s="43">
        <f t="shared" ref="BY171:BY185" si="391">BR171*BS171*BV171*BW171*BX171</f>
        <v>4842.7451625</v>
      </c>
      <c r="CH171" s="11">
        <f t="shared" ref="CH171:CH185" si="392">2465+428</f>
        <v>2893</v>
      </c>
      <c r="CI171" s="12">
        <v>1.05</v>
      </c>
      <c r="CJ171" s="11">
        <v>1</v>
      </c>
      <c r="CK171" s="11">
        <v>0</v>
      </c>
      <c r="CL171" s="13">
        <f t="shared" ref="CL171:CL185" si="393">CH171*CI171*CJ171+CK171</f>
        <v>3037.65</v>
      </c>
      <c r="CM171" s="11">
        <v>1</v>
      </c>
      <c r="CN171" s="11">
        <v>0.98</v>
      </c>
      <c r="CO171" s="11">
        <v>2.3</v>
      </c>
      <c r="CP171" s="42">
        <f t="shared" ref="CP171:CP185" si="394">CN171*CO171+1</f>
        <v>3.254</v>
      </c>
      <c r="CQ171" s="11">
        <v>1.15</v>
      </c>
      <c r="CR171" s="9">
        <v>0.5</v>
      </c>
      <c r="CS171" s="43">
        <f t="shared" ref="CS171:CS185" si="395">CL171*CM171*CP171*CQ171*CR171</f>
        <v>5683.5950325</v>
      </c>
      <c r="DB171" s="11">
        <f t="shared" ref="DB171:DB185" si="396">2465+440</f>
        <v>2905</v>
      </c>
      <c r="DC171" s="12">
        <v>1.05</v>
      </c>
      <c r="DD171" s="11">
        <v>1</v>
      </c>
      <c r="DE171" s="11">
        <v>0</v>
      </c>
      <c r="DF171" s="13">
        <f t="shared" ref="DF171:DF185" si="397">DB171*DC171*DD171+DE171</f>
        <v>3050.25</v>
      </c>
      <c r="DG171" s="11">
        <v>1</v>
      </c>
      <c r="DH171" s="11">
        <v>0.98</v>
      </c>
      <c r="DI171" s="11">
        <v>2.3</v>
      </c>
      <c r="DJ171" s="42">
        <f t="shared" ref="DJ171:DJ185" si="398">DH171*DI171+1</f>
        <v>3.254</v>
      </c>
      <c r="DK171" s="11">
        <v>1.15</v>
      </c>
      <c r="DL171" s="9">
        <v>0.5</v>
      </c>
      <c r="DM171" s="43">
        <f t="shared" ref="DM171:DM185" si="399">DF171*DG171*DJ171*DK171*DL171</f>
        <v>5707.1702625</v>
      </c>
      <c r="DV171" s="11">
        <f t="shared" ref="DV171:DV185" si="400">2465+499</f>
        <v>2964</v>
      </c>
      <c r="DW171" s="12">
        <v>1.05</v>
      </c>
      <c r="DX171" s="11">
        <v>1</v>
      </c>
      <c r="DY171" s="11">
        <v>0</v>
      </c>
      <c r="DZ171" s="13">
        <f t="shared" ref="DZ171:DZ185" si="401">DV171*DW171*DX171+DY171</f>
        <v>3112.2</v>
      </c>
      <c r="EA171" s="11">
        <v>1</v>
      </c>
      <c r="EB171" s="11">
        <v>0.98</v>
      </c>
      <c r="EC171" s="11">
        <v>3.1</v>
      </c>
      <c r="ED171" s="42">
        <f t="shared" ref="ED171:ED185" si="402">EB171*EC171+1</f>
        <v>4.038</v>
      </c>
      <c r="EE171" s="11">
        <v>1.15</v>
      </c>
      <c r="EF171" s="9">
        <v>0.5</v>
      </c>
      <c r="EG171" s="43">
        <f t="shared" ref="EG171:EG185" si="403">DZ171*EA171*ED171*EE171*EF171</f>
        <v>7226.06157</v>
      </c>
    </row>
    <row r="172" s="1" customFormat="1" customHeight="1" spans="6:139">
      <c r="F172" s="11">
        <v>2465</v>
      </c>
      <c r="G172" s="12">
        <v>1.06</v>
      </c>
      <c r="H172" s="11">
        <v>1</v>
      </c>
      <c r="I172" s="11">
        <v>0</v>
      </c>
      <c r="J172" s="13">
        <f t="shared" si="380"/>
        <v>2612.9</v>
      </c>
      <c r="K172" s="11">
        <v>1</v>
      </c>
      <c r="L172" s="11">
        <v>0.98</v>
      </c>
      <c r="M172" s="11">
        <v>2.3</v>
      </c>
      <c r="N172" s="42">
        <f t="shared" si="381"/>
        <v>3.254</v>
      </c>
      <c r="O172" s="11">
        <v>1.15</v>
      </c>
      <c r="P172" s="9">
        <v>0.5</v>
      </c>
      <c r="Q172" s="43">
        <f t="shared" si="382"/>
        <v>4888.866545</v>
      </c>
      <c r="Z172" s="11">
        <v>2465</v>
      </c>
      <c r="AA172" s="12">
        <v>1.06</v>
      </c>
      <c r="AB172" s="11">
        <v>1</v>
      </c>
      <c r="AC172" s="11">
        <v>0</v>
      </c>
      <c r="AD172" s="13">
        <f t="shared" si="383"/>
        <v>2612.9</v>
      </c>
      <c r="AE172" s="11">
        <v>1</v>
      </c>
      <c r="AF172" s="11">
        <v>0.98</v>
      </c>
      <c r="AG172" s="11">
        <v>2.3</v>
      </c>
      <c r="AH172" s="42">
        <f t="shared" si="384"/>
        <v>3.254</v>
      </c>
      <c r="AI172" s="11">
        <v>1.15</v>
      </c>
      <c r="AJ172" s="9">
        <v>0.5</v>
      </c>
      <c r="AK172" s="43">
        <f t="shared" si="385"/>
        <v>4888.866545</v>
      </c>
      <c r="AT172" s="11">
        <v>2465</v>
      </c>
      <c r="AU172" s="12">
        <v>1.06</v>
      </c>
      <c r="AV172" s="11">
        <v>1</v>
      </c>
      <c r="AW172" s="11">
        <v>0</v>
      </c>
      <c r="AX172" s="13">
        <f t="shared" si="386"/>
        <v>2612.9</v>
      </c>
      <c r="AY172" s="11">
        <v>1</v>
      </c>
      <c r="AZ172" s="11">
        <v>0.98</v>
      </c>
      <c r="BA172" s="11">
        <v>2.3</v>
      </c>
      <c r="BB172" s="42">
        <f t="shared" si="387"/>
        <v>3.254</v>
      </c>
      <c r="BC172" s="11">
        <v>1.15</v>
      </c>
      <c r="BD172" s="9">
        <v>0.5</v>
      </c>
      <c r="BE172" s="43">
        <f t="shared" si="388"/>
        <v>4888.866545</v>
      </c>
      <c r="BN172" s="11">
        <v>2465</v>
      </c>
      <c r="BO172" s="12">
        <v>1.06</v>
      </c>
      <c r="BP172" s="11">
        <v>1</v>
      </c>
      <c r="BQ172" s="11">
        <v>0</v>
      </c>
      <c r="BR172" s="13">
        <f t="shared" si="389"/>
        <v>2612.9</v>
      </c>
      <c r="BS172" s="11">
        <v>1</v>
      </c>
      <c r="BT172" s="11">
        <v>0.98</v>
      </c>
      <c r="BU172" s="11">
        <v>2.3</v>
      </c>
      <c r="BV172" s="42">
        <f t="shared" si="390"/>
        <v>3.254</v>
      </c>
      <c r="BW172" s="11">
        <v>1.15</v>
      </c>
      <c r="BX172" s="9">
        <v>0.5</v>
      </c>
      <c r="BY172" s="43">
        <f t="shared" si="391"/>
        <v>4888.866545</v>
      </c>
      <c r="CH172" s="11">
        <f t="shared" si="392"/>
        <v>2893</v>
      </c>
      <c r="CI172" s="12">
        <v>1.06</v>
      </c>
      <c r="CJ172" s="11">
        <v>1</v>
      </c>
      <c r="CK172" s="11">
        <v>0</v>
      </c>
      <c r="CL172" s="13">
        <f t="shared" si="393"/>
        <v>3066.58</v>
      </c>
      <c r="CM172" s="11">
        <v>1</v>
      </c>
      <c r="CN172" s="11">
        <v>0.98</v>
      </c>
      <c r="CO172" s="11">
        <v>2.3</v>
      </c>
      <c r="CP172" s="42">
        <f t="shared" si="394"/>
        <v>3.254</v>
      </c>
      <c r="CQ172" s="11">
        <v>1.15</v>
      </c>
      <c r="CR172" s="9">
        <v>0.5</v>
      </c>
      <c r="CS172" s="43">
        <f t="shared" si="395"/>
        <v>5737.724509</v>
      </c>
      <c r="DB172" s="11">
        <f t="shared" si="396"/>
        <v>2905</v>
      </c>
      <c r="DC172" s="12">
        <v>1.06</v>
      </c>
      <c r="DD172" s="11">
        <v>1</v>
      </c>
      <c r="DE172" s="11">
        <v>0</v>
      </c>
      <c r="DF172" s="13">
        <f t="shared" si="397"/>
        <v>3079.3</v>
      </c>
      <c r="DG172" s="11">
        <v>1</v>
      </c>
      <c r="DH172" s="11">
        <v>0.98</v>
      </c>
      <c r="DI172" s="11">
        <v>2.3</v>
      </c>
      <c r="DJ172" s="42">
        <f t="shared" si="398"/>
        <v>3.254</v>
      </c>
      <c r="DK172" s="11">
        <v>1.15</v>
      </c>
      <c r="DL172" s="9">
        <v>0.5</v>
      </c>
      <c r="DM172" s="43">
        <f t="shared" si="399"/>
        <v>5761.524265</v>
      </c>
      <c r="DV172" s="11">
        <f t="shared" si="400"/>
        <v>2964</v>
      </c>
      <c r="DW172" s="12">
        <v>1.06</v>
      </c>
      <c r="DX172" s="11">
        <v>1</v>
      </c>
      <c r="DY172" s="11">
        <v>0</v>
      </c>
      <c r="DZ172" s="13">
        <f t="shared" si="401"/>
        <v>3141.84</v>
      </c>
      <c r="EA172" s="11">
        <v>1</v>
      </c>
      <c r="EB172" s="11">
        <v>0.98</v>
      </c>
      <c r="EC172" s="11">
        <v>3.1</v>
      </c>
      <c r="ED172" s="42">
        <f t="shared" si="402"/>
        <v>4.038</v>
      </c>
      <c r="EE172" s="11">
        <v>1.15</v>
      </c>
      <c r="EF172" s="9">
        <v>0.5</v>
      </c>
      <c r="EG172" s="43">
        <f t="shared" si="403"/>
        <v>7294.881204</v>
      </c>
    </row>
    <row r="173" s="1" customFormat="1" customHeight="1" spans="6:139">
      <c r="F173" s="11">
        <v>2465</v>
      </c>
      <c r="G173" s="12">
        <v>1.31</v>
      </c>
      <c r="H173" s="11">
        <v>1</v>
      </c>
      <c r="I173" s="11">
        <v>0</v>
      </c>
      <c r="J173" s="13">
        <f t="shared" si="380"/>
        <v>3229.15</v>
      </c>
      <c r="K173" s="11">
        <v>1</v>
      </c>
      <c r="L173" s="11">
        <v>0.98</v>
      </c>
      <c r="M173" s="11">
        <v>2.3</v>
      </c>
      <c r="N173" s="42">
        <f t="shared" si="381"/>
        <v>3.254</v>
      </c>
      <c r="O173" s="11">
        <v>1.15</v>
      </c>
      <c r="P173" s="9">
        <v>0.5</v>
      </c>
      <c r="Q173" s="43">
        <f t="shared" si="382"/>
        <v>6041.9011075</v>
      </c>
      <c r="Z173" s="11">
        <v>2465</v>
      </c>
      <c r="AA173" s="12">
        <v>1.31</v>
      </c>
      <c r="AB173" s="11">
        <v>1</v>
      </c>
      <c r="AC173" s="11">
        <v>0</v>
      </c>
      <c r="AD173" s="13">
        <f t="shared" si="383"/>
        <v>3229.15</v>
      </c>
      <c r="AE173" s="11">
        <v>1</v>
      </c>
      <c r="AF173" s="11">
        <v>0.98</v>
      </c>
      <c r="AG173" s="11">
        <v>2.3</v>
      </c>
      <c r="AH173" s="42">
        <f t="shared" si="384"/>
        <v>3.254</v>
      </c>
      <c r="AI173" s="11">
        <v>1.15</v>
      </c>
      <c r="AJ173" s="9">
        <v>0.5</v>
      </c>
      <c r="AK173" s="43">
        <f t="shared" si="385"/>
        <v>6041.9011075</v>
      </c>
      <c r="AT173" s="11">
        <v>2465</v>
      </c>
      <c r="AU173" s="12">
        <v>1.31</v>
      </c>
      <c r="AV173" s="11">
        <v>1</v>
      </c>
      <c r="AW173" s="11">
        <v>0</v>
      </c>
      <c r="AX173" s="13">
        <f t="shared" si="386"/>
        <v>3229.15</v>
      </c>
      <c r="AY173" s="11">
        <v>1</v>
      </c>
      <c r="AZ173" s="11">
        <v>0.98</v>
      </c>
      <c r="BA173" s="11">
        <v>2.3</v>
      </c>
      <c r="BB173" s="42">
        <f t="shared" si="387"/>
        <v>3.254</v>
      </c>
      <c r="BC173" s="11">
        <v>1.15</v>
      </c>
      <c r="BD173" s="9">
        <v>0.5</v>
      </c>
      <c r="BE173" s="43">
        <f t="shared" si="388"/>
        <v>6041.9011075</v>
      </c>
      <c r="BN173" s="11">
        <v>2465</v>
      </c>
      <c r="BO173" s="12">
        <v>1.31</v>
      </c>
      <c r="BP173" s="11">
        <v>1</v>
      </c>
      <c r="BQ173" s="11">
        <v>0</v>
      </c>
      <c r="BR173" s="13">
        <f t="shared" si="389"/>
        <v>3229.15</v>
      </c>
      <c r="BS173" s="11">
        <v>1</v>
      </c>
      <c r="BT173" s="11">
        <v>0.98</v>
      </c>
      <c r="BU173" s="11">
        <v>2.3</v>
      </c>
      <c r="BV173" s="42">
        <f t="shared" si="390"/>
        <v>3.254</v>
      </c>
      <c r="BW173" s="11">
        <v>1.15</v>
      </c>
      <c r="BX173" s="9">
        <v>0.5</v>
      </c>
      <c r="BY173" s="43">
        <f t="shared" si="391"/>
        <v>6041.9011075</v>
      </c>
      <c r="CH173" s="11">
        <f t="shared" si="392"/>
        <v>2893</v>
      </c>
      <c r="CI173" s="12">
        <v>1.31</v>
      </c>
      <c r="CJ173" s="11">
        <v>1</v>
      </c>
      <c r="CK173" s="11">
        <v>0</v>
      </c>
      <c r="CL173" s="13">
        <f t="shared" si="393"/>
        <v>3789.83</v>
      </c>
      <c r="CM173" s="11">
        <v>1</v>
      </c>
      <c r="CN173" s="11">
        <v>0.98</v>
      </c>
      <c r="CO173" s="11">
        <v>2.3</v>
      </c>
      <c r="CP173" s="42">
        <f t="shared" si="394"/>
        <v>3.254</v>
      </c>
      <c r="CQ173" s="11">
        <v>1.15</v>
      </c>
      <c r="CR173" s="9">
        <v>0.5</v>
      </c>
      <c r="CS173" s="43">
        <f t="shared" si="395"/>
        <v>7090.9614215</v>
      </c>
      <c r="DB173" s="11">
        <f t="shared" si="396"/>
        <v>2905</v>
      </c>
      <c r="DC173" s="12">
        <v>1.31</v>
      </c>
      <c r="DD173" s="11">
        <v>1</v>
      </c>
      <c r="DE173" s="11">
        <v>0</v>
      </c>
      <c r="DF173" s="13">
        <f t="shared" si="397"/>
        <v>3805.55</v>
      </c>
      <c r="DG173" s="11">
        <v>1</v>
      </c>
      <c r="DH173" s="11">
        <v>0.98</v>
      </c>
      <c r="DI173" s="11">
        <v>2.3</v>
      </c>
      <c r="DJ173" s="42">
        <f t="shared" si="398"/>
        <v>3.254</v>
      </c>
      <c r="DK173" s="11">
        <v>1.15</v>
      </c>
      <c r="DL173" s="9">
        <v>0.5</v>
      </c>
      <c r="DM173" s="43">
        <f t="shared" si="399"/>
        <v>7120.3743275</v>
      </c>
      <c r="DV173" s="11">
        <f t="shared" si="400"/>
        <v>2964</v>
      </c>
      <c r="DW173" s="12">
        <v>1.31</v>
      </c>
      <c r="DX173" s="11">
        <v>1</v>
      </c>
      <c r="DY173" s="11">
        <v>0</v>
      </c>
      <c r="DZ173" s="13">
        <f t="shared" si="401"/>
        <v>3882.84</v>
      </c>
      <c r="EA173" s="11">
        <v>1</v>
      </c>
      <c r="EB173" s="11">
        <v>0.98</v>
      </c>
      <c r="EC173" s="11">
        <v>3.1</v>
      </c>
      <c r="ED173" s="42">
        <f t="shared" si="402"/>
        <v>4.038</v>
      </c>
      <c r="EE173" s="11">
        <v>1.15</v>
      </c>
      <c r="EF173" s="9">
        <v>0.5</v>
      </c>
      <c r="EG173" s="43">
        <f t="shared" si="403"/>
        <v>9015.372054</v>
      </c>
    </row>
    <row r="174" s="1" customFormat="1" customHeight="1" spans="6:139">
      <c r="F174" s="11">
        <v>2465</v>
      </c>
      <c r="G174" s="12">
        <v>0.75</v>
      </c>
      <c r="H174" s="11">
        <v>1</v>
      </c>
      <c r="I174" s="11">
        <v>0</v>
      </c>
      <c r="J174" s="13">
        <f t="shared" si="380"/>
        <v>1848.75</v>
      </c>
      <c r="K174" s="11">
        <v>1</v>
      </c>
      <c r="L174" s="11">
        <v>0.98</v>
      </c>
      <c r="M174" s="11">
        <v>2.3</v>
      </c>
      <c r="N174" s="42">
        <f t="shared" si="381"/>
        <v>3.254</v>
      </c>
      <c r="O174" s="11">
        <v>1.15</v>
      </c>
      <c r="P174" s="9">
        <v>0.5</v>
      </c>
      <c r="Q174" s="43">
        <f t="shared" si="382"/>
        <v>3459.1036875</v>
      </c>
      <c r="Z174" s="11">
        <v>2465</v>
      </c>
      <c r="AA174" s="12">
        <v>0.75</v>
      </c>
      <c r="AB174" s="11">
        <v>1</v>
      </c>
      <c r="AC174" s="11">
        <v>0</v>
      </c>
      <c r="AD174" s="13">
        <f t="shared" si="383"/>
        <v>1848.75</v>
      </c>
      <c r="AE174" s="11">
        <v>1</v>
      </c>
      <c r="AF174" s="11">
        <v>0.98</v>
      </c>
      <c r="AG174" s="11">
        <v>2.3</v>
      </c>
      <c r="AH174" s="42">
        <f t="shared" si="384"/>
        <v>3.254</v>
      </c>
      <c r="AI174" s="11">
        <v>1.15</v>
      </c>
      <c r="AJ174" s="9">
        <v>0.5</v>
      </c>
      <c r="AK174" s="43">
        <f t="shared" si="385"/>
        <v>3459.1036875</v>
      </c>
      <c r="AT174" s="11">
        <v>2465</v>
      </c>
      <c r="AU174" s="12">
        <v>0.75</v>
      </c>
      <c r="AV174" s="11">
        <v>1</v>
      </c>
      <c r="AW174" s="11">
        <v>0</v>
      </c>
      <c r="AX174" s="13">
        <f t="shared" si="386"/>
        <v>1848.75</v>
      </c>
      <c r="AY174" s="11">
        <v>1</v>
      </c>
      <c r="AZ174" s="11">
        <v>0.98</v>
      </c>
      <c r="BA174" s="11">
        <v>2.3</v>
      </c>
      <c r="BB174" s="42">
        <f t="shared" si="387"/>
        <v>3.254</v>
      </c>
      <c r="BC174" s="11">
        <v>1.15</v>
      </c>
      <c r="BD174" s="9">
        <v>0.5</v>
      </c>
      <c r="BE174" s="43">
        <f t="shared" si="388"/>
        <v>3459.1036875</v>
      </c>
      <c r="BN174" s="11">
        <v>2465</v>
      </c>
      <c r="BO174" s="12">
        <v>0.75</v>
      </c>
      <c r="BP174" s="11">
        <v>1</v>
      </c>
      <c r="BQ174" s="11">
        <v>0</v>
      </c>
      <c r="BR174" s="13">
        <f t="shared" si="389"/>
        <v>1848.75</v>
      </c>
      <c r="BS174" s="11">
        <v>1</v>
      </c>
      <c r="BT174" s="11">
        <v>0.98</v>
      </c>
      <c r="BU174" s="11">
        <v>2.3</v>
      </c>
      <c r="BV174" s="42">
        <f t="shared" si="390"/>
        <v>3.254</v>
      </c>
      <c r="BW174" s="11">
        <v>1.15</v>
      </c>
      <c r="BX174" s="9">
        <v>0.5</v>
      </c>
      <c r="BY174" s="43">
        <f t="shared" si="391"/>
        <v>3459.1036875</v>
      </c>
      <c r="CH174" s="11">
        <f t="shared" si="392"/>
        <v>2893</v>
      </c>
      <c r="CI174" s="12">
        <v>0.75</v>
      </c>
      <c r="CJ174" s="11">
        <v>1</v>
      </c>
      <c r="CK174" s="11">
        <v>0</v>
      </c>
      <c r="CL174" s="13">
        <f t="shared" si="393"/>
        <v>2169.75</v>
      </c>
      <c r="CM174" s="11">
        <v>1</v>
      </c>
      <c r="CN174" s="11">
        <v>0.98</v>
      </c>
      <c r="CO174" s="11">
        <v>2.3</v>
      </c>
      <c r="CP174" s="42">
        <f t="shared" si="394"/>
        <v>3.254</v>
      </c>
      <c r="CQ174" s="11">
        <v>1.15</v>
      </c>
      <c r="CR174" s="9">
        <v>0.5</v>
      </c>
      <c r="CS174" s="43">
        <f t="shared" si="395"/>
        <v>4059.7107375</v>
      </c>
      <c r="DB174" s="11">
        <f t="shared" si="396"/>
        <v>2905</v>
      </c>
      <c r="DC174" s="12">
        <v>0.75</v>
      </c>
      <c r="DD174" s="11">
        <v>1</v>
      </c>
      <c r="DE174" s="11">
        <v>0</v>
      </c>
      <c r="DF174" s="13">
        <f t="shared" si="397"/>
        <v>2178.75</v>
      </c>
      <c r="DG174" s="11">
        <v>1</v>
      </c>
      <c r="DH174" s="11">
        <v>0.98</v>
      </c>
      <c r="DI174" s="11">
        <v>2.3</v>
      </c>
      <c r="DJ174" s="42">
        <f t="shared" si="398"/>
        <v>3.254</v>
      </c>
      <c r="DK174" s="11">
        <v>1.15</v>
      </c>
      <c r="DL174" s="9">
        <v>0.5</v>
      </c>
      <c r="DM174" s="43">
        <f t="shared" si="399"/>
        <v>4076.5501875</v>
      </c>
      <c r="DV174" s="11">
        <f t="shared" si="400"/>
        <v>2964</v>
      </c>
      <c r="DW174" s="12">
        <v>0.75</v>
      </c>
      <c r="DX174" s="11">
        <v>1</v>
      </c>
      <c r="DY174" s="11">
        <v>0</v>
      </c>
      <c r="DZ174" s="13">
        <f t="shared" si="401"/>
        <v>2223</v>
      </c>
      <c r="EA174" s="11">
        <v>1</v>
      </c>
      <c r="EB174" s="11">
        <v>0.98</v>
      </c>
      <c r="EC174" s="11">
        <v>3.1</v>
      </c>
      <c r="ED174" s="42">
        <f t="shared" si="402"/>
        <v>4.038</v>
      </c>
      <c r="EE174" s="11">
        <v>1.15</v>
      </c>
      <c r="EF174" s="9">
        <v>0.5</v>
      </c>
      <c r="EG174" s="43">
        <f t="shared" si="403"/>
        <v>5161.47255</v>
      </c>
    </row>
    <row r="175" s="1" customFormat="1" customHeight="1" spans="6:139">
      <c r="F175" s="11">
        <v>2465</v>
      </c>
      <c r="G175" s="12">
        <v>0.75</v>
      </c>
      <c r="H175" s="11">
        <v>1</v>
      </c>
      <c r="I175" s="11">
        <v>0</v>
      </c>
      <c r="J175" s="13">
        <f t="shared" si="380"/>
        <v>1848.75</v>
      </c>
      <c r="K175" s="11">
        <v>1</v>
      </c>
      <c r="L175" s="11">
        <v>0.98</v>
      </c>
      <c r="M175" s="11">
        <v>2.3</v>
      </c>
      <c r="N175" s="42">
        <f t="shared" si="381"/>
        <v>3.254</v>
      </c>
      <c r="O175" s="11">
        <v>1.15</v>
      </c>
      <c r="P175" s="9">
        <v>0.5</v>
      </c>
      <c r="Q175" s="43">
        <f t="shared" si="382"/>
        <v>3459.1036875</v>
      </c>
      <c r="Z175" s="11">
        <v>2465</v>
      </c>
      <c r="AA175" s="12">
        <v>0.75</v>
      </c>
      <c r="AB175" s="11">
        <v>1</v>
      </c>
      <c r="AC175" s="11">
        <v>0</v>
      </c>
      <c r="AD175" s="13">
        <f t="shared" si="383"/>
        <v>1848.75</v>
      </c>
      <c r="AE175" s="11">
        <v>1</v>
      </c>
      <c r="AF175" s="11">
        <v>0.98</v>
      </c>
      <c r="AG175" s="11">
        <v>2.3</v>
      </c>
      <c r="AH175" s="42">
        <f t="shared" si="384"/>
        <v>3.254</v>
      </c>
      <c r="AI175" s="11">
        <v>1.15</v>
      </c>
      <c r="AJ175" s="9">
        <v>0.5</v>
      </c>
      <c r="AK175" s="43">
        <f t="shared" si="385"/>
        <v>3459.1036875</v>
      </c>
      <c r="AT175" s="11">
        <v>2465</v>
      </c>
      <c r="AU175" s="12">
        <v>0.75</v>
      </c>
      <c r="AV175" s="11">
        <v>1</v>
      </c>
      <c r="AW175" s="11">
        <v>0</v>
      </c>
      <c r="AX175" s="13">
        <f t="shared" si="386"/>
        <v>1848.75</v>
      </c>
      <c r="AY175" s="11">
        <v>1</v>
      </c>
      <c r="AZ175" s="11">
        <v>0.98</v>
      </c>
      <c r="BA175" s="11">
        <v>2.3</v>
      </c>
      <c r="BB175" s="42">
        <f t="shared" si="387"/>
        <v>3.254</v>
      </c>
      <c r="BC175" s="11">
        <v>1.15</v>
      </c>
      <c r="BD175" s="9">
        <v>0.5</v>
      </c>
      <c r="BE175" s="43">
        <f t="shared" si="388"/>
        <v>3459.1036875</v>
      </c>
      <c r="BN175" s="11">
        <v>2465</v>
      </c>
      <c r="BO175" s="12">
        <v>0.75</v>
      </c>
      <c r="BP175" s="11">
        <v>1</v>
      </c>
      <c r="BQ175" s="11">
        <v>0</v>
      </c>
      <c r="BR175" s="13">
        <f t="shared" si="389"/>
        <v>1848.75</v>
      </c>
      <c r="BS175" s="11">
        <v>1</v>
      </c>
      <c r="BT175" s="11">
        <v>0.98</v>
      </c>
      <c r="BU175" s="11">
        <v>2.3</v>
      </c>
      <c r="BV175" s="42">
        <f t="shared" si="390"/>
        <v>3.254</v>
      </c>
      <c r="BW175" s="11">
        <v>1.15</v>
      </c>
      <c r="BX175" s="9">
        <v>0.5</v>
      </c>
      <c r="BY175" s="43">
        <f t="shared" si="391"/>
        <v>3459.1036875</v>
      </c>
      <c r="CH175" s="11">
        <f t="shared" si="392"/>
        <v>2893</v>
      </c>
      <c r="CI175" s="12">
        <v>0.75</v>
      </c>
      <c r="CJ175" s="11">
        <v>1</v>
      </c>
      <c r="CK175" s="11">
        <v>0</v>
      </c>
      <c r="CL175" s="13">
        <f t="shared" si="393"/>
        <v>2169.75</v>
      </c>
      <c r="CM175" s="11">
        <v>1</v>
      </c>
      <c r="CN175" s="11">
        <v>0.98</v>
      </c>
      <c r="CO175" s="11">
        <v>2.3</v>
      </c>
      <c r="CP175" s="42">
        <f t="shared" si="394"/>
        <v>3.254</v>
      </c>
      <c r="CQ175" s="11">
        <v>1.15</v>
      </c>
      <c r="CR175" s="9">
        <v>0.5</v>
      </c>
      <c r="CS175" s="43">
        <f t="shared" si="395"/>
        <v>4059.7107375</v>
      </c>
      <c r="DB175" s="11">
        <f t="shared" si="396"/>
        <v>2905</v>
      </c>
      <c r="DC175" s="12">
        <v>0.75</v>
      </c>
      <c r="DD175" s="11">
        <v>1</v>
      </c>
      <c r="DE175" s="11">
        <v>0</v>
      </c>
      <c r="DF175" s="13">
        <f t="shared" si="397"/>
        <v>2178.75</v>
      </c>
      <c r="DG175" s="11">
        <v>1</v>
      </c>
      <c r="DH175" s="11">
        <v>0.98</v>
      </c>
      <c r="DI175" s="11">
        <v>2.3</v>
      </c>
      <c r="DJ175" s="42">
        <f t="shared" si="398"/>
        <v>3.254</v>
      </c>
      <c r="DK175" s="11">
        <v>1.15</v>
      </c>
      <c r="DL175" s="9">
        <v>0.5</v>
      </c>
      <c r="DM175" s="43">
        <f t="shared" si="399"/>
        <v>4076.5501875</v>
      </c>
      <c r="DV175" s="11">
        <f t="shared" si="400"/>
        <v>2964</v>
      </c>
      <c r="DW175" s="12">
        <v>0.75</v>
      </c>
      <c r="DX175" s="11">
        <v>1</v>
      </c>
      <c r="DY175" s="11">
        <v>0</v>
      </c>
      <c r="DZ175" s="13">
        <f t="shared" si="401"/>
        <v>2223</v>
      </c>
      <c r="EA175" s="11">
        <v>1</v>
      </c>
      <c r="EB175" s="11">
        <v>0.98</v>
      </c>
      <c r="EC175" s="11">
        <v>3.1</v>
      </c>
      <c r="ED175" s="42">
        <f t="shared" si="402"/>
        <v>4.038</v>
      </c>
      <c r="EE175" s="11">
        <v>1.15</v>
      </c>
      <c r="EF175" s="9">
        <v>0.5</v>
      </c>
      <c r="EG175" s="43">
        <f t="shared" si="403"/>
        <v>5161.47255</v>
      </c>
    </row>
    <row r="176" s="1" customFormat="1" customHeight="1" spans="6:139">
      <c r="F176" s="11">
        <v>2465</v>
      </c>
      <c r="G176" s="12">
        <v>1.8</v>
      </c>
      <c r="H176" s="11">
        <v>1</v>
      </c>
      <c r="I176" s="11">
        <v>0</v>
      </c>
      <c r="J176" s="13">
        <f t="shared" si="380"/>
        <v>4437</v>
      </c>
      <c r="K176" s="11">
        <v>1</v>
      </c>
      <c r="L176" s="11">
        <v>0.98</v>
      </c>
      <c r="M176" s="11">
        <v>2.3</v>
      </c>
      <c r="N176" s="42">
        <f t="shared" si="381"/>
        <v>3.254</v>
      </c>
      <c r="O176" s="11">
        <v>1.15</v>
      </c>
      <c r="P176" s="9">
        <v>0.5</v>
      </c>
      <c r="Q176" s="43">
        <f t="shared" si="382"/>
        <v>8301.84885</v>
      </c>
      <c r="Z176" s="11">
        <v>2465</v>
      </c>
      <c r="AA176" s="12">
        <v>1.8</v>
      </c>
      <c r="AB176" s="11">
        <v>1</v>
      </c>
      <c r="AC176" s="11">
        <v>0</v>
      </c>
      <c r="AD176" s="13">
        <f t="shared" si="383"/>
        <v>4437</v>
      </c>
      <c r="AE176" s="11">
        <v>1</v>
      </c>
      <c r="AF176" s="11">
        <v>0.98</v>
      </c>
      <c r="AG176" s="11">
        <v>2.3</v>
      </c>
      <c r="AH176" s="42">
        <f t="shared" si="384"/>
        <v>3.254</v>
      </c>
      <c r="AI176" s="11">
        <v>1.15</v>
      </c>
      <c r="AJ176" s="9">
        <v>0.5</v>
      </c>
      <c r="AK176" s="43">
        <f t="shared" si="385"/>
        <v>8301.84885</v>
      </c>
      <c r="AT176" s="11">
        <v>2465</v>
      </c>
      <c r="AU176" s="12">
        <v>1.8</v>
      </c>
      <c r="AV176" s="11">
        <v>1</v>
      </c>
      <c r="AW176" s="11">
        <v>0</v>
      </c>
      <c r="AX176" s="13">
        <f t="shared" si="386"/>
        <v>4437</v>
      </c>
      <c r="AY176" s="11">
        <v>1</v>
      </c>
      <c r="AZ176" s="11">
        <v>0.98</v>
      </c>
      <c r="BA176" s="11">
        <v>2.3</v>
      </c>
      <c r="BB176" s="42">
        <f t="shared" si="387"/>
        <v>3.254</v>
      </c>
      <c r="BC176" s="11">
        <v>1.15</v>
      </c>
      <c r="BD176" s="9">
        <v>0.5</v>
      </c>
      <c r="BE176" s="43">
        <f t="shared" si="388"/>
        <v>8301.84885</v>
      </c>
      <c r="BN176" s="11">
        <v>2465</v>
      </c>
      <c r="BO176" s="12">
        <v>1.8</v>
      </c>
      <c r="BP176" s="11">
        <v>1</v>
      </c>
      <c r="BQ176" s="11">
        <v>0</v>
      </c>
      <c r="BR176" s="13">
        <f t="shared" si="389"/>
        <v>4437</v>
      </c>
      <c r="BS176" s="11">
        <v>1</v>
      </c>
      <c r="BT176" s="11">
        <v>0.98</v>
      </c>
      <c r="BU176" s="11">
        <v>2.3</v>
      </c>
      <c r="BV176" s="42">
        <f t="shared" si="390"/>
        <v>3.254</v>
      </c>
      <c r="BW176" s="11">
        <v>1.15</v>
      </c>
      <c r="BX176" s="9">
        <v>0.5</v>
      </c>
      <c r="BY176" s="43">
        <f t="shared" si="391"/>
        <v>8301.84885</v>
      </c>
      <c r="CH176" s="11">
        <f t="shared" si="392"/>
        <v>2893</v>
      </c>
      <c r="CI176" s="12">
        <v>1.8</v>
      </c>
      <c r="CJ176" s="11">
        <v>1</v>
      </c>
      <c r="CK176" s="11">
        <v>0</v>
      </c>
      <c r="CL176" s="13">
        <f t="shared" si="393"/>
        <v>5207.4</v>
      </c>
      <c r="CM176" s="11">
        <v>1</v>
      </c>
      <c r="CN176" s="11">
        <v>0.98</v>
      </c>
      <c r="CO176" s="11">
        <v>2.3</v>
      </c>
      <c r="CP176" s="42">
        <f t="shared" si="394"/>
        <v>3.254</v>
      </c>
      <c r="CQ176" s="11">
        <v>1.15</v>
      </c>
      <c r="CR176" s="9">
        <v>0.5</v>
      </c>
      <c r="CS176" s="43">
        <f t="shared" si="395"/>
        <v>9743.30577</v>
      </c>
      <c r="DB176" s="11">
        <f t="shared" si="396"/>
        <v>2905</v>
      </c>
      <c r="DC176" s="12">
        <v>1.8</v>
      </c>
      <c r="DD176" s="11">
        <v>1</v>
      </c>
      <c r="DE176" s="11">
        <v>0</v>
      </c>
      <c r="DF176" s="13">
        <f t="shared" si="397"/>
        <v>5229</v>
      </c>
      <c r="DG176" s="11">
        <v>1</v>
      </c>
      <c r="DH176" s="11">
        <v>0.98</v>
      </c>
      <c r="DI176" s="11">
        <v>2.3</v>
      </c>
      <c r="DJ176" s="42">
        <f t="shared" si="398"/>
        <v>3.254</v>
      </c>
      <c r="DK176" s="11">
        <v>1.15</v>
      </c>
      <c r="DL176" s="9">
        <v>0.5</v>
      </c>
      <c r="DM176" s="43">
        <f t="shared" si="399"/>
        <v>9783.72045</v>
      </c>
      <c r="DV176" s="11">
        <f t="shared" si="400"/>
        <v>2964</v>
      </c>
      <c r="DW176" s="12">
        <v>1.8</v>
      </c>
      <c r="DX176" s="11">
        <v>1</v>
      </c>
      <c r="DY176" s="11">
        <v>0</v>
      </c>
      <c r="DZ176" s="13">
        <f t="shared" si="401"/>
        <v>5335.2</v>
      </c>
      <c r="EA176" s="11">
        <v>1</v>
      </c>
      <c r="EB176" s="11">
        <v>0.98</v>
      </c>
      <c r="EC176" s="11">
        <v>3.1</v>
      </c>
      <c r="ED176" s="42">
        <f t="shared" si="402"/>
        <v>4.038</v>
      </c>
      <c r="EE176" s="11">
        <v>1.15</v>
      </c>
      <c r="EF176" s="9">
        <v>0.5</v>
      </c>
      <c r="EG176" s="43">
        <f t="shared" si="403"/>
        <v>12387.53412</v>
      </c>
    </row>
    <row r="177" s="1" customFormat="1" customHeight="1" spans="6:137">
      <c r="F177" s="11">
        <v>2465</v>
      </c>
      <c r="G177" s="12">
        <v>1.05</v>
      </c>
      <c r="H177" s="11">
        <v>1</v>
      </c>
      <c r="I177" s="11">
        <v>0</v>
      </c>
      <c r="J177" s="13">
        <f t="shared" si="380"/>
        <v>2588.25</v>
      </c>
      <c r="K177" s="11">
        <v>1</v>
      </c>
      <c r="L177" s="11">
        <v>0.98</v>
      </c>
      <c r="M177" s="11">
        <v>2.3</v>
      </c>
      <c r="N177" s="42">
        <f t="shared" si="381"/>
        <v>3.254</v>
      </c>
      <c r="O177" s="11">
        <v>1.15</v>
      </c>
      <c r="P177" s="9">
        <v>0.5</v>
      </c>
      <c r="Q177" s="43">
        <f t="shared" si="382"/>
        <v>4842.7451625</v>
      </c>
      <c r="Z177" s="11">
        <v>2465</v>
      </c>
      <c r="AA177" s="12">
        <v>1.05</v>
      </c>
      <c r="AB177" s="11">
        <v>1</v>
      </c>
      <c r="AC177" s="11">
        <v>0</v>
      </c>
      <c r="AD177" s="13">
        <f t="shared" si="383"/>
        <v>2588.25</v>
      </c>
      <c r="AE177" s="11">
        <v>1</v>
      </c>
      <c r="AF177" s="11">
        <v>0.98</v>
      </c>
      <c r="AG177" s="11">
        <v>2.3</v>
      </c>
      <c r="AH177" s="42">
        <f t="shared" si="384"/>
        <v>3.254</v>
      </c>
      <c r="AI177" s="11">
        <v>1.15</v>
      </c>
      <c r="AJ177" s="9">
        <v>0.5</v>
      </c>
      <c r="AK177" s="43">
        <f t="shared" si="385"/>
        <v>4842.7451625</v>
      </c>
      <c r="AT177" s="11">
        <v>2465</v>
      </c>
      <c r="AU177" s="12">
        <v>1.05</v>
      </c>
      <c r="AV177" s="11">
        <v>1</v>
      </c>
      <c r="AW177" s="11">
        <v>0</v>
      </c>
      <c r="AX177" s="13">
        <f t="shared" si="386"/>
        <v>2588.25</v>
      </c>
      <c r="AY177" s="11">
        <v>1</v>
      </c>
      <c r="AZ177" s="11">
        <v>0.98</v>
      </c>
      <c r="BA177" s="11">
        <v>2.3</v>
      </c>
      <c r="BB177" s="42">
        <f t="shared" si="387"/>
        <v>3.254</v>
      </c>
      <c r="BC177" s="11">
        <v>1.15</v>
      </c>
      <c r="BD177" s="9">
        <v>0.5</v>
      </c>
      <c r="BE177" s="43">
        <f t="shared" si="388"/>
        <v>4842.7451625</v>
      </c>
      <c r="BN177" s="11">
        <v>2465</v>
      </c>
      <c r="BO177" s="12">
        <v>1.05</v>
      </c>
      <c r="BP177" s="11">
        <v>1</v>
      </c>
      <c r="BQ177" s="11">
        <v>0</v>
      </c>
      <c r="BR177" s="13">
        <f t="shared" si="389"/>
        <v>2588.25</v>
      </c>
      <c r="BS177" s="11">
        <v>1</v>
      </c>
      <c r="BT177" s="11">
        <v>0.98</v>
      </c>
      <c r="BU177" s="11">
        <v>2.3</v>
      </c>
      <c r="BV177" s="42">
        <f t="shared" si="390"/>
        <v>3.254</v>
      </c>
      <c r="BW177" s="11">
        <v>1.15</v>
      </c>
      <c r="BX177" s="9">
        <v>0.5</v>
      </c>
      <c r="BY177" s="43">
        <f t="shared" si="391"/>
        <v>4842.7451625</v>
      </c>
      <c r="CH177" s="11">
        <f t="shared" si="392"/>
        <v>2893</v>
      </c>
      <c r="CI177" s="12">
        <v>1.05</v>
      </c>
      <c r="CJ177" s="11">
        <v>1</v>
      </c>
      <c r="CK177" s="11">
        <v>0</v>
      </c>
      <c r="CL177" s="13">
        <f t="shared" si="393"/>
        <v>3037.65</v>
      </c>
      <c r="CM177" s="11">
        <v>1</v>
      </c>
      <c r="CN177" s="11">
        <v>0.98</v>
      </c>
      <c r="CO177" s="11">
        <v>2.3</v>
      </c>
      <c r="CP177" s="42">
        <f t="shared" si="394"/>
        <v>3.254</v>
      </c>
      <c r="CQ177" s="11">
        <v>1.15</v>
      </c>
      <c r="CR177" s="9">
        <v>0.5</v>
      </c>
      <c r="CS177" s="43">
        <f t="shared" si="395"/>
        <v>5683.5950325</v>
      </c>
      <c r="DB177" s="11">
        <f t="shared" si="396"/>
        <v>2905</v>
      </c>
      <c r="DC177" s="12">
        <v>1.05</v>
      </c>
      <c r="DD177" s="11">
        <v>1</v>
      </c>
      <c r="DE177" s="11">
        <v>0</v>
      </c>
      <c r="DF177" s="13">
        <f t="shared" si="397"/>
        <v>3050.25</v>
      </c>
      <c r="DG177" s="11">
        <v>1</v>
      </c>
      <c r="DH177" s="11">
        <v>0.98</v>
      </c>
      <c r="DI177" s="11">
        <v>2.3</v>
      </c>
      <c r="DJ177" s="42">
        <f t="shared" si="398"/>
        <v>3.254</v>
      </c>
      <c r="DK177" s="11">
        <v>1.15</v>
      </c>
      <c r="DL177" s="9">
        <v>0.5</v>
      </c>
      <c r="DM177" s="43">
        <f t="shared" si="399"/>
        <v>5707.1702625</v>
      </c>
      <c r="DV177" s="11">
        <f t="shared" si="400"/>
        <v>2964</v>
      </c>
      <c r="DW177" s="12">
        <v>1.05</v>
      </c>
      <c r="DX177" s="11">
        <v>1</v>
      </c>
      <c r="DY177" s="11">
        <v>0</v>
      </c>
      <c r="DZ177" s="13">
        <f t="shared" si="401"/>
        <v>3112.2</v>
      </c>
      <c r="EA177" s="11">
        <v>1</v>
      </c>
      <c r="EB177" s="11">
        <v>0.98</v>
      </c>
      <c r="EC177" s="11">
        <v>3.1</v>
      </c>
      <c r="ED177" s="42">
        <f t="shared" si="402"/>
        <v>4.038</v>
      </c>
      <c r="EE177" s="11">
        <v>1.15</v>
      </c>
      <c r="EF177" s="9">
        <v>0.5</v>
      </c>
      <c r="EG177" s="43">
        <f t="shared" si="403"/>
        <v>7226.06157</v>
      </c>
    </row>
    <row r="178" s="1" customFormat="1" customHeight="1" spans="6:137">
      <c r="F178" s="11">
        <v>2465</v>
      </c>
      <c r="G178" s="12">
        <v>1.06</v>
      </c>
      <c r="H178" s="11">
        <v>1</v>
      </c>
      <c r="I178" s="11">
        <v>0</v>
      </c>
      <c r="J178" s="13">
        <f t="shared" si="380"/>
        <v>2612.9</v>
      </c>
      <c r="K178" s="11">
        <v>1</v>
      </c>
      <c r="L178" s="11">
        <v>0.98</v>
      </c>
      <c r="M178" s="11">
        <v>2.3</v>
      </c>
      <c r="N178" s="42">
        <f t="shared" si="381"/>
        <v>3.254</v>
      </c>
      <c r="O178" s="11">
        <v>1.15</v>
      </c>
      <c r="P178" s="9">
        <v>0.5</v>
      </c>
      <c r="Q178" s="43">
        <f t="shared" si="382"/>
        <v>4888.866545</v>
      </c>
      <c r="Z178" s="11">
        <v>2465</v>
      </c>
      <c r="AA178" s="12">
        <v>1.06</v>
      </c>
      <c r="AB178" s="11">
        <v>1</v>
      </c>
      <c r="AC178" s="11">
        <v>0</v>
      </c>
      <c r="AD178" s="13">
        <f t="shared" si="383"/>
        <v>2612.9</v>
      </c>
      <c r="AE178" s="11">
        <v>1</v>
      </c>
      <c r="AF178" s="11">
        <v>0.98</v>
      </c>
      <c r="AG178" s="11">
        <v>2.3</v>
      </c>
      <c r="AH178" s="42">
        <f t="shared" si="384"/>
        <v>3.254</v>
      </c>
      <c r="AI178" s="11">
        <v>1.15</v>
      </c>
      <c r="AJ178" s="9">
        <v>0.5</v>
      </c>
      <c r="AK178" s="43">
        <f t="shared" si="385"/>
        <v>4888.866545</v>
      </c>
      <c r="AT178" s="11">
        <v>2465</v>
      </c>
      <c r="AU178" s="12">
        <v>1.06</v>
      </c>
      <c r="AV178" s="11">
        <v>1</v>
      </c>
      <c r="AW178" s="11">
        <v>0</v>
      </c>
      <c r="AX178" s="13">
        <f t="shared" si="386"/>
        <v>2612.9</v>
      </c>
      <c r="AY178" s="11">
        <v>1</v>
      </c>
      <c r="AZ178" s="11">
        <v>0.98</v>
      </c>
      <c r="BA178" s="11">
        <v>2.3</v>
      </c>
      <c r="BB178" s="42">
        <f t="shared" si="387"/>
        <v>3.254</v>
      </c>
      <c r="BC178" s="11">
        <v>1.15</v>
      </c>
      <c r="BD178" s="9">
        <v>0.5</v>
      </c>
      <c r="BE178" s="43">
        <f t="shared" si="388"/>
        <v>4888.866545</v>
      </c>
      <c r="BN178" s="11">
        <v>2465</v>
      </c>
      <c r="BO178" s="12">
        <v>1.06</v>
      </c>
      <c r="BP178" s="11">
        <v>1</v>
      </c>
      <c r="BQ178" s="11">
        <v>0</v>
      </c>
      <c r="BR178" s="13">
        <f t="shared" si="389"/>
        <v>2612.9</v>
      </c>
      <c r="BS178" s="11">
        <v>1</v>
      </c>
      <c r="BT178" s="11">
        <v>0.98</v>
      </c>
      <c r="BU178" s="11">
        <v>2.3</v>
      </c>
      <c r="BV178" s="42">
        <f t="shared" si="390"/>
        <v>3.254</v>
      </c>
      <c r="BW178" s="11">
        <v>1.15</v>
      </c>
      <c r="BX178" s="9">
        <v>0.5</v>
      </c>
      <c r="BY178" s="43">
        <f t="shared" si="391"/>
        <v>4888.866545</v>
      </c>
      <c r="CH178" s="11">
        <f t="shared" si="392"/>
        <v>2893</v>
      </c>
      <c r="CI178" s="12">
        <v>1.06</v>
      </c>
      <c r="CJ178" s="11">
        <v>1</v>
      </c>
      <c r="CK178" s="11">
        <v>0</v>
      </c>
      <c r="CL178" s="13">
        <f t="shared" si="393"/>
        <v>3066.58</v>
      </c>
      <c r="CM178" s="11">
        <v>1</v>
      </c>
      <c r="CN178" s="11">
        <v>0.98</v>
      </c>
      <c r="CO178" s="11">
        <v>2.3</v>
      </c>
      <c r="CP178" s="42">
        <f t="shared" si="394"/>
        <v>3.254</v>
      </c>
      <c r="CQ178" s="11">
        <v>1.15</v>
      </c>
      <c r="CR178" s="9">
        <v>0.5</v>
      </c>
      <c r="CS178" s="43">
        <f t="shared" si="395"/>
        <v>5737.724509</v>
      </c>
      <c r="DB178" s="11">
        <f t="shared" si="396"/>
        <v>2905</v>
      </c>
      <c r="DC178" s="12">
        <v>1.06</v>
      </c>
      <c r="DD178" s="11">
        <v>1</v>
      </c>
      <c r="DE178" s="11">
        <v>0</v>
      </c>
      <c r="DF178" s="13">
        <f t="shared" si="397"/>
        <v>3079.3</v>
      </c>
      <c r="DG178" s="11">
        <v>1</v>
      </c>
      <c r="DH178" s="11">
        <v>0.98</v>
      </c>
      <c r="DI178" s="11">
        <v>2.3</v>
      </c>
      <c r="DJ178" s="42">
        <f t="shared" si="398"/>
        <v>3.254</v>
      </c>
      <c r="DK178" s="11">
        <v>1.15</v>
      </c>
      <c r="DL178" s="9">
        <v>0.5</v>
      </c>
      <c r="DM178" s="43">
        <f t="shared" si="399"/>
        <v>5761.524265</v>
      </c>
      <c r="DV178" s="11">
        <f t="shared" si="400"/>
        <v>2964</v>
      </c>
      <c r="DW178" s="12">
        <v>1.06</v>
      </c>
      <c r="DX178" s="11">
        <v>1</v>
      </c>
      <c r="DY178" s="11">
        <v>0</v>
      </c>
      <c r="DZ178" s="13">
        <f t="shared" si="401"/>
        <v>3141.84</v>
      </c>
      <c r="EA178" s="11">
        <v>1</v>
      </c>
      <c r="EB178" s="11">
        <v>0.98</v>
      </c>
      <c r="EC178" s="11">
        <v>3.1</v>
      </c>
      <c r="ED178" s="42">
        <f t="shared" si="402"/>
        <v>4.038</v>
      </c>
      <c r="EE178" s="11">
        <v>1.15</v>
      </c>
      <c r="EF178" s="9">
        <v>0.5</v>
      </c>
      <c r="EG178" s="43">
        <f t="shared" si="403"/>
        <v>7294.881204</v>
      </c>
    </row>
    <row r="179" s="1" customFormat="1" customHeight="1" spans="6:137">
      <c r="F179" s="11">
        <v>2465</v>
      </c>
      <c r="G179" s="12">
        <v>1.31</v>
      </c>
      <c r="H179" s="11">
        <v>1</v>
      </c>
      <c r="I179" s="11">
        <v>0</v>
      </c>
      <c r="J179" s="13">
        <f t="shared" si="380"/>
        <v>3229.15</v>
      </c>
      <c r="K179" s="11">
        <v>1</v>
      </c>
      <c r="L179" s="11">
        <v>0.98</v>
      </c>
      <c r="M179" s="11">
        <v>2.3</v>
      </c>
      <c r="N179" s="42">
        <f t="shared" si="381"/>
        <v>3.254</v>
      </c>
      <c r="O179" s="11">
        <v>1.15</v>
      </c>
      <c r="P179" s="9">
        <v>0.5</v>
      </c>
      <c r="Q179" s="43">
        <f t="shared" si="382"/>
        <v>6041.9011075</v>
      </c>
      <c r="Z179" s="11">
        <v>2465</v>
      </c>
      <c r="AA179" s="12">
        <v>1.31</v>
      </c>
      <c r="AB179" s="11">
        <v>1</v>
      </c>
      <c r="AC179" s="11">
        <v>0</v>
      </c>
      <c r="AD179" s="13">
        <f t="shared" si="383"/>
        <v>3229.15</v>
      </c>
      <c r="AE179" s="11">
        <v>1</v>
      </c>
      <c r="AF179" s="11">
        <v>0.98</v>
      </c>
      <c r="AG179" s="11">
        <v>2.3</v>
      </c>
      <c r="AH179" s="42">
        <f t="shared" si="384"/>
        <v>3.254</v>
      </c>
      <c r="AI179" s="11">
        <v>1.15</v>
      </c>
      <c r="AJ179" s="9">
        <v>0.5</v>
      </c>
      <c r="AK179" s="43">
        <f t="shared" si="385"/>
        <v>6041.9011075</v>
      </c>
      <c r="AT179" s="11">
        <v>2465</v>
      </c>
      <c r="AU179" s="12">
        <v>1.31</v>
      </c>
      <c r="AV179" s="11">
        <v>1</v>
      </c>
      <c r="AW179" s="11">
        <v>0</v>
      </c>
      <c r="AX179" s="13">
        <f t="shared" si="386"/>
        <v>3229.15</v>
      </c>
      <c r="AY179" s="11">
        <v>1</v>
      </c>
      <c r="AZ179" s="11">
        <v>0.98</v>
      </c>
      <c r="BA179" s="11">
        <v>2.3</v>
      </c>
      <c r="BB179" s="42">
        <f t="shared" si="387"/>
        <v>3.254</v>
      </c>
      <c r="BC179" s="11">
        <v>1.15</v>
      </c>
      <c r="BD179" s="9">
        <v>0.5</v>
      </c>
      <c r="BE179" s="43">
        <f t="shared" si="388"/>
        <v>6041.9011075</v>
      </c>
      <c r="BN179" s="11">
        <v>2465</v>
      </c>
      <c r="BO179" s="12">
        <v>1.31</v>
      </c>
      <c r="BP179" s="11">
        <v>1</v>
      </c>
      <c r="BQ179" s="11">
        <v>0</v>
      </c>
      <c r="BR179" s="13">
        <f t="shared" si="389"/>
        <v>3229.15</v>
      </c>
      <c r="BS179" s="11">
        <v>1</v>
      </c>
      <c r="BT179" s="11">
        <v>0.98</v>
      </c>
      <c r="BU179" s="11">
        <v>2.3</v>
      </c>
      <c r="BV179" s="42">
        <f t="shared" si="390"/>
        <v>3.254</v>
      </c>
      <c r="BW179" s="11">
        <v>1.15</v>
      </c>
      <c r="BX179" s="9">
        <v>0.5</v>
      </c>
      <c r="BY179" s="43">
        <f t="shared" si="391"/>
        <v>6041.9011075</v>
      </c>
      <c r="CH179" s="11">
        <f t="shared" si="392"/>
        <v>2893</v>
      </c>
      <c r="CI179" s="12">
        <v>1.31</v>
      </c>
      <c r="CJ179" s="11">
        <v>1</v>
      </c>
      <c r="CK179" s="11">
        <v>0</v>
      </c>
      <c r="CL179" s="13">
        <f t="shared" si="393"/>
        <v>3789.83</v>
      </c>
      <c r="CM179" s="11">
        <v>1</v>
      </c>
      <c r="CN179" s="11">
        <v>0.98</v>
      </c>
      <c r="CO179" s="11">
        <v>2.3</v>
      </c>
      <c r="CP179" s="42">
        <f t="shared" si="394"/>
        <v>3.254</v>
      </c>
      <c r="CQ179" s="11">
        <v>1.15</v>
      </c>
      <c r="CR179" s="9">
        <v>0.5</v>
      </c>
      <c r="CS179" s="43">
        <f t="shared" si="395"/>
        <v>7090.9614215</v>
      </c>
      <c r="DB179" s="11">
        <f t="shared" si="396"/>
        <v>2905</v>
      </c>
      <c r="DC179" s="12">
        <v>1.31</v>
      </c>
      <c r="DD179" s="11">
        <v>1</v>
      </c>
      <c r="DE179" s="11">
        <v>0</v>
      </c>
      <c r="DF179" s="13">
        <f t="shared" si="397"/>
        <v>3805.55</v>
      </c>
      <c r="DG179" s="11">
        <v>1</v>
      </c>
      <c r="DH179" s="11">
        <v>0.98</v>
      </c>
      <c r="DI179" s="11">
        <v>2.3</v>
      </c>
      <c r="DJ179" s="42">
        <f t="shared" si="398"/>
        <v>3.254</v>
      </c>
      <c r="DK179" s="11">
        <v>1.15</v>
      </c>
      <c r="DL179" s="9">
        <v>0.5</v>
      </c>
      <c r="DM179" s="43">
        <f t="shared" si="399"/>
        <v>7120.3743275</v>
      </c>
      <c r="DV179" s="11">
        <f t="shared" si="400"/>
        <v>2964</v>
      </c>
      <c r="DW179" s="12">
        <v>1.31</v>
      </c>
      <c r="DX179" s="11">
        <v>1</v>
      </c>
      <c r="DY179" s="11">
        <v>0</v>
      </c>
      <c r="DZ179" s="13">
        <f t="shared" si="401"/>
        <v>3882.84</v>
      </c>
      <c r="EA179" s="11">
        <v>1</v>
      </c>
      <c r="EB179" s="11">
        <v>0.98</v>
      </c>
      <c r="EC179" s="11">
        <v>3.1</v>
      </c>
      <c r="ED179" s="42">
        <f t="shared" si="402"/>
        <v>4.038</v>
      </c>
      <c r="EE179" s="11">
        <v>1.15</v>
      </c>
      <c r="EF179" s="9">
        <v>0.5</v>
      </c>
      <c r="EG179" s="43">
        <f t="shared" si="403"/>
        <v>9015.372054</v>
      </c>
    </row>
    <row r="180" s="1" customFormat="1" customHeight="1" spans="6:137">
      <c r="F180" s="11">
        <v>2465</v>
      </c>
      <c r="G180" s="12">
        <v>0.75</v>
      </c>
      <c r="H180" s="11">
        <v>1</v>
      </c>
      <c r="I180" s="11">
        <v>0</v>
      </c>
      <c r="J180" s="13">
        <f t="shared" si="380"/>
        <v>1848.75</v>
      </c>
      <c r="K180" s="11">
        <v>1</v>
      </c>
      <c r="L180" s="11">
        <v>0.98</v>
      </c>
      <c r="M180" s="11">
        <v>2.3</v>
      </c>
      <c r="N180" s="42">
        <f t="shared" si="381"/>
        <v>3.254</v>
      </c>
      <c r="O180" s="11">
        <v>1.15</v>
      </c>
      <c r="P180" s="9">
        <v>0.5</v>
      </c>
      <c r="Q180" s="43">
        <f t="shared" si="382"/>
        <v>3459.1036875</v>
      </c>
      <c r="Z180" s="11">
        <v>2465</v>
      </c>
      <c r="AA180" s="12">
        <v>0.75</v>
      </c>
      <c r="AB180" s="11">
        <v>1</v>
      </c>
      <c r="AC180" s="11">
        <v>0</v>
      </c>
      <c r="AD180" s="13">
        <f t="shared" si="383"/>
        <v>1848.75</v>
      </c>
      <c r="AE180" s="11">
        <v>1</v>
      </c>
      <c r="AF180" s="11">
        <v>0.98</v>
      </c>
      <c r="AG180" s="11">
        <v>2.3</v>
      </c>
      <c r="AH180" s="42">
        <f t="shared" si="384"/>
        <v>3.254</v>
      </c>
      <c r="AI180" s="11">
        <v>1.15</v>
      </c>
      <c r="AJ180" s="9">
        <v>0.5</v>
      </c>
      <c r="AK180" s="43">
        <f t="shared" si="385"/>
        <v>3459.1036875</v>
      </c>
      <c r="AT180" s="11">
        <v>2465</v>
      </c>
      <c r="AU180" s="12">
        <v>0.75</v>
      </c>
      <c r="AV180" s="11">
        <v>1</v>
      </c>
      <c r="AW180" s="11">
        <v>0</v>
      </c>
      <c r="AX180" s="13">
        <f t="shared" si="386"/>
        <v>1848.75</v>
      </c>
      <c r="AY180" s="11">
        <v>1</v>
      </c>
      <c r="AZ180" s="11">
        <v>0.98</v>
      </c>
      <c r="BA180" s="11">
        <v>2.3</v>
      </c>
      <c r="BB180" s="42">
        <f t="shared" si="387"/>
        <v>3.254</v>
      </c>
      <c r="BC180" s="11">
        <v>1.15</v>
      </c>
      <c r="BD180" s="9">
        <v>0.5</v>
      </c>
      <c r="BE180" s="43">
        <f t="shared" si="388"/>
        <v>3459.1036875</v>
      </c>
      <c r="BN180" s="11">
        <v>2465</v>
      </c>
      <c r="BO180" s="12">
        <v>0.75</v>
      </c>
      <c r="BP180" s="11">
        <v>1</v>
      </c>
      <c r="BQ180" s="11">
        <v>0</v>
      </c>
      <c r="BR180" s="13">
        <f t="shared" si="389"/>
        <v>1848.75</v>
      </c>
      <c r="BS180" s="11">
        <v>1</v>
      </c>
      <c r="BT180" s="11">
        <v>0.98</v>
      </c>
      <c r="BU180" s="11">
        <v>2.3</v>
      </c>
      <c r="BV180" s="42">
        <f t="shared" si="390"/>
        <v>3.254</v>
      </c>
      <c r="BW180" s="11">
        <v>1.15</v>
      </c>
      <c r="BX180" s="9">
        <v>0.5</v>
      </c>
      <c r="BY180" s="43">
        <f t="shared" si="391"/>
        <v>3459.1036875</v>
      </c>
      <c r="CH180" s="11">
        <f t="shared" si="392"/>
        <v>2893</v>
      </c>
      <c r="CI180" s="12">
        <v>0.75</v>
      </c>
      <c r="CJ180" s="11">
        <v>1</v>
      </c>
      <c r="CK180" s="11">
        <v>0</v>
      </c>
      <c r="CL180" s="13">
        <f t="shared" si="393"/>
        <v>2169.75</v>
      </c>
      <c r="CM180" s="11">
        <v>1</v>
      </c>
      <c r="CN180" s="11">
        <v>0.98</v>
      </c>
      <c r="CO180" s="11">
        <v>2.3</v>
      </c>
      <c r="CP180" s="42">
        <f t="shared" si="394"/>
        <v>3.254</v>
      </c>
      <c r="CQ180" s="11">
        <v>1.15</v>
      </c>
      <c r="CR180" s="9">
        <v>0.5</v>
      </c>
      <c r="CS180" s="43">
        <f t="shared" si="395"/>
        <v>4059.7107375</v>
      </c>
      <c r="DB180" s="11">
        <f t="shared" si="396"/>
        <v>2905</v>
      </c>
      <c r="DC180" s="12">
        <v>0.75</v>
      </c>
      <c r="DD180" s="11">
        <v>1</v>
      </c>
      <c r="DE180" s="11">
        <v>0</v>
      </c>
      <c r="DF180" s="13">
        <f t="shared" si="397"/>
        <v>2178.75</v>
      </c>
      <c r="DG180" s="11">
        <v>1</v>
      </c>
      <c r="DH180" s="11">
        <v>0.98</v>
      </c>
      <c r="DI180" s="11">
        <v>2.3</v>
      </c>
      <c r="DJ180" s="42">
        <f t="shared" si="398"/>
        <v>3.254</v>
      </c>
      <c r="DK180" s="11">
        <v>1.15</v>
      </c>
      <c r="DL180" s="9">
        <v>0.5</v>
      </c>
      <c r="DM180" s="43">
        <f t="shared" si="399"/>
        <v>4076.5501875</v>
      </c>
      <c r="DV180" s="11">
        <f t="shared" si="400"/>
        <v>2964</v>
      </c>
      <c r="DW180" s="12">
        <v>0.75</v>
      </c>
      <c r="DX180" s="11">
        <v>1</v>
      </c>
      <c r="DY180" s="11">
        <v>0</v>
      </c>
      <c r="DZ180" s="13">
        <f t="shared" si="401"/>
        <v>2223</v>
      </c>
      <c r="EA180" s="11">
        <v>1</v>
      </c>
      <c r="EB180" s="11">
        <v>0.98</v>
      </c>
      <c r="EC180" s="11">
        <v>3.1</v>
      </c>
      <c r="ED180" s="42">
        <f t="shared" si="402"/>
        <v>4.038</v>
      </c>
      <c r="EE180" s="11">
        <v>1.15</v>
      </c>
      <c r="EF180" s="9">
        <v>0.5</v>
      </c>
      <c r="EG180" s="43">
        <f t="shared" si="403"/>
        <v>5161.47255</v>
      </c>
    </row>
    <row r="181" s="1" customFormat="1" customHeight="1" spans="6:137">
      <c r="F181" s="11">
        <v>2465</v>
      </c>
      <c r="G181" s="12">
        <v>0.75</v>
      </c>
      <c r="H181" s="11">
        <v>1</v>
      </c>
      <c r="I181" s="11">
        <v>0</v>
      </c>
      <c r="J181" s="13">
        <f t="shared" si="380"/>
        <v>1848.75</v>
      </c>
      <c r="K181" s="11">
        <v>1</v>
      </c>
      <c r="L181" s="11">
        <v>0.98</v>
      </c>
      <c r="M181" s="11">
        <v>2.3</v>
      </c>
      <c r="N181" s="42">
        <f t="shared" si="381"/>
        <v>3.254</v>
      </c>
      <c r="O181" s="11">
        <v>1.15</v>
      </c>
      <c r="P181" s="9">
        <v>0.5</v>
      </c>
      <c r="Q181" s="43">
        <f t="shared" si="382"/>
        <v>3459.1036875</v>
      </c>
      <c r="Z181" s="11">
        <v>2465</v>
      </c>
      <c r="AA181" s="12">
        <v>0.75</v>
      </c>
      <c r="AB181" s="11">
        <v>1</v>
      </c>
      <c r="AC181" s="11">
        <v>0</v>
      </c>
      <c r="AD181" s="13">
        <f t="shared" si="383"/>
        <v>1848.75</v>
      </c>
      <c r="AE181" s="11">
        <v>1</v>
      </c>
      <c r="AF181" s="11">
        <v>0.98</v>
      </c>
      <c r="AG181" s="11">
        <v>2.3</v>
      </c>
      <c r="AH181" s="42">
        <f t="shared" si="384"/>
        <v>3.254</v>
      </c>
      <c r="AI181" s="11">
        <v>1.15</v>
      </c>
      <c r="AJ181" s="9">
        <v>0.5</v>
      </c>
      <c r="AK181" s="43">
        <f t="shared" si="385"/>
        <v>3459.1036875</v>
      </c>
      <c r="AT181" s="11">
        <v>2465</v>
      </c>
      <c r="AU181" s="12">
        <v>0.75</v>
      </c>
      <c r="AV181" s="11">
        <v>1</v>
      </c>
      <c r="AW181" s="11">
        <v>0</v>
      </c>
      <c r="AX181" s="13">
        <f t="shared" si="386"/>
        <v>1848.75</v>
      </c>
      <c r="AY181" s="11">
        <v>1</v>
      </c>
      <c r="AZ181" s="11">
        <v>0.98</v>
      </c>
      <c r="BA181" s="11">
        <v>2.3</v>
      </c>
      <c r="BB181" s="42">
        <f t="shared" si="387"/>
        <v>3.254</v>
      </c>
      <c r="BC181" s="11">
        <v>1.15</v>
      </c>
      <c r="BD181" s="9">
        <v>0.5</v>
      </c>
      <c r="BE181" s="43">
        <f t="shared" si="388"/>
        <v>3459.1036875</v>
      </c>
      <c r="BN181" s="11">
        <v>2465</v>
      </c>
      <c r="BO181" s="12">
        <v>0.75</v>
      </c>
      <c r="BP181" s="11">
        <v>1</v>
      </c>
      <c r="BQ181" s="11">
        <v>0</v>
      </c>
      <c r="BR181" s="13">
        <f t="shared" si="389"/>
        <v>1848.75</v>
      </c>
      <c r="BS181" s="11">
        <v>1</v>
      </c>
      <c r="BT181" s="11">
        <v>0.98</v>
      </c>
      <c r="BU181" s="11">
        <v>2.3</v>
      </c>
      <c r="BV181" s="42">
        <f t="shared" si="390"/>
        <v>3.254</v>
      </c>
      <c r="BW181" s="11">
        <v>1.15</v>
      </c>
      <c r="BX181" s="9">
        <v>0.5</v>
      </c>
      <c r="BY181" s="43">
        <f t="shared" si="391"/>
        <v>3459.1036875</v>
      </c>
      <c r="CH181" s="11">
        <f t="shared" si="392"/>
        <v>2893</v>
      </c>
      <c r="CI181" s="12">
        <v>0.75</v>
      </c>
      <c r="CJ181" s="11">
        <v>1</v>
      </c>
      <c r="CK181" s="11">
        <v>0</v>
      </c>
      <c r="CL181" s="13">
        <f t="shared" si="393"/>
        <v>2169.75</v>
      </c>
      <c r="CM181" s="11">
        <v>1</v>
      </c>
      <c r="CN181" s="11">
        <v>0.98</v>
      </c>
      <c r="CO181" s="11">
        <v>2.3</v>
      </c>
      <c r="CP181" s="42">
        <f t="shared" si="394"/>
        <v>3.254</v>
      </c>
      <c r="CQ181" s="11">
        <v>1.15</v>
      </c>
      <c r="CR181" s="9">
        <v>0.5</v>
      </c>
      <c r="CS181" s="43">
        <f t="shared" si="395"/>
        <v>4059.7107375</v>
      </c>
      <c r="DB181" s="11">
        <f t="shared" si="396"/>
        <v>2905</v>
      </c>
      <c r="DC181" s="12">
        <v>0.75</v>
      </c>
      <c r="DD181" s="11">
        <v>1</v>
      </c>
      <c r="DE181" s="11">
        <v>0</v>
      </c>
      <c r="DF181" s="13">
        <f t="shared" si="397"/>
        <v>2178.75</v>
      </c>
      <c r="DG181" s="11">
        <v>1</v>
      </c>
      <c r="DH181" s="11">
        <v>0.98</v>
      </c>
      <c r="DI181" s="11">
        <v>2.3</v>
      </c>
      <c r="DJ181" s="42">
        <f t="shared" si="398"/>
        <v>3.254</v>
      </c>
      <c r="DK181" s="11">
        <v>1.15</v>
      </c>
      <c r="DL181" s="9">
        <v>0.5</v>
      </c>
      <c r="DM181" s="43">
        <f t="shared" si="399"/>
        <v>4076.5501875</v>
      </c>
      <c r="DV181" s="11">
        <f t="shared" si="400"/>
        <v>2964</v>
      </c>
      <c r="DW181" s="12">
        <v>0.75</v>
      </c>
      <c r="DX181" s="11">
        <v>1</v>
      </c>
      <c r="DY181" s="11">
        <v>0</v>
      </c>
      <c r="DZ181" s="13">
        <f t="shared" si="401"/>
        <v>2223</v>
      </c>
      <c r="EA181" s="11">
        <v>1</v>
      </c>
      <c r="EB181" s="11">
        <v>0.98</v>
      </c>
      <c r="EC181" s="11">
        <v>3.1</v>
      </c>
      <c r="ED181" s="42">
        <f t="shared" si="402"/>
        <v>4.038</v>
      </c>
      <c r="EE181" s="11">
        <v>1.15</v>
      </c>
      <c r="EF181" s="9">
        <v>0.5</v>
      </c>
      <c r="EG181" s="43">
        <f t="shared" si="403"/>
        <v>5161.47255</v>
      </c>
    </row>
    <row r="182" s="1" customFormat="1" customHeight="1" spans="6:137">
      <c r="F182" s="11">
        <v>2465</v>
      </c>
      <c r="G182" s="12">
        <v>1.8</v>
      </c>
      <c r="H182" s="11">
        <v>1</v>
      </c>
      <c r="I182" s="11">
        <v>0</v>
      </c>
      <c r="J182" s="13">
        <f t="shared" si="380"/>
        <v>4437</v>
      </c>
      <c r="K182" s="11">
        <v>1</v>
      </c>
      <c r="L182" s="11">
        <v>0.98</v>
      </c>
      <c r="M182" s="11">
        <v>2.3</v>
      </c>
      <c r="N182" s="42">
        <f t="shared" si="381"/>
        <v>3.254</v>
      </c>
      <c r="O182" s="11">
        <v>1.15</v>
      </c>
      <c r="P182" s="9">
        <v>0.5</v>
      </c>
      <c r="Q182" s="43">
        <f t="shared" si="382"/>
        <v>8301.84885</v>
      </c>
      <c r="Z182" s="11">
        <v>2465</v>
      </c>
      <c r="AA182" s="12">
        <v>1.8</v>
      </c>
      <c r="AB182" s="11">
        <v>1</v>
      </c>
      <c r="AC182" s="11">
        <v>0</v>
      </c>
      <c r="AD182" s="13">
        <f t="shared" si="383"/>
        <v>4437</v>
      </c>
      <c r="AE182" s="11">
        <v>1</v>
      </c>
      <c r="AF182" s="11">
        <v>0.98</v>
      </c>
      <c r="AG182" s="11">
        <v>2.3</v>
      </c>
      <c r="AH182" s="42">
        <f t="shared" si="384"/>
        <v>3.254</v>
      </c>
      <c r="AI182" s="11">
        <v>1.15</v>
      </c>
      <c r="AJ182" s="9">
        <v>0.5</v>
      </c>
      <c r="AK182" s="43">
        <f t="shared" si="385"/>
        <v>8301.84885</v>
      </c>
      <c r="AT182" s="11">
        <v>2465</v>
      </c>
      <c r="AU182" s="12">
        <v>1.8</v>
      </c>
      <c r="AV182" s="11">
        <v>1</v>
      </c>
      <c r="AW182" s="11">
        <v>0</v>
      </c>
      <c r="AX182" s="13">
        <f t="shared" si="386"/>
        <v>4437</v>
      </c>
      <c r="AY182" s="11">
        <v>1</v>
      </c>
      <c r="AZ182" s="11">
        <v>0.98</v>
      </c>
      <c r="BA182" s="11">
        <v>2.3</v>
      </c>
      <c r="BB182" s="42">
        <f t="shared" si="387"/>
        <v>3.254</v>
      </c>
      <c r="BC182" s="11">
        <v>1.15</v>
      </c>
      <c r="BD182" s="9">
        <v>0.5</v>
      </c>
      <c r="BE182" s="43">
        <f t="shared" si="388"/>
        <v>8301.84885</v>
      </c>
      <c r="BN182" s="11">
        <v>2465</v>
      </c>
      <c r="BO182" s="12">
        <v>1.8</v>
      </c>
      <c r="BP182" s="11">
        <v>1</v>
      </c>
      <c r="BQ182" s="11">
        <v>0</v>
      </c>
      <c r="BR182" s="13">
        <f t="shared" si="389"/>
        <v>4437</v>
      </c>
      <c r="BS182" s="11">
        <v>1</v>
      </c>
      <c r="BT182" s="11">
        <v>0.98</v>
      </c>
      <c r="BU182" s="11">
        <v>2.3</v>
      </c>
      <c r="BV182" s="42">
        <f t="shared" si="390"/>
        <v>3.254</v>
      </c>
      <c r="BW182" s="11">
        <v>1.15</v>
      </c>
      <c r="BX182" s="9">
        <v>0.5</v>
      </c>
      <c r="BY182" s="43">
        <f t="shared" si="391"/>
        <v>8301.84885</v>
      </c>
      <c r="CH182" s="11">
        <f t="shared" si="392"/>
        <v>2893</v>
      </c>
      <c r="CI182" s="12">
        <v>1.8</v>
      </c>
      <c r="CJ182" s="11">
        <v>1</v>
      </c>
      <c r="CK182" s="11">
        <v>0</v>
      </c>
      <c r="CL182" s="13">
        <f t="shared" si="393"/>
        <v>5207.4</v>
      </c>
      <c r="CM182" s="11">
        <v>1</v>
      </c>
      <c r="CN182" s="11">
        <v>0.98</v>
      </c>
      <c r="CO182" s="11">
        <v>2.3</v>
      </c>
      <c r="CP182" s="42">
        <f t="shared" si="394"/>
        <v>3.254</v>
      </c>
      <c r="CQ182" s="11">
        <v>1.15</v>
      </c>
      <c r="CR182" s="9">
        <v>0.5</v>
      </c>
      <c r="CS182" s="43">
        <f t="shared" si="395"/>
        <v>9743.30577</v>
      </c>
      <c r="DB182" s="11">
        <f t="shared" si="396"/>
        <v>2905</v>
      </c>
      <c r="DC182" s="12">
        <v>1.8</v>
      </c>
      <c r="DD182" s="11">
        <v>1</v>
      </c>
      <c r="DE182" s="11">
        <v>0</v>
      </c>
      <c r="DF182" s="13">
        <f t="shared" si="397"/>
        <v>5229</v>
      </c>
      <c r="DG182" s="11">
        <v>1</v>
      </c>
      <c r="DH182" s="11">
        <v>0.98</v>
      </c>
      <c r="DI182" s="11">
        <v>2.3</v>
      </c>
      <c r="DJ182" s="42">
        <f t="shared" si="398"/>
        <v>3.254</v>
      </c>
      <c r="DK182" s="11">
        <v>1.15</v>
      </c>
      <c r="DL182" s="9">
        <v>0.5</v>
      </c>
      <c r="DM182" s="43">
        <f t="shared" si="399"/>
        <v>9783.72045</v>
      </c>
      <c r="DV182" s="11">
        <f t="shared" si="400"/>
        <v>2964</v>
      </c>
      <c r="DW182" s="12">
        <v>1.8</v>
      </c>
      <c r="DX182" s="11">
        <v>1</v>
      </c>
      <c r="DY182" s="11">
        <v>0</v>
      </c>
      <c r="DZ182" s="13">
        <f t="shared" si="401"/>
        <v>5335.2</v>
      </c>
      <c r="EA182" s="11">
        <v>1</v>
      </c>
      <c r="EB182" s="11">
        <v>0.98</v>
      </c>
      <c r="EC182" s="11">
        <v>3.1</v>
      </c>
      <c r="ED182" s="42">
        <f t="shared" si="402"/>
        <v>4.038</v>
      </c>
      <c r="EE182" s="11">
        <v>1.15</v>
      </c>
      <c r="EF182" s="9">
        <v>0.5</v>
      </c>
      <c r="EG182" s="43">
        <f t="shared" si="403"/>
        <v>12387.53412</v>
      </c>
    </row>
    <row r="183" s="1" customFormat="1" customHeight="1" spans="6:137">
      <c r="F183" s="11">
        <v>2465</v>
      </c>
      <c r="G183" s="12">
        <v>3.21</v>
      </c>
      <c r="H183" s="11">
        <v>1</v>
      </c>
      <c r="I183" s="11">
        <v>0</v>
      </c>
      <c r="J183" s="13">
        <f t="shared" si="380"/>
        <v>7912.65</v>
      </c>
      <c r="K183" s="11">
        <v>1</v>
      </c>
      <c r="L183" s="11">
        <v>0.98</v>
      </c>
      <c r="M183" s="11">
        <v>2.3</v>
      </c>
      <c r="N183" s="42">
        <f t="shared" si="381"/>
        <v>3.254</v>
      </c>
      <c r="O183" s="11">
        <v>1.15</v>
      </c>
      <c r="P183" s="9">
        <v>0.5</v>
      </c>
      <c r="Q183" s="43">
        <f t="shared" si="382"/>
        <v>14804.9637825</v>
      </c>
      <c r="Z183" s="11">
        <v>2465</v>
      </c>
      <c r="AA183" s="12">
        <v>3.21</v>
      </c>
      <c r="AB183" s="11">
        <v>1</v>
      </c>
      <c r="AC183" s="11">
        <v>0</v>
      </c>
      <c r="AD183" s="13">
        <f t="shared" si="383"/>
        <v>7912.65</v>
      </c>
      <c r="AE183" s="11">
        <v>1</v>
      </c>
      <c r="AF183" s="11">
        <v>0.98</v>
      </c>
      <c r="AG183" s="11">
        <v>2.3</v>
      </c>
      <c r="AH183" s="42">
        <f t="shared" si="384"/>
        <v>3.254</v>
      </c>
      <c r="AI183" s="11">
        <v>1.15</v>
      </c>
      <c r="AJ183" s="9">
        <v>0.5</v>
      </c>
      <c r="AK183" s="43">
        <f t="shared" si="385"/>
        <v>14804.9637825</v>
      </c>
      <c r="AT183" s="11">
        <v>2465</v>
      </c>
      <c r="AU183" s="12">
        <v>3.21</v>
      </c>
      <c r="AV183" s="11">
        <v>1</v>
      </c>
      <c r="AW183" s="11">
        <v>0</v>
      </c>
      <c r="AX183" s="13">
        <f t="shared" si="386"/>
        <v>7912.65</v>
      </c>
      <c r="AY183" s="11">
        <v>1</v>
      </c>
      <c r="AZ183" s="11">
        <v>0.98</v>
      </c>
      <c r="BA183" s="11">
        <v>2.3</v>
      </c>
      <c r="BB183" s="42">
        <f t="shared" si="387"/>
        <v>3.254</v>
      </c>
      <c r="BC183" s="11">
        <v>1.15</v>
      </c>
      <c r="BD183" s="9">
        <v>0.5</v>
      </c>
      <c r="BE183" s="43">
        <f t="shared" si="388"/>
        <v>14804.9637825</v>
      </c>
      <c r="BN183" s="11">
        <v>2465</v>
      </c>
      <c r="BO183" s="12">
        <v>3.21</v>
      </c>
      <c r="BP183" s="11">
        <v>1</v>
      </c>
      <c r="BQ183" s="11">
        <v>0</v>
      </c>
      <c r="BR183" s="13">
        <f t="shared" si="389"/>
        <v>7912.65</v>
      </c>
      <c r="BS183" s="11">
        <v>1</v>
      </c>
      <c r="BT183" s="11">
        <v>0.98</v>
      </c>
      <c r="BU183" s="11">
        <v>2.3</v>
      </c>
      <c r="BV183" s="42">
        <f t="shared" si="390"/>
        <v>3.254</v>
      </c>
      <c r="BW183" s="11">
        <v>1.15</v>
      </c>
      <c r="BX183" s="9">
        <v>0.5</v>
      </c>
      <c r="BY183" s="43">
        <f t="shared" si="391"/>
        <v>14804.9637825</v>
      </c>
      <c r="CH183" s="11">
        <f t="shared" si="392"/>
        <v>2893</v>
      </c>
      <c r="CI183" s="12">
        <v>3.21</v>
      </c>
      <c r="CJ183" s="11">
        <v>1</v>
      </c>
      <c r="CK183" s="11">
        <v>0</v>
      </c>
      <c r="CL183" s="13">
        <f t="shared" si="393"/>
        <v>9286.53</v>
      </c>
      <c r="CM183" s="11">
        <v>1</v>
      </c>
      <c r="CN183" s="11">
        <v>0.98</v>
      </c>
      <c r="CO183" s="11">
        <v>2.3</v>
      </c>
      <c r="CP183" s="42">
        <f t="shared" si="394"/>
        <v>3.254</v>
      </c>
      <c r="CQ183" s="11">
        <v>1.15</v>
      </c>
      <c r="CR183" s="9">
        <v>0.5</v>
      </c>
      <c r="CS183" s="43">
        <f t="shared" si="395"/>
        <v>17375.5619565</v>
      </c>
      <c r="DB183" s="11">
        <f t="shared" si="396"/>
        <v>2905</v>
      </c>
      <c r="DC183" s="12">
        <v>3.21</v>
      </c>
      <c r="DD183" s="11">
        <v>1</v>
      </c>
      <c r="DE183" s="11">
        <v>0</v>
      </c>
      <c r="DF183" s="13">
        <f t="shared" si="397"/>
        <v>9325.05</v>
      </c>
      <c r="DG183" s="11">
        <v>1</v>
      </c>
      <c r="DH183" s="11">
        <v>0.98</v>
      </c>
      <c r="DI183" s="11">
        <v>2.3</v>
      </c>
      <c r="DJ183" s="42">
        <f t="shared" si="398"/>
        <v>3.254</v>
      </c>
      <c r="DK183" s="11">
        <v>1.15</v>
      </c>
      <c r="DL183" s="9">
        <v>0.5</v>
      </c>
      <c r="DM183" s="43">
        <f t="shared" si="399"/>
        <v>17447.6348025</v>
      </c>
      <c r="DV183" s="11">
        <f t="shared" si="400"/>
        <v>2964</v>
      </c>
      <c r="DW183" s="12">
        <v>3.21</v>
      </c>
      <c r="DX183" s="11">
        <v>1</v>
      </c>
      <c r="DY183" s="11">
        <v>0</v>
      </c>
      <c r="DZ183" s="13">
        <f t="shared" si="401"/>
        <v>9514.44</v>
      </c>
      <c r="EA183" s="11">
        <v>1</v>
      </c>
      <c r="EB183" s="11">
        <v>0.98</v>
      </c>
      <c r="EC183" s="11">
        <v>3.1</v>
      </c>
      <c r="ED183" s="42">
        <f t="shared" si="402"/>
        <v>4.038</v>
      </c>
      <c r="EE183" s="11">
        <v>1.15</v>
      </c>
      <c r="EF183" s="9">
        <v>0.5</v>
      </c>
      <c r="EG183" s="43">
        <f t="shared" si="403"/>
        <v>22091.102514</v>
      </c>
    </row>
    <row r="184" s="1" customFormat="1" customHeight="1" spans="6:137">
      <c r="F184" s="11">
        <v>2465</v>
      </c>
      <c r="G184" s="12">
        <v>3.21</v>
      </c>
      <c r="H184" s="11">
        <v>1</v>
      </c>
      <c r="I184" s="11">
        <v>0</v>
      </c>
      <c r="J184" s="13">
        <f t="shared" si="380"/>
        <v>7912.65</v>
      </c>
      <c r="K184" s="11">
        <v>1</v>
      </c>
      <c r="L184" s="11">
        <v>0.98</v>
      </c>
      <c r="M184" s="11">
        <v>2.3</v>
      </c>
      <c r="N184" s="42">
        <f t="shared" si="381"/>
        <v>3.254</v>
      </c>
      <c r="O184" s="11">
        <v>1.15</v>
      </c>
      <c r="P184" s="9">
        <v>0.5</v>
      </c>
      <c r="Q184" s="43">
        <f t="shared" si="382"/>
        <v>14804.9637825</v>
      </c>
      <c r="Z184" s="11">
        <v>2465</v>
      </c>
      <c r="AA184" s="12">
        <v>3.21</v>
      </c>
      <c r="AB184" s="11">
        <v>1</v>
      </c>
      <c r="AC184" s="11">
        <v>0</v>
      </c>
      <c r="AD184" s="13">
        <f t="shared" si="383"/>
        <v>7912.65</v>
      </c>
      <c r="AE184" s="11">
        <v>1</v>
      </c>
      <c r="AF184" s="11">
        <v>0.98</v>
      </c>
      <c r="AG184" s="11">
        <v>2.3</v>
      </c>
      <c r="AH184" s="42">
        <f t="shared" si="384"/>
        <v>3.254</v>
      </c>
      <c r="AI184" s="11">
        <v>1.15</v>
      </c>
      <c r="AJ184" s="9">
        <v>0.5</v>
      </c>
      <c r="AK184" s="43">
        <f t="shared" si="385"/>
        <v>14804.9637825</v>
      </c>
      <c r="AT184" s="11">
        <v>2465</v>
      </c>
      <c r="AU184" s="12">
        <v>3.21</v>
      </c>
      <c r="AV184" s="11">
        <v>1</v>
      </c>
      <c r="AW184" s="11">
        <v>0</v>
      </c>
      <c r="AX184" s="13">
        <f t="shared" si="386"/>
        <v>7912.65</v>
      </c>
      <c r="AY184" s="11">
        <v>1</v>
      </c>
      <c r="AZ184" s="11">
        <v>0.98</v>
      </c>
      <c r="BA184" s="11">
        <v>2.3</v>
      </c>
      <c r="BB184" s="42">
        <f t="shared" si="387"/>
        <v>3.254</v>
      </c>
      <c r="BC184" s="11">
        <v>1.15</v>
      </c>
      <c r="BD184" s="9">
        <v>0.5</v>
      </c>
      <c r="BE184" s="43">
        <f t="shared" si="388"/>
        <v>14804.9637825</v>
      </c>
      <c r="BN184" s="11">
        <v>2465</v>
      </c>
      <c r="BO184" s="12">
        <v>3.21</v>
      </c>
      <c r="BP184" s="11">
        <v>1</v>
      </c>
      <c r="BQ184" s="11">
        <v>0</v>
      </c>
      <c r="BR184" s="13">
        <f t="shared" si="389"/>
        <v>7912.65</v>
      </c>
      <c r="BS184" s="11">
        <v>1</v>
      </c>
      <c r="BT184" s="11">
        <v>0.98</v>
      </c>
      <c r="BU184" s="11">
        <v>2.3</v>
      </c>
      <c r="BV184" s="42">
        <f t="shared" si="390"/>
        <v>3.254</v>
      </c>
      <c r="BW184" s="11">
        <v>1.15</v>
      </c>
      <c r="BX184" s="9">
        <v>0.5</v>
      </c>
      <c r="BY184" s="43">
        <f t="shared" si="391"/>
        <v>14804.9637825</v>
      </c>
      <c r="CH184" s="11">
        <f t="shared" si="392"/>
        <v>2893</v>
      </c>
      <c r="CI184" s="12">
        <v>3.21</v>
      </c>
      <c r="CJ184" s="11">
        <v>1</v>
      </c>
      <c r="CK184" s="11">
        <v>0</v>
      </c>
      <c r="CL184" s="13">
        <f t="shared" si="393"/>
        <v>9286.53</v>
      </c>
      <c r="CM184" s="11">
        <v>1</v>
      </c>
      <c r="CN184" s="11">
        <v>0.98</v>
      </c>
      <c r="CO184" s="11">
        <v>2.3</v>
      </c>
      <c r="CP184" s="42">
        <f t="shared" si="394"/>
        <v>3.254</v>
      </c>
      <c r="CQ184" s="11">
        <v>1.15</v>
      </c>
      <c r="CR184" s="9">
        <v>0.5</v>
      </c>
      <c r="CS184" s="43">
        <f t="shared" si="395"/>
        <v>17375.5619565</v>
      </c>
      <c r="DB184" s="11">
        <f t="shared" si="396"/>
        <v>2905</v>
      </c>
      <c r="DC184" s="12">
        <v>3.21</v>
      </c>
      <c r="DD184" s="11">
        <v>1</v>
      </c>
      <c r="DE184" s="11">
        <v>0</v>
      </c>
      <c r="DF184" s="13">
        <f t="shared" si="397"/>
        <v>9325.05</v>
      </c>
      <c r="DG184" s="11">
        <v>1</v>
      </c>
      <c r="DH184" s="11">
        <v>0.98</v>
      </c>
      <c r="DI184" s="11">
        <v>2.3</v>
      </c>
      <c r="DJ184" s="42">
        <f t="shared" si="398"/>
        <v>3.254</v>
      </c>
      <c r="DK184" s="11">
        <v>1.15</v>
      </c>
      <c r="DL184" s="9">
        <v>0.5</v>
      </c>
      <c r="DM184" s="43">
        <f t="shared" si="399"/>
        <v>17447.6348025</v>
      </c>
      <c r="DV184" s="11">
        <f t="shared" si="400"/>
        <v>2964</v>
      </c>
      <c r="DW184" s="12">
        <v>3.21</v>
      </c>
      <c r="DX184" s="11">
        <v>1</v>
      </c>
      <c r="DY184" s="11">
        <v>0</v>
      </c>
      <c r="DZ184" s="13">
        <f t="shared" si="401"/>
        <v>9514.44</v>
      </c>
      <c r="EA184" s="11">
        <v>1</v>
      </c>
      <c r="EB184" s="11">
        <v>0.98</v>
      </c>
      <c r="EC184" s="11">
        <v>3.1</v>
      </c>
      <c r="ED184" s="42">
        <f t="shared" si="402"/>
        <v>4.038</v>
      </c>
      <c r="EE184" s="11">
        <v>1.15</v>
      </c>
      <c r="EF184" s="9">
        <v>0.5</v>
      </c>
      <c r="EG184" s="43">
        <f t="shared" si="403"/>
        <v>22091.102514</v>
      </c>
    </row>
    <row r="185" s="1" customFormat="1" customHeight="1" spans="6:137">
      <c r="F185" s="11">
        <v>2465</v>
      </c>
      <c r="G185" s="12">
        <v>0</v>
      </c>
      <c r="H185" s="11">
        <v>1</v>
      </c>
      <c r="I185" s="11">
        <v>0</v>
      </c>
      <c r="J185" s="13">
        <f t="shared" si="380"/>
        <v>0</v>
      </c>
      <c r="K185" s="11">
        <v>1</v>
      </c>
      <c r="L185" s="11">
        <v>0.98</v>
      </c>
      <c r="M185" s="11">
        <v>2.3</v>
      </c>
      <c r="N185" s="42">
        <f t="shared" si="381"/>
        <v>3.254</v>
      </c>
      <c r="O185" s="11">
        <v>1.15</v>
      </c>
      <c r="P185" s="9">
        <v>0.5</v>
      </c>
      <c r="Q185" s="43">
        <f t="shared" si="382"/>
        <v>0</v>
      </c>
      <c r="Z185" s="11">
        <v>2465</v>
      </c>
      <c r="AA185" s="12">
        <v>0</v>
      </c>
      <c r="AB185" s="11">
        <v>1</v>
      </c>
      <c r="AC185" s="11">
        <v>0</v>
      </c>
      <c r="AD185" s="13">
        <f t="shared" si="383"/>
        <v>0</v>
      </c>
      <c r="AE185" s="11">
        <v>1</v>
      </c>
      <c r="AF185" s="11">
        <v>0.98</v>
      </c>
      <c r="AG185" s="11">
        <v>2.3</v>
      </c>
      <c r="AH185" s="42">
        <f t="shared" si="384"/>
        <v>3.254</v>
      </c>
      <c r="AI185" s="11">
        <v>1.15</v>
      </c>
      <c r="AJ185" s="9">
        <v>0.5</v>
      </c>
      <c r="AK185" s="43">
        <f t="shared" si="385"/>
        <v>0</v>
      </c>
      <c r="AT185" s="11">
        <v>2465</v>
      </c>
      <c r="AU185" s="12">
        <v>0</v>
      </c>
      <c r="AV185" s="11">
        <v>1</v>
      </c>
      <c r="AW185" s="11">
        <v>0</v>
      </c>
      <c r="AX185" s="13">
        <f t="shared" si="386"/>
        <v>0</v>
      </c>
      <c r="AY185" s="11">
        <v>1</v>
      </c>
      <c r="AZ185" s="11">
        <v>0.98</v>
      </c>
      <c r="BA185" s="11">
        <v>2.3</v>
      </c>
      <c r="BB185" s="42">
        <f t="shared" si="387"/>
        <v>3.254</v>
      </c>
      <c r="BC185" s="11">
        <v>1.15</v>
      </c>
      <c r="BD185" s="9">
        <v>0.5</v>
      </c>
      <c r="BE185" s="43">
        <f t="shared" si="388"/>
        <v>0</v>
      </c>
      <c r="BN185" s="11">
        <v>2465</v>
      </c>
      <c r="BO185" s="12">
        <v>0</v>
      </c>
      <c r="BP185" s="11">
        <v>1</v>
      </c>
      <c r="BQ185" s="11">
        <v>0</v>
      </c>
      <c r="BR185" s="13">
        <f t="shared" si="389"/>
        <v>0</v>
      </c>
      <c r="BS185" s="11">
        <v>1</v>
      </c>
      <c r="BT185" s="11">
        <v>0.98</v>
      </c>
      <c r="BU185" s="11">
        <v>2.3</v>
      </c>
      <c r="BV185" s="42">
        <f t="shared" si="390"/>
        <v>3.254</v>
      </c>
      <c r="BW185" s="11">
        <v>1.15</v>
      </c>
      <c r="BX185" s="9">
        <v>0.5</v>
      </c>
      <c r="BY185" s="43">
        <f t="shared" si="391"/>
        <v>0</v>
      </c>
      <c r="CH185" s="11">
        <f t="shared" si="392"/>
        <v>2893</v>
      </c>
      <c r="CI185" s="12">
        <v>0</v>
      </c>
      <c r="CJ185" s="11">
        <v>1</v>
      </c>
      <c r="CK185" s="11">
        <v>0</v>
      </c>
      <c r="CL185" s="13">
        <f t="shared" si="393"/>
        <v>0</v>
      </c>
      <c r="CM185" s="11">
        <v>1</v>
      </c>
      <c r="CN185" s="11">
        <v>0.98</v>
      </c>
      <c r="CO185" s="11">
        <v>2.3</v>
      </c>
      <c r="CP185" s="42">
        <f t="shared" si="394"/>
        <v>3.254</v>
      </c>
      <c r="CQ185" s="11">
        <v>1.15</v>
      </c>
      <c r="CR185" s="9">
        <v>0.5</v>
      </c>
      <c r="CS185" s="43">
        <f t="shared" si="395"/>
        <v>0</v>
      </c>
      <c r="DB185" s="11">
        <f t="shared" si="396"/>
        <v>2905</v>
      </c>
      <c r="DC185" s="12">
        <v>0</v>
      </c>
      <c r="DD185" s="11">
        <v>1</v>
      </c>
      <c r="DE185" s="11">
        <v>0</v>
      </c>
      <c r="DF185" s="13">
        <f t="shared" si="397"/>
        <v>0</v>
      </c>
      <c r="DG185" s="11">
        <v>1</v>
      </c>
      <c r="DH185" s="11">
        <v>0.98</v>
      </c>
      <c r="DI185" s="11">
        <v>2.3</v>
      </c>
      <c r="DJ185" s="42">
        <f t="shared" si="398"/>
        <v>3.254</v>
      </c>
      <c r="DK185" s="11">
        <v>1.15</v>
      </c>
      <c r="DL185" s="9">
        <v>0.5</v>
      </c>
      <c r="DM185" s="43">
        <f t="shared" si="399"/>
        <v>0</v>
      </c>
      <c r="DV185" s="11">
        <f t="shared" si="400"/>
        <v>2964</v>
      </c>
      <c r="DW185" s="12">
        <v>0</v>
      </c>
      <c r="DX185" s="11">
        <v>1</v>
      </c>
      <c r="DY185" s="11">
        <v>0</v>
      </c>
      <c r="DZ185" s="13">
        <f t="shared" si="401"/>
        <v>0</v>
      </c>
      <c r="EA185" s="11">
        <v>1</v>
      </c>
      <c r="EB185" s="11">
        <v>0.98</v>
      </c>
      <c r="EC185" s="11">
        <v>3.1</v>
      </c>
      <c r="ED185" s="42">
        <f t="shared" si="402"/>
        <v>4.038</v>
      </c>
      <c r="EE185" s="11">
        <v>1.15</v>
      </c>
      <c r="EF185" s="9">
        <v>0.5</v>
      </c>
      <c r="EG185" s="43">
        <f t="shared" si="403"/>
        <v>0</v>
      </c>
    </row>
    <row r="186" s="1" customFormat="1" customHeight="1" spans="6:137">
      <c r="F186" s="44" t="s">
        <v>30</v>
      </c>
      <c r="G186" s="45"/>
      <c r="H186" s="45"/>
      <c r="I186" s="45"/>
      <c r="J186" s="45"/>
      <c r="K186" s="45"/>
      <c r="L186" s="45"/>
      <c r="M186" s="46">
        <f>SUM(Q171:Q185)</f>
        <v>91597.065645</v>
      </c>
      <c r="N186" s="46"/>
      <c r="O186" s="46"/>
      <c r="P186" s="46"/>
      <c r="Q186" s="46"/>
      <c r="R186" s="1"/>
      <c r="S186" s="1"/>
      <c r="T186" s="1"/>
      <c r="U186" s="1"/>
      <c r="V186" s="1"/>
      <c r="W186" s="1"/>
      <c r="X186" s="1"/>
      <c r="Y186" s="1"/>
      <c r="Z186" s="44" t="s">
        <v>30</v>
      </c>
      <c r="AA186" s="45"/>
      <c r="AB186" s="45"/>
      <c r="AC186" s="45"/>
      <c r="AD186" s="45"/>
      <c r="AE186" s="45"/>
      <c r="AF186" s="45"/>
      <c r="AG186" s="46">
        <f>SUM(AK171:AK185)</f>
        <v>91597.065645</v>
      </c>
      <c r="AH186" s="46"/>
      <c r="AI186" s="46"/>
      <c r="AJ186" s="46"/>
      <c r="AK186" s="46"/>
      <c r="AL186" s="1"/>
      <c r="AM186" s="1"/>
      <c r="AN186" s="1"/>
      <c r="AO186" s="1"/>
      <c r="AP186" s="1"/>
      <c r="AQ186" s="1"/>
      <c r="AR186" s="1"/>
      <c r="AS186" s="1"/>
      <c r="AT186" s="44" t="s">
        <v>30</v>
      </c>
      <c r="AU186" s="45"/>
      <c r="AV186" s="45"/>
      <c r="AW186" s="45"/>
      <c r="AX186" s="45"/>
      <c r="AY186" s="45"/>
      <c r="AZ186" s="45"/>
      <c r="BA186" s="46">
        <f>SUM(BE171:BE185)</f>
        <v>91597.065645</v>
      </c>
      <c r="BB186" s="46"/>
      <c r="BC186" s="46"/>
      <c r="BD186" s="46"/>
      <c r="BE186" s="46"/>
      <c r="BF186" s="1"/>
      <c r="BG186" s="1"/>
      <c r="BH186" s="1"/>
      <c r="BI186" s="1"/>
      <c r="BJ186" s="1"/>
      <c r="BK186" s="1"/>
      <c r="BL186" s="1"/>
      <c r="BM186" s="1"/>
      <c r="BN186" s="44" t="s">
        <v>30</v>
      </c>
      <c r="BO186" s="45"/>
      <c r="BP186" s="45"/>
      <c r="BQ186" s="45"/>
      <c r="BR186" s="45"/>
      <c r="BS186" s="45"/>
      <c r="BT186" s="45"/>
      <c r="BU186" s="46">
        <f>SUM(BY171:BY185)</f>
        <v>91597.065645</v>
      </c>
      <c r="BV186" s="46"/>
      <c r="BW186" s="46"/>
      <c r="BX186" s="46"/>
      <c r="BY186" s="46"/>
      <c r="BZ186" s="1"/>
      <c r="CA186" s="1"/>
      <c r="CB186" s="1"/>
      <c r="CC186" s="1"/>
      <c r="CD186" s="1"/>
      <c r="CE186" s="1"/>
      <c r="CF186" s="1"/>
      <c r="CG186" s="1"/>
      <c r="CH186" s="44" t="s">
        <v>30</v>
      </c>
      <c r="CI186" s="45"/>
      <c r="CJ186" s="45"/>
      <c r="CK186" s="45"/>
      <c r="CL186" s="45"/>
      <c r="CM186" s="45"/>
      <c r="CN186" s="45"/>
      <c r="CO186" s="46">
        <f>SUM(CS171:CS185)</f>
        <v>107501.140329</v>
      </c>
      <c r="CP186" s="46"/>
      <c r="CQ186" s="46"/>
      <c r="CR186" s="46"/>
      <c r="CS186" s="46"/>
      <c r="CT186" s="1"/>
      <c r="CU186" s="1"/>
      <c r="CV186" s="1"/>
      <c r="CW186" s="1"/>
      <c r="CX186" s="1"/>
      <c r="CY186" s="1"/>
      <c r="CZ186" s="1"/>
      <c r="DA186" s="1"/>
      <c r="DB186" s="44" t="s">
        <v>30</v>
      </c>
      <c r="DC186" s="45"/>
      <c r="DD186" s="45"/>
      <c r="DE186" s="45"/>
      <c r="DF186" s="45"/>
      <c r="DG186" s="45"/>
      <c r="DH186" s="45"/>
      <c r="DI186" s="46">
        <f>SUM(DM171:DM185)</f>
        <v>107947.048965</v>
      </c>
      <c r="DJ186" s="46"/>
      <c r="DK186" s="46"/>
      <c r="DL186" s="46"/>
      <c r="DM186" s="46"/>
      <c r="DN186" s="1"/>
      <c r="DO186" s="1"/>
      <c r="DP186" s="1"/>
      <c r="DQ186" s="1"/>
      <c r="DR186" s="1"/>
      <c r="DS186" s="1"/>
      <c r="DT186" s="1"/>
      <c r="DU186" s="1"/>
      <c r="DV186" s="44" t="s">
        <v>30</v>
      </c>
      <c r="DW186" s="45"/>
      <c r="DX186" s="45"/>
      <c r="DY186" s="45"/>
      <c r="DZ186" s="45"/>
      <c r="EA186" s="45"/>
      <c r="EB186" s="45"/>
      <c r="EC186" s="46">
        <f>SUM(EG171:EG185)</f>
        <v>136675.793124</v>
      </c>
      <c r="ED186" s="46"/>
      <c r="EE186" s="46"/>
      <c r="EF186" s="46"/>
      <c r="EG186" s="46"/>
    </row>
    <row r="187" s="1" customFormat="1" customHeight="1" spans="6:137">
      <c r="F187" s="45"/>
      <c r="G187" s="45"/>
      <c r="H187" s="45"/>
      <c r="I187" s="45"/>
      <c r="J187" s="45"/>
      <c r="K187" s="45"/>
      <c r="L187" s="45"/>
      <c r="M187" s="46"/>
      <c r="N187" s="46"/>
      <c r="O187" s="46"/>
      <c r="P187" s="46"/>
      <c r="Q187" s="46"/>
      <c r="R187" s="1"/>
      <c r="S187" s="1"/>
      <c r="T187" s="1"/>
      <c r="U187" s="1"/>
      <c r="V187" s="1"/>
      <c r="W187" s="1"/>
      <c r="X187" s="1"/>
      <c r="Y187" s="1"/>
      <c r="Z187" s="45"/>
      <c r="AA187" s="45"/>
      <c r="AB187" s="45"/>
      <c r="AC187" s="45"/>
      <c r="AD187" s="45"/>
      <c r="AE187" s="45"/>
      <c r="AF187" s="45"/>
      <c r="AG187" s="46"/>
      <c r="AH187" s="46"/>
      <c r="AI187" s="46"/>
      <c r="AJ187" s="46"/>
      <c r="AK187" s="46"/>
      <c r="AL187" s="1"/>
      <c r="AM187" s="1"/>
      <c r="AN187" s="1"/>
      <c r="AO187" s="1"/>
      <c r="AP187" s="1"/>
      <c r="AQ187" s="1"/>
      <c r="AR187" s="1"/>
      <c r="AS187" s="1"/>
      <c r="AT187" s="45"/>
      <c r="AU187" s="45"/>
      <c r="AV187" s="45"/>
      <c r="AW187" s="45"/>
      <c r="AX187" s="45"/>
      <c r="AY187" s="45"/>
      <c r="AZ187" s="45"/>
      <c r="BA187" s="46"/>
      <c r="BB187" s="46"/>
      <c r="BC187" s="46"/>
      <c r="BD187" s="46"/>
      <c r="BE187" s="46"/>
      <c r="BF187" s="1"/>
      <c r="BG187" s="1"/>
      <c r="BH187" s="1"/>
      <c r="BI187" s="1"/>
      <c r="BJ187" s="1"/>
      <c r="BK187" s="1"/>
      <c r="BL187" s="1"/>
      <c r="BM187" s="1"/>
      <c r="BN187" s="45"/>
      <c r="BO187" s="45"/>
      <c r="BP187" s="45"/>
      <c r="BQ187" s="45"/>
      <c r="BR187" s="45"/>
      <c r="BS187" s="45"/>
      <c r="BT187" s="45"/>
      <c r="BU187" s="46"/>
      <c r="BV187" s="46"/>
      <c r="BW187" s="46"/>
      <c r="BX187" s="46"/>
      <c r="BY187" s="46"/>
      <c r="BZ187" s="1"/>
      <c r="CA187" s="1"/>
      <c r="CB187" s="1"/>
      <c r="CC187" s="1"/>
      <c r="CD187" s="1"/>
      <c r="CE187" s="1"/>
      <c r="CF187" s="1"/>
      <c r="CG187" s="1"/>
      <c r="CH187" s="45"/>
      <c r="CI187" s="45"/>
      <c r="CJ187" s="45"/>
      <c r="CK187" s="45"/>
      <c r="CL187" s="45"/>
      <c r="CM187" s="45"/>
      <c r="CN187" s="45"/>
      <c r="CO187" s="46"/>
      <c r="CP187" s="46"/>
      <c r="CQ187" s="46"/>
      <c r="CR187" s="46"/>
      <c r="CS187" s="46"/>
      <c r="CT187" s="1"/>
      <c r="CU187" s="1"/>
      <c r="CV187" s="1"/>
      <c r="CW187" s="1"/>
      <c r="CX187" s="1"/>
      <c r="CY187" s="1"/>
      <c r="CZ187" s="1"/>
      <c r="DA187" s="1"/>
      <c r="DB187" s="45"/>
      <c r="DC187" s="45"/>
      <c r="DD187" s="45"/>
      <c r="DE187" s="45"/>
      <c r="DF187" s="45"/>
      <c r="DG187" s="45"/>
      <c r="DH187" s="45"/>
      <c r="DI187" s="46"/>
      <c r="DJ187" s="46"/>
      <c r="DK187" s="46"/>
      <c r="DL187" s="46"/>
      <c r="DM187" s="46"/>
      <c r="DN187" s="1"/>
      <c r="DO187" s="1"/>
      <c r="DP187" s="1"/>
      <c r="DQ187" s="1"/>
      <c r="DR187" s="1"/>
      <c r="DS187" s="1"/>
      <c r="DT187" s="1"/>
      <c r="DU187" s="1"/>
      <c r="DV187" s="45"/>
      <c r="DW187" s="45"/>
      <c r="DX187" s="45"/>
      <c r="DY187" s="45"/>
      <c r="DZ187" s="45"/>
      <c r="EA187" s="45"/>
      <c r="EB187" s="45"/>
      <c r="EC187" s="46"/>
      <c r="ED187" s="46"/>
      <c r="EE187" s="46"/>
      <c r="EF187" s="46"/>
      <c r="EG187" s="46"/>
    </row>
    <row r="188" s="1" customFormat="1" customHeight="1" spans="6:137">
      <c r="F188" s="45"/>
      <c r="G188" s="45"/>
      <c r="H188" s="45"/>
      <c r="I188" s="45"/>
      <c r="J188" s="45"/>
      <c r="K188" s="45"/>
      <c r="L188" s="45"/>
      <c r="M188" s="46"/>
      <c r="N188" s="46"/>
      <c r="O188" s="46"/>
      <c r="P188" s="46"/>
      <c r="Q188" s="46"/>
      <c r="R188" s="1"/>
      <c r="S188" s="1"/>
      <c r="T188" s="1"/>
      <c r="U188" s="1"/>
      <c r="V188" s="1"/>
      <c r="W188" s="1"/>
      <c r="X188" s="1"/>
      <c r="Y188" s="1"/>
      <c r="Z188" s="45"/>
      <c r="AA188" s="45"/>
      <c r="AB188" s="45"/>
      <c r="AC188" s="45"/>
      <c r="AD188" s="45"/>
      <c r="AE188" s="45"/>
      <c r="AF188" s="45"/>
      <c r="AG188" s="46"/>
      <c r="AH188" s="46"/>
      <c r="AI188" s="46"/>
      <c r="AJ188" s="46"/>
      <c r="AK188" s="46"/>
      <c r="AL188" s="1"/>
      <c r="AM188" s="1"/>
      <c r="AN188" s="1"/>
      <c r="AO188" s="1"/>
      <c r="AP188" s="1"/>
      <c r="AQ188" s="1"/>
      <c r="AR188" s="1"/>
      <c r="AS188" s="1"/>
      <c r="AT188" s="45"/>
      <c r="AU188" s="45"/>
      <c r="AV188" s="45"/>
      <c r="AW188" s="45"/>
      <c r="AX188" s="45"/>
      <c r="AY188" s="45"/>
      <c r="AZ188" s="45"/>
      <c r="BA188" s="46"/>
      <c r="BB188" s="46"/>
      <c r="BC188" s="46"/>
      <c r="BD188" s="46"/>
      <c r="BE188" s="46"/>
      <c r="BF188" s="1"/>
      <c r="BG188" s="1"/>
      <c r="BH188" s="1"/>
      <c r="BI188" s="1"/>
      <c r="BJ188" s="1"/>
      <c r="BK188" s="1"/>
      <c r="BL188" s="1"/>
      <c r="BM188" s="1"/>
      <c r="BN188" s="45"/>
      <c r="BO188" s="45"/>
      <c r="BP188" s="45"/>
      <c r="BQ188" s="45"/>
      <c r="BR188" s="45"/>
      <c r="BS188" s="45"/>
      <c r="BT188" s="45"/>
      <c r="BU188" s="46"/>
      <c r="BV188" s="46"/>
      <c r="BW188" s="46"/>
      <c r="BX188" s="46"/>
      <c r="BY188" s="46"/>
      <c r="BZ188" s="1"/>
      <c r="CA188" s="1"/>
      <c r="CB188" s="1"/>
      <c r="CC188" s="1"/>
      <c r="CD188" s="1"/>
      <c r="CE188" s="1"/>
      <c r="CF188" s="1"/>
      <c r="CG188" s="1"/>
      <c r="CH188" s="45"/>
      <c r="CI188" s="45"/>
      <c r="CJ188" s="45"/>
      <c r="CK188" s="45"/>
      <c r="CL188" s="45"/>
      <c r="CM188" s="45"/>
      <c r="CN188" s="45"/>
      <c r="CO188" s="46"/>
      <c r="CP188" s="46"/>
      <c r="CQ188" s="46"/>
      <c r="CR188" s="46"/>
      <c r="CS188" s="46"/>
      <c r="CT188" s="1"/>
      <c r="CU188" s="1"/>
      <c r="CV188" s="1"/>
      <c r="CW188" s="1"/>
      <c r="CX188" s="1"/>
      <c r="CY188" s="1"/>
      <c r="CZ188" s="1"/>
      <c r="DA188" s="1"/>
      <c r="DB188" s="45"/>
      <c r="DC188" s="45"/>
      <c r="DD188" s="45"/>
      <c r="DE188" s="45"/>
      <c r="DF188" s="45"/>
      <c r="DG188" s="45"/>
      <c r="DH188" s="45"/>
      <c r="DI188" s="46"/>
      <c r="DJ188" s="46"/>
      <c r="DK188" s="46"/>
      <c r="DL188" s="46"/>
      <c r="DM188" s="46"/>
      <c r="DN188" s="1"/>
      <c r="DO188" s="1"/>
      <c r="DP188" s="1"/>
      <c r="DQ188" s="1"/>
      <c r="DR188" s="1"/>
      <c r="DS188" s="1"/>
      <c r="DT188" s="1"/>
      <c r="DU188" s="1"/>
      <c r="DV188" s="45"/>
      <c r="DW188" s="45"/>
      <c r="DX188" s="45"/>
      <c r="DY188" s="45"/>
      <c r="DZ188" s="45"/>
      <c r="EA188" s="45"/>
      <c r="EB188" s="45"/>
      <c r="EC188" s="46"/>
      <c r="ED188" s="46"/>
      <c r="EE188" s="46"/>
      <c r="EF188" s="46"/>
      <c r="EG188" s="46"/>
    </row>
    <row r="189" s="1" customFormat="1" customHeight="1" spans="6:137">
      <c r="F189" s="35" t="s">
        <v>31</v>
      </c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1"/>
      <c r="S189" s="1"/>
      <c r="T189" s="1"/>
      <c r="U189" s="1"/>
      <c r="V189" s="1"/>
      <c r="W189" s="1"/>
      <c r="X189" s="1"/>
      <c r="Y189" s="1"/>
      <c r="Z189" s="35" t="s">
        <v>31</v>
      </c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1"/>
      <c r="AM189" s="1"/>
      <c r="AN189" s="1"/>
      <c r="AO189" s="1"/>
      <c r="AP189" s="1"/>
      <c r="AQ189" s="1"/>
      <c r="AR189" s="1"/>
      <c r="AS189" s="1"/>
      <c r="AT189" s="35" t="s">
        <v>31</v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1"/>
      <c r="BG189" s="1"/>
      <c r="BH189" s="1"/>
      <c r="BI189" s="1"/>
      <c r="BJ189" s="1"/>
      <c r="BK189" s="1"/>
      <c r="BL189" s="1"/>
      <c r="BM189" s="1"/>
      <c r="BN189" s="35" t="s">
        <v>31</v>
      </c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1"/>
      <c r="CA189" s="1"/>
      <c r="CB189" s="1"/>
      <c r="CC189" s="1"/>
      <c r="CD189" s="1"/>
      <c r="CE189" s="1"/>
      <c r="CF189" s="1"/>
      <c r="CG189" s="1"/>
      <c r="CH189" s="35" t="s">
        <v>31</v>
      </c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1"/>
      <c r="CU189" s="1"/>
      <c r="CV189" s="1"/>
      <c r="CW189" s="1"/>
      <c r="CX189" s="1"/>
      <c r="CY189" s="1"/>
      <c r="CZ189" s="1"/>
      <c r="DA189" s="1"/>
      <c r="DB189" s="35" t="s">
        <v>31</v>
      </c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1"/>
      <c r="DO189" s="1"/>
      <c r="DP189" s="1"/>
      <c r="DQ189" s="1"/>
      <c r="DR189" s="1"/>
      <c r="DS189" s="1"/>
      <c r="DT189" s="1"/>
      <c r="DU189" s="1"/>
      <c r="DV189" s="35" t="s">
        <v>31</v>
      </c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</row>
    <row r="190" s="1" customFormat="1" customHeight="1" spans="6:137">
      <c r="F190" s="13" t="s">
        <v>8</v>
      </c>
      <c r="G190" s="13"/>
      <c r="H190" s="13"/>
      <c r="I190" s="13"/>
      <c r="J190" s="13"/>
      <c r="K190" s="8" t="s">
        <v>53</v>
      </c>
      <c r="L190" s="8"/>
      <c r="M190" s="8"/>
      <c r="N190" s="8"/>
      <c r="O190" s="9" t="s">
        <v>38</v>
      </c>
      <c r="P190" s="9"/>
      <c r="Q190" s="41" t="s">
        <v>13</v>
      </c>
      <c r="Z190" s="13" t="s">
        <v>8</v>
      </c>
      <c r="AA190" s="13"/>
      <c r="AB190" s="13"/>
      <c r="AC190" s="13"/>
      <c r="AD190" s="13"/>
      <c r="AE190" s="8" t="s">
        <v>53</v>
      </c>
      <c r="AF190" s="8"/>
      <c r="AG190" s="8"/>
      <c r="AH190" s="8"/>
      <c r="AI190" s="9" t="s">
        <v>38</v>
      </c>
      <c r="AJ190" s="9"/>
      <c r="AK190" s="41" t="s">
        <v>13</v>
      </c>
      <c r="AT190" s="13" t="s">
        <v>8</v>
      </c>
      <c r="AU190" s="13"/>
      <c r="AV190" s="13"/>
      <c r="AW190" s="13"/>
      <c r="AX190" s="13"/>
      <c r="AY190" s="8" t="s">
        <v>53</v>
      </c>
      <c r="AZ190" s="8"/>
      <c r="BA190" s="8"/>
      <c r="BB190" s="8"/>
      <c r="BC190" s="9" t="s">
        <v>38</v>
      </c>
      <c r="BD190" s="9"/>
      <c r="BE190" s="41" t="s">
        <v>13</v>
      </c>
      <c r="BN190" s="13" t="s">
        <v>8</v>
      </c>
      <c r="BO190" s="13"/>
      <c r="BP190" s="13"/>
      <c r="BQ190" s="13"/>
      <c r="BR190" s="13"/>
      <c r="BS190" s="8" t="s">
        <v>53</v>
      </c>
      <c r="BT190" s="8"/>
      <c r="BU190" s="8"/>
      <c r="BV190" s="8"/>
      <c r="BW190" s="9" t="s">
        <v>38</v>
      </c>
      <c r="BX190" s="9"/>
      <c r="BY190" s="41" t="s">
        <v>13</v>
      </c>
      <c r="CH190" s="13" t="s">
        <v>8</v>
      </c>
      <c r="CI190" s="13"/>
      <c r="CJ190" s="13"/>
      <c r="CK190" s="13"/>
      <c r="CL190" s="13"/>
      <c r="CM190" s="8" t="s">
        <v>53</v>
      </c>
      <c r="CN190" s="8"/>
      <c r="CO190" s="8"/>
      <c r="CP190" s="8"/>
      <c r="CQ190" s="9" t="s">
        <v>38</v>
      </c>
      <c r="CR190" s="9"/>
      <c r="CS190" s="41" t="s">
        <v>13</v>
      </c>
      <c r="DB190" s="13" t="s">
        <v>8</v>
      </c>
      <c r="DC190" s="13"/>
      <c r="DD190" s="13"/>
      <c r="DE190" s="13"/>
      <c r="DF190" s="13"/>
      <c r="DG190" s="8" t="s">
        <v>53</v>
      </c>
      <c r="DH190" s="8"/>
      <c r="DI190" s="8"/>
      <c r="DJ190" s="8"/>
      <c r="DK190" s="9" t="s">
        <v>38</v>
      </c>
      <c r="DL190" s="9"/>
      <c r="DM190" s="41" t="s">
        <v>13</v>
      </c>
      <c r="DV190" s="13" t="s">
        <v>8</v>
      </c>
      <c r="DW190" s="13"/>
      <c r="DX190" s="13"/>
      <c r="DY190" s="13"/>
      <c r="DZ190" s="13"/>
      <c r="EA190" s="8" t="s">
        <v>53</v>
      </c>
      <c r="EB190" s="8"/>
      <c r="EC190" s="8"/>
      <c r="ED190" s="8"/>
      <c r="EE190" s="9" t="s">
        <v>38</v>
      </c>
      <c r="EF190" s="9"/>
      <c r="EG190" s="41" t="s">
        <v>13</v>
      </c>
    </row>
    <row r="191" s="1" customFormat="1" customHeight="1" spans="6:137">
      <c r="F191" s="13" t="s">
        <v>54</v>
      </c>
      <c r="G191" s="13" t="s">
        <v>55</v>
      </c>
      <c r="H191" s="13" t="s">
        <v>56</v>
      </c>
      <c r="I191" s="13" t="s">
        <v>57</v>
      </c>
      <c r="J191" s="13" t="s">
        <v>8</v>
      </c>
      <c r="K191" s="8" t="s">
        <v>58</v>
      </c>
      <c r="L191" s="8" t="s">
        <v>26</v>
      </c>
      <c r="M191" s="8" t="s">
        <v>27</v>
      </c>
      <c r="N191" s="42" t="s">
        <v>28</v>
      </c>
      <c r="O191" s="9" t="s">
        <v>59</v>
      </c>
      <c r="P191" s="9" t="s">
        <v>60</v>
      </c>
      <c r="Q191" s="41"/>
      <c r="R191" s="1"/>
      <c r="S191" s="1"/>
      <c r="T191" s="1"/>
      <c r="U191" s="1"/>
      <c r="V191" s="1"/>
      <c r="W191" s="1"/>
      <c r="X191" s="1"/>
      <c r="Y191" s="1"/>
      <c r="Z191" s="13" t="s">
        <v>54</v>
      </c>
      <c r="AA191" s="13" t="s">
        <v>55</v>
      </c>
      <c r="AB191" s="13" t="s">
        <v>56</v>
      </c>
      <c r="AC191" s="13" t="s">
        <v>57</v>
      </c>
      <c r="AD191" s="13" t="s">
        <v>8</v>
      </c>
      <c r="AE191" s="8" t="s">
        <v>58</v>
      </c>
      <c r="AF191" s="8" t="s">
        <v>26</v>
      </c>
      <c r="AG191" s="8" t="s">
        <v>27</v>
      </c>
      <c r="AH191" s="42" t="s">
        <v>28</v>
      </c>
      <c r="AI191" s="9" t="s">
        <v>59</v>
      </c>
      <c r="AJ191" s="9" t="s">
        <v>60</v>
      </c>
      <c r="AK191" s="41"/>
      <c r="AL191" s="1"/>
      <c r="AM191" s="1"/>
      <c r="AN191" s="1"/>
      <c r="AO191" s="1"/>
      <c r="AP191" s="1"/>
      <c r="AQ191" s="1"/>
      <c r="AR191" s="1"/>
      <c r="AS191" s="1"/>
      <c r="AT191" s="13" t="s">
        <v>54</v>
      </c>
      <c r="AU191" s="13" t="s">
        <v>55</v>
      </c>
      <c r="AV191" s="13" t="s">
        <v>56</v>
      </c>
      <c r="AW191" s="13" t="s">
        <v>57</v>
      </c>
      <c r="AX191" s="13" t="s">
        <v>8</v>
      </c>
      <c r="AY191" s="8" t="s">
        <v>58</v>
      </c>
      <c r="AZ191" s="8" t="s">
        <v>26</v>
      </c>
      <c r="BA191" s="8" t="s">
        <v>27</v>
      </c>
      <c r="BB191" s="42" t="s">
        <v>28</v>
      </c>
      <c r="BC191" s="9" t="s">
        <v>59</v>
      </c>
      <c r="BD191" s="9" t="s">
        <v>60</v>
      </c>
      <c r="BE191" s="41"/>
      <c r="BF191" s="1"/>
      <c r="BG191" s="1"/>
      <c r="BH191" s="1"/>
      <c r="BI191" s="1"/>
      <c r="BJ191" s="1"/>
      <c r="BK191" s="1"/>
      <c r="BL191" s="1"/>
      <c r="BM191" s="1"/>
      <c r="BN191" s="13" t="s">
        <v>54</v>
      </c>
      <c r="BO191" s="13" t="s">
        <v>55</v>
      </c>
      <c r="BP191" s="13" t="s">
        <v>56</v>
      </c>
      <c r="BQ191" s="13" t="s">
        <v>57</v>
      </c>
      <c r="BR191" s="13" t="s">
        <v>8</v>
      </c>
      <c r="BS191" s="8" t="s">
        <v>58</v>
      </c>
      <c r="BT191" s="8" t="s">
        <v>26</v>
      </c>
      <c r="BU191" s="8" t="s">
        <v>27</v>
      </c>
      <c r="BV191" s="42" t="s">
        <v>28</v>
      </c>
      <c r="BW191" s="9" t="s">
        <v>59</v>
      </c>
      <c r="BX191" s="9" t="s">
        <v>60</v>
      </c>
      <c r="BY191" s="41"/>
      <c r="BZ191" s="1"/>
      <c r="CA191" s="1"/>
      <c r="CB191" s="1"/>
      <c r="CC191" s="1"/>
      <c r="CD191" s="1"/>
      <c r="CE191" s="1"/>
      <c r="CF191" s="1"/>
      <c r="CG191" s="1"/>
      <c r="CH191" s="13" t="s">
        <v>54</v>
      </c>
      <c r="CI191" s="13" t="s">
        <v>55</v>
      </c>
      <c r="CJ191" s="13" t="s">
        <v>56</v>
      </c>
      <c r="CK191" s="13" t="s">
        <v>57</v>
      </c>
      <c r="CL191" s="13" t="s">
        <v>8</v>
      </c>
      <c r="CM191" s="8" t="s">
        <v>58</v>
      </c>
      <c r="CN191" s="8" t="s">
        <v>26</v>
      </c>
      <c r="CO191" s="8" t="s">
        <v>27</v>
      </c>
      <c r="CP191" s="42" t="s">
        <v>28</v>
      </c>
      <c r="CQ191" s="9" t="s">
        <v>59</v>
      </c>
      <c r="CR191" s="9" t="s">
        <v>60</v>
      </c>
      <c r="CS191" s="41"/>
      <c r="CT191" s="1"/>
      <c r="CU191" s="1"/>
      <c r="CV191" s="1"/>
      <c r="CW191" s="1"/>
      <c r="CX191" s="1"/>
      <c r="CY191" s="1"/>
      <c r="CZ191" s="1"/>
      <c r="DA191" s="1"/>
      <c r="DB191" s="13" t="s">
        <v>54</v>
      </c>
      <c r="DC191" s="13" t="s">
        <v>55</v>
      </c>
      <c r="DD191" s="13" t="s">
        <v>56</v>
      </c>
      <c r="DE191" s="13" t="s">
        <v>57</v>
      </c>
      <c r="DF191" s="13" t="s">
        <v>8</v>
      </c>
      <c r="DG191" s="8" t="s">
        <v>58</v>
      </c>
      <c r="DH191" s="8" t="s">
        <v>26</v>
      </c>
      <c r="DI191" s="8" t="s">
        <v>27</v>
      </c>
      <c r="DJ191" s="42" t="s">
        <v>28</v>
      </c>
      <c r="DK191" s="9" t="s">
        <v>59</v>
      </c>
      <c r="DL191" s="9" t="s">
        <v>60</v>
      </c>
      <c r="DM191" s="41"/>
      <c r="DN191" s="1"/>
      <c r="DO191" s="1"/>
      <c r="DP191" s="1"/>
      <c r="DQ191" s="1"/>
      <c r="DR191" s="1"/>
      <c r="DS191" s="1"/>
      <c r="DT191" s="1"/>
      <c r="DU191" s="1"/>
      <c r="DV191" s="13" t="s">
        <v>54</v>
      </c>
      <c r="DW191" s="13" t="s">
        <v>55</v>
      </c>
      <c r="DX191" s="13" t="s">
        <v>56</v>
      </c>
      <c r="DY191" s="13" t="s">
        <v>57</v>
      </c>
      <c r="DZ191" s="13" t="s">
        <v>8</v>
      </c>
      <c r="EA191" s="8" t="s">
        <v>58</v>
      </c>
      <c r="EB191" s="8" t="s">
        <v>26</v>
      </c>
      <c r="EC191" s="8" t="s">
        <v>27</v>
      </c>
      <c r="ED191" s="42" t="s">
        <v>28</v>
      </c>
      <c r="EE191" s="9" t="s">
        <v>59</v>
      </c>
      <c r="EF191" s="9" t="s">
        <v>60</v>
      </c>
      <c r="EG191" s="41"/>
    </row>
    <row r="192" s="1" customFormat="1" customHeight="1" spans="6:137">
      <c r="F192" s="11">
        <v>2536</v>
      </c>
      <c r="G192" s="12">
        <v>1.728</v>
      </c>
      <c r="H192" s="11">
        <v>1</v>
      </c>
      <c r="I192" s="11">
        <v>0</v>
      </c>
      <c r="J192" s="13">
        <f t="shared" ref="J192:J202" si="404">F192*G192*H192+I192</f>
        <v>4382.208</v>
      </c>
      <c r="K192" s="11">
        <v>1</v>
      </c>
      <c r="L192" s="11">
        <v>0.95</v>
      </c>
      <c r="M192" s="11">
        <v>2.09</v>
      </c>
      <c r="N192" s="42">
        <f t="shared" ref="N192:N202" si="405">L192*M192+1</f>
        <v>2.9855</v>
      </c>
      <c r="O192" s="11">
        <v>1.15</v>
      </c>
      <c r="P192" s="9">
        <v>0.5</v>
      </c>
      <c r="Q192" s="43">
        <f t="shared" ref="Q192:Q202" si="406">J192*K192*N192*O192*P192</f>
        <v>7522.7721408</v>
      </c>
      <c r="Z192" s="11">
        <v>2536</v>
      </c>
      <c r="AA192" s="12">
        <v>1.728</v>
      </c>
      <c r="AB192" s="11">
        <v>1</v>
      </c>
      <c r="AC192" s="11">
        <v>0</v>
      </c>
      <c r="AD192" s="13">
        <f t="shared" ref="AD192:AD202" si="407">Z192*AA192*AB192+AC192</f>
        <v>4382.208</v>
      </c>
      <c r="AE192" s="11">
        <v>1</v>
      </c>
      <c r="AF192" s="11">
        <v>0.95</v>
      </c>
      <c r="AG192" s="11">
        <v>2.09</v>
      </c>
      <c r="AH192" s="42">
        <f t="shared" ref="AH192:AH202" si="408">AF192*AG192+1</f>
        <v>2.9855</v>
      </c>
      <c r="AI192" s="11">
        <v>1.15</v>
      </c>
      <c r="AJ192" s="9">
        <v>0.5</v>
      </c>
      <c r="AK192" s="43">
        <f t="shared" ref="AK192:AK202" si="409">AD192*AE192*AH192*AI192*AJ192</f>
        <v>7522.7721408</v>
      </c>
      <c r="AT192" s="11">
        <v>2536</v>
      </c>
      <c r="AU192" s="12">
        <v>1.728</v>
      </c>
      <c r="AV192" s="11">
        <v>1</v>
      </c>
      <c r="AW192" s="11">
        <v>0</v>
      </c>
      <c r="AX192" s="13">
        <f t="shared" ref="AX192:AX202" si="410">AT192*AU192*AV192+AW192</f>
        <v>4382.208</v>
      </c>
      <c r="AY192" s="11">
        <v>1</v>
      </c>
      <c r="AZ192" s="11">
        <v>0.95</v>
      </c>
      <c r="BA192" s="11">
        <v>2.09</v>
      </c>
      <c r="BB192" s="42">
        <f t="shared" ref="BB192:BB202" si="411">AZ192*BA192+1</f>
        <v>2.9855</v>
      </c>
      <c r="BC192" s="11">
        <v>1.15</v>
      </c>
      <c r="BD192" s="9">
        <v>0.5</v>
      </c>
      <c r="BE192" s="43">
        <f t="shared" ref="BE192:BE202" si="412">AX192*AY192*BB192*BC192*BD192</f>
        <v>7522.7721408</v>
      </c>
      <c r="BN192" s="11">
        <v>2536</v>
      </c>
      <c r="BO192" s="12">
        <v>1.728</v>
      </c>
      <c r="BP192" s="11">
        <v>1</v>
      </c>
      <c r="BQ192" s="11">
        <v>0</v>
      </c>
      <c r="BR192" s="13">
        <f t="shared" ref="BR192:BR202" si="413">BN192*BO192*BP192+BQ192</f>
        <v>4382.208</v>
      </c>
      <c r="BS192" s="11">
        <v>1</v>
      </c>
      <c r="BT192" s="11">
        <v>0.95</v>
      </c>
      <c r="BU192" s="11">
        <v>2.09</v>
      </c>
      <c r="BV192" s="42">
        <f t="shared" ref="BV192:BV202" si="414">BT192*BU192+1</f>
        <v>2.9855</v>
      </c>
      <c r="BW192" s="11">
        <v>1.15</v>
      </c>
      <c r="BX192" s="9">
        <v>0.5</v>
      </c>
      <c r="BY192" s="43">
        <f t="shared" ref="BY192:BY202" si="415">BR192*BS192*BV192*BW192*BX192</f>
        <v>7522.7721408</v>
      </c>
      <c r="CH192" s="11">
        <v>2536</v>
      </c>
      <c r="CI192" s="12">
        <v>1.728</v>
      </c>
      <c r="CJ192" s="11">
        <v>1</v>
      </c>
      <c r="CK192" s="11">
        <v>0</v>
      </c>
      <c r="CL192" s="13">
        <f t="shared" ref="CL192:CL202" si="416">CH192*CI192*CJ192+CK192</f>
        <v>4382.208</v>
      </c>
      <c r="CM192" s="11">
        <v>1</v>
      </c>
      <c r="CN192" s="11">
        <v>0.95</v>
      </c>
      <c r="CO192" s="11">
        <v>2.09</v>
      </c>
      <c r="CP192" s="42">
        <f t="shared" ref="CP192:CP202" si="417">CN192*CO192+1</f>
        <v>2.9855</v>
      </c>
      <c r="CQ192" s="11">
        <v>1.15</v>
      </c>
      <c r="CR192" s="9">
        <v>0.5</v>
      </c>
      <c r="CS192" s="43">
        <f t="shared" ref="CS192:CS202" si="418">CL192*CM192*CP192*CQ192*CR192</f>
        <v>7522.7721408</v>
      </c>
      <c r="DB192" s="11">
        <v>2536</v>
      </c>
      <c r="DC192" s="12">
        <v>1.728</v>
      </c>
      <c r="DD192" s="11">
        <v>1</v>
      </c>
      <c r="DE192" s="11">
        <v>0</v>
      </c>
      <c r="DF192" s="13">
        <f t="shared" ref="DF192:DF202" si="419">DB192*DC192*DD192+DE192</f>
        <v>4382.208</v>
      </c>
      <c r="DG192" s="11">
        <v>1</v>
      </c>
      <c r="DH192" s="11">
        <v>0.95</v>
      </c>
      <c r="DI192" s="11">
        <v>2.09</v>
      </c>
      <c r="DJ192" s="42">
        <f t="shared" ref="DJ192:DJ202" si="420">DH192*DI192+1</f>
        <v>2.9855</v>
      </c>
      <c r="DK192" s="11">
        <v>1.15</v>
      </c>
      <c r="DL192" s="9">
        <v>0.5</v>
      </c>
      <c r="DM192" s="43">
        <f t="shared" ref="DM192:DM202" si="421">DF192*DG192*DJ192*DK192*DL192</f>
        <v>7522.7721408</v>
      </c>
      <c r="DV192" s="11">
        <v>2536</v>
      </c>
      <c r="DW192" s="12">
        <v>1.728</v>
      </c>
      <c r="DX192" s="11">
        <v>1</v>
      </c>
      <c r="DY192" s="11">
        <v>0</v>
      </c>
      <c r="DZ192" s="13">
        <f t="shared" ref="DZ192:DZ202" si="422">DV192*DW192*DX192+DY192</f>
        <v>4382.208</v>
      </c>
      <c r="EA192" s="11">
        <v>1</v>
      </c>
      <c r="EB192" s="11">
        <v>0.95</v>
      </c>
      <c r="EC192" s="11">
        <v>2.09</v>
      </c>
      <c r="ED192" s="42">
        <f t="shared" ref="ED192:ED202" si="423">EB192*EC192+1</f>
        <v>2.9855</v>
      </c>
      <c r="EE192" s="11">
        <v>1.15</v>
      </c>
      <c r="EF192" s="9">
        <v>0.5</v>
      </c>
      <c r="EG192" s="43">
        <f t="shared" ref="EG192:EG202" si="424">DZ192*EA192*ED192*EE192*EF192</f>
        <v>7522.7721408</v>
      </c>
    </row>
    <row r="193" s="1" customFormat="1" customHeight="1" spans="6:137">
      <c r="F193" s="11">
        <v>2536</v>
      </c>
      <c r="G193" s="12">
        <v>1.728</v>
      </c>
      <c r="H193" s="11">
        <v>1</v>
      </c>
      <c r="I193" s="11">
        <v>0</v>
      </c>
      <c r="J193" s="13">
        <f t="shared" si="404"/>
        <v>4382.208</v>
      </c>
      <c r="K193" s="11">
        <v>1</v>
      </c>
      <c r="L193" s="11">
        <v>0.95</v>
      </c>
      <c r="M193" s="11">
        <v>2.09</v>
      </c>
      <c r="N193" s="42">
        <f t="shared" si="405"/>
        <v>2.9855</v>
      </c>
      <c r="O193" s="11">
        <v>1.15</v>
      </c>
      <c r="P193" s="9">
        <v>0.5</v>
      </c>
      <c r="Q193" s="43">
        <f t="shared" si="406"/>
        <v>7522.7721408</v>
      </c>
      <c r="Z193" s="11">
        <v>2536</v>
      </c>
      <c r="AA193" s="12">
        <v>1.728</v>
      </c>
      <c r="AB193" s="11">
        <v>1</v>
      </c>
      <c r="AC193" s="11">
        <v>0</v>
      </c>
      <c r="AD193" s="13">
        <f t="shared" si="407"/>
        <v>4382.208</v>
      </c>
      <c r="AE193" s="11">
        <v>1</v>
      </c>
      <c r="AF193" s="11">
        <v>0.95</v>
      </c>
      <c r="AG193" s="11">
        <v>2.09</v>
      </c>
      <c r="AH193" s="42">
        <f t="shared" si="408"/>
        <v>2.9855</v>
      </c>
      <c r="AI193" s="11">
        <v>1.15</v>
      </c>
      <c r="AJ193" s="9">
        <v>0.5</v>
      </c>
      <c r="AK193" s="43">
        <f t="shared" si="409"/>
        <v>7522.7721408</v>
      </c>
      <c r="AT193" s="11">
        <v>2536</v>
      </c>
      <c r="AU193" s="12">
        <v>1.728</v>
      </c>
      <c r="AV193" s="11">
        <v>1</v>
      </c>
      <c r="AW193" s="11">
        <v>0</v>
      </c>
      <c r="AX193" s="13">
        <f t="shared" si="410"/>
        <v>4382.208</v>
      </c>
      <c r="AY193" s="11">
        <v>1</v>
      </c>
      <c r="AZ193" s="11">
        <v>0.95</v>
      </c>
      <c r="BA193" s="11">
        <v>2.09</v>
      </c>
      <c r="BB193" s="42">
        <f t="shared" si="411"/>
        <v>2.9855</v>
      </c>
      <c r="BC193" s="11">
        <v>1.15</v>
      </c>
      <c r="BD193" s="9">
        <v>0.5</v>
      </c>
      <c r="BE193" s="43">
        <f t="shared" si="412"/>
        <v>7522.7721408</v>
      </c>
      <c r="BN193" s="11">
        <v>2536</v>
      </c>
      <c r="BO193" s="12">
        <v>1.728</v>
      </c>
      <c r="BP193" s="11">
        <v>1</v>
      </c>
      <c r="BQ193" s="11">
        <v>0</v>
      </c>
      <c r="BR193" s="13">
        <f t="shared" si="413"/>
        <v>4382.208</v>
      </c>
      <c r="BS193" s="11">
        <v>1</v>
      </c>
      <c r="BT193" s="11">
        <v>0.95</v>
      </c>
      <c r="BU193" s="11">
        <v>2.09</v>
      </c>
      <c r="BV193" s="42">
        <f t="shared" si="414"/>
        <v>2.9855</v>
      </c>
      <c r="BW193" s="11">
        <v>1.15</v>
      </c>
      <c r="BX193" s="9">
        <v>0.5</v>
      </c>
      <c r="BY193" s="43">
        <f t="shared" si="415"/>
        <v>7522.7721408</v>
      </c>
      <c r="CH193" s="11">
        <v>2536</v>
      </c>
      <c r="CI193" s="12">
        <v>1.728</v>
      </c>
      <c r="CJ193" s="11">
        <v>1</v>
      </c>
      <c r="CK193" s="11">
        <v>0</v>
      </c>
      <c r="CL193" s="13">
        <f t="shared" si="416"/>
        <v>4382.208</v>
      </c>
      <c r="CM193" s="11">
        <v>1</v>
      </c>
      <c r="CN193" s="11">
        <v>0.95</v>
      </c>
      <c r="CO193" s="11">
        <v>2.09</v>
      </c>
      <c r="CP193" s="42">
        <f t="shared" si="417"/>
        <v>2.9855</v>
      </c>
      <c r="CQ193" s="11">
        <v>1.15</v>
      </c>
      <c r="CR193" s="9">
        <v>0.5</v>
      </c>
      <c r="CS193" s="43">
        <f t="shared" si="418"/>
        <v>7522.7721408</v>
      </c>
      <c r="DB193" s="11">
        <v>2536</v>
      </c>
      <c r="DC193" s="12">
        <v>1.728</v>
      </c>
      <c r="DD193" s="11">
        <v>1</v>
      </c>
      <c r="DE193" s="11">
        <v>0</v>
      </c>
      <c r="DF193" s="13">
        <f t="shared" si="419"/>
        <v>4382.208</v>
      </c>
      <c r="DG193" s="11">
        <v>1</v>
      </c>
      <c r="DH193" s="11">
        <v>0.95</v>
      </c>
      <c r="DI193" s="11">
        <v>2.09</v>
      </c>
      <c r="DJ193" s="42">
        <f t="shared" si="420"/>
        <v>2.9855</v>
      </c>
      <c r="DK193" s="11">
        <v>1.15</v>
      </c>
      <c r="DL193" s="9">
        <v>0.5</v>
      </c>
      <c r="DM193" s="43">
        <f t="shared" si="421"/>
        <v>7522.7721408</v>
      </c>
      <c r="DV193" s="11">
        <v>2536</v>
      </c>
      <c r="DW193" s="12">
        <v>1.728</v>
      </c>
      <c r="DX193" s="11">
        <v>1</v>
      </c>
      <c r="DY193" s="11">
        <v>0</v>
      </c>
      <c r="DZ193" s="13">
        <f t="shared" si="422"/>
        <v>4382.208</v>
      </c>
      <c r="EA193" s="11">
        <v>1</v>
      </c>
      <c r="EB193" s="11">
        <v>0.95</v>
      </c>
      <c r="EC193" s="11">
        <v>2.09</v>
      </c>
      <c r="ED193" s="42">
        <f t="shared" si="423"/>
        <v>2.9855</v>
      </c>
      <c r="EE193" s="11">
        <v>1.15</v>
      </c>
      <c r="EF193" s="9">
        <v>0.5</v>
      </c>
      <c r="EG193" s="43">
        <f t="shared" si="424"/>
        <v>7522.7721408</v>
      </c>
    </row>
    <row r="194" s="1" customFormat="1" customHeight="1" spans="6:137">
      <c r="F194" s="11">
        <v>2536</v>
      </c>
      <c r="G194" s="12">
        <v>1.728</v>
      </c>
      <c r="H194" s="11">
        <v>1</v>
      </c>
      <c r="I194" s="11">
        <v>0</v>
      </c>
      <c r="J194" s="13">
        <f t="shared" si="404"/>
        <v>4382.208</v>
      </c>
      <c r="K194" s="11">
        <v>1</v>
      </c>
      <c r="L194" s="11">
        <v>0.95</v>
      </c>
      <c r="M194" s="11">
        <v>2.09</v>
      </c>
      <c r="N194" s="42">
        <f t="shared" si="405"/>
        <v>2.9855</v>
      </c>
      <c r="O194" s="11">
        <v>1.15</v>
      </c>
      <c r="P194" s="9">
        <v>0.5</v>
      </c>
      <c r="Q194" s="43">
        <f t="shared" si="406"/>
        <v>7522.7721408</v>
      </c>
      <c r="Z194" s="11">
        <v>2536</v>
      </c>
      <c r="AA194" s="12">
        <v>1.728</v>
      </c>
      <c r="AB194" s="11">
        <v>1</v>
      </c>
      <c r="AC194" s="11">
        <v>0</v>
      </c>
      <c r="AD194" s="13">
        <f t="shared" si="407"/>
        <v>4382.208</v>
      </c>
      <c r="AE194" s="11">
        <v>1</v>
      </c>
      <c r="AF194" s="11">
        <v>0.95</v>
      </c>
      <c r="AG194" s="11">
        <v>2.09</v>
      </c>
      <c r="AH194" s="42">
        <f t="shared" si="408"/>
        <v>2.9855</v>
      </c>
      <c r="AI194" s="11">
        <v>1.15</v>
      </c>
      <c r="AJ194" s="9">
        <v>0.5</v>
      </c>
      <c r="AK194" s="43">
        <f t="shared" si="409"/>
        <v>7522.7721408</v>
      </c>
      <c r="AT194" s="11">
        <v>2536</v>
      </c>
      <c r="AU194" s="12">
        <v>1.728</v>
      </c>
      <c r="AV194" s="11">
        <v>1</v>
      </c>
      <c r="AW194" s="11">
        <v>0</v>
      </c>
      <c r="AX194" s="13">
        <f t="shared" si="410"/>
        <v>4382.208</v>
      </c>
      <c r="AY194" s="11">
        <v>1</v>
      </c>
      <c r="AZ194" s="11">
        <v>0.95</v>
      </c>
      <c r="BA194" s="11">
        <v>2.09</v>
      </c>
      <c r="BB194" s="42">
        <f t="shared" si="411"/>
        <v>2.9855</v>
      </c>
      <c r="BC194" s="11">
        <v>1.15</v>
      </c>
      <c r="BD194" s="9">
        <v>0.5</v>
      </c>
      <c r="BE194" s="43">
        <f t="shared" si="412"/>
        <v>7522.7721408</v>
      </c>
      <c r="BN194" s="11">
        <v>2536</v>
      </c>
      <c r="BO194" s="12">
        <v>1.728</v>
      </c>
      <c r="BP194" s="11">
        <v>1</v>
      </c>
      <c r="BQ194" s="11">
        <v>0</v>
      </c>
      <c r="BR194" s="13">
        <f t="shared" si="413"/>
        <v>4382.208</v>
      </c>
      <c r="BS194" s="11">
        <v>1</v>
      </c>
      <c r="BT194" s="11">
        <v>0.95</v>
      </c>
      <c r="BU194" s="11">
        <v>2.09</v>
      </c>
      <c r="BV194" s="42">
        <f t="shared" si="414"/>
        <v>2.9855</v>
      </c>
      <c r="BW194" s="11">
        <v>1.15</v>
      </c>
      <c r="BX194" s="9">
        <v>0.5</v>
      </c>
      <c r="BY194" s="43">
        <f t="shared" si="415"/>
        <v>7522.7721408</v>
      </c>
      <c r="CH194" s="11">
        <v>2536</v>
      </c>
      <c r="CI194" s="12">
        <v>1.728</v>
      </c>
      <c r="CJ194" s="11">
        <v>1</v>
      </c>
      <c r="CK194" s="11">
        <v>0</v>
      </c>
      <c r="CL194" s="13">
        <f t="shared" si="416"/>
        <v>4382.208</v>
      </c>
      <c r="CM194" s="11">
        <v>1</v>
      </c>
      <c r="CN194" s="11">
        <v>0.95</v>
      </c>
      <c r="CO194" s="11">
        <v>2.09</v>
      </c>
      <c r="CP194" s="42">
        <f t="shared" si="417"/>
        <v>2.9855</v>
      </c>
      <c r="CQ194" s="11">
        <v>1.15</v>
      </c>
      <c r="CR194" s="9">
        <v>0.5</v>
      </c>
      <c r="CS194" s="43">
        <f t="shared" si="418"/>
        <v>7522.7721408</v>
      </c>
      <c r="DB194" s="11">
        <v>2536</v>
      </c>
      <c r="DC194" s="12">
        <v>1.728</v>
      </c>
      <c r="DD194" s="11">
        <v>1</v>
      </c>
      <c r="DE194" s="11">
        <v>0</v>
      </c>
      <c r="DF194" s="13">
        <f t="shared" si="419"/>
        <v>4382.208</v>
      </c>
      <c r="DG194" s="11">
        <v>1</v>
      </c>
      <c r="DH194" s="11">
        <v>0.95</v>
      </c>
      <c r="DI194" s="11">
        <v>2.09</v>
      </c>
      <c r="DJ194" s="42">
        <f t="shared" si="420"/>
        <v>2.9855</v>
      </c>
      <c r="DK194" s="11">
        <v>1.15</v>
      </c>
      <c r="DL194" s="9">
        <v>0.5</v>
      </c>
      <c r="DM194" s="43">
        <f t="shared" si="421"/>
        <v>7522.7721408</v>
      </c>
      <c r="DV194" s="11">
        <v>2536</v>
      </c>
      <c r="DW194" s="12">
        <v>1.728</v>
      </c>
      <c r="DX194" s="11">
        <v>1</v>
      </c>
      <c r="DY194" s="11">
        <v>0</v>
      </c>
      <c r="DZ194" s="13">
        <f t="shared" si="422"/>
        <v>4382.208</v>
      </c>
      <c r="EA194" s="11">
        <v>1</v>
      </c>
      <c r="EB194" s="11">
        <v>0.95</v>
      </c>
      <c r="EC194" s="11">
        <v>2.09</v>
      </c>
      <c r="ED194" s="42">
        <f t="shared" si="423"/>
        <v>2.9855</v>
      </c>
      <c r="EE194" s="11">
        <v>1.15</v>
      </c>
      <c r="EF194" s="9">
        <v>0.5</v>
      </c>
      <c r="EG194" s="43">
        <f t="shared" si="424"/>
        <v>7522.7721408</v>
      </c>
    </row>
    <row r="195" s="1" customFormat="1" customHeight="1" spans="6:137">
      <c r="F195" s="11">
        <v>2536</v>
      </c>
      <c r="G195" s="12">
        <v>1.728</v>
      </c>
      <c r="H195" s="11">
        <v>1</v>
      </c>
      <c r="I195" s="11">
        <v>0</v>
      </c>
      <c r="J195" s="13">
        <f t="shared" si="404"/>
        <v>4382.208</v>
      </c>
      <c r="K195" s="11">
        <v>1</v>
      </c>
      <c r="L195" s="11">
        <v>0.95</v>
      </c>
      <c r="M195" s="11">
        <v>2.09</v>
      </c>
      <c r="N195" s="42">
        <f t="shared" si="405"/>
        <v>2.9855</v>
      </c>
      <c r="O195" s="11">
        <v>1.15</v>
      </c>
      <c r="P195" s="9">
        <v>0.5</v>
      </c>
      <c r="Q195" s="43">
        <f t="shared" si="406"/>
        <v>7522.7721408</v>
      </c>
      <c r="Z195" s="11">
        <v>2536</v>
      </c>
      <c r="AA195" s="12">
        <v>1.728</v>
      </c>
      <c r="AB195" s="11">
        <v>1</v>
      </c>
      <c r="AC195" s="11">
        <v>0</v>
      </c>
      <c r="AD195" s="13">
        <f t="shared" si="407"/>
        <v>4382.208</v>
      </c>
      <c r="AE195" s="11">
        <v>1</v>
      </c>
      <c r="AF195" s="11">
        <v>0.95</v>
      </c>
      <c r="AG195" s="11">
        <v>2.09</v>
      </c>
      <c r="AH195" s="42">
        <f t="shared" si="408"/>
        <v>2.9855</v>
      </c>
      <c r="AI195" s="11">
        <v>1.15</v>
      </c>
      <c r="AJ195" s="9">
        <v>0.5</v>
      </c>
      <c r="AK195" s="43">
        <f t="shared" si="409"/>
        <v>7522.7721408</v>
      </c>
      <c r="AT195" s="11">
        <v>2536</v>
      </c>
      <c r="AU195" s="12">
        <v>1.728</v>
      </c>
      <c r="AV195" s="11">
        <v>1</v>
      </c>
      <c r="AW195" s="11">
        <v>0</v>
      </c>
      <c r="AX195" s="13">
        <f t="shared" si="410"/>
        <v>4382.208</v>
      </c>
      <c r="AY195" s="11">
        <v>1</v>
      </c>
      <c r="AZ195" s="11">
        <v>0.95</v>
      </c>
      <c r="BA195" s="11">
        <v>2.09</v>
      </c>
      <c r="BB195" s="42">
        <f t="shared" si="411"/>
        <v>2.9855</v>
      </c>
      <c r="BC195" s="11">
        <v>1.15</v>
      </c>
      <c r="BD195" s="9">
        <v>0.5</v>
      </c>
      <c r="BE195" s="43">
        <f t="shared" si="412"/>
        <v>7522.7721408</v>
      </c>
      <c r="BN195" s="11">
        <v>2536</v>
      </c>
      <c r="BO195" s="12">
        <v>1.728</v>
      </c>
      <c r="BP195" s="11">
        <v>1</v>
      </c>
      <c r="BQ195" s="11">
        <v>0</v>
      </c>
      <c r="BR195" s="13">
        <f t="shared" si="413"/>
        <v>4382.208</v>
      </c>
      <c r="BS195" s="11">
        <v>1</v>
      </c>
      <c r="BT195" s="11">
        <v>0.95</v>
      </c>
      <c r="BU195" s="11">
        <v>2.09</v>
      </c>
      <c r="BV195" s="42">
        <f t="shared" si="414"/>
        <v>2.9855</v>
      </c>
      <c r="BW195" s="11">
        <v>1.15</v>
      </c>
      <c r="BX195" s="9">
        <v>0.5</v>
      </c>
      <c r="BY195" s="43">
        <f t="shared" si="415"/>
        <v>7522.7721408</v>
      </c>
      <c r="CH195" s="11">
        <v>2536</v>
      </c>
      <c r="CI195" s="12">
        <v>1.728</v>
      </c>
      <c r="CJ195" s="11">
        <v>1</v>
      </c>
      <c r="CK195" s="11">
        <v>0</v>
      </c>
      <c r="CL195" s="13">
        <f t="shared" si="416"/>
        <v>4382.208</v>
      </c>
      <c r="CM195" s="11">
        <v>1</v>
      </c>
      <c r="CN195" s="11">
        <v>0.95</v>
      </c>
      <c r="CO195" s="11">
        <v>2.09</v>
      </c>
      <c r="CP195" s="42">
        <f t="shared" si="417"/>
        <v>2.9855</v>
      </c>
      <c r="CQ195" s="11">
        <v>1.15</v>
      </c>
      <c r="CR195" s="9">
        <v>0.5</v>
      </c>
      <c r="CS195" s="43">
        <f t="shared" si="418"/>
        <v>7522.7721408</v>
      </c>
      <c r="DB195" s="11">
        <v>2536</v>
      </c>
      <c r="DC195" s="12">
        <v>1.728</v>
      </c>
      <c r="DD195" s="11">
        <v>1</v>
      </c>
      <c r="DE195" s="11">
        <v>0</v>
      </c>
      <c r="DF195" s="13">
        <f t="shared" si="419"/>
        <v>4382.208</v>
      </c>
      <c r="DG195" s="11">
        <v>1</v>
      </c>
      <c r="DH195" s="11">
        <v>0.95</v>
      </c>
      <c r="DI195" s="11">
        <v>2.09</v>
      </c>
      <c r="DJ195" s="42">
        <f t="shared" si="420"/>
        <v>2.9855</v>
      </c>
      <c r="DK195" s="11">
        <v>1.15</v>
      </c>
      <c r="DL195" s="9">
        <v>0.5</v>
      </c>
      <c r="DM195" s="43">
        <f t="shared" si="421"/>
        <v>7522.7721408</v>
      </c>
      <c r="DV195" s="11">
        <v>2536</v>
      </c>
      <c r="DW195" s="12">
        <v>1.728</v>
      </c>
      <c r="DX195" s="11">
        <v>1</v>
      </c>
      <c r="DY195" s="11">
        <v>0</v>
      </c>
      <c r="DZ195" s="13">
        <f t="shared" si="422"/>
        <v>4382.208</v>
      </c>
      <c r="EA195" s="11">
        <v>1</v>
      </c>
      <c r="EB195" s="11">
        <v>0.95</v>
      </c>
      <c r="EC195" s="11">
        <v>2.09</v>
      </c>
      <c r="ED195" s="42">
        <f t="shared" si="423"/>
        <v>2.9855</v>
      </c>
      <c r="EE195" s="11">
        <v>1.15</v>
      </c>
      <c r="EF195" s="9">
        <v>0.5</v>
      </c>
      <c r="EG195" s="43">
        <f t="shared" si="424"/>
        <v>7522.7721408</v>
      </c>
    </row>
    <row r="196" s="1" customFormat="1" customHeight="1" spans="6:137">
      <c r="F196" s="11">
        <v>2536</v>
      </c>
      <c r="G196" s="12">
        <v>1.728</v>
      </c>
      <c r="H196" s="11">
        <v>1</v>
      </c>
      <c r="I196" s="11">
        <v>0</v>
      </c>
      <c r="J196" s="13">
        <f t="shared" si="404"/>
        <v>4382.208</v>
      </c>
      <c r="K196" s="11">
        <v>1</v>
      </c>
      <c r="L196" s="11">
        <v>0.95</v>
      </c>
      <c r="M196" s="11">
        <v>2.09</v>
      </c>
      <c r="N196" s="42">
        <f t="shared" si="405"/>
        <v>2.9855</v>
      </c>
      <c r="O196" s="11">
        <v>1.15</v>
      </c>
      <c r="P196" s="9">
        <v>0.5</v>
      </c>
      <c r="Q196" s="43">
        <f t="shared" si="406"/>
        <v>7522.7721408</v>
      </c>
      <c r="Z196" s="11">
        <v>2536</v>
      </c>
      <c r="AA196" s="12">
        <v>1.728</v>
      </c>
      <c r="AB196" s="11">
        <v>1</v>
      </c>
      <c r="AC196" s="11">
        <v>0</v>
      </c>
      <c r="AD196" s="13">
        <f t="shared" si="407"/>
        <v>4382.208</v>
      </c>
      <c r="AE196" s="11">
        <v>1</v>
      </c>
      <c r="AF196" s="11">
        <v>0.95</v>
      </c>
      <c r="AG196" s="11">
        <v>2.09</v>
      </c>
      <c r="AH196" s="42">
        <f t="shared" si="408"/>
        <v>2.9855</v>
      </c>
      <c r="AI196" s="11">
        <v>1.15</v>
      </c>
      <c r="AJ196" s="9">
        <v>0.5</v>
      </c>
      <c r="AK196" s="43">
        <f t="shared" si="409"/>
        <v>7522.7721408</v>
      </c>
      <c r="AT196" s="11">
        <v>2536</v>
      </c>
      <c r="AU196" s="12">
        <v>1.728</v>
      </c>
      <c r="AV196" s="11">
        <v>1</v>
      </c>
      <c r="AW196" s="11">
        <v>0</v>
      </c>
      <c r="AX196" s="13">
        <f t="shared" si="410"/>
        <v>4382.208</v>
      </c>
      <c r="AY196" s="11">
        <v>1</v>
      </c>
      <c r="AZ196" s="11">
        <v>0.95</v>
      </c>
      <c r="BA196" s="11">
        <v>2.09</v>
      </c>
      <c r="BB196" s="42">
        <f t="shared" si="411"/>
        <v>2.9855</v>
      </c>
      <c r="BC196" s="11">
        <v>1.15</v>
      </c>
      <c r="BD196" s="9">
        <v>0.5</v>
      </c>
      <c r="BE196" s="43">
        <f t="shared" si="412"/>
        <v>7522.7721408</v>
      </c>
      <c r="BN196" s="11">
        <v>2536</v>
      </c>
      <c r="BO196" s="12">
        <v>1.728</v>
      </c>
      <c r="BP196" s="11">
        <v>1</v>
      </c>
      <c r="BQ196" s="11">
        <v>0</v>
      </c>
      <c r="BR196" s="13">
        <f t="shared" si="413"/>
        <v>4382.208</v>
      </c>
      <c r="BS196" s="11">
        <v>1</v>
      </c>
      <c r="BT196" s="11">
        <v>0.95</v>
      </c>
      <c r="BU196" s="11">
        <v>2.09</v>
      </c>
      <c r="BV196" s="42">
        <f t="shared" si="414"/>
        <v>2.9855</v>
      </c>
      <c r="BW196" s="11">
        <v>1.15</v>
      </c>
      <c r="BX196" s="9">
        <v>0.5</v>
      </c>
      <c r="BY196" s="43">
        <f t="shared" si="415"/>
        <v>7522.7721408</v>
      </c>
      <c r="CH196" s="11">
        <v>2536</v>
      </c>
      <c r="CI196" s="12">
        <v>1.728</v>
      </c>
      <c r="CJ196" s="11">
        <v>1</v>
      </c>
      <c r="CK196" s="11">
        <v>0</v>
      </c>
      <c r="CL196" s="13">
        <f t="shared" si="416"/>
        <v>4382.208</v>
      </c>
      <c r="CM196" s="11">
        <v>1</v>
      </c>
      <c r="CN196" s="11">
        <v>0.95</v>
      </c>
      <c r="CO196" s="11">
        <v>2.09</v>
      </c>
      <c r="CP196" s="42">
        <f t="shared" si="417"/>
        <v>2.9855</v>
      </c>
      <c r="CQ196" s="11">
        <v>1.15</v>
      </c>
      <c r="CR196" s="9">
        <v>0.5</v>
      </c>
      <c r="CS196" s="43">
        <f t="shared" si="418"/>
        <v>7522.7721408</v>
      </c>
      <c r="DB196" s="11">
        <v>2536</v>
      </c>
      <c r="DC196" s="12">
        <v>1.728</v>
      </c>
      <c r="DD196" s="11">
        <v>1</v>
      </c>
      <c r="DE196" s="11">
        <v>0</v>
      </c>
      <c r="DF196" s="13">
        <f t="shared" si="419"/>
        <v>4382.208</v>
      </c>
      <c r="DG196" s="11">
        <v>1</v>
      </c>
      <c r="DH196" s="11">
        <v>0.95</v>
      </c>
      <c r="DI196" s="11">
        <v>2.09</v>
      </c>
      <c r="DJ196" s="42">
        <f t="shared" si="420"/>
        <v>2.9855</v>
      </c>
      <c r="DK196" s="11">
        <v>1.15</v>
      </c>
      <c r="DL196" s="9">
        <v>0.5</v>
      </c>
      <c r="DM196" s="43">
        <f t="shared" si="421"/>
        <v>7522.7721408</v>
      </c>
      <c r="DV196" s="11">
        <v>2536</v>
      </c>
      <c r="DW196" s="12">
        <v>1.728</v>
      </c>
      <c r="DX196" s="11">
        <v>1</v>
      </c>
      <c r="DY196" s="11">
        <v>0</v>
      </c>
      <c r="DZ196" s="13">
        <f t="shared" si="422"/>
        <v>4382.208</v>
      </c>
      <c r="EA196" s="11">
        <v>1</v>
      </c>
      <c r="EB196" s="11">
        <v>0.95</v>
      </c>
      <c r="EC196" s="11">
        <v>2.09</v>
      </c>
      <c r="ED196" s="42">
        <f t="shared" si="423"/>
        <v>2.9855</v>
      </c>
      <c r="EE196" s="11">
        <v>1.15</v>
      </c>
      <c r="EF196" s="9">
        <v>0.5</v>
      </c>
      <c r="EG196" s="43">
        <f t="shared" si="424"/>
        <v>7522.7721408</v>
      </c>
    </row>
    <row r="197" s="1" customFormat="1" customHeight="1" spans="6:137">
      <c r="F197" s="11">
        <v>2536</v>
      </c>
      <c r="G197" s="12">
        <v>1.728</v>
      </c>
      <c r="H197" s="11">
        <v>1</v>
      </c>
      <c r="I197" s="11">
        <v>0</v>
      </c>
      <c r="J197" s="13">
        <f t="shared" si="404"/>
        <v>4382.208</v>
      </c>
      <c r="K197" s="11">
        <v>1</v>
      </c>
      <c r="L197" s="11">
        <v>0.95</v>
      </c>
      <c r="M197" s="11">
        <v>2.09</v>
      </c>
      <c r="N197" s="42">
        <f t="shared" si="405"/>
        <v>2.9855</v>
      </c>
      <c r="O197" s="11">
        <v>0.9</v>
      </c>
      <c r="P197" s="9">
        <v>0.5</v>
      </c>
      <c r="Q197" s="43">
        <f t="shared" si="406"/>
        <v>5887.3868928</v>
      </c>
      <c r="Z197" s="11">
        <v>2536</v>
      </c>
      <c r="AA197" s="12">
        <v>1.728</v>
      </c>
      <c r="AB197" s="11">
        <v>1</v>
      </c>
      <c r="AC197" s="11">
        <v>0</v>
      </c>
      <c r="AD197" s="13">
        <f t="shared" si="407"/>
        <v>4382.208</v>
      </c>
      <c r="AE197" s="11">
        <v>1</v>
      </c>
      <c r="AF197" s="11">
        <v>0.95</v>
      </c>
      <c r="AG197" s="11">
        <v>2.09</v>
      </c>
      <c r="AH197" s="42">
        <f t="shared" si="408"/>
        <v>2.9855</v>
      </c>
      <c r="AI197" s="11">
        <v>0.9</v>
      </c>
      <c r="AJ197" s="9">
        <v>0.5</v>
      </c>
      <c r="AK197" s="43">
        <f t="shared" si="409"/>
        <v>5887.3868928</v>
      </c>
      <c r="AT197" s="11">
        <v>2536</v>
      </c>
      <c r="AU197" s="12">
        <v>1.728</v>
      </c>
      <c r="AV197" s="11">
        <v>1</v>
      </c>
      <c r="AW197" s="11">
        <v>0</v>
      </c>
      <c r="AX197" s="13">
        <f t="shared" si="410"/>
        <v>4382.208</v>
      </c>
      <c r="AY197" s="11">
        <v>1</v>
      </c>
      <c r="AZ197" s="11">
        <v>0.95</v>
      </c>
      <c r="BA197" s="11">
        <v>2.09</v>
      </c>
      <c r="BB197" s="42">
        <f t="shared" si="411"/>
        <v>2.9855</v>
      </c>
      <c r="BC197" s="11">
        <v>0.9</v>
      </c>
      <c r="BD197" s="9">
        <v>0.5</v>
      </c>
      <c r="BE197" s="43">
        <f t="shared" si="412"/>
        <v>5887.3868928</v>
      </c>
      <c r="BN197" s="11">
        <v>2536</v>
      </c>
      <c r="BO197" s="12">
        <v>1.728</v>
      </c>
      <c r="BP197" s="11">
        <v>1</v>
      </c>
      <c r="BQ197" s="11">
        <v>0</v>
      </c>
      <c r="BR197" s="13">
        <f t="shared" si="413"/>
        <v>4382.208</v>
      </c>
      <c r="BS197" s="11">
        <v>1</v>
      </c>
      <c r="BT197" s="11">
        <v>0.95</v>
      </c>
      <c r="BU197" s="11">
        <v>2.09</v>
      </c>
      <c r="BV197" s="42">
        <f t="shared" si="414"/>
        <v>2.9855</v>
      </c>
      <c r="BW197" s="11">
        <v>0.9</v>
      </c>
      <c r="BX197" s="9">
        <v>0.5</v>
      </c>
      <c r="BY197" s="43">
        <f t="shared" si="415"/>
        <v>5887.3868928</v>
      </c>
      <c r="CH197" s="11">
        <v>2536</v>
      </c>
      <c r="CI197" s="12">
        <v>1.728</v>
      </c>
      <c r="CJ197" s="11">
        <v>1</v>
      </c>
      <c r="CK197" s="11">
        <v>0</v>
      </c>
      <c r="CL197" s="13">
        <f t="shared" si="416"/>
        <v>4382.208</v>
      </c>
      <c r="CM197" s="11">
        <v>1</v>
      </c>
      <c r="CN197" s="11">
        <v>0.95</v>
      </c>
      <c r="CO197" s="11">
        <v>2.09</v>
      </c>
      <c r="CP197" s="42">
        <f t="shared" si="417"/>
        <v>2.9855</v>
      </c>
      <c r="CQ197" s="11">
        <v>0.9</v>
      </c>
      <c r="CR197" s="9">
        <v>0.5</v>
      </c>
      <c r="CS197" s="43">
        <f t="shared" si="418"/>
        <v>5887.3868928</v>
      </c>
      <c r="DB197" s="11">
        <v>2536</v>
      </c>
      <c r="DC197" s="12">
        <v>1.728</v>
      </c>
      <c r="DD197" s="11">
        <v>1</v>
      </c>
      <c r="DE197" s="11">
        <v>0</v>
      </c>
      <c r="DF197" s="13">
        <f t="shared" si="419"/>
        <v>4382.208</v>
      </c>
      <c r="DG197" s="11">
        <v>1</v>
      </c>
      <c r="DH197" s="11">
        <v>0.95</v>
      </c>
      <c r="DI197" s="11">
        <v>2.09</v>
      </c>
      <c r="DJ197" s="42">
        <f t="shared" si="420"/>
        <v>2.9855</v>
      </c>
      <c r="DK197" s="11">
        <v>0.9</v>
      </c>
      <c r="DL197" s="9">
        <v>0.5</v>
      </c>
      <c r="DM197" s="43">
        <f t="shared" si="421"/>
        <v>5887.3868928</v>
      </c>
      <c r="DV197" s="11">
        <v>2536</v>
      </c>
      <c r="DW197" s="12">
        <v>1.728</v>
      </c>
      <c r="DX197" s="11">
        <v>1</v>
      </c>
      <c r="DY197" s="11">
        <v>0</v>
      </c>
      <c r="DZ197" s="13">
        <f t="shared" si="422"/>
        <v>4382.208</v>
      </c>
      <c r="EA197" s="11">
        <v>1</v>
      </c>
      <c r="EB197" s="11">
        <v>0.95</v>
      </c>
      <c r="EC197" s="11">
        <v>2.09</v>
      </c>
      <c r="ED197" s="42">
        <f t="shared" si="423"/>
        <v>2.9855</v>
      </c>
      <c r="EE197" s="11">
        <v>0.9</v>
      </c>
      <c r="EF197" s="9">
        <v>0.5</v>
      </c>
      <c r="EG197" s="43">
        <f t="shared" si="424"/>
        <v>5887.3868928</v>
      </c>
    </row>
    <row r="198" s="1" customFormat="1" customHeight="1" spans="6:137">
      <c r="F198" s="11">
        <v>2536</v>
      </c>
      <c r="G198" s="12">
        <v>1.728</v>
      </c>
      <c r="H198" s="11">
        <v>1</v>
      </c>
      <c r="I198" s="11">
        <v>0</v>
      </c>
      <c r="J198" s="13">
        <f t="shared" si="404"/>
        <v>4382.208</v>
      </c>
      <c r="K198" s="11">
        <v>1</v>
      </c>
      <c r="L198" s="11">
        <v>0.95</v>
      </c>
      <c r="M198" s="11">
        <v>2.09</v>
      </c>
      <c r="N198" s="42">
        <f t="shared" si="405"/>
        <v>2.9855</v>
      </c>
      <c r="O198" s="11">
        <v>0.9</v>
      </c>
      <c r="P198" s="9">
        <v>0.5</v>
      </c>
      <c r="Q198" s="43">
        <f t="shared" si="406"/>
        <v>5887.3868928</v>
      </c>
      <c r="Z198" s="11">
        <v>2536</v>
      </c>
      <c r="AA198" s="12">
        <v>1.728</v>
      </c>
      <c r="AB198" s="11">
        <v>1</v>
      </c>
      <c r="AC198" s="11">
        <v>0</v>
      </c>
      <c r="AD198" s="13">
        <f t="shared" si="407"/>
        <v>4382.208</v>
      </c>
      <c r="AE198" s="11">
        <v>1</v>
      </c>
      <c r="AF198" s="11">
        <v>0.95</v>
      </c>
      <c r="AG198" s="11">
        <v>2.09</v>
      </c>
      <c r="AH198" s="42">
        <f t="shared" si="408"/>
        <v>2.9855</v>
      </c>
      <c r="AI198" s="11">
        <v>0.9</v>
      </c>
      <c r="AJ198" s="9">
        <v>0.5</v>
      </c>
      <c r="AK198" s="43">
        <f t="shared" si="409"/>
        <v>5887.3868928</v>
      </c>
      <c r="AT198" s="11">
        <v>2536</v>
      </c>
      <c r="AU198" s="12">
        <v>1.728</v>
      </c>
      <c r="AV198" s="11">
        <v>1</v>
      </c>
      <c r="AW198" s="11">
        <v>0</v>
      </c>
      <c r="AX198" s="13">
        <f t="shared" si="410"/>
        <v>4382.208</v>
      </c>
      <c r="AY198" s="11">
        <v>1</v>
      </c>
      <c r="AZ198" s="11">
        <v>0.95</v>
      </c>
      <c r="BA198" s="11">
        <v>2.09</v>
      </c>
      <c r="BB198" s="42">
        <f t="shared" si="411"/>
        <v>2.9855</v>
      </c>
      <c r="BC198" s="11">
        <v>0.9</v>
      </c>
      <c r="BD198" s="9">
        <v>0.5</v>
      </c>
      <c r="BE198" s="43">
        <f t="shared" si="412"/>
        <v>5887.3868928</v>
      </c>
      <c r="BN198" s="11">
        <v>2536</v>
      </c>
      <c r="BO198" s="12">
        <v>1.728</v>
      </c>
      <c r="BP198" s="11">
        <v>1</v>
      </c>
      <c r="BQ198" s="11">
        <v>0</v>
      </c>
      <c r="BR198" s="13">
        <f t="shared" si="413"/>
        <v>4382.208</v>
      </c>
      <c r="BS198" s="11">
        <v>1</v>
      </c>
      <c r="BT198" s="11">
        <v>0.95</v>
      </c>
      <c r="BU198" s="11">
        <v>2.09</v>
      </c>
      <c r="BV198" s="42">
        <f t="shared" si="414"/>
        <v>2.9855</v>
      </c>
      <c r="BW198" s="11">
        <v>0.9</v>
      </c>
      <c r="BX198" s="9">
        <v>0.5</v>
      </c>
      <c r="BY198" s="43">
        <f t="shared" si="415"/>
        <v>5887.3868928</v>
      </c>
      <c r="CH198" s="11">
        <v>2536</v>
      </c>
      <c r="CI198" s="12">
        <v>1.728</v>
      </c>
      <c r="CJ198" s="11">
        <v>1</v>
      </c>
      <c r="CK198" s="11">
        <v>0</v>
      </c>
      <c r="CL198" s="13">
        <f t="shared" si="416"/>
        <v>4382.208</v>
      </c>
      <c r="CM198" s="11">
        <v>1</v>
      </c>
      <c r="CN198" s="11">
        <v>0.95</v>
      </c>
      <c r="CO198" s="11">
        <v>2.09</v>
      </c>
      <c r="CP198" s="42">
        <f t="shared" si="417"/>
        <v>2.9855</v>
      </c>
      <c r="CQ198" s="11">
        <v>0.9</v>
      </c>
      <c r="CR198" s="9">
        <v>0.5</v>
      </c>
      <c r="CS198" s="43">
        <f t="shared" si="418"/>
        <v>5887.3868928</v>
      </c>
      <c r="DB198" s="11">
        <v>2536</v>
      </c>
      <c r="DC198" s="12">
        <v>1.728</v>
      </c>
      <c r="DD198" s="11">
        <v>1</v>
      </c>
      <c r="DE198" s="11">
        <v>0</v>
      </c>
      <c r="DF198" s="13">
        <f t="shared" si="419"/>
        <v>4382.208</v>
      </c>
      <c r="DG198" s="11">
        <v>1</v>
      </c>
      <c r="DH198" s="11">
        <v>0.95</v>
      </c>
      <c r="DI198" s="11">
        <v>2.09</v>
      </c>
      <c r="DJ198" s="42">
        <f t="shared" si="420"/>
        <v>2.9855</v>
      </c>
      <c r="DK198" s="11">
        <v>0.9</v>
      </c>
      <c r="DL198" s="9">
        <v>0.5</v>
      </c>
      <c r="DM198" s="43">
        <f t="shared" si="421"/>
        <v>5887.3868928</v>
      </c>
      <c r="DV198" s="11">
        <v>2536</v>
      </c>
      <c r="DW198" s="12">
        <v>1.728</v>
      </c>
      <c r="DX198" s="11">
        <v>1</v>
      </c>
      <c r="DY198" s="11">
        <v>0</v>
      </c>
      <c r="DZ198" s="13">
        <f t="shared" si="422"/>
        <v>4382.208</v>
      </c>
      <c r="EA198" s="11">
        <v>1</v>
      </c>
      <c r="EB198" s="11">
        <v>0.95</v>
      </c>
      <c r="EC198" s="11">
        <v>2.09</v>
      </c>
      <c r="ED198" s="42">
        <f t="shared" si="423"/>
        <v>2.9855</v>
      </c>
      <c r="EE198" s="11">
        <v>0.9</v>
      </c>
      <c r="EF198" s="9">
        <v>0.5</v>
      </c>
      <c r="EG198" s="43">
        <f t="shared" si="424"/>
        <v>5887.3868928</v>
      </c>
    </row>
    <row r="199" s="1" customFormat="1" customHeight="1" spans="6:137">
      <c r="F199" s="11">
        <v>2536</v>
      </c>
      <c r="G199" s="12">
        <v>1.728</v>
      </c>
      <c r="H199" s="11">
        <v>1</v>
      </c>
      <c r="I199" s="11">
        <v>0</v>
      </c>
      <c r="J199" s="13">
        <f t="shared" si="404"/>
        <v>4382.208</v>
      </c>
      <c r="K199" s="11">
        <v>1</v>
      </c>
      <c r="L199" s="11">
        <v>0.95</v>
      </c>
      <c r="M199" s="11">
        <v>2.09</v>
      </c>
      <c r="N199" s="42">
        <f t="shared" si="405"/>
        <v>2.9855</v>
      </c>
      <c r="O199" s="11">
        <v>0.9</v>
      </c>
      <c r="P199" s="9">
        <v>0.5</v>
      </c>
      <c r="Q199" s="43">
        <f t="shared" si="406"/>
        <v>5887.3868928</v>
      </c>
      <c r="Z199" s="11">
        <v>2536</v>
      </c>
      <c r="AA199" s="12">
        <v>1.728</v>
      </c>
      <c r="AB199" s="11">
        <v>1</v>
      </c>
      <c r="AC199" s="11">
        <v>0</v>
      </c>
      <c r="AD199" s="13">
        <f t="shared" si="407"/>
        <v>4382.208</v>
      </c>
      <c r="AE199" s="11">
        <v>1</v>
      </c>
      <c r="AF199" s="11">
        <v>0.95</v>
      </c>
      <c r="AG199" s="11">
        <v>2.09</v>
      </c>
      <c r="AH199" s="42">
        <f t="shared" si="408"/>
        <v>2.9855</v>
      </c>
      <c r="AI199" s="11">
        <v>0.9</v>
      </c>
      <c r="AJ199" s="9">
        <v>0.5</v>
      </c>
      <c r="AK199" s="43">
        <f t="shared" si="409"/>
        <v>5887.3868928</v>
      </c>
      <c r="AT199" s="11">
        <v>2536</v>
      </c>
      <c r="AU199" s="12">
        <v>1.728</v>
      </c>
      <c r="AV199" s="11">
        <v>1</v>
      </c>
      <c r="AW199" s="11">
        <v>0</v>
      </c>
      <c r="AX199" s="13">
        <f t="shared" si="410"/>
        <v>4382.208</v>
      </c>
      <c r="AY199" s="11">
        <v>1</v>
      </c>
      <c r="AZ199" s="11">
        <v>0.95</v>
      </c>
      <c r="BA199" s="11">
        <v>2.09</v>
      </c>
      <c r="BB199" s="42">
        <f t="shared" si="411"/>
        <v>2.9855</v>
      </c>
      <c r="BC199" s="11">
        <v>0.9</v>
      </c>
      <c r="BD199" s="9">
        <v>0.5</v>
      </c>
      <c r="BE199" s="43">
        <f t="shared" si="412"/>
        <v>5887.3868928</v>
      </c>
      <c r="BN199" s="11">
        <v>2536</v>
      </c>
      <c r="BO199" s="12">
        <v>1.728</v>
      </c>
      <c r="BP199" s="11">
        <v>1</v>
      </c>
      <c r="BQ199" s="11">
        <v>0</v>
      </c>
      <c r="BR199" s="13">
        <f t="shared" si="413"/>
        <v>4382.208</v>
      </c>
      <c r="BS199" s="11">
        <v>1</v>
      </c>
      <c r="BT199" s="11">
        <v>0.95</v>
      </c>
      <c r="BU199" s="11">
        <v>2.09</v>
      </c>
      <c r="BV199" s="42">
        <f t="shared" si="414"/>
        <v>2.9855</v>
      </c>
      <c r="BW199" s="11">
        <v>0.9</v>
      </c>
      <c r="BX199" s="9">
        <v>0.5</v>
      </c>
      <c r="BY199" s="43">
        <f t="shared" si="415"/>
        <v>5887.3868928</v>
      </c>
      <c r="CH199" s="11">
        <v>2536</v>
      </c>
      <c r="CI199" s="12">
        <v>1.728</v>
      </c>
      <c r="CJ199" s="11">
        <v>1</v>
      </c>
      <c r="CK199" s="11">
        <v>0</v>
      </c>
      <c r="CL199" s="13">
        <f t="shared" si="416"/>
        <v>4382.208</v>
      </c>
      <c r="CM199" s="11">
        <v>1</v>
      </c>
      <c r="CN199" s="11">
        <v>0.95</v>
      </c>
      <c r="CO199" s="11">
        <v>2.09</v>
      </c>
      <c r="CP199" s="42">
        <f t="shared" si="417"/>
        <v>2.9855</v>
      </c>
      <c r="CQ199" s="11">
        <v>0.9</v>
      </c>
      <c r="CR199" s="9">
        <v>0.5</v>
      </c>
      <c r="CS199" s="43">
        <f t="shared" si="418"/>
        <v>5887.3868928</v>
      </c>
      <c r="DB199" s="11">
        <v>2536</v>
      </c>
      <c r="DC199" s="12">
        <v>1.728</v>
      </c>
      <c r="DD199" s="11">
        <v>1</v>
      </c>
      <c r="DE199" s="11">
        <v>0</v>
      </c>
      <c r="DF199" s="13">
        <f t="shared" si="419"/>
        <v>4382.208</v>
      </c>
      <c r="DG199" s="11">
        <v>1</v>
      </c>
      <c r="DH199" s="11">
        <v>0.95</v>
      </c>
      <c r="DI199" s="11">
        <v>2.09</v>
      </c>
      <c r="DJ199" s="42">
        <f t="shared" si="420"/>
        <v>2.9855</v>
      </c>
      <c r="DK199" s="11">
        <v>0.9</v>
      </c>
      <c r="DL199" s="9">
        <v>0.5</v>
      </c>
      <c r="DM199" s="43">
        <f t="shared" si="421"/>
        <v>5887.3868928</v>
      </c>
      <c r="DV199" s="11">
        <v>2536</v>
      </c>
      <c r="DW199" s="12">
        <v>1.728</v>
      </c>
      <c r="DX199" s="11">
        <v>1</v>
      </c>
      <c r="DY199" s="11">
        <v>0</v>
      </c>
      <c r="DZ199" s="13">
        <f t="shared" si="422"/>
        <v>4382.208</v>
      </c>
      <c r="EA199" s="11">
        <v>1</v>
      </c>
      <c r="EB199" s="11">
        <v>0.95</v>
      </c>
      <c r="EC199" s="11">
        <v>2.09</v>
      </c>
      <c r="ED199" s="42">
        <f t="shared" si="423"/>
        <v>2.9855</v>
      </c>
      <c r="EE199" s="11">
        <v>0.9</v>
      </c>
      <c r="EF199" s="9">
        <v>0.5</v>
      </c>
      <c r="EG199" s="43">
        <f t="shared" si="424"/>
        <v>5887.3868928</v>
      </c>
    </row>
    <row r="200" s="1" customFormat="1" customHeight="1" spans="6:137">
      <c r="F200" s="11">
        <v>2536</v>
      </c>
      <c r="G200" s="12">
        <v>1.728</v>
      </c>
      <c r="H200" s="11">
        <v>1</v>
      </c>
      <c r="I200" s="11">
        <v>0</v>
      </c>
      <c r="J200" s="13">
        <f t="shared" si="404"/>
        <v>4382.208</v>
      </c>
      <c r="K200" s="11">
        <v>1</v>
      </c>
      <c r="L200" s="11">
        <v>0.95</v>
      </c>
      <c r="M200" s="11">
        <v>2.09</v>
      </c>
      <c r="N200" s="42">
        <f t="shared" si="405"/>
        <v>2.9855</v>
      </c>
      <c r="O200" s="11">
        <v>0.9</v>
      </c>
      <c r="P200" s="9">
        <v>0.5</v>
      </c>
      <c r="Q200" s="43">
        <f t="shared" si="406"/>
        <v>5887.3868928</v>
      </c>
      <c r="Z200" s="11">
        <v>2536</v>
      </c>
      <c r="AA200" s="12">
        <v>1.728</v>
      </c>
      <c r="AB200" s="11">
        <v>1</v>
      </c>
      <c r="AC200" s="11">
        <v>0</v>
      </c>
      <c r="AD200" s="13">
        <f t="shared" si="407"/>
        <v>4382.208</v>
      </c>
      <c r="AE200" s="11">
        <v>1</v>
      </c>
      <c r="AF200" s="11">
        <v>0.95</v>
      </c>
      <c r="AG200" s="11">
        <v>2.09</v>
      </c>
      <c r="AH200" s="42">
        <f t="shared" si="408"/>
        <v>2.9855</v>
      </c>
      <c r="AI200" s="11">
        <v>0.9</v>
      </c>
      <c r="AJ200" s="9">
        <v>0.5</v>
      </c>
      <c r="AK200" s="43">
        <f t="shared" si="409"/>
        <v>5887.3868928</v>
      </c>
      <c r="AT200" s="11">
        <v>2536</v>
      </c>
      <c r="AU200" s="12">
        <v>1.728</v>
      </c>
      <c r="AV200" s="11">
        <v>1</v>
      </c>
      <c r="AW200" s="11">
        <v>0</v>
      </c>
      <c r="AX200" s="13">
        <f t="shared" si="410"/>
        <v>4382.208</v>
      </c>
      <c r="AY200" s="11">
        <v>1</v>
      </c>
      <c r="AZ200" s="11">
        <v>0.95</v>
      </c>
      <c r="BA200" s="11">
        <v>2.09</v>
      </c>
      <c r="BB200" s="42">
        <f t="shared" si="411"/>
        <v>2.9855</v>
      </c>
      <c r="BC200" s="11">
        <v>0.9</v>
      </c>
      <c r="BD200" s="9">
        <v>0.5</v>
      </c>
      <c r="BE200" s="43">
        <f t="shared" si="412"/>
        <v>5887.3868928</v>
      </c>
      <c r="BN200" s="11">
        <v>2536</v>
      </c>
      <c r="BO200" s="12">
        <v>1.728</v>
      </c>
      <c r="BP200" s="11">
        <v>1</v>
      </c>
      <c r="BQ200" s="11">
        <v>0</v>
      </c>
      <c r="BR200" s="13">
        <f t="shared" si="413"/>
        <v>4382.208</v>
      </c>
      <c r="BS200" s="11">
        <v>1</v>
      </c>
      <c r="BT200" s="11">
        <v>0.95</v>
      </c>
      <c r="BU200" s="11">
        <v>2.09</v>
      </c>
      <c r="BV200" s="42">
        <f t="shared" si="414"/>
        <v>2.9855</v>
      </c>
      <c r="BW200" s="11">
        <v>0.9</v>
      </c>
      <c r="BX200" s="9">
        <v>0.5</v>
      </c>
      <c r="BY200" s="43">
        <f t="shared" si="415"/>
        <v>5887.3868928</v>
      </c>
      <c r="CH200" s="11">
        <v>2536</v>
      </c>
      <c r="CI200" s="12">
        <v>1.728</v>
      </c>
      <c r="CJ200" s="11">
        <v>1</v>
      </c>
      <c r="CK200" s="11">
        <v>0</v>
      </c>
      <c r="CL200" s="13">
        <f t="shared" si="416"/>
        <v>4382.208</v>
      </c>
      <c r="CM200" s="11">
        <v>1</v>
      </c>
      <c r="CN200" s="11">
        <v>0.95</v>
      </c>
      <c r="CO200" s="11">
        <v>2.09</v>
      </c>
      <c r="CP200" s="42">
        <f t="shared" si="417"/>
        <v>2.9855</v>
      </c>
      <c r="CQ200" s="11">
        <v>0.9</v>
      </c>
      <c r="CR200" s="9">
        <v>0.5</v>
      </c>
      <c r="CS200" s="43">
        <f t="shared" si="418"/>
        <v>5887.3868928</v>
      </c>
      <c r="DB200" s="11">
        <v>2536</v>
      </c>
      <c r="DC200" s="12">
        <v>1.728</v>
      </c>
      <c r="DD200" s="11">
        <v>1</v>
      </c>
      <c r="DE200" s="11">
        <v>0</v>
      </c>
      <c r="DF200" s="13">
        <f t="shared" si="419"/>
        <v>4382.208</v>
      </c>
      <c r="DG200" s="11">
        <v>1</v>
      </c>
      <c r="DH200" s="11">
        <v>0.95</v>
      </c>
      <c r="DI200" s="11">
        <v>2.09</v>
      </c>
      <c r="DJ200" s="42">
        <f t="shared" si="420"/>
        <v>2.9855</v>
      </c>
      <c r="DK200" s="11">
        <v>0.9</v>
      </c>
      <c r="DL200" s="9">
        <v>0.5</v>
      </c>
      <c r="DM200" s="43">
        <f t="shared" si="421"/>
        <v>5887.3868928</v>
      </c>
      <c r="DV200" s="11">
        <v>2536</v>
      </c>
      <c r="DW200" s="12">
        <v>1.728</v>
      </c>
      <c r="DX200" s="11">
        <v>1</v>
      </c>
      <c r="DY200" s="11">
        <v>0</v>
      </c>
      <c r="DZ200" s="13">
        <f t="shared" si="422"/>
        <v>4382.208</v>
      </c>
      <c r="EA200" s="11">
        <v>1</v>
      </c>
      <c r="EB200" s="11">
        <v>0.95</v>
      </c>
      <c r="EC200" s="11">
        <v>2.09</v>
      </c>
      <c r="ED200" s="42">
        <f t="shared" si="423"/>
        <v>2.9855</v>
      </c>
      <c r="EE200" s="11">
        <v>0.9</v>
      </c>
      <c r="EF200" s="9">
        <v>0.5</v>
      </c>
      <c r="EG200" s="43">
        <f t="shared" si="424"/>
        <v>5887.3868928</v>
      </c>
    </row>
    <row r="201" s="1" customFormat="1" customHeight="1" spans="6:137">
      <c r="F201" s="11">
        <v>2536</v>
      </c>
      <c r="G201" s="12">
        <v>1.55</v>
      </c>
      <c r="H201" s="11">
        <v>1</v>
      </c>
      <c r="I201" s="11">
        <v>0</v>
      </c>
      <c r="J201" s="13">
        <f t="shared" si="404"/>
        <v>3930.8</v>
      </c>
      <c r="K201" s="11">
        <v>1</v>
      </c>
      <c r="L201" s="11">
        <v>0.95</v>
      </c>
      <c r="M201" s="11">
        <v>2.09</v>
      </c>
      <c r="N201" s="42">
        <f t="shared" si="405"/>
        <v>2.9855</v>
      </c>
      <c r="O201" s="11">
        <v>0.9</v>
      </c>
      <c r="P201" s="9">
        <v>0.5</v>
      </c>
      <c r="Q201" s="43">
        <f t="shared" si="406"/>
        <v>5280.93153</v>
      </c>
      <c r="Z201" s="11">
        <v>2536</v>
      </c>
      <c r="AA201" s="12">
        <v>1.55</v>
      </c>
      <c r="AB201" s="11">
        <v>1</v>
      </c>
      <c r="AC201" s="11">
        <v>0</v>
      </c>
      <c r="AD201" s="13">
        <f t="shared" si="407"/>
        <v>3930.8</v>
      </c>
      <c r="AE201" s="11">
        <v>1</v>
      </c>
      <c r="AF201" s="11">
        <v>0.95</v>
      </c>
      <c r="AG201" s="11">
        <v>2.09</v>
      </c>
      <c r="AH201" s="42">
        <f t="shared" si="408"/>
        <v>2.9855</v>
      </c>
      <c r="AI201" s="11">
        <v>0.9</v>
      </c>
      <c r="AJ201" s="9">
        <v>0.5</v>
      </c>
      <c r="AK201" s="43">
        <f t="shared" si="409"/>
        <v>5280.93153</v>
      </c>
      <c r="AT201" s="11">
        <v>2536</v>
      </c>
      <c r="AU201" s="12">
        <v>1.55</v>
      </c>
      <c r="AV201" s="11">
        <v>1</v>
      </c>
      <c r="AW201" s="11">
        <v>0</v>
      </c>
      <c r="AX201" s="13">
        <f t="shared" si="410"/>
        <v>3930.8</v>
      </c>
      <c r="AY201" s="11">
        <v>1</v>
      </c>
      <c r="AZ201" s="11">
        <v>0.95</v>
      </c>
      <c r="BA201" s="11">
        <v>2.09</v>
      </c>
      <c r="BB201" s="42">
        <f t="shared" si="411"/>
        <v>2.9855</v>
      </c>
      <c r="BC201" s="11">
        <v>0.9</v>
      </c>
      <c r="BD201" s="9">
        <v>0.5</v>
      </c>
      <c r="BE201" s="43">
        <f t="shared" si="412"/>
        <v>5280.93153</v>
      </c>
      <c r="BN201" s="11">
        <v>2536</v>
      </c>
      <c r="BO201" s="12">
        <v>1.55</v>
      </c>
      <c r="BP201" s="11">
        <v>1</v>
      </c>
      <c r="BQ201" s="11">
        <v>0</v>
      </c>
      <c r="BR201" s="13">
        <f t="shared" si="413"/>
        <v>3930.8</v>
      </c>
      <c r="BS201" s="11">
        <v>1</v>
      </c>
      <c r="BT201" s="11">
        <v>0.95</v>
      </c>
      <c r="BU201" s="11">
        <v>2.09</v>
      </c>
      <c r="BV201" s="42">
        <f t="shared" si="414"/>
        <v>2.9855</v>
      </c>
      <c r="BW201" s="11">
        <v>0.9</v>
      </c>
      <c r="BX201" s="9">
        <v>0.5</v>
      </c>
      <c r="BY201" s="43">
        <f t="shared" si="415"/>
        <v>5280.93153</v>
      </c>
      <c r="CH201" s="11">
        <v>2536</v>
      </c>
      <c r="CI201" s="12">
        <v>1.55</v>
      </c>
      <c r="CJ201" s="11">
        <v>1</v>
      </c>
      <c r="CK201" s="11">
        <v>0</v>
      </c>
      <c r="CL201" s="13">
        <f t="shared" si="416"/>
        <v>3930.8</v>
      </c>
      <c r="CM201" s="11">
        <v>1</v>
      </c>
      <c r="CN201" s="11">
        <v>0.95</v>
      </c>
      <c r="CO201" s="11">
        <v>2.09</v>
      </c>
      <c r="CP201" s="42">
        <f t="shared" si="417"/>
        <v>2.9855</v>
      </c>
      <c r="CQ201" s="11">
        <v>0.9</v>
      </c>
      <c r="CR201" s="9">
        <v>0.5</v>
      </c>
      <c r="CS201" s="43">
        <f t="shared" si="418"/>
        <v>5280.93153</v>
      </c>
      <c r="DB201" s="11">
        <v>2536</v>
      </c>
      <c r="DC201" s="12">
        <v>1.55</v>
      </c>
      <c r="DD201" s="11">
        <v>1</v>
      </c>
      <c r="DE201" s="11">
        <v>0</v>
      </c>
      <c r="DF201" s="13">
        <f t="shared" si="419"/>
        <v>3930.8</v>
      </c>
      <c r="DG201" s="11">
        <v>1</v>
      </c>
      <c r="DH201" s="11">
        <v>0.95</v>
      </c>
      <c r="DI201" s="11">
        <v>2.09</v>
      </c>
      <c r="DJ201" s="42">
        <f t="shared" si="420"/>
        <v>2.9855</v>
      </c>
      <c r="DK201" s="11">
        <v>0.9</v>
      </c>
      <c r="DL201" s="9">
        <v>0.5</v>
      </c>
      <c r="DM201" s="43">
        <f t="shared" si="421"/>
        <v>5280.93153</v>
      </c>
      <c r="DV201" s="11">
        <v>2536</v>
      </c>
      <c r="DW201" s="12">
        <v>1.55</v>
      </c>
      <c r="DX201" s="11">
        <v>1</v>
      </c>
      <c r="DY201" s="11">
        <v>0</v>
      </c>
      <c r="DZ201" s="13">
        <f t="shared" si="422"/>
        <v>3930.8</v>
      </c>
      <c r="EA201" s="11">
        <v>1</v>
      </c>
      <c r="EB201" s="11">
        <v>0.95</v>
      </c>
      <c r="EC201" s="11">
        <v>2.09</v>
      </c>
      <c r="ED201" s="42">
        <f t="shared" si="423"/>
        <v>2.9855</v>
      </c>
      <c r="EE201" s="11">
        <v>0.9</v>
      </c>
      <c r="EF201" s="9">
        <v>0.5</v>
      </c>
      <c r="EG201" s="43">
        <f t="shared" si="424"/>
        <v>5280.93153</v>
      </c>
    </row>
    <row r="202" s="1" customFormat="1" customHeight="1" spans="6:137">
      <c r="F202" s="11">
        <v>2536</v>
      </c>
      <c r="G202" s="12">
        <v>12.18</v>
      </c>
      <c r="H202" s="11">
        <v>1</v>
      </c>
      <c r="I202" s="11">
        <v>0</v>
      </c>
      <c r="J202" s="13">
        <f t="shared" si="404"/>
        <v>30888.48</v>
      </c>
      <c r="K202" s="11">
        <v>1</v>
      </c>
      <c r="L202" s="11">
        <v>0.95</v>
      </c>
      <c r="M202" s="11">
        <v>2.09</v>
      </c>
      <c r="N202" s="42">
        <f t="shared" si="405"/>
        <v>2.9855</v>
      </c>
      <c r="O202" s="11">
        <v>0.9</v>
      </c>
      <c r="P202" s="9">
        <v>0.5</v>
      </c>
      <c r="Q202" s="43">
        <f t="shared" si="406"/>
        <v>41497.900668</v>
      </c>
      <c r="Z202" s="11">
        <v>2536</v>
      </c>
      <c r="AA202" s="12">
        <v>12.18</v>
      </c>
      <c r="AB202" s="11">
        <v>1</v>
      </c>
      <c r="AC202" s="11">
        <v>0</v>
      </c>
      <c r="AD202" s="13">
        <f t="shared" si="407"/>
        <v>30888.48</v>
      </c>
      <c r="AE202" s="11">
        <v>1</v>
      </c>
      <c r="AF202" s="11">
        <v>0.95</v>
      </c>
      <c r="AG202" s="11">
        <v>2.09</v>
      </c>
      <c r="AH202" s="42">
        <f t="shared" si="408"/>
        <v>2.9855</v>
      </c>
      <c r="AI202" s="11">
        <v>0.9</v>
      </c>
      <c r="AJ202" s="9">
        <v>0.5</v>
      </c>
      <c r="AK202" s="43">
        <f t="shared" si="409"/>
        <v>41497.900668</v>
      </c>
      <c r="AT202" s="11">
        <v>2536</v>
      </c>
      <c r="AU202" s="12">
        <v>12.18</v>
      </c>
      <c r="AV202" s="11">
        <v>1</v>
      </c>
      <c r="AW202" s="11">
        <v>0</v>
      </c>
      <c r="AX202" s="13">
        <f t="shared" si="410"/>
        <v>30888.48</v>
      </c>
      <c r="AY202" s="11">
        <v>1</v>
      </c>
      <c r="AZ202" s="11">
        <v>0.95</v>
      </c>
      <c r="BA202" s="11">
        <v>2.09</v>
      </c>
      <c r="BB202" s="42">
        <f t="shared" si="411"/>
        <v>2.9855</v>
      </c>
      <c r="BC202" s="11">
        <v>0.9</v>
      </c>
      <c r="BD202" s="9">
        <v>0.5</v>
      </c>
      <c r="BE202" s="43">
        <f t="shared" si="412"/>
        <v>41497.900668</v>
      </c>
      <c r="BN202" s="11">
        <v>2536</v>
      </c>
      <c r="BO202" s="12">
        <v>12.18</v>
      </c>
      <c r="BP202" s="11">
        <v>1</v>
      </c>
      <c r="BQ202" s="11">
        <v>0</v>
      </c>
      <c r="BR202" s="13">
        <f t="shared" si="413"/>
        <v>30888.48</v>
      </c>
      <c r="BS202" s="11">
        <v>1</v>
      </c>
      <c r="BT202" s="11">
        <v>0.95</v>
      </c>
      <c r="BU202" s="11">
        <v>2.09</v>
      </c>
      <c r="BV202" s="42">
        <f t="shared" si="414"/>
        <v>2.9855</v>
      </c>
      <c r="BW202" s="11">
        <v>0.9</v>
      </c>
      <c r="BX202" s="9">
        <v>0.5</v>
      </c>
      <c r="BY202" s="43">
        <f t="shared" si="415"/>
        <v>41497.900668</v>
      </c>
      <c r="CH202" s="11">
        <v>2536</v>
      </c>
      <c r="CI202" s="12">
        <v>12.18</v>
      </c>
      <c r="CJ202" s="11">
        <v>1</v>
      </c>
      <c r="CK202" s="11">
        <v>0</v>
      </c>
      <c r="CL202" s="13">
        <f t="shared" si="416"/>
        <v>30888.48</v>
      </c>
      <c r="CM202" s="11">
        <v>1</v>
      </c>
      <c r="CN202" s="11">
        <v>0.95</v>
      </c>
      <c r="CO202" s="11">
        <v>2.09</v>
      </c>
      <c r="CP202" s="42">
        <f t="shared" si="417"/>
        <v>2.9855</v>
      </c>
      <c r="CQ202" s="11">
        <v>0.9</v>
      </c>
      <c r="CR202" s="9">
        <v>0.5</v>
      </c>
      <c r="CS202" s="43">
        <f t="shared" si="418"/>
        <v>41497.900668</v>
      </c>
      <c r="DB202" s="11">
        <v>2536</v>
      </c>
      <c r="DC202" s="12">
        <v>12.18</v>
      </c>
      <c r="DD202" s="11">
        <v>1</v>
      </c>
      <c r="DE202" s="11">
        <v>0</v>
      </c>
      <c r="DF202" s="13">
        <f t="shared" si="419"/>
        <v>30888.48</v>
      </c>
      <c r="DG202" s="11">
        <v>1</v>
      </c>
      <c r="DH202" s="11">
        <v>0.95</v>
      </c>
      <c r="DI202" s="11">
        <v>2.09</v>
      </c>
      <c r="DJ202" s="42">
        <f t="shared" si="420"/>
        <v>2.9855</v>
      </c>
      <c r="DK202" s="11">
        <v>0.9</v>
      </c>
      <c r="DL202" s="9">
        <v>0.5</v>
      </c>
      <c r="DM202" s="43">
        <f t="shared" si="421"/>
        <v>41497.900668</v>
      </c>
      <c r="DV202" s="11">
        <v>2536</v>
      </c>
      <c r="DW202" s="12">
        <v>12.18</v>
      </c>
      <c r="DX202" s="11">
        <v>1</v>
      </c>
      <c r="DY202" s="11">
        <v>0</v>
      </c>
      <c r="DZ202" s="13">
        <f t="shared" si="422"/>
        <v>30888.48</v>
      </c>
      <c r="EA202" s="11">
        <v>1</v>
      </c>
      <c r="EB202" s="11">
        <v>0.95</v>
      </c>
      <c r="EC202" s="11">
        <v>2.09</v>
      </c>
      <c r="ED202" s="42">
        <f t="shared" si="423"/>
        <v>2.9855</v>
      </c>
      <c r="EE202" s="11">
        <v>0.9</v>
      </c>
      <c r="EF202" s="9">
        <v>0.5</v>
      </c>
      <c r="EG202" s="43">
        <f t="shared" si="424"/>
        <v>41497.900668</v>
      </c>
    </row>
    <row r="203" s="1" customFormat="1" customHeight="1" spans="6:137">
      <c r="F203" s="44" t="s">
        <v>31</v>
      </c>
      <c r="G203" s="45"/>
      <c r="H203" s="45"/>
      <c r="I203" s="45"/>
      <c r="J203" s="45"/>
      <c r="K203" s="45"/>
      <c r="L203" s="45"/>
      <c r="M203" s="46">
        <f>SUM(Q192:Q202)</f>
        <v>107942.2404732</v>
      </c>
      <c r="N203" s="46"/>
      <c r="O203" s="46"/>
      <c r="P203" s="46"/>
      <c r="Q203" s="46"/>
      <c r="R203" s="1"/>
      <c r="S203" s="1"/>
      <c r="T203" s="1"/>
      <c r="U203" s="1"/>
      <c r="V203" s="1"/>
      <c r="W203" s="1"/>
      <c r="X203" s="1"/>
      <c r="Y203" s="1"/>
      <c r="Z203" s="44" t="s">
        <v>31</v>
      </c>
      <c r="AA203" s="45"/>
      <c r="AB203" s="45"/>
      <c r="AC203" s="45"/>
      <c r="AD203" s="45"/>
      <c r="AE203" s="45"/>
      <c r="AF203" s="45"/>
      <c r="AG203" s="46">
        <f>SUM(AK192:AK202)</f>
        <v>107942.2404732</v>
      </c>
      <c r="AH203" s="46"/>
      <c r="AI203" s="46"/>
      <c r="AJ203" s="46"/>
      <c r="AK203" s="46"/>
      <c r="AL203" s="1"/>
      <c r="AM203" s="1"/>
      <c r="AN203" s="1"/>
      <c r="AO203" s="1"/>
      <c r="AP203" s="1"/>
      <c r="AQ203" s="1"/>
      <c r="AR203" s="1"/>
      <c r="AS203" s="1"/>
      <c r="AT203" s="44" t="s">
        <v>31</v>
      </c>
      <c r="AU203" s="45"/>
      <c r="AV203" s="45"/>
      <c r="AW203" s="45"/>
      <c r="AX203" s="45"/>
      <c r="AY203" s="45"/>
      <c r="AZ203" s="45"/>
      <c r="BA203" s="46">
        <f>SUM(BE192:BE202)</f>
        <v>107942.2404732</v>
      </c>
      <c r="BB203" s="46"/>
      <c r="BC203" s="46"/>
      <c r="BD203" s="46"/>
      <c r="BE203" s="46"/>
      <c r="BF203" s="1"/>
      <c r="BG203" s="1"/>
      <c r="BH203" s="1"/>
      <c r="BI203" s="1"/>
      <c r="BJ203" s="1"/>
      <c r="BK203" s="1"/>
      <c r="BL203" s="1"/>
      <c r="BM203" s="1"/>
      <c r="BN203" s="44" t="s">
        <v>31</v>
      </c>
      <c r="BO203" s="45"/>
      <c r="BP203" s="45"/>
      <c r="BQ203" s="45"/>
      <c r="BR203" s="45"/>
      <c r="BS203" s="45"/>
      <c r="BT203" s="45"/>
      <c r="BU203" s="46">
        <f>SUM(BY192:BY202)</f>
        <v>107942.2404732</v>
      </c>
      <c r="BV203" s="46"/>
      <c r="BW203" s="46"/>
      <c r="BX203" s="46"/>
      <c r="BY203" s="46"/>
      <c r="BZ203" s="1"/>
      <c r="CA203" s="1"/>
      <c r="CB203" s="1"/>
      <c r="CC203" s="1"/>
      <c r="CD203" s="1"/>
      <c r="CE203" s="1"/>
      <c r="CF203" s="1"/>
      <c r="CG203" s="1"/>
      <c r="CH203" s="44" t="s">
        <v>31</v>
      </c>
      <c r="CI203" s="45"/>
      <c r="CJ203" s="45"/>
      <c r="CK203" s="45"/>
      <c r="CL203" s="45"/>
      <c r="CM203" s="45"/>
      <c r="CN203" s="45"/>
      <c r="CO203" s="46">
        <f>SUM(CS192:CS202)</f>
        <v>107942.2404732</v>
      </c>
      <c r="CP203" s="46"/>
      <c r="CQ203" s="46"/>
      <c r="CR203" s="46"/>
      <c r="CS203" s="46"/>
      <c r="CT203" s="1"/>
      <c r="CU203" s="1"/>
      <c r="CV203" s="1"/>
      <c r="CW203" s="1"/>
      <c r="CX203" s="1"/>
      <c r="CY203" s="1"/>
      <c r="CZ203" s="1"/>
      <c r="DA203" s="1"/>
      <c r="DB203" s="44" t="s">
        <v>31</v>
      </c>
      <c r="DC203" s="45"/>
      <c r="DD203" s="45"/>
      <c r="DE203" s="45"/>
      <c r="DF203" s="45"/>
      <c r="DG203" s="45"/>
      <c r="DH203" s="45"/>
      <c r="DI203" s="46">
        <f>SUM(DM192:DM202)</f>
        <v>107942.2404732</v>
      </c>
      <c r="DJ203" s="46"/>
      <c r="DK203" s="46"/>
      <c r="DL203" s="46"/>
      <c r="DM203" s="46"/>
      <c r="DN203" s="1"/>
      <c r="DO203" s="1"/>
      <c r="DP203" s="1"/>
      <c r="DQ203" s="1"/>
      <c r="DR203" s="1"/>
      <c r="DS203" s="1"/>
      <c r="DT203" s="1"/>
      <c r="DU203" s="1"/>
      <c r="DV203" s="44" t="s">
        <v>31</v>
      </c>
      <c r="DW203" s="45"/>
      <c r="DX203" s="45"/>
      <c r="DY203" s="45"/>
      <c r="DZ203" s="45"/>
      <c r="EA203" s="45"/>
      <c r="EB203" s="45"/>
      <c r="EC203" s="46">
        <f>SUM(EG192:EG202)</f>
        <v>107942.2404732</v>
      </c>
      <c r="ED203" s="46"/>
      <c r="EE203" s="46"/>
      <c r="EF203" s="46"/>
      <c r="EG203" s="46"/>
    </row>
    <row r="204" s="1" customFormat="1" customHeight="1" spans="6:137">
      <c r="F204" s="45"/>
      <c r="G204" s="45"/>
      <c r="H204" s="45"/>
      <c r="I204" s="45"/>
      <c r="J204" s="45"/>
      <c r="K204" s="45"/>
      <c r="L204" s="45"/>
      <c r="M204" s="46"/>
      <c r="N204" s="46"/>
      <c r="O204" s="46"/>
      <c r="P204" s="46"/>
      <c r="Q204" s="46"/>
      <c r="R204" s="1"/>
      <c r="S204" s="1"/>
      <c r="T204" s="1"/>
      <c r="U204" s="1"/>
      <c r="V204" s="1"/>
      <c r="W204" s="1"/>
      <c r="X204" s="1"/>
      <c r="Y204" s="1"/>
      <c r="Z204" s="45"/>
      <c r="AA204" s="45"/>
      <c r="AB204" s="45"/>
      <c r="AC204" s="45"/>
      <c r="AD204" s="45"/>
      <c r="AE204" s="45"/>
      <c r="AF204" s="45"/>
      <c r="AG204" s="46"/>
      <c r="AH204" s="46"/>
      <c r="AI204" s="46"/>
      <c r="AJ204" s="46"/>
      <c r="AK204" s="46"/>
      <c r="AL204" s="1"/>
      <c r="AM204" s="1"/>
      <c r="AN204" s="1"/>
      <c r="AO204" s="1"/>
      <c r="AP204" s="1"/>
      <c r="AQ204" s="1"/>
      <c r="AR204" s="1"/>
      <c r="AS204" s="1"/>
      <c r="AT204" s="45"/>
      <c r="AU204" s="45"/>
      <c r="AV204" s="45"/>
      <c r="AW204" s="45"/>
      <c r="AX204" s="45"/>
      <c r="AY204" s="45"/>
      <c r="AZ204" s="45"/>
      <c r="BA204" s="46"/>
      <c r="BB204" s="46"/>
      <c r="BC204" s="46"/>
      <c r="BD204" s="46"/>
      <c r="BE204" s="46"/>
      <c r="BF204" s="1"/>
      <c r="BG204" s="1"/>
      <c r="BH204" s="1"/>
      <c r="BI204" s="1"/>
      <c r="BJ204" s="1"/>
      <c r="BK204" s="1"/>
      <c r="BL204" s="1"/>
      <c r="BM204" s="1"/>
      <c r="BN204" s="45"/>
      <c r="BO204" s="45"/>
      <c r="BP204" s="45"/>
      <c r="BQ204" s="45"/>
      <c r="BR204" s="45"/>
      <c r="BS204" s="45"/>
      <c r="BT204" s="45"/>
      <c r="BU204" s="46"/>
      <c r="BV204" s="46"/>
      <c r="BW204" s="46"/>
      <c r="BX204" s="46"/>
      <c r="BY204" s="46"/>
      <c r="BZ204" s="1"/>
      <c r="CA204" s="1"/>
      <c r="CB204" s="1"/>
      <c r="CC204" s="1"/>
      <c r="CD204" s="1"/>
      <c r="CE204" s="1"/>
      <c r="CF204" s="1"/>
      <c r="CG204" s="1"/>
      <c r="CH204" s="45"/>
      <c r="CI204" s="45"/>
      <c r="CJ204" s="45"/>
      <c r="CK204" s="45"/>
      <c r="CL204" s="45"/>
      <c r="CM204" s="45"/>
      <c r="CN204" s="45"/>
      <c r="CO204" s="46"/>
      <c r="CP204" s="46"/>
      <c r="CQ204" s="46"/>
      <c r="CR204" s="46"/>
      <c r="CS204" s="46"/>
      <c r="CT204" s="1"/>
      <c r="CU204" s="1"/>
      <c r="CV204" s="1"/>
      <c r="CW204" s="1"/>
      <c r="CX204" s="1"/>
      <c r="CY204" s="1"/>
      <c r="CZ204" s="1"/>
      <c r="DA204" s="1"/>
      <c r="DB204" s="45"/>
      <c r="DC204" s="45"/>
      <c r="DD204" s="45"/>
      <c r="DE204" s="45"/>
      <c r="DF204" s="45"/>
      <c r="DG204" s="45"/>
      <c r="DH204" s="45"/>
      <c r="DI204" s="46"/>
      <c r="DJ204" s="46"/>
      <c r="DK204" s="46"/>
      <c r="DL204" s="46"/>
      <c r="DM204" s="46"/>
      <c r="DN204" s="1"/>
      <c r="DO204" s="1"/>
      <c r="DP204" s="1"/>
      <c r="DQ204" s="1"/>
      <c r="DR204" s="1"/>
      <c r="DS204" s="1"/>
      <c r="DT204" s="1"/>
      <c r="DU204" s="1"/>
      <c r="DV204" s="45"/>
      <c r="DW204" s="45"/>
      <c r="DX204" s="45"/>
      <c r="DY204" s="45"/>
      <c r="DZ204" s="45"/>
      <c r="EA204" s="45"/>
      <c r="EB204" s="45"/>
      <c r="EC204" s="46"/>
      <c r="ED204" s="46"/>
      <c r="EE204" s="46"/>
      <c r="EF204" s="46"/>
      <c r="EG204" s="46"/>
    </row>
    <row r="205" s="1" customFormat="1" customHeight="1" spans="6:137">
      <c r="F205" s="45"/>
      <c r="G205" s="45"/>
      <c r="H205" s="45"/>
      <c r="I205" s="45"/>
      <c r="J205" s="45"/>
      <c r="K205" s="45"/>
      <c r="L205" s="45"/>
      <c r="M205" s="46"/>
      <c r="N205" s="46"/>
      <c r="O205" s="46"/>
      <c r="P205" s="46"/>
      <c r="Q205" s="46"/>
      <c r="R205" s="1"/>
      <c r="S205" s="1"/>
      <c r="T205" s="1"/>
      <c r="U205" s="1"/>
      <c r="V205" s="1"/>
      <c r="W205" s="1"/>
      <c r="X205" s="1"/>
      <c r="Y205" s="1"/>
      <c r="Z205" s="45"/>
      <c r="AA205" s="45"/>
      <c r="AB205" s="45"/>
      <c r="AC205" s="45"/>
      <c r="AD205" s="45"/>
      <c r="AE205" s="45"/>
      <c r="AF205" s="45"/>
      <c r="AG205" s="46"/>
      <c r="AH205" s="46"/>
      <c r="AI205" s="46"/>
      <c r="AJ205" s="46"/>
      <c r="AK205" s="46"/>
      <c r="AL205" s="1"/>
      <c r="AM205" s="1"/>
      <c r="AN205" s="1"/>
      <c r="AO205" s="1"/>
      <c r="AP205" s="1"/>
      <c r="AQ205" s="1"/>
      <c r="AR205" s="1"/>
      <c r="AS205" s="1"/>
      <c r="AT205" s="45"/>
      <c r="AU205" s="45"/>
      <c r="AV205" s="45"/>
      <c r="AW205" s="45"/>
      <c r="AX205" s="45"/>
      <c r="AY205" s="45"/>
      <c r="AZ205" s="45"/>
      <c r="BA205" s="46"/>
      <c r="BB205" s="46"/>
      <c r="BC205" s="46"/>
      <c r="BD205" s="46"/>
      <c r="BE205" s="46"/>
      <c r="BF205" s="1"/>
      <c r="BG205" s="1"/>
      <c r="BH205" s="1"/>
      <c r="BI205" s="1"/>
      <c r="BJ205" s="1"/>
      <c r="BK205" s="1"/>
      <c r="BL205" s="1"/>
      <c r="BM205" s="1"/>
      <c r="BN205" s="45"/>
      <c r="BO205" s="45"/>
      <c r="BP205" s="45"/>
      <c r="BQ205" s="45"/>
      <c r="BR205" s="45"/>
      <c r="BS205" s="45"/>
      <c r="BT205" s="45"/>
      <c r="BU205" s="46"/>
      <c r="BV205" s="46"/>
      <c r="BW205" s="46"/>
      <c r="BX205" s="46"/>
      <c r="BY205" s="46"/>
      <c r="BZ205" s="1"/>
      <c r="CA205" s="1"/>
      <c r="CB205" s="1"/>
      <c r="CC205" s="1"/>
      <c r="CD205" s="1"/>
      <c r="CE205" s="1"/>
      <c r="CF205" s="1"/>
      <c r="CG205" s="1"/>
      <c r="CH205" s="45"/>
      <c r="CI205" s="45"/>
      <c r="CJ205" s="45"/>
      <c r="CK205" s="45"/>
      <c r="CL205" s="45"/>
      <c r="CM205" s="45"/>
      <c r="CN205" s="45"/>
      <c r="CO205" s="46"/>
      <c r="CP205" s="46"/>
      <c r="CQ205" s="46"/>
      <c r="CR205" s="46"/>
      <c r="CS205" s="46"/>
      <c r="CT205" s="1"/>
      <c r="CU205" s="1"/>
      <c r="CV205" s="1"/>
      <c r="CW205" s="1"/>
      <c r="CX205" s="1"/>
      <c r="CY205" s="1"/>
      <c r="CZ205" s="1"/>
      <c r="DA205" s="1"/>
      <c r="DB205" s="45"/>
      <c r="DC205" s="45"/>
      <c r="DD205" s="45"/>
      <c r="DE205" s="45"/>
      <c r="DF205" s="45"/>
      <c r="DG205" s="45"/>
      <c r="DH205" s="45"/>
      <c r="DI205" s="46"/>
      <c r="DJ205" s="46"/>
      <c r="DK205" s="46"/>
      <c r="DL205" s="46"/>
      <c r="DM205" s="46"/>
      <c r="DN205" s="1"/>
      <c r="DO205" s="1"/>
      <c r="DP205" s="1"/>
      <c r="DQ205" s="1"/>
      <c r="DR205" s="1"/>
      <c r="DS205" s="1"/>
      <c r="DT205" s="1"/>
      <c r="DU205" s="1"/>
      <c r="DV205" s="45"/>
      <c r="DW205" s="45"/>
      <c r="DX205" s="45"/>
      <c r="DY205" s="45"/>
      <c r="DZ205" s="45"/>
      <c r="EA205" s="45"/>
      <c r="EB205" s="45"/>
      <c r="EC205" s="46"/>
      <c r="ED205" s="46"/>
      <c r="EE205" s="46"/>
      <c r="EF205" s="46"/>
      <c r="EG205" s="46"/>
    </row>
    <row r="206" s="1" customFormat="1" customHeight="1" spans="6:137">
      <c r="F206" s="35" t="s">
        <v>32</v>
      </c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1"/>
      <c r="S206" s="1"/>
      <c r="T206" s="1"/>
      <c r="U206" s="1"/>
      <c r="V206" s="1"/>
      <c r="W206" s="1"/>
      <c r="X206" s="1"/>
      <c r="Y206" s="1"/>
      <c r="Z206" s="35" t="s">
        <v>32</v>
      </c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1"/>
      <c r="AM206" s="1"/>
      <c r="AN206" s="1"/>
      <c r="AO206" s="1"/>
      <c r="AP206" s="1"/>
      <c r="AQ206" s="1"/>
      <c r="AR206" s="1"/>
      <c r="AS206" s="1"/>
      <c r="AT206" s="35" t="s">
        <v>32</v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1"/>
      <c r="BG206" s="1"/>
      <c r="BH206" s="1"/>
      <c r="BI206" s="1"/>
      <c r="BJ206" s="1"/>
      <c r="BK206" s="1"/>
      <c r="BL206" s="1"/>
      <c r="BM206" s="1"/>
      <c r="BN206" s="35" t="s">
        <v>32</v>
      </c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1"/>
      <c r="CA206" s="1"/>
      <c r="CB206" s="1"/>
      <c r="CC206" s="1"/>
      <c r="CD206" s="1"/>
      <c r="CE206" s="1"/>
      <c r="CF206" s="1"/>
      <c r="CG206" s="1"/>
      <c r="CH206" s="35" t="s">
        <v>32</v>
      </c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1"/>
      <c r="CU206" s="1"/>
      <c r="CV206" s="1"/>
      <c r="CW206" s="1"/>
      <c r="CX206" s="1"/>
      <c r="CY206" s="1"/>
      <c r="CZ206" s="1"/>
      <c r="DA206" s="1"/>
      <c r="DB206" s="35" t="s">
        <v>32</v>
      </c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1"/>
      <c r="DO206" s="1"/>
      <c r="DP206" s="1"/>
      <c r="DQ206" s="1"/>
      <c r="DR206" s="1"/>
      <c r="DS206" s="1"/>
      <c r="DT206" s="1"/>
      <c r="DU206" s="1"/>
      <c r="DV206" s="35" t="s">
        <v>32</v>
      </c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</row>
    <row r="207" s="1" customFormat="1" customHeight="1" spans="6:137">
      <c r="F207" s="13" t="s">
        <v>8</v>
      </c>
      <c r="G207" s="13"/>
      <c r="H207" s="13"/>
      <c r="I207" s="13"/>
      <c r="J207" s="13"/>
      <c r="K207" s="8" t="s">
        <v>53</v>
      </c>
      <c r="L207" s="8"/>
      <c r="M207" s="8"/>
      <c r="N207" s="8"/>
      <c r="O207" s="9" t="s">
        <v>38</v>
      </c>
      <c r="P207" s="9"/>
      <c r="Q207" s="41" t="s">
        <v>13</v>
      </c>
      <c r="Z207" s="13" t="s">
        <v>8</v>
      </c>
      <c r="AA207" s="13"/>
      <c r="AB207" s="13"/>
      <c r="AC207" s="13"/>
      <c r="AD207" s="13"/>
      <c r="AE207" s="8" t="s">
        <v>53</v>
      </c>
      <c r="AF207" s="8"/>
      <c r="AG207" s="8"/>
      <c r="AH207" s="8"/>
      <c r="AI207" s="9" t="s">
        <v>38</v>
      </c>
      <c r="AJ207" s="9"/>
      <c r="AK207" s="41" t="s">
        <v>13</v>
      </c>
      <c r="AT207" s="13" t="s">
        <v>8</v>
      </c>
      <c r="AU207" s="13"/>
      <c r="AV207" s="13"/>
      <c r="AW207" s="13"/>
      <c r="AX207" s="13"/>
      <c r="AY207" s="8" t="s">
        <v>53</v>
      </c>
      <c r="AZ207" s="8"/>
      <c r="BA207" s="8"/>
      <c r="BB207" s="8"/>
      <c r="BC207" s="9" t="s">
        <v>38</v>
      </c>
      <c r="BD207" s="9"/>
      <c r="BE207" s="41" t="s">
        <v>13</v>
      </c>
      <c r="BN207" s="13" t="s">
        <v>8</v>
      </c>
      <c r="BO207" s="13"/>
      <c r="BP207" s="13"/>
      <c r="BQ207" s="13"/>
      <c r="BR207" s="13"/>
      <c r="BS207" s="8" t="s">
        <v>53</v>
      </c>
      <c r="BT207" s="8"/>
      <c r="BU207" s="8"/>
      <c r="BV207" s="8"/>
      <c r="BW207" s="9" t="s">
        <v>38</v>
      </c>
      <c r="BX207" s="9"/>
      <c r="BY207" s="41" t="s">
        <v>13</v>
      </c>
      <c r="CH207" s="13" t="s">
        <v>8</v>
      </c>
      <c r="CI207" s="13"/>
      <c r="CJ207" s="13"/>
      <c r="CK207" s="13"/>
      <c r="CL207" s="13"/>
      <c r="CM207" s="8" t="s">
        <v>53</v>
      </c>
      <c r="CN207" s="8"/>
      <c r="CO207" s="8"/>
      <c r="CP207" s="8"/>
      <c r="CQ207" s="9" t="s">
        <v>38</v>
      </c>
      <c r="CR207" s="9"/>
      <c r="CS207" s="41" t="s">
        <v>13</v>
      </c>
      <c r="DB207" s="13" t="s">
        <v>8</v>
      </c>
      <c r="DC207" s="13"/>
      <c r="DD207" s="13"/>
      <c r="DE207" s="13"/>
      <c r="DF207" s="13"/>
      <c r="DG207" s="8" t="s">
        <v>53</v>
      </c>
      <c r="DH207" s="8"/>
      <c r="DI207" s="8"/>
      <c r="DJ207" s="8"/>
      <c r="DK207" s="9" t="s">
        <v>38</v>
      </c>
      <c r="DL207" s="9"/>
      <c r="DM207" s="41" t="s">
        <v>13</v>
      </c>
      <c r="DV207" s="13" t="s">
        <v>8</v>
      </c>
      <c r="DW207" s="13"/>
      <c r="DX207" s="13"/>
      <c r="DY207" s="13"/>
      <c r="DZ207" s="13"/>
      <c r="EA207" s="8" t="s">
        <v>53</v>
      </c>
      <c r="EB207" s="8"/>
      <c r="EC207" s="8"/>
      <c r="ED207" s="8"/>
      <c r="EE207" s="9" t="s">
        <v>38</v>
      </c>
      <c r="EF207" s="9"/>
      <c r="EG207" s="41" t="s">
        <v>13</v>
      </c>
    </row>
    <row r="208" s="1" customFormat="1" customHeight="1" spans="6:137">
      <c r="F208" s="13" t="s">
        <v>54</v>
      </c>
      <c r="G208" s="13" t="s">
        <v>55</v>
      </c>
      <c r="H208" s="13" t="s">
        <v>56</v>
      </c>
      <c r="I208" s="13" t="s">
        <v>57</v>
      </c>
      <c r="J208" s="13" t="s">
        <v>8</v>
      </c>
      <c r="K208" s="8" t="s">
        <v>58</v>
      </c>
      <c r="L208" s="8" t="s">
        <v>26</v>
      </c>
      <c r="M208" s="8" t="s">
        <v>27</v>
      </c>
      <c r="N208" s="42" t="s">
        <v>28</v>
      </c>
      <c r="O208" s="9" t="s">
        <v>59</v>
      </c>
      <c r="P208" s="9" t="s">
        <v>60</v>
      </c>
      <c r="Q208" s="41"/>
      <c r="R208" s="1"/>
      <c r="S208" s="1"/>
      <c r="T208" s="1"/>
      <c r="U208" s="1"/>
      <c r="V208" s="1"/>
      <c r="W208" s="1"/>
      <c r="X208" s="1"/>
      <c r="Y208" s="1"/>
      <c r="Z208" s="13" t="s">
        <v>54</v>
      </c>
      <c r="AA208" s="13" t="s">
        <v>55</v>
      </c>
      <c r="AB208" s="13" t="s">
        <v>56</v>
      </c>
      <c r="AC208" s="13" t="s">
        <v>57</v>
      </c>
      <c r="AD208" s="13" t="s">
        <v>8</v>
      </c>
      <c r="AE208" s="8" t="s">
        <v>58</v>
      </c>
      <c r="AF208" s="8" t="s">
        <v>26</v>
      </c>
      <c r="AG208" s="8" t="s">
        <v>27</v>
      </c>
      <c r="AH208" s="42" t="s">
        <v>28</v>
      </c>
      <c r="AI208" s="9" t="s">
        <v>59</v>
      </c>
      <c r="AJ208" s="9" t="s">
        <v>60</v>
      </c>
      <c r="AK208" s="41"/>
      <c r="AL208" s="1"/>
      <c r="AM208" s="1"/>
      <c r="AN208" s="1"/>
      <c r="AO208" s="1"/>
      <c r="AP208" s="1"/>
      <c r="AQ208" s="1"/>
      <c r="AR208" s="1"/>
      <c r="AS208" s="1"/>
      <c r="AT208" s="13" t="s">
        <v>54</v>
      </c>
      <c r="AU208" s="13" t="s">
        <v>55</v>
      </c>
      <c r="AV208" s="13" t="s">
        <v>56</v>
      </c>
      <c r="AW208" s="13" t="s">
        <v>57</v>
      </c>
      <c r="AX208" s="13" t="s">
        <v>8</v>
      </c>
      <c r="AY208" s="8" t="s">
        <v>58</v>
      </c>
      <c r="AZ208" s="8" t="s">
        <v>26</v>
      </c>
      <c r="BA208" s="8" t="s">
        <v>27</v>
      </c>
      <c r="BB208" s="42" t="s">
        <v>28</v>
      </c>
      <c r="BC208" s="9" t="s">
        <v>59</v>
      </c>
      <c r="BD208" s="9" t="s">
        <v>60</v>
      </c>
      <c r="BE208" s="41"/>
      <c r="BF208" s="1"/>
      <c r="BG208" s="1"/>
      <c r="BH208" s="1"/>
      <c r="BI208" s="1"/>
      <c r="BJ208" s="1"/>
      <c r="BK208" s="1"/>
      <c r="BL208" s="1"/>
      <c r="BM208" s="1"/>
      <c r="BN208" s="13" t="s">
        <v>54</v>
      </c>
      <c r="BO208" s="13" t="s">
        <v>55</v>
      </c>
      <c r="BP208" s="13" t="s">
        <v>56</v>
      </c>
      <c r="BQ208" s="13" t="s">
        <v>57</v>
      </c>
      <c r="BR208" s="13" t="s">
        <v>8</v>
      </c>
      <c r="BS208" s="8" t="s">
        <v>58</v>
      </c>
      <c r="BT208" s="8" t="s">
        <v>26</v>
      </c>
      <c r="BU208" s="8" t="s">
        <v>27</v>
      </c>
      <c r="BV208" s="42" t="s">
        <v>28</v>
      </c>
      <c r="BW208" s="9" t="s">
        <v>59</v>
      </c>
      <c r="BX208" s="9" t="s">
        <v>60</v>
      </c>
      <c r="BY208" s="41"/>
      <c r="BZ208" s="1"/>
      <c r="CA208" s="1"/>
      <c r="CB208" s="1"/>
      <c r="CC208" s="1"/>
      <c r="CD208" s="1"/>
      <c r="CE208" s="1"/>
      <c r="CF208" s="1"/>
      <c r="CG208" s="1"/>
      <c r="CH208" s="13" t="s">
        <v>54</v>
      </c>
      <c r="CI208" s="13" t="s">
        <v>55</v>
      </c>
      <c r="CJ208" s="13" t="s">
        <v>56</v>
      </c>
      <c r="CK208" s="13" t="s">
        <v>57</v>
      </c>
      <c r="CL208" s="13" t="s">
        <v>8</v>
      </c>
      <c r="CM208" s="8" t="s">
        <v>58</v>
      </c>
      <c r="CN208" s="8" t="s">
        <v>26</v>
      </c>
      <c r="CO208" s="8" t="s">
        <v>27</v>
      </c>
      <c r="CP208" s="42" t="s">
        <v>28</v>
      </c>
      <c r="CQ208" s="9" t="s">
        <v>59</v>
      </c>
      <c r="CR208" s="9" t="s">
        <v>60</v>
      </c>
      <c r="CS208" s="41"/>
      <c r="CT208" s="1"/>
      <c r="CU208" s="1"/>
      <c r="CV208" s="1"/>
      <c r="CW208" s="1"/>
      <c r="CX208" s="1"/>
      <c r="CY208" s="1"/>
      <c r="CZ208" s="1"/>
      <c r="DA208" s="1"/>
      <c r="DB208" s="13" t="s">
        <v>54</v>
      </c>
      <c r="DC208" s="13" t="s">
        <v>55</v>
      </c>
      <c r="DD208" s="13" t="s">
        <v>56</v>
      </c>
      <c r="DE208" s="13" t="s">
        <v>57</v>
      </c>
      <c r="DF208" s="13" t="s">
        <v>8</v>
      </c>
      <c r="DG208" s="8" t="s">
        <v>58</v>
      </c>
      <c r="DH208" s="8" t="s">
        <v>26</v>
      </c>
      <c r="DI208" s="8" t="s">
        <v>27</v>
      </c>
      <c r="DJ208" s="42" t="s">
        <v>28</v>
      </c>
      <c r="DK208" s="9" t="s">
        <v>59</v>
      </c>
      <c r="DL208" s="9" t="s">
        <v>60</v>
      </c>
      <c r="DM208" s="41"/>
      <c r="DN208" s="1"/>
      <c r="DO208" s="1"/>
      <c r="DP208" s="1"/>
      <c r="DQ208" s="1"/>
      <c r="DR208" s="1"/>
      <c r="DS208" s="1"/>
      <c r="DT208" s="1"/>
      <c r="DU208" s="1"/>
      <c r="DV208" s="13" t="s">
        <v>54</v>
      </c>
      <c r="DW208" s="13" t="s">
        <v>55</v>
      </c>
      <c r="DX208" s="13" t="s">
        <v>56</v>
      </c>
      <c r="DY208" s="13" t="s">
        <v>57</v>
      </c>
      <c r="DZ208" s="13" t="s">
        <v>8</v>
      </c>
      <c r="EA208" s="8" t="s">
        <v>58</v>
      </c>
      <c r="EB208" s="8" t="s">
        <v>26</v>
      </c>
      <c r="EC208" s="8" t="s">
        <v>27</v>
      </c>
      <c r="ED208" s="42" t="s">
        <v>28</v>
      </c>
      <c r="EE208" s="9" t="s">
        <v>59</v>
      </c>
      <c r="EF208" s="9" t="s">
        <v>60</v>
      </c>
      <c r="EG208" s="41"/>
    </row>
    <row r="209" s="1" customFormat="1" customHeight="1" spans="1:139">
      <c r="F209" s="11">
        <v>35434</v>
      </c>
      <c r="G209" s="12">
        <v>0.168</v>
      </c>
      <c r="H209" s="11">
        <v>1</v>
      </c>
      <c r="I209" s="11">
        <v>0</v>
      </c>
      <c r="J209" s="13">
        <f t="shared" ref="J209:J218" si="425">F209*G209*H209+I209</f>
        <v>5952.912</v>
      </c>
      <c r="K209" s="11">
        <v>1</v>
      </c>
      <c r="L209" s="11">
        <v>0.89</v>
      </c>
      <c r="M209" s="11">
        <v>1.78</v>
      </c>
      <c r="N209" s="42">
        <f t="shared" ref="N209:N218" si="426">L209*M209+1</f>
        <v>2.5842</v>
      </c>
      <c r="O209" s="11">
        <v>0.9</v>
      </c>
      <c r="P209" s="9">
        <v>0.5</v>
      </c>
      <c r="Q209" s="43">
        <f t="shared" ref="Q209:Q218" si="427">J209*K209*N209*O209*P209</f>
        <v>6922.58183568</v>
      </c>
      <c r="Z209" s="11">
        <v>35728</v>
      </c>
      <c r="AA209" s="12">
        <v>0.168</v>
      </c>
      <c r="AB209" s="11">
        <v>1</v>
      </c>
      <c r="AC209" s="11">
        <v>0</v>
      </c>
      <c r="AD209" s="13">
        <f t="shared" ref="AD209:AD218" si="428">Z209*AA209*AB209+AC209</f>
        <v>6002.304</v>
      </c>
      <c r="AE209" s="11">
        <v>1</v>
      </c>
      <c r="AF209" s="11">
        <v>1</v>
      </c>
      <c r="AG209" s="11">
        <v>2.09</v>
      </c>
      <c r="AH209" s="42">
        <f t="shared" ref="AH209:AH218" si="429">AF209*AG209+1</f>
        <v>3.09</v>
      </c>
      <c r="AI209" s="11">
        <v>0.9</v>
      </c>
      <c r="AJ209" s="9">
        <v>0.5</v>
      </c>
      <c r="AK209" s="43">
        <f t="shared" ref="AK209:AK218" si="430">AD209*AE209*AH209*AI209*AJ209</f>
        <v>8346.203712</v>
      </c>
      <c r="AT209" s="11">
        <v>36903</v>
      </c>
      <c r="AU209" s="12">
        <v>0.168</v>
      </c>
      <c r="AV209" s="11">
        <v>1</v>
      </c>
      <c r="AW209" s="11">
        <v>0</v>
      </c>
      <c r="AX209" s="13">
        <f t="shared" ref="AX209:AX218" si="431">AT209*AU209*AV209+AW209</f>
        <v>6199.704</v>
      </c>
      <c r="AY209" s="11">
        <v>1</v>
      </c>
      <c r="AZ209" s="11">
        <v>0.93</v>
      </c>
      <c r="BA209" s="11">
        <v>1.85</v>
      </c>
      <c r="BB209" s="42">
        <f t="shared" ref="BB209:BB218" si="432">AZ209*BA209+1</f>
        <v>2.7205</v>
      </c>
      <c r="BC209" s="11">
        <v>0.9</v>
      </c>
      <c r="BD209" s="9">
        <v>0.5</v>
      </c>
      <c r="BE209" s="43">
        <f t="shared" ref="BE209:BE218" si="433">AX209*AY209*BB209*BC209*BD209</f>
        <v>7589.8326294</v>
      </c>
      <c r="BN209" s="11">
        <v>38167</v>
      </c>
      <c r="BO209" s="12">
        <v>0.168</v>
      </c>
      <c r="BP209" s="11">
        <v>1</v>
      </c>
      <c r="BQ209" s="11">
        <v>0</v>
      </c>
      <c r="BR209" s="13">
        <f t="shared" ref="BR209:BR218" si="434">BN209*BO209*BP209+BQ209</f>
        <v>6412.056</v>
      </c>
      <c r="BS209" s="11">
        <v>1</v>
      </c>
      <c r="BT209" s="11">
        <v>1</v>
      </c>
      <c r="BU209" s="11">
        <v>2.71</v>
      </c>
      <c r="BV209" s="42">
        <f t="shared" ref="BV209:BV218" si="435">BT209*BU209+1</f>
        <v>3.71</v>
      </c>
      <c r="BW209" s="11">
        <v>0.9</v>
      </c>
      <c r="BX209" s="9">
        <v>0.5</v>
      </c>
      <c r="BY209" s="43">
        <f t="shared" ref="BY209:BY218" si="436">BR209*BS209*BV209*BW209*BX209</f>
        <v>10704.927492</v>
      </c>
      <c r="CH209" s="11">
        <v>42781</v>
      </c>
      <c r="CI209" s="12">
        <v>0.168</v>
      </c>
      <c r="CJ209" s="11">
        <v>1</v>
      </c>
      <c r="CK209" s="11">
        <v>0</v>
      </c>
      <c r="CL209" s="13">
        <f t="shared" ref="CL209:CL218" si="437">CH209*CI209*CJ209+CK209</f>
        <v>7187.208</v>
      </c>
      <c r="CM209" s="11">
        <v>1</v>
      </c>
      <c r="CN209" s="11">
        <v>0.93</v>
      </c>
      <c r="CO209" s="11">
        <v>1.85</v>
      </c>
      <c r="CP209" s="42">
        <f t="shared" ref="CP209:CP218" si="438">CN209*CO209+1</f>
        <v>2.7205</v>
      </c>
      <c r="CQ209" s="11">
        <v>0.9</v>
      </c>
      <c r="CR209" s="9">
        <v>0.5</v>
      </c>
      <c r="CS209" s="43">
        <f t="shared" ref="CS209:CS218" si="439">CL209*CM209*CP209*CQ209*CR209</f>
        <v>8798.7597138</v>
      </c>
      <c r="DB209" s="11">
        <v>44045</v>
      </c>
      <c r="DC209" s="12">
        <v>0.168</v>
      </c>
      <c r="DD209" s="11">
        <v>1</v>
      </c>
      <c r="DE209" s="11">
        <v>0</v>
      </c>
      <c r="DF209" s="13">
        <f t="shared" ref="DF209:DF218" si="440">DB209*DC209*DD209+DE209</f>
        <v>7399.56</v>
      </c>
      <c r="DG209" s="11">
        <v>1</v>
      </c>
      <c r="DH209" s="11">
        <v>1</v>
      </c>
      <c r="DI209" s="11">
        <v>2.09</v>
      </c>
      <c r="DJ209" s="42">
        <f t="shared" ref="DJ209:DJ218" si="441">DH209*DI209+1</f>
        <v>3.09</v>
      </c>
      <c r="DK209" s="11">
        <v>0.9</v>
      </c>
      <c r="DL209" s="9">
        <v>0.5</v>
      </c>
      <c r="DM209" s="43">
        <f t="shared" ref="DM209:DM218" si="442">DF209*DG209*DJ209*DK209*DL209</f>
        <v>10289.08818</v>
      </c>
      <c r="DV209" s="11">
        <v>49923</v>
      </c>
      <c r="DW209" s="12">
        <v>0.199</v>
      </c>
      <c r="DX209" s="11">
        <v>1</v>
      </c>
      <c r="DY209" s="11">
        <v>0</v>
      </c>
      <c r="DZ209" s="13">
        <f t="shared" ref="DZ209:DZ218" si="443">DV209*DW209*DX209+DY209</f>
        <v>9934.677</v>
      </c>
      <c r="EA209" s="11">
        <v>1</v>
      </c>
      <c r="EB209" s="11">
        <v>1</v>
      </c>
      <c r="EC209" s="11">
        <v>2.91</v>
      </c>
      <c r="ED209" s="42">
        <f t="shared" ref="ED209:ED218" si="444">EB209*EC209+1</f>
        <v>3.91</v>
      </c>
      <c r="EE209" s="11">
        <v>0.9</v>
      </c>
      <c r="EF209" s="9">
        <v>0.5</v>
      </c>
      <c r="EG209" s="43">
        <f t="shared" ref="EG209:EG218" si="445">DZ209*EA209*ED209*EE209*EF209</f>
        <v>17480.0641815</v>
      </c>
    </row>
    <row r="210" s="1" customFormat="1" customHeight="1" spans="1:139">
      <c r="F210" s="11">
        <v>35434</v>
      </c>
      <c r="G210" s="12">
        <v>0.168</v>
      </c>
      <c r="H210" s="11">
        <v>1</v>
      </c>
      <c r="I210" s="11">
        <v>0</v>
      </c>
      <c r="J210" s="13">
        <f t="shared" si="425"/>
        <v>5952.912</v>
      </c>
      <c r="K210" s="11">
        <v>1</v>
      </c>
      <c r="L210" s="11">
        <v>0.89</v>
      </c>
      <c r="M210" s="11">
        <v>1.78</v>
      </c>
      <c r="N210" s="42">
        <f t="shared" si="426"/>
        <v>2.5842</v>
      </c>
      <c r="O210" s="11">
        <v>0.9</v>
      </c>
      <c r="P210" s="9">
        <v>0.5</v>
      </c>
      <c r="Q210" s="43">
        <f t="shared" si="427"/>
        <v>6922.58183568</v>
      </c>
      <c r="Z210" s="11">
        <v>35728</v>
      </c>
      <c r="AA210" s="12">
        <v>0.168</v>
      </c>
      <c r="AB210" s="11">
        <v>1</v>
      </c>
      <c r="AC210" s="11">
        <v>0</v>
      </c>
      <c r="AD210" s="13">
        <f t="shared" si="428"/>
        <v>6002.304</v>
      </c>
      <c r="AE210" s="11">
        <v>1</v>
      </c>
      <c r="AF210" s="11">
        <v>1</v>
      </c>
      <c r="AG210" s="11">
        <v>2.09</v>
      </c>
      <c r="AH210" s="42">
        <f t="shared" si="429"/>
        <v>3.09</v>
      </c>
      <c r="AI210" s="11">
        <v>0.9</v>
      </c>
      <c r="AJ210" s="9">
        <v>0.5</v>
      </c>
      <c r="AK210" s="43">
        <f t="shared" si="430"/>
        <v>8346.203712</v>
      </c>
      <c r="AT210" s="11">
        <v>36903</v>
      </c>
      <c r="AU210" s="12">
        <v>0.168</v>
      </c>
      <c r="AV210" s="11">
        <v>1</v>
      </c>
      <c r="AW210" s="11">
        <v>0</v>
      </c>
      <c r="AX210" s="13">
        <f t="shared" si="431"/>
        <v>6199.704</v>
      </c>
      <c r="AY210" s="11">
        <v>1</v>
      </c>
      <c r="AZ210" s="11">
        <v>0.93</v>
      </c>
      <c r="BA210" s="11">
        <v>1.85</v>
      </c>
      <c r="BB210" s="42">
        <f t="shared" si="432"/>
        <v>2.7205</v>
      </c>
      <c r="BC210" s="11">
        <v>0.9</v>
      </c>
      <c r="BD210" s="9">
        <v>0.5</v>
      </c>
      <c r="BE210" s="43">
        <f t="shared" si="433"/>
        <v>7589.8326294</v>
      </c>
      <c r="BN210" s="11">
        <v>38167</v>
      </c>
      <c r="BO210" s="12">
        <v>0.168</v>
      </c>
      <c r="BP210" s="11">
        <v>1</v>
      </c>
      <c r="BQ210" s="11">
        <v>0</v>
      </c>
      <c r="BR210" s="13">
        <f t="shared" si="434"/>
        <v>6412.056</v>
      </c>
      <c r="BS210" s="11">
        <v>1</v>
      </c>
      <c r="BT210" s="11">
        <v>1</v>
      </c>
      <c r="BU210" s="11">
        <v>2.71</v>
      </c>
      <c r="BV210" s="42">
        <f t="shared" si="435"/>
        <v>3.71</v>
      </c>
      <c r="BW210" s="11">
        <v>0.9</v>
      </c>
      <c r="BX210" s="9">
        <v>0.5</v>
      </c>
      <c r="BY210" s="43">
        <f t="shared" si="436"/>
        <v>10704.927492</v>
      </c>
      <c r="CH210" s="11">
        <v>42781</v>
      </c>
      <c r="CI210" s="12">
        <v>0.168</v>
      </c>
      <c r="CJ210" s="11">
        <v>1</v>
      </c>
      <c r="CK210" s="11">
        <v>0</v>
      </c>
      <c r="CL210" s="13">
        <f t="shared" si="437"/>
        <v>7187.208</v>
      </c>
      <c r="CM210" s="11">
        <v>1</v>
      </c>
      <c r="CN210" s="11">
        <v>0.93</v>
      </c>
      <c r="CO210" s="11">
        <v>1.85</v>
      </c>
      <c r="CP210" s="42">
        <f t="shared" si="438"/>
        <v>2.7205</v>
      </c>
      <c r="CQ210" s="11">
        <v>0.9</v>
      </c>
      <c r="CR210" s="9">
        <v>0.5</v>
      </c>
      <c r="CS210" s="43">
        <f t="shared" si="439"/>
        <v>8798.7597138</v>
      </c>
      <c r="DB210" s="11">
        <v>44045</v>
      </c>
      <c r="DC210" s="12">
        <v>0.168</v>
      </c>
      <c r="DD210" s="11">
        <v>1</v>
      </c>
      <c r="DE210" s="11">
        <v>0</v>
      </c>
      <c r="DF210" s="13">
        <f t="shared" si="440"/>
        <v>7399.56</v>
      </c>
      <c r="DG210" s="11">
        <v>1</v>
      </c>
      <c r="DH210" s="11">
        <v>1</v>
      </c>
      <c r="DI210" s="11">
        <v>2.09</v>
      </c>
      <c r="DJ210" s="42">
        <f t="shared" si="441"/>
        <v>3.09</v>
      </c>
      <c r="DK210" s="11">
        <v>0.9</v>
      </c>
      <c r="DL210" s="9">
        <v>0.5</v>
      </c>
      <c r="DM210" s="43">
        <f t="shared" si="442"/>
        <v>10289.08818</v>
      </c>
      <c r="DV210" s="11">
        <v>49923</v>
      </c>
      <c r="DW210" s="12">
        <v>0.199</v>
      </c>
      <c r="DX210" s="11">
        <v>1</v>
      </c>
      <c r="DY210" s="11">
        <v>0</v>
      </c>
      <c r="DZ210" s="13">
        <f t="shared" si="443"/>
        <v>9934.677</v>
      </c>
      <c r="EA210" s="11">
        <v>1</v>
      </c>
      <c r="EB210" s="11">
        <v>1</v>
      </c>
      <c r="EC210" s="11">
        <v>2.91</v>
      </c>
      <c r="ED210" s="42">
        <f t="shared" si="444"/>
        <v>3.91</v>
      </c>
      <c r="EE210" s="11">
        <v>0.9</v>
      </c>
      <c r="EF210" s="9">
        <v>0.5</v>
      </c>
      <c r="EG210" s="43">
        <f t="shared" si="445"/>
        <v>17480.0641815</v>
      </c>
    </row>
    <row r="211" s="1" customFormat="1" customHeight="1" spans="1:139">
      <c r="F211" s="11">
        <v>35434</v>
      </c>
      <c r="G211" s="12">
        <v>0.168</v>
      </c>
      <c r="H211" s="11">
        <v>1</v>
      </c>
      <c r="I211" s="11">
        <v>0</v>
      </c>
      <c r="J211" s="13">
        <f t="shared" si="425"/>
        <v>5952.912</v>
      </c>
      <c r="K211" s="11">
        <v>1</v>
      </c>
      <c r="L211" s="11">
        <v>0.89</v>
      </c>
      <c r="M211" s="11">
        <v>1.78</v>
      </c>
      <c r="N211" s="42">
        <f t="shared" si="426"/>
        <v>2.5842</v>
      </c>
      <c r="O211" s="11">
        <v>0.9</v>
      </c>
      <c r="P211" s="9">
        <v>0.5</v>
      </c>
      <c r="Q211" s="43">
        <f t="shared" si="427"/>
        <v>6922.58183568</v>
      </c>
      <c r="Z211" s="11">
        <v>35728</v>
      </c>
      <c r="AA211" s="12">
        <v>0.168</v>
      </c>
      <c r="AB211" s="11">
        <v>1</v>
      </c>
      <c r="AC211" s="11">
        <v>0</v>
      </c>
      <c r="AD211" s="13">
        <f t="shared" si="428"/>
        <v>6002.304</v>
      </c>
      <c r="AE211" s="11">
        <v>1</v>
      </c>
      <c r="AF211" s="11">
        <v>1</v>
      </c>
      <c r="AG211" s="11">
        <v>2.09</v>
      </c>
      <c r="AH211" s="42">
        <f t="shared" si="429"/>
        <v>3.09</v>
      </c>
      <c r="AI211" s="11">
        <v>0.9</v>
      </c>
      <c r="AJ211" s="9">
        <v>0.5</v>
      </c>
      <c r="AK211" s="43">
        <f t="shared" si="430"/>
        <v>8346.203712</v>
      </c>
      <c r="AT211" s="11">
        <v>36903</v>
      </c>
      <c r="AU211" s="12">
        <v>0.168</v>
      </c>
      <c r="AV211" s="11">
        <v>1</v>
      </c>
      <c r="AW211" s="11">
        <v>0</v>
      </c>
      <c r="AX211" s="13">
        <f t="shared" si="431"/>
        <v>6199.704</v>
      </c>
      <c r="AY211" s="11">
        <v>1</v>
      </c>
      <c r="AZ211" s="11">
        <v>0.93</v>
      </c>
      <c r="BA211" s="11">
        <v>1.85</v>
      </c>
      <c r="BB211" s="42">
        <f t="shared" si="432"/>
        <v>2.7205</v>
      </c>
      <c r="BC211" s="11">
        <v>0.9</v>
      </c>
      <c r="BD211" s="9">
        <v>0.5</v>
      </c>
      <c r="BE211" s="43">
        <f t="shared" si="433"/>
        <v>7589.8326294</v>
      </c>
      <c r="BN211" s="11">
        <v>38167</v>
      </c>
      <c r="BO211" s="12">
        <v>0.168</v>
      </c>
      <c r="BP211" s="11">
        <v>1</v>
      </c>
      <c r="BQ211" s="11">
        <v>0</v>
      </c>
      <c r="BR211" s="13">
        <f t="shared" si="434"/>
        <v>6412.056</v>
      </c>
      <c r="BS211" s="11">
        <v>1</v>
      </c>
      <c r="BT211" s="11">
        <v>1</v>
      </c>
      <c r="BU211" s="11">
        <v>2.71</v>
      </c>
      <c r="BV211" s="42">
        <f t="shared" si="435"/>
        <v>3.71</v>
      </c>
      <c r="BW211" s="11">
        <v>0.9</v>
      </c>
      <c r="BX211" s="9">
        <v>0.5</v>
      </c>
      <c r="BY211" s="43">
        <f t="shared" si="436"/>
        <v>10704.927492</v>
      </c>
      <c r="CH211" s="11">
        <v>42781</v>
      </c>
      <c r="CI211" s="12">
        <v>0.168</v>
      </c>
      <c r="CJ211" s="11">
        <v>1</v>
      </c>
      <c r="CK211" s="11">
        <v>0</v>
      </c>
      <c r="CL211" s="13">
        <f t="shared" si="437"/>
        <v>7187.208</v>
      </c>
      <c r="CM211" s="11">
        <v>1</v>
      </c>
      <c r="CN211" s="11">
        <v>0.93</v>
      </c>
      <c r="CO211" s="11">
        <v>1.85</v>
      </c>
      <c r="CP211" s="42">
        <f t="shared" si="438"/>
        <v>2.7205</v>
      </c>
      <c r="CQ211" s="11">
        <v>0.9</v>
      </c>
      <c r="CR211" s="9">
        <v>0.5</v>
      </c>
      <c r="CS211" s="43">
        <f t="shared" si="439"/>
        <v>8798.7597138</v>
      </c>
      <c r="DB211" s="11">
        <v>44045</v>
      </c>
      <c r="DC211" s="12">
        <v>0.168</v>
      </c>
      <c r="DD211" s="11">
        <v>1</v>
      </c>
      <c r="DE211" s="11">
        <v>0</v>
      </c>
      <c r="DF211" s="13">
        <f t="shared" si="440"/>
        <v>7399.56</v>
      </c>
      <c r="DG211" s="11">
        <v>1</v>
      </c>
      <c r="DH211" s="11">
        <v>1</v>
      </c>
      <c r="DI211" s="11">
        <v>2.09</v>
      </c>
      <c r="DJ211" s="42">
        <f t="shared" si="441"/>
        <v>3.09</v>
      </c>
      <c r="DK211" s="11">
        <v>0.9</v>
      </c>
      <c r="DL211" s="9">
        <v>0.5</v>
      </c>
      <c r="DM211" s="43">
        <f t="shared" si="442"/>
        <v>10289.08818</v>
      </c>
      <c r="DV211" s="11">
        <v>49923</v>
      </c>
      <c r="DW211" s="12">
        <v>0.199</v>
      </c>
      <c r="DX211" s="11">
        <v>1</v>
      </c>
      <c r="DY211" s="11">
        <v>0</v>
      </c>
      <c r="DZ211" s="13">
        <f t="shared" si="443"/>
        <v>9934.677</v>
      </c>
      <c r="EA211" s="11">
        <v>1</v>
      </c>
      <c r="EB211" s="11">
        <v>1</v>
      </c>
      <c r="EC211" s="11">
        <v>2.91</v>
      </c>
      <c r="ED211" s="42">
        <f t="shared" si="444"/>
        <v>3.91</v>
      </c>
      <c r="EE211" s="11">
        <v>0.9</v>
      </c>
      <c r="EF211" s="9">
        <v>0.5</v>
      </c>
      <c r="EG211" s="43">
        <f t="shared" si="445"/>
        <v>17480.0641815</v>
      </c>
    </row>
    <row r="212" s="1" customFormat="1" customHeight="1" spans="1:139">
      <c r="F212" s="11">
        <v>35434</v>
      </c>
      <c r="G212" s="12">
        <v>0.168</v>
      </c>
      <c r="H212" s="11">
        <v>1</v>
      </c>
      <c r="I212" s="11">
        <v>0</v>
      </c>
      <c r="J212" s="13">
        <f t="shared" si="425"/>
        <v>5952.912</v>
      </c>
      <c r="K212" s="11">
        <v>1</v>
      </c>
      <c r="L212" s="11">
        <v>0.89</v>
      </c>
      <c r="M212" s="11">
        <v>1.78</v>
      </c>
      <c r="N212" s="42">
        <f t="shared" si="426"/>
        <v>2.5842</v>
      </c>
      <c r="O212" s="11">
        <v>0.9</v>
      </c>
      <c r="P212" s="9">
        <v>0.5</v>
      </c>
      <c r="Q212" s="43">
        <f t="shared" si="427"/>
        <v>6922.58183568</v>
      </c>
      <c r="Z212" s="11">
        <v>35728</v>
      </c>
      <c r="AA212" s="12">
        <v>0.168</v>
      </c>
      <c r="AB212" s="11">
        <v>1</v>
      </c>
      <c r="AC212" s="11">
        <v>0</v>
      </c>
      <c r="AD212" s="13">
        <f t="shared" si="428"/>
        <v>6002.304</v>
      </c>
      <c r="AE212" s="11">
        <v>1</v>
      </c>
      <c r="AF212" s="11">
        <v>1</v>
      </c>
      <c r="AG212" s="11">
        <v>2.09</v>
      </c>
      <c r="AH212" s="42">
        <f t="shared" si="429"/>
        <v>3.09</v>
      </c>
      <c r="AI212" s="11">
        <v>0.9</v>
      </c>
      <c r="AJ212" s="9">
        <v>0.5</v>
      </c>
      <c r="AK212" s="43">
        <f t="shared" si="430"/>
        <v>8346.203712</v>
      </c>
      <c r="AT212" s="11">
        <v>36903</v>
      </c>
      <c r="AU212" s="12">
        <v>0.168</v>
      </c>
      <c r="AV212" s="11">
        <v>1</v>
      </c>
      <c r="AW212" s="11">
        <v>0</v>
      </c>
      <c r="AX212" s="13">
        <f t="shared" si="431"/>
        <v>6199.704</v>
      </c>
      <c r="AY212" s="11">
        <v>1</v>
      </c>
      <c r="AZ212" s="11">
        <v>0.93</v>
      </c>
      <c r="BA212" s="11">
        <v>1.85</v>
      </c>
      <c r="BB212" s="42">
        <f t="shared" si="432"/>
        <v>2.7205</v>
      </c>
      <c r="BC212" s="11">
        <v>0.9</v>
      </c>
      <c r="BD212" s="9">
        <v>0.5</v>
      </c>
      <c r="BE212" s="43">
        <f t="shared" si="433"/>
        <v>7589.8326294</v>
      </c>
      <c r="BN212" s="11">
        <v>38167</v>
      </c>
      <c r="BO212" s="12">
        <v>0.168</v>
      </c>
      <c r="BP212" s="11">
        <v>1</v>
      </c>
      <c r="BQ212" s="11">
        <v>0</v>
      </c>
      <c r="BR212" s="13">
        <f t="shared" si="434"/>
        <v>6412.056</v>
      </c>
      <c r="BS212" s="11">
        <v>1</v>
      </c>
      <c r="BT212" s="11">
        <v>1</v>
      </c>
      <c r="BU212" s="11">
        <v>2.71</v>
      </c>
      <c r="BV212" s="42">
        <f t="shared" si="435"/>
        <v>3.71</v>
      </c>
      <c r="BW212" s="11">
        <v>0.9</v>
      </c>
      <c r="BX212" s="9">
        <v>0.5</v>
      </c>
      <c r="BY212" s="43">
        <f t="shared" si="436"/>
        <v>10704.927492</v>
      </c>
      <c r="CH212" s="11">
        <v>42781</v>
      </c>
      <c r="CI212" s="12">
        <v>0.168</v>
      </c>
      <c r="CJ212" s="11">
        <v>1</v>
      </c>
      <c r="CK212" s="11">
        <v>0</v>
      </c>
      <c r="CL212" s="13">
        <f t="shared" si="437"/>
        <v>7187.208</v>
      </c>
      <c r="CM212" s="11">
        <v>1</v>
      </c>
      <c r="CN212" s="11">
        <v>0.93</v>
      </c>
      <c r="CO212" s="11">
        <v>1.85</v>
      </c>
      <c r="CP212" s="42">
        <f t="shared" si="438"/>
        <v>2.7205</v>
      </c>
      <c r="CQ212" s="11">
        <v>0.9</v>
      </c>
      <c r="CR212" s="9">
        <v>0.5</v>
      </c>
      <c r="CS212" s="43">
        <f t="shared" si="439"/>
        <v>8798.7597138</v>
      </c>
      <c r="DB212" s="11">
        <v>44045</v>
      </c>
      <c r="DC212" s="12">
        <v>0.168</v>
      </c>
      <c r="DD212" s="11">
        <v>1</v>
      </c>
      <c r="DE212" s="11">
        <v>0</v>
      </c>
      <c r="DF212" s="13">
        <f t="shared" si="440"/>
        <v>7399.56</v>
      </c>
      <c r="DG212" s="11">
        <v>1</v>
      </c>
      <c r="DH212" s="11">
        <v>1</v>
      </c>
      <c r="DI212" s="11">
        <v>2.09</v>
      </c>
      <c r="DJ212" s="42">
        <f t="shared" si="441"/>
        <v>3.09</v>
      </c>
      <c r="DK212" s="11">
        <v>0.9</v>
      </c>
      <c r="DL212" s="9">
        <v>0.5</v>
      </c>
      <c r="DM212" s="43">
        <f t="shared" si="442"/>
        <v>10289.08818</v>
      </c>
      <c r="DV212" s="11">
        <v>49923</v>
      </c>
      <c r="DW212" s="12">
        <v>0.199</v>
      </c>
      <c r="DX212" s="11">
        <v>1</v>
      </c>
      <c r="DY212" s="11">
        <v>0</v>
      </c>
      <c r="DZ212" s="13">
        <f t="shared" si="443"/>
        <v>9934.677</v>
      </c>
      <c r="EA212" s="11">
        <v>1</v>
      </c>
      <c r="EB212" s="11">
        <v>1</v>
      </c>
      <c r="EC212" s="11">
        <v>2.91</v>
      </c>
      <c r="ED212" s="42">
        <f t="shared" si="444"/>
        <v>3.91</v>
      </c>
      <c r="EE212" s="11">
        <v>0.9</v>
      </c>
      <c r="EF212" s="9">
        <v>0.5</v>
      </c>
      <c r="EG212" s="43">
        <f t="shared" si="445"/>
        <v>17480.0641815</v>
      </c>
    </row>
    <row r="213" s="1" customFormat="1" customHeight="1" spans="1:139">
      <c r="F213" s="11">
        <v>35434</v>
      </c>
      <c r="G213" s="12">
        <v>0.168</v>
      </c>
      <c r="H213" s="11">
        <v>1</v>
      </c>
      <c r="I213" s="11">
        <v>0</v>
      </c>
      <c r="J213" s="13">
        <f t="shared" si="425"/>
        <v>5952.912</v>
      </c>
      <c r="K213" s="11">
        <v>1</v>
      </c>
      <c r="L213" s="11">
        <v>0.89</v>
      </c>
      <c r="M213" s="11">
        <v>1.78</v>
      </c>
      <c r="N213" s="42">
        <f t="shared" si="426"/>
        <v>2.5842</v>
      </c>
      <c r="O213" s="11">
        <v>0.9</v>
      </c>
      <c r="P213" s="9">
        <v>0.5</v>
      </c>
      <c r="Q213" s="43">
        <f t="shared" si="427"/>
        <v>6922.58183568</v>
      </c>
      <c r="Z213" s="11">
        <v>35728</v>
      </c>
      <c r="AA213" s="12">
        <v>0.168</v>
      </c>
      <c r="AB213" s="11">
        <v>1</v>
      </c>
      <c r="AC213" s="11">
        <v>0</v>
      </c>
      <c r="AD213" s="13">
        <f t="shared" si="428"/>
        <v>6002.304</v>
      </c>
      <c r="AE213" s="11">
        <v>1</v>
      </c>
      <c r="AF213" s="11">
        <v>1</v>
      </c>
      <c r="AG213" s="11">
        <v>2.09</v>
      </c>
      <c r="AH213" s="42">
        <f t="shared" si="429"/>
        <v>3.09</v>
      </c>
      <c r="AI213" s="11">
        <v>0.9</v>
      </c>
      <c r="AJ213" s="9">
        <v>0.5</v>
      </c>
      <c r="AK213" s="43">
        <f t="shared" si="430"/>
        <v>8346.203712</v>
      </c>
      <c r="AT213" s="11">
        <v>36903</v>
      </c>
      <c r="AU213" s="12">
        <v>0.168</v>
      </c>
      <c r="AV213" s="11">
        <v>1</v>
      </c>
      <c r="AW213" s="11">
        <v>0</v>
      </c>
      <c r="AX213" s="13">
        <f t="shared" si="431"/>
        <v>6199.704</v>
      </c>
      <c r="AY213" s="11">
        <v>1</v>
      </c>
      <c r="AZ213" s="11">
        <v>0.93</v>
      </c>
      <c r="BA213" s="11">
        <v>1.85</v>
      </c>
      <c r="BB213" s="42">
        <f t="shared" si="432"/>
        <v>2.7205</v>
      </c>
      <c r="BC213" s="11">
        <v>0.9</v>
      </c>
      <c r="BD213" s="9">
        <v>0.5</v>
      </c>
      <c r="BE213" s="43">
        <f t="shared" si="433"/>
        <v>7589.8326294</v>
      </c>
      <c r="BN213" s="11">
        <v>38167</v>
      </c>
      <c r="BO213" s="12">
        <v>0.168</v>
      </c>
      <c r="BP213" s="11">
        <v>1</v>
      </c>
      <c r="BQ213" s="11">
        <v>0</v>
      </c>
      <c r="BR213" s="13">
        <f t="shared" si="434"/>
        <v>6412.056</v>
      </c>
      <c r="BS213" s="11">
        <v>1</v>
      </c>
      <c r="BT213" s="11">
        <v>1</v>
      </c>
      <c r="BU213" s="11">
        <v>2.71</v>
      </c>
      <c r="BV213" s="42">
        <f t="shared" si="435"/>
        <v>3.71</v>
      </c>
      <c r="BW213" s="11">
        <v>0.9</v>
      </c>
      <c r="BX213" s="9">
        <v>0.5</v>
      </c>
      <c r="BY213" s="43">
        <f t="shared" si="436"/>
        <v>10704.927492</v>
      </c>
      <c r="CH213" s="11">
        <v>42781</v>
      </c>
      <c r="CI213" s="12">
        <v>0.168</v>
      </c>
      <c r="CJ213" s="11">
        <v>1</v>
      </c>
      <c r="CK213" s="11">
        <v>0</v>
      </c>
      <c r="CL213" s="13">
        <f t="shared" si="437"/>
        <v>7187.208</v>
      </c>
      <c r="CM213" s="11">
        <v>1</v>
      </c>
      <c r="CN213" s="11">
        <v>0.93</v>
      </c>
      <c r="CO213" s="11">
        <v>1.85</v>
      </c>
      <c r="CP213" s="42">
        <f t="shared" si="438"/>
        <v>2.7205</v>
      </c>
      <c r="CQ213" s="11">
        <v>0.9</v>
      </c>
      <c r="CR213" s="9">
        <v>0.5</v>
      </c>
      <c r="CS213" s="43">
        <f t="shared" si="439"/>
        <v>8798.7597138</v>
      </c>
      <c r="DB213" s="11">
        <v>44045</v>
      </c>
      <c r="DC213" s="12">
        <v>0.168</v>
      </c>
      <c r="DD213" s="11">
        <v>1</v>
      </c>
      <c r="DE213" s="11">
        <v>0</v>
      </c>
      <c r="DF213" s="13">
        <f t="shared" si="440"/>
        <v>7399.56</v>
      </c>
      <c r="DG213" s="11">
        <v>1</v>
      </c>
      <c r="DH213" s="11">
        <v>1</v>
      </c>
      <c r="DI213" s="11">
        <v>2.09</v>
      </c>
      <c r="DJ213" s="42">
        <f t="shared" si="441"/>
        <v>3.09</v>
      </c>
      <c r="DK213" s="11">
        <v>0.9</v>
      </c>
      <c r="DL213" s="9">
        <v>0.5</v>
      </c>
      <c r="DM213" s="43">
        <f t="shared" si="442"/>
        <v>10289.08818</v>
      </c>
      <c r="DV213" s="11">
        <v>49923</v>
      </c>
      <c r="DW213" s="12">
        <v>0.199</v>
      </c>
      <c r="DX213" s="11">
        <v>1</v>
      </c>
      <c r="DY213" s="11">
        <v>0</v>
      </c>
      <c r="DZ213" s="13">
        <f t="shared" si="443"/>
        <v>9934.677</v>
      </c>
      <c r="EA213" s="11">
        <v>1</v>
      </c>
      <c r="EB213" s="11">
        <v>1</v>
      </c>
      <c r="EC213" s="11">
        <v>2.91</v>
      </c>
      <c r="ED213" s="42">
        <f t="shared" si="444"/>
        <v>3.91</v>
      </c>
      <c r="EE213" s="11">
        <v>0.9</v>
      </c>
      <c r="EF213" s="9">
        <v>0.5</v>
      </c>
      <c r="EG213" s="43">
        <f t="shared" si="445"/>
        <v>17480.0641815</v>
      </c>
    </row>
    <row r="214" s="1" customFormat="1" customHeight="1" spans="1:139">
      <c r="F214" s="11">
        <v>35434</v>
      </c>
      <c r="G214" s="12">
        <v>0.168</v>
      </c>
      <c r="H214" s="11">
        <v>1</v>
      </c>
      <c r="I214" s="11">
        <v>0</v>
      </c>
      <c r="J214" s="13">
        <f t="shared" si="425"/>
        <v>5952.912</v>
      </c>
      <c r="K214" s="11">
        <v>1</v>
      </c>
      <c r="L214" s="11">
        <v>0.89</v>
      </c>
      <c r="M214" s="11">
        <v>1.78</v>
      </c>
      <c r="N214" s="42">
        <f t="shared" si="426"/>
        <v>2.5842</v>
      </c>
      <c r="O214" s="11">
        <v>0.9</v>
      </c>
      <c r="P214" s="9">
        <v>0.5</v>
      </c>
      <c r="Q214" s="43">
        <f t="shared" si="427"/>
        <v>6922.58183568</v>
      </c>
      <c r="Z214" s="11">
        <v>35728</v>
      </c>
      <c r="AA214" s="12">
        <v>0.168</v>
      </c>
      <c r="AB214" s="11">
        <v>1</v>
      </c>
      <c r="AC214" s="11">
        <v>0</v>
      </c>
      <c r="AD214" s="13">
        <f t="shared" si="428"/>
        <v>6002.304</v>
      </c>
      <c r="AE214" s="11">
        <v>1</v>
      </c>
      <c r="AF214" s="11">
        <v>1</v>
      </c>
      <c r="AG214" s="11">
        <v>2.09</v>
      </c>
      <c r="AH214" s="42">
        <f t="shared" si="429"/>
        <v>3.09</v>
      </c>
      <c r="AI214" s="11">
        <v>0.9</v>
      </c>
      <c r="AJ214" s="9">
        <v>0.5</v>
      </c>
      <c r="AK214" s="43">
        <f t="shared" si="430"/>
        <v>8346.203712</v>
      </c>
      <c r="AT214" s="11">
        <v>36903</v>
      </c>
      <c r="AU214" s="12">
        <v>0.168</v>
      </c>
      <c r="AV214" s="11">
        <v>1</v>
      </c>
      <c r="AW214" s="11">
        <v>0</v>
      </c>
      <c r="AX214" s="13">
        <f t="shared" si="431"/>
        <v>6199.704</v>
      </c>
      <c r="AY214" s="11">
        <v>1</v>
      </c>
      <c r="AZ214" s="11">
        <v>0.93</v>
      </c>
      <c r="BA214" s="11">
        <v>1.85</v>
      </c>
      <c r="BB214" s="42">
        <f t="shared" si="432"/>
        <v>2.7205</v>
      </c>
      <c r="BC214" s="11">
        <v>0.9</v>
      </c>
      <c r="BD214" s="9">
        <v>0.5</v>
      </c>
      <c r="BE214" s="43">
        <f t="shared" si="433"/>
        <v>7589.8326294</v>
      </c>
      <c r="BN214" s="11">
        <v>38167</v>
      </c>
      <c r="BO214" s="12">
        <v>0.168</v>
      </c>
      <c r="BP214" s="11">
        <v>1</v>
      </c>
      <c r="BQ214" s="11">
        <v>0</v>
      </c>
      <c r="BR214" s="13">
        <f t="shared" si="434"/>
        <v>6412.056</v>
      </c>
      <c r="BS214" s="11">
        <v>1</v>
      </c>
      <c r="BT214" s="11">
        <v>1</v>
      </c>
      <c r="BU214" s="11">
        <v>2.71</v>
      </c>
      <c r="BV214" s="42">
        <f t="shared" si="435"/>
        <v>3.71</v>
      </c>
      <c r="BW214" s="11">
        <v>0.9</v>
      </c>
      <c r="BX214" s="9">
        <v>0.5</v>
      </c>
      <c r="BY214" s="43">
        <f t="shared" si="436"/>
        <v>10704.927492</v>
      </c>
      <c r="CH214" s="11">
        <v>42781</v>
      </c>
      <c r="CI214" s="12">
        <v>0.168</v>
      </c>
      <c r="CJ214" s="11">
        <v>1</v>
      </c>
      <c r="CK214" s="11">
        <v>0</v>
      </c>
      <c r="CL214" s="13">
        <f t="shared" si="437"/>
        <v>7187.208</v>
      </c>
      <c r="CM214" s="11">
        <v>1</v>
      </c>
      <c r="CN214" s="11">
        <v>0.93</v>
      </c>
      <c r="CO214" s="11">
        <v>1.85</v>
      </c>
      <c r="CP214" s="42">
        <f t="shared" si="438"/>
        <v>2.7205</v>
      </c>
      <c r="CQ214" s="11">
        <v>0.9</v>
      </c>
      <c r="CR214" s="9">
        <v>0.5</v>
      </c>
      <c r="CS214" s="43">
        <f t="shared" si="439"/>
        <v>8798.7597138</v>
      </c>
      <c r="DB214" s="11">
        <v>44045</v>
      </c>
      <c r="DC214" s="12">
        <v>0.168</v>
      </c>
      <c r="DD214" s="11">
        <v>1</v>
      </c>
      <c r="DE214" s="11">
        <v>0</v>
      </c>
      <c r="DF214" s="13">
        <f t="shared" si="440"/>
        <v>7399.56</v>
      </c>
      <c r="DG214" s="11">
        <v>1</v>
      </c>
      <c r="DH214" s="11">
        <v>1</v>
      </c>
      <c r="DI214" s="11">
        <v>2.09</v>
      </c>
      <c r="DJ214" s="42">
        <f t="shared" si="441"/>
        <v>3.09</v>
      </c>
      <c r="DK214" s="11">
        <v>0.9</v>
      </c>
      <c r="DL214" s="9">
        <v>0.5</v>
      </c>
      <c r="DM214" s="43">
        <f t="shared" si="442"/>
        <v>10289.08818</v>
      </c>
      <c r="DV214" s="11">
        <v>49923</v>
      </c>
      <c r="DW214" s="12">
        <v>0.199</v>
      </c>
      <c r="DX214" s="11">
        <v>1</v>
      </c>
      <c r="DY214" s="11">
        <v>0</v>
      </c>
      <c r="DZ214" s="13">
        <f t="shared" si="443"/>
        <v>9934.677</v>
      </c>
      <c r="EA214" s="11">
        <v>1</v>
      </c>
      <c r="EB214" s="11">
        <v>1</v>
      </c>
      <c r="EC214" s="11">
        <v>2.91</v>
      </c>
      <c r="ED214" s="42">
        <f t="shared" si="444"/>
        <v>3.91</v>
      </c>
      <c r="EE214" s="11">
        <v>0.9</v>
      </c>
      <c r="EF214" s="9">
        <v>0.5</v>
      </c>
      <c r="EG214" s="43">
        <f t="shared" si="445"/>
        <v>17480.0641815</v>
      </c>
    </row>
    <row r="215" s="1" customFormat="1" customHeight="1" spans="1:139">
      <c r="F215" s="11">
        <v>35434</v>
      </c>
      <c r="G215" s="12">
        <v>0.168</v>
      </c>
      <c r="H215" s="11">
        <v>1</v>
      </c>
      <c r="I215" s="11">
        <v>0</v>
      </c>
      <c r="J215" s="13">
        <f t="shared" si="425"/>
        <v>5952.912</v>
      </c>
      <c r="K215" s="11">
        <v>1</v>
      </c>
      <c r="L215" s="11">
        <v>0.89</v>
      </c>
      <c r="M215" s="11">
        <v>1.78</v>
      </c>
      <c r="N215" s="42">
        <f t="shared" si="426"/>
        <v>2.5842</v>
      </c>
      <c r="O215" s="11">
        <v>0.9</v>
      </c>
      <c r="P215" s="9">
        <v>0.5</v>
      </c>
      <c r="Q215" s="43">
        <f t="shared" si="427"/>
        <v>6922.58183568</v>
      </c>
      <c r="Z215" s="11">
        <v>35728</v>
      </c>
      <c r="AA215" s="12">
        <v>0.168</v>
      </c>
      <c r="AB215" s="11">
        <v>1</v>
      </c>
      <c r="AC215" s="11">
        <v>0</v>
      </c>
      <c r="AD215" s="13">
        <f t="shared" si="428"/>
        <v>6002.304</v>
      </c>
      <c r="AE215" s="11">
        <v>1</v>
      </c>
      <c r="AF215" s="11">
        <v>1</v>
      </c>
      <c r="AG215" s="11">
        <v>2.09</v>
      </c>
      <c r="AH215" s="42">
        <f t="shared" si="429"/>
        <v>3.09</v>
      </c>
      <c r="AI215" s="11">
        <v>0.9</v>
      </c>
      <c r="AJ215" s="9">
        <v>0.5</v>
      </c>
      <c r="AK215" s="43">
        <f t="shared" si="430"/>
        <v>8346.203712</v>
      </c>
      <c r="AT215" s="11">
        <v>36903</v>
      </c>
      <c r="AU215" s="12">
        <v>0.168</v>
      </c>
      <c r="AV215" s="11">
        <v>1</v>
      </c>
      <c r="AW215" s="11">
        <v>0</v>
      </c>
      <c r="AX215" s="13">
        <f t="shared" si="431"/>
        <v>6199.704</v>
      </c>
      <c r="AY215" s="11">
        <v>1</v>
      </c>
      <c r="AZ215" s="11">
        <v>0.93</v>
      </c>
      <c r="BA215" s="11">
        <v>1.85</v>
      </c>
      <c r="BB215" s="42">
        <f t="shared" si="432"/>
        <v>2.7205</v>
      </c>
      <c r="BC215" s="11">
        <v>0.9</v>
      </c>
      <c r="BD215" s="9">
        <v>0.5</v>
      </c>
      <c r="BE215" s="43">
        <f t="shared" si="433"/>
        <v>7589.8326294</v>
      </c>
      <c r="BN215" s="11">
        <v>38167</v>
      </c>
      <c r="BO215" s="12">
        <v>0.168</v>
      </c>
      <c r="BP215" s="11">
        <v>1</v>
      </c>
      <c r="BQ215" s="11">
        <v>0</v>
      </c>
      <c r="BR215" s="13">
        <f t="shared" si="434"/>
        <v>6412.056</v>
      </c>
      <c r="BS215" s="11">
        <v>1</v>
      </c>
      <c r="BT215" s="11">
        <v>1</v>
      </c>
      <c r="BU215" s="11">
        <v>2.71</v>
      </c>
      <c r="BV215" s="42">
        <f t="shared" si="435"/>
        <v>3.71</v>
      </c>
      <c r="BW215" s="11">
        <v>0.9</v>
      </c>
      <c r="BX215" s="9">
        <v>0.5</v>
      </c>
      <c r="BY215" s="43">
        <f t="shared" si="436"/>
        <v>10704.927492</v>
      </c>
      <c r="CH215" s="11">
        <v>42781</v>
      </c>
      <c r="CI215" s="12">
        <v>0.168</v>
      </c>
      <c r="CJ215" s="11">
        <v>1</v>
      </c>
      <c r="CK215" s="11">
        <v>0</v>
      </c>
      <c r="CL215" s="13">
        <f t="shared" si="437"/>
        <v>7187.208</v>
      </c>
      <c r="CM215" s="11">
        <v>1</v>
      </c>
      <c r="CN215" s="11">
        <v>0.93</v>
      </c>
      <c r="CO215" s="11">
        <v>1.85</v>
      </c>
      <c r="CP215" s="42">
        <f t="shared" si="438"/>
        <v>2.7205</v>
      </c>
      <c r="CQ215" s="11">
        <v>0.9</v>
      </c>
      <c r="CR215" s="9">
        <v>0.5</v>
      </c>
      <c r="CS215" s="43">
        <f t="shared" si="439"/>
        <v>8798.7597138</v>
      </c>
      <c r="DB215" s="11">
        <v>44045</v>
      </c>
      <c r="DC215" s="12">
        <v>0.168</v>
      </c>
      <c r="DD215" s="11">
        <v>1</v>
      </c>
      <c r="DE215" s="11">
        <v>0</v>
      </c>
      <c r="DF215" s="13">
        <f t="shared" si="440"/>
        <v>7399.56</v>
      </c>
      <c r="DG215" s="11">
        <v>1</v>
      </c>
      <c r="DH215" s="11">
        <v>1</v>
      </c>
      <c r="DI215" s="11">
        <v>2.09</v>
      </c>
      <c r="DJ215" s="42">
        <f t="shared" si="441"/>
        <v>3.09</v>
      </c>
      <c r="DK215" s="11">
        <v>0.9</v>
      </c>
      <c r="DL215" s="9">
        <v>0.5</v>
      </c>
      <c r="DM215" s="43">
        <f t="shared" si="442"/>
        <v>10289.08818</v>
      </c>
      <c r="DV215" s="11">
        <v>49923</v>
      </c>
      <c r="DW215" s="12">
        <v>0.199</v>
      </c>
      <c r="DX215" s="11">
        <v>1</v>
      </c>
      <c r="DY215" s="11">
        <v>0</v>
      </c>
      <c r="DZ215" s="13">
        <f t="shared" si="443"/>
        <v>9934.677</v>
      </c>
      <c r="EA215" s="11">
        <v>1</v>
      </c>
      <c r="EB215" s="11">
        <v>1</v>
      </c>
      <c r="EC215" s="11">
        <v>2.91</v>
      </c>
      <c r="ED215" s="42">
        <f t="shared" si="444"/>
        <v>3.91</v>
      </c>
      <c r="EE215" s="11">
        <v>0.9</v>
      </c>
      <c r="EF215" s="9">
        <v>0.5</v>
      </c>
      <c r="EG215" s="43">
        <f t="shared" si="445"/>
        <v>17480.0641815</v>
      </c>
    </row>
    <row r="216" s="1" customFormat="1" customHeight="1" spans="1:139">
      <c r="F216" s="11">
        <v>35434</v>
      </c>
      <c r="G216" s="12">
        <v>0.168</v>
      </c>
      <c r="H216" s="11">
        <v>1</v>
      </c>
      <c r="I216" s="11">
        <v>0</v>
      </c>
      <c r="J216" s="13">
        <f t="shared" si="425"/>
        <v>5952.912</v>
      </c>
      <c r="K216" s="11">
        <v>1</v>
      </c>
      <c r="L216" s="11">
        <v>0.89</v>
      </c>
      <c r="M216" s="11">
        <v>1.78</v>
      </c>
      <c r="N216" s="42">
        <f t="shared" si="426"/>
        <v>2.5842</v>
      </c>
      <c r="O216" s="11">
        <v>0.9</v>
      </c>
      <c r="P216" s="9">
        <v>0.5</v>
      </c>
      <c r="Q216" s="43">
        <f t="shared" si="427"/>
        <v>6922.58183568</v>
      </c>
      <c r="Z216" s="11">
        <v>35728</v>
      </c>
      <c r="AA216" s="12">
        <v>0.168</v>
      </c>
      <c r="AB216" s="11">
        <v>1</v>
      </c>
      <c r="AC216" s="11">
        <v>0</v>
      </c>
      <c r="AD216" s="13">
        <f t="shared" si="428"/>
        <v>6002.304</v>
      </c>
      <c r="AE216" s="11">
        <v>1</v>
      </c>
      <c r="AF216" s="11">
        <v>1</v>
      </c>
      <c r="AG216" s="11">
        <v>2.09</v>
      </c>
      <c r="AH216" s="42">
        <f t="shared" si="429"/>
        <v>3.09</v>
      </c>
      <c r="AI216" s="11">
        <v>0.9</v>
      </c>
      <c r="AJ216" s="9">
        <v>0.5</v>
      </c>
      <c r="AK216" s="43">
        <f t="shared" si="430"/>
        <v>8346.203712</v>
      </c>
      <c r="AT216" s="11">
        <v>36903</v>
      </c>
      <c r="AU216" s="12">
        <v>0.168</v>
      </c>
      <c r="AV216" s="11">
        <v>1</v>
      </c>
      <c r="AW216" s="11">
        <v>0</v>
      </c>
      <c r="AX216" s="13">
        <f t="shared" si="431"/>
        <v>6199.704</v>
      </c>
      <c r="AY216" s="11">
        <v>1</v>
      </c>
      <c r="AZ216" s="11">
        <v>0.93</v>
      </c>
      <c r="BA216" s="11">
        <v>1.85</v>
      </c>
      <c r="BB216" s="42">
        <f t="shared" si="432"/>
        <v>2.7205</v>
      </c>
      <c r="BC216" s="11">
        <v>0.9</v>
      </c>
      <c r="BD216" s="9">
        <v>0.5</v>
      </c>
      <c r="BE216" s="43">
        <f t="shared" si="433"/>
        <v>7589.8326294</v>
      </c>
      <c r="BN216" s="11">
        <v>38167</v>
      </c>
      <c r="BO216" s="12">
        <v>0.168</v>
      </c>
      <c r="BP216" s="11">
        <v>1</v>
      </c>
      <c r="BQ216" s="11">
        <v>0</v>
      </c>
      <c r="BR216" s="13">
        <f t="shared" si="434"/>
        <v>6412.056</v>
      </c>
      <c r="BS216" s="11">
        <v>1</v>
      </c>
      <c r="BT216" s="11">
        <v>1</v>
      </c>
      <c r="BU216" s="11">
        <v>2.71</v>
      </c>
      <c r="BV216" s="42">
        <f t="shared" si="435"/>
        <v>3.71</v>
      </c>
      <c r="BW216" s="11">
        <v>0.9</v>
      </c>
      <c r="BX216" s="9">
        <v>0.5</v>
      </c>
      <c r="BY216" s="43">
        <f t="shared" si="436"/>
        <v>10704.927492</v>
      </c>
      <c r="CH216" s="11">
        <v>42781</v>
      </c>
      <c r="CI216" s="12">
        <v>0.168</v>
      </c>
      <c r="CJ216" s="11">
        <v>1</v>
      </c>
      <c r="CK216" s="11">
        <v>0</v>
      </c>
      <c r="CL216" s="13">
        <f t="shared" si="437"/>
        <v>7187.208</v>
      </c>
      <c r="CM216" s="11">
        <v>1</v>
      </c>
      <c r="CN216" s="11">
        <v>0.93</v>
      </c>
      <c r="CO216" s="11">
        <v>1.85</v>
      </c>
      <c r="CP216" s="42">
        <f t="shared" si="438"/>
        <v>2.7205</v>
      </c>
      <c r="CQ216" s="11">
        <v>0.9</v>
      </c>
      <c r="CR216" s="9">
        <v>0.5</v>
      </c>
      <c r="CS216" s="43">
        <f t="shared" si="439"/>
        <v>8798.7597138</v>
      </c>
      <c r="DB216" s="11">
        <v>44045</v>
      </c>
      <c r="DC216" s="12">
        <v>0.168</v>
      </c>
      <c r="DD216" s="11">
        <v>1</v>
      </c>
      <c r="DE216" s="11">
        <v>0</v>
      </c>
      <c r="DF216" s="13">
        <f t="shared" si="440"/>
        <v>7399.56</v>
      </c>
      <c r="DG216" s="11">
        <v>1</v>
      </c>
      <c r="DH216" s="11">
        <v>1</v>
      </c>
      <c r="DI216" s="11">
        <v>2.09</v>
      </c>
      <c r="DJ216" s="42">
        <f t="shared" si="441"/>
        <v>3.09</v>
      </c>
      <c r="DK216" s="11">
        <v>0.9</v>
      </c>
      <c r="DL216" s="9">
        <v>0.5</v>
      </c>
      <c r="DM216" s="43">
        <f t="shared" si="442"/>
        <v>10289.08818</v>
      </c>
      <c r="DV216" s="11">
        <v>49923</v>
      </c>
      <c r="DW216" s="12">
        <v>0.199</v>
      </c>
      <c r="DX216" s="11">
        <v>1</v>
      </c>
      <c r="DY216" s="11">
        <v>0</v>
      </c>
      <c r="DZ216" s="13">
        <f t="shared" si="443"/>
        <v>9934.677</v>
      </c>
      <c r="EA216" s="11">
        <v>1</v>
      </c>
      <c r="EB216" s="11">
        <v>1</v>
      </c>
      <c r="EC216" s="11">
        <v>2.91</v>
      </c>
      <c r="ED216" s="42">
        <f t="shared" si="444"/>
        <v>3.91</v>
      </c>
      <c r="EE216" s="11">
        <v>0.9</v>
      </c>
      <c r="EF216" s="9">
        <v>0.5</v>
      </c>
      <c r="EG216" s="43">
        <f t="shared" si="445"/>
        <v>17480.0641815</v>
      </c>
    </row>
    <row r="217" s="1" customFormat="1" customHeight="1" spans="1:139">
      <c r="F217" s="11">
        <v>35434</v>
      </c>
      <c r="G217" s="12">
        <v>0.3</v>
      </c>
      <c r="H217" s="11">
        <v>1</v>
      </c>
      <c r="I217" s="11">
        <v>0</v>
      </c>
      <c r="J217" s="13">
        <f t="shared" si="425"/>
        <v>10630.2</v>
      </c>
      <c r="K217" s="11">
        <v>1</v>
      </c>
      <c r="L217" s="11">
        <v>0.89</v>
      </c>
      <c r="M217" s="11">
        <v>1.78</v>
      </c>
      <c r="N217" s="42">
        <f t="shared" si="426"/>
        <v>2.5842</v>
      </c>
      <c r="O217" s="11">
        <v>0.9</v>
      </c>
      <c r="P217" s="9">
        <v>0.5</v>
      </c>
      <c r="Q217" s="43">
        <f t="shared" si="427"/>
        <v>12361.753278</v>
      </c>
      <c r="Z217" s="11">
        <v>35728</v>
      </c>
      <c r="AA217" s="12">
        <v>0.3</v>
      </c>
      <c r="AB217" s="11">
        <v>1</v>
      </c>
      <c r="AC217" s="11">
        <v>0</v>
      </c>
      <c r="AD217" s="13">
        <f t="shared" si="428"/>
        <v>10718.4</v>
      </c>
      <c r="AE217" s="11">
        <v>1</v>
      </c>
      <c r="AF217" s="11">
        <v>1</v>
      </c>
      <c r="AG217" s="11">
        <v>2.09</v>
      </c>
      <c r="AH217" s="42">
        <f t="shared" si="429"/>
        <v>3.09</v>
      </c>
      <c r="AI217" s="11">
        <v>0.9</v>
      </c>
      <c r="AJ217" s="9">
        <v>0.5</v>
      </c>
      <c r="AK217" s="43">
        <f t="shared" si="430"/>
        <v>14903.9352</v>
      </c>
      <c r="AT217" s="11">
        <v>36903</v>
      </c>
      <c r="AU217" s="12">
        <v>0.3</v>
      </c>
      <c r="AV217" s="11">
        <v>1</v>
      </c>
      <c r="AW217" s="11">
        <v>0</v>
      </c>
      <c r="AX217" s="13">
        <f t="shared" si="431"/>
        <v>11070.9</v>
      </c>
      <c r="AY217" s="11">
        <v>1</v>
      </c>
      <c r="AZ217" s="11">
        <v>0.93</v>
      </c>
      <c r="BA217" s="11">
        <v>1.85</v>
      </c>
      <c r="BB217" s="42">
        <f t="shared" si="432"/>
        <v>2.7205</v>
      </c>
      <c r="BC217" s="11">
        <v>0.9</v>
      </c>
      <c r="BD217" s="9">
        <v>0.5</v>
      </c>
      <c r="BE217" s="43">
        <f t="shared" si="433"/>
        <v>13553.2725525</v>
      </c>
      <c r="BN217" s="11">
        <v>38167</v>
      </c>
      <c r="BO217" s="12">
        <v>0.3</v>
      </c>
      <c r="BP217" s="11">
        <v>1</v>
      </c>
      <c r="BQ217" s="11">
        <v>0</v>
      </c>
      <c r="BR217" s="13">
        <f t="shared" si="434"/>
        <v>11450.1</v>
      </c>
      <c r="BS217" s="11">
        <v>1</v>
      </c>
      <c r="BT217" s="11">
        <v>1</v>
      </c>
      <c r="BU217" s="11">
        <v>2.71</v>
      </c>
      <c r="BV217" s="42">
        <f t="shared" si="435"/>
        <v>3.71</v>
      </c>
      <c r="BW217" s="11">
        <v>0.9</v>
      </c>
      <c r="BX217" s="9">
        <v>0.5</v>
      </c>
      <c r="BY217" s="43">
        <f t="shared" si="436"/>
        <v>19115.94195</v>
      </c>
      <c r="CH217" s="11">
        <v>42781</v>
      </c>
      <c r="CI217" s="12">
        <v>0.3</v>
      </c>
      <c r="CJ217" s="11">
        <v>1</v>
      </c>
      <c r="CK217" s="11">
        <v>0</v>
      </c>
      <c r="CL217" s="13">
        <f t="shared" si="437"/>
        <v>12834.3</v>
      </c>
      <c r="CM217" s="11">
        <v>1</v>
      </c>
      <c r="CN217" s="11">
        <v>0.93</v>
      </c>
      <c r="CO217" s="11">
        <v>1.85</v>
      </c>
      <c r="CP217" s="42">
        <f t="shared" si="438"/>
        <v>2.7205</v>
      </c>
      <c r="CQ217" s="11">
        <v>0.9</v>
      </c>
      <c r="CR217" s="9">
        <v>0.5</v>
      </c>
      <c r="CS217" s="43">
        <f t="shared" si="439"/>
        <v>15712.0709175</v>
      </c>
      <c r="DB217" s="11">
        <v>44045</v>
      </c>
      <c r="DC217" s="12">
        <v>0.3</v>
      </c>
      <c r="DD217" s="11">
        <v>1</v>
      </c>
      <c r="DE217" s="11">
        <v>0</v>
      </c>
      <c r="DF217" s="13">
        <f t="shared" si="440"/>
        <v>13213.5</v>
      </c>
      <c r="DG217" s="11">
        <v>1</v>
      </c>
      <c r="DH217" s="11">
        <v>1</v>
      </c>
      <c r="DI217" s="11">
        <v>2.09</v>
      </c>
      <c r="DJ217" s="42">
        <f t="shared" si="441"/>
        <v>3.09</v>
      </c>
      <c r="DK217" s="11">
        <v>0.9</v>
      </c>
      <c r="DL217" s="9">
        <v>0.5</v>
      </c>
      <c r="DM217" s="43">
        <f t="shared" si="442"/>
        <v>18373.37175</v>
      </c>
      <c r="DV217" s="11">
        <v>49923</v>
      </c>
      <c r="DW217" s="12">
        <v>0.355</v>
      </c>
      <c r="DX217" s="11">
        <v>1</v>
      </c>
      <c r="DY217" s="11">
        <v>0</v>
      </c>
      <c r="DZ217" s="13">
        <f t="shared" si="443"/>
        <v>17722.665</v>
      </c>
      <c r="EA217" s="11">
        <v>1</v>
      </c>
      <c r="EB217" s="11">
        <v>1</v>
      </c>
      <c r="EC217" s="11">
        <v>2.91</v>
      </c>
      <c r="ED217" s="42">
        <f t="shared" si="444"/>
        <v>3.91</v>
      </c>
      <c r="EE217" s="11">
        <v>0.9</v>
      </c>
      <c r="EF217" s="9">
        <v>0.5</v>
      </c>
      <c r="EG217" s="43">
        <f t="shared" si="445"/>
        <v>31183.0290675</v>
      </c>
    </row>
    <row r="218" s="1" customFormat="1" customHeight="1" spans="1:139">
      <c r="F218" s="11">
        <v>35434</v>
      </c>
      <c r="G218" s="12">
        <v>0.58</v>
      </c>
      <c r="H218" s="11">
        <v>1</v>
      </c>
      <c r="I218" s="11">
        <v>0</v>
      </c>
      <c r="J218" s="13">
        <f t="shared" si="425"/>
        <v>20551.72</v>
      </c>
      <c r="K218" s="11">
        <v>1</v>
      </c>
      <c r="L218" s="11">
        <v>0.89</v>
      </c>
      <c r="M218" s="11">
        <v>1.78</v>
      </c>
      <c r="N218" s="42">
        <f t="shared" si="426"/>
        <v>2.5842</v>
      </c>
      <c r="O218" s="11">
        <v>0.9</v>
      </c>
      <c r="P218" s="9">
        <v>0.5</v>
      </c>
      <c r="Q218" s="43">
        <f t="shared" si="427"/>
        <v>23899.3896708</v>
      </c>
      <c r="Z218" s="11">
        <v>35728</v>
      </c>
      <c r="AA218" s="12">
        <v>0.58</v>
      </c>
      <c r="AB218" s="11">
        <v>1</v>
      </c>
      <c r="AC218" s="11">
        <v>0</v>
      </c>
      <c r="AD218" s="13">
        <f t="shared" si="428"/>
        <v>20722.24</v>
      </c>
      <c r="AE218" s="11">
        <v>1</v>
      </c>
      <c r="AF218" s="11">
        <v>1</v>
      </c>
      <c r="AG218" s="11">
        <v>2.09</v>
      </c>
      <c r="AH218" s="42">
        <f t="shared" si="429"/>
        <v>3.09</v>
      </c>
      <c r="AI218" s="11">
        <v>0.9</v>
      </c>
      <c r="AJ218" s="9">
        <v>0.5</v>
      </c>
      <c r="AK218" s="43">
        <f t="shared" si="430"/>
        <v>28814.27472</v>
      </c>
      <c r="AT218" s="11">
        <v>36903</v>
      </c>
      <c r="AU218" s="12">
        <v>0.58</v>
      </c>
      <c r="AV218" s="11">
        <v>1</v>
      </c>
      <c r="AW218" s="11">
        <v>0</v>
      </c>
      <c r="AX218" s="13">
        <f t="shared" si="431"/>
        <v>21403.74</v>
      </c>
      <c r="AY218" s="11">
        <v>1</v>
      </c>
      <c r="AZ218" s="11">
        <v>0.93</v>
      </c>
      <c r="BA218" s="11">
        <v>1.85</v>
      </c>
      <c r="BB218" s="42">
        <f t="shared" si="432"/>
        <v>2.7205</v>
      </c>
      <c r="BC218" s="11">
        <v>0.9</v>
      </c>
      <c r="BD218" s="9">
        <v>0.5</v>
      </c>
      <c r="BE218" s="43">
        <f t="shared" si="433"/>
        <v>26202.9936015</v>
      </c>
      <c r="BN218" s="11">
        <v>38167</v>
      </c>
      <c r="BO218" s="12">
        <v>0.58</v>
      </c>
      <c r="BP218" s="11">
        <v>1</v>
      </c>
      <c r="BQ218" s="11">
        <v>0</v>
      </c>
      <c r="BR218" s="13">
        <f t="shared" si="434"/>
        <v>22136.86</v>
      </c>
      <c r="BS218" s="11">
        <v>1</v>
      </c>
      <c r="BT218" s="11">
        <v>1</v>
      </c>
      <c r="BU218" s="11">
        <v>2.71</v>
      </c>
      <c r="BV218" s="42">
        <f t="shared" si="435"/>
        <v>3.71</v>
      </c>
      <c r="BW218" s="11">
        <v>0.9</v>
      </c>
      <c r="BX218" s="9">
        <v>0.5</v>
      </c>
      <c r="BY218" s="43">
        <f t="shared" si="436"/>
        <v>36957.48777</v>
      </c>
      <c r="CH218" s="11">
        <v>42781</v>
      </c>
      <c r="CI218" s="12">
        <v>0.58</v>
      </c>
      <c r="CJ218" s="11">
        <v>1</v>
      </c>
      <c r="CK218" s="11">
        <v>0</v>
      </c>
      <c r="CL218" s="13">
        <f t="shared" si="437"/>
        <v>24812.98</v>
      </c>
      <c r="CM218" s="11">
        <v>1</v>
      </c>
      <c r="CN218" s="11">
        <v>0.93</v>
      </c>
      <c r="CO218" s="11">
        <v>1.85</v>
      </c>
      <c r="CP218" s="42">
        <f t="shared" si="438"/>
        <v>2.7205</v>
      </c>
      <c r="CQ218" s="11">
        <v>0.9</v>
      </c>
      <c r="CR218" s="9">
        <v>0.5</v>
      </c>
      <c r="CS218" s="43">
        <f t="shared" si="439"/>
        <v>30376.6704405</v>
      </c>
      <c r="DB218" s="11">
        <v>44045</v>
      </c>
      <c r="DC218" s="12">
        <v>0.58</v>
      </c>
      <c r="DD218" s="11">
        <v>1</v>
      </c>
      <c r="DE218" s="11">
        <v>0</v>
      </c>
      <c r="DF218" s="13">
        <f t="shared" si="440"/>
        <v>25546.1</v>
      </c>
      <c r="DG218" s="11">
        <v>1</v>
      </c>
      <c r="DH218" s="11">
        <v>1</v>
      </c>
      <c r="DI218" s="11">
        <v>2.09</v>
      </c>
      <c r="DJ218" s="42">
        <f t="shared" si="441"/>
        <v>3.09</v>
      </c>
      <c r="DK218" s="11">
        <v>0.9</v>
      </c>
      <c r="DL218" s="9">
        <v>0.5</v>
      </c>
      <c r="DM218" s="43">
        <f t="shared" si="442"/>
        <v>35521.85205</v>
      </c>
      <c r="DV218" s="11">
        <v>49923</v>
      </c>
      <c r="DW218" s="12">
        <v>0.69</v>
      </c>
      <c r="DX218" s="11">
        <v>1</v>
      </c>
      <c r="DY218" s="11">
        <v>0</v>
      </c>
      <c r="DZ218" s="13">
        <f t="shared" si="443"/>
        <v>34446.87</v>
      </c>
      <c r="EA218" s="11">
        <v>1</v>
      </c>
      <c r="EB218" s="11">
        <v>1</v>
      </c>
      <c r="EC218" s="11">
        <v>2.91</v>
      </c>
      <c r="ED218" s="42">
        <f t="shared" si="444"/>
        <v>3.91</v>
      </c>
      <c r="EE218" s="11">
        <v>0.9</v>
      </c>
      <c r="EF218" s="9">
        <v>0.5</v>
      </c>
      <c r="EG218" s="43">
        <f t="shared" si="445"/>
        <v>60609.267765</v>
      </c>
    </row>
    <row r="219" s="1" customFormat="1" customHeight="1" spans="1:139">
      <c r="F219" s="47" t="s">
        <v>32</v>
      </c>
      <c r="G219" s="48"/>
      <c r="H219" s="48"/>
      <c r="I219" s="48"/>
      <c r="J219" s="48"/>
      <c r="K219" s="48"/>
      <c r="L219" s="48"/>
      <c r="M219" s="46">
        <f>SUM(Q209:Q218)</f>
        <v>91641.79763424</v>
      </c>
      <c r="N219" s="46"/>
      <c r="O219" s="46"/>
      <c r="P219" s="46"/>
      <c r="Q219" s="46"/>
      <c r="R219" s="1"/>
      <c r="S219" s="1"/>
      <c r="T219" s="1"/>
      <c r="U219" s="1"/>
      <c r="V219" s="1"/>
      <c r="W219" s="1"/>
      <c r="X219" s="1"/>
      <c r="Y219" s="1"/>
      <c r="Z219" s="47" t="s">
        <v>32</v>
      </c>
      <c r="AA219" s="48"/>
      <c r="AB219" s="48"/>
      <c r="AC219" s="48"/>
      <c r="AD219" s="48"/>
      <c r="AE219" s="48"/>
      <c r="AF219" s="48"/>
      <c r="AG219" s="46">
        <f>SUM(AK209:AK218)</f>
        <v>110487.839616</v>
      </c>
      <c r="AH219" s="46"/>
      <c r="AI219" s="46"/>
      <c r="AJ219" s="46"/>
      <c r="AK219" s="46"/>
      <c r="AL219" s="1"/>
      <c r="AM219" s="1"/>
      <c r="AN219" s="1"/>
      <c r="AO219" s="1"/>
      <c r="AP219" s="1"/>
      <c r="AQ219" s="1"/>
      <c r="AR219" s="1"/>
      <c r="AS219" s="1"/>
      <c r="AT219" s="47" t="s">
        <v>32</v>
      </c>
      <c r="AU219" s="48"/>
      <c r="AV219" s="48"/>
      <c r="AW219" s="48"/>
      <c r="AX219" s="48"/>
      <c r="AY219" s="48"/>
      <c r="AZ219" s="48"/>
      <c r="BA219" s="46">
        <f>SUM(BE209:BE218)</f>
        <v>100474.9271892</v>
      </c>
      <c r="BB219" s="46"/>
      <c r="BC219" s="46"/>
      <c r="BD219" s="46"/>
      <c r="BE219" s="46"/>
      <c r="BF219" s="1"/>
      <c r="BG219" s="1"/>
      <c r="BH219" s="1"/>
      <c r="BI219" s="1"/>
      <c r="BJ219" s="1"/>
      <c r="BK219" s="1"/>
      <c r="BL219" s="1"/>
      <c r="BM219" s="1"/>
      <c r="BN219" s="47" t="s">
        <v>32</v>
      </c>
      <c r="BO219" s="48"/>
      <c r="BP219" s="48"/>
      <c r="BQ219" s="48"/>
      <c r="BR219" s="48"/>
      <c r="BS219" s="48"/>
      <c r="BT219" s="48"/>
      <c r="BU219" s="46">
        <f>SUM(BY209:BY218)</f>
        <v>141712.849656</v>
      </c>
      <c r="BV219" s="46"/>
      <c r="BW219" s="46"/>
      <c r="BX219" s="46"/>
      <c r="BY219" s="46"/>
      <c r="BZ219" s="1"/>
      <c r="CA219" s="1"/>
      <c r="CB219" s="1"/>
      <c r="CC219" s="1"/>
      <c r="CD219" s="1"/>
      <c r="CE219" s="1"/>
      <c r="CF219" s="1"/>
      <c r="CG219" s="1"/>
      <c r="CH219" s="47" t="s">
        <v>32</v>
      </c>
      <c r="CI219" s="48"/>
      <c r="CJ219" s="48"/>
      <c r="CK219" s="48"/>
      <c r="CL219" s="48"/>
      <c r="CM219" s="48"/>
      <c r="CN219" s="48"/>
      <c r="CO219" s="46">
        <f>SUM(CS209:CS218)</f>
        <v>116478.8190684</v>
      </c>
      <c r="CP219" s="46"/>
      <c r="CQ219" s="46"/>
      <c r="CR219" s="46"/>
      <c r="CS219" s="46"/>
      <c r="CT219" s="1"/>
      <c r="CU219" s="1"/>
      <c r="CV219" s="1"/>
      <c r="CW219" s="1"/>
      <c r="CX219" s="1"/>
      <c r="CY219" s="1"/>
      <c r="CZ219" s="1"/>
      <c r="DA219" s="1"/>
      <c r="DB219" s="47" t="s">
        <v>32</v>
      </c>
      <c r="DC219" s="48"/>
      <c r="DD219" s="48"/>
      <c r="DE219" s="48"/>
      <c r="DF219" s="48"/>
      <c r="DG219" s="48"/>
      <c r="DH219" s="48"/>
      <c r="DI219" s="46">
        <f>SUM(DM209:DM218)</f>
        <v>136207.92924</v>
      </c>
      <c r="DJ219" s="46"/>
      <c r="DK219" s="46"/>
      <c r="DL219" s="46"/>
      <c r="DM219" s="46"/>
      <c r="DN219" s="1"/>
      <c r="DO219" s="1"/>
      <c r="DP219" s="1"/>
      <c r="DQ219" s="1"/>
      <c r="DR219" s="1"/>
      <c r="DS219" s="1"/>
      <c r="DT219" s="1"/>
      <c r="DU219" s="1"/>
      <c r="DV219" s="47" t="s">
        <v>32</v>
      </c>
      <c r="DW219" s="48"/>
      <c r="DX219" s="48"/>
      <c r="DY219" s="48"/>
      <c r="DZ219" s="48"/>
      <c r="EA219" s="48"/>
      <c r="EB219" s="48"/>
      <c r="EC219" s="46">
        <f>SUM(EG209:EG218)</f>
        <v>231632.8102845</v>
      </c>
      <c r="ED219" s="46"/>
      <c r="EE219" s="46"/>
      <c r="EF219" s="46"/>
      <c r="EG219" s="46"/>
    </row>
    <row r="220" s="1" customFormat="1" customHeight="1" spans="1:139">
      <c r="F220" s="48"/>
      <c r="G220" s="48"/>
      <c r="H220" s="48"/>
      <c r="I220" s="48"/>
      <c r="J220" s="48"/>
      <c r="K220" s="48"/>
      <c r="L220" s="48"/>
      <c r="M220" s="46"/>
      <c r="N220" s="46"/>
      <c r="O220" s="46"/>
      <c r="P220" s="46"/>
      <c r="Q220" s="46"/>
      <c r="R220" s="1"/>
      <c r="S220" s="1"/>
      <c r="T220" s="1"/>
      <c r="U220" s="1"/>
      <c r="V220" s="1"/>
      <c r="W220" s="1"/>
      <c r="X220" s="1"/>
      <c r="Y220" s="1"/>
      <c r="Z220" s="48"/>
      <c r="AA220" s="48"/>
      <c r="AB220" s="48"/>
      <c r="AC220" s="48"/>
      <c r="AD220" s="48"/>
      <c r="AE220" s="48"/>
      <c r="AF220" s="48"/>
      <c r="AG220" s="46"/>
      <c r="AH220" s="46"/>
      <c r="AI220" s="46"/>
      <c r="AJ220" s="46"/>
      <c r="AK220" s="46"/>
      <c r="AL220" s="1"/>
      <c r="AM220" s="1"/>
      <c r="AN220" s="1"/>
      <c r="AO220" s="1"/>
      <c r="AP220" s="1"/>
      <c r="AQ220" s="1"/>
      <c r="AR220" s="1"/>
      <c r="AS220" s="1"/>
      <c r="AT220" s="48"/>
      <c r="AU220" s="48"/>
      <c r="AV220" s="48"/>
      <c r="AW220" s="48"/>
      <c r="AX220" s="48"/>
      <c r="AY220" s="48"/>
      <c r="AZ220" s="48"/>
      <c r="BA220" s="46"/>
      <c r="BB220" s="46"/>
      <c r="BC220" s="46"/>
      <c r="BD220" s="46"/>
      <c r="BE220" s="46"/>
      <c r="BF220" s="1"/>
      <c r="BG220" s="1"/>
      <c r="BH220" s="1"/>
      <c r="BI220" s="1"/>
      <c r="BJ220" s="1"/>
      <c r="BK220" s="1"/>
      <c r="BL220" s="1"/>
      <c r="BM220" s="1"/>
      <c r="BN220" s="48"/>
      <c r="BO220" s="48"/>
      <c r="BP220" s="48"/>
      <c r="BQ220" s="48"/>
      <c r="BR220" s="48"/>
      <c r="BS220" s="48"/>
      <c r="BT220" s="48"/>
      <c r="BU220" s="46"/>
      <c r="BV220" s="46"/>
      <c r="BW220" s="46"/>
      <c r="BX220" s="46"/>
      <c r="BY220" s="46"/>
      <c r="BZ220" s="1"/>
      <c r="CA220" s="1"/>
      <c r="CB220" s="1"/>
      <c r="CC220" s="1"/>
      <c r="CD220" s="1"/>
      <c r="CE220" s="1"/>
      <c r="CF220" s="1"/>
      <c r="CG220" s="1"/>
      <c r="CH220" s="48"/>
      <c r="CI220" s="48"/>
      <c r="CJ220" s="48"/>
      <c r="CK220" s="48"/>
      <c r="CL220" s="48"/>
      <c r="CM220" s="48"/>
      <c r="CN220" s="48"/>
      <c r="CO220" s="46"/>
      <c r="CP220" s="46"/>
      <c r="CQ220" s="46"/>
      <c r="CR220" s="46"/>
      <c r="CS220" s="46"/>
      <c r="CT220" s="1"/>
      <c r="CU220" s="1"/>
      <c r="CV220" s="1"/>
      <c r="CW220" s="1"/>
      <c r="CX220" s="1"/>
      <c r="CY220" s="1"/>
      <c r="CZ220" s="1"/>
      <c r="DA220" s="1"/>
      <c r="DB220" s="48"/>
      <c r="DC220" s="48"/>
      <c r="DD220" s="48"/>
      <c r="DE220" s="48"/>
      <c r="DF220" s="48"/>
      <c r="DG220" s="48"/>
      <c r="DH220" s="48"/>
      <c r="DI220" s="46"/>
      <c r="DJ220" s="46"/>
      <c r="DK220" s="46"/>
      <c r="DL220" s="46"/>
      <c r="DM220" s="46"/>
      <c r="DN220" s="1"/>
      <c r="DO220" s="1"/>
      <c r="DP220" s="1"/>
      <c r="DQ220" s="1"/>
      <c r="DR220" s="1"/>
      <c r="DS220" s="1"/>
      <c r="DT220" s="1"/>
      <c r="DU220" s="1"/>
      <c r="DV220" s="48"/>
      <c r="DW220" s="48"/>
      <c r="DX220" s="48"/>
      <c r="DY220" s="48"/>
      <c r="DZ220" s="48"/>
      <c r="EA220" s="48"/>
      <c r="EB220" s="48"/>
      <c r="EC220" s="46"/>
      <c r="ED220" s="46"/>
      <c r="EE220" s="46"/>
      <c r="EF220" s="46"/>
      <c r="EG220" s="46"/>
    </row>
    <row r="221" s="1" customFormat="1" customHeight="1" spans="1:139">
      <c r="F221" s="48"/>
      <c r="G221" s="48"/>
      <c r="H221" s="48"/>
      <c r="I221" s="48"/>
      <c r="J221" s="48"/>
      <c r="K221" s="48"/>
      <c r="L221" s="48"/>
      <c r="M221" s="46"/>
      <c r="N221" s="46"/>
      <c r="O221" s="46"/>
      <c r="P221" s="46"/>
      <c r="Q221" s="46"/>
      <c r="R221" s="1"/>
      <c r="S221" s="1"/>
      <c r="T221" s="1"/>
      <c r="U221" s="1"/>
      <c r="V221" s="1"/>
      <c r="W221" s="1"/>
      <c r="X221" s="1"/>
      <c r="Y221" s="1"/>
      <c r="Z221" s="48"/>
      <c r="AA221" s="48"/>
      <c r="AB221" s="48"/>
      <c r="AC221" s="48"/>
      <c r="AD221" s="48"/>
      <c r="AE221" s="48"/>
      <c r="AF221" s="48"/>
      <c r="AG221" s="46"/>
      <c r="AH221" s="46"/>
      <c r="AI221" s="46"/>
      <c r="AJ221" s="46"/>
      <c r="AK221" s="46"/>
      <c r="AL221" s="1"/>
      <c r="AM221" s="1"/>
      <c r="AN221" s="1"/>
      <c r="AO221" s="1"/>
      <c r="AP221" s="1"/>
      <c r="AQ221" s="1"/>
      <c r="AR221" s="1"/>
      <c r="AS221" s="1"/>
      <c r="AT221" s="48"/>
      <c r="AU221" s="48"/>
      <c r="AV221" s="48"/>
      <c r="AW221" s="48"/>
      <c r="AX221" s="48"/>
      <c r="AY221" s="48"/>
      <c r="AZ221" s="48"/>
      <c r="BA221" s="46"/>
      <c r="BB221" s="46"/>
      <c r="BC221" s="46"/>
      <c r="BD221" s="46"/>
      <c r="BE221" s="46"/>
      <c r="BF221" s="1"/>
      <c r="BG221" s="1"/>
      <c r="BH221" s="1"/>
      <c r="BI221" s="1"/>
      <c r="BJ221" s="1"/>
      <c r="BK221" s="1"/>
      <c r="BL221" s="1"/>
      <c r="BM221" s="1"/>
      <c r="BN221" s="48"/>
      <c r="BO221" s="48"/>
      <c r="BP221" s="48"/>
      <c r="BQ221" s="48"/>
      <c r="BR221" s="48"/>
      <c r="BS221" s="48"/>
      <c r="BT221" s="48"/>
      <c r="BU221" s="46"/>
      <c r="BV221" s="46"/>
      <c r="BW221" s="46"/>
      <c r="BX221" s="46"/>
      <c r="BY221" s="46"/>
      <c r="BZ221" s="1"/>
      <c r="CA221" s="1"/>
      <c r="CB221" s="1"/>
      <c r="CC221" s="1"/>
      <c r="CD221" s="1"/>
      <c r="CE221" s="1"/>
      <c r="CF221" s="1"/>
      <c r="CG221" s="1"/>
      <c r="CH221" s="48"/>
      <c r="CI221" s="48"/>
      <c r="CJ221" s="48"/>
      <c r="CK221" s="48"/>
      <c r="CL221" s="48"/>
      <c r="CM221" s="48"/>
      <c r="CN221" s="48"/>
      <c r="CO221" s="46"/>
      <c r="CP221" s="46"/>
      <c r="CQ221" s="46"/>
      <c r="CR221" s="46"/>
      <c r="CS221" s="46"/>
      <c r="CT221" s="1"/>
      <c r="CU221" s="1"/>
      <c r="CV221" s="1"/>
      <c r="CW221" s="1"/>
      <c r="CX221" s="1"/>
      <c r="CY221" s="1"/>
      <c r="CZ221" s="1"/>
      <c r="DA221" s="1"/>
      <c r="DB221" s="48"/>
      <c r="DC221" s="48"/>
      <c r="DD221" s="48"/>
      <c r="DE221" s="48"/>
      <c r="DF221" s="48"/>
      <c r="DG221" s="48"/>
      <c r="DH221" s="48"/>
      <c r="DI221" s="46"/>
      <c r="DJ221" s="46"/>
      <c r="DK221" s="46"/>
      <c r="DL221" s="46"/>
      <c r="DM221" s="46"/>
      <c r="DN221" s="1"/>
      <c r="DO221" s="1"/>
      <c r="DP221" s="1"/>
      <c r="DQ221" s="1"/>
      <c r="DR221" s="1"/>
      <c r="DS221" s="1"/>
      <c r="DT221" s="1"/>
      <c r="DU221" s="1"/>
      <c r="DV221" s="48"/>
      <c r="DW221" s="48"/>
      <c r="DX221" s="48"/>
      <c r="DY221" s="48"/>
      <c r="DZ221" s="48"/>
      <c r="EA221" s="48"/>
      <c r="EB221" s="48"/>
      <c r="EC221" s="46"/>
      <c r="ED221" s="46"/>
      <c r="EE221" s="46"/>
      <c r="EF221" s="46"/>
      <c r="EG221" s="46"/>
    </row>
    <row r="223" s="1" customFormat="1" customHeight="1" spans="1:139">
      <c r="A223" s="2" t="s">
        <v>68</v>
      </c>
      <c r="B223" s="2"/>
      <c r="C223" s="2"/>
      <c r="D223" s="2"/>
      <c r="E223" s="2"/>
      <c r="F223" s="3" t="s">
        <v>1</v>
      </c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1"/>
      <c r="U223" s="2" t="s">
        <v>69</v>
      </c>
      <c r="V223" s="2"/>
      <c r="W223" s="2"/>
      <c r="X223" s="2"/>
      <c r="Y223" s="2"/>
      <c r="Z223" s="3" t="s">
        <v>1</v>
      </c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1"/>
      <c r="AO223" s="2" t="s">
        <v>70</v>
      </c>
      <c r="AP223" s="2"/>
      <c r="AQ223" s="2"/>
      <c r="AR223" s="2"/>
      <c r="AS223" s="2"/>
      <c r="AT223" s="3" t="s">
        <v>1</v>
      </c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1"/>
      <c r="BI223" s="2" t="s">
        <v>71</v>
      </c>
      <c r="BJ223" s="2"/>
      <c r="BK223" s="2"/>
      <c r="BL223" s="2"/>
      <c r="BM223" s="2"/>
      <c r="BN223" s="3" t="s">
        <v>1</v>
      </c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1"/>
      <c r="CC223" s="2" t="s">
        <v>72</v>
      </c>
      <c r="CD223" s="2"/>
      <c r="CE223" s="2"/>
      <c r="CF223" s="2"/>
      <c r="CG223" s="2"/>
      <c r="CH223" s="3" t="s">
        <v>1</v>
      </c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1"/>
      <c r="CW223" s="2" t="s">
        <v>73</v>
      </c>
      <c r="CX223" s="2"/>
      <c r="CY223" s="2"/>
      <c r="CZ223" s="2"/>
      <c r="DA223" s="2"/>
      <c r="DB223" s="3" t="s">
        <v>1</v>
      </c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1"/>
      <c r="DQ223" s="2" t="s">
        <v>74</v>
      </c>
      <c r="DR223" s="2"/>
      <c r="DS223" s="2"/>
      <c r="DT223" s="2"/>
      <c r="DU223" s="2"/>
      <c r="DV223" s="3" t="s">
        <v>1</v>
      </c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</row>
    <row r="224" s="1" customFormat="1" customHeight="1" spans="1:139">
      <c r="A224" s="2"/>
      <c r="B224" s="2"/>
      <c r="C224" s="2"/>
      <c r="D224" s="2"/>
      <c r="E224" s="2"/>
      <c r="F224" s="4" t="s">
        <v>8</v>
      </c>
      <c r="G224" s="5"/>
      <c r="H224" s="5"/>
      <c r="I224" s="6"/>
      <c r="J224" s="7" t="s">
        <v>9</v>
      </c>
      <c r="K224" s="7"/>
      <c r="L224" s="7"/>
      <c r="M224" s="7"/>
      <c r="N224" s="8" t="s">
        <v>10</v>
      </c>
      <c r="O224" s="8"/>
      <c r="P224" s="8"/>
      <c r="Q224" s="9" t="s">
        <v>11</v>
      </c>
      <c r="R224" s="10" t="s">
        <v>12</v>
      </c>
      <c r="S224" s="10" t="s">
        <v>13</v>
      </c>
      <c r="U224" s="2"/>
      <c r="V224" s="2"/>
      <c r="W224" s="2"/>
      <c r="X224" s="2"/>
      <c r="Y224" s="2"/>
      <c r="Z224" s="4" t="s">
        <v>8</v>
      </c>
      <c r="AA224" s="5"/>
      <c r="AB224" s="5"/>
      <c r="AC224" s="6"/>
      <c r="AD224" s="7" t="s">
        <v>9</v>
      </c>
      <c r="AE224" s="7"/>
      <c r="AF224" s="7"/>
      <c r="AG224" s="7"/>
      <c r="AH224" s="8" t="s">
        <v>10</v>
      </c>
      <c r="AI224" s="8"/>
      <c r="AJ224" s="8"/>
      <c r="AK224" s="9" t="s">
        <v>11</v>
      </c>
      <c r="AL224" s="10" t="s">
        <v>12</v>
      </c>
      <c r="AM224" s="10" t="s">
        <v>13</v>
      </c>
      <c r="AO224" s="2"/>
      <c r="AP224" s="2"/>
      <c r="AQ224" s="2"/>
      <c r="AR224" s="2"/>
      <c r="AS224" s="2"/>
      <c r="AT224" s="4" t="s">
        <v>8</v>
      </c>
      <c r="AU224" s="5"/>
      <c r="AV224" s="5"/>
      <c r="AW224" s="6"/>
      <c r="AX224" s="7" t="s">
        <v>9</v>
      </c>
      <c r="AY224" s="7"/>
      <c r="AZ224" s="7"/>
      <c r="BA224" s="7"/>
      <c r="BB224" s="8" t="s">
        <v>10</v>
      </c>
      <c r="BC224" s="8"/>
      <c r="BD224" s="8"/>
      <c r="BE224" s="9" t="s">
        <v>11</v>
      </c>
      <c r="BF224" s="10" t="s">
        <v>12</v>
      </c>
      <c r="BG224" s="10" t="s">
        <v>13</v>
      </c>
      <c r="BI224" s="2"/>
      <c r="BJ224" s="2"/>
      <c r="BK224" s="2"/>
      <c r="BL224" s="2"/>
      <c r="BM224" s="2"/>
      <c r="BN224" s="4" t="s">
        <v>8</v>
      </c>
      <c r="BO224" s="5"/>
      <c r="BP224" s="5"/>
      <c r="BQ224" s="6"/>
      <c r="BR224" s="7" t="s">
        <v>9</v>
      </c>
      <c r="BS224" s="7"/>
      <c r="BT224" s="7"/>
      <c r="BU224" s="7"/>
      <c r="BV224" s="8" t="s">
        <v>10</v>
      </c>
      <c r="BW224" s="8"/>
      <c r="BX224" s="8"/>
      <c r="BY224" s="9" t="s">
        <v>11</v>
      </c>
      <c r="BZ224" s="10" t="s">
        <v>12</v>
      </c>
      <c r="CA224" s="10" t="s">
        <v>13</v>
      </c>
      <c r="CC224" s="2"/>
      <c r="CD224" s="2"/>
      <c r="CE224" s="2"/>
      <c r="CF224" s="2"/>
      <c r="CG224" s="2"/>
      <c r="CH224" s="4" t="s">
        <v>8</v>
      </c>
      <c r="CI224" s="5"/>
      <c r="CJ224" s="5"/>
      <c r="CK224" s="6"/>
      <c r="CL224" s="7" t="s">
        <v>9</v>
      </c>
      <c r="CM224" s="7"/>
      <c r="CN224" s="7"/>
      <c r="CO224" s="7"/>
      <c r="CP224" s="8" t="s">
        <v>10</v>
      </c>
      <c r="CQ224" s="8"/>
      <c r="CR224" s="8"/>
      <c r="CS224" s="9" t="s">
        <v>11</v>
      </c>
      <c r="CT224" s="10" t="s">
        <v>12</v>
      </c>
      <c r="CU224" s="10" t="s">
        <v>13</v>
      </c>
      <c r="CW224" s="2"/>
      <c r="CX224" s="2"/>
      <c r="CY224" s="2"/>
      <c r="CZ224" s="2"/>
      <c r="DA224" s="2"/>
      <c r="DB224" s="4" t="s">
        <v>8</v>
      </c>
      <c r="DC224" s="5"/>
      <c r="DD224" s="5"/>
      <c r="DE224" s="6"/>
      <c r="DF224" s="7" t="s">
        <v>9</v>
      </c>
      <c r="DG224" s="7"/>
      <c r="DH224" s="7"/>
      <c r="DI224" s="7"/>
      <c r="DJ224" s="8" t="s">
        <v>10</v>
      </c>
      <c r="DK224" s="8"/>
      <c r="DL224" s="8"/>
      <c r="DM224" s="9" t="s">
        <v>11</v>
      </c>
      <c r="DN224" s="10" t="s">
        <v>12</v>
      </c>
      <c r="DO224" s="10" t="s">
        <v>13</v>
      </c>
      <c r="DQ224" s="2"/>
      <c r="DR224" s="2"/>
      <c r="DS224" s="2"/>
      <c r="DT224" s="2"/>
      <c r="DU224" s="2"/>
      <c r="DV224" s="4" t="s">
        <v>8</v>
      </c>
      <c r="DW224" s="5"/>
      <c r="DX224" s="5"/>
      <c r="DY224" s="6"/>
      <c r="DZ224" s="7" t="s">
        <v>9</v>
      </c>
      <c r="EA224" s="7"/>
      <c r="EB224" s="7"/>
      <c r="EC224" s="7"/>
      <c r="ED224" s="8" t="s">
        <v>10</v>
      </c>
      <c r="EE224" s="8"/>
      <c r="EF224" s="8"/>
      <c r="EG224" s="9" t="s">
        <v>11</v>
      </c>
      <c r="EH224" s="10" t="s">
        <v>12</v>
      </c>
      <c r="EI224" s="10" t="s">
        <v>13</v>
      </c>
    </row>
    <row r="225" s="1" customFormat="1" customHeight="1" spans="1:140">
      <c r="A225" s="1" t="s">
        <v>14</v>
      </c>
      <c r="B225" s="1" t="s">
        <v>15</v>
      </c>
      <c r="C225" s="1" t="s">
        <v>16</v>
      </c>
      <c r="D225" s="1" t="s">
        <v>17</v>
      </c>
      <c r="E225" s="1" t="s">
        <v>18</v>
      </c>
      <c r="F225" s="11" t="s">
        <v>19</v>
      </c>
      <c r="G225" s="11" t="s">
        <v>20</v>
      </c>
      <c r="H225" s="12" t="s">
        <v>21</v>
      </c>
      <c r="I225" s="13" t="s">
        <v>8</v>
      </c>
      <c r="J225" s="11" t="s">
        <v>22</v>
      </c>
      <c r="K225" s="11" t="s">
        <v>23</v>
      </c>
      <c r="L225" s="11" t="s">
        <v>24</v>
      </c>
      <c r="M225" s="7" t="s">
        <v>25</v>
      </c>
      <c r="N225" s="11" t="s">
        <v>26</v>
      </c>
      <c r="O225" s="11" t="s">
        <v>27</v>
      </c>
      <c r="P225" s="8" t="s">
        <v>28</v>
      </c>
      <c r="Q225" s="9" t="s">
        <v>29</v>
      </c>
      <c r="R225" s="14"/>
      <c r="S225" s="14"/>
      <c r="T225" s="1"/>
      <c r="U225" s="1" t="s">
        <v>14</v>
      </c>
      <c r="V225" s="1" t="s">
        <v>15</v>
      </c>
      <c r="W225" s="1" t="s">
        <v>16</v>
      </c>
      <c r="X225" s="1" t="s">
        <v>17</v>
      </c>
      <c r="Y225" s="1" t="s">
        <v>18</v>
      </c>
      <c r="Z225" s="11" t="s">
        <v>19</v>
      </c>
      <c r="AA225" s="11" t="s">
        <v>20</v>
      </c>
      <c r="AB225" s="12" t="s">
        <v>21</v>
      </c>
      <c r="AC225" s="13" t="s">
        <v>8</v>
      </c>
      <c r="AD225" s="11" t="s">
        <v>22</v>
      </c>
      <c r="AE225" s="11" t="s">
        <v>23</v>
      </c>
      <c r="AF225" s="11" t="s">
        <v>24</v>
      </c>
      <c r="AG225" s="7" t="s">
        <v>25</v>
      </c>
      <c r="AH225" s="11" t="s">
        <v>26</v>
      </c>
      <c r="AI225" s="11" t="s">
        <v>27</v>
      </c>
      <c r="AJ225" s="8" t="s">
        <v>28</v>
      </c>
      <c r="AK225" s="9" t="s">
        <v>29</v>
      </c>
      <c r="AL225" s="14"/>
      <c r="AM225" s="14"/>
      <c r="AN225" s="1"/>
      <c r="AO225" s="1" t="s">
        <v>14</v>
      </c>
      <c r="AP225" s="1" t="s">
        <v>15</v>
      </c>
      <c r="AQ225" s="1" t="s">
        <v>16</v>
      </c>
      <c r="AR225" s="1" t="s">
        <v>17</v>
      </c>
      <c r="AS225" s="1" t="s">
        <v>18</v>
      </c>
      <c r="AT225" s="11" t="s">
        <v>19</v>
      </c>
      <c r="AU225" s="11" t="s">
        <v>20</v>
      </c>
      <c r="AV225" s="12" t="s">
        <v>21</v>
      </c>
      <c r="AW225" s="13" t="s">
        <v>8</v>
      </c>
      <c r="AX225" s="11" t="s">
        <v>22</v>
      </c>
      <c r="AY225" s="11" t="s">
        <v>23</v>
      </c>
      <c r="AZ225" s="11" t="s">
        <v>24</v>
      </c>
      <c r="BA225" s="7" t="s">
        <v>25</v>
      </c>
      <c r="BB225" s="11" t="s">
        <v>26</v>
      </c>
      <c r="BC225" s="11" t="s">
        <v>27</v>
      </c>
      <c r="BD225" s="8" t="s">
        <v>28</v>
      </c>
      <c r="BE225" s="9" t="s">
        <v>29</v>
      </c>
      <c r="BF225" s="14"/>
      <c r="BG225" s="14"/>
      <c r="BH225" s="1"/>
      <c r="BI225" s="1" t="s">
        <v>14</v>
      </c>
      <c r="BJ225" s="1" t="s">
        <v>15</v>
      </c>
      <c r="BK225" s="1" t="s">
        <v>16</v>
      </c>
      <c r="BL225" s="1" t="s">
        <v>17</v>
      </c>
      <c r="BM225" s="1" t="s">
        <v>18</v>
      </c>
      <c r="BN225" s="11" t="s">
        <v>19</v>
      </c>
      <c r="BO225" s="11" t="s">
        <v>20</v>
      </c>
      <c r="BP225" s="12" t="s">
        <v>21</v>
      </c>
      <c r="BQ225" s="13" t="s">
        <v>8</v>
      </c>
      <c r="BR225" s="11" t="s">
        <v>22</v>
      </c>
      <c r="BS225" s="11" t="s">
        <v>23</v>
      </c>
      <c r="BT225" s="11" t="s">
        <v>24</v>
      </c>
      <c r="BU225" s="7" t="s">
        <v>25</v>
      </c>
      <c r="BV225" s="11" t="s">
        <v>26</v>
      </c>
      <c r="BW225" s="11" t="s">
        <v>27</v>
      </c>
      <c r="BX225" s="8" t="s">
        <v>28</v>
      </c>
      <c r="BY225" s="9" t="s">
        <v>29</v>
      </c>
      <c r="BZ225" s="14"/>
      <c r="CA225" s="14"/>
      <c r="CB225" s="1"/>
      <c r="CC225" s="1" t="s">
        <v>14</v>
      </c>
      <c r="CD225" s="1" t="s">
        <v>15</v>
      </c>
      <c r="CE225" s="1" t="s">
        <v>16</v>
      </c>
      <c r="CF225" s="1" t="s">
        <v>17</v>
      </c>
      <c r="CG225" s="1" t="s">
        <v>18</v>
      </c>
      <c r="CH225" s="11" t="s">
        <v>19</v>
      </c>
      <c r="CI225" s="11" t="s">
        <v>20</v>
      </c>
      <c r="CJ225" s="12" t="s">
        <v>21</v>
      </c>
      <c r="CK225" s="13" t="s">
        <v>8</v>
      </c>
      <c r="CL225" s="11" t="s">
        <v>22</v>
      </c>
      <c r="CM225" s="11" t="s">
        <v>23</v>
      </c>
      <c r="CN225" s="11" t="s">
        <v>24</v>
      </c>
      <c r="CO225" s="7" t="s">
        <v>25</v>
      </c>
      <c r="CP225" s="11" t="s">
        <v>26</v>
      </c>
      <c r="CQ225" s="11" t="s">
        <v>27</v>
      </c>
      <c r="CR225" s="8" t="s">
        <v>28</v>
      </c>
      <c r="CS225" s="9" t="s">
        <v>29</v>
      </c>
      <c r="CT225" s="14"/>
      <c r="CU225" s="14"/>
      <c r="CV225" s="1"/>
      <c r="CW225" s="1" t="s">
        <v>14</v>
      </c>
      <c r="CX225" s="1" t="s">
        <v>15</v>
      </c>
      <c r="CY225" s="1" t="s">
        <v>16</v>
      </c>
      <c r="CZ225" s="1" t="s">
        <v>17</v>
      </c>
      <c r="DA225" s="1" t="s">
        <v>18</v>
      </c>
      <c r="DB225" s="11" t="s">
        <v>19</v>
      </c>
      <c r="DC225" s="11" t="s">
        <v>20</v>
      </c>
      <c r="DD225" s="12" t="s">
        <v>21</v>
      </c>
      <c r="DE225" s="13" t="s">
        <v>8</v>
      </c>
      <c r="DF225" s="11" t="s">
        <v>22</v>
      </c>
      <c r="DG225" s="11" t="s">
        <v>23</v>
      </c>
      <c r="DH225" s="11" t="s">
        <v>24</v>
      </c>
      <c r="DI225" s="7" t="s">
        <v>25</v>
      </c>
      <c r="DJ225" s="11" t="s">
        <v>26</v>
      </c>
      <c r="DK225" s="11" t="s">
        <v>27</v>
      </c>
      <c r="DL225" s="8" t="s">
        <v>28</v>
      </c>
      <c r="DM225" s="9" t="s">
        <v>29</v>
      </c>
      <c r="DN225" s="14"/>
      <c r="DO225" s="14"/>
      <c r="DP225" s="1"/>
      <c r="DQ225" s="1" t="s">
        <v>14</v>
      </c>
      <c r="DR225" s="1" t="s">
        <v>15</v>
      </c>
      <c r="DS225" s="1" t="s">
        <v>16</v>
      </c>
      <c r="DT225" s="1" t="s">
        <v>17</v>
      </c>
      <c r="DU225" s="1" t="s">
        <v>18</v>
      </c>
      <c r="DV225" s="11" t="s">
        <v>19</v>
      </c>
      <c r="DW225" s="11" t="s">
        <v>20</v>
      </c>
      <c r="DX225" s="12" t="s">
        <v>21</v>
      </c>
      <c r="DY225" s="13" t="s">
        <v>8</v>
      </c>
      <c r="DZ225" s="11" t="s">
        <v>22</v>
      </c>
      <c r="EA225" s="11" t="s">
        <v>23</v>
      </c>
      <c r="EB225" s="11" t="s">
        <v>24</v>
      </c>
      <c r="EC225" s="7" t="s">
        <v>25</v>
      </c>
      <c r="ED225" s="11" t="s">
        <v>26</v>
      </c>
      <c r="EE225" s="11" t="s">
        <v>27</v>
      </c>
      <c r="EF225" s="8" t="s">
        <v>28</v>
      </c>
      <c r="EG225" s="9" t="s">
        <v>29</v>
      </c>
      <c r="EH225" s="14"/>
      <c r="EI225" s="14"/>
    </row>
    <row r="226" s="1" customFormat="1" customHeight="1" spans="1:140">
      <c r="A226" s="15">
        <f>M235</f>
        <v>1159040.63851528</v>
      </c>
      <c r="B226" s="15">
        <f>T244+T253</f>
        <v>776927.659008331</v>
      </c>
      <c r="C226" s="15">
        <f>M267</f>
        <v>576925.882079614</v>
      </c>
      <c r="D226" s="15">
        <f>M277</f>
        <v>387935.85894184</v>
      </c>
      <c r="E226" s="15">
        <v>18</v>
      </c>
      <c r="F226" s="11">
        <v>2704</v>
      </c>
      <c r="G226" s="11">
        <v>1.286</v>
      </c>
      <c r="H226" s="12">
        <v>1.35</v>
      </c>
      <c r="I226" s="13">
        <f t="shared" ref="I226:I229" si="446">F226*G226*H226</f>
        <v>4694.4144</v>
      </c>
      <c r="J226" s="11">
        <v>3</v>
      </c>
      <c r="K226" s="11">
        <v>680</v>
      </c>
      <c r="L226" s="11">
        <v>1.79</v>
      </c>
      <c r="M226" s="16">
        <f t="shared" ref="M226:M229" si="447">1+6*K226/(K226+2000)+L226</f>
        <v>4.31238805970149</v>
      </c>
      <c r="N226" s="11">
        <v>1</v>
      </c>
      <c r="O226" s="11">
        <v>2.38</v>
      </c>
      <c r="P226" s="8">
        <f t="shared" ref="P226:P229" si="448">1+N226*O226</f>
        <v>3.38</v>
      </c>
      <c r="Q226" s="9">
        <v>1.15</v>
      </c>
      <c r="R226" s="17">
        <v>1</v>
      </c>
      <c r="S226" s="18">
        <f t="shared" ref="S226:S234" si="449">I226*J226*Q226*P226*M226*R226</f>
        <v>236066.876960826</v>
      </c>
      <c r="U226" s="15">
        <f>AG235</f>
        <v>1159040.63851528</v>
      </c>
      <c r="V226" s="15">
        <f>AN244+AN253</f>
        <v>893803.139791131</v>
      </c>
      <c r="W226" s="15">
        <f>AG267</f>
        <v>576925.882079614</v>
      </c>
      <c r="X226" s="15">
        <f>AG277</f>
        <v>549345.547059725</v>
      </c>
      <c r="Y226" s="15">
        <v>18</v>
      </c>
      <c r="Z226" s="11">
        <v>2704</v>
      </c>
      <c r="AA226" s="11">
        <v>1.286</v>
      </c>
      <c r="AB226" s="12">
        <v>1.35</v>
      </c>
      <c r="AC226" s="13">
        <f t="shared" ref="AC226:AC229" si="450">Z226*AA226*AB226</f>
        <v>4694.4144</v>
      </c>
      <c r="AD226" s="11">
        <v>3</v>
      </c>
      <c r="AE226" s="11">
        <v>680</v>
      </c>
      <c r="AF226" s="11">
        <v>1.79</v>
      </c>
      <c r="AG226" s="16">
        <f t="shared" ref="AG226:AG229" si="451">1+6*AE226/(AE226+2000)+AF226</f>
        <v>4.31238805970149</v>
      </c>
      <c r="AH226" s="11">
        <v>1</v>
      </c>
      <c r="AI226" s="11">
        <v>2.38</v>
      </c>
      <c r="AJ226" s="8">
        <f t="shared" ref="AJ226:AJ229" si="452">1+AH226*AI226</f>
        <v>3.38</v>
      </c>
      <c r="AK226" s="9">
        <v>1.15</v>
      </c>
      <c r="AL226" s="17">
        <v>1</v>
      </c>
      <c r="AM226" s="18">
        <f t="shared" ref="AM226:AM234" si="453">AC226*AD226*AK226*AJ226*AG226*AL226</f>
        <v>236066.876960826</v>
      </c>
      <c r="AO226" s="15">
        <f>BA235</f>
        <v>1176426.24809301</v>
      </c>
      <c r="AP226" s="15">
        <f>BH244+BH253</f>
        <v>804154.496518522</v>
      </c>
      <c r="AQ226" s="15">
        <f>BA267</f>
        <v>585579.770310808</v>
      </c>
      <c r="AR226" s="15">
        <f>BA277</f>
        <v>592934.082089638</v>
      </c>
      <c r="AS226" s="15">
        <v>18</v>
      </c>
      <c r="AT226" s="11">
        <v>2704</v>
      </c>
      <c r="AU226" s="11">
        <v>1.286</v>
      </c>
      <c r="AV226" s="12">
        <v>1.35</v>
      </c>
      <c r="AW226" s="13">
        <f t="shared" ref="AW226:AW229" si="454">AT226*AU226*AV226</f>
        <v>4694.4144</v>
      </c>
      <c r="AX226" s="11">
        <v>3</v>
      </c>
      <c r="AY226" s="11">
        <v>680</v>
      </c>
      <c r="AZ226" s="11">
        <v>1.79</v>
      </c>
      <c r="BA226" s="16">
        <f t="shared" ref="BA226:BA229" si="455">1+6*AY226/(AY226+2000)+AZ226</f>
        <v>4.31238805970149</v>
      </c>
      <c r="BB226" s="11">
        <v>1</v>
      </c>
      <c r="BC226" s="11">
        <v>2.38</v>
      </c>
      <c r="BD226" s="8">
        <f t="shared" ref="BD226:BD229" si="456">1+BB226*BC226</f>
        <v>3.38</v>
      </c>
      <c r="BE226" s="9">
        <v>1.15</v>
      </c>
      <c r="BF226" s="17">
        <v>1.015</v>
      </c>
      <c r="BG226" s="18">
        <f t="shared" ref="BG226:BG234" si="457">AW226*AX226*BE226*BD226*BA226*BF226</f>
        <v>239607.880115238</v>
      </c>
      <c r="BI226" s="15">
        <f>BU235</f>
        <v>1176426.24809301</v>
      </c>
      <c r="BJ226" s="15">
        <f>CB244+CB253</f>
        <v>921387.721589781</v>
      </c>
      <c r="BK226" s="15">
        <f>BU267</f>
        <v>585579.770310808</v>
      </c>
      <c r="BL226" s="15">
        <f>BU277</f>
        <v>836292.006192358</v>
      </c>
      <c r="BM226" s="15">
        <v>18</v>
      </c>
      <c r="BN226" s="11">
        <v>2704</v>
      </c>
      <c r="BO226" s="11">
        <v>1.286</v>
      </c>
      <c r="BP226" s="12">
        <v>1.35</v>
      </c>
      <c r="BQ226" s="13">
        <f t="shared" ref="BQ226:BQ229" si="458">BN226*BO226*BP226</f>
        <v>4694.4144</v>
      </c>
      <c r="BR226" s="11">
        <v>3</v>
      </c>
      <c r="BS226" s="11">
        <v>680</v>
      </c>
      <c r="BT226" s="11">
        <v>1.79</v>
      </c>
      <c r="BU226" s="16">
        <f t="shared" ref="BU226:BU229" si="459">1+6*BS226/(BS226+2000)+BT226</f>
        <v>4.31238805970149</v>
      </c>
      <c r="BV226" s="11">
        <v>1</v>
      </c>
      <c r="BW226" s="11">
        <v>2.38</v>
      </c>
      <c r="BX226" s="8">
        <f t="shared" ref="BX226:BX229" si="460">1+BV226*BW226</f>
        <v>3.38</v>
      </c>
      <c r="BY226" s="9">
        <v>1.15</v>
      </c>
      <c r="BZ226" s="17">
        <v>1.015</v>
      </c>
      <c r="CA226" s="18">
        <f t="shared" ref="CA226:CA234" si="461">BQ226*BR226*BY226*BX226*BU226*BZ226</f>
        <v>239607.880115238</v>
      </c>
      <c r="CC226" s="15">
        <f>CO235</f>
        <v>1456610.60599682</v>
      </c>
      <c r="CD226" s="15">
        <f>CV244+CV253</f>
        <v>859613.427312904</v>
      </c>
      <c r="CE226" s="15">
        <f>CO267</f>
        <v>625964.582056381</v>
      </c>
      <c r="CF226" s="15">
        <f>CO277</f>
        <v>870176.783153684</v>
      </c>
      <c r="CG226" s="15">
        <v>18</v>
      </c>
      <c r="CH226" s="11">
        <f t="shared" ref="CH226:CH229" si="462">2704+428</f>
        <v>3132</v>
      </c>
      <c r="CI226" s="11">
        <v>1.286</v>
      </c>
      <c r="CJ226" s="12">
        <v>1.35</v>
      </c>
      <c r="CK226" s="13">
        <f t="shared" ref="CK226:CK229" si="463">CH226*CI226*CJ226</f>
        <v>5437.4652</v>
      </c>
      <c r="CL226" s="11">
        <v>3</v>
      </c>
      <c r="CM226" s="11">
        <v>680</v>
      </c>
      <c r="CN226" s="11">
        <v>1.79</v>
      </c>
      <c r="CO226" s="16">
        <f t="shared" ref="CO226:CO229" si="464">1+6*CM226/(CM226+2000)+CN226</f>
        <v>4.31238805970149</v>
      </c>
      <c r="CP226" s="11">
        <v>1</v>
      </c>
      <c r="CQ226" s="11">
        <v>2.38</v>
      </c>
      <c r="CR226" s="8">
        <f t="shared" ref="CR226:CR229" si="465">1+CP226*CQ226</f>
        <v>3.38</v>
      </c>
      <c r="CS226" s="9">
        <v>1.15</v>
      </c>
      <c r="CT226" s="17">
        <v>1.085</v>
      </c>
      <c r="CU226" s="18">
        <f t="shared" ref="CU226:CU234" si="466">CK226*CL226*CS226*CR226*CO226*CT226</f>
        <v>296674.253929666</v>
      </c>
      <c r="CW226" s="15">
        <f>DI235</f>
        <v>1462191.4895447</v>
      </c>
      <c r="CX226" s="15">
        <f>DP244+DP253</f>
        <v>984931.702389077</v>
      </c>
      <c r="CY226" s="15">
        <f>DI267</f>
        <v>625964.582056381</v>
      </c>
      <c r="CZ226" s="15">
        <f>DI277</f>
        <v>1221738.76402082</v>
      </c>
      <c r="DA226" s="15">
        <v>18</v>
      </c>
      <c r="DB226" s="11">
        <f t="shared" ref="DB226:DB229" si="467">2704+440</f>
        <v>3144</v>
      </c>
      <c r="DC226" s="11">
        <v>1.286</v>
      </c>
      <c r="DD226" s="12">
        <v>1.35</v>
      </c>
      <c r="DE226" s="13">
        <f t="shared" ref="DE226:DE229" si="468">DB226*DC226*DD226</f>
        <v>5458.2984</v>
      </c>
      <c r="DF226" s="11">
        <v>3</v>
      </c>
      <c r="DG226" s="11">
        <v>680</v>
      </c>
      <c r="DH226" s="11">
        <v>1.79</v>
      </c>
      <c r="DI226" s="16">
        <f t="shared" ref="DI226:DI229" si="469">1+6*DG226/(DG226+2000)+DH226</f>
        <v>4.31238805970149</v>
      </c>
      <c r="DJ226" s="11">
        <v>1</v>
      </c>
      <c r="DK226" s="11">
        <v>2.38</v>
      </c>
      <c r="DL226" s="8">
        <f t="shared" ref="DL226:DL229" si="470">1+DJ226*DK226</f>
        <v>3.38</v>
      </c>
      <c r="DM226" s="9">
        <v>1.15</v>
      </c>
      <c r="DN226" s="17">
        <v>1.085</v>
      </c>
      <c r="DO226" s="18">
        <f t="shared" ref="DO226:DO234" si="471">DE226*DF226*DM226*DL226*DI226*DN226</f>
        <v>297810.936894914</v>
      </c>
      <c r="DQ226" s="15">
        <f>EC235</f>
        <v>2079985.12686052</v>
      </c>
      <c r="DR226" s="15">
        <f>EJ244+EJ253</f>
        <v>1365969.0263448</v>
      </c>
      <c r="DS226" s="15">
        <f>EC267</f>
        <v>898332.441905311</v>
      </c>
      <c r="DT226" s="15">
        <f>EC277</f>
        <v>2287770.70077047</v>
      </c>
      <c r="DU226" s="15">
        <v>18</v>
      </c>
      <c r="DV226" s="11">
        <f t="shared" ref="DV226:DV229" si="472">2704+499</f>
        <v>3203</v>
      </c>
      <c r="DW226" s="11">
        <v>1.286</v>
      </c>
      <c r="DX226" s="12">
        <v>1.35</v>
      </c>
      <c r="DY226" s="13">
        <f t="shared" ref="DY226:DY229" si="473">DV226*DW226*DX226</f>
        <v>5560.7283</v>
      </c>
      <c r="DZ226" s="11">
        <v>3</v>
      </c>
      <c r="EA226" s="11">
        <v>680</v>
      </c>
      <c r="EB226" s="11">
        <v>1.88</v>
      </c>
      <c r="EC226" s="16">
        <f t="shared" ref="EC226:EC229" si="474">1+6*EA226/(EA226+2000)+EB226</f>
        <v>4.40238805970149</v>
      </c>
      <c r="ED226" s="11">
        <v>1</v>
      </c>
      <c r="EE226" s="11">
        <v>3.18</v>
      </c>
      <c r="EF226" s="8">
        <f t="shared" ref="EF226:EF229" si="475">1+ED226*EE226</f>
        <v>4.18</v>
      </c>
      <c r="EG226" s="9">
        <v>1.15</v>
      </c>
      <c r="EH226" s="17">
        <v>1.2</v>
      </c>
      <c r="EI226" s="18">
        <f t="shared" ref="EI226:EI234" si="476">DY226*DZ226*EG226*EF226*EC226*EH226</f>
        <v>423639.66948727</v>
      </c>
    </row>
    <row r="227" s="1" customFormat="1" customHeight="1" spans="1:140">
      <c r="A227" s="1" t="s">
        <v>30</v>
      </c>
      <c r="B227" s="1" t="s">
        <v>31</v>
      </c>
      <c r="C227" s="1" t="s">
        <v>32</v>
      </c>
      <c r="D227" s="1" t="s">
        <v>12</v>
      </c>
      <c r="E227" s="1"/>
      <c r="F227" s="11">
        <v>2704</v>
      </c>
      <c r="G227" s="11">
        <v>1.871</v>
      </c>
      <c r="H227" s="12">
        <v>1.35</v>
      </c>
      <c r="I227" s="13">
        <f t="shared" si="446"/>
        <v>6829.8984</v>
      </c>
      <c r="J227" s="11">
        <v>3</v>
      </c>
      <c r="K227" s="11">
        <v>680</v>
      </c>
      <c r="L227" s="11">
        <v>1.79</v>
      </c>
      <c r="M227" s="16">
        <f t="shared" si="447"/>
        <v>4.31238805970149</v>
      </c>
      <c r="N227" s="11">
        <v>1</v>
      </c>
      <c r="O227" s="11">
        <v>2.38</v>
      </c>
      <c r="P227" s="8">
        <f t="shared" si="448"/>
        <v>3.38</v>
      </c>
      <c r="Q227" s="9">
        <v>1.15</v>
      </c>
      <c r="R227" s="17">
        <v>1</v>
      </c>
      <c r="S227" s="18">
        <f t="shared" si="449"/>
        <v>343453.442296815</v>
      </c>
      <c r="U227" s="1" t="s">
        <v>30</v>
      </c>
      <c r="V227" s="1" t="s">
        <v>31</v>
      </c>
      <c r="W227" s="1" t="s">
        <v>32</v>
      </c>
      <c r="X227" s="1" t="s">
        <v>12</v>
      </c>
      <c r="Y227" s="1"/>
      <c r="Z227" s="11">
        <v>2704</v>
      </c>
      <c r="AA227" s="11">
        <v>1.871</v>
      </c>
      <c r="AB227" s="12">
        <v>1.35</v>
      </c>
      <c r="AC227" s="13">
        <f t="shared" si="450"/>
        <v>6829.8984</v>
      </c>
      <c r="AD227" s="11">
        <v>3</v>
      </c>
      <c r="AE227" s="11">
        <v>680</v>
      </c>
      <c r="AF227" s="11">
        <v>1.79</v>
      </c>
      <c r="AG227" s="16">
        <f t="shared" si="451"/>
        <v>4.31238805970149</v>
      </c>
      <c r="AH227" s="11">
        <v>1</v>
      </c>
      <c r="AI227" s="11">
        <v>2.38</v>
      </c>
      <c r="AJ227" s="8">
        <f t="shared" si="452"/>
        <v>3.38</v>
      </c>
      <c r="AK227" s="9">
        <v>1.15</v>
      </c>
      <c r="AL227" s="17">
        <v>1</v>
      </c>
      <c r="AM227" s="18">
        <f t="shared" si="453"/>
        <v>343453.442296815</v>
      </c>
      <c r="AO227" s="1" t="s">
        <v>30</v>
      </c>
      <c r="AP227" s="1" t="s">
        <v>31</v>
      </c>
      <c r="AQ227" s="1" t="s">
        <v>32</v>
      </c>
      <c r="AR227" s="1" t="s">
        <v>12</v>
      </c>
      <c r="AS227" s="1"/>
      <c r="AT227" s="11">
        <v>2704</v>
      </c>
      <c r="AU227" s="11">
        <v>1.871</v>
      </c>
      <c r="AV227" s="12">
        <v>1.35</v>
      </c>
      <c r="AW227" s="13">
        <f t="shared" si="454"/>
        <v>6829.8984</v>
      </c>
      <c r="AX227" s="11">
        <v>3</v>
      </c>
      <c r="AY227" s="11">
        <v>680</v>
      </c>
      <c r="AZ227" s="11">
        <v>1.79</v>
      </c>
      <c r="BA227" s="16">
        <f t="shared" si="455"/>
        <v>4.31238805970149</v>
      </c>
      <c r="BB227" s="11">
        <v>1</v>
      </c>
      <c r="BC227" s="11">
        <v>2.38</v>
      </c>
      <c r="BD227" s="8">
        <f t="shared" si="456"/>
        <v>3.38</v>
      </c>
      <c r="BE227" s="9">
        <v>1.15</v>
      </c>
      <c r="BF227" s="17">
        <v>1.015</v>
      </c>
      <c r="BG227" s="18">
        <f t="shared" si="457"/>
        <v>348605.243931268</v>
      </c>
      <c r="BI227" s="1" t="s">
        <v>30</v>
      </c>
      <c r="BJ227" s="1" t="s">
        <v>31</v>
      </c>
      <c r="BK227" s="1" t="s">
        <v>32</v>
      </c>
      <c r="BL227" s="1" t="s">
        <v>12</v>
      </c>
      <c r="BM227" s="1"/>
      <c r="BN227" s="11">
        <v>2704</v>
      </c>
      <c r="BO227" s="11">
        <v>1.871</v>
      </c>
      <c r="BP227" s="12">
        <v>1.35</v>
      </c>
      <c r="BQ227" s="13">
        <f t="shared" si="458"/>
        <v>6829.8984</v>
      </c>
      <c r="BR227" s="11">
        <v>3</v>
      </c>
      <c r="BS227" s="11">
        <v>680</v>
      </c>
      <c r="BT227" s="11">
        <v>1.79</v>
      </c>
      <c r="BU227" s="16">
        <f t="shared" si="459"/>
        <v>4.31238805970149</v>
      </c>
      <c r="BV227" s="11">
        <v>1</v>
      </c>
      <c r="BW227" s="11">
        <v>2.38</v>
      </c>
      <c r="BX227" s="8">
        <f t="shared" si="460"/>
        <v>3.38</v>
      </c>
      <c r="BY227" s="9">
        <v>1.15</v>
      </c>
      <c r="BZ227" s="17">
        <v>1.015</v>
      </c>
      <c r="CA227" s="18">
        <f t="shared" si="461"/>
        <v>348605.243931268</v>
      </c>
      <c r="CC227" s="1" t="s">
        <v>30</v>
      </c>
      <c r="CD227" s="1" t="s">
        <v>31</v>
      </c>
      <c r="CE227" s="1" t="s">
        <v>32</v>
      </c>
      <c r="CF227" s="1" t="s">
        <v>12</v>
      </c>
      <c r="CG227" s="1"/>
      <c r="CH227" s="11">
        <f t="shared" si="462"/>
        <v>3132</v>
      </c>
      <c r="CI227" s="11">
        <v>1.871</v>
      </c>
      <c r="CJ227" s="12">
        <v>1.35</v>
      </c>
      <c r="CK227" s="13">
        <f t="shared" si="463"/>
        <v>7910.9622</v>
      </c>
      <c r="CL227" s="11">
        <v>3</v>
      </c>
      <c r="CM227" s="11">
        <v>680</v>
      </c>
      <c r="CN227" s="11">
        <v>1.79</v>
      </c>
      <c r="CO227" s="16">
        <f t="shared" si="464"/>
        <v>4.31238805970149</v>
      </c>
      <c r="CP227" s="11">
        <v>1</v>
      </c>
      <c r="CQ227" s="11">
        <v>2.38</v>
      </c>
      <c r="CR227" s="8">
        <f t="shared" si="465"/>
        <v>3.38</v>
      </c>
      <c r="CS227" s="9">
        <v>1.15</v>
      </c>
      <c r="CT227" s="17">
        <v>1.085</v>
      </c>
      <c r="CU227" s="18">
        <f t="shared" si="466"/>
        <v>431631.049068744</v>
      </c>
      <c r="CW227" s="1" t="s">
        <v>30</v>
      </c>
      <c r="CX227" s="1" t="s">
        <v>31</v>
      </c>
      <c r="CY227" s="1" t="s">
        <v>32</v>
      </c>
      <c r="CZ227" s="1" t="s">
        <v>12</v>
      </c>
      <c r="DA227" s="1"/>
      <c r="DB227" s="11">
        <f t="shared" si="467"/>
        <v>3144</v>
      </c>
      <c r="DC227" s="11">
        <v>1.871</v>
      </c>
      <c r="DD227" s="12">
        <v>1.35</v>
      </c>
      <c r="DE227" s="13">
        <f t="shared" si="468"/>
        <v>7941.2724</v>
      </c>
      <c r="DF227" s="11">
        <v>3</v>
      </c>
      <c r="DG227" s="11">
        <v>680</v>
      </c>
      <c r="DH227" s="11">
        <v>1.79</v>
      </c>
      <c r="DI227" s="16">
        <f t="shared" si="469"/>
        <v>4.31238805970149</v>
      </c>
      <c r="DJ227" s="11">
        <v>1</v>
      </c>
      <c r="DK227" s="11">
        <v>2.38</v>
      </c>
      <c r="DL227" s="8">
        <f t="shared" si="470"/>
        <v>3.38</v>
      </c>
      <c r="DM227" s="9">
        <v>1.15</v>
      </c>
      <c r="DN227" s="17">
        <v>1.085</v>
      </c>
      <c r="DO227" s="18">
        <f t="shared" si="471"/>
        <v>433284.807877437</v>
      </c>
      <c r="DQ227" s="1" t="s">
        <v>30</v>
      </c>
      <c r="DR227" s="1" t="s">
        <v>31</v>
      </c>
      <c r="DS227" s="1" t="s">
        <v>32</v>
      </c>
      <c r="DT227" s="1" t="s">
        <v>12</v>
      </c>
      <c r="DU227" s="1"/>
      <c r="DV227" s="11">
        <f t="shared" si="472"/>
        <v>3203</v>
      </c>
      <c r="DW227" s="11">
        <v>1.871</v>
      </c>
      <c r="DX227" s="12">
        <v>1.35</v>
      </c>
      <c r="DY227" s="13">
        <f t="shared" si="473"/>
        <v>8090.29755</v>
      </c>
      <c r="DZ227" s="11">
        <v>3</v>
      </c>
      <c r="EA227" s="11">
        <v>680</v>
      </c>
      <c r="EB227" s="11">
        <v>1.88</v>
      </c>
      <c r="EC227" s="16">
        <f t="shared" si="474"/>
        <v>4.40238805970149</v>
      </c>
      <c r="ED227" s="11">
        <v>1</v>
      </c>
      <c r="EE227" s="11">
        <v>3.18</v>
      </c>
      <c r="EF227" s="8">
        <f t="shared" si="475"/>
        <v>4.18</v>
      </c>
      <c r="EG227" s="9">
        <v>1.15</v>
      </c>
      <c r="EH227" s="17">
        <v>1.2</v>
      </c>
      <c r="EI227" s="18">
        <f t="shared" si="476"/>
        <v>616352.893942988</v>
      </c>
    </row>
    <row r="228" s="1" customFormat="1" customHeight="1" spans="1:140">
      <c r="A228" s="15">
        <f>M297</f>
        <v>104368.74864</v>
      </c>
      <c r="B228" s="15">
        <f>M314</f>
        <v>107942.2404732</v>
      </c>
      <c r="C228" s="1">
        <f>M330</f>
        <v>91641.79763424</v>
      </c>
      <c r="D228" s="1">
        <v>1</v>
      </c>
      <c r="E228" s="1"/>
      <c r="F228" s="11">
        <v>2704</v>
      </c>
      <c r="G228" s="11">
        <v>1.286</v>
      </c>
      <c r="H228" s="12">
        <v>1.35</v>
      </c>
      <c r="I228" s="13">
        <f t="shared" si="446"/>
        <v>4694.4144</v>
      </c>
      <c r="J228" s="11">
        <v>3</v>
      </c>
      <c r="K228" s="11">
        <v>680</v>
      </c>
      <c r="L228" s="11">
        <v>1.79</v>
      </c>
      <c r="M228" s="16">
        <f t="shared" si="447"/>
        <v>4.31238805970149</v>
      </c>
      <c r="N228" s="11">
        <v>1</v>
      </c>
      <c r="O228" s="11">
        <v>2.38</v>
      </c>
      <c r="P228" s="8">
        <f t="shared" si="448"/>
        <v>3.38</v>
      </c>
      <c r="Q228" s="9">
        <v>1.15</v>
      </c>
      <c r="R228" s="17">
        <v>1</v>
      </c>
      <c r="S228" s="18">
        <f t="shared" si="449"/>
        <v>236066.876960826</v>
      </c>
      <c r="U228" s="15">
        <f>AG297</f>
        <v>104368.74864</v>
      </c>
      <c r="V228" s="15">
        <f>AG314</f>
        <v>107942.2404732</v>
      </c>
      <c r="W228" s="1">
        <f>AG330</f>
        <v>110487.839616</v>
      </c>
      <c r="X228" s="1">
        <v>1</v>
      </c>
      <c r="Y228" s="1"/>
      <c r="Z228" s="11">
        <v>2704</v>
      </c>
      <c r="AA228" s="11">
        <v>1.286</v>
      </c>
      <c r="AB228" s="12">
        <v>1.35</v>
      </c>
      <c r="AC228" s="13">
        <f t="shared" si="450"/>
        <v>4694.4144</v>
      </c>
      <c r="AD228" s="11">
        <v>3</v>
      </c>
      <c r="AE228" s="11">
        <v>680</v>
      </c>
      <c r="AF228" s="11">
        <v>1.79</v>
      </c>
      <c r="AG228" s="16">
        <f t="shared" si="451"/>
        <v>4.31238805970149</v>
      </c>
      <c r="AH228" s="11">
        <v>1</v>
      </c>
      <c r="AI228" s="11">
        <v>2.38</v>
      </c>
      <c r="AJ228" s="8">
        <f t="shared" si="452"/>
        <v>3.38</v>
      </c>
      <c r="AK228" s="9">
        <v>1.15</v>
      </c>
      <c r="AL228" s="17">
        <v>1</v>
      </c>
      <c r="AM228" s="18">
        <f t="shared" si="453"/>
        <v>236066.876960826</v>
      </c>
      <c r="AO228" s="15">
        <f>BA297</f>
        <v>104368.74864</v>
      </c>
      <c r="AP228" s="15">
        <f>BA314</f>
        <v>107942.2404732</v>
      </c>
      <c r="AQ228" s="1">
        <f>BA330</f>
        <v>100474.9271892</v>
      </c>
      <c r="AR228" s="1">
        <v>1</v>
      </c>
      <c r="AS228" s="1"/>
      <c r="AT228" s="11">
        <v>2704</v>
      </c>
      <c r="AU228" s="11">
        <v>1.286</v>
      </c>
      <c r="AV228" s="12">
        <v>1.35</v>
      </c>
      <c r="AW228" s="13">
        <f t="shared" si="454"/>
        <v>4694.4144</v>
      </c>
      <c r="AX228" s="11">
        <v>3</v>
      </c>
      <c r="AY228" s="11">
        <v>680</v>
      </c>
      <c r="AZ228" s="11">
        <v>1.79</v>
      </c>
      <c r="BA228" s="16">
        <f t="shared" si="455"/>
        <v>4.31238805970149</v>
      </c>
      <c r="BB228" s="11">
        <v>1</v>
      </c>
      <c r="BC228" s="11">
        <v>2.38</v>
      </c>
      <c r="BD228" s="8">
        <f t="shared" si="456"/>
        <v>3.38</v>
      </c>
      <c r="BE228" s="9">
        <v>1.15</v>
      </c>
      <c r="BF228" s="17">
        <v>1.015</v>
      </c>
      <c r="BG228" s="18">
        <f t="shared" si="457"/>
        <v>239607.880115238</v>
      </c>
      <c r="BI228" s="15">
        <f>BU297</f>
        <v>104368.74864</v>
      </c>
      <c r="BJ228" s="15">
        <f>BU314</f>
        <v>107942.2404732</v>
      </c>
      <c r="BK228" s="1">
        <f>BU330</f>
        <v>141712.849656</v>
      </c>
      <c r="BL228" s="1">
        <v>1</v>
      </c>
      <c r="BM228" s="1"/>
      <c r="BN228" s="11">
        <v>2704</v>
      </c>
      <c r="BO228" s="11">
        <v>1.286</v>
      </c>
      <c r="BP228" s="12">
        <v>1.35</v>
      </c>
      <c r="BQ228" s="13">
        <f t="shared" si="458"/>
        <v>4694.4144</v>
      </c>
      <c r="BR228" s="11">
        <v>3</v>
      </c>
      <c r="BS228" s="11">
        <v>680</v>
      </c>
      <c r="BT228" s="11">
        <v>1.79</v>
      </c>
      <c r="BU228" s="16">
        <f t="shared" si="459"/>
        <v>4.31238805970149</v>
      </c>
      <c r="BV228" s="11">
        <v>1</v>
      </c>
      <c r="BW228" s="11">
        <v>2.38</v>
      </c>
      <c r="BX228" s="8">
        <f t="shared" si="460"/>
        <v>3.38</v>
      </c>
      <c r="BY228" s="9">
        <v>1.15</v>
      </c>
      <c r="BZ228" s="17">
        <v>1.015</v>
      </c>
      <c r="CA228" s="18">
        <f t="shared" si="461"/>
        <v>239607.880115238</v>
      </c>
      <c r="CC228" s="15">
        <f>CO297</f>
        <v>120888.65412</v>
      </c>
      <c r="CD228" s="15">
        <f>CO314</f>
        <v>107942.2404732</v>
      </c>
      <c r="CE228" s="1">
        <f>CO330</f>
        <v>116478.8190684</v>
      </c>
      <c r="CF228" s="1">
        <v>1</v>
      </c>
      <c r="CG228" s="1"/>
      <c r="CH228" s="11">
        <f t="shared" si="462"/>
        <v>3132</v>
      </c>
      <c r="CI228" s="11">
        <v>1.286</v>
      </c>
      <c r="CJ228" s="12">
        <v>1.35</v>
      </c>
      <c r="CK228" s="13">
        <f t="shared" si="463"/>
        <v>5437.4652</v>
      </c>
      <c r="CL228" s="11">
        <v>3</v>
      </c>
      <c r="CM228" s="11">
        <v>680</v>
      </c>
      <c r="CN228" s="11">
        <v>1.79</v>
      </c>
      <c r="CO228" s="16">
        <f t="shared" si="464"/>
        <v>4.31238805970149</v>
      </c>
      <c r="CP228" s="11">
        <v>1</v>
      </c>
      <c r="CQ228" s="11">
        <v>2.38</v>
      </c>
      <c r="CR228" s="8">
        <f t="shared" si="465"/>
        <v>3.38</v>
      </c>
      <c r="CS228" s="9">
        <v>1.15</v>
      </c>
      <c r="CT228" s="17">
        <v>1.085</v>
      </c>
      <c r="CU228" s="18">
        <f t="shared" si="466"/>
        <v>296674.253929666</v>
      </c>
      <c r="CW228" s="15">
        <f>DI297</f>
        <v>121351.82904</v>
      </c>
      <c r="CX228" s="15">
        <f>DI314</f>
        <v>107942.2404732</v>
      </c>
      <c r="CY228" s="1">
        <f>DI330</f>
        <v>136207.92924</v>
      </c>
      <c r="CZ228" s="1">
        <v>1</v>
      </c>
      <c r="DA228" s="1"/>
      <c r="DB228" s="11">
        <f t="shared" si="467"/>
        <v>3144</v>
      </c>
      <c r="DC228" s="11">
        <v>1.286</v>
      </c>
      <c r="DD228" s="12">
        <v>1.35</v>
      </c>
      <c r="DE228" s="13">
        <f t="shared" si="468"/>
        <v>5458.2984</v>
      </c>
      <c r="DF228" s="11">
        <v>3</v>
      </c>
      <c r="DG228" s="11">
        <v>680</v>
      </c>
      <c r="DH228" s="11">
        <v>1.79</v>
      </c>
      <c r="DI228" s="16">
        <f t="shared" si="469"/>
        <v>4.31238805970149</v>
      </c>
      <c r="DJ228" s="11">
        <v>1</v>
      </c>
      <c r="DK228" s="11">
        <v>2.38</v>
      </c>
      <c r="DL228" s="8">
        <f t="shared" si="470"/>
        <v>3.38</v>
      </c>
      <c r="DM228" s="9">
        <v>1.15</v>
      </c>
      <c r="DN228" s="17">
        <v>1.085</v>
      </c>
      <c r="DO228" s="18">
        <f t="shared" si="471"/>
        <v>297810.936894914</v>
      </c>
      <c r="DQ228" s="15">
        <f>EC297</f>
        <v>152890.43253</v>
      </c>
      <c r="DR228" s="15">
        <f>EC314</f>
        <v>136107.3737268</v>
      </c>
      <c r="DS228" s="1">
        <f>EC330</f>
        <v>231632.8102845</v>
      </c>
      <c r="DT228" s="1">
        <v>1</v>
      </c>
      <c r="DU228" s="1"/>
      <c r="DV228" s="11">
        <f t="shared" si="472"/>
        <v>3203</v>
      </c>
      <c r="DW228" s="11">
        <v>1.286</v>
      </c>
      <c r="DX228" s="12">
        <v>1.35</v>
      </c>
      <c r="DY228" s="13">
        <f t="shared" si="473"/>
        <v>5560.7283</v>
      </c>
      <c r="DZ228" s="11">
        <v>3</v>
      </c>
      <c r="EA228" s="11">
        <v>680</v>
      </c>
      <c r="EB228" s="11">
        <v>1.88</v>
      </c>
      <c r="EC228" s="16">
        <f t="shared" si="474"/>
        <v>4.40238805970149</v>
      </c>
      <c r="ED228" s="11">
        <v>1</v>
      </c>
      <c r="EE228" s="11">
        <v>3.18</v>
      </c>
      <c r="EF228" s="8">
        <f t="shared" si="475"/>
        <v>4.18</v>
      </c>
      <c r="EG228" s="9">
        <v>1.15</v>
      </c>
      <c r="EH228" s="17">
        <v>1.2</v>
      </c>
      <c r="EI228" s="18">
        <f t="shared" si="476"/>
        <v>423639.66948727</v>
      </c>
    </row>
    <row r="229" s="1" customFormat="1" customHeight="1" spans="1:140">
      <c r="A229" s="19" t="s">
        <v>34</v>
      </c>
      <c r="B229" s="19"/>
      <c r="C229" s="19"/>
      <c r="D229" s="20" t="s">
        <v>35</v>
      </c>
      <c r="E229" s="20"/>
      <c r="F229" s="11">
        <v>2704</v>
      </c>
      <c r="G229" s="11">
        <v>1.871</v>
      </c>
      <c r="H229" s="12">
        <v>1.35</v>
      </c>
      <c r="I229" s="13">
        <f t="shared" si="446"/>
        <v>6829.8984</v>
      </c>
      <c r="J229" s="11">
        <v>3</v>
      </c>
      <c r="K229" s="11">
        <v>680</v>
      </c>
      <c r="L229" s="11">
        <v>1.79</v>
      </c>
      <c r="M229" s="16">
        <f t="shared" si="447"/>
        <v>4.31238805970149</v>
      </c>
      <c r="N229" s="11">
        <v>1</v>
      </c>
      <c r="O229" s="11">
        <v>2.38</v>
      </c>
      <c r="P229" s="8">
        <f t="shared" si="448"/>
        <v>3.38</v>
      </c>
      <c r="Q229" s="9">
        <v>1.15</v>
      </c>
      <c r="R229" s="17">
        <v>1</v>
      </c>
      <c r="S229" s="18">
        <f t="shared" si="449"/>
        <v>343453.442296815</v>
      </c>
      <c r="U229" s="19" t="s">
        <v>34</v>
      </c>
      <c r="V229" s="19"/>
      <c r="W229" s="19"/>
      <c r="X229" s="20" t="s">
        <v>35</v>
      </c>
      <c r="Y229" s="20"/>
      <c r="Z229" s="11">
        <v>2704</v>
      </c>
      <c r="AA229" s="11">
        <v>1.871</v>
      </c>
      <c r="AB229" s="12">
        <v>1.35</v>
      </c>
      <c r="AC229" s="13">
        <f t="shared" si="450"/>
        <v>6829.8984</v>
      </c>
      <c r="AD229" s="11">
        <v>3</v>
      </c>
      <c r="AE229" s="11">
        <v>680</v>
      </c>
      <c r="AF229" s="11">
        <v>1.79</v>
      </c>
      <c r="AG229" s="16">
        <f t="shared" si="451"/>
        <v>4.31238805970149</v>
      </c>
      <c r="AH229" s="11">
        <v>1</v>
      </c>
      <c r="AI229" s="11">
        <v>2.38</v>
      </c>
      <c r="AJ229" s="8">
        <f t="shared" si="452"/>
        <v>3.38</v>
      </c>
      <c r="AK229" s="9">
        <v>1.15</v>
      </c>
      <c r="AL229" s="17">
        <v>1</v>
      </c>
      <c r="AM229" s="18">
        <f t="shared" si="453"/>
        <v>343453.442296815</v>
      </c>
      <c r="AO229" s="19" t="s">
        <v>34</v>
      </c>
      <c r="AP229" s="19"/>
      <c r="AQ229" s="19"/>
      <c r="AR229" s="20" t="s">
        <v>35</v>
      </c>
      <c r="AS229" s="20"/>
      <c r="AT229" s="11">
        <v>2704</v>
      </c>
      <c r="AU229" s="11">
        <v>1.871</v>
      </c>
      <c r="AV229" s="12">
        <v>1.35</v>
      </c>
      <c r="AW229" s="13">
        <f t="shared" si="454"/>
        <v>6829.8984</v>
      </c>
      <c r="AX229" s="11">
        <v>3</v>
      </c>
      <c r="AY229" s="11">
        <v>680</v>
      </c>
      <c r="AZ229" s="11">
        <v>1.79</v>
      </c>
      <c r="BA229" s="16">
        <f t="shared" si="455"/>
        <v>4.31238805970149</v>
      </c>
      <c r="BB229" s="11">
        <v>1</v>
      </c>
      <c r="BC229" s="11">
        <v>2.38</v>
      </c>
      <c r="BD229" s="8">
        <f t="shared" si="456"/>
        <v>3.38</v>
      </c>
      <c r="BE229" s="9">
        <v>1.15</v>
      </c>
      <c r="BF229" s="17">
        <v>1.015</v>
      </c>
      <c r="BG229" s="18">
        <f t="shared" si="457"/>
        <v>348605.243931268</v>
      </c>
      <c r="BI229" s="19" t="s">
        <v>34</v>
      </c>
      <c r="BJ229" s="19"/>
      <c r="BK229" s="19"/>
      <c r="BL229" s="20" t="s">
        <v>35</v>
      </c>
      <c r="BM229" s="20"/>
      <c r="BN229" s="11">
        <v>2704</v>
      </c>
      <c r="BO229" s="11">
        <v>1.871</v>
      </c>
      <c r="BP229" s="12">
        <v>1.35</v>
      </c>
      <c r="BQ229" s="13">
        <f t="shared" si="458"/>
        <v>6829.8984</v>
      </c>
      <c r="BR229" s="11">
        <v>3</v>
      </c>
      <c r="BS229" s="11">
        <v>680</v>
      </c>
      <c r="BT229" s="11">
        <v>1.79</v>
      </c>
      <c r="BU229" s="16">
        <f t="shared" si="459"/>
        <v>4.31238805970149</v>
      </c>
      <c r="BV229" s="11">
        <v>1</v>
      </c>
      <c r="BW229" s="11">
        <v>2.38</v>
      </c>
      <c r="BX229" s="8">
        <f t="shared" si="460"/>
        <v>3.38</v>
      </c>
      <c r="BY229" s="9">
        <v>1.15</v>
      </c>
      <c r="BZ229" s="17">
        <v>1.015</v>
      </c>
      <c r="CA229" s="18">
        <f t="shared" si="461"/>
        <v>348605.243931268</v>
      </c>
      <c r="CC229" s="19" t="s">
        <v>34</v>
      </c>
      <c r="CD229" s="19"/>
      <c r="CE229" s="19"/>
      <c r="CF229" s="20" t="s">
        <v>35</v>
      </c>
      <c r="CG229" s="20"/>
      <c r="CH229" s="11">
        <f t="shared" si="462"/>
        <v>3132</v>
      </c>
      <c r="CI229" s="11">
        <v>1.871</v>
      </c>
      <c r="CJ229" s="12">
        <v>1.35</v>
      </c>
      <c r="CK229" s="13">
        <f t="shared" si="463"/>
        <v>7910.9622</v>
      </c>
      <c r="CL229" s="11">
        <v>3</v>
      </c>
      <c r="CM229" s="11">
        <v>680</v>
      </c>
      <c r="CN229" s="11">
        <v>1.79</v>
      </c>
      <c r="CO229" s="16">
        <f t="shared" si="464"/>
        <v>4.31238805970149</v>
      </c>
      <c r="CP229" s="11">
        <v>1</v>
      </c>
      <c r="CQ229" s="11">
        <v>2.38</v>
      </c>
      <c r="CR229" s="8">
        <f t="shared" si="465"/>
        <v>3.38</v>
      </c>
      <c r="CS229" s="9">
        <v>1.15</v>
      </c>
      <c r="CT229" s="17">
        <v>1.085</v>
      </c>
      <c r="CU229" s="18">
        <f t="shared" si="466"/>
        <v>431631.049068744</v>
      </c>
      <c r="CW229" s="19" t="s">
        <v>34</v>
      </c>
      <c r="CX229" s="19"/>
      <c r="CY229" s="19"/>
      <c r="CZ229" s="20" t="s">
        <v>35</v>
      </c>
      <c r="DA229" s="20"/>
      <c r="DB229" s="11">
        <f t="shared" si="467"/>
        <v>3144</v>
      </c>
      <c r="DC229" s="11">
        <v>1.871</v>
      </c>
      <c r="DD229" s="12">
        <v>1.35</v>
      </c>
      <c r="DE229" s="13">
        <f t="shared" si="468"/>
        <v>7941.2724</v>
      </c>
      <c r="DF229" s="11">
        <v>3</v>
      </c>
      <c r="DG229" s="11">
        <v>680</v>
      </c>
      <c r="DH229" s="11">
        <v>1.79</v>
      </c>
      <c r="DI229" s="16">
        <f t="shared" si="469"/>
        <v>4.31238805970149</v>
      </c>
      <c r="DJ229" s="11">
        <v>1</v>
      </c>
      <c r="DK229" s="11">
        <v>2.38</v>
      </c>
      <c r="DL229" s="8">
        <f t="shared" si="470"/>
        <v>3.38</v>
      </c>
      <c r="DM229" s="9">
        <v>1.15</v>
      </c>
      <c r="DN229" s="17">
        <v>1.085</v>
      </c>
      <c r="DO229" s="18">
        <f t="shared" si="471"/>
        <v>433284.807877437</v>
      </c>
      <c r="DQ229" s="19" t="s">
        <v>34</v>
      </c>
      <c r="DR229" s="19"/>
      <c r="DS229" s="19"/>
      <c r="DT229" s="20" t="s">
        <v>35</v>
      </c>
      <c r="DU229" s="20"/>
      <c r="DV229" s="11">
        <f t="shared" si="472"/>
        <v>3203</v>
      </c>
      <c r="DW229" s="11">
        <v>1.871</v>
      </c>
      <c r="DX229" s="12">
        <v>1.35</v>
      </c>
      <c r="DY229" s="13">
        <f t="shared" si="473"/>
        <v>8090.29755</v>
      </c>
      <c r="DZ229" s="11">
        <v>3</v>
      </c>
      <c r="EA229" s="11">
        <v>680</v>
      </c>
      <c r="EB229" s="11">
        <v>1.88</v>
      </c>
      <c r="EC229" s="16">
        <f t="shared" si="474"/>
        <v>4.40238805970149</v>
      </c>
      <c r="ED229" s="11">
        <v>1</v>
      </c>
      <c r="EE229" s="11">
        <v>3.18</v>
      </c>
      <c r="EF229" s="8">
        <f t="shared" si="475"/>
        <v>4.18</v>
      </c>
      <c r="EG229" s="9">
        <v>1.15</v>
      </c>
      <c r="EH229" s="17">
        <v>1.2</v>
      </c>
      <c r="EI229" s="18">
        <f t="shared" si="476"/>
        <v>616352.893942988</v>
      </c>
    </row>
    <row r="230" s="1" customFormat="1" customHeight="1" spans="1:140">
      <c r="A230" s="19"/>
      <c r="B230" s="19"/>
      <c r="C230" s="19"/>
      <c r="D230" s="20"/>
      <c r="E230" s="20"/>
      <c r="F230" s="11"/>
      <c r="G230" s="11"/>
      <c r="H230" s="12"/>
      <c r="I230" s="13"/>
      <c r="J230" s="11"/>
      <c r="K230" s="11"/>
      <c r="L230" s="11"/>
      <c r="M230" s="16"/>
      <c r="N230" s="11"/>
      <c r="O230" s="11"/>
      <c r="P230" s="8"/>
      <c r="Q230" s="9"/>
      <c r="R230" s="17">
        <v>1</v>
      </c>
      <c r="S230" s="18">
        <f t="shared" si="449"/>
        <v>0</v>
      </c>
      <c r="U230" s="19"/>
      <c r="V230" s="19"/>
      <c r="W230" s="19"/>
      <c r="X230" s="20"/>
      <c r="Y230" s="20"/>
      <c r="Z230" s="11"/>
      <c r="AA230" s="11"/>
      <c r="AB230" s="12"/>
      <c r="AC230" s="13"/>
      <c r="AD230" s="11"/>
      <c r="AE230" s="11"/>
      <c r="AF230" s="11"/>
      <c r="AG230" s="16"/>
      <c r="AH230" s="11"/>
      <c r="AI230" s="11"/>
      <c r="AJ230" s="8"/>
      <c r="AK230" s="9"/>
      <c r="AL230" s="17">
        <v>1</v>
      </c>
      <c r="AM230" s="18">
        <f t="shared" si="453"/>
        <v>0</v>
      </c>
      <c r="AO230" s="19"/>
      <c r="AP230" s="19"/>
      <c r="AQ230" s="19"/>
      <c r="AR230" s="20"/>
      <c r="AS230" s="20"/>
      <c r="AT230" s="11"/>
      <c r="AU230" s="11"/>
      <c r="AV230" s="12"/>
      <c r="AW230" s="13"/>
      <c r="AX230" s="11"/>
      <c r="AY230" s="11"/>
      <c r="AZ230" s="11"/>
      <c r="BA230" s="16"/>
      <c r="BB230" s="11"/>
      <c r="BC230" s="11"/>
      <c r="BD230" s="8"/>
      <c r="BE230" s="9"/>
      <c r="BF230" s="17">
        <v>1.015</v>
      </c>
      <c r="BG230" s="18">
        <f t="shared" si="457"/>
        <v>0</v>
      </c>
      <c r="BI230" s="19"/>
      <c r="BJ230" s="19"/>
      <c r="BK230" s="19"/>
      <c r="BL230" s="20"/>
      <c r="BM230" s="20"/>
      <c r="BN230" s="11"/>
      <c r="BO230" s="11"/>
      <c r="BP230" s="12"/>
      <c r="BQ230" s="13"/>
      <c r="BR230" s="11"/>
      <c r="BS230" s="11"/>
      <c r="BT230" s="11"/>
      <c r="BU230" s="16"/>
      <c r="BV230" s="11"/>
      <c r="BW230" s="11"/>
      <c r="BX230" s="8"/>
      <c r="BY230" s="9"/>
      <c r="BZ230" s="17">
        <v>1.015</v>
      </c>
      <c r="CA230" s="18">
        <f t="shared" si="461"/>
        <v>0</v>
      </c>
      <c r="CC230" s="19"/>
      <c r="CD230" s="19"/>
      <c r="CE230" s="19"/>
      <c r="CF230" s="20"/>
      <c r="CG230" s="20"/>
      <c r="CH230" s="11"/>
      <c r="CI230" s="11"/>
      <c r="CJ230" s="12"/>
      <c r="CK230" s="13"/>
      <c r="CL230" s="11"/>
      <c r="CM230" s="11"/>
      <c r="CN230" s="11"/>
      <c r="CO230" s="16"/>
      <c r="CP230" s="11"/>
      <c r="CQ230" s="11"/>
      <c r="CR230" s="8"/>
      <c r="CS230" s="9"/>
      <c r="CT230" s="17">
        <v>1.085</v>
      </c>
      <c r="CU230" s="18">
        <f t="shared" si="466"/>
        <v>0</v>
      </c>
      <c r="CW230" s="19"/>
      <c r="CX230" s="19"/>
      <c r="CY230" s="19"/>
      <c r="CZ230" s="20"/>
      <c r="DA230" s="20"/>
      <c r="DB230" s="11"/>
      <c r="DC230" s="11"/>
      <c r="DD230" s="12"/>
      <c r="DE230" s="13"/>
      <c r="DF230" s="11"/>
      <c r="DG230" s="11"/>
      <c r="DH230" s="11"/>
      <c r="DI230" s="16"/>
      <c r="DJ230" s="11"/>
      <c r="DK230" s="11"/>
      <c r="DL230" s="8"/>
      <c r="DM230" s="9"/>
      <c r="DN230" s="17">
        <v>1.085</v>
      </c>
      <c r="DO230" s="18">
        <f t="shared" si="471"/>
        <v>0</v>
      </c>
      <c r="DQ230" s="19"/>
      <c r="DR230" s="19"/>
      <c r="DS230" s="19"/>
      <c r="DT230" s="20"/>
      <c r="DU230" s="20"/>
      <c r="DV230" s="11"/>
      <c r="DW230" s="11"/>
      <c r="DX230" s="12"/>
      <c r="DY230" s="13"/>
      <c r="DZ230" s="11"/>
      <c r="EA230" s="11"/>
      <c r="EB230" s="11"/>
      <c r="EC230" s="16"/>
      <c r="ED230" s="11"/>
      <c r="EE230" s="11"/>
      <c r="EF230" s="8"/>
      <c r="EG230" s="9"/>
      <c r="EH230" s="17">
        <v>1.2</v>
      </c>
      <c r="EI230" s="18">
        <f t="shared" si="476"/>
        <v>0</v>
      </c>
    </row>
    <row r="231" s="1" customFormat="1" customHeight="1" spans="1:140">
      <c r="A231" s="21">
        <f>A226+B226+C226+D226+A228+B228+C228</f>
        <v>3204782.82529251</v>
      </c>
      <c r="B231" s="21"/>
      <c r="C231" s="21"/>
      <c r="D231" s="22">
        <f>A231/E226</f>
        <v>178043.490294028</v>
      </c>
      <c r="E231" s="22"/>
      <c r="F231" s="11"/>
      <c r="G231" s="11"/>
      <c r="H231" s="12"/>
      <c r="I231" s="13"/>
      <c r="J231" s="11"/>
      <c r="K231" s="11"/>
      <c r="L231" s="11"/>
      <c r="M231" s="16"/>
      <c r="N231" s="11"/>
      <c r="O231" s="11"/>
      <c r="P231" s="8"/>
      <c r="Q231" s="9"/>
      <c r="R231" s="17">
        <v>1</v>
      </c>
      <c r="S231" s="18">
        <f t="shared" si="449"/>
        <v>0</v>
      </c>
      <c r="U231" s="21">
        <f>U226+V226+W226+X226+U228+V228+W228</f>
        <v>3501914.03617495</v>
      </c>
      <c r="V231" s="21"/>
      <c r="W231" s="21"/>
      <c r="X231" s="22">
        <f>U231/Y226</f>
        <v>194550.779787497</v>
      </c>
      <c r="Y231" s="22"/>
      <c r="Z231" s="11"/>
      <c r="AA231" s="11"/>
      <c r="AB231" s="12"/>
      <c r="AC231" s="13"/>
      <c r="AD231" s="11"/>
      <c r="AE231" s="11"/>
      <c r="AF231" s="11"/>
      <c r="AG231" s="16"/>
      <c r="AH231" s="11"/>
      <c r="AI231" s="11"/>
      <c r="AJ231" s="8"/>
      <c r="AK231" s="9"/>
      <c r="AL231" s="17">
        <v>1</v>
      </c>
      <c r="AM231" s="18">
        <f t="shared" si="453"/>
        <v>0</v>
      </c>
      <c r="AO231" s="21">
        <f>AO226+AP226+AQ226+AR226+AO228+AP228+AQ228</f>
        <v>3471880.51331438</v>
      </c>
      <c r="AP231" s="21"/>
      <c r="AQ231" s="21"/>
      <c r="AR231" s="22">
        <f>AO231/AS226</f>
        <v>192882.250739688</v>
      </c>
      <c r="AS231" s="22"/>
      <c r="AT231" s="11"/>
      <c r="AU231" s="11"/>
      <c r="AV231" s="12"/>
      <c r="AW231" s="13"/>
      <c r="AX231" s="11"/>
      <c r="AY231" s="11"/>
      <c r="AZ231" s="11"/>
      <c r="BA231" s="16"/>
      <c r="BB231" s="11"/>
      <c r="BC231" s="11"/>
      <c r="BD231" s="8"/>
      <c r="BE231" s="9"/>
      <c r="BF231" s="17">
        <v>1.015</v>
      </c>
      <c r="BG231" s="18">
        <f t="shared" si="457"/>
        <v>0</v>
      </c>
      <c r="BI231" s="21">
        <f>BI226+BJ226+BK226+BL226+BI228+BJ228+BK228</f>
        <v>3873709.58495516</v>
      </c>
      <c r="BJ231" s="21"/>
      <c r="BK231" s="21"/>
      <c r="BL231" s="22">
        <f>BI231/BM226</f>
        <v>215206.088053064</v>
      </c>
      <c r="BM231" s="22"/>
      <c r="BN231" s="11"/>
      <c r="BO231" s="11"/>
      <c r="BP231" s="12"/>
      <c r="BQ231" s="13"/>
      <c r="BR231" s="11"/>
      <c r="BS231" s="11"/>
      <c r="BT231" s="11"/>
      <c r="BU231" s="16"/>
      <c r="BV231" s="11"/>
      <c r="BW231" s="11"/>
      <c r="BX231" s="8"/>
      <c r="BY231" s="9"/>
      <c r="BZ231" s="17">
        <v>1.015</v>
      </c>
      <c r="CA231" s="18">
        <f t="shared" si="461"/>
        <v>0</v>
      </c>
      <c r="CC231" s="21">
        <f>CC226+CD226+CE226+CF226+CC228+CD228+CE228</f>
        <v>4157675.11218139</v>
      </c>
      <c r="CD231" s="21"/>
      <c r="CE231" s="21"/>
      <c r="CF231" s="22">
        <f>CC231/CG226</f>
        <v>230981.950676744</v>
      </c>
      <c r="CG231" s="22"/>
      <c r="CH231" s="11"/>
      <c r="CI231" s="11"/>
      <c r="CJ231" s="12"/>
      <c r="CK231" s="13"/>
      <c r="CL231" s="11"/>
      <c r="CM231" s="11"/>
      <c r="CN231" s="11"/>
      <c r="CO231" s="16"/>
      <c r="CP231" s="11"/>
      <c r="CQ231" s="11"/>
      <c r="CR231" s="8"/>
      <c r="CS231" s="9"/>
      <c r="CT231" s="17">
        <v>1.085</v>
      </c>
      <c r="CU231" s="18">
        <f t="shared" si="466"/>
        <v>0</v>
      </c>
      <c r="CW231" s="21">
        <f>CW226+CX226+CY226+CZ226+CW228+CX228+CY228</f>
        <v>4660328.53676418</v>
      </c>
      <c r="CX231" s="21"/>
      <c r="CY231" s="21"/>
      <c r="CZ231" s="22">
        <f>CW231/DA226</f>
        <v>258907.140931343</v>
      </c>
      <c r="DA231" s="22"/>
      <c r="DB231" s="11"/>
      <c r="DC231" s="11"/>
      <c r="DD231" s="12"/>
      <c r="DE231" s="13"/>
      <c r="DF231" s="11"/>
      <c r="DG231" s="11"/>
      <c r="DH231" s="11"/>
      <c r="DI231" s="16"/>
      <c r="DJ231" s="11"/>
      <c r="DK231" s="11"/>
      <c r="DL231" s="8"/>
      <c r="DM231" s="9"/>
      <c r="DN231" s="17">
        <v>1.085</v>
      </c>
      <c r="DO231" s="18">
        <f t="shared" si="471"/>
        <v>0</v>
      </c>
      <c r="DQ231" s="21">
        <f>DQ226+DR226+DS226+DT226+DQ228+DR228+DS228</f>
        <v>7152687.9124224</v>
      </c>
      <c r="DR231" s="21"/>
      <c r="DS231" s="21"/>
      <c r="DT231" s="22">
        <f>DQ231/DU226</f>
        <v>397371.550690133</v>
      </c>
      <c r="DU231" s="22"/>
      <c r="DV231" s="11"/>
      <c r="DW231" s="11"/>
      <c r="DX231" s="12"/>
      <c r="DY231" s="13"/>
      <c r="DZ231" s="11"/>
      <c r="EA231" s="11"/>
      <c r="EB231" s="11"/>
      <c r="EC231" s="16"/>
      <c r="ED231" s="11"/>
      <c r="EE231" s="11"/>
      <c r="EF231" s="8"/>
      <c r="EG231" s="9"/>
      <c r="EH231" s="17">
        <v>1.2</v>
      </c>
      <c r="EI231" s="18">
        <f t="shared" si="476"/>
        <v>0</v>
      </c>
    </row>
    <row r="232" s="1" customFormat="1" customHeight="1" spans="1:140">
      <c r="A232" s="21"/>
      <c r="B232" s="21"/>
      <c r="C232" s="21"/>
      <c r="D232" s="22"/>
      <c r="E232" s="22"/>
      <c r="F232" s="11"/>
      <c r="G232" s="11"/>
      <c r="H232" s="12"/>
      <c r="I232" s="13"/>
      <c r="J232" s="11"/>
      <c r="K232" s="11"/>
      <c r="L232" s="11"/>
      <c r="M232" s="16"/>
      <c r="N232" s="11"/>
      <c r="O232" s="11"/>
      <c r="P232" s="8"/>
      <c r="Q232" s="9"/>
      <c r="R232" s="17">
        <v>1</v>
      </c>
      <c r="S232" s="18">
        <f t="shared" si="449"/>
        <v>0</v>
      </c>
      <c r="U232" s="21"/>
      <c r="V232" s="21"/>
      <c r="W232" s="21"/>
      <c r="X232" s="22"/>
      <c r="Y232" s="22"/>
      <c r="Z232" s="11"/>
      <c r="AA232" s="11"/>
      <c r="AB232" s="12"/>
      <c r="AC232" s="13"/>
      <c r="AD232" s="11"/>
      <c r="AE232" s="11"/>
      <c r="AF232" s="11"/>
      <c r="AG232" s="16"/>
      <c r="AH232" s="11"/>
      <c r="AI232" s="11"/>
      <c r="AJ232" s="8"/>
      <c r="AK232" s="9"/>
      <c r="AL232" s="17">
        <v>1</v>
      </c>
      <c r="AM232" s="18">
        <f t="shared" si="453"/>
        <v>0</v>
      </c>
      <c r="AO232" s="21"/>
      <c r="AP232" s="21"/>
      <c r="AQ232" s="21"/>
      <c r="AR232" s="22"/>
      <c r="AS232" s="22"/>
      <c r="AT232" s="11"/>
      <c r="AU232" s="11"/>
      <c r="AV232" s="12"/>
      <c r="AW232" s="13"/>
      <c r="AX232" s="11"/>
      <c r="AY232" s="11"/>
      <c r="AZ232" s="11"/>
      <c r="BA232" s="16"/>
      <c r="BB232" s="11"/>
      <c r="BC232" s="11"/>
      <c r="BD232" s="8"/>
      <c r="BE232" s="9"/>
      <c r="BF232" s="17">
        <v>1.015</v>
      </c>
      <c r="BG232" s="18">
        <f t="shared" si="457"/>
        <v>0</v>
      </c>
      <c r="BI232" s="21"/>
      <c r="BJ232" s="21"/>
      <c r="BK232" s="21"/>
      <c r="BL232" s="22"/>
      <c r="BM232" s="22"/>
      <c r="BN232" s="11"/>
      <c r="BO232" s="11"/>
      <c r="BP232" s="12"/>
      <c r="BQ232" s="13"/>
      <c r="BR232" s="11"/>
      <c r="BS232" s="11"/>
      <c r="BT232" s="11"/>
      <c r="BU232" s="16"/>
      <c r="BV232" s="11"/>
      <c r="BW232" s="11"/>
      <c r="BX232" s="8"/>
      <c r="BY232" s="9"/>
      <c r="BZ232" s="17">
        <v>1.015</v>
      </c>
      <c r="CA232" s="18">
        <f t="shared" si="461"/>
        <v>0</v>
      </c>
      <c r="CC232" s="21"/>
      <c r="CD232" s="21"/>
      <c r="CE232" s="21"/>
      <c r="CF232" s="22"/>
      <c r="CG232" s="22"/>
      <c r="CH232" s="11"/>
      <c r="CI232" s="11"/>
      <c r="CJ232" s="12"/>
      <c r="CK232" s="13"/>
      <c r="CL232" s="11"/>
      <c r="CM232" s="11"/>
      <c r="CN232" s="11"/>
      <c r="CO232" s="16"/>
      <c r="CP232" s="11"/>
      <c r="CQ232" s="11"/>
      <c r="CR232" s="8"/>
      <c r="CS232" s="9"/>
      <c r="CT232" s="17">
        <v>1.085</v>
      </c>
      <c r="CU232" s="18">
        <f t="shared" si="466"/>
        <v>0</v>
      </c>
      <c r="CW232" s="21"/>
      <c r="CX232" s="21"/>
      <c r="CY232" s="21"/>
      <c r="CZ232" s="22"/>
      <c r="DA232" s="22"/>
      <c r="DB232" s="11"/>
      <c r="DC232" s="11"/>
      <c r="DD232" s="12"/>
      <c r="DE232" s="13"/>
      <c r="DF232" s="11"/>
      <c r="DG232" s="11"/>
      <c r="DH232" s="11"/>
      <c r="DI232" s="16"/>
      <c r="DJ232" s="11"/>
      <c r="DK232" s="11"/>
      <c r="DL232" s="8"/>
      <c r="DM232" s="9"/>
      <c r="DN232" s="17">
        <v>1.085</v>
      </c>
      <c r="DO232" s="18">
        <f t="shared" si="471"/>
        <v>0</v>
      </c>
      <c r="DQ232" s="21"/>
      <c r="DR232" s="21"/>
      <c r="DS232" s="21"/>
      <c r="DT232" s="22"/>
      <c r="DU232" s="22"/>
      <c r="DV232" s="11"/>
      <c r="DW232" s="11"/>
      <c r="DX232" s="12"/>
      <c r="DY232" s="13"/>
      <c r="DZ232" s="11"/>
      <c r="EA232" s="11"/>
      <c r="EB232" s="11"/>
      <c r="EC232" s="16"/>
      <c r="ED232" s="11"/>
      <c r="EE232" s="11"/>
      <c r="EF232" s="8"/>
      <c r="EG232" s="9"/>
      <c r="EH232" s="17">
        <v>1.2</v>
      </c>
      <c r="EI232" s="18">
        <f t="shared" si="476"/>
        <v>0</v>
      </c>
    </row>
    <row r="233" s="1" customFormat="1" customHeight="1" spans="1:140">
      <c r="F233" s="11"/>
      <c r="G233" s="11"/>
      <c r="H233" s="12"/>
      <c r="I233" s="13"/>
      <c r="J233" s="11"/>
      <c r="K233" s="11"/>
      <c r="L233" s="11"/>
      <c r="M233" s="16"/>
      <c r="N233" s="11"/>
      <c r="O233" s="11"/>
      <c r="P233" s="8"/>
      <c r="Q233" s="9"/>
      <c r="R233" s="17">
        <v>1</v>
      </c>
      <c r="S233" s="18">
        <f t="shared" si="449"/>
        <v>0</v>
      </c>
      <c r="Z233" s="11"/>
      <c r="AA233" s="11"/>
      <c r="AB233" s="12"/>
      <c r="AC233" s="13"/>
      <c r="AD233" s="11"/>
      <c r="AE233" s="11"/>
      <c r="AF233" s="11"/>
      <c r="AG233" s="16"/>
      <c r="AH233" s="11"/>
      <c r="AI233" s="11"/>
      <c r="AJ233" s="8"/>
      <c r="AK233" s="9"/>
      <c r="AL233" s="17">
        <v>1</v>
      </c>
      <c r="AM233" s="18">
        <f t="shared" si="453"/>
        <v>0</v>
      </c>
      <c r="AT233" s="11"/>
      <c r="AU233" s="11"/>
      <c r="AV233" s="12"/>
      <c r="AW233" s="13"/>
      <c r="AX233" s="11"/>
      <c r="AY233" s="11"/>
      <c r="AZ233" s="11"/>
      <c r="BA233" s="16"/>
      <c r="BB233" s="11"/>
      <c r="BC233" s="11"/>
      <c r="BD233" s="8"/>
      <c r="BE233" s="9"/>
      <c r="BF233" s="17">
        <v>1.015</v>
      </c>
      <c r="BG233" s="18">
        <f t="shared" si="457"/>
        <v>0</v>
      </c>
      <c r="BN233" s="11"/>
      <c r="BO233" s="11"/>
      <c r="BP233" s="12"/>
      <c r="BQ233" s="13"/>
      <c r="BR233" s="11"/>
      <c r="BS233" s="11"/>
      <c r="BT233" s="11"/>
      <c r="BU233" s="16"/>
      <c r="BV233" s="11"/>
      <c r="BW233" s="11"/>
      <c r="BX233" s="8"/>
      <c r="BY233" s="9"/>
      <c r="BZ233" s="17">
        <v>1.015</v>
      </c>
      <c r="CA233" s="18">
        <f t="shared" si="461"/>
        <v>0</v>
      </c>
      <c r="CH233" s="11"/>
      <c r="CI233" s="11"/>
      <c r="CJ233" s="12"/>
      <c r="CK233" s="13"/>
      <c r="CL233" s="11"/>
      <c r="CM233" s="11"/>
      <c r="CN233" s="11"/>
      <c r="CO233" s="16"/>
      <c r="CP233" s="11"/>
      <c r="CQ233" s="11"/>
      <c r="CR233" s="8"/>
      <c r="CS233" s="9"/>
      <c r="CT233" s="17">
        <v>1.085</v>
      </c>
      <c r="CU233" s="18">
        <f t="shared" si="466"/>
        <v>0</v>
      </c>
      <c r="DB233" s="11"/>
      <c r="DC233" s="11"/>
      <c r="DD233" s="12"/>
      <c r="DE233" s="13"/>
      <c r="DF233" s="11"/>
      <c r="DG233" s="11"/>
      <c r="DH233" s="11"/>
      <c r="DI233" s="16"/>
      <c r="DJ233" s="11"/>
      <c r="DK233" s="11"/>
      <c r="DL233" s="8"/>
      <c r="DM233" s="9"/>
      <c r="DN233" s="17">
        <v>1.085</v>
      </c>
      <c r="DO233" s="18">
        <f t="shared" si="471"/>
        <v>0</v>
      </c>
      <c r="DV233" s="11"/>
      <c r="DW233" s="11"/>
      <c r="DX233" s="12"/>
      <c r="DY233" s="13"/>
      <c r="DZ233" s="11"/>
      <c r="EA233" s="11"/>
      <c r="EB233" s="11"/>
      <c r="EC233" s="16"/>
      <c r="ED233" s="11"/>
      <c r="EE233" s="11"/>
      <c r="EF233" s="8"/>
      <c r="EG233" s="9"/>
      <c r="EH233" s="17">
        <v>1.2</v>
      </c>
      <c r="EI233" s="18">
        <f t="shared" si="476"/>
        <v>0</v>
      </c>
    </row>
    <row r="234" s="1" customFormat="1" customHeight="1" spans="1:140">
      <c r="F234" s="11"/>
      <c r="G234" s="11"/>
      <c r="H234" s="12"/>
      <c r="I234" s="13"/>
      <c r="J234" s="11"/>
      <c r="K234" s="11"/>
      <c r="L234" s="11"/>
      <c r="M234" s="16"/>
      <c r="N234" s="11"/>
      <c r="O234" s="11"/>
      <c r="P234" s="8"/>
      <c r="Q234" s="9"/>
      <c r="R234" s="17">
        <v>1</v>
      </c>
      <c r="S234" s="18">
        <f t="shared" si="449"/>
        <v>0</v>
      </c>
      <c r="Z234" s="11"/>
      <c r="AA234" s="11"/>
      <c r="AB234" s="12"/>
      <c r="AC234" s="13"/>
      <c r="AD234" s="11"/>
      <c r="AE234" s="11"/>
      <c r="AF234" s="11"/>
      <c r="AG234" s="16"/>
      <c r="AH234" s="11"/>
      <c r="AI234" s="11"/>
      <c r="AJ234" s="8"/>
      <c r="AK234" s="9"/>
      <c r="AL234" s="17">
        <v>1</v>
      </c>
      <c r="AM234" s="18">
        <f t="shared" si="453"/>
        <v>0</v>
      </c>
      <c r="AT234" s="11"/>
      <c r="AU234" s="11"/>
      <c r="AV234" s="12"/>
      <c r="AW234" s="13"/>
      <c r="AX234" s="11"/>
      <c r="AY234" s="11"/>
      <c r="AZ234" s="11"/>
      <c r="BA234" s="16"/>
      <c r="BB234" s="11"/>
      <c r="BC234" s="11"/>
      <c r="BD234" s="8"/>
      <c r="BE234" s="9"/>
      <c r="BF234" s="17">
        <v>1.015</v>
      </c>
      <c r="BG234" s="18">
        <f t="shared" si="457"/>
        <v>0</v>
      </c>
      <c r="BN234" s="11"/>
      <c r="BO234" s="11"/>
      <c r="BP234" s="12"/>
      <c r="BQ234" s="13"/>
      <c r="BR234" s="11"/>
      <c r="BS234" s="11"/>
      <c r="BT234" s="11"/>
      <c r="BU234" s="16"/>
      <c r="BV234" s="11"/>
      <c r="BW234" s="11"/>
      <c r="BX234" s="8"/>
      <c r="BY234" s="9"/>
      <c r="BZ234" s="17">
        <v>1.015</v>
      </c>
      <c r="CA234" s="18">
        <f t="shared" si="461"/>
        <v>0</v>
      </c>
      <c r="CH234" s="11"/>
      <c r="CI234" s="11"/>
      <c r="CJ234" s="12"/>
      <c r="CK234" s="13"/>
      <c r="CL234" s="11"/>
      <c r="CM234" s="11"/>
      <c r="CN234" s="11"/>
      <c r="CO234" s="16"/>
      <c r="CP234" s="11"/>
      <c r="CQ234" s="11"/>
      <c r="CR234" s="8"/>
      <c r="CS234" s="9"/>
      <c r="CT234" s="17">
        <v>1.085</v>
      </c>
      <c r="CU234" s="18">
        <f t="shared" si="466"/>
        <v>0</v>
      </c>
      <c r="DB234" s="11"/>
      <c r="DC234" s="11"/>
      <c r="DD234" s="12"/>
      <c r="DE234" s="13"/>
      <c r="DF234" s="11"/>
      <c r="DG234" s="11"/>
      <c r="DH234" s="11"/>
      <c r="DI234" s="16"/>
      <c r="DJ234" s="11"/>
      <c r="DK234" s="11"/>
      <c r="DL234" s="8"/>
      <c r="DM234" s="9"/>
      <c r="DN234" s="17">
        <v>1.085</v>
      </c>
      <c r="DO234" s="18">
        <f t="shared" si="471"/>
        <v>0</v>
      </c>
      <c r="DV234" s="11"/>
      <c r="DW234" s="11"/>
      <c r="DX234" s="12"/>
      <c r="DY234" s="13"/>
      <c r="DZ234" s="11"/>
      <c r="EA234" s="11"/>
      <c r="EB234" s="11"/>
      <c r="EC234" s="16"/>
      <c r="ED234" s="11"/>
      <c r="EE234" s="11"/>
      <c r="EF234" s="8"/>
      <c r="EG234" s="9"/>
      <c r="EH234" s="17">
        <v>1.2</v>
      </c>
      <c r="EI234" s="18">
        <f t="shared" si="476"/>
        <v>0</v>
      </c>
    </row>
    <row r="235" s="1" customFormat="1" customHeight="1" spans="1:140">
      <c r="F235" s="23" t="s">
        <v>1</v>
      </c>
      <c r="G235" s="24"/>
      <c r="H235" s="24"/>
      <c r="I235" s="24"/>
      <c r="J235" s="24"/>
      <c r="K235" s="24"/>
      <c r="L235" s="24"/>
      <c r="M235" s="25">
        <f>SUM(S226:S234)</f>
        <v>1159040.63851528</v>
      </c>
      <c r="N235" s="25"/>
      <c r="O235" s="25"/>
      <c r="P235" s="25"/>
      <c r="Q235" s="25"/>
      <c r="R235" s="25"/>
      <c r="S235" s="25"/>
      <c r="T235" s="1"/>
      <c r="Z235" s="23" t="s">
        <v>1</v>
      </c>
      <c r="AA235" s="24"/>
      <c r="AB235" s="24"/>
      <c r="AC235" s="24"/>
      <c r="AD235" s="24"/>
      <c r="AE235" s="24"/>
      <c r="AF235" s="24"/>
      <c r="AG235" s="25">
        <f>SUM(AM226:AM234)</f>
        <v>1159040.63851528</v>
      </c>
      <c r="AH235" s="25"/>
      <c r="AI235" s="25"/>
      <c r="AJ235" s="25"/>
      <c r="AK235" s="25"/>
      <c r="AL235" s="25"/>
      <c r="AM235" s="25"/>
      <c r="AN235" s="1"/>
      <c r="AT235" s="23" t="s">
        <v>1</v>
      </c>
      <c r="AU235" s="24"/>
      <c r="AV235" s="24"/>
      <c r="AW235" s="24"/>
      <c r="AX235" s="24"/>
      <c r="AY235" s="24"/>
      <c r="AZ235" s="24"/>
      <c r="BA235" s="25">
        <f>SUM(BG226:BG234)</f>
        <v>1176426.24809301</v>
      </c>
      <c r="BB235" s="25"/>
      <c r="BC235" s="25"/>
      <c r="BD235" s="25"/>
      <c r="BE235" s="25"/>
      <c r="BF235" s="25"/>
      <c r="BG235" s="25"/>
      <c r="BH235" s="1"/>
      <c r="BN235" s="23" t="s">
        <v>1</v>
      </c>
      <c r="BO235" s="24"/>
      <c r="BP235" s="24"/>
      <c r="BQ235" s="24"/>
      <c r="BR235" s="24"/>
      <c r="BS235" s="24"/>
      <c r="BT235" s="24"/>
      <c r="BU235" s="25">
        <f>SUM(CA226:CA234)</f>
        <v>1176426.24809301</v>
      </c>
      <c r="BV235" s="25"/>
      <c r="BW235" s="25"/>
      <c r="BX235" s="25"/>
      <c r="BY235" s="25"/>
      <c r="BZ235" s="25"/>
      <c r="CA235" s="25"/>
      <c r="CB235" s="1"/>
      <c r="CH235" s="23" t="s">
        <v>1</v>
      </c>
      <c r="CI235" s="24"/>
      <c r="CJ235" s="24"/>
      <c r="CK235" s="24"/>
      <c r="CL235" s="24"/>
      <c r="CM235" s="24"/>
      <c r="CN235" s="24"/>
      <c r="CO235" s="25">
        <f>SUM(CU226:CU234)</f>
        <v>1456610.60599682</v>
      </c>
      <c r="CP235" s="25"/>
      <c r="CQ235" s="25"/>
      <c r="CR235" s="25"/>
      <c r="CS235" s="25"/>
      <c r="CT235" s="25"/>
      <c r="CU235" s="25"/>
      <c r="CV235" s="1"/>
      <c r="DB235" s="23" t="s">
        <v>1</v>
      </c>
      <c r="DC235" s="24"/>
      <c r="DD235" s="24"/>
      <c r="DE235" s="24"/>
      <c r="DF235" s="24"/>
      <c r="DG235" s="24"/>
      <c r="DH235" s="24"/>
      <c r="DI235" s="25">
        <f>SUM(DO226:DO234)</f>
        <v>1462191.4895447</v>
      </c>
      <c r="DJ235" s="25"/>
      <c r="DK235" s="25"/>
      <c r="DL235" s="25"/>
      <c r="DM235" s="25"/>
      <c r="DN235" s="25"/>
      <c r="DO235" s="25"/>
      <c r="DP235" s="1"/>
      <c r="DV235" s="23" t="s">
        <v>1</v>
      </c>
      <c r="DW235" s="24"/>
      <c r="DX235" s="24"/>
      <c r="DY235" s="24"/>
      <c r="DZ235" s="24"/>
      <c r="EA235" s="24"/>
      <c r="EB235" s="24"/>
      <c r="EC235" s="25">
        <f>SUM(EI226:EI234)</f>
        <v>2079985.12686052</v>
      </c>
      <c r="ED235" s="25"/>
      <c r="EE235" s="25"/>
      <c r="EF235" s="25"/>
      <c r="EG235" s="25"/>
      <c r="EH235" s="25"/>
      <c r="EI235" s="25"/>
    </row>
    <row r="236" s="1" customFormat="1" customHeight="1" spans="1:140">
      <c r="F236" s="24"/>
      <c r="G236" s="24"/>
      <c r="H236" s="24"/>
      <c r="I236" s="24"/>
      <c r="J236" s="24"/>
      <c r="K236" s="24"/>
      <c r="L236" s="24"/>
      <c r="M236" s="25"/>
      <c r="N236" s="25"/>
      <c r="O236" s="25"/>
      <c r="P236" s="25"/>
      <c r="Q236" s="25"/>
      <c r="R236" s="25"/>
      <c r="S236" s="25"/>
      <c r="T236" s="1"/>
      <c r="Z236" s="24"/>
      <c r="AA236" s="24"/>
      <c r="AB236" s="24"/>
      <c r="AC236" s="24"/>
      <c r="AD236" s="24"/>
      <c r="AE236" s="24"/>
      <c r="AF236" s="24"/>
      <c r="AG236" s="25"/>
      <c r="AH236" s="25"/>
      <c r="AI236" s="25"/>
      <c r="AJ236" s="25"/>
      <c r="AK236" s="25"/>
      <c r="AL236" s="25"/>
      <c r="AM236" s="25"/>
      <c r="AN236" s="1"/>
      <c r="AT236" s="24"/>
      <c r="AU236" s="24"/>
      <c r="AV236" s="24"/>
      <c r="AW236" s="24"/>
      <c r="AX236" s="24"/>
      <c r="AY236" s="24"/>
      <c r="AZ236" s="24"/>
      <c r="BA236" s="25"/>
      <c r="BB236" s="25"/>
      <c r="BC236" s="25"/>
      <c r="BD236" s="25"/>
      <c r="BE236" s="25"/>
      <c r="BF236" s="25"/>
      <c r="BG236" s="25"/>
      <c r="BH236" s="1"/>
      <c r="BN236" s="24"/>
      <c r="BO236" s="24"/>
      <c r="BP236" s="24"/>
      <c r="BQ236" s="24"/>
      <c r="BR236" s="24"/>
      <c r="BS236" s="24"/>
      <c r="BT236" s="24"/>
      <c r="BU236" s="25"/>
      <c r="BV236" s="25"/>
      <c r="BW236" s="25"/>
      <c r="BX236" s="25"/>
      <c r="BY236" s="25"/>
      <c r="BZ236" s="25"/>
      <c r="CA236" s="25"/>
      <c r="CB236" s="1"/>
      <c r="CH236" s="24"/>
      <c r="CI236" s="24"/>
      <c r="CJ236" s="24"/>
      <c r="CK236" s="24"/>
      <c r="CL236" s="24"/>
      <c r="CM236" s="24"/>
      <c r="CN236" s="24"/>
      <c r="CO236" s="25"/>
      <c r="CP236" s="25"/>
      <c r="CQ236" s="25"/>
      <c r="CR236" s="25"/>
      <c r="CS236" s="25"/>
      <c r="CT236" s="25"/>
      <c r="CU236" s="25"/>
      <c r="CV236" s="1"/>
      <c r="DB236" s="24"/>
      <c r="DC236" s="24"/>
      <c r="DD236" s="24"/>
      <c r="DE236" s="24"/>
      <c r="DF236" s="24"/>
      <c r="DG236" s="24"/>
      <c r="DH236" s="24"/>
      <c r="DI236" s="25"/>
      <c r="DJ236" s="25"/>
      <c r="DK236" s="25"/>
      <c r="DL236" s="25"/>
      <c r="DM236" s="25"/>
      <c r="DN236" s="25"/>
      <c r="DO236" s="25"/>
      <c r="DP236" s="1"/>
      <c r="DV236" s="24"/>
      <c r="DW236" s="24"/>
      <c r="DX236" s="24"/>
      <c r="DY236" s="24"/>
      <c r="DZ236" s="24"/>
      <c r="EA236" s="24"/>
      <c r="EB236" s="24"/>
      <c r="EC236" s="25"/>
      <c r="ED236" s="25"/>
      <c r="EE236" s="25"/>
      <c r="EF236" s="25"/>
      <c r="EG236" s="25"/>
      <c r="EH236" s="25"/>
      <c r="EI236" s="25"/>
    </row>
    <row r="237" s="1" customFormat="1" customHeight="1" spans="1:140">
      <c r="F237" s="3" t="s">
        <v>36</v>
      </c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Z237" s="3" t="s">
        <v>36</v>
      </c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T237" s="3" t="s">
        <v>36</v>
      </c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N237" s="3" t="s">
        <v>36</v>
      </c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H237" s="3" t="s">
        <v>36</v>
      </c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DB237" s="3" t="s">
        <v>36</v>
      </c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V237" s="3" t="s">
        <v>36</v>
      </c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</row>
    <row r="238" s="1" customFormat="1" customHeight="1" spans="1:140">
      <c r="A238" s="26"/>
      <c r="B238" s="26"/>
      <c r="C238" s="27"/>
      <c r="D238" s="27"/>
      <c r="E238" s="27"/>
      <c r="F238" s="28" t="s">
        <v>37</v>
      </c>
      <c r="G238" s="13" t="s">
        <v>8</v>
      </c>
      <c r="H238" s="13"/>
      <c r="I238" s="13"/>
      <c r="J238" s="13"/>
      <c r="K238" s="7" t="s">
        <v>25</v>
      </c>
      <c r="L238" s="7"/>
      <c r="M238" s="7"/>
      <c r="N238" s="8" t="s">
        <v>10</v>
      </c>
      <c r="O238" s="8"/>
      <c r="P238" s="8"/>
      <c r="Q238" s="9" t="s">
        <v>38</v>
      </c>
      <c r="R238" s="10" t="s">
        <v>12</v>
      </c>
      <c r="S238" s="29" t="s">
        <v>13</v>
      </c>
      <c r="T238" s="11" t="s">
        <v>39</v>
      </c>
      <c r="U238" s="26"/>
      <c r="V238" s="26"/>
      <c r="W238" s="27"/>
      <c r="X238" s="27"/>
      <c r="Y238" s="27"/>
      <c r="Z238" s="28" t="s">
        <v>37</v>
      </c>
      <c r="AA238" s="13" t="s">
        <v>8</v>
      </c>
      <c r="AB238" s="13"/>
      <c r="AC238" s="13"/>
      <c r="AD238" s="13"/>
      <c r="AE238" s="7" t="s">
        <v>25</v>
      </c>
      <c r="AF238" s="7"/>
      <c r="AG238" s="7"/>
      <c r="AH238" s="8" t="s">
        <v>10</v>
      </c>
      <c r="AI238" s="8"/>
      <c r="AJ238" s="8"/>
      <c r="AK238" s="9" t="s">
        <v>38</v>
      </c>
      <c r="AL238" s="10" t="s">
        <v>12</v>
      </c>
      <c r="AM238" s="29" t="s">
        <v>13</v>
      </c>
      <c r="AN238" s="11" t="s">
        <v>39</v>
      </c>
      <c r="AO238" s="26"/>
      <c r="AP238" s="26"/>
      <c r="AQ238" s="27"/>
      <c r="AR238" s="27"/>
      <c r="AS238" s="27"/>
      <c r="AT238" s="28" t="s">
        <v>37</v>
      </c>
      <c r="AU238" s="13" t="s">
        <v>8</v>
      </c>
      <c r="AV238" s="13"/>
      <c r="AW238" s="13"/>
      <c r="AX238" s="13"/>
      <c r="AY238" s="7" t="s">
        <v>25</v>
      </c>
      <c r="AZ238" s="7"/>
      <c r="BA238" s="7"/>
      <c r="BB238" s="8" t="s">
        <v>10</v>
      </c>
      <c r="BC238" s="8"/>
      <c r="BD238" s="8"/>
      <c r="BE238" s="9" t="s">
        <v>38</v>
      </c>
      <c r="BF238" s="10" t="s">
        <v>12</v>
      </c>
      <c r="BG238" s="29" t="s">
        <v>13</v>
      </c>
      <c r="BH238" s="11" t="s">
        <v>39</v>
      </c>
      <c r="BI238" s="26"/>
      <c r="BJ238" s="26"/>
      <c r="BK238" s="27"/>
      <c r="BL238" s="27"/>
      <c r="BM238" s="27"/>
      <c r="BN238" s="28" t="s">
        <v>37</v>
      </c>
      <c r="BO238" s="13" t="s">
        <v>8</v>
      </c>
      <c r="BP238" s="13"/>
      <c r="BQ238" s="13"/>
      <c r="BR238" s="13"/>
      <c r="BS238" s="7" t="s">
        <v>25</v>
      </c>
      <c r="BT238" s="7"/>
      <c r="BU238" s="7"/>
      <c r="BV238" s="8" t="s">
        <v>10</v>
      </c>
      <c r="BW238" s="8"/>
      <c r="BX238" s="8"/>
      <c r="BY238" s="9" t="s">
        <v>38</v>
      </c>
      <c r="BZ238" s="10" t="s">
        <v>12</v>
      </c>
      <c r="CA238" s="29" t="s">
        <v>13</v>
      </c>
      <c r="CB238" s="11" t="s">
        <v>39</v>
      </c>
      <c r="CC238" s="26"/>
      <c r="CD238" s="26"/>
      <c r="CE238" s="27"/>
      <c r="CF238" s="27"/>
      <c r="CG238" s="27"/>
      <c r="CH238" s="28" t="s">
        <v>37</v>
      </c>
      <c r="CI238" s="13" t="s">
        <v>8</v>
      </c>
      <c r="CJ238" s="13"/>
      <c r="CK238" s="13"/>
      <c r="CL238" s="13"/>
      <c r="CM238" s="7" t="s">
        <v>25</v>
      </c>
      <c r="CN238" s="7"/>
      <c r="CO238" s="7"/>
      <c r="CP238" s="8" t="s">
        <v>10</v>
      </c>
      <c r="CQ238" s="8"/>
      <c r="CR238" s="8"/>
      <c r="CS238" s="9" t="s">
        <v>38</v>
      </c>
      <c r="CT238" s="10" t="s">
        <v>12</v>
      </c>
      <c r="CU238" s="29" t="s">
        <v>13</v>
      </c>
      <c r="CV238" s="11" t="s">
        <v>39</v>
      </c>
      <c r="CW238" s="26"/>
      <c r="CX238" s="26"/>
      <c r="CY238" s="27"/>
      <c r="CZ238" s="27"/>
      <c r="DA238" s="27"/>
      <c r="DB238" s="28" t="s">
        <v>37</v>
      </c>
      <c r="DC238" s="13" t="s">
        <v>8</v>
      </c>
      <c r="DD238" s="13"/>
      <c r="DE238" s="13"/>
      <c r="DF238" s="13"/>
      <c r="DG238" s="7" t="s">
        <v>25</v>
      </c>
      <c r="DH238" s="7"/>
      <c r="DI238" s="7"/>
      <c r="DJ238" s="8" t="s">
        <v>10</v>
      </c>
      <c r="DK238" s="8"/>
      <c r="DL238" s="8"/>
      <c r="DM238" s="9" t="s">
        <v>38</v>
      </c>
      <c r="DN238" s="10" t="s">
        <v>12</v>
      </c>
      <c r="DO238" s="29" t="s">
        <v>13</v>
      </c>
      <c r="DP238" s="11" t="s">
        <v>39</v>
      </c>
      <c r="DQ238" s="26"/>
      <c r="DR238" s="26"/>
      <c r="DS238" s="27"/>
      <c r="DT238" s="27"/>
      <c r="DU238" s="27"/>
      <c r="DV238" s="28" t="s">
        <v>37</v>
      </c>
      <c r="DW238" s="13" t="s">
        <v>8</v>
      </c>
      <c r="DX238" s="13"/>
      <c r="DY238" s="13"/>
      <c r="DZ238" s="13"/>
      <c r="EA238" s="7" t="s">
        <v>25</v>
      </c>
      <c r="EB238" s="7"/>
      <c r="EC238" s="7"/>
      <c r="ED238" s="8" t="s">
        <v>10</v>
      </c>
      <c r="EE238" s="8"/>
      <c r="EF238" s="8"/>
      <c r="EG238" s="9" t="s">
        <v>38</v>
      </c>
      <c r="EH238" s="10" t="s">
        <v>12</v>
      </c>
      <c r="EI238" s="29" t="s">
        <v>13</v>
      </c>
      <c r="EJ238" s="11" t="s">
        <v>39</v>
      </c>
    </row>
    <row r="239" s="1" customFormat="1" customHeight="1" spans="1:140">
      <c r="A239" s="26"/>
      <c r="B239" s="26"/>
      <c r="C239" s="27"/>
      <c r="D239" s="27"/>
      <c r="E239" s="27"/>
      <c r="F239" s="30"/>
      <c r="G239" s="11" t="s">
        <v>40</v>
      </c>
      <c r="H239" s="11" t="s">
        <v>41</v>
      </c>
      <c r="I239" s="11" t="s">
        <v>21</v>
      </c>
      <c r="J239" s="13" t="s">
        <v>8</v>
      </c>
      <c r="K239" s="11" t="s">
        <v>23</v>
      </c>
      <c r="L239" s="11" t="s">
        <v>24</v>
      </c>
      <c r="M239" s="7" t="s">
        <v>25</v>
      </c>
      <c r="N239" s="11" t="s">
        <v>26</v>
      </c>
      <c r="O239" s="11" t="s">
        <v>27</v>
      </c>
      <c r="P239" s="8" t="s">
        <v>28</v>
      </c>
      <c r="Q239" s="9" t="s">
        <v>29</v>
      </c>
      <c r="R239" s="14"/>
      <c r="S239" s="29"/>
      <c r="T239" s="11"/>
      <c r="U239" s="26"/>
      <c r="V239" s="26"/>
      <c r="W239" s="27"/>
      <c r="X239" s="27"/>
      <c r="Y239" s="27"/>
      <c r="Z239" s="30"/>
      <c r="AA239" s="11" t="s">
        <v>40</v>
      </c>
      <c r="AB239" s="11" t="s">
        <v>41</v>
      </c>
      <c r="AC239" s="11" t="s">
        <v>21</v>
      </c>
      <c r="AD239" s="13" t="s">
        <v>8</v>
      </c>
      <c r="AE239" s="11" t="s">
        <v>23</v>
      </c>
      <c r="AF239" s="11" t="s">
        <v>24</v>
      </c>
      <c r="AG239" s="7" t="s">
        <v>25</v>
      </c>
      <c r="AH239" s="11" t="s">
        <v>26</v>
      </c>
      <c r="AI239" s="11" t="s">
        <v>27</v>
      </c>
      <c r="AJ239" s="8" t="s">
        <v>28</v>
      </c>
      <c r="AK239" s="9" t="s">
        <v>29</v>
      </c>
      <c r="AL239" s="14"/>
      <c r="AM239" s="29"/>
      <c r="AN239" s="11"/>
      <c r="AO239" s="26"/>
      <c r="AP239" s="26"/>
      <c r="AQ239" s="27"/>
      <c r="AR239" s="27"/>
      <c r="AS239" s="27"/>
      <c r="AT239" s="30"/>
      <c r="AU239" s="11" t="s">
        <v>40</v>
      </c>
      <c r="AV239" s="11" t="s">
        <v>41</v>
      </c>
      <c r="AW239" s="11" t="s">
        <v>21</v>
      </c>
      <c r="AX239" s="13" t="s">
        <v>8</v>
      </c>
      <c r="AY239" s="11" t="s">
        <v>23</v>
      </c>
      <c r="AZ239" s="11" t="s">
        <v>24</v>
      </c>
      <c r="BA239" s="7" t="s">
        <v>25</v>
      </c>
      <c r="BB239" s="11" t="s">
        <v>26</v>
      </c>
      <c r="BC239" s="11" t="s">
        <v>27</v>
      </c>
      <c r="BD239" s="8" t="s">
        <v>28</v>
      </c>
      <c r="BE239" s="9" t="s">
        <v>29</v>
      </c>
      <c r="BF239" s="14"/>
      <c r="BG239" s="29"/>
      <c r="BH239" s="11"/>
      <c r="BI239" s="26"/>
      <c r="BJ239" s="26"/>
      <c r="BK239" s="27"/>
      <c r="BL239" s="27"/>
      <c r="BM239" s="27"/>
      <c r="BN239" s="30"/>
      <c r="BO239" s="11" t="s">
        <v>40</v>
      </c>
      <c r="BP239" s="11" t="s">
        <v>41</v>
      </c>
      <c r="BQ239" s="11" t="s">
        <v>21</v>
      </c>
      <c r="BR239" s="13" t="s">
        <v>8</v>
      </c>
      <c r="BS239" s="11" t="s">
        <v>23</v>
      </c>
      <c r="BT239" s="11" t="s">
        <v>24</v>
      </c>
      <c r="BU239" s="7" t="s">
        <v>25</v>
      </c>
      <c r="BV239" s="11" t="s">
        <v>26</v>
      </c>
      <c r="BW239" s="11" t="s">
        <v>27</v>
      </c>
      <c r="BX239" s="8" t="s">
        <v>28</v>
      </c>
      <c r="BY239" s="9" t="s">
        <v>29</v>
      </c>
      <c r="BZ239" s="14"/>
      <c r="CA239" s="29"/>
      <c r="CB239" s="11"/>
      <c r="CC239" s="26"/>
      <c r="CD239" s="26"/>
      <c r="CE239" s="27"/>
      <c r="CF239" s="27"/>
      <c r="CG239" s="27"/>
      <c r="CH239" s="30"/>
      <c r="CI239" s="11" t="s">
        <v>40</v>
      </c>
      <c r="CJ239" s="11" t="s">
        <v>41</v>
      </c>
      <c r="CK239" s="11" t="s">
        <v>21</v>
      </c>
      <c r="CL239" s="13" t="s">
        <v>8</v>
      </c>
      <c r="CM239" s="11" t="s">
        <v>23</v>
      </c>
      <c r="CN239" s="11" t="s">
        <v>24</v>
      </c>
      <c r="CO239" s="7" t="s">
        <v>25</v>
      </c>
      <c r="CP239" s="11" t="s">
        <v>26</v>
      </c>
      <c r="CQ239" s="11" t="s">
        <v>27</v>
      </c>
      <c r="CR239" s="8" t="s">
        <v>28</v>
      </c>
      <c r="CS239" s="9" t="s">
        <v>29</v>
      </c>
      <c r="CT239" s="14"/>
      <c r="CU239" s="29"/>
      <c r="CV239" s="11"/>
      <c r="CW239" s="26"/>
      <c r="CX239" s="26"/>
      <c r="CY239" s="27"/>
      <c r="CZ239" s="27"/>
      <c r="DA239" s="27"/>
      <c r="DB239" s="30"/>
      <c r="DC239" s="11" t="s">
        <v>40</v>
      </c>
      <c r="DD239" s="11" t="s">
        <v>41</v>
      </c>
      <c r="DE239" s="11" t="s">
        <v>21</v>
      </c>
      <c r="DF239" s="13" t="s">
        <v>8</v>
      </c>
      <c r="DG239" s="11" t="s">
        <v>23</v>
      </c>
      <c r="DH239" s="11" t="s">
        <v>24</v>
      </c>
      <c r="DI239" s="7" t="s">
        <v>25</v>
      </c>
      <c r="DJ239" s="11" t="s">
        <v>26</v>
      </c>
      <c r="DK239" s="11" t="s">
        <v>27</v>
      </c>
      <c r="DL239" s="8" t="s">
        <v>28</v>
      </c>
      <c r="DM239" s="9" t="s">
        <v>29</v>
      </c>
      <c r="DN239" s="14"/>
      <c r="DO239" s="29"/>
      <c r="DP239" s="11"/>
      <c r="DQ239" s="26"/>
      <c r="DR239" s="26"/>
      <c r="DS239" s="27"/>
      <c r="DT239" s="27"/>
      <c r="DU239" s="27"/>
      <c r="DV239" s="30"/>
      <c r="DW239" s="11" t="s">
        <v>40</v>
      </c>
      <c r="DX239" s="11" t="s">
        <v>41</v>
      </c>
      <c r="DY239" s="11" t="s">
        <v>21</v>
      </c>
      <c r="DZ239" s="13" t="s">
        <v>8</v>
      </c>
      <c r="EA239" s="11" t="s">
        <v>23</v>
      </c>
      <c r="EB239" s="11" t="s">
        <v>24</v>
      </c>
      <c r="EC239" s="7" t="s">
        <v>25</v>
      </c>
      <c r="ED239" s="11" t="s">
        <v>26</v>
      </c>
      <c r="EE239" s="11" t="s">
        <v>27</v>
      </c>
      <c r="EF239" s="8" t="s">
        <v>28</v>
      </c>
      <c r="EG239" s="9" t="s">
        <v>29</v>
      </c>
      <c r="EH239" s="14"/>
      <c r="EI239" s="29"/>
      <c r="EJ239" s="11"/>
    </row>
    <row r="240" s="1" customFormat="1" customHeight="1" spans="1:140">
      <c r="A240" s="26"/>
      <c r="B240" s="26"/>
      <c r="C240" s="27"/>
      <c r="D240" s="27"/>
      <c r="E240" s="27"/>
      <c r="F240" s="11">
        <f>_xlfn.RANK.EQ(S240,S240:S243,0)</f>
        <v>3</v>
      </c>
      <c r="G240" s="11">
        <v>0</v>
      </c>
      <c r="H240" s="11">
        <v>1.8</v>
      </c>
      <c r="I240" s="12">
        <v>1.35</v>
      </c>
      <c r="J240" s="13">
        <f t="shared" ref="J240:J243" si="477">G240*H240*I240</f>
        <v>0</v>
      </c>
      <c r="K240" s="11">
        <v>680</v>
      </c>
      <c r="L240" s="11">
        <v>0</v>
      </c>
      <c r="M240" s="31">
        <f t="shared" ref="M240:M243" si="478">1+6*K240/(K240+2000)+L240</f>
        <v>2.52238805970149</v>
      </c>
      <c r="N240" s="11">
        <v>1</v>
      </c>
      <c r="O240" s="11">
        <v>2.38</v>
      </c>
      <c r="P240" s="8">
        <f t="shared" ref="P240:P243" si="479">1+N240*O240</f>
        <v>3.38</v>
      </c>
      <c r="Q240" s="9">
        <v>0.9</v>
      </c>
      <c r="R240" s="17">
        <v>1</v>
      </c>
      <c r="S240" s="18">
        <f t="shared" ref="S240:S243" si="480">J240*M240*Q240*P240*R240</f>
        <v>0</v>
      </c>
      <c r="T240" s="11">
        <f t="shared" ref="T240:T243" si="481">IF(F240=1,1,(IF(F240=2,2,12)))</f>
        <v>12</v>
      </c>
      <c r="U240" s="26"/>
      <c r="V240" s="26"/>
      <c r="W240" s="27"/>
      <c r="X240" s="27"/>
      <c r="Y240" s="27"/>
      <c r="Z240" s="11">
        <f>_xlfn.RANK.EQ(AM240,AM240:AM243,0)</f>
        <v>3</v>
      </c>
      <c r="AA240" s="11">
        <v>0</v>
      </c>
      <c r="AB240" s="11">
        <v>1.8</v>
      </c>
      <c r="AC240" s="12">
        <v>1.35</v>
      </c>
      <c r="AD240" s="13">
        <f t="shared" ref="AD240:AD243" si="482">AA240*AB240*AC240</f>
        <v>0</v>
      </c>
      <c r="AE240" s="11">
        <v>680</v>
      </c>
      <c r="AF240" s="11">
        <v>0</v>
      </c>
      <c r="AG240" s="31">
        <f t="shared" ref="AG240:AG243" si="483">1+6*AE240/(AE240+2000)+AF240</f>
        <v>2.52238805970149</v>
      </c>
      <c r="AH240" s="11">
        <v>1</v>
      </c>
      <c r="AI240" s="11">
        <v>2.38</v>
      </c>
      <c r="AJ240" s="8">
        <f t="shared" ref="AJ240:AJ243" si="484">1+AH240*AI240</f>
        <v>3.38</v>
      </c>
      <c r="AK240" s="9">
        <v>0.9</v>
      </c>
      <c r="AL240" s="17">
        <v>1</v>
      </c>
      <c r="AM240" s="18">
        <f t="shared" ref="AM240:AM243" si="485">AD240*AG240*AK240*AJ240*AL240</f>
        <v>0</v>
      </c>
      <c r="AN240" s="11">
        <f t="shared" ref="AN240:AN243" si="486">IF(Z240=1,1,(IF(Z240=2,2,12)))</f>
        <v>12</v>
      </c>
      <c r="AO240" s="26"/>
      <c r="AP240" s="26"/>
      <c r="AQ240" s="27"/>
      <c r="AR240" s="27"/>
      <c r="AS240" s="27"/>
      <c r="AT240" s="11">
        <f>_xlfn.RANK.EQ(BG240,BG240:BG243,0)</f>
        <v>3</v>
      </c>
      <c r="AU240" s="11">
        <v>0</v>
      </c>
      <c r="AV240" s="11">
        <v>1.8</v>
      </c>
      <c r="AW240" s="12">
        <v>1.35</v>
      </c>
      <c r="AX240" s="13">
        <f t="shared" ref="AX240:AX243" si="487">AU240*AV240*AW240</f>
        <v>0</v>
      </c>
      <c r="AY240" s="11">
        <v>680</v>
      </c>
      <c r="AZ240" s="11">
        <v>0</v>
      </c>
      <c r="BA240" s="31">
        <f t="shared" ref="BA240:BA243" si="488">1+6*AY240/(AY240+2000)+AZ240</f>
        <v>2.52238805970149</v>
      </c>
      <c r="BB240" s="11">
        <v>1</v>
      </c>
      <c r="BC240" s="11">
        <v>2.38</v>
      </c>
      <c r="BD240" s="8">
        <f t="shared" ref="BD240:BD243" si="489">1+BB240*BC240</f>
        <v>3.38</v>
      </c>
      <c r="BE240" s="9">
        <v>0.9</v>
      </c>
      <c r="BF240" s="17">
        <v>1.015</v>
      </c>
      <c r="BG240" s="18">
        <f t="shared" ref="BG240:BG243" si="490">AX240*BA240*BE240*BD240*BF240</f>
        <v>0</v>
      </c>
      <c r="BH240" s="11">
        <f t="shared" ref="BH240:BH243" si="491">IF(AT240=1,1,(IF(AT240=2,2,12)))</f>
        <v>12</v>
      </c>
      <c r="BI240" s="26"/>
      <c r="BJ240" s="26"/>
      <c r="BK240" s="27"/>
      <c r="BL240" s="27"/>
      <c r="BM240" s="27"/>
      <c r="BN240" s="11">
        <f>_xlfn.RANK.EQ(CA240,CA240:CA243,0)</f>
        <v>3</v>
      </c>
      <c r="BO240" s="11">
        <v>0</v>
      </c>
      <c r="BP240" s="11">
        <v>1.8</v>
      </c>
      <c r="BQ240" s="12">
        <v>1.35</v>
      </c>
      <c r="BR240" s="13">
        <f t="shared" ref="BR240:BR243" si="492">BO240*BP240*BQ240</f>
        <v>0</v>
      </c>
      <c r="BS240" s="11">
        <v>680</v>
      </c>
      <c r="BT240" s="11">
        <v>0</v>
      </c>
      <c r="BU240" s="31">
        <f t="shared" ref="BU240:BU243" si="493">1+6*BS240/(BS240+2000)+BT240</f>
        <v>2.52238805970149</v>
      </c>
      <c r="BV240" s="11">
        <v>1</v>
      </c>
      <c r="BW240" s="11">
        <v>2.38</v>
      </c>
      <c r="BX240" s="8">
        <f t="shared" ref="BX240:BX243" si="494">1+BV240*BW240</f>
        <v>3.38</v>
      </c>
      <c r="BY240" s="9">
        <v>0.9</v>
      </c>
      <c r="BZ240" s="17">
        <v>1.015</v>
      </c>
      <c r="CA240" s="18">
        <f t="shared" ref="CA240:CA243" si="495">BR240*BU240*BY240*BX240*BZ240</f>
        <v>0</v>
      </c>
      <c r="CB240" s="11">
        <f t="shared" ref="CB240:CB243" si="496">IF(BN240=1,1,(IF(BN240=2,2,12)))</f>
        <v>12</v>
      </c>
      <c r="CC240" s="26"/>
      <c r="CD240" s="26"/>
      <c r="CE240" s="27"/>
      <c r="CF240" s="27"/>
      <c r="CG240" s="27"/>
      <c r="CH240" s="11">
        <f>_xlfn.RANK.EQ(CU240,CU240:CU243,0)</f>
        <v>3</v>
      </c>
      <c r="CI240" s="11">
        <v>0</v>
      </c>
      <c r="CJ240" s="11">
        <v>1.8</v>
      </c>
      <c r="CK240" s="12">
        <v>1.35</v>
      </c>
      <c r="CL240" s="13">
        <f t="shared" ref="CL240:CL243" si="497">CI240*CJ240*CK240</f>
        <v>0</v>
      </c>
      <c r="CM240" s="11">
        <v>680</v>
      </c>
      <c r="CN240" s="11">
        <v>0</v>
      </c>
      <c r="CO240" s="31">
        <f t="shared" ref="CO240:CO243" si="498">1+6*CM240/(CM240+2000)+CN240</f>
        <v>2.52238805970149</v>
      </c>
      <c r="CP240" s="11">
        <v>1</v>
      </c>
      <c r="CQ240" s="11">
        <v>2.38</v>
      </c>
      <c r="CR240" s="8">
        <f t="shared" ref="CR240:CR243" si="499">1+CP240*CQ240</f>
        <v>3.38</v>
      </c>
      <c r="CS240" s="9">
        <v>0.9</v>
      </c>
      <c r="CT240" s="17">
        <v>1.085</v>
      </c>
      <c r="CU240" s="18">
        <f t="shared" ref="CU240:CU243" si="500">CL240*CO240*CS240*CR240*CT240</f>
        <v>0</v>
      </c>
      <c r="CV240" s="11">
        <f t="shared" ref="CV240:CV243" si="501">IF(CH240=1,1,(IF(CH240=2,2,12)))</f>
        <v>12</v>
      </c>
      <c r="CW240" s="26"/>
      <c r="CX240" s="26"/>
      <c r="CY240" s="27"/>
      <c r="CZ240" s="27"/>
      <c r="DA240" s="27"/>
      <c r="DB240" s="11">
        <f>_xlfn.RANK.EQ(DO240,DO240:DO243,0)</f>
        <v>3</v>
      </c>
      <c r="DC240" s="11">
        <v>0</v>
      </c>
      <c r="DD240" s="11">
        <v>1.8</v>
      </c>
      <c r="DE240" s="12">
        <v>1.35</v>
      </c>
      <c r="DF240" s="13">
        <f t="shared" ref="DF240:DF243" si="502">DC240*DD240*DE240</f>
        <v>0</v>
      </c>
      <c r="DG240" s="11">
        <v>680</v>
      </c>
      <c r="DH240" s="11">
        <v>0</v>
      </c>
      <c r="DI240" s="31">
        <f t="shared" ref="DI240:DI243" si="503">1+6*DG240/(DG240+2000)+DH240</f>
        <v>2.52238805970149</v>
      </c>
      <c r="DJ240" s="11">
        <v>1</v>
      </c>
      <c r="DK240" s="11">
        <v>2.38</v>
      </c>
      <c r="DL240" s="8">
        <f t="shared" ref="DL240:DL243" si="504">1+DJ240*DK240</f>
        <v>3.38</v>
      </c>
      <c r="DM240" s="9">
        <v>0.9</v>
      </c>
      <c r="DN240" s="17">
        <v>1.085</v>
      </c>
      <c r="DO240" s="18">
        <f t="shared" ref="DO240:DO243" si="505">DF240*DI240*DM240*DL240*DN240</f>
        <v>0</v>
      </c>
      <c r="DP240" s="11">
        <f t="shared" ref="DP240:DP243" si="506">IF(DB240=1,1,(IF(DB240=2,2,12)))</f>
        <v>12</v>
      </c>
      <c r="DQ240" s="26"/>
      <c r="DR240" s="26"/>
      <c r="DS240" s="27"/>
      <c r="DT240" s="27"/>
      <c r="DU240" s="27"/>
      <c r="DV240" s="11">
        <f>_xlfn.RANK.EQ(EI240,EI240:EI243,0)</f>
        <v>3</v>
      </c>
      <c r="DW240" s="11">
        <v>0</v>
      </c>
      <c r="DX240" s="11">
        <v>1.8</v>
      </c>
      <c r="DY240" s="12">
        <v>1.35</v>
      </c>
      <c r="DZ240" s="13">
        <f t="shared" ref="DZ240:DZ243" si="507">DW240*DX240*DY240</f>
        <v>0</v>
      </c>
      <c r="EA240" s="11">
        <v>680</v>
      </c>
      <c r="EB240" s="11">
        <v>0</v>
      </c>
      <c r="EC240" s="31">
        <f t="shared" ref="EC240:EC243" si="508">1+6*EA240/(EA240+2000)+EB240</f>
        <v>2.52238805970149</v>
      </c>
      <c r="ED240" s="11">
        <v>1</v>
      </c>
      <c r="EE240" s="11">
        <v>3.18</v>
      </c>
      <c r="EF240" s="8">
        <f t="shared" ref="EF240:EF243" si="509">1+ED240*EE240</f>
        <v>4.18</v>
      </c>
      <c r="EG240" s="9">
        <v>0.9</v>
      </c>
      <c r="EH240" s="17">
        <v>1.2</v>
      </c>
      <c r="EI240" s="18">
        <f t="shared" ref="EI240:EI243" si="510">DZ240*EC240*EG240*EF240*EH240</f>
        <v>0</v>
      </c>
      <c r="EJ240" s="11">
        <f t="shared" ref="EJ240:EJ243" si="511">IF(DV240=1,1,(IF(DV240=2,2,12)))</f>
        <v>12</v>
      </c>
    </row>
    <row r="241" s="1" customFormat="1" customHeight="1" spans="6:140">
      <c r="F241" s="11">
        <f>_xlfn.RANK.EQ(S241,S240:S243,0)</f>
        <v>2</v>
      </c>
      <c r="G241" s="11">
        <v>1446.85</v>
      </c>
      <c r="H241" s="11">
        <v>1.8</v>
      </c>
      <c r="I241" s="12">
        <v>1.35</v>
      </c>
      <c r="J241" s="13">
        <f t="shared" si="477"/>
        <v>3515.8455</v>
      </c>
      <c r="K241" s="11">
        <v>190</v>
      </c>
      <c r="L241" s="11">
        <v>1.23</v>
      </c>
      <c r="M241" s="31">
        <f t="shared" si="478"/>
        <v>2.75054794520548</v>
      </c>
      <c r="N241" s="11">
        <v>0.95</v>
      </c>
      <c r="O241" s="11">
        <v>2.09</v>
      </c>
      <c r="P241" s="8">
        <f t="shared" si="479"/>
        <v>2.9855</v>
      </c>
      <c r="Q241" s="9">
        <v>0.9</v>
      </c>
      <c r="R241" s="17">
        <v>1</v>
      </c>
      <c r="S241" s="18">
        <f t="shared" si="480"/>
        <v>25984.1543162646</v>
      </c>
      <c r="T241" s="11">
        <f t="shared" si="481"/>
        <v>2</v>
      </c>
      <c r="Z241" s="11">
        <f>_xlfn.RANK.EQ(AM241,AM240:AM243,0)</f>
        <v>2</v>
      </c>
      <c r="AA241" s="11">
        <v>1446.85</v>
      </c>
      <c r="AB241" s="11">
        <v>1.8</v>
      </c>
      <c r="AC241" s="12">
        <v>1.35</v>
      </c>
      <c r="AD241" s="13">
        <f t="shared" si="482"/>
        <v>3515.8455</v>
      </c>
      <c r="AE241" s="11">
        <v>190</v>
      </c>
      <c r="AF241" s="11">
        <v>1.23</v>
      </c>
      <c r="AG241" s="31">
        <f t="shared" si="483"/>
        <v>2.75054794520548</v>
      </c>
      <c r="AH241" s="11">
        <v>0.95</v>
      </c>
      <c r="AI241" s="11">
        <v>2.09</v>
      </c>
      <c r="AJ241" s="8">
        <f t="shared" si="484"/>
        <v>2.9855</v>
      </c>
      <c r="AK241" s="9">
        <v>0.9</v>
      </c>
      <c r="AL241" s="17">
        <v>1</v>
      </c>
      <c r="AM241" s="18">
        <f t="shared" si="485"/>
        <v>25984.1543162646</v>
      </c>
      <c r="AN241" s="11">
        <f t="shared" si="486"/>
        <v>2</v>
      </c>
      <c r="AT241" s="11">
        <f>_xlfn.RANK.EQ(BG241,BG240:BG243,0)</f>
        <v>2</v>
      </c>
      <c r="AU241" s="11">
        <v>1446.85</v>
      </c>
      <c r="AV241" s="11">
        <v>1.8</v>
      </c>
      <c r="AW241" s="12">
        <v>1.35</v>
      </c>
      <c r="AX241" s="13">
        <f t="shared" si="487"/>
        <v>3515.8455</v>
      </c>
      <c r="AY241" s="11">
        <v>190</v>
      </c>
      <c r="AZ241" s="11">
        <v>1.23</v>
      </c>
      <c r="BA241" s="31">
        <f t="shared" si="488"/>
        <v>2.75054794520548</v>
      </c>
      <c r="BB241" s="11">
        <v>0.95</v>
      </c>
      <c r="BC241" s="11">
        <v>2.09</v>
      </c>
      <c r="BD241" s="8">
        <f t="shared" si="489"/>
        <v>2.9855</v>
      </c>
      <c r="BE241" s="9">
        <v>0.9</v>
      </c>
      <c r="BF241" s="17">
        <v>1.015</v>
      </c>
      <c r="BG241" s="18">
        <f t="shared" si="490"/>
        <v>26373.9166310086</v>
      </c>
      <c r="BH241" s="11">
        <f t="shared" si="491"/>
        <v>2</v>
      </c>
      <c r="BN241" s="11">
        <f>_xlfn.RANK.EQ(CA241,CA240:CA243,0)</f>
        <v>2</v>
      </c>
      <c r="BO241" s="11">
        <v>1446.85</v>
      </c>
      <c r="BP241" s="11">
        <v>1.8</v>
      </c>
      <c r="BQ241" s="12">
        <v>1.35</v>
      </c>
      <c r="BR241" s="13">
        <f t="shared" si="492"/>
        <v>3515.8455</v>
      </c>
      <c r="BS241" s="11">
        <v>190</v>
      </c>
      <c r="BT241" s="11">
        <v>1.23</v>
      </c>
      <c r="BU241" s="31">
        <f t="shared" si="493"/>
        <v>2.75054794520548</v>
      </c>
      <c r="BV241" s="11">
        <v>0.95</v>
      </c>
      <c r="BW241" s="11">
        <v>2.09</v>
      </c>
      <c r="BX241" s="8">
        <f t="shared" si="494"/>
        <v>2.9855</v>
      </c>
      <c r="BY241" s="9">
        <v>0.9</v>
      </c>
      <c r="BZ241" s="17">
        <v>1.015</v>
      </c>
      <c r="CA241" s="18">
        <f t="shared" si="495"/>
        <v>26373.9166310086</v>
      </c>
      <c r="CB241" s="11">
        <f t="shared" si="496"/>
        <v>2</v>
      </c>
      <c r="CH241" s="11">
        <f>_xlfn.RANK.EQ(CU241,CU240:CU243,0)</f>
        <v>2</v>
      </c>
      <c r="CI241" s="11">
        <v>1446.85</v>
      </c>
      <c r="CJ241" s="11">
        <v>1.8</v>
      </c>
      <c r="CK241" s="12">
        <v>1.35</v>
      </c>
      <c r="CL241" s="13">
        <f t="shared" si="497"/>
        <v>3515.8455</v>
      </c>
      <c r="CM241" s="11">
        <v>190</v>
      </c>
      <c r="CN241" s="11">
        <v>1.23</v>
      </c>
      <c r="CO241" s="31">
        <f t="shared" si="498"/>
        <v>2.75054794520548</v>
      </c>
      <c r="CP241" s="11">
        <v>0.95</v>
      </c>
      <c r="CQ241" s="11">
        <v>2.09</v>
      </c>
      <c r="CR241" s="8">
        <f t="shared" si="499"/>
        <v>2.9855</v>
      </c>
      <c r="CS241" s="9">
        <v>0.9</v>
      </c>
      <c r="CT241" s="17">
        <v>1.085</v>
      </c>
      <c r="CU241" s="18">
        <f t="shared" si="500"/>
        <v>28192.8074331471</v>
      </c>
      <c r="CV241" s="11">
        <f t="shared" si="501"/>
        <v>2</v>
      </c>
      <c r="DB241" s="11">
        <f>_xlfn.RANK.EQ(DO241,DO240:DO243,0)</f>
        <v>2</v>
      </c>
      <c r="DC241" s="11">
        <v>1446.85</v>
      </c>
      <c r="DD241" s="11">
        <v>1.8</v>
      </c>
      <c r="DE241" s="12">
        <v>1.35</v>
      </c>
      <c r="DF241" s="13">
        <f t="shared" si="502"/>
        <v>3515.8455</v>
      </c>
      <c r="DG241" s="11">
        <v>190</v>
      </c>
      <c r="DH241" s="11">
        <v>1.23</v>
      </c>
      <c r="DI241" s="31">
        <f t="shared" si="503"/>
        <v>2.75054794520548</v>
      </c>
      <c r="DJ241" s="11">
        <v>0.95</v>
      </c>
      <c r="DK241" s="11">
        <v>2.09</v>
      </c>
      <c r="DL241" s="8">
        <f t="shared" si="504"/>
        <v>2.9855</v>
      </c>
      <c r="DM241" s="9">
        <v>0.9</v>
      </c>
      <c r="DN241" s="17">
        <v>1.085</v>
      </c>
      <c r="DO241" s="18">
        <f t="shared" si="505"/>
        <v>28192.8074331471</v>
      </c>
      <c r="DP241" s="11">
        <f t="shared" si="506"/>
        <v>2</v>
      </c>
      <c r="DV241" s="11">
        <f>_xlfn.RANK.EQ(EI241,EI240:EI243,0)</f>
        <v>2</v>
      </c>
      <c r="DW241" s="11">
        <v>1446.85</v>
      </c>
      <c r="DX241" s="11">
        <v>1.8</v>
      </c>
      <c r="DY241" s="12">
        <v>1.35</v>
      </c>
      <c r="DZ241" s="13">
        <f t="shared" si="507"/>
        <v>3515.8455</v>
      </c>
      <c r="EA241" s="11">
        <v>190</v>
      </c>
      <c r="EB241" s="11">
        <v>1.32</v>
      </c>
      <c r="EC241" s="31">
        <f t="shared" si="508"/>
        <v>2.84054794520548</v>
      </c>
      <c r="ED241" s="11">
        <v>0.95</v>
      </c>
      <c r="EE241" s="11">
        <v>2.91</v>
      </c>
      <c r="EF241" s="8">
        <f t="shared" si="509"/>
        <v>3.7645</v>
      </c>
      <c r="EG241" s="9">
        <v>0.9</v>
      </c>
      <c r="EH241" s="17">
        <v>1.2</v>
      </c>
      <c r="EI241" s="18">
        <f t="shared" si="510"/>
        <v>40603.4525162233</v>
      </c>
      <c r="EJ241" s="11">
        <f t="shared" si="511"/>
        <v>2</v>
      </c>
    </row>
    <row r="242" s="1" customFormat="1" customHeight="1" spans="6:140">
      <c r="F242" s="11">
        <f>_xlfn.RANK.EQ(S242,S240:S243,0)</f>
        <v>1</v>
      </c>
      <c r="G242" s="11">
        <v>1446.85</v>
      </c>
      <c r="H242" s="11">
        <v>1.8</v>
      </c>
      <c r="I242" s="12">
        <v>1.35</v>
      </c>
      <c r="J242" s="13">
        <f t="shared" si="477"/>
        <v>3515.8455</v>
      </c>
      <c r="K242" s="11">
        <v>240</v>
      </c>
      <c r="L242" s="11">
        <v>1.83</v>
      </c>
      <c r="M242" s="31">
        <f t="shared" si="478"/>
        <v>3.47285714285714</v>
      </c>
      <c r="N242" s="11">
        <v>0.89</v>
      </c>
      <c r="O242" s="11">
        <v>1.78</v>
      </c>
      <c r="P242" s="8">
        <f t="shared" si="479"/>
        <v>2.5842</v>
      </c>
      <c r="Q242" s="9">
        <v>0.9</v>
      </c>
      <c r="R242" s="17">
        <v>1</v>
      </c>
      <c r="S242" s="18">
        <f t="shared" si="480"/>
        <v>28397.841614761</v>
      </c>
      <c r="T242" s="11">
        <f t="shared" si="481"/>
        <v>1</v>
      </c>
      <c r="Z242" s="11">
        <f>_xlfn.RANK.EQ(AM242,AM240:AM243,0)</f>
        <v>1</v>
      </c>
      <c r="AA242" s="11">
        <v>1446.85</v>
      </c>
      <c r="AB242" s="11">
        <v>1.8</v>
      </c>
      <c r="AC242" s="12">
        <v>1.35</v>
      </c>
      <c r="AD242" s="13">
        <f t="shared" si="482"/>
        <v>3515.8455</v>
      </c>
      <c r="AE242" s="11">
        <v>200</v>
      </c>
      <c r="AF242" s="11">
        <v>1.83</v>
      </c>
      <c r="AG242" s="31">
        <f t="shared" si="483"/>
        <v>3.37545454545455</v>
      </c>
      <c r="AH242" s="11">
        <v>1</v>
      </c>
      <c r="AI242" s="11">
        <v>2.71</v>
      </c>
      <c r="AJ242" s="8">
        <f t="shared" si="484"/>
        <v>3.71</v>
      </c>
      <c r="AK242" s="9">
        <v>0.9</v>
      </c>
      <c r="AL242" s="17">
        <v>1</v>
      </c>
      <c r="AM242" s="18">
        <f t="shared" si="485"/>
        <v>39625.8385147896</v>
      </c>
      <c r="AN242" s="11">
        <f t="shared" si="486"/>
        <v>1</v>
      </c>
      <c r="AT242" s="11">
        <f>_xlfn.RANK.EQ(BG242,BG240:BG243,0)</f>
        <v>1</v>
      </c>
      <c r="AU242" s="11">
        <v>1446.85</v>
      </c>
      <c r="AV242" s="11">
        <v>1.8</v>
      </c>
      <c r="AW242" s="12">
        <v>1.35</v>
      </c>
      <c r="AX242" s="13">
        <f t="shared" si="487"/>
        <v>3515.8455</v>
      </c>
      <c r="AY242" s="11">
        <v>240</v>
      </c>
      <c r="AZ242" s="11">
        <v>1.83</v>
      </c>
      <c r="BA242" s="31">
        <f t="shared" si="488"/>
        <v>3.47285714285714</v>
      </c>
      <c r="BB242" s="11">
        <v>0.93</v>
      </c>
      <c r="BC242" s="11">
        <v>1.85</v>
      </c>
      <c r="BD242" s="8">
        <f t="shared" si="489"/>
        <v>2.7205</v>
      </c>
      <c r="BE242" s="9">
        <v>0.9</v>
      </c>
      <c r="BF242" s="17">
        <v>1.015</v>
      </c>
      <c r="BG242" s="18">
        <f t="shared" si="490"/>
        <v>30344.0805799287</v>
      </c>
      <c r="BH242" s="11">
        <f t="shared" si="491"/>
        <v>1</v>
      </c>
      <c r="BN242" s="11">
        <f>_xlfn.RANK.EQ(CA242,CA240:CA243,0)</f>
        <v>1</v>
      </c>
      <c r="BO242" s="11">
        <v>1446.85</v>
      </c>
      <c r="BP242" s="11">
        <v>1.8</v>
      </c>
      <c r="BQ242" s="12">
        <v>1.35</v>
      </c>
      <c r="BR242" s="13">
        <f t="shared" si="492"/>
        <v>3515.8455</v>
      </c>
      <c r="BS242" s="11">
        <v>240</v>
      </c>
      <c r="BT242" s="11">
        <v>1.83</v>
      </c>
      <c r="BU242" s="31">
        <f t="shared" si="493"/>
        <v>3.47285714285714</v>
      </c>
      <c r="BV242" s="11">
        <v>1</v>
      </c>
      <c r="BW242" s="11">
        <v>2.71</v>
      </c>
      <c r="BX242" s="8">
        <f t="shared" si="494"/>
        <v>3.71</v>
      </c>
      <c r="BY242" s="9">
        <v>0.9</v>
      </c>
      <c r="BZ242" s="17">
        <v>1.015</v>
      </c>
      <c r="CA242" s="18">
        <f t="shared" si="495"/>
        <v>41380.8266684563</v>
      </c>
      <c r="CB242" s="11">
        <f t="shared" si="496"/>
        <v>1</v>
      </c>
      <c r="CH242" s="11">
        <f>_xlfn.RANK.EQ(CU242,CU240:CU243,0)</f>
        <v>1</v>
      </c>
      <c r="CI242" s="11">
        <v>1446.85</v>
      </c>
      <c r="CJ242" s="11">
        <v>1.8</v>
      </c>
      <c r="CK242" s="12">
        <v>1.35</v>
      </c>
      <c r="CL242" s="13">
        <f t="shared" si="497"/>
        <v>3515.8455</v>
      </c>
      <c r="CM242" s="11">
        <v>240</v>
      </c>
      <c r="CN242" s="11">
        <v>1.83</v>
      </c>
      <c r="CO242" s="31">
        <f t="shared" si="498"/>
        <v>3.47285714285714</v>
      </c>
      <c r="CP242" s="11">
        <v>0.93</v>
      </c>
      <c r="CQ242" s="11">
        <v>1.85</v>
      </c>
      <c r="CR242" s="8">
        <f t="shared" si="499"/>
        <v>2.7205</v>
      </c>
      <c r="CS242" s="9">
        <v>0.9</v>
      </c>
      <c r="CT242" s="17">
        <v>1.085</v>
      </c>
      <c r="CU242" s="18">
        <f t="shared" si="500"/>
        <v>32436.7757923375</v>
      </c>
      <c r="CV242" s="11">
        <f t="shared" si="501"/>
        <v>1</v>
      </c>
      <c r="DB242" s="11">
        <f>_xlfn.RANK.EQ(DO242,DO240:DO243,0)</f>
        <v>1</v>
      </c>
      <c r="DC242" s="11">
        <v>1446.85</v>
      </c>
      <c r="DD242" s="11">
        <v>1.8</v>
      </c>
      <c r="DE242" s="12">
        <v>1.35</v>
      </c>
      <c r="DF242" s="13">
        <f t="shared" si="502"/>
        <v>3515.8455</v>
      </c>
      <c r="DG242" s="11">
        <v>240</v>
      </c>
      <c r="DH242" s="11">
        <v>1.83</v>
      </c>
      <c r="DI242" s="31">
        <f t="shared" si="503"/>
        <v>3.47285714285714</v>
      </c>
      <c r="DJ242" s="11">
        <v>1</v>
      </c>
      <c r="DK242" s="11">
        <v>2.71</v>
      </c>
      <c r="DL242" s="8">
        <f t="shared" si="504"/>
        <v>3.71</v>
      </c>
      <c r="DM242" s="9">
        <v>0.9</v>
      </c>
      <c r="DN242" s="17">
        <v>1.085</v>
      </c>
      <c r="DO242" s="18">
        <f t="shared" si="505"/>
        <v>44234.6767835222</v>
      </c>
      <c r="DP242" s="11">
        <f t="shared" si="506"/>
        <v>1</v>
      </c>
      <c r="DV242" s="11">
        <f>_xlfn.RANK.EQ(EI242,EI240:EI243,0)</f>
        <v>1</v>
      </c>
      <c r="DW242" s="11">
        <v>1446.85</v>
      </c>
      <c r="DX242" s="11">
        <v>1.8</v>
      </c>
      <c r="DY242" s="12">
        <v>1.35</v>
      </c>
      <c r="DZ242" s="13">
        <f t="shared" si="507"/>
        <v>3515.8455</v>
      </c>
      <c r="EA242" s="11">
        <v>240</v>
      </c>
      <c r="EB242" s="11">
        <v>1.92</v>
      </c>
      <c r="EC242" s="31">
        <f t="shared" si="508"/>
        <v>3.56285714285714</v>
      </c>
      <c r="ED242" s="11">
        <v>1</v>
      </c>
      <c r="EE242" s="11">
        <v>3.51</v>
      </c>
      <c r="EF242" s="8">
        <f t="shared" si="509"/>
        <v>4.51</v>
      </c>
      <c r="EG242" s="9">
        <v>0.9</v>
      </c>
      <c r="EH242" s="17">
        <v>1.2</v>
      </c>
      <c r="EI242" s="18">
        <f t="shared" si="510"/>
        <v>61013.8582456166</v>
      </c>
      <c r="EJ242" s="11">
        <f t="shared" si="511"/>
        <v>1</v>
      </c>
    </row>
    <row r="243" s="1" customFormat="1" customHeight="1" spans="6:140">
      <c r="F243" s="11">
        <f>_xlfn.RANK.EQ(S243,S240:S243,0)</f>
        <v>3</v>
      </c>
      <c r="G243" s="11">
        <v>0</v>
      </c>
      <c r="H243" s="11">
        <v>1.8</v>
      </c>
      <c r="I243" s="12">
        <v>1.35</v>
      </c>
      <c r="J243" s="13">
        <f t="shared" si="477"/>
        <v>0</v>
      </c>
      <c r="K243" s="11">
        <v>0</v>
      </c>
      <c r="L243" s="11">
        <v>0.2</v>
      </c>
      <c r="M243" s="31">
        <f t="shared" si="478"/>
        <v>1.2</v>
      </c>
      <c r="N243" s="28">
        <v>0.7</v>
      </c>
      <c r="O243" s="28">
        <v>1.5</v>
      </c>
      <c r="P243" s="8">
        <f t="shared" si="479"/>
        <v>2.05</v>
      </c>
      <c r="Q243" s="9">
        <v>0.9</v>
      </c>
      <c r="R243" s="17">
        <v>1</v>
      </c>
      <c r="S243" s="18">
        <f t="shared" si="480"/>
        <v>0</v>
      </c>
      <c r="T243" s="28">
        <f t="shared" si="481"/>
        <v>12</v>
      </c>
      <c r="Z243" s="11">
        <f>_xlfn.RANK.EQ(AM243,AM240:AM243,0)</f>
        <v>3</v>
      </c>
      <c r="AA243" s="11">
        <v>0</v>
      </c>
      <c r="AB243" s="11">
        <v>1.8</v>
      </c>
      <c r="AC243" s="12">
        <v>1.35</v>
      </c>
      <c r="AD243" s="13">
        <f t="shared" si="482"/>
        <v>0</v>
      </c>
      <c r="AE243" s="11">
        <v>0</v>
      </c>
      <c r="AF243" s="11">
        <v>0.2</v>
      </c>
      <c r="AG243" s="31">
        <f t="shared" si="483"/>
        <v>1.2</v>
      </c>
      <c r="AH243" s="28">
        <v>0.7</v>
      </c>
      <c r="AI243" s="28">
        <v>1.5</v>
      </c>
      <c r="AJ243" s="8">
        <f t="shared" si="484"/>
        <v>2.05</v>
      </c>
      <c r="AK243" s="9">
        <v>0.9</v>
      </c>
      <c r="AL243" s="17">
        <v>1</v>
      </c>
      <c r="AM243" s="18">
        <f t="shared" si="485"/>
        <v>0</v>
      </c>
      <c r="AN243" s="28">
        <f t="shared" si="486"/>
        <v>12</v>
      </c>
      <c r="AT243" s="11">
        <f>_xlfn.RANK.EQ(BG243,BG240:BG243,0)</f>
        <v>3</v>
      </c>
      <c r="AU243" s="11">
        <v>0</v>
      </c>
      <c r="AV243" s="11">
        <v>1.8</v>
      </c>
      <c r="AW243" s="12">
        <v>1.35</v>
      </c>
      <c r="AX243" s="13">
        <f t="shared" si="487"/>
        <v>0</v>
      </c>
      <c r="AY243" s="11">
        <v>0</v>
      </c>
      <c r="AZ243" s="11">
        <v>0.2</v>
      </c>
      <c r="BA243" s="31">
        <f t="shared" si="488"/>
        <v>1.2</v>
      </c>
      <c r="BB243" s="28">
        <v>0.7</v>
      </c>
      <c r="BC243" s="28">
        <v>1.5</v>
      </c>
      <c r="BD243" s="8">
        <f t="shared" si="489"/>
        <v>2.05</v>
      </c>
      <c r="BE243" s="9">
        <v>0.9</v>
      </c>
      <c r="BF243" s="17">
        <v>1.015</v>
      </c>
      <c r="BG243" s="18">
        <f t="shared" si="490"/>
        <v>0</v>
      </c>
      <c r="BH243" s="28">
        <f t="shared" si="491"/>
        <v>12</v>
      </c>
      <c r="BN243" s="11">
        <f>_xlfn.RANK.EQ(CA243,CA240:CA243,0)</f>
        <v>3</v>
      </c>
      <c r="BO243" s="11">
        <v>0</v>
      </c>
      <c r="BP243" s="11">
        <v>1.8</v>
      </c>
      <c r="BQ243" s="12">
        <v>1.35</v>
      </c>
      <c r="BR243" s="13">
        <f t="shared" si="492"/>
        <v>0</v>
      </c>
      <c r="BS243" s="11">
        <v>0</v>
      </c>
      <c r="BT243" s="11">
        <v>0.2</v>
      </c>
      <c r="BU243" s="31">
        <f t="shared" si="493"/>
        <v>1.2</v>
      </c>
      <c r="BV243" s="28">
        <v>0.7</v>
      </c>
      <c r="BW243" s="28">
        <v>1.5</v>
      </c>
      <c r="BX243" s="8">
        <f t="shared" si="494"/>
        <v>2.05</v>
      </c>
      <c r="BY243" s="9">
        <v>0.9</v>
      </c>
      <c r="BZ243" s="17">
        <v>1.015</v>
      </c>
      <c r="CA243" s="18">
        <f t="shared" si="495"/>
        <v>0</v>
      </c>
      <c r="CB243" s="28">
        <f t="shared" si="496"/>
        <v>12</v>
      </c>
      <c r="CH243" s="11">
        <f>_xlfn.RANK.EQ(CU243,CU240:CU243,0)</f>
        <v>3</v>
      </c>
      <c r="CI243" s="11">
        <v>0</v>
      </c>
      <c r="CJ243" s="11">
        <v>1.8</v>
      </c>
      <c r="CK243" s="12">
        <v>1.35</v>
      </c>
      <c r="CL243" s="13">
        <f t="shared" si="497"/>
        <v>0</v>
      </c>
      <c r="CM243" s="11">
        <v>0</v>
      </c>
      <c r="CN243" s="11">
        <v>0.2</v>
      </c>
      <c r="CO243" s="31">
        <f t="shared" si="498"/>
        <v>1.2</v>
      </c>
      <c r="CP243" s="28">
        <v>0.7</v>
      </c>
      <c r="CQ243" s="28">
        <v>1.5</v>
      </c>
      <c r="CR243" s="8">
        <f t="shared" si="499"/>
        <v>2.05</v>
      </c>
      <c r="CS243" s="9">
        <v>0.9</v>
      </c>
      <c r="CT243" s="17">
        <v>1.085</v>
      </c>
      <c r="CU243" s="18">
        <f t="shared" si="500"/>
        <v>0</v>
      </c>
      <c r="CV243" s="28">
        <f t="shared" si="501"/>
        <v>12</v>
      </c>
      <c r="DB243" s="11">
        <f>_xlfn.RANK.EQ(DO243,DO240:DO243,0)</f>
        <v>3</v>
      </c>
      <c r="DC243" s="11">
        <v>0</v>
      </c>
      <c r="DD243" s="11">
        <v>1.8</v>
      </c>
      <c r="DE243" s="12">
        <v>1.35</v>
      </c>
      <c r="DF243" s="13">
        <f t="shared" si="502"/>
        <v>0</v>
      </c>
      <c r="DG243" s="11">
        <v>0</v>
      </c>
      <c r="DH243" s="11">
        <v>0.2</v>
      </c>
      <c r="DI243" s="31">
        <f t="shared" si="503"/>
        <v>1.2</v>
      </c>
      <c r="DJ243" s="28">
        <v>0.7</v>
      </c>
      <c r="DK243" s="28">
        <v>1.5</v>
      </c>
      <c r="DL243" s="8">
        <f t="shared" si="504"/>
        <v>2.05</v>
      </c>
      <c r="DM243" s="9">
        <v>0.9</v>
      </c>
      <c r="DN243" s="17">
        <v>1.085</v>
      </c>
      <c r="DO243" s="18">
        <f t="shared" si="505"/>
        <v>0</v>
      </c>
      <c r="DP243" s="28">
        <f t="shared" si="506"/>
        <v>12</v>
      </c>
      <c r="DV243" s="11">
        <f>_xlfn.RANK.EQ(EI243,EI240:EI243,0)</f>
        <v>3</v>
      </c>
      <c r="DW243" s="11">
        <v>0</v>
      </c>
      <c r="DX243" s="11">
        <v>1.8</v>
      </c>
      <c r="DY243" s="12">
        <v>1.35</v>
      </c>
      <c r="DZ243" s="13">
        <f t="shared" si="507"/>
        <v>0</v>
      </c>
      <c r="EA243" s="11">
        <v>0</v>
      </c>
      <c r="EB243" s="11">
        <v>0.2</v>
      </c>
      <c r="EC243" s="31">
        <f t="shared" si="508"/>
        <v>1.2</v>
      </c>
      <c r="ED243" s="28">
        <v>0.7</v>
      </c>
      <c r="EE243" s="28">
        <v>1.5</v>
      </c>
      <c r="EF243" s="8">
        <f t="shared" si="509"/>
        <v>2.05</v>
      </c>
      <c r="EG243" s="9">
        <v>0.9</v>
      </c>
      <c r="EH243" s="17">
        <v>1.2</v>
      </c>
      <c r="EI243" s="18">
        <f t="shared" si="510"/>
        <v>0</v>
      </c>
      <c r="EJ243" s="28">
        <f t="shared" si="511"/>
        <v>12</v>
      </c>
    </row>
    <row r="244" s="1" customFormat="1" customHeight="1" spans="6:140">
      <c r="F244" s="32" t="s">
        <v>42</v>
      </c>
      <c r="G244" s="33">
        <f>LARGE(S240:S243,1)/1</f>
        <v>28397.841614761</v>
      </c>
      <c r="H244" s="32" t="s">
        <v>43</v>
      </c>
      <c r="I244" s="33">
        <f>LARGE(S240:S243,2)/2</f>
        <v>12992.0771581323</v>
      </c>
      <c r="J244" s="32" t="s">
        <v>44</v>
      </c>
      <c r="K244" s="33">
        <f>LARGE(S240:S243,3)/12</f>
        <v>0</v>
      </c>
      <c r="L244" s="32" t="s">
        <v>45</v>
      </c>
      <c r="M244" s="34">
        <f>LARGE(S240:S243,4)/12</f>
        <v>0</v>
      </c>
      <c r="N244" s="35" t="s">
        <v>46</v>
      </c>
      <c r="O244" s="36">
        <f>G244+I244+K244+M244</f>
        <v>41389.9187728933</v>
      </c>
      <c r="P244" s="35" t="s">
        <v>47</v>
      </c>
      <c r="Q244" s="35">
        <v>5.3</v>
      </c>
      <c r="R244" s="35"/>
      <c r="S244" s="35" t="s">
        <v>48</v>
      </c>
      <c r="T244" s="36">
        <f>O244*Q244</f>
        <v>219366.569496335</v>
      </c>
      <c r="Z244" s="32" t="s">
        <v>42</v>
      </c>
      <c r="AA244" s="33">
        <f>LARGE(AM240:AM243,1)/1</f>
        <v>39625.8385147896</v>
      </c>
      <c r="AB244" s="32" t="s">
        <v>43</v>
      </c>
      <c r="AC244" s="33">
        <f>LARGE(AM240:AM243,2)/2</f>
        <v>12992.0771581323</v>
      </c>
      <c r="AD244" s="32" t="s">
        <v>44</v>
      </c>
      <c r="AE244" s="33">
        <f>LARGE(AM240:AM243,3)/12</f>
        <v>0</v>
      </c>
      <c r="AF244" s="32" t="s">
        <v>45</v>
      </c>
      <c r="AG244" s="34">
        <f>LARGE(AM240:AM243,4)/12</f>
        <v>0</v>
      </c>
      <c r="AH244" s="35" t="s">
        <v>46</v>
      </c>
      <c r="AI244" s="36">
        <f>AA244+AC244+AE244+AG244</f>
        <v>52617.9156729219</v>
      </c>
      <c r="AJ244" s="35" t="s">
        <v>47</v>
      </c>
      <c r="AK244" s="35">
        <v>5.3</v>
      </c>
      <c r="AL244" s="35"/>
      <c r="AM244" s="35" t="s">
        <v>48</v>
      </c>
      <c r="AN244" s="36">
        <f>AI244*AK244</f>
        <v>278874.953066486</v>
      </c>
      <c r="AT244" s="32" t="s">
        <v>42</v>
      </c>
      <c r="AU244" s="33">
        <f>LARGE(BG240:BG243,1)/1</f>
        <v>30344.0805799287</v>
      </c>
      <c r="AV244" s="32" t="s">
        <v>43</v>
      </c>
      <c r="AW244" s="33">
        <f>LARGE(BG240:BG243,2)/2</f>
        <v>13186.9583155043</v>
      </c>
      <c r="AX244" s="32" t="s">
        <v>44</v>
      </c>
      <c r="AY244" s="33">
        <f>LARGE(BG240:BG243,3)/12</f>
        <v>0</v>
      </c>
      <c r="AZ244" s="32" t="s">
        <v>45</v>
      </c>
      <c r="BA244" s="34">
        <f>LARGE(BG240:BG243,4)/12</f>
        <v>0</v>
      </c>
      <c r="BB244" s="35" t="s">
        <v>46</v>
      </c>
      <c r="BC244" s="36">
        <f>AU244+AW244+AY244+BA244</f>
        <v>43531.038895433</v>
      </c>
      <c r="BD244" s="35" t="s">
        <v>47</v>
      </c>
      <c r="BE244" s="35">
        <v>5.3</v>
      </c>
      <c r="BF244" s="35"/>
      <c r="BG244" s="35" t="s">
        <v>48</v>
      </c>
      <c r="BH244" s="36">
        <f>BC244*BE244</f>
        <v>230714.506145795</v>
      </c>
      <c r="BN244" s="32" t="s">
        <v>42</v>
      </c>
      <c r="BO244" s="33">
        <f>LARGE(CA240:CA243,1)/1</f>
        <v>41380.8266684563</v>
      </c>
      <c r="BP244" s="32" t="s">
        <v>43</v>
      </c>
      <c r="BQ244" s="33">
        <f>LARGE(CA240:CA243,2)/2</f>
        <v>13186.9583155043</v>
      </c>
      <c r="BR244" s="32" t="s">
        <v>44</v>
      </c>
      <c r="BS244" s="33">
        <f>LARGE(CA240:CA243,3)/12</f>
        <v>0</v>
      </c>
      <c r="BT244" s="32" t="s">
        <v>45</v>
      </c>
      <c r="BU244" s="34">
        <f>LARGE(CA240:CA243,4)/12</f>
        <v>0</v>
      </c>
      <c r="BV244" s="35" t="s">
        <v>46</v>
      </c>
      <c r="BW244" s="36">
        <f>BO244+BQ244+BS244+BU244</f>
        <v>54567.7849839606</v>
      </c>
      <c r="BX244" s="35" t="s">
        <v>47</v>
      </c>
      <c r="BY244" s="35">
        <v>5.3</v>
      </c>
      <c r="BZ244" s="35"/>
      <c r="CA244" s="35" t="s">
        <v>48</v>
      </c>
      <c r="CB244" s="36">
        <f>BW244*BY244</f>
        <v>289209.260414991</v>
      </c>
      <c r="CH244" s="32" t="s">
        <v>42</v>
      </c>
      <c r="CI244" s="33">
        <f>LARGE(CU240:CU243,1)/1</f>
        <v>32436.7757923375</v>
      </c>
      <c r="CJ244" s="32" t="s">
        <v>43</v>
      </c>
      <c r="CK244" s="33">
        <f>LARGE(CU240:CU243,2)/2</f>
        <v>14096.4037165736</v>
      </c>
      <c r="CL244" s="32" t="s">
        <v>44</v>
      </c>
      <c r="CM244" s="33">
        <f>LARGE(CU240:CU243,3)/12</f>
        <v>0</v>
      </c>
      <c r="CN244" s="32" t="s">
        <v>45</v>
      </c>
      <c r="CO244" s="34">
        <f>LARGE(CU240:CU243,4)/12</f>
        <v>0</v>
      </c>
      <c r="CP244" s="35" t="s">
        <v>46</v>
      </c>
      <c r="CQ244" s="36">
        <f>CI244+CK244+CM244+CO244</f>
        <v>46533.1795089111</v>
      </c>
      <c r="CR244" s="35" t="s">
        <v>47</v>
      </c>
      <c r="CS244" s="35">
        <v>5.3</v>
      </c>
      <c r="CT244" s="35"/>
      <c r="CU244" s="35" t="s">
        <v>48</v>
      </c>
      <c r="CV244" s="36">
        <f>CQ244*CS244</f>
        <v>246625.851397229</v>
      </c>
      <c r="DB244" s="32" t="s">
        <v>42</v>
      </c>
      <c r="DC244" s="33">
        <f>LARGE(DO240:DO243,1)/1</f>
        <v>44234.6767835222</v>
      </c>
      <c r="DD244" s="32" t="s">
        <v>43</v>
      </c>
      <c r="DE244" s="33">
        <f>LARGE(DO240:DO243,2)/2</f>
        <v>14096.4037165736</v>
      </c>
      <c r="DF244" s="32" t="s">
        <v>44</v>
      </c>
      <c r="DG244" s="33">
        <f>LARGE(DO240:DO243,3)/12</f>
        <v>0</v>
      </c>
      <c r="DH244" s="32" t="s">
        <v>45</v>
      </c>
      <c r="DI244" s="34">
        <f>LARGE(DO240:DO243,4)/12</f>
        <v>0</v>
      </c>
      <c r="DJ244" s="35" t="s">
        <v>46</v>
      </c>
      <c r="DK244" s="36">
        <f>DC244+DE244+DG244+DI244</f>
        <v>58331.0805000958</v>
      </c>
      <c r="DL244" s="35" t="s">
        <v>47</v>
      </c>
      <c r="DM244" s="35">
        <v>5.3</v>
      </c>
      <c r="DN244" s="35"/>
      <c r="DO244" s="35" t="s">
        <v>48</v>
      </c>
      <c r="DP244" s="36">
        <f>DK244*DM244</f>
        <v>309154.726650508</v>
      </c>
      <c r="DV244" s="32" t="s">
        <v>42</v>
      </c>
      <c r="DW244" s="33">
        <f>LARGE(EI240:EI243,1)/1</f>
        <v>61013.8582456166</v>
      </c>
      <c r="DX244" s="32" t="s">
        <v>43</v>
      </c>
      <c r="DY244" s="33">
        <f>LARGE(EI240:EI243,2)/2</f>
        <v>20301.7262581116</v>
      </c>
      <c r="DZ244" s="32" t="s">
        <v>44</v>
      </c>
      <c r="EA244" s="33">
        <f>LARGE(EI240:EI243,3)/12</f>
        <v>0</v>
      </c>
      <c r="EB244" s="32" t="s">
        <v>45</v>
      </c>
      <c r="EC244" s="34">
        <f>LARGE(EI240:EI243,4)/12</f>
        <v>0</v>
      </c>
      <c r="ED244" s="35" t="s">
        <v>46</v>
      </c>
      <c r="EE244" s="36">
        <f>DW244+DY244+EA244+EC244</f>
        <v>81315.5845037282</v>
      </c>
      <c r="EF244" s="35" t="s">
        <v>47</v>
      </c>
      <c r="EG244" s="35">
        <v>5.3</v>
      </c>
      <c r="EH244" s="35"/>
      <c r="EI244" s="35" t="s">
        <v>48</v>
      </c>
      <c r="EJ244" s="36">
        <f>EE244*EG244</f>
        <v>430972.59786976</v>
      </c>
    </row>
    <row r="245" s="1" customFormat="1" customHeight="1" spans="6:140">
      <c r="F245" s="32"/>
      <c r="G245" s="33"/>
      <c r="H245" s="32"/>
      <c r="I245" s="33"/>
      <c r="J245" s="32"/>
      <c r="K245" s="33"/>
      <c r="L245" s="32"/>
      <c r="M245" s="34"/>
      <c r="N245" s="35"/>
      <c r="O245" s="36"/>
      <c r="P245" s="35"/>
      <c r="Q245" s="35"/>
      <c r="R245" s="35"/>
      <c r="S245" s="35"/>
      <c r="T245" s="36"/>
      <c r="Z245" s="32"/>
      <c r="AA245" s="33"/>
      <c r="AB245" s="32"/>
      <c r="AC245" s="33"/>
      <c r="AD245" s="32"/>
      <c r="AE245" s="33"/>
      <c r="AF245" s="32"/>
      <c r="AG245" s="34"/>
      <c r="AH245" s="35"/>
      <c r="AI245" s="36"/>
      <c r="AJ245" s="35"/>
      <c r="AK245" s="35"/>
      <c r="AL245" s="35"/>
      <c r="AM245" s="35"/>
      <c r="AN245" s="36"/>
      <c r="AT245" s="32"/>
      <c r="AU245" s="33"/>
      <c r="AV245" s="32"/>
      <c r="AW245" s="33"/>
      <c r="AX245" s="32"/>
      <c r="AY245" s="33"/>
      <c r="AZ245" s="32"/>
      <c r="BA245" s="34"/>
      <c r="BB245" s="35"/>
      <c r="BC245" s="36"/>
      <c r="BD245" s="35"/>
      <c r="BE245" s="35"/>
      <c r="BF245" s="35"/>
      <c r="BG245" s="35"/>
      <c r="BH245" s="36"/>
      <c r="BN245" s="32"/>
      <c r="BO245" s="33"/>
      <c r="BP245" s="32"/>
      <c r="BQ245" s="33"/>
      <c r="BR245" s="32"/>
      <c r="BS245" s="33"/>
      <c r="BT245" s="32"/>
      <c r="BU245" s="34"/>
      <c r="BV245" s="35"/>
      <c r="BW245" s="36"/>
      <c r="BX245" s="35"/>
      <c r="BY245" s="35"/>
      <c r="BZ245" s="35"/>
      <c r="CA245" s="35"/>
      <c r="CB245" s="36"/>
      <c r="CH245" s="32"/>
      <c r="CI245" s="33"/>
      <c r="CJ245" s="32"/>
      <c r="CK245" s="33"/>
      <c r="CL245" s="32"/>
      <c r="CM245" s="33"/>
      <c r="CN245" s="32"/>
      <c r="CO245" s="34"/>
      <c r="CP245" s="35"/>
      <c r="CQ245" s="36"/>
      <c r="CR245" s="35"/>
      <c r="CS245" s="35"/>
      <c r="CT245" s="35"/>
      <c r="CU245" s="35"/>
      <c r="CV245" s="36"/>
      <c r="DB245" s="32"/>
      <c r="DC245" s="33"/>
      <c r="DD245" s="32"/>
      <c r="DE245" s="33"/>
      <c r="DF245" s="32"/>
      <c r="DG245" s="33"/>
      <c r="DH245" s="32"/>
      <c r="DI245" s="34"/>
      <c r="DJ245" s="35"/>
      <c r="DK245" s="36"/>
      <c r="DL245" s="35"/>
      <c r="DM245" s="35"/>
      <c r="DN245" s="35"/>
      <c r="DO245" s="35"/>
      <c r="DP245" s="36"/>
      <c r="DV245" s="32"/>
      <c r="DW245" s="33"/>
      <c r="DX245" s="32"/>
      <c r="DY245" s="33"/>
      <c r="DZ245" s="32"/>
      <c r="EA245" s="33"/>
      <c r="EB245" s="32"/>
      <c r="EC245" s="34"/>
      <c r="ED245" s="35"/>
      <c r="EE245" s="36"/>
      <c r="EF245" s="35"/>
      <c r="EG245" s="35"/>
      <c r="EH245" s="35"/>
      <c r="EI245" s="35"/>
      <c r="EJ245" s="36"/>
    </row>
    <row r="246" s="1" customFormat="1" customHeight="1" spans="6:140">
      <c r="F246" s="3" t="s">
        <v>49</v>
      </c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Z246" s="3" t="s">
        <v>49</v>
      </c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T246" s="3" t="s">
        <v>49</v>
      </c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N246" s="3" t="s">
        <v>49</v>
      </c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H246" s="3" t="s">
        <v>49</v>
      </c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DB246" s="3" t="s">
        <v>49</v>
      </c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V246" s="3" t="s">
        <v>49</v>
      </c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</row>
    <row r="247" s="1" customFormat="1" customHeight="1" spans="6:140">
      <c r="F247" s="28" t="s">
        <v>37</v>
      </c>
      <c r="G247" s="13" t="s">
        <v>8</v>
      </c>
      <c r="H247" s="13"/>
      <c r="I247" s="13"/>
      <c r="J247" s="13"/>
      <c r="K247" s="7" t="s">
        <v>25</v>
      </c>
      <c r="L247" s="7"/>
      <c r="M247" s="7"/>
      <c r="N247" s="8" t="s">
        <v>10</v>
      </c>
      <c r="O247" s="8"/>
      <c r="P247" s="8"/>
      <c r="Q247" s="9" t="s">
        <v>38</v>
      </c>
      <c r="R247" s="10" t="s">
        <v>12</v>
      </c>
      <c r="S247" s="29" t="s">
        <v>13</v>
      </c>
      <c r="T247" s="11" t="s">
        <v>39</v>
      </c>
      <c r="Z247" s="28" t="s">
        <v>37</v>
      </c>
      <c r="AA247" s="13" t="s">
        <v>8</v>
      </c>
      <c r="AB247" s="13"/>
      <c r="AC247" s="13"/>
      <c r="AD247" s="13"/>
      <c r="AE247" s="7" t="s">
        <v>25</v>
      </c>
      <c r="AF247" s="7"/>
      <c r="AG247" s="7"/>
      <c r="AH247" s="8" t="s">
        <v>10</v>
      </c>
      <c r="AI247" s="8"/>
      <c r="AJ247" s="8"/>
      <c r="AK247" s="9" t="s">
        <v>38</v>
      </c>
      <c r="AL247" s="10" t="s">
        <v>12</v>
      </c>
      <c r="AM247" s="29" t="s">
        <v>13</v>
      </c>
      <c r="AN247" s="11" t="s">
        <v>39</v>
      </c>
      <c r="AT247" s="28" t="s">
        <v>37</v>
      </c>
      <c r="AU247" s="13" t="s">
        <v>8</v>
      </c>
      <c r="AV247" s="13"/>
      <c r="AW247" s="13"/>
      <c r="AX247" s="13"/>
      <c r="AY247" s="7" t="s">
        <v>25</v>
      </c>
      <c r="AZ247" s="7"/>
      <c r="BA247" s="7"/>
      <c r="BB247" s="8" t="s">
        <v>10</v>
      </c>
      <c r="BC247" s="8"/>
      <c r="BD247" s="8"/>
      <c r="BE247" s="9" t="s">
        <v>38</v>
      </c>
      <c r="BF247" s="10" t="s">
        <v>12</v>
      </c>
      <c r="BG247" s="29" t="s">
        <v>13</v>
      </c>
      <c r="BH247" s="11" t="s">
        <v>39</v>
      </c>
      <c r="BN247" s="28" t="s">
        <v>37</v>
      </c>
      <c r="BO247" s="13" t="s">
        <v>8</v>
      </c>
      <c r="BP247" s="13"/>
      <c r="BQ247" s="13"/>
      <c r="BR247" s="13"/>
      <c r="BS247" s="7" t="s">
        <v>25</v>
      </c>
      <c r="BT247" s="7"/>
      <c r="BU247" s="7"/>
      <c r="BV247" s="8" t="s">
        <v>10</v>
      </c>
      <c r="BW247" s="8"/>
      <c r="BX247" s="8"/>
      <c r="BY247" s="9" t="s">
        <v>38</v>
      </c>
      <c r="BZ247" s="10" t="s">
        <v>12</v>
      </c>
      <c r="CA247" s="29" t="s">
        <v>13</v>
      </c>
      <c r="CB247" s="11" t="s">
        <v>39</v>
      </c>
      <c r="CH247" s="28" t="s">
        <v>37</v>
      </c>
      <c r="CI247" s="13" t="s">
        <v>8</v>
      </c>
      <c r="CJ247" s="13"/>
      <c r="CK247" s="13"/>
      <c r="CL247" s="13"/>
      <c r="CM247" s="7" t="s">
        <v>25</v>
      </c>
      <c r="CN247" s="7"/>
      <c r="CO247" s="7"/>
      <c r="CP247" s="8" t="s">
        <v>10</v>
      </c>
      <c r="CQ247" s="8"/>
      <c r="CR247" s="8"/>
      <c r="CS247" s="9" t="s">
        <v>38</v>
      </c>
      <c r="CT247" s="10" t="s">
        <v>12</v>
      </c>
      <c r="CU247" s="29" t="s">
        <v>13</v>
      </c>
      <c r="CV247" s="11" t="s">
        <v>39</v>
      </c>
      <c r="DB247" s="28" t="s">
        <v>37</v>
      </c>
      <c r="DC247" s="13" t="s">
        <v>8</v>
      </c>
      <c r="DD247" s="13"/>
      <c r="DE247" s="13"/>
      <c r="DF247" s="13"/>
      <c r="DG247" s="7" t="s">
        <v>25</v>
      </c>
      <c r="DH247" s="7"/>
      <c r="DI247" s="7"/>
      <c r="DJ247" s="8" t="s">
        <v>10</v>
      </c>
      <c r="DK247" s="8"/>
      <c r="DL247" s="8"/>
      <c r="DM247" s="9" t="s">
        <v>38</v>
      </c>
      <c r="DN247" s="10" t="s">
        <v>12</v>
      </c>
      <c r="DO247" s="29" t="s">
        <v>13</v>
      </c>
      <c r="DP247" s="11" t="s">
        <v>39</v>
      </c>
      <c r="DV247" s="28" t="s">
        <v>37</v>
      </c>
      <c r="DW247" s="13" t="s">
        <v>8</v>
      </c>
      <c r="DX247" s="13"/>
      <c r="DY247" s="13"/>
      <c r="DZ247" s="13"/>
      <c r="EA247" s="7" t="s">
        <v>25</v>
      </c>
      <c r="EB247" s="7"/>
      <c r="EC247" s="7"/>
      <c r="ED247" s="8" t="s">
        <v>10</v>
      </c>
      <c r="EE247" s="8"/>
      <c r="EF247" s="8"/>
      <c r="EG247" s="9" t="s">
        <v>38</v>
      </c>
      <c r="EH247" s="10" t="s">
        <v>12</v>
      </c>
      <c r="EI247" s="29" t="s">
        <v>13</v>
      </c>
      <c r="EJ247" s="11" t="s">
        <v>39</v>
      </c>
    </row>
    <row r="248" s="1" customFormat="1" customHeight="1" spans="6:140">
      <c r="F248" s="30"/>
      <c r="G248" s="11" t="s">
        <v>40</v>
      </c>
      <c r="H248" s="11" t="s">
        <v>41</v>
      </c>
      <c r="I248" s="11" t="s">
        <v>21</v>
      </c>
      <c r="J248" s="13" t="s">
        <v>8</v>
      </c>
      <c r="K248" s="11" t="s">
        <v>23</v>
      </c>
      <c r="L248" s="11" t="s">
        <v>24</v>
      </c>
      <c r="M248" s="7" t="s">
        <v>25</v>
      </c>
      <c r="N248" s="11" t="s">
        <v>26</v>
      </c>
      <c r="O248" s="11" t="s">
        <v>27</v>
      </c>
      <c r="P248" s="8" t="s">
        <v>28</v>
      </c>
      <c r="Q248" s="9" t="s">
        <v>29</v>
      </c>
      <c r="R248" s="14"/>
      <c r="S248" s="29"/>
      <c r="T248" s="11"/>
      <c r="U248" s="1"/>
      <c r="V248" s="1"/>
      <c r="W248" s="1"/>
      <c r="X248" s="1"/>
      <c r="Y248" s="1"/>
      <c r="Z248" s="30"/>
      <c r="AA248" s="11" t="s">
        <v>40</v>
      </c>
      <c r="AB248" s="11" t="s">
        <v>41</v>
      </c>
      <c r="AC248" s="11" t="s">
        <v>21</v>
      </c>
      <c r="AD248" s="13" t="s">
        <v>8</v>
      </c>
      <c r="AE248" s="11" t="s">
        <v>23</v>
      </c>
      <c r="AF248" s="11" t="s">
        <v>24</v>
      </c>
      <c r="AG248" s="7" t="s">
        <v>25</v>
      </c>
      <c r="AH248" s="11" t="s">
        <v>26</v>
      </c>
      <c r="AI248" s="11" t="s">
        <v>27</v>
      </c>
      <c r="AJ248" s="8" t="s">
        <v>28</v>
      </c>
      <c r="AK248" s="9" t="s">
        <v>29</v>
      </c>
      <c r="AL248" s="14"/>
      <c r="AM248" s="29"/>
      <c r="AN248" s="11"/>
      <c r="AO248" s="1"/>
      <c r="AP248" s="1"/>
      <c r="AQ248" s="1"/>
      <c r="AR248" s="1"/>
      <c r="AS248" s="1"/>
      <c r="AT248" s="30"/>
      <c r="AU248" s="11" t="s">
        <v>40</v>
      </c>
      <c r="AV248" s="11" t="s">
        <v>41</v>
      </c>
      <c r="AW248" s="11" t="s">
        <v>21</v>
      </c>
      <c r="AX248" s="13" t="s">
        <v>8</v>
      </c>
      <c r="AY248" s="11" t="s">
        <v>23</v>
      </c>
      <c r="AZ248" s="11" t="s">
        <v>24</v>
      </c>
      <c r="BA248" s="7" t="s">
        <v>25</v>
      </c>
      <c r="BB248" s="11" t="s">
        <v>26</v>
      </c>
      <c r="BC248" s="11" t="s">
        <v>27</v>
      </c>
      <c r="BD248" s="8" t="s">
        <v>28</v>
      </c>
      <c r="BE248" s="9" t="s">
        <v>29</v>
      </c>
      <c r="BF248" s="14"/>
      <c r="BG248" s="29"/>
      <c r="BH248" s="11"/>
      <c r="BI248" s="1"/>
      <c r="BJ248" s="1"/>
      <c r="BK248" s="1"/>
      <c r="BL248" s="1"/>
      <c r="BM248" s="1"/>
      <c r="BN248" s="30"/>
      <c r="BO248" s="11" t="s">
        <v>40</v>
      </c>
      <c r="BP248" s="11" t="s">
        <v>41</v>
      </c>
      <c r="BQ248" s="11" t="s">
        <v>21</v>
      </c>
      <c r="BR248" s="13" t="s">
        <v>8</v>
      </c>
      <c r="BS248" s="11" t="s">
        <v>23</v>
      </c>
      <c r="BT248" s="11" t="s">
        <v>24</v>
      </c>
      <c r="BU248" s="7" t="s">
        <v>25</v>
      </c>
      <c r="BV248" s="11" t="s">
        <v>26</v>
      </c>
      <c r="BW248" s="11" t="s">
        <v>27</v>
      </c>
      <c r="BX248" s="8" t="s">
        <v>28</v>
      </c>
      <c r="BY248" s="9" t="s">
        <v>29</v>
      </c>
      <c r="BZ248" s="14"/>
      <c r="CA248" s="29"/>
      <c r="CB248" s="11"/>
      <c r="CC248" s="1"/>
      <c r="CD248" s="1"/>
      <c r="CE248" s="1"/>
      <c r="CF248" s="1"/>
      <c r="CG248" s="1"/>
      <c r="CH248" s="30"/>
      <c r="CI248" s="11" t="s">
        <v>40</v>
      </c>
      <c r="CJ248" s="11" t="s">
        <v>41</v>
      </c>
      <c r="CK248" s="11" t="s">
        <v>21</v>
      </c>
      <c r="CL248" s="13" t="s">
        <v>8</v>
      </c>
      <c r="CM248" s="11" t="s">
        <v>23</v>
      </c>
      <c r="CN248" s="11" t="s">
        <v>24</v>
      </c>
      <c r="CO248" s="7" t="s">
        <v>25</v>
      </c>
      <c r="CP248" s="11" t="s">
        <v>26</v>
      </c>
      <c r="CQ248" s="11" t="s">
        <v>27</v>
      </c>
      <c r="CR248" s="8" t="s">
        <v>28</v>
      </c>
      <c r="CS248" s="9" t="s">
        <v>29</v>
      </c>
      <c r="CT248" s="14"/>
      <c r="CU248" s="29"/>
      <c r="CV248" s="11"/>
      <c r="CW248" s="1"/>
      <c r="CX248" s="1"/>
      <c r="CY248" s="1"/>
      <c r="CZ248" s="1"/>
      <c r="DA248" s="1"/>
      <c r="DB248" s="30"/>
      <c r="DC248" s="11" t="s">
        <v>40</v>
      </c>
      <c r="DD248" s="11" t="s">
        <v>41</v>
      </c>
      <c r="DE248" s="11" t="s">
        <v>21</v>
      </c>
      <c r="DF248" s="13" t="s">
        <v>8</v>
      </c>
      <c r="DG248" s="11" t="s">
        <v>23</v>
      </c>
      <c r="DH248" s="11" t="s">
        <v>24</v>
      </c>
      <c r="DI248" s="7" t="s">
        <v>25</v>
      </c>
      <c r="DJ248" s="11" t="s">
        <v>26</v>
      </c>
      <c r="DK248" s="11" t="s">
        <v>27</v>
      </c>
      <c r="DL248" s="8" t="s">
        <v>28</v>
      </c>
      <c r="DM248" s="9" t="s">
        <v>29</v>
      </c>
      <c r="DN248" s="14"/>
      <c r="DO248" s="29"/>
      <c r="DP248" s="11"/>
      <c r="DQ248" s="1"/>
      <c r="DR248" s="1"/>
      <c r="DS248" s="1"/>
      <c r="DT248" s="1"/>
      <c r="DU248" s="1"/>
      <c r="DV248" s="30"/>
      <c r="DW248" s="11" t="s">
        <v>40</v>
      </c>
      <c r="DX248" s="11" t="s">
        <v>41</v>
      </c>
      <c r="DY248" s="11" t="s">
        <v>21</v>
      </c>
      <c r="DZ248" s="13" t="s">
        <v>8</v>
      </c>
      <c r="EA248" s="11" t="s">
        <v>23</v>
      </c>
      <c r="EB248" s="11" t="s">
        <v>24</v>
      </c>
      <c r="EC248" s="7" t="s">
        <v>25</v>
      </c>
      <c r="ED248" s="11" t="s">
        <v>26</v>
      </c>
      <c r="EE248" s="11" t="s">
        <v>27</v>
      </c>
      <c r="EF248" s="8" t="s">
        <v>28</v>
      </c>
      <c r="EG248" s="9" t="s">
        <v>29</v>
      </c>
      <c r="EH248" s="14"/>
      <c r="EI248" s="29"/>
      <c r="EJ248" s="11"/>
    </row>
    <row r="249" s="1" customFormat="1" customHeight="1" spans="6:140">
      <c r="F249" s="11">
        <f>_xlfn.RANK.EQ(S249,S249:S252,0)</f>
        <v>1</v>
      </c>
      <c r="G249" s="11">
        <v>1446.85</v>
      </c>
      <c r="H249" s="11">
        <v>1.8</v>
      </c>
      <c r="I249" s="12">
        <v>1.35</v>
      </c>
      <c r="J249" s="13">
        <f t="shared" ref="J249:J252" si="512">G249*H249*I249</f>
        <v>3515.8455</v>
      </c>
      <c r="K249" s="11">
        <v>680</v>
      </c>
      <c r="L249" s="11">
        <v>1.79</v>
      </c>
      <c r="M249" s="31">
        <f t="shared" ref="M249:M252" si="513">1+6*K249/(K249+2000)+L249</f>
        <v>4.31238805970149</v>
      </c>
      <c r="N249" s="11">
        <v>1</v>
      </c>
      <c r="O249" s="11">
        <v>2.38</v>
      </c>
      <c r="P249" s="8">
        <f t="shared" ref="P249:P252" si="514">1+N249*O249</f>
        <v>3.38</v>
      </c>
      <c r="Q249" s="9">
        <v>1.15</v>
      </c>
      <c r="R249" s="17">
        <v>1</v>
      </c>
      <c r="S249" s="18">
        <f t="shared" ref="S249:S252" si="515">J249*M249*Q249*P249*R249</f>
        <v>58933.4896284239</v>
      </c>
      <c r="T249" s="11">
        <f t="shared" ref="T249:T252" si="516">IF(F249=1,1,(IF(F249=2,2,12)))</f>
        <v>1</v>
      </c>
      <c r="Z249" s="11">
        <f>_xlfn.RANK.EQ(AM249,AM249:AM252,0)</f>
        <v>2</v>
      </c>
      <c r="AA249" s="11">
        <v>1446.85</v>
      </c>
      <c r="AB249" s="11">
        <v>1.8</v>
      </c>
      <c r="AC249" s="12">
        <v>1.35</v>
      </c>
      <c r="AD249" s="13">
        <f t="shared" ref="AD249:AD252" si="517">AA249*AB249*AC249</f>
        <v>3515.8455</v>
      </c>
      <c r="AE249" s="11">
        <v>680</v>
      </c>
      <c r="AF249" s="11">
        <v>1.79</v>
      </c>
      <c r="AG249" s="31">
        <f t="shared" ref="AG249:AG252" si="518">1+6*AE249/(AE249+2000)+AF249</f>
        <v>4.31238805970149</v>
      </c>
      <c r="AH249" s="11">
        <v>1</v>
      </c>
      <c r="AI249" s="11">
        <v>2.38</v>
      </c>
      <c r="AJ249" s="8">
        <f t="shared" ref="AJ249:AJ252" si="519">1+AH249*AI249</f>
        <v>3.38</v>
      </c>
      <c r="AK249" s="9">
        <v>1.15</v>
      </c>
      <c r="AL249" s="17">
        <v>1</v>
      </c>
      <c r="AM249" s="18">
        <f t="shared" ref="AM249:AM252" si="520">AD249*AG249*AK249*AJ249*AL249</f>
        <v>58933.4896284239</v>
      </c>
      <c r="AN249" s="11">
        <f t="shared" ref="AN249:AN252" si="521">IF(Z249=1,1,(IF(Z249=2,2,12)))</f>
        <v>2</v>
      </c>
      <c r="AT249" s="11">
        <f>_xlfn.RANK.EQ(BG249,BG249:BG252,0)</f>
        <v>1</v>
      </c>
      <c r="AU249" s="11">
        <v>1446.85</v>
      </c>
      <c r="AV249" s="11">
        <v>1.8</v>
      </c>
      <c r="AW249" s="12">
        <v>1.35</v>
      </c>
      <c r="AX249" s="13">
        <f t="shared" ref="AX249:AX252" si="522">AU249*AV249*AW249</f>
        <v>3515.8455</v>
      </c>
      <c r="AY249" s="11">
        <v>680</v>
      </c>
      <c r="AZ249" s="11">
        <v>1.79</v>
      </c>
      <c r="BA249" s="31">
        <f t="shared" ref="BA249:BA252" si="523">1+6*AY249/(AY249+2000)+AZ249</f>
        <v>4.31238805970149</v>
      </c>
      <c r="BB249" s="11">
        <v>1</v>
      </c>
      <c r="BC249" s="11">
        <v>2.38</v>
      </c>
      <c r="BD249" s="8">
        <f t="shared" ref="BD249:BD252" si="524">1+BB249*BC249</f>
        <v>3.38</v>
      </c>
      <c r="BE249" s="9">
        <v>1.15</v>
      </c>
      <c r="BF249" s="17">
        <v>1.015</v>
      </c>
      <c r="BG249" s="18">
        <f t="shared" ref="BG249:BG252" si="525">AX249*BA249*BE249*BD249*BF249</f>
        <v>59817.4919728503</v>
      </c>
      <c r="BH249" s="11">
        <f t="shared" ref="BH249:BH252" si="526">IF(AT249=1,1,(IF(AT249=2,2,12)))</f>
        <v>1</v>
      </c>
      <c r="BN249" s="11">
        <f>_xlfn.RANK.EQ(CA249,CA249:CA252,0)</f>
        <v>2</v>
      </c>
      <c r="BO249" s="11">
        <v>1446.85</v>
      </c>
      <c r="BP249" s="11">
        <v>1.8</v>
      </c>
      <c r="BQ249" s="12">
        <v>1.35</v>
      </c>
      <c r="BR249" s="13">
        <f t="shared" ref="BR249:BR252" si="527">BO249*BP249*BQ249</f>
        <v>3515.8455</v>
      </c>
      <c r="BS249" s="11">
        <v>680</v>
      </c>
      <c r="BT249" s="11">
        <v>1.79</v>
      </c>
      <c r="BU249" s="31">
        <f t="shared" ref="BU249:BU252" si="528">1+6*BS249/(BS249+2000)+BT249</f>
        <v>4.31238805970149</v>
      </c>
      <c r="BV249" s="11">
        <v>1</v>
      </c>
      <c r="BW249" s="11">
        <v>2.38</v>
      </c>
      <c r="BX249" s="8">
        <f t="shared" ref="BX249:BX252" si="529">1+BV249*BW249</f>
        <v>3.38</v>
      </c>
      <c r="BY249" s="9">
        <v>1.15</v>
      </c>
      <c r="BZ249" s="17">
        <v>1.015</v>
      </c>
      <c r="CA249" s="18">
        <f t="shared" ref="CA249:CA252" si="530">BR249*BU249*BY249*BX249*BZ249</f>
        <v>59817.4919728503</v>
      </c>
      <c r="CB249" s="11">
        <f t="shared" ref="CB249:CB252" si="531">IF(BN249=1,1,(IF(BN249=2,2,12)))</f>
        <v>2</v>
      </c>
      <c r="CH249" s="11">
        <f>_xlfn.RANK.EQ(CU249,CU249:CU252,0)</f>
        <v>1</v>
      </c>
      <c r="CI249" s="11">
        <v>1446.85</v>
      </c>
      <c r="CJ249" s="11">
        <v>1.8</v>
      </c>
      <c r="CK249" s="12">
        <v>1.35</v>
      </c>
      <c r="CL249" s="13">
        <f t="shared" ref="CL249:CL252" si="532">CI249*CJ249*CK249</f>
        <v>3515.8455</v>
      </c>
      <c r="CM249" s="11">
        <v>680</v>
      </c>
      <c r="CN249" s="11">
        <v>1.79</v>
      </c>
      <c r="CO249" s="31">
        <f t="shared" ref="CO249:CO252" si="533">1+6*CM249/(CM249+2000)+CN249</f>
        <v>4.31238805970149</v>
      </c>
      <c r="CP249" s="11">
        <v>1</v>
      </c>
      <c r="CQ249" s="11">
        <v>2.38</v>
      </c>
      <c r="CR249" s="8">
        <f t="shared" ref="CR249:CR252" si="534">1+CP249*CQ249</f>
        <v>3.38</v>
      </c>
      <c r="CS249" s="9">
        <v>1.15</v>
      </c>
      <c r="CT249" s="17">
        <v>1.085</v>
      </c>
      <c r="CU249" s="18">
        <f t="shared" ref="CU249:CU252" si="535">CL249*CO249*CS249*CR249*CT249</f>
        <v>63942.83624684</v>
      </c>
      <c r="CV249" s="11">
        <f t="shared" ref="CV249:CV252" si="536">IF(CH249=1,1,(IF(CH249=2,2,12)))</f>
        <v>1</v>
      </c>
      <c r="DB249" s="11">
        <f>_xlfn.RANK.EQ(DO249,DO249:DO252,0)</f>
        <v>2</v>
      </c>
      <c r="DC249" s="11">
        <v>1446.85</v>
      </c>
      <c r="DD249" s="11">
        <v>1.8</v>
      </c>
      <c r="DE249" s="12">
        <v>1.35</v>
      </c>
      <c r="DF249" s="13">
        <f t="shared" ref="DF249:DF252" si="537">DC249*DD249*DE249</f>
        <v>3515.8455</v>
      </c>
      <c r="DG249" s="11">
        <v>680</v>
      </c>
      <c r="DH249" s="11">
        <v>1.79</v>
      </c>
      <c r="DI249" s="31">
        <f t="shared" ref="DI249:DI252" si="538">1+6*DG249/(DG249+2000)+DH249</f>
        <v>4.31238805970149</v>
      </c>
      <c r="DJ249" s="11">
        <v>1</v>
      </c>
      <c r="DK249" s="11">
        <v>2.38</v>
      </c>
      <c r="DL249" s="8">
        <f t="shared" ref="DL249:DL252" si="539">1+DJ249*DK249</f>
        <v>3.38</v>
      </c>
      <c r="DM249" s="9">
        <v>1.15</v>
      </c>
      <c r="DN249" s="17">
        <v>1.085</v>
      </c>
      <c r="DO249" s="18">
        <f t="shared" ref="DO249:DO252" si="540">DF249*DI249*DM249*DL249*DN249</f>
        <v>63942.83624684</v>
      </c>
      <c r="DP249" s="11">
        <f t="shared" ref="DP249:DP252" si="541">IF(DB249=1,1,(IF(DB249=2,2,12)))</f>
        <v>2</v>
      </c>
      <c r="DV249" s="11">
        <f>_xlfn.RANK.EQ(EI249,EI249:EI252,0)</f>
        <v>2</v>
      </c>
      <c r="DW249" s="11">
        <v>1446.85</v>
      </c>
      <c r="DX249" s="11">
        <v>1.8</v>
      </c>
      <c r="DY249" s="12">
        <v>1.35</v>
      </c>
      <c r="DZ249" s="13">
        <f t="shared" ref="DZ249:DZ252" si="542">DW249*DX249*DY249</f>
        <v>3515.8455</v>
      </c>
      <c r="EA249" s="11">
        <v>680</v>
      </c>
      <c r="EB249" s="11">
        <v>1.88</v>
      </c>
      <c r="EC249" s="31">
        <f t="shared" ref="EC249:EC252" si="543">1+6*EA249/(EA249+2000)+EB249</f>
        <v>4.40238805970149</v>
      </c>
      <c r="ED249" s="11">
        <v>1</v>
      </c>
      <c r="EE249" s="11">
        <v>3.18</v>
      </c>
      <c r="EF249" s="8">
        <f t="shared" ref="EF249:EF252" si="544">1+ED249*EE249</f>
        <v>4.18</v>
      </c>
      <c r="EG249" s="9">
        <v>1.15</v>
      </c>
      <c r="EH249" s="17">
        <v>1.2</v>
      </c>
      <c r="EI249" s="18">
        <f t="shared" ref="EI249:EI252" si="545">DZ249*EC249*EG249*EF249*EH249</f>
        <v>89283.9657704733</v>
      </c>
      <c r="EJ249" s="11">
        <f t="shared" ref="EJ249:EJ252" si="546">IF(DV249=1,1,(IF(DV249=2,2,12)))</f>
        <v>2</v>
      </c>
    </row>
    <row r="250" s="1" customFormat="1" customHeight="1" spans="6:140">
      <c r="F250" s="11">
        <f>_xlfn.RANK.EQ(S250,S249:S252,0)</f>
        <v>3</v>
      </c>
      <c r="G250" s="11">
        <v>1446.85</v>
      </c>
      <c r="H250" s="11">
        <v>1.8</v>
      </c>
      <c r="I250" s="12">
        <v>1.35</v>
      </c>
      <c r="J250" s="13">
        <f t="shared" si="512"/>
        <v>3515.8455</v>
      </c>
      <c r="K250" s="11">
        <v>440</v>
      </c>
      <c r="L250" s="11">
        <v>1.23</v>
      </c>
      <c r="M250" s="31">
        <f t="shared" si="513"/>
        <v>3.31196721311475</v>
      </c>
      <c r="N250" s="11">
        <v>0.95</v>
      </c>
      <c r="O250" s="11">
        <v>2.09</v>
      </c>
      <c r="P250" s="8">
        <f t="shared" si="514"/>
        <v>2.9855</v>
      </c>
      <c r="Q250" s="9">
        <v>1.15</v>
      </c>
      <c r="R250" s="17">
        <v>1</v>
      </c>
      <c r="S250" s="18">
        <f t="shared" si="515"/>
        <v>39978.8895404527</v>
      </c>
      <c r="T250" s="11">
        <f t="shared" si="516"/>
        <v>12</v>
      </c>
      <c r="Z250" s="11">
        <f>_xlfn.RANK.EQ(AM250,AM249:AM252,0)</f>
        <v>3</v>
      </c>
      <c r="AA250" s="11">
        <v>1446.85</v>
      </c>
      <c r="AB250" s="11">
        <v>1.8</v>
      </c>
      <c r="AC250" s="12">
        <v>1.35</v>
      </c>
      <c r="AD250" s="13">
        <f t="shared" si="517"/>
        <v>3515.8455</v>
      </c>
      <c r="AE250" s="11">
        <v>440</v>
      </c>
      <c r="AF250" s="11">
        <v>1.23</v>
      </c>
      <c r="AG250" s="31">
        <f t="shared" si="518"/>
        <v>3.31196721311475</v>
      </c>
      <c r="AH250" s="11">
        <v>0.95</v>
      </c>
      <c r="AI250" s="11">
        <v>2.09</v>
      </c>
      <c r="AJ250" s="8">
        <f t="shared" si="519"/>
        <v>2.9855</v>
      </c>
      <c r="AK250" s="9">
        <v>1.15</v>
      </c>
      <c r="AL250" s="17">
        <v>1</v>
      </c>
      <c r="AM250" s="18">
        <f t="shared" si="520"/>
        <v>39978.8895404527</v>
      </c>
      <c r="AN250" s="11">
        <f t="shared" si="521"/>
        <v>12</v>
      </c>
      <c r="AT250" s="11">
        <f>_xlfn.RANK.EQ(BG250,BG249:BG252,0)</f>
        <v>3</v>
      </c>
      <c r="AU250" s="11">
        <v>1446.85</v>
      </c>
      <c r="AV250" s="11">
        <v>1.8</v>
      </c>
      <c r="AW250" s="12">
        <v>1.35</v>
      </c>
      <c r="AX250" s="13">
        <f t="shared" si="522"/>
        <v>3515.8455</v>
      </c>
      <c r="AY250" s="11">
        <v>440</v>
      </c>
      <c r="AZ250" s="11">
        <v>1.23</v>
      </c>
      <c r="BA250" s="31">
        <f t="shared" si="523"/>
        <v>3.31196721311475</v>
      </c>
      <c r="BB250" s="11">
        <v>0.95</v>
      </c>
      <c r="BC250" s="11">
        <v>2.09</v>
      </c>
      <c r="BD250" s="8">
        <f t="shared" si="524"/>
        <v>2.9855</v>
      </c>
      <c r="BE250" s="9">
        <v>1.15</v>
      </c>
      <c r="BF250" s="17">
        <v>1.015</v>
      </c>
      <c r="BG250" s="18">
        <f t="shared" si="525"/>
        <v>40578.5728835595</v>
      </c>
      <c r="BH250" s="11">
        <f t="shared" si="526"/>
        <v>12</v>
      </c>
      <c r="BN250" s="11">
        <f>_xlfn.RANK.EQ(CA250,CA249:CA252,0)</f>
        <v>3</v>
      </c>
      <c r="BO250" s="11">
        <v>1446.85</v>
      </c>
      <c r="BP250" s="11">
        <v>1.8</v>
      </c>
      <c r="BQ250" s="12">
        <v>1.35</v>
      </c>
      <c r="BR250" s="13">
        <f t="shared" si="527"/>
        <v>3515.8455</v>
      </c>
      <c r="BS250" s="11">
        <v>440</v>
      </c>
      <c r="BT250" s="11">
        <v>1.23</v>
      </c>
      <c r="BU250" s="31">
        <f t="shared" si="528"/>
        <v>3.31196721311475</v>
      </c>
      <c r="BV250" s="11">
        <v>0.95</v>
      </c>
      <c r="BW250" s="11">
        <v>2.09</v>
      </c>
      <c r="BX250" s="8">
        <f t="shared" si="529"/>
        <v>2.9855</v>
      </c>
      <c r="BY250" s="9">
        <v>1.15</v>
      </c>
      <c r="BZ250" s="17">
        <v>1.015</v>
      </c>
      <c r="CA250" s="18">
        <f t="shared" si="530"/>
        <v>40578.5728835595</v>
      </c>
      <c r="CB250" s="11">
        <f t="shared" si="531"/>
        <v>12</v>
      </c>
      <c r="CH250" s="11">
        <f>_xlfn.RANK.EQ(CU250,CU249:CU252,0)</f>
        <v>3</v>
      </c>
      <c r="CI250" s="11">
        <v>1446.85</v>
      </c>
      <c r="CJ250" s="11">
        <v>1.8</v>
      </c>
      <c r="CK250" s="12">
        <v>1.35</v>
      </c>
      <c r="CL250" s="13">
        <f t="shared" si="532"/>
        <v>3515.8455</v>
      </c>
      <c r="CM250" s="11">
        <v>440</v>
      </c>
      <c r="CN250" s="11">
        <v>1.23</v>
      </c>
      <c r="CO250" s="31">
        <f t="shared" si="533"/>
        <v>3.31196721311475</v>
      </c>
      <c r="CP250" s="11">
        <v>0.95</v>
      </c>
      <c r="CQ250" s="11">
        <v>2.09</v>
      </c>
      <c r="CR250" s="8">
        <f t="shared" si="534"/>
        <v>2.9855</v>
      </c>
      <c r="CS250" s="9">
        <v>1.15</v>
      </c>
      <c r="CT250" s="17">
        <v>1.085</v>
      </c>
      <c r="CU250" s="18">
        <f t="shared" si="535"/>
        <v>43377.0951513912</v>
      </c>
      <c r="CV250" s="11">
        <f t="shared" si="536"/>
        <v>12</v>
      </c>
      <c r="DB250" s="11">
        <f>_xlfn.RANK.EQ(DO250,DO249:DO252,0)</f>
        <v>3</v>
      </c>
      <c r="DC250" s="11">
        <v>1446.85</v>
      </c>
      <c r="DD250" s="11">
        <v>1.8</v>
      </c>
      <c r="DE250" s="12">
        <v>1.35</v>
      </c>
      <c r="DF250" s="13">
        <f t="shared" si="537"/>
        <v>3515.8455</v>
      </c>
      <c r="DG250" s="11">
        <v>440</v>
      </c>
      <c r="DH250" s="11">
        <v>1.23</v>
      </c>
      <c r="DI250" s="31">
        <f t="shared" si="538"/>
        <v>3.31196721311475</v>
      </c>
      <c r="DJ250" s="11">
        <v>0.95</v>
      </c>
      <c r="DK250" s="11">
        <v>2.09</v>
      </c>
      <c r="DL250" s="8">
        <f t="shared" si="539"/>
        <v>2.9855</v>
      </c>
      <c r="DM250" s="9">
        <v>1.15</v>
      </c>
      <c r="DN250" s="17">
        <v>1.085</v>
      </c>
      <c r="DO250" s="18">
        <f t="shared" si="540"/>
        <v>43377.0951513912</v>
      </c>
      <c r="DP250" s="11">
        <f t="shared" si="541"/>
        <v>12</v>
      </c>
      <c r="DV250" s="11">
        <f>_xlfn.RANK.EQ(EI250,EI249:EI252,0)</f>
        <v>3</v>
      </c>
      <c r="DW250" s="11">
        <v>1446.85</v>
      </c>
      <c r="DX250" s="11">
        <v>1.8</v>
      </c>
      <c r="DY250" s="12">
        <v>1.35</v>
      </c>
      <c r="DZ250" s="13">
        <f t="shared" si="542"/>
        <v>3515.8455</v>
      </c>
      <c r="EA250" s="11">
        <v>440</v>
      </c>
      <c r="EB250" s="11">
        <v>1.32</v>
      </c>
      <c r="EC250" s="31">
        <f t="shared" si="543"/>
        <v>3.40196721311475</v>
      </c>
      <c r="ED250" s="11">
        <v>0.95</v>
      </c>
      <c r="EE250" s="11">
        <v>2.91</v>
      </c>
      <c r="EF250" s="8">
        <f t="shared" si="544"/>
        <v>3.7645</v>
      </c>
      <c r="EG250" s="9">
        <v>1.15</v>
      </c>
      <c r="EH250" s="17">
        <v>1.2</v>
      </c>
      <c r="EI250" s="18">
        <f t="shared" si="545"/>
        <v>62136.429462685</v>
      </c>
      <c r="EJ250" s="11">
        <f t="shared" si="546"/>
        <v>12</v>
      </c>
    </row>
    <row r="251" s="1" customFormat="1" customHeight="1" spans="6:140">
      <c r="F251" s="11">
        <f>_xlfn.RANK.EQ(S251,S249:S252,0)</f>
        <v>2</v>
      </c>
      <c r="G251" s="11">
        <v>1446.85</v>
      </c>
      <c r="H251" s="11">
        <v>1.8</v>
      </c>
      <c r="I251" s="12">
        <v>1.35</v>
      </c>
      <c r="J251" s="13">
        <f t="shared" si="512"/>
        <v>3515.8455</v>
      </c>
      <c r="K251" s="11">
        <v>490</v>
      </c>
      <c r="L251" s="11">
        <v>1.83</v>
      </c>
      <c r="M251" s="31">
        <f t="shared" si="513"/>
        <v>4.01072289156627</v>
      </c>
      <c r="N251" s="11">
        <v>0.89</v>
      </c>
      <c r="O251" s="11">
        <v>1.78</v>
      </c>
      <c r="P251" s="8">
        <f t="shared" si="514"/>
        <v>2.5842</v>
      </c>
      <c r="Q251" s="9">
        <v>1.15</v>
      </c>
      <c r="R251" s="17">
        <v>1</v>
      </c>
      <c r="S251" s="18">
        <f t="shared" si="515"/>
        <v>41906.0186093939</v>
      </c>
      <c r="T251" s="11">
        <f t="shared" si="516"/>
        <v>2</v>
      </c>
      <c r="Z251" s="11">
        <f>_xlfn.RANK.EQ(AM251,AM249:AM252,0)</f>
        <v>1</v>
      </c>
      <c r="AA251" s="11">
        <v>1446.85</v>
      </c>
      <c r="AB251" s="11">
        <v>1.8</v>
      </c>
      <c r="AC251" s="12">
        <v>1.35</v>
      </c>
      <c r="AD251" s="13">
        <f t="shared" si="517"/>
        <v>3515.8455</v>
      </c>
      <c r="AE251" s="11">
        <v>450</v>
      </c>
      <c r="AF251" s="11">
        <v>1.83</v>
      </c>
      <c r="AG251" s="31">
        <f t="shared" si="518"/>
        <v>3.93204081632653</v>
      </c>
      <c r="AH251" s="11">
        <v>1</v>
      </c>
      <c r="AI251" s="11">
        <v>2.71</v>
      </c>
      <c r="AJ251" s="8">
        <f t="shared" si="519"/>
        <v>3.71</v>
      </c>
      <c r="AK251" s="9">
        <v>1.15</v>
      </c>
      <c r="AL251" s="17">
        <v>1</v>
      </c>
      <c r="AM251" s="18">
        <f t="shared" si="520"/>
        <v>58982.0074342296</v>
      </c>
      <c r="AN251" s="11">
        <f t="shared" si="521"/>
        <v>1</v>
      </c>
      <c r="AT251" s="11">
        <f>_xlfn.RANK.EQ(BG251,BG249:BG252,0)</f>
        <v>2</v>
      </c>
      <c r="AU251" s="11">
        <v>1446.85</v>
      </c>
      <c r="AV251" s="11">
        <v>1.8</v>
      </c>
      <c r="AW251" s="12">
        <v>1.35</v>
      </c>
      <c r="AX251" s="13">
        <f t="shared" si="522"/>
        <v>3515.8455</v>
      </c>
      <c r="AY251" s="11">
        <v>490</v>
      </c>
      <c r="AZ251" s="11">
        <v>1.83</v>
      </c>
      <c r="BA251" s="31">
        <f t="shared" si="523"/>
        <v>4.01072289156627</v>
      </c>
      <c r="BB251" s="11">
        <v>0.93</v>
      </c>
      <c r="BC251" s="11">
        <v>1.85</v>
      </c>
      <c r="BD251" s="8">
        <f t="shared" si="524"/>
        <v>2.7205</v>
      </c>
      <c r="BE251" s="9">
        <v>1.15</v>
      </c>
      <c r="BF251" s="17">
        <v>1.015</v>
      </c>
      <c r="BG251" s="18">
        <f t="shared" si="525"/>
        <v>44778.0371028787</v>
      </c>
      <c r="BH251" s="11">
        <f t="shared" si="526"/>
        <v>2</v>
      </c>
      <c r="BN251" s="11">
        <f>_xlfn.RANK.EQ(CA251,CA249:CA252,0)</f>
        <v>1</v>
      </c>
      <c r="BO251" s="11">
        <v>1446.85</v>
      </c>
      <c r="BP251" s="11">
        <v>1.8</v>
      </c>
      <c r="BQ251" s="12">
        <v>1.35</v>
      </c>
      <c r="BR251" s="13">
        <f t="shared" si="527"/>
        <v>3515.8455</v>
      </c>
      <c r="BS251" s="11">
        <v>490</v>
      </c>
      <c r="BT251" s="11">
        <v>1.83</v>
      </c>
      <c r="BU251" s="31">
        <f t="shared" si="528"/>
        <v>4.01072289156627</v>
      </c>
      <c r="BV251" s="11">
        <v>1</v>
      </c>
      <c r="BW251" s="11">
        <v>2.71</v>
      </c>
      <c r="BX251" s="8">
        <f t="shared" si="529"/>
        <v>3.71</v>
      </c>
      <c r="BY251" s="9">
        <v>1.15</v>
      </c>
      <c r="BZ251" s="17">
        <v>1.015</v>
      </c>
      <c r="CA251" s="18">
        <f t="shared" si="530"/>
        <v>61064.7004784708</v>
      </c>
      <c r="CB251" s="11">
        <f t="shared" si="531"/>
        <v>1</v>
      </c>
      <c r="CH251" s="11">
        <f>_xlfn.RANK.EQ(CU251,CU249:CU252,0)</f>
        <v>2</v>
      </c>
      <c r="CI251" s="11">
        <v>1446.85</v>
      </c>
      <c r="CJ251" s="11">
        <v>1.8</v>
      </c>
      <c r="CK251" s="12">
        <v>1.35</v>
      </c>
      <c r="CL251" s="13">
        <f t="shared" si="532"/>
        <v>3515.8455</v>
      </c>
      <c r="CM251" s="11">
        <v>490</v>
      </c>
      <c r="CN251" s="11">
        <v>1.83</v>
      </c>
      <c r="CO251" s="31">
        <f t="shared" si="533"/>
        <v>4.01072289156627</v>
      </c>
      <c r="CP251" s="11">
        <v>0.93</v>
      </c>
      <c r="CQ251" s="11">
        <v>1.85</v>
      </c>
      <c r="CR251" s="8">
        <f t="shared" si="534"/>
        <v>2.7205</v>
      </c>
      <c r="CS251" s="9">
        <v>1.15</v>
      </c>
      <c r="CT251" s="17">
        <v>1.085</v>
      </c>
      <c r="CU251" s="18">
        <f t="shared" si="535"/>
        <v>47866.1775927324</v>
      </c>
      <c r="CV251" s="11">
        <f t="shared" si="536"/>
        <v>2</v>
      </c>
      <c r="DB251" s="11">
        <f>_xlfn.RANK.EQ(DO251,DO249:DO252,0)</f>
        <v>1</v>
      </c>
      <c r="DC251" s="11">
        <v>1446.85</v>
      </c>
      <c r="DD251" s="11">
        <v>1.8</v>
      </c>
      <c r="DE251" s="12">
        <v>1.35</v>
      </c>
      <c r="DF251" s="13">
        <f t="shared" si="537"/>
        <v>3515.8455</v>
      </c>
      <c r="DG251" s="11">
        <v>490</v>
      </c>
      <c r="DH251" s="11">
        <v>1.83</v>
      </c>
      <c r="DI251" s="31">
        <f t="shared" si="538"/>
        <v>4.01072289156627</v>
      </c>
      <c r="DJ251" s="11">
        <v>1</v>
      </c>
      <c r="DK251" s="11">
        <v>2.71</v>
      </c>
      <c r="DL251" s="8">
        <f t="shared" si="539"/>
        <v>3.71</v>
      </c>
      <c r="DM251" s="9">
        <v>1.15</v>
      </c>
      <c r="DN251" s="17">
        <v>1.085</v>
      </c>
      <c r="DO251" s="18">
        <f t="shared" si="540"/>
        <v>65276.0591321584</v>
      </c>
      <c r="DP251" s="11">
        <f t="shared" si="541"/>
        <v>1</v>
      </c>
      <c r="DV251" s="11">
        <f>_xlfn.RANK.EQ(EI251,EI249:EI252,0)</f>
        <v>1</v>
      </c>
      <c r="DW251" s="11">
        <v>1446.85</v>
      </c>
      <c r="DX251" s="11">
        <v>1.8</v>
      </c>
      <c r="DY251" s="12">
        <v>1.35</v>
      </c>
      <c r="DZ251" s="13">
        <f t="shared" si="542"/>
        <v>3515.8455</v>
      </c>
      <c r="EA251" s="11">
        <v>490</v>
      </c>
      <c r="EB251" s="11">
        <v>1.92</v>
      </c>
      <c r="EC251" s="31">
        <f t="shared" si="543"/>
        <v>4.10072289156627</v>
      </c>
      <c r="ED251" s="11">
        <v>1</v>
      </c>
      <c r="EE251" s="11">
        <v>3.51</v>
      </c>
      <c r="EF251" s="8">
        <f t="shared" si="544"/>
        <v>4.51</v>
      </c>
      <c r="EG251" s="9">
        <v>1.15</v>
      </c>
      <c r="EH251" s="17">
        <v>1.2</v>
      </c>
      <c r="EI251" s="18">
        <f t="shared" si="545"/>
        <v>89731.6870687499</v>
      </c>
      <c r="EJ251" s="11">
        <f t="shared" si="546"/>
        <v>1</v>
      </c>
    </row>
    <row r="252" s="1" customFormat="1" customHeight="1" spans="6:140">
      <c r="F252" s="11">
        <f>_xlfn.RANK.EQ(S252,S249:S252,0)</f>
        <v>4</v>
      </c>
      <c r="G252" s="11">
        <v>0</v>
      </c>
      <c r="H252" s="11">
        <v>1.8</v>
      </c>
      <c r="I252" s="12">
        <v>1.35</v>
      </c>
      <c r="J252" s="13">
        <f t="shared" si="512"/>
        <v>0</v>
      </c>
      <c r="K252" s="11">
        <v>0</v>
      </c>
      <c r="L252" s="11">
        <v>0.2</v>
      </c>
      <c r="M252" s="31">
        <f t="shared" si="513"/>
        <v>1.2</v>
      </c>
      <c r="N252" s="28">
        <v>0.7</v>
      </c>
      <c r="O252" s="28">
        <v>1.5</v>
      </c>
      <c r="P252" s="8">
        <f t="shared" si="514"/>
        <v>2.05</v>
      </c>
      <c r="Q252" s="9">
        <v>1.15</v>
      </c>
      <c r="R252" s="17">
        <v>1</v>
      </c>
      <c r="S252" s="18">
        <f t="shared" si="515"/>
        <v>0</v>
      </c>
      <c r="T252" s="28">
        <f t="shared" si="516"/>
        <v>12</v>
      </c>
      <c r="Z252" s="11">
        <f>_xlfn.RANK.EQ(AM252,AM249:AM252,0)</f>
        <v>4</v>
      </c>
      <c r="AA252" s="11">
        <v>0</v>
      </c>
      <c r="AB252" s="11">
        <v>1.8</v>
      </c>
      <c r="AC252" s="12">
        <v>1.35</v>
      </c>
      <c r="AD252" s="13">
        <f t="shared" si="517"/>
        <v>0</v>
      </c>
      <c r="AE252" s="11">
        <v>0</v>
      </c>
      <c r="AF252" s="11">
        <v>0.2</v>
      </c>
      <c r="AG252" s="31">
        <f t="shared" si="518"/>
        <v>1.2</v>
      </c>
      <c r="AH252" s="28">
        <v>0.7</v>
      </c>
      <c r="AI252" s="28">
        <v>1.5</v>
      </c>
      <c r="AJ252" s="8">
        <f t="shared" si="519"/>
        <v>2.05</v>
      </c>
      <c r="AK252" s="9">
        <v>1.15</v>
      </c>
      <c r="AL252" s="17">
        <v>1</v>
      </c>
      <c r="AM252" s="18">
        <f t="shared" si="520"/>
        <v>0</v>
      </c>
      <c r="AN252" s="28">
        <f t="shared" si="521"/>
        <v>12</v>
      </c>
      <c r="AT252" s="11">
        <f>_xlfn.RANK.EQ(BG252,BG249:BG252,0)</f>
        <v>4</v>
      </c>
      <c r="AU252" s="11">
        <v>0</v>
      </c>
      <c r="AV252" s="11">
        <v>1.8</v>
      </c>
      <c r="AW252" s="12">
        <v>1.35</v>
      </c>
      <c r="AX252" s="13">
        <f t="shared" si="522"/>
        <v>0</v>
      </c>
      <c r="AY252" s="11">
        <v>0</v>
      </c>
      <c r="AZ252" s="11">
        <v>0.2</v>
      </c>
      <c r="BA252" s="31">
        <f t="shared" si="523"/>
        <v>1.2</v>
      </c>
      <c r="BB252" s="28">
        <v>0.7</v>
      </c>
      <c r="BC252" s="28">
        <v>1.5</v>
      </c>
      <c r="BD252" s="8">
        <f t="shared" si="524"/>
        <v>2.05</v>
      </c>
      <c r="BE252" s="9">
        <v>1.15</v>
      </c>
      <c r="BF252" s="17">
        <v>1.015</v>
      </c>
      <c r="BG252" s="18">
        <f t="shared" si="525"/>
        <v>0</v>
      </c>
      <c r="BH252" s="28">
        <f t="shared" si="526"/>
        <v>12</v>
      </c>
      <c r="BN252" s="11">
        <f>_xlfn.RANK.EQ(CA252,CA249:CA252,0)</f>
        <v>4</v>
      </c>
      <c r="BO252" s="11">
        <v>0</v>
      </c>
      <c r="BP252" s="11">
        <v>1.8</v>
      </c>
      <c r="BQ252" s="12">
        <v>1.35</v>
      </c>
      <c r="BR252" s="13">
        <f t="shared" si="527"/>
        <v>0</v>
      </c>
      <c r="BS252" s="11">
        <v>0</v>
      </c>
      <c r="BT252" s="11">
        <v>0.2</v>
      </c>
      <c r="BU252" s="31">
        <f t="shared" si="528"/>
        <v>1.2</v>
      </c>
      <c r="BV252" s="28">
        <v>0.7</v>
      </c>
      <c r="BW252" s="28">
        <v>1.5</v>
      </c>
      <c r="BX252" s="8">
        <f t="shared" si="529"/>
        <v>2.05</v>
      </c>
      <c r="BY252" s="9">
        <v>1.15</v>
      </c>
      <c r="BZ252" s="17">
        <v>1.015</v>
      </c>
      <c r="CA252" s="18">
        <f t="shared" si="530"/>
        <v>0</v>
      </c>
      <c r="CB252" s="28">
        <f t="shared" si="531"/>
        <v>12</v>
      </c>
      <c r="CH252" s="11">
        <f>_xlfn.RANK.EQ(CU252,CU249:CU252,0)</f>
        <v>4</v>
      </c>
      <c r="CI252" s="11">
        <v>0</v>
      </c>
      <c r="CJ252" s="11">
        <v>1.8</v>
      </c>
      <c r="CK252" s="12">
        <v>1.35</v>
      </c>
      <c r="CL252" s="13">
        <f t="shared" si="532"/>
        <v>0</v>
      </c>
      <c r="CM252" s="11">
        <v>0</v>
      </c>
      <c r="CN252" s="11">
        <v>0.2</v>
      </c>
      <c r="CO252" s="31">
        <f t="shared" si="533"/>
        <v>1.2</v>
      </c>
      <c r="CP252" s="28">
        <v>0.7</v>
      </c>
      <c r="CQ252" s="28">
        <v>1.5</v>
      </c>
      <c r="CR252" s="8">
        <f t="shared" si="534"/>
        <v>2.05</v>
      </c>
      <c r="CS252" s="9">
        <v>1.15</v>
      </c>
      <c r="CT252" s="17">
        <v>1.085</v>
      </c>
      <c r="CU252" s="18">
        <f t="shared" si="535"/>
        <v>0</v>
      </c>
      <c r="CV252" s="28">
        <f t="shared" si="536"/>
        <v>12</v>
      </c>
      <c r="DB252" s="11">
        <f>_xlfn.RANK.EQ(DO252,DO249:DO252,0)</f>
        <v>4</v>
      </c>
      <c r="DC252" s="11">
        <v>0</v>
      </c>
      <c r="DD252" s="11">
        <v>1.8</v>
      </c>
      <c r="DE252" s="12">
        <v>1.35</v>
      </c>
      <c r="DF252" s="13">
        <f t="shared" si="537"/>
        <v>0</v>
      </c>
      <c r="DG252" s="11">
        <v>0</v>
      </c>
      <c r="DH252" s="11">
        <v>0.2</v>
      </c>
      <c r="DI252" s="31">
        <f t="shared" si="538"/>
        <v>1.2</v>
      </c>
      <c r="DJ252" s="28">
        <v>0.7</v>
      </c>
      <c r="DK252" s="28">
        <v>1.5</v>
      </c>
      <c r="DL252" s="8">
        <f t="shared" si="539"/>
        <v>2.05</v>
      </c>
      <c r="DM252" s="9">
        <v>1.15</v>
      </c>
      <c r="DN252" s="17">
        <v>1.085</v>
      </c>
      <c r="DO252" s="18">
        <f t="shared" si="540"/>
        <v>0</v>
      </c>
      <c r="DP252" s="28">
        <f t="shared" si="541"/>
        <v>12</v>
      </c>
      <c r="DV252" s="11">
        <f>_xlfn.RANK.EQ(EI252,EI249:EI252,0)</f>
        <v>4</v>
      </c>
      <c r="DW252" s="11">
        <v>0</v>
      </c>
      <c r="DX252" s="11">
        <v>1.8</v>
      </c>
      <c r="DY252" s="12">
        <v>1.35</v>
      </c>
      <c r="DZ252" s="13">
        <f t="shared" si="542"/>
        <v>0</v>
      </c>
      <c r="EA252" s="11">
        <v>0</v>
      </c>
      <c r="EB252" s="11">
        <v>0.2</v>
      </c>
      <c r="EC252" s="31">
        <f t="shared" si="543"/>
        <v>1.2</v>
      </c>
      <c r="ED252" s="28">
        <v>0.7</v>
      </c>
      <c r="EE252" s="28">
        <v>1.5</v>
      </c>
      <c r="EF252" s="8">
        <f t="shared" si="544"/>
        <v>2.05</v>
      </c>
      <c r="EG252" s="9">
        <v>1.15</v>
      </c>
      <c r="EH252" s="17">
        <v>1.2</v>
      </c>
      <c r="EI252" s="18">
        <f t="shared" si="545"/>
        <v>0</v>
      </c>
      <c r="EJ252" s="28">
        <f t="shared" si="546"/>
        <v>12</v>
      </c>
    </row>
    <row r="253" s="1" customFormat="1" customHeight="1" spans="6:140">
      <c r="F253" s="32" t="s">
        <v>42</v>
      </c>
      <c r="G253" s="33">
        <f>LARGE(S249:S252,1)/1</f>
        <v>58933.4896284239</v>
      </c>
      <c r="H253" s="32" t="s">
        <v>43</v>
      </c>
      <c r="I253" s="33">
        <f>LARGE(S249:S252,2)/2</f>
        <v>20953.009304697</v>
      </c>
      <c r="J253" s="32" t="s">
        <v>44</v>
      </c>
      <c r="K253" s="33">
        <f>LARGE(S249:S252,3)/12</f>
        <v>3331.57412837106</v>
      </c>
      <c r="L253" s="32" t="s">
        <v>45</v>
      </c>
      <c r="M253" s="34">
        <f>LARGE(S249:S252,4)/12</f>
        <v>0</v>
      </c>
      <c r="N253" s="35" t="s">
        <v>46</v>
      </c>
      <c r="O253" s="36">
        <f>G253+I253+K253+M253</f>
        <v>83218.073061492</v>
      </c>
      <c r="P253" s="35" t="s">
        <v>47</v>
      </c>
      <c r="Q253" s="35">
        <v>6.7</v>
      </c>
      <c r="R253" s="35"/>
      <c r="S253" s="35" t="s">
        <v>48</v>
      </c>
      <c r="T253" s="36">
        <f>O253*Q253</f>
        <v>557561.089511996</v>
      </c>
      <c r="Z253" s="32" t="s">
        <v>42</v>
      </c>
      <c r="AA253" s="33">
        <f>LARGE(AM249:AM252,1)/1</f>
        <v>58982.0074342296</v>
      </c>
      <c r="AB253" s="32" t="s">
        <v>43</v>
      </c>
      <c r="AC253" s="33">
        <f>LARGE(AM249:AM252,2)/2</f>
        <v>29466.744814212</v>
      </c>
      <c r="AD253" s="32" t="s">
        <v>44</v>
      </c>
      <c r="AE253" s="33">
        <f>LARGE(AM249:AM252,3)/12</f>
        <v>3331.57412837106</v>
      </c>
      <c r="AF253" s="32" t="s">
        <v>45</v>
      </c>
      <c r="AG253" s="34">
        <f>LARGE(AM249:AM252,4)/12</f>
        <v>0</v>
      </c>
      <c r="AH253" s="35" t="s">
        <v>46</v>
      </c>
      <c r="AI253" s="36">
        <f>AA253+AC253+AE253+AG253</f>
        <v>91780.3263768127</v>
      </c>
      <c r="AJ253" s="35" t="s">
        <v>47</v>
      </c>
      <c r="AK253" s="35">
        <v>6.7</v>
      </c>
      <c r="AL253" s="35"/>
      <c r="AM253" s="35" t="s">
        <v>48</v>
      </c>
      <c r="AN253" s="36">
        <f>AI253*AK253</f>
        <v>614928.186724645</v>
      </c>
      <c r="AT253" s="32" t="s">
        <v>42</v>
      </c>
      <c r="AU253" s="33">
        <f>LARGE(BG249:BG252,1)/1</f>
        <v>59817.4919728503</v>
      </c>
      <c r="AV253" s="32" t="s">
        <v>43</v>
      </c>
      <c r="AW253" s="33">
        <f>LARGE(BG249:BG252,2)/2</f>
        <v>22389.0185514393</v>
      </c>
      <c r="AX253" s="32" t="s">
        <v>44</v>
      </c>
      <c r="AY253" s="33">
        <f>LARGE(BG249:BG252,3)/12</f>
        <v>3381.54774029662</v>
      </c>
      <c r="AZ253" s="32" t="s">
        <v>45</v>
      </c>
      <c r="BA253" s="34">
        <f>LARGE(BG249:BG252,4)/12</f>
        <v>0</v>
      </c>
      <c r="BB253" s="35" t="s">
        <v>46</v>
      </c>
      <c r="BC253" s="36">
        <f>AU253+AW253+AY253+BA253</f>
        <v>85588.0582645862</v>
      </c>
      <c r="BD253" s="35" t="s">
        <v>47</v>
      </c>
      <c r="BE253" s="35">
        <v>6.7</v>
      </c>
      <c r="BF253" s="35"/>
      <c r="BG253" s="35" t="s">
        <v>48</v>
      </c>
      <c r="BH253" s="36">
        <f>BC253*BE253</f>
        <v>573439.990372728</v>
      </c>
      <c r="BN253" s="32" t="s">
        <v>42</v>
      </c>
      <c r="BO253" s="33">
        <f>LARGE(CA249:CA252,1)/1</f>
        <v>61064.7004784708</v>
      </c>
      <c r="BP253" s="32" t="s">
        <v>43</v>
      </c>
      <c r="BQ253" s="33">
        <f>LARGE(CA249:CA252,2)/2</f>
        <v>29908.7459864252</v>
      </c>
      <c r="BR253" s="32" t="s">
        <v>44</v>
      </c>
      <c r="BS253" s="33">
        <f>LARGE(CA249:CA252,3)/12</f>
        <v>3381.54774029662</v>
      </c>
      <c r="BT253" s="32" t="s">
        <v>45</v>
      </c>
      <c r="BU253" s="34">
        <f>LARGE(CA249:CA252,4)/12</f>
        <v>0</v>
      </c>
      <c r="BV253" s="35" t="s">
        <v>46</v>
      </c>
      <c r="BW253" s="36">
        <f>BO253+BQ253+BS253+BU253</f>
        <v>94354.9942051926</v>
      </c>
      <c r="BX253" s="35" t="s">
        <v>47</v>
      </c>
      <c r="BY253" s="35">
        <v>6.7</v>
      </c>
      <c r="BZ253" s="35"/>
      <c r="CA253" s="35" t="s">
        <v>48</v>
      </c>
      <c r="CB253" s="36">
        <f>BW253*BY253</f>
        <v>632178.46117479</v>
      </c>
      <c r="CH253" s="32" t="s">
        <v>42</v>
      </c>
      <c r="CI253" s="33">
        <f>LARGE(CU249:CU252,1)/1</f>
        <v>63942.83624684</v>
      </c>
      <c r="CJ253" s="32" t="s">
        <v>43</v>
      </c>
      <c r="CK253" s="33">
        <f>LARGE(CU249:CU252,2)/2</f>
        <v>23933.0887963662</v>
      </c>
      <c r="CL253" s="32" t="s">
        <v>44</v>
      </c>
      <c r="CM253" s="33">
        <f>LARGE(CU249:CU252,3)/12</f>
        <v>3614.7579292826</v>
      </c>
      <c r="CN253" s="32" t="s">
        <v>45</v>
      </c>
      <c r="CO253" s="34">
        <f>LARGE(CU249:CU252,4)/12</f>
        <v>0</v>
      </c>
      <c r="CP253" s="35" t="s">
        <v>46</v>
      </c>
      <c r="CQ253" s="36">
        <f>CI253+CK253+CM253+CO253</f>
        <v>91490.6829724888</v>
      </c>
      <c r="CR253" s="35" t="s">
        <v>47</v>
      </c>
      <c r="CS253" s="35">
        <v>6.7</v>
      </c>
      <c r="CT253" s="35"/>
      <c r="CU253" s="35" t="s">
        <v>48</v>
      </c>
      <c r="CV253" s="36">
        <f>CQ253*CS253</f>
        <v>612987.575915675</v>
      </c>
      <c r="DB253" s="32" t="s">
        <v>42</v>
      </c>
      <c r="DC253" s="33">
        <f>LARGE(DO249:DO252,1)/1</f>
        <v>65276.0591321584</v>
      </c>
      <c r="DD253" s="32" t="s">
        <v>43</v>
      </c>
      <c r="DE253" s="33">
        <f>LARGE(DO249:DO252,2)/2</f>
        <v>31971.41812342</v>
      </c>
      <c r="DF253" s="32" t="s">
        <v>44</v>
      </c>
      <c r="DG253" s="33">
        <f>LARGE(DO249:DO252,3)/12</f>
        <v>3614.7579292826</v>
      </c>
      <c r="DH253" s="32" t="s">
        <v>45</v>
      </c>
      <c r="DI253" s="34">
        <f>LARGE(DO249:DO252,4)/12</f>
        <v>0</v>
      </c>
      <c r="DJ253" s="35" t="s">
        <v>46</v>
      </c>
      <c r="DK253" s="36">
        <f>DC253+DE253+DG253+DI253</f>
        <v>100862.235184861</v>
      </c>
      <c r="DL253" s="35" t="s">
        <v>47</v>
      </c>
      <c r="DM253" s="35">
        <v>6.7</v>
      </c>
      <c r="DN253" s="35"/>
      <c r="DO253" s="35" t="s">
        <v>48</v>
      </c>
      <c r="DP253" s="36">
        <f>DK253*DM253</f>
        <v>675776.975738569</v>
      </c>
      <c r="DV253" s="32" t="s">
        <v>42</v>
      </c>
      <c r="DW253" s="33">
        <f>LARGE(EI249:EI252,1)/1</f>
        <v>89731.6870687499</v>
      </c>
      <c r="DX253" s="32" t="s">
        <v>43</v>
      </c>
      <c r="DY253" s="33">
        <f>LARGE(EI249:EI252,2)/2</f>
        <v>44641.9828852366</v>
      </c>
      <c r="DZ253" s="32" t="s">
        <v>44</v>
      </c>
      <c r="EA253" s="33">
        <f>LARGE(EI249:EI252,3)/12</f>
        <v>5178.03578855708</v>
      </c>
      <c r="EB253" s="32" t="s">
        <v>45</v>
      </c>
      <c r="EC253" s="34">
        <f>LARGE(EI249:EI252,4)/12</f>
        <v>0</v>
      </c>
      <c r="ED253" s="35" t="s">
        <v>46</v>
      </c>
      <c r="EE253" s="36">
        <f>DW253+DY253+EA253+EC253</f>
        <v>139551.705742544</v>
      </c>
      <c r="EF253" s="35" t="s">
        <v>47</v>
      </c>
      <c r="EG253" s="35">
        <v>6.7</v>
      </c>
      <c r="EH253" s="35"/>
      <c r="EI253" s="35" t="s">
        <v>48</v>
      </c>
      <c r="EJ253" s="36">
        <f>EE253*EG253</f>
        <v>934996.428475042</v>
      </c>
    </row>
    <row r="254" s="1" customFormat="1" customHeight="1" spans="6:140">
      <c r="F254" s="32"/>
      <c r="G254" s="33"/>
      <c r="H254" s="32"/>
      <c r="I254" s="33"/>
      <c r="J254" s="32"/>
      <c r="K254" s="33"/>
      <c r="L254" s="32"/>
      <c r="M254" s="34"/>
      <c r="N254" s="35"/>
      <c r="O254" s="36"/>
      <c r="P254" s="35"/>
      <c r="Q254" s="35"/>
      <c r="R254" s="35"/>
      <c r="S254" s="35"/>
      <c r="T254" s="36"/>
      <c r="U254" s="1"/>
      <c r="V254" s="1"/>
      <c r="W254" s="1"/>
      <c r="X254" s="1"/>
      <c r="Y254" s="1"/>
      <c r="Z254" s="32"/>
      <c r="AA254" s="33"/>
      <c r="AB254" s="32"/>
      <c r="AC254" s="33"/>
      <c r="AD254" s="32"/>
      <c r="AE254" s="33"/>
      <c r="AF254" s="32"/>
      <c r="AG254" s="34"/>
      <c r="AH254" s="35"/>
      <c r="AI254" s="36"/>
      <c r="AJ254" s="35"/>
      <c r="AK254" s="35"/>
      <c r="AL254" s="35"/>
      <c r="AM254" s="35"/>
      <c r="AN254" s="36"/>
      <c r="AO254" s="1"/>
      <c r="AP254" s="1"/>
      <c r="AQ254" s="1"/>
      <c r="AR254" s="1"/>
      <c r="AS254" s="1"/>
      <c r="AT254" s="32"/>
      <c r="AU254" s="33"/>
      <c r="AV254" s="32"/>
      <c r="AW254" s="33"/>
      <c r="AX254" s="32"/>
      <c r="AY254" s="33"/>
      <c r="AZ254" s="32"/>
      <c r="BA254" s="34"/>
      <c r="BB254" s="35"/>
      <c r="BC254" s="36"/>
      <c r="BD254" s="35"/>
      <c r="BE254" s="35"/>
      <c r="BF254" s="35"/>
      <c r="BG254" s="35"/>
      <c r="BH254" s="36"/>
      <c r="BI254" s="1"/>
      <c r="BJ254" s="1"/>
      <c r="BK254" s="1"/>
      <c r="BL254" s="1"/>
      <c r="BM254" s="1"/>
      <c r="BN254" s="32"/>
      <c r="BO254" s="33"/>
      <c r="BP254" s="32"/>
      <c r="BQ254" s="33"/>
      <c r="BR254" s="32"/>
      <c r="BS254" s="33"/>
      <c r="BT254" s="32"/>
      <c r="BU254" s="34"/>
      <c r="BV254" s="35"/>
      <c r="BW254" s="36"/>
      <c r="BX254" s="35"/>
      <c r="BY254" s="35"/>
      <c r="BZ254" s="35"/>
      <c r="CA254" s="35"/>
      <c r="CB254" s="36"/>
      <c r="CC254" s="1"/>
      <c r="CD254" s="1"/>
      <c r="CE254" s="1"/>
      <c r="CF254" s="1"/>
      <c r="CG254" s="1"/>
      <c r="CH254" s="32"/>
      <c r="CI254" s="33"/>
      <c r="CJ254" s="32"/>
      <c r="CK254" s="33"/>
      <c r="CL254" s="32"/>
      <c r="CM254" s="33"/>
      <c r="CN254" s="32"/>
      <c r="CO254" s="34"/>
      <c r="CP254" s="35"/>
      <c r="CQ254" s="36"/>
      <c r="CR254" s="35"/>
      <c r="CS254" s="35"/>
      <c r="CT254" s="35"/>
      <c r="CU254" s="35"/>
      <c r="CV254" s="36"/>
      <c r="CW254" s="1"/>
      <c r="CX254" s="1"/>
      <c r="CY254" s="1"/>
      <c r="CZ254" s="1"/>
      <c r="DA254" s="1"/>
      <c r="DB254" s="32"/>
      <c r="DC254" s="33"/>
      <c r="DD254" s="32"/>
      <c r="DE254" s="33"/>
      <c r="DF254" s="32"/>
      <c r="DG254" s="33"/>
      <c r="DH254" s="32"/>
      <c r="DI254" s="34"/>
      <c r="DJ254" s="35"/>
      <c r="DK254" s="36"/>
      <c r="DL254" s="35"/>
      <c r="DM254" s="35"/>
      <c r="DN254" s="35"/>
      <c r="DO254" s="35"/>
      <c r="DP254" s="36"/>
      <c r="DQ254" s="1"/>
      <c r="DR254" s="1"/>
      <c r="DS254" s="1"/>
      <c r="DT254" s="1"/>
      <c r="DU254" s="1"/>
      <c r="DV254" s="32"/>
      <c r="DW254" s="33"/>
      <c r="DX254" s="32"/>
      <c r="DY254" s="33"/>
      <c r="DZ254" s="32"/>
      <c r="EA254" s="33"/>
      <c r="EB254" s="32"/>
      <c r="EC254" s="34"/>
      <c r="ED254" s="35"/>
      <c r="EE254" s="36"/>
      <c r="EF254" s="35"/>
      <c r="EG254" s="35"/>
      <c r="EH254" s="35"/>
      <c r="EI254" s="35"/>
      <c r="EJ254" s="36"/>
    </row>
    <row r="255" s="1" customFormat="1" customHeight="1" spans="6:140">
      <c r="F255" s="3" t="s">
        <v>50</v>
      </c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1"/>
      <c r="U255" s="1"/>
      <c r="V255" s="1"/>
      <c r="W255" s="1"/>
      <c r="X255" s="1"/>
      <c r="Y255" s="1"/>
      <c r="Z255" s="3" t="s">
        <v>50</v>
      </c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1"/>
      <c r="AO255" s="1"/>
      <c r="AP255" s="1"/>
      <c r="AQ255" s="1"/>
      <c r="AR255" s="1"/>
      <c r="AS255" s="1"/>
      <c r="AT255" s="3" t="s">
        <v>50</v>
      </c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1"/>
      <c r="BI255" s="1"/>
      <c r="BJ255" s="1"/>
      <c r="BK255" s="1"/>
      <c r="BL255" s="1"/>
      <c r="BM255" s="1"/>
      <c r="BN255" s="3" t="s">
        <v>50</v>
      </c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1"/>
      <c r="CC255" s="1"/>
      <c r="CD255" s="1"/>
      <c r="CE255" s="1"/>
      <c r="CF255" s="1"/>
      <c r="CG255" s="1"/>
      <c r="CH255" s="3" t="s">
        <v>50</v>
      </c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1"/>
      <c r="CW255" s="1"/>
      <c r="CX255" s="1"/>
      <c r="CY255" s="1"/>
      <c r="CZ255" s="1"/>
      <c r="DA255" s="1"/>
      <c r="DB255" s="3" t="s">
        <v>50</v>
      </c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1"/>
      <c r="DQ255" s="1"/>
      <c r="DR255" s="1"/>
      <c r="DS255" s="1"/>
      <c r="DT255" s="1"/>
      <c r="DU255" s="1"/>
      <c r="DV255" s="3" t="s">
        <v>50</v>
      </c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</row>
    <row r="256" s="1" customFormat="1" customHeight="1" spans="6:140">
      <c r="F256" s="4" t="s">
        <v>8</v>
      </c>
      <c r="G256" s="5"/>
      <c r="H256" s="5"/>
      <c r="I256" s="6"/>
      <c r="J256" s="7" t="s">
        <v>9</v>
      </c>
      <c r="K256" s="7"/>
      <c r="L256" s="7"/>
      <c r="M256" s="7"/>
      <c r="N256" s="8" t="s">
        <v>10</v>
      </c>
      <c r="O256" s="8"/>
      <c r="P256" s="8"/>
      <c r="Q256" s="9" t="s">
        <v>11</v>
      </c>
      <c r="R256" s="10" t="s">
        <v>12</v>
      </c>
      <c r="S256" s="10" t="s">
        <v>13</v>
      </c>
      <c r="Z256" s="4" t="s">
        <v>8</v>
      </c>
      <c r="AA256" s="5"/>
      <c r="AB256" s="5"/>
      <c r="AC256" s="6"/>
      <c r="AD256" s="7" t="s">
        <v>9</v>
      </c>
      <c r="AE256" s="7"/>
      <c r="AF256" s="7"/>
      <c r="AG256" s="7"/>
      <c r="AH256" s="8" t="s">
        <v>10</v>
      </c>
      <c r="AI256" s="8"/>
      <c r="AJ256" s="8"/>
      <c r="AK256" s="9" t="s">
        <v>11</v>
      </c>
      <c r="AL256" s="10" t="s">
        <v>12</v>
      </c>
      <c r="AM256" s="10" t="s">
        <v>13</v>
      </c>
      <c r="AT256" s="4" t="s">
        <v>8</v>
      </c>
      <c r="AU256" s="5"/>
      <c r="AV256" s="5"/>
      <c r="AW256" s="6"/>
      <c r="AX256" s="7" t="s">
        <v>9</v>
      </c>
      <c r="AY256" s="7"/>
      <c r="AZ256" s="7"/>
      <c r="BA256" s="7"/>
      <c r="BB256" s="8" t="s">
        <v>10</v>
      </c>
      <c r="BC256" s="8"/>
      <c r="BD256" s="8"/>
      <c r="BE256" s="9" t="s">
        <v>11</v>
      </c>
      <c r="BF256" s="10" t="s">
        <v>12</v>
      </c>
      <c r="BG256" s="10" t="s">
        <v>13</v>
      </c>
      <c r="BN256" s="4" t="s">
        <v>8</v>
      </c>
      <c r="BO256" s="5"/>
      <c r="BP256" s="5"/>
      <c r="BQ256" s="6"/>
      <c r="BR256" s="7" t="s">
        <v>9</v>
      </c>
      <c r="BS256" s="7"/>
      <c r="BT256" s="7"/>
      <c r="BU256" s="7"/>
      <c r="BV256" s="8" t="s">
        <v>10</v>
      </c>
      <c r="BW256" s="8"/>
      <c r="BX256" s="8"/>
      <c r="BY256" s="9" t="s">
        <v>11</v>
      </c>
      <c r="BZ256" s="10" t="s">
        <v>12</v>
      </c>
      <c r="CA256" s="10" t="s">
        <v>13</v>
      </c>
      <c r="CH256" s="4" t="s">
        <v>8</v>
      </c>
      <c r="CI256" s="5"/>
      <c r="CJ256" s="5"/>
      <c r="CK256" s="6"/>
      <c r="CL256" s="7" t="s">
        <v>9</v>
      </c>
      <c r="CM256" s="7"/>
      <c r="CN256" s="7"/>
      <c r="CO256" s="7"/>
      <c r="CP256" s="8" t="s">
        <v>10</v>
      </c>
      <c r="CQ256" s="8"/>
      <c r="CR256" s="8"/>
      <c r="CS256" s="9" t="s">
        <v>11</v>
      </c>
      <c r="CT256" s="10" t="s">
        <v>12</v>
      </c>
      <c r="CU256" s="10" t="s">
        <v>13</v>
      </c>
      <c r="DB256" s="4" t="s">
        <v>8</v>
      </c>
      <c r="DC256" s="5"/>
      <c r="DD256" s="5"/>
      <c r="DE256" s="6"/>
      <c r="DF256" s="7" t="s">
        <v>9</v>
      </c>
      <c r="DG256" s="7"/>
      <c r="DH256" s="7"/>
      <c r="DI256" s="7"/>
      <c r="DJ256" s="8" t="s">
        <v>10</v>
      </c>
      <c r="DK256" s="8"/>
      <c r="DL256" s="8"/>
      <c r="DM256" s="9" t="s">
        <v>11</v>
      </c>
      <c r="DN256" s="10" t="s">
        <v>12</v>
      </c>
      <c r="DO256" s="10" t="s">
        <v>13</v>
      </c>
      <c r="DV256" s="4" t="s">
        <v>8</v>
      </c>
      <c r="DW256" s="5"/>
      <c r="DX256" s="5"/>
      <c r="DY256" s="6"/>
      <c r="DZ256" s="7" t="s">
        <v>9</v>
      </c>
      <c r="EA256" s="7"/>
      <c r="EB256" s="7"/>
      <c r="EC256" s="7"/>
      <c r="ED256" s="8" t="s">
        <v>10</v>
      </c>
      <c r="EE256" s="8"/>
      <c r="EF256" s="8"/>
      <c r="EG256" s="9" t="s">
        <v>11</v>
      </c>
      <c r="EH256" s="10" t="s">
        <v>12</v>
      </c>
      <c r="EI256" s="10" t="s">
        <v>13</v>
      </c>
    </row>
    <row r="257" s="1" customFormat="1" customHeight="1" spans="6:139">
      <c r="F257" s="11" t="s">
        <v>19</v>
      </c>
      <c r="G257" s="11" t="s">
        <v>20</v>
      </c>
      <c r="H257" s="12" t="s">
        <v>21</v>
      </c>
      <c r="I257" s="13" t="s">
        <v>8</v>
      </c>
      <c r="J257" s="11" t="s">
        <v>22</v>
      </c>
      <c r="K257" s="11" t="s">
        <v>23</v>
      </c>
      <c r="L257" s="11" t="s">
        <v>24</v>
      </c>
      <c r="M257" s="7" t="s">
        <v>25</v>
      </c>
      <c r="N257" s="11" t="s">
        <v>26</v>
      </c>
      <c r="O257" s="11" t="s">
        <v>27</v>
      </c>
      <c r="P257" s="8" t="s">
        <v>28</v>
      </c>
      <c r="Q257" s="9" t="s">
        <v>29</v>
      </c>
      <c r="R257" s="14"/>
      <c r="S257" s="14"/>
      <c r="T257" s="1"/>
      <c r="U257" s="1"/>
      <c r="V257" s="1"/>
      <c r="W257" s="1"/>
      <c r="X257" s="1"/>
      <c r="Y257" s="1"/>
      <c r="Z257" s="11" t="s">
        <v>19</v>
      </c>
      <c r="AA257" s="11" t="s">
        <v>20</v>
      </c>
      <c r="AB257" s="12" t="s">
        <v>21</v>
      </c>
      <c r="AC257" s="13" t="s">
        <v>8</v>
      </c>
      <c r="AD257" s="11" t="s">
        <v>22</v>
      </c>
      <c r="AE257" s="11" t="s">
        <v>23</v>
      </c>
      <c r="AF257" s="11" t="s">
        <v>24</v>
      </c>
      <c r="AG257" s="7" t="s">
        <v>25</v>
      </c>
      <c r="AH257" s="11" t="s">
        <v>26</v>
      </c>
      <c r="AI257" s="11" t="s">
        <v>27</v>
      </c>
      <c r="AJ257" s="8" t="s">
        <v>28</v>
      </c>
      <c r="AK257" s="9" t="s">
        <v>29</v>
      </c>
      <c r="AL257" s="14"/>
      <c r="AM257" s="14"/>
      <c r="AN257" s="1"/>
      <c r="AO257" s="1"/>
      <c r="AP257" s="1"/>
      <c r="AQ257" s="1"/>
      <c r="AR257" s="1"/>
      <c r="AS257" s="1"/>
      <c r="AT257" s="11" t="s">
        <v>19</v>
      </c>
      <c r="AU257" s="11" t="s">
        <v>20</v>
      </c>
      <c r="AV257" s="12" t="s">
        <v>21</v>
      </c>
      <c r="AW257" s="13" t="s">
        <v>8</v>
      </c>
      <c r="AX257" s="11" t="s">
        <v>22</v>
      </c>
      <c r="AY257" s="11" t="s">
        <v>23</v>
      </c>
      <c r="AZ257" s="11" t="s">
        <v>24</v>
      </c>
      <c r="BA257" s="7" t="s">
        <v>25</v>
      </c>
      <c r="BB257" s="11" t="s">
        <v>26</v>
      </c>
      <c r="BC257" s="11" t="s">
        <v>27</v>
      </c>
      <c r="BD257" s="8" t="s">
        <v>28</v>
      </c>
      <c r="BE257" s="9" t="s">
        <v>29</v>
      </c>
      <c r="BF257" s="14"/>
      <c r="BG257" s="14"/>
      <c r="BH257" s="1"/>
      <c r="BI257" s="1"/>
      <c r="BJ257" s="1"/>
      <c r="BK257" s="1"/>
      <c r="BL257" s="1"/>
      <c r="BM257" s="1"/>
      <c r="BN257" s="11" t="s">
        <v>19</v>
      </c>
      <c r="BO257" s="11" t="s">
        <v>20</v>
      </c>
      <c r="BP257" s="12" t="s">
        <v>21</v>
      </c>
      <c r="BQ257" s="13" t="s">
        <v>8</v>
      </c>
      <c r="BR257" s="11" t="s">
        <v>22</v>
      </c>
      <c r="BS257" s="11" t="s">
        <v>23</v>
      </c>
      <c r="BT257" s="11" t="s">
        <v>24</v>
      </c>
      <c r="BU257" s="7" t="s">
        <v>25</v>
      </c>
      <c r="BV257" s="11" t="s">
        <v>26</v>
      </c>
      <c r="BW257" s="11" t="s">
        <v>27</v>
      </c>
      <c r="BX257" s="8" t="s">
        <v>28</v>
      </c>
      <c r="BY257" s="9" t="s">
        <v>29</v>
      </c>
      <c r="BZ257" s="14"/>
      <c r="CA257" s="14"/>
      <c r="CB257" s="1"/>
      <c r="CC257" s="1"/>
      <c r="CD257" s="1"/>
      <c r="CE257" s="1"/>
      <c r="CF257" s="1"/>
      <c r="CG257" s="1"/>
      <c r="CH257" s="11" t="s">
        <v>19</v>
      </c>
      <c r="CI257" s="11" t="s">
        <v>20</v>
      </c>
      <c r="CJ257" s="12" t="s">
        <v>21</v>
      </c>
      <c r="CK257" s="13" t="s">
        <v>8</v>
      </c>
      <c r="CL257" s="11" t="s">
        <v>22</v>
      </c>
      <c r="CM257" s="11" t="s">
        <v>23</v>
      </c>
      <c r="CN257" s="11" t="s">
        <v>24</v>
      </c>
      <c r="CO257" s="7" t="s">
        <v>25</v>
      </c>
      <c r="CP257" s="11" t="s">
        <v>26</v>
      </c>
      <c r="CQ257" s="11" t="s">
        <v>27</v>
      </c>
      <c r="CR257" s="8" t="s">
        <v>28</v>
      </c>
      <c r="CS257" s="9" t="s">
        <v>29</v>
      </c>
      <c r="CT257" s="14"/>
      <c r="CU257" s="14"/>
      <c r="CV257" s="1"/>
      <c r="CW257" s="1"/>
      <c r="CX257" s="1"/>
      <c r="CY257" s="1"/>
      <c r="CZ257" s="1"/>
      <c r="DA257" s="1"/>
      <c r="DB257" s="11" t="s">
        <v>19</v>
      </c>
      <c r="DC257" s="11" t="s">
        <v>20</v>
      </c>
      <c r="DD257" s="12" t="s">
        <v>21</v>
      </c>
      <c r="DE257" s="13" t="s">
        <v>8</v>
      </c>
      <c r="DF257" s="11" t="s">
        <v>22</v>
      </c>
      <c r="DG257" s="11" t="s">
        <v>23</v>
      </c>
      <c r="DH257" s="11" t="s">
        <v>24</v>
      </c>
      <c r="DI257" s="7" t="s">
        <v>25</v>
      </c>
      <c r="DJ257" s="11" t="s">
        <v>26</v>
      </c>
      <c r="DK257" s="11" t="s">
        <v>27</v>
      </c>
      <c r="DL257" s="8" t="s">
        <v>28</v>
      </c>
      <c r="DM257" s="9" t="s">
        <v>29</v>
      </c>
      <c r="DN257" s="14"/>
      <c r="DO257" s="14"/>
      <c r="DP257" s="1"/>
      <c r="DQ257" s="1"/>
      <c r="DR257" s="1"/>
      <c r="DS257" s="1"/>
      <c r="DT257" s="1"/>
      <c r="DU257" s="1"/>
      <c r="DV257" s="11" t="s">
        <v>19</v>
      </c>
      <c r="DW257" s="11" t="s">
        <v>20</v>
      </c>
      <c r="DX257" s="12" t="s">
        <v>21</v>
      </c>
      <c r="DY257" s="13" t="s">
        <v>8</v>
      </c>
      <c r="DZ257" s="11" t="s">
        <v>22</v>
      </c>
      <c r="EA257" s="11" t="s">
        <v>23</v>
      </c>
      <c r="EB257" s="11" t="s">
        <v>24</v>
      </c>
      <c r="EC257" s="7" t="s">
        <v>25</v>
      </c>
      <c r="ED257" s="11" t="s">
        <v>26</v>
      </c>
      <c r="EE257" s="11" t="s">
        <v>27</v>
      </c>
      <c r="EF257" s="8" t="s">
        <v>28</v>
      </c>
      <c r="EG257" s="9" t="s">
        <v>29</v>
      </c>
      <c r="EH257" s="14"/>
      <c r="EI257" s="14"/>
    </row>
    <row r="258" s="1" customFormat="1" customHeight="1" spans="6:139">
      <c r="F258" s="11">
        <v>2536</v>
      </c>
      <c r="G258" s="11">
        <v>0.65</v>
      </c>
      <c r="H258" s="12">
        <v>1.35</v>
      </c>
      <c r="I258" s="13">
        <f t="shared" ref="I258:I266" si="547">F258*G258*H258</f>
        <v>2225.34</v>
      </c>
      <c r="J258" s="11">
        <v>3</v>
      </c>
      <c r="K258" s="11">
        <v>440</v>
      </c>
      <c r="L258" s="11">
        <v>1.23</v>
      </c>
      <c r="M258" s="16">
        <f t="shared" ref="M258:M266" si="548">1+6*K258/(K258+2000)+L258</f>
        <v>3.31196721311475</v>
      </c>
      <c r="N258" s="11">
        <v>0.95</v>
      </c>
      <c r="O258" s="11">
        <v>2.09</v>
      </c>
      <c r="P258" s="8">
        <f t="shared" ref="P258:P266" si="549">1+N258*O258</f>
        <v>2.9855</v>
      </c>
      <c r="Q258" s="9">
        <v>1.15</v>
      </c>
      <c r="R258" s="17">
        <v>1</v>
      </c>
      <c r="S258" s="18">
        <f t="shared" ref="S258:S266" si="550">I258*J258*Q258*P258*M258*R258</f>
        <v>75913.4228594098</v>
      </c>
      <c r="Z258" s="11">
        <v>2536</v>
      </c>
      <c r="AA258" s="11">
        <v>0.65</v>
      </c>
      <c r="AB258" s="12">
        <v>1.35</v>
      </c>
      <c r="AC258" s="13">
        <f t="shared" ref="AC258:AC266" si="551">Z258*AA258*AB258</f>
        <v>2225.34</v>
      </c>
      <c r="AD258" s="11">
        <v>3</v>
      </c>
      <c r="AE258" s="11">
        <v>440</v>
      </c>
      <c r="AF258" s="11">
        <v>1.23</v>
      </c>
      <c r="AG258" s="16">
        <f t="shared" ref="AG258:AG266" si="552">1+6*AE258/(AE258+2000)+AF258</f>
        <v>3.31196721311475</v>
      </c>
      <c r="AH258" s="11">
        <v>0.95</v>
      </c>
      <c r="AI258" s="11">
        <v>2.09</v>
      </c>
      <c r="AJ258" s="8">
        <f t="shared" ref="AJ258:AJ266" si="553">1+AH258*AI258</f>
        <v>2.9855</v>
      </c>
      <c r="AK258" s="9">
        <v>1.15</v>
      </c>
      <c r="AL258" s="17">
        <v>1</v>
      </c>
      <c r="AM258" s="18">
        <f t="shared" ref="AM258:AM266" si="554">AC258*AD258*AK258*AJ258*AG258*AL258</f>
        <v>75913.4228594098</v>
      </c>
      <c r="AT258" s="11">
        <v>2536</v>
      </c>
      <c r="AU258" s="11">
        <v>0.65</v>
      </c>
      <c r="AV258" s="12">
        <v>1.35</v>
      </c>
      <c r="AW258" s="13">
        <f t="shared" ref="AW258:AW266" si="555">AT258*AU258*AV258</f>
        <v>2225.34</v>
      </c>
      <c r="AX258" s="11">
        <v>3</v>
      </c>
      <c r="AY258" s="11">
        <v>440</v>
      </c>
      <c r="AZ258" s="11">
        <v>1.23</v>
      </c>
      <c r="BA258" s="16">
        <f t="shared" ref="BA258:BA266" si="556">1+6*AY258/(AY258+2000)+AZ258</f>
        <v>3.31196721311475</v>
      </c>
      <c r="BB258" s="11">
        <v>0.95</v>
      </c>
      <c r="BC258" s="11">
        <v>2.09</v>
      </c>
      <c r="BD258" s="8">
        <f t="shared" ref="BD258:BD266" si="557">1+BB258*BC258</f>
        <v>2.9855</v>
      </c>
      <c r="BE258" s="9">
        <v>1.15</v>
      </c>
      <c r="BF258" s="17">
        <v>1.015</v>
      </c>
      <c r="BG258" s="18">
        <f t="shared" ref="BG258:BG266" si="558">AW258*AX258*BE258*BD258*BA258*BF258</f>
        <v>77052.1242023009</v>
      </c>
      <c r="BN258" s="11">
        <v>2536</v>
      </c>
      <c r="BO258" s="11">
        <v>0.65</v>
      </c>
      <c r="BP258" s="12">
        <v>1.35</v>
      </c>
      <c r="BQ258" s="13">
        <f t="shared" ref="BQ258:BQ266" si="559">BN258*BO258*BP258</f>
        <v>2225.34</v>
      </c>
      <c r="BR258" s="11">
        <v>3</v>
      </c>
      <c r="BS258" s="11">
        <v>440</v>
      </c>
      <c r="BT258" s="11">
        <v>1.23</v>
      </c>
      <c r="BU258" s="16">
        <f t="shared" ref="BU258:BU266" si="560">1+6*BS258/(BS258+2000)+BT258</f>
        <v>3.31196721311475</v>
      </c>
      <c r="BV258" s="11">
        <v>0.95</v>
      </c>
      <c r="BW258" s="11">
        <v>2.09</v>
      </c>
      <c r="BX258" s="8">
        <f t="shared" ref="BX258:BX266" si="561">1+BV258*BW258</f>
        <v>2.9855</v>
      </c>
      <c r="BY258" s="9">
        <v>1.15</v>
      </c>
      <c r="BZ258" s="17">
        <v>1.015</v>
      </c>
      <c r="CA258" s="18">
        <f t="shared" ref="CA258:CA266" si="562">BQ258*BR258*BY258*BX258*BU258*BZ258</f>
        <v>77052.1242023009</v>
      </c>
      <c r="CH258" s="11">
        <v>2536</v>
      </c>
      <c r="CI258" s="11">
        <v>0.65</v>
      </c>
      <c r="CJ258" s="12">
        <v>1.35</v>
      </c>
      <c r="CK258" s="13">
        <f t="shared" ref="CK258:CK266" si="563">CH258*CI258*CJ258</f>
        <v>2225.34</v>
      </c>
      <c r="CL258" s="11">
        <v>3</v>
      </c>
      <c r="CM258" s="11">
        <v>440</v>
      </c>
      <c r="CN258" s="11">
        <v>1.23</v>
      </c>
      <c r="CO258" s="16">
        <f t="shared" ref="CO258:CO266" si="564">1+6*CM258/(CM258+2000)+CN258</f>
        <v>3.31196721311475</v>
      </c>
      <c r="CP258" s="11">
        <v>0.95</v>
      </c>
      <c r="CQ258" s="11">
        <v>2.09</v>
      </c>
      <c r="CR258" s="8">
        <f t="shared" ref="CR258:CR266" si="565">1+CP258*CQ258</f>
        <v>2.9855</v>
      </c>
      <c r="CS258" s="9">
        <v>1.15</v>
      </c>
      <c r="CT258" s="17">
        <v>1.085</v>
      </c>
      <c r="CU258" s="18">
        <f t="shared" ref="CU258:CU266" si="566">CK258*CL258*CS258*CR258*CO258*CT258</f>
        <v>82366.0638024596</v>
      </c>
      <c r="DB258" s="11">
        <v>2536</v>
      </c>
      <c r="DC258" s="11">
        <v>0.65</v>
      </c>
      <c r="DD258" s="12">
        <v>1.35</v>
      </c>
      <c r="DE258" s="13">
        <f t="shared" ref="DE258:DE266" si="567">DB258*DC258*DD258</f>
        <v>2225.34</v>
      </c>
      <c r="DF258" s="11">
        <v>3</v>
      </c>
      <c r="DG258" s="11">
        <v>440</v>
      </c>
      <c r="DH258" s="11">
        <v>1.23</v>
      </c>
      <c r="DI258" s="16">
        <f t="shared" ref="DI258:DI266" si="568">1+6*DG258/(DG258+2000)+DH258</f>
        <v>3.31196721311475</v>
      </c>
      <c r="DJ258" s="11">
        <v>0.95</v>
      </c>
      <c r="DK258" s="11">
        <v>2.09</v>
      </c>
      <c r="DL258" s="8">
        <f t="shared" ref="DL258:DL266" si="569">1+DJ258*DK258</f>
        <v>2.9855</v>
      </c>
      <c r="DM258" s="9">
        <v>1.15</v>
      </c>
      <c r="DN258" s="17">
        <v>1.085</v>
      </c>
      <c r="DO258" s="18">
        <f t="shared" ref="DO258:DO266" si="570">DE258*DF258*DM258*DL258*DI258*DN258</f>
        <v>82366.0638024596</v>
      </c>
      <c r="DV258" s="11">
        <v>2536</v>
      </c>
      <c r="DW258" s="11">
        <v>0.65</v>
      </c>
      <c r="DX258" s="12">
        <v>1.35</v>
      </c>
      <c r="DY258" s="13">
        <f t="shared" ref="DY258:DY266" si="571">DV258*DW258*DX258</f>
        <v>2225.34</v>
      </c>
      <c r="DZ258" s="11">
        <v>3</v>
      </c>
      <c r="EA258" s="11">
        <v>440</v>
      </c>
      <c r="EB258" s="11">
        <v>1.32</v>
      </c>
      <c r="EC258" s="16">
        <f t="shared" ref="EC258:EC266" si="572">1+6*EA258/(EA258+2000)+EB258</f>
        <v>3.40196721311475</v>
      </c>
      <c r="ED258" s="11">
        <v>0.95</v>
      </c>
      <c r="EE258" s="11">
        <v>2.91</v>
      </c>
      <c r="EF258" s="8">
        <f t="shared" ref="EF258:EF266" si="573">1+ED258*EE258</f>
        <v>3.7645</v>
      </c>
      <c r="EG258" s="9">
        <v>1.15</v>
      </c>
      <c r="EH258" s="17">
        <v>1.2</v>
      </c>
      <c r="EI258" s="18">
        <f t="shared" ref="EI258:EI266" si="574">DY258*DZ258*EG258*EF258*EC258*EH258</f>
        <v>117986.995111553</v>
      </c>
    </row>
    <row r="259" s="1" customFormat="1" customHeight="1" spans="6:139">
      <c r="F259" s="11">
        <v>2536</v>
      </c>
      <c r="G259" s="11">
        <v>0.65</v>
      </c>
      <c r="H259" s="12">
        <v>1.35</v>
      </c>
      <c r="I259" s="13">
        <f t="shared" si="547"/>
        <v>2225.34</v>
      </c>
      <c r="J259" s="11">
        <v>3</v>
      </c>
      <c r="K259" s="11">
        <v>440</v>
      </c>
      <c r="L259" s="11">
        <v>1.23</v>
      </c>
      <c r="M259" s="16">
        <f t="shared" si="548"/>
        <v>3.31196721311475</v>
      </c>
      <c r="N259" s="11">
        <v>0.95</v>
      </c>
      <c r="O259" s="11">
        <v>2.09</v>
      </c>
      <c r="P259" s="8">
        <f t="shared" si="549"/>
        <v>2.9855</v>
      </c>
      <c r="Q259" s="9">
        <v>1.15</v>
      </c>
      <c r="R259" s="17">
        <v>1</v>
      </c>
      <c r="S259" s="18">
        <f t="shared" si="550"/>
        <v>75913.4228594098</v>
      </c>
      <c r="Z259" s="11">
        <v>2536</v>
      </c>
      <c r="AA259" s="11">
        <v>0.65</v>
      </c>
      <c r="AB259" s="12">
        <v>1.35</v>
      </c>
      <c r="AC259" s="13">
        <f t="shared" si="551"/>
        <v>2225.34</v>
      </c>
      <c r="AD259" s="11">
        <v>3</v>
      </c>
      <c r="AE259" s="11">
        <v>440</v>
      </c>
      <c r="AF259" s="11">
        <v>1.23</v>
      </c>
      <c r="AG259" s="16">
        <f t="shared" si="552"/>
        <v>3.31196721311475</v>
      </c>
      <c r="AH259" s="11">
        <v>0.95</v>
      </c>
      <c r="AI259" s="11">
        <v>2.09</v>
      </c>
      <c r="AJ259" s="8">
        <f t="shared" si="553"/>
        <v>2.9855</v>
      </c>
      <c r="AK259" s="9">
        <v>1.15</v>
      </c>
      <c r="AL259" s="17">
        <v>1</v>
      </c>
      <c r="AM259" s="18">
        <f t="shared" si="554"/>
        <v>75913.4228594098</v>
      </c>
      <c r="AT259" s="11">
        <v>2536</v>
      </c>
      <c r="AU259" s="11">
        <v>0.65</v>
      </c>
      <c r="AV259" s="12">
        <v>1.35</v>
      </c>
      <c r="AW259" s="13">
        <f t="shared" si="555"/>
        <v>2225.34</v>
      </c>
      <c r="AX259" s="11">
        <v>3</v>
      </c>
      <c r="AY259" s="11">
        <v>440</v>
      </c>
      <c r="AZ259" s="11">
        <v>1.23</v>
      </c>
      <c r="BA259" s="16">
        <f t="shared" si="556"/>
        <v>3.31196721311475</v>
      </c>
      <c r="BB259" s="11">
        <v>0.95</v>
      </c>
      <c r="BC259" s="11">
        <v>2.09</v>
      </c>
      <c r="BD259" s="8">
        <f t="shared" si="557"/>
        <v>2.9855</v>
      </c>
      <c r="BE259" s="9">
        <v>1.15</v>
      </c>
      <c r="BF259" s="17">
        <v>1.015</v>
      </c>
      <c r="BG259" s="18">
        <f t="shared" si="558"/>
        <v>77052.1242023009</v>
      </c>
      <c r="BN259" s="11">
        <v>2536</v>
      </c>
      <c r="BO259" s="11">
        <v>0.65</v>
      </c>
      <c r="BP259" s="12">
        <v>1.35</v>
      </c>
      <c r="BQ259" s="13">
        <f t="shared" si="559"/>
        <v>2225.34</v>
      </c>
      <c r="BR259" s="11">
        <v>3</v>
      </c>
      <c r="BS259" s="11">
        <v>440</v>
      </c>
      <c r="BT259" s="11">
        <v>1.23</v>
      </c>
      <c r="BU259" s="16">
        <f t="shared" si="560"/>
        <v>3.31196721311475</v>
      </c>
      <c r="BV259" s="11">
        <v>0.95</v>
      </c>
      <c r="BW259" s="11">
        <v>2.09</v>
      </c>
      <c r="BX259" s="8">
        <f t="shared" si="561"/>
        <v>2.9855</v>
      </c>
      <c r="BY259" s="9">
        <v>1.15</v>
      </c>
      <c r="BZ259" s="17">
        <v>1.015</v>
      </c>
      <c r="CA259" s="18">
        <f t="shared" si="562"/>
        <v>77052.1242023009</v>
      </c>
      <c r="CH259" s="11">
        <v>2536</v>
      </c>
      <c r="CI259" s="11">
        <v>0.65</v>
      </c>
      <c r="CJ259" s="12">
        <v>1.35</v>
      </c>
      <c r="CK259" s="13">
        <f t="shared" si="563"/>
        <v>2225.34</v>
      </c>
      <c r="CL259" s="11">
        <v>3</v>
      </c>
      <c r="CM259" s="11">
        <v>440</v>
      </c>
      <c r="CN259" s="11">
        <v>1.23</v>
      </c>
      <c r="CO259" s="16">
        <f t="shared" si="564"/>
        <v>3.31196721311475</v>
      </c>
      <c r="CP259" s="11">
        <v>0.95</v>
      </c>
      <c r="CQ259" s="11">
        <v>2.09</v>
      </c>
      <c r="CR259" s="8">
        <f t="shared" si="565"/>
        <v>2.9855</v>
      </c>
      <c r="CS259" s="9">
        <v>1.15</v>
      </c>
      <c r="CT259" s="17">
        <v>1.085</v>
      </c>
      <c r="CU259" s="18">
        <f t="shared" si="566"/>
        <v>82366.0638024596</v>
      </c>
      <c r="DB259" s="11">
        <v>2536</v>
      </c>
      <c r="DC259" s="11">
        <v>0.65</v>
      </c>
      <c r="DD259" s="12">
        <v>1.35</v>
      </c>
      <c r="DE259" s="13">
        <f t="shared" si="567"/>
        <v>2225.34</v>
      </c>
      <c r="DF259" s="11">
        <v>3</v>
      </c>
      <c r="DG259" s="11">
        <v>440</v>
      </c>
      <c r="DH259" s="11">
        <v>1.23</v>
      </c>
      <c r="DI259" s="16">
        <f t="shared" si="568"/>
        <v>3.31196721311475</v>
      </c>
      <c r="DJ259" s="11">
        <v>0.95</v>
      </c>
      <c r="DK259" s="11">
        <v>2.09</v>
      </c>
      <c r="DL259" s="8">
        <f t="shared" si="569"/>
        <v>2.9855</v>
      </c>
      <c r="DM259" s="9">
        <v>1.15</v>
      </c>
      <c r="DN259" s="17">
        <v>1.085</v>
      </c>
      <c r="DO259" s="18">
        <f t="shared" si="570"/>
        <v>82366.0638024596</v>
      </c>
      <c r="DV259" s="11">
        <v>2536</v>
      </c>
      <c r="DW259" s="11">
        <v>0.65</v>
      </c>
      <c r="DX259" s="12">
        <v>1.35</v>
      </c>
      <c r="DY259" s="13">
        <f t="shared" si="571"/>
        <v>2225.34</v>
      </c>
      <c r="DZ259" s="11">
        <v>3</v>
      </c>
      <c r="EA259" s="11">
        <v>440</v>
      </c>
      <c r="EB259" s="11">
        <v>1.32</v>
      </c>
      <c r="EC259" s="16">
        <f t="shared" si="572"/>
        <v>3.40196721311475</v>
      </c>
      <c r="ED259" s="11">
        <v>0.95</v>
      </c>
      <c r="EE259" s="11">
        <v>2.91</v>
      </c>
      <c r="EF259" s="8">
        <f t="shared" si="573"/>
        <v>3.7645</v>
      </c>
      <c r="EG259" s="9">
        <v>1.15</v>
      </c>
      <c r="EH259" s="17">
        <v>1.2</v>
      </c>
      <c r="EI259" s="18">
        <f t="shared" si="574"/>
        <v>117986.995111553</v>
      </c>
    </row>
    <row r="260" s="1" customFormat="1" customHeight="1" spans="6:139">
      <c r="F260" s="11">
        <v>2536</v>
      </c>
      <c r="G260" s="11">
        <v>0.65</v>
      </c>
      <c r="H260" s="12">
        <v>1.35</v>
      </c>
      <c r="I260" s="13">
        <f t="shared" si="547"/>
        <v>2225.34</v>
      </c>
      <c r="J260" s="11">
        <v>3</v>
      </c>
      <c r="K260" s="11">
        <v>440</v>
      </c>
      <c r="L260" s="11">
        <v>1.23</v>
      </c>
      <c r="M260" s="16">
        <f t="shared" si="548"/>
        <v>3.31196721311475</v>
      </c>
      <c r="N260" s="11">
        <v>0.95</v>
      </c>
      <c r="O260" s="11">
        <v>2.09</v>
      </c>
      <c r="P260" s="8">
        <f t="shared" si="549"/>
        <v>2.9855</v>
      </c>
      <c r="Q260" s="9">
        <v>1.15</v>
      </c>
      <c r="R260" s="17">
        <v>1</v>
      </c>
      <c r="S260" s="18">
        <f t="shared" si="550"/>
        <v>75913.4228594098</v>
      </c>
      <c r="Z260" s="11">
        <v>2536</v>
      </c>
      <c r="AA260" s="11">
        <v>0.65</v>
      </c>
      <c r="AB260" s="12">
        <v>1.35</v>
      </c>
      <c r="AC260" s="13">
        <f t="shared" si="551"/>
        <v>2225.34</v>
      </c>
      <c r="AD260" s="11">
        <v>3</v>
      </c>
      <c r="AE260" s="11">
        <v>440</v>
      </c>
      <c r="AF260" s="11">
        <v>1.23</v>
      </c>
      <c r="AG260" s="16">
        <f t="shared" si="552"/>
        <v>3.31196721311475</v>
      </c>
      <c r="AH260" s="11">
        <v>0.95</v>
      </c>
      <c r="AI260" s="11">
        <v>2.09</v>
      </c>
      <c r="AJ260" s="8">
        <f t="shared" si="553"/>
        <v>2.9855</v>
      </c>
      <c r="AK260" s="9">
        <v>1.15</v>
      </c>
      <c r="AL260" s="17">
        <v>1</v>
      </c>
      <c r="AM260" s="18">
        <f t="shared" si="554"/>
        <v>75913.4228594098</v>
      </c>
      <c r="AT260" s="11">
        <v>2536</v>
      </c>
      <c r="AU260" s="11">
        <v>0.65</v>
      </c>
      <c r="AV260" s="12">
        <v>1.35</v>
      </c>
      <c r="AW260" s="13">
        <f t="shared" si="555"/>
        <v>2225.34</v>
      </c>
      <c r="AX260" s="11">
        <v>3</v>
      </c>
      <c r="AY260" s="11">
        <v>440</v>
      </c>
      <c r="AZ260" s="11">
        <v>1.23</v>
      </c>
      <c r="BA260" s="16">
        <f t="shared" si="556"/>
        <v>3.31196721311475</v>
      </c>
      <c r="BB260" s="11">
        <v>0.95</v>
      </c>
      <c r="BC260" s="11">
        <v>2.09</v>
      </c>
      <c r="BD260" s="8">
        <f t="shared" si="557"/>
        <v>2.9855</v>
      </c>
      <c r="BE260" s="9">
        <v>1.15</v>
      </c>
      <c r="BF260" s="17">
        <v>1.015</v>
      </c>
      <c r="BG260" s="18">
        <f t="shared" si="558"/>
        <v>77052.1242023009</v>
      </c>
      <c r="BN260" s="11">
        <v>2536</v>
      </c>
      <c r="BO260" s="11">
        <v>0.65</v>
      </c>
      <c r="BP260" s="12">
        <v>1.35</v>
      </c>
      <c r="BQ260" s="13">
        <f t="shared" si="559"/>
        <v>2225.34</v>
      </c>
      <c r="BR260" s="11">
        <v>3</v>
      </c>
      <c r="BS260" s="11">
        <v>440</v>
      </c>
      <c r="BT260" s="11">
        <v>1.23</v>
      </c>
      <c r="BU260" s="16">
        <f t="shared" si="560"/>
        <v>3.31196721311475</v>
      </c>
      <c r="BV260" s="11">
        <v>0.95</v>
      </c>
      <c r="BW260" s="11">
        <v>2.09</v>
      </c>
      <c r="BX260" s="8">
        <f t="shared" si="561"/>
        <v>2.9855</v>
      </c>
      <c r="BY260" s="9">
        <v>1.15</v>
      </c>
      <c r="BZ260" s="17">
        <v>1.015</v>
      </c>
      <c r="CA260" s="18">
        <f t="shared" si="562"/>
        <v>77052.1242023009</v>
      </c>
      <c r="CH260" s="11">
        <v>2536</v>
      </c>
      <c r="CI260" s="11">
        <v>0.65</v>
      </c>
      <c r="CJ260" s="12">
        <v>1.35</v>
      </c>
      <c r="CK260" s="13">
        <f t="shared" si="563"/>
        <v>2225.34</v>
      </c>
      <c r="CL260" s="11">
        <v>3</v>
      </c>
      <c r="CM260" s="11">
        <v>440</v>
      </c>
      <c r="CN260" s="11">
        <v>1.23</v>
      </c>
      <c r="CO260" s="16">
        <f t="shared" si="564"/>
        <v>3.31196721311475</v>
      </c>
      <c r="CP260" s="11">
        <v>0.95</v>
      </c>
      <c r="CQ260" s="11">
        <v>2.09</v>
      </c>
      <c r="CR260" s="8">
        <f t="shared" si="565"/>
        <v>2.9855</v>
      </c>
      <c r="CS260" s="9">
        <v>1.15</v>
      </c>
      <c r="CT260" s="17">
        <v>1.085</v>
      </c>
      <c r="CU260" s="18">
        <f t="shared" si="566"/>
        <v>82366.0638024596</v>
      </c>
      <c r="DB260" s="11">
        <v>2536</v>
      </c>
      <c r="DC260" s="11">
        <v>0.65</v>
      </c>
      <c r="DD260" s="12">
        <v>1.35</v>
      </c>
      <c r="DE260" s="13">
        <f t="shared" si="567"/>
        <v>2225.34</v>
      </c>
      <c r="DF260" s="11">
        <v>3</v>
      </c>
      <c r="DG260" s="11">
        <v>440</v>
      </c>
      <c r="DH260" s="11">
        <v>1.23</v>
      </c>
      <c r="DI260" s="16">
        <f t="shared" si="568"/>
        <v>3.31196721311475</v>
      </c>
      <c r="DJ260" s="11">
        <v>0.95</v>
      </c>
      <c r="DK260" s="11">
        <v>2.09</v>
      </c>
      <c r="DL260" s="8">
        <f t="shared" si="569"/>
        <v>2.9855</v>
      </c>
      <c r="DM260" s="9">
        <v>1.15</v>
      </c>
      <c r="DN260" s="17">
        <v>1.085</v>
      </c>
      <c r="DO260" s="18">
        <f t="shared" si="570"/>
        <v>82366.0638024596</v>
      </c>
      <c r="DV260" s="11">
        <v>2536</v>
      </c>
      <c r="DW260" s="11">
        <v>0.65</v>
      </c>
      <c r="DX260" s="12">
        <v>1.35</v>
      </c>
      <c r="DY260" s="13">
        <f t="shared" si="571"/>
        <v>2225.34</v>
      </c>
      <c r="DZ260" s="11">
        <v>3</v>
      </c>
      <c r="EA260" s="11">
        <v>440</v>
      </c>
      <c r="EB260" s="11">
        <v>1.32</v>
      </c>
      <c r="EC260" s="16">
        <f t="shared" si="572"/>
        <v>3.40196721311475</v>
      </c>
      <c r="ED260" s="11">
        <v>0.95</v>
      </c>
      <c r="EE260" s="11">
        <v>2.91</v>
      </c>
      <c r="EF260" s="8">
        <f t="shared" si="573"/>
        <v>3.7645</v>
      </c>
      <c r="EG260" s="9">
        <v>1.15</v>
      </c>
      <c r="EH260" s="17">
        <v>1.2</v>
      </c>
      <c r="EI260" s="18">
        <f t="shared" si="574"/>
        <v>117986.995111553</v>
      </c>
    </row>
    <row r="261" s="1" customFormat="1" customHeight="1" spans="6:139">
      <c r="F261" s="11">
        <v>2536</v>
      </c>
      <c r="G261" s="11">
        <v>0.65</v>
      </c>
      <c r="H261" s="12">
        <v>1.35</v>
      </c>
      <c r="I261" s="13">
        <f t="shared" si="547"/>
        <v>2225.34</v>
      </c>
      <c r="J261" s="11">
        <v>3</v>
      </c>
      <c r="K261" s="11">
        <v>440</v>
      </c>
      <c r="L261" s="11">
        <v>1.23</v>
      </c>
      <c r="M261" s="16">
        <f t="shared" si="548"/>
        <v>3.31196721311475</v>
      </c>
      <c r="N261" s="11">
        <v>0.95</v>
      </c>
      <c r="O261" s="11">
        <v>2.09</v>
      </c>
      <c r="P261" s="8">
        <f t="shared" si="549"/>
        <v>2.9855</v>
      </c>
      <c r="Q261" s="9">
        <v>1.15</v>
      </c>
      <c r="R261" s="17">
        <v>1</v>
      </c>
      <c r="S261" s="18">
        <f t="shared" si="550"/>
        <v>75913.4228594098</v>
      </c>
      <c r="Z261" s="11">
        <v>2536</v>
      </c>
      <c r="AA261" s="11">
        <v>0.65</v>
      </c>
      <c r="AB261" s="12">
        <v>1.35</v>
      </c>
      <c r="AC261" s="13">
        <f t="shared" si="551"/>
        <v>2225.34</v>
      </c>
      <c r="AD261" s="11">
        <v>3</v>
      </c>
      <c r="AE261" s="11">
        <v>440</v>
      </c>
      <c r="AF261" s="11">
        <v>1.23</v>
      </c>
      <c r="AG261" s="16">
        <f t="shared" si="552"/>
        <v>3.31196721311475</v>
      </c>
      <c r="AH261" s="11">
        <v>0.95</v>
      </c>
      <c r="AI261" s="11">
        <v>2.09</v>
      </c>
      <c r="AJ261" s="8">
        <f t="shared" si="553"/>
        <v>2.9855</v>
      </c>
      <c r="AK261" s="9">
        <v>1.15</v>
      </c>
      <c r="AL261" s="17">
        <v>1</v>
      </c>
      <c r="AM261" s="18">
        <f t="shared" si="554"/>
        <v>75913.4228594098</v>
      </c>
      <c r="AT261" s="11">
        <v>2536</v>
      </c>
      <c r="AU261" s="11">
        <v>0.65</v>
      </c>
      <c r="AV261" s="12">
        <v>1.35</v>
      </c>
      <c r="AW261" s="13">
        <f t="shared" si="555"/>
        <v>2225.34</v>
      </c>
      <c r="AX261" s="11">
        <v>3</v>
      </c>
      <c r="AY261" s="11">
        <v>440</v>
      </c>
      <c r="AZ261" s="11">
        <v>1.23</v>
      </c>
      <c r="BA261" s="16">
        <f t="shared" si="556"/>
        <v>3.31196721311475</v>
      </c>
      <c r="BB261" s="11">
        <v>0.95</v>
      </c>
      <c r="BC261" s="11">
        <v>2.09</v>
      </c>
      <c r="BD261" s="8">
        <f t="shared" si="557"/>
        <v>2.9855</v>
      </c>
      <c r="BE261" s="9">
        <v>1.15</v>
      </c>
      <c r="BF261" s="17">
        <v>1.015</v>
      </c>
      <c r="BG261" s="18">
        <f t="shared" si="558"/>
        <v>77052.1242023009</v>
      </c>
      <c r="BN261" s="11">
        <v>2536</v>
      </c>
      <c r="BO261" s="11">
        <v>0.65</v>
      </c>
      <c r="BP261" s="12">
        <v>1.35</v>
      </c>
      <c r="BQ261" s="13">
        <f t="shared" si="559"/>
        <v>2225.34</v>
      </c>
      <c r="BR261" s="11">
        <v>3</v>
      </c>
      <c r="BS261" s="11">
        <v>440</v>
      </c>
      <c r="BT261" s="11">
        <v>1.23</v>
      </c>
      <c r="BU261" s="16">
        <f t="shared" si="560"/>
        <v>3.31196721311475</v>
      </c>
      <c r="BV261" s="11">
        <v>0.95</v>
      </c>
      <c r="BW261" s="11">
        <v>2.09</v>
      </c>
      <c r="BX261" s="8">
        <f t="shared" si="561"/>
        <v>2.9855</v>
      </c>
      <c r="BY261" s="9">
        <v>1.15</v>
      </c>
      <c r="BZ261" s="17">
        <v>1.015</v>
      </c>
      <c r="CA261" s="18">
        <f t="shared" si="562"/>
        <v>77052.1242023009</v>
      </c>
      <c r="CH261" s="11">
        <v>2536</v>
      </c>
      <c r="CI261" s="11">
        <v>0.65</v>
      </c>
      <c r="CJ261" s="12">
        <v>1.35</v>
      </c>
      <c r="CK261" s="13">
        <f t="shared" si="563"/>
        <v>2225.34</v>
      </c>
      <c r="CL261" s="11">
        <v>3</v>
      </c>
      <c r="CM261" s="11">
        <v>440</v>
      </c>
      <c r="CN261" s="11">
        <v>1.23</v>
      </c>
      <c r="CO261" s="16">
        <f t="shared" si="564"/>
        <v>3.31196721311475</v>
      </c>
      <c r="CP261" s="11">
        <v>0.95</v>
      </c>
      <c r="CQ261" s="11">
        <v>2.09</v>
      </c>
      <c r="CR261" s="8">
        <f t="shared" si="565"/>
        <v>2.9855</v>
      </c>
      <c r="CS261" s="9">
        <v>1.15</v>
      </c>
      <c r="CT261" s="17">
        <v>1.085</v>
      </c>
      <c r="CU261" s="18">
        <f t="shared" si="566"/>
        <v>82366.0638024596</v>
      </c>
      <c r="DB261" s="11">
        <v>2536</v>
      </c>
      <c r="DC261" s="11">
        <v>0.65</v>
      </c>
      <c r="DD261" s="12">
        <v>1.35</v>
      </c>
      <c r="DE261" s="13">
        <f t="shared" si="567"/>
        <v>2225.34</v>
      </c>
      <c r="DF261" s="11">
        <v>3</v>
      </c>
      <c r="DG261" s="11">
        <v>440</v>
      </c>
      <c r="DH261" s="11">
        <v>1.23</v>
      </c>
      <c r="DI261" s="16">
        <f t="shared" si="568"/>
        <v>3.31196721311475</v>
      </c>
      <c r="DJ261" s="11">
        <v>0.95</v>
      </c>
      <c r="DK261" s="11">
        <v>2.09</v>
      </c>
      <c r="DL261" s="8">
        <f t="shared" si="569"/>
        <v>2.9855</v>
      </c>
      <c r="DM261" s="9">
        <v>1.15</v>
      </c>
      <c r="DN261" s="17">
        <v>1.085</v>
      </c>
      <c r="DO261" s="18">
        <f t="shared" si="570"/>
        <v>82366.0638024596</v>
      </c>
      <c r="DV261" s="11">
        <v>2536</v>
      </c>
      <c r="DW261" s="11">
        <v>0.65</v>
      </c>
      <c r="DX261" s="12">
        <v>1.35</v>
      </c>
      <c r="DY261" s="13">
        <f t="shared" si="571"/>
        <v>2225.34</v>
      </c>
      <c r="DZ261" s="11">
        <v>3</v>
      </c>
      <c r="EA261" s="11">
        <v>440</v>
      </c>
      <c r="EB261" s="11">
        <v>1.32</v>
      </c>
      <c r="EC261" s="16">
        <f t="shared" si="572"/>
        <v>3.40196721311475</v>
      </c>
      <c r="ED261" s="11">
        <v>0.95</v>
      </c>
      <c r="EE261" s="11">
        <v>2.91</v>
      </c>
      <c r="EF261" s="8">
        <f t="shared" si="573"/>
        <v>3.7645</v>
      </c>
      <c r="EG261" s="9">
        <v>1.15</v>
      </c>
      <c r="EH261" s="17">
        <v>1.2</v>
      </c>
      <c r="EI261" s="18">
        <f t="shared" si="574"/>
        <v>117986.995111553</v>
      </c>
    </row>
    <row r="262" s="1" customFormat="1" customHeight="1" spans="6:139">
      <c r="F262" s="11">
        <v>2536</v>
      </c>
      <c r="G262" s="11">
        <v>0.65</v>
      </c>
      <c r="H262" s="12">
        <v>1.35</v>
      </c>
      <c r="I262" s="13">
        <f t="shared" si="547"/>
        <v>2225.34</v>
      </c>
      <c r="J262" s="11">
        <v>3</v>
      </c>
      <c r="K262" s="11">
        <v>440</v>
      </c>
      <c r="L262" s="11">
        <v>1.23</v>
      </c>
      <c r="M262" s="16">
        <f t="shared" si="548"/>
        <v>3.31196721311475</v>
      </c>
      <c r="N262" s="11">
        <v>0.95</v>
      </c>
      <c r="O262" s="11">
        <v>2.09</v>
      </c>
      <c r="P262" s="8">
        <f t="shared" si="549"/>
        <v>2.9855</v>
      </c>
      <c r="Q262" s="9">
        <v>1.15</v>
      </c>
      <c r="R262" s="17">
        <v>1</v>
      </c>
      <c r="S262" s="18">
        <f t="shared" si="550"/>
        <v>75913.4228594098</v>
      </c>
      <c r="Z262" s="11">
        <v>2536</v>
      </c>
      <c r="AA262" s="11">
        <v>0.65</v>
      </c>
      <c r="AB262" s="12">
        <v>1.35</v>
      </c>
      <c r="AC262" s="13">
        <f t="shared" si="551"/>
        <v>2225.34</v>
      </c>
      <c r="AD262" s="11">
        <v>3</v>
      </c>
      <c r="AE262" s="11">
        <v>440</v>
      </c>
      <c r="AF262" s="11">
        <v>1.23</v>
      </c>
      <c r="AG262" s="16">
        <f t="shared" si="552"/>
        <v>3.31196721311475</v>
      </c>
      <c r="AH262" s="11">
        <v>0.95</v>
      </c>
      <c r="AI262" s="11">
        <v>2.09</v>
      </c>
      <c r="AJ262" s="8">
        <f t="shared" si="553"/>
        <v>2.9855</v>
      </c>
      <c r="AK262" s="9">
        <v>1.15</v>
      </c>
      <c r="AL262" s="17">
        <v>1</v>
      </c>
      <c r="AM262" s="18">
        <f t="shared" si="554"/>
        <v>75913.4228594098</v>
      </c>
      <c r="AT262" s="11">
        <v>2536</v>
      </c>
      <c r="AU262" s="11">
        <v>0.65</v>
      </c>
      <c r="AV262" s="12">
        <v>1.35</v>
      </c>
      <c r="AW262" s="13">
        <f t="shared" si="555"/>
        <v>2225.34</v>
      </c>
      <c r="AX262" s="11">
        <v>3</v>
      </c>
      <c r="AY262" s="11">
        <v>440</v>
      </c>
      <c r="AZ262" s="11">
        <v>1.23</v>
      </c>
      <c r="BA262" s="16">
        <f t="shared" si="556"/>
        <v>3.31196721311475</v>
      </c>
      <c r="BB262" s="11">
        <v>0.95</v>
      </c>
      <c r="BC262" s="11">
        <v>2.09</v>
      </c>
      <c r="BD262" s="8">
        <f t="shared" si="557"/>
        <v>2.9855</v>
      </c>
      <c r="BE262" s="9">
        <v>1.15</v>
      </c>
      <c r="BF262" s="17">
        <v>1.015</v>
      </c>
      <c r="BG262" s="18">
        <f t="shared" si="558"/>
        <v>77052.1242023009</v>
      </c>
      <c r="BN262" s="11">
        <v>2536</v>
      </c>
      <c r="BO262" s="11">
        <v>0.65</v>
      </c>
      <c r="BP262" s="12">
        <v>1.35</v>
      </c>
      <c r="BQ262" s="13">
        <f t="shared" si="559"/>
        <v>2225.34</v>
      </c>
      <c r="BR262" s="11">
        <v>3</v>
      </c>
      <c r="BS262" s="11">
        <v>440</v>
      </c>
      <c r="BT262" s="11">
        <v>1.23</v>
      </c>
      <c r="BU262" s="16">
        <f t="shared" si="560"/>
        <v>3.31196721311475</v>
      </c>
      <c r="BV262" s="11">
        <v>0.95</v>
      </c>
      <c r="BW262" s="11">
        <v>2.09</v>
      </c>
      <c r="BX262" s="8">
        <f t="shared" si="561"/>
        <v>2.9855</v>
      </c>
      <c r="BY262" s="9">
        <v>1.15</v>
      </c>
      <c r="BZ262" s="17">
        <v>1.015</v>
      </c>
      <c r="CA262" s="18">
        <f t="shared" si="562"/>
        <v>77052.1242023009</v>
      </c>
      <c r="CH262" s="11">
        <v>2536</v>
      </c>
      <c r="CI262" s="11">
        <v>0.65</v>
      </c>
      <c r="CJ262" s="12">
        <v>1.35</v>
      </c>
      <c r="CK262" s="13">
        <f t="shared" si="563"/>
        <v>2225.34</v>
      </c>
      <c r="CL262" s="11">
        <v>3</v>
      </c>
      <c r="CM262" s="11">
        <v>440</v>
      </c>
      <c r="CN262" s="11">
        <v>1.23</v>
      </c>
      <c r="CO262" s="16">
        <f t="shared" si="564"/>
        <v>3.31196721311475</v>
      </c>
      <c r="CP262" s="11">
        <v>0.95</v>
      </c>
      <c r="CQ262" s="11">
        <v>2.09</v>
      </c>
      <c r="CR262" s="8">
        <f t="shared" si="565"/>
        <v>2.9855</v>
      </c>
      <c r="CS262" s="9">
        <v>1.15</v>
      </c>
      <c r="CT262" s="17">
        <v>1.085</v>
      </c>
      <c r="CU262" s="18">
        <f t="shared" si="566"/>
        <v>82366.0638024596</v>
      </c>
      <c r="DB262" s="11">
        <v>2536</v>
      </c>
      <c r="DC262" s="11">
        <v>0.65</v>
      </c>
      <c r="DD262" s="12">
        <v>1.35</v>
      </c>
      <c r="DE262" s="13">
        <f t="shared" si="567"/>
        <v>2225.34</v>
      </c>
      <c r="DF262" s="11">
        <v>3</v>
      </c>
      <c r="DG262" s="11">
        <v>440</v>
      </c>
      <c r="DH262" s="11">
        <v>1.23</v>
      </c>
      <c r="DI262" s="16">
        <f t="shared" si="568"/>
        <v>3.31196721311475</v>
      </c>
      <c r="DJ262" s="11">
        <v>0.95</v>
      </c>
      <c r="DK262" s="11">
        <v>2.09</v>
      </c>
      <c r="DL262" s="8">
        <f t="shared" si="569"/>
        <v>2.9855</v>
      </c>
      <c r="DM262" s="9">
        <v>1.15</v>
      </c>
      <c r="DN262" s="17">
        <v>1.085</v>
      </c>
      <c r="DO262" s="18">
        <f t="shared" si="570"/>
        <v>82366.0638024596</v>
      </c>
      <c r="DV262" s="11">
        <v>2536</v>
      </c>
      <c r="DW262" s="11">
        <v>0.65</v>
      </c>
      <c r="DX262" s="12">
        <v>1.35</v>
      </c>
      <c r="DY262" s="13">
        <f t="shared" si="571"/>
        <v>2225.34</v>
      </c>
      <c r="DZ262" s="11">
        <v>3</v>
      </c>
      <c r="EA262" s="11">
        <v>440</v>
      </c>
      <c r="EB262" s="11">
        <v>1.32</v>
      </c>
      <c r="EC262" s="16">
        <f t="shared" si="572"/>
        <v>3.40196721311475</v>
      </c>
      <c r="ED262" s="11">
        <v>0.95</v>
      </c>
      <c r="EE262" s="11">
        <v>2.91</v>
      </c>
      <c r="EF262" s="8">
        <f t="shared" si="573"/>
        <v>3.7645</v>
      </c>
      <c r="EG262" s="9">
        <v>1.15</v>
      </c>
      <c r="EH262" s="17">
        <v>1.2</v>
      </c>
      <c r="EI262" s="18">
        <f t="shared" si="574"/>
        <v>117986.995111553</v>
      </c>
    </row>
    <row r="263" s="1" customFormat="1" customHeight="1" spans="6:139">
      <c r="F263" s="11">
        <v>2536</v>
      </c>
      <c r="G263" s="11">
        <v>0.65</v>
      </c>
      <c r="H263" s="12">
        <v>1.35</v>
      </c>
      <c r="I263" s="13">
        <f t="shared" si="547"/>
        <v>2225.34</v>
      </c>
      <c r="J263" s="11">
        <v>3</v>
      </c>
      <c r="K263" s="11">
        <v>190</v>
      </c>
      <c r="L263" s="11">
        <v>1.23</v>
      </c>
      <c r="M263" s="16">
        <f t="shared" si="548"/>
        <v>2.75054794520548</v>
      </c>
      <c r="N263" s="11">
        <v>0.95</v>
      </c>
      <c r="O263" s="11">
        <v>2.09</v>
      </c>
      <c r="P263" s="8">
        <f t="shared" si="549"/>
        <v>2.9855</v>
      </c>
      <c r="Q263" s="9">
        <v>0.9</v>
      </c>
      <c r="R263" s="17">
        <v>1</v>
      </c>
      <c r="S263" s="18">
        <f t="shared" si="550"/>
        <v>49339.6919456412</v>
      </c>
      <c r="Z263" s="11">
        <v>2536</v>
      </c>
      <c r="AA263" s="11">
        <v>0.65</v>
      </c>
      <c r="AB263" s="12">
        <v>1.35</v>
      </c>
      <c r="AC263" s="13">
        <f t="shared" si="551"/>
        <v>2225.34</v>
      </c>
      <c r="AD263" s="11">
        <v>3</v>
      </c>
      <c r="AE263" s="11">
        <v>190</v>
      </c>
      <c r="AF263" s="11">
        <v>1.23</v>
      </c>
      <c r="AG263" s="16">
        <f t="shared" si="552"/>
        <v>2.75054794520548</v>
      </c>
      <c r="AH263" s="11">
        <v>0.95</v>
      </c>
      <c r="AI263" s="11">
        <v>2.09</v>
      </c>
      <c r="AJ263" s="8">
        <f t="shared" si="553"/>
        <v>2.9855</v>
      </c>
      <c r="AK263" s="9">
        <v>0.9</v>
      </c>
      <c r="AL263" s="17">
        <v>1</v>
      </c>
      <c r="AM263" s="18">
        <f t="shared" si="554"/>
        <v>49339.6919456412</v>
      </c>
      <c r="AT263" s="11">
        <v>2536</v>
      </c>
      <c r="AU263" s="11">
        <v>0.65</v>
      </c>
      <c r="AV263" s="12">
        <v>1.35</v>
      </c>
      <c r="AW263" s="13">
        <f t="shared" si="555"/>
        <v>2225.34</v>
      </c>
      <c r="AX263" s="11">
        <v>3</v>
      </c>
      <c r="AY263" s="11">
        <v>190</v>
      </c>
      <c r="AZ263" s="11">
        <v>1.23</v>
      </c>
      <c r="BA263" s="16">
        <f t="shared" si="556"/>
        <v>2.75054794520548</v>
      </c>
      <c r="BB263" s="11">
        <v>0.95</v>
      </c>
      <c r="BC263" s="11">
        <v>2.09</v>
      </c>
      <c r="BD263" s="8">
        <f t="shared" si="557"/>
        <v>2.9855</v>
      </c>
      <c r="BE263" s="9">
        <v>0.9</v>
      </c>
      <c r="BF263" s="17">
        <v>1.015</v>
      </c>
      <c r="BG263" s="18">
        <f t="shared" si="558"/>
        <v>50079.7873248258</v>
      </c>
      <c r="BN263" s="11">
        <v>2536</v>
      </c>
      <c r="BO263" s="11">
        <v>0.65</v>
      </c>
      <c r="BP263" s="12">
        <v>1.35</v>
      </c>
      <c r="BQ263" s="13">
        <f t="shared" si="559"/>
        <v>2225.34</v>
      </c>
      <c r="BR263" s="11">
        <v>3</v>
      </c>
      <c r="BS263" s="11">
        <v>190</v>
      </c>
      <c r="BT263" s="11">
        <v>1.23</v>
      </c>
      <c r="BU263" s="16">
        <f t="shared" si="560"/>
        <v>2.75054794520548</v>
      </c>
      <c r="BV263" s="11">
        <v>0.95</v>
      </c>
      <c r="BW263" s="11">
        <v>2.09</v>
      </c>
      <c r="BX263" s="8">
        <f t="shared" si="561"/>
        <v>2.9855</v>
      </c>
      <c r="BY263" s="9">
        <v>0.9</v>
      </c>
      <c r="BZ263" s="17">
        <v>1.015</v>
      </c>
      <c r="CA263" s="18">
        <f t="shared" si="562"/>
        <v>50079.7873248258</v>
      </c>
      <c r="CH263" s="11">
        <v>2536</v>
      </c>
      <c r="CI263" s="11">
        <v>0.65</v>
      </c>
      <c r="CJ263" s="12">
        <v>1.35</v>
      </c>
      <c r="CK263" s="13">
        <f t="shared" si="563"/>
        <v>2225.34</v>
      </c>
      <c r="CL263" s="11">
        <v>3</v>
      </c>
      <c r="CM263" s="11">
        <v>190</v>
      </c>
      <c r="CN263" s="11">
        <v>1.23</v>
      </c>
      <c r="CO263" s="16">
        <f t="shared" si="564"/>
        <v>2.75054794520548</v>
      </c>
      <c r="CP263" s="11">
        <v>0.95</v>
      </c>
      <c r="CQ263" s="11">
        <v>2.09</v>
      </c>
      <c r="CR263" s="8">
        <f t="shared" si="565"/>
        <v>2.9855</v>
      </c>
      <c r="CS263" s="9">
        <v>0.9</v>
      </c>
      <c r="CT263" s="17">
        <v>1.085</v>
      </c>
      <c r="CU263" s="18">
        <f t="shared" si="566"/>
        <v>53533.5657610207</v>
      </c>
      <c r="DB263" s="11">
        <v>2536</v>
      </c>
      <c r="DC263" s="11">
        <v>0.65</v>
      </c>
      <c r="DD263" s="12">
        <v>1.35</v>
      </c>
      <c r="DE263" s="13">
        <f t="shared" si="567"/>
        <v>2225.34</v>
      </c>
      <c r="DF263" s="11">
        <v>3</v>
      </c>
      <c r="DG263" s="11">
        <v>190</v>
      </c>
      <c r="DH263" s="11">
        <v>1.23</v>
      </c>
      <c r="DI263" s="16">
        <f t="shared" si="568"/>
        <v>2.75054794520548</v>
      </c>
      <c r="DJ263" s="11">
        <v>0.95</v>
      </c>
      <c r="DK263" s="11">
        <v>2.09</v>
      </c>
      <c r="DL263" s="8">
        <f t="shared" si="569"/>
        <v>2.9855</v>
      </c>
      <c r="DM263" s="9">
        <v>0.9</v>
      </c>
      <c r="DN263" s="17">
        <v>1.085</v>
      </c>
      <c r="DO263" s="18">
        <f t="shared" si="570"/>
        <v>53533.5657610207</v>
      </c>
      <c r="DV263" s="11">
        <v>2536</v>
      </c>
      <c r="DW263" s="11">
        <v>0.65</v>
      </c>
      <c r="DX263" s="12">
        <v>1.35</v>
      </c>
      <c r="DY263" s="13">
        <f t="shared" si="571"/>
        <v>2225.34</v>
      </c>
      <c r="DZ263" s="11">
        <v>3</v>
      </c>
      <c r="EA263" s="11">
        <v>190</v>
      </c>
      <c r="EB263" s="11">
        <v>1.32</v>
      </c>
      <c r="EC263" s="16">
        <f t="shared" si="572"/>
        <v>2.84054794520548</v>
      </c>
      <c r="ED263" s="11">
        <v>0.95</v>
      </c>
      <c r="EE263" s="11">
        <v>2.91</v>
      </c>
      <c r="EF263" s="8">
        <f t="shared" si="573"/>
        <v>3.7645</v>
      </c>
      <c r="EG263" s="9">
        <v>0.9</v>
      </c>
      <c r="EH263" s="17">
        <v>1.2</v>
      </c>
      <c r="EI263" s="18">
        <f t="shared" si="574"/>
        <v>77099.366586887</v>
      </c>
    </row>
    <row r="264" s="1" customFormat="1" customHeight="1" spans="6:139">
      <c r="F264" s="11">
        <v>2536</v>
      </c>
      <c r="G264" s="11">
        <v>0.65</v>
      </c>
      <c r="H264" s="12">
        <v>1.35</v>
      </c>
      <c r="I264" s="13">
        <f t="shared" si="547"/>
        <v>2225.34</v>
      </c>
      <c r="J264" s="11">
        <v>3</v>
      </c>
      <c r="K264" s="11">
        <v>190</v>
      </c>
      <c r="L264" s="11">
        <v>1.23</v>
      </c>
      <c r="M264" s="16">
        <f t="shared" si="548"/>
        <v>2.75054794520548</v>
      </c>
      <c r="N264" s="11">
        <v>0.95</v>
      </c>
      <c r="O264" s="11">
        <v>2.09</v>
      </c>
      <c r="P264" s="8">
        <f t="shared" si="549"/>
        <v>2.9855</v>
      </c>
      <c r="Q264" s="9">
        <v>0.9</v>
      </c>
      <c r="R264" s="17">
        <v>1</v>
      </c>
      <c r="S264" s="18">
        <f t="shared" si="550"/>
        <v>49339.6919456412</v>
      </c>
      <c r="Z264" s="11">
        <v>2536</v>
      </c>
      <c r="AA264" s="11">
        <v>0.65</v>
      </c>
      <c r="AB264" s="12">
        <v>1.35</v>
      </c>
      <c r="AC264" s="13">
        <f t="shared" si="551"/>
        <v>2225.34</v>
      </c>
      <c r="AD264" s="11">
        <v>3</v>
      </c>
      <c r="AE264" s="11">
        <v>190</v>
      </c>
      <c r="AF264" s="11">
        <v>1.23</v>
      </c>
      <c r="AG264" s="16">
        <f t="shared" si="552"/>
        <v>2.75054794520548</v>
      </c>
      <c r="AH264" s="11">
        <v>0.95</v>
      </c>
      <c r="AI264" s="11">
        <v>2.09</v>
      </c>
      <c r="AJ264" s="8">
        <f t="shared" si="553"/>
        <v>2.9855</v>
      </c>
      <c r="AK264" s="9">
        <v>0.9</v>
      </c>
      <c r="AL264" s="17">
        <v>1</v>
      </c>
      <c r="AM264" s="18">
        <f t="shared" si="554"/>
        <v>49339.6919456412</v>
      </c>
      <c r="AT264" s="11">
        <v>2536</v>
      </c>
      <c r="AU264" s="11">
        <v>0.65</v>
      </c>
      <c r="AV264" s="12">
        <v>1.35</v>
      </c>
      <c r="AW264" s="13">
        <f t="shared" si="555"/>
        <v>2225.34</v>
      </c>
      <c r="AX264" s="11">
        <v>3</v>
      </c>
      <c r="AY264" s="11">
        <v>190</v>
      </c>
      <c r="AZ264" s="11">
        <v>1.23</v>
      </c>
      <c r="BA264" s="16">
        <f t="shared" si="556"/>
        <v>2.75054794520548</v>
      </c>
      <c r="BB264" s="11">
        <v>0.95</v>
      </c>
      <c r="BC264" s="11">
        <v>2.09</v>
      </c>
      <c r="BD264" s="8">
        <f t="shared" si="557"/>
        <v>2.9855</v>
      </c>
      <c r="BE264" s="9">
        <v>0.9</v>
      </c>
      <c r="BF264" s="17">
        <v>1.015</v>
      </c>
      <c r="BG264" s="18">
        <f t="shared" si="558"/>
        <v>50079.7873248258</v>
      </c>
      <c r="BN264" s="11">
        <v>2536</v>
      </c>
      <c r="BO264" s="11">
        <v>0.65</v>
      </c>
      <c r="BP264" s="12">
        <v>1.35</v>
      </c>
      <c r="BQ264" s="13">
        <f t="shared" si="559"/>
        <v>2225.34</v>
      </c>
      <c r="BR264" s="11">
        <v>3</v>
      </c>
      <c r="BS264" s="11">
        <v>190</v>
      </c>
      <c r="BT264" s="11">
        <v>1.23</v>
      </c>
      <c r="BU264" s="16">
        <f t="shared" si="560"/>
        <v>2.75054794520548</v>
      </c>
      <c r="BV264" s="11">
        <v>0.95</v>
      </c>
      <c r="BW264" s="11">
        <v>2.09</v>
      </c>
      <c r="BX264" s="8">
        <f t="shared" si="561"/>
        <v>2.9855</v>
      </c>
      <c r="BY264" s="9">
        <v>0.9</v>
      </c>
      <c r="BZ264" s="17">
        <v>1.015</v>
      </c>
      <c r="CA264" s="18">
        <f t="shared" si="562"/>
        <v>50079.7873248258</v>
      </c>
      <c r="CH264" s="11">
        <v>2536</v>
      </c>
      <c r="CI264" s="11">
        <v>0.65</v>
      </c>
      <c r="CJ264" s="12">
        <v>1.35</v>
      </c>
      <c r="CK264" s="13">
        <f t="shared" si="563"/>
        <v>2225.34</v>
      </c>
      <c r="CL264" s="11">
        <v>3</v>
      </c>
      <c r="CM264" s="11">
        <v>190</v>
      </c>
      <c r="CN264" s="11">
        <v>1.23</v>
      </c>
      <c r="CO264" s="16">
        <f t="shared" si="564"/>
        <v>2.75054794520548</v>
      </c>
      <c r="CP264" s="11">
        <v>0.95</v>
      </c>
      <c r="CQ264" s="11">
        <v>2.09</v>
      </c>
      <c r="CR264" s="8">
        <f t="shared" si="565"/>
        <v>2.9855</v>
      </c>
      <c r="CS264" s="9">
        <v>0.9</v>
      </c>
      <c r="CT264" s="17">
        <v>1.085</v>
      </c>
      <c r="CU264" s="18">
        <f t="shared" si="566"/>
        <v>53533.5657610207</v>
      </c>
      <c r="DB264" s="11">
        <v>2536</v>
      </c>
      <c r="DC264" s="11">
        <v>0.65</v>
      </c>
      <c r="DD264" s="12">
        <v>1.35</v>
      </c>
      <c r="DE264" s="13">
        <f t="shared" si="567"/>
        <v>2225.34</v>
      </c>
      <c r="DF264" s="11">
        <v>3</v>
      </c>
      <c r="DG264" s="11">
        <v>190</v>
      </c>
      <c r="DH264" s="11">
        <v>1.23</v>
      </c>
      <c r="DI264" s="16">
        <f t="shared" si="568"/>
        <v>2.75054794520548</v>
      </c>
      <c r="DJ264" s="11">
        <v>0.95</v>
      </c>
      <c r="DK264" s="11">
        <v>2.09</v>
      </c>
      <c r="DL264" s="8">
        <f t="shared" si="569"/>
        <v>2.9855</v>
      </c>
      <c r="DM264" s="9">
        <v>0.9</v>
      </c>
      <c r="DN264" s="17">
        <v>1.085</v>
      </c>
      <c r="DO264" s="18">
        <f t="shared" si="570"/>
        <v>53533.5657610207</v>
      </c>
      <c r="DV264" s="11">
        <v>2536</v>
      </c>
      <c r="DW264" s="11">
        <v>0.65</v>
      </c>
      <c r="DX264" s="12">
        <v>1.35</v>
      </c>
      <c r="DY264" s="13">
        <f t="shared" si="571"/>
        <v>2225.34</v>
      </c>
      <c r="DZ264" s="11">
        <v>3</v>
      </c>
      <c r="EA264" s="11">
        <v>190</v>
      </c>
      <c r="EB264" s="11">
        <v>1.32</v>
      </c>
      <c r="EC264" s="16">
        <f t="shared" si="572"/>
        <v>2.84054794520548</v>
      </c>
      <c r="ED264" s="11">
        <v>0.95</v>
      </c>
      <c r="EE264" s="11">
        <v>2.91</v>
      </c>
      <c r="EF264" s="8">
        <f t="shared" si="573"/>
        <v>3.7645</v>
      </c>
      <c r="EG264" s="9">
        <v>0.9</v>
      </c>
      <c r="EH264" s="17">
        <v>1.2</v>
      </c>
      <c r="EI264" s="18">
        <f t="shared" si="574"/>
        <v>77099.366586887</v>
      </c>
    </row>
    <row r="265" s="1" customFormat="1" customHeight="1" spans="6:139">
      <c r="F265" s="11">
        <v>2536</v>
      </c>
      <c r="G265" s="11">
        <v>0.65</v>
      </c>
      <c r="H265" s="12">
        <v>1.35</v>
      </c>
      <c r="I265" s="13">
        <f t="shared" si="547"/>
        <v>2225.34</v>
      </c>
      <c r="J265" s="11">
        <v>3</v>
      </c>
      <c r="K265" s="11">
        <v>190</v>
      </c>
      <c r="L265" s="11">
        <v>1.23</v>
      </c>
      <c r="M265" s="16">
        <f t="shared" si="548"/>
        <v>2.75054794520548</v>
      </c>
      <c r="N265" s="11">
        <v>0.95</v>
      </c>
      <c r="O265" s="11">
        <v>2.09</v>
      </c>
      <c r="P265" s="8">
        <f t="shared" si="549"/>
        <v>2.9855</v>
      </c>
      <c r="Q265" s="9">
        <v>0.9</v>
      </c>
      <c r="R265" s="17">
        <v>1</v>
      </c>
      <c r="S265" s="18">
        <f t="shared" si="550"/>
        <v>49339.6919456412</v>
      </c>
      <c r="Z265" s="11">
        <v>2536</v>
      </c>
      <c r="AA265" s="11">
        <v>0.65</v>
      </c>
      <c r="AB265" s="12">
        <v>1.35</v>
      </c>
      <c r="AC265" s="13">
        <f t="shared" si="551"/>
        <v>2225.34</v>
      </c>
      <c r="AD265" s="11">
        <v>3</v>
      </c>
      <c r="AE265" s="11">
        <v>190</v>
      </c>
      <c r="AF265" s="11">
        <v>1.23</v>
      </c>
      <c r="AG265" s="16">
        <f t="shared" si="552"/>
        <v>2.75054794520548</v>
      </c>
      <c r="AH265" s="11">
        <v>0.95</v>
      </c>
      <c r="AI265" s="11">
        <v>2.09</v>
      </c>
      <c r="AJ265" s="8">
        <f t="shared" si="553"/>
        <v>2.9855</v>
      </c>
      <c r="AK265" s="9">
        <v>0.9</v>
      </c>
      <c r="AL265" s="17">
        <v>1</v>
      </c>
      <c r="AM265" s="18">
        <f t="shared" si="554"/>
        <v>49339.6919456412</v>
      </c>
      <c r="AT265" s="11">
        <v>2536</v>
      </c>
      <c r="AU265" s="11">
        <v>0.65</v>
      </c>
      <c r="AV265" s="12">
        <v>1.35</v>
      </c>
      <c r="AW265" s="13">
        <f t="shared" si="555"/>
        <v>2225.34</v>
      </c>
      <c r="AX265" s="11">
        <v>3</v>
      </c>
      <c r="AY265" s="11">
        <v>190</v>
      </c>
      <c r="AZ265" s="11">
        <v>1.23</v>
      </c>
      <c r="BA265" s="16">
        <f t="shared" si="556"/>
        <v>2.75054794520548</v>
      </c>
      <c r="BB265" s="11">
        <v>0.95</v>
      </c>
      <c r="BC265" s="11">
        <v>2.09</v>
      </c>
      <c r="BD265" s="8">
        <f t="shared" si="557"/>
        <v>2.9855</v>
      </c>
      <c r="BE265" s="9">
        <v>0.9</v>
      </c>
      <c r="BF265" s="17">
        <v>1.015</v>
      </c>
      <c r="BG265" s="18">
        <f t="shared" si="558"/>
        <v>50079.7873248258</v>
      </c>
      <c r="BN265" s="11">
        <v>2536</v>
      </c>
      <c r="BO265" s="11">
        <v>0.65</v>
      </c>
      <c r="BP265" s="12">
        <v>1.35</v>
      </c>
      <c r="BQ265" s="13">
        <f t="shared" si="559"/>
        <v>2225.34</v>
      </c>
      <c r="BR265" s="11">
        <v>3</v>
      </c>
      <c r="BS265" s="11">
        <v>190</v>
      </c>
      <c r="BT265" s="11">
        <v>1.23</v>
      </c>
      <c r="BU265" s="16">
        <f t="shared" si="560"/>
        <v>2.75054794520548</v>
      </c>
      <c r="BV265" s="11">
        <v>0.95</v>
      </c>
      <c r="BW265" s="11">
        <v>2.09</v>
      </c>
      <c r="BX265" s="8">
        <f t="shared" si="561"/>
        <v>2.9855</v>
      </c>
      <c r="BY265" s="9">
        <v>0.9</v>
      </c>
      <c r="BZ265" s="17">
        <v>1.015</v>
      </c>
      <c r="CA265" s="18">
        <f t="shared" si="562"/>
        <v>50079.7873248258</v>
      </c>
      <c r="CH265" s="11">
        <v>2536</v>
      </c>
      <c r="CI265" s="11">
        <v>0.65</v>
      </c>
      <c r="CJ265" s="12">
        <v>1.35</v>
      </c>
      <c r="CK265" s="13">
        <f t="shared" si="563"/>
        <v>2225.34</v>
      </c>
      <c r="CL265" s="11">
        <v>3</v>
      </c>
      <c r="CM265" s="11">
        <v>190</v>
      </c>
      <c r="CN265" s="11">
        <v>1.23</v>
      </c>
      <c r="CO265" s="16">
        <f t="shared" si="564"/>
        <v>2.75054794520548</v>
      </c>
      <c r="CP265" s="11">
        <v>0.95</v>
      </c>
      <c r="CQ265" s="11">
        <v>2.09</v>
      </c>
      <c r="CR265" s="8">
        <f t="shared" si="565"/>
        <v>2.9855</v>
      </c>
      <c r="CS265" s="9">
        <v>0.9</v>
      </c>
      <c r="CT265" s="17">
        <v>1.085</v>
      </c>
      <c r="CU265" s="18">
        <f t="shared" si="566"/>
        <v>53533.5657610207</v>
      </c>
      <c r="DB265" s="11">
        <v>2536</v>
      </c>
      <c r="DC265" s="11">
        <v>0.65</v>
      </c>
      <c r="DD265" s="12">
        <v>1.35</v>
      </c>
      <c r="DE265" s="13">
        <f t="shared" si="567"/>
        <v>2225.34</v>
      </c>
      <c r="DF265" s="11">
        <v>3</v>
      </c>
      <c r="DG265" s="11">
        <v>190</v>
      </c>
      <c r="DH265" s="11">
        <v>1.23</v>
      </c>
      <c r="DI265" s="16">
        <f t="shared" si="568"/>
        <v>2.75054794520548</v>
      </c>
      <c r="DJ265" s="11">
        <v>0.95</v>
      </c>
      <c r="DK265" s="11">
        <v>2.09</v>
      </c>
      <c r="DL265" s="8">
        <f t="shared" si="569"/>
        <v>2.9855</v>
      </c>
      <c r="DM265" s="9">
        <v>0.9</v>
      </c>
      <c r="DN265" s="17">
        <v>1.085</v>
      </c>
      <c r="DO265" s="18">
        <f t="shared" si="570"/>
        <v>53533.5657610207</v>
      </c>
      <c r="DV265" s="11">
        <v>2536</v>
      </c>
      <c r="DW265" s="11">
        <v>0.65</v>
      </c>
      <c r="DX265" s="12">
        <v>1.35</v>
      </c>
      <c r="DY265" s="13">
        <f t="shared" si="571"/>
        <v>2225.34</v>
      </c>
      <c r="DZ265" s="11">
        <v>3</v>
      </c>
      <c r="EA265" s="11">
        <v>190</v>
      </c>
      <c r="EB265" s="11">
        <v>1.32</v>
      </c>
      <c r="EC265" s="16">
        <f t="shared" si="572"/>
        <v>2.84054794520548</v>
      </c>
      <c r="ED265" s="11">
        <v>0.95</v>
      </c>
      <c r="EE265" s="11">
        <v>2.91</v>
      </c>
      <c r="EF265" s="8">
        <f t="shared" si="573"/>
        <v>3.7645</v>
      </c>
      <c r="EG265" s="9">
        <v>0.9</v>
      </c>
      <c r="EH265" s="17">
        <v>1.2</v>
      </c>
      <c r="EI265" s="18">
        <f t="shared" si="574"/>
        <v>77099.366586887</v>
      </c>
    </row>
    <row r="266" s="1" customFormat="1" customHeight="1" spans="6:139">
      <c r="F266" s="11">
        <v>2536</v>
      </c>
      <c r="G266" s="11">
        <v>0.65</v>
      </c>
      <c r="H266" s="12">
        <v>1.35</v>
      </c>
      <c r="I266" s="13">
        <f t="shared" si="547"/>
        <v>2225.34</v>
      </c>
      <c r="J266" s="11">
        <v>3</v>
      </c>
      <c r="K266" s="11">
        <v>190</v>
      </c>
      <c r="L266" s="11">
        <v>1.23</v>
      </c>
      <c r="M266" s="16">
        <f t="shared" si="548"/>
        <v>2.75054794520548</v>
      </c>
      <c r="N266" s="11">
        <v>0.95</v>
      </c>
      <c r="O266" s="11">
        <v>2.09</v>
      </c>
      <c r="P266" s="8">
        <f t="shared" si="549"/>
        <v>2.9855</v>
      </c>
      <c r="Q266" s="9">
        <v>0.9</v>
      </c>
      <c r="R266" s="17">
        <v>1</v>
      </c>
      <c r="S266" s="18">
        <f t="shared" si="550"/>
        <v>49339.6919456412</v>
      </c>
      <c r="Z266" s="11">
        <v>2536</v>
      </c>
      <c r="AA266" s="11">
        <v>0.65</v>
      </c>
      <c r="AB266" s="12">
        <v>1.35</v>
      </c>
      <c r="AC266" s="13">
        <f t="shared" si="551"/>
        <v>2225.34</v>
      </c>
      <c r="AD266" s="11">
        <v>3</v>
      </c>
      <c r="AE266" s="11">
        <v>190</v>
      </c>
      <c r="AF266" s="11">
        <v>1.23</v>
      </c>
      <c r="AG266" s="16">
        <f t="shared" si="552"/>
        <v>2.75054794520548</v>
      </c>
      <c r="AH266" s="11">
        <v>0.95</v>
      </c>
      <c r="AI266" s="11">
        <v>2.09</v>
      </c>
      <c r="AJ266" s="8">
        <f t="shared" si="553"/>
        <v>2.9855</v>
      </c>
      <c r="AK266" s="9">
        <v>0.9</v>
      </c>
      <c r="AL266" s="17">
        <v>1</v>
      </c>
      <c r="AM266" s="18">
        <f t="shared" si="554"/>
        <v>49339.6919456412</v>
      </c>
      <c r="AT266" s="11">
        <v>2536</v>
      </c>
      <c r="AU266" s="11">
        <v>0.65</v>
      </c>
      <c r="AV266" s="12">
        <v>1.35</v>
      </c>
      <c r="AW266" s="13">
        <f t="shared" si="555"/>
        <v>2225.34</v>
      </c>
      <c r="AX266" s="11">
        <v>3</v>
      </c>
      <c r="AY266" s="11">
        <v>190</v>
      </c>
      <c r="AZ266" s="11">
        <v>1.23</v>
      </c>
      <c r="BA266" s="16">
        <f t="shared" si="556"/>
        <v>2.75054794520548</v>
      </c>
      <c r="BB266" s="11">
        <v>0.95</v>
      </c>
      <c r="BC266" s="11">
        <v>2.09</v>
      </c>
      <c r="BD266" s="8">
        <f t="shared" si="557"/>
        <v>2.9855</v>
      </c>
      <c r="BE266" s="9">
        <v>0.9</v>
      </c>
      <c r="BF266" s="17">
        <v>1.015</v>
      </c>
      <c r="BG266" s="18">
        <f t="shared" si="558"/>
        <v>50079.7873248258</v>
      </c>
      <c r="BN266" s="11">
        <v>2536</v>
      </c>
      <c r="BO266" s="11">
        <v>0.65</v>
      </c>
      <c r="BP266" s="12">
        <v>1.35</v>
      </c>
      <c r="BQ266" s="13">
        <f t="shared" si="559"/>
        <v>2225.34</v>
      </c>
      <c r="BR266" s="11">
        <v>3</v>
      </c>
      <c r="BS266" s="11">
        <v>190</v>
      </c>
      <c r="BT266" s="11">
        <v>1.23</v>
      </c>
      <c r="BU266" s="16">
        <f t="shared" si="560"/>
        <v>2.75054794520548</v>
      </c>
      <c r="BV266" s="11">
        <v>0.95</v>
      </c>
      <c r="BW266" s="11">
        <v>2.09</v>
      </c>
      <c r="BX266" s="8">
        <f t="shared" si="561"/>
        <v>2.9855</v>
      </c>
      <c r="BY266" s="9">
        <v>0.9</v>
      </c>
      <c r="BZ266" s="17">
        <v>1.015</v>
      </c>
      <c r="CA266" s="18">
        <f t="shared" si="562"/>
        <v>50079.7873248258</v>
      </c>
      <c r="CH266" s="11">
        <v>2536</v>
      </c>
      <c r="CI266" s="11">
        <v>0.65</v>
      </c>
      <c r="CJ266" s="12">
        <v>1.35</v>
      </c>
      <c r="CK266" s="13">
        <f t="shared" si="563"/>
        <v>2225.34</v>
      </c>
      <c r="CL266" s="11">
        <v>3</v>
      </c>
      <c r="CM266" s="11">
        <v>190</v>
      </c>
      <c r="CN266" s="11">
        <v>1.23</v>
      </c>
      <c r="CO266" s="16">
        <f t="shared" si="564"/>
        <v>2.75054794520548</v>
      </c>
      <c r="CP266" s="11">
        <v>0.95</v>
      </c>
      <c r="CQ266" s="11">
        <v>2.09</v>
      </c>
      <c r="CR266" s="8">
        <f t="shared" si="565"/>
        <v>2.9855</v>
      </c>
      <c r="CS266" s="9">
        <v>0.9</v>
      </c>
      <c r="CT266" s="17">
        <v>1.085</v>
      </c>
      <c r="CU266" s="18">
        <f t="shared" si="566"/>
        <v>53533.5657610207</v>
      </c>
      <c r="DB266" s="11">
        <v>2536</v>
      </c>
      <c r="DC266" s="11">
        <v>0.65</v>
      </c>
      <c r="DD266" s="12">
        <v>1.35</v>
      </c>
      <c r="DE266" s="13">
        <f t="shared" si="567"/>
        <v>2225.34</v>
      </c>
      <c r="DF266" s="11">
        <v>3</v>
      </c>
      <c r="DG266" s="11">
        <v>190</v>
      </c>
      <c r="DH266" s="11">
        <v>1.23</v>
      </c>
      <c r="DI266" s="16">
        <f t="shared" si="568"/>
        <v>2.75054794520548</v>
      </c>
      <c r="DJ266" s="11">
        <v>0.95</v>
      </c>
      <c r="DK266" s="11">
        <v>2.09</v>
      </c>
      <c r="DL266" s="8">
        <f t="shared" si="569"/>
        <v>2.9855</v>
      </c>
      <c r="DM266" s="9">
        <v>0.9</v>
      </c>
      <c r="DN266" s="17">
        <v>1.085</v>
      </c>
      <c r="DO266" s="18">
        <f t="shared" si="570"/>
        <v>53533.5657610207</v>
      </c>
      <c r="DV266" s="11">
        <v>2536</v>
      </c>
      <c r="DW266" s="11">
        <v>0.65</v>
      </c>
      <c r="DX266" s="12">
        <v>1.35</v>
      </c>
      <c r="DY266" s="13">
        <f t="shared" si="571"/>
        <v>2225.34</v>
      </c>
      <c r="DZ266" s="11">
        <v>3</v>
      </c>
      <c r="EA266" s="11">
        <v>190</v>
      </c>
      <c r="EB266" s="11">
        <v>1.32</v>
      </c>
      <c r="EC266" s="16">
        <f t="shared" si="572"/>
        <v>2.84054794520548</v>
      </c>
      <c r="ED266" s="11">
        <v>0.95</v>
      </c>
      <c r="EE266" s="11">
        <v>2.91</v>
      </c>
      <c r="EF266" s="8">
        <f t="shared" si="573"/>
        <v>3.7645</v>
      </c>
      <c r="EG266" s="9">
        <v>0.9</v>
      </c>
      <c r="EH266" s="17">
        <v>1.2</v>
      </c>
      <c r="EI266" s="18">
        <f t="shared" si="574"/>
        <v>77099.366586887</v>
      </c>
    </row>
    <row r="267" s="1" customFormat="1" customHeight="1" spans="6:139">
      <c r="F267" s="23" t="s">
        <v>50</v>
      </c>
      <c r="G267" s="24"/>
      <c r="H267" s="24"/>
      <c r="I267" s="24"/>
      <c r="J267" s="24"/>
      <c r="K267" s="24"/>
      <c r="L267" s="24"/>
      <c r="M267" s="25">
        <f>SUM(S258:S266)</f>
        <v>576925.882079614</v>
      </c>
      <c r="N267" s="25"/>
      <c r="O267" s="25"/>
      <c r="P267" s="25"/>
      <c r="Q267" s="25"/>
      <c r="R267" s="25"/>
      <c r="S267" s="25"/>
      <c r="T267" s="1"/>
      <c r="U267" s="1"/>
      <c r="V267" s="1"/>
      <c r="W267" s="1"/>
      <c r="X267" s="1"/>
      <c r="Y267" s="1"/>
      <c r="Z267" s="23" t="s">
        <v>50</v>
      </c>
      <c r="AA267" s="24"/>
      <c r="AB267" s="24"/>
      <c r="AC267" s="24"/>
      <c r="AD267" s="24"/>
      <c r="AE267" s="24"/>
      <c r="AF267" s="24"/>
      <c r="AG267" s="25">
        <f>SUM(AM258:AM266)</f>
        <v>576925.882079614</v>
      </c>
      <c r="AH267" s="25"/>
      <c r="AI267" s="25"/>
      <c r="AJ267" s="25"/>
      <c r="AK267" s="25"/>
      <c r="AL267" s="25"/>
      <c r="AM267" s="25"/>
      <c r="AN267" s="1"/>
      <c r="AO267" s="1"/>
      <c r="AP267" s="1"/>
      <c r="AQ267" s="1"/>
      <c r="AR267" s="1"/>
      <c r="AS267" s="1"/>
      <c r="AT267" s="23" t="s">
        <v>50</v>
      </c>
      <c r="AU267" s="24"/>
      <c r="AV267" s="24"/>
      <c r="AW267" s="24"/>
      <c r="AX267" s="24"/>
      <c r="AY267" s="24"/>
      <c r="AZ267" s="24"/>
      <c r="BA267" s="25">
        <f>SUM(BG258:BG266)</f>
        <v>585579.770310808</v>
      </c>
      <c r="BB267" s="25"/>
      <c r="BC267" s="25"/>
      <c r="BD267" s="25"/>
      <c r="BE267" s="25"/>
      <c r="BF267" s="25"/>
      <c r="BG267" s="25"/>
      <c r="BH267" s="1"/>
      <c r="BI267" s="1"/>
      <c r="BJ267" s="1"/>
      <c r="BK267" s="1"/>
      <c r="BL267" s="1"/>
      <c r="BM267" s="1"/>
      <c r="BN267" s="23" t="s">
        <v>50</v>
      </c>
      <c r="BO267" s="24"/>
      <c r="BP267" s="24"/>
      <c r="BQ267" s="24"/>
      <c r="BR267" s="24"/>
      <c r="BS267" s="24"/>
      <c r="BT267" s="24"/>
      <c r="BU267" s="25">
        <f>SUM(CA258:CA266)</f>
        <v>585579.770310808</v>
      </c>
      <c r="BV267" s="25"/>
      <c r="BW267" s="25"/>
      <c r="BX267" s="25"/>
      <c r="BY267" s="25"/>
      <c r="BZ267" s="25"/>
      <c r="CA267" s="25"/>
      <c r="CB267" s="1"/>
      <c r="CC267" s="1"/>
      <c r="CD267" s="1"/>
      <c r="CE267" s="1"/>
      <c r="CF267" s="1"/>
      <c r="CG267" s="1"/>
      <c r="CH267" s="23" t="s">
        <v>50</v>
      </c>
      <c r="CI267" s="24"/>
      <c r="CJ267" s="24"/>
      <c r="CK267" s="24"/>
      <c r="CL267" s="24"/>
      <c r="CM267" s="24"/>
      <c r="CN267" s="24"/>
      <c r="CO267" s="25">
        <f>SUM(CU258:CU266)</f>
        <v>625964.582056381</v>
      </c>
      <c r="CP267" s="25"/>
      <c r="CQ267" s="25"/>
      <c r="CR267" s="25"/>
      <c r="CS267" s="25"/>
      <c r="CT267" s="25"/>
      <c r="CU267" s="25"/>
      <c r="CV267" s="1"/>
      <c r="CW267" s="1"/>
      <c r="CX267" s="1"/>
      <c r="CY267" s="1"/>
      <c r="CZ267" s="1"/>
      <c r="DA267" s="1"/>
      <c r="DB267" s="23" t="s">
        <v>50</v>
      </c>
      <c r="DC267" s="24"/>
      <c r="DD267" s="24"/>
      <c r="DE267" s="24"/>
      <c r="DF267" s="24"/>
      <c r="DG267" s="24"/>
      <c r="DH267" s="24"/>
      <c r="DI267" s="25">
        <f>SUM(DO258:DO266)</f>
        <v>625964.582056381</v>
      </c>
      <c r="DJ267" s="25"/>
      <c r="DK267" s="25"/>
      <c r="DL267" s="25"/>
      <c r="DM267" s="25"/>
      <c r="DN267" s="25"/>
      <c r="DO267" s="25"/>
      <c r="DP267" s="1"/>
      <c r="DQ267" s="1"/>
      <c r="DR267" s="1"/>
      <c r="DS267" s="1"/>
      <c r="DT267" s="1"/>
      <c r="DU267" s="1"/>
      <c r="DV267" s="23" t="s">
        <v>50</v>
      </c>
      <c r="DW267" s="24"/>
      <c r="DX267" s="24"/>
      <c r="DY267" s="24"/>
      <c r="DZ267" s="24"/>
      <c r="EA267" s="24"/>
      <c r="EB267" s="24"/>
      <c r="EC267" s="25">
        <f>SUM(EI258:EI266)</f>
        <v>898332.441905311</v>
      </c>
      <c r="ED267" s="25"/>
      <c r="EE267" s="25"/>
      <c r="EF267" s="25"/>
      <c r="EG267" s="25"/>
      <c r="EH267" s="25"/>
      <c r="EI267" s="25"/>
    </row>
    <row r="268" s="1" customFormat="1" customHeight="1" spans="6:139">
      <c r="F268" s="24"/>
      <c r="G268" s="24"/>
      <c r="H268" s="24"/>
      <c r="I268" s="24"/>
      <c r="J268" s="24"/>
      <c r="K268" s="24"/>
      <c r="L268" s="24"/>
      <c r="M268" s="25"/>
      <c r="N268" s="25"/>
      <c r="O268" s="25"/>
      <c r="P268" s="25"/>
      <c r="Q268" s="25"/>
      <c r="R268" s="25"/>
      <c r="S268" s="25"/>
      <c r="T268" s="1"/>
      <c r="U268" s="1"/>
      <c r="V268" s="1"/>
      <c r="W268" s="1"/>
      <c r="X268" s="1"/>
      <c r="Y268" s="1"/>
      <c r="Z268" s="24"/>
      <c r="AA268" s="24"/>
      <c r="AB268" s="24"/>
      <c r="AC268" s="24"/>
      <c r="AD268" s="24"/>
      <c r="AE268" s="24"/>
      <c r="AF268" s="24"/>
      <c r="AG268" s="25"/>
      <c r="AH268" s="25"/>
      <c r="AI268" s="25"/>
      <c r="AJ268" s="25"/>
      <c r="AK268" s="25"/>
      <c r="AL268" s="25"/>
      <c r="AM268" s="25"/>
      <c r="AN268" s="1"/>
      <c r="AO268" s="1"/>
      <c r="AP268" s="1"/>
      <c r="AQ268" s="1"/>
      <c r="AR268" s="1"/>
      <c r="AS268" s="1"/>
      <c r="AT268" s="24"/>
      <c r="AU268" s="24"/>
      <c r="AV268" s="24"/>
      <c r="AW268" s="24"/>
      <c r="AX268" s="24"/>
      <c r="AY268" s="24"/>
      <c r="AZ268" s="24"/>
      <c r="BA268" s="25"/>
      <c r="BB268" s="25"/>
      <c r="BC268" s="25"/>
      <c r="BD268" s="25"/>
      <c r="BE268" s="25"/>
      <c r="BF268" s="25"/>
      <c r="BG268" s="25"/>
      <c r="BH268" s="1"/>
      <c r="BI268" s="1"/>
      <c r="BJ268" s="1"/>
      <c r="BK268" s="1"/>
      <c r="BL268" s="1"/>
      <c r="BM268" s="1"/>
      <c r="BN268" s="24"/>
      <c r="BO268" s="24"/>
      <c r="BP268" s="24"/>
      <c r="BQ268" s="24"/>
      <c r="BR268" s="24"/>
      <c r="BS268" s="24"/>
      <c r="BT268" s="24"/>
      <c r="BU268" s="25"/>
      <c r="BV268" s="25"/>
      <c r="BW268" s="25"/>
      <c r="BX268" s="25"/>
      <c r="BY268" s="25"/>
      <c r="BZ268" s="25"/>
      <c r="CA268" s="25"/>
      <c r="CB268" s="1"/>
      <c r="CC268" s="1"/>
      <c r="CD268" s="1"/>
      <c r="CE268" s="1"/>
      <c r="CF268" s="1"/>
      <c r="CG268" s="1"/>
      <c r="CH268" s="24"/>
      <c r="CI268" s="24"/>
      <c r="CJ268" s="24"/>
      <c r="CK268" s="24"/>
      <c r="CL268" s="24"/>
      <c r="CM268" s="24"/>
      <c r="CN268" s="24"/>
      <c r="CO268" s="25"/>
      <c r="CP268" s="25"/>
      <c r="CQ268" s="25"/>
      <c r="CR268" s="25"/>
      <c r="CS268" s="25"/>
      <c r="CT268" s="25"/>
      <c r="CU268" s="25"/>
      <c r="CV268" s="1"/>
      <c r="CW268" s="1"/>
      <c r="CX268" s="1"/>
      <c r="CY268" s="1"/>
      <c r="CZ268" s="1"/>
      <c r="DA268" s="1"/>
      <c r="DB268" s="24"/>
      <c r="DC268" s="24"/>
      <c r="DD268" s="24"/>
      <c r="DE268" s="24"/>
      <c r="DF268" s="24"/>
      <c r="DG268" s="24"/>
      <c r="DH268" s="24"/>
      <c r="DI268" s="25"/>
      <c r="DJ268" s="25"/>
      <c r="DK268" s="25"/>
      <c r="DL268" s="25"/>
      <c r="DM268" s="25"/>
      <c r="DN268" s="25"/>
      <c r="DO268" s="25"/>
      <c r="DP268" s="1"/>
      <c r="DQ268" s="1"/>
      <c r="DR268" s="1"/>
      <c r="DS268" s="1"/>
      <c r="DT268" s="1"/>
      <c r="DU268" s="1"/>
      <c r="DV268" s="24"/>
      <c r="DW268" s="24"/>
      <c r="DX268" s="24"/>
      <c r="DY268" s="24"/>
      <c r="DZ268" s="24"/>
      <c r="EA268" s="24"/>
      <c r="EB268" s="24"/>
      <c r="EC268" s="25"/>
      <c r="ED268" s="25"/>
      <c r="EE268" s="25"/>
      <c r="EF268" s="25"/>
      <c r="EG268" s="25"/>
      <c r="EH268" s="25"/>
      <c r="EI268" s="25"/>
    </row>
    <row r="269" s="1" customFormat="1" customHeight="1" spans="6:139">
      <c r="F269" s="3" t="s">
        <v>51</v>
      </c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1"/>
      <c r="U269" s="1"/>
      <c r="V269" s="1"/>
      <c r="W269" s="1"/>
      <c r="X269" s="1"/>
      <c r="Y269" s="1"/>
      <c r="Z269" s="3" t="s">
        <v>51</v>
      </c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1"/>
      <c r="AO269" s="1"/>
      <c r="AP269" s="1"/>
      <c r="AQ269" s="1"/>
      <c r="AR269" s="1"/>
      <c r="AS269" s="1"/>
      <c r="AT269" s="3" t="s">
        <v>51</v>
      </c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1"/>
      <c r="BI269" s="1"/>
      <c r="BJ269" s="1"/>
      <c r="BK269" s="1"/>
      <c r="BL269" s="1"/>
      <c r="BM269" s="1"/>
      <c r="BN269" s="3" t="s">
        <v>51</v>
      </c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1"/>
      <c r="CC269" s="1"/>
      <c r="CD269" s="1"/>
      <c r="CE269" s="1"/>
      <c r="CF269" s="1"/>
      <c r="CG269" s="1"/>
      <c r="CH269" s="3" t="s">
        <v>51</v>
      </c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1"/>
      <c r="CW269" s="1"/>
      <c r="CX269" s="1"/>
      <c r="CY269" s="1"/>
      <c r="CZ269" s="1"/>
      <c r="DA269" s="1"/>
      <c r="DB269" s="3" t="s">
        <v>51</v>
      </c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1"/>
      <c r="DQ269" s="1"/>
      <c r="DR269" s="1"/>
      <c r="DS269" s="1"/>
      <c r="DT269" s="1"/>
      <c r="DU269" s="1"/>
      <c r="DV269" s="3" t="s">
        <v>51</v>
      </c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</row>
    <row r="270" s="1" customFormat="1" customHeight="1" spans="6:139">
      <c r="F270" s="4" t="s">
        <v>8</v>
      </c>
      <c r="G270" s="5"/>
      <c r="H270" s="5"/>
      <c r="I270" s="6"/>
      <c r="J270" s="7" t="s">
        <v>9</v>
      </c>
      <c r="K270" s="7"/>
      <c r="L270" s="7"/>
      <c r="M270" s="7"/>
      <c r="N270" s="8" t="s">
        <v>10</v>
      </c>
      <c r="O270" s="8"/>
      <c r="P270" s="8"/>
      <c r="Q270" s="9" t="s">
        <v>11</v>
      </c>
      <c r="R270" s="10" t="s">
        <v>12</v>
      </c>
      <c r="S270" s="10" t="s">
        <v>13</v>
      </c>
      <c r="Z270" s="4" t="s">
        <v>8</v>
      </c>
      <c r="AA270" s="5"/>
      <c r="AB270" s="5"/>
      <c r="AC270" s="6"/>
      <c r="AD270" s="7" t="s">
        <v>9</v>
      </c>
      <c r="AE270" s="7"/>
      <c r="AF270" s="7"/>
      <c r="AG270" s="7"/>
      <c r="AH270" s="8" t="s">
        <v>10</v>
      </c>
      <c r="AI270" s="8"/>
      <c r="AJ270" s="8"/>
      <c r="AK270" s="9" t="s">
        <v>11</v>
      </c>
      <c r="AL270" s="10" t="s">
        <v>12</v>
      </c>
      <c r="AM270" s="10" t="s">
        <v>13</v>
      </c>
      <c r="AT270" s="4" t="s">
        <v>8</v>
      </c>
      <c r="AU270" s="5"/>
      <c r="AV270" s="5"/>
      <c r="AW270" s="6"/>
      <c r="AX270" s="7" t="s">
        <v>9</v>
      </c>
      <c r="AY270" s="7"/>
      <c r="AZ270" s="7"/>
      <c r="BA270" s="7"/>
      <c r="BB270" s="8" t="s">
        <v>10</v>
      </c>
      <c r="BC270" s="8"/>
      <c r="BD270" s="8"/>
      <c r="BE270" s="9" t="s">
        <v>11</v>
      </c>
      <c r="BF270" s="10" t="s">
        <v>12</v>
      </c>
      <c r="BG270" s="10" t="s">
        <v>13</v>
      </c>
      <c r="BN270" s="4" t="s">
        <v>8</v>
      </c>
      <c r="BO270" s="5"/>
      <c r="BP270" s="5"/>
      <c r="BQ270" s="6"/>
      <c r="BR270" s="7" t="s">
        <v>9</v>
      </c>
      <c r="BS270" s="7"/>
      <c r="BT270" s="7"/>
      <c r="BU270" s="7"/>
      <c r="BV270" s="8" t="s">
        <v>10</v>
      </c>
      <c r="BW270" s="8"/>
      <c r="BX270" s="8"/>
      <c r="BY270" s="9" t="s">
        <v>11</v>
      </c>
      <c r="BZ270" s="10" t="s">
        <v>12</v>
      </c>
      <c r="CA270" s="10" t="s">
        <v>13</v>
      </c>
      <c r="CH270" s="4" t="s">
        <v>8</v>
      </c>
      <c r="CI270" s="5"/>
      <c r="CJ270" s="5"/>
      <c r="CK270" s="6"/>
      <c r="CL270" s="7" t="s">
        <v>9</v>
      </c>
      <c r="CM270" s="7"/>
      <c r="CN270" s="7"/>
      <c r="CO270" s="7"/>
      <c r="CP270" s="8" t="s">
        <v>10</v>
      </c>
      <c r="CQ270" s="8"/>
      <c r="CR270" s="8"/>
      <c r="CS270" s="9" t="s">
        <v>11</v>
      </c>
      <c r="CT270" s="10" t="s">
        <v>12</v>
      </c>
      <c r="CU270" s="10" t="s">
        <v>13</v>
      </c>
      <c r="DB270" s="4" t="s">
        <v>8</v>
      </c>
      <c r="DC270" s="5"/>
      <c r="DD270" s="5"/>
      <c r="DE270" s="6"/>
      <c r="DF270" s="7" t="s">
        <v>9</v>
      </c>
      <c r="DG270" s="7"/>
      <c r="DH270" s="7"/>
      <c r="DI270" s="7"/>
      <c r="DJ270" s="8" t="s">
        <v>10</v>
      </c>
      <c r="DK270" s="8"/>
      <c r="DL270" s="8"/>
      <c r="DM270" s="9" t="s">
        <v>11</v>
      </c>
      <c r="DN270" s="10" t="s">
        <v>12</v>
      </c>
      <c r="DO270" s="10" t="s">
        <v>13</v>
      </c>
      <c r="DV270" s="4" t="s">
        <v>8</v>
      </c>
      <c r="DW270" s="5"/>
      <c r="DX270" s="5"/>
      <c r="DY270" s="6"/>
      <c r="DZ270" s="7" t="s">
        <v>9</v>
      </c>
      <c r="EA270" s="7"/>
      <c r="EB270" s="7"/>
      <c r="EC270" s="7"/>
      <c r="ED270" s="8" t="s">
        <v>10</v>
      </c>
      <c r="EE270" s="8"/>
      <c r="EF270" s="8"/>
      <c r="EG270" s="9" t="s">
        <v>11</v>
      </c>
      <c r="EH270" s="10" t="s">
        <v>12</v>
      </c>
      <c r="EI270" s="10" t="s">
        <v>13</v>
      </c>
    </row>
    <row r="271" s="1" customFormat="1" customHeight="1" spans="6:139">
      <c r="F271" s="11" t="s">
        <v>52</v>
      </c>
      <c r="G271" s="11" t="s">
        <v>20</v>
      </c>
      <c r="H271" s="12" t="s">
        <v>21</v>
      </c>
      <c r="I271" s="13" t="s">
        <v>8</v>
      </c>
      <c r="J271" s="11" t="s">
        <v>22</v>
      </c>
      <c r="K271" s="11" t="s">
        <v>23</v>
      </c>
      <c r="L271" s="11" t="s">
        <v>24</v>
      </c>
      <c r="M271" s="7" t="s">
        <v>25</v>
      </c>
      <c r="N271" s="11" t="s">
        <v>26</v>
      </c>
      <c r="O271" s="11" t="s">
        <v>27</v>
      </c>
      <c r="P271" s="8" t="s">
        <v>28</v>
      </c>
      <c r="Q271" s="9" t="s">
        <v>29</v>
      </c>
      <c r="R271" s="14"/>
      <c r="S271" s="14"/>
      <c r="T271" s="1"/>
      <c r="U271" s="1"/>
      <c r="V271" s="1"/>
      <c r="W271" s="1"/>
      <c r="X271" s="1"/>
      <c r="Y271" s="1"/>
      <c r="Z271" s="11" t="s">
        <v>52</v>
      </c>
      <c r="AA271" s="11" t="s">
        <v>20</v>
      </c>
      <c r="AB271" s="12" t="s">
        <v>21</v>
      </c>
      <c r="AC271" s="13" t="s">
        <v>8</v>
      </c>
      <c r="AD271" s="11" t="s">
        <v>22</v>
      </c>
      <c r="AE271" s="11" t="s">
        <v>23</v>
      </c>
      <c r="AF271" s="11" t="s">
        <v>24</v>
      </c>
      <c r="AG271" s="7" t="s">
        <v>25</v>
      </c>
      <c r="AH271" s="11" t="s">
        <v>26</v>
      </c>
      <c r="AI271" s="11" t="s">
        <v>27</v>
      </c>
      <c r="AJ271" s="8" t="s">
        <v>28</v>
      </c>
      <c r="AK271" s="9" t="s">
        <v>29</v>
      </c>
      <c r="AL271" s="14"/>
      <c r="AM271" s="14"/>
      <c r="AN271" s="1"/>
      <c r="AO271" s="1"/>
      <c r="AP271" s="1"/>
      <c r="AQ271" s="1"/>
      <c r="AR271" s="1"/>
      <c r="AS271" s="1"/>
      <c r="AT271" s="11" t="s">
        <v>52</v>
      </c>
      <c r="AU271" s="11" t="s">
        <v>20</v>
      </c>
      <c r="AV271" s="12" t="s">
        <v>21</v>
      </c>
      <c r="AW271" s="13" t="s">
        <v>8</v>
      </c>
      <c r="AX271" s="11" t="s">
        <v>22</v>
      </c>
      <c r="AY271" s="11" t="s">
        <v>23</v>
      </c>
      <c r="AZ271" s="11" t="s">
        <v>24</v>
      </c>
      <c r="BA271" s="7" t="s">
        <v>25</v>
      </c>
      <c r="BB271" s="11" t="s">
        <v>26</v>
      </c>
      <c r="BC271" s="11" t="s">
        <v>27</v>
      </c>
      <c r="BD271" s="8" t="s">
        <v>28</v>
      </c>
      <c r="BE271" s="9" t="s">
        <v>29</v>
      </c>
      <c r="BF271" s="14"/>
      <c r="BG271" s="14"/>
      <c r="BH271" s="1"/>
      <c r="BI271" s="1"/>
      <c r="BJ271" s="1"/>
      <c r="BK271" s="1"/>
      <c r="BL271" s="1"/>
      <c r="BM271" s="1"/>
      <c r="BN271" s="11" t="s">
        <v>52</v>
      </c>
      <c r="BO271" s="11" t="s">
        <v>20</v>
      </c>
      <c r="BP271" s="12" t="s">
        <v>21</v>
      </c>
      <c r="BQ271" s="13" t="s">
        <v>8</v>
      </c>
      <c r="BR271" s="11" t="s">
        <v>22</v>
      </c>
      <c r="BS271" s="11" t="s">
        <v>23</v>
      </c>
      <c r="BT271" s="11" t="s">
        <v>24</v>
      </c>
      <c r="BU271" s="7" t="s">
        <v>25</v>
      </c>
      <c r="BV271" s="11" t="s">
        <v>26</v>
      </c>
      <c r="BW271" s="11" t="s">
        <v>27</v>
      </c>
      <c r="BX271" s="8" t="s">
        <v>28</v>
      </c>
      <c r="BY271" s="9" t="s">
        <v>29</v>
      </c>
      <c r="BZ271" s="14"/>
      <c r="CA271" s="14"/>
      <c r="CB271" s="1"/>
      <c r="CC271" s="1"/>
      <c r="CD271" s="1"/>
      <c r="CE271" s="1"/>
      <c r="CF271" s="1"/>
      <c r="CG271" s="1"/>
      <c r="CH271" s="11" t="s">
        <v>52</v>
      </c>
      <c r="CI271" s="11" t="s">
        <v>20</v>
      </c>
      <c r="CJ271" s="12" t="s">
        <v>21</v>
      </c>
      <c r="CK271" s="13" t="s">
        <v>8</v>
      </c>
      <c r="CL271" s="11" t="s">
        <v>22</v>
      </c>
      <c r="CM271" s="11" t="s">
        <v>23</v>
      </c>
      <c r="CN271" s="11" t="s">
        <v>24</v>
      </c>
      <c r="CO271" s="7" t="s">
        <v>25</v>
      </c>
      <c r="CP271" s="11" t="s">
        <v>26</v>
      </c>
      <c r="CQ271" s="11" t="s">
        <v>27</v>
      </c>
      <c r="CR271" s="8" t="s">
        <v>28</v>
      </c>
      <c r="CS271" s="9" t="s">
        <v>29</v>
      </c>
      <c r="CT271" s="14"/>
      <c r="CU271" s="14"/>
      <c r="CV271" s="1"/>
      <c r="CW271" s="1"/>
      <c r="CX271" s="1"/>
      <c r="CY271" s="1"/>
      <c r="CZ271" s="1"/>
      <c r="DA271" s="1"/>
      <c r="DB271" s="11" t="s">
        <v>52</v>
      </c>
      <c r="DC271" s="11" t="s">
        <v>20</v>
      </c>
      <c r="DD271" s="12" t="s">
        <v>21</v>
      </c>
      <c r="DE271" s="13" t="s">
        <v>8</v>
      </c>
      <c r="DF271" s="11" t="s">
        <v>22</v>
      </c>
      <c r="DG271" s="11" t="s">
        <v>23</v>
      </c>
      <c r="DH271" s="11" t="s">
        <v>24</v>
      </c>
      <c r="DI271" s="7" t="s">
        <v>25</v>
      </c>
      <c r="DJ271" s="11" t="s">
        <v>26</v>
      </c>
      <c r="DK271" s="11" t="s">
        <v>27</v>
      </c>
      <c r="DL271" s="8" t="s">
        <v>28</v>
      </c>
      <c r="DM271" s="9" t="s">
        <v>29</v>
      </c>
      <c r="DN271" s="14"/>
      <c r="DO271" s="14"/>
      <c r="DP271" s="1"/>
      <c r="DQ271" s="1"/>
      <c r="DR271" s="1"/>
      <c r="DS271" s="1"/>
      <c r="DT271" s="1"/>
      <c r="DU271" s="1"/>
      <c r="DV271" s="11" t="s">
        <v>52</v>
      </c>
      <c r="DW271" s="11" t="s">
        <v>20</v>
      </c>
      <c r="DX271" s="12" t="s">
        <v>21</v>
      </c>
      <c r="DY271" s="13" t="s">
        <v>8</v>
      </c>
      <c r="DZ271" s="11" t="s">
        <v>22</v>
      </c>
      <c r="EA271" s="11" t="s">
        <v>23</v>
      </c>
      <c r="EB271" s="11" t="s">
        <v>24</v>
      </c>
      <c r="EC271" s="7" t="s">
        <v>25</v>
      </c>
      <c r="ED271" s="11" t="s">
        <v>26</v>
      </c>
      <c r="EE271" s="11" t="s">
        <v>27</v>
      </c>
      <c r="EF271" s="8" t="s">
        <v>28</v>
      </c>
      <c r="EG271" s="9" t="s">
        <v>29</v>
      </c>
      <c r="EH271" s="14"/>
      <c r="EI271" s="14"/>
    </row>
    <row r="272" s="1" customFormat="1" customHeight="1" spans="6:139">
      <c r="F272" s="11">
        <v>35434</v>
      </c>
      <c r="G272" s="11">
        <v>0.0847</v>
      </c>
      <c r="H272" s="12">
        <v>1.35</v>
      </c>
      <c r="I272" s="13">
        <f t="shared" ref="I272:I274" si="575">F272*G272*H272</f>
        <v>4051.70073</v>
      </c>
      <c r="J272" s="11">
        <v>3</v>
      </c>
      <c r="K272" s="11">
        <v>490</v>
      </c>
      <c r="L272" s="11">
        <v>1.83</v>
      </c>
      <c r="M272" s="16">
        <f t="shared" ref="M272:M274" si="576">1+6*K272/(K272+2000)+L272</f>
        <v>4.01072289156627</v>
      </c>
      <c r="N272" s="11">
        <v>0.89</v>
      </c>
      <c r="O272" s="11">
        <v>1.78</v>
      </c>
      <c r="P272" s="8">
        <f t="shared" ref="P272:P274" si="577">1+N272*O272</f>
        <v>2.5842</v>
      </c>
      <c r="Q272" s="9">
        <v>1.15</v>
      </c>
      <c r="R272" s="17">
        <v>1</v>
      </c>
      <c r="S272" s="18">
        <f t="shared" ref="S272:S276" si="578">I272*J272*Q272*P272*M272*R272</f>
        <v>144878.931276481</v>
      </c>
      <c r="Z272" s="11">
        <v>35728</v>
      </c>
      <c r="AA272" s="11">
        <v>0.0847</v>
      </c>
      <c r="AB272" s="12">
        <v>1.35</v>
      </c>
      <c r="AC272" s="13">
        <f t="shared" ref="AC272:AC274" si="579">Z272*AA272*AB272</f>
        <v>4085.31816</v>
      </c>
      <c r="AD272" s="11">
        <v>3</v>
      </c>
      <c r="AE272" s="11">
        <v>450</v>
      </c>
      <c r="AF272" s="11">
        <v>1.83</v>
      </c>
      <c r="AG272" s="16">
        <f t="shared" ref="AG272:AG274" si="580">1+6*AE272/(AE272+2000)+AF272</f>
        <v>3.93204081632653</v>
      </c>
      <c r="AH272" s="11">
        <v>1</v>
      </c>
      <c r="AI272" s="11">
        <v>2.71</v>
      </c>
      <c r="AJ272" s="8">
        <f t="shared" ref="AJ272:AJ274" si="581">1+AH272*AI272</f>
        <v>3.71</v>
      </c>
      <c r="AK272" s="9">
        <v>1.15</v>
      </c>
      <c r="AL272" s="17">
        <v>1</v>
      </c>
      <c r="AM272" s="18">
        <f t="shared" ref="AM272:AM276" si="582">AC272*AD272*AK272*AJ272*AG272*AL272</f>
        <v>205606.531416964</v>
      </c>
      <c r="AT272" s="11">
        <v>36903</v>
      </c>
      <c r="AU272" s="11">
        <v>0.0847</v>
      </c>
      <c r="AV272" s="12">
        <v>1.35</v>
      </c>
      <c r="AW272" s="13">
        <f t="shared" ref="AW272:AW275" si="583">AT272*AU272*AV272</f>
        <v>4219.673535</v>
      </c>
      <c r="AX272" s="11">
        <v>3</v>
      </c>
      <c r="AY272" s="11">
        <v>490</v>
      </c>
      <c r="AZ272" s="11">
        <v>1.83</v>
      </c>
      <c r="BA272" s="16">
        <f t="shared" ref="BA272:BA275" si="584">1+6*AY272/(AY272+2000)+AZ272</f>
        <v>4.01072289156627</v>
      </c>
      <c r="BB272" s="11">
        <v>0.93</v>
      </c>
      <c r="BC272" s="11">
        <v>1.85</v>
      </c>
      <c r="BD272" s="8">
        <f t="shared" ref="BD272:BD275" si="585">1+BB272*BC272</f>
        <v>2.7205</v>
      </c>
      <c r="BE272" s="9">
        <v>1.15</v>
      </c>
      <c r="BF272" s="17">
        <v>1.015</v>
      </c>
      <c r="BG272" s="18">
        <f t="shared" ref="BG272:BG276" si="586">AW272*AX272*BE272*BD272*BA272*BF272</f>
        <v>161226.110287496</v>
      </c>
      <c r="BN272" s="11">
        <v>38167</v>
      </c>
      <c r="BO272" s="11">
        <v>0.0847</v>
      </c>
      <c r="BP272" s="12">
        <v>1.35</v>
      </c>
      <c r="BQ272" s="13">
        <f t="shared" ref="BQ272:BQ275" si="587">BN272*BO272*BP272</f>
        <v>4364.205615</v>
      </c>
      <c r="BR272" s="11">
        <v>3</v>
      </c>
      <c r="BS272" s="11">
        <v>490</v>
      </c>
      <c r="BT272" s="11">
        <v>1.83</v>
      </c>
      <c r="BU272" s="16">
        <f t="shared" ref="BU272:BU275" si="588">1+6*BS272/(BS272+2000)+BT272</f>
        <v>4.01072289156627</v>
      </c>
      <c r="BV272" s="11">
        <v>1</v>
      </c>
      <c r="BW272" s="11">
        <v>2.71</v>
      </c>
      <c r="BX272" s="8">
        <f t="shared" ref="BX272:BX275" si="589">1+BV272*BW272</f>
        <v>3.71</v>
      </c>
      <c r="BY272" s="9">
        <v>1.15</v>
      </c>
      <c r="BZ272" s="17">
        <v>1.015</v>
      </c>
      <c r="CA272" s="18">
        <f t="shared" ref="CA272:CA276" si="590">BQ272*BR272*BY272*BX272*BU272*BZ272</f>
        <v>227398.139684837</v>
      </c>
      <c r="CH272" s="11">
        <v>42781</v>
      </c>
      <c r="CI272" s="11">
        <v>0.0847</v>
      </c>
      <c r="CJ272" s="12">
        <v>1.35</v>
      </c>
      <c r="CK272" s="13">
        <f t="shared" ref="CK272:CK276" si="591">CH272*CI272*CJ272</f>
        <v>4891.793445</v>
      </c>
      <c r="CL272" s="11">
        <v>3</v>
      </c>
      <c r="CM272" s="11">
        <v>490</v>
      </c>
      <c r="CN272" s="11">
        <v>1.83</v>
      </c>
      <c r="CO272" s="16">
        <f t="shared" ref="CO272:CO276" si="592">1+6*CM272/(CM272+2000)+CN272</f>
        <v>4.01072289156627</v>
      </c>
      <c r="CP272" s="11">
        <v>0.93</v>
      </c>
      <c r="CQ272" s="11">
        <v>1.85</v>
      </c>
      <c r="CR272" s="8">
        <f t="shared" ref="CR272:CR276" si="593">1+CP272*CQ272</f>
        <v>2.7205</v>
      </c>
      <c r="CS272" s="9">
        <v>1.15</v>
      </c>
      <c r="CT272" s="17">
        <v>1.085</v>
      </c>
      <c r="CU272" s="18">
        <f t="shared" ref="CU272:CU276" si="594">CK272*CL272*CS272*CR272*CO272*CT272</f>
        <v>199796.709313877</v>
      </c>
      <c r="DB272" s="11">
        <v>44045</v>
      </c>
      <c r="DC272" s="11">
        <v>0.0847</v>
      </c>
      <c r="DD272" s="12">
        <v>1.35</v>
      </c>
      <c r="DE272" s="13">
        <f t="shared" ref="DE272:DE276" si="595">DB272*DC272*DD272</f>
        <v>5036.325525</v>
      </c>
      <c r="DF272" s="11">
        <v>3</v>
      </c>
      <c r="DG272" s="11">
        <v>490</v>
      </c>
      <c r="DH272" s="11">
        <v>1.83</v>
      </c>
      <c r="DI272" s="16">
        <f t="shared" ref="DI272:DI276" si="596">1+6*DG272/(DG272+2000)+DH272</f>
        <v>4.01072289156627</v>
      </c>
      <c r="DJ272" s="11">
        <v>1</v>
      </c>
      <c r="DK272" s="11">
        <v>2.71</v>
      </c>
      <c r="DL272" s="8">
        <f t="shared" ref="DL272:DL276" si="597">1+DJ272*DK272</f>
        <v>3.71</v>
      </c>
      <c r="DM272" s="9">
        <v>1.15</v>
      </c>
      <c r="DN272" s="17">
        <v>1.085</v>
      </c>
      <c r="DO272" s="18">
        <f t="shared" ref="DO272:DO276" si="598">DE272*DF272*DM272*DL272*DI272*DN272</f>
        <v>280517.004611294</v>
      </c>
      <c r="DV272" s="11">
        <v>49923</v>
      </c>
      <c r="DW272" s="11">
        <v>0.09996</v>
      </c>
      <c r="DX272" s="12">
        <v>1.35</v>
      </c>
      <c r="DY272" s="13">
        <f t="shared" ref="DY272:DY276" si="599">DV272*DW272*DX272</f>
        <v>6736.909158</v>
      </c>
      <c r="DZ272" s="11">
        <v>3</v>
      </c>
      <c r="EA272" s="11">
        <v>490</v>
      </c>
      <c r="EB272" s="11">
        <v>1.92</v>
      </c>
      <c r="EC272" s="16">
        <f t="shared" ref="EC272:EC276" si="600">1+6*EA272/(EA272+2000)+EB272</f>
        <v>4.10072289156627</v>
      </c>
      <c r="ED272" s="11">
        <v>1</v>
      </c>
      <c r="EE272" s="11">
        <v>3.51</v>
      </c>
      <c r="EF272" s="8">
        <f t="shared" ref="EF272:EF276" si="601">1+ED272*EE272</f>
        <v>4.51</v>
      </c>
      <c r="EG272" s="9">
        <v>1.15</v>
      </c>
      <c r="EH272" s="17">
        <v>1.2</v>
      </c>
      <c r="EI272" s="18">
        <f>DY272*DZ272*EG272*EF272*EC272*EH272+DV272*0.125*EF272*EG272*EH272</f>
        <v>554658.631842428</v>
      </c>
    </row>
    <row r="273" s="1" customFormat="1" customHeight="1" spans="6:139">
      <c r="F273" s="11">
        <v>35434</v>
      </c>
      <c r="G273" s="11">
        <v>0.0847</v>
      </c>
      <c r="H273" s="12">
        <v>1.35</v>
      </c>
      <c r="I273" s="13">
        <f t="shared" si="575"/>
        <v>4051.70073</v>
      </c>
      <c r="J273" s="11">
        <v>3</v>
      </c>
      <c r="K273" s="11">
        <v>490</v>
      </c>
      <c r="L273" s="11">
        <v>1.83</v>
      </c>
      <c r="M273" s="16">
        <f t="shared" si="576"/>
        <v>4.01072289156627</v>
      </c>
      <c r="N273" s="11">
        <v>0.89</v>
      </c>
      <c r="O273" s="11">
        <v>1.78</v>
      </c>
      <c r="P273" s="8">
        <f t="shared" si="577"/>
        <v>2.5842</v>
      </c>
      <c r="Q273" s="9">
        <v>1.15</v>
      </c>
      <c r="R273" s="17">
        <v>1</v>
      </c>
      <c r="S273" s="18">
        <f t="shared" si="578"/>
        <v>144878.931276481</v>
      </c>
      <c r="Z273" s="11">
        <v>35728</v>
      </c>
      <c r="AA273" s="11">
        <v>0.0847</v>
      </c>
      <c r="AB273" s="12">
        <v>1.35</v>
      </c>
      <c r="AC273" s="13">
        <f t="shared" si="579"/>
        <v>4085.31816</v>
      </c>
      <c r="AD273" s="11">
        <v>3</v>
      </c>
      <c r="AE273" s="11">
        <v>450</v>
      </c>
      <c r="AF273" s="11">
        <v>1.83</v>
      </c>
      <c r="AG273" s="16">
        <f t="shared" si="580"/>
        <v>3.93204081632653</v>
      </c>
      <c r="AH273" s="11">
        <v>1</v>
      </c>
      <c r="AI273" s="11">
        <v>2.71</v>
      </c>
      <c r="AJ273" s="8">
        <f t="shared" si="581"/>
        <v>3.71</v>
      </c>
      <c r="AK273" s="9">
        <v>1.15</v>
      </c>
      <c r="AL273" s="17">
        <v>1</v>
      </c>
      <c r="AM273" s="18">
        <f t="shared" si="582"/>
        <v>205606.531416964</v>
      </c>
      <c r="AT273" s="11">
        <v>36903</v>
      </c>
      <c r="AU273" s="11">
        <v>0.0847</v>
      </c>
      <c r="AV273" s="12">
        <v>1.35</v>
      </c>
      <c r="AW273" s="13">
        <f t="shared" si="583"/>
        <v>4219.673535</v>
      </c>
      <c r="AX273" s="11">
        <v>3</v>
      </c>
      <c r="AY273" s="11">
        <v>490</v>
      </c>
      <c r="AZ273" s="11">
        <v>1.83</v>
      </c>
      <c r="BA273" s="16">
        <f t="shared" si="584"/>
        <v>4.01072289156627</v>
      </c>
      <c r="BB273" s="11">
        <v>0.93</v>
      </c>
      <c r="BC273" s="11">
        <v>1.85</v>
      </c>
      <c r="BD273" s="8">
        <f t="shared" si="585"/>
        <v>2.7205</v>
      </c>
      <c r="BE273" s="9">
        <v>1.15</v>
      </c>
      <c r="BF273" s="17">
        <v>1.015</v>
      </c>
      <c r="BG273" s="18">
        <f t="shared" si="586"/>
        <v>161226.110287496</v>
      </c>
      <c r="BN273" s="11">
        <v>38167</v>
      </c>
      <c r="BO273" s="11">
        <v>0.0847</v>
      </c>
      <c r="BP273" s="12">
        <v>1.35</v>
      </c>
      <c r="BQ273" s="13">
        <f t="shared" si="587"/>
        <v>4364.205615</v>
      </c>
      <c r="BR273" s="11">
        <v>3</v>
      </c>
      <c r="BS273" s="11">
        <v>490</v>
      </c>
      <c r="BT273" s="11">
        <v>1.83</v>
      </c>
      <c r="BU273" s="16">
        <f t="shared" si="588"/>
        <v>4.01072289156627</v>
      </c>
      <c r="BV273" s="11">
        <v>1</v>
      </c>
      <c r="BW273" s="11">
        <v>2.71</v>
      </c>
      <c r="BX273" s="8">
        <f t="shared" si="589"/>
        <v>3.71</v>
      </c>
      <c r="BY273" s="9">
        <v>1.15</v>
      </c>
      <c r="BZ273" s="17">
        <v>1.015</v>
      </c>
      <c r="CA273" s="18">
        <f t="shared" si="590"/>
        <v>227398.139684837</v>
      </c>
      <c r="CH273" s="11">
        <v>42781</v>
      </c>
      <c r="CI273" s="11">
        <v>0.0847</v>
      </c>
      <c r="CJ273" s="12">
        <v>1.35</v>
      </c>
      <c r="CK273" s="13">
        <f t="shared" si="591"/>
        <v>4891.793445</v>
      </c>
      <c r="CL273" s="11">
        <v>3</v>
      </c>
      <c r="CM273" s="11">
        <v>490</v>
      </c>
      <c r="CN273" s="11">
        <v>1.83</v>
      </c>
      <c r="CO273" s="16">
        <f t="shared" si="592"/>
        <v>4.01072289156627</v>
      </c>
      <c r="CP273" s="11">
        <v>0.93</v>
      </c>
      <c r="CQ273" s="11">
        <v>1.85</v>
      </c>
      <c r="CR273" s="8">
        <f t="shared" si="593"/>
        <v>2.7205</v>
      </c>
      <c r="CS273" s="9">
        <v>1.15</v>
      </c>
      <c r="CT273" s="17">
        <v>1.085</v>
      </c>
      <c r="CU273" s="18">
        <f t="shared" si="594"/>
        <v>199796.709313877</v>
      </c>
      <c r="DB273" s="11">
        <v>44045</v>
      </c>
      <c r="DC273" s="11">
        <v>0.0847</v>
      </c>
      <c r="DD273" s="12">
        <v>1.35</v>
      </c>
      <c r="DE273" s="13">
        <f t="shared" si="595"/>
        <v>5036.325525</v>
      </c>
      <c r="DF273" s="11">
        <v>3</v>
      </c>
      <c r="DG273" s="11">
        <v>490</v>
      </c>
      <c r="DH273" s="11">
        <v>1.83</v>
      </c>
      <c r="DI273" s="16">
        <f t="shared" si="596"/>
        <v>4.01072289156627</v>
      </c>
      <c r="DJ273" s="11">
        <v>1</v>
      </c>
      <c r="DK273" s="11">
        <v>2.71</v>
      </c>
      <c r="DL273" s="8">
        <f t="shared" si="597"/>
        <v>3.71</v>
      </c>
      <c r="DM273" s="9">
        <v>1.15</v>
      </c>
      <c r="DN273" s="17">
        <v>1.085</v>
      </c>
      <c r="DO273" s="18">
        <f t="shared" si="598"/>
        <v>280517.004611294</v>
      </c>
      <c r="DV273" s="11">
        <v>49923</v>
      </c>
      <c r="DW273" s="11">
        <v>0.09996</v>
      </c>
      <c r="DX273" s="12">
        <v>1.35</v>
      </c>
      <c r="DY273" s="13">
        <f t="shared" si="599"/>
        <v>6736.909158</v>
      </c>
      <c r="DZ273" s="11">
        <v>3</v>
      </c>
      <c r="EA273" s="11">
        <v>490</v>
      </c>
      <c r="EB273" s="11">
        <v>1.92</v>
      </c>
      <c r="EC273" s="16">
        <f t="shared" si="600"/>
        <v>4.10072289156627</v>
      </c>
      <c r="ED273" s="11">
        <v>1</v>
      </c>
      <c r="EE273" s="11">
        <v>3.51</v>
      </c>
      <c r="EF273" s="8">
        <f t="shared" si="601"/>
        <v>4.51</v>
      </c>
      <c r="EG273" s="9">
        <v>1.15</v>
      </c>
      <c r="EH273" s="17">
        <v>1.2</v>
      </c>
      <c r="EI273" s="18">
        <f t="shared" ref="EI273:EI276" si="602">DY273*DZ273*EG273*EF273*EC273*EH273</f>
        <v>515819.785917428</v>
      </c>
    </row>
    <row r="274" s="1" customFormat="1" customHeight="1" spans="6:139">
      <c r="F274" s="11">
        <v>35434</v>
      </c>
      <c r="G274" s="11">
        <v>0.0847</v>
      </c>
      <c r="H274" s="12">
        <v>1.35</v>
      </c>
      <c r="I274" s="13">
        <f t="shared" si="575"/>
        <v>4051.70073</v>
      </c>
      <c r="J274" s="11">
        <v>3</v>
      </c>
      <c r="K274" s="11">
        <v>240</v>
      </c>
      <c r="L274" s="11">
        <v>1.83</v>
      </c>
      <c r="M274" s="16">
        <f t="shared" si="576"/>
        <v>3.47285714285714</v>
      </c>
      <c r="N274" s="11">
        <v>0.89</v>
      </c>
      <c r="O274" s="11">
        <v>1.78</v>
      </c>
      <c r="P274" s="8">
        <f t="shared" si="577"/>
        <v>2.5842</v>
      </c>
      <c r="Q274" s="9">
        <v>0.9</v>
      </c>
      <c r="R274" s="17">
        <v>1</v>
      </c>
      <c r="S274" s="18">
        <f t="shared" si="578"/>
        <v>98177.9963888784</v>
      </c>
      <c r="Z274" s="11">
        <v>35728</v>
      </c>
      <c r="AA274" s="11">
        <v>0.0847</v>
      </c>
      <c r="AB274" s="12">
        <v>1.35</v>
      </c>
      <c r="AC274" s="13">
        <f t="shared" si="579"/>
        <v>4085.31816</v>
      </c>
      <c r="AD274" s="11">
        <v>3</v>
      </c>
      <c r="AE274" s="11">
        <v>200</v>
      </c>
      <c r="AF274" s="11">
        <v>1.83</v>
      </c>
      <c r="AG274" s="16">
        <f t="shared" si="580"/>
        <v>3.37545454545455</v>
      </c>
      <c r="AH274" s="11">
        <v>1</v>
      </c>
      <c r="AI274" s="11">
        <v>2.71</v>
      </c>
      <c r="AJ274" s="8">
        <f t="shared" si="581"/>
        <v>3.71</v>
      </c>
      <c r="AK274" s="9">
        <v>0.9</v>
      </c>
      <c r="AL274" s="17">
        <v>1</v>
      </c>
      <c r="AM274" s="18">
        <f t="shared" si="582"/>
        <v>138132.484225798</v>
      </c>
      <c r="AT274" s="11">
        <v>36903</v>
      </c>
      <c r="AU274" s="11">
        <v>0.0847</v>
      </c>
      <c r="AV274" s="12">
        <v>1.35</v>
      </c>
      <c r="AW274" s="13">
        <f t="shared" si="583"/>
        <v>4219.673535</v>
      </c>
      <c r="AX274" s="11">
        <v>3</v>
      </c>
      <c r="AY274" s="11">
        <v>490</v>
      </c>
      <c r="AZ274" s="11">
        <v>1.83</v>
      </c>
      <c r="BA274" s="16">
        <f t="shared" si="584"/>
        <v>4.01072289156627</v>
      </c>
      <c r="BB274" s="11">
        <v>0.93</v>
      </c>
      <c r="BC274" s="11">
        <v>1.85</v>
      </c>
      <c r="BD274" s="8">
        <f t="shared" si="585"/>
        <v>2.7205</v>
      </c>
      <c r="BE274" s="9">
        <v>1.15</v>
      </c>
      <c r="BF274" s="17">
        <v>1.015</v>
      </c>
      <c r="BG274" s="18">
        <f t="shared" si="586"/>
        <v>161226.110287496</v>
      </c>
      <c r="BN274" s="11">
        <v>38167</v>
      </c>
      <c r="BO274" s="11">
        <v>0.0847</v>
      </c>
      <c r="BP274" s="12">
        <v>1.35</v>
      </c>
      <c r="BQ274" s="13">
        <f t="shared" si="587"/>
        <v>4364.205615</v>
      </c>
      <c r="BR274" s="11">
        <v>3</v>
      </c>
      <c r="BS274" s="11">
        <v>490</v>
      </c>
      <c r="BT274" s="11">
        <v>1.83</v>
      </c>
      <c r="BU274" s="16">
        <f t="shared" si="588"/>
        <v>4.01072289156627</v>
      </c>
      <c r="BV274" s="11">
        <v>1</v>
      </c>
      <c r="BW274" s="11">
        <v>2.71</v>
      </c>
      <c r="BX274" s="8">
        <f t="shared" si="589"/>
        <v>3.71</v>
      </c>
      <c r="BY274" s="9">
        <v>1.15</v>
      </c>
      <c r="BZ274" s="17">
        <v>1.015</v>
      </c>
      <c r="CA274" s="18">
        <f t="shared" si="590"/>
        <v>227398.139684837</v>
      </c>
      <c r="CH274" s="11">
        <v>42781</v>
      </c>
      <c r="CI274" s="11">
        <v>0.0847</v>
      </c>
      <c r="CJ274" s="12">
        <v>1.35</v>
      </c>
      <c r="CK274" s="13">
        <f t="shared" si="591"/>
        <v>4891.793445</v>
      </c>
      <c r="CL274" s="11">
        <v>3</v>
      </c>
      <c r="CM274" s="11">
        <v>490</v>
      </c>
      <c r="CN274" s="11">
        <v>1.83</v>
      </c>
      <c r="CO274" s="16">
        <f t="shared" si="592"/>
        <v>4.01072289156627</v>
      </c>
      <c r="CP274" s="11">
        <v>0.93</v>
      </c>
      <c r="CQ274" s="11">
        <v>1.85</v>
      </c>
      <c r="CR274" s="8">
        <f t="shared" si="593"/>
        <v>2.7205</v>
      </c>
      <c r="CS274" s="9">
        <v>1.15</v>
      </c>
      <c r="CT274" s="17">
        <v>1.085</v>
      </c>
      <c r="CU274" s="18">
        <f t="shared" si="594"/>
        <v>199796.709313877</v>
      </c>
      <c r="DB274" s="11">
        <v>44045</v>
      </c>
      <c r="DC274" s="11">
        <v>0.0847</v>
      </c>
      <c r="DD274" s="12">
        <v>1.35</v>
      </c>
      <c r="DE274" s="13">
        <f t="shared" si="595"/>
        <v>5036.325525</v>
      </c>
      <c r="DF274" s="11">
        <v>3</v>
      </c>
      <c r="DG274" s="11">
        <v>490</v>
      </c>
      <c r="DH274" s="11">
        <v>1.83</v>
      </c>
      <c r="DI274" s="16">
        <f t="shared" si="596"/>
        <v>4.01072289156627</v>
      </c>
      <c r="DJ274" s="11">
        <v>1</v>
      </c>
      <c r="DK274" s="11">
        <v>2.71</v>
      </c>
      <c r="DL274" s="8">
        <f t="shared" si="597"/>
        <v>3.71</v>
      </c>
      <c r="DM274" s="9">
        <v>1.15</v>
      </c>
      <c r="DN274" s="17">
        <v>1.085</v>
      </c>
      <c r="DO274" s="18">
        <f t="shared" si="598"/>
        <v>280517.004611294</v>
      </c>
      <c r="DV274" s="11">
        <v>49923</v>
      </c>
      <c r="DW274" s="11">
        <v>0.09996</v>
      </c>
      <c r="DX274" s="12">
        <v>1.35</v>
      </c>
      <c r="DY274" s="13">
        <f t="shared" si="599"/>
        <v>6736.909158</v>
      </c>
      <c r="DZ274" s="11">
        <v>3</v>
      </c>
      <c r="EA274" s="11">
        <v>490</v>
      </c>
      <c r="EB274" s="11">
        <v>1.92</v>
      </c>
      <c r="EC274" s="16">
        <f t="shared" si="600"/>
        <v>4.10072289156627</v>
      </c>
      <c r="ED274" s="11">
        <v>1</v>
      </c>
      <c r="EE274" s="11">
        <v>3.51</v>
      </c>
      <c r="EF274" s="8">
        <f t="shared" si="601"/>
        <v>4.51</v>
      </c>
      <c r="EG274" s="9">
        <v>1.15</v>
      </c>
      <c r="EH274" s="17">
        <v>1.2</v>
      </c>
      <c r="EI274" s="18">
        <f t="shared" si="602"/>
        <v>515819.785917428</v>
      </c>
    </row>
    <row r="275" s="1" customFormat="1" customHeight="1" spans="6:139">
      <c r="F275" s="11"/>
      <c r="G275" s="11"/>
      <c r="H275" s="12"/>
      <c r="I275" s="13"/>
      <c r="J275" s="11"/>
      <c r="K275" s="11"/>
      <c r="L275" s="11"/>
      <c r="M275" s="16"/>
      <c r="N275" s="11"/>
      <c r="O275" s="11"/>
      <c r="P275" s="8"/>
      <c r="Q275" s="9"/>
      <c r="R275" s="17">
        <v>1</v>
      </c>
      <c r="S275" s="18">
        <f t="shared" si="578"/>
        <v>0</v>
      </c>
      <c r="Z275" s="11"/>
      <c r="AA275" s="11"/>
      <c r="AB275" s="12"/>
      <c r="AC275" s="13"/>
      <c r="AD275" s="11"/>
      <c r="AE275" s="11"/>
      <c r="AF275" s="11"/>
      <c r="AG275" s="16"/>
      <c r="AH275" s="11"/>
      <c r="AI275" s="11"/>
      <c r="AJ275" s="8"/>
      <c r="AK275" s="9"/>
      <c r="AL275" s="17">
        <v>1</v>
      </c>
      <c r="AM275" s="18">
        <f t="shared" si="582"/>
        <v>0</v>
      </c>
      <c r="AT275" s="11">
        <v>36903</v>
      </c>
      <c r="AU275" s="11">
        <v>0.0847</v>
      </c>
      <c r="AV275" s="12">
        <v>1.35</v>
      </c>
      <c r="AW275" s="13">
        <f t="shared" si="583"/>
        <v>4219.673535</v>
      </c>
      <c r="AX275" s="11">
        <v>3</v>
      </c>
      <c r="AY275" s="11">
        <v>240</v>
      </c>
      <c r="AZ275" s="11">
        <v>1.83</v>
      </c>
      <c r="BA275" s="16">
        <f t="shared" si="584"/>
        <v>3.47285714285714</v>
      </c>
      <c r="BB275" s="11">
        <v>0.93</v>
      </c>
      <c r="BC275" s="11">
        <v>1.85</v>
      </c>
      <c r="BD275" s="8">
        <f t="shared" si="585"/>
        <v>2.7205</v>
      </c>
      <c r="BE275" s="9">
        <v>0.9</v>
      </c>
      <c r="BF275" s="17">
        <v>1.015</v>
      </c>
      <c r="BG275" s="18">
        <f t="shared" si="586"/>
        <v>109255.751227151</v>
      </c>
      <c r="BN275" s="11">
        <v>38167</v>
      </c>
      <c r="BO275" s="11">
        <v>0.0847</v>
      </c>
      <c r="BP275" s="12">
        <v>1.35</v>
      </c>
      <c r="BQ275" s="13">
        <f t="shared" si="587"/>
        <v>4364.205615</v>
      </c>
      <c r="BR275" s="11">
        <v>3</v>
      </c>
      <c r="BS275" s="11">
        <v>240</v>
      </c>
      <c r="BT275" s="11">
        <v>1.83</v>
      </c>
      <c r="BU275" s="16">
        <f t="shared" si="588"/>
        <v>3.47285714285714</v>
      </c>
      <c r="BV275" s="11">
        <v>1</v>
      </c>
      <c r="BW275" s="11">
        <v>2.71</v>
      </c>
      <c r="BX275" s="8">
        <f t="shared" si="589"/>
        <v>3.71</v>
      </c>
      <c r="BY275" s="9">
        <v>0.9</v>
      </c>
      <c r="BZ275" s="17">
        <v>1.015</v>
      </c>
      <c r="CA275" s="18">
        <f t="shared" si="590"/>
        <v>154097.587137847</v>
      </c>
      <c r="CH275" s="11">
        <v>42781</v>
      </c>
      <c r="CI275" s="11">
        <v>0.0847</v>
      </c>
      <c r="CJ275" s="12">
        <v>1.35</v>
      </c>
      <c r="CK275" s="13">
        <f t="shared" si="591"/>
        <v>4891.793445</v>
      </c>
      <c r="CL275" s="11">
        <v>3</v>
      </c>
      <c r="CM275" s="11">
        <v>240</v>
      </c>
      <c r="CN275" s="11">
        <v>1.83</v>
      </c>
      <c r="CO275" s="16">
        <f t="shared" si="592"/>
        <v>3.47285714285714</v>
      </c>
      <c r="CP275" s="11">
        <v>0.93</v>
      </c>
      <c r="CQ275" s="11">
        <v>1.85</v>
      </c>
      <c r="CR275" s="8">
        <f t="shared" si="593"/>
        <v>2.7205</v>
      </c>
      <c r="CS275" s="9">
        <v>0.9</v>
      </c>
      <c r="CT275" s="17">
        <v>1.085</v>
      </c>
      <c r="CU275" s="18">
        <f t="shared" si="594"/>
        <v>135393.327606027</v>
      </c>
      <c r="DB275" s="11">
        <v>44045</v>
      </c>
      <c r="DC275" s="11">
        <v>0.0847</v>
      </c>
      <c r="DD275" s="12">
        <v>1.35</v>
      </c>
      <c r="DE275" s="13">
        <f t="shared" si="595"/>
        <v>5036.325525</v>
      </c>
      <c r="DF275" s="11">
        <v>3</v>
      </c>
      <c r="DG275" s="11">
        <v>240</v>
      </c>
      <c r="DH275" s="11">
        <v>1.83</v>
      </c>
      <c r="DI275" s="16">
        <f t="shared" si="596"/>
        <v>3.47285714285714</v>
      </c>
      <c r="DJ275" s="11">
        <v>1</v>
      </c>
      <c r="DK275" s="11">
        <v>2.71</v>
      </c>
      <c r="DL275" s="8">
        <f t="shared" si="597"/>
        <v>3.71</v>
      </c>
      <c r="DM275" s="9">
        <v>0.9</v>
      </c>
      <c r="DN275" s="17">
        <v>1.085</v>
      </c>
      <c r="DO275" s="18">
        <f t="shared" si="598"/>
        <v>190093.875093469</v>
      </c>
      <c r="DV275" s="11">
        <v>49923</v>
      </c>
      <c r="DW275" s="11">
        <v>0.09996</v>
      </c>
      <c r="DX275" s="12">
        <v>1.35</v>
      </c>
      <c r="DY275" s="13">
        <f t="shared" si="599"/>
        <v>6736.909158</v>
      </c>
      <c r="DZ275" s="11">
        <v>3</v>
      </c>
      <c r="EA275" s="11">
        <v>240</v>
      </c>
      <c r="EB275" s="11">
        <v>1.92</v>
      </c>
      <c r="EC275" s="16">
        <f t="shared" si="600"/>
        <v>3.56285714285714</v>
      </c>
      <c r="ED275" s="11">
        <v>1</v>
      </c>
      <c r="EE275" s="11">
        <v>3.51</v>
      </c>
      <c r="EF275" s="8">
        <f t="shared" si="601"/>
        <v>4.51</v>
      </c>
      <c r="EG275" s="9">
        <v>0.9</v>
      </c>
      <c r="EH275" s="17">
        <v>1.2</v>
      </c>
      <c r="EI275" s="18">
        <f t="shared" si="602"/>
        <v>350736.248546594</v>
      </c>
    </row>
    <row r="276" s="1" customFormat="1" customHeight="1" spans="6:139">
      <c r="F276" s="11"/>
      <c r="G276" s="11"/>
      <c r="H276" s="12"/>
      <c r="I276" s="13"/>
      <c r="J276" s="11"/>
      <c r="K276" s="11"/>
      <c r="L276" s="11"/>
      <c r="M276" s="16"/>
      <c r="N276" s="11"/>
      <c r="O276" s="11"/>
      <c r="P276" s="8"/>
      <c r="Q276" s="9"/>
      <c r="R276" s="17">
        <v>1</v>
      </c>
      <c r="S276" s="18">
        <f t="shared" si="578"/>
        <v>0</v>
      </c>
      <c r="Z276" s="11"/>
      <c r="AA276" s="11"/>
      <c r="AB276" s="12"/>
      <c r="AC276" s="13"/>
      <c r="AD276" s="11"/>
      <c r="AE276" s="11"/>
      <c r="AF276" s="11"/>
      <c r="AG276" s="16"/>
      <c r="AH276" s="11"/>
      <c r="AI276" s="11"/>
      <c r="AJ276" s="8"/>
      <c r="AK276" s="9"/>
      <c r="AL276" s="17">
        <v>1</v>
      </c>
      <c r="AM276" s="18">
        <f t="shared" si="582"/>
        <v>0</v>
      </c>
      <c r="AT276" s="11"/>
      <c r="AU276" s="11"/>
      <c r="AV276" s="12"/>
      <c r="AW276" s="13"/>
      <c r="AX276" s="11"/>
      <c r="AY276" s="11"/>
      <c r="AZ276" s="11"/>
      <c r="BA276" s="16"/>
      <c r="BB276" s="11"/>
      <c r="BC276" s="11"/>
      <c r="BD276" s="8"/>
      <c r="BE276" s="9"/>
      <c r="BF276" s="17">
        <v>1</v>
      </c>
      <c r="BG276" s="18">
        <f t="shared" si="586"/>
        <v>0</v>
      </c>
      <c r="BN276" s="11"/>
      <c r="BO276" s="11"/>
      <c r="BP276" s="12"/>
      <c r="BQ276" s="13"/>
      <c r="BR276" s="11"/>
      <c r="BS276" s="11"/>
      <c r="BT276" s="11"/>
      <c r="BU276" s="16"/>
      <c r="BV276" s="11"/>
      <c r="BW276" s="11"/>
      <c r="BX276" s="8"/>
      <c r="BY276" s="9"/>
      <c r="BZ276" s="17">
        <v>1</v>
      </c>
      <c r="CA276" s="18">
        <f t="shared" si="590"/>
        <v>0</v>
      </c>
      <c r="CH276" s="11">
        <v>42781</v>
      </c>
      <c r="CI276" s="11">
        <v>0.0847</v>
      </c>
      <c r="CJ276" s="12">
        <v>1.35</v>
      </c>
      <c r="CK276" s="13">
        <f t="shared" si="591"/>
        <v>4891.793445</v>
      </c>
      <c r="CL276" s="11">
        <v>3</v>
      </c>
      <c r="CM276" s="11">
        <v>240</v>
      </c>
      <c r="CN276" s="11">
        <v>1.83</v>
      </c>
      <c r="CO276" s="16">
        <f t="shared" si="592"/>
        <v>3.47285714285714</v>
      </c>
      <c r="CP276" s="11">
        <v>0.93</v>
      </c>
      <c r="CQ276" s="11">
        <v>1.85</v>
      </c>
      <c r="CR276" s="8">
        <f t="shared" si="593"/>
        <v>2.7205</v>
      </c>
      <c r="CS276" s="9">
        <v>0.9</v>
      </c>
      <c r="CT276" s="17">
        <v>1.085</v>
      </c>
      <c r="CU276" s="18">
        <f t="shared" si="594"/>
        <v>135393.327606027</v>
      </c>
      <c r="DB276" s="11">
        <v>44045</v>
      </c>
      <c r="DC276" s="11">
        <v>0.0847</v>
      </c>
      <c r="DD276" s="12">
        <v>1.35</v>
      </c>
      <c r="DE276" s="13">
        <f t="shared" si="595"/>
        <v>5036.325525</v>
      </c>
      <c r="DF276" s="11">
        <v>3</v>
      </c>
      <c r="DG276" s="11">
        <v>240</v>
      </c>
      <c r="DH276" s="11">
        <v>1.83</v>
      </c>
      <c r="DI276" s="16">
        <f t="shared" si="596"/>
        <v>3.47285714285714</v>
      </c>
      <c r="DJ276" s="11">
        <v>1</v>
      </c>
      <c r="DK276" s="11">
        <v>2.71</v>
      </c>
      <c r="DL276" s="8">
        <f t="shared" si="597"/>
        <v>3.71</v>
      </c>
      <c r="DM276" s="9">
        <v>0.9</v>
      </c>
      <c r="DN276" s="17">
        <v>1.085</v>
      </c>
      <c r="DO276" s="18">
        <f t="shared" si="598"/>
        <v>190093.875093469</v>
      </c>
      <c r="DV276" s="11">
        <v>49923</v>
      </c>
      <c r="DW276" s="11">
        <v>0.09996</v>
      </c>
      <c r="DX276" s="12">
        <v>1.35</v>
      </c>
      <c r="DY276" s="13">
        <f t="shared" si="599"/>
        <v>6736.909158</v>
      </c>
      <c r="DZ276" s="11">
        <v>3</v>
      </c>
      <c r="EA276" s="11">
        <v>240</v>
      </c>
      <c r="EB276" s="11">
        <v>1.92</v>
      </c>
      <c r="EC276" s="16">
        <f t="shared" si="600"/>
        <v>3.56285714285714</v>
      </c>
      <c r="ED276" s="11">
        <v>1</v>
      </c>
      <c r="EE276" s="11">
        <v>3.51</v>
      </c>
      <c r="EF276" s="8">
        <f t="shared" si="601"/>
        <v>4.51</v>
      </c>
      <c r="EG276" s="9">
        <v>0.9</v>
      </c>
      <c r="EH276" s="17">
        <v>1.2</v>
      </c>
      <c r="EI276" s="18">
        <f t="shared" si="602"/>
        <v>350736.248546594</v>
      </c>
    </row>
    <row r="277" s="1" customFormat="1" customHeight="1" spans="6:139">
      <c r="F277" s="39" t="s">
        <v>51</v>
      </c>
      <c r="G277" s="40"/>
      <c r="H277" s="40"/>
      <c r="I277" s="40"/>
      <c r="J277" s="40"/>
      <c r="K277" s="40"/>
      <c r="L277" s="40"/>
      <c r="M277" s="25">
        <f>SUM(S272:S276)</f>
        <v>387935.85894184</v>
      </c>
      <c r="N277" s="25"/>
      <c r="O277" s="25"/>
      <c r="P277" s="25"/>
      <c r="Q277" s="25"/>
      <c r="R277" s="25"/>
      <c r="S277" s="25"/>
      <c r="T277" s="1"/>
      <c r="U277" s="1"/>
      <c r="V277" s="1"/>
      <c r="W277" s="1"/>
      <c r="X277" s="1"/>
      <c r="Y277" s="1"/>
      <c r="Z277" s="39" t="s">
        <v>51</v>
      </c>
      <c r="AA277" s="40"/>
      <c r="AB277" s="40"/>
      <c r="AC277" s="40"/>
      <c r="AD277" s="40"/>
      <c r="AE277" s="40"/>
      <c r="AF277" s="40"/>
      <c r="AG277" s="25">
        <f>SUM(AM272:AM276)</f>
        <v>549345.547059725</v>
      </c>
      <c r="AH277" s="25"/>
      <c r="AI277" s="25"/>
      <c r="AJ277" s="25"/>
      <c r="AK277" s="25"/>
      <c r="AL277" s="25"/>
      <c r="AM277" s="25"/>
      <c r="AN277" s="1"/>
      <c r="AO277" s="1"/>
      <c r="AP277" s="1"/>
      <c r="AQ277" s="1"/>
      <c r="AR277" s="1"/>
      <c r="AS277" s="1"/>
      <c r="AT277" s="39" t="s">
        <v>51</v>
      </c>
      <c r="AU277" s="40"/>
      <c r="AV277" s="40"/>
      <c r="AW277" s="40"/>
      <c r="AX277" s="40"/>
      <c r="AY277" s="40"/>
      <c r="AZ277" s="40"/>
      <c r="BA277" s="25">
        <f>SUM(BG272:BG276)</f>
        <v>592934.082089638</v>
      </c>
      <c r="BB277" s="25"/>
      <c r="BC277" s="25"/>
      <c r="BD277" s="25"/>
      <c r="BE277" s="25"/>
      <c r="BF277" s="25"/>
      <c r="BG277" s="25"/>
      <c r="BH277" s="1"/>
      <c r="BI277" s="1"/>
      <c r="BJ277" s="1"/>
      <c r="BK277" s="1"/>
      <c r="BL277" s="1"/>
      <c r="BM277" s="1"/>
      <c r="BN277" s="39" t="s">
        <v>51</v>
      </c>
      <c r="BO277" s="40"/>
      <c r="BP277" s="40"/>
      <c r="BQ277" s="40"/>
      <c r="BR277" s="40"/>
      <c r="BS277" s="40"/>
      <c r="BT277" s="40"/>
      <c r="BU277" s="25">
        <f>SUM(CA272:CA276)</f>
        <v>836292.006192358</v>
      </c>
      <c r="BV277" s="25"/>
      <c r="BW277" s="25"/>
      <c r="BX277" s="25"/>
      <c r="BY277" s="25"/>
      <c r="BZ277" s="25"/>
      <c r="CA277" s="25"/>
      <c r="CB277" s="1"/>
      <c r="CC277" s="1"/>
      <c r="CD277" s="1"/>
      <c r="CE277" s="1"/>
      <c r="CF277" s="1"/>
      <c r="CG277" s="1"/>
      <c r="CH277" s="39" t="s">
        <v>51</v>
      </c>
      <c r="CI277" s="40"/>
      <c r="CJ277" s="40"/>
      <c r="CK277" s="40"/>
      <c r="CL277" s="40"/>
      <c r="CM277" s="40"/>
      <c r="CN277" s="40"/>
      <c r="CO277" s="25">
        <f>SUM(CU272:CU276)</f>
        <v>870176.783153684</v>
      </c>
      <c r="CP277" s="25"/>
      <c r="CQ277" s="25"/>
      <c r="CR277" s="25"/>
      <c r="CS277" s="25"/>
      <c r="CT277" s="25"/>
      <c r="CU277" s="25"/>
      <c r="CV277" s="1"/>
      <c r="CW277" s="1"/>
      <c r="CX277" s="1"/>
      <c r="CY277" s="1"/>
      <c r="CZ277" s="1"/>
      <c r="DA277" s="1"/>
      <c r="DB277" s="39" t="s">
        <v>51</v>
      </c>
      <c r="DC277" s="40"/>
      <c r="DD277" s="40"/>
      <c r="DE277" s="40"/>
      <c r="DF277" s="40"/>
      <c r="DG277" s="40"/>
      <c r="DH277" s="40"/>
      <c r="DI277" s="25">
        <f>SUM(DO272:DO276)</f>
        <v>1221738.76402082</v>
      </c>
      <c r="DJ277" s="25"/>
      <c r="DK277" s="25"/>
      <c r="DL277" s="25"/>
      <c r="DM277" s="25"/>
      <c r="DN277" s="25"/>
      <c r="DO277" s="25"/>
      <c r="DP277" s="1"/>
      <c r="DQ277" s="1"/>
      <c r="DR277" s="1"/>
      <c r="DS277" s="1"/>
      <c r="DT277" s="1"/>
      <c r="DU277" s="1"/>
      <c r="DV277" s="39" t="s">
        <v>51</v>
      </c>
      <c r="DW277" s="40"/>
      <c r="DX277" s="40"/>
      <c r="DY277" s="40"/>
      <c r="DZ277" s="40"/>
      <c r="EA277" s="40"/>
      <c r="EB277" s="40"/>
      <c r="EC277" s="25">
        <f>SUM(EI272:EI276)</f>
        <v>2287770.70077047</v>
      </c>
      <c r="ED277" s="25"/>
      <c r="EE277" s="25"/>
      <c r="EF277" s="25"/>
      <c r="EG277" s="25"/>
      <c r="EH277" s="25"/>
      <c r="EI277" s="25"/>
    </row>
    <row r="278" s="1" customFormat="1" customHeight="1" spans="6:139">
      <c r="F278" s="40"/>
      <c r="G278" s="40"/>
      <c r="H278" s="40"/>
      <c r="I278" s="40"/>
      <c r="J278" s="40"/>
      <c r="K278" s="40"/>
      <c r="L278" s="40"/>
      <c r="M278" s="25"/>
      <c r="N278" s="25"/>
      <c r="O278" s="25"/>
      <c r="P278" s="25"/>
      <c r="Q278" s="25"/>
      <c r="R278" s="25"/>
      <c r="S278" s="25"/>
      <c r="T278" s="1"/>
      <c r="U278" s="1"/>
      <c r="V278" s="1"/>
      <c r="W278" s="1"/>
      <c r="X278" s="1"/>
      <c r="Y278" s="1"/>
      <c r="Z278" s="40"/>
      <c r="AA278" s="40"/>
      <c r="AB278" s="40"/>
      <c r="AC278" s="40"/>
      <c r="AD278" s="40"/>
      <c r="AE278" s="40"/>
      <c r="AF278" s="40"/>
      <c r="AG278" s="25"/>
      <c r="AH278" s="25"/>
      <c r="AI278" s="25"/>
      <c r="AJ278" s="25"/>
      <c r="AK278" s="25"/>
      <c r="AL278" s="25"/>
      <c r="AM278" s="25"/>
      <c r="AN278" s="1"/>
      <c r="AO278" s="1"/>
      <c r="AP278" s="1"/>
      <c r="AQ278" s="1"/>
      <c r="AR278" s="1"/>
      <c r="AS278" s="1"/>
      <c r="AT278" s="40"/>
      <c r="AU278" s="40"/>
      <c r="AV278" s="40"/>
      <c r="AW278" s="40"/>
      <c r="AX278" s="40"/>
      <c r="AY278" s="40"/>
      <c r="AZ278" s="40"/>
      <c r="BA278" s="25"/>
      <c r="BB278" s="25"/>
      <c r="BC278" s="25"/>
      <c r="BD278" s="25"/>
      <c r="BE278" s="25"/>
      <c r="BF278" s="25"/>
      <c r="BG278" s="25"/>
      <c r="BH278" s="1"/>
      <c r="BI278" s="1"/>
      <c r="BJ278" s="1"/>
      <c r="BK278" s="1"/>
      <c r="BL278" s="1"/>
      <c r="BM278" s="1"/>
      <c r="BN278" s="40"/>
      <c r="BO278" s="40"/>
      <c r="BP278" s="40"/>
      <c r="BQ278" s="40"/>
      <c r="BR278" s="40"/>
      <c r="BS278" s="40"/>
      <c r="BT278" s="40"/>
      <c r="BU278" s="25"/>
      <c r="BV278" s="25"/>
      <c r="BW278" s="25"/>
      <c r="BX278" s="25"/>
      <c r="BY278" s="25"/>
      <c r="BZ278" s="25"/>
      <c r="CA278" s="25"/>
      <c r="CB278" s="1"/>
      <c r="CC278" s="1"/>
      <c r="CD278" s="1"/>
      <c r="CE278" s="1"/>
      <c r="CF278" s="1"/>
      <c r="CG278" s="1"/>
      <c r="CH278" s="40"/>
      <c r="CI278" s="40"/>
      <c r="CJ278" s="40"/>
      <c r="CK278" s="40"/>
      <c r="CL278" s="40"/>
      <c r="CM278" s="40"/>
      <c r="CN278" s="40"/>
      <c r="CO278" s="25"/>
      <c r="CP278" s="25"/>
      <c r="CQ278" s="25"/>
      <c r="CR278" s="25"/>
      <c r="CS278" s="25"/>
      <c r="CT278" s="25"/>
      <c r="CU278" s="25"/>
      <c r="CV278" s="1"/>
      <c r="CW278" s="1"/>
      <c r="CX278" s="1"/>
      <c r="CY278" s="1"/>
      <c r="CZ278" s="1"/>
      <c r="DA278" s="1"/>
      <c r="DB278" s="40"/>
      <c r="DC278" s="40"/>
      <c r="DD278" s="40"/>
      <c r="DE278" s="40"/>
      <c r="DF278" s="40"/>
      <c r="DG278" s="40"/>
      <c r="DH278" s="40"/>
      <c r="DI278" s="25"/>
      <c r="DJ278" s="25"/>
      <c r="DK278" s="25"/>
      <c r="DL278" s="25"/>
      <c r="DM278" s="25"/>
      <c r="DN278" s="25"/>
      <c r="DO278" s="25"/>
      <c r="DP278" s="1"/>
      <c r="DQ278" s="1"/>
      <c r="DR278" s="1"/>
      <c r="DS278" s="1"/>
      <c r="DT278" s="1"/>
      <c r="DU278" s="1"/>
      <c r="DV278" s="40"/>
      <c r="DW278" s="40"/>
      <c r="DX278" s="40"/>
      <c r="DY278" s="40"/>
      <c r="DZ278" s="40"/>
      <c r="EA278" s="40"/>
      <c r="EB278" s="40"/>
      <c r="EC278" s="25"/>
      <c r="ED278" s="25"/>
      <c r="EE278" s="25"/>
      <c r="EF278" s="25"/>
      <c r="EG278" s="25"/>
      <c r="EH278" s="25"/>
      <c r="EI278" s="25"/>
    </row>
    <row r="279" s="1" customFormat="1" customHeight="1" spans="6:139">
      <c r="F279" s="35" t="s">
        <v>30</v>
      </c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1"/>
      <c r="S279" s="1"/>
      <c r="T279" s="1"/>
      <c r="U279" s="1"/>
      <c r="V279" s="1"/>
      <c r="W279" s="1"/>
      <c r="X279" s="1"/>
      <c r="Y279" s="1"/>
      <c r="Z279" s="35" t="s">
        <v>30</v>
      </c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1"/>
      <c r="AM279" s="1"/>
      <c r="AN279" s="1"/>
      <c r="AO279" s="1"/>
      <c r="AP279" s="1"/>
      <c r="AQ279" s="1"/>
      <c r="AR279" s="1"/>
      <c r="AS279" s="1"/>
      <c r="AT279" s="35" t="s">
        <v>30</v>
      </c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1"/>
      <c r="BG279" s="1"/>
      <c r="BH279" s="1"/>
      <c r="BI279" s="1"/>
      <c r="BJ279" s="1"/>
      <c r="BK279" s="1"/>
      <c r="BL279" s="1"/>
      <c r="BM279" s="1"/>
      <c r="BN279" s="35" t="s">
        <v>30</v>
      </c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1"/>
      <c r="CA279" s="1"/>
      <c r="CB279" s="1"/>
      <c r="CC279" s="1"/>
      <c r="CD279" s="1"/>
      <c r="CE279" s="1"/>
      <c r="CF279" s="1"/>
      <c r="CG279" s="1"/>
      <c r="CH279" s="35" t="s">
        <v>30</v>
      </c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1"/>
      <c r="CU279" s="1"/>
      <c r="CV279" s="1"/>
      <c r="CW279" s="1"/>
      <c r="CX279" s="1"/>
      <c r="CY279" s="1"/>
      <c r="CZ279" s="1"/>
      <c r="DA279" s="1"/>
      <c r="DB279" s="35" t="s">
        <v>30</v>
      </c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1"/>
      <c r="DO279" s="1"/>
      <c r="DP279" s="1"/>
      <c r="DQ279" s="1"/>
      <c r="DR279" s="1"/>
      <c r="DS279" s="1"/>
      <c r="DT279" s="1"/>
      <c r="DU279" s="1"/>
      <c r="DV279" s="35" t="s">
        <v>30</v>
      </c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</row>
    <row r="280" s="1" customFormat="1" customHeight="1" spans="6:139">
      <c r="F280" s="13" t="s">
        <v>8</v>
      </c>
      <c r="G280" s="13"/>
      <c r="H280" s="13"/>
      <c r="I280" s="13"/>
      <c r="J280" s="13"/>
      <c r="K280" s="8" t="s">
        <v>53</v>
      </c>
      <c r="L280" s="8"/>
      <c r="M280" s="8"/>
      <c r="N280" s="8"/>
      <c r="O280" s="9" t="s">
        <v>38</v>
      </c>
      <c r="P280" s="9"/>
      <c r="Q280" s="41" t="s">
        <v>13</v>
      </c>
      <c r="Z280" s="13" t="s">
        <v>8</v>
      </c>
      <c r="AA280" s="13"/>
      <c r="AB280" s="13"/>
      <c r="AC280" s="13"/>
      <c r="AD280" s="13"/>
      <c r="AE280" s="8" t="s">
        <v>53</v>
      </c>
      <c r="AF280" s="8"/>
      <c r="AG280" s="8"/>
      <c r="AH280" s="8"/>
      <c r="AI280" s="9" t="s">
        <v>38</v>
      </c>
      <c r="AJ280" s="9"/>
      <c r="AK280" s="41" t="s">
        <v>13</v>
      </c>
      <c r="AT280" s="13" t="s">
        <v>8</v>
      </c>
      <c r="AU280" s="13"/>
      <c r="AV280" s="13"/>
      <c r="AW280" s="13"/>
      <c r="AX280" s="13"/>
      <c r="AY280" s="8" t="s">
        <v>53</v>
      </c>
      <c r="AZ280" s="8"/>
      <c r="BA280" s="8"/>
      <c r="BB280" s="8"/>
      <c r="BC280" s="9" t="s">
        <v>38</v>
      </c>
      <c r="BD280" s="9"/>
      <c r="BE280" s="41" t="s">
        <v>13</v>
      </c>
      <c r="BN280" s="13" t="s">
        <v>8</v>
      </c>
      <c r="BO280" s="13"/>
      <c r="BP280" s="13"/>
      <c r="BQ280" s="13"/>
      <c r="BR280" s="13"/>
      <c r="BS280" s="8" t="s">
        <v>53</v>
      </c>
      <c r="BT280" s="8"/>
      <c r="BU280" s="8"/>
      <c r="BV280" s="8"/>
      <c r="BW280" s="9" t="s">
        <v>38</v>
      </c>
      <c r="BX280" s="9"/>
      <c r="BY280" s="41" t="s">
        <v>13</v>
      </c>
      <c r="CH280" s="13" t="s">
        <v>8</v>
      </c>
      <c r="CI280" s="13"/>
      <c r="CJ280" s="13"/>
      <c r="CK280" s="13"/>
      <c r="CL280" s="13"/>
      <c r="CM280" s="8" t="s">
        <v>53</v>
      </c>
      <c r="CN280" s="8"/>
      <c r="CO280" s="8"/>
      <c r="CP280" s="8"/>
      <c r="CQ280" s="9" t="s">
        <v>38</v>
      </c>
      <c r="CR280" s="9"/>
      <c r="CS280" s="41" t="s">
        <v>13</v>
      </c>
      <c r="DB280" s="13" t="s">
        <v>8</v>
      </c>
      <c r="DC280" s="13"/>
      <c r="DD280" s="13"/>
      <c r="DE280" s="13"/>
      <c r="DF280" s="13"/>
      <c r="DG280" s="8" t="s">
        <v>53</v>
      </c>
      <c r="DH280" s="8"/>
      <c r="DI280" s="8"/>
      <c r="DJ280" s="8"/>
      <c r="DK280" s="9" t="s">
        <v>38</v>
      </c>
      <c r="DL280" s="9"/>
      <c r="DM280" s="41" t="s">
        <v>13</v>
      </c>
      <c r="DV280" s="13" t="s">
        <v>8</v>
      </c>
      <c r="DW280" s="13"/>
      <c r="DX280" s="13"/>
      <c r="DY280" s="13"/>
      <c r="DZ280" s="13"/>
      <c r="EA280" s="8" t="s">
        <v>53</v>
      </c>
      <c r="EB280" s="8"/>
      <c r="EC280" s="8"/>
      <c r="ED280" s="8"/>
      <c r="EE280" s="9" t="s">
        <v>38</v>
      </c>
      <c r="EF280" s="9"/>
      <c r="EG280" s="41" t="s">
        <v>13</v>
      </c>
    </row>
    <row r="281" s="1" customFormat="1" customHeight="1" spans="6:139">
      <c r="F281" s="13" t="s">
        <v>54</v>
      </c>
      <c r="G281" s="13" t="s">
        <v>55</v>
      </c>
      <c r="H281" s="13" t="s">
        <v>56</v>
      </c>
      <c r="I281" s="13" t="s">
        <v>57</v>
      </c>
      <c r="J281" s="13" t="s">
        <v>8</v>
      </c>
      <c r="K281" s="8" t="s">
        <v>58</v>
      </c>
      <c r="L281" s="8" t="s">
        <v>26</v>
      </c>
      <c r="M281" s="8" t="s">
        <v>27</v>
      </c>
      <c r="N281" s="42" t="s">
        <v>28</v>
      </c>
      <c r="O281" s="9" t="s">
        <v>59</v>
      </c>
      <c r="P281" s="9" t="s">
        <v>60</v>
      </c>
      <c r="Q281" s="41"/>
      <c r="R281" s="1"/>
      <c r="S281" s="1"/>
      <c r="T281" s="1"/>
      <c r="U281" s="1"/>
      <c r="V281" s="1"/>
      <c r="W281" s="1"/>
      <c r="X281" s="1"/>
      <c r="Y281" s="1"/>
      <c r="Z281" s="13" t="s">
        <v>54</v>
      </c>
      <c r="AA281" s="13" t="s">
        <v>55</v>
      </c>
      <c r="AB281" s="13" t="s">
        <v>56</v>
      </c>
      <c r="AC281" s="13" t="s">
        <v>57</v>
      </c>
      <c r="AD281" s="13" t="s">
        <v>8</v>
      </c>
      <c r="AE281" s="8" t="s">
        <v>58</v>
      </c>
      <c r="AF281" s="8" t="s">
        <v>26</v>
      </c>
      <c r="AG281" s="8" t="s">
        <v>27</v>
      </c>
      <c r="AH281" s="42" t="s">
        <v>28</v>
      </c>
      <c r="AI281" s="9" t="s">
        <v>59</v>
      </c>
      <c r="AJ281" s="9" t="s">
        <v>60</v>
      </c>
      <c r="AK281" s="41"/>
      <c r="AL281" s="1"/>
      <c r="AM281" s="1"/>
      <c r="AN281" s="1"/>
      <c r="AO281" s="1"/>
      <c r="AP281" s="1"/>
      <c r="AQ281" s="1"/>
      <c r="AR281" s="1"/>
      <c r="AS281" s="1"/>
      <c r="AT281" s="13" t="s">
        <v>54</v>
      </c>
      <c r="AU281" s="13" t="s">
        <v>55</v>
      </c>
      <c r="AV281" s="13" t="s">
        <v>56</v>
      </c>
      <c r="AW281" s="13" t="s">
        <v>57</v>
      </c>
      <c r="AX281" s="13" t="s">
        <v>8</v>
      </c>
      <c r="AY281" s="8" t="s">
        <v>58</v>
      </c>
      <c r="AZ281" s="8" t="s">
        <v>26</v>
      </c>
      <c r="BA281" s="8" t="s">
        <v>27</v>
      </c>
      <c r="BB281" s="42" t="s">
        <v>28</v>
      </c>
      <c r="BC281" s="9" t="s">
        <v>59</v>
      </c>
      <c r="BD281" s="9" t="s">
        <v>60</v>
      </c>
      <c r="BE281" s="41"/>
      <c r="BF281" s="1"/>
      <c r="BG281" s="1"/>
      <c r="BH281" s="1"/>
      <c r="BI281" s="1"/>
      <c r="BJ281" s="1"/>
      <c r="BK281" s="1"/>
      <c r="BL281" s="1"/>
      <c r="BM281" s="1"/>
      <c r="BN281" s="13" t="s">
        <v>54</v>
      </c>
      <c r="BO281" s="13" t="s">
        <v>55</v>
      </c>
      <c r="BP281" s="13" t="s">
        <v>56</v>
      </c>
      <c r="BQ281" s="13" t="s">
        <v>57</v>
      </c>
      <c r="BR281" s="13" t="s">
        <v>8</v>
      </c>
      <c r="BS281" s="8" t="s">
        <v>58</v>
      </c>
      <c r="BT281" s="8" t="s">
        <v>26</v>
      </c>
      <c r="BU281" s="8" t="s">
        <v>27</v>
      </c>
      <c r="BV281" s="42" t="s">
        <v>28</v>
      </c>
      <c r="BW281" s="9" t="s">
        <v>59</v>
      </c>
      <c r="BX281" s="9" t="s">
        <v>60</v>
      </c>
      <c r="BY281" s="41"/>
      <c r="BZ281" s="1"/>
      <c r="CA281" s="1"/>
      <c r="CB281" s="1"/>
      <c r="CC281" s="1"/>
      <c r="CD281" s="1"/>
      <c r="CE281" s="1"/>
      <c r="CF281" s="1"/>
      <c r="CG281" s="1"/>
      <c r="CH281" s="13" t="s">
        <v>54</v>
      </c>
      <c r="CI281" s="13" t="s">
        <v>55</v>
      </c>
      <c r="CJ281" s="13" t="s">
        <v>56</v>
      </c>
      <c r="CK281" s="13" t="s">
        <v>57</v>
      </c>
      <c r="CL281" s="13" t="s">
        <v>8</v>
      </c>
      <c r="CM281" s="8" t="s">
        <v>58</v>
      </c>
      <c r="CN281" s="8" t="s">
        <v>26</v>
      </c>
      <c r="CO281" s="8" t="s">
        <v>27</v>
      </c>
      <c r="CP281" s="42" t="s">
        <v>28</v>
      </c>
      <c r="CQ281" s="9" t="s">
        <v>59</v>
      </c>
      <c r="CR281" s="9" t="s">
        <v>60</v>
      </c>
      <c r="CS281" s="41"/>
      <c r="CT281" s="1"/>
      <c r="CU281" s="1"/>
      <c r="CV281" s="1"/>
      <c r="CW281" s="1"/>
      <c r="CX281" s="1"/>
      <c r="CY281" s="1"/>
      <c r="CZ281" s="1"/>
      <c r="DA281" s="1"/>
      <c r="DB281" s="13" t="s">
        <v>54</v>
      </c>
      <c r="DC281" s="13" t="s">
        <v>55</v>
      </c>
      <c r="DD281" s="13" t="s">
        <v>56</v>
      </c>
      <c r="DE281" s="13" t="s">
        <v>57</v>
      </c>
      <c r="DF281" s="13" t="s">
        <v>8</v>
      </c>
      <c r="DG281" s="8" t="s">
        <v>58</v>
      </c>
      <c r="DH281" s="8" t="s">
        <v>26</v>
      </c>
      <c r="DI281" s="8" t="s">
        <v>27</v>
      </c>
      <c r="DJ281" s="42" t="s">
        <v>28</v>
      </c>
      <c r="DK281" s="9" t="s">
        <v>59</v>
      </c>
      <c r="DL281" s="9" t="s">
        <v>60</v>
      </c>
      <c r="DM281" s="41"/>
      <c r="DN281" s="1"/>
      <c r="DO281" s="1"/>
      <c r="DP281" s="1"/>
      <c r="DQ281" s="1"/>
      <c r="DR281" s="1"/>
      <c r="DS281" s="1"/>
      <c r="DT281" s="1"/>
      <c r="DU281" s="1"/>
      <c r="DV281" s="13" t="s">
        <v>54</v>
      </c>
      <c r="DW281" s="13" t="s">
        <v>55</v>
      </c>
      <c r="DX281" s="13" t="s">
        <v>56</v>
      </c>
      <c r="DY281" s="13" t="s">
        <v>57</v>
      </c>
      <c r="DZ281" s="13" t="s">
        <v>8</v>
      </c>
      <c r="EA281" s="8" t="s">
        <v>58</v>
      </c>
      <c r="EB281" s="8" t="s">
        <v>26</v>
      </c>
      <c r="EC281" s="8" t="s">
        <v>27</v>
      </c>
      <c r="ED281" s="42" t="s">
        <v>28</v>
      </c>
      <c r="EE281" s="9" t="s">
        <v>59</v>
      </c>
      <c r="EF281" s="9" t="s">
        <v>60</v>
      </c>
      <c r="EG281" s="41"/>
    </row>
    <row r="282" s="1" customFormat="1" customHeight="1" spans="6:139">
      <c r="F282" s="11">
        <v>2704</v>
      </c>
      <c r="G282" s="12">
        <v>1.05</v>
      </c>
      <c r="H282" s="11">
        <v>1</v>
      </c>
      <c r="I282" s="11">
        <v>0</v>
      </c>
      <c r="J282" s="13">
        <f t="shared" ref="J282:J296" si="603">F282*G282*H282+I282</f>
        <v>2839.2</v>
      </c>
      <c r="K282" s="11">
        <v>1</v>
      </c>
      <c r="L282" s="11">
        <v>1</v>
      </c>
      <c r="M282" s="11">
        <v>2.38</v>
      </c>
      <c r="N282" s="42">
        <f t="shared" ref="N282:N296" si="604">L282*M282+1</f>
        <v>3.38</v>
      </c>
      <c r="O282" s="11">
        <v>1.15</v>
      </c>
      <c r="P282" s="9">
        <v>0.5</v>
      </c>
      <c r="Q282" s="43">
        <f t="shared" ref="Q282:Q296" si="605">J282*K282*N282*O282*P282</f>
        <v>5517.9852</v>
      </c>
      <c r="Z282" s="11">
        <v>2704</v>
      </c>
      <c r="AA282" s="12">
        <v>1.05</v>
      </c>
      <c r="AB282" s="11">
        <v>1</v>
      </c>
      <c r="AC282" s="11">
        <v>0</v>
      </c>
      <c r="AD282" s="13">
        <f t="shared" ref="AD282:AD296" si="606">Z282*AA282*AB282+AC282</f>
        <v>2839.2</v>
      </c>
      <c r="AE282" s="11">
        <v>1</v>
      </c>
      <c r="AF282" s="11">
        <v>1</v>
      </c>
      <c r="AG282" s="11">
        <v>2.38</v>
      </c>
      <c r="AH282" s="42">
        <f t="shared" ref="AH282:AH296" si="607">AF282*AG282+1</f>
        <v>3.38</v>
      </c>
      <c r="AI282" s="11">
        <v>1.15</v>
      </c>
      <c r="AJ282" s="9">
        <v>0.5</v>
      </c>
      <c r="AK282" s="43">
        <f t="shared" ref="AK282:AK296" si="608">AD282*AE282*AH282*AI282*AJ282</f>
        <v>5517.9852</v>
      </c>
      <c r="AT282" s="11">
        <v>2704</v>
      </c>
      <c r="AU282" s="12">
        <v>1.05</v>
      </c>
      <c r="AV282" s="11">
        <v>1</v>
      </c>
      <c r="AW282" s="11">
        <v>0</v>
      </c>
      <c r="AX282" s="13">
        <f t="shared" ref="AX282:AX296" si="609">AT282*AU282*AV282+AW282</f>
        <v>2839.2</v>
      </c>
      <c r="AY282" s="11">
        <v>1</v>
      </c>
      <c r="AZ282" s="11">
        <v>1</v>
      </c>
      <c r="BA282" s="11">
        <v>2.38</v>
      </c>
      <c r="BB282" s="42">
        <f t="shared" ref="BB282:BB296" si="610">AZ282*BA282+1</f>
        <v>3.38</v>
      </c>
      <c r="BC282" s="11">
        <v>1.15</v>
      </c>
      <c r="BD282" s="9">
        <v>0.5</v>
      </c>
      <c r="BE282" s="43">
        <f t="shared" ref="BE282:BE296" si="611">AX282*AY282*BB282*BC282*BD282</f>
        <v>5517.9852</v>
      </c>
      <c r="BN282" s="11">
        <v>2704</v>
      </c>
      <c r="BO282" s="12">
        <v>1.05</v>
      </c>
      <c r="BP282" s="11">
        <v>1</v>
      </c>
      <c r="BQ282" s="11">
        <v>0</v>
      </c>
      <c r="BR282" s="13">
        <f t="shared" ref="BR282:BR296" si="612">BN282*BO282*BP282+BQ282</f>
        <v>2839.2</v>
      </c>
      <c r="BS282" s="11">
        <v>1</v>
      </c>
      <c r="BT282" s="11">
        <v>1</v>
      </c>
      <c r="BU282" s="11">
        <v>2.38</v>
      </c>
      <c r="BV282" s="42">
        <f t="shared" ref="BV282:BV296" si="613">BT282*BU282+1</f>
        <v>3.38</v>
      </c>
      <c r="BW282" s="11">
        <v>1.15</v>
      </c>
      <c r="BX282" s="9">
        <v>0.5</v>
      </c>
      <c r="BY282" s="43">
        <f t="shared" ref="BY282:BY296" si="614">BR282*BS282*BV282*BW282*BX282</f>
        <v>5517.9852</v>
      </c>
      <c r="CH282" s="11">
        <f t="shared" ref="CH282:CH296" si="615">2704+428</f>
        <v>3132</v>
      </c>
      <c r="CI282" s="12">
        <v>1.05</v>
      </c>
      <c r="CJ282" s="11">
        <v>1</v>
      </c>
      <c r="CK282" s="11">
        <v>0</v>
      </c>
      <c r="CL282" s="13">
        <f t="shared" ref="CL282:CL296" si="616">CH282*CI282*CJ282+CK282</f>
        <v>3288.6</v>
      </c>
      <c r="CM282" s="11">
        <v>1</v>
      </c>
      <c r="CN282" s="11">
        <v>1</v>
      </c>
      <c r="CO282" s="11">
        <v>2.38</v>
      </c>
      <c r="CP282" s="42">
        <f t="shared" ref="CP282:CP296" si="617">CN282*CO282+1</f>
        <v>3.38</v>
      </c>
      <c r="CQ282" s="11">
        <v>1.15</v>
      </c>
      <c r="CR282" s="9">
        <v>0.5</v>
      </c>
      <c r="CS282" s="43">
        <f t="shared" ref="CS282:CS296" si="618">CL282*CM282*CP282*CQ282*CR282</f>
        <v>6391.3941</v>
      </c>
      <c r="DB282" s="11">
        <f t="shared" ref="DB282:DB296" si="619">2704+440</f>
        <v>3144</v>
      </c>
      <c r="DC282" s="12">
        <v>1.05</v>
      </c>
      <c r="DD282" s="11">
        <v>1</v>
      </c>
      <c r="DE282" s="11">
        <v>0</v>
      </c>
      <c r="DF282" s="13">
        <f t="shared" ref="DF282:DF296" si="620">DB282*DC282*DD282+DE282</f>
        <v>3301.2</v>
      </c>
      <c r="DG282" s="11">
        <v>1</v>
      </c>
      <c r="DH282" s="11">
        <v>1</v>
      </c>
      <c r="DI282" s="11">
        <v>2.38</v>
      </c>
      <c r="DJ282" s="42">
        <f t="shared" ref="DJ282:DJ296" si="621">DH282*DI282+1</f>
        <v>3.38</v>
      </c>
      <c r="DK282" s="11">
        <v>1.15</v>
      </c>
      <c r="DL282" s="9">
        <v>0.5</v>
      </c>
      <c r="DM282" s="43">
        <f t="shared" ref="DM282:DM296" si="622">DF282*DG282*DJ282*DK282*DL282</f>
        <v>6415.8822</v>
      </c>
      <c r="DV282" s="11">
        <f t="shared" ref="DV282:DV296" si="623">2704+499</f>
        <v>3203</v>
      </c>
      <c r="DW282" s="12">
        <v>1.05</v>
      </c>
      <c r="DX282" s="11">
        <v>1</v>
      </c>
      <c r="DY282" s="11">
        <v>0</v>
      </c>
      <c r="DZ282" s="13">
        <f t="shared" ref="DZ282:DZ296" si="624">DV282*DW282*DX282+DY282</f>
        <v>3363.15</v>
      </c>
      <c r="EA282" s="11">
        <v>1</v>
      </c>
      <c r="EB282" s="11">
        <v>1</v>
      </c>
      <c r="EC282" s="11">
        <v>3.18</v>
      </c>
      <c r="ED282" s="42">
        <f t="shared" ref="ED282:ED296" si="625">EB282*EC282+1</f>
        <v>4.18</v>
      </c>
      <c r="EE282" s="11">
        <v>1.15</v>
      </c>
      <c r="EF282" s="9">
        <v>0.5</v>
      </c>
      <c r="EG282" s="43">
        <f t="shared" ref="EG282:EG296" si="626">DZ282*EA282*ED282*EE282*EF282</f>
        <v>8083.331025</v>
      </c>
    </row>
    <row r="283" s="1" customFormat="1" customHeight="1" spans="6:139">
      <c r="F283" s="11">
        <v>2704</v>
      </c>
      <c r="G283" s="12">
        <v>1.06</v>
      </c>
      <c r="H283" s="11">
        <v>1</v>
      </c>
      <c r="I283" s="11">
        <v>0</v>
      </c>
      <c r="J283" s="13">
        <f t="shared" si="603"/>
        <v>2866.24</v>
      </c>
      <c r="K283" s="11">
        <v>1</v>
      </c>
      <c r="L283" s="11">
        <v>1</v>
      </c>
      <c r="M283" s="11">
        <v>2.38</v>
      </c>
      <c r="N283" s="42">
        <f t="shared" si="604"/>
        <v>3.38</v>
      </c>
      <c r="O283" s="11">
        <v>1.15</v>
      </c>
      <c r="P283" s="9">
        <v>0.5</v>
      </c>
      <c r="Q283" s="43">
        <f t="shared" si="605"/>
        <v>5570.53744</v>
      </c>
      <c r="Z283" s="11">
        <v>2704</v>
      </c>
      <c r="AA283" s="12">
        <v>1.06</v>
      </c>
      <c r="AB283" s="11">
        <v>1</v>
      </c>
      <c r="AC283" s="11">
        <v>0</v>
      </c>
      <c r="AD283" s="13">
        <f t="shared" si="606"/>
        <v>2866.24</v>
      </c>
      <c r="AE283" s="11">
        <v>1</v>
      </c>
      <c r="AF283" s="11">
        <v>1</v>
      </c>
      <c r="AG283" s="11">
        <v>2.38</v>
      </c>
      <c r="AH283" s="42">
        <f t="shared" si="607"/>
        <v>3.38</v>
      </c>
      <c r="AI283" s="11">
        <v>1.15</v>
      </c>
      <c r="AJ283" s="9">
        <v>0.5</v>
      </c>
      <c r="AK283" s="43">
        <f t="shared" si="608"/>
        <v>5570.53744</v>
      </c>
      <c r="AT283" s="11">
        <v>2704</v>
      </c>
      <c r="AU283" s="12">
        <v>1.06</v>
      </c>
      <c r="AV283" s="11">
        <v>1</v>
      </c>
      <c r="AW283" s="11">
        <v>0</v>
      </c>
      <c r="AX283" s="13">
        <f t="shared" si="609"/>
        <v>2866.24</v>
      </c>
      <c r="AY283" s="11">
        <v>1</v>
      </c>
      <c r="AZ283" s="11">
        <v>1</v>
      </c>
      <c r="BA283" s="11">
        <v>2.38</v>
      </c>
      <c r="BB283" s="42">
        <f t="shared" si="610"/>
        <v>3.38</v>
      </c>
      <c r="BC283" s="11">
        <v>1.15</v>
      </c>
      <c r="BD283" s="9">
        <v>0.5</v>
      </c>
      <c r="BE283" s="43">
        <f t="shared" si="611"/>
        <v>5570.53744</v>
      </c>
      <c r="BN283" s="11">
        <v>2704</v>
      </c>
      <c r="BO283" s="12">
        <v>1.06</v>
      </c>
      <c r="BP283" s="11">
        <v>1</v>
      </c>
      <c r="BQ283" s="11">
        <v>0</v>
      </c>
      <c r="BR283" s="13">
        <f t="shared" si="612"/>
        <v>2866.24</v>
      </c>
      <c r="BS283" s="11">
        <v>1</v>
      </c>
      <c r="BT283" s="11">
        <v>1</v>
      </c>
      <c r="BU283" s="11">
        <v>2.38</v>
      </c>
      <c r="BV283" s="42">
        <f t="shared" si="613"/>
        <v>3.38</v>
      </c>
      <c r="BW283" s="11">
        <v>1.15</v>
      </c>
      <c r="BX283" s="9">
        <v>0.5</v>
      </c>
      <c r="BY283" s="43">
        <f t="shared" si="614"/>
        <v>5570.53744</v>
      </c>
      <c r="CH283" s="11">
        <f t="shared" si="615"/>
        <v>3132</v>
      </c>
      <c r="CI283" s="12">
        <v>1.06</v>
      </c>
      <c r="CJ283" s="11">
        <v>1</v>
      </c>
      <c r="CK283" s="11">
        <v>0</v>
      </c>
      <c r="CL283" s="13">
        <f t="shared" si="616"/>
        <v>3319.92</v>
      </c>
      <c r="CM283" s="11">
        <v>1</v>
      </c>
      <c r="CN283" s="11">
        <v>1</v>
      </c>
      <c r="CO283" s="11">
        <v>2.38</v>
      </c>
      <c r="CP283" s="42">
        <f t="shared" si="617"/>
        <v>3.38</v>
      </c>
      <c r="CQ283" s="11">
        <v>1.15</v>
      </c>
      <c r="CR283" s="9">
        <v>0.5</v>
      </c>
      <c r="CS283" s="43">
        <f t="shared" si="618"/>
        <v>6452.26452</v>
      </c>
      <c r="DB283" s="11">
        <f t="shared" si="619"/>
        <v>3144</v>
      </c>
      <c r="DC283" s="12">
        <v>1.06</v>
      </c>
      <c r="DD283" s="11">
        <v>1</v>
      </c>
      <c r="DE283" s="11">
        <v>0</v>
      </c>
      <c r="DF283" s="13">
        <f t="shared" si="620"/>
        <v>3332.64</v>
      </c>
      <c r="DG283" s="11">
        <v>1</v>
      </c>
      <c r="DH283" s="11">
        <v>1</v>
      </c>
      <c r="DI283" s="11">
        <v>2.38</v>
      </c>
      <c r="DJ283" s="42">
        <f t="shared" si="621"/>
        <v>3.38</v>
      </c>
      <c r="DK283" s="11">
        <v>1.15</v>
      </c>
      <c r="DL283" s="9">
        <v>0.5</v>
      </c>
      <c r="DM283" s="43">
        <f t="shared" si="622"/>
        <v>6476.98584</v>
      </c>
      <c r="DV283" s="11">
        <f t="shared" si="623"/>
        <v>3203</v>
      </c>
      <c r="DW283" s="12">
        <v>1.06</v>
      </c>
      <c r="DX283" s="11">
        <v>1</v>
      </c>
      <c r="DY283" s="11">
        <v>0</v>
      </c>
      <c r="DZ283" s="13">
        <f t="shared" si="624"/>
        <v>3395.18</v>
      </c>
      <c r="EA283" s="11">
        <v>1</v>
      </c>
      <c r="EB283" s="11">
        <v>1</v>
      </c>
      <c r="EC283" s="11">
        <v>3.18</v>
      </c>
      <c r="ED283" s="42">
        <f t="shared" si="625"/>
        <v>4.18</v>
      </c>
      <c r="EE283" s="11">
        <v>1.15</v>
      </c>
      <c r="EF283" s="9">
        <v>0.5</v>
      </c>
      <c r="EG283" s="43">
        <f t="shared" si="626"/>
        <v>8160.31513</v>
      </c>
    </row>
    <row r="284" s="1" customFormat="1" customHeight="1" spans="6:139">
      <c r="F284" s="11">
        <v>2704</v>
      </c>
      <c r="G284" s="12">
        <v>1.31</v>
      </c>
      <c r="H284" s="11">
        <v>1</v>
      </c>
      <c r="I284" s="11">
        <v>0</v>
      </c>
      <c r="J284" s="13">
        <f t="shared" si="603"/>
        <v>3542.24</v>
      </c>
      <c r="K284" s="11">
        <v>1</v>
      </c>
      <c r="L284" s="11">
        <v>1</v>
      </c>
      <c r="M284" s="11">
        <v>2.38</v>
      </c>
      <c r="N284" s="42">
        <f t="shared" si="604"/>
        <v>3.38</v>
      </c>
      <c r="O284" s="11">
        <v>1.15</v>
      </c>
      <c r="P284" s="9">
        <v>0.5</v>
      </c>
      <c r="Q284" s="43">
        <f t="shared" si="605"/>
        <v>6884.34344</v>
      </c>
      <c r="Z284" s="11">
        <v>2704</v>
      </c>
      <c r="AA284" s="12">
        <v>1.31</v>
      </c>
      <c r="AB284" s="11">
        <v>1</v>
      </c>
      <c r="AC284" s="11">
        <v>0</v>
      </c>
      <c r="AD284" s="13">
        <f t="shared" si="606"/>
        <v>3542.24</v>
      </c>
      <c r="AE284" s="11">
        <v>1</v>
      </c>
      <c r="AF284" s="11">
        <v>1</v>
      </c>
      <c r="AG284" s="11">
        <v>2.38</v>
      </c>
      <c r="AH284" s="42">
        <f t="shared" si="607"/>
        <v>3.38</v>
      </c>
      <c r="AI284" s="11">
        <v>1.15</v>
      </c>
      <c r="AJ284" s="9">
        <v>0.5</v>
      </c>
      <c r="AK284" s="43">
        <f t="shared" si="608"/>
        <v>6884.34344</v>
      </c>
      <c r="AT284" s="11">
        <v>2704</v>
      </c>
      <c r="AU284" s="12">
        <v>1.31</v>
      </c>
      <c r="AV284" s="11">
        <v>1</v>
      </c>
      <c r="AW284" s="11">
        <v>0</v>
      </c>
      <c r="AX284" s="13">
        <f t="shared" si="609"/>
        <v>3542.24</v>
      </c>
      <c r="AY284" s="11">
        <v>1</v>
      </c>
      <c r="AZ284" s="11">
        <v>1</v>
      </c>
      <c r="BA284" s="11">
        <v>2.38</v>
      </c>
      <c r="BB284" s="42">
        <f t="shared" si="610"/>
        <v>3.38</v>
      </c>
      <c r="BC284" s="11">
        <v>1.15</v>
      </c>
      <c r="BD284" s="9">
        <v>0.5</v>
      </c>
      <c r="BE284" s="43">
        <f t="shared" si="611"/>
        <v>6884.34344</v>
      </c>
      <c r="BN284" s="11">
        <v>2704</v>
      </c>
      <c r="BO284" s="12">
        <v>1.31</v>
      </c>
      <c r="BP284" s="11">
        <v>1</v>
      </c>
      <c r="BQ284" s="11">
        <v>0</v>
      </c>
      <c r="BR284" s="13">
        <f t="shared" si="612"/>
        <v>3542.24</v>
      </c>
      <c r="BS284" s="11">
        <v>1</v>
      </c>
      <c r="BT284" s="11">
        <v>1</v>
      </c>
      <c r="BU284" s="11">
        <v>2.38</v>
      </c>
      <c r="BV284" s="42">
        <f t="shared" si="613"/>
        <v>3.38</v>
      </c>
      <c r="BW284" s="11">
        <v>1.15</v>
      </c>
      <c r="BX284" s="9">
        <v>0.5</v>
      </c>
      <c r="BY284" s="43">
        <f t="shared" si="614"/>
        <v>6884.34344</v>
      </c>
      <c r="CH284" s="11">
        <f t="shared" si="615"/>
        <v>3132</v>
      </c>
      <c r="CI284" s="12">
        <v>1.31</v>
      </c>
      <c r="CJ284" s="11">
        <v>1</v>
      </c>
      <c r="CK284" s="11">
        <v>0</v>
      </c>
      <c r="CL284" s="13">
        <f t="shared" si="616"/>
        <v>4102.92</v>
      </c>
      <c r="CM284" s="11">
        <v>1</v>
      </c>
      <c r="CN284" s="11">
        <v>1</v>
      </c>
      <c r="CO284" s="11">
        <v>2.38</v>
      </c>
      <c r="CP284" s="42">
        <f t="shared" si="617"/>
        <v>3.38</v>
      </c>
      <c r="CQ284" s="11">
        <v>1.15</v>
      </c>
      <c r="CR284" s="9">
        <v>0.5</v>
      </c>
      <c r="CS284" s="43">
        <f t="shared" si="618"/>
        <v>7974.02502</v>
      </c>
      <c r="DB284" s="11">
        <f t="shared" si="619"/>
        <v>3144</v>
      </c>
      <c r="DC284" s="12">
        <v>1.31</v>
      </c>
      <c r="DD284" s="11">
        <v>1</v>
      </c>
      <c r="DE284" s="11">
        <v>0</v>
      </c>
      <c r="DF284" s="13">
        <f t="shared" si="620"/>
        <v>4118.64</v>
      </c>
      <c r="DG284" s="11">
        <v>1</v>
      </c>
      <c r="DH284" s="11">
        <v>1</v>
      </c>
      <c r="DI284" s="11">
        <v>2.38</v>
      </c>
      <c r="DJ284" s="42">
        <f t="shared" si="621"/>
        <v>3.38</v>
      </c>
      <c r="DK284" s="11">
        <v>1.15</v>
      </c>
      <c r="DL284" s="9">
        <v>0.5</v>
      </c>
      <c r="DM284" s="43">
        <f t="shared" si="622"/>
        <v>8004.57684</v>
      </c>
      <c r="DV284" s="11">
        <f t="shared" si="623"/>
        <v>3203</v>
      </c>
      <c r="DW284" s="12">
        <v>1.31</v>
      </c>
      <c r="DX284" s="11">
        <v>1</v>
      </c>
      <c r="DY284" s="11">
        <v>0</v>
      </c>
      <c r="DZ284" s="13">
        <f t="shared" si="624"/>
        <v>4195.93</v>
      </c>
      <c r="EA284" s="11">
        <v>1</v>
      </c>
      <c r="EB284" s="11">
        <v>1</v>
      </c>
      <c r="EC284" s="11">
        <v>3.18</v>
      </c>
      <c r="ED284" s="42">
        <f t="shared" si="625"/>
        <v>4.18</v>
      </c>
      <c r="EE284" s="11">
        <v>1.15</v>
      </c>
      <c r="EF284" s="9">
        <v>0.5</v>
      </c>
      <c r="EG284" s="43">
        <f t="shared" si="626"/>
        <v>10084.917755</v>
      </c>
    </row>
    <row r="285" s="1" customFormat="1" customHeight="1" spans="6:139">
      <c r="F285" s="11">
        <v>2704</v>
      </c>
      <c r="G285" s="12">
        <v>0.75</v>
      </c>
      <c r="H285" s="11">
        <v>1</v>
      </c>
      <c r="I285" s="11">
        <v>0</v>
      </c>
      <c r="J285" s="13">
        <f t="shared" si="603"/>
        <v>2028</v>
      </c>
      <c r="K285" s="11">
        <v>1</v>
      </c>
      <c r="L285" s="11">
        <v>1</v>
      </c>
      <c r="M285" s="11">
        <v>2.38</v>
      </c>
      <c r="N285" s="42">
        <f t="shared" si="604"/>
        <v>3.38</v>
      </c>
      <c r="O285" s="11">
        <v>1.15</v>
      </c>
      <c r="P285" s="9">
        <v>0.5</v>
      </c>
      <c r="Q285" s="43">
        <f t="shared" si="605"/>
        <v>3941.418</v>
      </c>
      <c r="Z285" s="11">
        <v>2704</v>
      </c>
      <c r="AA285" s="12">
        <v>0.75</v>
      </c>
      <c r="AB285" s="11">
        <v>1</v>
      </c>
      <c r="AC285" s="11">
        <v>0</v>
      </c>
      <c r="AD285" s="13">
        <f t="shared" si="606"/>
        <v>2028</v>
      </c>
      <c r="AE285" s="11">
        <v>1</v>
      </c>
      <c r="AF285" s="11">
        <v>1</v>
      </c>
      <c r="AG285" s="11">
        <v>2.38</v>
      </c>
      <c r="AH285" s="42">
        <f t="shared" si="607"/>
        <v>3.38</v>
      </c>
      <c r="AI285" s="11">
        <v>1.15</v>
      </c>
      <c r="AJ285" s="9">
        <v>0.5</v>
      </c>
      <c r="AK285" s="43">
        <f t="shared" si="608"/>
        <v>3941.418</v>
      </c>
      <c r="AT285" s="11">
        <v>2704</v>
      </c>
      <c r="AU285" s="12">
        <v>0.75</v>
      </c>
      <c r="AV285" s="11">
        <v>1</v>
      </c>
      <c r="AW285" s="11">
        <v>0</v>
      </c>
      <c r="AX285" s="13">
        <f t="shared" si="609"/>
        <v>2028</v>
      </c>
      <c r="AY285" s="11">
        <v>1</v>
      </c>
      <c r="AZ285" s="11">
        <v>1</v>
      </c>
      <c r="BA285" s="11">
        <v>2.38</v>
      </c>
      <c r="BB285" s="42">
        <f t="shared" si="610"/>
        <v>3.38</v>
      </c>
      <c r="BC285" s="11">
        <v>1.15</v>
      </c>
      <c r="BD285" s="9">
        <v>0.5</v>
      </c>
      <c r="BE285" s="43">
        <f t="shared" si="611"/>
        <v>3941.418</v>
      </c>
      <c r="BN285" s="11">
        <v>2704</v>
      </c>
      <c r="BO285" s="12">
        <v>0.75</v>
      </c>
      <c r="BP285" s="11">
        <v>1</v>
      </c>
      <c r="BQ285" s="11">
        <v>0</v>
      </c>
      <c r="BR285" s="13">
        <f t="shared" si="612"/>
        <v>2028</v>
      </c>
      <c r="BS285" s="11">
        <v>1</v>
      </c>
      <c r="BT285" s="11">
        <v>1</v>
      </c>
      <c r="BU285" s="11">
        <v>2.38</v>
      </c>
      <c r="BV285" s="42">
        <f t="shared" si="613"/>
        <v>3.38</v>
      </c>
      <c r="BW285" s="11">
        <v>1.15</v>
      </c>
      <c r="BX285" s="9">
        <v>0.5</v>
      </c>
      <c r="BY285" s="43">
        <f t="shared" si="614"/>
        <v>3941.418</v>
      </c>
      <c r="CH285" s="11">
        <f t="shared" si="615"/>
        <v>3132</v>
      </c>
      <c r="CI285" s="12">
        <v>0.75</v>
      </c>
      <c r="CJ285" s="11">
        <v>1</v>
      </c>
      <c r="CK285" s="11">
        <v>0</v>
      </c>
      <c r="CL285" s="13">
        <f t="shared" si="616"/>
        <v>2349</v>
      </c>
      <c r="CM285" s="11">
        <v>1</v>
      </c>
      <c r="CN285" s="11">
        <v>1</v>
      </c>
      <c r="CO285" s="11">
        <v>2.38</v>
      </c>
      <c r="CP285" s="42">
        <f t="shared" si="617"/>
        <v>3.38</v>
      </c>
      <c r="CQ285" s="11">
        <v>1.15</v>
      </c>
      <c r="CR285" s="9">
        <v>0.5</v>
      </c>
      <c r="CS285" s="43">
        <f t="shared" si="618"/>
        <v>4565.2815</v>
      </c>
      <c r="DB285" s="11">
        <f t="shared" si="619"/>
        <v>3144</v>
      </c>
      <c r="DC285" s="12">
        <v>0.75</v>
      </c>
      <c r="DD285" s="11">
        <v>1</v>
      </c>
      <c r="DE285" s="11">
        <v>0</v>
      </c>
      <c r="DF285" s="13">
        <f t="shared" si="620"/>
        <v>2358</v>
      </c>
      <c r="DG285" s="11">
        <v>1</v>
      </c>
      <c r="DH285" s="11">
        <v>1</v>
      </c>
      <c r="DI285" s="11">
        <v>2.38</v>
      </c>
      <c r="DJ285" s="42">
        <f t="shared" si="621"/>
        <v>3.38</v>
      </c>
      <c r="DK285" s="11">
        <v>1.15</v>
      </c>
      <c r="DL285" s="9">
        <v>0.5</v>
      </c>
      <c r="DM285" s="43">
        <f t="shared" si="622"/>
        <v>4582.773</v>
      </c>
      <c r="DV285" s="11">
        <f t="shared" si="623"/>
        <v>3203</v>
      </c>
      <c r="DW285" s="12">
        <v>0.75</v>
      </c>
      <c r="DX285" s="11">
        <v>1</v>
      </c>
      <c r="DY285" s="11">
        <v>0</v>
      </c>
      <c r="DZ285" s="13">
        <f t="shared" si="624"/>
        <v>2402.25</v>
      </c>
      <c r="EA285" s="11">
        <v>1</v>
      </c>
      <c r="EB285" s="11">
        <v>1</v>
      </c>
      <c r="EC285" s="11">
        <v>3.18</v>
      </c>
      <c r="ED285" s="42">
        <f t="shared" si="625"/>
        <v>4.18</v>
      </c>
      <c r="EE285" s="11">
        <v>1.15</v>
      </c>
      <c r="EF285" s="9">
        <v>0.5</v>
      </c>
      <c r="EG285" s="43">
        <f t="shared" si="626"/>
        <v>5773.807875</v>
      </c>
    </row>
    <row r="286" s="1" customFormat="1" customHeight="1" spans="6:139">
      <c r="F286" s="11">
        <v>2704</v>
      </c>
      <c r="G286" s="12">
        <v>0.75</v>
      </c>
      <c r="H286" s="11">
        <v>1</v>
      </c>
      <c r="I286" s="11">
        <v>0</v>
      </c>
      <c r="J286" s="13">
        <f t="shared" si="603"/>
        <v>2028</v>
      </c>
      <c r="K286" s="11">
        <v>1</v>
      </c>
      <c r="L286" s="11">
        <v>1</v>
      </c>
      <c r="M286" s="11">
        <v>2.38</v>
      </c>
      <c r="N286" s="42">
        <f t="shared" si="604"/>
        <v>3.38</v>
      </c>
      <c r="O286" s="11">
        <v>1.15</v>
      </c>
      <c r="P286" s="9">
        <v>0.5</v>
      </c>
      <c r="Q286" s="43">
        <f t="shared" si="605"/>
        <v>3941.418</v>
      </c>
      <c r="Z286" s="11">
        <v>2704</v>
      </c>
      <c r="AA286" s="12">
        <v>0.75</v>
      </c>
      <c r="AB286" s="11">
        <v>1</v>
      </c>
      <c r="AC286" s="11">
        <v>0</v>
      </c>
      <c r="AD286" s="13">
        <f t="shared" si="606"/>
        <v>2028</v>
      </c>
      <c r="AE286" s="11">
        <v>1</v>
      </c>
      <c r="AF286" s="11">
        <v>1</v>
      </c>
      <c r="AG286" s="11">
        <v>2.38</v>
      </c>
      <c r="AH286" s="42">
        <f t="shared" si="607"/>
        <v>3.38</v>
      </c>
      <c r="AI286" s="11">
        <v>1.15</v>
      </c>
      <c r="AJ286" s="9">
        <v>0.5</v>
      </c>
      <c r="AK286" s="43">
        <f t="shared" si="608"/>
        <v>3941.418</v>
      </c>
      <c r="AT286" s="11">
        <v>2704</v>
      </c>
      <c r="AU286" s="12">
        <v>0.75</v>
      </c>
      <c r="AV286" s="11">
        <v>1</v>
      </c>
      <c r="AW286" s="11">
        <v>0</v>
      </c>
      <c r="AX286" s="13">
        <f t="shared" si="609"/>
        <v>2028</v>
      </c>
      <c r="AY286" s="11">
        <v>1</v>
      </c>
      <c r="AZ286" s="11">
        <v>1</v>
      </c>
      <c r="BA286" s="11">
        <v>2.38</v>
      </c>
      <c r="BB286" s="42">
        <f t="shared" si="610"/>
        <v>3.38</v>
      </c>
      <c r="BC286" s="11">
        <v>1.15</v>
      </c>
      <c r="BD286" s="9">
        <v>0.5</v>
      </c>
      <c r="BE286" s="43">
        <f t="shared" si="611"/>
        <v>3941.418</v>
      </c>
      <c r="BN286" s="11">
        <v>2704</v>
      </c>
      <c r="BO286" s="12">
        <v>0.75</v>
      </c>
      <c r="BP286" s="11">
        <v>1</v>
      </c>
      <c r="BQ286" s="11">
        <v>0</v>
      </c>
      <c r="BR286" s="13">
        <f t="shared" si="612"/>
        <v>2028</v>
      </c>
      <c r="BS286" s="11">
        <v>1</v>
      </c>
      <c r="BT286" s="11">
        <v>1</v>
      </c>
      <c r="BU286" s="11">
        <v>2.38</v>
      </c>
      <c r="BV286" s="42">
        <f t="shared" si="613"/>
        <v>3.38</v>
      </c>
      <c r="BW286" s="11">
        <v>1.15</v>
      </c>
      <c r="BX286" s="9">
        <v>0.5</v>
      </c>
      <c r="BY286" s="43">
        <f t="shared" si="614"/>
        <v>3941.418</v>
      </c>
      <c r="CH286" s="11">
        <f t="shared" si="615"/>
        <v>3132</v>
      </c>
      <c r="CI286" s="12">
        <v>0.75</v>
      </c>
      <c r="CJ286" s="11">
        <v>1</v>
      </c>
      <c r="CK286" s="11">
        <v>0</v>
      </c>
      <c r="CL286" s="13">
        <f t="shared" si="616"/>
        <v>2349</v>
      </c>
      <c r="CM286" s="11">
        <v>1</v>
      </c>
      <c r="CN286" s="11">
        <v>1</v>
      </c>
      <c r="CO286" s="11">
        <v>2.38</v>
      </c>
      <c r="CP286" s="42">
        <f t="shared" si="617"/>
        <v>3.38</v>
      </c>
      <c r="CQ286" s="11">
        <v>1.15</v>
      </c>
      <c r="CR286" s="9">
        <v>0.5</v>
      </c>
      <c r="CS286" s="43">
        <f t="shared" si="618"/>
        <v>4565.2815</v>
      </c>
      <c r="DB286" s="11">
        <f t="shared" si="619"/>
        <v>3144</v>
      </c>
      <c r="DC286" s="12">
        <v>0.75</v>
      </c>
      <c r="DD286" s="11">
        <v>1</v>
      </c>
      <c r="DE286" s="11">
        <v>0</v>
      </c>
      <c r="DF286" s="13">
        <f t="shared" si="620"/>
        <v>2358</v>
      </c>
      <c r="DG286" s="11">
        <v>1</v>
      </c>
      <c r="DH286" s="11">
        <v>1</v>
      </c>
      <c r="DI286" s="11">
        <v>2.38</v>
      </c>
      <c r="DJ286" s="42">
        <f t="shared" si="621"/>
        <v>3.38</v>
      </c>
      <c r="DK286" s="11">
        <v>1.15</v>
      </c>
      <c r="DL286" s="9">
        <v>0.5</v>
      </c>
      <c r="DM286" s="43">
        <f t="shared" si="622"/>
        <v>4582.773</v>
      </c>
      <c r="DV286" s="11">
        <f t="shared" si="623"/>
        <v>3203</v>
      </c>
      <c r="DW286" s="12">
        <v>0.75</v>
      </c>
      <c r="DX286" s="11">
        <v>1</v>
      </c>
      <c r="DY286" s="11">
        <v>0</v>
      </c>
      <c r="DZ286" s="13">
        <f t="shared" si="624"/>
        <v>2402.25</v>
      </c>
      <c r="EA286" s="11">
        <v>1</v>
      </c>
      <c r="EB286" s="11">
        <v>1</v>
      </c>
      <c r="EC286" s="11">
        <v>3.18</v>
      </c>
      <c r="ED286" s="42">
        <f t="shared" si="625"/>
        <v>4.18</v>
      </c>
      <c r="EE286" s="11">
        <v>1.15</v>
      </c>
      <c r="EF286" s="9">
        <v>0.5</v>
      </c>
      <c r="EG286" s="43">
        <f t="shared" si="626"/>
        <v>5773.807875</v>
      </c>
    </row>
    <row r="287" s="1" customFormat="1" customHeight="1" spans="6:139">
      <c r="F287" s="11">
        <v>2704</v>
      </c>
      <c r="G287" s="12">
        <v>1.8</v>
      </c>
      <c r="H287" s="11">
        <v>1</v>
      </c>
      <c r="I287" s="11">
        <v>0</v>
      </c>
      <c r="J287" s="13">
        <f t="shared" si="603"/>
        <v>4867.2</v>
      </c>
      <c r="K287" s="11">
        <v>1</v>
      </c>
      <c r="L287" s="11">
        <v>1</v>
      </c>
      <c r="M287" s="11">
        <v>2.38</v>
      </c>
      <c r="N287" s="42">
        <f t="shared" si="604"/>
        <v>3.38</v>
      </c>
      <c r="O287" s="11">
        <v>1.15</v>
      </c>
      <c r="P287" s="9">
        <v>0.5</v>
      </c>
      <c r="Q287" s="43">
        <f t="shared" si="605"/>
        <v>9459.4032</v>
      </c>
      <c r="Z287" s="11">
        <v>2704</v>
      </c>
      <c r="AA287" s="12">
        <v>1.8</v>
      </c>
      <c r="AB287" s="11">
        <v>1</v>
      </c>
      <c r="AC287" s="11">
        <v>0</v>
      </c>
      <c r="AD287" s="13">
        <f t="shared" si="606"/>
        <v>4867.2</v>
      </c>
      <c r="AE287" s="11">
        <v>1</v>
      </c>
      <c r="AF287" s="11">
        <v>1</v>
      </c>
      <c r="AG287" s="11">
        <v>2.38</v>
      </c>
      <c r="AH287" s="42">
        <f t="shared" si="607"/>
        <v>3.38</v>
      </c>
      <c r="AI287" s="11">
        <v>1.15</v>
      </c>
      <c r="AJ287" s="9">
        <v>0.5</v>
      </c>
      <c r="AK287" s="43">
        <f t="shared" si="608"/>
        <v>9459.4032</v>
      </c>
      <c r="AT287" s="11">
        <v>2704</v>
      </c>
      <c r="AU287" s="12">
        <v>1.8</v>
      </c>
      <c r="AV287" s="11">
        <v>1</v>
      </c>
      <c r="AW287" s="11">
        <v>0</v>
      </c>
      <c r="AX287" s="13">
        <f t="shared" si="609"/>
        <v>4867.2</v>
      </c>
      <c r="AY287" s="11">
        <v>1</v>
      </c>
      <c r="AZ287" s="11">
        <v>1</v>
      </c>
      <c r="BA287" s="11">
        <v>2.38</v>
      </c>
      <c r="BB287" s="42">
        <f t="shared" si="610"/>
        <v>3.38</v>
      </c>
      <c r="BC287" s="11">
        <v>1.15</v>
      </c>
      <c r="BD287" s="9">
        <v>0.5</v>
      </c>
      <c r="BE287" s="43">
        <f t="shared" si="611"/>
        <v>9459.4032</v>
      </c>
      <c r="BN287" s="11">
        <v>2704</v>
      </c>
      <c r="BO287" s="12">
        <v>1.8</v>
      </c>
      <c r="BP287" s="11">
        <v>1</v>
      </c>
      <c r="BQ287" s="11">
        <v>0</v>
      </c>
      <c r="BR287" s="13">
        <f t="shared" si="612"/>
        <v>4867.2</v>
      </c>
      <c r="BS287" s="11">
        <v>1</v>
      </c>
      <c r="BT287" s="11">
        <v>1</v>
      </c>
      <c r="BU287" s="11">
        <v>2.38</v>
      </c>
      <c r="BV287" s="42">
        <f t="shared" si="613"/>
        <v>3.38</v>
      </c>
      <c r="BW287" s="11">
        <v>1.15</v>
      </c>
      <c r="BX287" s="9">
        <v>0.5</v>
      </c>
      <c r="BY287" s="43">
        <f t="shared" si="614"/>
        <v>9459.4032</v>
      </c>
      <c r="CH287" s="11">
        <f t="shared" si="615"/>
        <v>3132</v>
      </c>
      <c r="CI287" s="12">
        <v>1.8</v>
      </c>
      <c r="CJ287" s="11">
        <v>1</v>
      </c>
      <c r="CK287" s="11">
        <v>0</v>
      </c>
      <c r="CL287" s="13">
        <f t="shared" si="616"/>
        <v>5637.6</v>
      </c>
      <c r="CM287" s="11">
        <v>1</v>
      </c>
      <c r="CN287" s="11">
        <v>1</v>
      </c>
      <c r="CO287" s="11">
        <v>2.38</v>
      </c>
      <c r="CP287" s="42">
        <f t="shared" si="617"/>
        <v>3.38</v>
      </c>
      <c r="CQ287" s="11">
        <v>1.15</v>
      </c>
      <c r="CR287" s="9">
        <v>0.5</v>
      </c>
      <c r="CS287" s="43">
        <f t="shared" si="618"/>
        <v>10956.6756</v>
      </c>
      <c r="DB287" s="11">
        <f t="shared" si="619"/>
        <v>3144</v>
      </c>
      <c r="DC287" s="12">
        <v>1.8</v>
      </c>
      <c r="DD287" s="11">
        <v>1</v>
      </c>
      <c r="DE287" s="11">
        <v>0</v>
      </c>
      <c r="DF287" s="13">
        <f t="shared" si="620"/>
        <v>5659.2</v>
      </c>
      <c r="DG287" s="11">
        <v>1</v>
      </c>
      <c r="DH287" s="11">
        <v>1</v>
      </c>
      <c r="DI287" s="11">
        <v>2.38</v>
      </c>
      <c r="DJ287" s="42">
        <f t="shared" si="621"/>
        <v>3.38</v>
      </c>
      <c r="DK287" s="11">
        <v>1.15</v>
      </c>
      <c r="DL287" s="9">
        <v>0.5</v>
      </c>
      <c r="DM287" s="43">
        <f t="shared" si="622"/>
        <v>10998.6552</v>
      </c>
      <c r="DV287" s="11">
        <f t="shared" si="623"/>
        <v>3203</v>
      </c>
      <c r="DW287" s="12">
        <v>1.8</v>
      </c>
      <c r="DX287" s="11">
        <v>1</v>
      </c>
      <c r="DY287" s="11">
        <v>0</v>
      </c>
      <c r="DZ287" s="13">
        <f t="shared" si="624"/>
        <v>5765.4</v>
      </c>
      <c r="EA287" s="11">
        <v>1</v>
      </c>
      <c r="EB287" s="11">
        <v>1</v>
      </c>
      <c r="EC287" s="11">
        <v>3.18</v>
      </c>
      <c r="ED287" s="42">
        <f t="shared" si="625"/>
        <v>4.18</v>
      </c>
      <c r="EE287" s="11">
        <v>1.15</v>
      </c>
      <c r="EF287" s="9">
        <v>0.5</v>
      </c>
      <c r="EG287" s="43">
        <f t="shared" si="626"/>
        <v>13857.1389</v>
      </c>
    </row>
    <row r="288" s="1" customFormat="1" customHeight="1" spans="6:139">
      <c r="F288" s="11">
        <v>2704</v>
      </c>
      <c r="G288" s="12">
        <v>1.05</v>
      </c>
      <c r="H288" s="11">
        <v>1</v>
      </c>
      <c r="I288" s="11">
        <v>0</v>
      </c>
      <c r="J288" s="13">
        <f t="shared" si="603"/>
        <v>2839.2</v>
      </c>
      <c r="K288" s="11">
        <v>1</v>
      </c>
      <c r="L288" s="11">
        <v>1</v>
      </c>
      <c r="M288" s="11">
        <v>2.38</v>
      </c>
      <c r="N288" s="42">
        <f t="shared" si="604"/>
        <v>3.38</v>
      </c>
      <c r="O288" s="11">
        <v>1.15</v>
      </c>
      <c r="P288" s="9">
        <v>0.5</v>
      </c>
      <c r="Q288" s="43">
        <f t="shared" si="605"/>
        <v>5517.9852</v>
      </c>
      <c r="Z288" s="11">
        <v>2704</v>
      </c>
      <c r="AA288" s="12">
        <v>1.05</v>
      </c>
      <c r="AB288" s="11">
        <v>1</v>
      </c>
      <c r="AC288" s="11">
        <v>0</v>
      </c>
      <c r="AD288" s="13">
        <f t="shared" si="606"/>
        <v>2839.2</v>
      </c>
      <c r="AE288" s="11">
        <v>1</v>
      </c>
      <c r="AF288" s="11">
        <v>1</v>
      </c>
      <c r="AG288" s="11">
        <v>2.38</v>
      </c>
      <c r="AH288" s="42">
        <f t="shared" si="607"/>
        <v>3.38</v>
      </c>
      <c r="AI288" s="11">
        <v>1.15</v>
      </c>
      <c r="AJ288" s="9">
        <v>0.5</v>
      </c>
      <c r="AK288" s="43">
        <f t="shared" si="608"/>
        <v>5517.9852</v>
      </c>
      <c r="AT288" s="11">
        <v>2704</v>
      </c>
      <c r="AU288" s="12">
        <v>1.05</v>
      </c>
      <c r="AV288" s="11">
        <v>1</v>
      </c>
      <c r="AW288" s="11">
        <v>0</v>
      </c>
      <c r="AX288" s="13">
        <f t="shared" si="609"/>
        <v>2839.2</v>
      </c>
      <c r="AY288" s="11">
        <v>1</v>
      </c>
      <c r="AZ288" s="11">
        <v>1</v>
      </c>
      <c r="BA288" s="11">
        <v>2.38</v>
      </c>
      <c r="BB288" s="42">
        <f t="shared" si="610"/>
        <v>3.38</v>
      </c>
      <c r="BC288" s="11">
        <v>1.15</v>
      </c>
      <c r="BD288" s="9">
        <v>0.5</v>
      </c>
      <c r="BE288" s="43">
        <f t="shared" si="611"/>
        <v>5517.9852</v>
      </c>
      <c r="BN288" s="11">
        <v>2704</v>
      </c>
      <c r="BO288" s="12">
        <v>1.05</v>
      </c>
      <c r="BP288" s="11">
        <v>1</v>
      </c>
      <c r="BQ288" s="11">
        <v>0</v>
      </c>
      <c r="BR288" s="13">
        <f t="shared" si="612"/>
        <v>2839.2</v>
      </c>
      <c r="BS288" s="11">
        <v>1</v>
      </c>
      <c r="BT288" s="11">
        <v>1</v>
      </c>
      <c r="BU288" s="11">
        <v>2.38</v>
      </c>
      <c r="BV288" s="42">
        <f t="shared" si="613"/>
        <v>3.38</v>
      </c>
      <c r="BW288" s="11">
        <v>1.15</v>
      </c>
      <c r="BX288" s="9">
        <v>0.5</v>
      </c>
      <c r="BY288" s="43">
        <f t="shared" si="614"/>
        <v>5517.9852</v>
      </c>
      <c r="CH288" s="11">
        <f t="shared" si="615"/>
        <v>3132</v>
      </c>
      <c r="CI288" s="12">
        <v>1.05</v>
      </c>
      <c r="CJ288" s="11">
        <v>1</v>
      </c>
      <c r="CK288" s="11">
        <v>0</v>
      </c>
      <c r="CL288" s="13">
        <f t="shared" si="616"/>
        <v>3288.6</v>
      </c>
      <c r="CM288" s="11">
        <v>1</v>
      </c>
      <c r="CN288" s="11">
        <v>1</v>
      </c>
      <c r="CO288" s="11">
        <v>2.38</v>
      </c>
      <c r="CP288" s="42">
        <f t="shared" si="617"/>
        <v>3.38</v>
      </c>
      <c r="CQ288" s="11">
        <v>1.15</v>
      </c>
      <c r="CR288" s="9">
        <v>0.5</v>
      </c>
      <c r="CS288" s="43">
        <f t="shared" si="618"/>
        <v>6391.3941</v>
      </c>
      <c r="DB288" s="11">
        <f t="shared" si="619"/>
        <v>3144</v>
      </c>
      <c r="DC288" s="12">
        <v>1.05</v>
      </c>
      <c r="DD288" s="11">
        <v>1</v>
      </c>
      <c r="DE288" s="11">
        <v>0</v>
      </c>
      <c r="DF288" s="13">
        <f t="shared" si="620"/>
        <v>3301.2</v>
      </c>
      <c r="DG288" s="11">
        <v>1</v>
      </c>
      <c r="DH288" s="11">
        <v>1</v>
      </c>
      <c r="DI288" s="11">
        <v>2.38</v>
      </c>
      <c r="DJ288" s="42">
        <f t="shared" si="621"/>
        <v>3.38</v>
      </c>
      <c r="DK288" s="11">
        <v>1.15</v>
      </c>
      <c r="DL288" s="9">
        <v>0.5</v>
      </c>
      <c r="DM288" s="43">
        <f t="shared" si="622"/>
        <v>6415.8822</v>
      </c>
      <c r="DV288" s="11">
        <f t="shared" si="623"/>
        <v>3203</v>
      </c>
      <c r="DW288" s="12">
        <v>1.05</v>
      </c>
      <c r="DX288" s="11">
        <v>1</v>
      </c>
      <c r="DY288" s="11">
        <v>0</v>
      </c>
      <c r="DZ288" s="13">
        <f t="shared" si="624"/>
        <v>3363.15</v>
      </c>
      <c r="EA288" s="11">
        <v>1</v>
      </c>
      <c r="EB288" s="11">
        <v>1</v>
      </c>
      <c r="EC288" s="11">
        <v>3.18</v>
      </c>
      <c r="ED288" s="42">
        <f t="shared" si="625"/>
        <v>4.18</v>
      </c>
      <c r="EE288" s="11">
        <v>1.15</v>
      </c>
      <c r="EF288" s="9">
        <v>0.5</v>
      </c>
      <c r="EG288" s="43">
        <f t="shared" si="626"/>
        <v>8083.331025</v>
      </c>
    </row>
    <row r="289" s="1" customFormat="1" customHeight="1" spans="6:137">
      <c r="F289" s="11">
        <v>2704</v>
      </c>
      <c r="G289" s="12">
        <v>1.06</v>
      </c>
      <c r="H289" s="11">
        <v>1</v>
      </c>
      <c r="I289" s="11">
        <v>0</v>
      </c>
      <c r="J289" s="13">
        <f t="shared" si="603"/>
        <v>2866.24</v>
      </c>
      <c r="K289" s="11">
        <v>1</v>
      </c>
      <c r="L289" s="11">
        <v>1</v>
      </c>
      <c r="M289" s="11">
        <v>2.38</v>
      </c>
      <c r="N289" s="42">
        <f t="shared" si="604"/>
        <v>3.38</v>
      </c>
      <c r="O289" s="11">
        <v>1.15</v>
      </c>
      <c r="P289" s="9">
        <v>0.5</v>
      </c>
      <c r="Q289" s="43">
        <f t="shared" si="605"/>
        <v>5570.53744</v>
      </c>
      <c r="Z289" s="11">
        <v>2704</v>
      </c>
      <c r="AA289" s="12">
        <v>1.06</v>
      </c>
      <c r="AB289" s="11">
        <v>1</v>
      </c>
      <c r="AC289" s="11">
        <v>0</v>
      </c>
      <c r="AD289" s="13">
        <f t="shared" si="606"/>
        <v>2866.24</v>
      </c>
      <c r="AE289" s="11">
        <v>1</v>
      </c>
      <c r="AF289" s="11">
        <v>1</v>
      </c>
      <c r="AG289" s="11">
        <v>2.38</v>
      </c>
      <c r="AH289" s="42">
        <f t="shared" si="607"/>
        <v>3.38</v>
      </c>
      <c r="AI289" s="11">
        <v>1.15</v>
      </c>
      <c r="AJ289" s="9">
        <v>0.5</v>
      </c>
      <c r="AK289" s="43">
        <f t="shared" si="608"/>
        <v>5570.53744</v>
      </c>
      <c r="AT289" s="11">
        <v>2704</v>
      </c>
      <c r="AU289" s="12">
        <v>1.06</v>
      </c>
      <c r="AV289" s="11">
        <v>1</v>
      </c>
      <c r="AW289" s="11">
        <v>0</v>
      </c>
      <c r="AX289" s="13">
        <f t="shared" si="609"/>
        <v>2866.24</v>
      </c>
      <c r="AY289" s="11">
        <v>1</v>
      </c>
      <c r="AZ289" s="11">
        <v>1</v>
      </c>
      <c r="BA289" s="11">
        <v>2.38</v>
      </c>
      <c r="BB289" s="42">
        <f t="shared" si="610"/>
        <v>3.38</v>
      </c>
      <c r="BC289" s="11">
        <v>1.15</v>
      </c>
      <c r="BD289" s="9">
        <v>0.5</v>
      </c>
      <c r="BE289" s="43">
        <f t="shared" si="611"/>
        <v>5570.53744</v>
      </c>
      <c r="BN289" s="11">
        <v>2704</v>
      </c>
      <c r="BO289" s="12">
        <v>1.06</v>
      </c>
      <c r="BP289" s="11">
        <v>1</v>
      </c>
      <c r="BQ289" s="11">
        <v>0</v>
      </c>
      <c r="BR289" s="13">
        <f t="shared" si="612"/>
        <v>2866.24</v>
      </c>
      <c r="BS289" s="11">
        <v>1</v>
      </c>
      <c r="BT289" s="11">
        <v>1</v>
      </c>
      <c r="BU289" s="11">
        <v>2.38</v>
      </c>
      <c r="BV289" s="42">
        <f t="shared" si="613"/>
        <v>3.38</v>
      </c>
      <c r="BW289" s="11">
        <v>1.15</v>
      </c>
      <c r="BX289" s="9">
        <v>0.5</v>
      </c>
      <c r="BY289" s="43">
        <f t="shared" si="614"/>
        <v>5570.53744</v>
      </c>
      <c r="CH289" s="11">
        <f t="shared" si="615"/>
        <v>3132</v>
      </c>
      <c r="CI289" s="12">
        <v>1.06</v>
      </c>
      <c r="CJ289" s="11">
        <v>1</v>
      </c>
      <c r="CK289" s="11">
        <v>0</v>
      </c>
      <c r="CL289" s="13">
        <f t="shared" si="616"/>
        <v>3319.92</v>
      </c>
      <c r="CM289" s="11">
        <v>1</v>
      </c>
      <c r="CN289" s="11">
        <v>1</v>
      </c>
      <c r="CO289" s="11">
        <v>2.38</v>
      </c>
      <c r="CP289" s="42">
        <f t="shared" si="617"/>
        <v>3.38</v>
      </c>
      <c r="CQ289" s="11">
        <v>1.15</v>
      </c>
      <c r="CR289" s="9">
        <v>0.5</v>
      </c>
      <c r="CS289" s="43">
        <f t="shared" si="618"/>
        <v>6452.26452</v>
      </c>
      <c r="DB289" s="11">
        <f t="shared" si="619"/>
        <v>3144</v>
      </c>
      <c r="DC289" s="12">
        <v>1.06</v>
      </c>
      <c r="DD289" s="11">
        <v>1</v>
      </c>
      <c r="DE289" s="11">
        <v>0</v>
      </c>
      <c r="DF289" s="13">
        <f t="shared" si="620"/>
        <v>3332.64</v>
      </c>
      <c r="DG289" s="11">
        <v>1</v>
      </c>
      <c r="DH289" s="11">
        <v>1</v>
      </c>
      <c r="DI289" s="11">
        <v>2.38</v>
      </c>
      <c r="DJ289" s="42">
        <f t="shared" si="621"/>
        <v>3.38</v>
      </c>
      <c r="DK289" s="11">
        <v>1.15</v>
      </c>
      <c r="DL289" s="9">
        <v>0.5</v>
      </c>
      <c r="DM289" s="43">
        <f t="shared" si="622"/>
        <v>6476.98584</v>
      </c>
      <c r="DV289" s="11">
        <f t="shared" si="623"/>
        <v>3203</v>
      </c>
      <c r="DW289" s="12">
        <v>1.06</v>
      </c>
      <c r="DX289" s="11">
        <v>1</v>
      </c>
      <c r="DY289" s="11">
        <v>0</v>
      </c>
      <c r="DZ289" s="13">
        <f t="shared" si="624"/>
        <v>3395.18</v>
      </c>
      <c r="EA289" s="11">
        <v>1</v>
      </c>
      <c r="EB289" s="11">
        <v>1</v>
      </c>
      <c r="EC289" s="11">
        <v>3.18</v>
      </c>
      <c r="ED289" s="42">
        <f t="shared" si="625"/>
        <v>4.18</v>
      </c>
      <c r="EE289" s="11">
        <v>1.15</v>
      </c>
      <c r="EF289" s="9">
        <v>0.5</v>
      </c>
      <c r="EG289" s="43">
        <f t="shared" si="626"/>
        <v>8160.31513</v>
      </c>
    </row>
    <row r="290" s="1" customFormat="1" customHeight="1" spans="6:137">
      <c r="F290" s="11">
        <v>2704</v>
      </c>
      <c r="G290" s="12">
        <v>1.31</v>
      </c>
      <c r="H290" s="11">
        <v>1</v>
      </c>
      <c r="I290" s="11">
        <v>0</v>
      </c>
      <c r="J290" s="13">
        <f t="shared" si="603"/>
        <v>3542.24</v>
      </c>
      <c r="K290" s="11">
        <v>1</v>
      </c>
      <c r="L290" s="11">
        <v>1</v>
      </c>
      <c r="M290" s="11">
        <v>2.38</v>
      </c>
      <c r="N290" s="42">
        <f t="shared" si="604"/>
        <v>3.38</v>
      </c>
      <c r="O290" s="11">
        <v>1.15</v>
      </c>
      <c r="P290" s="9">
        <v>0.5</v>
      </c>
      <c r="Q290" s="43">
        <f t="shared" si="605"/>
        <v>6884.34344</v>
      </c>
      <c r="Z290" s="11">
        <v>2704</v>
      </c>
      <c r="AA290" s="12">
        <v>1.31</v>
      </c>
      <c r="AB290" s="11">
        <v>1</v>
      </c>
      <c r="AC290" s="11">
        <v>0</v>
      </c>
      <c r="AD290" s="13">
        <f t="shared" si="606"/>
        <v>3542.24</v>
      </c>
      <c r="AE290" s="11">
        <v>1</v>
      </c>
      <c r="AF290" s="11">
        <v>1</v>
      </c>
      <c r="AG290" s="11">
        <v>2.38</v>
      </c>
      <c r="AH290" s="42">
        <f t="shared" si="607"/>
        <v>3.38</v>
      </c>
      <c r="AI290" s="11">
        <v>1.15</v>
      </c>
      <c r="AJ290" s="9">
        <v>0.5</v>
      </c>
      <c r="AK290" s="43">
        <f t="shared" si="608"/>
        <v>6884.34344</v>
      </c>
      <c r="AT290" s="11">
        <v>2704</v>
      </c>
      <c r="AU290" s="12">
        <v>1.31</v>
      </c>
      <c r="AV290" s="11">
        <v>1</v>
      </c>
      <c r="AW290" s="11">
        <v>0</v>
      </c>
      <c r="AX290" s="13">
        <f t="shared" si="609"/>
        <v>3542.24</v>
      </c>
      <c r="AY290" s="11">
        <v>1</v>
      </c>
      <c r="AZ290" s="11">
        <v>1</v>
      </c>
      <c r="BA290" s="11">
        <v>2.38</v>
      </c>
      <c r="BB290" s="42">
        <f t="shared" si="610"/>
        <v>3.38</v>
      </c>
      <c r="BC290" s="11">
        <v>1.15</v>
      </c>
      <c r="BD290" s="9">
        <v>0.5</v>
      </c>
      <c r="BE290" s="43">
        <f t="shared" si="611"/>
        <v>6884.34344</v>
      </c>
      <c r="BN290" s="11">
        <v>2704</v>
      </c>
      <c r="BO290" s="12">
        <v>1.31</v>
      </c>
      <c r="BP290" s="11">
        <v>1</v>
      </c>
      <c r="BQ290" s="11">
        <v>0</v>
      </c>
      <c r="BR290" s="13">
        <f t="shared" si="612"/>
        <v>3542.24</v>
      </c>
      <c r="BS290" s="11">
        <v>1</v>
      </c>
      <c r="BT290" s="11">
        <v>1</v>
      </c>
      <c r="BU290" s="11">
        <v>2.38</v>
      </c>
      <c r="BV290" s="42">
        <f t="shared" si="613"/>
        <v>3.38</v>
      </c>
      <c r="BW290" s="11">
        <v>1.15</v>
      </c>
      <c r="BX290" s="9">
        <v>0.5</v>
      </c>
      <c r="BY290" s="43">
        <f t="shared" si="614"/>
        <v>6884.34344</v>
      </c>
      <c r="CH290" s="11">
        <f t="shared" si="615"/>
        <v>3132</v>
      </c>
      <c r="CI290" s="12">
        <v>1.31</v>
      </c>
      <c r="CJ290" s="11">
        <v>1</v>
      </c>
      <c r="CK290" s="11">
        <v>0</v>
      </c>
      <c r="CL290" s="13">
        <f t="shared" si="616"/>
        <v>4102.92</v>
      </c>
      <c r="CM290" s="11">
        <v>1</v>
      </c>
      <c r="CN290" s="11">
        <v>1</v>
      </c>
      <c r="CO290" s="11">
        <v>2.38</v>
      </c>
      <c r="CP290" s="42">
        <f t="shared" si="617"/>
        <v>3.38</v>
      </c>
      <c r="CQ290" s="11">
        <v>1.15</v>
      </c>
      <c r="CR290" s="9">
        <v>0.5</v>
      </c>
      <c r="CS290" s="43">
        <f t="shared" si="618"/>
        <v>7974.02502</v>
      </c>
      <c r="DB290" s="11">
        <f t="shared" si="619"/>
        <v>3144</v>
      </c>
      <c r="DC290" s="12">
        <v>1.31</v>
      </c>
      <c r="DD290" s="11">
        <v>1</v>
      </c>
      <c r="DE290" s="11">
        <v>0</v>
      </c>
      <c r="DF290" s="13">
        <f t="shared" si="620"/>
        <v>4118.64</v>
      </c>
      <c r="DG290" s="11">
        <v>1</v>
      </c>
      <c r="DH290" s="11">
        <v>1</v>
      </c>
      <c r="DI290" s="11">
        <v>2.38</v>
      </c>
      <c r="DJ290" s="42">
        <f t="shared" si="621"/>
        <v>3.38</v>
      </c>
      <c r="DK290" s="11">
        <v>1.15</v>
      </c>
      <c r="DL290" s="9">
        <v>0.5</v>
      </c>
      <c r="DM290" s="43">
        <f t="shared" si="622"/>
        <v>8004.57684</v>
      </c>
      <c r="DV290" s="11">
        <f t="shared" si="623"/>
        <v>3203</v>
      </c>
      <c r="DW290" s="12">
        <v>1.31</v>
      </c>
      <c r="DX290" s="11">
        <v>1</v>
      </c>
      <c r="DY290" s="11">
        <v>0</v>
      </c>
      <c r="DZ290" s="13">
        <f t="shared" si="624"/>
        <v>4195.93</v>
      </c>
      <c r="EA290" s="11">
        <v>1</v>
      </c>
      <c r="EB290" s="11">
        <v>1</v>
      </c>
      <c r="EC290" s="11">
        <v>3.18</v>
      </c>
      <c r="ED290" s="42">
        <f t="shared" si="625"/>
        <v>4.18</v>
      </c>
      <c r="EE290" s="11">
        <v>1.15</v>
      </c>
      <c r="EF290" s="9">
        <v>0.5</v>
      </c>
      <c r="EG290" s="43">
        <f t="shared" si="626"/>
        <v>10084.917755</v>
      </c>
    </row>
    <row r="291" s="1" customFormat="1" customHeight="1" spans="6:137">
      <c r="F291" s="11">
        <v>2704</v>
      </c>
      <c r="G291" s="12">
        <v>0.75</v>
      </c>
      <c r="H291" s="11">
        <v>1</v>
      </c>
      <c r="I291" s="11">
        <v>0</v>
      </c>
      <c r="J291" s="13">
        <f t="shared" si="603"/>
        <v>2028</v>
      </c>
      <c r="K291" s="11">
        <v>1</v>
      </c>
      <c r="L291" s="11">
        <v>1</v>
      </c>
      <c r="M291" s="11">
        <v>2.38</v>
      </c>
      <c r="N291" s="42">
        <f t="shared" si="604"/>
        <v>3.38</v>
      </c>
      <c r="O291" s="11">
        <v>1.15</v>
      </c>
      <c r="P291" s="9">
        <v>0.5</v>
      </c>
      <c r="Q291" s="43">
        <f t="shared" si="605"/>
        <v>3941.418</v>
      </c>
      <c r="Z291" s="11">
        <v>2704</v>
      </c>
      <c r="AA291" s="12">
        <v>0.75</v>
      </c>
      <c r="AB291" s="11">
        <v>1</v>
      </c>
      <c r="AC291" s="11">
        <v>0</v>
      </c>
      <c r="AD291" s="13">
        <f t="shared" si="606"/>
        <v>2028</v>
      </c>
      <c r="AE291" s="11">
        <v>1</v>
      </c>
      <c r="AF291" s="11">
        <v>1</v>
      </c>
      <c r="AG291" s="11">
        <v>2.38</v>
      </c>
      <c r="AH291" s="42">
        <f t="shared" si="607"/>
        <v>3.38</v>
      </c>
      <c r="AI291" s="11">
        <v>1.15</v>
      </c>
      <c r="AJ291" s="9">
        <v>0.5</v>
      </c>
      <c r="AK291" s="43">
        <f t="shared" si="608"/>
        <v>3941.418</v>
      </c>
      <c r="AT291" s="11">
        <v>2704</v>
      </c>
      <c r="AU291" s="12">
        <v>0.75</v>
      </c>
      <c r="AV291" s="11">
        <v>1</v>
      </c>
      <c r="AW291" s="11">
        <v>0</v>
      </c>
      <c r="AX291" s="13">
        <f t="shared" si="609"/>
        <v>2028</v>
      </c>
      <c r="AY291" s="11">
        <v>1</v>
      </c>
      <c r="AZ291" s="11">
        <v>1</v>
      </c>
      <c r="BA291" s="11">
        <v>2.38</v>
      </c>
      <c r="BB291" s="42">
        <f t="shared" si="610"/>
        <v>3.38</v>
      </c>
      <c r="BC291" s="11">
        <v>1.15</v>
      </c>
      <c r="BD291" s="9">
        <v>0.5</v>
      </c>
      <c r="BE291" s="43">
        <f t="shared" si="611"/>
        <v>3941.418</v>
      </c>
      <c r="BN291" s="11">
        <v>2704</v>
      </c>
      <c r="BO291" s="12">
        <v>0.75</v>
      </c>
      <c r="BP291" s="11">
        <v>1</v>
      </c>
      <c r="BQ291" s="11">
        <v>0</v>
      </c>
      <c r="BR291" s="13">
        <f t="shared" si="612"/>
        <v>2028</v>
      </c>
      <c r="BS291" s="11">
        <v>1</v>
      </c>
      <c r="BT291" s="11">
        <v>1</v>
      </c>
      <c r="BU291" s="11">
        <v>2.38</v>
      </c>
      <c r="BV291" s="42">
        <f t="shared" si="613"/>
        <v>3.38</v>
      </c>
      <c r="BW291" s="11">
        <v>1.15</v>
      </c>
      <c r="BX291" s="9">
        <v>0.5</v>
      </c>
      <c r="BY291" s="43">
        <f t="shared" si="614"/>
        <v>3941.418</v>
      </c>
      <c r="CH291" s="11">
        <f t="shared" si="615"/>
        <v>3132</v>
      </c>
      <c r="CI291" s="12">
        <v>0.75</v>
      </c>
      <c r="CJ291" s="11">
        <v>1</v>
      </c>
      <c r="CK291" s="11">
        <v>0</v>
      </c>
      <c r="CL291" s="13">
        <f t="shared" si="616"/>
        <v>2349</v>
      </c>
      <c r="CM291" s="11">
        <v>1</v>
      </c>
      <c r="CN291" s="11">
        <v>1</v>
      </c>
      <c r="CO291" s="11">
        <v>2.38</v>
      </c>
      <c r="CP291" s="42">
        <f t="shared" si="617"/>
        <v>3.38</v>
      </c>
      <c r="CQ291" s="11">
        <v>1.15</v>
      </c>
      <c r="CR291" s="9">
        <v>0.5</v>
      </c>
      <c r="CS291" s="43">
        <f t="shared" si="618"/>
        <v>4565.2815</v>
      </c>
      <c r="DB291" s="11">
        <f t="shared" si="619"/>
        <v>3144</v>
      </c>
      <c r="DC291" s="12">
        <v>0.75</v>
      </c>
      <c r="DD291" s="11">
        <v>1</v>
      </c>
      <c r="DE291" s="11">
        <v>0</v>
      </c>
      <c r="DF291" s="13">
        <f t="shared" si="620"/>
        <v>2358</v>
      </c>
      <c r="DG291" s="11">
        <v>1</v>
      </c>
      <c r="DH291" s="11">
        <v>1</v>
      </c>
      <c r="DI291" s="11">
        <v>2.38</v>
      </c>
      <c r="DJ291" s="42">
        <f t="shared" si="621"/>
        <v>3.38</v>
      </c>
      <c r="DK291" s="11">
        <v>1.15</v>
      </c>
      <c r="DL291" s="9">
        <v>0.5</v>
      </c>
      <c r="DM291" s="43">
        <f t="shared" si="622"/>
        <v>4582.773</v>
      </c>
      <c r="DV291" s="11">
        <f t="shared" si="623"/>
        <v>3203</v>
      </c>
      <c r="DW291" s="12">
        <v>0.75</v>
      </c>
      <c r="DX291" s="11">
        <v>1</v>
      </c>
      <c r="DY291" s="11">
        <v>0</v>
      </c>
      <c r="DZ291" s="13">
        <f t="shared" si="624"/>
        <v>2402.25</v>
      </c>
      <c r="EA291" s="11">
        <v>1</v>
      </c>
      <c r="EB291" s="11">
        <v>1</v>
      </c>
      <c r="EC291" s="11">
        <v>3.18</v>
      </c>
      <c r="ED291" s="42">
        <f t="shared" si="625"/>
        <v>4.18</v>
      </c>
      <c r="EE291" s="11">
        <v>1.15</v>
      </c>
      <c r="EF291" s="9">
        <v>0.5</v>
      </c>
      <c r="EG291" s="43">
        <f t="shared" si="626"/>
        <v>5773.807875</v>
      </c>
    </row>
    <row r="292" s="1" customFormat="1" customHeight="1" spans="6:137">
      <c r="F292" s="11">
        <v>2704</v>
      </c>
      <c r="G292" s="12">
        <v>0.75</v>
      </c>
      <c r="H292" s="11">
        <v>1</v>
      </c>
      <c r="I292" s="11">
        <v>0</v>
      </c>
      <c r="J292" s="13">
        <f t="shared" si="603"/>
        <v>2028</v>
      </c>
      <c r="K292" s="11">
        <v>1</v>
      </c>
      <c r="L292" s="11">
        <v>1</v>
      </c>
      <c r="M292" s="11">
        <v>2.38</v>
      </c>
      <c r="N292" s="42">
        <f t="shared" si="604"/>
        <v>3.38</v>
      </c>
      <c r="O292" s="11">
        <v>1.15</v>
      </c>
      <c r="P292" s="9">
        <v>0.5</v>
      </c>
      <c r="Q292" s="43">
        <f t="shared" si="605"/>
        <v>3941.418</v>
      </c>
      <c r="Z292" s="11">
        <v>2704</v>
      </c>
      <c r="AA292" s="12">
        <v>0.75</v>
      </c>
      <c r="AB292" s="11">
        <v>1</v>
      </c>
      <c r="AC292" s="11">
        <v>0</v>
      </c>
      <c r="AD292" s="13">
        <f t="shared" si="606"/>
        <v>2028</v>
      </c>
      <c r="AE292" s="11">
        <v>1</v>
      </c>
      <c r="AF292" s="11">
        <v>1</v>
      </c>
      <c r="AG292" s="11">
        <v>2.38</v>
      </c>
      <c r="AH292" s="42">
        <f t="shared" si="607"/>
        <v>3.38</v>
      </c>
      <c r="AI292" s="11">
        <v>1.15</v>
      </c>
      <c r="AJ292" s="9">
        <v>0.5</v>
      </c>
      <c r="AK292" s="43">
        <f t="shared" si="608"/>
        <v>3941.418</v>
      </c>
      <c r="AT292" s="11">
        <v>2704</v>
      </c>
      <c r="AU292" s="12">
        <v>0.75</v>
      </c>
      <c r="AV292" s="11">
        <v>1</v>
      </c>
      <c r="AW292" s="11">
        <v>0</v>
      </c>
      <c r="AX292" s="13">
        <f t="shared" si="609"/>
        <v>2028</v>
      </c>
      <c r="AY292" s="11">
        <v>1</v>
      </c>
      <c r="AZ292" s="11">
        <v>1</v>
      </c>
      <c r="BA292" s="11">
        <v>2.38</v>
      </c>
      <c r="BB292" s="42">
        <f t="shared" si="610"/>
        <v>3.38</v>
      </c>
      <c r="BC292" s="11">
        <v>1.15</v>
      </c>
      <c r="BD292" s="9">
        <v>0.5</v>
      </c>
      <c r="BE292" s="43">
        <f t="shared" si="611"/>
        <v>3941.418</v>
      </c>
      <c r="BN292" s="11">
        <v>2704</v>
      </c>
      <c r="BO292" s="12">
        <v>0.75</v>
      </c>
      <c r="BP292" s="11">
        <v>1</v>
      </c>
      <c r="BQ292" s="11">
        <v>0</v>
      </c>
      <c r="BR292" s="13">
        <f t="shared" si="612"/>
        <v>2028</v>
      </c>
      <c r="BS292" s="11">
        <v>1</v>
      </c>
      <c r="BT292" s="11">
        <v>1</v>
      </c>
      <c r="BU292" s="11">
        <v>2.38</v>
      </c>
      <c r="BV292" s="42">
        <f t="shared" si="613"/>
        <v>3.38</v>
      </c>
      <c r="BW292" s="11">
        <v>1.15</v>
      </c>
      <c r="BX292" s="9">
        <v>0.5</v>
      </c>
      <c r="BY292" s="43">
        <f t="shared" si="614"/>
        <v>3941.418</v>
      </c>
      <c r="CH292" s="11">
        <f t="shared" si="615"/>
        <v>3132</v>
      </c>
      <c r="CI292" s="12">
        <v>0.75</v>
      </c>
      <c r="CJ292" s="11">
        <v>1</v>
      </c>
      <c r="CK292" s="11">
        <v>0</v>
      </c>
      <c r="CL292" s="13">
        <f t="shared" si="616"/>
        <v>2349</v>
      </c>
      <c r="CM292" s="11">
        <v>1</v>
      </c>
      <c r="CN292" s="11">
        <v>1</v>
      </c>
      <c r="CO292" s="11">
        <v>2.38</v>
      </c>
      <c r="CP292" s="42">
        <f t="shared" si="617"/>
        <v>3.38</v>
      </c>
      <c r="CQ292" s="11">
        <v>1.15</v>
      </c>
      <c r="CR292" s="9">
        <v>0.5</v>
      </c>
      <c r="CS292" s="43">
        <f t="shared" si="618"/>
        <v>4565.2815</v>
      </c>
      <c r="DB292" s="11">
        <f t="shared" si="619"/>
        <v>3144</v>
      </c>
      <c r="DC292" s="12">
        <v>0.75</v>
      </c>
      <c r="DD292" s="11">
        <v>1</v>
      </c>
      <c r="DE292" s="11">
        <v>0</v>
      </c>
      <c r="DF292" s="13">
        <f t="shared" si="620"/>
        <v>2358</v>
      </c>
      <c r="DG292" s="11">
        <v>1</v>
      </c>
      <c r="DH292" s="11">
        <v>1</v>
      </c>
      <c r="DI292" s="11">
        <v>2.38</v>
      </c>
      <c r="DJ292" s="42">
        <f t="shared" si="621"/>
        <v>3.38</v>
      </c>
      <c r="DK292" s="11">
        <v>1.15</v>
      </c>
      <c r="DL292" s="9">
        <v>0.5</v>
      </c>
      <c r="DM292" s="43">
        <f t="shared" si="622"/>
        <v>4582.773</v>
      </c>
      <c r="DV292" s="11">
        <f t="shared" si="623"/>
        <v>3203</v>
      </c>
      <c r="DW292" s="12">
        <v>0.75</v>
      </c>
      <c r="DX292" s="11">
        <v>1</v>
      </c>
      <c r="DY292" s="11">
        <v>0</v>
      </c>
      <c r="DZ292" s="13">
        <f t="shared" si="624"/>
        <v>2402.25</v>
      </c>
      <c r="EA292" s="11">
        <v>1</v>
      </c>
      <c r="EB292" s="11">
        <v>1</v>
      </c>
      <c r="EC292" s="11">
        <v>3.18</v>
      </c>
      <c r="ED292" s="42">
        <f t="shared" si="625"/>
        <v>4.18</v>
      </c>
      <c r="EE292" s="11">
        <v>1.15</v>
      </c>
      <c r="EF292" s="9">
        <v>0.5</v>
      </c>
      <c r="EG292" s="43">
        <f t="shared" si="626"/>
        <v>5773.807875</v>
      </c>
    </row>
    <row r="293" s="1" customFormat="1" customHeight="1" spans="6:137">
      <c r="F293" s="11">
        <v>2704</v>
      </c>
      <c r="G293" s="12">
        <v>1.8</v>
      </c>
      <c r="H293" s="11">
        <v>1</v>
      </c>
      <c r="I293" s="11">
        <v>0</v>
      </c>
      <c r="J293" s="13">
        <f t="shared" si="603"/>
        <v>4867.2</v>
      </c>
      <c r="K293" s="11">
        <v>1</v>
      </c>
      <c r="L293" s="11">
        <v>1</v>
      </c>
      <c r="M293" s="11">
        <v>2.38</v>
      </c>
      <c r="N293" s="42">
        <f t="shared" si="604"/>
        <v>3.38</v>
      </c>
      <c r="O293" s="11">
        <v>1.15</v>
      </c>
      <c r="P293" s="9">
        <v>0.5</v>
      </c>
      <c r="Q293" s="43">
        <f t="shared" si="605"/>
        <v>9459.4032</v>
      </c>
      <c r="Z293" s="11">
        <v>2704</v>
      </c>
      <c r="AA293" s="12">
        <v>1.8</v>
      </c>
      <c r="AB293" s="11">
        <v>1</v>
      </c>
      <c r="AC293" s="11">
        <v>0</v>
      </c>
      <c r="AD293" s="13">
        <f t="shared" si="606"/>
        <v>4867.2</v>
      </c>
      <c r="AE293" s="11">
        <v>1</v>
      </c>
      <c r="AF293" s="11">
        <v>1</v>
      </c>
      <c r="AG293" s="11">
        <v>2.38</v>
      </c>
      <c r="AH293" s="42">
        <f t="shared" si="607"/>
        <v>3.38</v>
      </c>
      <c r="AI293" s="11">
        <v>1.15</v>
      </c>
      <c r="AJ293" s="9">
        <v>0.5</v>
      </c>
      <c r="AK293" s="43">
        <f t="shared" si="608"/>
        <v>9459.4032</v>
      </c>
      <c r="AT293" s="11">
        <v>2704</v>
      </c>
      <c r="AU293" s="12">
        <v>1.8</v>
      </c>
      <c r="AV293" s="11">
        <v>1</v>
      </c>
      <c r="AW293" s="11">
        <v>0</v>
      </c>
      <c r="AX293" s="13">
        <f t="shared" si="609"/>
        <v>4867.2</v>
      </c>
      <c r="AY293" s="11">
        <v>1</v>
      </c>
      <c r="AZ293" s="11">
        <v>1</v>
      </c>
      <c r="BA293" s="11">
        <v>2.38</v>
      </c>
      <c r="BB293" s="42">
        <f t="shared" si="610"/>
        <v>3.38</v>
      </c>
      <c r="BC293" s="11">
        <v>1.15</v>
      </c>
      <c r="BD293" s="9">
        <v>0.5</v>
      </c>
      <c r="BE293" s="43">
        <f t="shared" si="611"/>
        <v>9459.4032</v>
      </c>
      <c r="BN293" s="11">
        <v>2704</v>
      </c>
      <c r="BO293" s="12">
        <v>1.8</v>
      </c>
      <c r="BP293" s="11">
        <v>1</v>
      </c>
      <c r="BQ293" s="11">
        <v>0</v>
      </c>
      <c r="BR293" s="13">
        <f t="shared" si="612"/>
        <v>4867.2</v>
      </c>
      <c r="BS293" s="11">
        <v>1</v>
      </c>
      <c r="BT293" s="11">
        <v>1</v>
      </c>
      <c r="BU293" s="11">
        <v>2.38</v>
      </c>
      <c r="BV293" s="42">
        <f t="shared" si="613"/>
        <v>3.38</v>
      </c>
      <c r="BW293" s="11">
        <v>1.15</v>
      </c>
      <c r="BX293" s="9">
        <v>0.5</v>
      </c>
      <c r="BY293" s="43">
        <f t="shared" si="614"/>
        <v>9459.4032</v>
      </c>
      <c r="CH293" s="11">
        <f t="shared" si="615"/>
        <v>3132</v>
      </c>
      <c r="CI293" s="12">
        <v>1.8</v>
      </c>
      <c r="CJ293" s="11">
        <v>1</v>
      </c>
      <c r="CK293" s="11">
        <v>0</v>
      </c>
      <c r="CL293" s="13">
        <f t="shared" si="616"/>
        <v>5637.6</v>
      </c>
      <c r="CM293" s="11">
        <v>1</v>
      </c>
      <c r="CN293" s="11">
        <v>1</v>
      </c>
      <c r="CO293" s="11">
        <v>2.38</v>
      </c>
      <c r="CP293" s="42">
        <f t="shared" si="617"/>
        <v>3.38</v>
      </c>
      <c r="CQ293" s="11">
        <v>1.15</v>
      </c>
      <c r="CR293" s="9">
        <v>0.5</v>
      </c>
      <c r="CS293" s="43">
        <f t="shared" si="618"/>
        <v>10956.6756</v>
      </c>
      <c r="DB293" s="11">
        <f t="shared" si="619"/>
        <v>3144</v>
      </c>
      <c r="DC293" s="12">
        <v>1.8</v>
      </c>
      <c r="DD293" s="11">
        <v>1</v>
      </c>
      <c r="DE293" s="11">
        <v>0</v>
      </c>
      <c r="DF293" s="13">
        <f t="shared" si="620"/>
        <v>5659.2</v>
      </c>
      <c r="DG293" s="11">
        <v>1</v>
      </c>
      <c r="DH293" s="11">
        <v>1</v>
      </c>
      <c r="DI293" s="11">
        <v>2.38</v>
      </c>
      <c r="DJ293" s="42">
        <f t="shared" si="621"/>
        <v>3.38</v>
      </c>
      <c r="DK293" s="11">
        <v>1.15</v>
      </c>
      <c r="DL293" s="9">
        <v>0.5</v>
      </c>
      <c r="DM293" s="43">
        <f t="shared" si="622"/>
        <v>10998.6552</v>
      </c>
      <c r="DV293" s="11">
        <f t="shared" si="623"/>
        <v>3203</v>
      </c>
      <c r="DW293" s="12">
        <v>1.8</v>
      </c>
      <c r="DX293" s="11">
        <v>1</v>
      </c>
      <c r="DY293" s="11">
        <v>0</v>
      </c>
      <c r="DZ293" s="13">
        <f t="shared" si="624"/>
        <v>5765.4</v>
      </c>
      <c r="EA293" s="11">
        <v>1</v>
      </c>
      <c r="EB293" s="11">
        <v>1</v>
      </c>
      <c r="EC293" s="11">
        <v>3.18</v>
      </c>
      <c r="ED293" s="42">
        <f t="shared" si="625"/>
        <v>4.18</v>
      </c>
      <c r="EE293" s="11">
        <v>1.15</v>
      </c>
      <c r="EF293" s="9">
        <v>0.5</v>
      </c>
      <c r="EG293" s="43">
        <f t="shared" si="626"/>
        <v>13857.1389</v>
      </c>
    </row>
    <row r="294" s="1" customFormat="1" customHeight="1" spans="6:137">
      <c r="F294" s="11">
        <v>2704</v>
      </c>
      <c r="G294" s="12">
        <v>3.21</v>
      </c>
      <c r="H294" s="11">
        <v>1</v>
      </c>
      <c r="I294" s="11">
        <v>0</v>
      </c>
      <c r="J294" s="13">
        <f t="shared" si="603"/>
        <v>8679.84</v>
      </c>
      <c r="K294" s="11">
        <v>1</v>
      </c>
      <c r="L294" s="11">
        <v>1</v>
      </c>
      <c r="M294" s="11">
        <v>2.38</v>
      </c>
      <c r="N294" s="42">
        <f t="shared" si="604"/>
        <v>3.38</v>
      </c>
      <c r="O294" s="11">
        <v>1.15</v>
      </c>
      <c r="P294" s="9">
        <v>0.5</v>
      </c>
      <c r="Q294" s="43">
        <f t="shared" si="605"/>
        <v>16869.26904</v>
      </c>
      <c r="Z294" s="11">
        <v>2704</v>
      </c>
      <c r="AA294" s="12">
        <v>3.21</v>
      </c>
      <c r="AB294" s="11">
        <v>1</v>
      </c>
      <c r="AC294" s="11">
        <v>0</v>
      </c>
      <c r="AD294" s="13">
        <f t="shared" si="606"/>
        <v>8679.84</v>
      </c>
      <c r="AE294" s="11">
        <v>1</v>
      </c>
      <c r="AF294" s="11">
        <v>1</v>
      </c>
      <c r="AG294" s="11">
        <v>2.38</v>
      </c>
      <c r="AH294" s="42">
        <f t="shared" si="607"/>
        <v>3.38</v>
      </c>
      <c r="AI294" s="11">
        <v>1.15</v>
      </c>
      <c r="AJ294" s="9">
        <v>0.5</v>
      </c>
      <c r="AK294" s="43">
        <f t="shared" si="608"/>
        <v>16869.26904</v>
      </c>
      <c r="AT294" s="11">
        <v>2704</v>
      </c>
      <c r="AU294" s="12">
        <v>3.21</v>
      </c>
      <c r="AV294" s="11">
        <v>1</v>
      </c>
      <c r="AW294" s="11">
        <v>0</v>
      </c>
      <c r="AX294" s="13">
        <f t="shared" si="609"/>
        <v>8679.84</v>
      </c>
      <c r="AY294" s="11">
        <v>1</v>
      </c>
      <c r="AZ294" s="11">
        <v>1</v>
      </c>
      <c r="BA294" s="11">
        <v>2.38</v>
      </c>
      <c r="BB294" s="42">
        <f t="shared" si="610"/>
        <v>3.38</v>
      </c>
      <c r="BC294" s="11">
        <v>1.15</v>
      </c>
      <c r="BD294" s="9">
        <v>0.5</v>
      </c>
      <c r="BE294" s="43">
        <f t="shared" si="611"/>
        <v>16869.26904</v>
      </c>
      <c r="BN294" s="11">
        <v>2704</v>
      </c>
      <c r="BO294" s="12">
        <v>3.21</v>
      </c>
      <c r="BP294" s="11">
        <v>1</v>
      </c>
      <c r="BQ294" s="11">
        <v>0</v>
      </c>
      <c r="BR294" s="13">
        <f t="shared" si="612"/>
        <v>8679.84</v>
      </c>
      <c r="BS294" s="11">
        <v>1</v>
      </c>
      <c r="BT294" s="11">
        <v>1</v>
      </c>
      <c r="BU294" s="11">
        <v>2.38</v>
      </c>
      <c r="BV294" s="42">
        <f t="shared" si="613"/>
        <v>3.38</v>
      </c>
      <c r="BW294" s="11">
        <v>1.15</v>
      </c>
      <c r="BX294" s="9">
        <v>0.5</v>
      </c>
      <c r="BY294" s="43">
        <f t="shared" si="614"/>
        <v>16869.26904</v>
      </c>
      <c r="CH294" s="11">
        <f t="shared" si="615"/>
        <v>3132</v>
      </c>
      <c r="CI294" s="12">
        <v>3.21</v>
      </c>
      <c r="CJ294" s="11">
        <v>1</v>
      </c>
      <c r="CK294" s="11">
        <v>0</v>
      </c>
      <c r="CL294" s="13">
        <f t="shared" si="616"/>
        <v>10053.72</v>
      </c>
      <c r="CM294" s="11">
        <v>1</v>
      </c>
      <c r="CN294" s="11">
        <v>1</v>
      </c>
      <c r="CO294" s="11">
        <v>2.38</v>
      </c>
      <c r="CP294" s="42">
        <f t="shared" si="617"/>
        <v>3.38</v>
      </c>
      <c r="CQ294" s="11">
        <v>1.15</v>
      </c>
      <c r="CR294" s="9">
        <v>0.5</v>
      </c>
      <c r="CS294" s="43">
        <f t="shared" si="618"/>
        <v>19539.40482</v>
      </c>
      <c r="DB294" s="11">
        <f t="shared" si="619"/>
        <v>3144</v>
      </c>
      <c r="DC294" s="12">
        <v>3.21</v>
      </c>
      <c r="DD294" s="11">
        <v>1</v>
      </c>
      <c r="DE294" s="11">
        <v>0</v>
      </c>
      <c r="DF294" s="13">
        <f t="shared" si="620"/>
        <v>10092.24</v>
      </c>
      <c r="DG294" s="11">
        <v>1</v>
      </c>
      <c r="DH294" s="11">
        <v>1</v>
      </c>
      <c r="DI294" s="11">
        <v>2.38</v>
      </c>
      <c r="DJ294" s="42">
        <f t="shared" si="621"/>
        <v>3.38</v>
      </c>
      <c r="DK294" s="11">
        <v>1.15</v>
      </c>
      <c r="DL294" s="9">
        <v>0.5</v>
      </c>
      <c r="DM294" s="43">
        <f t="shared" si="622"/>
        <v>19614.26844</v>
      </c>
      <c r="DV294" s="11">
        <f t="shared" si="623"/>
        <v>3203</v>
      </c>
      <c r="DW294" s="12">
        <v>3.21</v>
      </c>
      <c r="DX294" s="11">
        <v>1</v>
      </c>
      <c r="DY294" s="11">
        <v>0</v>
      </c>
      <c r="DZ294" s="13">
        <f t="shared" si="624"/>
        <v>10281.63</v>
      </c>
      <c r="EA294" s="11">
        <v>1</v>
      </c>
      <c r="EB294" s="11">
        <v>1</v>
      </c>
      <c r="EC294" s="11">
        <v>3.18</v>
      </c>
      <c r="ED294" s="42">
        <f t="shared" si="625"/>
        <v>4.18</v>
      </c>
      <c r="EE294" s="11">
        <v>1.15</v>
      </c>
      <c r="EF294" s="9">
        <v>0.5</v>
      </c>
      <c r="EG294" s="43">
        <f t="shared" si="626"/>
        <v>24711.897705</v>
      </c>
    </row>
    <row r="295" s="1" customFormat="1" customHeight="1" spans="6:137">
      <c r="F295" s="11">
        <v>2704</v>
      </c>
      <c r="G295" s="12">
        <v>3.21</v>
      </c>
      <c r="H295" s="11">
        <v>1</v>
      </c>
      <c r="I295" s="11">
        <v>0</v>
      </c>
      <c r="J295" s="13">
        <f t="shared" si="603"/>
        <v>8679.84</v>
      </c>
      <c r="K295" s="11">
        <v>1</v>
      </c>
      <c r="L295" s="11">
        <v>1</v>
      </c>
      <c r="M295" s="11">
        <v>2.38</v>
      </c>
      <c r="N295" s="42">
        <f t="shared" si="604"/>
        <v>3.38</v>
      </c>
      <c r="O295" s="11">
        <v>1.15</v>
      </c>
      <c r="P295" s="9">
        <v>0.5</v>
      </c>
      <c r="Q295" s="43">
        <f t="shared" si="605"/>
        <v>16869.26904</v>
      </c>
      <c r="Z295" s="11">
        <v>2704</v>
      </c>
      <c r="AA295" s="12">
        <v>3.21</v>
      </c>
      <c r="AB295" s="11">
        <v>1</v>
      </c>
      <c r="AC295" s="11">
        <v>0</v>
      </c>
      <c r="AD295" s="13">
        <f t="shared" si="606"/>
        <v>8679.84</v>
      </c>
      <c r="AE295" s="11">
        <v>1</v>
      </c>
      <c r="AF295" s="11">
        <v>1</v>
      </c>
      <c r="AG295" s="11">
        <v>2.38</v>
      </c>
      <c r="AH295" s="42">
        <f t="shared" si="607"/>
        <v>3.38</v>
      </c>
      <c r="AI295" s="11">
        <v>1.15</v>
      </c>
      <c r="AJ295" s="9">
        <v>0.5</v>
      </c>
      <c r="AK295" s="43">
        <f t="shared" si="608"/>
        <v>16869.26904</v>
      </c>
      <c r="AT295" s="11">
        <v>2704</v>
      </c>
      <c r="AU295" s="12">
        <v>3.21</v>
      </c>
      <c r="AV295" s="11">
        <v>1</v>
      </c>
      <c r="AW295" s="11">
        <v>0</v>
      </c>
      <c r="AX295" s="13">
        <f t="shared" si="609"/>
        <v>8679.84</v>
      </c>
      <c r="AY295" s="11">
        <v>1</v>
      </c>
      <c r="AZ295" s="11">
        <v>1</v>
      </c>
      <c r="BA295" s="11">
        <v>2.38</v>
      </c>
      <c r="BB295" s="42">
        <f t="shared" si="610"/>
        <v>3.38</v>
      </c>
      <c r="BC295" s="11">
        <v>1.15</v>
      </c>
      <c r="BD295" s="9">
        <v>0.5</v>
      </c>
      <c r="BE295" s="43">
        <f t="shared" si="611"/>
        <v>16869.26904</v>
      </c>
      <c r="BN295" s="11">
        <v>2704</v>
      </c>
      <c r="BO295" s="12">
        <v>3.21</v>
      </c>
      <c r="BP295" s="11">
        <v>1</v>
      </c>
      <c r="BQ295" s="11">
        <v>0</v>
      </c>
      <c r="BR295" s="13">
        <f t="shared" si="612"/>
        <v>8679.84</v>
      </c>
      <c r="BS295" s="11">
        <v>1</v>
      </c>
      <c r="BT295" s="11">
        <v>1</v>
      </c>
      <c r="BU295" s="11">
        <v>2.38</v>
      </c>
      <c r="BV295" s="42">
        <f t="shared" si="613"/>
        <v>3.38</v>
      </c>
      <c r="BW295" s="11">
        <v>1.15</v>
      </c>
      <c r="BX295" s="9">
        <v>0.5</v>
      </c>
      <c r="BY295" s="43">
        <f t="shared" si="614"/>
        <v>16869.26904</v>
      </c>
      <c r="CH295" s="11">
        <f t="shared" si="615"/>
        <v>3132</v>
      </c>
      <c r="CI295" s="12">
        <v>3.21</v>
      </c>
      <c r="CJ295" s="11">
        <v>1</v>
      </c>
      <c r="CK295" s="11">
        <v>0</v>
      </c>
      <c r="CL295" s="13">
        <f t="shared" si="616"/>
        <v>10053.72</v>
      </c>
      <c r="CM295" s="11">
        <v>1</v>
      </c>
      <c r="CN295" s="11">
        <v>1</v>
      </c>
      <c r="CO295" s="11">
        <v>2.38</v>
      </c>
      <c r="CP295" s="42">
        <f t="shared" si="617"/>
        <v>3.38</v>
      </c>
      <c r="CQ295" s="11">
        <v>1.15</v>
      </c>
      <c r="CR295" s="9">
        <v>0.5</v>
      </c>
      <c r="CS295" s="43">
        <f t="shared" si="618"/>
        <v>19539.40482</v>
      </c>
      <c r="DB295" s="11">
        <f t="shared" si="619"/>
        <v>3144</v>
      </c>
      <c r="DC295" s="12">
        <v>3.21</v>
      </c>
      <c r="DD295" s="11">
        <v>1</v>
      </c>
      <c r="DE295" s="11">
        <v>0</v>
      </c>
      <c r="DF295" s="13">
        <f t="shared" si="620"/>
        <v>10092.24</v>
      </c>
      <c r="DG295" s="11">
        <v>1</v>
      </c>
      <c r="DH295" s="11">
        <v>1</v>
      </c>
      <c r="DI295" s="11">
        <v>2.38</v>
      </c>
      <c r="DJ295" s="42">
        <f t="shared" si="621"/>
        <v>3.38</v>
      </c>
      <c r="DK295" s="11">
        <v>1.15</v>
      </c>
      <c r="DL295" s="9">
        <v>0.5</v>
      </c>
      <c r="DM295" s="43">
        <f t="shared" si="622"/>
        <v>19614.26844</v>
      </c>
      <c r="DV295" s="11">
        <f t="shared" si="623"/>
        <v>3203</v>
      </c>
      <c r="DW295" s="12">
        <v>3.21</v>
      </c>
      <c r="DX295" s="11">
        <v>1</v>
      </c>
      <c r="DY295" s="11">
        <v>0</v>
      </c>
      <c r="DZ295" s="13">
        <f t="shared" si="624"/>
        <v>10281.63</v>
      </c>
      <c r="EA295" s="11">
        <v>1</v>
      </c>
      <c r="EB295" s="11">
        <v>1</v>
      </c>
      <c r="EC295" s="11">
        <v>3.18</v>
      </c>
      <c r="ED295" s="42">
        <f t="shared" si="625"/>
        <v>4.18</v>
      </c>
      <c r="EE295" s="11">
        <v>1.15</v>
      </c>
      <c r="EF295" s="9">
        <v>0.5</v>
      </c>
      <c r="EG295" s="43">
        <f t="shared" si="626"/>
        <v>24711.897705</v>
      </c>
    </row>
    <row r="296" s="1" customFormat="1" customHeight="1" spans="6:137">
      <c r="F296" s="11">
        <v>2704</v>
      </c>
      <c r="G296" s="12">
        <v>0</v>
      </c>
      <c r="H296" s="11">
        <v>1</v>
      </c>
      <c r="I296" s="11">
        <v>0</v>
      </c>
      <c r="J296" s="13">
        <f t="shared" si="603"/>
        <v>0</v>
      </c>
      <c r="K296" s="11">
        <v>1</v>
      </c>
      <c r="L296" s="11">
        <v>1</v>
      </c>
      <c r="M296" s="11">
        <v>2.38</v>
      </c>
      <c r="N296" s="42">
        <f t="shared" si="604"/>
        <v>3.38</v>
      </c>
      <c r="O296" s="11">
        <v>1.15</v>
      </c>
      <c r="P296" s="9">
        <v>0.5</v>
      </c>
      <c r="Q296" s="43">
        <f t="shared" si="605"/>
        <v>0</v>
      </c>
      <c r="Z296" s="11">
        <v>2704</v>
      </c>
      <c r="AA296" s="12">
        <v>0</v>
      </c>
      <c r="AB296" s="11">
        <v>1</v>
      </c>
      <c r="AC296" s="11">
        <v>0</v>
      </c>
      <c r="AD296" s="13">
        <f t="shared" si="606"/>
        <v>0</v>
      </c>
      <c r="AE296" s="11">
        <v>1</v>
      </c>
      <c r="AF296" s="11">
        <v>1</v>
      </c>
      <c r="AG296" s="11">
        <v>2.38</v>
      </c>
      <c r="AH296" s="42">
        <f t="shared" si="607"/>
        <v>3.38</v>
      </c>
      <c r="AI296" s="11">
        <v>1.15</v>
      </c>
      <c r="AJ296" s="9">
        <v>0.5</v>
      </c>
      <c r="AK296" s="43">
        <f t="shared" si="608"/>
        <v>0</v>
      </c>
      <c r="AT296" s="11">
        <v>2704</v>
      </c>
      <c r="AU296" s="12">
        <v>0</v>
      </c>
      <c r="AV296" s="11">
        <v>1</v>
      </c>
      <c r="AW296" s="11">
        <v>0</v>
      </c>
      <c r="AX296" s="13">
        <f t="shared" si="609"/>
        <v>0</v>
      </c>
      <c r="AY296" s="11">
        <v>1</v>
      </c>
      <c r="AZ296" s="11">
        <v>1</v>
      </c>
      <c r="BA296" s="11">
        <v>2.38</v>
      </c>
      <c r="BB296" s="42">
        <f t="shared" si="610"/>
        <v>3.38</v>
      </c>
      <c r="BC296" s="11">
        <v>1.15</v>
      </c>
      <c r="BD296" s="9">
        <v>0.5</v>
      </c>
      <c r="BE296" s="43">
        <f t="shared" si="611"/>
        <v>0</v>
      </c>
      <c r="BN296" s="11">
        <v>2704</v>
      </c>
      <c r="BO296" s="12">
        <v>0</v>
      </c>
      <c r="BP296" s="11">
        <v>1</v>
      </c>
      <c r="BQ296" s="11">
        <v>0</v>
      </c>
      <c r="BR296" s="13">
        <f t="shared" si="612"/>
        <v>0</v>
      </c>
      <c r="BS296" s="11">
        <v>1</v>
      </c>
      <c r="BT296" s="11">
        <v>1</v>
      </c>
      <c r="BU296" s="11">
        <v>2.38</v>
      </c>
      <c r="BV296" s="42">
        <f t="shared" si="613"/>
        <v>3.38</v>
      </c>
      <c r="BW296" s="11">
        <v>1.15</v>
      </c>
      <c r="BX296" s="9">
        <v>0.5</v>
      </c>
      <c r="BY296" s="43">
        <f t="shared" si="614"/>
        <v>0</v>
      </c>
      <c r="CH296" s="11">
        <f t="shared" si="615"/>
        <v>3132</v>
      </c>
      <c r="CI296" s="12">
        <v>0</v>
      </c>
      <c r="CJ296" s="11">
        <v>1</v>
      </c>
      <c r="CK296" s="11">
        <v>0</v>
      </c>
      <c r="CL296" s="13">
        <f t="shared" si="616"/>
        <v>0</v>
      </c>
      <c r="CM296" s="11">
        <v>1</v>
      </c>
      <c r="CN296" s="11">
        <v>1</v>
      </c>
      <c r="CO296" s="11">
        <v>2.38</v>
      </c>
      <c r="CP296" s="42">
        <f t="shared" si="617"/>
        <v>3.38</v>
      </c>
      <c r="CQ296" s="11">
        <v>1.15</v>
      </c>
      <c r="CR296" s="9">
        <v>0.5</v>
      </c>
      <c r="CS296" s="43">
        <f t="shared" si="618"/>
        <v>0</v>
      </c>
      <c r="DB296" s="11">
        <f t="shared" si="619"/>
        <v>3144</v>
      </c>
      <c r="DC296" s="12">
        <v>0</v>
      </c>
      <c r="DD296" s="11">
        <v>1</v>
      </c>
      <c r="DE296" s="11">
        <v>0</v>
      </c>
      <c r="DF296" s="13">
        <f t="shared" si="620"/>
        <v>0</v>
      </c>
      <c r="DG296" s="11">
        <v>1</v>
      </c>
      <c r="DH296" s="11">
        <v>1</v>
      </c>
      <c r="DI296" s="11">
        <v>2.38</v>
      </c>
      <c r="DJ296" s="42">
        <f t="shared" si="621"/>
        <v>3.38</v>
      </c>
      <c r="DK296" s="11">
        <v>1.15</v>
      </c>
      <c r="DL296" s="9">
        <v>0.5</v>
      </c>
      <c r="DM296" s="43">
        <f t="shared" si="622"/>
        <v>0</v>
      </c>
      <c r="DV296" s="11">
        <f t="shared" si="623"/>
        <v>3203</v>
      </c>
      <c r="DW296" s="12">
        <v>0</v>
      </c>
      <c r="DX296" s="11">
        <v>1</v>
      </c>
      <c r="DY296" s="11">
        <v>0</v>
      </c>
      <c r="DZ296" s="13">
        <f t="shared" si="624"/>
        <v>0</v>
      </c>
      <c r="EA296" s="11">
        <v>1</v>
      </c>
      <c r="EB296" s="11">
        <v>1</v>
      </c>
      <c r="EC296" s="11">
        <v>3.18</v>
      </c>
      <c r="ED296" s="42">
        <f t="shared" si="625"/>
        <v>4.18</v>
      </c>
      <c r="EE296" s="11">
        <v>1.15</v>
      </c>
      <c r="EF296" s="9">
        <v>0.5</v>
      </c>
      <c r="EG296" s="43">
        <f t="shared" si="626"/>
        <v>0</v>
      </c>
    </row>
    <row r="297" s="1" customFormat="1" customHeight="1" spans="6:137">
      <c r="F297" s="44" t="s">
        <v>30</v>
      </c>
      <c r="G297" s="45"/>
      <c r="H297" s="45"/>
      <c r="I297" s="45"/>
      <c r="J297" s="45"/>
      <c r="K297" s="45"/>
      <c r="L297" s="45"/>
      <c r="M297" s="46">
        <f>SUM(Q282:Q296)</f>
        <v>104368.74864</v>
      </c>
      <c r="N297" s="46"/>
      <c r="O297" s="46"/>
      <c r="P297" s="46"/>
      <c r="Q297" s="46"/>
      <c r="R297" s="1"/>
      <c r="S297" s="1"/>
      <c r="T297" s="1"/>
      <c r="U297" s="1"/>
      <c r="V297" s="1"/>
      <c r="W297" s="1"/>
      <c r="X297" s="1"/>
      <c r="Y297" s="1"/>
      <c r="Z297" s="44" t="s">
        <v>30</v>
      </c>
      <c r="AA297" s="45"/>
      <c r="AB297" s="45"/>
      <c r="AC297" s="45"/>
      <c r="AD297" s="45"/>
      <c r="AE297" s="45"/>
      <c r="AF297" s="45"/>
      <c r="AG297" s="46">
        <f>SUM(AK282:AK296)</f>
        <v>104368.74864</v>
      </c>
      <c r="AH297" s="46"/>
      <c r="AI297" s="46"/>
      <c r="AJ297" s="46"/>
      <c r="AK297" s="46"/>
      <c r="AL297" s="1"/>
      <c r="AM297" s="1"/>
      <c r="AN297" s="1"/>
      <c r="AO297" s="1"/>
      <c r="AP297" s="1"/>
      <c r="AQ297" s="1"/>
      <c r="AR297" s="1"/>
      <c r="AS297" s="1"/>
      <c r="AT297" s="44" t="s">
        <v>30</v>
      </c>
      <c r="AU297" s="45"/>
      <c r="AV297" s="45"/>
      <c r="AW297" s="45"/>
      <c r="AX297" s="45"/>
      <c r="AY297" s="45"/>
      <c r="AZ297" s="45"/>
      <c r="BA297" s="46">
        <f>SUM(BE282:BE296)</f>
        <v>104368.74864</v>
      </c>
      <c r="BB297" s="46"/>
      <c r="BC297" s="46"/>
      <c r="BD297" s="46"/>
      <c r="BE297" s="46"/>
      <c r="BF297" s="1"/>
      <c r="BG297" s="1"/>
      <c r="BH297" s="1"/>
      <c r="BI297" s="1"/>
      <c r="BJ297" s="1"/>
      <c r="BK297" s="1"/>
      <c r="BL297" s="1"/>
      <c r="BM297" s="1"/>
      <c r="BN297" s="44" t="s">
        <v>30</v>
      </c>
      <c r="BO297" s="45"/>
      <c r="BP297" s="45"/>
      <c r="BQ297" s="45"/>
      <c r="BR297" s="45"/>
      <c r="BS297" s="45"/>
      <c r="BT297" s="45"/>
      <c r="BU297" s="46">
        <f>SUM(BY282:BY296)</f>
        <v>104368.74864</v>
      </c>
      <c r="BV297" s="46"/>
      <c r="BW297" s="46"/>
      <c r="BX297" s="46"/>
      <c r="BY297" s="46"/>
      <c r="BZ297" s="1"/>
      <c r="CA297" s="1"/>
      <c r="CB297" s="1"/>
      <c r="CC297" s="1"/>
      <c r="CD297" s="1"/>
      <c r="CE297" s="1"/>
      <c r="CF297" s="1"/>
      <c r="CG297" s="1"/>
      <c r="CH297" s="44" t="s">
        <v>30</v>
      </c>
      <c r="CI297" s="45"/>
      <c r="CJ297" s="45"/>
      <c r="CK297" s="45"/>
      <c r="CL297" s="45"/>
      <c r="CM297" s="45"/>
      <c r="CN297" s="45"/>
      <c r="CO297" s="46">
        <f>SUM(CS282:CS296)</f>
        <v>120888.65412</v>
      </c>
      <c r="CP297" s="46"/>
      <c r="CQ297" s="46"/>
      <c r="CR297" s="46"/>
      <c r="CS297" s="46"/>
      <c r="CT297" s="1"/>
      <c r="CU297" s="1"/>
      <c r="CV297" s="1"/>
      <c r="CW297" s="1"/>
      <c r="CX297" s="1"/>
      <c r="CY297" s="1"/>
      <c r="CZ297" s="1"/>
      <c r="DA297" s="1"/>
      <c r="DB297" s="44" t="s">
        <v>30</v>
      </c>
      <c r="DC297" s="45"/>
      <c r="DD297" s="45"/>
      <c r="DE297" s="45"/>
      <c r="DF297" s="45"/>
      <c r="DG297" s="45"/>
      <c r="DH297" s="45"/>
      <c r="DI297" s="46">
        <f>SUM(DM282:DM296)</f>
        <v>121351.82904</v>
      </c>
      <c r="DJ297" s="46"/>
      <c r="DK297" s="46"/>
      <c r="DL297" s="46"/>
      <c r="DM297" s="46"/>
      <c r="DN297" s="1"/>
      <c r="DO297" s="1"/>
      <c r="DP297" s="1"/>
      <c r="DQ297" s="1"/>
      <c r="DR297" s="1"/>
      <c r="DS297" s="1"/>
      <c r="DT297" s="1"/>
      <c r="DU297" s="1"/>
      <c r="DV297" s="44" t="s">
        <v>30</v>
      </c>
      <c r="DW297" s="45"/>
      <c r="DX297" s="45"/>
      <c r="DY297" s="45"/>
      <c r="DZ297" s="45"/>
      <c r="EA297" s="45"/>
      <c r="EB297" s="45"/>
      <c r="EC297" s="46">
        <f>SUM(EG282:EG296)</f>
        <v>152890.43253</v>
      </c>
      <c r="ED297" s="46"/>
      <c r="EE297" s="46"/>
      <c r="EF297" s="46"/>
      <c r="EG297" s="46"/>
    </row>
    <row r="298" s="1" customFormat="1" customHeight="1" spans="6:137">
      <c r="F298" s="45"/>
      <c r="G298" s="45"/>
      <c r="H298" s="45"/>
      <c r="I298" s="45"/>
      <c r="J298" s="45"/>
      <c r="K298" s="45"/>
      <c r="L298" s="45"/>
      <c r="M298" s="46"/>
      <c r="N298" s="46"/>
      <c r="O298" s="46"/>
      <c r="P298" s="46"/>
      <c r="Q298" s="46"/>
      <c r="R298" s="1"/>
      <c r="S298" s="1"/>
      <c r="T298" s="1"/>
      <c r="U298" s="1"/>
      <c r="V298" s="1"/>
      <c r="W298" s="1"/>
      <c r="X298" s="1"/>
      <c r="Y298" s="1"/>
      <c r="Z298" s="45"/>
      <c r="AA298" s="45"/>
      <c r="AB298" s="45"/>
      <c r="AC298" s="45"/>
      <c r="AD298" s="45"/>
      <c r="AE298" s="45"/>
      <c r="AF298" s="45"/>
      <c r="AG298" s="46"/>
      <c r="AH298" s="46"/>
      <c r="AI298" s="46"/>
      <c r="AJ298" s="46"/>
      <c r="AK298" s="46"/>
      <c r="AL298" s="1"/>
      <c r="AM298" s="1"/>
      <c r="AN298" s="1"/>
      <c r="AO298" s="1"/>
      <c r="AP298" s="1"/>
      <c r="AQ298" s="1"/>
      <c r="AR298" s="1"/>
      <c r="AS298" s="1"/>
      <c r="AT298" s="45"/>
      <c r="AU298" s="45"/>
      <c r="AV298" s="45"/>
      <c r="AW298" s="45"/>
      <c r="AX298" s="45"/>
      <c r="AY298" s="45"/>
      <c r="AZ298" s="45"/>
      <c r="BA298" s="46"/>
      <c r="BB298" s="46"/>
      <c r="BC298" s="46"/>
      <c r="BD298" s="46"/>
      <c r="BE298" s="46"/>
      <c r="BF298" s="1"/>
      <c r="BG298" s="1"/>
      <c r="BH298" s="1"/>
      <c r="BI298" s="1"/>
      <c r="BJ298" s="1"/>
      <c r="BK298" s="1"/>
      <c r="BL298" s="1"/>
      <c r="BM298" s="1"/>
      <c r="BN298" s="45"/>
      <c r="BO298" s="45"/>
      <c r="BP298" s="45"/>
      <c r="BQ298" s="45"/>
      <c r="BR298" s="45"/>
      <c r="BS298" s="45"/>
      <c r="BT298" s="45"/>
      <c r="BU298" s="46"/>
      <c r="BV298" s="46"/>
      <c r="BW298" s="46"/>
      <c r="BX298" s="46"/>
      <c r="BY298" s="46"/>
      <c r="BZ298" s="1"/>
      <c r="CA298" s="1"/>
      <c r="CB298" s="1"/>
      <c r="CC298" s="1"/>
      <c r="CD298" s="1"/>
      <c r="CE298" s="1"/>
      <c r="CF298" s="1"/>
      <c r="CG298" s="1"/>
      <c r="CH298" s="45"/>
      <c r="CI298" s="45"/>
      <c r="CJ298" s="45"/>
      <c r="CK298" s="45"/>
      <c r="CL298" s="45"/>
      <c r="CM298" s="45"/>
      <c r="CN298" s="45"/>
      <c r="CO298" s="46"/>
      <c r="CP298" s="46"/>
      <c r="CQ298" s="46"/>
      <c r="CR298" s="46"/>
      <c r="CS298" s="46"/>
      <c r="CT298" s="1"/>
      <c r="CU298" s="1"/>
      <c r="CV298" s="1"/>
      <c r="CW298" s="1"/>
      <c r="CX298" s="1"/>
      <c r="CY298" s="1"/>
      <c r="CZ298" s="1"/>
      <c r="DA298" s="1"/>
      <c r="DB298" s="45"/>
      <c r="DC298" s="45"/>
      <c r="DD298" s="45"/>
      <c r="DE298" s="45"/>
      <c r="DF298" s="45"/>
      <c r="DG298" s="45"/>
      <c r="DH298" s="45"/>
      <c r="DI298" s="46"/>
      <c r="DJ298" s="46"/>
      <c r="DK298" s="46"/>
      <c r="DL298" s="46"/>
      <c r="DM298" s="46"/>
      <c r="DN298" s="1"/>
      <c r="DO298" s="1"/>
      <c r="DP298" s="1"/>
      <c r="DQ298" s="1"/>
      <c r="DR298" s="1"/>
      <c r="DS298" s="1"/>
      <c r="DT298" s="1"/>
      <c r="DU298" s="1"/>
      <c r="DV298" s="45"/>
      <c r="DW298" s="45"/>
      <c r="DX298" s="45"/>
      <c r="DY298" s="45"/>
      <c r="DZ298" s="45"/>
      <c r="EA298" s="45"/>
      <c r="EB298" s="45"/>
      <c r="EC298" s="46"/>
      <c r="ED298" s="46"/>
      <c r="EE298" s="46"/>
      <c r="EF298" s="46"/>
      <c r="EG298" s="46"/>
    </row>
    <row r="299" s="1" customFormat="1" customHeight="1" spans="6:137">
      <c r="F299" s="45"/>
      <c r="G299" s="45"/>
      <c r="H299" s="45"/>
      <c r="I299" s="45"/>
      <c r="J299" s="45"/>
      <c r="K299" s="45"/>
      <c r="L299" s="45"/>
      <c r="M299" s="46"/>
      <c r="N299" s="46"/>
      <c r="O299" s="46"/>
      <c r="P299" s="46"/>
      <c r="Q299" s="46"/>
      <c r="R299" s="1"/>
      <c r="S299" s="1"/>
      <c r="T299" s="1"/>
      <c r="U299" s="1"/>
      <c r="V299" s="1"/>
      <c r="W299" s="1"/>
      <c r="X299" s="1"/>
      <c r="Y299" s="1"/>
      <c r="Z299" s="45"/>
      <c r="AA299" s="45"/>
      <c r="AB299" s="45"/>
      <c r="AC299" s="45"/>
      <c r="AD299" s="45"/>
      <c r="AE299" s="45"/>
      <c r="AF299" s="45"/>
      <c r="AG299" s="46"/>
      <c r="AH299" s="46"/>
      <c r="AI299" s="46"/>
      <c r="AJ299" s="46"/>
      <c r="AK299" s="46"/>
      <c r="AL299" s="1"/>
      <c r="AM299" s="1"/>
      <c r="AN299" s="1"/>
      <c r="AO299" s="1"/>
      <c r="AP299" s="1"/>
      <c r="AQ299" s="1"/>
      <c r="AR299" s="1"/>
      <c r="AS299" s="1"/>
      <c r="AT299" s="45"/>
      <c r="AU299" s="45"/>
      <c r="AV299" s="45"/>
      <c r="AW299" s="45"/>
      <c r="AX299" s="45"/>
      <c r="AY299" s="45"/>
      <c r="AZ299" s="45"/>
      <c r="BA299" s="46"/>
      <c r="BB299" s="46"/>
      <c r="BC299" s="46"/>
      <c r="BD299" s="46"/>
      <c r="BE299" s="46"/>
      <c r="BF299" s="1"/>
      <c r="BG299" s="1"/>
      <c r="BH299" s="1"/>
      <c r="BI299" s="1"/>
      <c r="BJ299" s="1"/>
      <c r="BK299" s="1"/>
      <c r="BL299" s="1"/>
      <c r="BM299" s="1"/>
      <c r="BN299" s="45"/>
      <c r="BO299" s="45"/>
      <c r="BP299" s="45"/>
      <c r="BQ299" s="45"/>
      <c r="BR299" s="45"/>
      <c r="BS299" s="45"/>
      <c r="BT299" s="45"/>
      <c r="BU299" s="46"/>
      <c r="BV299" s="46"/>
      <c r="BW299" s="46"/>
      <c r="BX299" s="46"/>
      <c r="BY299" s="46"/>
      <c r="BZ299" s="1"/>
      <c r="CA299" s="1"/>
      <c r="CB299" s="1"/>
      <c r="CC299" s="1"/>
      <c r="CD299" s="1"/>
      <c r="CE299" s="1"/>
      <c r="CF299" s="1"/>
      <c r="CG299" s="1"/>
      <c r="CH299" s="45"/>
      <c r="CI299" s="45"/>
      <c r="CJ299" s="45"/>
      <c r="CK299" s="45"/>
      <c r="CL299" s="45"/>
      <c r="CM299" s="45"/>
      <c r="CN299" s="45"/>
      <c r="CO299" s="46"/>
      <c r="CP299" s="46"/>
      <c r="CQ299" s="46"/>
      <c r="CR299" s="46"/>
      <c r="CS299" s="46"/>
      <c r="CT299" s="1"/>
      <c r="CU299" s="1"/>
      <c r="CV299" s="1"/>
      <c r="CW299" s="1"/>
      <c r="CX299" s="1"/>
      <c r="CY299" s="1"/>
      <c r="CZ299" s="1"/>
      <c r="DA299" s="1"/>
      <c r="DB299" s="45"/>
      <c r="DC299" s="45"/>
      <c r="DD299" s="45"/>
      <c r="DE299" s="45"/>
      <c r="DF299" s="45"/>
      <c r="DG299" s="45"/>
      <c r="DH299" s="45"/>
      <c r="DI299" s="46"/>
      <c r="DJ299" s="46"/>
      <c r="DK299" s="46"/>
      <c r="DL299" s="46"/>
      <c r="DM299" s="46"/>
      <c r="DN299" s="1"/>
      <c r="DO299" s="1"/>
      <c r="DP299" s="1"/>
      <c r="DQ299" s="1"/>
      <c r="DR299" s="1"/>
      <c r="DS299" s="1"/>
      <c r="DT299" s="1"/>
      <c r="DU299" s="1"/>
      <c r="DV299" s="45"/>
      <c r="DW299" s="45"/>
      <c r="DX299" s="45"/>
      <c r="DY299" s="45"/>
      <c r="DZ299" s="45"/>
      <c r="EA299" s="45"/>
      <c r="EB299" s="45"/>
      <c r="EC299" s="46"/>
      <c r="ED299" s="46"/>
      <c r="EE299" s="46"/>
      <c r="EF299" s="46"/>
      <c r="EG299" s="46"/>
    </row>
    <row r="300" s="1" customFormat="1" customHeight="1" spans="6:137">
      <c r="F300" s="35" t="s">
        <v>31</v>
      </c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1"/>
      <c r="S300" s="1"/>
      <c r="T300" s="1"/>
      <c r="U300" s="1"/>
      <c r="V300" s="1"/>
      <c r="W300" s="1"/>
      <c r="X300" s="1"/>
      <c r="Y300" s="1"/>
      <c r="Z300" s="35" t="s">
        <v>31</v>
      </c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1"/>
      <c r="AM300" s="1"/>
      <c r="AN300" s="1"/>
      <c r="AO300" s="1"/>
      <c r="AP300" s="1"/>
      <c r="AQ300" s="1"/>
      <c r="AR300" s="1"/>
      <c r="AS300" s="1"/>
      <c r="AT300" s="35" t="s">
        <v>31</v>
      </c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1"/>
      <c r="BG300" s="1"/>
      <c r="BH300" s="1"/>
      <c r="BI300" s="1"/>
      <c r="BJ300" s="1"/>
      <c r="BK300" s="1"/>
      <c r="BL300" s="1"/>
      <c r="BM300" s="1"/>
      <c r="BN300" s="35" t="s">
        <v>31</v>
      </c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1"/>
      <c r="CA300" s="1"/>
      <c r="CB300" s="1"/>
      <c r="CC300" s="1"/>
      <c r="CD300" s="1"/>
      <c r="CE300" s="1"/>
      <c r="CF300" s="1"/>
      <c r="CG300" s="1"/>
      <c r="CH300" s="35" t="s">
        <v>31</v>
      </c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1"/>
      <c r="CU300" s="1"/>
      <c r="CV300" s="1"/>
      <c r="CW300" s="1"/>
      <c r="CX300" s="1"/>
      <c r="CY300" s="1"/>
      <c r="CZ300" s="1"/>
      <c r="DA300" s="1"/>
      <c r="DB300" s="35" t="s">
        <v>31</v>
      </c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1"/>
      <c r="DO300" s="1"/>
      <c r="DP300" s="1"/>
      <c r="DQ300" s="1"/>
      <c r="DR300" s="1"/>
      <c r="DS300" s="1"/>
      <c r="DT300" s="1"/>
      <c r="DU300" s="1"/>
      <c r="DV300" s="35" t="s">
        <v>31</v>
      </c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</row>
    <row r="301" s="1" customFormat="1" customHeight="1" spans="6:137">
      <c r="F301" s="13" t="s">
        <v>8</v>
      </c>
      <c r="G301" s="13"/>
      <c r="H301" s="13"/>
      <c r="I301" s="13"/>
      <c r="J301" s="13"/>
      <c r="K301" s="8" t="s">
        <v>53</v>
      </c>
      <c r="L301" s="8"/>
      <c r="M301" s="8"/>
      <c r="N301" s="8"/>
      <c r="O301" s="9" t="s">
        <v>38</v>
      </c>
      <c r="P301" s="9"/>
      <c r="Q301" s="41" t="s">
        <v>13</v>
      </c>
      <c r="Z301" s="13" t="s">
        <v>8</v>
      </c>
      <c r="AA301" s="13"/>
      <c r="AB301" s="13"/>
      <c r="AC301" s="13"/>
      <c r="AD301" s="13"/>
      <c r="AE301" s="8" t="s">
        <v>53</v>
      </c>
      <c r="AF301" s="8"/>
      <c r="AG301" s="8"/>
      <c r="AH301" s="8"/>
      <c r="AI301" s="9" t="s">
        <v>38</v>
      </c>
      <c r="AJ301" s="9"/>
      <c r="AK301" s="41" t="s">
        <v>13</v>
      </c>
      <c r="AT301" s="13" t="s">
        <v>8</v>
      </c>
      <c r="AU301" s="13"/>
      <c r="AV301" s="13"/>
      <c r="AW301" s="13"/>
      <c r="AX301" s="13"/>
      <c r="AY301" s="8" t="s">
        <v>53</v>
      </c>
      <c r="AZ301" s="8"/>
      <c r="BA301" s="8"/>
      <c r="BB301" s="8"/>
      <c r="BC301" s="9" t="s">
        <v>38</v>
      </c>
      <c r="BD301" s="9"/>
      <c r="BE301" s="41" t="s">
        <v>13</v>
      </c>
      <c r="BN301" s="13" t="s">
        <v>8</v>
      </c>
      <c r="BO301" s="13"/>
      <c r="BP301" s="13"/>
      <c r="BQ301" s="13"/>
      <c r="BR301" s="13"/>
      <c r="BS301" s="8" t="s">
        <v>53</v>
      </c>
      <c r="BT301" s="8"/>
      <c r="BU301" s="8"/>
      <c r="BV301" s="8"/>
      <c r="BW301" s="9" t="s">
        <v>38</v>
      </c>
      <c r="BX301" s="9"/>
      <c r="BY301" s="41" t="s">
        <v>13</v>
      </c>
      <c r="CH301" s="13" t="s">
        <v>8</v>
      </c>
      <c r="CI301" s="13"/>
      <c r="CJ301" s="13"/>
      <c r="CK301" s="13"/>
      <c r="CL301" s="13"/>
      <c r="CM301" s="8" t="s">
        <v>53</v>
      </c>
      <c r="CN301" s="8"/>
      <c r="CO301" s="8"/>
      <c r="CP301" s="8"/>
      <c r="CQ301" s="9" t="s">
        <v>38</v>
      </c>
      <c r="CR301" s="9"/>
      <c r="CS301" s="41" t="s">
        <v>13</v>
      </c>
      <c r="DB301" s="13" t="s">
        <v>8</v>
      </c>
      <c r="DC301" s="13"/>
      <c r="DD301" s="13"/>
      <c r="DE301" s="13"/>
      <c r="DF301" s="13"/>
      <c r="DG301" s="8" t="s">
        <v>53</v>
      </c>
      <c r="DH301" s="8"/>
      <c r="DI301" s="8"/>
      <c r="DJ301" s="8"/>
      <c r="DK301" s="9" t="s">
        <v>38</v>
      </c>
      <c r="DL301" s="9"/>
      <c r="DM301" s="41" t="s">
        <v>13</v>
      </c>
      <c r="DV301" s="13" t="s">
        <v>8</v>
      </c>
      <c r="DW301" s="13"/>
      <c r="DX301" s="13"/>
      <c r="DY301" s="13"/>
      <c r="DZ301" s="13"/>
      <c r="EA301" s="8" t="s">
        <v>53</v>
      </c>
      <c r="EB301" s="8"/>
      <c r="EC301" s="8"/>
      <c r="ED301" s="8"/>
      <c r="EE301" s="9" t="s">
        <v>38</v>
      </c>
      <c r="EF301" s="9"/>
      <c r="EG301" s="41" t="s">
        <v>13</v>
      </c>
    </row>
    <row r="302" s="1" customFormat="1" customHeight="1" spans="6:137">
      <c r="F302" s="13" t="s">
        <v>54</v>
      </c>
      <c r="G302" s="13" t="s">
        <v>55</v>
      </c>
      <c r="H302" s="13" t="s">
        <v>56</v>
      </c>
      <c r="I302" s="13" t="s">
        <v>57</v>
      </c>
      <c r="J302" s="13" t="s">
        <v>8</v>
      </c>
      <c r="K302" s="8" t="s">
        <v>58</v>
      </c>
      <c r="L302" s="8" t="s">
        <v>26</v>
      </c>
      <c r="M302" s="8" t="s">
        <v>27</v>
      </c>
      <c r="N302" s="42" t="s">
        <v>28</v>
      </c>
      <c r="O302" s="9" t="s">
        <v>59</v>
      </c>
      <c r="P302" s="9" t="s">
        <v>60</v>
      </c>
      <c r="Q302" s="41"/>
      <c r="R302" s="1"/>
      <c r="S302" s="1"/>
      <c r="T302" s="1"/>
      <c r="U302" s="1"/>
      <c r="V302" s="1"/>
      <c r="W302" s="1"/>
      <c r="X302" s="1"/>
      <c r="Y302" s="1"/>
      <c r="Z302" s="13" t="s">
        <v>54</v>
      </c>
      <c r="AA302" s="13" t="s">
        <v>55</v>
      </c>
      <c r="AB302" s="13" t="s">
        <v>56</v>
      </c>
      <c r="AC302" s="13" t="s">
        <v>57</v>
      </c>
      <c r="AD302" s="13" t="s">
        <v>8</v>
      </c>
      <c r="AE302" s="8" t="s">
        <v>58</v>
      </c>
      <c r="AF302" s="8" t="s">
        <v>26</v>
      </c>
      <c r="AG302" s="8" t="s">
        <v>27</v>
      </c>
      <c r="AH302" s="42" t="s">
        <v>28</v>
      </c>
      <c r="AI302" s="9" t="s">
        <v>59</v>
      </c>
      <c r="AJ302" s="9" t="s">
        <v>60</v>
      </c>
      <c r="AK302" s="41"/>
      <c r="AL302" s="1"/>
      <c r="AM302" s="1"/>
      <c r="AN302" s="1"/>
      <c r="AO302" s="1"/>
      <c r="AP302" s="1"/>
      <c r="AQ302" s="1"/>
      <c r="AR302" s="1"/>
      <c r="AS302" s="1"/>
      <c r="AT302" s="13" t="s">
        <v>54</v>
      </c>
      <c r="AU302" s="13" t="s">
        <v>55</v>
      </c>
      <c r="AV302" s="13" t="s">
        <v>56</v>
      </c>
      <c r="AW302" s="13" t="s">
        <v>57</v>
      </c>
      <c r="AX302" s="13" t="s">
        <v>8</v>
      </c>
      <c r="AY302" s="8" t="s">
        <v>58</v>
      </c>
      <c r="AZ302" s="8" t="s">
        <v>26</v>
      </c>
      <c r="BA302" s="8" t="s">
        <v>27</v>
      </c>
      <c r="BB302" s="42" t="s">
        <v>28</v>
      </c>
      <c r="BC302" s="9" t="s">
        <v>59</v>
      </c>
      <c r="BD302" s="9" t="s">
        <v>60</v>
      </c>
      <c r="BE302" s="41"/>
      <c r="BF302" s="1"/>
      <c r="BG302" s="1"/>
      <c r="BH302" s="1"/>
      <c r="BI302" s="1"/>
      <c r="BJ302" s="1"/>
      <c r="BK302" s="1"/>
      <c r="BL302" s="1"/>
      <c r="BM302" s="1"/>
      <c r="BN302" s="13" t="s">
        <v>54</v>
      </c>
      <c r="BO302" s="13" t="s">
        <v>55</v>
      </c>
      <c r="BP302" s="13" t="s">
        <v>56</v>
      </c>
      <c r="BQ302" s="13" t="s">
        <v>57</v>
      </c>
      <c r="BR302" s="13" t="s">
        <v>8</v>
      </c>
      <c r="BS302" s="8" t="s">
        <v>58</v>
      </c>
      <c r="BT302" s="8" t="s">
        <v>26</v>
      </c>
      <c r="BU302" s="8" t="s">
        <v>27</v>
      </c>
      <c r="BV302" s="42" t="s">
        <v>28</v>
      </c>
      <c r="BW302" s="9" t="s">
        <v>59</v>
      </c>
      <c r="BX302" s="9" t="s">
        <v>60</v>
      </c>
      <c r="BY302" s="41"/>
      <c r="BZ302" s="1"/>
      <c r="CA302" s="1"/>
      <c r="CB302" s="1"/>
      <c r="CC302" s="1"/>
      <c r="CD302" s="1"/>
      <c r="CE302" s="1"/>
      <c r="CF302" s="1"/>
      <c r="CG302" s="1"/>
      <c r="CH302" s="13" t="s">
        <v>54</v>
      </c>
      <c r="CI302" s="13" t="s">
        <v>55</v>
      </c>
      <c r="CJ302" s="13" t="s">
        <v>56</v>
      </c>
      <c r="CK302" s="13" t="s">
        <v>57</v>
      </c>
      <c r="CL302" s="13" t="s">
        <v>8</v>
      </c>
      <c r="CM302" s="8" t="s">
        <v>58</v>
      </c>
      <c r="CN302" s="8" t="s">
        <v>26</v>
      </c>
      <c r="CO302" s="8" t="s">
        <v>27</v>
      </c>
      <c r="CP302" s="42" t="s">
        <v>28</v>
      </c>
      <c r="CQ302" s="9" t="s">
        <v>59</v>
      </c>
      <c r="CR302" s="9" t="s">
        <v>60</v>
      </c>
      <c r="CS302" s="41"/>
      <c r="CT302" s="1"/>
      <c r="CU302" s="1"/>
      <c r="CV302" s="1"/>
      <c r="CW302" s="1"/>
      <c r="CX302" s="1"/>
      <c r="CY302" s="1"/>
      <c r="CZ302" s="1"/>
      <c r="DA302" s="1"/>
      <c r="DB302" s="13" t="s">
        <v>54</v>
      </c>
      <c r="DC302" s="13" t="s">
        <v>55</v>
      </c>
      <c r="DD302" s="13" t="s">
        <v>56</v>
      </c>
      <c r="DE302" s="13" t="s">
        <v>57</v>
      </c>
      <c r="DF302" s="13" t="s">
        <v>8</v>
      </c>
      <c r="DG302" s="8" t="s">
        <v>58</v>
      </c>
      <c r="DH302" s="8" t="s">
        <v>26</v>
      </c>
      <c r="DI302" s="8" t="s">
        <v>27</v>
      </c>
      <c r="DJ302" s="42" t="s">
        <v>28</v>
      </c>
      <c r="DK302" s="9" t="s">
        <v>59</v>
      </c>
      <c r="DL302" s="9" t="s">
        <v>60</v>
      </c>
      <c r="DM302" s="41"/>
      <c r="DN302" s="1"/>
      <c r="DO302" s="1"/>
      <c r="DP302" s="1"/>
      <c r="DQ302" s="1"/>
      <c r="DR302" s="1"/>
      <c r="DS302" s="1"/>
      <c r="DT302" s="1"/>
      <c r="DU302" s="1"/>
      <c r="DV302" s="13" t="s">
        <v>54</v>
      </c>
      <c r="DW302" s="13" t="s">
        <v>55</v>
      </c>
      <c r="DX302" s="13" t="s">
        <v>56</v>
      </c>
      <c r="DY302" s="13" t="s">
        <v>57</v>
      </c>
      <c r="DZ302" s="13" t="s">
        <v>8</v>
      </c>
      <c r="EA302" s="8" t="s">
        <v>58</v>
      </c>
      <c r="EB302" s="8" t="s">
        <v>26</v>
      </c>
      <c r="EC302" s="8" t="s">
        <v>27</v>
      </c>
      <c r="ED302" s="42" t="s">
        <v>28</v>
      </c>
      <c r="EE302" s="9" t="s">
        <v>59</v>
      </c>
      <c r="EF302" s="9" t="s">
        <v>60</v>
      </c>
      <c r="EG302" s="41"/>
    </row>
    <row r="303" s="1" customFormat="1" customHeight="1" spans="6:137">
      <c r="F303" s="11">
        <v>2536</v>
      </c>
      <c r="G303" s="12">
        <v>1.728</v>
      </c>
      <c r="H303" s="11">
        <v>1</v>
      </c>
      <c r="I303" s="11">
        <v>0</v>
      </c>
      <c r="J303" s="13">
        <f t="shared" ref="J303:J313" si="627">F303*G303*H303+I303</f>
        <v>4382.208</v>
      </c>
      <c r="K303" s="11">
        <v>1</v>
      </c>
      <c r="L303" s="11">
        <v>0.95</v>
      </c>
      <c r="M303" s="11">
        <v>2.09</v>
      </c>
      <c r="N303" s="42">
        <f t="shared" ref="N303:N313" si="628">L303*M303+1</f>
        <v>2.9855</v>
      </c>
      <c r="O303" s="11">
        <v>1.15</v>
      </c>
      <c r="P303" s="9">
        <v>0.5</v>
      </c>
      <c r="Q303" s="43">
        <f t="shared" ref="Q303:Q313" si="629">J303*K303*N303*O303*P303</f>
        <v>7522.7721408</v>
      </c>
      <c r="Z303" s="11">
        <v>2536</v>
      </c>
      <c r="AA303" s="12">
        <v>1.728</v>
      </c>
      <c r="AB303" s="11">
        <v>1</v>
      </c>
      <c r="AC303" s="11">
        <v>0</v>
      </c>
      <c r="AD303" s="13">
        <f t="shared" ref="AD303:AD313" si="630">Z303*AA303*AB303+AC303</f>
        <v>4382.208</v>
      </c>
      <c r="AE303" s="11">
        <v>1</v>
      </c>
      <c r="AF303" s="11">
        <v>0.95</v>
      </c>
      <c r="AG303" s="11">
        <v>2.09</v>
      </c>
      <c r="AH303" s="42">
        <f t="shared" ref="AH303:AH313" si="631">AF303*AG303+1</f>
        <v>2.9855</v>
      </c>
      <c r="AI303" s="11">
        <v>1.15</v>
      </c>
      <c r="AJ303" s="9">
        <v>0.5</v>
      </c>
      <c r="AK303" s="43">
        <f t="shared" ref="AK303:AK313" si="632">AD303*AE303*AH303*AI303*AJ303</f>
        <v>7522.7721408</v>
      </c>
      <c r="AT303" s="11">
        <v>2536</v>
      </c>
      <c r="AU303" s="12">
        <v>1.728</v>
      </c>
      <c r="AV303" s="11">
        <v>1</v>
      </c>
      <c r="AW303" s="11">
        <v>0</v>
      </c>
      <c r="AX303" s="13">
        <f t="shared" ref="AX303:AX313" si="633">AT303*AU303*AV303+AW303</f>
        <v>4382.208</v>
      </c>
      <c r="AY303" s="11">
        <v>1</v>
      </c>
      <c r="AZ303" s="11">
        <v>0.95</v>
      </c>
      <c r="BA303" s="11">
        <v>2.09</v>
      </c>
      <c r="BB303" s="42">
        <f t="shared" ref="BB303:BB313" si="634">AZ303*BA303+1</f>
        <v>2.9855</v>
      </c>
      <c r="BC303" s="11">
        <v>1.15</v>
      </c>
      <c r="BD303" s="9">
        <v>0.5</v>
      </c>
      <c r="BE303" s="43">
        <f t="shared" ref="BE303:BE313" si="635">AX303*AY303*BB303*BC303*BD303</f>
        <v>7522.7721408</v>
      </c>
      <c r="BN303" s="11">
        <v>2536</v>
      </c>
      <c r="BO303" s="12">
        <v>1.728</v>
      </c>
      <c r="BP303" s="11">
        <v>1</v>
      </c>
      <c r="BQ303" s="11">
        <v>0</v>
      </c>
      <c r="BR303" s="13">
        <f t="shared" ref="BR303:BR313" si="636">BN303*BO303*BP303+BQ303</f>
        <v>4382.208</v>
      </c>
      <c r="BS303" s="11">
        <v>1</v>
      </c>
      <c r="BT303" s="11">
        <v>0.95</v>
      </c>
      <c r="BU303" s="11">
        <v>2.09</v>
      </c>
      <c r="BV303" s="42">
        <f t="shared" ref="BV303:BV313" si="637">BT303*BU303+1</f>
        <v>2.9855</v>
      </c>
      <c r="BW303" s="11">
        <v>1.15</v>
      </c>
      <c r="BX303" s="9">
        <v>0.5</v>
      </c>
      <c r="BY303" s="43">
        <f t="shared" ref="BY303:BY313" si="638">BR303*BS303*BV303*BW303*BX303</f>
        <v>7522.7721408</v>
      </c>
      <c r="CH303" s="11">
        <v>2536</v>
      </c>
      <c r="CI303" s="12">
        <v>1.728</v>
      </c>
      <c r="CJ303" s="11">
        <v>1</v>
      </c>
      <c r="CK303" s="11">
        <v>0</v>
      </c>
      <c r="CL303" s="13">
        <f t="shared" ref="CL303:CL313" si="639">CH303*CI303*CJ303+CK303</f>
        <v>4382.208</v>
      </c>
      <c r="CM303" s="11">
        <v>1</v>
      </c>
      <c r="CN303" s="11">
        <v>0.95</v>
      </c>
      <c r="CO303" s="11">
        <v>2.09</v>
      </c>
      <c r="CP303" s="42">
        <f t="shared" ref="CP303:CP313" si="640">CN303*CO303+1</f>
        <v>2.9855</v>
      </c>
      <c r="CQ303" s="11">
        <v>1.15</v>
      </c>
      <c r="CR303" s="9">
        <v>0.5</v>
      </c>
      <c r="CS303" s="43">
        <f t="shared" ref="CS303:CS313" si="641">CL303*CM303*CP303*CQ303*CR303</f>
        <v>7522.7721408</v>
      </c>
      <c r="DB303" s="11">
        <v>2536</v>
      </c>
      <c r="DC303" s="12">
        <v>1.728</v>
      </c>
      <c r="DD303" s="11">
        <v>1</v>
      </c>
      <c r="DE303" s="11">
        <v>0</v>
      </c>
      <c r="DF303" s="13">
        <f t="shared" ref="DF303:DF313" si="642">DB303*DC303*DD303+DE303</f>
        <v>4382.208</v>
      </c>
      <c r="DG303" s="11">
        <v>1</v>
      </c>
      <c r="DH303" s="11">
        <v>0.95</v>
      </c>
      <c r="DI303" s="11">
        <v>2.09</v>
      </c>
      <c r="DJ303" s="42">
        <f t="shared" ref="DJ303:DJ313" si="643">DH303*DI303+1</f>
        <v>2.9855</v>
      </c>
      <c r="DK303" s="11">
        <v>1.15</v>
      </c>
      <c r="DL303" s="9">
        <v>0.5</v>
      </c>
      <c r="DM303" s="43">
        <f t="shared" ref="DM303:DM313" si="644">DF303*DG303*DJ303*DK303*DL303</f>
        <v>7522.7721408</v>
      </c>
      <c r="DV303" s="11">
        <v>2536</v>
      </c>
      <c r="DW303" s="12">
        <v>1.728</v>
      </c>
      <c r="DX303" s="11">
        <v>1</v>
      </c>
      <c r="DY303" s="11">
        <v>0</v>
      </c>
      <c r="DZ303" s="13">
        <f t="shared" ref="DZ303:DZ313" si="645">DV303*DW303*DX303+DY303</f>
        <v>4382.208</v>
      </c>
      <c r="EA303" s="11">
        <v>1</v>
      </c>
      <c r="EB303" s="11">
        <v>0.95</v>
      </c>
      <c r="EC303" s="11">
        <v>2.91</v>
      </c>
      <c r="ED303" s="42">
        <f t="shared" ref="ED303:ED313" si="646">EB303*EC303+1</f>
        <v>3.7645</v>
      </c>
      <c r="EE303" s="11">
        <v>1.15</v>
      </c>
      <c r="EF303" s="9">
        <v>0.5</v>
      </c>
      <c r="EG303" s="43">
        <f t="shared" ref="EG303:EG313" si="647">DZ303*EA303*ED303*EE303*EF303</f>
        <v>9485.6726592</v>
      </c>
    </row>
    <row r="304" s="1" customFormat="1" customHeight="1" spans="6:137">
      <c r="F304" s="11">
        <v>2536</v>
      </c>
      <c r="G304" s="12">
        <v>1.728</v>
      </c>
      <c r="H304" s="11">
        <v>1</v>
      </c>
      <c r="I304" s="11">
        <v>0</v>
      </c>
      <c r="J304" s="13">
        <f t="shared" si="627"/>
        <v>4382.208</v>
      </c>
      <c r="K304" s="11">
        <v>1</v>
      </c>
      <c r="L304" s="11">
        <v>0.95</v>
      </c>
      <c r="M304" s="11">
        <v>2.09</v>
      </c>
      <c r="N304" s="42">
        <f t="shared" si="628"/>
        <v>2.9855</v>
      </c>
      <c r="O304" s="11">
        <v>1.15</v>
      </c>
      <c r="P304" s="9">
        <v>0.5</v>
      </c>
      <c r="Q304" s="43">
        <f t="shared" si="629"/>
        <v>7522.7721408</v>
      </c>
      <c r="Z304" s="11">
        <v>2536</v>
      </c>
      <c r="AA304" s="12">
        <v>1.728</v>
      </c>
      <c r="AB304" s="11">
        <v>1</v>
      </c>
      <c r="AC304" s="11">
        <v>0</v>
      </c>
      <c r="AD304" s="13">
        <f t="shared" si="630"/>
        <v>4382.208</v>
      </c>
      <c r="AE304" s="11">
        <v>1</v>
      </c>
      <c r="AF304" s="11">
        <v>0.95</v>
      </c>
      <c r="AG304" s="11">
        <v>2.09</v>
      </c>
      <c r="AH304" s="42">
        <f t="shared" si="631"/>
        <v>2.9855</v>
      </c>
      <c r="AI304" s="11">
        <v>1.15</v>
      </c>
      <c r="AJ304" s="9">
        <v>0.5</v>
      </c>
      <c r="AK304" s="43">
        <f t="shared" si="632"/>
        <v>7522.7721408</v>
      </c>
      <c r="AT304" s="11">
        <v>2536</v>
      </c>
      <c r="AU304" s="12">
        <v>1.728</v>
      </c>
      <c r="AV304" s="11">
        <v>1</v>
      </c>
      <c r="AW304" s="11">
        <v>0</v>
      </c>
      <c r="AX304" s="13">
        <f t="shared" si="633"/>
        <v>4382.208</v>
      </c>
      <c r="AY304" s="11">
        <v>1</v>
      </c>
      <c r="AZ304" s="11">
        <v>0.95</v>
      </c>
      <c r="BA304" s="11">
        <v>2.09</v>
      </c>
      <c r="BB304" s="42">
        <f t="shared" si="634"/>
        <v>2.9855</v>
      </c>
      <c r="BC304" s="11">
        <v>1.15</v>
      </c>
      <c r="BD304" s="9">
        <v>0.5</v>
      </c>
      <c r="BE304" s="43">
        <f t="shared" si="635"/>
        <v>7522.7721408</v>
      </c>
      <c r="BN304" s="11">
        <v>2536</v>
      </c>
      <c r="BO304" s="12">
        <v>1.728</v>
      </c>
      <c r="BP304" s="11">
        <v>1</v>
      </c>
      <c r="BQ304" s="11">
        <v>0</v>
      </c>
      <c r="BR304" s="13">
        <f t="shared" si="636"/>
        <v>4382.208</v>
      </c>
      <c r="BS304" s="11">
        <v>1</v>
      </c>
      <c r="BT304" s="11">
        <v>0.95</v>
      </c>
      <c r="BU304" s="11">
        <v>2.09</v>
      </c>
      <c r="BV304" s="42">
        <f t="shared" si="637"/>
        <v>2.9855</v>
      </c>
      <c r="BW304" s="11">
        <v>1.15</v>
      </c>
      <c r="BX304" s="9">
        <v>0.5</v>
      </c>
      <c r="BY304" s="43">
        <f t="shared" si="638"/>
        <v>7522.7721408</v>
      </c>
      <c r="CH304" s="11">
        <v>2536</v>
      </c>
      <c r="CI304" s="12">
        <v>1.728</v>
      </c>
      <c r="CJ304" s="11">
        <v>1</v>
      </c>
      <c r="CK304" s="11">
        <v>0</v>
      </c>
      <c r="CL304" s="13">
        <f t="shared" si="639"/>
        <v>4382.208</v>
      </c>
      <c r="CM304" s="11">
        <v>1</v>
      </c>
      <c r="CN304" s="11">
        <v>0.95</v>
      </c>
      <c r="CO304" s="11">
        <v>2.09</v>
      </c>
      <c r="CP304" s="42">
        <f t="shared" si="640"/>
        <v>2.9855</v>
      </c>
      <c r="CQ304" s="11">
        <v>1.15</v>
      </c>
      <c r="CR304" s="9">
        <v>0.5</v>
      </c>
      <c r="CS304" s="43">
        <f t="shared" si="641"/>
        <v>7522.7721408</v>
      </c>
      <c r="DB304" s="11">
        <v>2536</v>
      </c>
      <c r="DC304" s="12">
        <v>1.728</v>
      </c>
      <c r="DD304" s="11">
        <v>1</v>
      </c>
      <c r="DE304" s="11">
        <v>0</v>
      </c>
      <c r="DF304" s="13">
        <f t="shared" si="642"/>
        <v>4382.208</v>
      </c>
      <c r="DG304" s="11">
        <v>1</v>
      </c>
      <c r="DH304" s="11">
        <v>0.95</v>
      </c>
      <c r="DI304" s="11">
        <v>2.09</v>
      </c>
      <c r="DJ304" s="42">
        <f t="shared" si="643"/>
        <v>2.9855</v>
      </c>
      <c r="DK304" s="11">
        <v>1.15</v>
      </c>
      <c r="DL304" s="9">
        <v>0.5</v>
      </c>
      <c r="DM304" s="43">
        <f t="shared" si="644"/>
        <v>7522.7721408</v>
      </c>
      <c r="DV304" s="11">
        <v>2536</v>
      </c>
      <c r="DW304" s="12">
        <v>1.728</v>
      </c>
      <c r="DX304" s="11">
        <v>1</v>
      </c>
      <c r="DY304" s="11">
        <v>0</v>
      </c>
      <c r="DZ304" s="13">
        <f t="shared" si="645"/>
        <v>4382.208</v>
      </c>
      <c r="EA304" s="11">
        <v>1</v>
      </c>
      <c r="EB304" s="11">
        <v>0.95</v>
      </c>
      <c r="EC304" s="11">
        <v>2.91</v>
      </c>
      <c r="ED304" s="42">
        <f t="shared" si="646"/>
        <v>3.7645</v>
      </c>
      <c r="EE304" s="11">
        <v>1.15</v>
      </c>
      <c r="EF304" s="9">
        <v>0.5</v>
      </c>
      <c r="EG304" s="43">
        <f t="shared" si="647"/>
        <v>9485.6726592</v>
      </c>
    </row>
    <row r="305" s="1" customFormat="1" customHeight="1" spans="6:137">
      <c r="F305" s="11">
        <v>2536</v>
      </c>
      <c r="G305" s="12">
        <v>1.728</v>
      </c>
      <c r="H305" s="11">
        <v>1</v>
      </c>
      <c r="I305" s="11">
        <v>0</v>
      </c>
      <c r="J305" s="13">
        <f t="shared" si="627"/>
        <v>4382.208</v>
      </c>
      <c r="K305" s="11">
        <v>1</v>
      </c>
      <c r="L305" s="11">
        <v>0.95</v>
      </c>
      <c r="M305" s="11">
        <v>2.09</v>
      </c>
      <c r="N305" s="42">
        <f t="shared" si="628"/>
        <v>2.9855</v>
      </c>
      <c r="O305" s="11">
        <v>1.15</v>
      </c>
      <c r="P305" s="9">
        <v>0.5</v>
      </c>
      <c r="Q305" s="43">
        <f t="shared" si="629"/>
        <v>7522.7721408</v>
      </c>
      <c r="Z305" s="11">
        <v>2536</v>
      </c>
      <c r="AA305" s="12">
        <v>1.728</v>
      </c>
      <c r="AB305" s="11">
        <v>1</v>
      </c>
      <c r="AC305" s="11">
        <v>0</v>
      </c>
      <c r="AD305" s="13">
        <f t="shared" si="630"/>
        <v>4382.208</v>
      </c>
      <c r="AE305" s="11">
        <v>1</v>
      </c>
      <c r="AF305" s="11">
        <v>0.95</v>
      </c>
      <c r="AG305" s="11">
        <v>2.09</v>
      </c>
      <c r="AH305" s="42">
        <f t="shared" si="631"/>
        <v>2.9855</v>
      </c>
      <c r="AI305" s="11">
        <v>1.15</v>
      </c>
      <c r="AJ305" s="9">
        <v>0.5</v>
      </c>
      <c r="AK305" s="43">
        <f t="shared" si="632"/>
        <v>7522.7721408</v>
      </c>
      <c r="AT305" s="11">
        <v>2536</v>
      </c>
      <c r="AU305" s="12">
        <v>1.728</v>
      </c>
      <c r="AV305" s="11">
        <v>1</v>
      </c>
      <c r="AW305" s="11">
        <v>0</v>
      </c>
      <c r="AX305" s="13">
        <f t="shared" si="633"/>
        <v>4382.208</v>
      </c>
      <c r="AY305" s="11">
        <v>1</v>
      </c>
      <c r="AZ305" s="11">
        <v>0.95</v>
      </c>
      <c r="BA305" s="11">
        <v>2.09</v>
      </c>
      <c r="BB305" s="42">
        <f t="shared" si="634"/>
        <v>2.9855</v>
      </c>
      <c r="BC305" s="11">
        <v>1.15</v>
      </c>
      <c r="BD305" s="9">
        <v>0.5</v>
      </c>
      <c r="BE305" s="43">
        <f t="shared" si="635"/>
        <v>7522.7721408</v>
      </c>
      <c r="BN305" s="11">
        <v>2536</v>
      </c>
      <c r="BO305" s="12">
        <v>1.728</v>
      </c>
      <c r="BP305" s="11">
        <v>1</v>
      </c>
      <c r="BQ305" s="11">
        <v>0</v>
      </c>
      <c r="BR305" s="13">
        <f t="shared" si="636"/>
        <v>4382.208</v>
      </c>
      <c r="BS305" s="11">
        <v>1</v>
      </c>
      <c r="BT305" s="11">
        <v>0.95</v>
      </c>
      <c r="BU305" s="11">
        <v>2.09</v>
      </c>
      <c r="BV305" s="42">
        <f t="shared" si="637"/>
        <v>2.9855</v>
      </c>
      <c r="BW305" s="11">
        <v>1.15</v>
      </c>
      <c r="BX305" s="9">
        <v>0.5</v>
      </c>
      <c r="BY305" s="43">
        <f t="shared" si="638"/>
        <v>7522.7721408</v>
      </c>
      <c r="CH305" s="11">
        <v>2536</v>
      </c>
      <c r="CI305" s="12">
        <v>1.728</v>
      </c>
      <c r="CJ305" s="11">
        <v>1</v>
      </c>
      <c r="CK305" s="11">
        <v>0</v>
      </c>
      <c r="CL305" s="13">
        <f t="shared" si="639"/>
        <v>4382.208</v>
      </c>
      <c r="CM305" s="11">
        <v>1</v>
      </c>
      <c r="CN305" s="11">
        <v>0.95</v>
      </c>
      <c r="CO305" s="11">
        <v>2.09</v>
      </c>
      <c r="CP305" s="42">
        <f t="shared" si="640"/>
        <v>2.9855</v>
      </c>
      <c r="CQ305" s="11">
        <v>1.15</v>
      </c>
      <c r="CR305" s="9">
        <v>0.5</v>
      </c>
      <c r="CS305" s="43">
        <f t="shared" si="641"/>
        <v>7522.7721408</v>
      </c>
      <c r="DB305" s="11">
        <v>2536</v>
      </c>
      <c r="DC305" s="12">
        <v>1.728</v>
      </c>
      <c r="DD305" s="11">
        <v>1</v>
      </c>
      <c r="DE305" s="11">
        <v>0</v>
      </c>
      <c r="DF305" s="13">
        <f t="shared" si="642"/>
        <v>4382.208</v>
      </c>
      <c r="DG305" s="11">
        <v>1</v>
      </c>
      <c r="DH305" s="11">
        <v>0.95</v>
      </c>
      <c r="DI305" s="11">
        <v>2.09</v>
      </c>
      <c r="DJ305" s="42">
        <f t="shared" si="643"/>
        <v>2.9855</v>
      </c>
      <c r="DK305" s="11">
        <v>1.15</v>
      </c>
      <c r="DL305" s="9">
        <v>0.5</v>
      </c>
      <c r="DM305" s="43">
        <f t="shared" si="644"/>
        <v>7522.7721408</v>
      </c>
      <c r="DV305" s="11">
        <v>2536</v>
      </c>
      <c r="DW305" s="12">
        <v>1.728</v>
      </c>
      <c r="DX305" s="11">
        <v>1</v>
      </c>
      <c r="DY305" s="11">
        <v>0</v>
      </c>
      <c r="DZ305" s="13">
        <f t="shared" si="645"/>
        <v>4382.208</v>
      </c>
      <c r="EA305" s="11">
        <v>1</v>
      </c>
      <c r="EB305" s="11">
        <v>0.95</v>
      </c>
      <c r="EC305" s="11">
        <v>2.91</v>
      </c>
      <c r="ED305" s="42">
        <f t="shared" si="646"/>
        <v>3.7645</v>
      </c>
      <c r="EE305" s="11">
        <v>1.15</v>
      </c>
      <c r="EF305" s="9">
        <v>0.5</v>
      </c>
      <c r="EG305" s="43">
        <f t="shared" si="647"/>
        <v>9485.6726592</v>
      </c>
    </row>
    <row r="306" s="1" customFormat="1" customHeight="1" spans="6:137">
      <c r="F306" s="11">
        <v>2536</v>
      </c>
      <c r="G306" s="12">
        <v>1.728</v>
      </c>
      <c r="H306" s="11">
        <v>1</v>
      </c>
      <c r="I306" s="11">
        <v>0</v>
      </c>
      <c r="J306" s="13">
        <f t="shared" si="627"/>
        <v>4382.208</v>
      </c>
      <c r="K306" s="11">
        <v>1</v>
      </c>
      <c r="L306" s="11">
        <v>0.95</v>
      </c>
      <c r="M306" s="11">
        <v>2.09</v>
      </c>
      <c r="N306" s="42">
        <f t="shared" si="628"/>
        <v>2.9855</v>
      </c>
      <c r="O306" s="11">
        <v>1.15</v>
      </c>
      <c r="P306" s="9">
        <v>0.5</v>
      </c>
      <c r="Q306" s="43">
        <f t="shared" si="629"/>
        <v>7522.7721408</v>
      </c>
      <c r="Z306" s="11">
        <v>2536</v>
      </c>
      <c r="AA306" s="12">
        <v>1.728</v>
      </c>
      <c r="AB306" s="11">
        <v>1</v>
      </c>
      <c r="AC306" s="11">
        <v>0</v>
      </c>
      <c r="AD306" s="13">
        <f t="shared" si="630"/>
        <v>4382.208</v>
      </c>
      <c r="AE306" s="11">
        <v>1</v>
      </c>
      <c r="AF306" s="11">
        <v>0.95</v>
      </c>
      <c r="AG306" s="11">
        <v>2.09</v>
      </c>
      <c r="AH306" s="42">
        <f t="shared" si="631"/>
        <v>2.9855</v>
      </c>
      <c r="AI306" s="11">
        <v>1.15</v>
      </c>
      <c r="AJ306" s="9">
        <v>0.5</v>
      </c>
      <c r="AK306" s="43">
        <f t="shared" si="632"/>
        <v>7522.7721408</v>
      </c>
      <c r="AT306" s="11">
        <v>2536</v>
      </c>
      <c r="AU306" s="12">
        <v>1.728</v>
      </c>
      <c r="AV306" s="11">
        <v>1</v>
      </c>
      <c r="AW306" s="11">
        <v>0</v>
      </c>
      <c r="AX306" s="13">
        <f t="shared" si="633"/>
        <v>4382.208</v>
      </c>
      <c r="AY306" s="11">
        <v>1</v>
      </c>
      <c r="AZ306" s="11">
        <v>0.95</v>
      </c>
      <c r="BA306" s="11">
        <v>2.09</v>
      </c>
      <c r="BB306" s="42">
        <f t="shared" si="634"/>
        <v>2.9855</v>
      </c>
      <c r="BC306" s="11">
        <v>1.15</v>
      </c>
      <c r="BD306" s="9">
        <v>0.5</v>
      </c>
      <c r="BE306" s="43">
        <f t="shared" si="635"/>
        <v>7522.7721408</v>
      </c>
      <c r="BN306" s="11">
        <v>2536</v>
      </c>
      <c r="BO306" s="12">
        <v>1.728</v>
      </c>
      <c r="BP306" s="11">
        <v>1</v>
      </c>
      <c r="BQ306" s="11">
        <v>0</v>
      </c>
      <c r="BR306" s="13">
        <f t="shared" si="636"/>
        <v>4382.208</v>
      </c>
      <c r="BS306" s="11">
        <v>1</v>
      </c>
      <c r="BT306" s="11">
        <v>0.95</v>
      </c>
      <c r="BU306" s="11">
        <v>2.09</v>
      </c>
      <c r="BV306" s="42">
        <f t="shared" si="637"/>
        <v>2.9855</v>
      </c>
      <c r="BW306" s="11">
        <v>1.15</v>
      </c>
      <c r="BX306" s="9">
        <v>0.5</v>
      </c>
      <c r="BY306" s="43">
        <f t="shared" si="638"/>
        <v>7522.7721408</v>
      </c>
      <c r="CH306" s="11">
        <v>2536</v>
      </c>
      <c r="CI306" s="12">
        <v>1.728</v>
      </c>
      <c r="CJ306" s="11">
        <v>1</v>
      </c>
      <c r="CK306" s="11">
        <v>0</v>
      </c>
      <c r="CL306" s="13">
        <f t="shared" si="639"/>
        <v>4382.208</v>
      </c>
      <c r="CM306" s="11">
        <v>1</v>
      </c>
      <c r="CN306" s="11">
        <v>0.95</v>
      </c>
      <c r="CO306" s="11">
        <v>2.09</v>
      </c>
      <c r="CP306" s="42">
        <f t="shared" si="640"/>
        <v>2.9855</v>
      </c>
      <c r="CQ306" s="11">
        <v>1.15</v>
      </c>
      <c r="CR306" s="9">
        <v>0.5</v>
      </c>
      <c r="CS306" s="43">
        <f t="shared" si="641"/>
        <v>7522.7721408</v>
      </c>
      <c r="DB306" s="11">
        <v>2536</v>
      </c>
      <c r="DC306" s="12">
        <v>1.728</v>
      </c>
      <c r="DD306" s="11">
        <v>1</v>
      </c>
      <c r="DE306" s="11">
        <v>0</v>
      </c>
      <c r="DF306" s="13">
        <f t="shared" si="642"/>
        <v>4382.208</v>
      </c>
      <c r="DG306" s="11">
        <v>1</v>
      </c>
      <c r="DH306" s="11">
        <v>0.95</v>
      </c>
      <c r="DI306" s="11">
        <v>2.09</v>
      </c>
      <c r="DJ306" s="42">
        <f t="shared" si="643"/>
        <v>2.9855</v>
      </c>
      <c r="DK306" s="11">
        <v>1.15</v>
      </c>
      <c r="DL306" s="9">
        <v>0.5</v>
      </c>
      <c r="DM306" s="43">
        <f t="shared" si="644"/>
        <v>7522.7721408</v>
      </c>
      <c r="DV306" s="11">
        <v>2536</v>
      </c>
      <c r="DW306" s="12">
        <v>1.728</v>
      </c>
      <c r="DX306" s="11">
        <v>1</v>
      </c>
      <c r="DY306" s="11">
        <v>0</v>
      </c>
      <c r="DZ306" s="13">
        <f t="shared" si="645"/>
        <v>4382.208</v>
      </c>
      <c r="EA306" s="11">
        <v>1</v>
      </c>
      <c r="EB306" s="11">
        <v>0.95</v>
      </c>
      <c r="EC306" s="11">
        <v>2.91</v>
      </c>
      <c r="ED306" s="42">
        <f t="shared" si="646"/>
        <v>3.7645</v>
      </c>
      <c r="EE306" s="11">
        <v>1.15</v>
      </c>
      <c r="EF306" s="9">
        <v>0.5</v>
      </c>
      <c r="EG306" s="43">
        <f t="shared" si="647"/>
        <v>9485.6726592</v>
      </c>
    </row>
    <row r="307" s="1" customFormat="1" customHeight="1" spans="6:137">
      <c r="F307" s="11">
        <v>2536</v>
      </c>
      <c r="G307" s="12">
        <v>1.728</v>
      </c>
      <c r="H307" s="11">
        <v>1</v>
      </c>
      <c r="I307" s="11">
        <v>0</v>
      </c>
      <c r="J307" s="13">
        <f t="shared" si="627"/>
        <v>4382.208</v>
      </c>
      <c r="K307" s="11">
        <v>1</v>
      </c>
      <c r="L307" s="11">
        <v>0.95</v>
      </c>
      <c r="M307" s="11">
        <v>2.09</v>
      </c>
      <c r="N307" s="42">
        <f t="shared" si="628"/>
        <v>2.9855</v>
      </c>
      <c r="O307" s="11">
        <v>1.15</v>
      </c>
      <c r="P307" s="9">
        <v>0.5</v>
      </c>
      <c r="Q307" s="43">
        <f t="shared" si="629"/>
        <v>7522.7721408</v>
      </c>
      <c r="Z307" s="11">
        <v>2536</v>
      </c>
      <c r="AA307" s="12">
        <v>1.728</v>
      </c>
      <c r="AB307" s="11">
        <v>1</v>
      </c>
      <c r="AC307" s="11">
        <v>0</v>
      </c>
      <c r="AD307" s="13">
        <f t="shared" si="630"/>
        <v>4382.208</v>
      </c>
      <c r="AE307" s="11">
        <v>1</v>
      </c>
      <c r="AF307" s="11">
        <v>0.95</v>
      </c>
      <c r="AG307" s="11">
        <v>2.09</v>
      </c>
      <c r="AH307" s="42">
        <f t="shared" si="631"/>
        <v>2.9855</v>
      </c>
      <c r="AI307" s="11">
        <v>1.15</v>
      </c>
      <c r="AJ307" s="9">
        <v>0.5</v>
      </c>
      <c r="AK307" s="43">
        <f t="shared" si="632"/>
        <v>7522.7721408</v>
      </c>
      <c r="AT307" s="11">
        <v>2536</v>
      </c>
      <c r="AU307" s="12">
        <v>1.728</v>
      </c>
      <c r="AV307" s="11">
        <v>1</v>
      </c>
      <c r="AW307" s="11">
        <v>0</v>
      </c>
      <c r="AX307" s="13">
        <f t="shared" si="633"/>
        <v>4382.208</v>
      </c>
      <c r="AY307" s="11">
        <v>1</v>
      </c>
      <c r="AZ307" s="11">
        <v>0.95</v>
      </c>
      <c r="BA307" s="11">
        <v>2.09</v>
      </c>
      <c r="BB307" s="42">
        <f t="shared" si="634"/>
        <v>2.9855</v>
      </c>
      <c r="BC307" s="11">
        <v>1.15</v>
      </c>
      <c r="BD307" s="9">
        <v>0.5</v>
      </c>
      <c r="BE307" s="43">
        <f t="shared" si="635"/>
        <v>7522.7721408</v>
      </c>
      <c r="BN307" s="11">
        <v>2536</v>
      </c>
      <c r="BO307" s="12">
        <v>1.728</v>
      </c>
      <c r="BP307" s="11">
        <v>1</v>
      </c>
      <c r="BQ307" s="11">
        <v>0</v>
      </c>
      <c r="BR307" s="13">
        <f t="shared" si="636"/>
        <v>4382.208</v>
      </c>
      <c r="BS307" s="11">
        <v>1</v>
      </c>
      <c r="BT307" s="11">
        <v>0.95</v>
      </c>
      <c r="BU307" s="11">
        <v>2.09</v>
      </c>
      <c r="BV307" s="42">
        <f t="shared" si="637"/>
        <v>2.9855</v>
      </c>
      <c r="BW307" s="11">
        <v>1.15</v>
      </c>
      <c r="BX307" s="9">
        <v>0.5</v>
      </c>
      <c r="BY307" s="43">
        <f t="shared" si="638"/>
        <v>7522.7721408</v>
      </c>
      <c r="CH307" s="11">
        <v>2536</v>
      </c>
      <c r="CI307" s="12">
        <v>1.728</v>
      </c>
      <c r="CJ307" s="11">
        <v>1</v>
      </c>
      <c r="CK307" s="11">
        <v>0</v>
      </c>
      <c r="CL307" s="13">
        <f t="shared" si="639"/>
        <v>4382.208</v>
      </c>
      <c r="CM307" s="11">
        <v>1</v>
      </c>
      <c r="CN307" s="11">
        <v>0.95</v>
      </c>
      <c r="CO307" s="11">
        <v>2.09</v>
      </c>
      <c r="CP307" s="42">
        <f t="shared" si="640"/>
        <v>2.9855</v>
      </c>
      <c r="CQ307" s="11">
        <v>1.15</v>
      </c>
      <c r="CR307" s="9">
        <v>0.5</v>
      </c>
      <c r="CS307" s="43">
        <f t="shared" si="641"/>
        <v>7522.7721408</v>
      </c>
      <c r="DB307" s="11">
        <v>2536</v>
      </c>
      <c r="DC307" s="12">
        <v>1.728</v>
      </c>
      <c r="DD307" s="11">
        <v>1</v>
      </c>
      <c r="DE307" s="11">
        <v>0</v>
      </c>
      <c r="DF307" s="13">
        <f t="shared" si="642"/>
        <v>4382.208</v>
      </c>
      <c r="DG307" s="11">
        <v>1</v>
      </c>
      <c r="DH307" s="11">
        <v>0.95</v>
      </c>
      <c r="DI307" s="11">
        <v>2.09</v>
      </c>
      <c r="DJ307" s="42">
        <f t="shared" si="643"/>
        <v>2.9855</v>
      </c>
      <c r="DK307" s="11">
        <v>1.15</v>
      </c>
      <c r="DL307" s="9">
        <v>0.5</v>
      </c>
      <c r="DM307" s="43">
        <f t="shared" si="644"/>
        <v>7522.7721408</v>
      </c>
      <c r="DV307" s="11">
        <v>2536</v>
      </c>
      <c r="DW307" s="12">
        <v>1.728</v>
      </c>
      <c r="DX307" s="11">
        <v>1</v>
      </c>
      <c r="DY307" s="11">
        <v>0</v>
      </c>
      <c r="DZ307" s="13">
        <f t="shared" si="645"/>
        <v>4382.208</v>
      </c>
      <c r="EA307" s="11">
        <v>1</v>
      </c>
      <c r="EB307" s="11">
        <v>0.95</v>
      </c>
      <c r="EC307" s="11">
        <v>2.91</v>
      </c>
      <c r="ED307" s="42">
        <f t="shared" si="646"/>
        <v>3.7645</v>
      </c>
      <c r="EE307" s="11">
        <v>1.15</v>
      </c>
      <c r="EF307" s="9">
        <v>0.5</v>
      </c>
      <c r="EG307" s="43">
        <f t="shared" si="647"/>
        <v>9485.6726592</v>
      </c>
    </row>
    <row r="308" s="1" customFormat="1" customHeight="1" spans="6:137">
      <c r="F308" s="11">
        <v>2536</v>
      </c>
      <c r="G308" s="12">
        <v>1.728</v>
      </c>
      <c r="H308" s="11">
        <v>1</v>
      </c>
      <c r="I308" s="11">
        <v>0</v>
      </c>
      <c r="J308" s="13">
        <f t="shared" si="627"/>
        <v>4382.208</v>
      </c>
      <c r="K308" s="11">
        <v>1</v>
      </c>
      <c r="L308" s="11">
        <v>0.95</v>
      </c>
      <c r="M308" s="11">
        <v>2.09</v>
      </c>
      <c r="N308" s="42">
        <f t="shared" si="628"/>
        <v>2.9855</v>
      </c>
      <c r="O308" s="11">
        <v>0.9</v>
      </c>
      <c r="P308" s="9">
        <v>0.5</v>
      </c>
      <c r="Q308" s="43">
        <f t="shared" si="629"/>
        <v>5887.3868928</v>
      </c>
      <c r="Z308" s="11">
        <v>2536</v>
      </c>
      <c r="AA308" s="12">
        <v>1.728</v>
      </c>
      <c r="AB308" s="11">
        <v>1</v>
      </c>
      <c r="AC308" s="11">
        <v>0</v>
      </c>
      <c r="AD308" s="13">
        <f t="shared" si="630"/>
        <v>4382.208</v>
      </c>
      <c r="AE308" s="11">
        <v>1</v>
      </c>
      <c r="AF308" s="11">
        <v>0.95</v>
      </c>
      <c r="AG308" s="11">
        <v>2.09</v>
      </c>
      <c r="AH308" s="42">
        <f t="shared" si="631"/>
        <v>2.9855</v>
      </c>
      <c r="AI308" s="11">
        <v>0.9</v>
      </c>
      <c r="AJ308" s="9">
        <v>0.5</v>
      </c>
      <c r="AK308" s="43">
        <f t="shared" si="632"/>
        <v>5887.3868928</v>
      </c>
      <c r="AT308" s="11">
        <v>2536</v>
      </c>
      <c r="AU308" s="12">
        <v>1.728</v>
      </c>
      <c r="AV308" s="11">
        <v>1</v>
      </c>
      <c r="AW308" s="11">
        <v>0</v>
      </c>
      <c r="AX308" s="13">
        <f t="shared" si="633"/>
        <v>4382.208</v>
      </c>
      <c r="AY308" s="11">
        <v>1</v>
      </c>
      <c r="AZ308" s="11">
        <v>0.95</v>
      </c>
      <c r="BA308" s="11">
        <v>2.09</v>
      </c>
      <c r="BB308" s="42">
        <f t="shared" si="634"/>
        <v>2.9855</v>
      </c>
      <c r="BC308" s="11">
        <v>0.9</v>
      </c>
      <c r="BD308" s="9">
        <v>0.5</v>
      </c>
      <c r="BE308" s="43">
        <f t="shared" si="635"/>
        <v>5887.3868928</v>
      </c>
      <c r="BN308" s="11">
        <v>2536</v>
      </c>
      <c r="BO308" s="12">
        <v>1.728</v>
      </c>
      <c r="BP308" s="11">
        <v>1</v>
      </c>
      <c r="BQ308" s="11">
        <v>0</v>
      </c>
      <c r="BR308" s="13">
        <f t="shared" si="636"/>
        <v>4382.208</v>
      </c>
      <c r="BS308" s="11">
        <v>1</v>
      </c>
      <c r="BT308" s="11">
        <v>0.95</v>
      </c>
      <c r="BU308" s="11">
        <v>2.09</v>
      </c>
      <c r="BV308" s="42">
        <f t="shared" si="637"/>
        <v>2.9855</v>
      </c>
      <c r="BW308" s="11">
        <v>0.9</v>
      </c>
      <c r="BX308" s="9">
        <v>0.5</v>
      </c>
      <c r="BY308" s="43">
        <f t="shared" si="638"/>
        <v>5887.3868928</v>
      </c>
      <c r="CH308" s="11">
        <v>2536</v>
      </c>
      <c r="CI308" s="12">
        <v>1.728</v>
      </c>
      <c r="CJ308" s="11">
        <v>1</v>
      </c>
      <c r="CK308" s="11">
        <v>0</v>
      </c>
      <c r="CL308" s="13">
        <f t="shared" si="639"/>
        <v>4382.208</v>
      </c>
      <c r="CM308" s="11">
        <v>1</v>
      </c>
      <c r="CN308" s="11">
        <v>0.95</v>
      </c>
      <c r="CO308" s="11">
        <v>2.09</v>
      </c>
      <c r="CP308" s="42">
        <f t="shared" si="640"/>
        <v>2.9855</v>
      </c>
      <c r="CQ308" s="11">
        <v>0.9</v>
      </c>
      <c r="CR308" s="9">
        <v>0.5</v>
      </c>
      <c r="CS308" s="43">
        <f t="shared" si="641"/>
        <v>5887.3868928</v>
      </c>
      <c r="DB308" s="11">
        <v>2536</v>
      </c>
      <c r="DC308" s="12">
        <v>1.728</v>
      </c>
      <c r="DD308" s="11">
        <v>1</v>
      </c>
      <c r="DE308" s="11">
        <v>0</v>
      </c>
      <c r="DF308" s="13">
        <f t="shared" si="642"/>
        <v>4382.208</v>
      </c>
      <c r="DG308" s="11">
        <v>1</v>
      </c>
      <c r="DH308" s="11">
        <v>0.95</v>
      </c>
      <c r="DI308" s="11">
        <v>2.09</v>
      </c>
      <c r="DJ308" s="42">
        <f t="shared" si="643"/>
        <v>2.9855</v>
      </c>
      <c r="DK308" s="11">
        <v>0.9</v>
      </c>
      <c r="DL308" s="9">
        <v>0.5</v>
      </c>
      <c r="DM308" s="43">
        <f t="shared" si="644"/>
        <v>5887.3868928</v>
      </c>
      <c r="DV308" s="11">
        <v>2536</v>
      </c>
      <c r="DW308" s="12">
        <v>1.728</v>
      </c>
      <c r="DX308" s="11">
        <v>1</v>
      </c>
      <c r="DY308" s="11">
        <v>0</v>
      </c>
      <c r="DZ308" s="13">
        <f t="shared" si="645"/>
        <v>4382.208</v>
      </c>
      <c r="EA308" s="11">
        <v>1</v>
      </c>
      <c r="EB308" s="11">
        <v>0.95</v>
      </c>
      <c r="EC308" s="11">
        <v>2.91</v>
      </c>
      <c r="ED308" s="42">
        <f t="shared" si="646"/>
        <v>3.7645</v>
      </c>
      <c r="EE308" s="11">
        <v>0.9</v>
      </c>
      <c r="EF308" s="9">
        <v>0.5</v>
      </c>
      <c r="EG308" s="43">
        <f t="shared" si="647"/>
        <v>7423.5699072</v>
      </c>
    </row>
    <row r="309" s="1" customFormat="1" customHeight="1" spans="6:137">
      <c r="F309" s="11">
        <v>2536</v>
      </c>
      <c r="G309" s="12">
        <v>1.728</v>
      </c>
      <c r="H309" s="11">
        <v>1</v>
      </c>
      <c r="I309" s="11">
        <v>0</v>
      </c>
      <c r="J309" s="13">
        <f t="shared" si="627"/>
        <v>4382.208</v>
      </c>
      <c r="K309" s="11">
        <v>1</v>
      </c>
      <c r="L309" s="11">
        <v>0.95</v>
      </c>
      <c r="M309" s="11">
        <v>2.09</v>
      </c>
      <c r="N309" s="42">
        <f t="shared" si="628"/>
        <v>2.9855</v>
      </c>
      <c r="O309" s="11">
        <v>0.9</v>
      </c>
      <c r="P309" s="9">
        <v>0.5</v>
      </c>
      <c r="Q309" s="43">
        <f t="shared" si="629"/>
        <v>5887.3868928</v>
      </c>
      <c r="Z309" s="11">
        <v>2536</v>
      </c>
      <c r="AA309" s="12">
        <v>1.728</v>
      </c>
      <c r="AB309" s="11">
        <v>1</v>
      </c>
      <c r="AC309" s="11">
        <v>0</v>
      </c>
      <c r="AD309" s="13">
        <f t="shared" si="630"/>
        <v>4382.208</v>
      </c>
      <c r="AE309" s="11">
        <v>1</v>
      </c>
      <c r="AF309" s="11">
        <v>0.95</v>
      </c>
      <c r="AG309" s="11">
        <v>2.09</v>
      </c>
      <c r="AH309" s="42">
        <f t="shared" si="631"/>
        <v>2.9855</v>
      </c>
      <c r="AI309" s="11">
        <v>0.9</v>
      </c>
      <c r="AJ309" s="9">
        <v>0.5</v>
      </c>
      <c r="AK309" s="43">
        <f t="shared" si="632"/>
        <v>5887.3868928</v>
      </c>
      <c r="AT309" s="11">
        <v>2536</v>
      </c>
      <c r="AU309" s="12">
        <v>1.728</v>
      </c>
      <c r="AV309" s="11">
        <v>1</v>
      </c>
      <c r="AW309" s="11">
        <v>0</v>
      </c>
      <c r="AX309" s="13">
        <f t="shared" si="633"/>
        <v>4382.208</v>
      </c>
      <c r="AY309" s="11">
        <v>1</v>
      </c>
      <c r="AZ309" s="11">
        <v>0.95</v>
      </c>
      <c r="BA309" s="11">
        <v>2.09</v>
      </c>
      <c r="BB309" s="42">
        <f t="shared" si="634"/>
        <v>2.9855</v>
      </c>
      <c r="BC309" s="11">
        <v>0.9</v>
      </c>
      <c r="BD309" s="9">
        <v>0.5</v>
      </c>
      <c r="BE309" s="43">
        <f t="shared" si="635"/>
        <v>5887.3868928</v>
      </c>
      <c r="BN309" s="11">
        <v>2536</v>
      </c>
      <c r="BO309" s="12">
        <v>1.728</v>
      </c>
      <c r="BP309" s="11">
        <v>1</v>
      </c>
      <c r="BQ309" s="11">
        <v>0</v>
      </c>
      <c r="BR309" s="13">
        <f t="shared" si="636"/>
        <v>4382.208</v>
      </c>
      <c r="BS309" s="11">
        <v>1</v>
      </c>
      <c r="BT309" s="11">
        <v>0.95</v>
      </c>
      <c r="BU309" s="11">
        <v>2.09</v>
      </c>
      <c r="BV309" s="42">
        <f t="shared" si="637"/>
        <v>2.9855</v>
      </c>
      <c r="BW309" s="11">
        <v>0.9</v>
      </c>
      <c r="BX309" s="9">
        <v>0.5</v>
      </c>
      <c r="BY309" s="43">
        <f t="shared" si="638"/>
        <v>5887.3868928</v>
      </c>
      <c r="CH309" s="11">
        <v>2536</v>
      </c>
      <c r="CI309" s="12">
        <v>1.728</v>
      </c>
      <c r="CJ309" s="11">
        <v>1</v>
      </c>
      <c r="CK309" s="11">
        <v>0</v>
      </c>
      <c r="CL309" s="13">
        <f t="shared" si="639"/>
        <v>4382.208</v>
      </c>
      <c r="CM309" s="11">
        <v>1</v>
      </c>
      <c r="CN309" s="11">
        <v>0.95</v>
      </c>
      <c r="CO309" s="11">
        <v>2.09</v>
      </c>
      <c r="CP309" s="42">
        <f t="shared" si="640"/>
        <v>2.9855</v>
      </c>
      <c r="CQ309" s="11">
        <v>0.9</v>
      </c>
      <c r="CR309" s="9">
        <v>0.5</v>
      </c>
      <c r="CS309" s="43">
        <f t="shared" si="641"/>
        <v>5887.3868928</v>
      </c>
      <c r="DB309" s="11">
        <v>2536</v>
      </c>
      <c r="DC309" s="12">
        <v>1.728</v>
      </c>
      <c r="DD309" s="11">
        <v>1</v>
      </c>
      <c r="DE309" s="11">
        <v>0</v>
      </c>
      <c r="DF309" s="13">
        <f t="shared" si="642"/>
        <v>4382.208</v>
      </c>
      <c r="DG309" s="11">
        <v>1</v>
      </c>
      <c r="DH309" s="11">
        <v>0.95</v>
      </c>
      <c r="DI309" s="11">
        <v>2.09</v>
      </c>
      <c r="DJ309" s="42">
        <f t="shared" si="643"/>
        <v>2.9855</v>
      </c>
      <c r="DK309" s="11">
        <v>0.9</v>
      </c>
      <c r="DL309" s="9">
        <v>0.5</v>
      </c>
      <c r="DM309" s="43">
        <f t="shared" si="644"/>
        <v>5887.3868928</v>
      </c>
      <c r="DV309" s="11">
        <v>2536</v>
      </c>
      <c r="DW309" s="12">
        <v>1.728</v>
      </c>
      <c r="DX309" s="11">
        <v>1</v>
      </c>
      <c r="DY309" s="11">
        <v>0</v>
      </c>
      <c r="DZ309" s="13">
        <f t="shared" si="645"/>
        <v>4382.208</v>
      </c>
      <c r="EA309" s="11">
        <v>1</v>
      </c>
      <c r="EB309" s="11">
        <v>0.95</v>
      </c>
      <c r="EC309" s="11">
        <v>2.91</v>
      </c>
      <c r="ED309" s="42">
        <f t="shared" si="646"/>
        <v>3.7645</v>
      </c>
      <c r="EE309" s="11">
        <v>0.9</v>
      </c>
      <c r="EF309" s="9">
        <v>0.5</v>
      </c>
      <c r="EG309" s="43">
        <f t="shared" si="647"/>
        <v>7423.5699072</v>
      </c>
    </row>
    <row r="310" s="1" customFormat="1" customHeight="1" spans="6:137">
      <c r="F310" s="11">
        <v>2536</v>
      </c>
      <c r="G310" s="12">
        <v>1.728</v>
      </c>
      <c r="H310" s="11">
        <v>1</v>
      </c>
      <c r="I310" s="11">
        <v>0</v>
      </c>
      <c r="J310" s="13">
        <f t="shared" si="627"/>
        <v>4382.208</v>
      </c>
      <c r="K310" s="11">
        <v>1</v>
      </c>
      <c r="L310" s="11">
        <v>0.95</v>
      </c>
      <c r="M310" s="11">
        <v>2.09</v>
      </c>
      <c r="N310" s="42">
        <f t="shared" si="628"/>
        <v>2.9855</v>
      </c>
      <c r="O310" s="11">
        <v>0.9</v>
      </c>
      <c r="P310" s="9">
        <v>0.5</v>
      </c>
      <c r="Q310" s="43">
        <f t="shared" si="629"/>
        <v>5887.3868928</v>
      </c>
      <c r="Z310" s="11">
        <v>2536</v>
      </c>
      <c r="AA310" s="12">
        <v>1.728</v>
      </c>
      <c r="AB310" s="11">
        <v>1</v>
      </c>
      <c r="AC310" s="11">
        <v>0</v>
      </c>
      <c r="AD310" s="13">
        <f t="shared" si="630"/>
        <v>4382.208</v>
      </c>
      <c r="AE310" s="11">
        <v>1</v>
      </c>
      <c r="AF310" s="11">
        <v>0.95</v>
      </c>
      <c r="AG310" s="11">
        <v>2.09</v>
      </c>
      <c r="AH310" s="42">
        <f t="shared" si="631"/>
        <v>2.9855</v>
      </c>
      <c r="AI310" s="11">
        <v>0.9</v>
      </c>
      <c r="AJ310" s="9">
        <v>0.5</v>
      </c>
      <c r="AK310" s="43">
        <f t="shared" si="632"/>
        <v>5887.3868928</v>
      </c>
      <c r="AT310" s="11">
        <v>2536</v>
      </c>
      <c r="AU310" s="12">
        <v>1.728</v>
      </c>
      <c r="AV310" s="11">
        <v>1</v>
      </c>
      <c r="AW310" s="11">
        <v>0</v>
      </c>
      <c r="AX310" s="13">
        <f t="shared" si="633"/>
        <v>4382.208</v>
      </c>
      <c r="AY310" s="11">
        <v>1</v>
      </c>
      <c r="AZ310" s="11">
        <v>0.95</v>
      </c>
      <c r="BA310" s="11">
        <v>2.09</v>
      </c>
      <c r="BB310" s="42">
        <f t="shared" si="634"/>
        <v>2.9855</v>
      </c>
      <c r="BC310" s="11">
        <v>0.9</v>
      </c>
      <c r="BD310" s="9">
        <v>0.5</v>
      </c>
      <c r="BE310" s="43">
        <f t="shared" si="635"/>
        <v>5887.3868928</v>
      </c>
      <c r="BN310" s="11">
        <v>2536</v>
      </c>
      <c r="BO310" s="12">
        <v>1.728</v>
      </c>
      <c r="BP310" s="11">
        <v>1</v>
      </c>
      <c r="BQ310" s="11">
        <v>0</v>
      </c>
      <c r="BR310" s="13">
        <f t="shared" si="636"/>
        <v>4382.208</v>
      </c>
      <c r="BS310" s="11">
        <v>1</v>
      </c>
      <c r="BT310" s="11">
        <v>0.95</v>
      </c>
      <c r="BU310" s="11">
        <v>2.09</v>
      </c>
      <c r="BV310" s="42">
        <f t="shared" si="637"/>
        <v>2.9855</v>
      </c>
      <c r="BW310" s="11">
        <v>0.9</v>
      </c>
      <c r="BX310" s="9">
        <v>0.5</v>
      </c>
      <c r="BY310" s="43">
        <f t="shared" si="638"/>
        <v>5887.3868928</v>
      </c>
      <c r="CH310" s="11">
        <v>2536</v>
      </c>
      <c r="CI310" s="12">
        <v>1.728</v>
      </c>
      <c r="CJ310" s="11">
        <v>1</v>
      </c>
      <c r="CK310" s="11">
        <v>0</v>
      </c>
      <c r="CL310" s="13">
        <f t="shared" si="639"/>
        <v>4382.208</v>
      </c>
      <c r="CM310" s="11">
        <v>1</v>
      </c>
      <c r="CN310" s="11">
        <v>0.95</v>
      </c>
      <c r="CO310" s="11">
        <v>2.09</v>
      </c>
      <c r="CP310" s="42">
        <f t="shared" si="640"/>
        <v>2.9855</v>
      </c>
      <c r="CQ310" s="11">
        <v>0.9</v>
      </c>
      <c r="CR310" s="9">
        <v>0.5</v>
      </c>
      <c r="CS310" s="43">
        <f t="shared" si="641"/>
        <v>5887.3868928</v>
      </c>
      <c r="DB310" s="11">
        <v>2536</v>
      </c>
      <c r="DC310" s="12">
        <v>1.728</v>
      </c>
      <c r="DD310" s="11">
        <v>1</v>
      </c>
      <c r="DE310" s="11">
        <v>0</v>
      </c>
      <c r="DF310" s="13">
        <f t="shared" si="642"/>
        <v>4382.208</v>
      </c>
      <c r="DG310" s="11">
        <v>1</v>
      </c>
      <c r="DH310" s="11">
        <v>0.95</v>
      </c>
      <c r="DI310" s="11">
        <v>2.09</v>
      </c>
      <c r="DJ310" s="42">
        <f t="shared" si="643"/>
        <v>2.9855</v>
      </c>
      <c r="DK310" s="11">
        <v>0.9</v>
      </c>
      <c r="DL310" s="9">
        <v>0.5</v>
      </c>
      <c r="DM310" s="43">
        <f t="shared" si="644"/>
        <v>5887.3868928</v>
      </c>
      <c r="DV310" s="11">
        <v>2536</v>
      </c>
      <c r="DW310" s="12">
        <v>1.728</v>
      </c>
      <c r="DX310" s="11">
        <v>1</v>
      </c>
      <c r="DY310" s="11">
        <v>0</v>
      </c>
      <c r="DZ310" s="13">
        <f t="shared" si="645"/>
        <v>4382.208</v>
      </c>
      <c r="EA310" s="11">
        <v>1</v>
      </c>
      <c r="EB310" s="11">
        <v>0.95</v>
      </c>
      <c r="EC310" s="11">
        <v>2.91</v>
      </c>
      <c r="ED310" s="42">
        <f t="shared" si="646"/>
        <v>3.7645</v>
      </c>
      <c r="EE310" s="11">
        <v>0.9</v>
      </c>
      <c r="EF310" s="9">
        <v>0.5</v>
      </c>
      <c r="EG310" s="43">
        <f t="shared" si="647"/>
        <v>7423.5699072</v>
      </c>
    </row>
    <row r="311" s="1" customFormat="1" customHeight="1" spans="6:137">
      <c r="F311" s="11">
        <v>2536</v>
      </c>
      <c r="G311" s="12">
        <v>1.728</v>
      </c>
      <c r="H311" s="11">
        <v>1</v>
      </c>
      <c r="I311" s="11">
        <v>0</v>
      </c>
      <c r="J311" s="13">
        <f t="shared" si="627"/>
        <v>4382.208</v>
      </c>
      <c r="K311" s="11">
        <v>1</v>
      </c>
      <c r="L311" s="11">
        <v>0.95</v>
      </c>
      <c r="M311" s="11">
        <v>2.09</v>
      </c>
      <c r="N311" s="42">
        <f t="shared" si="628"/>
        <v>2.9855</v>
      </c>
      <c r="O311" s="11">
        <v>0.9</v>
      </c>
      <c r="P311" s="9">
        <v>0.5</v>
      </c>
      <c r="Q311" s="43">
        <f t="shared" si="629"/>
        <v>5887.3868928</v>
      </c>
      <c r="Z311" s="11">
        <v>2536</v>
      </c>
      <c r="AA311" s="12">
        <v>1.728</v>
      </c>
      <c r="AB311" s="11">
        <v>1</v>
      </c>
      <c r="AC311" s="11">
        <v>0</v>
      </c>
      <c r="AD311" s="13">
        <f t="shared" si="630"/>
        <v>4382.208</v>
      </c>
      <c r="AE311" s="11">
        <v>1</v>
      </c>
      <c r="AF311" s="11">
        <v>0.95</v>
      </c>
      <c r="AG311" s="11">
        <v>2.09</v>
      </c>
      <c r="AH311" s="42">
        <f t="shared" si="631"/>
        <v>2.9855</v>
      </c>
      <c r="AI311" s="11">
        <v>0.9</v>
      </c>
      <c r="AJ311" s="9">
        <v>0.5</v>
      </c>
      <c r="AK311" s="43">
        <f t="shared" si="632"/>
        <v>5887.3868928</v>
      </c>
      <c r="AT311" s="11">
        <v>2536</v>
      </c>
      <c r="AU311" s="12">
        <v>1.728</v>
      </c>
      <c r="AV311" s="11">
        <v>1</v>
      </c>
      <c r="AW311" s="11">
        <v>0</v>
      </c>
      <c r="AX311" s="13">
        <f t="shared" si="633"/>
        <v>4382.208</v>
      </c>
      <c r="AY311" s="11">
        <v>1</v>
      </c>
      <c r="AZ311" s="11">
        <v>0.95</v>
      </c>
      <c r="BA311" s="11">
        <v>2.09</v>
      </c>
      <c r="BB311" s="42">
        <f t="shared" si="634"/>
        <v>2.9855</v>
      </c>
      <c r="BC311" s="11">
        <v>0.9</v>
      </c>
      <c r="BD311" s="9">
        <v>0.5</v>
      </c>
      <c r="BE311" s="43">
        <f t="shared" si="635"/>
        <v>5887.3868928</v>
      </c>
      <c r="BN311" s="11">
        <v>2536</v>
      </c>
      <c r="BO311" s="12">
        <v>1.728</v>
      </c>
      <c r="BP311" s="11">
        <v>1</v>
      </c>
      <c r="BQ311" s="11">
        <v>0</v>
      </c>
      <c r="BR311" s="13">
        <f t="shared" si="636"/>
        <v>4382.208</v>
      </c>
      <c r="BS311" s="11">
        <v>1</v>
      </c>
      <c r="BT311" s="11">
        <v>0.95</v>
      </c>
      <c r="BU311" s="11">
        <v>2.09</v>
      </c>
      <c r="BV311" s="42">
        <f t="shared" si="637"/>
        <v>2.9855</v>
      </c>
      <c r="BW311" s="11">
        <v>0.9</v>
      </c>
      <c r="BX311" s="9">
        <v>0.5</v>
      </c>
      <c r="BY311" s="43">
        <f t="shared" si="638"/>
        <v>5887.3868928</v>
      </c>
      <c r="CH311" s="11">
        <v>2536</v>
      </c>
      <c r="CI311" s="12">
        <v>1.728</v>
      </c>
      <c r="CJ311" s="11">
        <v>1</v>
      </c>
      <c r="CK311" s="11">
        <v>0</v>
      </c>
      <c r="CL311" s="13">
        <f t="shared" si="639"/>
        <v>4382.208</v>
      </c>
      <c r="CM311" s="11">
        <v>1</v>
      </c>
      <c r="CN311" s="11">
        <v>0.95</v>
      </c>
      <c r="CO311" s="11">
        <v>2.09</v>
      </c>
      <c r="CP311" s="42">
        <f t="shared" si="640"/>
        <v>2.9855</v>
      </c>
      <c r="CQ311" s="11">
        <v>0.9</v>
      </c>
      <c r="CR311" s="9">
        <v>0.5</v>
      </c>
      <c r="CS311" s="43">
        <f t="shared" si="641"/>
        <v>5887.3868928</v>
      </c>
      <c r="DB311" s="11">
        <v>2536</v>
      </c>
      <c r="DC311" s="12">
        <v>1.728</v>
      </c>
      <c r="DD311" s="11">
        <v>1</v>
      </c>
      <c r="DE311" s="11">
        <v>0</v>
      </c>
      <c r="DF311" s="13">
        <f t="shared" si="642"/>
        <v>4382.208</v>
      </c>
      <c r="DG311" s="11">
        <v>1</v>
      </c>
      <c r="DH311" s="11">
        <v>0.95</v>
      </c>
      <c r="DI311" s="11">
        <v>2.09</v>
      </c>
      <c r="DJ311" s="42">
        <f t="shared" si="643"/>
        <v>2.9855</v>
      </c>
      <c r="DK311" s="11">
        <v>0.9</v>
      </c>
      <c r="DL311" s="9">
        <v>0.5</v>
      </c>
      <c r="DM311" s="43">
        <f t="shared" si="644"/>
        <v>5887.3868928</v>
      </c>
      <c r="DV311" s="11">
        <v>2536</v>
      </c>
      <c r="DW311" s="12">
        <v>1.728</v>
      </c>
      <c r="DX311" s="11">
        <v>1</v>
      </c>
      <c r="DY311" s="11">
        <v>0</v>
      </c>
      <c r="DZ311" s="13">
        <f t="shared" si="645"/>
        <v>4382.208</v>
      </c>
      <c r="EA311" s="11">
        <v>1</v>
      </c>
      <c r="EB311" s="11">
        <v>0.95</v>
      </c>
      <c r="EC311" s="11">
        <v>2.91</v>
      </c>
      <c r="ED311" s="42">
        <f t="shared" si="646"/>
        <v>3.7645</v>
      </c>
      <c r="EE311" s="11">
        <v>0.9</v>
      </c>
      <c r="EF311" s="9">
        <v>0.5</v>
      </c>
      <c r="EG311" s="43">
        <f t="shared" si="647"/>
        <v>7423.5699072</v>
      </c>
    </row>
    <row r="312" s="1" customFormat="1" customHeight="1" spans="6:137">
      <c r="F312" s="11">
        <v>2536</v>
      </c>
      <c r="G312" s="12">
        <v>1.55</v>
      </c>
      <c r="H312" s="11">
        <v>1</v>
      </c>
      <c r="I312" s="11">
        <v>0</v>
      </c>
      <c r="J312" s="13">
        <f t="shared" si="627"/>
        <v>3930.8</v>
      </c>
      <c r="K312" s="11">
        <v>1</v>
      </c>
      <c r="L312" s="11">
        <v>0.95</v>
      </c>
      <c r="M312" s="11">
        <v>2.09</v>
      </c>
      <c r="N312" s="42">
        <f t="shared" si="628"/>
        <v>2.9855</v>
      </c>
      <c r="O312" s="11">
        <v>0.9</v>
      </c>
      <c r="P312" s="9">
        <v>0.5</v>
      </c>
      <c r="Q312" s="43">
        <f t="shared" si="629"/>
        <v>5280.93153</v>
      </c>
      <c r="Z312" s="11">
        <v>2536</v>
      </c>
      <c r="AA312" s="12">
        <v>1.55</v>
      </c>
      <c r="AB312" s="11">
        <v>1</v>
      </c>
      <c r="AC312" s="11">
        <v>0</v>
      </c>
      <c r="AD312" s="13">
        <f t="shared" si="630"/>
        <v>3930.8</v>
      </c>
      <c r="AE312" s="11">
        <v>1</v>
      </c>
      <c r="AF312" s="11">
        <v>0.95</v>
      </c>
      <c r="AG312" s="11">
        <v>2.09</v>
      </c>
      <c r="AH312" s="42">
        <f t="shared" si="631"/>
        <v>2.9855</v>
      </c>
      <c r="AI312" s="11">
        <v>0.9</v>
      </c>
      <c r="AJ312" s="9">
        <v>0.5</v>
      </c>
      <c r="AK312" s="43">
        <f t="shared" si="632"/>
        <v>5280.93153</v>
      </c>
      <c r="AT312" s="11">
        <v>2536</v>
      </c>
      <c r="AU312" s="12">
        <v>1.55</v>
      </c>
      <c r="AV312" s="11">
        <v>1</v>
      </c>
      <c r="AW312" s="11">
        <v>0</v>
      </c>
      <c r="AX312" s="13">
        <f t="shared" si="633"/>
        <v>3930.8</v>
      </c>
      <c r="AY312" s="11">
        <v>1</v>
      </c>
      <c r="AZ312" s="11">
        <v>0.95</v>
      </c>
      <c r="BA312" s="11">
        <v>2.09</v>
      </c>
      <c r="BB312" s="42">
        <f t="shared" si="634"/>
        <v>2.9855</v>
      </c>
      <c r="BC312" s="11">
        <v>0.9</v>
      </c>
      <c r="BD312" s="9">
        <v>0.5</v>
      </c>
      <c r="BE312" s="43">
        <f t="shared" si="635"/>
        <v>5280.93153</v>
      </c>
      <c r="BN312" s="11">
        <v>2536</v>
      </c>
      <c r="BO312" s="12">
        <v>1.55</v>
      </c>
      <c r="BP312" s="11">
        <v>1</v>
      </c>
      <c r="BQ312" s="11">
        <v>0</v>
      </c>
      <c r="BR312" s="13">
        <f t="shared" si="636"/>
        <v>3930.8</v>
      </c>
      <c r="BS312" s="11">
        <v>1</v>
      </c>
      <c r="BT312" s="11">
        <v>0.95</v>
      </c>
      <c r="BU312" s="11">
        <v>2.09</v>
      </c>
      <c r="BV312" s="42">
        <f t="shared" si="637"/>
        <v>2.9855</v>
      </c>
      <c r="BW312" s="11">
        <v>0.9</v>
      </c>
      <c r="BX312" s="9">
        <v>0.5</v>
      </c>
      <c r="BY312" s="43">
        <f t="shared" si="638"/>
        <v>5280.93153</v>
      </c>
      <c r="CH312" s="11">
        <v>2536</v>
      </c>
      <c r="CI312" s="12">
        <v>1.55</v>
      </c>
      <c r="CJ312" s="11">
        <v>1</v>
      </c>
      <c r="CK312" s="11">
        <v>0</v>
      </c>
      <c r="CL312" s="13">
        <f t="shared" si="639"/>
        <v>3930.8</v>
      </c>
      <c r="CM312" s="11">
        <v>1</v>
      </c>
      <c r="CN312" s="11">
        <v>0.95</v>
      </c>
      <c r="CO312" s="11">
        <v>2.09</v>
      </c>
      <c r="CP312" s="42">
        <f t="shared" si="640"/>
        <v>2.9855</v>
      </c>
      <c r="CQ312" s="11">
        <v>0.9</v>
      </c>
      <c r="CR312" s="9">
        <v>0.5</v>
      </c>
      <c r="CS312" s="43">
        <f t="shared" si="641"/>
        <v>5280.93153</v>
      </c>
      <c r="DB312" s="11">
        <v>2536</v>
      </c>
      <c r="DC312" s="12">
        <v>1.55</v>
      </c>
      <c r="DD312" s="11">
        <v>1</v>
      </c>
      <c r="DE312" s="11">
        <v>0</v>
      </c>
      <c r="DF312" s="13">
        <f t="shared" si="642"/>
        <v>3930.8</v>
      </c>
      <c r="DG312" s="11">
        <v>1</v>
      </c>
      <c r="DH312" s="11">
        <v>0.95</v>
      </c>
      <c r="DI312" s="11">
        <v>2.09</v>
      </c>
      <c r="DJ312" s="42">
        <f t="shared" si="643"/>
        <v>2.9855</v>
      </c>
      <c r="DK312" s="11">
        <v>0.9</v>
      </c>
      <c r="DL312" s="9">
        <v>0.5</v>
      </c>
      <c r="DM312" s="43">
        <f t="shared" si="644"/>
        <v>5280.93153</v>
      </c>
      <c r="DV312" s="11">
        <v>2536</v>
      </c>
      <c r="DW312" s="12">
        <v>1.55</v>
      </c>
      <c r="DX312" s="11">
        <v>1</v>
      </c>
      <c r="DY312" s="11">
        <v>0</v>
      </c>
      <c r="DZ312" s="13">
        <f t="shared" si="645"/>
        <v>3930.8</v>
      </c>
      <c r="EA312" s="11">
        <v>1</v>
      </c>
      <c r="EB312" s="11">
        <v>0.95</v>
      </c>
      <c r="EC312" s="11">
        <v>2.91</v>
      </c>
      <c r="ED312" s="42">
        <f t="shared" si="646"/>
        <v>3.7645</v>
      </c>
      <c r="EE312" s="11">
        <v>0.9</v>
      </c>
      <c r="EF312" s="9">
        <v>0.5</v>
      </c>
      <c r="EG312" s="43">
        <f t="shared" si="647"/>
        <v>6658.87347</v>
      </c>
    </row>
    <row r="313" s="1" customFormat="1" customHeight="1" spans="6:137">
      <c r="F313" s="11">
        <v>2536</v>
      </c>
      <c r="G313" s="12">
        <v>12.18</v>
      </c>
      <c r="H313" s="11">
        <v>1</v>
      </c>
      <c r="I313" s="11">
        <v>0</v>
      </c>
      <c r="J313" s="13">
        <f t="shared" si="627"/>
        <v>30888.48</v>
      </c>
      <c r="K313" s="11">
        <v>1</v>
      </c>
      <c r="L313" s="11">
        <v>0.95</v>
      </c>
      <c r="M313" s="11">
        <v>2.09</v>
      </c>
      <c r="N313" s="42">
        <f t="shared" si="628"/>
        <v>2.9855</v>
      </c>
      <c r="O313" s="11">
        <v>0.9</v>
      </c>
      <c r="P313" s="9">
        <v>0.5</v>
      </c>
      <c r="Q313" s="43">
        <f t="shared" si="629"/>
        <v>41497.900668</v>
      </c>
      <c r="Z313" s="11">
        <v>2536</v>
      </c>
      <c r="AA313" s="12">
        <v>12.18</v>
      </c>
      <c r="AB313" s="11">
        <v>1</v>
      </c>
      <c r="AC313" s="11">
        <v>0</v>
      </c>
      <c r="AD313" s="13">
        <f t="shared" si="630"/>
        <v>30888.48</v>
      </c>
      <c r="AE313" s="11">
        <v>1</v>
      </c>
      <c r="AF313" s="11">
        <v>0.95</v>
      </c>
      <c r="AG313" s="11">
        <v>2.09</v>
      </c>
      <c r="AH313" s="42">
        <f t="shared" si="631"/>
        <v>2.9855</v>
      </c>
      <c r="AI313" s="11">
        <v>0.9</v>
      </c>
      <c r="AJ313" s="9">
        <v>0.5</v>
      </c>
      <c r="AK313" s="43">
        <f t="shared" si="632"/>
        <v>41497.900668</v>
      </c>
      <c r="AT313" s="11">
        <v>2536</v>
      </c>
      <c r="AU313" s="12">
        <v>12.18</v>
      </c>
      <c r="AV313" s="11">
        <v>1</v>
      </c>
      <c r="AW313" s="11">
        <v>0</v>
      </c>
      <c r="AX313" s="13">
        <f t="shared" si="633"/>
        <v>30888.48</v>
      </c>
      <c r="AY313" s="11">
        <v>1</v>
      </c>
      <c r="AZ313" s="11">
        <v>0.95</v>
      </c>
      <c r="BA313" s="11">
        <v>2.09</v>
      </c>
      <c r="BB313" s="42">
        <f t="shared" si="634"/>
        <v>2.9855</v>
      </c>
      <c r="BC313" s="11">
        <v>0.9</v>
      </c>
      <c r="BD313" s="9">
        <v>0.5</v>
      </c>
      <c r="BE313" s="43">
        <f t="shared" si="635"/>
        <v>41497.900668</v>
      </c>
      <c r="BN313" s="11">
        <v>2536</v>
      </c>
      <c r="BO313" s="12">
        <v>12.18</v>
      </c>
      <c r="BP313" s="11">
        <v>1</v>
      </c>
      <c r="BQ313" s="11">
        <v>0</v>
      </c>
      <c r="BR313" s="13">
        <f t="shared" si="636"/>
        <v>30888.48</v>
      </c>
      <c r="BS313" s="11">
        <v>1</v>
      </c>
      <c r="BT313" s="11">
        <v>0.95</v>
      </c>
      <c r="BU313" s="11">
        <v>2.09</v>
      </c>
      <c r="BV313" s="42">
        <f t="shared" si="637"/>
        <v>2.9855</v>
      </c>
      <c r="BW313" s="11">
        <v>0.9</v>
      </c>
      <c r="BX313" s="9">
        <v>0.5</v>
      </c>
      <c r="BY313" s="43">
        <f t="shared" si="638"/>
        <v>41497.900668</v>
      </c>
      <c r="CH313" s="11">
        <v>2536</v>
      </c>
      <c r="CI313" s="12">
        <v>12.18</v>
      </c>
      <c r="CJ313" s="11">
        <v>1</v>
      </c>
      <c r="CK313" s="11">
        <v>0</v>
      </c>
      <c r="CL313" s="13">
        <f t="shared" si="639"/>
        <v>30888.48</v>
      </c>
      <c r="CM313" s="11">
        <v>1</v>
      </c>
      <c r="CN313" s="11">
        <v>0.95</v>
      </c>
      <c r="CO313" s="11">
        <v>2.09</v>
      </c>
      <c r="CP313" s="42">
        <f t="shared" si="640"/>
        <v>2.9855</v>
      </c>
      <c r="CQ313" s="11">
        <v>0.9</v>
      </c>
      <c r="CR313" s="9">
        <v>0.5</v>
      </c>
      <c r="CS313" s="43">
        <f t="shared" si="641"/>
        <v>41497.900668</v>
      </c>
      <c r="DB313" s="11">
        <v>2536</v>
      </c>
      <c r="DC313" s="12">
        <v>12.18</v>
      </c>
      <c r="DD313" s="11">
        <v>1</v>
      </c>
      <c r="DE313" s="11">
        <v>0</v>
      </c>
      <c r="DF313" s="13">
        <f t="shared" si="642"/>
        <v>30888.48</v>
      </c>
      <c r="DG313" s="11">
        <v>1</v>
      </c>
      <c r="DH313" s="11">
        <v>0.95</v>
      </c>
      <c r="DI313" s="11">
        <v>2.09</v>
      </c>
      <c r="DJ313" s="42">
        <f t="shared" si="643"/>
        <v>2.9855</v>
      </c>
      <c r="DK313" s="11">
        <v>0.9</v>
      </c>
      <c r="DL313" s="9">
        <v>0.5</v>
      </c>
      <c r="DM313" s="43">
        <f t="shared" si="644"/>
        <v>41497.900668</v>
      </c>
      <c r="DV313" s="11">
        <v>2536</v>
      </c>
      <c r="DW313" s="12">
        <v>12.18</v>
      </c>
      <c r="DX313" s="11">
        <v>1</v>
      </c>
      <c r="DY313" s="11">
        <v>0</v>
      </c>
      <c r="DZ313" s="13">
        <f t="shared" si="645"/>
        <v>30888.48</v>
      </c>
      <c r="EA313" s="11">
        <v>1</v>
      </c>
      <c r="EB313" s="11">
        <v>0.95</v>
      </c>
      <c r="EC313" s="11">
        <v>2.91</v>
      </c>
      <c r="ED313" s="42">
        <f t="shared" si="646"/>
        <v>3.7645</v>
      </c>
      <c r="EE313" s="11">
        <v>0.9</v>
      </c>
      <c r="EF313" s="9">
        <v>0.5</v>
      </c>
      <c r="EG313" s="43">
        <f t="shared" si="647"/>
        <v>52325.857332</v>
      </c>
    </row>
    <row r="314" s="1" customFormat="1" customHeight="1" spans="6:137">
      <c r="F314" s="44" t="s">
        <v>31</v>
      </c>
      <c r="G314" s="45"/>
      <c r="H314" s="45"/>
      <c r="I314" s="45"/>
      <c r="J314" s="45"/>
      <c r="K314" s="45"/>
      <c r="L314" s="45"/>
      <c r="M314" s="46">
        <f>SUM(Q303:Q313)</f>
        <v>107942.2404732</v>
      </c>
      <c r="N314" s="46"/>
      <c r="O314" s="46"/>
      <c r="P314" s="46"/>
      <c r="Q314" s="46"/>
      <c r="R314" s="1"/>
      <c r="S314" s="1"/>
      <c r="T314" s="1"/>
      <c r="U314" s="1"/>
      <c r="V314" s="1"/>
      <c r="W314" s="1"/>
      <c r="X314" s="1"/>
      <c r="Y314" s="1"/>
      <c r="Z314" s="44" t="s">
        <v>31</v>
      </c>
      <c r="AA314" s="45"/>
      <c r="AB314" s="45"/>
      <c r="AC314" s="45"/>
      <c r="AD314" s="45"/>
      <c r="AE314" s="45"/>
      <c r="AF314" s="45"/>
      <c r="AG314" s="46">
        <f>SUM(AK303:AK313)</f>
        <v>107942.2404732</v>
      </c>
      <c r="AH314" s="46"/>
      <c r="AI314" s="46"/>
      <c r="AJ314" s="46"/>
      <c r="AK314" s="46"/>
      <c r="AL314" s="1"/>
      <c r="AM314" s="1"/>
      <c r="AN314" s="1"/>
      <c r="AO314" s="1"/>
      <c r="AP314" s="1"/>
      <c r="AQ314" s="1"/>
      <c r="AR314" s="1"/>
      <c r="AS314" s="1"/>
      <c r="AT314" s="44" t="s">
        <v>31</v>
      </c>
      <c r="AU314" s="45"/>
      <c r="AV314" s="45"/>
      <c r="AW314" s="45"/>
      <c r="AX314" s="45"/>
      <c r="AY314" s="45"/>
      <c r="AZ314" s="45"/>
      <c r="BA314" s="46">
        <f>SUM(BE303:BE313)</f>
        <v>107942.2404732</v>
      </c>
      <c r="BB314" s="46"/>
      <c r="BC314" s="46"/>
      <c r="BD314" s="46"/>
      <c r="BE314" s="46"/>
      <c r="BF314" s="1"/>
      <c r="BG314" s="1"/>
      <c r="BH314" s="1"/>
      <c r="BI314" s="1"/>
      <c r="BJ314" s="1"/>
      <c r="BK314" s="1"/>
      <c r="BL314" s="1"/>
      <c r="BM314" s="1"/>
      <c r="BN314" s="44" t="s">
        <v>31</v>
      </c>
      <c r="BO314" s="45"/>
      <c r="BP314" s="45"/>
      <c r="BQ314" s="45"/>
      <c r="BR314" s="45"/>
      <c r="BS314" s="45"/>
      <c r="BT314" s="45"/>
      <c r="BU314" s="46">
        <f>SUM(BY303:BY313)</f>
        <v>107942.2404732</v>
      </c>
      <c r="BV314" s="46"/>
      <c r="BW314" s="46"/>
      <c r="BX314" s="46"/>
      <c r="BY314" s="46"/>
      <c r="BZ314" s="1"/>
      <c r="CA314" s="1"/>
      <c r="CB314" s="1"/>
      <c r="CC314" s="1"/>
      <c r="CD314" s="1"/>
      <c r="CE314" s="1"/>
      <c r="CF314" s="1"/>
      <c r="CG314" s="1"/>
      <c r="CH314" s="44" t="s">
        <v>31</v>
      </c>
      <c r="CI314" s="45"/>
      <c r="CJ314" s="45"/>
      <c r="CK314" s="45"/>
      <c r="CL314" s="45"/>
      <c r="CM314" s="45"/>
      <c r="CN314" s="45"/>
      <c r="CO314" s="46">
        <f>SUM(CS303:CS313)</f>
        <v>107942.2404732</v>
      </c>
      <c r="CP314" s="46"/>
      <c r="CQ314" s="46"/>
      <c r="CR314" s="46"/>
      <c r="CS314" s="46"/>
      <c r="CT314" s="1"/>
      <c r="CU314" s="1"/>
      <c r="CV314" s="1"/>
      <c r="CW314" s="1"/>
      <c r="CX314" s="1"/>
      <c r="CY314" s="1"/>
      <c r="CZ314" s="1"/>
      <c r="DA314" s="1"/>
      <c r="DB314" s="44" t="s">
        <v>31</v>
      </c>
      <c r="DC314" s="45"/>
      <c r="DD314" s="45"/>
      <c r="DE314" s="45"/>
      <c r="DF314" s="45"/>
      <c r="DG314" s="45"/>
      <c r="DH314" s="45"/>
      <c r="DI314" s="46">
        <f>SUM(DM303:DM313)</f>
        <v>107942.2404732</v>
      </c>
      <c r="DJ314" s="46"/>
      <c r="DK314" s="46"/>
      <c r="DL314" s="46"/>
      <c r="DM314" s="46"/>
      <c r="DN314" s="1"/>
      <c r="DO314" s="1"/>
      <c r="DP314" s="1"/>
      <c r="DQ314" s="1"/>
      <c r="DR314" s="1"/>
      <c r="DS314" s="1"/>
      <c r="DT314" s="1"/>
      <c r="DU314" s="1"/>
      <c r="DV314" s="44" t="s">
        <v>31</v>
      </c>
      <c r="DW314" s="45"/>
      <c r="DX314" s="45"/>
      <c r="DY314" s="45"/>
      <c r="DZ314" s="45"/>
      <c r="EA314" s="45"/>
      <c r="EB314" s="45"/>
      <c r="EC314" s="46">
        <f>SUM(EG303:EG313)</f>
        <v>136107.3737268</v>
      </c>
      <c r="ED314" s="46"/>
      <c r="EE314" s="46"/>
      <c r="EF314" s="46"/>
      <c r="EG314" s="46"/>
    </row>
    <row r="315" s="1" customFormat="1" customHeight="1" spans="6:137">
      <c r="F315" s="45"/>
      <c r="G315" s="45"/>
      <c r="H315" s="45"/>
      <c r="I315" s="45"/>
      <c r="J315" s="45"/>
      <c r="K315" s="45"/>
      <c r="L315" s="45"/>
      <c r="M315" s="46"/>
      <c r="N315" s="46"/>
      <c r="O315" s="46"/>
      <c r="P315" s="46"/>
      <c r="Q315" s="46"/>
      <c r="R315" s="1"/>
      <c r="S315" s="1"/>
      <c r="T315" s="1"/>
      <c r="U315" s="1"/>
      <c r="V315" s="1"/>
      <c r="W315" s="1"/>
      <c r="X315" s="1"/>
      <c r="Y315" s="1"/>
      <c r="Z315" s="45"/>
      <c r="AA315" s="45"/>
      <c r="AB315" s="45"/>
      <c r="AC315" s="45"/>
      <c r="AD315" s="45"/>
      <c r="AE315" s="45"/>
      <c r="AF315" s="45"/>
      <c r="AG315" s="46"/>
      <c r="AH315" s="46"/>
      <c r="AI315" s="46"/>
      <c r="AJ315" s="46"/>
      <c r="AK315" s="46"/>
      <c r="AL315" s="1"/>
      <c r="AM315" s="1"/>
      <c r="AN315" s="1"/>
      <c r="AO315" s="1"/>
      <c r="AP315" s="1"/>
      <c r="AQ315" s="1"/>
      <c r="AR315" s="1"/>
      <c r="AS315" s="1"/>
      <c r="AT315" s="45"/>
      <c r="AU315" s="45"/>
      <c r="AV315" s="45"/>
      <c r="AW315" s="45"/>
      <c r="AX315" s="45"/>
      <c r="AY315" s="45"/>
      <c r="AZ315" s="45"/>
      <c r="BA315" s="46"/>
      <c r="BB315" s="46"/>
      <c r="BC315" s="46"/>
      <c r="BD315" s="46"/>
      <c r="BE315" s="46"/>
      <c r="BF315" s="1"/>
      <c r="BG315" s="1"/>
      <c r="BH315" s="1"/>
      <c r="BI315" s="1"/>
      <c r="BJ315" s="1"/>
      <c r="BK315" s="1"/>
      <c r="BL315" s="1"/>
      <c r="BM315" s="1"/>
      <c r="BN315" s="45"/>
      <c r="BO315" s="45"/>
      <c r="BP315" s="45"/>
      <c r="BQ315" s="45"/>
      <c r="BR315" s="45"/>
      <c r="BS315" s="45"/>
      <c r="BT315" s="45"/>
      <c r="BU315" s="46"/>
      <c r="BV315" s="46"/>
      <c r="BW315" s="46"/>
      <c r="BX315" s="46"/>
      <c r="BY315" s="46"/>
      <c r="BZ315" s="1"/>
      <c r="CA315" s="1"/>
      <c r="CB315" s="1"/>
      <c r="CC315" s="1"/>
      <c r="CD315" s="1"/>
      <c r="CE315" s="1"/>
      <c r="CF315" s="1"/>
      <c r="CG315" s="1"/>
      <c r="CH315" s="45"/>
      <c r="CI315" s="45"/>
      <c r="CJ315" s="45"/>
      <c r="CK315" s="45"/>
      <c r="CL315" s="45"/>
      <c r="CM315" s="45"/>
      <c r="CN315" s="45"/>
      <c r="CO315" s="46"/>
      <c r="CP315" s="46"/>
      <c r="CQ315" s="46"/>
      <c r="CR315" s="46"/>
      <c r="CS315" s="46"/>
      <c r="CT315" s="1"/>
      <c r="CU315" s="1"/>
      <c r="CV315" s="1"/>
      <c r="CW315" s="1"/>
      <c r="CX315" s="1"/>
      <c r="CY315" s="1"/>
      <c r="CZ315" s="1"/>
      <c r="DA315" s="1"/>
      <c r="DB315" s="45"/>
      <c r="DC315" s="45"/>
      <c r="DD315" s="45"/>
      <c r="DE315" s="45"/>
      <c r="DF315" s="45"/>
      <c r="DG315" s="45"/>
      <c r="DH315" s="45"/>
      <c r="DI315" s="46"/>
      <c r="DJ315" s="46"/>
      <c r="DK315" s="46"/>
      <c r="DL315" s="46"/>
      <c r="DM315" s="46"/>
      <c r="DN315" s="1"/>
      <c r="DO315" s="1"/>
      <c r="DP315" s="1"/>
      <c r="DQ315" s="1"/>
      <c r="DR315" s="1"/>
      <c r="DS315" s="1"/>
      <c r="DT315" s="1"/>
      <c r="DU315" s="1"/>
      <c r="DV315" s="45"/>
      <c r="DW315" s="45"/>
      <c r="DX315" s="45"/>
      <c r="DY315" s="45"/>
      <c r="DZ315" s="45"/>
      <c r="EA315" s="45"/>
      <c r="EB315" s="45"/>
      <c r="EC315" s="46"/>
      <c r="ED315" s="46"/>
      <c r="EE315" s="46"/>
      <c r="EF315" s="46"/>
      <c r="EG315" s="46"/>
    </row>
    <row r="316" s="1" customFormat="1" customHeight="1" spans="6:137">
      <c r="F316" s="45"/>
      <c r="G316" s="45"/>
      <c r="H316" s="45"/>
      <c r="I316" s="45"/>
      <c r="J316" s="45"/>
      <c r="K316" s="45"/>
      <c r="L316" s="45"/>
      <c r="M316" s="46"/>
      <c r="N316" s="46"/>
      <c r="O316" s="46"/>
      <c r="P316" s="46"/>
      <c r="Q316" s="46"/>
      <c r="R316" s="1"/>
      <c r="S316" s="1"/>
      <c r="T316" s="1"/>
      <c r="U316" s="1"/>
      <c r="V316" s="1"/>
      <c r="W316" s="1"/>
      <c r="X316" s="1"/>
      <c r="Y316" s="1"/>
      <c r="Z316" s="45"/>
      <c r="AA316" s="45"/>
      <c r="AB316" s="45"/>
      <c r="AC316" s="45"/>
      <c r="AD316" s="45"/>
      <c r="AE316" s="45"/>
      <c r="AF316" s="45"/>
      <c r="AG316" s="46"/>
      <c r="AH316" s="46"/>
      <c r="AI316" s="46"/>
      <c r="AJ316" s="46"/>
      <c r="AK316" s="46"/>
      <c r="AL316" s="1"/>
      <c r="AM316" s="1"/>
      <c r="AN316" s="1"/>
      <c r="AO316" s="1"/>
      <c r="AP316" s="1"/>
      <c r="AQ316" s="1"/>
      <c r="AR316" s="1"/>
      <c r="AS316" s="1"/>
      <c r="AT316" s="45"/>
      <c r="AU316" s="45"/>
      <c r="AV316" s="45"/>
      <c r="AW316" s="45"/>
      <c r="AX316" s="45"/>
      <c r="AY316" s="45"/>
      <c r="AZ316" s="45"/>
      <c r="BA316" s="46"/>
      <c r="BB316" s="46"/>
      <c r="BC316" s="46"/>
      <c r="BD316" s="46"/>
      <c r="BE316" s="46"/>
      <c r="BF316" s="1"/>
      <c r="BG316" s="1"/>
      <c r="BH316" s="1"/>
      <c r="BI316" s="1"/>
      <c r="BJ316" s="1"/>
      <c r="BK316" s="1"/>
      <c r="BL316" s="1"/>
      <c r="BM316" s="1"/>
      <c r="BN316" s="45"/>
      <c r="BO316" s="45"/>
      <c r="BP316" s="45"/>
      <c r="BQ316" s="45"/>
      <c r="BR316" s="45"/>
      <c r="BS316" s="45"/>
      <c r="BT316" s="45"/>
      <c r="BU316" s="46"/>
      <c r="BV316" s="46"/>
      <c r="BW316" s="46"/>
      <c r="BX316" s="46"/>
      <c r="BY316" s="46"/>
      <c r="BZ316" s="1"/>
      <c r="CA316" s="1"/>
      <c r="CB316" s="1"/>
      <c r="CC316" s="1"/>
      <c r="CD316" s="1"/>
      <c r="CE316" s="1"/>
      <c r="CF316" s="1"/>
      <c r="CG316" s="1"/>
      <c r="CH316" s="45"/>
      <c r="CI316" s="45"/>
      <c r="CJ316" s="45"/>
      <c r="CK316" s="45"/>
      <c r="CL316" s="45"/>
      <c r="CM316" s="45"/>
      <c r="CN316" s="45"/>
      <c r="CO316" s="46"/>
      <c r="CP316" s="46"/>
      <c r="CQ316" s="46"/>
      <c r="CR316" s="46"/>
      <c r="CS316" s="46"/>
      <c r="CT316" s="1"/>
      <c r="CU316" s="1"/>
      <c r="CV316" s="1"/>
      <c r="CW316" s="1"/>
      <c r="CX316" s="1"/>
      <c r="CY316" s="1"/>
      <c r="CZ316" s="1"/>
      <c r="DA316" s="1"/>
      <c r="DB316" s="45"/>
      <c r="DC316" s="45"/>
      <c r="DD316" s="45"/>
      <c r="DE316" s="45"/>
      <c r="DF316" s="45"/>
      <c r="DG316" s="45"/>
      <c r="DH316" s="45"/>
      <c r="DI316" s="46"/>
      <c r="DJ316" s="46"/>
      <c r="DK316" s="46"/>
      <c r="DL316" s="46"/>
      <c r="DM316" s="46"/>
      <c r="DN316" s="1"/>
      <c r="DO316" s="1"/>
      <c r="DP316" s="1"/>
      <c r="DQ316" s="1"/>
      <c r="DR316" s="1"/>
      <c r="DS316" s="1"/>
      <c r="DT316" s="1"/>
      <c r="DU316" s="1"/>
      <c r="DV316" s="45"/>
      <c r="DW316" s="45"/>
      <c r="DX316" s="45"/>
      <c r="DY316" s="45"/>
      <c r="DZ316" s="45"/>
      <c r="EA316" s="45"/>
      <c r="EB316" s="45"/>
      <c r="EC316" s="46"/>
      <c r="ED316" s="46"/>
      <c r="EE316" s="46"/>
      <c r="EF316" s="46"/>
      <c r="EG316" s="46"/>
    </row>
    <row r="317" s="1" customFormat="1" customHeight="1" spans="6:137">
      <c r="F317" s="35" t="s">
        <v>32</v>
      </c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1"/>
      <c r="S317" s="1"/>
      <c r="T317" s="1"/>
      <c r="U317" s="1"/>
      <c r="V317" s="1"/>
      <c r="W317" s="1"/>
      <c r="X317" s="1"/>
      <c r="Y317" s="1"/>
      <c r="Z317" s="35" t="s">
        <v>32</v>
      </c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1"/>
      <c r="AM317" s="1"/>
      <c r="AN317" s="1"/>
      <c r="AO317" s="1"/>
      <c r="AP317" s="1"/>
      <c r="AQ317" s="1"/>
      <c r="AR317" s="1"/>
      <c r="AS317" s="1"/>
      <c r="AT317" s="35" t="s">
        <v>32</v>
      </c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1"/>
      <c r="BG317" s="1"/>
      <c r="BH317" s="1"/>
      <c r="BI317" s="1"/>
      <c r="BJ317" s="1"/>
      <c r="BK317" s="1"/>
      <c r="BL317" s="1"/>
      <c r="BM317" s="1"/>
      <c r="BN317" s="35" t="s">
        <v>32</v>
      </c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1"/>
      <c r="CA317" s="1"/>
      <c r="CB317" s="1"/>
      <c r="CC317" s="1"/>
      <c r="CD317" s="1"/>
      <c r="CE317" s="1"/>
      <c r="CF317" s="1"/>
      <c r="CG317" s="1"/>
      <c r="CH317" s="35" t="s">
        <v>32</v>
      </c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1"/>
      <c r="CU317" s="1"/>
      <c r="CV317" s="1"/>
      <c r="CW317" s="1"/>
      <c r="CX317" s="1"/>
      <c r="CY317" s="1"/>
      <c r="CZ317" s="1"/>
      <c r="DA317" s="1"/>
      <c r="DB317" s="35" t="s">
        <v>32</v>
      </c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1"/>
      <c r="DO317" s="1"/>
      <c r="DP317" s="1"/>
      <c r="DQ317" s="1"/>
      <c r="DR317" s="1"/>
      <c r="DS317" s="1"/>
      <c r="DT317" s="1"/>
      <c r="DU317" s="1"/>
      <c r="DV317" s="35" t="s">
        <v>32</v>
      </c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</row>
    <row r="318" s="1" customFormat="1" customHeight="1" spans="6:137">
      <c r="F318" s="13" t="s">
        <v>8</v>
      </c>
      <c r="G318" s="13"/>
      <c r="H318" s="13"/>
      <c r="I318" s="13"/>
      <c r="J318" s="13"/>
      <c r="K318" s="8" t="s">
        <v>53</v>
      </c>
      <c r="L318" s="8"/>
      <c r="M318" s="8"/>
      <c r="N318" s="8"/>
      <c r="O318" s="9" t="s">
        <v>38</v>
      </c>
      <c r="P318" s="9"/>
      <c r="Q318" s="41" t="s">
        <v>13</v>
      </c>
      <c r="Z318" s="13" t="s">
        <v>8</v>
      </c>
      <c r="AA318" s="13"/>
      <c r="AB318" s="13"/>
      <c r="AC318" s="13"/>
      <c r="AD318" s="13"/>
      <c r="AE318" s="8" t="s">
        <v>53</v>
      </c>
      <c r="AF318" s="8"/>
      <c r="AG318" s="8"/>
      <c r="AH318" s="8"/>
      <c r="AI318" s="9" t="s">
        <v>38</v>
      </c>
      <c r="AJ318" s="9"/>
      <c r="AK318" s="41" t="s">
        <v>13</v>
      </c>
      <c r="AT318" s="13" t="s">
        <v>8</v>
      </c>
      <c r="AU318" s="13"/>
      <c r="AV318" s="13"/>
      <c r="AW318" s="13"/>
      <c r="AX318" s="13"/>
      <c r="AY318" s="8" t="s">
        <v>53</v>
      </c>
      <c r="AZ318" s="8"/>
      <c r="BA318" s="8"/>
      <c r="BB318" s="8"/>
      <c r="BC318" s="9" t="s">
        <v>38</v>
      </c>
      <c r="BD318" s="9"/>
      <c r="BE318" s="41" t="s">
        <v>13</v>
      </c>
      <c r="BN318" s="13" t="s">
        <v>8</v>
      </c>
      <c r="BO318" s="13"/>
      <c r="BP318" s="13"/>
      <c r="BQ318" s="13"/>
      <c r="BR318" s="13"/>
      <c r="BS318" s="8" t="s">
        <v>53</v>
      </c>
      <c r="BT318" s="8"/>
      <c r="BU318" s="8"/>
      <c r="BV318" s="8"/>
      <c r="BW318" s="9" t="s">
        <v>38</v>
      </c>
      <c r="BX318" s="9"/>
      <c r="BY318" s="41" t="s">
        <v>13</v>
      </c>
      <c r="CH318" s="13" t="s">
        <v>8</v>
      </c>
      <c r="CI318" s="13"/>
      <c r="CJ318" s="13"/>
      <c r="CK318" s="13"/>
      <c r="CL318" s="13"/>
      <c r="CM318" s="8" t="s">
        <v>53</v>
      </c>
      <c r="CN318" s="8"/>
      <c r="CO318" s="8"/>
      <c r="CP318" s="8"/>
      <c r="CQ318" s="9" t="s">
        <v>38</v>
      </c>
      <c r="CR318" s="9"/>
      <c r="CS318" s="41" t="s">
        <v>13</v>
      </c>
      <c r="DB318" s="13" t="s">
        <v>8</v>
      </c>
      <c r="DC318" s="13"/>
      <c r="DD318" s="13"/>
      <c r="DE318" s="13"/>
      <c r="DF318" s="13"/>
      <c r="DG318" s="8" t="s">
        <v>53</v>
      </c>
      <c r="DH318" s="8"/>
      <c r="DI318" s="8"/>
      <c r="DJ318" s="8"/>
      <c r="DK318" s="9" t="s">
        <v>38</v>
      </c>
      <c r="DL318" s="9"/>
      <c r="DM318" s="41" t="s">
        <v>13</v>
      </c>
      <c r="DV318" s="13" t="s">
        <v>8</v>
      </c>
      <c r="DW318" s="13"/>
      <c r="DX318" s="13"/>
      <c r="DY318" s="13"/>
      <c r="DZ318" s="13"/>
      <c r="EA318" s="8" t="s">
        <v>53</v>
      </c>
      <c r="EB318" s="8"/>
      <c r="EC318" s="8"/>
      <c r="ED318" s="8"/>
      <c r="EE318" s="9" t="s">
        <v>38</v>
      </c>
      <c r="EF318" s="9"/>
      <c r="EG318" s="41" t="s">
        <v>13</v>
      </c>
    </row>
    <row r="319" s="1" customFormat="1" customHeight="1" spans="6:137">
      <c r="F319" s="13" t="s">
        <v>54</v>
      </c>
      <c r="G319" s="13" t="s">
        <v>55</v>
      </c>
      <c r="H319" s="13" t="s">
        <v>56</v>
      </c>
      <c r="I319" s="13" t="s">
        <v>57</v>
      </c>
      <c r="J319" s="13" t="s">
        <v>8</v>
      </c>
      <c r="K319" s="8" t="s">
        <v>58</v>
      </c>
      <c r="L319" s="8" t="s">
        <v>26</v>
      </c>
      <c r="M319" s="8" t="s">
        <v>27</v>
      </c>
      <c r="N319" s="42" t="s">
        <v>28</v>
      </c>
      <c r="O319" s="9" t="s">
        <v>59</v>
      </c>
      <c r="P319" s="9" t="s">
        <v>60</v>
      </c>
      <c r="Q319" s="41"/>
      <c r="R319" s="1"/>
      <c r="S319" s="1"/>
      <c r="T319" s="1"/>
      <c r="U319" s="1"/>
      <c r="V319" s="1"/>
      <c r="W319" s="1"/>
      <c r="X319" s="1"/>
      <c r="Y319" s="1"/>
      <c r="Z319" s="13" t="s">
        <v>54</v>
      </c>
      <c r="AA319" s="13" t="s">
        <v>55</v>
      </c>
      <c r="AB319" s="13" t="s">
        <v>56</v>
      </c>
      <c r="AC319" s="13" t="s">
        <v>57</v>
      </c>
      <c r="AD319" s="13" t="s">
        <v>8</v>
      </c>
      <c r="AE319" s="8" t="s">
        <v>58</v>
      </c>
      <c r="AF319" s="8" t="s">
        <v>26</v>
      </c>
      <c r="AG319" s="8" t="s">
        <v>27</v>
      </c>
      <c r="AH319" s="42" t="s">
        <v>28</v>
      </c>
      <c r="AI319" s="9" t="s">
        <v>59</v>
      </c>
      <c r="AJ319" s="9" t="s">
        <v>60</v>
      </c>
      <c r="AK319" s="41"/>
      <c r="AL319" s="1"/>
      <c r="AM319" s="1"/>
      <c r="AN319" s="1"/>
      <c r="AO319" s="1"/>
      <c r="AP319" s="1"/>
      <c r="AQ319" s="1"/>
      <c r="AR319" s="1"/>
      <c r="AS319" s="1"/>
      <c r="AT319" s="13" t="s">
        <v>54</v>
      </c>
      <c r="AU319" s="13" t="s">
        <v>55</v>
      </c>
      <c r="AV319" s="13" t="s">
        <v>56</v>
      </c>
      <c r="AW319" s="13" t="s">
        <v>57</v>
      </c>
      <c r="AX319" s="13" t="s">
        <v>8</v>
      </c>
      <c r="AY319" s="8" t="s">
        <v>58</v>
      </c>
      <c r="AZ319" s="8" t="s">
        <v>26</v>
      </c>
      <c r="BA319" s="8" t="s">
        <v>27</v>
      </c>
      <c r="BB319" s="42" t="s">
        <v>28</v>
      </c>
      <c r="BC319" s="9" t="s">
        <v>59</v>
      </c>
      <c r="BD319" s="9" t="s">
        <v>60</v>
      </c>
      <c r="BE319" s="41"/>
      <c r="BF319" s="1"/>
      <c r="BG319" s="1"/>
      <c r="BH319" s="1"/>
      <c r="BI319" s="1"/>
      <c r="BJ319" s="1"/>
      <c r="BK319" s="1"/>
      <c r="BL319" s="1"/>
      <c r="BM319" s="1"/>
      <c r="BN319" s="13" t="s">
        <v>54</v>
      </c>
      <c r="BO319" s="13" t="s">
        <v>55</v>
      </c>
      <c r="BP319" s="13" t="s">
        <v>56</v>
      </c>
      <c r="BQ319" s="13" t="s">
        <v>57</v>
      </c>
      <c r="BR319" s="13" t="s">
        <v>8</v>
      </c>
      <c r="BS319" s="8" t="s">
        <v>58</v>
      </c>
      <c r="BT319" s="8" t="s">
        <v>26</v>
      </c>
      <c r="BU319" s="8" t="s">
        <v>27</v>
      </c>
      <c r="BV319" s="42" t="s">
        <v>28</v>
      </c>
      <c r="BW319" s="9" t="s">
        <v>59</v>
      </c>
      <c r="BX319" s="9" t="s">
        <v>60</v>
      </c>
      <c r="BY319" s="41"/>
      <c r="BZ319" s="1"/>
      <c r="CA319" s="1"/>
      <c r="CB319" s="1"/>
      <c r="CC319" s="1"/>
      <c r="CD319" s="1"/>
      <c r="CE319" s="1"/>
      <c r="CF319" s="1"/>
      <c r="CG319" s="1"/>
      <c r="CH319" s="13" t="s">
        <v>54</v>
      </c>
      <c r="CI319" s="13" t="s">
        <v>55</v>
      </c>
      <c r="CJ319" s="13" t="s">
        <v>56</v>
      </c>
      <c r="CK319" s="13" t="s">
        <v>57</v>
      </c>
      <c r="CL319" s="13" t="s">
        <v>8</v>
      </c>
      <c r="CM319" s="8" t="s">
        <v>58</v>
      </c>
      <c r="CN319" s="8" t="s">
        <v>26</v>
      </c>
      <c r="CO319" s="8" t="s">
        <v>27</v>
      </c>
      <c r="CP319" s="42" t="s">
        <v>28</v>
      </c>
      <c r="CQ319" s="9" t="s">
        <v>59</v>
      </c>
      <c r="CR319" s="9" t="s">
        <v>60</v>
      </c>
      <c r="CS319" s="41"/>
      <c r="CT319" s="1"/>
      <c r="CU319" s="1"/>
      <c r="CV319" s="1"/>
      <c r="CW319" s="1"/>
      <c r="CX319" s="1"/>
      <c r="CY319" s="1"/>
      <c r="CZ319" s="1"/>
      <c r="DA319" s="1"/>
      <c r="DB319" s="13" t="s">
        <v>54</v>
      </c>
      <c r="DC319" s="13" t="s">
        <v>55</v>
      </c>
      <c r="DD319" s="13" t="s">
        <v>56</v>
      </c>
      <c r="DE319" s="13" t="s">
        <v>57</v>
      </c>
      <c r="DF319" s="13" t="s">
        <v>8</v>
      </c>
      <c r="DG319" s="8" t="s">
        <v>58</v>
      </c>
      <c r="DH319" s="8" t="s">
        <v>26</v>
      </c>
      <c r="DI319" s="8" t="s">
        <v>27</v>
      </c>
      <c r="DJ319" s="42" t="s">
        <v>28</v>
      </c>
      <c r="DK319" s="9" t="s">
        <v>59</v>
      </c>
      <c r="DL319" s="9" t="s">
        <v>60</v>
      </c>
      <c r="DM319" s="41"/>
      <c r="DN319" s="1"/>
      <c r="DO319" s="1"/>
      <c r="DP319" s="1"/>
      <c r="DQ319" s="1"/>
      <c r="DR319" s="1"/>
      <c r="DS319" s="1"/>
      <c r="DT319" s="1"/>
      <c r="DU319" s="1"/>
      <c r="DV319" s="13" t="s">
        <v>54</v>
      </c>
      <c r="DW319" s="13" t="s">
        <v>55</v>
      </c>
      <c r="DX319" s="13" t="s">
        <v>56</v>
      </c>
      <c r="DY319" s="13" t="s">
        <v>57</v>
      </c>
      <c r="DZ319" s="13" t="s">
        <v>8</v>
      </c>
      <c r="EA319" s="8" t="s">
        <v>58</v>
      </c>
      <c r="EB319" s="8" t="s">
        <v>26</v>
      </c>
      <c r="EC319" s="8" t="s">
        <v>27</v>
      </c>
      <c r="ED319" s="42" t="s">
        <v>28</v>
      </c>
      <c r="EE319" s="9" t="s">
        <v>59</v>
      </c>
      <c r="EF319" s="9" t="s">
        <v>60</v>
      </c>
      <c r="EG319" s="41"/>
    </row>
    <row r="320" s="1" customFormat="1" customHeight="1" spans="6:137">
      <c r="F320" s="11">
        <v>35434</v>
      </c>
      <c r="G320" s="12">
        <v>0.168</v>
      </c>
      <c r="H320" s="11">
        <v>1</v>
      </c>
      <c r="I320" s="11">
        <v>0</v>
      </c>
      <c r="J320" s="13">
        <f t="shared" ref="J320:J329" si="648">F320*G320*H320+I320</f>
        <v>5952.912</v>
      </c>
      <c r="K320" s="11">
        <v>1</v>
      </c>
      <c r="L320" s="11">
        <v>0.89</v>
      </c>
      <c r="M320" s="11">
        <v>1.78</v>
      </c>
      <c r="N320" s="42">
        <f t="shared" ref="N320:N329" si="649">L320*M320+1</f>
        <v>2.5842</v>
      </c>
      <c r="O320" s="11">
        <v>0.9</v>
      </c>
      <c r="P320" s="9">
        <v>0.5</v>
      </c>
      <c r="Q320" s="43">
        <f t="shared" ref="Q320:Q329" si="650">J320*K320*N320*O320*P320</f>
        <v>6922.58183568</v>
      </c>
      <c r="Z320" s="11">
        <v>35728</v>
      </c>
      <c r="AA320" s="12">
        <v>0.168</v>
      </c>
      <c r="AB320" s="11">
        <v>1</v>
      </c>
      <c r="AC320" s="11">
        <v>0</v>
      </c>
      <c r="AD320" s="13">
        <f t="shared" ref="AD320:AD329" si="651">Z320*AA320*AB320+AC320</f>
        <v>6002.304</v>
      </c>
      <c r="AE320" s="11">
        <v>1</v>
      </c>
      <c r="AF320" s="11">
        <v>1</v>
      </c>
      <c r="AG320" s="11">
        <v>2.09</v>
      </c>
      <c r="AH320" s="42">
        <f t="shared" ref="AH320:AH329" si="652">AF320*AG320+1</f>
        <v>3.09</v>
      </c>
      <c r="AI320" s="11">
        <v>0.9</v>
      </c>
      <c r="AJ320" s="9">
        <v>0.5</v>
      </c>
      <c r="AK320" s="43">
        <f t="shared" ref="AK320:AK329" si="653">AD320*AE320*AH320*AI320*AJ320</f>
        <v>8346.203712</v>
      </c>
      <c r="AT320" s="11">
        <v>36903</v>
      </c>
      <c r="AU320" s="12">
        <v>0.168</v>
      </c>
      <c r="AV320" s="11">
        <v>1</v>
      </c>
      <c r="AW320" s="11">
        <v>0</v>
      </c>
      <c r="AX320" s="13">
        <f t="shared" ref="AX320:AX329" si="654">AT320*AU320*AV320+AW320</f>
        <v>6199.704</v>
      </c>
      <c r="AY320" s="11">
        <v>1</v>
      </c>
      <c r="AZ320" s="11">
        <v>0.93</v>
      </c>
      <c r="BA320" s="11">
        <v>1.85</v>
      </c>
      <c r="BB320" s="42">
        <f t="shared" ref="BB320:BB329" si="655">AZ320*BA320+1</f>
        <v>2.7205</v>
      </c>
      <c r="BC320" s="11">
        <v>0.9</v>
      </c>
      <c r="BD320" s="9">
        <v>0.5</v>
      </c>
      <c r="BE320" s="43">
        <f t="shared" ref="BE320:BE329" si="656">AX320*AY320*BB320*BC320*BD320</f>
        <v>7589.8326294</v>
      </c>
      <c r="BN320" s="11">
        <v>38167</v>
      </c>
      <c r="BO320" s="12">
        <v>0.168</v>
      </c>
      <c r="BP320" s="11">
        <v>1</v>
      </c>
      <c r="BQ320" s="11">
        <v>0</v>
      </c>
      <c r="BR320" s="13">
        <f t="shared" ref="BR320:BR329" si="657">BN320*BO320*BP320+BQ320</f>
        <v>6412.056</v>
      </c>
      <c r="BS320" s="11">
        <v>1</v>
      </c>
      <c r="BT320" s="11">
        <v>1</v>
      </c>
      <c r="BU320" s="11">
        <v>2.71</v>
      </c>
      <c r="BV320" s="42">
        <f t="shared" ref="BV320:BV329" si="658">BT320*BU320+1</f>
        <v>3.71</v>
      </c>
      <c r="BW320" s="11">
        <v>0.9</v>
      </c>
      <c r="BX320" s="9">
        <v>0.5</v>
      </c>
      <c r="BY320" s="43">
        <f t="shared" ref="BY320:BY329" si="659">BR320*BS320*BV320*BW320*BX320</f>
        <v>10704.927492</v>
      </c>
      <c r="CH320" s="11">
        <v>42781</v>
      </c>
      <c r="CI320" s="12">
        <v>0.168</v>
      </c>
      <c r="CJ320" s="11">
        <v>1</v>
      </c>
      <c r="CK320" s="11">
        <v>0</v>
      </c>
      <c r="CL320" s="13">
        <f t="shared" ref="CL320:CL329" si="660">CH320*CI320*CJ320+CK320</f>
        <v>7187.208</v>
      </c>
      <c r="CM320" s="11">
        <v>1</v>
      </c>
      <c r="CN320" s="11">
        <v>0.93</v>
      </c>
      <c r="CO320" s="11">
        <v>1.85</v>
      </c>
      <c r="CP320" s="42">
        <f t="shared" ref="CP320:CP329" si="661">CN320*CO320+1</f>
        <v>2.7205</v>
      </c>
      <c r="CQ320" s="11">
        <v>0.9</v>
      </c>
      <c r="CR320" s="9">
        <v>0.5</v>
      </c>
      <c r="CS320" s="43">
        <f t="shared" ref="CS320:CS329" si="662">CL320*CM320*CP320*CQ320*CR320</f>
        <v>8798.7597138</v>
      </c>
      <c r="DB320" s="11">
        <v>44045</v>
      </c>
      <c r="DC320" s="12">
        <v>0.168</v>
      </c>
      <c r="DD320" s="11">
        <v>1</v>
      </c>
      <c r="DE320" s="11">
        <v>0</v>
      </c>
      <c r="DF320" s="13">
        <f t="shared" ref="DF320:DF329" si="663">DB320*DC320*DD320+DE320</f>
        <v>7399.56</v>
      </c>
      <c r="DG320" s="11">
        <v>1</v>
      </c>
      <c r="DH320" s="11">
        <v>1</v>
      </c>
      <c r="DI320" s="11">
        <v>2.09</v>
      </c>
      <c r="DJ320" s="42">
        <f t="shared" ref="DJ320:DJ329" si="664">DH320*DI320+1</f>
        <v>3.09</v>
      </c>
      <c r="DK320" s="11">
        <v>0.9</v>
      </c>
      <c r="DL320" s="9">
        <v>0.5</v>
      </c>
      <c r="DM320" s="43">
        <f t="shared" ref="DM320:DM329" si="665">DF320*DG320*DJ320*DK320*DL320</f>
        <v>10289.08818</v>
      </c>
      <c r="DV320" s="11">
        <v>49923</v>
      </c>
      <c r="DW320" s="12">
        <v>0.199</v>
      </c>
      <c r="DX320" s="11">
        <v>1</v>
      </c>
      <c r="DY320" s="11">
        <v>0</v>
      </c>
      <c r="DZ320" s="13">
        <f t="shared" ref="DZ320:DZ329" si="666">DV320*DW320*DX320+DY320</f>
        <v>9934.677</v>
      </c>
      <c r="EA320" s="11">
        <v>1</v>
      </c>
      <c r="EB320" s="11">
        <v>1</v>
      </c>
      <c r="EC320" s="11">
        <v>2.91</v>
      </c>
      <c r="ED320" s="42">
        <f t="shared" ref="ED320:ED329" si="667">EB320*EC320+1</f>
        <v>3.91</v>
      </c>
      <c r="EE320" s="11">
        <v>0.9</v>
      </c>
      <c r="EF320" s="9">
        <v>0.5</v>
      </c>
      <c r="EG320" s="43">
        <f t="shared" ref="EG320:EG329" si="668">DZ320*EA320*ED320*EE320*EF320</f>
        <v>17480.0641815</v>
      </c>
    </row>
    <row r="321" s="1" customFormat="1" customHeight="1" spans="1:139">
      <c r="F321" s="11">
        <v>35434</v>
      </c>
      <c r="G321" s="12">
        <v>0.168</v>
      </c>
      <c r="H321" s="11">
        <v>1</v>
      </c>
      <c r="I321" s="11">
        <v>0</v>
      </c>
      <c r="J321" s="13">
        <f t="shared" si="648"/>
        <v>5952.912</v>
      </c>
      <c r="K321" s="11">
        <v>1</v>
      </c>
      <c r="L321" s="11">
        <v>0.89</v>
      </c>
      <c r="M321" s="11">
        <v>1.78</v>
      </c>
      <c r="N321" s="42">
        <f t="shared" si="649"/>
        <v>2.5842</v>
      </c>
      <c r="O321" s="11">
        <v>0.9</v>
      </c>
      <c r="P321" s="9">
        <v>0.5</v>
      </c>
      <c r="Q321" s="43">
        <f t="shared" si="650"/>
        <v>6922.58183568</v>
      </c>
      <c r="Z321" s="11">
        <v>35728</v>
      </c>
      <c r="AA321" s="12">
        <v>0.168</v>
      </c>
      <c r="AB321" s="11">
        <v>1</v>
      </c>
      <c r="AC321" s="11">
        <v>0</v>
      </c>
      <c r="AD321" s="13">
        <f t="shared" si="651"/>
        <v>6002.304</v>
      </c>
      <c r="AE321" s="11">
        <v>1</v>
      </c>
      <c r="AF321" s="11">
        <v>1</v>
      </c>
      <c r="AG321" s="11">
        <v>2.09</v>
      </c>
      <c r="AH321" s="42">
        <f t="shared" si="652"/>
        <v>3.09</v>
      </c>
      <c r="AI321" s="11">
        <v>0.9</v>
      </c>
      <c r="AJ321" s="9">
        <v>0.5</v>
      </c>
      <c r="AK321" s="43">
        <f t="shared" si="653"/>
        <v>8346.203712</v>
      </c>
      <c r="AT321" s="11">
        <v>36903</v>
      </c>
      <c r="AU321" s="12">
        <v>0.168</v>
      </c>
      <c r="AV321" s="11">
        <v>1</v>
      </c>
      <c r="AW321" s="11">
        <v>0</v>
      </c>
      <c r="AX321" s="13">
        <f t="shared" si="654"/>
        <v>6199.704</v>
      </c>
      <c r="AY321" s="11">
        <v>1</v>
      </c>
      <c r="AZ321" s="11">
        <v>0.93</v>
      </c>
      <c r="BA321" s="11">
        <v>1.85</v>
      </c>
      <c r="BB321" s="42">
        <f t="shared" si="655"/>
        <v>2.7205</v>
      </c>
      <c r="BC321" s="11">
        <v>0.9</v>
      </c>
      <c r="BD321" s="9">
        <v>0.5</v>
      </c>
      <c r="BE321" s="43">
        <f t="shared" si="656"/>
        <v>7589.8326294</v>
      </c>
      <c r="BN321" s="11">
        <v>38167</v>
      </c>
      <c r="BO321" s="12">
        <v>0.168</v>
      </c>
      <c r="BP321" s="11">
        <v>1</v>
      </c>
      <c r="BQ321" s="11">
        <v>0</v>
      </c>
      <c r="BR321" s="13">
        <f t="shared" si="657"/>
        <v>6412.056</v>
      </c>
      <c r="BS321" s="11">
        <v>1</v>
      </c>
      <c r="BT321" s="11">
        <v>1</v>
      </c>
      <c r="BU321" s="11">
        <v>2.71</v>
      </c>
      <c r="BV321" s="42">
        <f t="shared" si="658"/>
        <v>3.71</v>
      </c>
      <c r="BW321" s="11">
        <v>0.9</v>
      </c>
      <c r="BX321" s="9">
        <v>0.5</v>
      </c>
      <c r="BY321" s="43">
        <f t="shared" si="659"/>
        <v>10704.927492</v>
      </c>
      <c r="CH321" s="11">
        <v>42781</v>
      </c>
      <c r="CI321" s="12">
        <v>0.168</v>
      </c>
      <c r="CJ321" s="11">
        <v>1</v>
      </c>
      <c r="CK321" s="11">
        <v>0</v>
      </c>
      <c r="CL321" s="13">
        <f t="shared" si="660"/>
        <v>7187.208</v>
      </c>
      <c r="CM321" s="11">
        <v>1</v>
      </c>
      <c r="CN321" s="11">
        <v>0.93</v>
      </c>
      <c r="CO321" s="11">
        <v>1.85</v>
      </c>
      <c r="CP321" s="42">
        <f t="shared" si="661"/>
        <v>2.7205</v>
      </c>
      <c r="CQ321" s="11">
        <v>0.9</v>
      </c>
      <c r="CR321" s="9">
        <v>0.5</v>
      </c>
      <c r="CS321" s="43">
        <f t="shared" si="662"/>
        <v>8798.7597138</v>
      </c>
      <c r="DB321" s="11">
        <v>44045</v>
      </c>
      <c r="DC321" s="12">
        <v>0.168</v>
      </c>
      <c r="DD321" s="11">
        <v>1</v>
      </c>
      <c r="DE321" s="11">
        <v>0</v>
      </c>
      <c r="DF321" s="13">
        <f t="shared" si="663"/>
        <v>7399.56</v>
      </c>
      <c r="DG321" s="11">
        <v>1</v>
      </c>
      <c r="DH321" s="11">
        <v>1</v>
      </c>
      <c r="DI321" s="11">
        <v>2.09</v>
      </c>
      <c r="DJ321" s="42">
        <f t="shared" si="664"/>
        <v>3.09</v>
      </c>
      <c r="DK321" s="11">
        <v>0.9</v>
      </c>
      <c r="DL321" s="9">
        <v>0.5</v>
      </c>
      <c r="DM321" s="43">
        <f t="shared" si="665"/>
        <v>10289.08818</v>
      </c>
      <c r="DV321" s="11">
        <v>49923</v>
      </c>
      <c r="DW321" s="12">
        <v>0.199</v>
      </c>
      <c r="DX321" s="11">
        <v>1</v>
      </c>
      <c r="DY321" s="11">
        <v>0</v>
      </c>
      <c r="DZ321" s="13">
        <f t="shared" si="666"/>
        <v>9934.677</v>
      </c>
      <c r="EA321" s="11">
        <v>1</v>
      </c>
      <c r="EB321" s="11">
        <v>1</v>
      </c>
      <c r="EC321" s="11">
        <v>2.91</v>
      </c>
      <c r="ED321" s="42">
        <f t="shared" si="667"/>
        <v>3.91</v>
      </c>
      <c r="EE321" s="11">
        <v>0.9</v>
      </c>
      <c r="EF321" s="9">
        <v>0.5</v>
      </c>
      <c r="EG321" s="43">
        <f t="shared" si="668"/>
        <v>17480.0641815</v>
      </c>
    </row>
    <row r="322" s="1" customFormat="1" customHeight="1" spans="1:139">
      <c r="F322" s="11">
        <v>35434</v>
      </c>
      <c r="G322" s="12">
        <v>0.168</v>
      </c>
      <c r="H322" s="11">
        <v>1</v>
      </c>
      <c r="I322" s="11">
        <v>0</v>
      </c>
      <c r="J322" s="13">
        <f t="shared" si="648"/>
        <v>5952.912</v>
      </c>
      <c r="K322" s="11">
        <v>1</v>
      </c>
      <c r="L322" s="11">
        <v>0.89</v>
      </c>
      <c r="M322" s="11">
        <v>1.78</v>
      </c>
      <c r="N322" s="42">
        <f t="shared" si="649"/>
        <v>2.5842</v>
      </c>
      <c r="O322" s="11">
        <v>0.9</v>
      </c>
      <c r="P322" s="9">
        <v>0.5</v>
      </c>
      <c r="Q322" s="43">
        <f t="shared" si="650"/>
        <v>6922.58183568</v>
      </c>
      <c r="Z322" s="11">
        <v>35728</v>
      </c>
      <c r="AA322" s="12">
        <v>0.168</v>
      </c>
      <c r="AB322" s="11">
        <v>1</v>
      </c>
      <c r="AC322" s="11">
        <v>0</v>
      </c>
      <c r="AD322" s="13">
        <f t="shared" si="651"/>
        <v>6002.304</v>
      </c>
      <c r="AE322" s="11">
        <v>1</v>
      </c>
      <c r="AF322" s="11">
        <v>1</v>
      </c>
      <c r="AG322" s="11">
        <v>2.09</v>
      </c>
      <c r="AH322" s="42">
        <f t="shared" si="652"/>
        <v>3.09</v>
      </c>
      <c r="AI322" s="11">
        <v>0.9</v>
      </c>
      <c r="AJ322" s="9">
        <v>0.5</v>
      </c>
      <c r="AK322" s="43">
        <f t="shared" si="653"/>
        <v>8346.203712</v>
      </c>
      <c r="AT322" s="11">
        <v>36903</v>
      </c>
      <c r="AU322" s="12">
        <v>0.168</v>
      </c>
      <c r="AV322" s="11">
        <v>1</v>
      </c>
      <c r="AW322" s="11">
        <v>0</v>
      </c>
      <c r="AX322" s="13">
        <f t="shared" si="654"/>
        <v>6199.704</v>
      </c>
      <c r="AY322" s="11">
        <v>1</v>
      </c>
      <c r="AZ322" s="11">
        <v>0.93</v>
      </c>
      <c r="BA322" s="11">
        <v>1.85</v>
      </c>
      <c r="BB322" s="42">
        <f t="shared" si="655"/>
        <v>2.7205</v>
      </c>
      <c r="BC322" s="11">
        <v>0.9</v>
      </c>
      <c r="BD322" s="9">
        <v>0.5</v>
      </c>
      <c r="BE322" s="43">
        <f t="shared" si="656"/>
        <v>7589.8326294</v>
      </c>
      <c r="BN322" s="11">
        <v>38167</v>
      </c>
      <c r="BO322" s="12">
        <v>0.168</v>
      </c>
      <c r="BP322" s="11">
        <v>1</v>
      </c>
      <c r="BQ322" s="11">
        <v>0</v>
      </c>
      <c r="BR322" s="13">
        <f t="shared" si="657"/>
        <v>6412.056</v>
      </c>
      <c r="BS322" s="11">
        <v>1</v>
      </c>
      <c r="BT322" s="11">
        <v>1</v>
      </c>
      <c r="BU322" s="11">
        <v>2.71</v>
      </c>
      <c r="BV322" s="42">
        <f t="shared" si="658"/>
        <v>3.71</v>
      </c>
      <c r="BW322" s="11">
        <v>0.9</v>
      </c>
      <c r="BX322" s="9">
        <v>0.5</v>
      </c>
      <c r="BY322" s="43">
        <f t="shared" si="659"/>
        <v>10704.927492</v>
      </c>
      <c r="CH322" s="11">
        <v>42781</v>
      </c>
      <c r="CI322" s="12">
        <v>0.168</v>
      </c>
      <c r="CJ322" s="11">
        <v>1</v>
      </c>
      <c r="CK322" s="11">
        <v>0</v>
      </c>
      <c r="CL322" s="13">
        <f t="shared" si="660"/>
        <v>7187.208</v>
      </c>
      <c r="CM322" s="11">
        <v>1</v>
      </c>
      <c r="CN322" s="11">
        <v>0.93</v>
      </c>
      <c r="CO322" s="11">
        <v>1.85</v>
      </c>
      <c r="CP322" s="42">
        <f t="shared" si="661"/>
        <v>2.7205</v>
      </c>
      <c r="CQ322" s="11">
        <v>0.9</v>
      </c>
      <c r="CR322" s="9">
        <v>0.5</v>
      </c>
      <c r="CS322" s="43">
        <f t="shared" si="662"/>
        <v>8798.7597138</v>
      </c>
      <c r="DB322" s="11">
        <v>44045</v>
      </c>
      <c r="DC322" s="12">
        <v>0.168</v>
      </c>
      <c r="DD322" s="11">
        <v>1</v>
      </c>
      <c r="DE322" s="11">
        <v>0</v>
      </c>
      <c r="DF322" s="13">
        <f t="shared" si="663"/>
        <v>7399.56</v>
      </c>
      <c r="DG322" s="11">
        <v>1</v>
      </c>
      <c r="DH322" s="11">
        <v>1</v>
      </c>
      <c r="DI322" s="11">
        <v>2.09</v>
      </c>
      <c r="DJ322" s="42">
        <f t="shared" si="664"/>
        <v>3.09</v>
      </c>
      <c r="DK322" s="11">
        <v>0.9</v>
      </c>
      <c r="DL322" s="9">
        <v>0.5</v>
      </c>
      <c r="DM322" s="43">
        <f t="shared" si="665"/>
        <v>10289.08818</v>
      </c>
      <c r="DV322" s="11">
        <v>49923</v>
      </c>
      <c r="DW322" s="12">
        <v>0.199</v>
      </c>
      <c r="DX322" s="11">
        <v>1</v>
      </c>
      <c r="DY322" s="11">
        <v>0</v>
      </c>
      <c r="DZ322" s="13">
        <f t="shared" si="666"/>
        <v>9934.677</v>
      </c>
      <c r="EA322" s="11">
        <v>1</v>
      </c>
      <c r="EB322" s="11">
        <v>1</v>
      </c>
      <c r="EC322" s="11">
        <v>2.91</v>
      </c>
      <c r="ED322" s="42">
        <f t="shared" si="667"/>
        <v>3.91</v>
      </c>
      <c r="EE322" s="11">
        <v>0.9</v>
      </c>
      <c r="EF322" s="9">
        <v>0.5</v>
      </c>
      <c r="EG322" s="43">
        <f t="shared" si="668"/>
        <v>17480.0641815</v>
      </c>
    </row>
    <row r="323" s="1" customFormat="1" customHeight="1" spans="1:139">
      <c r="F323" s="11">
        <v>35434</v>
      </c>
      <c r="G323" s="12">
        <v>0.168</v>
      </c>
      <c r="H323" s="11">
        <v>1</v>
      </c>
      <c r="I323" s="11">
        <v>0</v>
      </c>
      <c r="J323" s="13">
        <f t="shared" si="648"/>
        <v>5952.912</v>
      </c>
      <c r="K323" s="11">
        <v>1</v>
      </c>
      <c r="L323" s="11">
        <v>0.89</v>
      </c>
      <c r="M323" s="11">
        <v>1.78</v>
      </c>
      <c r="N323" s="42">
        <f t="shared" si="649"/>
        <v>2.5842</v>
      </c>
      <c r="O323" s="11">
        <v>0.9</v>
      </c>
      <c r="P323" s="9">
        <v>0.5</v>
      </c>
      <c r="Q323" s="43">
        <f t="shared" si="650"/>
        <v>6922.58183568</v>
      </c>
      <c r="Z323" s="11">
        <v>35728</v>
      </c>
      <c r="AA323" s="12">
        <v>0.168</v>
      </c>
      <c r="AB323" s="11">
        <v>1</v>
      </c>
      <c r="AC323" s="11">
        <v>0</v>
      </c>
      <c r="AD323" s="13">
        <f t="shared" si="651"/>
        <v>6002.304</v>
      </c>
      <c r="AE323" s="11">
        <v>1</v>
      </c>
      <c r="AF323" s="11">
        <v>1</v>
      </c>
      <c r="AG323" s="11">
        <v>2.09</v>
      </c>
      <c r="AH323" s="42">
        <f t="shared" si="652"/>
        <v>3.09</v>
      </c>
      <c r="AI323" s="11">
        <v>0.9</v>
      </c>
      <c r="AJ323" s="9">
        <v>0.5</v>
      </c>
      <c r="AK323" s="43">
        <f t="shared" si="653"/>
        <v>8346.203712</v>
      </c>
      <c r="AT323" s="11">
        <v>36903</v>
      </c>
      <c r="AU323" s="12">
        <v>0.168</v>
      </c>
      <c r="AV323" s="11">
        <v>1</v>
      </c>
      <c r="AW323" s="11">
        <v>0</v>
      </c>
      <c r="AX323" s="13">
        <f t="shared" si="654"/>
        <v>6199.704</v>
      </c>
      <c r="AY323" s="11">
        <v>1</v>
      </c>
      <c r="AZ323" s="11">
        <v>0.93</v>
      </c>
      <c r="BA323" s="11">
        <v>1.85</v>
      </c>
      <c r="BB323" s="42">
        <f t="shared" si="655"/>
        <v>2.7205</v>
      </c>
      <c r="BC323" s="11">
        <v>0.9</v>
      </c>
      <c r="BD323" s="9">
        <v>0.5</v>
      </c>
      <c r="BE323" s="43">
        <f t="shared" si="656"/>
        <v>7589.8326294</v>
      </c>
      <c r="BN323" s="11">
        <v>38167</v>
      </c>
      <c r="BO323" s="12">
        <v>0.168</v>
      </c>
      <c r="BP323" s="11">
        <v>1</v>
      </c>
      <c r="BQ323" s="11">
        <v>0</v>
      </c>
      <c r="BR323" s="13">
        <f t="shared" si="657"/>
        <v>6412.056</v>
      </c>
      <c r="BS323" s="11">
        <v>1</v>
      </c>
      <c r="BT323" s="11">
        <v>1</v>
      </c>
      <c r="BU323" s="11">
        <v>2.71</v>
      </c>
      <c r="BV323" s="42">
        <f t="shared" si="658"/>
        <v>3.71</v>
      </c>
      <c r="BW323" s="11">
        <v>0.9</v>
      </c>
      <c r="BX323" s="9">
        <v>0.5</v>
      </c>
      <c r="BY323" s="43">
        <f t="shared" si="659"/>
        <v>10704.927492</v>
      </c>
      <c r="CH323" s="11">
        <v>42781</v>
      </c>
      <c r="CI323" s="12">
        <v>0.168</v>
      </c>
      <c r="CJ323" s="11">
        <v>1</v>
      </c>
      <c r="CK323" s="11">
        <v>0</v>
      </c>
      <c r="CL323" s="13">
        <f t="shared" si="660"/>
        <v>7187.208</v>
      </c>
      <c r="CM323" s="11">
        <v>1</v>
      </c>
      <c r="CN323" s="11">
        <v>0.93</v>
      </c>
      <c r="CO323" s="11">
        <v>1.85</v>
      </c>
      <c r="CP323" s="42">
        <f t="shared" si="661"/>
        <v>2.7205</v>
      </c>
      <c r="CQ323" s="11">
        <v>0.9</v>
      </c>
      <c r="CR323" s="9">
        <v>0.5</v>
      </c>
      <c r="CS323" s="43">
        <f t="shared" si="662"/>
        <v>8798.7597138</v>
      </c>
      <c r="DB323" s="11">
        <v>44045</v>
      </c>
      <c r="DC323" s="12">
        <v>0.168</v>
      </c>
      <c r="DD323" s="11">
        <v>1</v>
      </c>
      <c r="DE323" s="11">
        <v>0</v>
      </c>
      <c r="DF323" s="13">
        <f t="shared" si="663"/>
        <v>7399.56</v>
      </c>
      <c r="DG323" s="11">
        <v>1</v>
      </c>
      <c r="DH323" s="11">
        <v>1</v>
      </c>
      <c r="DI323" s="11">
        <v>2.09</v>
      </c>
      <c r="DJ323" s="42">
        <f t="shared" si="664"/>
        <v>3.09</v>
      </c>
      <c r="DK323" s="11">
        <v>0.9</v>
      </c>
      <c r="DL323" s="9">
        <v>0.5</v>
      </c>
      <c r="DM323" s="43">
        <f t="shared" si="665"/>
        <v>10289.08818</v>
      </c>
      <c r="DV323" s="11">
        <v>49923</v>
      </c>
      <c r="DW323" s="12">
        <v>0.199</v>
      </c>
      <c r="DX323" s="11">
        <v>1</v>
      </c>
      <c r="DY323" s="11">
        <v>0</v>
      </c>
      <c r="DZ323" s="13">
        <f t="shared" si="666"/>
        <v>9934.677</v>
      </c>
      <c r="EA323" s="11">
        <v>1</v>
      </c>
      <c r="EB323" s="11">
        <v>1</v>
      </c>
      <c r="EC323" s="11">
        <v>2.91</v>
      </c>
      <c r="ED323" s="42">
        <f t="shared" si="667"/>
        <v>3.91</v>
      </c>
      <c r="EE323" s="11">
        <v>0.9</v>
      </c>
      <c r="EF323" s="9">
        <v>0.5</v>
      </c>
      <c r="EG323" s="43">
        <f t="shared" si="668"/>
        <v>17480.0641815</v>
      </c>
    </row>
    <row r="324" s="1" customFormat="1" customHeight="1" spans="1:139">
      <c r="F324" s="11">
        <v>35434</v>
      </c>
      <c r="G324" s="12">
        <v>0.168</v>
      </c>
      <c r="H324" s="11">
        <v>1</v>
      </c>
      <c r="I324" s="11">
        <v>0</v>
      </c>
      <c r="J324" s="13">
        <f t="shared" si="648"/>
        <v>5952.912</v>
      </c>
      <c r="K324" s="11">
        <v>1</v>
      </c>
      <c r="L324" s="11">
        <v>0.89</v>
      </c>
      <c r="M324" s="11">
        <v>1.78</v>
      </c>
      <c r="N324" s="42">
        <f t="shared" si="649"/>
        <v>2.5842</v>
      </c>
      <c r="O324" s="11">
        <v>0.9</v>
      </c>
      <c r="P324" s="9">
        <v>0.5</v>
      </c>
      <c r="Q324" s="43">
        <f t="shared" si="650"/>
        <v>6922.58183568</v>
      </c>
      <c r="Z324" s="11">
        <v>35728</v>
      </c>
      <c r="AA324" s="12">
        <v>0.168</v>
      </c>
      <c r="AB324" s="11">
        <v>1</v>
      </c>
      <c r="AC324" s="11">
        <v>0</v>
      </c>
      <c r="AD324" s="13">
        <f t="shared" si="651"/>
        <v>6002.304</v>
      </c>
      <c r="AE324" s="11">
        <v>1</v>
      </c>
      <c r="AF324" s="11">
        <v>1</v>
      </c>
      <c r="AG324" s="11">
        <v>2.09</v>
      </c>
      <c r="AH324" s="42">
        <f t="shared" si="652"/>
        <v>3.09</v>
      </c>
      <c r="AI324" s="11">
        <v>0.9</v>
      </c>
      <c r="AJ324" s="9">
        <v>0.5</v>
      </c>
      <c r="AK324" s="43">
        <f t="shared" si="653"/>
        <v>8346.203712</v>
      </c>
      <c r="AT324" s="11">
        <v>36903</v>
      </c>
      <c r="AU324" s="12">
        <v>0.168</v>
      </c>
      <c r="AV324" s="11">
        <v>1</v>
      </c>
      <c r="AW324" s="11">
        <v>0</v>
      </c>
      <c r="AX324" s="13">
        <f t="shared" si="654"/>
        <v>6199.704</v>
      </c>
      <c r="AY324" s="11">
        <v>1</v>
      </c>
      <c r="AZ324" s="11">
        <v>0.93</v>
      </c>
      <c r="BA324" s="11">
        <v>1.85</v>
      </c>
      <c r="BB324" s="42">
        <f t="shared" si="655"/>
        <v>2.7205</v>
      </c>
      <c r="BC324" s="11">
        <v>0.9</v>
      </c>
      <c r="BD324" s="9">
        <v>0.5</v>
      </c>
      <c r="BE324" s="43">
        <f t="shared" si="656"/>
        <v>7589.8326294</v>
      </c>
      <c r="BN324" s="11">
        <v>38167</v>
      </c>
      <c r="BO324" s="12">
        <v>0.168</v>
      </c>
      <c r="BP324" s="11">
        <v>1</v>
      </c>
      <c r="BQ324" s="11">
        <v>0</v>
      </c>
      <c r="BR324" s="13">
        <f t="shared" si="657"/>
        <v>6412.056</v>
      </c>
      <c r="BS324" s="11">
        <v>1</v>
      </c>
      <c r="BT324" s="11">
        <v>1</v>
      </c>
      <c r="BU324" s="11">
        <v>2.71</v>
      </c>
      <c r="BV324" s="42">
        <f t="shared" si="658"/>
        <v>3.71</v>
      </c>
      <c r="BW324" s="11">
        <v>0.9</v>
      </c>
      <c r="BX324" s="9">
        <v>0.5</v>
      </c>
      <c r="BY324" s="43">
        <f t="shared" si="659"/>
        <v>10704.927492</v>
      </c>
      <c r="CH324" s="11">
        <v>42781</v>
      </c>
      <c r="CI324" s="12">
        <v>0.168</v>
      </c>
      <c r="CJ324" s="11">
        <v>1</v>
      </c>
      <c r="CK324" s="11">
        <v>0</v>
      </c>
      <c r="CL324" s="13">
        <f t="shared" si="660"/>
        <v>7187.208</v>
      </c>
      <c r="CM324" s="11">
        <v>1</v>
      </c>
      <c r="CN324" s="11">
        <v>0.93</v>
      </c>
      <c r="CO324" s="11">
        <v>1.85</v>
      </c>
      <c r="CP324" s="42">
        <f t="shared" si="661"/>
        <v>2.7205</v>
      </c>
      <c r="CQ324" s="11">
        <v>0.9</v>
      </c>
      <c r="CR324" s="9">
        <v>0.5</v>
      </c>
      <c r="CS324" s="43">
        <f t="shared" si="662"/>
        <v>8798.7597138</v>
      </c>
      <c r="DB324" s="11">
        <v>44045</v>
      </c>
      <c r="DC324" s="12">
        <v>0.168</v>
      </c>
      <c r="DD324" s="11">
        <v>1</v>
      </c>
      <c r="DE324" s="11">
        <v>0</v>
      </c>
      <c r="DF324" s="13">
        <f t="shared" si="663"/>
        <v>7399.56</v>
      </c>
      <c r="DG324" s="11">
        <v>1</v>
      </c>
      <c r="DH324" s="11">
        <v>1</v>
      </c>
      <c r="DI324" s="11">
        <v>2.09</v>
      </c>
      <c r="DJ324" s="42">
        <f t="shared" si="664"/>
        <v>3.09</v>
      </c>
      <c r="DK324" s="11">
        <v>0.9</v>
      </c>
      <c r="DL324" s="9">
        <v>0.5</v>
      </c>
      <c r="DM324" s="43">
        <f t="shared" si="665"/>
        <v>10289.08818</v>
      </c>
      <c r="DV324" s="11">
        <v>49923</v>
      </c>
      <c r="DW324" s="12">
        <v>0.199</v>
      </c>
      <c r="DX324" s="11">
        <v>1</v>
      </c>
      <c r="DY324" s="11">
        <v>0</v>
      </c>
      <c r="DZ324" s="13">
        <f t="shared" si="666"/>
        <v>9934.677</v>
      </c>
      <c r="EA324" s="11">
        <v>1</v>
      </c>
      <c r="EB324" s="11">
        <v>1</v>
      </c>
      <c r="EC324" s="11">
        <v>2.91</v>
      </c>
      <c r="ED324" s="42">
        <f t="shared" si="667"/>
        <v>3.91</v>
      </c>
      <c r="EE324" s="11">
        <v>0.9</v>
      </c>
      <c r="EF324" s="9">
        <v>0.5</v>
      </c>
      <c r="EG324" s="43">
        <f t="shared" si="668"/>
        <v>17480.0641815</v>
      </c>
    </row>
    <row r="325" s="1" customFormat="1" customHeight="1" spans="1:139">
      <c r="F325" s="11">
        <v>35434</v>
      </c>
      <c r="G325" s="12">
        <v>0.168</v>
      </c>
      <c r="H325" s="11">
        <v>1</v>
      </c>
      <c r="I325" s="11">
        <v>0</v>
      </c>
      <c r="J325" s="13">
        <f t="shared" si="648"/>
        <v>5952.912</v>
      </c>
      <c r="K325" s="11">
        <v>1</v>
      </c>
      <c r="L325" s="11">
        <v>0.89</v>
      </c>
      <c r="M325" s="11">
        <v>1.78</v>
      </c>
      <c r="N325" s="42">
        <f t="shared" si="649"/>
        <v>2.5842</v>
      </c>
      <c r="O325" s="11">
        <v>0.9</v>
      </c>
      <c r="P325" s="9">
        <v>0.5</v>
      </c>
      <c r="Q325" s="43">
        <f t="shared" si="650"/>
        <v>6922.58183568</v>
      </c>
      <c r="Z325" s="11">
        <v>35728</v>
      </c>
      <c r="AA325" s="12">
        <v>0.168</v>
      </c>
      <c r="AB325" s="11">
        <v>1</v>
      </c>
      <c r="AC325" s="11">
        <v>0</v>
      </c>
      <c r="AD325" s="13">
        <f t="shared" si="651"/>
        <v>6002.304</v>
      </c>
      <c r="AE325" s="11">
        <v>1</v>
      </c>
      <c r="AF325" s="11">
        <v>1</v>
      </c>
      <c r="AG325" s="11">
        <v>2.09</v>
      </c>
      <c r="AH325" s="42">
        <f t="shared" si="652"/>
        <v>3.09</v>
      </c>
      <c r="AI325" s="11">
        <v>0.9</v>
      </c>
      <c r="AJ325" s="9">
        <v>0.5</v>
      </c>
      <c r="AK325" s="43">
        <f t="shared" si="653"/>
        <v>8346.203712</v>
      </c>
      <c r="AT325" s="11">
        <v>36903</v>
      </c>
      <c r="AU325" s="12">
        <v>0.168</v>
      </c>
      <c r="AV325" s="11">
        <v>1</v>
      </c>
      <c r="AW325" s="11">
        <v>0</v>
      </c>
      <c r="AX325" s="13">
        <f t="shared" si="654"/>
        <v>6199.704</v>
      </c>
      <c r="AY325" s="11">
        <v>1</v>
      </c>
      <c r="AZ325" s="11">
        <v>0.93</v>
      </c>
      <c r="BA325" s="11">
        <v>1.85</v>
      </c>
      <c r="BB325" s="42">
        <f t="shared" si="655"/>
        <v>2.7205</v>
      </c>
      <c r="BC325" s="11">
        <v>0.9</v>
      </c>
      <c r="BD325" s="9">
        <v>0.5</v>
      </c>
      <c r="BE325" s="43">
        <f t="shared" si="656"/>
        <v>7589.8326294</v>
      </c>
      <c r="BN325" s="11">
        <v>38167</v>
      </c>
      <c r="BO325" s="12">
        <v>0.168</v>
      </c>
      <c r="BP325" s="11">
        <v>1</v>
      </c>
      <c r="BQ325" s="11">
        <v>0</v>
      </c>
      <c r="BR325" s="13">
        <f t="shared" si="657"/>
        <v>6412.056</v>
      </c>
      <c r="BS325" s="11">
        <v>1</v>
      </c>
      <c r="BT325" s="11">
        <v>1</v>
      </c>
      <c r="BU325" s="11">
        <v>2.71</v>
      </c>
      <c r="BV325" s="42">
        <f t="shared" si="658"/>
        <v>3.71</v>
      </c>
      <c r="BW325" s="11">
        <v>0.9</v>
      </c>
      <c r="BX325" s="9">
        <v>0.5</v>
      </c>
      <c r="BY325" s="43">
        <f t="shared" si="659"/>
        <v>10704.927492</v>
      </c>
      <c r="CH325" s="11">
        <v>42781</v>
      </c>
      <c r="CI325" s="12">
        <v>0.168</v>
      </c>
      <c r="CJ325" s="11">
        <v>1</v>
      </c>
      <c r="CK325" s="11">
        <v>0</v>
      </c>
      <c r="CL325" s="13">
        <f t="shared" si="660"/>
        <v>7187.208</v>
      </c>
      <c r="CM325" s="11">
        <v>1</v>
      </c>
      <c r="CN325" s="11">
        <v>0.93</v>
      </c>
      <c r="CO325" s="11">
        <v>1.85</v>
      </c>
      <c r="CP325" s="42">
        <f t="shared" si="661"/>
        <v>2.7205</v>
      </c>
      <c r="CQ325" s="11">
        <v>0.9</v>
      </c>
      <c r="CR325" s="9">
        <v>0.5</v>
      </c>
      <c r="CS325" s="43">
        <f t="shared" si="662"/>
        <v>8798.7597138</v>
      </c>
      <c r="DB325" s="11">
        <v>44045</v>
      </c>
      <c r="DC325" s="12">
        <v>0.168</v>
      </c>
      <c r="DD325" s="11">
        <v>1</v>
      </c>
      <c r="DE325" s="11">
        <v>0</v>
      </c>
      <c r="DF325" s="13">
        <f t="shared" si="663"/>
        <v>7399.56</v>
      </c>
      <c r="DG325" s="11">
        <v>1</v>
      </c>
      <c r="DH325" s="11">
        <v>1</v>
      </c>
      <c r="DI325" s="11">
        <v>2.09</v>
      </c>
      <c r="DJ325" s="42">
        <f t="shared" si="664"/>
        <v>3.09</v>
      </c>
      <c r="DK325" s="11">
        <v>0.9</v>
      </c>
      <c r="DL325" s="9">
        <v>0.5</v>
      </c>
      <c r="DM325" s="43">
        <f t="shared" si="665"/>
        <v>10289.08818</v>
      </c>
      <c r="DV325" s="11">
        <v>49923</v>
      </c>
      <c r="DW325" s="12">
        <v>0.199</v>
      </c>
      <c r="DX325" s="11">
        <v>1</v>
      </c>
      <c r="DY325" s="11">
        <v>0</v>
      </c>
      <c r="DZ325" s="13">
        <f t="shared" si="666"/>
        <v>9934.677</v>
      </c>
      <c r="EA325" s="11">
        <v>1</v>
      </c>
      <c r="EB325" s="11">
        <v>1</v>
      </c>
      <c r="EC325" s="11">
        <v>2.91</v>
      </c>
      <c r="ED325" s="42">
        <f t="shared" si="667"/>
        <v>3.91</v>
      </c>
      <c r="EE325" s="11">
        <v>0.9</v>
      </c>
      <c r="EF325" s="9">
        <v>0.5</v>
      </c>
      <c r="EG325" s="43">
        <f t="shared" si="668"/>
        <v>17480.0641815</v>
      </c>
    </row>
    <row r="326" s="1" customFormat="1" customHeight="1" spans="1:139">
      <c r="F326" s="11">
        <v>35434</v>
      </c>
      <c r="G326" s="12">
        <v>0.168</v>
      </c>
      <c r="H326" s="11">
        <v>1</v>
      </c>
      <c r="I326" s="11">
        <v>0</v>
      </c>
      <c r="J326" s="13">
        <f t="shared" si="648"/>
        <v>5952.912</v>
      </c>
      <c r="K326" s="11">
        <v>1</v>
      </c>
      <c r="L326" s="11">
        <v>0.89</v>
      </c>
      <c r="M326" s="11">
        <v>1.78</v>
      </c>
      <c r="N326" s="42">
        <f t="shared" si="649"/>
        <v>2.5842</v>
      </c>
      <c r="O326" s="11">
        <v>0.9</v>
      </c>
      <c r="P326" s="9">
        <v>0.5</v>
      </c>
      <c r="Q326" s="43">
        <f t="shared" si="650"/>
        <v>6922.58183568</v>
      </c>
      <c r="Z326" s="11">
        <v>35728</v>
      </c>
      <c r="AA326" s="12">
        <v>0.168</v>
      </c>
      <c r="AB326" s="11">
        <v>1</v>
      </c>
      <c r="AC326" s="11">
        <v>0</v>
      </c>
      <c r="AD326" s="13">
        <f t="shared" si="651"/>
        <v>6002.304</v>
      </c>
      <c r="AE326" s="11">
        <v>1</v>
      </c>
      <c r="AF326" s="11">
        <v>1</v>
      </c>
      <c r="AG326" s="11">
        <v>2.09</v>
      </c>
      <c r="AH326" s="42">
        <f t="shared" si="652"/>
        <v>3.09</v>
      </c>
      <c r="AI326" s="11">
        <v>0.9</v>
      </c>
      <c r="AJ326" s="9">
        <v>0.5</v>
      </c>
      <c r="AK326" s="43">
        <f t="shared" si="653"/>
        <v>8346.203712</v>
      </c>
      <c r="AT326" s="11">
        <v>36903</v>
      </c>
      <c r="AU326" s="12">
        <v>0.168</v>
      </c>
      <c r="AV326" s="11">
        <v>1</v>
      </c>
      <c r="AW326" s="11">
        <v>0</v>
      </c>
      <c r="AX326" s="13">
        <f t="shared" si="654"/>
        <v>6199.704</v>
      </c>
      <c r="AY326" s="11">
        <v>1</v>
      </c>
      <c r="AZ326" s="11">
        <v>0.93</v>
      </c>
      <c r="BA326" s="11">
        <v>1.85</v>
      </c>
      <c r="BB326" s="42">
        <f t="shared" si="655"/>
        <v>2.7205</v>
      </c>
      <c r="BC326" s="11">
        <v>0.9</v>
      </c>
      <c r="BD326" s="9">
        <v>0.5</v>
      </c>
      <c r="BE326" s="43">
        <f t="shared" si="656"/>
        <v>7589.8326294</v>
      </c>
      <c r="BN326" s="11">
        <v>38167</v>
      </c>
      <c r="BO326" s="12">
        <v>0.168</v>
      </c>
      <c r="BP326" s="11">
        <v>1</v>
      </c>
      <c r="BQ326" s="11">
        <v>0</v>
      </c>
      <c r="BR326" s="13">
        <f t="shared" si="657"/>
        <v>6412.056</v>
      </c>
      <c r="BS326" s="11">
        <v>1</v>
      </c>
      <c r="BT326" s="11">
        <v>1</v>
      </c>
      <c r="BU326" s="11">
        <v>2.71</v>
      </c>
      <c r="BV326" s="42">
        <f t="shared" si="658"/>
        <v>3.71</v>
      </c>
      <c r="BW326" s="11">
        <v>0.9</v>
      </c>
      <c r="BX326" s="9">
        <v>0.5</v>
      </c>
      <c r="BY326" s="43">
        <f t="shared" si="659"/>
        <v>10704.927492</v>
      </c>
      <c r="CH326" s="11">
        <v>42781</v>
      </c>
      <c r="CI326" s="12">
        <v>0.168</v>
      </c>
      <c r="CJ326" s="11">
        <v>1</v>
      </c>
      <c r="CK326" s="11">
        <v>0</v>
      </c>
      <c r="CL326" s="13">
        <f t="shared" si="660"/>
        <v>7187.208</v>
      </c>
      <c r="CM326" s="11">
        <v>1</v>
      </c>
      <c r="CN326" s="11">
        <v>0.93</v>
      </c>
      <c r="CO326" s="11">
        <v>1.85</v>
      </c>
      <c r="CP326" s="42">
        <f t="shared" si="661"/>
        <v>2.7205</v>
      </c>
      <c r="CQ326" s="11">
        <v>0.9</v>
      </c>
      <c r="CR326" s="9">
        <v>0.5</v>
      </c>
      <c r="CS326" s="43">
        <f t="shared" si="662"/>
        <v>8798.7597138</v>
      </c>
      <c r="DB326" s="11">
        <v>44045</v>
      </c>
      <c r="DC326" s="12">
        <v>0.168</v>
      </c>
      <c r="DD326" s="11">
        <v>1</v>
      </c>
      <c r="DE326" s="11">
        <v>0</v>
      </c>
      <c r="DF326" s="13">
        <f t="shared" si="663"/>
        <v>7399.56</v>
      </c>
      <c r="DG326" s="11">
        <v>1</v>
      </c>
      <c r="DH326" s="11">
        <v>1</v>
      </c>
      <c r="DI326" s="11">
        <v>2.09</v>
      </c>
      <c r="DJ326" s="42">
        <f t="shared" si="664"/>
        <v>3.09</v>
      </c>
      <c r="DK326" s="11">
        <v>0.9</v>
      </c>
      <c r="DL326" s="9">
        <v>0.5</v>
      </c>
      <c r="DM326" s="43">
        <f t="shared" si="665"/>
        <v>10289.08818</v>
      </c>
      <c r="DV326" s="11">
        <v>49923</v>
      </c>
      <c r="DW326" s="12">
        <v>0.199</v>
      </c>
      <c r="DX326" s="11">
        <v>1</v>
      </c>
      <c r="DY326" s="11">
        <v>0</v>
      </c>
      <c r="DZ326" s="13">
        <f t="shared" si="666"/>
        <v>9934.677</v>
      </c>
      <c r="EA326" s="11">
        <v>1</v>
      </c>
      <c r="EB326" s="11">
        <v>1</v>
      </c>
      <c r="EC326" s="11">
        <v>2.91</v>
      </c>
      <c r="ED326" s="42">
        <f t="shared" si="667"/>
        <v>3.91</v>
      </c>
      <c r="EE326" s="11">
        <v>0.9</v>
      </c>
      <c r="EF326" s="9">
        <v>0.5</v>
      </c>
      <c r="EG326" s="43">
        <f t="shared" si="668"/>
        <v>17480.0641815</v>
      </c>
    </row>
    <row r="327" s="1" customFormat="1" customHeight="1" spans="1:139">
      <c r="F327" s="11">
        <v>35434</v>
      </c>
      <c r="G327" s="12">
        <v>0.168</v>
      </c>
      <c r="H327" s="11">
        <v>1</v>
      </c>
      <c r="I327" s="11">
        <v>0</v>
      </c>
      <c r="J327" s="13">
        <f t="shared" si="648"/>
        <v>5952.912</v>
      </c>
      <c r="K327" s="11">
        <v>1</v>
      </c>
      <c r="L327" s="11">
        <v>0.89</v>
      </c>
      <c r="M327" s="11">
        <v>1.78</v>
      </c>
      <c r="N327" s="42">
        <f t="shared" si="649"/>
        <v>2.5842</v>
      </c>
      <c r="O327" s="11">
        <v>0.9</v>
      </c>
      <c r="P327" s="9">
        <v>0.5</v>
      </c>
      <c r="Q327" s="43">
        <f t="shared" si="650"/>
        <v>6922.58183568</v>
      </c>
      <c r="Z327" s="11">
        <v>35728</v>
      </c>
      <c r="AA327" s="12">
        <v>0.168</v>
      </c>
      <c r="AB327" s="11">
        <v>1</v>
      </c>
      <c r="AC327" s="11">
        <v>0</v>
      </c>
      <c r="AD327" s="13">
        <f t="shared" si="651"/>
        <v>6002.304</v>
      </c>
      <c r="AE327" s="11">
        <v>1</v>
      </c>
      <c r="AF327" s="11">
        <v>1</v>
      </c>
      <c r="AG327" s="11">
        <v>2.09</v>
      </c>
      <c r="AH327" s="42">
        <f t="shared" si="652"/>
        <v>3.09</v>
      </c>
      <c r="AI327" s="11">
        <v>0.9</v>
      </c>
      <c r="AJ327" s="9">
        <v>0.5</v>
      </c>
      <c r="AK327" s="43">
        <f t="shared" si="653"/>
        <v>8346.203712</v>
      </c>
      <c r="AT327" s="11">
        <v>36903</v>
      </c>
      <c r="AU327" s="12">
        <v>0.168</v>
      </c>
      <c r="AV327" s="11">
        <v>1</v>
      </c>
      <c r="AW327" s="11">
        <v>0</v>
      </c>
      <c r="AX327" s="13">
        <f t="shared" si="654"/>
        <v>6199.704</v>
      </c>
      <c r="AY327" s="11">
        <v>1</v>
      </c>
      <c r="AZ327" s="11">
        <v>0.93</v>
      </c>
      <c r="BA327" s="11">
        <v>1.85</v>
      </c>
      <c r="BB327" s="42">
        <f t="shared" si="655"/>
        <v>2.7205</v>
      </c>
      <c r="BC327" s="11">
        <v>0.9</v>
      </c>
      <c r="BD327" s="9">
        <v>0.5</v>
      </c>
      <c r="BE327" s="43">
        <f t="shared" si="656"/>
        <v>7589.8326294</v>
      </c>
      <c r="BN327" s="11">
        <v>38167</v>
      </c>
      <c r="BO327" s="12">
        <v>0.168</v>
      </c>
      <c r="BP327" s="11">
        <v>1</v>
      </c>
      <c r="BQ327" s="11">
        <v>0</v>
      </c>
      <c r="BR327" s="13">
        <f t="shared" si="657"/>
        <v>6412.056</v>
      </c>
      <c r="BS327" s="11">
        <v>1</v>
      </c>
      <c r="BT327" s="11">
        <v>1</v>
      </c>
      <c r="BU327" s="11">
        <v>2.71</v>
      </c>
      <c r="BV327" s="42">
        <f t="shared" si="658"/>
        <v>3.71</v>
      </c>
      <c r="BW327" s="11">
        <v>0.9</v>
      </c>
      <c r="BX327" s="9">
        <v>0.5</v>
      </c>
      <c r="BY327" s="43">
        <f t="shared" si="659"/>
        <v>10704.927492</v>
      </c>
      <c r="CH327" s="11">
        <v>42781</v>
      </c>
      <c r="CI327" s="12">
        <v>0.168</v>
      </c>
      <c r="CJ327" s="11">
        <v>1</v>
      </c>
      <c r="CK327" s="11">
        <v>0</v>
      </c>
      <c r="CL327" s="13">
        <f t="shared" si="660"/>
        <v>7187.208</v>
      </c>
      <c r="CM327" s="11">
        <v>1</v>
      </c>
      <c r="CN327" s="11">
        <v>0.93</v>
      </c>
      <c r="CO327" s="11">
        <v>1.85</v>
      </c>
      <c r="CP327" s="42">
        <f t="shared" si="661"/>
        <v>2.7205</v>
      </c>
      <c r="CQ327" s="11">
        <v>0.9</v>
      </c>
      <c r="CR327" s="9">
        <v>0.5</v>
      </c>
      <c r="CS327" s="43">
        <f t="shared" si="662"/>
        <v>8798.7597138</v>
      </c>
      <c r="DB327" s="11">
        <v>44045</v>
      </c>
      <c r="DC327" s="12">
        <v>0.168</v>
      </c>
      <c r="DD327" s="11">
        <v>1</v>
      </c>
      <c r="DE327" s="11">
        <v>0</v>
      </c>
      <c r="DF327" s="13">
        <f t="shared" si="663"/>
        <v>7399.56</v>
      </c>
      <c r="DG327" s="11">
        <v>1</v>
      </c>
      <c r="DH327" s="11">
        <v>1</v>
      </c>
      <c r="DI327" s="11">
        <v>2.09</v>
      </c>
      <c r="DJ327" s="42">
        <f t="shared" si="664"/>
        <v>3.09</v>
      </c>
      <c r="DK327" s="11">
        <v>0.9</v>
      </c>
      <c r="DL327" s="9">
        <v>0.5</v>
      </c>
      <c r="DM327" s="43">
        <f t="shared" si="665"/>
        <v>10289.08818</v>
      </c>
      <c r="DV327" s="11">
        <v>49923</v>
      </c>
      <c r="DW327" s="12">
        <v>0.199</v>
      </c>
      <c r="DX327" s="11">
        <v>1</v>
      </c>
      <c r="DY327" s="11">
        <v>0</v>
      </c>
      <c r="DZ327" s="13">
        <f t="shared" si="666"/>
        <v>9934.677</v>
      </c>
      <c r="EA327" s="11">
        <v>1</v>
      </c>
      <c r="EB327" s="11">
        <v>1</v>
      </c>
      <c r="EC327" s="11">
        <v>2.91</v>
      </c>
      <c r="ED327" s="42">
        <f t="shared" si="667"/>
        <v>3.91</v>
      </c>
      <c r="EE327" s="11">
        <v>0.9</v>
      </c>
      <c r="EF327" s="9">
        <v>0.5</v>
      </c>
      <c r="EG327" s="43">
        <f t="shared" si="668"/>
        <v>17480.0641815</v>
      </c>
    </row>
    <row r="328" s="1" customFormat="1" customHeight="1" spans="1:139">
      <c r="F328" s="11">
        <v>35434</v>
      </c>
      <c r="G328" s="12">
        <v>0.3</v>
      </c>
      <c r="H328" s="11">
        <v>1</v>
      </c>
      <c r="I328" s="11">
        <v>0</v>
      </c>
      <c r="J328" s="13">
        <f t="shared" si="648"/>
        <v>10630.2</v>
      </c>
      <c r="K328" s="11">
        <v>1</v>
      </c>
      <c r="L328" s="11">
        <v>0.89</v>
      </c>
      <c r="M328" s="11">
        <v>1.78</v>
      </c>
      <c r="N328" s="42">
        <f t="shared" si="649"/>
        <v>2.5842</v>
      </c>
      <c r="O328" s="11">
        <v>0.9</v>
      </c>
      <c r="P328" s="9">
        <v>0.5</v>
      </c>
      <c r="Q328" s="43">
        <f t="shared" si="650"/>
        <v>12361.753278</v>
      </c>
      <c r="Z328" s="11">
        <v>35728</v>
      </c>
      <c r="AA328" s="12">
        <v>0.3</v>
      </c>
      <c r="AB328" s="11">
        <v>1</v>
      </c>
      <c r="AC328" s="11">
        <v>0</v>
      </c>
      <c r="AD328" s="13">
        <f t="shared" si="651"/>
        <v>10718.4</v>
      </c>
      <c r="AE328" s="11">
        <v>1</v>
      </c>
      <c r="AF328" s="11">
        <v>1</v>
      </c>
      <c r="AG328" s="11">
        <v>2.09</v>
      </c>
      <c r="AH328" s="42">
        <f t="shared" si="652"/>
        <v>3.09</v>
      </c>
      <c r="AI328" s="11">
        <v>0.9</v>
      </c>
      <c r="AJ328" s="9">
        <v>0.5</v>
      </c>
      <c r="AK328" s="43">
        <f t="shared" si="653"/>
        <v>14903.9352</v>
      </c>
      <c r="AT328" s="11">
        <v>36903</v>
      </c>
      <c r="AU328" s="12">
        <v>0.3</v>
      </c>
      <c r="AV328" s="11">
        <v>1</v>
      </c>
      <c r="AW328" s="11">
        <v>0</v>
      </c>
      <c r="AX328" s="13">
        <f t="shared" si="654"/>
        <v>11070.9</v>
      </c>
      <c r="AY328" s="11">
        <v>1</v>
      </c>
      <c r="AZ328" s="11">
        <v>0.93</v>
      </c>
      <c r="BA328" s="11">
        <v>1.85</v>
      </c>
      <c r="BB328" s="42">
        <f t="shared" si="655"/>
        <v>2.7205</v>
      </c>
      <c r="BC328" s="11">
        <v>0.9</v>
      </c>
      <c r="BD328" s="9">
        <v>0.5</v>
      </c>
      <c r="BE328" s="43">
        <f t="shared" si="656"/>
        <v>13553.2725525</v>
      </c>
      <c r="BN328" s="11">
        <v>38167</v>
      </c>
      <c r="BO328" s="12">
        <v>0.3</v>
      </c>
      <c r="BP328" s="11">
        <v>1</v>
      </c>
      <c r="BQ328" s="11">
        <v>0</v>
      </c>
      <c r="BR328" s="13">
        <f t="shared" si="657"/>
        <v>11450.1</v>
      </c>
      <c r="BS328" s="11">
        <v>1</v>
      </c>
      <c r="BT328" s="11">
        <v>1</v>
      </c>
      <c r="BU328" s="11">
        <v>2.71</v>
      </c>
      <c r="BV328" s="42">
        <f t="shared" si="658"/>
        <v>3.71</v>
      </c>
      <c r="BW328" s="11">
        <v>0.9</v>
      </c>
      <c r="BX328" s="9">
        <v>0.5</v>
      </c>
      <c r="BY328" s="43">
        <f t="shared" si="659"/>
        <v>19115.94195</v>
      </c>
      <c r="CH328" s="11">
        <v>42781</v>
      </c>
      <c r="CI328" s="12">
        <v>0.3</v>
      </c>
      <c r="CJ328" s="11">
        <v>1</v>
      </c>
      <c r="CK328" s="11">
        <v>0</v>
      </c>
      <c r="CL328" s="13">
        <f t="shared" si="660"/>
        <v>12834.3</v>
      </c>
      <c r="CM328" s="11">
        <v>1</v>
      </c>
      <c r="CN328" s="11">
        <v>0.93</v>
      </c>
      <c r="CO328" s="11">
        <v>1.85</v>
      </c>
      <c r="CP328" s="42">
        <f t="shared" si="661"/>
        <v>2.7205</v>
      </c>
      <c r="CQ328" s="11">
        <v>0.9</v>
      </c>
      <c r="CR328" s="9">
        <v>0.5</v>
      </c>
      <c r="CS328" s="43">
        <f t="shared" si="662"/>
        <v>15712.0709175</v>
      </c>
      <c r="DB328" s="11">
        <v>44045</v>
      </c>
      <c r="DC328" s="12">
        <v>0.3</v>
      </c>
      <c r="DD328" s="11">
        <v>1</v>
      </c>
      <c r="DE328" s="11">
        <v>0</v>
      </c>
      <c r="DF328" s="13">
        <f t="shared" si="663"/>
        <v>13213.5</v>
      </c>
      <c r="DG328" s="11">
        <v>1</v>
      </c>
      <c r="DH328" s="11">
        <v>1</v>
      </c>
      <c r="DI328" s="11">
        <v>2.09</v>
      </c>
      <c r="DJ328" s="42">
        <f t="shared" si="664"/>
        <v>3.09</v>
      </c>
      <c r="DK328" s="11">
        <v>0.9</v>
      </c>
      <c r="DL328" s="9">
        <v>0.5</v>
      </c>
      <c r="DM328" s="43">
        <f t="shared" si="665"/>
        <v>18373.37175</v>
      </c>
      <c r="DV328" s="11">
        <v>49923</v>
      </c>
      <c r="DW328" s="12">
        <v>0.355</v>
      </c>
      <c r="DX328" s="11">
        <v>1</v>
      </c>
      <c r="DY328" s="11">
        <v>0</v>
      </c>
      <c r="DZ328" s="13">
        <f t="shared" si="666"/>
        <v>17722.665</v>
      </c>
      <c r="EA328" s="11">
        <v>1</v>
      </c>
      <c r="EB328" s="11">
        <v>1</v>
      </c>
      <c r="EC328" s="11">
        <v>2.91</v>
      </c>
      <c r="ED328" s="42">
        <f t="shared" si="667"/>
        <v>3.91</v>
      </c>
      <c r="EE328" s="11">
        <v>0.9</v>
      </c>
      <c r="EF328" s="9">
        <v>0.5</v>
      </c>
      <c r="EG328" s="43">
        <f t="shared" si="668"/>
        <v>31183.0290675</v>
      </c>
    </row>
    <row r="329" s="1" customFormat="1" customHeight="1" spans="1:139">
      <c r="F329" s="11">
        <v>35434</v>
      </c>
      <c r="G329" s="12">
        <v>0.58</v>
      </c>
      <c r="H329" s="11">
        <v>1</v>
      </c>
      <c r="I329" s="11">
        <v>0</v>
      </c>
      <c r="J329" s="13">
        <f t="shared" si="648"/>
        <v>20551.72</v>
      </c>
      <c r="K329" s="11">
        <v>1</v>
      </c>
      <c r="L329" s="11">
        <v>0.89</v>
      </c>
      <c r="M329" s="11">
        <v>1.78</v>
      </c>
      <c r="N329" s="42">
        <f t="shared" si="649"/>
        <v>2.5842</v>
      </c>
      <c r="O329" s="11">
        <v>0.9</v>
      </c>
      <c r="P329" s="9">
        <v>0.5</v>
      </c>
      <c r="Q329" s="43">
        <f t="shared" si="650"/>
        <v>23899.3896708</v>
      </c>
      <c r="Z329" s="11">
        <v>35728</v>
      </c>
      <c r="AA329" s="12">
        <v>0.58</v>
      </c>
      <c r="AB329" s="11">
        <v>1</v>
      </c>
      <c r="AC329" s="11">
        <v>0</v>
      </c>
      <c r="AD329" s="13">
        <f t="shared" si="651"/>
        <v>20722.24</v>
      </c>
      <c r="AE329" s="11">
        <v>1</v>
      </c>
      <c r="AF329" s="11">
        <v>1</v>
      </c>
      <c r="AG329" s="11">
        <v>2.09</v>
      </c>
      <c r="AH329" s="42">
        <f t="shared" si="652"/>
        <v>3.09</v>
      </c>
      <c r="AI329" s="11">
        <v>0.9</v>
      </c>
      <c r="AJ329" s="9">
        <v>0.5</v>
      </c>
      <c r="AK329" s="43">
        <f t="shared" si="653"/>
        <v>28814.27472</v>
      </c>
      <c r="AT329" s="11">
        <v>36903</v>
      </c>
      <c r="AU329" s="12">
        <v>0.58</v>
      </c>
      <c r="AV329" s="11">
        <v>1</v>
      </c>
      <c r="AW329" s="11">
        <v>0</v>
      </c>
      <c r="AX329" s="13">
        <f t="shared" si="654"/>
        <v>21403.74</v>
      </c>
      <c r="AY329" s="11">
        <v>1</v>
      </c>
      <c r="AZ329" s="11">
        <v>0.93</v>
      </c>
      <c r="BA329" s="11">
        <v>1.85</v>
      </c>
      <c r="BB329" s="42">
        <f t="shared" si="655"/>
        <v>2.7205</v>
      </c>
      <c r="BC329" s="11">
        <v>0.9</v>
      </c>
      <c r="BD329" s="9">
        <v>0.5</v>
      </c>
      <c r="BE329" s="43">
        <f t="shared" si="656"/>
        <v>26202.9936015</v>
      </c>
      <c r="BN329" s="11">
        <v>38167</v>
      </c>
      <c r="BO329" s="12">
        <v>0.58</v>
      </c>
      <c r="BP329" s="11">
        <v>1</v>
      </c>
      <c r="BQ329" s="11">
        <v>0</v>
      </c>
      <c r="BR329" s="13">
        <f t="shared" si="657"/>
        <v>22136.86</v>
      </c>
      <c r="BS329" s="11">
        <v>1</v>
      </c>
      <c r="BT329" s="11">
        <v>1</v>
      </c>
      <c r="BU329" s="11">
        <v>2.71</v>
      </c>
      <c r="BV329" s="42">
        <f t="shared" si="658"/>
        <v>3.71</v>
      </c>
      <c r="BW329" s="11">
        <v>0.9</v>
      </c>
      <c r="BX329" s="9">
        <v>0.5</v>
      </c>
      <c r="BY329" s="43">
        <f t="shared" si="659"/>
        <v>36957.48777</v>
      </c>
      <c r="CH329" s="11">
        <v>42781</v>
      </c>
      <c r="CI329" s="12">
        <v>0.58</v>
      </c>
      <c r="CJ329" s="11">
        <v>1</v>
      </c>
      <c r="CK329" s="11">
        <v>0</v>
      </c>
      <c r="CL329" s="13">
        <f t="shared" si="660"/>
        <v>24812.98</v>
      </c>
      <c r="CM329" s="11">
        <v>1</v>
      </c>
      <c r="CN329" s="11">
        <v>0.93</v>
      </c>
      <c r="CO329" s="11">
        <v>1.85</v>
      </c>
      <c r="CP329" s="42">
        <f t="shared" si="661"/>
        <v>2.7205</v>
      </c>
      <c r="CQ329" s="11">
        <v>0.9</v>
      </c>
      <c r="CR329" s="9">
        <v>0.5</v>
      </c>
      <c r="CS329" s="43">
        <f t="shared" si="662"/>
        <v>30376.6704405</v>
      </c>
      <c r="DB329" s="11">
        <v>44045</v>
      </c>
      <c r="DC329" s="12">
        <v>0.58</v>
      </c>
      <c r="DD329" s="11">
        <v>1</v>
      </c>
      <c r="DE329" s="11">
        <v>0</v>
      </c>
      <c r="DF329" s="13">
        <f t="shared" si="663"/>
        <v>25546.1</v>
      </c>
      <c r="DG329" s="11">
        <v>1</v>
      </c>
      <c r="DH329" s="11">
        <v>1</v>
      </c>
      <c r="DI329" s="11">
        <v>2.09</v>
      </c>
      <c r="DJ329" s="42">
        <f t="shared" si="664"/>
        <v>3.09</v>
      </c>
      <c r="DK329" s="11">
        <v>0.9</v>
      </c>
      <c r="DL329" s="9">
        <v>0.5</v>
      </c>
      <c r="DM329" s="43">
        <f t="shared" si="665"/>
        <v>35521.85205</v>
      </c>
      <c r="DV329" s="11">
        <v>49923</v>
      </c>
      <c r="DW329" s="12">
        <v>0.69</v>
      </c>
      <c r="DX329" s="11">
        <v>1</v>
      </c>
      <c r="DY329" s="11">
        <v>0</v>
      </c>
      <c r="DZ329" s="13">
        <f t="shared" si="666"/>
        <v>34446.87</v>
      </c>
      <c r="EA329" s="11">
        <v>1</v>
      </c>
      <c r="EB329" s="11">
        <v>1</v>
      </c>
      <c r="EC329" s="11">
        <v>2.91</v>
      </c>
      <c r="ED329" s="42">
        <f t="shared" si="667"/>
        <v>3.91</v>
      </c>
      <c r="EE329" s="11">
        <v>0.9</v>
      </c>
      <c r="EF329" s="9">
        <v>0.5</v>
      </c>
      <c r="EG329" s="43">
        <f t="shared" si="668"/>
        <v>60609.267765</v>
      </c>
    </row>
    <row r="330" s="1" customFormat="1" customHeight="1" spans="1:139">
      <c r="F330" s="47" t="s">
        <v>32</v>
      </c>
      <c r="G330" s="48"/>
      <c r="H330" s="48"/>
      <c r="I330" s="48"/>
      <c r="J330" s="48"/>
      <c r="K330" s="48"/>
      <c r="L330" s="48"/>
      <c r="M330" s="46">
        <f>SUM(Q320:Q329)</f>
        <v>91641.79763424</v>
      </c>
      <c r="N330" s="46"/>
      <c r="O330" s="46"/>
      <c r="P330" s="46"/>
      <c r="Q330" s="46"/>
      <c r="R330" s="1"/>
      <c r="S330" s="1"/>
      <c r="T330" s="1"/>
      <c r="U330" s="1"/>
      <c r="V330" s="1"/>
      <c r="W330" s="1"/>
      <c r="X330" s="1"/>
      <c r="Y330" s="1"/>
      <c r="Z330" s="47" t="s">
        <v>32</v>
      </c>
      <c r="AA330" s="48"/>
      <c r="AB330" s="48"/>
      <c r="AC330" s="48"/>
      <c r="AD330" s="48"/>
      <c r="AE330" s="48"/>
      <c r="AF330" s="48"/>
      <c r="AG330" s="46">
        <f>SUM(AK320:AK329)</f>
        <v>110487.839616</v>
      </c>
      <c r="AH330" s="46"/>
      <c r="AI330" s="46"/>
      <c r="AJ330" s="46"/>
      <c r="AK330" s="46"/>
      <c r="AL330" s="1"/>
      <c r="AM330" s="1"/>
      <c r="AN330" s="1"/>
      <c r="AO330" s="1"/>
      <c r="AP330" s="1"/>
      <c r="AQ330" s="1"/>
      <c r="AR330" s="1"/>
      <c r="AS330" s="1"/>
      <c r="AT330" s="47" t="s">
        <v>32</v>
      </c>
      <c r="AU330" s="48"/>
      <c r="AV330" s="48"/>
      <c r="AW330" s="48"/>
      <c r="AX330" s="48"/>
      <c r="AY330" s="48"/>
      <c r="AZ330" s="48"/>
      <c r="BA330" s="46">
        <f>SUM(BE320:BE329)</f>
        <v>100474.9271892</v>
      </c>
      <c r="BB330" s="46"/>
      <c r="BC330" s="46"/>
      <c r="BD330" s="46"/>
      <c r="BE330" s="46"/>
      <c r="BF330" s="1"/>
      <c r="BG330" s="1"/>
      <c r="BH330" s="1"/>
      <c r="BI330" s="1"/>
      <c r="BJ330" s="1"/>
      <c r="BK330" s="1"/>
      <c r="BL330" s="1"/>
      <c r="BM330" s="1"/>
      <c r="BN330" s="47" t="s">
        <v>32</v>
      </c>
      <c r="BO330" s="48"/>
      <c r="BP330" s="48"/>
      <c r="BQ330" s="48"/>
      <c r="BR330" s="48"/>
      <c r="BS330" s="48"/>
      <c r="BT330" s="48"/>
      <c r="BU330" s="46">
        <f>SUM(BY320:BY329)</f>
        <v>141712.849656</v>
      </c>
      <c r="BV330" s="46"/>
      <c r="BW330" s="46"/>
      <c r="BX330" s="46"/>
      <c r="BY330" s="46"/>
      <c r="BZ330" s="1"/>
      <c r="CA330" s="1"/>
      <c r="CB330" s="1"/>
      <c r="CC330" s="1"/>
      <c r="CD330" s="1"/>
      <c r="CE330" s="1"/>
      <c r="CF330" s="1"/>
      <c r="CG330" s="1"/>
      <c r="CH330" s="47" t="s">
        <v>32</v>
      </c>
      <c r="CI330" s="48"/>
      <c r="CJ330" s="48"/>
      <c r="CK330" s="48"/>
      <c r="CL330" s="48"/>
      <c r="CM330" s="48"/>
      <c r="CN330" s="48"/>
      <c r="CO330" s="46">
        <f>SUM(CS320:CS329)</f>
        <v>116478.8190684</v>
      </c>
      <c r="CP330" s="46"/>
      <c r="CQ330" s="46"/>
      <c r="CR330" s="46"/>
      <c r="CS330" s="46"/>
      <c r="CT330" s="1"/>
      <c r="CU330" s="1"/>
      <c r="CV330" s="1"/>
      <c r="CW330" s="1"/>
      <c r="CX330" s="1"/>
      <c r="CY330" s="1"/>
      <c r="CZ330" s="1"/>
      <c r="DA330" s="1"/>
      <c r="DB330" s="47" t="s">
        <v>32</v>
      </c>
      <c r="DC330" s="48"/>
      <c r="DD330" s="48"/>
      <c r="DE330" s="48"/>
      <c r="DF330" s="48"/>
      <c r="DG330" s="48"/>
      <c r="DH330" s="48"/>
      <c r="DI330" s="46">
        <f>SUM(DM320:DM329)</f>
        <v>136207.92924</v>
      </c>
      <c r="DJ330" s="46"/>
      <c r="DK330" s="46"/>
      <c r="DL330" s="46"/>
      <c r="DM330" s="46"/>
      <c r="DN330" s="1"/>
      <c r="DO330" s="1"/>
      <c r="DP330" s="1"/>
      <c r="DQ330" s="1"/>
      <c r="DR330" s="1"/>
      <c r="DS330" s="1"/>
      <c r="DT330" s="1"/>
      <c r="DU330" s="1"/>
      <c r="DV330" s="47" t="s">
        <v>32</v>
      </c>
      <c r="DW330" s="48"/>
      <c r="DX330" s="48"/>
      <c r="DY330" s="48"/>
      <c r="DZ330" s="48"/>
      <c r="EA330" s="48"/>
      <c r="EB330" s="48"/>
      <c r="EC330" s="46">
        <f>SUM(EG320:EG329)</f>
        <v>231632.8102845</v>
      </c>
      <c r="ED330" s="46"/>
      <c r="EE330" s="46"/>
      <c r="EF330" s="46"/>
      <c r="EG330" s="46"/>
    </row>
    <row r="331" s="1" customFormat="1" customHeight="1" spans="1:139">
      <c r="F331" s="48"/>
      <c r="G331" s="48"/>
      <c r="H331" s="48"/>
      <c r="I331" s="48"/>
      <c r="J331" s="48"/>
      <c r="K331" s="48"/>
      <c r="L331" s="48"/>
      <c r="M331" s="46"/>
      <c r="N331" s="46"/>
      <c r="O331" s="46"/>
      <c r="P331" s="46"/>
      <c r="Q331" s="46"/>
      <c r="R331" s="1"/>
      <c r="S331" s="1"/>
      <c r="T331" s="1"/>
      <c r="U331" s="1"/>
      <c r="V331" s="1"/>
      <c r="W331" s="1"/>
      <c r="X331" s="1"/>
      <c r="Y331" s="1"/>
      <c r="Z331" s="48"/>
      <c r="AA331" s="48"/>
      <c r="AB331" s="48"/>
      <c r="AC331" s="48"/>
      <c r="AD331" s="48"/>
      <c r="AE331" s="48"/>
      <c r="AF331" s="48"/>
      <c r="AG331" s="46"/>
      <c r="AH331" s="46"/>
      <c r="AI331" s="46"/>
      <c r="AJ331" s="46"/>
      <c r="AK331" s="46"/>
      <c r="AL331" s="1"/>
      <c r="AM331" s="1"/>
      <c r="AN331" s="1"/>
      <c r="AO331" s="1"/>
      <c r="AP331" s="1"/>
      <c r="AQ331" s="1"/>
      <c r="AR331" s="1"/>
      <c r="AS331" s="1"/>
      <c r="AT331" s="48"/>
      <c r="AU331" s="48"/>
      <c r="AV331" s="48"/>
      <c r="AW331" s="48"/>
      <c r="AX331" s="48"/>
      <c r="AY331" s="48"/>
      <c r="AZ331" s="48"/>
      <c r="BA331" s="46"/>
      <c r="BB331" s="46"/>
      <c r="BC331" s="46"/>
      <c r="BD331" s="46"/>
      <c r="BE331" s="46"/>
      <c r="BF331" s="1"/>
      <c r="BG331" s="1"/>
      <c r="BH331" s="1"/>
      <c r="BI331" s="1"/>
      <c r="BJ331" s="1"/>
      <c r="BK331" s="1"/>
      <c r="BL331" s="1"/>
      <c r="BM331" s="1"/>
      <c r="BN331" s="48"/>
      <c r="BO331" s="48"/>
      <c r="BP331" s="48"/>
      <c r="BQ331" s="48"/>
      <c r="BR331" s="48"/>
      <c r="BS331" s="48"/>
      <c r="BT331" s="48"/>
      <c r="BU331" s="46"/>
      <c r="BV331" s="46"/>
      <c r="BW331" s="46"/>
      <c r="BX331" s="46"/>
      <c r="BY331" s="46"/>
      <c r="BZ331" s="1"/>
      <c r="CA331" s="1"/>
      <c r="CB331" s="1"/>
      <c r="CC331" s="1"/>
      <c r="CD331" s="1"/>
      <c r="CE331" s="1"/>
      <c r="CF331" s="1"/>
      <c r="CG331" s="1"/>
      <c r="CH331" s="48"/>
      <c r="CI331" s="48"/>
      <c r="CJ331" s="48"/>
      <c r="CK331" s="48"/>
      <c r="CL331" s="48"/>
      <c r="CM331" s="48"/>
      <c r="CN331" s="48"/>
      <c r="CO331" s="46"/>
      <c r="CP331" s="46"/>
      <c r="CQ331" s="46"/>
      <c r="CR331" s="46"/>
      <c r="CS331" s="46"/>
      <c r="CT331" s="1"/>
      <c r="CU331" s="1"/>
      <c r="CV331" s="1"/>
      <c r="CW331" s="1"/>
      <c r="CX331" s="1"/>
      <c r="CY331" s="1"/>
      <c r="CZ331" s="1"/>
      <c r="DA331" s="1"/>
      <c r="DB331" s="48"/>
      <c r="DC331" s="48"/>
      <c r="DD331" s="48"/>
      <c r="DE331" s="48"/>
      <c r="DF331" s="48"/>
      <c r="DG331" s="48"/>
      <c r="DH331" s="48"/>
      <c r="DI331" s="46"/>
      <c r="DJ331" s="46"/>
      <c r="DK331" s="46"/>
      <c r="DL331" s="46"/>
      <c r="DM331" s="46"/>
      <c r="DN331" s="1"/>
      <c r="DO331" s="1"/>
      <c r="DP331" s="1"/>
      <c r="DQ331" s="1"/>
      <c r="DR331" s="1"/>
      <c r="DS331" s="1"/>
      <c r="DT331" s="1"/>
      <c r="DU331" s="1"/>
      <c r="DV331" s="48"/>
      <c r="DW331" s="48"/>
      <c r="DX331" s="48"/>
      <c r="DY331" s="48"/>
      <c r="DZ331" s="48"/>
      <c r="EA331" s="48"/>
      <c r="EB331" s="48"/>
      <c r="EC331" s="46"/>
      <c r="ED331" s="46"/>
      <c r="EE331" s="46"/>
      <c r="EF331" s="46"/>
      <c r="EG331" s="46"/>
    </row>
    <row r="332" s="1" customFormat="1" customHeight="1" spans="1:139">
      <c r="F332" s="48"/>
      <c r="G332" s="48"/>
      <c r="H332" s="48"/>
      <c r="I332" s="48"/>
      <c r="J332" s="48"/>
      <c r="K332" s="48"/>
      <c r="L332" s="48"/>
      <c r="M332" s="46"/>
      <c r="N332" s="46"/>
      <c r="O332" s="46"/>
      <c r="P332" s="46"/>
      <c r="Q332" s="46"/>
      <c r="R332" s="1"/>
      <c r="S332" s="1"/>
      <c r="T332" s="1"/>
      <c r="U332" s="1"/>
      <c r="V332" s="1"/>
      <c r="W332" s="1"/>
      <c r="X332" s="1"/>
      <c r="Y332" s="1"/>
      <c r="Z332" s="48"/>
      <c r="AA332" s="48"/>
      <c r="AB332" s="48"/>
      <c r="AC332" s="48"/>
      <c r="AD332" s="48"/>
      <c r="AE332" s="48"/>
      <c r="AF332" s="48"/>
      <c r="AG332" s="46"/>
      <c r="AH332" s="46"/>
      <c r="AI332" s="46"/>
      <c r="AJ332" s="46"/>
      <c r="AK332" s="46"/>
      <c r="AL332" s="1"/>
      <c r="AM332" s="1"/>
      <c r="AN332" s="1"/>
      <c r="AO332" s="1"/>
      <c r="AP332" s="1"/>
      <c r="AQ332" s="1"/>
      <c r="AR332" s="1"/>
      <c r="AS332" s="1"/>
      <c r="AT332" s="48"/>
      <c r="AU332" s="48"/>
      <c r="AV332" s="48"/>
      <c r="AW332" s="48"/>
      <c r="AX332" s="48"/>
      <c r="AY332" s="48"/>
      <c r="AZ332" s="48"/>
      <c r="BA332" s="46"/>
      <c r="BB332" s="46"/>
      <c r="BC332" s="46"/>
      <c r="BD332" s="46"/>
      <c r="BE332" s="46"/>
      <c r="BF332" s="1"/>
      <c r="BG332" s="1"/>
      <c r="BH332" s="1"/>
      <c r="BI332" s="1"/>
      <c r="BJ332" s="1"/>
      <c r="BK332" s="1"/>
      <c r="BL332" s="1"/>
      <c r="BM332" s="1"/>
      <c r="BN332" s="48"/>
      <c r="BO332" s="48"/>
      <c r="BP332" s="48"/>
      <c r="BQ332" s="48"/>
      <c r="BR332" s="48"/>
      <c r="BS332" s="48"/>
      <c r="BT332" s="48"/>
      <c r="BU332" s="46"/>
      <c r="BV332" s="46"/>
      <c r="BW332" s="46"/>
      <c r="BX332" s="46"/>
      <c r="BY332" s="46"/>
      <c r="BZ332" s="1"/>
      <c r="CA332" s="1"/>
      <c r="CB332" s="1"/>
      <c r="CC332" s="1"/>
      <c r="CD332" s="1"/>
      <c r="CE332" s="1"/>
      <c r="CF332" s="1"/>
      <c r="CG332" s="1"/>
      <c r="CH332" s="48"/>
      <c r="CI332" s="48"/>
      <c r="CJ332" s="48"/>
      <c r="CK332" s="48"/>
      <c r="CL332" s="48"/>
      <c r="CM332" s="48"/>
      <c r="CN332" s="48"/>
      <c r="CO332" s="46"/>
      <c r="CP332" s="46"/>
      <c r="CQ332" s="46"/>
      <c r="CR332" s="46"/>
      <c r="CS332" s="46"/>
      <c r="CT332" s="1"/>
      <c r="CU332" s="1"/>
      <c r="CV332" s="1"/>
      <c r="CW332" s="1"/>
      <c r="CX332" s="1"/>
      <c r="CY332" s="1"/>
      <c r="CZ332" s="1"/>
      <c r="DA332" s="1"/>
      <c r="DB332" s="48"/>
      <c r="DC332" s="48"/>
      <c r="DD332" s="48"/>
      <c r="DE332" s="48"/>
      <c r="DF332" s="48"/>
      <c r="DG332" s="48"/>
      <c r="DH332" s="48"/>
      <c r="DI332" s="46"/>
      <c r="DJ332" s="46"/>
      <c r="DK332" s="46"/>
      <c r="DL332" s="46"/>
      <c r="DM332" s="46"/>
      <c r="DN332" s="1"/>
      <c r="DO332" s="1"/>
      <c r="DP332" s="1"/>
      <c r="DQ332" s="1"/>
      <c r="DR332" s="1"/>
      <c r="DS332" s="1"/>
      <c r="DT332" s="1"/>
      <c r="DU332" s="1"/>
      <c r="DV332" s="48"/>
      <c r="DW332" s="48"/>
      <c r="DX332" s="48"/>
      <c r="DY332" s="48"/>
      <c r="DZ332" s="48"/>
      <c r="EA332" s="48"/>
      <c r="EB332" s="48"/>
      <c r="EC332" s="46"/>
      <c r="ED332" s="46"/>
      <c r="EE332" s="46"/>
      <c r="EF332" s="46"/>
      <c r="EG332" s="46"/>
    </row>
    <row r="334" s="1" customFormat="1" customHeight="1" spans="1:139">
      <c r="A334" s="2" t="s">
        <v>75</v>
      </c>
      <c r="B334" s="2"/>
      <c r="C334" s="2"/>
      <c r="D334" s="2"/>
      <c r="E334" s="2"/>
      <c r="F334" s="3" t="s">
        <v>1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1"/>
      <c r="U334" s="2" t="s">
        <v>76</v>
      </c>
      <c r="V334" s="2"/>
      <c r="W334" s="2"/>
      <c r="X334" s="2"/>
      <c r="Y334" s="2"/>
      <c r="Z334" s="3" t="s">
        <v>1</v>
      </c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1"/>
      <c r="AO334" s="2" t="s">
        <v>77</v>
      </c>
      <c r="AP334" s="2"/>
      <c r="AQ334" s="2"/>
      <c r="AR334" s="2"/>
      <c r="AS334" s="2"/>
      <c r="AT334" s="3" t="s">
        <v>1</v>
      </c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1"/>
      <c r="BI334" s="2" t="s">
        <v>78</v>
      </c>
      <c r="BJ334" s="2"/>
      <c r="BK334" s="2"/>
      <c r="BL334" s="2"/>
      <c r="BM334" s="2"/>
      <c r="BN334" s="3" t="s">
        <v>1</v>
      </c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1"/>
      <c r="CC334" s="2" t="s">
        <v>79</v>
      </c>
      <c r="CD334" s="2"/>
      <c r="CE334" s="2"/>
      <c r="CF334" s="2"/>
      <c r="CG334" s="2"/>
      <c r="CH334" s="3" t="s">
        <v>1</v>
      </c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1"/>
      <c r="CW334" s="2" t="s">
        <v>80</v>
      </c>
      <c r="CX334" s="2"/>
      <c r="CY334" s="2"/>
      <c r="CZ334" s="2"/>
      <c r="DA334" s="2"/>
      <c r="DB334" s="3" t="s">
        <v>1</v>
      </c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1"/>
      <c r="DQ334" s="2" t="s">
        <v>81</v>
      </c>
      <c r="DR334" s="2"/>
      <c r="DS334" s="2"/>
      <c r="DT334" s="2"/>
      <c r="DU334" s="2"/>
      <c r="DV334" s="3" t="s">
        <v>1</v>
      </c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</row>
    <row r="335" s="1" customFormat="1" customHeight="1" spans="1:139">
      <c r="A335" s="2"/>
      <c r="B335" s="2"/>
      <c r="C335" s="2"/>
      <c r="D335" s="2"/>
      <c r="E335" s="2"/>
      <c r="F335" s="4" t="s">
        <v>8</v>
      </c>
      <c r="G335" s="5"/>
      <c r="H335" s="5"/>
      <c r="I335" s="6"/>
      <c r="J335" s="7" t="s">
        <v>9</v>
      </c>
      <c r="K335" s="7"/>
      <c r="L335" s="7"/>
      <c r="M335" s="7"/>
      <c r="N335" s="8" t="s">
        <v>10</v>
      </c>
      <c r="O335" s="8"/>
      <c r="P335" s="8"/>
      <c r="Q335" s="9" t="s">
        <v>11</v>
      </c>
      <c r="R335" s="10" t="s">
        <v>12</v>
      </c>
      <c r="S335" s="10" t="s">
        <v>13</v>
      </c>
      <c r="U335" s="2"/>
      <c r="V335" s="2"/>
      <c r="W335" s="2"/>
      <c r="X335" s="2"/>
      <c r="Y335" s="2"/>
      <c r="Z335" s="4" t="s">
        <v>8</v>
      </c>
      <c r="AA335" s="5"/>
      <c r="AB335" s="5"/>
      <c r="AC335" s="6"/>
      <c r="AD335" s="7" t="s">
        <v>9</v>
      </c>
      <c r="AE335" s="7"/>
      <c r="AF335" s="7"/>
      <c r="AG335" s="7"/>
      <c r="AH335" s="8" t="s">
        <v>10</v>
      </c>
      <c r="AI335" s="8"/>
      <c r="AJ335" s="8"/>
      <c r="AK335" s="9" t="s">
        <v>11</v>
      </c>
      <c r="AL335" s="10" t="s">
        <v>12</v>
      </c>
      <c r="AM335" s="10" t="s">
        <v>13</v>
      </c>
      <c r="AO335" s="2"/>
      <c r="AP335" s="2"/>
      <c r="AQ335" s="2"/>
      <c r="AR335" s="2"/>
      <c r="AS335" s="2"/>
      <c r="AT335" s="4" t="s">
        <v>8</v>
      </c>
      <c r="AU335" s="5"/>
      <c r="AV335" s="5"/>
      <c r="AW335" s="6"/>
      <c r="AX335" s="7" t="s">
        <v>9</v>
      </c>
      <c r="AY335" s="7"/>
      <c r="AZ335" s="7"/>
      <c r="BA335" s="7"/>
      <c r="BB335" s="8" t="s">
        <v>10</v>
      </c>
      <c r="BC335" s="8"/>
      <c r="BD335" s="8"/>
      <c r="BE335" s="9" t="s">
        <v>11</v>
      </c>
      <c r="BF335" s="10" t="s">
        <v>12</v>
      </c>
      <c r="BG335" s="10" t="s">
        <v>13</v>
      </c>
      <c r="BI335" s="2"/>
      <c r="BJ335" s="2"/>
      <c r="BK335" s="2"/>
      <c r="BL335" s="2"/>
      <c r="BM335" s="2"/>
      <c r="BN335" s="4" t="s">
        <v>8</v>
      </c>
      <c r="BO335" s="5"/>
      <c r="BP335" s="5"/>
      <c r="BQ335" s="6"/>
      <c r="BR335" s="7" t="s">
        <v>9</v>
      </c>
      <c r="BS335" s="7"/>
      <c r="BT335" s="7"/>
      <c r="BU335" s="7"/>
      <c r="BV335" s="8" t="s">
        <v>10</v>
      </c>
      <c r="BW335" s="8"/>
      <c r="BX335" s="8"/>
      <c r="BY335" s="9" t="s">
        <v>11</v>
      </c>
      <c r="BZ335" s="10" t="s">
        <v>12</v>
      </c>
      <c r="CA335" s="10" t="s">
        <v>13</v>
      </c>
      <c r="CC335" s="2"/>
      <c r="CD335" s="2"/>
      <c r="CE335" s="2"/>
      <c r="CF335" s="2"/>
      <c r="CG335" s="2"/>
      <c r="CH335" s="4" t="s">
        <v>8</v>
      </c>
      <c r="CI335" s="5"/>
      <c r="CJ335" s="5"/>
      <c r="CK335" s="6"/>
      <c r="CL335" s="7" t="s">
        <v>9</v>
      </c>
      <c r="CM335" s="7"/>
      <c r="CN335" s="7"/>
      <c r="CO335" s="7"/>
      <c r="CP335" s="8" t="s">
        <v>10</v>
      </c>
      <c r="CQ335" s="8"/>
      <c r="CR335" s="8"/>
      <c r="CS335" s="9" t="s">
        <v>11</v>
      </c>
      <c r="CT335" s="10" t="s">
        <v>12</v>
      </c>
      <c r="CU335" s="10" t="s">
        <v>13</v>
      </c>
      <c r="CW335" s="2"/>
      <c r="CX335" s="2"/>
      <c r="CY335" s="2"/>
      <c r="CZ335" s="2"/>
      <c r="DA335" s="2"/>
      <c r="DB335" s="4" t="s">
        <v>8</v>
      </c>
      <c r="DC335" s="5"/>
      <c r="DD335" s="5"/>
      <c r="DE335" s="6"/>
      <c r="DF335" s="7" t="s">
        <v>9</v>
      </c>
      <c r="DG335" s="7"/>
      <c r="DH335" s="7"/>
      <c r="DI335" s="7"/>
      <c r="DJ335" s="8" t="s">
        <v>10</v>
      </c>
      <c r="DK335" s="8"/>
      <c r="DL335" s="8"/>
      <c r="DM335" s="9" t="s">
        <v>11</v>
      </c>
      <c r="DN335" s="10" t="s">
        <v>12</v>
      </c>
      <c r="DO335" s="10" t="s">
        <v>13</v>
      </c>
      <c r="DQ335" s="2"/>
      <c r="DR335" s="2"/>
      <c r="DS335" s="2"/>
      <c r="DT335" s="2"/>
      <c r="DU335" s="2"/>
      <c r="DV335" s="4" t="s">
        <v>8</v>
      </c>
      <c r="DW335" s="5"/>
      <c r="DX335" s="5"/>
      <c r="DY335" s="6"/>
      <c r="DZ335" s="7" t="s">
        <v>9</v>
      </c>
      <c r="EA335" s="7"/>
      <c r="EB335" s="7"/>
      <c r="EC335" s="7"/>
      <c r="ED335" s="8" t="s">
        <v>10</v>
      </c>
      <c r="EE335" s="8"/>
      <c r="EF335" s="8"/>
      <c r="EG335" s="9" t="s">
        <v>11</v>
      </c>
      <c r="EH335" s="10" t="s">
        <v>12</v>
      </c>
      <c r="EI335" s="10" t="s">
        <v>13</v>
      </c>
    </row>
    <row r="336" s="1" customFormat="1" customHeight="1" spans="1:139">
      <c r="A336" s="1" t="s">
        <v>14</v>
      </c>
      <c r="B336" s="1" t="s">
        <v>15</v>
      </c>
      <c r="C336" s="1" t="s">
        <v>16</v>
      </c>
      <c r="D336" s="1" t="s">
        <v>17</v>
      </c>
      <c r="E336" s="1" t="s">
        <v>18</v>
      </c>
      <c r="F336" s="11" t="s">
        <v>19</v>
      </c>
      <c r="G336" s="11" t="s">
        <v>20</v>
      </c>
      <c r="H336" s="12" t="s">
        <v>21</v>
      </c>
      <c r="I336" s="13" t="s">
        <v>8</v>
      </c>
      <c r="J336" s="11" t="s">
        <v>22</v>
      </c>
      <c r="K336" s="11" t="s">
        <v>23</v>
      </c>
      <c r="L336" s="11" t="s">
        <v>24</v>
      </c>
      <c r="M336" s="7" t="s">
        <v>25</v>
      </c>
      <c r="N336" s="11" t="s">
        <v>26</v>
      </c>
      <c r="O336" s="11" t="s">
        <v>27</v>
      </c>
      <c r="P336" s="8" t="s">
        <v>28</v>
      </c>
      <c r="Q336" s="9" t="s">
        <v>29</v>
      </c>
      <c r="R336" s="14"/>
      <c r="S336" s="14"/>
      <c r="T336" s="1"/>
      <c r="U336" s="1" t="s">
        <v>14</v>
      </c>
      <c r="V336" s="1" t="s">
        <v>15</v>
      </c>
      <c r="W336" s="1" t="s">
        <v>16</v>
      </c>
      <c r="X336" s="1" t="s">
        <v>17</v>
      </c>
      <c r="Y336" s="1" t="s">
        <v>18</v>
      </c>
      <c r="Z336" s="11" t="s">
        <v>19</v>
      </c>
      <c r="AA336" s="11" t="s">
        <v>20</v>
      </c>
      <c r="AB336" s="12" t="s">
        <v>21</v>
      </c>
      <c r="AC336" s="13" t="s">
        <v>8</v>
      </c>
      <c r="AD336" s="11" t="s">
        <v>22</v>
      </c>
      <c r="AE336" s="11" t="s">
        <v>23</v>
      </c>
      <c r="AF336" s="11" t="s">
        <v>24</v>
      </c>
      <c r="AG336" s="7" t="s">
        <v>25</v>
      </c>
      <c r="AH336" s="11" t="s">
        <v>26</v>
      </c>
      <c r="AI336" s="11" t="s">
        <v>27</v>
      </c>
      <c r="AJ336" s="8" t="s">
        <v>28</v>
      </c>
      <c r="AK336" s="9" t="s">
        <v>29</v>
      </c>
      <c r="AL336" s="14"/>
      <c r="AM336" s="14"/>
      <c r="AN336" s="1"/>
      <c r="AO336" s="1" t="s">
        <v>14</v>
      </c>
      <c r="AP336" s="1" t="s">
        <v>15</v>
      </c>
      <c r="AQ336" s="1" t="s">
        <v>16</v>
      </c>
      <c r="AR336" s="1" t="s">
        <v>17</v>
      </c>
      <c r="AS336" s="1" t="s">
        <v>18</v>
      </c>
      <c r="AT336" s="11" t="s">
        <v>19</v>
      </c>
      <c r="AU336" s="11" t="s">
        <v>20</v>
      </c>
      <c r="AV336" s="12" t="s">
        <v>21</v>
      </c>
      <c r="AW336" s="13" t="s">
        <v>8</v>
      </c>
      <c r="AX336" s="11" t="s">
        <v>22</v>
      </c>
      <c r="AY336" s="11" t="s">
        <v>23</v>
      </c>
      <c r="AZ336" s="11" t="s">
        <v>24</v>
      </c>
      <c r="BA336" s="7" t="s">
        <v>25</v>
      </c>
      <c r="BB336" s="11" t="s">
        <v>26</v>
      </c>
      <c r="BC336" s="11" t="s">
        <v>27</v>
      </c>
      <c r="BD336" s="8" t="s">
        <v>28</v>
      </c>
      <c r="BE336" s="9" t="s">
        <v>29</v>
      </c>
      <c r="BF336" s="14"/>
      <c r="BG336" s="14"/>
      <c r="BH336" s="1"/>
      <c r="BI336" s="1" t="s">
        <v>14</v>
      </c>
      <c r="BJ336" s="1" t="s">
        <v>15</v>
      </c>
      <c r="BK336" s="1" t="s">
        <v>16</v>
      </c>
      <c r="BL336" s="1" t="s">
        <v>17</v>
      </c>
      <c r="BM336" s="1" t="s">
        <v>18</v>
      </c>
      <c r="BN336" s="11" t="s">
        <v>19</v>
      </c>
      <c r="BO336" s="11" t="s">
        <v>20</v>
      </c>
      <c r="BP336" s="12" t="s">
        <v>21</v>
      </c>
      <c r="BQ336" s="13" t="s">
        <v>8</v>
      </c>
      <c r="BR336" s="11" t="s">
        <v>22</v>
      </c>
      <c r="BS336" s="11" t="s">
        <v>23</v>
      </c>
      <c r="BT336" s="11" t="s">
        <v>24</v>
      </c>
      <c r="BU336" s="7" t="s">
        <v>25</v>
      </c>
      <c r="BV336" s="11" t="s">
        <v>26</v>
      </c>
      <c r="BW336" s="11" t="s">
        <v>27</v>
      </c>
      <c r="BX336" s="8" t="s">
        <v>28</v>
      </c>
      <c r="BY336" s="9" t="s">
        <v>29</v>
      </c>
      <c r="BZ336" s="14"/>
      <c r="CA336" s="14"/>
      <c r="CB336" s="1"/>
      <c r="CC336" s="1" t="s">
        <v>14</v>
      </c>
      <c r="CD336" s="1" t="s">
        <v>15</v>
      </c>
      <c r="CE336" s="1" t="s">
        <v>16</v>
      </c>
      <c r="CF336" s="1" t="s">
        <v>17</v>
      </c>
      <c r="CG336" s="1" t="s">
        <v>18</v>
      </c>
      <c r="CH336" s="11" t="s">
        <v>19</v>
      </c>
      <c r="CI336" s="11" t="s">
        <v>20</v>
      </c>
      <c r="CJ336" s="12" t="s">
        <v>21</v>
      </c>
      <c r="CK336" s="13" t="s">
        <v>8</v>
      </c>
      <c r="CL336" s="11" t="s">
        <v>22</v>
      </c>
      <c r="CM336" s="11" t="s">
        <v>23</v>
      </c>
      <c r="CN336" s="11" t="s">
        <v>24</v>
      </c>
      <c r="CO336" s="7" t="s">
        <v>25</v>
      </c>
      <c r="CP336" s="11" t="s">
        <v>26</v>
      </c>
      <c r="CQ336" s="11" t="s">
        <v>27</v>
      </c>
      <c r="CR336" s="8" t="s">
        <v>28</v>
      </c>
      <c r="CS336" s="9" t="s">
        <v>29</v>
      </c>
      <c r="CT336" s="14"/>
      <c r="CU336" s="14"/>
      <c r="CV336" s="1"/>
      <c r="CW336" s="1" t="s">
        <v>14</v>
      </c>
      <c r="CX336" s="1" t="s">
        <v>15</v>
      </c>
      <c r="CY336" s="1" t="s">
        <v>16</v>
      </c>
      <c r="CZ336" s="1" t="s">
        <v>17</v>
      </c>
      <c r="DA336" s="1" t="s">
        <v>18</v>
      </c>
      <c r="DB336" s="11" t="s">
        <v>19</v>
      </c>
      <c r="DC336" s="11" t="s">
        <v>20</v>
      </c>
      <c r="DD336" s="12" t="s">
        <v>21</v>
      </c>
      <c r="DE336" s="13" t="s">
        <v>8</v>
      </c>
      <c r="DF336" s="11" t="s">
        <v>22</v>
      </c>
      <c r="DG336" s="11" t="s">
        <v>23</v>
      </c>
      <c r="DH336" s="11" t="s">
        <v>24</v>
      </c>
      <c r="DI336" s="7" t="s">
        <v>25</v>
      </c>
      <c r="DJ336" s="11" t="s">
        <v>26</v>
      </c>
      <c r="DK336" s="11" t="s">
        <v>27</v>
      </c>
      <c r="DL336" s="8" t="s">
        <v>28</v>
      </c>
      <c r="DM336" s="9" t="s">
        <v>29</v>
      </c>
      <c r="DN336" s="14"/>
      <c r="DO336" s="14"/>
      <c r="DP336" s="1"/>
      <c r="DQ336" s="1" t="s">
        <v>14</v>
      </c>
      <c r="DR336" s="1" t="s">
        <v>15</v>
      </c>
      <c r="DS336" s="1" t="s">
        <v>16</v>
      </c>
      <c r="DT336" s="1" t="s">
        <v>17</v>
      </c>
      <c r="DU336" s="1" t="s">
        <v>18</v>
      </c>
      <c r="DV336" s="11" t="s">
        <v>19</v>
      </c>
      <c r="DW336" s="11" t="s">
        <v>20</v>
      </c>
      <c r="DX336" s="12" t="s">
        <v>21</v>
      </c>
      <c r="DY336" s="13" t="s">
        <v>8</v>
      </c>
      <c r="DZ336" s="11" t="s">
        <v>22</v>
      </c>
      <c r="EA336" s="11" t="s">
        <v>23</v>
      </c>
      <c r="EB336" s="11" t="s">
        <v>24</v>
      </c>
      <c r="EC336" s="7" t="s">
        <v>25</v>
      </c>
      <c r="ED336" s="11" t="s">
        <v>26</v>
      </c>
      <c r="EE336" s="11" t="s">
        <v>27</v>
      </c>
      <c r="EF336" s="8" t="s">
        <v>28</v>
      </c>
      <c r="EG336" s="9" t="s">
        <v>29</v>
      </c>
      <c r="EH336" s="14"/>
      <c r="EI336" s="14"/>
    </row>
    <row r="337" s="1" customFormat="1" customHeight="1" spans="1:140">
      <c r="A337" s="15">
        <f>M346</f>
        <v>1676655.20341471</v>
      </c>
      <c r="B337" s="15">
        <f>T355+T364</f>
        <v>776927.659008331</v>
      </c>
      <c r="C337" s="15">
        <f>M378</f>
        <v>576925.882079614</v>
      </c>
      <c r="D337" s="15">
        <f>M388</f>
        <v>387935.85894184</v>
      </c>
      <c r="E337" s="15">
        <v>18</v>
      </c>
      <c r="F337" s="11">
        <v>2704</v>
      </c>
      <c r="G337" s="11">
        <v>1.286</v>
      </c>
      <c r="H337" s="12">
        <v>1.35</v>
      </c>
      <c r="I337" s="13">
        <f t="shared" ref="I337:I342" si="669">F337*G337*H337</f>
        <v>4694.4144</v>
      </c>
      <c r="J337" s="11">
        <v>3</v>
      </c>
      <c r="K337" s="11">
        <v>680</v>
      </c>
      <c r="L337" s="11">
        <v>1.79</v>
      </c>
      <c r="M337" s="16">
        <f t="shared" ref="M337:M342" si="670">1+6*K337/(K337+2000)+L337</f>
        <v>4.31238805970149</v>
      </c>
      <c r="N337" s="11">
        <v>1</v>
      </c>
      <c r="O337" s="11">
        <v>2.38</v>
      </c>
      <c r="P337" s="8">
        <f t="shared" ref="P337:P342" si="671">1+N337*O337</f>
        <v>3.38</v>
      </c>
      <c r="Q337" s="9">
        <v>1.15</v>
      </c>
      <c r="R337" s="17">
        <v>1</v>
      </c>
      <c r="S337" s="18">
        <f t="shared" ref="S337:S345" si="672">I337*J337*Q337*P337*M337*R337</f>
        <v>236066.876960826</v>
      </c>
      <c r="U337" s="15">
        <f>AG346</f>
        <v>1676655.20341471</v>
      </c>
      <c r="V337" s="15">
        <f>AN355+AN364</f>
        <v>893803.139791131</v>
      </c>
      <c r="W337" s="15">
        <f>AG378</f>
        <v>576925.882079614</v>
      </c>
      <c r="X337" s="15">
        <f>AG388</f>
        <v>549345.547059725</v>
      </c>
      <c r="Y337" s="15">
        <v>18</v>
      </c>
      <c r="Z337" s="11">
        <v>2704</v>
      </c>
      <c r="AA337" s="11">
        <v>1.286</v>
      </c>
      <c r="AB337" s="12">
        <v>1.35</v>
      </c>
      <c r="AC337" s="13">
        <f t="shared" ref="AC337:AC342" si="673">Z337*AA337*AB337</f>
        <v>4694.4144</v>
      </c>
      <c r="AD337" s="11">
        <v>3</v>
      </c>
      <c r="AE337" s="11">
        <v>680</v>
      </c>
      <c r="AF337" s="11">
        <v>1.79</v>
      </c>
      <c r="AG337" s="16">
        <f t="shared" ref="AG337:AG342" si="674">1+6*AE337/(AE337+2000)+AF337</f>
        <v>4.31238805970149</v>
      </c>
      <c r="AH337" s="11">
        <v>1</v>
      </c>
      <c r="AI337" s="11">
        <v>2.38</v>
      </c>
      <c r="AJ337" s="8">
        <f t="shared" ref="AJ337:AJ342" si="675">1+AH337*AI337</f>
        <v>3.38</v>
      </c>
      <c r="AK337" s="9">
        <v>1.15</v>
      </c>
      <c r="AL337" s="17">
        <v>1</v>
      </c>
      <c r="AM337" s="18">
        <f t="shared" ref="AM337:AM345" si="676">AC337*AD337*AK337*AJ337*AG337*AL337</f>
        <v>236066.876960826</v>
      </c>
      <c r="AO337" s="15">
        <f>BA346</f>
        <v>1701805.03146593</v>
      </c>
      <c r="AP337" s="15">
        <f>BH355+BH364</f>
        <v>804154.496518522</v>
      </c>
      <c r="AQ337" s="15">
        <f>BA378</f>
        <v>585579.770310808</v>
      </c>
      <c r="AR337" s="15">
        <f>BA388</f>
        <v>592934.082089638</v>
      </c>
      <c r="AS337" s="15">
        <v>18</v>
      </c>
      <c r="AT337" s="11">
        <v>2704</v>
      </c>
      <c r="AU337" s="11">
        <v>1.286</v>
      </c>
      <c r="AV337" s="12">
        <v>1.35</v>
      </c>
      <c r="AW337" s="13">
        <f t="shared" ref="AW337:AW342" si="677">AT337*AU337*AV337</f>
        <v>4694.4144</v>
      </c>
      <c r="AX337" s="11">
        <v>3</v>
      </c>
      <c r="AY337" s="11">
        <v>680</v>
      </c>
      <c r="AZ337" s="11">
        <v>1.79</v>
      </c>
      <c r="BA337" s="16">
        <f t="shared" ref="BA337:BA342" si="678">1+6*AY337/(AY337+2000)+AZ337</f>
        <v>4.31238805970149</v>
      </c>
      <c r="BB337" s="11">
        <v>1</v>
      </c>
      <c r="BC337" s="11">
        <v>2.38</v>
      </c>
      <c r="BD337" s="8">
        <f t="shared" ref="BD337:BD342" si="679">1+BB337*BC337</f>
        <v>3.38</v>
      </c>
      <c r="BE337" s="9">
        <v>1.15</v>
      </c>
      <c r="BF337" s="17">
        <v>1.015</v>
      </c>
      <c r="BG337" s="18">
        <f t="shared" ref="BG337:BG345" si="680">AW337*AX337*BE337*BD337*BA337*BF337</f>
        <v>239607.880115238</v>
      </c>
      <c r="BI337" s="15">
        <f>BU346</f>
        <v>1701805.03146593</v>
      </c>
      <c r="BJ337" s="15">
        <f>CB355+CB364</f>
        <v>921387.721589781</v>
      </c>
      <c r="BK337" s="15">
        <f>BU378</f>
        <v>585579.770310808</v>
      </c>
      <c r="BL337" s="15">
        <f>BU388</f>
        <v>836292.006192358</v>
      </c>
      <c r="BM337" s="15">
        <v>18</v>
      </c>
      <c r="BN337" s="11">
        <v>2704</v>
      </c>
      <c r="BO337" s="11">
        <v>1.286</v>
      </c>
      <c r="BP337" s="12">
        <v>1.35</v>
      </c>
      <c r="BQ337" s="13">
        <f t="shared" ref="BQ337:BQ342" si="681">BN337*BO337*BP337</f>
        <v>4694.4144</v>
      </c>
      <c r="BR337" s="11">
        <v>3</v>
      </c>
      <c r="BS337" s="11">
        <v>680</v>
      </c>
      <c r="BT337" s="11">
        <v>1.79</v>
      </c>
      <c r="BU337" s="16">
        <f t="shared" ref="BU337:BU342" si="682">1+6*BS337/(BS337+2000)+BT337</f>
        <v>4.31238805970149</v>
      </c>
      <c r="BV337" s="11">
        <v>1</v>
      </c>
      <c r="BW337" s="11">
        <v>2.38</v>
      </c>
      <c r="BX337" s="8">
        <f t="shared" ref="BX337:BX342" si="683">1+BV337*BW337</f>
        <v>3.38</v>
      </c>
      <c r="BY337" s="9">
        <v>1.15</v>
      </c>
      <c r="BZ337" s="17">
        <v>1.015</v>
      </c>
      <c r="CA337" s="18">
        <f t="shared" ref="CA337:CA345" si="684">BQ337*BR337*BY337*BX337*BU337*BZ337</f>
        <v>239607.880115238</v>
      </c>
      <c r="CC337" s="15">
        <f>CO346</f>
        <v>2107116.58481803</v>
      </c>
      <c r="CD337" s="15">
        <f>CV355+CV364</f>
        <v>859613.427312904</v>
      </c>
      <c r="CE337" s="15">
        <f>CO378</f>
        <v>625964.582056381</v>
      </c>
      <c r="CF337" s="15">
        <f>CO388</f>
        <v>870176.783153684</v>
      </c>
      <c r="CG337" s="15">
        <v>18</v>
      </c>
      <c r="CH337" s="11">
        <f t="shared" ref="CH337:CH342" si="685">2704+428</f>
        <v>3132</v>
      </c>
      <c r="CI337" s="11">
        <v>1.286</v>
      </c>
      <c r="CJ337" s="12">
        <v>1.35</v>
      </c>
      <c r="CK337" s="13">
        <f t="shared" ref="CK337:CK342" si="686">CH337*CI337*CJ337</f>
        <v>5437.4652</v>
      </c>
      <c r="CL337" s="11">
        <v>3</v>
      </c>
      <c r="CM337" s="11">
        <v>680</v>
      </c>
      <c r="CN337" s="11">
        <v>1.79</v>
      </c>
      <c r="CO337" s="16">
        <f t="shared" ref="CO337:CO342" si="687">1+6*CM337/(CM337+2000)+CN337</f>
        <v>4.31238805970149</v>
      </c>
      <c r="CP337" s="11">
        <v>1</v>
      </c>
      <c r="CQ337" s="11">
        <v>2.38</v>
      </c>
      <c r="CR337" s="8">
        <f t="shared" ref="CR337:CR342" si="688">1+CP337*CQ337</f>
        <v>3.38</v>
      </c>
      <c r="CS337" s="9">
        <v>1.15</v>
      </c>
      <c r="CT337" s="17">
        <v>1.085</v>
      </c>
      <c r="CU337" s="18">
        <f t="shared" ref="CU337:CU345" si="689">CK337*CL337*CS337*CR337*CO337*CT337</f>
        <v>296674.253929666</v>
      </c>
      <c r="CW337" s="15">
        <f>DI346</f>
        <v>2115189.82843802</v>
      </c>
      <c r="CX337" s="15">
        <f>DP355+DP364</f>
        <v>984931.702389077</v>
      </c>
      <c r="CY337" s="15">
        <f>DI378</f>
        <v>625964.582056381</v>
      </c>
      <c r="CZ337" s="15">
        <f>DI388</f>
        <v>1221738.76402082</v>
      </c>
      <c r="DA337" s="15">
        <v>18</v>
      </c>
      <c r="DB337" s="11">
        <f t="shared" ref="DB337:DB342" si="690">2704+440</f>
        <v>3144</v>
      </c>
      <c r="DC337" s="11">
        <v>1.286</v>
      </c>
      <c r="DD337" s="12">
        <v>1.35</v>
      </c>
      <c r="DE337" s="13">
        <f t="shared" ref="DE337:DE342" si="691">DB337*DC337*DD337</f>
        <v>5458.2984</v>
      </c>
      <c r="DF337" s="11">
        <v>3</v>
      </c>
      <c r="DG337" s="11">
        <v>680</v>
      </c>
      <c r="DH337" s="11">
        <v>1.79</v>
      </c>
      <c r="DI337" s="16">
        <f t="shared" ref="DI337:DI342" si="692">1+6*DG337/(DG337+2000)+DH337</f>
        <v>4.31238805970149</v>
      </c>
      <c r="DJ337" s="11">
        <v>1</v>
      </c>
      <c r="DK337" s="11">
        <v>2.38</v>
      </c>
      <c r="DL337" s="8">
        <f t="shared" ref="DL337:DL342" si="693">1+DJ337*DK337</f>
        <v>3.38</v>
      </c>
      <c r="DM337" s="9">
        <v>1.15</v>
      </c>
      <c r="DN337" s="17">
        <v>1.085</v>
      </c>
      <c r="DO337" s="18">
        <f t="shared" ref="DO337:DO345" si="694">DE337*DF337*DM337*DL337*DI337*DN337</f>
        <v>297810.936894914</v>
      </c>
      <c r="DQ337" s="15">
        <f>EC346</f>
        <v>3011154.33828257</v>
      </c>
      <c r="DR337" s="15">
        <f>EJ355+EJ364</f>
        <v>1216809.01769165</v>
      </c>
      <c r="DS337" s="15">
        <f>EC378</f>
        <v>898332.441905311</v>
      </c>
      <c r="DT337" s="15">
        <f>EC388</f>
        <v>2287770.70077047</v>
      </c>
      <c r="DU337" s="15">
        <v>18</v>
      </c>
      <c r="DV337" s="11">
        <f t="shared" ref="DV337:DV342" si="695">2704+499</f>
        <v>3203</v>
      </c>
      <c r="DW337" s="11">
        <v>1.286</v>
      </c>
      <c r="DX337" s="12">
        <v>1.35</v>
      </c>
      <c r="DY337" s="13">
        <f t="shared" ref="DY337:DY342" si="696">DV337*DW337*DX337</f>
        <v>5560.7283</v>
      </c>
      <c r="DZ337" s="11">
        <v>3</v>
      </c>
      <c r="EA337" s="11">
        <v>680</v>
      </c>
      <c r="EB337" s="11">
        <v>1.88</v>
      </c>
      <c r="EC337" s="16">
        <f t="shared" ref="EC337:EC342" si="697">1+6*EA337/(EA337+2000)+EB337</f>
        <v>4.40238805970149</v>
      </c>
      <c r="ED337" s="11">
        <v>1</v>
      </c>
      <c r="EE337" s="11">
        <v>3.18</v>
      </c>
      <c r="EF337" s="8">
        <f t="shared" ref="EF337:EF342" si="698">1+ED337*EE337</f>
        <v>4.18</v>
      </c>
      <c r="EG337" s="9">
        <v>1.15</v>
      </c>
      <c r="EH337" s="17">
        <v>1.2</v>
      </c>
      <c r="EI337" s="18">
        <f t="shared" ref="EI337:EI345" si="699">DY337*DZ337*EG337*EF337*EC337*EH337</f>
        <v>423639.66948727</v>
      </c>
    </row>
    <row r="338" s="1" customFormat="1" customHeight="1" spans="1:140">
      <c r="A338" s="1" t="s">
        <v>30</v>
      </c>
      <c r="B338" s="1" t="s">
        <v>31</v>
      </c>
      <c r="C338" s="1" t="s">
        <v>32</v>
      </c>
      <c r="D338" s="1" t="s">
        <v>12</v>
      </c>
      <c r="E338" s="1"/>
      <c r="F338" s="11">
        <v>2704</v>
      </c>
      <c r="G338" s="11">
        <v>1.871</v>
      </c>
      <c r="H338" s="12">
        <v>1.35</v>
      </c>
      <c r="I338" s="13">
        <f t="shared" si="669"/>
        <v>6829.8984</v>
      </c>
      <c r="J338" s="11">
        <v>3</v>
      </c>
      <c r="K338" s="11">
        <v>680</v>
      </c>
      <c r="L338" s="11">
        <v>1.79</v>
      </c>
      <c r="M338" s="16">
        <f t="shared" si="670"/>
        <v>4.31238805970149</v>
      </c>
      <c r="N338" s="11">
        <v>1</v>
      </c>
      <c r="O338" s="11">
        <v>2.38</v>
      </c>
      <c r="P338" s="8">
        <f t="shared" si="671"/>
        <v>3.38</v>
      </c>
      <c r="Q338" s="9">
        <v>1.15</v>
      </c>
      <c r="R338" s="17">
        <v>1</v>
      </c>
      <c r="S338" s="18">
        <f t="shared" si="672"/>
        <v>343453.442296815</v>
      </c>
      <c r="U338" s="1" t="s">
        <v>30</v>
      </c>
      <c r="V338" s="1" t="s">
        <v>31</v>
      </c>
      <c r="W338" s="1" t="s">
        <v>32</v>
      </c>
      <c r="X338" s="1" t="s">
        <v>12</v>
      </c>
      <c r="Y338" s="1"/>
      <c r="Z338" s="11">
        <v>2704</v>
      </c>
      <c r="AA338" s="11">
        <v>1.871</v>
      </c>
      <c r="AB338" s="12">
        <v>1.35</v>
      </c>
      <c r="AC338" s="13">
        <f t="shared" si="673"/>
        <v>6829.8984</v>
      </c>
      <c r="AD338" s="11">
        <v>3</v>
      </c>
      <c r="AE338" s="11">
        <v>680</v>
      </c>
      <c r="AF338" s="11">
        <v>1.79</v>
      </c>
      <c r="AG338" s="16">
        <f t="shared" si="674"/>
        <v>4.31238805970149</v>
      </c>
      <c r="AH338" s="11">
        <v>1</v>
      </c>
      <c r="AI338" s="11">
        <v>2.38</v>
      </c>
      <c r="AJ338" s="8">
        <f t="shared" si="675"/>
        <v>3.38</v>
      </c>
      <c r="AK338" s="9">
        <v>1.15</v>
      </c>
      <c r="AL338" s="17">
        <v>1</v>
      </c>
      <c r="AM338" s="18">
        <f t="shared" si="676"/>
        <v>343453.442296815</v>
      </c>
      <c r="AO338" s="1" t="s">
        <v>30</v>
      </c>
      <c r="AP338" s="1" t="s">
        <v>31</v>
      </c>
      <c r="AQ338" s="1" t="s">
        <v>32</v>
      </c>
      <c r="AR338" s="1" t="s">
        <v>12</v>
      </c>
      <c r="AS338" s="1"/>
      <c r="AT338" s="11">
        <v>2704</v>
      </c>
      <c r="AU338" s="11">
        <v>1.871</v>
      </c>
      <c r="AV338" s="12">
        <v>1.35</v>
      </c>
      <c r="AW338" s="13">
        <f t="shared" si="677"/>
        <v>6829.8984</v>
      </c>
      <c r="AX338" s="11">
        <v>3</v>
      </c>
      <c r="AY338" s="11">
        <v>680</v>
      </c>
      <c r="AZ338" s="11">
        <v>1.79</v>
      </c>
      <c r="BA338" s="16">
        <f t="shared" si="678"/>
        <v>4.31238805970149</v>
      </c>
      <c r="BB338" s="11">
        <v>1</v>
      </c>
      <c r="BC338" s="11">
        <v>2.38</v>
      </c>
      <c r="BD338" s="8">
        <f t="shared" si="679"/>
        <v>3.38</v>
      </c>
      <c r="BE338" s="9">
        <v>1.15</v>
      </c>
      <c r="BF338" s="17">
        <v>1.015</v>
      </c>
      <c r="BG338" s="18">
        <f t="shared" si="680"/>
        <v>348605.243931268</v>
      </c>
      <c r="BI338" s="1" t="s">
        <v>30</v>
      </c>
      <c r="BJ338" s="1" t="s">
        <v>31</v>
      </c>
      <c r="BK338" s="1" t="s">
        <v>32</v>
      </c>
      <c r="BL338" s="1" t="s">
        <v>12</v>
      </c>
      <c r="BM338" s="1"/>
      <c r="BN338" s="11">
        <v>2704</v>
      </c>
      <c r="BO338" s="11">
        <v>1.871</v>
      </c>
      <c r="BP338" s="12">
        <v>1.35</v>
      </c>
      <c r="BQ338" s="13">
        <f t="shared" si="681"/>
        <v>6829.8984</v>
      </c>
      <c r="BR338" s="11">
        <v>3</v>
      </c>
      <c r="BS338" s="11">
        <v>680</v>
      </c>
      <c r="BT338" s="11">
        <v>1.79</v>
      </c>
      <c r="BU338" s="16">
        <f t="shared" si="682"/>
        <v>4.31238805970149</v>
      </c>
      <c r="BV338" s="11">
        <v>1</v>
      </c>
      <c r="BW338" s="11">
        <v>2.38</v>
      </c>
      <c r="BX338" s="8">
        <f t="shared" si="683"/>
        <v>3.38</v>
      </c>
      <c r="BY338" s="9">
        <v>1.15</v>
      </c>
      <c r="BZ338" s="17">
        <v>1.015</v>
      </c>
      <c r="CA338" s="18">
        <f t="shared" si="684"/>
        <v>348605.243931268</v>
      </c>
      <c r="CC338" s="1" t="s">
        <v>30</v>
      </c>
      <c r="CD338" s="1" t="s">
        <v>31</v>
      </c>
      <c r="CE338" s="1" t="s">
        <v>32</v>
      </c>
      <c r="CF338" s="1" t="s">
        <v>12</v>
      </c>
      <c r="CG338" s="1"/>
      <c r="CH338" s="11">
        <f t="shared" si="685"/>
        <v>3132</v>
      </c>
      <c r="CI338" s="11">
        <v>1.871</v>
      </c>
      <c r="CJ338" s="12">
        <v>1.35</v>
      </c>
      <c r="CK338" s="13">
        <f t="shared" si="686"/>
        <v>7910.9622</v>
      </c>
      <c r="CL338" s="11">
        <v>3</v>
      </c>
      <c r="CM338" s="11">
        <v>680</v>
      </c>
      <c r="CN338" s="11">
        <v>1.79</v>
      </c>
      <c r="CO338" s="16">
        <f t="shared" si="687"/>
        <v>4.31238805970149</v>
      </c>
      <c r="CP338" s="11">
        <v>1</v>
      </c>
      <c r="CQ338" s="11">
        <v>2.38</v>
      </c>
      <c r="CR338" s="8">
        <f t="shared" si="688"/>
        <v>3.38</v>
      </c>
      <c r="CS338" s="9">
        <v>1.15</v>
      </c>
      <c r="CT338" s="17">
        <v>1.085</v>
      </c>
      <c r="CU338" s="18">
        <f t="shared" si="689"/>
        <v>431631.049068744</v>
      </c>
      <c r="CW338" s="1" t="s">
        <v>30</v>
      </c>
      <c r="CX338" s="1" t="s">
        <v>31</v>
      </c>
      <c r="CY338" s="1" t="s">
        <v>32</v>
      </c>
      <c r="CZ338" s="1" t="s">
        <v>12</v>
      </c>
      <c r="DA338" s="1"/>
      <c r="DB338" s="11">
        <f t="shared" si="690"/>
        <v>3144</v>
      </c>
      <c r="DC338" s="11">
        <v>1.871</v>
      </c>
      <c r="DD338" s="12">
        <v>1.35</v>
      </c>
      <c r="DE338" s="13">
        <f t="shared" si="691"/>
        <v>7941.2724</v>
      </c>
      <c r="DF338" s="11">
        <v>3</v>
      </c>
      <c r="DG338" s="11">
        <v>680</v>
      </c>
      <c r="DH338" s="11">
        <v>1.79</v>
      </c>
      <c r="DI338" s="16">
        <f t="shared" si="692"/>
        <v>4.31238805970149</v>
      </c>
      <c r="DJ338" s="11">
        <v>1</v>
      </c>
      <c r="DK338" s="11">
        <v>2.38</v>
      </c>
      <c r="DL338" s="8">
        <f t="shared" si="693"/>
        <v>3.38</v>
      </c>
      <c r="DM338" s="9">
        <v>1.15</v>
      </c>
      <c r="DN338" s="17">
        <v>1.085</v>
      </c>
      <c r="DO338" s="18">
        <f t="shared" si="694"/>
        <v>433284.807877437</v>
      </c>
      <c r="DQ338" s="1" t="s">
        <v>30</v>
      </c>
      <c r="DR338" s="1" t="s">
        <v>31</v>
      </c>
      <c r="DS338" s="1" t="s">
        <v>32</v>
      </c>
      <c r="DT338" s="1" t="s">
        <v>12</v>
      </c>
      <c r="DU338" s="1"/>
      <c r="DV338" s="11">
        <f t="shared" si="695"/>
        <v>3203</v>
      </c>
      <c r="DW338" s="11">
        <v>1.871</v>
      </c>
      <c r="DX338" s="12">
        <v>1.35</v>
      </c>
      <c r="DY338" s="13">
        <f t="shared" si="696"/>
        <v>8090.29755</v>
      </c>
      <c r="DZ338" s="11">
        <v>3</v>
      </c>
      <c r="EA338" s="11">
        <v>680</v>
      </c>
      <c r="EB338" s="11">
        <v>1.88</v>
      </c>
      <c r="EC338" s="16">
        <f t="shared" si="697"/>
        <v>4.40238805970149</v>
      </c>
      <c r="ED338" s="11">
        <v>1</v>
      </c>
      <c r="EE338" s="11">
        <v>3.18</v>
      </c>
      <c r="EF338" s="8">
        <f t="shared" si="698"/>
        <v>4.18</v>
      </c>
      <c r="EG338" s="9">
        <v>1.15</v>
      </c>
      <c r="EH338" s="17">
        <v>1.2</v>
      </c>
      <c r="EI338" s="18">
        <f t="shared" si="699"/>
        <v>616352.893942988</v>
      </c>
    </row>
    <row r="339" s="1" customFormat="1" customHeight="1" spans="1:140">
      <c r="A339" s="15">
        <f>M408</f>
        <v>104368.74864</v>
      </c>
      <c r="B339" s="15">
        <f>M425</f>
        <v>107942.2404732</v>
      </c>
      <c r="C339" s="1">
        <f>M441</f>
        <v>91641.79763424</v>
      </c>
      <c r="D339" s="1">
        <v>1</v>
      </c>
      <c r="E339" s="1"/>
      <c r="F339" s="11">
        <v>2704</v>
      </c>
      <c r="G339" s="11">
        <v>1.286</v>
      </c>
      <c r="H339" s="12">
        <v>1.35</v>
      </c>
      <c r="I339" s="13">
        <f t="shared" si="669"/>
        <v>4694.4144</v>
      </c>
      <c r="J339" s="11">
        <v>3</v>
      </c>
      <c r="K339" s="11">
        <v>680</v>
      </c>
      <c r="L339" s="11">
        <v>1.79</v>
      </c>
      <c r="M339" s="16">
        <f t="shared" si="670"/>
        <v>4.31238805970149</v>
      </c>
      <c r="N339" s="11">
        <v>1</v>
      </c>
      <c r="O339" s="11">
        <v>2.38</v>
      </c>
      <c r="P339" s="8">
        <f t="shared" si="671"/>
        <v>3.38</v>
      </c>
      <c r="Q339" s="9">
        <v>1.15</v>
      </c>
      <c r="R339" s="17">
        <v>1</v>
      </c>
      <c r="S339" s="18">
        <f t="shared" si="672"/>
        <v>236066.876960826</v>
      </c>
      <c r="U339" s="15">
        <f>AG408</f>
        <v>104368.74864</v>
      </c>
      <c r="V339" s="15">
        <f>AG425</f>
        <v>107942.2404732</v>
      </c>
      <c r="W339" s="1">
        <f>AG441</f>
        <v>110487.839616</v>
      </c>
      <c r="X339" s="1">
        <v>1</v>
      </c>
      <c r="Y339" s="1"/>
      <c r="Z339" s="11">
        <v>2704</v>
      </c>
      <c r="AA339" s="11">
        <v>1.286</v>
      </c>
      <c r="AB339" s="12">
        <v>1.35</v>
      </c>
      <c r="AC339" s="13">
        <f t="shared" si="673"/>
        <v>4694.4144</v>
      </c>
      <c r="AD339" s="11">
        <v>3</v>
      </c>
      <c r="AE339" s="11">
        <v>680</v>
      </c>
      <c r="AF339" s="11">
        <v>1.79</v>
      </c>
      <c r="AG339" s="16">
        <f t="shared" si="674"/>
        <v>4.31238805970149</v>
      </c>
      <c r="AH339" s="11">
        <v>1</v>
      </c>
      <c r="AI339" s="11">
        <v>2.38</v>
      </c>
      <c r="AJ339" s="8">
        <f t="shared" si="675"/>
        <v>3.38</v>
      </c>
      <c r="AK339" s="9">
        <v>1.15</v>
      </c>
      <c r="AL339" s="17">
        <v>1</v>
      </c>
      <c r="AM339" s="18">
        <f t="shared" si="676"/>
        <v>236066.876960826</v>
      </c>
      <c r="AO339" s="15">
        <f>BA408</f>
        <v>104368.74864</v>
      </c>
      <c r="AP339" s="15">
        <f>BA425</f>
        <v>107942.2404732</v>
      </c>
      <c r="AQ339" s="1">
        <f>BA441</f>
        <v>100474.9271892</v>
      </c>
      <c r="AR339" s="1">
        <v>1</v>
      </c>
      <c r="AS339" s="1"/>
      <c r="AT339" s="11">
        <v>2704</v>
      </c>
      <c r="AU339" s="11">
        <v>1.286</v>
      </c>
      <c r="AV339" s="12">
        <v>1.35</v>
      </c>
      <c r="AW339" s="13">
        <f t="shared" si="677"/>
        <v>4694.4144</v>
      </c>
      <c r="AX339" s="11">
        <v>3</v>
      </c>
      <c r="AY339" s="11">
        <v>680</v>
      </c>
      <c r="AZ339" s="11">
        <v>1.79</v>
      </c>
      <c r="BA339" s="16">
        <f t="shared" si="678"/>
        <v>4.31238805970149</v>
      </c>
      <c r="BB339" s="11">
        <v>1</v>
      </c>
      <c r="BC339" s="11">
        <v>2.38</v>
      </c>
      <c r="BD339" s="8">
        <f t="shared" si="679"/>
        <v>3.38</v>
      </c>
      <c r="BE339" s="9">
        <v>1.15</v>
      </c>
      <c r="BF339" s="17">
        <v>1.015</v>
      </c>
      <c r="BG339" s="18">
        <f t="shared" si="680"/>
        <v>239607.880115238</v>
      </c>
      <c r="BI339" s="15">
        <f>BU408</f>
        <v>104368.74864</v>
      </c>
      <c r="BJ339" s="15">
        <f>BU425</f>
        <v>107942.2404732</v>
      </c>
      <c r="BK339" s="1">
        <f>BU441</f>
        <v>141712.849656</v>
      </c>
      <c r="BL339" s="1">
        <v>1</v>
      </c>
      <c r="BM339" s="1"/>
      <c r="BN339" s="11">
        <v>2704</v>
      </c>
      <c r="BO339" s="11">
        <v>1.286</v>
      </c>
      <c r="BP339" s="12">
        <v>1.35</v>
      </c>
      <c r="BQ339" s="13">
        <f t="shared" si="681"/>
        <v>4694.4144</v>
      </c>
      <c r="BR339" s="11">
        <v>3</v>
      </c>
      <c r="BS339" s="11">
        <v>680</v>
      </c>
      <c r="BT339" s="11">
        <v>1.79</v>
      </c>
      <c r="BU339" s="16">
        <f t="shared" si="682"/>
        <v>4.31238805970149</v>
      </c>
      <c r="BV339" s="11">
        <v>1</v>
      </c>
      <c r="BW339" s="11">
        <v>2.38</v>
      </c>
      <c r="BX339" s="8">
        <f t="shared" si="683"/>
        <v>3.38</v>
      </c>
      <c r="BY339" s="9">
        <v>1.15</v>
      </c>
      <c r="BZ339" s="17">
        <v>1.015</v>
      </c>
      <c r="CA339" s="18">
        <f t="shared" si="684"/>
        <v>239607.880115238</v>
      </c>
      <c r="CC339" s="15">
        <f>CO408</f>
        <v>120888.65412</v>
      </c>
      <c r="CD339" s="15">
        <f>CO425</f>
        <v>107942.2404732</v>
      </c>
      <c r="CE339" s="1">
        <f>CO441</f>
        <v>116478.8190684</v>
      </c>
      <c r="CF339" s="1">
        <v>1</v>
      </c>
      <c r="CG339" s="1"/>
      <c r="CH339" s="11">
        <f t="shared" si="685"/>
        <v>3132</v>
      </c>
      <c r="CI339" s="11">
        <v>1.286</v>
      </c>
      <c r="CJ339" s="12">
        <v>1.35</v>
      </c>
      <c r="CK339" s="13">
        <f t="shared" si="686"/>
        <v>5437.4652</v>
      </c>
      <c r="CL339" s="11">
        <v>3</v>
      </c>
      <c r="CM339" s="11">
        <v>680</v>
      </c>
      <c r="CN339" s="11">
        <v>1.79</v>
      </c>
      <c r="CO339" s="16">
        <f t="shared" si="687"/>
        <v>4.31238805970149</v>
      </c>
      <c r="CP339" s="11">
        <v>1</v>
      </c>
      <c r="CQ339" s="11">
        <v>2.38</v>
      </c>
      <c r="CR339" s="8">
        <f t="shared" si="688"/>
        <v>3.38</v>
      </c>
      <c r="CS339" s="9">
        <v>1.15</v>
      </c>
      <c r="CT339" s="17">
        <v>1.085</v>
      </c>
      <c r="CU339" s="18">
        <f t="shared" si="689"/>
        <v>296674.253929666</v>
      </c>
      <c r="CW339" s="15">
        <f>DI408</f>
        <v>121351.82904</v>
      </c>
      <c r="CX339" s="15">
        <f>DI425</f>
        <v>107942.2404732</v>
      </c>
      <c r="CY339" s="1">
        <f>DI441</f>
        <v>136207.92924</v>
      </c>
      <c r="CZ339" s="1">
        <v>1</v>
      </c>
      <c r="DA339" s="1"/>
      <c r="DB339" s="11">
        <f t="shared" si="690"/>
        <v>3144</v>
      </c>
      <c r="DC339" s="11">
        <v>1.286</v>
      </c>
      <c r="DD339" s="12">
        <v>1.35</v>
      </c>
      <c r="DE339" s="13">
        <f t="shared" si="691"/>
        <v>5458.2984</v>
      </c>
      <c r="DF339" s="11">
        <v>3</v>
      </c>
      <c r="DG339" s="11">
        <v>680</v>
      </c>
      <c r="DH339" s="11">
        <v>1.79</v>
      </c>
      <c r="DI339" s="16">
        <f t="shared" si="692"/>
        <v>4.31238805970149</v>
      </c>
      <c r="DJ339" s="11">
        <v>1</v>
      </c>
      <c r="DK339" s="11">
        <v>2.38</v>
      </c>
      <c r="DL339" s="8">
        <f t="shared" si="693"/>
        <v>3.38</v>
      </c>
      <c r="DM339" s="9">
        <v>1.15</v>
      </c>
      <c r="DN339" s="17">
        <v>1.085</v>
      </c>
      <c r="DO339" s="18">
        <f t="shared" si="694"/>
        <v>297810.936894914</v>
      </c>
      <c r="DQ339" s="15">
        <f>EC408</f>
        <v>152890.43253</v>
      </c>
      <c r="DR339" s="15">
        <f>EC425</f>
        <v>136107.3737268</v>
      </c>
      <c r="DS339" s="1">
        <f>EC441</f>
        <v>231632.8102845</v>
      </c>
      <c r="DT339" s="1">
        <v>1</v>
      </c>
      <c r="DU339" s="1"/>
      <c r="DV339" s="11">
        <f t="shared" si="695"/>
        <v>3203</v>
      </c>
      <c r="DW339" s="11">
        <v>1.286</v>
      </c>
      <c r="DX339" s="12">
        <v>1.35</v>
      </c>
      <c r="DY339" s="13">
        <f t="shared" si="696"/>
        <v>5560.7283</v>
      </c>
      <c r="DZ339" s="11">
        <v>3</v>
      </c>
      <c r="EA339" s="11">
        <v>680</v>
      </c>
      <c r="EB339" s="11">
        <v>1.88</v>
      </c>
      <c r="EC339" s="16">
        <f t="shared" si="697"/>
        <v>4.40238805970149</v>
      </c>
      <c r="ED339" s="11">
        <v>1</v>
      </c>
      <c r="EE339" s="11">
        <v>3.18</v>
      </c>
      <c r="EF339" s="8">
        <f t="shared" si="698"/>
        <v>4.18</v>
      </c>
      <c r="EG339" s="9">
        <v>1.15</v>
      </c>
      <c r="EH339" s="17">
        <v>1.2</v>
      </c>
      <c r="EI339" s="18">
        <f t="shared" si="699"/>
        <v>423639.66948727</v>
      </c>
    </row>
    <row r="340" s="1" customFormat="1" customHeight="1" spans="1:140">
      <c r="A340" s="19" t="s">
        <v>34</v>
      </c>
      <c r="B340" s="19"/>
      <c r="C340" s="19"/>
      <c r="D340" s="20" t="s">
        <v>35</v>
      </c>
      <c r="E340" s="20"/>
      <c r="F340" s="11">
        <v>2704</v>
      </c>
      <c r="G340" s="11">
        <v>1.871</v>
      </c>
      <c r="H340" s="12">
        <v>1.35</v>
      </c>
      <c r="I340" s="13">
        <f t="shared" si="669"/>
        <v>6829.8984</v>
      </c>
      <c r="J340" s="11">
        <v>3</v>
      </c>
      <c r="K340" s="11">
        <v>680</v>
      </c>
      <c r="L340" s="11">
        <v>1.79</v>
      </c>
      <c r="M340" s="16">
        <f t="shared" si="670"/>
        <v>4.31238805970149</v>
      </c>
      <c r="N340" s="11">
        <v>1</v>
      </c>
      <c r="O340" s="11">
        <v>2.38</v>
      </c>
      <c r="P340" s="8">
        <f t="shared" si="671"/>
        <v>3.38</v>
      </c>
      <c r="Q340" s="9">
        <v>1.15</v>
      </c>
      <c r="R340" s="17">
        <v>1</v>
      </c>
      <c r="S340" s="18">
        <f t="shared" si="672"/>
        <v>343453.442296815</v>
      </c>
      <c r="U340" s="19" t="s">
        <v>34</v>
      </c>
      <c r="V340" s="19"/>
      <c r="W340" s="19"/>
      <c r="X340" s="20" t="s">
        <v>35</v>
      </c>
      <c r="Y340" s="20"/>
      <c r="Z340" s="11">
        <v>2704</v>
      </c>
      <c r="AA340" s="11">
        <v>1.871</v>
      </c>
      <c r="AB340" s="12">
        <v>1.35</v>
      </c>
      <c r="AC340" s="13">
        <f t="shared" si="673"/>
        <v>6829.8984</v>
      </c>
      <c r="AD340" s="11">
        <v>3</v>
      </c>
      <c r="AE340" s="11">
        <v>680</v>
      </c>
      <c r="AF340" s="11">
        <v>1.79</v>
      </c>
      <c r="AG340" s="16">
        <f t="shared" si="674"/>
        <v>4.31238805970149</v>
      </c>
      <c r="AH340" s="11">
        <v>1</v>
      </c>
      <c r="AI340" s="11">
        <v>2.38</v>
      </c>
      <c r="AJ340" s="8">
        <f t="shared" si="675"/>
        <v>3.38</v>
      </c>
      <c r="AK340" s="9">
        <v>1.15</v>
      </c>
      <c r="AL340" s="17">
        <v>1</v>
      </c>
      <c r="AM340" s="18">
        <f t="shared" si="676"/>
        <v>343453.442296815</v>
      </c>
      <c r="AO340" s="19" t="s">
        <v>34</v>
      </c>
      <c r="AP340" s="19"/>
      <c r="AQ340" s="19"/>
      <c r="AR340" s="20" t="s">
        <v>35</v>
      </c>
      <c r="AS340" s="20"/>
      <c r="AT340" s="11">
        <v>2704</v>
      </c>
      <c r="AU340" s="11">
        <v>1.871</v>
      </c>
      <c r="AV340" s="12">
        <v>1.35</v>
      </c>
      <c r="AW340" s="13">
        <f t="shared" si="677"/>
        <v>6829.8984</v>
      </c>
      <c r="AX340" s="11">
        <v>3</v>
      </c>
      <c r="AY340" s="11">
        <v>680</v>
      </c>
      <c r="AZ340" s="11">
        <v>1.79</v>
      </c>
      <c r="BA340" s="16">
        <f t="shared" si="678"/>
        <v>4.31238805970149</v>
      </c>
      <c r="BB340" s="11">
        <v>1</v>
      </c>
      <c r="BC340" s="11">
        <v>2.38</v>
      </c>
      <c r="BD340" s="8">
        <f t="shared" si="679"/>
        <v>3.38</v>
      </c>
      <c r="BE340" s="9">
        <v>1.15</v>
      </c>
      <c r="BF340" s="17">
        <v>1.015</v>
      </c>
      <c r="BG340" s="18">
        <f t="shared" si="680"/>
        <v>348605.243931268</v>
      </c>
      <c r="BI340" s="19" t="s">
        <v>34</v>
      </c>
      <c r="BJ340" s="19"/>
      <c r="BK340" s="19"/>
      <c r="BL340" s="20" t="s">
        <v>35</v>
      </c>
      <c r="BM340" s="20"/>
      <c r="BN340" s="11">
        <v>2704</v>
      </c>
      <c r="BO340" s="11">
        <v>1.871</v>
      </c>
      <c r="BP340" s="12">
        <v>1.35</v>
      </c>
      <c r="BQ340" s="13">
        <f t="shared" si="681"/>
        <v>6829.8984</v>
      </c>
      <c r="BR340" s="11">
        <v>3</v>
      </c>
      <c r="BS340" s="11">
        <v>680</v>
      </c>
      <c r="BT340" s="11">
        <v>1.79</v>
      </c>
      <c r="BU340" s="16">
        <f t="shared" si="682"/>
        <v>4.31238805970149</v>
      </c>
      <c r="BV340" s="11">
        <v>1</v>
      </c>
      <c r="BW340" s="11">
        <v>2.38</v>
      </c>
      <c r="BX340" s="8">
        <f t="shared" si="683"/>
        <v>3.38</v>
      </c>
      <c r="BY340" s="9">
        <v>1.15</v>
      </c>
      <c r="BZ340" s="17">
        <v>1.015</v>
      </c>
      <c r="CA340" s="18">
        <f t="shared" si="684"/>
        <v>348605.243931268</v>
      </c>
      <c r="CC340" s="19" t="s">
        <v>34</v>
      </c>
      <c r="CD340" s="19"/>
      <c r="CE340" s="19"/>
      <c r="CF340" s="20" t="s">
        <v>35</v>
      </c>
      <c r="CG340" s="20"/>
      <c r="CH340" s="11">
        <f t="shared" si="685"/>
        <v>3132</v>
      </c>
      <c r="CI340" s="11">
        <v>1.871</v>
      </c>
      <c r="CJ340" s="12">
        <v>1.35</v>
      </c>
      <c r="CK340" s="13">
        <f t="shared" si="686"/>
        <v>7910.9622</v>
      </c>
      <c r="CL340" s="11">
        <v>3</v>
      </c>
      <c r="CM340" s="11">
        <v>680</v>
      </c>
      <c r="CN340" s="11">
        <v>1.79</v>
      </c>
      <c r="CO340" s="16">
        <f t="shared" si="687"/>
        <v>4.31238805970149</v>
      </c>
      <c r="CP340" s="11">
        <v>1</v>
      </c>
      <c r="CQ340" s="11">
        <v>2.38</v>
      </c>
      <c r="CR340" s="8">
        <f t="shared" si="688"/>
        <v>3.38</v>
      </c>
      <c r="CS340" s="9">
        <v>1.15</v>
      </c>
      <c r="CT340" s="17">
        <v>1.085</v>
      </c>
      <c r="CU340" s="18">
        <f t="shared" si="689"/>
        <v>431631.049068744</v>
      </c>
      <c r="CW340" s="19" t="s">
        <v>34</v>
      </c>
      <c r="CX340" s="19"/>
      <c r="CY340" s="19"/>
      <c r="CZ340" s="20" t="s">
        <v>35</v>
      </c>
      <c r="DA340" s="20"/>
      <c r="DB340" s="11">
        <f t="shared" si="690"/>
        <v>3144</v>
      </c>
      <c r="DC340" s="11">
        <v>1.871</v>
      </c>
      <c r="DD340" s="12">
        <v>1.35</v>
      </c>
      <c r="DE340" s="13">
        <f t="shared" si="691"/>
        <v>7941.2724</v>
      </c>
      <c r="DF340" s="11">
        <v>3</v>
      </c>
      <c r="DG340" s="11">
        <v>680</v>
      </c>
      <c r="DH340" s="11">
        <v>1.79</v>
      </c>
      <c r="DI340" s="16">
        <f t="shared" si="692"/>
        <v>4.31238805970149</v>
      </c>
      <c r="DJ340" s="11">
        <v>1</v>
      </c>
      <c r="DK340" s="11">
        <v>2.38</v>
      </c>
      <c r="DL340" s="8">
        <f t="shared" si="693"/>
        <v>3.38</v>
      </c>
      <c r="DM340" s="9">
        <v>1.15</v>
      </c>
      <c r="DN340" s="17">
        <v>1.085</v>
      </c>
      <c r="DO340" s="18">
        <f t="shared" si="694"/>
        <v>433284.807877437</v>
      </c>
      <c r="DQ340" s="19" t="s">
        <v>34</v>
      </c>
      <c r="DR340" s="19"/>
      <c r="DS340" s="19"/>
      <c r="DT340" s="20" t="s">
        <v>35</v>
      </c>
      <c r="DU340" s="20"/>
      <c r="DV340" s="11">
        <f t="shared" si="695"/>
        <v>3203</v>
      </c>
      <c r="DW340" s="11">
        <v>1.871</v>
      </c>
      <c r="DX340" s="12">
        <v>1.35</v>
      </c>
      <c r="DY340" s="13">
        <f t="shared" si="696"/>
        <v>8090.29755</v>
      </c>
      <c r="DZ340" s="11">
        <v>3</v>
      </c>
      <c r="EA340" s="11">
        <v>680</v>
      </c>
      <c r="EB340" s="11">
        <v>1.88</v>
      </c>
      <c r="EC340" s="16">
        <f t="shared" si="697"/>
        <v>4.40238805970149</v>
      </c>
      <c r="ED340" s="11">
        <v>1</v>
      </c>
      <c r="EE340" s="11">
        <v>3.18</v>
      </c>
      <c r="EF340" s="8">
        <f t="shared" si="698"/>
        <v>4.18</v>
      </c>
      <c r="EG340" s="9">
        <v>1.15</v>
      </c>
      <c r="EH340" s="17">
        <v>1.2</v>
      </c>
      <c r="EI340" s="18">
        <f t="shared" si="699"/>
        <v>616352.893942988</v>
      </c>
    </row>
    <row r="341" s="1" customFormat="1" customHeight="1" spans="1:140">
      <c r="A341" s="19"/>
      <c r="B341" s="19"/>
      <c r="C341" s="19"/>
      <c r="D341" s="20"/>
      <c r="E341" s="20"/>
      <c r="F341" s="11">
        <v>2704</v>
      </c>
      <c r="G341" s="11">
        <v>1.286</v>
      </c>
      <c r="H341" s="12">
        <v>1.35</v>
      </c>
      <c r="I341" s="13">
        <f t="shared" si="669"/>
        <v>4694.4144</v>
      </c>
      <c r="J341" s="11">
        <v>3</v>
      </c>
      <c r="K341" s="11">
        <v>430</v>
      </c>
      <c r="L341" s="11">
        <v>1.79</v>
      </c>
      <c r="M341" s="16">
        <f t="shared" si="670"/>
        <v>3.85172839506173</v>
      </c>
      <c r="N341" s="11">
        <v>1</v>
      </c>
      <c r="O341" s="11">
        <v>2.38</v>
      </c>
      <c r="P341" s="8">
        <f t="shared" si="671"/>
        <v>3.38</v>
      </c>
      <c r="Q341" s="9">
        <v>1.15</v>
      </c>
      <c r="R341" s="17">
        <v>1</v>
      </c>
      <c r="S341" s="18">
        <f t="shared" si="672"/>
        <v>210849.645378736</v>
      </c>
      <c r="U341" s="19"/>
      <c r="V341" s="19"/>
      <c r="W341" s="19"/>
      <c r="X341" s="20"/>
      <c r="Y341" s="20"/>
      <c r="Z341" s="11">
        <v>2704</v>
      </c>
      <c r="AA341" s="11">
        <v>1.286</v>
      </c>
      <c r="AB341" s="12">
        <v>1.35</v>
      </c>
      <c r="AC341" s="13">
        <f t="shared" si="673"/>
        <v>4694.4144</v>
      </c>
      <c r="AD341" s="11">
        <v>3</v>
      </c>
      <c r="AE341" s="11">
        <v>430</v>
      </c>
      <c r="AF341" s="11">
        <v>1.79</v>
      </c>
      <c r="AG341" s="16">
        <f t="shared" si="674"/>
        <v>3.85172839506173</v>
      </c>
      <c r="AH341" s="11">
        <v>1</v>
      </c>
      <c r="AI341" s="11">
        <v>2.38</v>
      </c>
      <c r="AJ341" s="8">
        <f t="shared" si="675"/>
        <v>3.38</v>
      </c>
      <c r="AK341" s="9">
        <v>1.15</v>
      </c>
      <c r="AL341" s="17">
        <v>1</v>
      </c>
      <c r="AM341" s="18">
        <f t="shared" si="676"/>
        <v>210849.645378736</v>
      </c>
      <c r="AO341" s="19"/>
      <c r="AP341" s="19"/>
      <c r="AQ341" s="19"/>
      <c r="AR341" s="20"/>
      <c r="AS341" s="20"/>
      <c r="AT341" s="11">
        <v>2704</v>
      </c>
      <c r="AU341" s="11">
        <v>1.286</v>
      </c>
      <c r="AV341" s="12">
        <v>1.35</v>
      </c>
      <c r="AW341" s="13">
        <f t="shared" si="677"/>
        <v>4694.4144</v>
      </c>
      <c r="AX341" s="11">
        <v>3</v>
      </c>
      <c r="AY341" s="11">
        <v>430</v>
      </c>
      <c r="AZ341" s="11">
        <v>1.79</v>
      </c>
      <c r="BA341" s="16">
        <f t="shared" si="678"/>
        <v>3.85172839506173</v>
      </c>
      <c r="BB341" s="11">
        <v>1</v>
      </c>
      <c r="BC341" s="11">
        <v>2.38</v>
      </c>
      <c r="BD341" s="8">
        <f t="shared" si="679"/>
        <v>3.38</v>
      </c>
      <c r="BE341" s="9">
        <v>1.15</v>
      </c>
      <c r="BF341" s="17">
        <v>1.015</v>
      </c>
      <c r="BG341" s="18">
        <f t="shared" si="680"/>
        <v>214012.390059417</v>
      </c>
      <c r="BI341" s="19"/>
      <c r="BJ341" s="19"/>
      <c r="BK341" s="19"/>
      <c r="BL341" s="20"/>
      <c r="BM341" s="20"/>
      <c r="BN341" s="11">
        <v>2704</v>
      </c>
      <c r="BO341" s="11">
        <v>1.286</v>
      </c>
      <c r="BP341" s="12">
        <v>1.35</v>
      </c>
      <c r="BQ341" s="13">
        <f t="shared" si="681"/>
        <v>4694.4144</v>
      </c>
      <c r="BR341" s="11">
        <v>3</v>
      </c>
      <c r="BS341" s="11">
        <v>430</v>
      </c>
      <c r="BT341" s="11">
        <v>1.79</v>
      </c>
      <c r="BU341" s="16">
        <f t="shared" si="682"/>
        <v>3.85172839506173</v>
      </c>
      <c r="BV341" s="11">
        <v>1</v>
      </c>
      <c r="BW341" s="11">
        <v>2.38</v>
      </c>
      <c r="BX341" s="8">
        <f t="shared" si="683"/>
        <v>3.38</v>
      </c>
      <c r="BY341" s="9">
        <v>1.15</v>
      </c>
      <c r="BZ341" s="17">
        <v>1.015</v>
      </c>
      <c r="CA341" s="18">
        <f t="shared" si="684"/>
        <v>214012.390059417</v>
      </c>
      <c r="CC341" s="19"/>
      <c r="CD341" s="19"/>
      <c r="CE341" s="19"/>
      <c r="CF341" s="20"/>
      <c r="CG341" s="20"/>
      <c r="CH341" s="11">
        <f t="shared" si="685"/>
        <v>3132</v>
      </c>
      <c r="CI341" s="11">
        <v>1.286</v>
      </c>
      <c r="CJ341" s="12">
        <v>1.35</v>
      </c>
      <c r="CK341" s="13">
        <f t="shared" si="686"/>
        <v>5437.4652</v>
      </c>
      <c r="CL341" s="11">
        <v>3</v>
      </c>
      <c r="CM341" s="11">
        <v>430</v>
      </c>
      <c r="CN341" s="11">
        <v>1.79</v>
      </c>
      <c r="CO341" s="16">
        <f t="shared" si="687"/>
        <v>3.85172839506173</v>
      </c>
      <c r="CP341" s="11">
        <v>1</v>
      </c>
      <c r="CQ341" s="11">
        <v>2.38</v>
      </c>
      <c r="CR341" s="8">
        <f t="shared" si="688"/>
        <v>3.38</v>
      </c>
      <c r="CS341" s="9">
        <v>1.15</v>
      </c>
      <c r="CT341" s="17">
        <v>1.085</v>
      </c>
      <c r="CU341" s="18">
        <f t="shared" si="689"/>
        <v>264982.796567651</v>
      </c>
      <c r="CW341" s="19"/>
      <c r="CX341" s="19"/>
      <c r="CY341" s="19"/>
      <c r="CZ341" s="20"/>
      <c r="DA341" s="20"/>
      <c r="DB341" s="11">
        <f t="shared" si="690"/>
        <v>3144</v>
      </c>
      <c r="DC341" s="11">
        <v>1.286</v>
      </c>
      <c r="DD341" s="12">
        <v>1.35</v>
      </c>
      <c r="DE341" s="13">
        <f t="shared" si="691"/>
        <v>5458.2984</v>
      </c>
      <c r="DF341" s="11">
        <v>3</v>
      </c>
      <c r="DG341" s="11">
        <v>430</v>
      </c>
      <c r="DH341" s="11">
        <v>1.79</v>
      </c>
      <c r="DI341" s="16">
        <f t="shared" si="692"/>
        <v>3.85172839506173</v>
      </c>
      <c r="DJ341" s="11">
        <v>1</v>
      </c>
      <c r="DK341" s="11">
        <v>2.38</v>
      </c>
      <c r="DL341" s="8">
        <f t="shared" si="693"/>
        <v>3.38</v>
      </c>
      <c r="DM341" s="9">
        <v>1.15</v>
      </c>
      <c r="DN341" s="17">
        <v>1.085</v>
      </c>
      <c r="DO341" s="18">
        <f t="shared" si="694"/>
        <v>265998.056324615</v>
      </c>
      <c r="DQ341" s="19"/>
      <c r="DR341" s="19"/>
      <c r="DS341" s="19"/>
      <c r="DT341" s="20"/>
      <c r="DU341" s="20"/>
      <c r="DV341" s="11">
        <f t="shared" si="695"/>
        <v>3203</v>
      </c>
      <c r="DW341" s="11">
        <v>1.286</v>
      </c>
      <c r="DX341" s="12">
        <v>1.35</v>
      </c>
      <c r="DY341" s="13">
        <f t="shared" si="696"/>
        <v>5560.7283</v>
      </c>
      <c r="DZ341" s="11">
        <v>3</v>
      </c>
      <c r="EA341" s="11">
        <v>430</v>
      </c>
      <c r="EB341" s="11">
        <v>1.88</v>
      </c>
      <c r="EC341" s="16">
        <f t="shared" si="697"/>
        <v>3.94172839506173</v>
      </c>
      <c r="ED341" s="11">
        <v>1</v>
      </c>
      <c r="EE341" s="11">
        <v>3.18</v>
      </c>
      <c r="EF341" s="8">
        <f t="shared" si="698"/>
        <v>4.18</v>
      </c>
      <c r="EG341" s="9">
        <v>1.15</v>
      </c>
      <c r="EH341" s="17">
        <v>1.2</v>
      </c>
      <c r="EI341" s="18">
        <f t="shared" si="699"/>
        <v>379310.613205181</v>
      </c>
    </row>
    <row r="342" s="1" customFormat="1" customHeight="1" spans="1:140">
      <c r="A342" s="21">
        <f>A337+B337+C337+D337+A339+B339+C339</f>
        <v>3722397.39019194</v>
      </c>
      <c r="B342" s="21"/>
      <c r="C342" s="21"/>
      <c r="D342" s="22">
        <f>A342/E337</f>
        <v>206799.855010663</v>
      </c>
      <c r="E342" s="22"/>
      <c r="F342" s="11">
        <v>2704</v>
      </c>
      <c r="G342" s="11">
        <v>1.871</v>
      </c>
      <c r="H342" s="12">
        <v>1.35</v>
      </c>
      <c r="I342" s="13">
        <f t="shared" si="669"/>
        <v>6829.8984</v>
      </c>
      <c r="J342" s="11">
        <v>3</v>
      </c>
      <c r="K342" s="11">
        <v>430</v>
      </c>
      <c r="L342" s="11">
        <v>1.79</v>
      </c>
      <c r="M342" s="16">
        <f t="shared" si="670"/>
        <v>3.85172839506173</v>
      </c>
      <c r="N342" s="11">
        <v>1</v>
      </c>
      <c r="O342" s="11">
        <v>2.38</v>
      </c>
      <c r="P342" s="8">
        <f t="shared" si="671"/>
        <v>3.38</v>
      </c>
      <c r="Q342" s="9">
        <v>1.15</v>
      </c>
      <c r="R342" s="17">
        <v>1</v>
      </c>
      <c r="S342" s="18">
        <f t="shared" si="672"/>
        <v>306764.919520696</v>
      </c>
      <c r="U342" s="21">
        <f>U337+V337+W337+X337+U339+V339+W339</f>
        <v>4019528.60107438</v>
      </c>
      <c r="V342" s="21"/>
      <c r="W342" s="21"/>
      <c r="X342" s="22">
        <f>U342/Y337</f>
        <v>223307.144504132</v>
      </c>
      <c r="Y342" s="22"/>
      <c r="Z342" s="11">
        <v>2704</v>
      </c>
      <c r="AA342" s="11">
        <v>1.871</v>
      </c>
      <c r="AB342" s="12">
        <v>1.35</v>
      </c>
      <c r="AC342" s="13">
        <f t="shared" si="673"/>
        <v>6829.8984</v>
      </c>
      <c r="AD342" s="11">
        <v>3</v>
      </c>
      <c r="AE342" s="11">
        <v>430</v>
      </c>
      <c r="AF342" s="11">
        <v>1.79</v>
      </c>
      <c r="AG342" s="16">
        <f t="shared" si="674"/>
        <v>3.85172839506173</v>
      </c>
      <c r="AH342" s="11">
        <v>1</v>
      </c>
      <c r="AI342" s="11">
        <v>2.38</v>
      </c>
      <c r="AJ342" s="8">
        <f t="shared" si="675"/>
        <v>3.38</v>
      </c>
      <c r="AK342" s="9">
        <v>1.15</v>
      </c>
      <c r="AL342" s="17">
        <v>1</v>
      </c>
      <c r="AM342" s="18">
        <f t="shared" si="676"/>
        <v>306764.919520696</v>
      </c>
      <c r="AO342" s="21">
        <f>AO337+AP337+AQ337+AR337+AO339+AP339+AQ339</f>
        <v>3997259.2966873</v>
      </c>
      <c r="AP342" s="21"/>
      <c r="AQ342" s="21"/>
      <c r="AR342" s="22">
        <f>AO342/AS337</f>
        <v>222069.960927072</v>
      </c>
      <c r="AS342" s="22"/>
      <c r="AT342" s="11">
        <v>2704</v>
      </c>
      <c r="AU342" s="11">
        <v>1.871</v>
      </c>
      <c r="AV342" s="12">
        <v>1.35</v>
      </c>
      <c r="AW342" s="13">
        <f t="shared" si="677"/>
        <v>6829.8984</v>
      </c>
      <c r="AX342" s="11">
        <v>3</v>
      </c>
      <c r="AY342" s="11">
        <v>430</v>
      </c>
      <c r="AZ342" s="11">
        <v>1.79</v>
      </c>
      <c r="BA342" s="16">
        <f t="shared" si="678"/>
        <v>3.85172839506173</v>
      </c>
      <c r="BB342" s="11">
        <v>1</v>
      </c>
      <c r="BC342" s="11">
        <v>2.38</v>
      </c>
      <c r="BD342" s="8">
        <f t="shared" si="679"/>
        <v>3.38</v>
      </c>
      <c r="BE342" s="9">
        <v>1.15</v>
      </c>
      <c r="BF342" s="17">
        <v>1.015</v>
      </c>
      <c r="BG342" s="18">
        <f t="shared" si="680"/>
        <v>311366.393313506</v>
      </c>
      <c r="BI342" s="21">
        <f>BI337+BJ337+BK337+BL337+BI339+BJ339+BK339</f>
        <v>4399088.36832808</v>
      </c>
      <c r="BJ342" s="21"/>
      <c r="BK342" s="21"/>
      <c r="BL342" s="22">
        <f>BI342/BM337</f>
        <v>244393.798240449</v>
      </c>
      <c r="BM342" s="22"/>
      <c r="BN342" s="11">
        <v>2704</v>
      </c>
      <c r="BO342" s="11">
        <v>1.871</v>
      </c>
      <c r="BP342" s="12">
        <v>1.35</v>
      </c>
      <c r="BQ342" s="13">
        <f t="shared" si="681"/>
        <v>6829.8984</v>
      </c>
      <c r="BR342" s="11">
        <v>3</v>
      </c>
      <c r="BS342" s="11">
        <v>430</v>
      </c>
      <c r="BT342" s="11">
        <v>1.79</v>
      </c>
      <c r="BU342" s="16">
        <f t="shared" si="682"/>
        <v>3.85172839506173</v>
      </c>
      <c r="BV342" s="11">
        <v>1</v>
      </c>
      <c r="BW342" s="11">
        <v>2.38</v>
      </c>
      <c r="BX342" s="8">
        <f t="shared" si="683"/>
        <v>3.38</v>
      </c>
      <c r="BY342" s="9">
        <v>1.15</v>
      </c>
      <c r="BZ342" s="17">
        <v>1.015</v>
      </c>
      <c r="CA342" s="18">
        <f t="shared" si="684"/>
        <v>311366.393313506</v>
      </c>
      <c r="CC342" s="21">
        <f>CC337+CD337+CE337+CF337+CC339+CD339+CE339</f>
        <v>4808181.0910026</v>
      </c>
      <c r="CD342" s="21"/>
      <c r="CE342" s="21"/>
      <c r="CF342" s="22">
        <f>CC342/CG337</f>
        <v>267121.171722366</v>
      </c>
      <c r="CG342" s="22"/>
      <c r="CH342" s="11">
        <f t="shared" si="685"/>
        <v>3132</v>
      </c>
      <c r="CI342" s="11">
        <v>1.871</v>
      </c>
      <c r="CJ342" s="12">
        <v>1.35</v>
      </c>
      <c r="CK342" s="13">
        <f t="shared" si="686"/>
        <v>7910.9622</v>
      </c>
      <c r="CL342" s="11">
        <v>3</v>
      </c>
      <c r="CM342" s="11">
        <v>430</v>
      </c>
      <c r="CN342" s="11">
        <v>1.79</v>
      </c>
      <c r="CO342" s="16">
        <f t="shared" si="687"/>
        <v>3.85172839506173</v>
      </c>
      <c r="CP342" s="11">
        <v>1</v>
      </c>
      <c r="CQ342" s="11">
        <v>2.38</v>
      </c>
      <c r="CR342" s="8">
        <f t="shared" si="688"/>
        <v>3.38</v>
      </c>
      <c r="CS342" s="9">
        <v>1.15</v>
      </c>
      <c r="CT342" s="17">
        <v>1.085</v>
      </c>
      <c r="CU342" s="18">
        <f t="shared" si="689"/>
        <v>385523.182253557</v>
      </c>
      <c r="CW342" s="21">
        <f>CW337+CX337+CY337+CZ337+CW339+CX339+CY339</f>
        <v>5313326.8756575</v>
      </c>
      <c r="CX342" s="21"/>
      <c r="CY342" s="21"/>
      <c r="CZ342" s="22">
        <f>CW342/DA337</f>
        <v>295184.826425417</v>
      </c>
      <c r="DA342" s="22"/>
      <c r="DB342" s="11">
        <f t="shared" si="690"/>
        <v>3144</v>
      </c>
      <c r="DC342" s="11">
        <v>1.871</v>
      </c>
      <c r="DD342" s="12">
        <v>1.35</v>
      </c>
      <c r="DE342" s="13">
        <f t="shared" si="691"/>
        <v>7941.2724</v>
      </c>
      <c r="DF342" s="11">
        <v>3</v>
      </c>
      <c r="DG342" s="11">
        <v>430</v>
      </c>
      <c r="DH342" s="11">
        <v>1.79</v>
      </c>
      <c r="DI342" s="16">
        <f t="shared" si="692"/>
        <v>3.85172839506173</v>
      </c>
      <c r="DJ342" s="11">
        <v>1</v>
      </c>
      <c r="DK342" s="11">
        <v>2.38</v>
      </c>
      <c r="DL342" s="8">
        <f t="shared" si="693"/>
        <v>3.38</v>
      </c>
      <c r="DM342" s="9">
        <v>1.15</v>
      </c>
      <c r="DN342" s="17">
        <v>1.085</v>
      </c>
      <c r="DO342" s="18">
        <f t="shared" si="694"/>
        <v>387000.282568705</v>
      </c>
      <c r="DQ342" s="21">
        <f>DQ337+DR337+DS337+DT337+DQ339+DR339+DS339</f>
        <v>7934697.1151913</v>
      </c>
      <c r="DR342" s="21"/>
      <c r="DS342" s="21"/>
      <c r="DT342" s="22">
        <f>DQ342/DU337</f>
        <v>440816.506399517</v>
      </c>
      <c r="DU342" s="22"/>
      <c r="DV342" s="11">
        <f t="shared" si="695"/>
        <v>3203</v>
      </c>
      <c r="DW342" s="11">
        <v>1.871</v>
      </c>
      <c r="DX342" s="12">
        <v>1.35</v>
      </c>
      <c r="DY342" s="13">
        <f t="shared" si="696"/>
        <v>8090.29755</v>
      </c>
      <c r="DZ342" s="11">
        <v>3</v>
      </c>
      <c r="EA342" s="11">
        <v>430</v>
      </c>
      <c r="EB342" s="11">
        <v>1.88</v>
      </c>
      <c r="EC342" s="16">
        <f t="shared" si="697"/>
        <v>3.94172839506173</v>
      </c>
      <c r="ED342" s="11">
        <v>1</v>
      </c>
      <c r="EE342" s="11">
        <v>3.18</v>
      </c>
      <c r="EF342" s="8">
        <f t="shared" si="698"/>
        <v>4.18</v>
      </c>
      <c r="EG342" s="9">
        <v>1.15</v>
      </c>
      <c r="EH342" s="17">
        <v>1.2</v>
      </c>
      <c r="EI342" s="18">
        <f t="shared" si="699"/>
        <v>551858.598216869</v>
      </c>
    </row>
    <row r="343" s="1" customFormat="1" customHeight="1" spans="1:140">
      <c r="A343" s="21"/>
      <c r="B343" s="21"/>
      <c r="C343" s="21"/>
      <c r="D343" s="22"/>
      <c r="E343" s="22"/>
      <c r="F343" s="11"/>
      <c r="G343" s="11"/>
      <c r="H343" s="12"/>
      <c r="I343" s="13"/>
      <c r="J343" s="11"/>
      <c r="K343" s="11"/>
      <c r="L343" s="11"/>
      <c r="M343" s="16"/>
      <c r="N343" s="11"/>
      <c r="O343" s="11"/>
      <c r="P343" s="8"/>
      <c r="Q343" s="9"/>
      <c r="R343" s="17">
        <v>1</v>
      </c>
      <c r="S343" s="18">
        <f t="shared" si="672"/>
        <v>0</v>
      </c>
      <c r="U343" s="21"/>
      <c r="V343" s="21"/>
      <c r="W343" s="21"/>
      <c r="X343" s="22"/>
      <c r="Y343" s="22"/>
      <c r="Z343" s="11"/>
      <c r="AA343" s="11"/>
      <c r="AB343" s="12"/>
      <c r="AC343" s="13"/>
      <c r="AD343" s="11"/>
      <c r="AE343" s="11"/>
      <c r="AF343" s="11"/>
      <c r="AG343" s="16"/>
      <c r="AH343" s="11"/>
      <c r="AI343" s="11"/>
      <c r="AJ343" s="8"/>
      <c r="AK343" s="9"/>
      <c r="AL343" s="17">
        <v>1</v>
      </c>
      <c r="AM343" s="18">
        <f t="shared" si="676"/>
        <v>0</v>
      </c>
      <c r="AO343" s="21"/>
      <c r="AP343" s="21"/>
      <c r="AQ343" s="21"/>
      <c r="AR343" s="22"/>
      <c r="AS343" s="22"/>
      <c r="AT343" s="11"/>
      <c r="AU343" s="11"/>
      <c r="AV343" s="12"/>
      <c r="AW343" s="13"/>
      <c r="AX343" s="11"/>
      <c r="AY343" s="11"/>
      <c r="AZ343" s="11"/>
      <c r="BA343" s="16"/>
      <c r="BB343" s="11"/>
      <c r="BC343" s="11"/>
      <c r="BD343" s="8"/>
      <c r="BE343" s="9"/>
      <c r="BF343" s="17">
        <v>1.015</v>
      </c>
      <c r="BG343" s="18">
        <f t="shared" si="680"/>
        <v>0</v>
      </c>
      <c r="BI343" s="21"/>
      <c r="BJ343" s="21"/>
      <c r="BK343" s="21"/>
      <c r="BL343" s="22"/>
      <c r="BM343" s="22"/>
      <c r="BN343" s="11"/>
      <c r="BO343" s="11"/>
      <c r="BP343" s="12"/>
      <c r="BQ343" s="13"/>
      <c r="BR343" s="11"/>
      <c r="BS343" s="11"/>
      <c r="BT343" s="11"/>
      <c r="BU343" s="16"/>
      <c r="BV343" s="11"/>
      <c r="BW343" s="11"/>
      <c r="BX343" s="8"/>
      <c r="BY343" s="9"/>
      <c r="BZ343" s="17">
        <v>1.015</v>
      </c>
      <c r="CA343" s="18">
        <f t="shared" si="684"/>
        <v>0</v>
      </c>
      <c r="CC343" s="21"/>
      <c r="CD343" s="21"/>
      <c r="CE343" s="21"/>
      <c r="CF343" s="22"/>
      <c r="CG343" s="22"/>
      <c r="CH343" s="11"/>
      <c r="CI343" s="11"/>
      <c r="CJ343" s="12"/>
      <c r="CK343" s="13"/>
      <c r="CL343" s="11"/>
      <c r="CM343" s="11"/>
      <c r="CN343" s="11"/>
      <c r="CO343" s="16"/>
      <c r="CP343" s="11"/>
      <c r="CQ343" s="11"/>
      <c r="CR343" s="8"/>
      <c r="CS343" s="9"/>
      <c r="CT343" s="17">
        <v>1.085</v>
      </c>
      <c r="CU343" s="18">
        <f t="shared" si="689"/>
        <v>0</v>
      </c>
      <c r="CW343" s="21"/>
      <c r="CX343" s="21"/>
      <c r="CY343" s="21"/>
      <c r="CZ343" s="22"/>
      <c r="DA343" s="22"/>
      <c r="DB343" s="11"/>
      <c r="DC343" s="11"/>
      <c r="DD343" s="12"/>
      <c r="DE343" s="13"/>
      <c r="DF343" s="11"/>
      <c r="DG343" s="11"/>
      <c r="DH343" s="11"/>
      <c r="DI343" s="16"/>
      <c r="DJ343" s="11"/>
      <c r="DK343" s="11"/>
      <c r="DL343" s="8"/>
      <c r="DM343" s="9"/>
      <c r="DN343" s="17">
        <v>1.085</v>
      </c>
      <c r="DO343" s="18">
        <f t="shared" si="694"/>
        <v>0</v>
      </c>
      <c r="DQ343" s="21"/>
      <c r="DR343" s="21"/>
      <c r="DS343" s="21"/>
      <c r="DT343" s="22"/>
      <c r="DU343" s="22"/>
      <c r="DV343" s="11"/>
      <c r="DW343" s="11"/>
      <c r="DX343" s="12"/>
      <c r="DY343" s="13"/>
      <c r="DZ343" s="11"/>
      <c r="EA343" s="11"/>
      <c r="EB343" s="11"/>
      <c r="EC343" s="16"/>
      <c r="ED343" s="11"/>
      <c r="EE343" s="11"/>
      <c r="EF343" s="8"/>
      <c r="EG343" s="9"/>
      <c r="EH343" s="17">
        <v>1.2</v>
      </c>
      <c r="EI343" s="18">
        <f t="shared" si="699"/>
        <v>0</v>
      </c>
    </row>
    <row r="344" s="1" customFormat="1" customHeight="1" spans="1:140">
      <c r="F344" s="11"/>
      <c r="G344" s="11"/>
      <c r="H344" s="12"/>
      <c r="I344" s="13"/>
      <c r="J344" s="11"/>
      <c r="K344" s="11"/>
      <c r="L344" s="11"/>
      <c r="M344" s="16"/>
      <c r="N344" s="11"/>
      <c r="O344" s="11"/>
      <c r="P344" s="8"/>
      <c r="Q344" s="9"/>
      <c r="R344" s="17">
        <v>1</v>
      </c>
      <c r="S344" s="18">
        <f t="shared" si="672"/>
        <v>0</v>
      </c>
      <c r="Z344" s="11"/>
      <c r="AA344" s="11"/>
      <c r="AB344" s="12"/>
      <c r="AC344" s="13"/>
      <c r="AD344" s="11"/>
      <c r="AE344" s="11"/>
      <c r="AF344" s="11"/>
      <c r="AG344" s="16"/>
      <c r="AH344" s="11"/>
      <c r="AI344" s="11"/>
      <c r="AJ344" s="8"/>
      <c r="AK344" s="9"/>
      <c r="AL344" s="17">
        <v>1</v>
      </c>
      <c r="AM344" s="18">
        <f t="shared" si="676"/>
        <v>0</v>
      </c>
      <c r="AT344" s="11"/>
      <c r="AU344" s="11"/>
      <c r="AV344" s="12"/>
      <c r="AW344" s="13"/>
      <c r="AX344" s="11"/>
      <c r="AY344" s="11"/>
      <c r="AZ344" s="11"/>
      <c r="BA344" s="16"/>
      <c r="BB344" s="11"/>
      <c r="BC344" s="11"/>
      <c r="BD344" s="8"/>
      <c r="BE344" s="9"/>
      <c r="BF344" s="17">
        <v>1.015</v>
      </c>
      <c r="BG344" s="18">
        <f t="shared" si="680"/>
        <v>0</v>
      </c>
      <c r="BN344" s="11"/>
      <c r="BO344" s="11"/>
      <c r="BP344" s="12"/>
      <c r="BQ344" s="13"/>
      <c r="BR344" s="11"/>
      <c r="BS344" s="11"/>
      <c r="BT344" s="11"/>
      <c r="BU344" s="16"/>
      <c r="BV344" s="11"/>
      <c r="BW344" s="11"/>
      <c r="BX344" s="8"/>
      <c r="BY344" s="9"/>
      <c r="BZ344" s="17">
        <v>1.015</v>
      </c>
      <c r="CA344" s="18">
        <f t="shared" si="684"/>
        <v>0</v>
      </c>
      <c r="CH344" s="11"/>
      <c r="CI344" s="11"/>
      <c r="CJ344" s="12"/>
      <c r="CK344" s="13"/>
      <c r="CL344" s="11"/>
      <c r="CM344" s="11"/>
      <c r="CN344" s="11"/>
      <c r="CO344" s="16"/>
      <c r="CP344" s="11"/>
      <c r="CQ344" s="11"/>
      <c r="CR344" s="8"/>
      <c r="CS344" s="9"/>
      <c r="CT344" s="17">
        <v>1.085</v>
      </c>
      <c r="CU344" s="18">
        <f t="shared" si="689"/>
        <v>0</v>
      </c>
      <c r="DB344" s="11"/>
      <c r="DC344" s="11"/>
      <c r="DD344" s="12"/>
      <c r="DE344" s="13"/>
      <c r="DF344" s="11"/>
      <c r="DG344" s="11"/>
      <c r="DH344" s="11"/>
      <c r="DI344" s="16"/>
      <c r="DJ344" s="11"/>
      <c r="DK344" s="11"/>
      <c r="DL344" s="8"/>
      <c r="DM344" s="9"/>
      <c r="DN344" s="17">
        <v>1.085</v>
      </c>
      <c r="DO344" s="18">
        <f t="shared" si="694"/>
        <v>0</v>
      </c>
      <c r="DV344" s="11"/>
      <c r="DW344" s="11"/>
      <c r="DX344" s="12"/>
      <c r="DY344" s="13"/>
      <c r="DZ344" s="11"/>
      <c r="EA344" s="11"/>
      <c r="EB344" s="11"/>
      <c r="EC344" s="16"/>
      <c r="ED344" s="11"/>
      <c r="EE344" s="11"/>
      <c r="EF344" s="8"/>
      <c r="EG344" s="9"/>
      <c r="EH344" s="17">
        <v>1.2</v>
      </c>
      <c r="EI344" s="18">
        <f t="shared" si="699"/>
        <v>0</v>
      </c>
    </row>
    <row r="345" s="1" customFormat="1" customHeight="1" spans="1:140">
      <c r="F345" s="11"/>
      <c r="G345" s="11"/>
      <c r="H345" s="12"/>
      <c r="I345" s="13"/>
      <c r="J345" s="11"/>
      <c r="K345" s="11"/>
      <c r="L345" s="11"/>
      <c r="M345" s="16"/>
      <c r="N345" s="11"/>
      <c r="O345" s="11"/>
      <c r="P345" s="8"/>
      <c r="Q345" s="9"/>
      <c r="R345" s="17">
        <v>1</v>
      </c>
      <c r="S345" s="18">
        <f t="shared" si="672"/>
        <v>0</v>
      </c>
      <c r="Z345" s="11"/>
      <c r="AA345" s="11"/>
      <c r="AB345" s="12"/>
      <c r="AC345" s="13"/>
      <c r="AD345" s="11"/>
      <c r="AE345" s="11"/>
      <c r="AF345" s="11"/>
      <c r="AG345" s="16"/>
      <c r="AH345" s="11"/>
      <c r="AI345" s="11"/>
      <c r="AJ345" s="8"/>
      <c r="AK345" s="9"/>
      <c r="AL345" s="17">
        <v>1</v>
      </c>
      <c r="AM345" s="18">
        <f t="shared" si="676"/>
        <v>0</v>
      </c>
      <c r="AT345" s="11"/>
      <c r="AU345" s="11"/>
      <c r="AV345" s="12"/>
      <c r="AW345" s="13"/>
      <c r="AX345" s="11"/>
      <c r="AY345" s="11"/>
      <c r="AZ345" s="11"/>
      <c r="BA345" s="16"/>
      <c r="BB345" s="11"/>
      <c r="BC345" s="11"/>
      <c r="BD345" s="8"/>
      <c r="BE345" s="9"/>
      <c r="BF345" s="17">
        <v>1.015</v>
      </c>
      <c r="BG345" s="18">
        <f t="shared" si="680"/>
        <v>0</v>
      </c>
      <c r="BN345" s="11"/>
      <c r="BO345" s="11"/>
      <c r="BP345" s="12"/>
      <c r="BQ345" s="13"/>
      <c r="BR345" s="11"/>
      <c r="BS345" s="11"/>
      <c r="BT345" s="11"/>
      <c r="BU345" s="16"/>
      <c r="BV345" s="11"/>
      <c r="BW345" s="11"/>
      <c r="BX345" s="8"/>
      <c r="BY345" s="9"/>
      <c r="BZ345" s="17">
        <v>1.015</v>
      </c>
      <c r="CA345" s="18">
        <f t="shared" si="684"/>
        <v>0</v>
      </c>
      <c r="CH345" s="11"/>
      <c r="CI345" s="11"/>
      <c r="CJ345" s="12"/>
      <c r="CK345" s="13"/>
      <c r="CL345" s="11"/>
      <c r="CM345" s="11"/>
      <c r="CN345" s="11"/>
      <c r="CO345" s="16"/>
      <c r="CP345" s="11"/>
      <c r="CQ345" s="11"/>
      <c r="CR345" s="8"/>
      <c r="CS345" s="9"/>
      <c r="CT345" s="17">
        <v>1.085</v>
      </c>
      <c r="CU345" s="18">
        <f t="shared" si="689"/>
        <v>0</v>
      </c>
      <c r="DB345" s="11"/>
      <c r="DC345" s="11"/>
      <c r="DD345" s="12"/>
      <c r="DE345" s="13"/>
      <c r="DF345" s="11"/>
      <c r="DG345" s="11"/>
      <c r="DH345" s="11"/>
      <c r="DI345" s="16"/>
      <c r="DJ345" s="11"/>
      <c r="DK345" s="11"/>
      <c r="DL345" s="8"/>
      <c r="DM345" s="9"/>
      <c r="DN345" s="17">
        <v>1.085</v>
      </c>
      <c r="DO345" s="18">
        <f t="shared" si="694"/>
        <v>0</v>
      </c>
      <c r="DV345" s="11"/>
      <c r="DW345" s="11"/>
      <c r="DX345" s="12"/>
      <c r="DY345" s="13"/>
      <c r="DZ345" s="11"/>
      <c r="EA345" s="11"/>
      <c r="EB345" s="11"/>
      <c r="EC345" s="16"/>
      <c r="ED345" s="11"/>
      <c r="EE345" s="11"/>
      <c r="EF345" s="8"/>
      <c r="EG345" s="9"/>
      <c r="EH345" s="17">
        <v>1.2</v>
      </c>
      <c r="EI345" s="18">
        <f t="shared" si="699"/>
        <v>0</v>
      </c>
    </row>
    <row r="346" s="1" customFormat="1" customHeight="1" spans="1:140">
      <c r="F346" s="23" t="s">
        <v>1</v>
      </c>
      <c r="G346" s="24"/>
      <c r="H346" s="24"/>
      <c r="I346" s="24"/>
      <c r="J346" s="24"/>
      <c r="K346" s="24"/>
      <c r="L346" s="24"/>
      <c r="M346" s="25">
        <f>SUM(S337:S345)</f>
        <v>1676655.20341471</v>
      </c>
      <c r="N346" s="25"/>
      <c r="O346" s="25"/>
      <c r="P346" s="25"/>
      <c r="Q346" s="25"/>
      <c r="R346" s="25"/>
      <c r="S346" s="25"/>
      <c r="T346" s="1"/>
      <c r="Z346" s="23" t="s">
        <v>1</v>
      </c>
      <c r="AA346" s="24"/>
      <c r="AB346" s="24"/>
      <c r="AC346" s="24"/>
      <c r="AD346" s="24"/>
      <c r="AE346" s="24"/>
      <c r="AF346" s="24"/>
      <c r="AG346" s="25">
        <f>SUM(AM337:AM345)</f>
        <v>1676655.20341471</v>
      </c>
      <c r="AH346" s="25"/>
      <c r="AI346" s="25"/>
      <c r="AJ346" s="25"/>
      <c r="AK346" s="25"/>
      <c r="AL346" s="25"/>
      <c r="AM346" s="25"/>
      <c r="AN346" s="1"/>
      <c r="AT346" s="23" t="s">
        <v>1</v>
      </c>
      <c r="AU346" s="24"/>
      <c r="AV346" s="24"/>
      <c r="AW346" s="24"/>
      <c r="AX346" s="24"/>
      <c r="AY346" s="24"/>
      <c r="AZ346" s="24"/>
      <c r="BA346" s="25">
        <f>SUM(BG337:BG345)</f>
        <v>1701805.03146593</v>
      </c>
      <c r="BB346" s="25"/>
      <c r="BC346" s="25"/>
      <c r="BD346" s="25"/>
      <c r="BE346" s="25"/>
      <c r="BF346" s="25"/>
      <c r="BG346" s="25"/>
      <c r="BH346" s="1"/>
      <c r="BN346" s="23" t="s">
        <v>1</v>
      </c>
      <c r="BO346" s="24"/>
      <c r="BP346" s="24"/>
      <c r="BQ346" s="24"/>
      <c r="BR346" s="24"/>
      <c r="BS346" s="24"/>
      <c r="BT346" s="24"/>
      <c r="BU346" s="25">
        <f>SUM(CA337:CA345)</f>
        <v>1701805.03146593</v>
      </c>
      <c r="BV346" s="25"/>
      <c r="BW346" s="25"/>
      <c r="BX346" s="25"/>
      <c r="BY346" s="25"/>
      <c r="BZ346" s="25"/>
      <c r="CA346" s="25"/>
      <c r="CB346" s="1"/>
      <c r="CH346" s="23" t="s">
        <v>1</v>
      </c>
      <c r="CI346" s="24"/>
      <c r="CJ346" s="24"/>
      <c r="CK346" s="24"/>
      <c r="CL346" s="24"/>
      <c r="CM346" s="24"/>
      <c r="CN346" s="24"/>
      <c r="CO346" s="25">
        <f>SUM(CU337:CU345)</f>
        <v>2107116.58481803</v>
      </c>
      <c r="CP346" s="25"/>
      <c r="CQ346" s="25"/>
      <c r="CR346" s="25"/>
      <c r="CS346" s="25"/>
      <c r="CT346" s="25"/>
      <c r="CU346" s="25"/>
      <c r="CV346" s="1"/>
      <c r="DB346" s="23" t="s">
        <v>1</v>
      </c>
      <c r="DC346" s="24"/>
      <c r="DD346" s="24"/>
      <c r="DE346" s="24"/>
      <c r="DF346" s="24"/>
      <c r="DG346" s="24"/>
      <c r="DH346" s="24"/>
      <c r="DI346" s="25">
        <f>SUM(DO337:DO345)</f>
        <v>2115189.82843802</v>
      </c>
      <c r="DJ346" s="25"/>
      <c r="DK346" s="25"/>
      <c r="DL346" s="25"/>
      <c r="DM346" s="25"/>
      <c r="DN346" s="25"/>
      <c r="DO346" s="25"/>
      <c r="DP346" s="1"/>
      <c r="DV346" s="23" t="s">
        <v>1</v>
      </c>
      <c r="DW346" s="24"/>
      <c r="DX346" s="24"/>
      <c r="DY346" s="24"/>
      <c r="DZ346" s="24"/>
      <c r="EA346" s="24"/>
      <c r="EB346" s="24"/>
      <c r="EC346" s="25">
        <f>SUM(EI337:EI345)</f>
        <v>3011154.33828257</v>
      </c>
      <c r="ED346" s="25"/>
      <c r="EE346" s="25"/>
      <c r="EF346" s="25"/>
      <c r="EG346" s="25"/>
      <c r="EH346" s="25"/>
      <c r="EI346" s="25"/>
    </row>
    <row r="347" s="1" customFormat="1" customHeight="1" spans="1:140">
      <c r="F347" s="24"/>
      <c r="G347" s="24"/>
      <c r="H347" s="24"/>
      <c r="I347" s="24"/>
      <c r="J347" s="24"/>
      <c r="K347" s="24"/>
      <c r="L347" s="24"/>
      <c r="M347" s="25"/>
      <c r="N347" s="25"/>
      <c r="O347" s="25"/>
      <c r="P347" s="25"/>
      <c r="Q347" s="25"/>
      <c r="R347" s="25"/>
      <c r="S347" s="25"/>
      <c r="T347" s="1"/>
      <c r="Z347" s="24"/>
      <c r="AA347" s="24"/>
      <c r="AB347" s="24"/>
      <c r="AC347" s="24"/>
      <c r="AD347" s="24"/>
      <c r="AE347" s="24"/>
      <c r="AF347" s="24"/>
      <c r="AG347" s="25"/>
      <c r="AH347" s="25"/>
      <c r="AI347" s="25"/>
      <c r="AJ347" s="25"/>
      <c r="AK347" s="25"/>
      <c r="AL347" s="25"/>
      <c r="AM347" s="25"/>
      <c r="AN347" s="1"/>
      <c r="AT347" s="24"/>
      <c r="AU347" s="24"/>
      <c r="AV347" s="24"/>
      <c r="AW347" s="24"/>
      <c r="AX347" s="24"/>
      <c r="AY347" s="24"/>
      <c r="AZ347" s="24"/>
      <c r="BA347" s="25"/>
      <c r="BB347" s="25"/>
      <c r="BC347" s="25"/>
      <c r="BD347" s="25"/>
      <c r="BE347" s="25"/>
      <c r="BF347" s="25"/>
      <c r="BG347" s="25"/>
      <c r="BH347" s="1"/>
      <c r="BN347" s="24"/>
      <c r="BO347" s="24"/>
      <c r="BP347" s="24"/>
      <c r="BQ347" s="24"/>
      <c r="BR347" s="24"/>
      <c r="BS347" s="24"/>
      <c r="BT347" s="24"/>
      <c r="BU347" s="25"/>
      <c r="BV347" s="25"/>
      <c r="BW347" s="25"/>
      <c r="BX347" s="25"/>
      <c r="BY347" s="25"/>
      <c r="BZ347" s="25"/>
      <c r="CA347" s="25"/>
      <c r="CB347" s="1"/>
      <c r="CH347" s="24"/>
      <c r="CI347" s="24"/>
      <c r="CJ347" s="24"/>
      <c r="CK347" s="24"/>
      <c r="CL347" s="24"/>
      <c r="CM347" s="24"/>
      <c r="CN347" s="24"/>
      <c r="CO347" s="25"/>
      <c r="CP347" s="25"/>
      <c r="CQ347" s="25"/>
      <c r="CR347" s="25"/>
      <c r="CS347" s="25"/>
      <c r="CT347" s="25"/>
      <c r="CU347" s="25"/>
      <c r="CV347" s="1"/>
      <c r="DB347" s="24"/>
      <c r="DC347" s="24"/>
      <c r="DD347" s="24"/>
      <c r="DE347" s="24"/>
      <c r="DF347" s="24"/>
      <c r="DG347" s="24"/>
      <c r="DH347" s="24"/>
      <c r="DI347" s="25"/>
      <c r="DJ347" s="25"/>
      <c r="DK347" s="25"/>
      <c r="DL347" s="25"/>
      <c r="DM347" s="25"/>
      <c r="DN347" s="25"/>
      <c r="DO347" s="25"/>
      <c r="DP347" s="1"/>
      <c r="DV347" s="24"/>
      <c r="DW347" s="24"/>
      <c r="DX347" s="24"/>
      <c r="DY347" s="24"/>
      <c r="DZ347" s="24"/>
      <c r="EA347" s="24"/>
      <c r="EB347" s="24"/>
      <c r="EC347" s="25"/>
      <c r="ED347" s="25"/>
      <c r="EE347" s="25"/>
      <c r="EF347" s="25"/>
      <c r="EG347" s="25"/>
      <c r="EH347" s="25"/>
      <c r="EI347" s="25"/>
    </row>
    <row r="348" s="1" customFormat="1" customHeight="1" spans="1:140">
      <c r="F348" s="3" t="s">
        <v>36</v>
      </c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Z348" s="3" t="s">
        <v>36</v>
      </c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T348" s="3" t="s">
        <v>36</v>
      </c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N348" s="3" t="s">
        <v>36</v>
      </c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H348" s="3" t="s">
        <v>36</v>
      </c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DB348" s="3" t="s">
        <v>36</v>
      </c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V348" s="3" t="s">
        <v>36</v>
      </c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</row>
    <row r="349" s="1" customFormat="1" customHeight="1" spans="1:140">
      <c r="A349" s="26"/>
      <c r="B349" s="26"/>
      <c r="C349" s="27"/>
      <c r="D349" s="27"/>
      <c r="E349" s="27"/>
      <c r="F349" s="28" t="s">
        <v>37</v>
      </c>
      <c r="G349" s="13" t="s">
        <v>8</v>
      </c>
      <c r="H349" s="13"/>
      <c r="I349" s="13"/>
      <c r="J349" s="13"/>
      <c r="K349" s="7" t="s">
        <v>25</v>
      </c>
      <c r="L349" s="7"/>
      <c r="M349" s="7"/>
      <c r="N349" s="8" t="s">
        <v>10</v>
      </c>
      <c r="O349" s="8"/>
      <c r="P349" s="8"/>
      <c r="Q349" s="9" t="s">
        <v>38</v>
      </c>
      <c r="R349" s="10" t="s">
        <v>12</v>
      </c>
      <c r="S349" s="29" t="s">
        <v>13</v>
      </c>
      <c r="T349" s="11" t="s">
        <v>39</v>
      </c>
      <c r="U349" s="26"/>
      <c r="V349" s="26"/>
      <c r="W349" s="27"/>
      <c r="X349" s="27"/>
      <c r="Y349" s="27"/>
      <c r="Z349" s="28" t="s">
        <v>37</v>
      </c>
      <c r="AA349" s="13" t="s">
        <v>8</v>
      </c>
      <c r="AB349" s="13"/>
      <c r="AC349" s="13"/>
      <c r="AD349" s="13"/>
      <c r="AE349" s="7" t="s">
        <v>25</v>
      </c>
      <c r="AF349" s="7"/>
      <c r="AG349" s="7"/>
      <c r="AH349" s="8" t="s">
        <v>10</v>
      </c>
      <c r="AI349" s="8"/>
      <c r="AJ349" s="8"/>
      <c r="AK349" s="9" t="s">
        <v>38</v>
      </c>
      <c r="AL349" s="10" t="s">
        <v>12</v>
      </c>
      <c r="AM349" s="29" t="s">
        <v>13</v>
      </c>
      <c r="AN349" s="11" t="s">
        <v>39</v>
      </c>
      <c r="AO349" s="26"/>
      <c r="AP349" s="26"/>
      <c r="AQ349" s="27"/>
      <c r="AR349" s="27"/>
      <c r="AS349" s="27"/>
      <c r="AT349" s="28" t="s">
        <v>37</v>
      </c>
      <c r="AU349" s="13" t="s">
        <v>8</v>
      </c>
      <c r="AV349" s="13"/>
      <c r="AW349" s="13"/>
      <c r="AX349" s="13"/>
      <c r="AY349" s="7" t="s">
        <v>25</v>
      </c>
      <c r="AZ349" s="7"/>
      <c r="BA349" s="7"/>
      <c r="BB349" s="8" t="s">
        <v>10</v>
      </c>
      <c r="BC349" s="8"/>
      <c r="BD349" s="8"/>
      <c r="BE349" s="9" t="s">
        <v>38</v>
      </c>
      <c r="BF349" s="10" t="s">
        <v>12</v>
      </c>
      <c r="BG349" s="29" t="s">
        <v>13</v>
      </c>
      <c r="BH349" s="11" t="s">
        <v>39</v>
      </c>
      <c r="BI349" s="26"/>
      <c r="BJ349" s="26"/>
      <c r="BK349" s="27"/>
      <c r="BL349" s="27"/>
      <c r="BM349" s="27"/>
      <c r="BN349" s="28" t="s">
        <v>37</v>
      </c>
      <c r="BO349" s="13" t="s">
        <v>8</v>
      </c>
      <c r="BP349" s="13"/>
      <c r="BQ349" s="13"/>
      <c r="BR349" s="13"/>
      <c r="BS349" s="7" t="s">
        <v>25</v>
      </c>
      <c r="BT349" s="7"/>
      <c r="BU349" s="7"/>
      <c r="BV349" s="8" t="s">
        <v>10</v>
      </c>
      <c r="BW349" s="8"/>
      <c r="BX349" s="8"/>
      <c r="BY349" s="9" t="s">
        <v>38</v>
      </c>
      <c r="BZ349" s="10" t="s">
        <v>12</v>
      </c>
      <c r="CA349" s="29" t="s">
        <v>13</v>
      </c>
      <c r="CB349" s="11" t="s">
        <v>39</v>
      </c>
      <c r="CC349" s="26"/>
      <c r="CD349" s="26"/>
      <c r="CE349" s="27"/>
      <c r="CF349" s="27"/>
      <c r="CG349" s="27"/>
      <c r="CH349" s="28" t="s">
        <v>37</v>
      </c>
      <c r="CI349" s="13" t="s">
        <v>8</v>
      </c>
      <c r="CJ349" s="13"/>
      <c r="CK349" s="13"/>
      <c r="CL349" s="13"/>
      <c r="CM349" s="7" t="s">
        <v>25</v>
      </c>
      <c r="CN349" s="7"/>
      <c r="CO349" s="7"/>
      <c r="CP349" s="8" t="s">
        <v>10</v>
      </c>
      <c r="CQ349" s="8"/>
      <c r="CR349" s="8"/>
      <c r="CS349" s="9" t="s">
        <v>38</v>
      </c>
      <c r="CT349" s="10" t="s">
        <v>12</v>
      </c>
      <c r="CU349" s="29" t="s">
        <v>13</v>
      </c>
      <c r="CV349" s="11" t="s">
        <v>39</v>
      </c>
      <c r="CW349" s="26"/>
      <c r="CX349" s="26"/>
      <c r="CY349" s="27"/>
      <c r="CZ349" s="27"/>
      <c r="DA349" s="27"/>
      <c r="DB349" s="28" t="s">
        <v>37</v>
      </c>
      <c r="DC349" s="13" t="s">
        <v>8</v>
      </c>
      <c r="DD349" s="13"/>
      <c r="DE349" s="13"/>
      <c r="DF349" s="13"/>
      <c r="DG349" s="7" t="s">
        <v>25</v>
      </c>
      <c r="DH349" s="7"/>
      <c r="DI349" s="7"/>
      <c r="DJ349" s="8" t="s">
        <v>10</v>
      </c>
      <c r="DK349" s="8"/>
      <c r="DL349" s="8"/>
      <c r="DM349" s="9" t="s">
        <v>38</v>
      </c>
      <c r="DN349" s="10" t="s">
        <v>12</v>
      </c>
      <c r="DO349" s="29" t="s">
        <v>13</v>
      </c>
      <c r="DP349" s="11" t="s">
        <v>39</v>
      </c>
      <c r="DQ349" s="26"/>
      <c r="DR349" s="26"/>
      <c r="DS349" s="27"/>
      <c r="DT349" s="27"/>
      <c r="DU349" s="27"/>
      <c r="DV349" s="28" t="s">
        <v>37</v>
      </c>
      <c r="DW349" s="13" t="s">
        <v>8</v>
      </c>
      <c r="DX349" s="13"/>
      <c r="DY349" s="13"/>
      <c r="DZ349" s="13"/>
      <c r="EA349" s="7" t="s">
        <v>25</v>
      </c>
      <c r="EB349" s="7"/>
      <c r="EC349" s="7"/>
      <c r="ED349" s="8" t="s">
        <v>10</v>
      </c>
      <c r="EE349" s="8"/>
      <c r="EF349" s="8"/>
      <c r="EG349" s="9" t="s">
        <v>38</v>
      </c>
      <c r="EH349" s="10" t="s">
        <v>12</v>
      </c>
      <c r="EI349" s="29" t="s">
        <v>13</v>
      </c>
      <c r="EJ349" s="11" t="s">
        <v>39</v>
      </c>
    </row>
    <row r="350" s="1" customFormat="1" customHeight="1" spans="1:140">
      <c r="A350" s="26"/>
      <c r="B350" s="26"/>
      <c r="C350" s="27"/>
      <c r="D350" s="27"/>
      <c r="E350" s="27"/>
      <c r="F350" s="30"/>
      <c r="G350" s="11" t="s">
        <v>40</v>
      </c>
      <c r="H350" s="11" t="s">
        <v>41</v>
      </c>
      <c r="I350" s="11" t="s">
        <v>21</v>
      </c>
      <c r="J350" s="13" t="s">
        <v>8</v>
      </c>
      <c r="K350" s="11" t="s">
        <v>23</v>
      </c>
      <c r="L350" s="11" t="s">
        <v>24</v>
      </c>
      <c r="M350" s="7" t="s">
        <v>25</v>
      </c>
      <c r="N350" s="11" t="s">
        <v>26</v>
      </c>
      <c r="O350" s="11" t="s">
        <v>27</v>
      </c>
      <c r="P350" s="8" t="s">
        <v>28</v>
      </c>
      <c r="Q350" s="9" t="s">
        <v>29</v>
      </c>
      <c r="R350" s="14"/>
      <c r="S350" s="29"/>
      <c r="T350" s="11"/>
      <c r="U350" s="26"/>
      <c r="V350" s="26"/>
      <c r="W350" s="27"/>
      <c r="X350" s="27"/>
      <c r="Y350" s="27"/>
      <c r="Z350" s="30"/>
      <c r="AA350" s="11" t="s">
        <v>40</v>
      </c>
      <c r="AB350" s="11" t="s">
        <v>41</v>
      </c>
      <c r="AC350" s="11" t="s">
        <v>21</v>
      </c>
      <c r="AD350" s="13" t="s">
        <v>8</v>
      </c>
      <c r="AE350" s="11" t="s">
        <v>23</v>
      </c>
      <c r="AF350" s="11" t="s">
        <v>24</v>
      </c>
      <c r="AG350" s="7" t="s">
        <v>25</v>
      </c>
      <c r="AH350" s="11" t="s">
        <v>26</v>
      </c>
      <c r="AI350" s="11" t="s">
        <v>27</v>
      </c>
      <c r="AJ350" s="8" t="s">
        <v>28</v>
      </c>
      <c r="AK350" s="9" t="s">
        <v>29</v>
      </c>
      <c r="AL350" s="14"/>
      <c r="AM350" s="29"/>
      <c r="AN350" s="11"/>
      <c r="AO350" s="26"/>
      <c r="AP350" s="26"/>
      <c r="AQ350" s="27"/>
      <c r="AR350" s="27"/>
      <c r="AS350" s="27"/>
      <c r="AT350" s="30"/>
      <c r="AU350" s="11" t="s">
        <v>40</v>
      </c>
      <c r="AV350" s="11" t="s">
        <v>41</v>
      </c>
      <c r="AW350" s="11" t="s">
        <v>21</v>
      </c>
      <c r="AX350" s="13" t="s">
        <v>8</v>
      </c>
      <c r="AY350" s="11" t="s">
        <v>23</v>
      </c>
      <c r="AZ350" s="11" t="s">
        <v>24</v>
      </c>
      <c r="BA350" s="7" t="s">
        <v>25</v>
      </c>
      <c r="BB350" s="11" t="s">
        <v>26</v>
      </c>
      <c r="BC350" s="11" t="s">
        <v>27</v>
      </c>
      <c r="BD350" s="8" t="s">
        <v>28</v>
      </c>
      <c r="BE350" s="9" t="s">
        <v>29</v>
      </c>
      <c r="BF350" s="14"/>
      <c r="BG350" s="29"/>
      <c r="BH350" s="11"/>
      <c r="BI350" s="26"/>
      <c r="BJ350" s="26"/>
      <c r="BK350" s="27"/>
      <c r="BL350" s="27"/>
      <c r="BM350" s="27"/>
      <c r="BN350" s="30"/>
      <c r="BO350" s="11" t="s">
        <v>40</v>
      </c>
      <c r="BP350" s="11" t="s">
        <v>41</v>
      </c>
      <c r="BQ350" s="11" t="s">
        <v>21</v>
      </c>
      <c r="BR350" s="13" t="s">
        <v>8</v>
      </c>
      <c r="BS350" s="11" t="s">
        <v>23</v>
      </c>
      <c r="BT350" s="11" t="s">
        <v>24</v>
      </c>
      <c r="BU350" s="7" t="s">
        <v>25</v>
      </c>
      <c r="BV350" s="11" t="s">
        <v>26</v>
      </c>
      <c r="BW350" s="11" t="s">
        <v>27</v>
      </c>
      <c r="BX350" s="8" t="s">
        <v>28</v>
      </c>
      <c r="BY350" s="9" t="s">
        <v>29</v>
      </c>
      <c r="BZ350" s="14"/>
      <c r="CA350" s="29"/>
      <c r="CB350" s="11"/>
      <c r="CC350" s="26"/>
      <c r="CD350" s="26"/>
      <c r="CE350" s="27"/>
      <c r="CF350" s="27"/>
      <c r="CG350" s="27"/>
      <c r="CH350" s="30"/>
      <c r="CI350" s="11" t="s">
        <v>40</v>
      </c>
      <c r="CJ350" s="11" t="s">
        <v>41</v>
      </c>
      <c r="CK350" s="11" t="s">
        <v>21</v>
      </c>
      <c r="CL350" s="13" t="s">
        <v>8</v>
      </c>
      <c r="CM350" s="11" t="s">
        <v>23</v>
      </c>
      <c r="CN350" s="11" t="s">
        <v>24</v>
      </c>
      <c r="CO350" s="7" t="s">
        <v>25</v>
      </c>
      <c r="CP350" s="11" t="s">
        <v>26</v>
      </c>
      <c r="CQ350" s="11" t="s">
        <v>27</v>
      </c>
      <c r="CR350" s="8" t="s">
        <v>28</v>
      </c>
      <c r="CS350" s="9" t="s">
        <v>29</v>
      </c>
      <c r="CT350" s="14"/>
      <c r="CU350" s="29"/>
      <c r="CV350" s="11"/>
      <c r="CW350" s="26"/>
      <c r="CX350" s="26"/>
      <c r="CY350" s="27"/>
      <c r="CZ350" s="27"/>
      <c r="DA350" s="27"/>
      <c r="DB350" s="30"/>
      <c r="DC350" s="11" t="s">
        <v>40</v>
      </c>
      <c r="DD350" s="11" t="s">
        <v>41</v>
      </c>
      <c r="DE350" s="11" t="s">
        <v>21</v>
      </c>
      <c r="DF350" s="13" t="s">
        <v>8</v>
      </c>
      <c r="DG350" s="11" t="s">
        <v>23</v>
      </c>
      <c r="DH350" s="11" t="s">
        <v>24</v>
      </c>
      <c r="DI350" s="7" t="s">
        <v>25</v>
      </c>
      <c r="DJ350" s="11" t="s">
        <v>26</v>
      </c>
      <c r="DK350" s="11" t="s">
        <v>27</v>
      </c>
      <c r="DL350" s="8" t="s">
        <v>28</v>
      </c>
      <c r="DM350" s="9" t="s">
        <v>29</v>
      </c>
      <c r="DN350" s="14"/>
      <c r="DO350" s="29"/>
      <c r="DP350" s="11"/>
      <c r="DQ350" s="26"/>
      <c r="DR350" s="26"/>
      <c r="DS350" s="27"/>
      <c r="DT350" s="27"/>
      <c r="DU350" s="27"/>
      <c r="DV350" s="30"/>
      <c r="DW350" s="11" t="s">
        <v>40</v>
      </c>
      <c r="DX350" s="11" t="s">
        <v>41</v>
      </c>
      <c r="DY350" s="11" t="s">
        <v>21</v>
      </c>
      <c r="DZ350" s="13" t="s">
        <v>8</v>
      </c>
      <c r="EA350" s="11" t="s">
        <v>23</v>
      </c>
      <c r="EB350" s="11" t="s">
        <v>24</v>
      </c>
      <c r="EC350" s="7" t="s">
        <v>25</v>
      </c>
      <c r="ED350" s="11" t="s">
        <v>26</v>
      </c>
      <c r="EE350" s="11" t="s">
        <v>27</v>
      </c>
      <c r="EF350" s="8" t="s">
        <v>28</v>
      </c>
      <c r="EG350" s="9" t="s">
        <v>29</v>
      </c>
      <c r="EH350" s="14"/>
      <c r="EI350" s="29"/>
      <c r="EJ350" s="11"/>
    </row>
    <row r="351" s="1" customFormat="1" customHeight="1" spans="1:140">
      <c r="A351" s="26"/>
      <c r="B351" s="26"/>
      <c r="C351" s="27"/>
      <c r="D351" s="27"/>
      <c r="E351" s="27"/>
      <c r="F351" s="11">
        <f>_xlfn.RANK.EQ(S351,S351:S354,0)</f>
        <v>3</v>
      </c>
      <c r="G351" s="11">
        <v>0</v>
      </c>
      <c r="H351" s="11">
        <v>1.8</v>
      </c>
      <c r="I351" s="12">
        <v>1.35</v>
      </c>
      <c r="J351" s="13">
        <f t="shared" ref="J351:J354" si="700">G351*H351*I351</f>
        <v>0</v>
      </c>
      <c r="K351" s="11">
        <v>680</v>
      </c>
      <c r="L351" s="11">
        <v>0</v>
      </c>
      <c r="M351" s="31">
        <f t="shared" ref="M351:M354" si="701">1+6*K351/(K351+2000)+L351</f>
        <v>2.52238805970149</v>
      </c>
      <c r="N351" s="11">
        <v>1</v>
      </c>
      <c r="O351" s="11">
        <v>2.38</v>
      </c>
      <c r="P351" s="8">
        <f t="shared" ref="P351:P354" si="702">1+N351*O351</f>
        <v>3.38</v>
      </c>
      <c r="Q351" s="9">
        <v>0.9</v>
      </c>
      <c r="R351" s="17">
        <v>1</v>
      </c>
      <c r="S351" s="18">
        <f t="shared" ref="S351:S354" si="703">J351*M351*Q351*P351*R351</f>
        <v>0</v>
      </c>
      <c r="T351" s="11">
        <f t="shared" ref="T351:T354" si="704">IF(F351=1,1,(IF(F351=2,2,12)))</f>
        <v>12</v>
      </c>
      <c r="U351" s="26"/>
      <c r="V351" s="26"/>
      <c r="W351" s="27"/>
      <c r="X351" s="27"/>
      <c r="Y351" s="27"/>
      <c r="Z351" s="11">
        <f>_xlfn.RANK.EQ(AM351,AM351:AM354,0)</f>
        <v>3</v>
      </c>
      <c r="AA351" s="11">
        <v>0</v>
      </c>
      <c r="AB351" s="11">
        <v>1.8</v>
      </c>
      <c r="AC351" s="12">
        <v>1.35</v>
      </c>
      <c r="AD351" s="13">
        <f t="shared" ref="AD351:AD354" si="705">AA351*AB351*AC351</f>
        <v>0</v>
      </c>
      <c r="AE351" s="11">
        <v>680</v>
      </c>
      <c r="AF351" s="11">
        <v>0</v>
      </c>
      <c r="AG351" s="31">
        <f t="shared" ref="AG351:AG354" si="706">1+6*AE351/(AE351+2000)+AF351</f>
        <v>2.52238805970149</v>
      </c>
      <c r="AH351" s="11">
        <v>1</v>
      </c>
      <c r="AI351" s="11">
        <v>2.38</v>
      </c>
      <c r="AJ351" s="8">
        <f t="shared" ref="AJ351:AJ354" si="707">1+AH351*AI351</f>
        <v>3.38</v>
      </c>
      <c r="AK351" s="9">
        <v>0.9</v>
      </c>
      <c r="AL351" s="17">
        <v>1</v>
      </c>
      <c r="AM351" s="18">
        <f t="shared" ref="AM351:AM354" si="708">AD351*AG351*AK351*AJ351*AL351</f>
        <v>0</v>
      </c>
      <c r="AN351" s="11">
        <f t="shared" ref="AN351:AN354" si="709">IF(Z351=1,1,(IF(Z351=2,2,12)))</f>
        <v>12</v>
      </c>
      <c r="AO351" s="26"/>
      <c r="AP351" s="26"/>
      <c r="AQ351" s="27"/>
      <c r="AR351" s="27"/>
      <c r="AS351" s="27"/>
      <c r="AT351" s="11">
        <f>_xlfn.RANK.EQ(BG351,BG351:BG354,0)</f>
        <v>3</v>
      </c>
      <c r="AU351" s="11">
        <v>0</v>
      </c>
      <c r="AV351" s="11">
        <v>1.8</v>
      </c>
      <c r="AW351" s="12">
        <v>1.35</v>
      </c>
      <c r="AX351" s="13">
        <f t="shared" ref="AX351:AX354" si="710">AU351*AV351*AW351</f>
        <v>0</v>
      </c>
      <c r="AY351" s="11">
        <v>680</v>
      </c>
      <c r="AZ351" s="11">
        <v>0</v>
      </c>
      <c r="BA351" s="31">
        <f t="shared" ref="BA351:BA354" si="711">1+6*AY351/(AY351+2000)+AZ351</f>
        <v>2.52238805970149</v>
      </c>
      <c r="BB351" s="11">
        <v>1</v>
      </c>
      <c r="BC351" s="11">
        <v>2.38</v>
      </c>
      <c r="BD351" s="8">
        <f t="shared" ref="BD351:BD354" si="712">1+BB351*BC351</f>
        <v>3.38</v>
      </c>
      <c r="BE351" s="9">
        <v>0.9</v>
      </c>
      <c r="BF351" s="17">
        <v>1.015</v>
      </c>
      <c r="BG351" s="18">
        <f t="shared" ref="BG351:BG354" si="713">AX351*BA351*BE351*BD351*BF351</f>
        <v>0</v>
      </c>
      <c r="BH351" s="11">
        <f t="shared" ref="BH351:BH354" si="714">IF(AT351=1,1,(IF(AT351=2,2,12)))</f>
        <v>12</v>
      </c>
      <c r="BI351" s="26"/>
      <c r="BJ351" s="26"/>
      <c r="BK351" s="27"/>
      <c r="BL351" s="27"/>
      <c r="BM351" s="27"/>
      <c r="BN351" s="11">
        <f>_xlfn.RANK.EQ(CA351,CA351:CA354,0)</f>
        <v>3</v>
      </c>
      <c r="BO351" s="11">
        <v>0</v>
      </c>
      <c r="BP351" s="11">
        <v>1.8</v>
      </c>
      <c r="BQ351" s="12">
        <v>1.35</v>
      </c>
      <c r="BR351" s="13">
        <f t="shared" ref="BR351:BR354" si="715">BO351*BP351*BQ351</f>
        <v>0</v>
      </c>
      <c r="BS351" s="11">
        <v>680</v>
      </c>
      <c r="BT351" s="11">
        <v>0</v>
      </c>
      <c r="BU351" s="31">
        <f t="shared" ref="BU351:BU354" si="716">1+6*BS351/(BS351+2000)+BT351</f>
        <v>2.52238805970149</v>
      </c>
      <c r="BV351" s="11">
        <v>1</v>
      </c>
      <c r="BW351" s="11">
        <v>2.38</v>
      </c>
      <c r="BX351" s="8">
        <f t="shared" ref="BX351:BX354" si="717">1+BV351*BW351</f>
        <v>3.38</v>
      </c>
      <c r="BY351" s="9">
        <v>0.9</v>
      </c>
      <c r="BZ351" s="17">
        <v>1.015</v>
      </c>
      <c r="CA351" s="18">
        <f t="shared" ref="CA351:CA354" si="718">BR351*BU351*BY351*BX351*BZ351</f>
        <v>0</v>
      </c>
      <c r="CB351" s="11">
        <f t="shared" ref="CB351:CB354" si="719">IF(BN351=1,1,(IF(BN351=2,2,12)))</f>
        <v>12</v>
      </c>
      <c r="CC351" s="26"/>
      <c r="CD351" s="26"/>
      <c r="CE351" s="27"/>
      <c r="CF351" s="27"/>
      <c r="CG351" s="27"/>
      <c r="CH351" s="11">
        <f>_xlfn.RANK.EQ(CU351,CU351:CU354,0)</f>
        <v>3</v>
      </c>
      <c r="CI351" s="11">
        <v>0</v>
      </c>
      <c r="CJ351" s="11">
        <v>1.8</v>
      </c>
      <c r="CK351" s="12">
        <v>1.35</v>
      </c>
      <c r="CL351" s="13">
        <f t="shared" ref="CL351:CL354" si="720">CI351*CJ351*CK351</f>
        <v>0</v>
      </c>
      <c r="CM351" s="11">
        <v>680</v>
      </c>
      <c r="CN351" s="11">
        <v>0</v>
      </c>
      <c r="CO351" s="31">
        <f t="shared" ref="CO351:CO354" si="721">1+6*CM351/(CM351+2000)+CN351</f>
        <v>2.52238805970149</v>
      </c>
      <c r="CP351" s="11">
        <v>1</v>
      </c>
      <c r="CQ351" s="11">
        <v>2.38</v>
      </c>
      <c r="CR351" s="8">
        <f t="shared" ref="CR351:CR354" si="722">1+CP351*CQ351</f>
        <v>3.38</v>
      </c>
      <c r="CS351" s="9">
        <v>0.9</v>
      </c>
      <c r="CT351" s="17">
        <v>1.085</v>
      </c>
      <c r="CU351" s="18">
        <f t="shared" ref="CU351:CU354" si="723">CL351*CO351*CS351*CR351*CT351</f>
        <v>0</v>
      </c>
      <c r="CV351" s="11">
        <f t="shared" ref="CV351:CV354" si="724">IF(CH351=1,1,(IF(CH351=2,2,12)))</f>
        <v>12</v>
      </c>
      <c r="CW351" s="26"/>
      <c r="CX351" s="26"/>
      <c r="CY351" s="27"/>
      <c r="CZ351" s="27"/>
      <c r="DA351" s="27"/>
      <c r="DB351" s="11">
        <f>_xlfn.RANK.EQ(DO351,DO351:DO354,0)</f>
        <v>3</v>
      </c>
      <c r="DC351" s="11">
        <v>0</v>
      </c>
      <c r="DD351" s="11">
        <v>1.8</v>
      </c>
      <c r="DE351" s="12">
        <v>1.35</v>
      </c>
      <c r="DF351" s="13">
        <f t="shared" ref="DF351:DF354" si="725">DC351*DD351*DE351</f>
        <v>0</v>
      </c>
      <c r="DG351" s="11">
        <v>680</v>
      </c>
      <c r="DH351" s="11">
        <v>0</v>
      </c>
      <c r="DI351" s="31">
        <f t="shared" ref="DI351:DI354" si="726">1+6*DG351/(DG351+2000)+DH351</f>
        <v>2.52238805970149</v>
      </c>
      <c r="DJ351" s="11">
        <v>1</v>
      </c>
      <c r="DK351" s="11">
        <v>2.38</v>
      </c>
      <c r="DL351" s="8">
        <f t="shared" ref="DL351:DL354" si="727">1+DJ351*DK351</f>
        <v>3.38</v>
      </c>
      <c r="DM351" s="9">
        <v>0.9</v>
      </c>
      <c r="DN351" s="17">
        <v>1.085</v>
      </c>
      <c r="DO351" s="18">
        <f t="shared" ref="DO351:DO354" si="728">DF351*DI351*DM351*DL351*DN351</f>
        <v>0</v>
      </c>
      <c r="DP351" s="11">
        <f t="shared" ref="DP351:DP354" si="729">IF(DB351=1,1,(IF(DB351=2,2,12)))</f>
        <v>12</v>
      </c>
      <c r="DQ351" s="26"/>
      <c r="DR351" s="26"/>
      <c r="DS351" s="27"/>
      <c r="DT351" s="27"/>
      <c r="DU351" s="27"/>
      <c r="DV351" s="11">
        <f>_xlfn.RANK.EQ(EI351,EI351:EI354,0)</f>
        <v>3</v>
      </c>
      <c r="DW351" s="11">
        <v>0</v>
      </c>
      <c r="DX351" s="11">
        <v>1.8</v>
      </c>
      <c r="DY351" s="12">
        <v>1.35</v>
      </c>
      <c r="DZ351" s="13">
        <f t="shared" ref="DZ351:DZ354" si="730">DW351*DX351*DY351</f>
        <v>0</v>
      </c>
      <c r="EA351" s="11">
        <v>680</v>
      </c>
      <c r="EB351" s="11">
        <v>0</v>
      </c>
      <c r="EC351" s="31">
        <f t="shared" ref="EC351:EC354" si="731">1+6*EA351/(EA351+2000)+EB351</f>
        <v>2.52238805970149</v>
      </c>
      <c r="ED351" s="11">
        <v>1</v>
      </c>
      <c r="EE351" s="11">
        <v>3.18</v>
      </c>
      <c r="EF351" s="8">
        <f t="shared" ref="EF351:EF354" si="732">1+ED351*EE351</f>
        <v>4.18</v>
      </c>
      <c r="EG351" s="9">
        <v>0.9</v>
      </c>
      <c r="EH351" s="17">
        <v>1.2</v>
      </c>
      <c r="EI351" s="18">
        <f t="shared" ref="EI351:EI354" si="733">DZ351*EC351*EG351*EF351*EH351</f>
        <v>0</v>
      </c>
      <c r="EJ351" s="11">
        <f t="shared" ref="EJ351:EJ354" si="734">IF(DV351=1,1,(IF(DV351=2,2,12)))</f>
        <v>12</v>
      </c>
    </row>
    <row r="352" s="1" customFormat="1" customHeight="1" spans="1:140">
      <c r="F352" s="11">
        <f>_xlfn.RANK.EQ(S352,S351:S354,0)</f>
        <v>2</v>
      </c>
      <c r="G352" s="11">
        <v>1446.85</v>
      </c>
      <c r="H352" s="11">
        <v>1.8</v>
      </c>
      <c r="I352" s="12">
        <v>1.35</v>
      </c>
      <c r="J352" s="13">
        <f t="shared" si="700"/>
        <v>3515.8455</v>
      </c>
      <c r="K352" s="11">
        <v>190</v>
      </c>
      <c r="L352" s="11">
        <v>1.23</v>
      </c>
      <c r="M352" s="31">
        <f t="shared" si="701"/>
        <v>2.75054794520548</v>
      </c>
      <c r="N352" s="11">
        <v>0.95</v>
      </c>
      <c r="O352" s="11">
        <v>2.09</v>
      </c>
      <c r="P352" s="8">
        <f t="shared" si="702"/>
        <v>2.9855</v>
      </c>
      <c r="Q352" s="9">
        <v>0.9</v>
      </c>
      <c r="R352" s="17">
        <v>1</v>
      </c>
      <c r="S352" s="18">
        <f t="shared" si="703"/>
        <v>25984.1543162646</v>
      </c>
      <c r="T352" s="11">
        <f t="shared" si="704"/>
        <v>2</v>
      </c>
      <c r="Z352" s="11">
        <f>_xlfn.RANK.EQ(AM352,AM351:AM354,0)</f>
        <v>2</v>
      </c>
      <c r="AA352" s="11">
        <v>1446.85</v>
      </c>
      <c r="AB352" s="11">
        <v>1.8</v>
      </c>
      <c r="AC352" s="12">
        <v>1.35</v>
      </c>
      <c r="AD352" s="13">
        <f t="shared" si="705"/>
        <v>3515.8455</v>
      </c>
      <c r="AE352" s="11">
        <v>190</v>
      </c>
      <c r="AF352" s="11">
        <v>1.23</v>
      </c>
      <c r="AG352" s="31">
        <f t="shared" si="706"/>
        <v>2.75054794520548</v>
      </c>
      <c r="AH352" s="11">
        <v>0.95</v>
      </c>
      <c r="AI352" s="11">
        <v>2.09</v>
      </c>
      <c r="AJ352" s="8">
        <f t="shared" si="707"/>
        <v>2.9855</v>
      </c>
      <c r="AK352" s="9">
        <v>0.9</v>
      </c>
      <c r="AL352" s="17">
        <v>1</v>
      </c>
      <c r="AM352" s="18">
        <f t="shared" si="708"/>
        <v>25984.1543162646</v>
      </c>
      <c r="AN352" s="11">
        <f t="shared" si="709"/>
        <v>2</v>
      </c>
      <c r="AT352" s="11">
        <f>_xlfn.RANK.EQ(BG352,BG351:BG354,0)</f>
        <v>2</v>
      </c>
      <c r="AU352" s="11">
        <v>1446.85</v>
      </c>
      <c r="AV352" s="11">
        <v>1.8</v>
      </c>
      <c r="AW352" s="12">
        <v>1.35</v>
      </c>
      <c r="AX352" s="13">
        <f t="shared" si="710"/>
        <v>3515.8455</v>
      </c>
      <c r="AY352" s="11">
        <v>190</v>
      </c>
      <c r="AZ352" s="11">
        <v>1.23</v>
      </c>
      <c r="BA352" s="31">
        <f t="shared" si="711"/>
        <v>2.75054794520548</v>
      </c>
      <c r="BB352" s="11">
        <v>0.95</v>
      </c>
      <c r="BC352" s="11">
        <v>2.09</v>
      </c>
      <c r="BD352" s="8">
        <f t="shared" si="712"/>
        <v>2.9855</v>
      </c>
      <c r="BE352" s="9">
        <v>0.9</v>
      </c>
      <c r="BF352" s="17">
        <v>1.015</v>
      </c>
      <c r="BG352" s="18">
        <f t="shared" si="713"/>
        <v>26373.9166310086</v>
      </c>
      <c r="BH352" s="11">
        <f t="shared" si="714"/>
        <v>2</v>
      </c>
      <c r="BN352" s="11">
        <f>_xlfn.RANK.EQ(CA352,CA351:CA354,0)</f>
        <v>2</v>
      </c>
      <c r="BO352" s="11">
        <v>1446.85</v>
      </c>
      <c r="BP352" s="11">
        <v>1.8</v>
      </c>
      <c r="BQ352" s="12">
        <v>1.35</v>
      </c>
      <c r="BR352" s="13">
        <f t="shared" si="715"/>
        <v>3515.8455</v>
      </c>
      <c r="BS352" s="11">
        <v>190</v>
      </c>
      <c r="BT352" s="11">
        <v>1.23</v>
      </c>
      <c r="BU352" s="31">
        <f t="shared" si="716"/>
        <v>2.75054794520548</v>
      </c>
      <c r="BV352" s="11">
        <v>0.95</v>
      </c>
      <c r="BW352" s="11">
        <v>2.09</v>
      </c>
      <c r="BX352" s="8">
        <f t="shared" si="717"/>
        <v>2.9855</v>
      </c>
      <c r="BY352" s="9">
        <v>0.9</v>
      </c>
      <c r="BZ352" s="17">
        <v>1.015</v>
      </c>
      <c r="CA352" s="18">
        <f t="shared" si="718"/>
        <v>26373.9166310086</v>
      </c>
      <c r="CB352" s="11">
        <f t="shared" si="719"/>
        <v>2</v>
      </c>
      <c r="CH352" s="11">
        <f>_xlfn.RANK.EQ(CU352,CU351:CU354,0)</f>
        <v>2</v>
      </c>
      <c r="CI352" s="11">
        <v>1446.85</v>
      </c>
      <c r="CJ352" s="11">
        <v>1.8</v>
      </c>
      <c r="CK352" s="12">
        <v>1.35</v>
      </c>
      <c r="CL352" s="13">
        <f t="shared" si="720"/>
        <v>3515.8455</v>
      </c>
      <c r="CM352" s="11">
        <v>190</v>
      </c>
      <c r="CN352" s="11">
        <v>1.23</v>
      </c>
      <c r="CO352" s="31">
        <f t="shared" si="721"/>
        <v>2.75054794520548</v>
      </c>
      <c r="CP352" s="11">
        <v>0.95</v>
      </c>
      <c r="CQ352" s="11">
        <v>2.09</v>
      </c>
      <c r="CR352" s="8">
        <f t="shared" si="722"/>
        <v>2.9855</v>
      </c>
      <c r="CS352" s="9">
        <v>0.9</v>
      </c>
      <c r="CT352" s="17">
        <v>1.085</v>
      </c>
      <c r="CU352" s="18">
        <f t="shared" si="723"/>
        <v>28192.8074331471</v>
      </c>
      <c r="CV352" s="11">
        <f t="shared" si="724"/>
        <v>2</v>
      </c>
      <c r="DB352" s="11">
        <f>_xlfn.RANK.EQ(DO352,DO351:DO354,0)</f>
        <v>2</v>
      </c>
      <c r="DC352" s="11">
        <v>1446.85</v>
      </c>
      <c r="DD352" s="11">
        <v>1.8</v>
      </c>
      <c r="DE352" s="12">
        <v>1.35</v>
      </c>
      <c r="DF352" s="13">
        <f t="shared" si="725"/>
        <v>3515.8455</v>
      </c>
      <c r="DG352" s="11">
        <v>190</v>
      </c>
      <c r="DH352" s="11">
        <v>1.23</v>
      </c>
      <c r="DI352" s="31">
        <f t="shared" si="726"/>
        <v>2.75054794520548</v>
      </c>
      <c r="DJ352" s="11">
        <v>0.95</v>
      </c>
      <c r="DK352" s="11">
        <v>2.09</v>
      </c>
      <c r="DL352" s="8">
        <f t="shared" si="727"/>
        <v>2.9855</v>
      </c>
      <c r="DM352" s="9">
        <v>0.9</v>
      </c>
      <c r="DN352" s="17">
        <v>1.085</v>
      </c>
      <c r="DO352" s="18">
        <f t="shared" si="728"/>
        <v>28192.8074331471</v>
      </c>
      <c r="DP352" s="11">
        <f t="shared" si="729"/>
        <v>2</v>
      </c>
      <c r="DV352" s="11">
        <f>_xlfn.RANK.EQ(EI352,EI351:EI354,0)</f>
        <v>2</v>
      </c>
      <c r="DW352" s="11">
        <v>1446.85</v>
      </c>
      <c r="DX352" s="11">
        <v>1.8</v>
      </c>
      <c r="DY352" s="12">
        <v>1.35</v>
      </c>
      <c r="DZ352" s="13">
        <f t="shared" si="730"/>
        <v>3515.8455</v>
      </c>
      <c r="EA352" s="11">
        <v>190</v>
      </c>
      <c r="EB352" s="11">
        <v>1.32</v>
      </c>
      <c r="EC352" s="31">
        <f t="shared" si="731"/>
        <v>2.84054794520548</v>
      </c>
      <c r="ED352" s="11">
        <v>0.95</v>
      </c>
      <c r="EE352" s="11">
        <v>2.91</v>
      </c>
      <c r="EF352" s="8">
        <f t="shared" si="732"/>
        <v>3.7645</v>
      </c>
      <c r="EG352" s="9">
        <v>0.9</v>
      </c>
      <c r="EH352" s="17">
        <v>1.2</v>
      </c>
      <c r="EI352" s="18">
        <f t="shared" si="733"/>
        <v>40603.4525162233</v>
      </c>
      <c r="EJ352" s="11">
        <f t="shared" si="734"/>
        <v>2</v>
      </c>
    </row>
    <row r="353" s="1" customFormat="1" customHeight="1" spans="6:140">
      <c r="F353" s="11">
        <f>_xlfn.RANK.EQ(S353,S351:S354,0)</f>
        <v>1</v>
      </c>
      <c r="G353" s="11">
        <v>1446.85</v>
      </c>
      <c r="H353" s="11">
        <v>1.8</v>
      </c>
      <c r="I353" s="12">
        <v>1.35</v>
      </c>
      <c r="J353" s="13">
        <f t="shared" si="700"/>
        <v>3515.8455</v>
      </c>
      <c r="K353" s="11">
        <v>240</v>
      </c>
      <c r="L353" s="11">
        <v>1.83</v>
      </c>
      <c r="M353" s="31">
        <f t="shared" si="701"/>
        <v>3.47285714285714</v>
      </c>
      <c r="N353" s="11">
        <v>0.89</v>
      </c>
      <c r="O353" s="11">
        <v>1.78</v>
      </c>
      <c r="P353" s="8">
        <f t="shared" si="702"/>
        <v>2.5842</v>
      </c>
      <c r="Q353" s="9">
        <v>0.9</v>
      </c>
      <c r="R353" s="17">
        <v>1</v>
      </c>
      <c r="S353" s="18">
        <f t="shared" si="703"/>
        <v>28397.841614761</v>
      </c>
      <c r="T353" s="11">
        <f t="shared" si="704"/>
        <v>1</v>
      </c>
      <c r="Z353" s="11">
        <f>_xlfn.RANK.EQ(AM353,AM351:AM354,0)</f>
        <v>1</v>
      </c>
      <c r="AA353" s="11">
        <v>1446.85</v>
      </c>
      <c r="AB353" s="11">
        <v>1.8</v>
      </c>
      <c r="AC353" s="12">
        <v>1.35</v>
      </c>
      <c r="AD353" s="13">
        <f t="shared" si="705"/>
        <v>3515.8455</v>
      </c>
      <c r="AE353" s="11">
        <v>200</v>
      </c>
      <c r="AF353" s="11">
        <v>1.83</v>
      </c>
      <c r="AG353" s="31">
        <f t="shared" si="706"/>
        <v>3.37545454545455</v>
      </c>
      <c r="AH353" s="11">
        <v>1</v>
      </c>
      <c r="AI353" s="11">
        <v>2.71</v>
      </c>
      <c r="AJ353" s="8">
        <f t="shared" si="707"/>
        <v>3.71</v>
      </c>
      <c r="AK353" s="9">
        <v>0.9</v>
      </c>
      <c r="AL353" s="17">
        <v>1</v>
      </c>
      <c r="AM353" s="18">
        <f t="shared" si="708"/>
        <v>39625.8385147896</v>
      </c>
      <c r="AN353" s="11">
        <f t="shared" si="709"/>
        <v>1</v>
      </c>
      <c r="AT353" s="11">
        <f>_xlfn.RANK.EQ(BG353,BG351:BG354,0)</f>
        <v>1</v>
      </c>
      <c r="AU353" s="11">
        <v>1446.85</v>
      </c>
      <c r="AV353" s="11">
        <v>1.8</v>
      </c>
      <c r="AW353" s="12">
        <v>1.35</v>
      </c>
      <c r="AX353" s="13">
        <f t="shared" si="710"/>
        <v>3515.8455</v>
      </c>
      <c r="AY353" s="11">
        <v>240</v>
      </c>
      <c r="AZ353" s="11">
        <v>1.83</v>
      </c>
      <c r="BA353" s="31">
        <f t="shared" si="711"/>
        <v>3.47285714285714</v>
      </c>
      <c r="BB353" s="11">
        <v>0.93</v>
      </c>
      <c r="BC353" s="11">
        <v>1.85</v>
      </c>
      <c r="BD353" s="8">
        <f t="shared" si="712"/>
        <v>2.7205</v>
      </c>
      <c r="BE353" s="9">
        <v>0.9</v>
      </c>
      <c r="BF353" s="17">
        <v>1.015</v>
      </c>
      <c r="BG353" s="18">
        <f t="shared" si="713"/>
        <v>30344.0805799287</v>
      </c>
      <c r="BH353" s="11">
        <f t="shared" si="714"/>
        <v>1</v>
      </c>
      <c r="BN353" s="11">
        <f>_xlfn.RANK.EQ(CA353,CA351:CA354,0)</f>
        <v>1</v>
      </c>
      <c r="BO353" s="11">
        <v>1446.85</v>
      </c>
      <c r="BP353" s="11">
        <v>1.8</v>
      </c>
      <c r="BQ353" s="12">
        <v>1.35</v>
      </c>
      <c r="BR353" s="13">
        <f t="shared" si="715"/>
        <v>3515.8455</v>
      </c>
      <c r="BS353" s="11">
        <v>240</v>
      </c>
      <c r="BT353" s="11">
        <v>1.83</v>
      </c>
      <c r="BU353" s="31">
        <f t="shared" si="716"/>
        <v>3.47285714285714</v>
      </c>
      <c r="BV353" s="11">
        <v>1</v>
      </c>
      <c r="BW353" s="11">
        <v>2.71</v>
      </c>
      <c r="BX353" s="8">
        <f t="shared" si="717"/>
        <v>3.71</v>
      </c>
      <c r="BY353" s="9">
        <v>0.9</v>
      </c>
      <c r="BZ353" s="17">
        <v>1.015</v>
      </c>
      <c r="CA353" s="18">
        <f t="shared" si="718"/>
        <v>41380.8266684563</v>
      </c>
      <c r="CB353" s="11">
        <f t="shared" si="719"/>
        <v>1</v>
      </c>
      <c r="CH353" s="11">
        <f>_xlfn.RANK.EQ(CU353,CU351:CU354,0)</f>
        <v>1</v>
      </c>
      <c r="CI353" s="11">
        <v>1446.85</v>
      </c>
      <c r="CJ353" s="11">
        <v>1.8</v>
      </c>
      <c r="CK353" s="12">
        <v>1.35</v>
      </c>
      <c r="CL353" s="13">
        <f t="shared" si="720"/>
        <v>3515.8455</v>
      </c>
      <c r="CM353" s="11">
        <v>240</v>
      </c>
      <c r="CN353" s="11">
        <v>1.83</v>
      </c>
      <c r="CO353" s="31">
        <f t="shared" si="721"/>
        <v>3.47285714285714</v>
      </c>
      <c r="CP353" s="11">
        <v>0.93</v>
      </c>
      <c r="CQ353" s="11">
        <v>1.85</v>
      </c>
      <c r="CR353" s="8">
        <f t="shared" si="722"/>
        <v>2.7205</v>
      </c>
      <c r="CS353" s="9">
        <v>0.9</v>
      </c>
      <c r="CT353" s="17">
        <v>1.085</v>
      </c>
      <c r="CU353" s="18">
        <f t="shared" si="723"/>
        <v>32436.7757923375</v>
      </c>
      <c r="CV353" s="11">
        <f t="shared" si="724"/>
        <v>1</v>
      </c>
      <c r="DB353" s="11">
        <f>_xlfn.RANK.EQ(DO353,DO351:DO354,0)</f>
        <v>1</v>
      </c>
      <c r="DC353" s="11">
        <v>1446.85</v>
      </c>
      <c r="DD353" s="11">
        <v>1.8</v>
      </c>
      <c r="DE353" s="12">
        <v>1.35</v>
      </c>
      <c r="DF353" s="13">
        <f t="shared" si="725"/>
        <v>3515.8455</v>
      </c>
      <c r="DG353" s="11">
        <v>240</v>
      </c>
      <c r="DH353" s="11">
        <v>1.83</v>
      </c>
      <c r="DI353" s="31">
        <f t="shared" si="726"/>
        <v>3.47285714285714</v>
      </c>
      <c r="DJ353" s="11">
        <v>1</v>
      </c>
      <c r="DK353" s="11">
        <v>2.71</v>
      </c>
      <c r="DL353" s="8">
        <f t="shared" si="727"/>
        <v>3.71</v>
      </c>
      <c r="DM353" s="9">
        <v>0.9</v>
      </c>
      <c r="DN353" s="17">
        <v>1.085</v>
      </c>
      <c r="DO353" s="18">
        <f t="shared" si="728"/>
        <v>44234.6767835222</v>
      </c>
      <c r="DP353" s="11">
        <f t="shared" si="729"/>
        <v>1</v>
      </c>
      <c r="DV353" s="11">
        <f>_xlfn.RANK.EQ(EI353,EI351:EI354,0)</f>
        <v>1</v>
      </c>
      <c r="DW353" s="11">
        <v>1446.85</v>
      </c>
      <c r="DX353" s="11">
        <v>1.8</v>
      </c>
      <c r="DY353" s="12">
        <v>1.35</v>
      </c>
      <c r="DZ353" s="13">
        <f t="shared" si="730"/>
        <v>3515.8455</v>
      </c>
      <c r="EA353" s="11">
        <v>240</v>
      </c>
      <c r="EB353" s="11">
        <v>1.02</v>
      </c>
      <c r="EC353" s="31">
        <f t="shared" si="731"/>
        <v>2.66285714285714</v>
      </c>
      <c r="ED353" s="11">
        <v>1</v>
      </c>
      <c r="EE353" s="11">
        <v>3.51</v>
      </c>
      <c r="EF353" s="8">
        <f t="shared" si="732"/>
        <v>4.51</v>
      </c>
      <c r="EG353" s="9">
        <v>0.9</v>
      </c>
      <c r="EH353" s="17">
        <v>1.2</v>
      </c>
      <c r="EI353" s="18">
        <f t="shared" si="733"/>
        <v>45601.3760103566</v>
      </c>
      <c r="EJ353" s="11">
        <f t="shared" si="734"/>
        <v>1</v>
      </c>
    </row>
    <row r="354" s="1" customFormat="1" customHeight="1" spans="6:140">
      <c r="F354" s="11">
        <f>_xlfn.RANK.EQ(S354,S351:S354,0)</f>
        <v>3</v>
      </c>
      <c r="G354" s="11">
        <v>0</v>
      </c>
      <c r="H354" s="11">
        <v>1.8</v>
      </c>
      <c r="I354" s="12">
        <v>1.35</v>
      </c>
      <c r="J354" s="13">
        <f t="shared" si="700"/>
        <v>0</v>
      </c>
      <c r="K354" s="11">
        <v>0</v>
      </c>
      <c r="L354" s="11">
        <v>0.2</v>
      </c>
      <c r="M354" s="31">
        <f t="shared" si="701"/>
        <v>1.2</v>
      </c>
      <c r="N354" s="28">
        <v>0.7</v>
      </c>
      <c r="O354" s="28">
        <v>1.5</v>
      </c>
      <c r="P354" s="8">
        <f t="shared" si="702"/>
        <v>2.05</v>
      </c>
      <c r="Q354" s="9">
        <v>0.9</v>
      </c>
      <c r="R354" s="17">
        <v>1</v>
      </c>
      <c r="S354" s="18">
        <f t="shared" si="703"/>
        <v>0</v>
      </c>
      <c r="T354" s="28">
        <f t="shared" si="704"/>
        <v>12</v>
      </c>
      <c r="Z354" s="11">
        <f>_xlfn.RANK.EQ(AM354,AM351:AM354,0)</f>
        <v>3</v>
      </c>
      <c r="AA354" s="11">
        <v>0</v>
      </c>
      <c r="AB354" s="11">
        <v>1.8</v>
      </c>
      <c r="AC354" s="12">
        <v>1.35</v>
      </c>
      <c r="AD354" s="13">
        <f t="shared" si="705"/>
        <v>0</v>
      </c>
      <c r="AE354" s="11">
        <v>0</v>
      </c>
      <c r="AF354" s="11">
        <v>0.2</v>
      </c>
      <c r="AG354" s="31">
        <f t="shared" si="706"/>
        <v>1.2</v>
      </c>
      <c r="AH354" s="28">
        <v>0.7</v>
      </c>
      <c r="AI354" s="28">
        <v>1.5</v>
      </c>
      <c r="AJ354" s="8">
        <f t="shared" si="707"/>
        <v>2.05</v>
      </c>
      <c r="AK354" s="9">
        <v>0.9</v>
      </c>
      <c r="AL354" s="17">
        <v>1</v>
      </c>
      <c r="AM354" s="18">
        <f t="shared" si="708"/>
        <v>0</v>
      </c>
      <c r="AN354" s="28">
        <f t="shared" si="709"/>
        <v>12</v>
      </c>
      <c r="AT354" s="11">
        <f>_xlfn.RANK.EQ(BG354,BG351:BG354,0)</f>
        <v>3</v>
      </c>
      <c r="AU354" s="11">
        <v>0</v>
      </c>
      <c r="AV354" s="11">
        <v>1.8</v>
      </c>
      <c r="AW354" s="12">
        <v>1.35</v>
      </c>
      <c r="AX354" s="13">
        <f t="shared" si="710"/>
        <v>0</v>
      </c>
      <c r="AY354" s="11">
        <v>0</v>
      </c>
      <c r="AZ354" s="11">
        <v>0.2</v>
      </c>
      <c r="BA354" s="31">
        <f t="shared" si="711"/>
        <v>1.2</v>
      </c>
      <c r="BB354" s="28">
        <v>0.7</v>
      </c>
      <c r="BC354" s="28">
        <v>1.5</v>
      </c>
      <c r="BD354" s="8">
        <f t="shared" si="712"/>
        <v>2.05</v>
      </c>
      <c r="BE354" s="9">
        <v>0.9</v>
      </c>
      <c r="BF354" s="17">
        <v>1.015</v>
      </c>
      <c r="BG354" s="18">
        <f t="shared" si="713"/>
        <v>0</v>
      </c>
      <c r="BH354" s="28">
        <f t="shared" si="714"/>
        <v>12</v>
      </c>
      <c r="BN354" s="11">
        <f>_xlfn.RANK.EQ(CA354,CA351:CA354,0)</f>
        <v>3</v>
      </c>
      <c r="BO354" s="11">
        <v>0</v>
      </c>
      <c r="BP354" s="11">
        <v>1.8</v>
      </c>
      <c r="BQ354" s="12">
        <v>1.35</v>
      </c>
      <c r="BR354" s="13">
        <f t="shared" si="715"/>
        <v>0</v>
      </c>
      <c r="BS354" s="11">
        <v>0</v>
      </c>
      <c r="BT354" s="11">
        <v>0.2</v>
      </c>
      <c r="BU354" s="31">
        <f t="shared" si="716"/>
        <v>1.2</v>
      </c>
      <c r="BV354" s="28">
        <v>0.7</v>
      </c>
      <c r="BW354" s="28">
        <v>1.5</v>
      </c>
      <c r="BX354" s="8">
        <f t="shared" si="717"/>
        <v>2.05</v>
      </c>
      <c r="BY354" s="9">
        <v>0.9</v>
      </c>
      <c r="BZ354" s="17">
        <v>1.015</v>
      </c>
      <c r="CA354" s="18">
        <f t="shared" si="718"/>
        <v>0</v>
      </c>
      <c r="CB354" s="28">
        <f t="shared" si="719"/>
        <v>12</v>
      </c>
      <c r="CH354" s="11">
        <f>_xlfn.RANK.EQ(CU354,CU351:CU354,0)</f>
        <v>3</v>
      </c>
      <c r="CI354" s="11">
        <v>0</v>
      </c>
      <c r="CJ354" s="11">
        <v>1.8</v>
      </c>
      <c r="CK354" s="12">
        <v>1.35</v>
      </c>
      <c r="CL354" s="13">
        <f t="shared" si="720"/>
        <v>0</v>
      </c>
      <c r="CM354" s="11">
        <v>0</v>
      </c>
      <c r="CN354" s="11">
        <v>0.2</v>
      </c>
      <c r="CO354" s="31">
        <f t="shared" si="721"/>
        <v>1.2</v>
      </c>
      <c r="CP354" s="28">
        <v>0.7</v>
      </c>
      <c r="CQ354" s="28">
        <v>1.5</v>
      </c>
      <c r="CR354" s="8">
        <f t="shared" si="722"/>
        <v>2.05</v>
      </c>
      <c r="CS354" s="9">
        <v>0.9</v>
      </c>
      <c r="CT354" s="17">
        <v>1.085</v>
      </c>
      <c r="CU354" s="18">
        <f t="shared" si="723"/>
        <v>0</v>
      </c>
      <c r="CV354" s="28">
        <f t="shared" si="724"/>
        <v>12</v>
      </c>
      <c r="DB354" s="11">
        <f>_xlfn.RANK.EQ(DO354,DO351:DO354,0)</f>
        <v>3</v>
      </c>
      <c r="DC354" s="11">
        <v>0</v>
      </c>
      <c r="DD354" s="11">
        <v>1.8</v>
      </c>
      <c r="DE354" s="12">
        <v>1.35</v>
      </c>
      <c r="DF354" s="13">
        <f t="shared" si="725"/>
        <v>0</v>
      </c>
      <c r="DG354" s="11">
        <v>0</v>
      </c>
      <c r="DH354" s="11">
        <v>0.2</v>
      </c>
      <c r="DI354" s="31">
        <f t="shared" si="726"/>
        <v>1.2</v>
      </c>
      <c r="DJ354" s="28">
        <v>0.7</v>
      </c>
      <c r="DK354" s="28">
        <v>1.5</v>
      </c>
      <c r="DL354" s="8">
        <f t="shared" si="727"/>
        <v>2.05</v>
      </c>
      <c r="DM354" s="9">
        <v>0.9</v>
      </c>
      <c r="DN354" s="17">
        <v>1.085</v>
      </c>
      <c r="DO354" s="18">
        <f t="shared" si="728"/>
        <v>0</v>
      </c>
      <c r="DP354" s="28">
        <f t="shared" si="729"/>
        <v>12</v>
      </c>
      <c r="DV354" s="11">
        <f>_xlfn.RANK.EQ(EI354,EI351:EI354,0)</f>
        <v>3</v>
      </c>
      <c r="DW354" s="11">
        <v>0</v>
      </c>
      <c r="DX354" s="11">
        <v>1.8</v>
      </c>
      <c r="DY354" s="12">
        <v>1.35</v>
      </c>
      <c r="DZ354" s="13">
        <f t="shared" si="730"/>
        <v>0</v>
      </c>
      <c r="EA354" s="11">
        <v>0</v>
      </c>
      <c r="EB354" s="11">
        <v>0.2</v>
      </c>
      <c r="EC354" s="31">
        <f t="shared" si="731"/>
        <v>1.2</v>
      </c>
      <c r="ED354" s="28">
        <v>0.7</v>
      </c>
      <c r="EE354" s="28">
        <v>1.5</v>
      </c>
      <c r="EF354" s="8">
        <f t="shared" si="732"/>
        <v>2.05</v>
      </c>
      <c r="EG354" s="9">
        <v>0.9</v>
      </c>
      <c r="EH354" s="17">
        <v>1.2</v>
      </c>
      <c r="EI354" s="18">
        <f t="shared" si="733"/>
        <v>0</v>
      </c>
      <c r="EJ354" s="28">
        <f t="shared" si="734"/>
        <v>12</v>
      </c>
    </row>
    <row r="355" s="1" customFormat="1" customHeight="1" spans="6:140">
      <c r="F355" s="32" t="s">
        <v>42</v>
      </c>
      <c r="G355" s="33">
        <f>LARGE(S351:S354,1)/1</f>
        <v>28397.841614761</v>
      </c>
      <c r="H355" s="32" t="s">
        <v>43</v>
      </c>
      <c r="I355" s="33">
        <f>LARGE(S351:S354,2)/2</f>
        <v>12992.0771581323</v>
      </c>
      <c r="J355" s="32" t="s">
        <v>44</v>
      </c>
      <c r="K355" s="33">
        <f>LARGE(S351:S354,3)/12</f>
        <v>0</v>
      </c>
      <c r="L355" s="32" t="s">
        <v>45</v>
      </c>
      <c r="M355" s="34">
        <f>LARGE(S351:S354,4)/12</f>
        <v>0</v>
      </c>
      <c r="N355" s="35" t="s">
        <v>46</v>
      </c>
      <c r="O355" s="36">
        <f>G355+I355+K355+M355</f>
        <v>41389.9187728933</v>
      </c>
      <c r="P355" s="35" t="s">
        <v>47</v>
      </c>
      <c r="Q355" s="35">
        <v>5.3</v>
      </c>
      <c r="R355" s="35"/>
      <c r="S355" s="35" t="s">
        <v>48</v>
      </c>
      <c r="T355" s="36">
        <f>O355*Q355</f>
        <v>219366.569496335</v>
      </c>
      <c r="Z355" s="32" t="s">
        <v>42</v>
      </c>
      <c r="AA355" s="33">
        <f>LARGE(AM351:AM354,1)/1</f>
        <v>39625.8385147896</v>
      </c>
      <c r="AB355" s="32" t="s">
        <v>43</v>
      </c>
      <c r="AC355" s="33">
        <f>LARGE(AM351:AM354,2)/2</f>
        <v>12992.0771581323</v>
      </c>
      <c r="AD355" s="32" t="s">
        <v>44</v>
      </c>
      <c r="AE355" s="33">
        <f>LARGE(AM351:AM354,3)/12</f>
        <v>0</v>
      </c>
      <c r="AF355" s="32" t="s">
        <v>45</v>
      </c>
      <c r="AG355" s="34">
        <f>LARGE(AM351:AM354,4)/12</f>
        <v>0</v>
      </c>
      <c r="AH355" s="35" t="s">
        <v>46</v>
      </c>
      <c r="AI355" s="36">
        <f>AA355+AC355+AE355+AG355</f>
        <v>52617.9156729219</v>
      </c>
      <c r="AJ355" s="35" t="s">
        <v>47</v>
      </c>
      <c r="AK355" s="35">
        <v>5.3</v>
      </c>
      <c r="AL355" s="35"/>
      <c r="AM355" s="35" t="s">
        <v>48</v>
      </c>
      <c r="AN355" s="36">
        <f>AI355*AK355</f>
        <v>278874.953066486</v>
      </c>
      <c r="AT355" s="32" t="s">
        <v>42</v>
      </c>
      <c r="AU355" s="33">
        <f>LARGE(BG351:BG354,1)/1</f>
        <v>30344.0805799287</v>
      </c>
      <c r="AV355" s="32" t="s">
        <v>43</v>
      </c>
      <c r="AW355" s="33">
        <f>LARGE(BG351:BG354,2)/2</f>
        <v>13186.9583155043</v>
      </c>
      <c r="AX355" s="32" t="s">
        <v>44</v>
      </c>
      <c r="AY355" s="33">
        <f>LARGE(BG351:BG354,3)/12</f>
        <v>0</v>
      </c>
      <c r="AZ355" s="32" t="s">
        <v>45</v>
      </c>
      <c r="BA355" s="34">
        <f>LARGE(BG351:BG354,4)/12</f>
        <v>0</v>
      </c>
      <c r="BB355" s="35" t="s">
        <v>46</v>
      </c>
      <c r="BC355" s="36">
        <f>AU355+AW355+AY355+BA355</f>
        <v>43531.038895433</v>
      </c>
      <c r="BD355" s="35" t="s">
        <v>47</v>
      </c>
      <c r="BE355" s="35">
        <v>5.3</v>
      </c>
      <c r="BF355" s="35"/>
      <c r="BG355" s="35" t="s">
        <v>48</v>
      </c>
      <c r="BH355" s="36">
        <f>BC355*BE355</f>
        <v>230714.506145795</v>
      </c>
      <c r="BN355" s="32" t="s">
        <v>42</v>
      </c>
      <c r="BO355" s="33">
        <f>LARGE(CA351:CA354,1)/1</f>
        <v>41380.8266684563</v>
      </c>
      <c r="BP355" s="32" t="s">
        <v>43</v>
      </c>
      <c r="BQ355" s="33">
        <f>LARGE(CA351:CA354,2)/2</f>
        <v>13186.9583155043</v>
      </c>
      <c r="BR355" s="32" t="s">
        <v>44</v>
      </c>
      <c r="BS355" s="33">
        <f>LARGE(CA351:CA354,3)/12</f>
        <v>0</v>
      </c>
      <c r="BT355" s="32" t="s">
        <v>45</v>
      </c>
      <c r="BU355" s="34">
        <f>LARGE(CA351:CA354,4)/12</f>
        <v>0</v>
      </c>
      <c r="BV355" s="35" t="s">
        <v>46</v>
      </c>
      <c r="BW355" s="36">
        <f>BO355+BQ355+BS355+BU355</f>
        <v>54567.7849839606</v>
      </c>
      <c r="BX355" s="35" t="s">
        <v>47</v>
      </c>
      <c r="BY355" s="35">
        <v>5.3</v>
      </c>
      <c r="BZ355" s="35"/>
      <c r="CA355" s="35" t="s">
        <v>48</v>
      </c>
      <c r="CB355" s="36">
        <f>BW355*BY355</f>
        <v>289209.260414991</v>
      </c>
      <c r="CH355" s="32" t="s">
        <v>42</v>
      </c>
      <c r="CI355" s="33">
        <f>LARGE(CU351:CU354,1)/1</f>
        <v>32436.7757923375</v>
      </c>
      <c r="CJ355" s="32" t="s">
        <v>43</v>
      </c>
      <c r="CK355" s="33">
        <f>LARGE(CU351:CU354,2)/2</f>
        <v>14096.4037165736</v>
      </c>
      <c r="CL355" s="32" t="s">
        <v>44</v>
      </c>
      <c r="CM355" s="33">
        <f>LARGE(CU351:CU354,3)/12</f>
        <v>0</v>
      </c>
      <c r="CN355" s="32" t="s">
        <v>45</v>
      </c>
      <c r="CO355" s="34">
        <f>LARGE(CU351:CU354,4)/12</f>
        <v>0</v>
      </c>
      <c r="CP355" s="35" t="s">
        <v>46</v>
      </c>
      <c r="CQ355" s="36">
        <f>CI355+CK355+CM355+CO355</f>
        <v>46533.1795089111</v>
      </c>
      <c r="CR355" s="35" t="s">
        <v>47</v>
      </c>
      <c r="CS355" s="35">
        <v>5.3</v>
      </c>
      <c r="CT355" s="35"/>
      <c r="CU355" s="35" t="s">
        <v>48</v>
      </c>
      <c r="CV355" s="36">
        <f>CQ355*CS355</f>
        <v>246625.851397229</v>
      </c>
      <c r="DB355" s="32" t="s">
        <v>42</v>
      </c>
      <c r="DC355" s="33">
        <f>LARGE(DO351:DO354,1)/1</f>
        <v>44234.6767835222</v>
      </c>
      <c r="DD355" s="32" t="s">
        <v>43</v>
      </c>
      <c r="DE355" s="33">
        <f>LARGE(DO351:DO354,2)/2</f>
        <v>14096.4037165736</v>
      </c>
      <c r="DF355" s="32" t="s">
        <v>44</v>
      </c>
      <c r="DG355" s="33">
        <f>LARGE(DO351:DO354,3)/12</f>
        <v>0</v>
      </c>
      <c r="DH355" s="32" t="s">
        <v>45</v>
      </c>
      <c r="DI355" s="34">
        <f>LARGE(DO351:DO354,4)/12</f>
        <v>0</v>
      </c>
      <c r="DJ355" s="35" t="s">
        <v>46</v>
      </c>
      <c r="DK355" s="36">
        <f>DC355+DE355+DG355+DI355</f>
        <v>58331.0805000958</v>
      </c>
      <c r="DL355" s="35" t="s">
        <v>47</v>
      </c>
      <c r="DM355" s="35">
        <v>5.3</v>
      </c>
      <c r="DN355" s="35"/>
      <c r="DO355" s="35" t="s">
        <v>48</v>
      </c>
      <c r="DP355" s="36">
        <f>DK355*DM355</f>
        <v>309154.726650508</v>
      </c>
      <c r="DV355" s="32" t="s">
        <v>42</v>
      </c>
      <c r="DW355" s="33">
        <f>LARGE(EI351:EI354,1)/1</f>
        <v>45601.3760103566</v>
      </c>
      <c r="DX355" s="32" t="s">
        <v>43</v>
      </c>
      <c r="DY355" s="33">
        <f>LARGE(EI351:EI354,2)/2</f>
        <v>20301.7262581116</v>
      </c>
      <c r="DZ355" s="32" t="s">
        <v>44</v>
      </c>
      <c r="EA355" s="33">
        <f>LARGE(EI351:EI354,3)/12</f>
        <v>0</v>
      </c>
      <c r="EB355" s="32" t="s">
        <v>45</v>
      </c>
      <c r="EC355" s="34">
        <f>LARGE(EI351:EI354,4)/12</f>
        <v>0</v>
      </c>
      <c r="ED355" s="35" t="s">
        <v>46</v>
      </c>
      <c r="EE355" s="36">
        <f>DW355+DY355+EA355+EC355</f>
        <v>65903.1022684682</v>
      </c>
      <c r="EF355" s="35" t="s">
        <v>47</v>
      </c>
      <c r="EG355" s="35">
        <v>5.3</v>
      </c>
      <c r="EH355" s="35"/>
      <c r="EI355" s="35" t="s">
        <v>48</v>
      </c>
      <c r="EJ355" s="36">
        <f>EE355*EG355</f>
        <v>349286.442022882</v>
      </c>
    </row>
    <row r="356" s="1" customFormat="1" customHeight="1" spans="6:140">
      <c r="F356" s="32"/>
      <c r="G356" s="33"/>
      <c r="H356" s="32"/>
      <c r="I356" s="33"/>
      <c r="J356" s="32"/>
      <c r="K356" s="33"/>
      <c r="L356" s="32"/>
      <c r="M356" s="34"/>
      <c r="N356" s="35"/>
      <c r="O356" s="36"/>
      <c r="P356" s="35"/>
      <c r="Q356" s="35"/>
      <c r="R356" s="35"/>
      <c r="S356" s="35"/>
      <c r="T356" s="36"/>
      <c r="Z356" s="32"/>
      <c r="AA356" s="33"/>
      <c r="AB356" s="32"/>
      <c r="AC356" s="33"/>
      <c r="AD356" s="32"/>
      <c r="AE356" s="33"/>
      <c r="AF356" s="32"/>
      <c r="AG356" s="34"/>
      <c r="AH356" s="35"/>
      <c r="AI356" s="36"/>
      <c r="AJ356" s="35"/>
      <c r="AK356" s="35"/>
      <c r="AL356" s="35"/>
      <c r="AM356" s="35"/>
      <c r="AN356" s="36"/>
      <c r="AT356" s="32"/>
      <c r="AU356" s="33"/>
      <c r="AV356" s="32"/>
      <c r="AW356" s="33"/>
      <c r="AX356" s="32"/>
      <c r="AY356" s="33"/>
      <c r="AZ356" s="32"/>
      <c r="BA356" s="34"/>
      <c r="BB356" s="35"/>
      <c r="BC356" s="36"/>
      <c r="BD356" s="35"/>
      <c r="BE356" s="35"/>
      <c r="BF356" s="35"/>
      <c r="BG356" s="35"/>
      <c r="BH356" s="36"/>
      <c r="BN356" s="32"/>
      <c r="BO356" s="33"/>
      <c r="BP356" s="32"/>
      <c r="BQ356" s="33"/>
      <c r="BR356" s="32"/>
      <c r="BS356" s="33"/>
      <c r="BT356" s="32"/>
      <c r="BU356" s="34"/>
      <c r="BV356" s="35"/>
      <c r="BW356" s="36"/>
      <c r="BX356" s="35"/>
      <c r="BY356" s="35"/>
      <c r="BZ356" s="35"/>
      <c r="CA356" s="35"/>
      <c r="CB356" s="36"/>
      <c r="CH356" s="32"/>
      <c r="CI356" s="33"/>
      <c r="CJ356" s="32"/>
      <c r="CK356" s="33"/>
      <c r="CL356" s="32"/>
      <c r="CM356" s="33"/>
      <c r="CN356" s="32"/>
      <c r="CO356" s="34"/>
      <c r="CP356" s="35"/>
      <c r="CQ356" s="36"/>
      <c r="CR356" s="35"/>
      <c r="CS356" s="35"/>
      <c r="CT356" s="35"/>
      <c r="CU356" s="35"/>
      <c r="CV356" s="36"/>
      <c r="DB356" s="32"/>
      <c r="DC356" s="33"/>
      <c r="DD356" s="32"/>
      <c r="DE356" s="33"/>
      <c r="DF356" s="32"/>
      <c r="DG356" s="33"/>
      <c r="DH356" s="32"/>
      <c r="DI356" s="34"/>
      <c r="DJ356" s="35"/>
      <c r="DK356" s="36"/>
      <c r="DL356" s="35"/>
      <c r="DM356" s="35"/>
      <c r="DN356" s="35"/>
      <c r="DO356" s="35"/>
      <c r="DP356" s="36"/>
      <c r="DV356" s="32"/>
      <c r="DW356" s="33"/>
      <c r="DX356" s="32"/>
      <c r="DY356" s="33"/>
      <c r="DZ356" s="32"/>
      <c r="EA356" s="33"/>
      <c r="EB356" s="32"/>
      <c r="EC356" s="34"/>
      <c r="ED356" s="35"/>
      <c r="EE356" s="36"/>
      <c r="EF356" s="35"/>
      <c r="EG356" s="35"/>
      <c r="EH356" s="35"/>
      <c r="EI356" s="35"/>
      <c r="EJ356" s="36"/>
    </row>
    <row r="357" s="1" customFormat="1" customHeight="1" spans="6:140">
      <c r="F357" s="3" t="s">
        <v>49</v>
      </c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Z357" s="3" t="s">
        <v>49</v>
      </c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T357" s="3" t="s">
        <v>49</v>
      </c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N357" s="3" t="s">
        <v>49</v>
      </c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H357" s="3" t="s">
        <v>49</v>
      </c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DB357" s="3" t="s">
        <v>49</v>
      </c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V357" s="3" t="s">
        <v>49</v>
      </c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</row>
    <row r="358" s="1" customFormat="1" customHeight="1" spans="6:140">
      <c r="F358" s="28" t="s">
        <v>37</v>
      </c>
      <c r="G358" s="13" t="s">
        <v>8</v>
      </c>
      <c r="H358" s="13"/>
      <c r="I358" s="13"/>
      <c r="J358" s="13"/>
      <c r="K358" s="7" t="s">
        <v>25</v>
      </c>
      <c r="L358" s="7"/>
      <c r="M358" s="7"/>
      <c r="N358" s="8" t="s">
        <v>10</v>
      </c>
      <c r="O358" s="8"/>
      <c r="P358" s="8"/>
      <c r="Q358" s="9" t="s">
        <v>38</v>
      </c>
      <c r="R358" s="10" t="s">
        <v>12</v>
      </c>
      <c r="S358" s="29" t="s">
        <v>13</v>
      </c>
      <c r="T358" s="11" t="s">
        <v>39</v>
      </c>
      <c r="Z358" s="28" t="s">
        <v>37</v>
      </c>
      <c r="AA358" s="13" t="s">
        <v>8</v>
      </c>
      <c r="AB358" s="13"/>
      <c r="AC358" s="13"/>
      <c r="AD358" s="13"/>
      <c r="AE358" s="7" t="s">
        <v>25</v>
      </c>
      <c r="AF358" s="7"/>
      <c r="AG358" s="7"/>
      <c r="AH358" s="8" t="s">
        <v>10</v>
      </c>
      <c r="AI358" s="8"/>
      <c r="AJ358" s="8"/>
      <c r="AK358" s="9" t="s">
        <v>38</v>
      </c>
      <c r="AL358" s="10" t="s">
        <v>12</v>
      </c>
      <c r="AM358" s="29" t="s">
        <v>13</v>
      </c>
      <c r="AN358" s="11" t="s">
        <v>39</v>
      </c>
      <c r="AT358" s="28" t="s">
        <v>37</v>
      </c>
      <c r="AU358" s="13" t="s">
        <v>8</v>
      </c>
      <c r="AV358" s="13"/>
      <c r="AW358" s="13"/>
      <c r="AX358" s="13"/>
      <c r="AY358" s="7" t="s">
        <v>25</v>
      </c>
      <c r="AZ358" s="7"/>
      <c r="BA358" s="7"/>
      <c r="BB358" s="8" t="s">
        <v>10</v>
      </c>
      <c r="BC358" s="8"/>
      <c r="BD358" s="8"/>
      <c r="BE358" s="9" t="s">
        <v>38</v>
      </c>
      <c r="BF358" s="10" t="s">
        <v>12</v>
      </c>
      <c r="BG358" s="29" t="s">
        <v>13</v>
      </c>
      <c r="BH358" s="11" t="s">
        <v>39</v>
      </c>
      <c r="BN358" s="28" t="s">
        <v>37</v>
      </c>
      <c r="BO358" s="13" t="s">
        <v>8</v>
      </c>
      <c r="BP358" s="13"/>
      <c r="BQ358" s="13"/>
      <c r="BR358" s="13"/>
      <c r="BS358" s="7" t="s">
        <v>25</v>
      </c>
      <c r="BT358" s="7"/>
      <c r="BU358" s="7"/>
      <c r="BV358" s="8" t="s">
        <v>10</v>
      </c>
      <c r="BW358" s="8"/>
      <c r="BX358" s="8"/>
      <c r="BY358" s="9" t="s">
        <v>38</v>
      </c>
      <c r="BZ358" s="10" t="s">
        <v>12</v>
      </c>
      <c r="CA358" s="29" t="s">
        <v>13</v>
      </c>
      <c r="CB358" s="11" t="s">
        <v>39</v>
      </c>
      <c r="CH358" s="28" t="s">
        <v>37</v>
      </c>
      <c r="CI358" s="13" t="s">
        <v>8</v>
      </c>
      <c r="CJ358" s="13"/>
      <c r="CK358" s="13"/>
      <c r="CL358" s="13"/>
      <c r="CM358" s="7" t="s">
        <v>25</v>
      </c>
      <c r="CN358" s="7"/>
      <c r="CO358" s="7"/>
      <c r="CP358" s="8" t="s">
        <v>10</v>
      </c>
      <c r="CQ358" s="8"/>
      <c r="CR358" s="8"/>
      <c r="CS358" s="9" t="s">
        <v>38</v>
      </c>
      <c r="CT358" s="10" t="s">
        <v>12</v>
      </c>
      <c r="CU358" s="29" t="s">
        <v>13</v>
      </c>
      <c r="CV358" s="11" t="s">
        <v>39</v>
      </c>
      <c r="DB358" s="28" t="s">
        <v>37</v>
      </c>
      <c r="DC358" s="13" t="s">
        <v>8</v>
      </c>
      <c r="DD358" s="13"/>
      <c r="DE358" s="13"/>
      <c r="DF358" s="13"/>
      <c r="DG358" s="7" t="s">
        <v>25</v>
      </c>
      <c r="DH358" s="7"/>
      <c r="DI358" s="7"/>
      <c r="DJ358" s="8" t="s">
        <v>10</v>
      </c>
      <c r="DK358" s="8"/>
      <c r="DL358" s="8"/>
      <c r="DM358" s="9" t="s">
        <v>38</v>
      </c>
      <c r="DN358" s="10" t="s">
        <v>12</v>
      </c>
      <c r="DO358" s="29" t="s">
        <v>13</v>
      </c>
      <c r="DP358" s="11" t="s">
        <v>39</v>
      </c>
      <c r="DV358" s="28" t="s">
        <v>37</v>
      </c>
      <c r="DW358" s="13" t="s">
        <v>8</v>
      </c>
      <c r="DX358" s="13"/>
      <c r="DY358" s="13"/>
      <c r="DZ358" s="13"/>
      <c r="EA358" s="7" t="s">
        <v>25</v>
      </c>
      <c r="EB358" s="7"/>
      <c r="EC358" s="7"/>
      <c r="ED358" s="8" t="s">
        <v>10</v>
      </c>
      <c r="EE358" s="8"/>
      <c r="EF358" s="8"/>
      <c r="EG358" s="9" t="s">
        <v>38</v>
      </c>
      <c r="EH358" s="10" t="s">
        <v>12</v>
      </c>
      <c r="EI358" s="29" t="s">
        <v>13</v>
      </c>
      <c r="EJ358" s="11" t="s">
        <v>39</v>
      </c>
    </row>
    <row r="359" s="1" customFormat="1" customHeight="1" spans="6:140">
      <c r="F359" s="30"/>
      <c r="G359" s="11" t="s">
        <v>40</v>
      </c>
      <c r="H359" s="11" t="s">
        <v>41</v>
      </c>
      <c r="I359" s="11" t="s">
        <v>21</v>
      </c>
      <c r="J359" s="13" t="s">
        <v>8</v>
      </c>
      <c r="K359" s="11" t="s">
        <v>23</v>
      </c>
      <c r="L359" s="11" t="s">
        <v>24</v>
      </c>
      <c r="M359" s="7" t="s">
        <v>25</v>
      </c>
      <c r="N359" s="11" t="s">
        <v>26</v>
      </c>
      <c r="O359" s="11" t="s">
        <v>27</v>
      </c>
      <c r="P359" s="8" t="s">
        <v>28</v>
      </c>
      <c r="Q359" s="9" t="s">
        <v>29</v>
      </c>
      <c r="R359" s="14"/>
      <c r="S359" s="29"/>
      <c r="T359" s="11"/>
      <c r="U359" s="1"/>
      <c r="V359" s="1"/>
      <c r="W359" s="1"/>
      <c r="X359" s="1"/>
      <c r="Y359" s="1"/>
      <c r="Z359" s="30"/>
      <c r="AA359" s="11" t="s">
        <v>40</v>
      </c>
      <c r="AB359" s="11" t="s">
        <v>41</v>
      </c>
      <c r="AC359" s="11" t="s">
        <v>21</v>
      </c>
      <c r="AD359" s="13" t="s">
        <v>8</v>
      </c>
      <c r="AE359" s="11" t="s">
        <v>23</v>
      </c>
      <c r="AF359" s="11" t="s">
        <v>24</v>
      </c>
      <c r="AG359" s="7" t="s">
        <v>25</v>
      </c>
      <c r="AH359" s="11" t="s">
        <v>26</v>
      </c>
      <c r="AI359" s="11" t="s">
        <v>27</v>
      </c>
      <c r="AJ359" s="8" t="s">
        <v>28</v>
      </c>
      <c r="AK359" s="9" t="s">
        <v>29</v>
      </c>
      <c r="AL359" s="14"/>
      <c r="AM359" s="29"/>
      <c r="AN359" s="11"/>
      <c r="AO359" s="1"/>
      <c r="AP359" s="1"/>
      <c r="AQ359" s="1"/>
      <c r="AR359" s="1"/>
      <c r="AS359" s="1"/>
      <c r="AT359" s="30"/>
      <c r="AU359" s="11" t="s">
        <v>40</v>
      </c>
      <c r="AV359" s="11" t="s">
        <v>41</v>
      </c>
      <c r="AW359" s="11" t="s">
        <v>21</v>
      </c>
      <c r="AX359" s="13" t="s">
        <v>8</v>
      </c>
      <c r="AY359" s="11" t="s">
        <v>23</v>
      </c>
      <c r="AZ359" s="11" t="s">
        <v>24</v>
      </c>
      <c r="BA359" s="7" t="s">
        <v>25</v>
      </c>
      <c r="BB359" s="11" t="s">
        <v>26</v>
      </c>
      <c r="BC359" s="11" t="s">
        <v>27</v>
      </c>
      <c r="BD359" s="8" t="s">
        <v>28</v>
      </c>
      <c r="BE359" s="9" t="s">
        <v>29</v>
      </c>
      <c r="BF359" s="14"/>
      <c r="BG359" s="29"/>
      <c r="BH359" s="11"/>
      <c r="BI359" s="1"/>
      <c r="BJ359" s="1"/>
      <c r="BK359" s="1"/>
      <c r="BL359" s="1"/>
      <c r="BM359" s="1"/>
      <c r="BN359" s="30"/>
      <c r="BO359" s="11" t="s">
        <v>40</v>
      </c>
      <c r="BP359" s="11" t="s">
        <v>41</v>
      </c>
      <c r="BQ359" s="11" t="s">
        <v>21</v>
      </c>
      <c r="BR359" s="13" t="s">
        <v>8</v>
      </c>
      <c r="BS359" s="11" t="s">
        <v>23</v>
      </c>
      <c r="BT359" s="11" t="s">
        <v>24</v>
      </c>
      <c r="BU359" s="7" t="s">
        <v>25</v>
      </c>
      <c r="BV359" s="11" t="s">
        <v>26</v>
      </c>
      <c r="BW359" s="11" t="s">
        <v>27</v>
      </c>
      <c r="BX359" s="8" t="s">
        <v>28</v>
      </c>
      <c r="BY359" s="9" t="s">
        <v>29</v>
      </c>
      <c r="BZ359" s="14"/>
      <c r="CA359" s="29"/>
      <c r="CB359" s="11"/>
      <c r="CC359" s="1"/>
      <c r="CD359" s="1"/>
      <c r="CE359" s="1"/>
      <c r="CF359" s="1"/>
      <c r="CG359" s="1"/>
      <c r="CH359" s="30"/>
      <c r="CI359" s="11" t="s">
        <v>40</v>
      </c>
      <c r="CJ359" s="11" t="s">
        <v>41</v>
      </c>
      <c r="CK359" s="11" t="s">
        <v>21</v>
      </c>
      <c r="CL359" s="13" t="s">
        <v>8</v>
      </c>
      <c r="CM359" s="11" t="s">
        <v>23</v>
      </c>
      <c r="CN359" s="11" t="s">
        <v>24</v>
      </c>
      <c r="CO359" s="7" t="s">
        <v>25</v>
      </c>
      <c r="CP359" s="11" t="s">
        <v>26</v>
      </c>
      <c r="CQ359" s="11" t="s">
        <v>27</v>
      </c>
      <c r="CR359" s="8" t="s">
        <v>28</v>
      </c>
      <c r="CS359" s="9" t="s">
        <v>29</v>
      </c>
      <c r="CT359" s="14"/>
      <c r="CU359" s="29"/>
      <c r="CV359" s="11"/>
      <c r="CW359" s="1"/>
      <c r="CX359" s="1"/>
      <c r="CY359" s="1"/>
      <c r="CZ359" s="1"/>
      <c r="DA359" s="1"/>
      <c r="DB359" s="30"/>
      <c r="DC359" s="11" t="s">
        <v>40</v>
      </c>
      <c r="DD359" s="11" t="s">
        <v>41</v>
      </c>
      <c r="DE359" s="11" t="s">
        <v>21</v>
      </c>
      <c r="DF359" s="13" t="s">
        <v>8</v>
      </c>
      <c r="DG359" s="11" t="s">
        <v>23</v>
      </c>
      <c r="DH359" s="11" t="s">
        <v>24</v>
      </c>
      <c r="DI359" s="7" t="s">
        <v>25</v>
      </c>
      <c r="DJ359" s="11" t="s">
        <v>26</v>
      </c>
      <c r="DK359" s="11" t="s">
        <v>27</v>
      </c>
      <c r="DL359" s="8" t="s">
        <v>28</v>
      </c>
      <c r="DM359" s="9" t="s">
        <v>29</v>
      </c>
      <c r="DN359" s="14"/>
      <c r="DO359" s="29"/>
      <c r="DP359" s="11"/>
      <c r="DQ359" s="1"/>
      <c r="DR359" s="1"/>
      <c r="DS359" s="1"/>
      <c r="DT359" s="1"/>
      <c r="DU359" s="1"/>
      <c r="DV359" s="30"/>
      <c r="DW359" s="11" t="s">
        <v>40</v>
      </c>
      <c r="DX359" s="11" t="s">
        <v>41</v>
      </c>
      <c r="DY359" s="11" t="s">
        <v>21</v>
      </c>
      <c r="DZ359" s="13" t="s">
        <v>8</v>
      </c>
      <c r="EA359" s="11" t="s">
        <v>23</v>
      </c>
      <c r="EB359" s="11" t="s">
        <v>24</v>
      </c>
      <c r="EC359" s="7" t="s">
        <v>25</v>
      </c>
      <c r="ED359" s="11" t="s">
        <v>26</v>
      </c>
      <c r="EE359" s="11" t="s">
        <v>27</v>
      </c>
      <c r="EF359" s="8" t="s">
        <v>28</v>
      </c>
      <c r="EG359" s="9" t="s">
        <v>29</v>
      </c>
      <c r="EH359" s="14"/>
      <c r="EI359" s="29"/>
      <c r="EJ359" s="11"/>
    </row>
    <row r="360" s="1" customFormat="1" customHeight="1" spans="6:140">
      <c r="F360" s="11">
        <f>_xlfn.RANK.EQ(S360,S360:S363,0)</f>
        <v>1</v>
      </c>
      <c r="G360" s="11">
        <v>1446.85</v>
      </c>
      <c r="H360" s="11">
        <v>1.8</v>
      </c>
      <c r="I360" s="12">
        <v>1.35</v>
      </c>
      <c r="J360" s="13">
        <f t="shared" ref="J360:J363" si="735">G360*H360*I360</f>
        <v>3515.8455</v>
      </c>
      <c r="K360" s="11">
        <v>680</v>
      </c>
      <c r="L360" s="11">
        <v>1.79</v>
      </c>
      <c r="M360" s="31">
        <f t="shared" ref="M360:M363" si="736">1+6*K360/(K360+2000)+L360</f>
        <v>4.31238805970149</v>
      </c>
      <c r="N360" s="11">
        <v>1</v>
      </c>
      <c r="O360" s="11">
        <v>2.38</v>
      </c>
      <c r="P360" s="8">
        <f t="shared" ref="P360:P363" si="737">1+N360*O360</f>
        <v>3.38</v>
      </c>
      <c r="Q360" s="9">
        <v>1.15</v>
      </c>
      <c r="R360" s="17">
        <v>1</v>
      </c>
      <c r="S360" s="18">
        <f t="shared" ref="S360:S363" si="738">J360*M360*Q360*P360*R360</f>
        <v>58933.4896284239</v>
      </c>
      <c r="T360" s="11">
        <f t="shared" ref="T360:T363" si="739">IF(F360=1,1,(IF(F360=2,2,12)))</f>
        <v>1</v>
      </c>
      <c r="Z360" s="11">
        <f>_xlfn.RANK.EQ(AM360,AM360:AM363,0)</f>
        <v>2</v>
      </c>
      <c r="AA360" s="11">
        <v>1446.85</v>
      </c>
      <c r="AB360" s="11">
        <v>1.8</v>
      </c>
      <c r="AC360" s="12">
        <v>1.35</v>
      </c>
      <c r="AD360" s="13">
        <f t="shared" ref="AD360:AD363" si="740">AA360*AB360*AC360</f>
        <v>3515.8455</v>
      </c>
      <c r="AE360" s="11">
        <v>680</v>
      </c>
      <c r="AF360" s="11">
        <v>1.79</v>
      </c>
      <c r="AG360" s="31">
        <f t="shared" ref="AG360:AG363" si="741">1+6*AE360/(AE360+2000)+AF360</f>
        <v>4.31238805970149</v>
      </c>
      <c r="AH360" s="11">
        <v>1</v>
      </c>
      <c r="AI360" s="11">
        <v>2.38</v>
      </c>
      <c r="AJ360" s="8">
        <f t="shared" ref="AJ360:AJ363" si="742">1+AH360*AI360</f>
        <v>3.38</v>
      </c>
      <c r="AK360" s="9">
        <v>1.15</v>
      </c>
      <c r="AL360" s="17">
        <v>1</v>
      </c>
      <c r="AM360" s="18">
        <f t="shared" ref="AM360:AM363" si="743">AD360*AG360*AK360*AJ360*AL360</f>
        <v>58933.4896284239</v>
      </c>
      <c r="AN360" s="11">
        <f t="shared" ref="AN360:AN363" si="744">IF(Z360=1,1,(IF(Z360=2,2,12)))</f>
        <v>2</v>
      </c>
      <c r="AT360" s="11">
        <f>_xlfn.RANK.EQ(BG360,BG360:BG363,0)</f>
        <v>1</v>
      </c>
      <c r="AU360" s="11">
        <v>1446.85</v>
      </c>
      <c r="AV360" s="11">
        <v>1.8</v>
      </c>
      <c r="AW360" s="12">
        <v>1.35</v>
      </c>
      <c r="AX360" s="13">
        <f t="shared" ref="AX360:AX363" si="745">AU360*AV360*AW360</f>
        <v>3515.8455</v>
      </c>
      <c r="AY360" s="11">
        <v>680</v>
      </c>
      <c r="AZ360" s="11">
        <v>1.79</v>
      </c>
      <c r="BA360" s="31">
        <f t="shared" ref="BA360:BA363" si="746">1+6*AY360/(AY360+2000)+AZ360</f>
        <v>4.31238805970149</v>
      </c>
      <c r="BB360" s="11">
        <v>1</v>
      </c>
      <c r="BC360" s="11">
        <v>2.38</v>
      </c>
      <c r="BD360" s="8">
        <f t="shared" ref="BD360:BD363" si="747">1+BB360*BC360</f>
        <v>3.38</v>
      </c>
      <c r="BE360" s="9">
        <v>1.15</v>
      </c>
      <c r="BF360" s="17">
        <v>1.015</v>
      </c>
      <c r="BG360" s="18">
        <f t="shared" ref="BG360:BG363" si="748">AX360*BA360*BE360*BD360*BF360</f>
        <v>59817.4919728503</v>
      </c>
      <c r="BH360" s="11">
        <f t="shared" ref="BH360:BH363" si="749">IF(AT360=1,1,(IF(AT360=2,2,12)))</f>
        <v>1</v>
      </c>
      <c r="BN360" s="11">
        <f>_xlfn.RANK.EQ(CA360,CA360:CA363,0)</f>
        <v>2</v>
      </c>
      <c r="BO360" s="11">
        <v>1446.85</v>
      </c>
      <c r="BP360" s="11">
        <v>1.8</v>
      </c>
      <c r="BQ360" s="12">
        <v>1.35</v>
      </c>
      <c r="BR360" s="13">
        <f t="shared" ref="BR360:BR363" si="750">BO360*BP360*BQ360</f>
        <v>3515.8455</v>
      </c>
      <c r="BS360" s="11">
        <v>680</v>
      </c>
      <c r="BT360" s="11">
        <v>1.79</v>
      </c>
      <c r="BU360" s="31">
        <f t="shared" ref="BU360:BU363" si="751">1+6*BS360/(BS360+2000)+BT360</f>
        <v>4.31238805970149</v>
      </c>
      <c r="BV360" s="11">
        <v>1</v>
      </c>
      <c r="BW360" s="11">
        <v>2.38</v>
      </c>
      <c r="BX360" s="8">
        <f t="shared" ref="BX360:BX363" si="752">1+BV360*BW360</f>
        <v>3.38</v>
      </c>
      <c r="BY360" s="9">
        <v>1.15</v>
      </c>
      <c r="BZ360" s="17">
        <v>1.015</v>
      </c>
      <c r="CA360" s="18">
        <f t="shared" ref="CA360:CA363" si="753">BR360*BU360*BY360*BX360*BZ360</f>
        <v>59817.4919728503</v>
      </c>
      <c r="CB360" s="11">
        <f t="shared" ref="CB360:CB363" si="754">IF(BN360=1,1,(IF(BN360=2,2,12)))</f>
        <v>2</v>
      </c>
      <c r="CH360" s="11">
        <f>_xlfn.RANK.EQ(CU360,CU360:CU363,0)</f>
        <v>1</v>
      </c>
      <c r="CI360" s="11">
        <v>1446.85</v>
      </c>
      <c r="CJ360" s="11">
        <v>1.8</v>
      </c>
      <c r="CK360" s="12">
        <v>1.35</v>
      </c>
      <c r="CL360" s="13">
        <f t="shared" ref="CL360:CL363" si="755">CI360*CJ360*CK360</f>
        <v>3515.8455</v>
      </c>
      <c r="CM360" s="11">
        <v>680</v>
      </c>
      <c r="CN360" s="11">
        <v>1.79</v>
      </c>
      <c r="CO360" s="31">
        <f t="shared" ref="CO360:CO363" si="756">1+6*CM360/(CM360+2000)+CN360</f>
        <v>4.31238805970149</v>
      </c>
      <c r="CP360" s="11">
        <v>1</v>
      </c>
      <c r="CQ360" s="11">
        <v>2.38</v>
      </c>
      <c r="CR360" s="8">
        <f t="shared" ref="CR360:CR363" si="757">1+CP360*CQ360</f>
        <v>3.38</v>
      </c>
      <c r="CS360" s="9">
        <v>1.15</v>
      </c>
      <c r="CT360" s="17">
        <v>1.085</v>
      </c>
      <c r="CU360" s="18">
        <f t="shared" ref="CU360:CU363" si="758">CL360*CO360*CS360*CR360*CT360</f>
        <v>63942.83624684</v>
      </c>
      <c r="CV360" s="11">
        <f t="shared" ref="CV360:CV363" si="759">IF(CH360=1,1,(IF(CH360=2,2,12)))</f>
        <v>1</v>
      </c>
      <c r="DB360" s="11">
        <f>_xlfn.RANK.EQ(DO360,DO360:DO363,0)</f>
        <v>2</v>
      </c>
      <c r="DC360" s="11">
        <v>1446.85</v>
      </c>
      <c r="DD360" s="11">
        <v>1.8</v>
      </c>
      <c r="DE360" s="12">
        <v>1.35</v>
      </c>
      <c r="DF360" s="13">
        <f t="shared" ref="DF360:DF363" si="760">DC360*DD360*DE360</f>
        <v>3515.8455</v>
      </c>
      <c r="DG360" s="11">
        <v>680</v>
      </c>
      <c r="DH360" s="11">
        <v>1.79</v>
      </c>
      <c r="DI360" s="31">
        <f t="shared" ref="DI360:DI363" si="761">1+6*DG360/(DG360+2000)+DH360</f>
        <v>4.31238805970149</v>
      </c>
      <c r="DJ360" s="11">
        <v>1</v>
      </c>
      <c r="DK360" s="11">
        <v>2.38</v>
      </c>
      <c r="DL360" s="8">
        <f t="shared" ref="DL360:DL363" si="762">1+DJ360*DK360</f>
        <v>3.38</v>
      </c>
      <c r="DM360" s="9">
        <v>1.15</v>
      </c>
      <c r="DN360" s="17">
        <v>1.085</v>
      </c>
      <c r="DO360" s="18">
        <f t="shared" ref="DO360:DO363" si="763">DF360*DI360*DM360*DL360*DN360</f>
        <v>63942.83624684</v>
      </c>
      <c r="DP360" s="11">
        <f t="shared" ref="DP360:DP363" si="764">IF(DB360=1,1,(IF(DB360=2,2,12)))</f>
        <v>2</v>
      </c>
      <c r="DV360" s="11">
        <f>_xlfn.RANK.EQ(EI360,EI360:EI363,0)</f>
        <v>1</v>
      </c>
      <c r="DW360" s="11">
        <v>1446.85</v>
      </c>
      <c r="DX360" s="11">
        <v>1.8</v>
      </c>
      <c r="DY360" s="12">
        <v>1.35</v>
      </c>
      <c r="DZ360" s="13">
        <f t="shared" ref="DZ360:DZ363" si="765">DW360*DX360*DY360</f>
        <v>3515.8455</v>
      </c>
      <c r="EA360" s="11">
        <v>680</v>
      </c>
      <c r="EB360" s="11">
        <v>1.88</v>
      </c>
      <c r="EC360" s="31">
        <f t="shared" ref="EC360:EC363" si="766">1+6*EA360/(EA360+2000)+EB360</f>
        <v>4.40238805970149</v>
      </c>
      <c r="ED360" s="11">
        <v>1</v>
      </c>
      <c r="EE360" s="11">
        <v>3.18</v>
      </c>
      <c r="EF360" s="8">
        <f t="shared" ref="EF360:EF363" si="767">1+ED360*EE360</f>
        <v>4.18</v>
      </c>
      <c r="EG360" s="9">
        <v>1.15</v>
      </c>
      <c r="EH360" s="17">
        <v>1.2</v>
      </c>
      <c r="EI360" s="18">
        <f t="shared" ref="EI360:EI363" si="768">DZ360*EC360*EG360*EF360*EH360</f>
        <v>89283.9657704733</v>
      </c>
      <c r="EJ360" s="11">
        <f t="shared" ref="EJ360:EJ363" si="769">IF(DV360=1,1,(IF(DV360=2,2,12)))</f>
        <v>1</v>
      </c>
    </row>
    <row r="361" s="1" customFormat="1" customHeight="1" spans="6:140">
      <c r="F361" s="11">
        <f>_xlfn.RANK.EQ(S361,S360:S363,0)</f>
        <v>3</v>
      </c>
      <c r="G361" s="11">
        <v>1446.85</v>
      </c>
      <c r="H361" s="11">
        <v>1.8</v>
      </c>
      <c r="I361" s="12">
        <v>1.35</v>
      </c>
      <c r="J361" s="13">
        <f t="shared" si="735"/>
        <v>3515.8455</v>
      </c>
      <c r="K361" s="11">
        <v>440</v>
      </c>
      <c r="L361" s="11">
        <v>1.23</v>
      </c>
      <c r="M361" s="31">
        <f t="shared" si="736"/>
        <v>3.31196721311475</v>
      </c>
      <c r="N361" s="11">
        <v>0.95</v>
      </c>
      <c r="O361" s="11">
        <v>2.09</v>
      </c>
      <c r="P361" s="8">
        <f t="shared" si="737"/>
        <v>2.9855</v>
      </c>
      <c r="Q361" s="9">
        <v>1.15</v>
      </c>
      <c r="R361" s="17">
        <v>1</v>
      </c>
      <c r="S361" s="18">
        <f t="shared" si="738"/>
        <v>39978.8895404527</v>
      </c>
      <c r="T361" s="11">
        <f t="shared" si="739"/>
        <v>12</v>
      </c>
      <c r="Z361" s="11">
        <f>_xlfn.RANK.EQ(AM361,AM360:AM363,0)</f>
        <v>3</v>
      </c>
      <c r="AA361" s="11">
        <v>1446.85</v>
      </c>
      <c r="AB361" s="11">
        <v>1.8</v>
      </c>
      <c r="AC361" s="12">
        <v>1.35</v>
      </c>
      <c r="AD361" s="13">
        <f t="shared" si="740"/>
        <v>3515.8455</v>
      </c>
      <c r="AE361" s="11">
        <v>440</v>
      </c>
      <c r="AF361" s="11">
        <v>1.23</v>
      </c>
      <c r="AG361" s="31">
        <f t="shared" si="741"/>
        <v>3.31196721311475</v>
      </c>
      <c r="AH361" s="11">
        <v>0.95</v>
      </c>
      <c r="AI361" s="11">
        <v>2.09</v>
      </c>
      <c r="AJ361" s="8">
        <f t="shared" si="742"/>
        <v>2.9855</v>
      </c>
      <c r="AK361" s="9">
        <v>1.15</v>
      </c>
      <c r="AL361" s="17">
        <v>1</v>
      </c>
      <c r="AM361" s="18">
        <f t="shared" si="743"/>
        <v>39978.8895404527</v>
      </c>
      <c r="AN361" s="11">
        <f t="shared" si="744"/>
        <v>12</v>
      </c>
      <c r="AT361" s="11">
        <f>_xlfn.RANK.EQ(BG361,BG360:BG363,0)</f>
        <v>3</v>
      </c>
      <c r="AU361" s="11">
        <v>1446.85</v>
      </c>
      <c r="AV361" s="11">
        <v>1.8</v>
      </c>
      <c r="AW361" s="12">
        <v>1.35</v>
      </c>
      <c r="AX361" s="13">
        <f t="shared" si="745"/>
        <v>3515.8455</v>
      </c>
      <c r="AY361" s="11">
        <v>440</v>
      </c>
      <c r="AZ361" s="11">
        <v>1.23</v>
      </c>
      <c r="BA361" s="31">
        <f t="shared" si="746"/>
        <v>3.31196721311475</v>
      </c>
      <c r="BB361" s="11">
        <v>0.95</v>
      </c>
      <c r="BC361" s="11">
        <v>2.09</v>
      </c>
      <c r="BD361" s="8">
        <f t="shared" si="747"/>
        <v>2.9855</v>
      </c>
      <c r="BE361" s="9">
        <v>1.15</v>
      </c>
      <c r="BF361" s="17">
        <v>1.015</v>
      </c>
      <c r="BG361" s="18">
        <f t="shared" si="748"/>
        <v>40578.5728835595</v>
      </c>
      <c r="BH361" s="11">
        <f t="shared" si="749"/>
        <v>12</v>
      </c>
      <c r="BN361" s="11">
        <f>_xlfn.RANK.EQ(CA361,CA360:CA363,0)</f>
        <v>3</v>
      </c>
      <c r="BO361" s="11">
        <v>1446.85</v>
      </c>
      <c r="BP361" s="11">
        <v>1.8</v>
      </c>
      <c r="BQ361" s="12">
        <v>1.35</v>
      </c>
      <c r="BR361" s="13">
        <f t="shared" si="750"/>
        <v>3515.8455</v>
      </c>
      <c r="BS361" s="11">
        <v>440</v>
      </c>
      <c r="BT361" s="11">
        <v>1.23</v>
      </c>
      <c r="BU361" s="31">
        <f t="shared" si="751"/>
        <v>3.31196721311475</v>
      </c>
      <c r="BV361" s="11">
        <v>0.95</v>
      </c>
      <c r="BW361" s="11">
        <v>2.09</v>
      </c>
      <c r="BX361" s="8">
        <f t="shared" si="752"/>
        <v>2.9855</v>
      </c>
      <c r="BY361" s="9">
        <v>1.15</v>
      </c>
      <c r="BZ361" s="17">
        <v>1.015</v>
      </c>
      <c r="CA361" s="18">
        <f t="shared" si="753"/>
        <v>40578.5728835595</v>
      </c>
      <c r="CB361" s="11">
        <f t="shared" si="754"/>
        <v>12</v>
      </c>
      <c r="CH361" s="11">
        <f>_xlfn.RANK.EQ(CU361,CU360:CU363,0)</f>
        <v>3</v>
      </c>
      <c r="CI361" s="11">
        <v>1446.85</v>
      </c>
      <c r="CJ361" s="11">
        <v>1.8</v>
      </c>
      <c r="CK361" s="12">
        <v>1.35</v>
      </c>
      <c r="CL361" s="13">
        <f t="shared" si="755"/>
        <v>3515.8455</v>
      </c>
      <c r="CM361" s="11">
        <v>440</v>
      </c>
      <c r="CN361" s="11">
        <v>1.23</v>
      </c>
      <c r="CO361" s="31">
        <f t="shared" si="756"/>
        <v>3.31196721311475</v>
      </c>
      <c r="CP361" s="11">
        <v>0.95</v>
      </c>
      <c r="CQ361" s="11">
        <v>2.09</v>
      </c>
      <c r="CR361" s="8">
        <f t="shared" si="757"/>
        <v>2.9855</v>
      </c>
      <c r="CS361" s="9">
        <v>1.15</v>
      </c>
      <c r="CT361" s="17">
        <v>1.085</v>
      </c>
      <c r="CU361" s="18">
        <f t="shared" si="758"/>
        <v>43377.0951513912</v>
      </c>
      <c r="CV361" s="11">
        <f t="shared" si="759"/>
        <v>12</v>
      </c>
      <c r="DB361" s="11">
        <f>_xlfn.RANK.EQ(DO361,DO360:DO363,0)</f>
        <v>3</v>
      </c>
      <c r="DC361" s="11">
        <v>1446.85</v>
      </c>
      <c r="DD361" s="11">
        <v>1.8</v>
      </c>
      <c r="DE361" s="12">
        <v>1.35</v>
      </c>
      <c r="DF361" s="13">
        <f t="shared" si="760"/>
        <v>3515.8455</v>
      </c>
      <c r="DG361" s="11">
        <v>440</v>
      </c>
      <c r="DH361" s="11">
        <v>1.23</v>
      </c>
      <c r="DI361" s="31">
        <f t="shared" si="761"/>
        <v>3.31196721311475</v>
      </c>
      <c r="DJ361" s="11">
        <v>0.95</v>
      </c>
      <c r="DK361" s="11">
        <v>2.09</v>
      </c>
      <c r="DL361" s="8">
        <f t="shared" si="762"/>
        <v>2.9855</v>
      </c>
      <c r="DM361" s="9">
        <v>1.15</v>
      </c>
      <c r="DN361" s="17">
        <v>1.085</v>
      </c>
      <c r="DO361" s="18">
        <f t="shared" si="763"/>
        <v>43377.0951513912</v>
      </c>
      <c r="DP361" s="11">
        <f t="shared" si="764"/>
        <v>12</v>
      </c>
      <c r="DV361" s="11">
        <f>_xlfn.RANK.EQ(EI361,EI360:EI363,0)</f>
        <v>3</v>
      </c>
      <c r="DW361" s="11">
        <v>1446.85</v>
      </c>
      <c r="DX361" s="11">
        <v>1.8</v>
      </c>
      <c r="DY361" s="12">
        <v>1.35</v>
      </c>
      <c r="DZ361" s="13">
        <f t="shared" si="765"/>
        <v>3515.8455</v>
      </c>
      <c r="EA361" s="11">
        <v>440</v>
      </c>
      <c r="EB361" s="11">
        <v>1.32</v>
      </c>
      <c r="EC361" s="31">
        <f t="shared" si="766"/>
        <v>3.40196721311475</v>
      </c>
      <c r="ED361" s="11">
        <v>0.95</v>
      </c>
      <c r="EE361" s="11">
        <v>2.91</v>
      </c>
      <c r="EF361" s="8">
        <f t="shared" si="767"/>
        <v>3.7645</v>
      </c>
      <c r="EG361" s="9">
        <v>1.15</v>
      </c>
      <c r="EH361" s="17">
        <v>1.2</v>
      </c>
      <c r="EI361" s="18">
        <f t="shared" si="768"/>
        <v>62136.429462685</v>
      </c>
      <c r="EJ361" s="11">
        <f t="shared" si="769"/>
        <v>12</v>
      </c>
    </row>
    <row r="362" s="1" customFormat="1" customHeight="1" spans="6:140">
      <c r="F362" s="11">
        <f>_xlfn.RANK.EQ(S362,S360:S363,0)</f>
        <v>2</v>
      </c>
      <c r="G362" s="11">
        <v>1446.85</v>
      </c>
      <c r="H362" s="11">
        <v>1.8</v>
      </c>
      <c r="I362" s="12">
        <v>1.35</v>
      </c>
      <c r="J362" s="13">
        <f t="shared" si="735"/>
        <v>3515.8455</v>
      </c>
      <c r="K362" s="11">
        <v>490</v>
      </c>
      <c r="L362" s="11">
        <v>1.83</v>
      </c>
      <c r="M362" s="31">
        <f t="shared" si="736"/>
        <v>4.01072289156627</v>
      </c>
      <c r="N362" s="11">
        <v>0.89</v>
      </c>
      <c r="O362" s="11">
        <v>1.78</v>
      </c>
      <c r="P362" s="8">
        <f t="shared" si="737"/>
        <v>2.5842</v>
      </c>
      <c r="Q362" s="9">
        <v>1.15</v>
      </c>
      <c r="R362" s="17">
        <v>1</v>
      </c>
      <c r="S362" s="18">
        <f t="shared" si="738"/>
        <v>41906.0186093939</v>
      </c>
      <c r="T362" s="11">
        <f t="shared" si="739"/>
        <v>2</v>
      </c>
      <c r="Z362" s="11">
        <f>_xlfn.RANK.EQ(AM362,AM360:AM363,0)</f>
        <v>1</v>
      </c>
      <c r="AA362" s="11">
        <v>1446.85</v>
      </c>
      <c r="AB362" s="11">
        <v>1.8</v>
      </c>
      <c r="AC362" s="12">
        <v>1.35</v>
      </c>
      <c r="AD362" s="13">
        <f t="shared" si="740"/>
        <v>3515.8455</v>
      </c>
      <c r="AE362" s="11">
        <v>450</v>
      </c>
      <c r="AF362" s="11">
        <v>1.83</v>
      </c>
      <c r="AG362" s="31">
        <f t="shared" si="741"/>
        <v>3.93204081632653</v>
      </c>
      <c r="AH362" s="11">
        <v>1</v>
      </c>
      <c r="AI362" s="11">
        <v>2.71</v>
      </c>
      <c r="AJ362" s="8">
        <f t="shared" si="742"/>
        <v>3.71</v>
      </c>
      <c r="AK362" s="9">
        <v>1.15</v>
      </c>
      <c r="AL362" s="17">
        <v>1</v>
      </c>
      <c r="AM362" s="18">
        <f t="shared" si="743"/>
        <v>58982.0074342296</v>
      </c>
      <c r="AN362" s="11">
        <f t="shared" si="744"/>
        <v>1</v>
      </c>
      <c r="AT362" s="11">
        <f>_xlfn.RANK.EQ(BG362,BG360:BG363,0)</f>
        <v>2</v>
      </c>
      <c r="AU362" s="11">
        <v>1446.85</v>
      </c>
      <c r="AV362" s="11">
        <v>1.8</v>
      </c>
      <c r="AW362" s="12">
        <v>1.35</v>
      </c>
      <c r="AX362" s="13">
        <f t="shared" si="745"/>
        <v>3515.8455</v>
      </c>
      <c r="AY362" s="11">
        <v>490</v>
      </c>
      <c r="AZ362" s="11">
        <v>1.83</v>
      </c>
      <c r="BA362" s="31">
        <f t="shared" si="746"/>
        <v>4.01072289156627</v>
      </c>
      <c r="BB362" s="11">
        <v>0.93</v>
      </c>
      <c r="BC362" s="11">
        <v>1.85</v>
      </c>
      <c r="BD362" s="8">
        <f t="shared" si="747"/>
        <v>2.7205</v>
      </c>
      <c r="BE362" s="9">
        <v>1.15</v>
      </c>
      <c r="BF362" s="17">
        <v>1.015</v>
      </c>
      <c r="BG362" s="18">
        <f t="shared" si="748"/>
        <v>44778.0371028787</v>
      </c>
      <c r="BH362" s="11">
        <f t="shared" si="749"/>
        <v>2</v>
      </c>
      <c r="BN362" s="11">
        <f>_xlfn.RANK.EQ(CA362,CA360:CA363,0)</f>
        <v>1</v>
      </c>
      <c r="BO362" s="11">
        <v>1446.85</v>
      </c>
      <c r="BP362" s="11">
        <v>1.8</v>
      </c>
      <c r="BQ362" s="12">
        <v>1.35</v>
      </c>
      <c r="BR362" s="13">
        <f t="shared" si="750"/>
        <v>3515.8455</v>
      </c>
      <c r="BS362" s="11">
        <v>490</v>
      </c>
      <c r="BT362" s="11">
        <v>1.83</v>
      </c>
      <c r="BU362" s="31">
        <f t="shared" si="751"/>
        <v>4.01072289156627</v>
      </c>
      <c r="BV362" s="11">
        <v>1</v>
      </c>
      <c r="BW362" s="11">
        <v>2.71</v>
      </c>
      <c r="BX362" s="8">
        <f t="shared" si="752"/>
        <v>3.71</v>
      </c>
      <c r="BY362" s="9">
        <v>1.15</v>
      </c>
      <c r="BZ362" s="17">
        <v>1.015</v>
      </c>
      <c r="CA362" s="18">
        <f t="shared" si="753"/>
        <v>61064.7004784708</v>
      </c>
      <c r="CB362" s="11">
        <f t="shared" si="754"/>
        <v>1</v>
      </c>
      <c r="CH362" s="11">
        <f>_xlfn.RANK.EQ(CU362,CU360:CU363,0)</f>
        <v>2</v>
      </c>
      <c r="CI362" s="11">
        <v>1446.85</v>
      </c>
      <c r="CJ362" s="11">
        <v>1.8</v>
      </c>
      <c r="CK362" s="12">
        <v>1.35</v>
      </c>
      <c r="CL362" s="13">
        <f t="shared" si="755"/>
        <v>3515.8455</v>
      </c>
      <c r="CM362" s="11">
        <v>490</v>
      </c>
      <c r="CN362" s="11">
        <v>1.83</v>
      </c>
      <c r="CO362" s="31">
        <f t="shared" si="756"/>
        <v>4.01072289156627</v>
      </c>
      <c r="CP362" s="11">
        <v>0.93</v>
      </c>
      <c r="CQ362" s="11">
        <v>1.85</v>
      </c>
      <c r="CR362" s="8">
        <f t="shared" si="757"/>
        <v>2.7205</v>
      </c>
      <c r="CS362" s="9">
        <v>1.15</v>
      </c>
      <c r="CT362" s="17">
        <v>1.085</v>
      </c>
      <c r="CU362" s="18">
        <f t="shared" si="758"/>
        <v>47866.1775927324</v>
      </c>
      <c r="CV362" s="11">
        <f t="shared" si="759"/>
        <v>2</v>
      </c>
      <c r="DB362" s="11">
        <f>_xlfn.RANK.EQ(DO362,DO360:DO363,0)</f>
        <v>1</v>
      </c>
      <c r="DC362" s="11">
        <v>1446.85</v>
      </c>
      <c r="DD362" s="11">
        <v>1.8</v>
      </c>
      <c r="DE362" s="12">
        <v>1.35</v>
      </c>
      <c r="DF362" s="13">
        <f t="shared" si="760"/>
        <v>3515.8455</v>
      </c>
      <c r="DG362" s="11">
        <v>490</v>
      </c>
      <c r="DH362" s="11">
        <v>1.83</v>
      </c>
      <c r="DI362" s="31">
        <f t="shared" si="761"/>
        <v>4.01072289156627</v>
      </c>
      <c r="DJ362" s="11">
        <v>1</v>
      </c>
      <c r="DK362" s="11">
        <v>2.71</v>
      </c>
      <c r="DL362" s="8">
        <f t="shared" si="762"/>
        <v>3.71</v>
      </c>
      <c r="DM362" s="9">
        <v>1.15</v>
      </c>
      <c r="DN362" s="17">
        <v>1.085</v>
      </c>
      <c r="DO362" s="18">
        <f t="shared" si="763"/>
        <v>65276.0591321584</v>
      </c>
      <c r="DP362" s="11">
        <f t="shared" si="764"/>
        <v>1</v>
      </c>
      <c r="DV362" s="11">
        <f>_xlfn.RANK.EQ(EI362,EI360:EI363,0)</f>
        <v>2</v>
      </c>
      <c r="DW362" s="11">
        <v>1446.85</v>
      </c>
      <c r="DX362" s="11">
        <v>1.8</v>
      </c>
      <c r="DY362" s="12">
        <v>1.35</v>
      </c>
      <c r="DZ362" s="13">
        <f t="shared" si="765"/>
        <v>3515.8455</v>
      </c>
      <c r="EA362" s="11">
        <v>490</v>
      </c>
      <c r="EB362" s="11">
        <v>1.02</v>
      </c>
      <c r="EC362" s="31">
        <f t="shared" si="766"/>
        <v>3.20072289156626</v>
      </c>
      <c r="ED362" s="11">
        <v>1</v>
      </c>
      <c r="EE362" s="11">
        <v>3.51</v>
      </c>
      <c r="EF362" s="8">
        <f t="shared" si="767"/>
        <v>4.51</v>
      </c>
      <c r="EG362" s="9">
        <v>1.15</v>
      </c>
      <c r="EH362" s="17">
        <v>1.2</v>
      </c>
      <c r="EI362" s="18">
        <f t="shared" si="768"/>
        <v>70037.9597681399</v>
      </c>
      <c r="EJ362" s="11">
        <f t="shared" si="769"/>
        <v>2</v>
      </c>
    </row>
    <row r="363" s="1" customFormat="1" customHeight="1" spans="6:140">
      <c r="F363" s="11">
        <f>_xlfn.RANK.EQ(S363,S360:S363,0)</f>
        <v>4</v>
      </c>
      <c r="G363" s="11">
        <v>0</v>
      </c>
      <c r="H363" s="11">
        <v>1.8</v>
      </c>
      <c r="I363" s="12">
        <v>1.35</v>
      </c>
      <c r="J363" s="13">
        <f t="shared" si="735"/>
        <v>0</v>
      </c>
      <c r="K363" s="11">
        <v>0</v>
      </c>
      <c r="L363" s="11">
        <v>0.2</v>
      </c>
      <c r="M363" s="31">
        <f t="shared" si="736"/>
        <v>1.2</v>
      </c>
      <c r="N363" s="28">
        <v>0.7</v>
      </c>
      <c r="O363" s="28">
        <v>1.5</v>
      </c>
      <c r="P363" s="8">
        <f t="shared" si="737"/>
        <v>2.05</v>
      </c>
      <c r="Q363" s="9">
        <v>1.15</v>
      </c>
      <c r="R363" s="17">
        <v>1</v>
      </c>
      <c r="S363" s="18">
        <f t="shared" si="738"/>
        <v>0</v>
      </c>
      <c r="T363" s="28">
        <f t="shared" si="739"/>
        <v>12</v>
      </c>
      <c r="Z363" s="11">
        <f>_xlfn.RANK.EQ(AM363,AM360:AM363,0)</f>
        <v>4</v>
      </c>
      <c r="AA363" s="11">
        <v>0</v>
      </c>
      <c r="AB363" s="11">
        <v>1.8</v>
      </c>
      <c r="AC363" s="12">
        <v>1.35</v>
      </c>
      <c r="AD363" s="13">
        <f t="shared" si="740"/>
        <v>0</v>
      </c>
      <c r="AE363" s="11">
        <v>0</v>
      </c>
      <c r="AF363" s="11">
        <v>0.2</v>
      </c>
      <c r="AG363" s="31">
        <f t="shared" si="741"/>
        <v>1.2</v>
      </c>
      <c r="AH363" s="28">
        <v>0.7</v>
      </c>
      <c r="AI363" s="28">
        <v>1.5</v>
      </c>
      <c r="AJ363" s="8">
        <f t="shared" si="742"/>
        <v>2.05</v>
      </c>
      <c r="AK363" s="9">
        <v>1.15</v>
      </c>
      <c r="AL363" s="17">
        <v>1</v>
      </c>
      <c r="AM363" s="18">
        <f t="shared" si="743"/>
        <v>0</v>
      </c>
      <c r="AN363" s="28">
        <f t="shared" si="744"/>
        <v>12</v>
      </c>
      <c r="AT363" s="11">
        <f>_xlfn.RANK.EQ(BG363,BG360:BG363,0)</f>
        <v>4</v>
      </c>
      <c r="AU363" s="11">
        <v>0</v>
      </c>
      <c r="AV363" s="11">
        <v>1.8</v>
      </c>
      <c r="AW363" s="12">
        <v>1.35</v>
      </c>
      <c r="AX363" s="13">
        <f t="shared" si="745"/>
        <v>0</v>
      </c>
      <c r="AY363" s="11">
        <v>0</v>
      </c>
      <c r="AZ363" s="11">
        <v>0.2</v>
      </c>
      <c r="BA363" s="31">
        <f t="shared" si="746"/>
        <v>1.2</v>
      </c>
      <c r="BB363" s="28">
        <v>0.7</v>
      </c>
      <c r="BC363" s="28">
        <v>1.5</v>
      </c>
      <c r="BD363" s="8">
        <f t="shared" si="747"/>
        <v>2.05</v>
      </c>
      <c r="BE363" s="9">
        <v>1.15</v>
      </c>
      <c r="BF363" s="17">
        <v>1.015</v>
      </c>
      <c r="BG363" s="18">
        <f t="shared" si="748"/>
        <v>0</v>
      </c>
      <c r="BH363" s="28">
        <f t="shared" si="749"/>
        <v>12</v>
      </c>
      <c r="BN363" s="11">
        <f>_xlfn.RANK.EQ(CA363,CA360:CA363,0)</f>
        <v>4</v>
      </c>
      <c r="BO363" s="11">
        <v>0</v>
      </c>
      <c r="BP363" s="11">
        <v>1.8</v>
      </c>
      <c r="BQ363" s="12">
        <v>1.35</v>
      </c>
      <c r="BR363" s="13">
        <f t="shared" si="750"/>
        <v>0</v>
      </c>
      <c r="BS363" s="11">
        <v>0</v>
      </c>
      <c r="BT363" s="11">
        <v>0.2</v>
      </c>
      <c r="BU363" s="31">
        <f t="shared" si="751"/>
        <v>1.2</v>
      </c>
      <c r="BV363" s="28">
        <v>0.7</v>
      </c>
      <c r="BW363" s="28">
        <v>1.5</v>
      </c>
      <c r="BX363" s="8">
        <f t="shared" si="752"/>
        <v>2.05</v>
      </c>
      <c r="BY363" s="9">
        <v>1.15</v>
      </c>
      <c r="BZ363" s="17">
        <v>1.015</v>
      </c>
      <c r="CA363" s="18">
        <f t="shared" si="753"/>
        <v>0</v>
      </c>
      <c r="CB363" s="28">
        <f t="shared" si="754"/>
        <v>12</v>
      </c>
      <c r="CH363" s="11">
        <f>_xlfn.RANK.EQ(CU363,CU360:CU363,0)</f>
        <v>4</v>
      </c>
      <c r="CI363" s="11">
        <v>0</v>
      </c>
      <c r="CJ363" s="11">
        <v>1.8</v>
      </c>
      <c r="CK363" s="12">
        <v>1.35</v>
      </c>
      <c r="CL363" s="13">
        <f t="shared" si="755"/>
        <v>0</v>
      </c>
      <c r="CM363" s="11">
        <v>0</v>
      </c>
      <c r="CN363" s="11">
        <v>0.2</v>
      </c>
      <c r="CO363" s="31">
        <f t="shared" si="756"/>
        <v>1.2</v>
      </c>
      <c r="CP363" s="28">
        <v>0.7</v>
      </c>
      <c r="CQ363" s="28">
        <v>1.5</v>
      </c>
      <c r="CR363" s="8">
        <f t="shared" si="757"/>
        <v>2.05</v>
      </c>
      <c r="CS363" s="9">
        <v>1.15</v>
      </c>
      <c r="CT363" s="17">
        <v>1.085</v>
      </c>
      <c r="CU363" s="18">
        <f t="shared" si="758"/>
        <v>0</v>
      </c>
      <c r="CV363" s="28">
        <f t="shared" si="759"/>
        <v>12</v>
      </c>
      <c r="DB363" s="11">
        <f>_xlfn.RANK.EQ(DO363,DO360:DO363,0)</f>
        <v>4</v>
      </c>
      <c r="DC363" s="11">
        <v>0</v>
      </c>
      <c r="DD363" s="11">
        <v>1.8</v>
      </c>
      <c r="DE363" s="12">
        <v>1.35</v>
      </c>
      <c r="DF363" s="13">
        <f t="shared" si="760"/>
        <v>0</v>
      </c>
      <c r="DG363" s="11">
        <v>0</v>
      </c>
      <c r="DH363" s="11">
        <v>0.2</v>
      </c>
      <c r="DI363" s="31">
        <f t="shared" si="761"/>
        <v>1.2</v>
      </c>
      <c r="DJ363" s="28">
        <v>0.7</v>
      </c>
      <c r="DK363" s="28">
        <v>1.5</v>
      </c>
      <c r="DL363" s="8">
        <f t="shared" si="762"/>
        <v>2.05</v>
      </c>
      <c r="DM363" s="9">
        <v>1.15</v>
      </c>
      <c r="DN363" s="17">
        <v>1.085</v>
      </c>
      <c r="DO363" s="18">
        <f t="shared" si="763"/>
        <v>0</v>
      </c>
      <c r="DP363" s="28">
        <f t="shared" si="764"/>
        <v>12</v>
      </c>
      <c r="DV363" s="11">
        <f>_xlfn.RANK.EQ(EI363,EI360:EI363,0)</f>
        <v>4</v>
      </c>
      <c r="DW363" s="11">
        <v>0</v>
      </c>
      <c r="DX363" s="11">
        <v>1.8</v>
      </c>
      <c r="DY363" s="12">
        <v>1.35</v>
      </c>
      <c r="DZ363" s="13">
        <f t="shared" si="765"/>
        <v>0</v>
      </c>
      <c r="EA363" s="11">
        <v>0</v>
      </c>
      <c r="EB363" s="11">
        <v>0.2</v>
      </c>
      <c r="EC363" s="31">
        <f t="shared" si="766"/>
        <v>1.2</v>
      </c>
      <c r="ED363" s="28">
        <v>0.7</v>
      </c>
      <c r="EE363" s="28">
        <v>1.5</v>
      </c>
      <c r="EF363" s="8">
        <f t="shared" si="767"/>
        <v>2.05</v>
      </c>
      <c r="EG363" s="9">
        <v>1.15</v>
      </c>
      <c r="EH363" s="17">
        <v>1.2</v>
      </c>
      <c r="EI363" s="18">
        <f t="shared" si="768"/>
        <v>0</v>
      </c>
      <c r="EJ363" s="28">
        <f t="shared" si="769"/>
        <v>12</v>
      </c>
    </row>
    <row r="364" s="1" customFormat="1" customHeight="1" spans="6:140">
      <c r="F364" s="32" t="s">
        <v>42</v>
      </c>
      <c r="G364" s="33">
        <f>LARGE(S360:S363,1)/1</f>
        <v>58933.4896284239</v>
      </c>
      <c r="H364" s="32" t="s">
        <v>43</v>
      </c>
      <c r="I364" s="33">
        <f>LARGE(S360:S363,2)/2</f>
        <v>20953.009304697</v>
      </c>
      <c r="J364" s="32" t="s">
        <v>44</v>
      </c>
      <c r="K364" s="33">
        <f>LARGE(S360:S363,3)/12</f>
        <v>3331.57412837106</v>
      </c>
      <c r="L364" s="32" t="s">
        <v>45</v>
      </c>
      <c r="M364" s="34">
        <f>LARGE(S360:S363,4)/12</f>
        <v>0</v>
      </c>
      <c r="N364" s="35" t="s">
        <v>46</v>
      </c>
      <c r="O364" s="36">
        <f>G364+I364+K364+M364</f>
        <v>83218.073061492</v>
      </c>
      <c r="P364" s="35" t="s">
        <v>47</v>
      </c>
      <c r="Q364" s="35">
        <v>6.7</v>
      </c>
      <c r="R364" s="35"/>
      <c r="S364" s="35" t="s">
        <v>48</v>
      </c>
      <c r="T364" s="36">
        <f>O364*Q364</f>
        <v>557561.089511996</v>
      </c>
      <c r="Z364" s="32" t="s">
        <v>42</v>
      </c>
      <c r="AA364" s="33">
        <f>LARGE(AM360:AM363,1)/1</f>
        <v>58982.0074342296</v>
      </c>
      <c r="AB364" s="32" t="s">
        <v>43</v>
      </c>
      <c r="AC364" s="33">
        <f>LARGE(AM360:AM363,2)/2</f>
        <v>29466.744814212</v>
      </c>
      <c r="AD364" s="32" t="s">
        <v>44</v>
      </c>
      <c r="AE364" s="33">
        <f>LARGE(AM360:AM363,3)/12</f>
        <v>3331.57412837106</v>
      </c>
      <c r="AF364" s="32" t="s">
        <v>45</v>
      </c>
      <c r="AG364" s="34">
        <f>LARGE(AM360:AM363,4)/12</f>
        <v>0</v>
      </c>
      <c r="AH364" s="35" t="s">
        <v>46</v>
      </c>
      <c r="AI364" s="36">
        <f>AA364+AC364+AE364+AG364</f>
        <v>91780.3263768127</v>
      </c>
      <c r="AJ364" s="35" t="s">
        <v>47</v>
      </c>
      <c r="AK364" s="35">
        <v>6.7</v>
      </c>
      <c r="AL364" s="35"/>
      <c r="AM364" s="35" t="s">
        <v>48</v>
      </c>
      <c r="AN364" s="36">
        <f>AI364*AK364</f>
        <v>614928.186724645</v>
      </c>
      <c r="AT364" s="32" t="s">
        <v>42</v>
      </c>
      <c r="AU364" s="33">
        <f>LARGE(BG360:BG363,1)/1</f>
        <v>59817.4919728503</v>
      </c>
      <c r="AV364" s="32" t="s">
        <v>43</v>
      </c>
      <c r="AW364" s="33">
        <f>LARGE(BG360:BG363,2)/2</f>
        <v>22389.0185514393</v>
      </c>
      <c r="AX364" s="32" t="s">
        <v>44</v>
      </c>
      <c r="AY364" s="33">
        <f>LARGE(BG360:BG363,3)/12</f>
        <v>3381.54774029662</v>
      </c>
      <c r="AZ364" s="32" t="s">
        <v>45</v>
      </c>
      <c r="BA364" s="34">
        <f>LARGE(BG360:BG363,4)/12</f>
        <v>0</v>
      </c>
      <c r="BB364" s="35" t="s">
        <v>46</v>
      </c>
      <c r="BC364" s="36">
        <f>AU364+AW364+AY364+BA364</f>
        <v>85588.0582645862</v>
      </c>
      <c r="BD364" s="35" t="s">
        <v>47</v>
      </c>
      <c r="BE364" s="35">
        <v>6.7</v>
      </c>
      <c r="BF364" s="35"/>
      <c r="BG364" s="35" t="s">
        <v>48</v>
      </c>
      <c r="BH364" s="36">
        <f>BC364*BE364</f>
        <v>573439.990372728</v>
      </c>
      <c r="BN364" s="32" t="s">
        <v>42</v>
      </c>
      <c r="BO364" s="33">
        <f>LARGE(CA360:CA363,1)/1</f>
        <v>61064.7004784708</v>
      </c>
      <c r="BP364" s="32" t="s">
        <v>43</v>
      </c>
      <c r="BQ364" s="33">
        <f>LARGE(CA360:CA363,2)/2</f>
        <v>29908.7459864252</v>
      </c>
      <c r="BR364" s="32" t="s">
        <v>44</v>
      </c>
      <c r="BS364" s="33">
        <f>LARGE(CA360:CA363,3)/12</f>
        <v>3381.54774029662</v>
      </c>
      <c r="BT364" s="32" t="s">
        <v>45</v>
      </c>
      <c r="BU364" s="34">
        <f>LARGE(CA360:CA363,4)/12</f>
        <v>0</v>
      </c>
      <c r="BV364" s="35" t="s">
        <v>46</v>
      </c>
      <c r="BW364" s="36">
        <f>BO364+BQ364+BS364+BU364</f>
        <v>94354.9942051926</v>
      </c>
      <c r="BX364" s="35" t="s">
        <v>47</v>
      </c>
      <c r="BY364" s="35">
        <v>6.7</v>
      </c>
      <c r="BZ364" s="35"/>
      <c r="CA364" s="35" t="s">
        <v>48</v>
      </c>
      <c r="CB364" s="36">
        <f>BW364*BY364</f>
        <v>632178.46117479</v>
      </c>
      <c r="CH364" s="32" t="s">
        <v>42</v>
      </c>
      <c r="CI364" s="33">
        <f>LARGE(CU360:CU363,1)/1</f>
        <v>63942.83624684</v>
      </c>
      <c r="CJ364" s="32" t="s">
        <v>43</v>
      </c>
      <c r="CK364" s="33">
        <f>LARGE(CU360:CU363,2)/2</f>
        <v>23933.0887963662</v>
      </c>
      <c r="CL364" s="32" t="s">
        <v>44</v>
      </c>
      <c r="CM364" s="33">
        <f>LARGE(CU360:CU363,3)/12</f>
        <v>3614.7579292826</v>
      </c>
      <c r="CN364" s="32" t="s">
        <v>45</v>
      </c>
      <c r="CO364" s="34">
        <f>LARGE(CU360:CU363,4)/12</f>
        <v>0</v>
      </c>
      <c r="CP364" s="35" t="s">
        <v>46</v>
      </c>
      <c r="CQ364" s="36">
        <f>CI364+CK364+CM364+CO364</f>
        <v>91490.6829724888</v>
      </c>
      <c r="CR364" s="35" t="s">
        <v>47</v>
      </c>
      <c r="CS364" s="35">
        <v>6.7</v>
      </c>
      <c r="CT364" s="35"/>
      <c r="CU364" s="35" t="s">
        <v>48</v>
      </c>
      <c r="CV364" s="36">
        <f>CQ364*CS364</f>
        <v>612987.575915675</v>
      </c>
      <c r="DB364" s="32" t="s">
        <v>42</v>
      </c>
      <c r="DC364" s="33">
        <f>LARGE(DO360:DO363,1)/1</f>
        <v>65276.0591321584</v>
      </c>
      <c r="DD364" s="32" t="s">
        <v>43</v>
      </c>
      <c r="DE364" s="33">
        <f>LARGE(DO360:DO363,2)/2</f>
        <v>31971.41812342</v>
      </c>
      <c r="DF364" s="32" t="s">
        <v>44</v>
      </c>
      <c r="DG364" s="33">
        <f>LARGE(DO360:DO363,3)/12</f>
        <v>3614.7579292826</v>
      </c>
      <c r="DH364" s="32" t="s">
        <v>45</v>
      </c>
      <c r="DI364" s="34">
        <f>LARGE(DO360:DO363,4)/12</f>
        <v>0</v>
      </c>
      <c r="DJ364" s="35" t="s">
        <v>46</v>
      </c>
      <c r="DK364" s="36">
        <f>DC364+DE364+DG364+DI364</f>
        <v>100862.235184861</v>
      </c>
      <c r="DL364" s="35" t="s">
        <v>47</v>
      </c>
      <c r="DM364" s="35">
        <v>6.7</v>
      </c>
      <c r="DN364" s="35"/>
      <c r="DO364" s="35" t="s">
        <v>48</v>
      </c>
      <c r="DP364" s="36">
        <f>DK364*DM364</f>
        <v>675776.975738569</v>
      </c>
      <c r="DV364" s="32" t="s">
        <v>42</v>
      </c>
      <c r="DW364" s="33">
        <f>LARGE(EI360:EI363,1)/1</f>
        <v>89283.9657704733</v>
      </c>
      <c r="DX364" s="32" t="s">
        <v>43</v>
      </c>
      <c r="DY364" s="33">
        <f>LARGE(EI360:EI363,2)/2</f>
        <v>35018.97988407</v>
      </c>
      <c r="DZ364" s="32" t="s">
        <v>44</v>
      </c>
      <c r="EA364" s="33">
        <f>LARGE(EI360:EI363,3)/12</f>
        <v>5178.03578855708</v>
      </c>
      <c r="EB364" s="32" t="s">
        <v>45</v>
      </c>
      <c r="EC364" s="34">
        <f>LARGE(EI360:EI363,4)/12</f>
        <v>0</v>
      </c>
      <c r="ED364" s="35" t="s">
        <v>46</v>
      </c>
      <c r="EE364" s="36">
        <f>DW364+DY364+EA364+EC364</f>
        <v>129480.9814431</v>
      </c>
      <c r="EF364" s="35" t="s">
        <v>47</v>
      </c>
      <c r="EG364" s="35">
        <v>6.7</v>
      </c>
      <c r="EH364" s="35"/>
      <c r="EI364" s="35" t="s">
        <v>48</v>
      </c>
      <c r="EJ364" s="36">
        <f>EE364*EG364</f>
        <v>867522.575668772</v>
      </c>
    </row>
    <row r="365" s="1" customFormat="1" customHeight="1" spans="6:140">
      <c r="F365" s="32"/>
      <c r="G365" s="33"/>
      <c r="H365" s="32"/>
      <c r="I365" s="33"/>
      <c r="J365" s="32"/>
      <c r="K365" s="33"/>
      <c r="L365" s="32"/>
      <c r="M365" s="34"/>
      <c r="N365" s="35"/>
      <c r="O365" s="36"/>
      <c r="P365" s="35"/>
      <c r="Q365" s="35"/>
      <c r="R365" s="35"/>
      <c r="S365" s="35"/>
      <c r="T365" s="36"/>
      <c r="U365" s="1"/>
      <c r="V365" s="1"/>
      <c r="W365" s="1"/>
      <c r="X365" s="1"/>
      <c r="Y365" s="1"/>
      <c r="Z365" s="32"/>
      <c r="AA365" s="33"/>
      <c r="AB365" s="32"/>
      <c r="AC365" s="33"/>
      <c r="AD365" s="32"/>
      <c r="AE365" s="33"/>
      <c r="AF365" s="32"/>
      <c r="AG365" s="34"/>
      <c r="AH365" s="35"/>
      <c r="AI365" s="36"/>
      <c r="AJ365" s="35"/>
      <c r="AK365" s="35"/>
      <c r="AL365" s="35"/>
      <c r="AM365" s="35"/>
      <c r="AN365" s="36"/>
      <c r="AO365" s="1"/>
      <c r="AP365" s="1"/>
      <c r="AQ365" s="1"/>
      <c r="AR365" s="1"/>
      <c r="AS365" s="1"/>
      <c r="AT365" s="32"/>
      <c r="AU365" s="33"/>
      <c r="AV365" s="32"/>
      <c r="AW365" s="33"/>
      <c r="AX365" s="32"/>
      <c r="AY365" s="33"/>
      <c r="AZ365" s="32"/>
      <c r="BA365" s="34"/>
      <c r="BB365" s="35"/>
      <c r="BC365" s="36"/>
      <c r="BD365" s="35"/>
      <c r="BE365" s="35"/>
      <c r="BF365" s="35"/>
      <c r="BG365" s="35"/>
      <c r="BH365" s="36"/>
      <c r="BI365" s="1"/>
      <c r="BJ365" s="1"/>
      <c r="BK365" s="1"/>
      <c r="BL365" s="1"/>
      <c r="BM365" s="1"/>
      <c r="BN365" s="32"/>
      <c r="BO365" s="33"/>
      <c r="BP365" s="32"/>
      <c r="BQ365" s="33"/>
      <c r="BR365" s="32"/>
      <c r="BS365" s="33"/>
      <c r="BT365" s="32"/>
      <c r="BU365" s="34"/>
      <c r="BV365" s="35"/>
      <c r="BW365" s="36"/>
      <c r="BX365" s="35"/>
      <c r="BY365" s="35"/>
      <c r="BZ365" s="35"/>
      <c r="CA365" s="35"/>
      <c r="CB365" s="36"/>
      <c r="CC365" s="1"/>
      <c r="CD365" s="1"/>
      <c r="CE365" s="1"/>
      <c r="CF365" s="1"/>
      <c r="CG365" s="1"/>
      <c r="CH365" s="32"/>
      <c r="CI365" s="33"/>
      <c r="CJ365" s="32"/>
      <c r="CK365" s="33"/>
      <c r="CL365" s="32"/>
      <c r="CM365" s="33"/>
      <c r="CN365" s="32"/>
      <c r="CO365" s="34"/>
      <c r="CP365" s="35"/>
      <c r="CQ365" s="36"/>
      <c r="CR365" s="35"/>
      <c r="CS365" s="35"/>
      <c r="CT365" s="35"/>
      <c r="CU365" s="35"/>
      <c r="CV365" s="36"/>
      <c r="CW365" s="1"/>
      <c r="CX365" s="1"/>
      <c r="CY365" s="1"/>
      <c r="CZ365" s="1"/>
      <c r="DA365" s="1"/>
      <c r="DB365" s="32"/>
      <c r="DC365" s="33"/>
      <c r="DD365" s="32"/>
      <c r="DE365" s="33"/>
      <c r="DF365" s="32"/>
      <c r="DG365" s="33"/>
      <c r="DH365" s="32"/>
      <c r="DI365" s="34"/>
      <c r="DJ365" s="35"/>
      <c r="DK365" s="36"/>
      <c r="DL365" s="35"/>
      <c r="DM365" s="35"/>
      <c r="DN365" s="35"/>
      <c r="DO365" s="35"/>
      <c r="DP365" s="36"/>
      <c r="DQ365" s="1"/>
      <c r="DR365" s="1"/>
      <c r="DS365" s="1"/>
      <c r="DT365" s="1"/>
      <c r="DU365" s="1"/>
      <c r="DV365" s="32"/>
      <c r="DW365" s="33"/>
      <c r="DX365" s="32"/>
      <c r="DY365" s="33"/>
      <c r="DZ365" s="32"/>
      <c r="EA365" s="33"/>
      <c r="EB365" s="32"/>
      <c r="EC365" s="34"/>
      <c r="ED365" s="35"/>
      <c r="EE365" s="36"/>
      <c r="EF365" s="35"/>
      <c r="EG365" s="35"/>
      <c r="EH365" s="35"/>
      <c r="EI365" s="35"/>
      <c r="EJ365" s="36"/>
    </row>
    <row r="366" s="1" customFormat="1" customHeight="1" spans="6:140">
      <c r="F366" s="3" t="s">
        <v>50</v>
      </c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1"/>
      <c r="U366" s="1"/>
      <c r="V366" s="1"/>
      <c r="W366" s="1"/>
      <c r="X366" s="1"/>
      <c r="Y366" s="1"/>
      <c r="Z366" s="3" t="s">
        <v>50</v>
      </c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1"/>
      <c r="AO366" s="1"/>
      <c r="AP366" s="1"/>
      <c r="AQ366" s="1"/>
      <c r="AR366" s="1"/>
      <c r="AS366" s="1"/>
      <c r="AT366" s="3" t="s">
        <v>50</v>
      </c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1"/>
      <c r="BI366" s="1"/>
      <c r="BJ366" s="1"/>
      <c r="BK366" s="1"/>
      <c r="BL366" s="1"/>
      <c r="BM366" s="1"/>
      <c r="BN366" s="3" t="s">
        <v>50</v>
      </c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1"/>
      <c r="CC366" s="1"/>
      <c r="CD366" s="1"/>
      <c r="CE366" s="1"/>
      <c r="CF366" s="1"/>
      <c r="CG366" s="1"/>
      <c r="CH366" s="3" t="s">
        <v>50</v>
      </c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1"/>
      <c r="CW366" s="1"/>
      <c r="CX366" s="1"/>
      <c r="CY366" s="1"/>
      <c r="CZ366" s="1"/>
      <c r="DA366" s="1"/>
      <c r="DB366" s="3" t="s">
        <v>50</v>
      </c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1"/>
      <c r="DQ366" s="1"/>
      <c r="DR366" s="1"/>
      <c r="DS366" s="1"/>
      <c r="DT366" s="1"/>
      <c r="DU366" s="1"/>
      <c r="DV366" s="3" t="s">
        <v>50</v>
      </c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</row>
    <row r="367" s="1" customFormat="1" customHeight="1" spans="6:140">
      <c r="F367" s="4" t="s">
        <v>8</v>
      </c>
      <c r="G367" s="5"/>
      <c r="H367" s="5"/>
      <c r="I367" s="6"/>
      <c r="J367" s="7" t="s">
        <v>9</v>
      </c>
      <c r="K367" s="7"/>
      <c r="L367" s="7"/>
      <c r="M367" s="7"/>
      <c r="N367" s="8" t="s">
        <v>10</v>
      </c>
      <c r="O367" s="8"/>
      <c r="P367" s="8"/>
      <c r="Q367" s="9" t="s">
        <v>11</v>
      </c>
      <c r="R367" s="10" t="s">
        <v>12</v>
      </c>
      <c r="S367" s="10" t="s">
        <v>13</v>
      </c>
      <c r="Z367" s="4" t="s">
        <v>8</v>
      </c>
      <c r="AA367" s="5"/>
      <c r="AB367" s="5"/>
      <c r="AC367" s="6"/>
      <c r="AD367" s="7" t="s">
        <v>9</v>
      </c>
      <c r="AE367" s="7"/>
      <c r="AF367" s="7"/>
      <c r="AG367" s="7"/>
      <c r="AH367" s="8" t="s">
        <v>10</v>
      </c>
      <c r="AI367" s="8"/>
      <c r="AJ367" s="8"/>
      <c r="AK367" s="9" t="s">
        <v>11</v>
      </c>
      <c r="AL367" s="10" t="s">
        <v>12</v>
      </c>
      <c r="AM367" s="10" t="s">
        <v>13</v>
      </c>
      <c r="AT367" s="4" t="s">
        <v>8</v>
      </c>
      <c r="AU367" s="5"/>
      <c r="AV367" s="5"/>
      <c r="AW367" s="6"/>
      <c r="AX367" s="7" t="s">
        <v>9</v>
      </c>
      <c r="AY367" s="7"/>
      <c r="AZ367" s="7"/>
      <c r="BA367" s="7"/>
      <c r="BB367" s="8" t="s">
        <v>10</v>
      </c>
      <c r="BC367" s="8"/>
      <c r="BD367" s="8"/>
      <c r="BE367" s="9" t="s">
        <v>11</v>
      </c>
      <c r="BF367" s="10" t="s">
        <v>12</v>
      </c>
      <c r="BG367" s="10" t="s">
        <v>13</v>
      </c>
      <c r="BN367" s="4" t="s">
        <v>8</v>
      </c>
      <c r="BO367" s="5"/>
      <c r="BP367" s="5"/>
      <c r="BQ367" s="6"/>
      <c r="BR367" s="7" t="s">
        <v>9</v>
      </c>
      <c r="BS367" s="7"/>
      <c r="BT367" s="7"/>
      <c r="BU367" s="7"/>
      <c r="BV367" s="8" t="s">
        <v>10</v>
      </c>
      <c r="BW367" s="8"/>
      <c r="BX367" s="8"/>
      <c r="BY367" s="9" t="s">
        <v>11</v>
      </c>
      <c r="BZ367" s="10" t="s">
        <v>12</v>
      </c>
      <c r="CA367" s="10" t="s">
        <v>13</v>
      </c>
      <c r="CH367" s="4" t="s">
        <v>8</v>
      </c>
      <c r="CI367" s="5"/>
      <c r="CJ367" s="5"/>
      <c r="CK367" s="6"/>
      <c r="CL367" s="7" t="s">
        <v>9</v>
      </c>
      <c r="CM367" s="7"/>
      <c r="CN367" s="7"/>
      <c r="CO367" s="7"/>
      <c r="CP367" s="8" t="s">
        <v>10</v>
      </c>
      <c r="CQ367" s="8"/>
      <c r="CR367" s="8"/>
      <c r="CS367" s="9" t="s">
        <v>11</v>
      </c>
      <c r="CT367" s="10" t="s">
        <v>12</v>
      </c>
      <c r="CU367" s="10" t="s">
        <v>13</v>
      </c>
      <c r="DB367" s="4" t="s">
        <v>8</v>
      </c>
      <c r="DC367" s="5"/>
      <c r="DD367" s="5"/>
      <c r="DE367" s="6"/>
      <c r="DF367" s="7" t="s">
        <v>9</v>
      </c>
      <c r="DG367" s="7"/>
      <c r="DH367" s="7"/>
      <c r="DI367" s="7"/>
      <c r="DJ367" s="8" t="s">
        <v>10</v>
      </c>
      <c r="DK367" s="8"/>
      <c r="DL367" s="8"/>
      <c r="DM367" s="9" t="s">
        <v>11</v>
      </c>
      <c r="DN367" s="10" t="s">
        <v>12</v>
      </c>
      <c r="DO367" s="10" t="s">
        <v>13</v>
      </c>
      <c r="DV367" s="4" t="s">
        <v>8</v>
      </c>
      <c r="DW367" s="5"/>
      <c r="DX367" s="5"/>
      <c r="DY367" s="6"/>
      <c r="DZ367" s="7" t="s">
        <v>9</v>
      </c>
      <c r="EA367" s="7"/>
      <c r="EB367" s="7"/>
      <c r="EC367" s="7"/>
      <c r="ED367" s="8" t="s">
        <v>10</v>
      </c>
      <c r="EE367" s="8"/>
      <c r="EF367" s="8"/>
      <c r="EG367" s="9" t="s">
        <v>11</v>
      </c>
      <c r="EH367" s="10" t="s">
        <v>12</v>
      </c>
      <c r="EI367" s="10" t="s">
        <v>13</v>
      </c>
    </row>
    <row r="368" s="1" customFormat="1" customHeight="1" spans="6:140">
      <c r="F368" s="11" t="s">
        <v>19</v>
      </c>
      <c r="G368" s="11" t="s">
        <v>20</v>
      </c>
      <c r="H368" s="12" t="s">
        <v>21</v>
      </c>
      <c r="I368" s="13" t="s">
        <v>8</v>
      </c>
      <c r="J368" s="11" t="s">
        <v>22</v>
      </c>
      <c r="K368" s="11" t="s">
        <v>23</v>
      </c>
      <c r="L368" s="11" t="s">
        <v>24</v>
      </c>
      <c r="M368" s="7" t="s">
        <v>25</v>
      </c>
      <c r="N368" s="11" t="s">
        <v>26</v>
      </c>
      <c r="O368" s="11" t="s">
        <v>27</v>
      </c>
      <c r="P368" s="8" t="s">
        <v>28</v>
      </c>
      <c r="Q368" s="9" t="s">
        <v>29</v>
      </c>
      <c r="R368" s="14"/>
      <c r="S368" s="14"/>
      <c r="T368" s="1"/>
      <c r="U368" s="1"/>
      <c r="V368" s="1"/>
      <c r="W368" s="1"/>
      <c r="X368" s="1"/>
      <c r="Y368" s="1"/>
      <c r="Z368" s="11" t="s">
        <v>19</v>
      </c>
      <c r="AA368" s="11" t="s">
        <v>20</v>
      </c>
      <c r="AB368" s="12" t="s">
        <v>21</v>
      </c>
      <c r="AC368" s="13" t="s">
        <v>8</v>
      </c>
      <c r="AD368" s="11" t="s">
        <v>22</v>
      </c>
      <c r="AE368" s="11" t="s">
        <v>23</v>
      </c>
      <c r="AF368" s="11" t="s">
        <v>24</v>
      </c>
      <c r="AG368" s="7" t="s">
        <v>25</v>
      </c>
      <c r="AH368" s="11" t="s">
        <v>26</v>
      </c>
      <c r="AI368" s="11" t="s">
        <v>27</v>
      </c>
      <c r="AJ368" s="8" t="s">
        <v>28</v>
      </c>
      <c r="AK368" s="9" t="s">
        <v>29</v>
      </c>
      <c r="AL368" s="14"/>
      <c r="AM368" s="14"/>
      <c r="AN368" s="1"/>
      <c r="AO368" s="1"/>
      <c r="AP368" s="1"/>
      <c r="AQ368" s="1"/>
      <c r="AR368" s="1"/>
      <c r="AS368" s="1"/>
      <c r="AT368" s="11" t="s">
        <v>19</v>
      </c>
      <c r="AU368" s="11" t="s">
        <v>20</v>
      </c>
      <c r="AV368" s="12" t="s">
        <v>21</v>
      </c>
      <c r="AW368" s="13" t="s">
        <v>8</v>
      </c>
      <c r="AX368" s="11" t="s">
        <v>22</v>
      </c>
      <c r="AY368" s="11" t="s">
        <v>23</v>
      </c>
      <c r="AZ368" s="11" t="s">
        <v>24</v>
      </c>
      <c r="BA368" s="7" t="s">
        <v>25</v>
      </c>
      <c r="BB368" s="11" t="s">
        <v>26</v>
      </c>
      <c r="BC368" s="11" t="s">
        <v>27</v>
      </c>
      <c r="BD368" s="8" t="s">
        <v>28</v>
      </c>
      <c r="BE368" s="9" t="s">
        <v>29</v>
      </c>
      <c r="BF368" s="14"/>
      <c r="BG368" s="14"/>
      <c r="BH368" s="1"/>
      <c r="BI368" s="1"/>
      <c r="BJ368" s="1"/>
      <c r="BK368" s="1"/>
      <c r="BL368" s="1"/>
      <c r="BM368" s="1"/>
      <c r="BN368" s="11" t="s">
        <v>19</v>
      </c>
      <c r="BO368" s="11" t="s">
        <v>20</v>
      </c>
      <c r="BP368" s="12" t="s">
        <v>21</v>
      </c>
      <c r="BQ368" s="13" t="s">
        <v>8</v>
      </c>
      <c r="BR368" s="11" t="s">
        <v>22</v>
      </c>
      <c r="BS368" s="11" t="s">
        <v>23</v>
      </c>
      <c r="BT368" s="11" t="s">
        <v>24</v>
      </c>
      <c r="BU368" s="7" t="s">
        <v>25</v>
      </c>
      <c r="BV368" s="11" t="s">
        <v>26</v>
      </c>
      <c r="BW368" s="11" t="s">
        <v>27</v>
      </c>
      <c r="BX368" s="8" t="s">
        <v>28</v>
      </c>
      <c r="BY368" s="9" t="s">
        <v>29</v>
      </c>
      <c r="BZ368" s="14"/>
      <c r="CA368" s="14"/>
      <c r="CB368" s="1"/>
      <c r="CC368" s="1"/>
      <c r="CD368" s="1"/>
      <c r="CE368" s="1"/>
      <c r="CF368" s="1"/>
      <c r="CG368" s="1"/>
      <c r="CH368" s="11" t="s">
        <v>19</v>
      </c>
      <c r="CI368" s="11" t="s">
        <v>20</v>
      </c>
      <c r="CJ368" s="12" t="s">
        <v>21</v>
      </c>
      <c r="CK368" s="13" t="s">
        <v>8</v>
      </c>
      <c r="CL368" s="11" t="s">
        <v>22</v>
      </c>
      <c r="CM368" s="11" t="s">
        <v>23</v>
      </c>
      <c r="CN368" s="11" t="s">
        <v>24</v>
      </c>
      <c r="CO368" s="7" t="s">
        <v>25</v>
      </c>
      <c r="CP368" s="11" t="s">
        <v>26</v>
      </c>
      <c r="CQ368" s="11" t="s">
        <v>27</v>
      </c>
      <c r="CR368" s="8" t="s">
        <v>28</v>
      </c>
      <c r="CS368" s="9" t="s">
        <v>29</v>
      </c>
      <c r="CT368" s="14"/>
      <c r="CU368" s="14"/>
      <c r="CV368" s="1"/>
      <c r="CW368" s="1"/>
      <c r="CX368" s="1"/>
      <c r="CY368" s="1"/>
      <c r="CZ368" s="1"/>
      <c r="DA368" s="1"/>
      <c r="DB368" s="11" t="s">
        <v>19</v>
      </c>
      <c r="DC368" s="11" t="s">
        <v>20</v>
      </c>
      <c r="DD368" s="12" t="s">
        <v>21</v>
      </c>
      <c r="DE368" s="13" t="s">
        <v>8</v>
      </c>
      <c r="DF368" s="11" t="s">
        <v>22</v>
      </c>
      <c r="DG368" s="11" t="s">
        <v>23</v>
      </c>
      <c r="DH368" s="11" t="s">
        <v>24</v>
      </c>
      <c r="DI368" s="7" t="s">
        <v>25</v>
      </c>
      <c r="DJ368" s="11" t="s">
        <v>26</v>
      </c>
      <c r="DK368" s="11" t="s">
        <v>27</v>
      </c>
      <c r="DL368" s="8" t="s">
        <v>28</v>
      </c>
      <c r="DM368" s="9" t="s">
        <v>29</v>
      </c>
      <c r="DN368" s="14"/>
      <c r="DO368" s="14"/>
      <c r="DP368" s="1"/>
      <c r="DQ368" s="1"/>
      <c r="DR368" s="1"/>
      <c r="DS368" s="1"/>
      <c r="DT368" s="1"/>
      <c r="DU368" s="1"/>
      <c r="DV368" s="11" t="s">
        <v>19</v>
      </c>
      <c r="DW368" s="11" t="s">
        <v>20</v>
      </c>
      <c r="DX368" s="12" t="s">
        <v>21</v>
      </c>
      <c r="DY368" s="13" t="s">
        <v>8</v>
      </c>
      <c r="DZ368" s="11" t="s">
        <v>22</v>
      </c>
      <c r="EA368" s="11" t="s">
        <v>23</v>
      </c>
      <c r="EB368" s="11" t="s">
        <v>24</v>
      </c>
      <c r="EC368" s="7" t="s">
        <v>25</v>
      </c>
      <c r="ED368" s="11" t="s">
        <v>26</v>
      </c>
      <c r="EE368" s="11" t="s">
        <v>27</v>
      </c>
      <c r="EF368" s="8" t="s">
        <v>28</v>
      </c>
      <c r="EG368" s="9" t="s">
        <v>29</v>
      </c>
      <c r="EH368" s="14"/>
      <c r="EI368" s="14"/>
    </row>
    <row r="369" s="1" customFormat="1" customHeight="1" spans="6:139">
      <c r="F369" s="11">
        <v>2536</v>
      </c>
      <c r="G369" s="11">
        <v>0.65</v>
      </c>
      <c r="H369" s="12">
        <v>1.35</v>
      </c>
      <c r="I369" s="13">
        <f t="shared" ref="I369:I377" si="770">F369*G369*H369</f>
        <v>2225.34</v>
      </c>
      <c r="J369" s="11">
        <v>3</v>
      </c>
      <c r="K369" s="11">
        <v>440</v>
      </c>
      <c r="L369" s="11">
        <v>1.23</v>
      </c>
      <c r="M369" s="16">
        <f t="shared" ref="M369:M377" si="771">1+6*K369/(K369+2000)+L369</f>
        <v>3.31196721311475</v>
      </c>
      <c r="N369" s="11">
        <v>0.95</v>
      </c>
      <c r="O369" s="11">
        <v>2.09</v>
      </c>
      <c r="P369" s="8">
        <f t="shared" ref="P369:P377" si="772">1+N369*O369</f>
        <v>2.9855</v>
      </c>
      <c r="Q369" s="9">
        <v>1.15</v>
      </c>
      <c r="R369" s="17">
        <v>1</v>
      </c>
      <c r="S369" s="18">
        <f t="shared" ref="S369:S377" si="773">I369*J369*Q369*P369*M369*R369</f>
        <v>75913.4228594098</v>
      </c>
      <c r="Z369" s="11">
        <v>2536</v>
      </c>
      <c r="AA369" s="11">
        <v>0.65</v>
      </c>
      <c r="AB369" s="12">
        <v>1.35</v>
      </c>
      <c r="AC369" s="13">
        <f t="shared" ref="AC369:AC377" si="774">Z369*AA369*AB369</f>
        <v>2225.34</v>
      </c>
      <c r="AD369" s="11">
        <v>3</v>
      </c>
      <c r="AE369" s="11">
        <v>440</v>
      </c>
      <c r="AF369" s="11">
        <v>1.23</v>
      </c>
      <c r="AG369" s="16">
        <f t="shared" ref="AG369:AG377" si="775">1+6*AE369/(AE369+2000)+AF369</f>
        <v>3.31196721311475</v>
      </c>
      <c r="AH369" s="11">
        <v>0.95</v>
      </c>
      <c r="AI369" s="11">
        <v>2.09</v>
      </c>
      <c r="AJ369" s="8">
        <f t="shared" ref="AJ369:AJ377" si="776">1+AH369*AI369</f>
        <v>2.9855</v>
      </c>
      <c r="AK369" s="9">
        <v>1.15</v>
      </c>
      <c r="AL369" s="17">
        <v>1</v>
      </c>
      <c r="AM369" s="18">
        <f t="shared" ref="AM369:AM377" si="777">AC369*AD369*AK369*AJ369*AG369*AL369</f>
        <v>75913.4228594098</v>
      </c>
      <c r="AT369" s="11">
        <v>2536</v>
      </c>
      <c r="AU369" s="11">
        <v>0.65</v>
      </c>
      <c r="AV369" s="12">
        <v>1.35</v>
      </c>
      <c r="AW369" s="13">
        <f t="shared" ref="AW369:AW377" si="778">AT369*AU369*AV369</f>
        <v>2225.34</v>
      </c>
      <c r="AX369" s="11">
        <v>3</v>
      </c>
      <c r="AY369" s="11">
        <v>440</v>
      </c>
      <c r="AZ369" s="11">
        <v>1.23</v>
      </c>
      <c r="BA369" s="16">
        <f t="shared" ref="BA369:BA377" si="779">1+6*AY369/(AY369+2000)+AZ369</f>
        <v>3.31196721311475</v>
      </c>
      <c r="BB369" s="11">
        <v>0.95</v>
      </c>
      <c r="BC369" s="11">
        <v>2.09</v>
      </c>
      <c r="BD369" s="8">
        <f t="shared" ref="BD369:BD377" si="780">1+BB369*BC369</f>
        <v>2.9855</v>
      </c>
      <c r="BE369" s="9">
        <v>1.15</v>
      </c>
      <c r="BF369" s="17">
        <v>1.015</v>
      </c>
      <c r="BG369" s="18">
        <f t="shared" ref="BG369:BG377" si="781">AW369*AX369*BE369*BD369*BA369*BF369</f>
        <v>77052.1242023009</v>
      </c>
      <c r="BN369" s="11">
        <v>2536</v>
      </c>
      <c r="BO369" s="11">
        <v>0.65</v>
      </c>
      <c r="BP369" s="12">
        <v>1.35</v>
      </c>
      <c r="BQ369" s="13">
        <f t="shared" ref="BQ369:BQ377" si="782">BN369*BO369*BP369</f>
        <v>2225.34</v>
      </c>
      <c r="BR369" s="11">
        <v>3</v>
      </c>
      <c r="BS369" s="11">
        <v>440</v>
      </c>
      <c r="BT369" s="11">
        <v>1.23</v>
      </c>
      <c r="BU369" s="16">
        <f t="shared" ref="BU369:BU377" si="783">1+6*BS369/(BS369+2000)+BT369</f>
        <v>3.31196721311475</v>
      </c>
      <c r="BV369" s="11">
        <v>0.95</v>
      </c>
      <c r="BW369" s="11">
        <v>2.09</v>
      </c>
      <c r="BX369" s="8">
        <f t="shared" ref="BX369:BX377" si="784">1+BV369*BW369</f>
        <v>2.9855</v>
      </c>
      <c r="BY369" s="9">
        <v>1.15</v>
      </c>
      <c r="BZ369" s="17">
        <v>1.015</v>
      </c>
      <c r="CA369" s="18">
        <f t="shared" ref="CA369:CA377" si="785">BQ369*BR369*BY369*BX369*BU369*BZ369</f>
        <v>77052.1242023009</v>
      </c>
      <c r="CH369" s="11">
        <v>2536</v>
      </c>
      <c r="CI369" s="11">
        <v>0.65</v>
      </c>
      <c r="CJ369" s="12">
        <v>1.35</v>
      </c>
      <c r="CK369" s="13">
        <f t="shared" ref="CK369:CK377" si="786">CH369*CI369*CJ369</f>
        <v>2225.34</v>
      </c>
      <c r="CL369" s="11">
        <v>3</v>
      </c>
      <c r="CM369" s="11">
        <v>440</v>
      </c>
      <c r="CN369" s="11">
        <v>1.23</v>
      </c>
      <c r="CO369" s="16">
        <f t="shared" ref="CO369:CO377" si="787">1+6*CM369/(CM369+2000)+CN369</f>
        <v>3.31196721311475</v>
      </c>
      <c r="CP369" s="11">
        <v>0.95</v>
      </c>
      <c r="CQ369" s="11">
        <v>2.09</v>
      </c>
      <c r="CR369" s="8">
        <f t="shared" ref="CR369:CR377" si="788">1+CP369*CQ369</f>
        <v>2.9855</v>
      </c>
      <c r="CS369" s="9">
        <v>1.15</v>
      </c>
      <c r="CT369" s="17">
        <v>1.085</v>
      </c>
      <c r="CU369" s="18">
        <f t="shared" ref="CU369:CU377" si="789">CK369*CL369*CS369*CR369*CO369*CT369</f>
        <v>82366.0638024596</v>
      </c>
      <c r="DB369" s="11">
        <v>2536</v>
      </c>
      <c r="DC369" s="11">
        <v>0.65</v>
      </c>
      <c r="DD369" s="12">
        <v>1.35</v>
      </c>
      <c r="DE369" s="13">
        <f t="shared" ref="DE369:DE377" si="790">DB369*DC369*DD369</f>
        <v>2225.34</v>
      </c>
      <c r="DF369" s="11">
        <v>3</v>
      </c>
      <c r="DG369" s="11">
        <v>440</v>
      </c>
      <c r="DH369" s="11">
        <v>1.23</v>
      </c>
      <c r="DI369" s="16">
        <f t="shared" ref="DI369:DI377" si="791">1+6*DG369/(DG369+2000)+DH369</f>
        <v>3.31196721311475</v>
      </c>
      <c r="DJ369" s="11">
        <v>0.95</v>
      </c>
      <c r="DK369" s="11">
        <v>2.09</v>
      </c>
      <c r="DL369" s="8">
        <f t="shared" ref="DL369:DL377" si="792">1+DJ369*DK369</f>
        <v>2.9855</v>
      </c>
      <c r="DM369" s="9">
        <v>1.15</v>
      </c>
      <c r="DN369" s="17">
        <v>1.085</v>
      </c>
      <c r="DO369" s="18">
        <f t="shared" ref="DO369:DO377" si="793">DE369*DF369*DM369*DL369*DI369*DN369</f>
        <v>82366.0638024596</v>
      </c>
      <c r="DV369" s="11">
        <v>2536</v>
      </c>
      <c r="DW369" s="11">
        <v>0.65</v>
      </c>
      <c r="DX369" s="12">
        <v>1.35</v>
      </c>
      <c r="DY369" s="13">
        <f t="shared" ref="DY369:DY377" si="794">DV369*DW369*DX369</f>
        <v>2225.34</v>
      </c>
      <c r="DZ369" s="11">
        <v>3</v>
      </c>
      <c r="EA369" s="11">
        <v>440</v>
      </c>
      <c r="EB369" s="11">
        <v>1.32</v>
      </c>
      <c r="EC369" s="16">
        <f t="shared" ref="EC369:EC377" si="795">1+6*EA369/(EA369+2000)+EB369</f>
        <v>3.40196721311475</v>
      </c>
      <c r="ED369" s="11">
        <v>0.95</v>
      </c>
      <c r="EE369" s="11">
        <v>2.91</v>
      </c>
      <c r="EF369" s="8">
        <f t="shared" ref="EF369:EF377" si="796">1+ED369*EE369</f>
        <v>3.7645</v>
      </c>
      <c r="EG369" s="9">
        <v>1.15</v>
      </c>
      <c r="EH369" s="17">
        <v>1.2</v>
      </c>
      <c r="EI369" s="18">
        <f t="shared" ref="EI369:EI377" si="797">DY369*DZ369*EG369*EF369*EC369*EH369</f>
        <v>117986.995111553</v>
      </c>
    </row>
    <row r="370" s="1" customFormat="1" customHeight="1" spans="6:139">
      <c r="F370" s="11">
        <v>2536</v>
      </c>
      <c r="G370" s="11">
        <v>0.65</v>
      </c>
      <c r="H370" s="12">
        <v>1.35</v>
      </c>
      <c r="I370" s="13">
        <f t="shared" si="770"/>
        <v>2225.34</v>
      </c>
      <c r="J370" s="11">
        <v>3</v>
      </c>
      <c r="K370" s="11">
        <v>440</v>
      </c>
      <c r="L370" s="11">
        <v>1.23</v>
      </c>
      <c r="M370" s="16">
        <f t="shared" si="771"/>
        <v>3.31196721311475</v>
      </c>
      <c r="N370" s="11">
        <v>0.95</v>
      </c>
      <c r="O370" s="11">
        <v>2.09</v>
      </c>
      <c r="P370" s="8">
        <f t="shared" si="772"/>
        <v>2.9855</v>
      </c>
      <c r="Q370" s="9">
        <v>1.15</v>
      </c>
      <c r="R370" s="17">
        <v>1</v>
      </c>
      <c r="S370" s="18">
        <f t="shared" si="773"/>
        <v>75913.4228594098</v>
      </c>
      <c r="Z370" s="11">
        <v>2536</v>
      </c>
      <c r="AA370" s="11">
        <v>0.65</v>
      </c>
      <c r="AB370" s="12">
        <v>1.35</v>
      </c>
      <c r="AC370" s="13">
        <f t="shared" si="774"/>
        <v>2225.34</v>
      </c>
      <c r="AD370" s="11">
        <v>3</v>
      </c>
      <c r="AE370" s="11">
        <v>440</v>
      </c>
      <c r="AF370" s="11">
        <v>1.23</v>
      </c>
      <c r="AG370" s="16">
        <f t="shared" si="775"/>
        <v>3.31196721311475</v>
      </c>
      <c r="AH370" s="11">
        <v>0.95</v>
      </c>
      <c r="AI370" s="11">
        <v>2.09</v>
      </c>
      <c r="AJ370" s="8">
        <f t="shared" si="776"/>
        <v>2.9855</v>
      </c>
      <c r="AK370" s="9">
        <v>1.15</v>
      </c>
      <c r="AL370" s="17">
        <v>1</v>
      </c>
      <c r="AM370" s="18">
        <f t="shared" si="777"/>
        <v>75913.4228594098</v>
      </c>
      <c r="AT370" s="11">
        <v>2536</v>
      </c>
      <c r="AU370" s="11">
        <v>0.65</v>
      </c>
      <c r="AV370" s="12">
        <v>1.35</v>
      </c>
      <c r="AW370" s="13">
        <f t="shared" si="778"/>
        <v>2225.34</v>
      </c>
      <c r="AX370" s="11">
        <v>3</v>
      </c>
      <c r="AY370" s="11">
        <v>440</v>
      </c>
      <c r="AZ370" s="11">
        <v>1.23</v>
      </c>
      <c r="BA370" s="16">
        <f t="shared" si="779"/>
        <v>3.31196721311475</v>
      </c>
      <c r="BB370" s="11">
        <v>0.95</v>
      </c>
      <c r="BC370" s="11">
        <v>2.09</v>
      </c>
      <c r="BD370" s="8">
        <f t="shared" si="780"/>
        <v>2.9855</v>
      </c>
      <c r="BE370" s="9">
        <v>1.15</v>
      </c>
      <c r="BF370" s="17">
        <v>1.015</v>
      </c>
      <c r="BG370" s="18">
        <f t="shared" si="781"/>
        <v>77052.1242023009</v>
      </c>
      <c r="BN370" s="11">
        <v>2536</v>
      </c>
      <c r="BO370" s="11">
        <v>0.65</v>
      </c>
      <c r="BP370" s="12">
        <v>1.35</v>
      </c>
      <c r="BQ370" s="13">
        <f t="shared" si="782"/>
        <v>2225.34</v>
      </c>
      <c r="BR370" s="11">
        <v>3</v>
      </c>
      <c r="BS370" s="11">
        <v>440</v>
      </c>
      <c r="BT370" s="11">
        <v>1.23</v>
      </c>
      <c r="BU370" s="16">
        <f t="shared" si="783"/>
        <v>3.31196721311475</v>
      </c>
      <c r="BV370" s="11">
        <v>0.95</v>
      </c>
      <c r="BW370" s="11">
        <v>2.09</v>
      </c>
      <c r="BX370" s="8">
        <f t="shared" si="784"/>
        <v>2.9855</v>
      </c>
      <c r="BY370" s="9">
        <v>1.15</v>
      </c>
      <c r="BZ370" s="17">
        <v>1.015</v>
      </c>
      <c r="CA370" s="18">
        <f t="shared" si="785"/>
        <v>77052.1242023009</v>
      </c>
      <c r="CH370" s="11">
        <v>2536</v>
      </c>
      <c r="CI370" s="11">
        <v>0.65</v>
      </c>
      <c r="CJ370" s="12">
        <v>1.35</v>
      </c>
      <c r="CK370" s="13">
        <f t="shared" si="786"/>
        <v>2225.34</v>
      </c>
      <c r="CL370" s="11">
        <v>3</v>
      </c>
      <c r="CM370" s="11">
        <v>440</v>
      </c>
      <c r="CN370" s="11">
        <v>1.23</v>
      </c>
      <c r="CO370" s="16">
        <f t="shared" si="787"/>
        <v>3.31196721311475</v>
      </c>
      <c r="CP370" s="11">
        <v>0.95</v>
      </c>
      <c r="CQ370" s="11">
        <v>2.09</v>
      </c>
      <c r="CR370" s="8">
        <f t="shared" si="788"/>
        <v>2.9855</v>
      </c>
      <c r="CS370" s="9">
        <v>1.15</v>
      </c>
      <c r="CT370" s="17">
        <v>1.085</v>
      </c>
      <c r="CU370" s="18">
        <f t="shared" si="789"/>
        <v>82366.0638024596</v>
      </c>
      <c r="DB370" s="11">
        <v>2536</v>
      </c>
      <c r="DC370" s="11">
        <v>0.65</v>
      </c>
      <c r="DD370" s="12">
        <v>1.35</v>
      </c>
      <c r="DE370" s="13">
        <f t="shared" si="790"/>
        <v>2225.34</v>
      </c>
      <c r="DF370" s="11">
        <v>3</v>
      </c>
      <c r="DG370" s="11">
        <v>440</v>
      </c>
      <c r="DH370" s="11">
        <v>1.23</v>
      </c>
      <c r="DI370" s="16">
        <f t="shared" si="791"/>
        <v>3.31196721311475</v>
      </c>
      <c r="DJ370" s="11">
        <v>0.95</v>
      </c>
      <c r="DK370" s="11">
        <v>2.09</v>
      </c>
      <c r="DL370" s="8">
        <f t="shared" si="792"/>
        <v>2.9855</v>
      </c>
      <c r="DM370" s="9">
        <v>1.15</v>
      </c>
      <c r="DN370" s="17">
        <v>1.085</v>
      </c>
      <c r="DO370" s="18">
        <f t="shared" si="793"/>
        <v>82366.0638024596</v>
      </c>
      <c r="DV370" s="11">
        <v>2536</v>
      </c>
      <c r="DW370" s="11">
        <v>0.65</v>
      </c>
      <c r="DX370" s="12">
        <v>1.35</v>
      </c>
      <c r="DY370" s="13">
        <f t="shared" si="794"/>
        <v>2225.34</v>
      </c>
      <c r="DZ370" s="11">
        <v>3</v>
      </c>
      <c r="EA370" s="11">
        <v>440</v>
      </c>
      <c r="EB370" s="11">
        <v>1.32</v>
      </c>
      <c r="EC370" s="16">
        <f t="shared" si="795"/>
        <v>3.40196721311475</v>
      </c>
      <c r="ED370" s="11">
        <v>0.95</v>
      </c>
      <c r="EE370" s="11">
        <v>2.91</v>
      </c>
      <c r="EF370" s="8">
        <f t="shared" si="796"/>
        <v>3.7645</v>
      </c>
      <c r="EG370" s="9">
        <v>1.15</v>
      </c>
      <c r="EH370" s="17">
        <v>1.2</v>
      </c>
      <c r="EI370" s="18">
        <f t="shared" si="797"/>
        <v>117986.995111553</v>
      </c>
    </row>
    <row r="371" s="1" customFormat="1" customHeight="1" spans="6:139">
      <c r="F371" s="11">
        <v>2536</v>
      </c>
      <c r="G371" s="11">
        <v>0.65</v>
      </c>
      <c r="H371" s="12">
        <v>1.35</v>
      </c>
      <c r="I371" s="13">
        <f t="shared" si="770"/>
        <v>2225.34</v>
      </c>
      <c r="J371" s="11">
        <v>3</v>
      </c>
      <c r="K371" s="11">
        <v>440</v>
      </c>
      <c r="L371" s="11">
        <v>1.23</v>
      </c>
      <c r="M371" s="16">
        <f t="shared" si="771"/>
        <v>3.31196721311475</v>
      </c>
      <c r="N371" s="11">
        <v>0.95</v>
      </c>
      <c r="O371" s="11">
        <v>2.09</v>
      </c>
      <c r="P371" s="8">
        <f t="shared" si="772"/>
        <v>2.9855</v>
      </c>
      <c r="Q371" s="9">
        <v>1.15</v>
      </c>
      <c r="R371" s="17">
        <v>1</v>
      </c>
      <c r="S371" s="18">
        <f t="shared" si="773"/>
        <v>75913.4228594098</v>
      </c>
      <c r="Z371" s="11">
        <v>2536</v>
      </c>
      <c r="AA371" s="11">
        <v>0.65</v>
      </c>
      <c r="AB371" s="12">
        <v>1.35</v>
      </c>
      <c r="AC371" s="13">
        <f t="shared" si="774"/>
        <v>2225.34</v>
      </c>
      <c r="AD371" s="11">
        <v>3</v>
      </c>
      <c r="AE371" s="11">
        <v>440</v>
      </c>
      <c r="AF371" s="11">
        <v>1.23</v>
      </c>
      <c r="AG371" s="16">
        <f t="shared" si="775"/>
        <v>3.31196721311475</v>
      </c>
      <c r="AH371" s="11">
        <v>0.95</v>
      </c>
      <c r="AI371" s="11">
        <v>2.09</v>
      </c>
      <c r="AJ371" s="8">
        <f t="shared" si="776"/>
        <v>2.9855</v>
      </c>
      <c r="AK371" s="9">
        <v>1.15</v>
      </c>
      <c r="AL371" s="17">
        <v>1</v>
      </c>
      <c r="AM371" s="18">
        <f t="shared" si="777"/>
        <v>75913.4228594098</v>
      </c>
      <c r="AT371" s="11">
        <v>2536</v>
      </c>
      <c r="AU371" s="11">
        <v>0.65</v>
      </c>
      <c r="AV371" s="12">
        <v>1.35</v>
      </c>
      <c r="AW371" s="13">
        <f t="shared" si="778"/>
        <v>2225.34</v>
      </c>
      <c r="AX371" s="11">
        <v>3</v>
      </c>
      <c r="AY371" s="11">
        <v>440</v>
      </c>
      <c r="AZ371" s="11">
        <v>1.23</v>
      </c>
      <c r="BA371" s="16">
        <f t="shared" si="779"/>
        <v>3.31196721311475</v>
      </c>
      <c r="BB371" s="11">
        <v>0.95</v>
      </c>
      <c r="BC371" s="11">
        <v>2.09</v>
      </c>
      <c r="BD371" s="8">
        <f t="shared" si="780"/>
        <v>2.9855</v>
      </c>
      <c r="BE371" s="9">
        <v>1.15</v>
      </c>
      <c r="BF371" s="17">
        <v>1.015</v>
      </c>
      <c r="BG371" s="18">
        <f t="shared" si="781"/>
        <v>77052.1242023009</v>
      </c>
      <c r="BN371" s="11">
        <v>2536</v>
      </c>
      <c r="BO371" s="11">
        <v>0.65</v>
      </c>
      <c r="BP371" s="12">
        <v>1.35</v>
      </c>
      <c r="BQ371" s="13">
        <f t="shared" si="782"/>
        <v>2225.34</v>
      </c>
      <c r="BR371" s="11">
        <v>3</v>
      </c>
      <c r="BS371" s="11">
        <v>440</v>
      </c>
      <c r="BT371" s="11">
        <v>1.23</v>
      </c>
      <c r="BU371" s="16">
        <f t="shared" si="783"/>
        <v>3.31196721311475</v>
      </c>
      <c r="BV371" s="11">
        <v>0.95</v>
      </c>
      <c r="BW371" s="11">
        <v>2.09</v>
      </c>
      <c r="BX371" s="8">
        <f t="shared" si="784"/>
        <v>2.9855</v>
      </c>
      <c r="BY371" s="9">
        <v>1.15</v>
      </c>
      <c r="BZ371" s="17">
        <v>1.015</v>
      </c>
      <c r="CA371" s="18">
        <f t="shared" si="785"/>
        <v>77052.1242023009</v>
      </c>
      <c r="CH371" s="11">
        <v>2536</v>
      </c>
      <c r="CI371" s="11">
        <v>0.65</v>
      </c>
      <c r="CJ371" s="12">
        <v>1.35</v>
      </c>
      <c r="CK371" s="13">
        <f t="shared" si="786"/>
        <v>2225.34</v>
      </c>
      <c r="CL371" s="11">
        <v>3</v>
      </c>
      <c r="CM371" s="11">
        <v>440</v>
      </c>
      <c r="CN371" s="11">
        <v>1.23</v>
      </c>
      <c r="CO371" s="16">
        <f t="shared" si="787"/>
        <v>3.31196721311475</v>
      </c>
      <c r="CP371" s="11">
        <v>0.95</v>
      </c>
      <c r="CQ371" s="11">
        <v>2.09</v>
      </c>
      <c r="CR371" s="8">
        <f t="shared" si="788"/>
        <v>2.9855</v>
      </c>
      <c r="CS371" s="9">
        <v>1.15</v>
      </c>
      <c r="CT371" s="17">
        <v>1.085</v>
      </c>
      <c r="CU371" s="18">
        <f t="shared" si="789"/>
        <v>82366.0638024596</v>
      </c>
      <c r="DB371" s="11">
        <v>2536</v>
      </c>
      <c r="DC371" s="11">
        <v>0.65</v>
      </c>
      <c r="DD371" s="12">
        <v>1.35</v>
      </c>
      <c r="DE371" s="13">
        <f t="shared" si="790"/>
        <v>2225.34</v>
      </c>
      <c r="DF371" s="11">
        <v>3</v>
      </c>
      <c r="DG371" s="11">
        <v>440</v>
      </c>
      <c r="DH371" s="11">
        <v>1.23</v>
      </c>
      <c r="DI371" s="16">
        <f t="shared" si="791"/>
        <v>3.31196721311475</v>
      </c>
      <c r="DJ371" s="11">
        <v>0.95</v>
      </c>
      <c r="DK371" s="11">
        <v>2.09</v>
      </c>
      <c r="DL371" s="8">
        <f t="shared" si="792"/>
        <v>2.9855</v>
      </c>
      <c r="DM371" s="9">
        <v>1.15</v>
      </c>
      <c r="DN371" s="17">
        <v>1.085</v>
      </c>
      <c r="DO371" s="18">
        <f t="shared" si="793"/>
        <v>82366.0638024596</v>
      </c>
      <c r="DV371" s="11">
        <v>2536</v>
      </c>
      <c r="DW371" s="11">
        <v>0.65</v>
      </c>
      <c r="DX371" s="12">
        <v>1.35</v>
      </c>
      <c r="DY371" s="13">
        <f t="shared" si="794"/>
        <v>2225.34</v>
      </c>
      <c r="DZ371" s="11">
        <v>3</v>
      </c>
      <c r="EA371" s="11">
        <v>440</v>
      </c>
      <c r="EB371" s="11">
        <v>1.32</v>
      </c>
      <c r="EC371" s="16">
        <f t="shared" si="795"/>
        <v>3.40196721311475</v>
      </c>
      <c r="ED371" s="11">
        <v>0.95</v>
      </c>
      <c r="EE371" s="11">
        <v>2.91</v>
      </c>
      <c r="EF371" s="8">
        <f t="shared" si="796"/>
        <v>3.7645</v>
      </c>
      <c r="EG371" s="9">
        <v>1.15</v>
      </c>
      <c r="EH371" s="17">
        <v>1.2</v>
      </c>
      <c r="EI371" s="18">
        <f t="shared" si="797"/>
        <v>117986.995111553</v>
      </c>
    </row>
    <row r="372" s="1" customFormat="1" customHeight="1" spans="6:139">
      <c r="F372" s="11">
        <v>2536</v>
      </c>
      <c r="G372" s="11">
        <v>0.65</v>
      </c>
      <c r="H372" s="12">
        <v>1.35</v>
      </c>
      <c r="I372" s="13">
        <f t="shared" si="770"/>
        <v>2225.34</v>
      </c>
      <c r="J372" s="11">
        <v>3</v>
      </c>
      <c r="K372" s="11">
        <v>440</v>
      </c>
      <c r="L372" s="11">
        <v>1.23</v>
      </c>
      <c r="M372" s="16">
        <f t="shared" si="771"/>
        <v>3.31196721311475</v>
      </c>
      <c r="N372" s="11">
        <v>0.95</v>
      </c>
      <c r="O372" s="11">
        <v>2.09</v>
      </c>
      <c r="P372" s="8">
        <f t="shared" si="772"/>
        <v>2.9855</v>
      </c>
      <c r="Q372" s="9">
        <v>1.15</v>
      </c>
      <c r="R372" s="17">
        <v>1</v>
      </c>
      <c r="S372" s="18">
        <f t="shared" si="773"/>
        <v>75913.4228594098</v>
      </c>
      <c r="Z372" s="11">
        <v>2536</v>
      </c>
      <c r="AA372" s="11">
        <v>0.65</v>
      </c>
      <c r="AB372" s="12">
        <v>1.35</v>
      </c>
      <c r="AC372" s="13">
        <f t="shared" si="774"/>
        <v>2225.34</v>
      </c>
      <c r="AD372" s="11">
        <v>3</v>
      </c>
      <c r="AE372" s="11">
        <v>440</v>
      </c>
      <c r="AF372" s="11">
        <v>1.23</v>
      </c>
      <c r="AG372" s="16">
        <f t="shared" si="775"/>
        <v>3.31196721311475</v>
      </c>
      <c r="AH372" s="11">
        <v>0.95</v>
      </c>
      <c r="AI372" s="11">
        <v>2.09</v>
      </c>
      <c r="AJ372" s="8">
        <f t="shared" si="776"/>
        <v>2.9855</v>
      </c>
      <c r="AK372" s="9">
        <v>1.15</v>
      </c>
      <c r="AL372" s="17">
        <v>1</v>
      </c>
      <c r="AM372" s="18">
        <f t="shared" si="777"/>
        <v>75913.4228594098</v>
      </c>
      <c r="AT372" s="11">
        <v>2536</v>
      </c>
      <c r="AU372" s="11">
        <v>0.65</v>
      </c>
      <c r="AV372" s="12">
        <v>1.35</v>
      </c>
      <c r="AW372" s="13">
        <f t="shared" si="778"/>
        <v>2225.34</v>
      </c>
      <c r="AX372" s="11">
        <v>3</v>
      </c>
      <c r="AY372" s="11">
        <v>440</v>
      </c>
      <c r="AZ372" s="11">
        <v>1.23</v>
      </c>
      <c r="BA372" s="16">
        <f t="shared" si="779"/>
        <v>3.31196721311475</v>
      </c>
      <c r="BB372" s="11">
        <v>0.95</v>
      </c>
      <c r="BC372" s="11">
        <v>2.09</v>
      </c>
      <c r="BD372" s="8">
        <f t="shared" si="780"/>
        <v>2.9855</v>
      </c>
      <c r="BE372" s="9">
        <v>1.15</v>
      </c>
      <c r="BF372" s="17">
        <v>1.015</v>
      </c>
      <c r="BG372" s="18">
        <f t="shared" si="781"/>
        <v>77052.1242023009</v>
      </c>
      <c r="BN372" s="11">
        <v>2536</v>
      </c>
      <c r="BO372" s="11">
        <v>0.65</v>
      </c>
      <c r="BP372" s="12">
        <v>1.35</v>
      </c>
      <c r="BQ372" s="13">
        <f t="shared" si="782"/>
        <v>2225.34</v>
      </c>
      <c r="BR372" s="11">
        <v>3</v>
      </c>
      <c r="BS372" s="11">
        <v>440</v>
      </c>
      <c r="BT372" s="11">
        <v>1.23</v>
      </c>
      <c r="BU372" s="16">
        <f t="shared" si="783"/>
        <v>3.31196721311475</v>
      </c>
      <c r="BV372" s="11">
        <v>0.95</v>
      </c>
      <c r="BW372" s="11">
        <v>2.09</v>
      </c>
      <c r="BX372" s="8">
        <f t="shared" si="784"/>
        <v>2.9855</v>
      </c>
      <c r="BY372" s="9">
        <v>1.15</v>
      </c>
      <c r="BZ372" s="17">
        <v>1.015</v>
      </c>
      <c r="CA372" s="18">
        <f t="shared" si="785"/>
        <v>77052.1242023009</v>
      </c>
      <c r="CH372" s="11">
        <v>2536</v>
      </c>
      <c r="CI372" s="11">
        <v>0.65</v>
      </c>
      <c r="CJ372" s="12">
        <v>1.35</v>
      </c>
      <c r="CK372" s="13">
        <f t="shared" si="786"/>
        <v>2225.34</v>
      </c>
      <c r="CL372" s="11">
        <v>3</v>
      </c>
      <c r="CM372" s="11">
        <v>440</v>
      </c>
      <c r="CN372" s="11">
        <v>1.23</v>
      </c>
      <c r="CO372" s="16">
        <f t="shared" si="787"/>
        <v>3.31196721311475</v>
      </c>
      <c r="CP372" s="11">
        <v>0.95</v>
      </c>
      <c r="CQ372" s="11">
        <v>2.09</v>
      </c>
      <c r="CR372" s="8">
        <f t="shared" si="788"/>
        <v>2.9855</v>
      </c>
      <c r="CS372" s="9">
        <v>1.15</v>
      </c>
      <c r="CT372" s="17">
        <v>1.085</v>
      </c>
      <c r="CU372" s="18">
        <f t="shared" si="789"/>
        <v>82366.0638024596</v>
      </c>
      <c r="DB372" s="11">
        <v>2536</v>
      </c>
      <c r="DC372" s="11">
        <v>0.65</v>
      </c>
      <c r="DD372" s="12">
        <v>1.35</v>
      </c>
      <c r="DE372" s="13">
        <f t="shared" si="790"/>
        <v>2225.34</v>
      </c>
      <c r="DF372" s="11">
        <v>3</v>
      </c>
      <c r="DG372" s="11">
        <v>440</v>
      </c>
      <c r="DH372" s="11">
        <v>1.23</v>
      </c>
      <c r="DI372" s="16">
        <f t="shared" si="791"/>
        <v>3.31196721311475</v>
      </c>
      <c r="DJ372" s="11">
        <v>0.95</v>
      </c>
      <c r="DK372" s="11">
        <v>2.09</v>
      </c>
      <c r="DL372" s="8">
        <f t="shared" si="792"/>
        <v>2.9855</v>
      </c>
      <c r="DM372" s="9">
        <v>1.15</v>
      </c>
      <c r="DN372" s="17">
        <v>1.085</v>
      </c>
      <c r="DO372" s="18">
        <f t="shared" si="793"/>
        <v>82366.0638024596</v>
      </c>
      <c r="DV372" s="11">
        <v>2536</v>
      </c>
      <c r="DW372" s="11">
        <v>0.65</v>
      </c>
      <c r="DX372" s="12">
        <v>1.35</v>
      </c>
      <c r="DY372" s="13">
        <f t="shared" si="794"/>
        <v>2225.34</v>
      </c>
      <c r="DZ372" s="11">
        <v>3</v>
      </c>
      <c r="EA372" s="11">
        <v>440</v>
      </c>
      <c r="EB372" s="11">
        <v>1.32</v>
      </c>
      <c r="EC372" s="16">
        <f t="shared" si="795"/>
        <v>3.40196721311475</v>
      </c>
      <c r="ED372" s="11">
        <v>0.95</v>
      </c>
      <c r="EE372" s="11">
        <v>2.91</v>
      </c>
      <c r="EF372" s="8">
        <f t="shared" si="796"/>
        <v>3.7645</v>
      </c>
      <c r="EG372" s="9">
        <v>1.15</v>
      </c>
      <c r="EH372" s="17">
        <v>1.2</v>
      </c>
      <c r="EI372" s="18">
        <f t="shared" si="797"/>
        <v>117986.995111553</v>
      </c>
    </row>
    <row r="373" s="1" customFormat="1" customHeight="1" spans="6:139">
      <c r="F373" s="11">
        <v>2536</v>
      </c>
      <c r="G373" s="11">
        <v>0.65</v>
      </c>
      <c r="H373" s="12">
        <v>1.35</v>
      </c>
      <c r="I373" s="13">
        <f t="shared" si="770"/>
        <v>2225.34</v>
      </c>
      <c r="J373" s="11">
        <v>3</v>
      </c>
      <c r="K373" s="11">
        <v>440</v>
      </c>
      <c r="L373" s="11">
        <v>1.23</v>
      </c>
      <c r="M373" s="16">
        <f t="shared" si="771"/>
        <v>3.31196721311475</v>
      </c>
      <c r="N373" s="11">
        <v>0.95</v>
      </c>
      <c r="O373" s="11">
        <v>2.09</v>
      </c>
      <c r="P373" s="8">
        <f t="shared" si="772"/>
        <v>2.9855</v>
      </c>
      <c r="Q373" s="9">
        <v>1.15</v>
      </c>
      <c r="R373" s="17">
        <v>1</v>
      </c>
      <c r="S373" s="18">
        <f t="shared" si="773"/>
        <v>75913.4228594098</v>
      </c>
      <c r="Z373" s="11">
        <v>2536</v>
      </c>
      <c r="AA373" s="11">
        <v>0.65</v>
      </c>
      <c r="AB373" s="12">
        <v>1.35</v>
      </c>
      <c r="AC373" s="13">
        <f t="shared" si="774"/>
        <v>2225.34</v>
      </c>
      <c r="AD373" s="11">
        <v>3</v>
      </c>
      <c r="AE373" s="11">
        <v>440</v>
      </c>
      <c r="AF373" s="11">
        <v>1.23</v>
      </c>
      <c r="AG373" s="16">
        <f t="shared" si="775"/>
        <v>3.31196721311475</v>
      </c>
      <c r="AH373" s="11">
        <v>0.95</v>
      </c>
      <c r="AI373" s="11">
        <v>2.09</v>
      </c>
      <c r="AJ373" s="8">
        <f t="shared" si="776"/>
        <v>2.9855</v>
      </c>
      <c r="AK373" s="9">
        <v>1.15</v>
      </c>
      <c r="AL373" s="17">
        <v>1</v>
      </c>
      <c r="AM373" s="18">
        <f t="shared" si="777"/>
        <v>75913.4228594098</v>
      </c>
      <c r="AT373" s="11">
        <v>2536</v>
      </c>
      <c r="AU373" s="11">
        <v>0.65</v>
      </c>
      <c r="AV373" s="12">
        <v>1.35</v>
      </c>
      <c r="AW373" s="13">
        <f t="shared" si="778"/>
        <v>2225.34</v>
      </c>
      <c r="AX373" s="11">
        <v>3</v>
      </c>
      <c r="AY373" s="11">
        <v>440</v>
      </c>
      <c r="AZ373" s="11">
        <v>1.23</v>
      </c>
      <c r="BA373" s="16">
        <f t="shared" si="779"/>
        <v>3.31196721311475</v>
      </c>
      <c r="BB373" s="11">
        <v>0.95</v>
      </c>
      <c r="BC373" s="11">
        <v>2.09</v>
      </c>
      <c r="BD373" s="8">
        <f t="shared" si="780"/>
        <v>2.9855</v>
      </c>
      <c r="BE373" s="9">
        <v>1.15</v>
      </c>
      <c r="BF373" s="17">
        <v>1.015</v>
      </c>
      <c r="BG373" s="18">
        <f t="shared" si="781"/>
        <v>77052.1242023009</v>
      </c>
      <c r="BN373" s="11">
        <v>2536</v>
      </c>
      <c r="BO373" s="11">
        <v>0.65</v>
      </c>
      <c r="BP373" s="12">
        <v>1.35</v>
      </c>
      <c r="BQ373" s="13">
        <f t="shared" si="782"/>
        <v>2225.34</v>
      </c>
      <c r="BR373" s="11">
        <v>3</v>
      </c>
      <c r="BS373" s="11">
        <v>440</v>
      </c>
      <c r="BT373" s="11">
        <v>1.23</v>
      </c>
      <c r="BU373" s="16">
        <f t="shared" si="783"/>
        <v>3.31196721311475</v>
      </c>
      <c r="BV373" s="11">
        <v>0.95</v>
      </c>
      <c r="BW373" s="11">
        <v>2.09</v>
      </c>
      <c r="BX373" s="8">
        <f t="shared" si="784"/>
        <v>2.9855</v>
      </c>
      <c r="BY373" s="9">
        <v>1.15</v>
      </c>
      <c r="BZ373" s="17">
        <v>1.015</v>
      </c>
      <c r="CA373" s="18">
        <f t="shared" si="785"/>
        <v>77052.1242023009</v>
      </c>
      <c r="CH373" s="11">
        <v>2536</v>
      </c>
      <c r="CI373" s="11">
        <v>0.65</v>
      </c>
      <c r="CJ373" s="12">
        <v>1.35</v>
      </c>
      <c r="CK373" s="13">
        <f t="shared" si="786"/>
        <v>2225.34</v>
      </c>
      <c r="CL373" s="11">
        <v>3</v>
      </c>
      <c r="CM373" s="11">
        <v>440</v>
      </c>
      <c r="CN373" s="11">
        <v>1.23</v>
      </c>
      <c r="CO373" s="16">
        <f t="shared" si="787"/>
        <v>3.31196721311475</v>
      </c>
      <c r="CP373" s="11">
        <v>0.95</v>
      </c>
      <c r="CQ373" s="11">
        <v>2.09</v>
      </c>
      <c r="CR373" s="8">
        <f t="shared" si="788"/>
        <v>2.9855</v>
      </c>
      <c r="CS373" s="9">
        <v>1.15</v>
      </c>
      <c r="CT373" s="17">
        <v>1.085</v>
      </c>
      <c r="CU373" s="18">
        <f t="shared" si="789"/>
        <v>82366.0638024596</v>
      </c>
      <c r="DB373" s="11">
        <v>2536</v>
      </c>
      <c r="DC373" s="11">
        <v>0.65</v>
      </c>
      <c r="DD373" s="12">
        <v>1.35</v>
      </c>
      <c r="DE373" s="13">
        <f t="shared" si="790"/>
        <v>2225.34</v>
      </c>
      <c r="DF373" s="11">
        <v>3</v>
      </c>
      <c r="DG373" s="11">
        <v>440</v>
      </c>
      <c r="DH373" s="11">
        <v>1.23</v>
      </c>
      <c r="DI373" s="16">
        <f t="shared" si="791"/>
        <v>3.31196721311475</v>
      </c>
      <c r="DJ373" s="11">
        <v>0.95</v>
      </c>
      <c r="DK373" s="11">
        <v>2.09</v>
      </c>
      <c r="DL373" s="8">
        <f t="shared" si="792"/>
        <v>2.9855</v>
      </c>
      <c r="DM373" s="9">
        <v>1.15</v>
      </c>
      <c r="DN373" s="17">
        <v>1.085</v>
      </c>
      <c r="DO373" s="18">
        <f t="shared" si="793"/>
        <v>82366.0638024596</v>
      </c>
      <c r="DV373" s="11">
        <v>2536</v>
      </c>
      <c r="DW373" s="11">
        <v>0.65</v>
      </c>
      <c r="DX373" s="12">
        <v>1.35</v>
      </c>
      <c r="DY373" s="13">
        <f t="shared" si="794"/>
        <v>2225.34</v>
      </c>
      <c r="DZ373" s="11">
        <v>3</v>
      </c>
      <c r="EA373" s="11">
        <v>440</v>
      </c>
      <c r="EB373" s="11">
        <v>1.32</v>
      </c>
      <c r="EC373" s="16">
        <f t="shared" si="795"/>
        <v>3.40196721311475</v>
      </c>
      <c r="ED373" s="11">
        <v>0.95</v>
      </c>
      <c r="EE373" s="11">
        <v>2.91</v>
      </c>
      <c r="EF373" s="8">
        <f t="shared" si="796"/>
        <v>3.7645</v>
      </c>
      <c r="EG373" s="9">
        <v>1.15</v>
      </c>
      <c r="EH373" s="17">
        <v>1.2</v>
      </c>
      <c r="EI373" s="18">
        <f t="shared" si="797"/>
        <v>117986.995111553</v>
      </c>
    </row>
    <row r="374" s="1" customFormat="1" customHeight="1" spans="6:139">
      <c r="F374" s="11">
        <v>2536</v>
      </c>
      <c r="G374" s="11">
        <v>0.65</v>
      </c>
      <c r="H374" s="12">
        <v>1.35</v>
      </c>
      <c r="I374" s="13">
        <f t="shared" si="770"/>
        <v>2225.34</v>
      </c>
      <c r="J374" s="11">
        <v>3</v>
      </c>
      <c r="K374" s="11">
        <v>190</v>
      </c>
      <c r="L374" s="11">
        <v>1.23</v>
      </c>
      <c r="M374" s="16">
        <f t="shared" si="771"/>
        <v>2.75054794520548</v>
      </c>
      <c r="N374" s="11">
        <v>0.95</v>
      </c>
      <c r="O374" s="11">
        <v>2.09</v>
      </c>
      <c r="P374" s="8">
        <f t="shared" si="772"/>
        <v>2.9855</v>
      </c>
      <c r="Q374" s="9">
        <v>0.9</v>
      </c>
      <c r="R374" s="17">
        <v>1</v>
      </c>
      <c r="S374" s="18">
        <f t="shared" si="773"/>
        <v>49339.6919456412</v>
      </c>
      <c r="Z374" s="11">
        <v>2536</v>
      </c>
      <c r="AA374" s="11">
        <v>0.65</v>
      </c>
      <c r="AB374" s="12">
        <v>1.35</v>
      </c>
      <c r="AC374" s="13">
        <f t="shared" si="774"/>
        <v>2225.34</v>
      </c>
      <c r="AD374" s="11">
        <v>3</v>
      </c>
      <c r="AE374" s="11">
        <v>190</v>
      </c>
      <c r="AF374" s="11">
        <v>1.23</v>
      </c>
      <c r="AG374" s="16">
        <f t="shared" si="775"/>
        <v>2.75054794520548</v>
      </c>
      <c r="AH374" s="11">
        <v>0.95</v>
      </c>
      <c r="AI374" s="11">
        <v>2.09</v>
      </c>
      <c r="AJ374" s="8">
        <f t="shared" si="776"/>
        <v>2.9855</v>
      </c>
      <c r="AK374" s="9">
        <v>0.9</v>
      </c>
      <c r="AL374" s="17">
        <v>1</v>
      </c>
      <c r="AM374" s="18">
        <f t="shared" si="777"/>
        <v>49339.6919456412</v>
      </c>
      <c r="AT374" s="11">
        <v>2536</v>
      </c>
      <c r="AU374" s="11">
        <v>0.65</v>
      </c>
      <c r="AV374" s="12">
        <v>1.35</v>
      </c>
      <c r="AW374" s="13">
        <f t="shared" si="778"/>
        <v>2225.34</v>
      </c>
      <c r="AX374" s="11">
        <v>3</v>
      </c>
      <c r="AY374" s="11">
        <v>190</v>
      </c>
      <c r="AZ374" s="11">
        <v>1.23</v>
      </c>
      <c r="BA374" s="16">
        <f t="shared" si="779"/>
        <v>2.75054794520548</v>
      </c>
      <c r="BB374" s="11">
        <v>0.95</v>
      </c>
      <c r="BC374" s="11">
        <v>2.09</v>
      </c>
      <c r="BD374" s="8">
        <f t="shared" si="780"/>
        <v>2.9855</v>
      </c>
      <c r="BE374" s="9">
        <v>0.9</v>
      </c>
      <c r="BF374" s="17">
        <v>1.015</v>
      </c>
      <c r="BG374" s="18">
        <f t="shared" si="781"/>
        <v>50079.7873248258</v>
      </c>
      <c r="BN374" s="11">
        <v>2536</v>
      </c>
      <c r="BO374" s="11">
        <v>0.65</v>
      </c>
      <c r="BP374" s="12">
        <v>1.35</v>
      </c>
      <c r="BQ374" s="13">
        <f t="shared" si="782"/>
        <v>2225.34</v>
      </c>
      <c r="BR374" s="11">
        <v>3</v>
      </c>
      <c r="BS374" s="11">
        <v>190</v>
      </c>
      <c r="BT374" s="11">
        <v>1.23</v>
      </c>
      <c r="BU374" s="16">
        <f t="shared" si="783"/>
        <v>2.75054794520548</v>
      </c>
      <c r="BV374" s="11">
        <v>0.95</v>
      </c>
      <c r="BW374" s="11">
        <v>2.09</v>
      </c>
      <c r="BX374" s="8">
        <f t="shared" si="784"/>
        <v>2.9855</v>
      </c>
      <c r="BY374" s="9">
        <v>0.9</v>
      </c>
      <c r="BZ374" s="17">
        <v>1.015</v>
      </c>
      <c r="CA374" s="18">
        <f t="shared" si="785"/>
        <v>50079.7873248258</v>
      </c>
      <c r="CH374" s="11">
        <v>2536</v>
      </c>
      <c r="CI374" s="11">
        <v>0.65</v>
      </c>
      <c r="CJ374" s="12">
        <v>1.35</v>
      </c>
      <c r="CK374" s="13">
        <f t="shared" si="786"/>
        <v>2225.34</v>
      </c>
      <c r="CL374" s="11">
        <v>3</v>
      </c>
      <c r="CM374" s="11">
        <v>190</v>
      </c>
      <c r="CN374" s="11">
        <v>1.23</v>
      </c>
      <c r="CO374" s="16">
        <f t="shared" si="787"/>
        <v>2.75054794520548</v>
      </c>
      <c r="CP374" s="11">
        <v>0.95</v>
      </c>
      <c r="CQ374" s="11">
        <v>2.09</v>
      </c>
      <c r="CR374" s="8">
        <f t="shared" si="788"/>
        <v>2.9855</v>
      </c>
      <c r="CS374" s="9">
        <v>0.9</v>
      </c>
      <c r="CT374" s="17">
        <v>1.085</v>
      </c>
      <c r="CU374" s="18">
        <f t="shared" si="789"/>
        <v>53533.5657610207</v>
      </c>
      <c r="DB374" s="11">
        <v>2536</v>
      </c>
      <c r="DC374" s="11">
        <v>0.65</v>
      </c>
      <c r="DD374" s="12">
        <v>1.35</v>
      </c>
      <c r="DE374" s="13">
        <f t="shared" si="790"/>
        <v>2225.34</v>
      </c>
      <c r="DF374" s="11">
        <v>3</v>
      </c>
      <c r="DG374" s="11">
        <v>190</v>
      </c>
      <c r="DH374" s="11">
        <v>1.23</v>
      </c>
      <c r="DI374" s="16">
        <f t="shared" si="791"/>
        <v>2.75054794520548</v>
      </c>
      <c r="DJ374" s="11">
        <v>0.95</v>
      </c>
      <c r="DK374" s="11">
        <v>2.09</v>
      </c>
      <c r="DL374" s="8">
        <f t="shared" si="792"/>
        <v>2.9855</v>
      </c>
      <c r="DM374" s="9">
        <v>0.9</v>
      </c>
      <c r="DN374" s="17">
        <v>1.085</v>
      </c>
      <c r="DO374" s="18">
        <f t="shared" si="793"/>
        <v>53533.5657610207</v>
      </c>
      <c r="DV374" s="11">
        <v>2536</v>
      </c>
      <c r="DW374" s="11">
        <v>0.65</v>
      </c>
      <c r="DX374" s="12">
        <v>1.35</v>
      </c>
      <c r="DY374" s="13">
        <f t="shared" si="794"/>
        <v>2225.34</v>
      </c>
      <c r="DZ374" s="11">
        <v>3</v>
      </c>
      <c r="EA374" s="11">
        <v>190</v>
      </c>
      <c r="EB374" s="11">
        <v>1.32</v>
      </c>
      <c r="EC374" s="16">
        <f t="shared" si="795"/>
        <v>2.84054794520548</v>
      </c>
      <c r="ED374" s="11">
        <v>0.95</v>
      </c>
      <c r="EE374" s="11">
        <v>2.91</v>
      </c>
      <c r="EF374" s="8">
        <f t="shared" si="796"/>
        <v>3.7645</v>
      </c>
      <c r="EG374" s="9">
        <v>0.9</v>
      </c>
      <c r="EH374" s="17">
        <v>1.2</v>
      </c>
      <c r="EI374" s="18">
        <f t="shared" si="797"/>
        <v>77099.366586887</v>
      </c>
    </row>
    <row r="375" s="1" customFormat="1" customHeight="1" spans="6:139">
      <c r="F375" s="11">
        <v>2536</v>
      </c>
      <c r="G375" s="11">
        <v>0.65</v>
      </c>
      <c r="H375" s="12">
        <v>1.35</v>
      </c>
      <c r="I375" s="13">
        <f t="shared" si="770"/>
        <v>2225.34</v>
      </c>
      <c r="J375" s="11">
        <v>3</v>
      </c>
      <c r="K375" s="11">
        <v>190</v>
      </c>
      <c r="L375" s="11">
        <v>1.23</v>
      </c>
      <c r="M375" s="16">
        <f t="shared" si="771"/>
        <v>2.75054794520548</v>
      </c>
      <c r="N375" s="11">
        <v>0.95</v>
      </c>
      <c r="O375" s="11">
        <v>2.09</v>
      </c>
      <c r="P375" s="8">
        <f t="shared" si="772"/>
        <v>2.9855</v>
      </c>
      <c r="Q375" s="9">
        <v>0.9</v>
      </c>
      <c r="R375" s="17">
        <v>1</v>
      </c>
      <c r="S375" s="18">
        <f t="shared" si="773"/>
        <v>49339.6919456412</v>
      </c>
      <c r="Z375" s="11">
        <v>2536</v>
      </c>
      <c r="AA375" s="11">
        <v>0.65</v>
      </c>
      <c r="AB375" s="12">
        <v>1.35</v>
      </c>
      <c r="AC375" s="13">
        <f t="shared" si="774"/>
        <v>2225.34</v>
      </c>
      <c r="AD375" s="11">
        <v>3</v>
      </c>
      <c r="AE375" s="11">
        <v>190</v>
      </c>
      <c r="AF375" s="11">
        <v>1.23</v>
      </c>
      <c r="AG375" s="16">
        <f t="shared" si="775"/>
        <v>2.75054794520548</v>
      </c>
      <c r="AH375" s="11">
        <v>0.95</v>
      </c>
      <c r="AI375" s="11">
        <v>2.09</v>
      </c>
      <c r="AJ375" s="8">
        <f t="shared" si="776"/>
        <v>2.9855</v>
      </c>
      <c r="AK375" s="9">
        <v>0.9</v>
      </c>
      <c r="AL375" s="17">
        <v>1</v>
      </c>
      <c r="AM375" s="18">
        <f t="shared" si="777"/>
        <v>49339.6919456412</v>
      </c>
      <c r="AT375" s="11">
        <v>2536</v>
      </c>
      <c r="AU375" s="11">
        <v>0.65</v>
      </c>
      <c r="AV375" s="12">
        <v>1.35</v>
      </c>
      <c r="AW375" s="13">
        <f t="shared" si="778"/>
        <v>2225.34</v>
      </c>
      <c r="AX375" s="11">
        <v>3</v>
      </c>
      <c r="AY375" s="11">
        <v>190</v>
      </c>
      <c r="AZ375" s="11">
        <v>1.23</v>
      </c>
      <c r="BA375" s="16">
        <f t="shared" si="779"/>
        <v>2.75054794520548</v>
      </c>
      <c r="BB375" s="11">
        <v>0.95</v>
      </c>
      <c r="BC375" s="11">
        <v>2.09</v>
      </c>
      <c r="BD375" s="8">
        <f t="shared" si="780"/>
        <v>2.9855</v>
      </c>
      <c r="BE375" s="9">
        <v>0.9</v>
      </c>
      <c r="BF375" s="17">
        <v>1.015</v>
      </c>
      <c r="BG375" s="18">
        <f t="shared" si="781"/>
        <v>50079.7873248258</v>
      </c>
      <c r="BN375" s="11">
        <v>2536</v>
      </c>
      <c r="BO375" s="11">
        <v>0.65</v>
      </c>
      <c r="BP375" s="12">
        <v>1.35</v>
      </c>
      <c r="BQ375" s="13">
        <f t="shared" si="782"/>
        <v>2225.34</v>
      </c>
      <c r="BR375" s="11">
        <v>3</v>
      </c>
      <c r="BS375" s="11">
        <v>190</v>
      </c>
      <c r="BT375" s="11">
        <v>1.23</v>
      </c>
      <c r="BU375" s="16">
        <f t="shared" si="783"/>
        <v>2.75054794520548</v>
      </c>
      <c r="BV375" s="11">
        <v>0.95</v>
      </c>
      <c r="BW375" s="11">
        <v>2.09</v>
      </c>
      <c r="BX375" s="8">
        <f t="shared" si="784"/>
        <v>2.9855</v>
      </c>
      <c r="BY375" s="9">
        <v>0.9</v>
      </c>
      <c r="BZ375" s="17">
        <v>1.015</v>
      </c>
      <c r="CA375" s="18">
        <f t="shared" si="785"/>
        <v>50079.7873248258</v>
      </c>
      <c r="CH375" s="11">
        <v>2536</v>
      </c>
      <c r="CI375" s="11">
        <v>0.65</v>
      </c>
      <c r="CJ375" s="12">
        <v>1.35</v>
      </c>
      <c r="CK375" s="13">
        <f t="shared" si="786"/>
        <v>2225.34</v>
      </c>
      <c r="CL375" s="11">
        <v>3</v>
      </c>
      <c r="CM375" s="11">
        <v>190</v>
      </c>
      <c r="CN375" s="11">
        <v>1.23</v>
      </c>
      <c r="CO375" s="16">
        <f t="shared" si="787"/>
        <v>2.75054794520548</v>
      </c>
      <c r="CP375" s="11">
        <v>0.95</v>
      </c>
      <c r="CQ375" s="11">
        <v>2.09</v>
      </c>
      <c r="CR375" s="8">
        <f t="shared" si="788"/>
        <v>2.9855</v>
      </c>
      <c r="CS375" s="9">
        <v>0.9</v>
      </c>
      <c r="CT375" s="17">
        <v>1.085</v>
      </c>
      <c r="CU375" s="18">
        <f t="shared" si="789"/>
        <v>53533.5657610207</v>
      </c>
      <c r="DB375" s="11">
        <v>2536</v>
      </c>
      <c r="DC375" s="11">
        <v>0.65</v>
      </c>
      <c r="DD375" s="12">
        <v>1.35</v>
      </c>
      <c r="DE375" s="13">
        <f t="shared" si="790"/>
        <v>2225.34</v>
      </c>
      <c r="DF375" s="11">
        <v>3</v>
      </c>
      <c r="DG375" s="11">
        <v>190</v>
      </c>
      <c r="DH375" s="11">
        <v>1.23</v>
      </c>
      <c r="DI375" s="16">
        <f t="shared" si="791"/>
        <v>2.75054794520548</v>
      </c>
      <c r="DJ375" s="11">
        <v>0.95</v>
      </c>
      <c r="DK375" s="11">
        <v>2.09</v>
      </c>
      <c r="DL375" s="8">
        <f t="shared" si="792"/>
        <v>2.9855</v>
      </c>
      <c r="DM375" s="9">
        <v>0.9</v>
      </c>
      <c r="DN375" s="17">
        <v>1.085</v>
      </c>
      <c r="DO375" s="18">
        <f t="shared" si="793"/>
        <v>53533.5657610207</v>
      </c>
      <c r="DV375" s="11">
        <v>2536</v>
      </c>
      <c r="DW375" s="11">
        <v>0.65</v>
      </c>
      <c r="DX375" s="12">
        <v>1.35</v>
      </c>
      <c r="DY375" s="13">
        <f t="shared" si="794"/>
        <v>2225.34</v>
      </c>
      <c r="DZ375" s="11">
        <v>3</v>
      </c>
      <c r="EA375" s="11">
        <v>190</v>
      </c>
      <c r="EB375" s="11">
        <v>1.32</v>
      </c>
      <c r="EC375" s="16">
        <f t="shared" si="795"/>
        <v>2.84054794520548</v>
      </c>
      <c r="ED375" s="11">
        <v>0.95</v>
      </c>
      <c r="EE375" s="11">
        <v>2.91</v>
      </c>
      <c r="EF375" s="8">
        <f t="shared" si="796"/>
        <v>3.7645</v>
      </c>
      <c r="EG375" s="9">
        <v>0.9</v>
      </c>
      <c r="EH375" s="17">
        <v>1.2</v>
      </c>
      <c r="EI375" s="18">
        <f t="shared" si="797"/>
        <v>77099.366586887</v>
      </c>
    </row>
    <row r="376" s="1" customFormat="1" customHeight="1" spans="6:139">
      <c r="F376" s="11">
        <v>2536</v>
      </c>
      <c r="G376" s="11">
        <v>0.65</v>
      </c>
      <c r="H376" s="12">
        <v>1.35</v>
      </c>
      <c r="I376" s="13">
        <f t="shared" si="770"/>
        <v>2225.34</v>
      </c>
      <c r="J376" s="11">
        <v>3</v>
      </c>
      <c r="K376" s="11">
        <v>190</v>
      </c>
      <c r="L376" s="11">
        <v>1.23</v>
      </c>
      <c r="M376" s="16">
        <f t="shared" si="771"/>
        <v>2.75054794520548</v>
      </c>
      <c r="N376" s="11">
        <v>0.95</v>
      </c>
      <c r="O376" s="11">
        <v>2.09</v>
      </c>
      <c r="P376" s="8">
        <f t="shared" si="772"/>
        <v>2.9855</v>
      </c>
      <c r="Q376" s="9">
        <v>0.9</v>
      </c>
      <c r="R376" s="17">
        <v>1</v>
      </c>
      <c r="S376" s="18">
        <f t="shared" si="773"/>
        <v>49339.6919456412</v>
      </c>
      <c r="Z376" s="11">
        <v>2536</v>
      </c>
      <c r="AA376" s="11">
        <v>0.65</v>
      </c>
      <c r="AB376" s="12">
        <v>1.35</v>
      </c>
      <c r="AC376" s="13">
        <f t="shared" si="774"/>
        <v>2225.34</v>
      </c>
      <c r="AD376" s="11">
        <v>3</v>
      </c>
      <c r="AE376" s="11">
        <v>190</v>
      </c>
      <c r="AF376" s="11">
        <v>1.23</v>
      </c>
      <c r="AG376" s="16">
        <f t="shared" si="775"/>
        <v>2.75054794520548</v>
      </c>
      <c r="AH376" s="11">
        <v>0.95</v>
      </c>
      <c r="AI376" s="11">
        <v>2.09</v>
      </c>
      <c r="AJ376" s="8">
        <f t="shared" si="776"/>
        <v>2.9855</v>
      </c>
      <c r="AK376" s="9">
        <v>0.9</v>
      </c>
      <c r="AL376" s="17">
        <v>1</v>
      </c>
      <c r="AM376" s="18">
        <f t="shared" si="777"/>
        <v>49339.6919456412</v>
      </c>
      <c r="AT376" s="11">
        <v>2536</v>
      </c>
      <c r="AU376" s="11">
        <v>0.65</v>
      </c>
      <c r="AV376" s="12">
        <v>1.35</v>
      </c>
      <c r="AW376" s="13">
        <f t="shared" si="778"/>
        <v>2225.34</v>
      </c>
      <c r="AX376" s="11">
        <v>3</v>
      </c>
      <c r="AY376" s="11">
        <v>190</v>
      </c>
      <c r="AZ376" s="11">
        <v>1.23</v>
      </c>
      <c r="BA376" s="16">
        <f t="shared" si="779"/>
        <v>2.75054794520548</v>
      </c>
      <c r="BB376" s="11">
        <v>0.95</v>
      </c>
      <c r="BC376" s="11">
        <v>2.09</v>
      </c>
      <c r="BD376" s="8">
        <f t="shared" si="780"/>
        <v>2.9855</v>
      </c>
      <c r="BE376" s="9">
        <v>0.9</v>
      </c>
      <c r="BF376" s="17">
        <v>1.015</v>
      </c>
      <c r="BG376" s="18">
        <f t="shared" si="781"/>
        <v>50079.7873248258</v>
      </c>
      <c r="BN376" s="11">
        <v>2536</v>
      </c>
      <c r="BO376" s="11">
        <v>0.65</v>
      </c>
      <c r="BP376" s="12">
        <v>1.35</v>
      </c>
      <c r="BQ376" s="13">
        <f t="shared" si="782"/>
        <v>2225.34</v>
      </c>
      <c r="BR376" s="11">
        <v>3</v>
      </c>
      <c r="BS376" s="11">
        <v>190</v>
      </c>
      <c r="BT376" s="11">
        <v>1.23</v>
      </c>
      <c r="BU376" s="16">
        <f t="shared" si="783"/>
        <v>2.75054794520548</v>
      </c>
      <c r="BV376" s="11">
        <v>0.95</v>
      </c>
      <c r="BW376" s="11">
        <v>2.09</v>
      </c>
      <c r="BX376" s="8">
        <f t="shared" si="784"/>
        <v>2.9855</v>
      </c>
      <c r="BY376" s="9">
        <v>0.9</v>
      </c>
      <c r="BZ376" s="17">
        <v>1.015</v>
      </c>
      <c r="CA376" s="18">
        <f t="shared" si="785"/>
        <v>50079.7873248258</v>
      </c>
      <c r="CH376" s="11">
        <v>2536</v>
      </c>
      <c r="CI376" s="11">
        <v>0.65</v>
      </c>
      <c r="CJ376" s="12">
        <v>1.35</v>
      </c>
      <c r="CK376" s="13">
        <f t="shared" si="786"/>
        <v>2225.34</v>
      </c>
      <c r="CL376" s="11">
        <v>3</v>
      </c>
      <c r="CM376" s="11">
        <v>190</v>
      </c>
      <c r="CN376" s="11">
        <v>1.23</v>
      </c>
      <c r="CO376" s="16">
        <f t="shared" si="787"/>
        <v>2.75054794520548</v>
      </c>
      <c r="CP376" s="11">
        <v>0.95</v>
      </c>
      <c r="CQ376" s="11">
        <v>2.09</v>
      </c>
      <c r="CR376" s="8">
        <f t="shared" si="788"/>
        <v>2.9855</v>
      </c>
      <c r="CS376" s="9">
        <v>0.9</v>
      </c>
      <c r="CT376" s="17">
        <v>1.085</v>
      </c>
      <c r="CU376" s="18">
        <f t="shared" si="789"/>
        <v>53533.5657610207</v>
      </c>
      <c r="DB376" s="11">
        <v>2536</v>
      </c>
      <c r="DC376" s="11">
        <v>0.65</v>
      </c>
      <c r="DD376" s="12">
        <v>1.35</v>
      </c>
      <c r="DE376" s="13">
        <f t="shared" si="790"/>
        <v>2225.34</v>
      </c>
      <c r="DF376" s="11">
        <v>3</v>
      </c>
      <c r="DG376" s="11">
        <v>190</v>
      </c>
      <c r="DH376" s="11">
        <v>1.23</v>
      </c>
      <c r="DI376" s="16">
        <f t="shared" si="791"/>
        <v>2.75054794520548</v>
      </c>
      <c r="DJ376" s="11">
        <v>0.95</v>
      </c>
      <c r="DK376" s="11">
        <v>2.09</v>
      </c>
      <c r="DL376" s="8">
        <f t="shared" si="792"/>
        <v>2.9855</v>
      </c>
      <c r="DM376" s="9">
        <v>0.9</v>
      </c>
      <c r="DN376" s="17">
        <v>1.085</v>
      </c>
      <c r="DO376" s="18">
        <f t="shared" si="793"/>
        <v>53533.5657610207</v>
      </c>
      <c r="DV376" s="11">
        <v>2536</v>
      </c>
      <c r="DW376" s="11">
        <v>0.65</v>
      </c>
      <c r="DX376" s="12">
        <v>1.35</v>
      </c>
      <c r="DY376" s="13">
        <f t="shared" si="794"/>
        <v>2225.34</v>
      </c>
      <c r="DZ376" s="11">
        <v>3</v>
      </c>
      <c r="EA376" s="11">
        <v>190</v>
      </c>
      <c r="EB376" s="11">
        <v>1.32</v>
      </c>
      <c r="EC376" s="16">
        <f t="shared" si="795"/>
        <v>2.84054794520548</v>
      </c>
      <c r="ED376" s="11">
        <v>0.95</v>
      </c>
      <c r="EE376" s="11">
        <v>2.91</v>
      </c>
      <c r="EF376" s="8">
        <f t="shared" si="796"/>
        <v>3.7645</v>
      </c>
      <c r="EG376" s="9">
        <v>0.9</v>
      </c>
      <c r="EH376" s="17">
        <v>1.2</v>
      </c>
      <c r="EI376" s="18">
        <f t="shared" si="797"/>
        <v>77099.366586887</v>
      </c>
    </row>
    <row r="377" s="1" customFormat="1" customHeight="1" spans="6:139">
      <c r="F377" s="11">
        <v>2536</v>
      </c>
      <c r="G377" s="11">
        <v>0.65</v>
      </c>
      <c r="H377" s="12">
        <v>1.35</v>
      </c>
      <c r="I377" s="13">
        <f t="shared" si="770"/>
        <v>2225.34</v>
      </c>
      <c r="J377" s="11">
        <v>3</v>
      </c>
      <c r="K377" s="11">
        <v>190</v>
      </c>
      <c r="L377" s="11">
        <v>1.23</v>
      </c>
      <c r="M377" s="16">
        <f t="shared" si="771"/>
        <v>2.75054794520548</v>
      </c>
      <c r="N377" s="11">
        <v>0.95</v>
      </c>
      <c r="O377" s="11">
        <v>2.09</v>
      </c>
      <c r="P377" s="8">
        <f t="shared" si="772"/>
        <v>2.9855</v>
      </c>
      <c r="Q377" s="9">
        <v>0.9</v>
      </c>
      <c r="R377" s="17">
        <v>1</v>
      </c>
      <c r="S377" s="18">
        <f t="shared" si="773"/>
        <v>49339.6919456412</v>
      </c>
      <c r="Z377" s="11">
        <v>2536</v>
      </c>
      <c r="AA377" s="11">
        <v>0.65</v>
      </c>
      <c r="AB377" s="12">
        <v>1.35</v>
      </c>
      <c r="AC377" s="13">
        <f t="shared" si="774"/>
        <v>2225.34</v>
      </c>
      <c r="AD377" s="11">
        <v>3</v>
      </c>
      <c r="AE377" s="11">
        <v>190</v>
      </c>
      <c r="AF377" s="11">
        <v>1.23</v>
      </c>
      <c r="AG377" s="16">
        <f t="shared" si="775"/>
        <v>2.75054794520548</v>
      </c>
      <c r="AH377" s="11">
        <v>0.95</v>
      </c>
      <c r="AI377" s="11">
        <v>2.09</v>
      </c>
      <c r="AJ377" s="8">
        <f t="shared" si="776"/>
        <v>2.9855</v>
      </c>
      <c r="AK377" s="9">
        <v>0.9</v>
      </c>
      <c r="AL377" s="17">
        <v>1</v>
      </c>
      <c r="AM377" s="18">
        <f t="shared" si="777"/>
        <v>49339.6919456412</v>
      </c>
      <c r="AT377" s="11">
        <v>2536</v>
      </c>
      <c r="AU377" s="11">
        <v>0.65</v>
      </c>
      <c r="AV377" s="12">
        <v>1.35</v>
      </c>
      <c r="AW377" s="13">
        <f t="shared" si="778"/>
        <v>2225.34</v>
      </c>
      <c r="AX377" s="11">
        <v>3</v>
      </c>
      <c r="AY377" s="11">
        <v>190</v>
      </c>
      <c r="AZ377" s="11">
        <v>1.23</v>
      </c>
      <c r="BA377" s="16">
        <f t="shared" si="779"/>
        <v>2.75054794520548</v>
      </c>
      <c r="BB377" s="11">
        <v>0.95</v>
      </c>
      <c r="BC377" s="11">
        <v>2.09</v>
      </c>
      <c r="BD377" s="8">
        <f t="shared" si="780"/>
        <v>2.9855</v>
      </c>
      <c r="BE377" s="9">
        <v>0.9</v>
      </c>
      <c r="BF377" s="17">
        <v>1.015</v>
      </c>
      <c r="BG377" s="18">
        <f t="shared" si="781"/>
        <v>50079.7873248258</v>
      </c>
      <c r="BN377" s="11">
        <v>2536</v>
      </c>
      <c r="BO377" s="11">
        <v>0.65</v>
      </c>
      <c r="BP377" s="12">
        <v>1.35</v>
      </c>
      <c r="BQ377" s="13">
        <f t="shared" si="782"/>
        <v>2225.34</v>
      </c>
      <c r="BR377" s="11">
        <v>3</v>
      </c>
      <c r="BS377" s="11">
        <v>190</v>
      </c>
      <c r="BT377" s="11">
        <v>1.23</v>
      </c>
      <c r="BU377" s="16">
        <f t="shared" si="783"/>
        <v>2.75054794520548</v>
      </c>
      <c r="BV377" s="11">
        <v>0.95</v>
      </c>
      <c r="BW377" s="11">
        <v>2.09</v>
      </c>
      <c r="BX377" s="8">
        <f t="shared" si="784"/>
        <v>2.9855</v>
      </c>
      <c r="BY377" s="9">
        <v>0.9</v>
      </c>
      <c r="BZ377" s="17">
        <v>1.015</v>
      </c>
      <c r="CA377" s="18">
        <f t="shared" si="785"/>
        <v>50079.7873248258</v>
      </c>
      <c r="CH377" s="11">
        <v>2536</v>
      </c>
      <c r="CI377" s="11">
        <v>0.65</v>
      </c>
      <c r="CJ377" s="12">
        <v>1.35</v>
      </c>
      <c r="CK377" s="13">
        <f t="shared" si="786"/>
        <v>2225.34</v>
      </c>
      <c r="CL377" s="11">
        <v>3</v>
      </c>
      <c r="CM377" s="11">
        <v>190</v>
      </c>
      <c r="CN377" s="11">
        <v>1.23</v>
      </c>
      <c r="CO377" s="16">
        <f t="shared" si="787"/>
        <v>2.75054794520548</v>
      </c>
      <c r="CP377" s="11">
        <v>0.95</v>
      </c>
      <c r="CQ377" s="11">
        <v>2.09</v>
      </c>
      <c r="CR377" s="8">
        <f t="shared" si="788"/>
        <v>2.9855</v>
      </c>
      <c r="CS377" s="9">
        <v>0.9</v>
      </c>
      <c r="CT377" s="17">
        <v>1.085</v>
      </c>
      <c r="CU377" s="18">
        <f t="shared" si="789"/>
        <v>53533.5657610207</v>
      </c>
      <c r="DB377" s="11">
        <v>2536</v>
      </c>
      <c r="DC377" s="11">
        <v>0.65</v>
      </c>
      <c r="DD377" s="12">
        <v>1.35</v>
      </c>
      <c r="DE377" s="13">
        <f t="shared" si="790"/>
        <v>2225.34</v>
      </c>
      <c r="DF377" s="11">
        <v>3</v>
      </c>
      <c r="DG377" s="11">
        <v>190</v>
      </c>
      <c r="DH377" s="11">
        <v>1.23</v>
      </c>
      <c r="DI377" s="16">
        <f t="shared" si="791"/>
        <v>2.75054794520548</v>
      </c>
      <c r="DJ377" s="11">
        <v>0.95</v>
      </c>
      <c r="DK377" s="11">
        <v>2.09</v>
      </c>
      <c r="DL377" s="8">
        <f t="shared" si="792"/>
        <v>2.9855</v>
      </c>
      <c r="DM377" s="9">
        <v>0.9</v>
      </c>
      <c r="DN377" s="17">
        <v>1.085</v>
      </c>
      <c r="DO377" s="18">
        <f t="shared" si="793"/>
        <v>53533.5657610207</v>
      </c>
      <c r="DV377" s="11">
        <v>2536</v>
      </c>
      <c r="DW377" s="11">
        <v>0.65</v>
      </c>
      <c r="DX377" s="12">
        <v>1.35</v>
      </c>
      <c r="DY377" s="13">
        <f t="shared" si="794"/>
        <v>2225.34</v>
      </c>
      <c r="DZ377" s="11">
        <v>3</v>
      </c>
      <c r="EA377" s="11">
        <v>190</v>
      </c>
      <c r="EB377" s="11">
        <v>1.32</v>
      </c>
      <c r="EC377" s="16">
        <f t="shared" si="795"/>
        <v>2.84054794520548</v>
      </c>
      <c r="ED377" s="11">
        <v>0.95</v>
      </c>
      <c r="EE377" s="11">
        <v>2.91</v>
      </c>
      <c r="EF377" s="8">
        <f t="shared" si="796"/>
        <v>3.7645</v>
      </c>
      <c r="EG377" s="9">
        <v>0.9</v>
      </c>
      <c r="EH377" s="17">
        <v>1.2</v>
      </c>
      <c r="EI377" s="18">
        <f t="shared" si="797"/>
        <v>77099.366586887</v>
      </c>
    </row>
    <row r="378" s="1" customFormat="1" customHeight="1" spans="6:139">
      <c r="F378" s="23" t="s">
        <v>50</v>
      </c>
      <c r="G378" s="24"/>
      <c r="H378" s="24"/>
      <c r="I378" s="24"/>
      <c r="J378" s="24"/>
      <c r="K378" s="24"/>
      <c r="L378" s="24"/>
      <c r="M378" s="25">
        <f>SUM(S369:S377)</f>
        <v>576925.882079614</v>
      </c>
      <c r="N378" s="25"/>
      <c r="O378" s="25"/>
      <c r="P378" s="25"/>
      <c r="Q378" s="25"/>
      <c r="R378" s="25"/>
      <c r="S378" s="25"/>
      <c r="T378" s="1"/>
      <c r="U378" s="1"/>
      <c r="V378" s="1"/>
      <c r="W378" s="1"/>
      <c r="X378" s="1"/>
      <c r="Y378" s="1"/>
      <c r="Z378" s="23" t="s">
        <v>50</v>
      </c>
      <c r="AA378" s="24"/>
      <c r="AB378" s="24"/>
      <c r="AC378" s="24"/>
      <c r="AD378" s="24"/>
      <c r="AE378" s="24"/>
      <c r="AF378" s="24"/>
      <c r="AG378" s="25">
        <f>SUM(AM369:AM377)</f>
        <v>576925.882079614</v>
      </c>
      <c r="AH378" s="25"/>
      <c r="AI378" s="25"/>
      <c r="AJ378" s="25"/>
      <c r="AK378" s="25"/>
      <c r="AL378" s="25"/>
      <c r="AM378" s="25"/>
      <c r="AN378" s="1"/>
      <c r="AO378" s="1"/>
      <c r="AP378" s="1"/>
      <c r="AQ378" s="1"/>
      <c r="AR378" s="1"/>
      <c r="AS378" s="1"/>
      <c r="AT378" s="23" t="s">
        <v>50</v>
      </c>
      <c r="AU378" s="24"/>
      <c r="AV378" s="24"/>
      <c r="AW378" s="24"/>
      <c r="AX378" s="24"/>
      <c r="AY378" s="24"/>
      <c r="AZ378" s="24"/>
      <c r="BA378" s="25">
        <f>SUM(BG369:BG377)</f>
        <v>585579.770310808</v>
      </c>
      <c r="BB378" s="25"/>
      <c r="BC378" s="25"/>
      <c r="BD378" s="25"/>
      <c r="BE378" s="25"/>
      <c r="BF378" s="25"/>
      <c r="BG378" s="25"/>
      <c r="BH378" s="1"/>
      <c r="BI378" s="1"/>
      <c r="BJ378" s="1"/>
      <c r="BK378" s="1"/>
      <c r="BL378" s="1"/>
      <c r="BM378" s="1"/>
      <c r="BN378" s="23" t="s">
        <v>50</v>
      </c>
      <c r="BO378" s="24"/>
      <c r="BP378" s="24"/>
      <c r="BQ378" s="24"/>
      <c r="BR378" s="24"/>
      <c r="BS378" s="24"/>
      <c r="BT378" s="24"/>
      <c r="BU378" s="25">
        <f>SUM(CA369:CA377)</f>
        <v>585579.770310808</v>
      </c>
      <c r="BV378" s="25"/>
      <c r="BW378" s="25"/>
      <c r="BX378" s="25"/>
      <c r="BY378" s="25"/>
      <c r="BZ378" s="25"/>
      <c r="CA378" s="25"/>
      <c r="CB378" s="1"/>
      <c r="CC378" s="1"/>
      <c r="CD378" s="1"/>
      <c r="CE378" s="1"/>
      <c r="CF378" s="1"/>
      <c r="CG378" s="1"/>
      <c r="CH378" s="23" t="s">
        <v>50</v>
      </c>
      <c r="CI378" s="24"/>
      <c r="CJ378" s="24"/>
      <c r="CK378" s="24"/>
      <c r="CL378" s="24"/>
      <c r="CM378" s="24"/>
      <c r="CN378" s="24"/>
      <c r="CO378" s="25">
        <f>SUM(CU369:CU377)</f>
        <v>625964.582056381</v>
      </c>
      <c r="CP378" s="25"/>
      <c r="CQ378" s="25"/>
      <c r="CR378" s="25"/>
      <c r="CS378" s="25"/>
      <c r="CT378" s="25"/>
      <c r="CU378" s="25"/>
      <c r="CV378" s="1"/>
      <c r="CW378" s="1"/>
      <c r="CX378" s="1"/>
      <c r="CY378" s="1"/>
      <c r="CZ378" s="1"/>
      <c r="DA378" s="1"/>
      <c r="DB378" s="23" t="s">
        <v>50</v>
      </c>
      <c r="DC378" s="24"/>
      <c r="DD378" s="24"/>
      <c r="DE378" s="24"/>
      <c r="DF378" s="24"/>
      <c r="DG378" s="24"/>
      <c r="DH378" s="24"/>
      <c r="DI378" s="25">
        <f>SUM(DO369:DO377)</f>
        <v>625964.582056381</v>
      </c>
      <c r="DJ378" s="25"/>
      <c r="DK378" s="25"/>
      <c r="DL378" s="25"/>
      <c r="DM378" s="25"/>
      <c r="DN378" s="25"/>
      <c r="DO378" s="25"/>
      <c r="DP378" s="1"/>
      <c r="DQ378" s="1"/>
      <c r="DR378" s="1"/>
      <c r="DS378" s="1"/>
      <c r="DT378" s="1"/>
      <c r="DU378" s="1"/>
      <c r="DV378" s="23" t="s">
        <v>50</v>
      </c>
      <c r="DW378" s="24"/>
      <c r="DX378" s="24"/>
      <c r="DY378" s="24"/>
      <c r="DZ378" s="24"/>
      <c r="EA378" s="24"/>
      <c r="EB378" s="24"/>
      <c r="EC378" s="25">
        <f>SUM(EI369:EI377)</f>
        <v>898332.441905311</v>
      </c>
      <c r="ED378" s="25"/>
      <c r="EE378" s="25"/>
      <c r="EF378" s="25"/>
      <c r="EG378" s="25"/>
      <c r="EH378" s="25"/>
      <c r="EI378" s="25"/>
    </row>
    <row r="379" s="1" customFormat="1" customHeight="1" spans="6:139">
      <c r="F379" s="24"/>
      <c r="G379" s="24"/>
      <c r="H379" s="24"/>
      <c r="I379" s="24"/>
      <c r="J379" s="24"/>
      <c r="K379" s="24"/>
      <c r="L379" s="24"/>
      <c r="M379" s="25"/>
      <c r="N379" s="25"/>
      <c r="O379" s="25"/>
      <c r="P379" s="25"/>
      <c r="Q379" s="25"/>
      <c r="R379" s="25"/>
      <c r="S379" s="25"/>
      <c r="T379" s="1"/>
      <c r="U379" s="1"/>
      <c r="V379" s="1"/>
      <c r="W379" s="1"/>
      <c r="X379" s="1"/>
      <c r="Y379" s="1"/>
      <c r="Z379" s="24"/>
      <c r="AA379" s="24"/>
      <c r="AB379" s="24"/>
      <c r="AC379" s="24"/>
      <c r="AD379" s="24"/>
      <c r="AE379" s="24"/>
      <c r="AF379" s="24"/>
      <c r="AG379" s="25"/>
      <c r="AH379" s="25"/>
      <c r="AI379" s="25"/>
      <c r="AJ379" s="25"/>
      <c r="AK379" s="25"/>
      <c r="AL379" s="25"/>
      <c r="AM379" s="25"/>
      <c r="AN379" s="1"/>
      <c r="AO379" s="1"/>
      <c r="AP379" s="1"/>
      <c r="AQ379" s="1"/>
      <c r="AR379" s="1"/>
      <c r="AS379" s="1"/>
      <c r="AT379" s="24"/>
      <c r="AU379" s="24"/>
      <c r="AV379" s="24"/>
      <c r="AW379" s="24"/>
      <c r="AX379" s="24"/>
      <c r="AY379" s="24"/>
      <c r="AZ379" s="24"/>
      <c r="BA379" s="25"/>
      <c r="BB379" s="25"/>
      <c r="BC379" s="25"/>
      <c r="BD379" s="25"/>
      <c r="BE379" s="25"/>
      <c r="BF379" s="25"/>
      <c r="BG379" s="25"/>
      <c r="BH379" s="1"/>
      <c r="BI379" s="1"/>
      <c r="BJ379" s="1"/>
      <c r="BK379" s="1"/>
      <c r="BL379" s="1"/>
      <c r="BM379" s="1"/>
      <c r="BN379" s="24"/>
      <c r="BO379" s="24"/>
      <c r="BP379" s="24"/>
      <c r="BQ379" s="24"/>
      <c r="BR379" s="24"/>
      <c r="BS379" s="24"/>
      <c r="BT379" s="24"/>
      <c r="BU379" s="25"/>
      <c r="BV379" s="25"/>
      <c r="BW379" s="25"/>
      <c r="BX379" s="25"/>
      <c r="BY379" s="25"/>
      <c r="BZ379" s="25"/>
      <c r="CA379" s="25"/>
      <c r="CB379" s="1"/>
      <c r="CC379" s="1"/>
      <c r="CD379" s="1"/>
      <c r="CE379" s="1"/>
      <c r="CF379" s="1"/>
      <c r="CG379" s="1"/>
      <c r="CH379" s="24"/>
      <c r="CI379" s="24"/>
      <c r="CJ379" s="24"/>
      <c r="CK379" s="24"/>
      <c r="CL379" s="24"/>
      <c r="CM379" s="24"/>
      <c r="CN379" s="24"/>
      <c r="CO379" s="25"/>
      <c r="CP379" s="25"/>
      <c r="CQ379" s="25"/>
      <c r="CR379" s="25"/>
      <c r="CS379" s="25"/>
      <c r="CT379" s="25"/>
      <c r="CU379" s="25"/>
      <c r="CV379" s="1"/>
      <c r="CW379" s="1"/>
      <c r="CX379" s="1"/>
      <c r="CY379" s="1"/>
      <c r="CZ379" s="1"/>
      <c r="DA379" s="1"/>
      <c r="DB379" s="24"/>
      <c r="DC379" s="24"/>
      <c r="DD379" s="24"/>
      <c r="DE379" s="24"/>
      <c r="DF379" s="24"/>
      <c r="DG379" s="24"/>
      <c r="DH379" s="24"/>
      <c r="DI379" s="25"/>
      <c r="DJ379" s="25"/>
      <c r="DK379" s="25"/>
      <c r="DL379" s="25"/>
      <c r="DM379" s="25"/>
      <c r="DN379" s="25"/>
      <c r="DO379" s="25"/>
      <c r="DP379" s="1"/>
      <c r="DQ379" s="1"/>
      <c r="DR379" s="1"/>
      <c r="DS379" s="1"/>
      <c r="DT379" s="1"/>
      <c r="DU379" s="1"/>
      <c r="DV379" s="24"/>
      <c r="DW379" s="24"/>
      <c r="DX379" s="24"/>
      <c r="DY379" s="24"/>
      <c r="DZ379" s="24"/>
      <c r="EA379" s="24"/>
      <c r="EB379" s="24"/>
      <c r="EC379" s="25"/>
      <c r="ED379" s="25"/>
      <c r="EE379" s="25"/>
      <c r="EF379" s="25"/>
      <c r="EG379" s="25"/>
      <c r="EH379" s="25"/>
      <c r="EI379" s="25"/>
    </row>
    <row r="380" s="1" customFormat="1" customHeight="1" spans="6:139">
      <c r="F380" s="3" t="s">
        <v>51</v>
      </c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1"/>
      <c r="U380" s="1"/>
      <c r="V380" s="1"/>
      <c r="W380" s="1"/>
      <c r="X380" s="1"/>
      <c r="Y380" s="1"/>
      <c r="Z380" s="3" t="s">
        <v>51</v>
      </c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1"/>
      <c r="AO380" s="1"/>
      <c r="AP380" s="1"/>
      <c r="AQ380" s="1"/>
      <c r="AR380" s="1"/>
      <c r="AS380" s="1"/>
      <c r="AT380" s="3" t="s">
        <v>51</v>
      </c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1"/>
      <c r="BI380" s="1"/>
      <c r="BJ380" s="1"/>
      <c r="BK380" s="1"/>
      <c r="BL380" s="1"/>
      <c r="BM380" s="1"/>
      <c r="BN380" s="3" t="s">
        <v>51</v>
      </c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1"/>
      <c r="CC380" s="1"/>
      <c r="CD380" s="1"/>
      <c r="CE380" s="1"/>
      <c r="CF380" s="1"/>
      <c r="CG380" s="1"/>
      <c r="CH380" s="3" t="s">
        <v>51</v>
      </c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1"/>
      <c r="CW380" s="1"/>
      <c r="CX380" s="1"/>
      <c r="CY380" s="1"/>
      <c r="CZ380" s="1"/>
      <c r="DA380" s="1"/>
      <c r="DB380" s="3" t="s">
        <v>51</v>
      </c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1"/>
      <c r="DQ380" s="1"/>
      <c r="DR380" s="1"/>
      <c r="DS380" s="1"/>
      <c r="DT380" s="1"/>
      <c r="DU380" s="1"/>
      <c r="DV380" s="3" t="s">
        <v>51</v>
      </c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</row>
    <row r="381" s="1" customFormat="1" customHeight="1" spans="6:139">
      <c r="F381" s="4" t="s">
        <v>8</v>
      </c>
      <c r="G381" s="5"/>
      <c r="H381" s="5"/>
      <c r="I381" s="6"/>
      <c r="J381" s="7" t="s">
        <v>9</v>
      </c>
      <c r="K381" s="7"/>
      <c r="L381" s="7"/>
      <c r="M381" s="7"/>
      <c r="N381" s="8" t="s">
        <v>10</v>
      </c>
      <c r="O381" s="8"/>
      <c r="P381" s="8"/>
      <c r="Q381" s="9" t="s">
        <v>11</v>
      </c>
      <c r="R381" s="10" t="s">
        <v>12</v>
      </c>
      <c r="S381" s="10" t="s">
        <v>13</v>
      </c>
      <c r="Z381" s="4" t="s">
        <v>8</v>
      </c>
      <c r="AA381" s="5"/>
      <c r="AB381" s="5"/>
      <c r="AC381" s="6"/>
      <c r="AD381" s="7" t="s">
        <v>9</v>
      </c>
      <c r="AE381" s="7"/>
      <c r="AF381" s="7"/>
      <c r="AG381" s="7"/>
      <c r="AH381" s="8" t="s">
        <v>10</v>
      </c>
      <c r="AI381" s="8"/>
      <c r="AJ381" s="8"/>
      <c r="AK381" s="9" t="s">
        <v>11</v>
      </c>
      <c r="AL381" s="10" t="s">
        <v>12</v>
      </c>
      <c r="AM381" s="10" t="s">
        <v>13</v>
      </c>
      <c r="AT381" s="4" t="s">
        <v>8</v>
      </c>
      <c r="AU381" s="5"/>
      <c r="AV381" s="5"/>
      <c r="AW381" s="6"/>
      <c r="AX381" s="7" t="s">
        <v>9</v>
      </c>
      <c r="AY381" s="7"/>
      <c r="AZ381" s="7"/>
      <c r="BA381" s="7"/>
      <c r="BB381" s="8" t="s">
        <v>10</v>
      </c>
      <c r="BC381" s="8"/>
      <c r="BD381" s="8"/>
      <c r="BE381" s="9" t="s">
        <v>11</v>
      </c>
      <c r="BF381" s="10" t="s">
        <v>12</v>
      </c>
      <c r="BG381" s="10" t="s">
        <v>13</v>
      </c>
      <c r="BN381" s="4" t="s">
        <v>8</v>
      </c>
      <c r="BO381" s="5"/>
      <c r="BP381" s="5"/>
      <c r="BQ381" s="6"/>
      <c r="BR381" s="7" t="s">
        <v>9</v>
      </c>
      <c r="BS381" s="7"/>
      <c r="BT381" s="7"/>
      <c r="BU381" s="7"/>
      <c r="BV381" s="8" t="s">
        <v>10</v>
      </c>
      <c r="BW381" s="8"/>
      <c r="BX381" s="8"/>
      <c r="BY381" s="9" t="s">
        <v>11</v>
      </c>
      <c r="BZ381" s="10" t="s">
        <v>12</v>
      </c>
      <c r="CA381" s="10" t="s">
        <v>13</v>
      </c>
      <c r="CH381" s="4" t="s">
        <v>8</v>
      </c>
      <c r="CI381" s="5"/>
      <c r="CJ381" s="5"/>
      <c r="CK381" s="6"/>
      <c r="CL381" s="7" t="s">
        <v>9</v>
      </c>
      <c r="CM381" s="7"/>
      <c r="CN381" s="7"/>
      <c r="CO381" s="7"/>
      <c r="CP381" s="8" t="s">
        <v>10</v>
      </c>
      <c r="CQ381" s="8"/>
      <c r="CR381" s="8"/>
      <c r="CS381" s="9" t="s">
        <v>11</v>
      </c>
      <c r="CT381" s="10" t="s">
        <v>12</v>
      </c>
      <c r="CU381" s="10" t="s">
        <v>13</v>
      </c>
      <c r="DB381" s="4" t="s">
        <v>8</v>
      </c>
      <c r="DC381" s="5"/>
      <c r="DD381" s="5"/>
      <c r="DE381" s="6"/>
      <c r="DF381" s="7" t="s">
        <v>9</v>
      </c>
      <c r="DG381" s="7"/>
      <c r="DH381" s="7"/>
      <c r="DI381" s="7"/>
      <c r="DJ381" s="8" t="s">
        <v>10</v>
      </c>
      <c r="DK381" s="8"/>
      <c r="DL381" s="8"/>
      <c r="DM381" s="9" t="s">
        <v>11</v>
      </c>
      <c r="DN381" s="10" t="s">
        <v>12</v>
      </c>
      <c r="DO381" s="10" t="s">
        <v>13</v>
      </c>
      <c r="DV381" s="4" t="s">
        <v>8</v>
      </c>
      <c r="DW381" s="5"/>
      <c r="DX381" s="5"/>
      <c r="DY381" s="6"/>
      <c r="DZ381" s="7" t="s">
        <v>9</v>
      </c>
      <c r="EA381" s="7"/>
      <c r="EB381" s="7"/>
      <c r="EC381" s="7"/>
      <c r="ED381" s="8" t="s">
        <v>10</v>
      </c>
      <c r="EE381" s="8"/>
      <c r="EF381" s="8"/>
      <c r="EG381" s="9" t="s">
        <v>11</v>
      </c>
      <c r="EH381" s="10" t="s">
        <v>12</v>
      </c>
      <c r="EI381" s="10" t="s">
        <v>13</v>
      </c>
    </row>
    <row r="382" s="1" customFormat="1" customHeight="1" spans="6:139">
      <c r="F382" s="11" t="s">
        <v>52</v>
      </c>
      <c r="G382" s="11" t="s">
        <v>20</v>
      </c>
      <c r="H382" s="12" t="s">
        <v>21</v>
      </c>
      <c r="I382" s="13" t="s">
        <v>8</v>
      </c>
      <c r="J382" s="11" t="s">
        <v>22</v>
      </c>
      <c r="K382" s="11" t="s">
        <v>23</v>
      </c>
      <c r="L382" s="11" t="s">
        <v>24</v>
      </c>
      <c r="M382" s="7" t="s">
        <v>25</v>
      </c>
      <c r="N382" s="11" t="s">
        <v>26</v>
      </c>
      <c r="O382" s="11" t="s">
        <v>27</v>
      </c>
      <c r="P382" s="8" t="s">
        <v>28</v>
      </c>
      <c r="Q382" s="9" t="s">
        <v>29</v>
      </c>
      <c r="R382" s="14"/>
      <c r="S382" s="14"/>
      <c r="T382" s="1"/>
      <c r="U382" s="1"/>
      <c r="V382" s="1"/>
      <c r="W382" s="1"/>
      <c r="X382" s="1"/>
      <c r="Y382" s="1"/>
      <c r="Z382" s="11" t="s">
        <v>52</v>
      </c>
      <c r="AA382" s="11" t="s">
        <v>20</v>
      </c>
      <c r="AB382" s="12" t="s">
        <v>21</v>
      </c>
      <c r="AC382" s="13" t="s">
        <v>8</v>
      </c>
      <c r="AD382" s="11" t="s">
        <v>22</v>
      </c>
      <c r="AE382" s="11" t="s">
        <v>23</v>
      </c>
      <c r="AF382" s="11" t="s">
        <v>24</v>
      </c>
      <c r="AG382" s="7" t="s">
        <v>25</v>
      </c>
      <c r="AH382" s="11" t="s">
        <v>26</v>
      </c>
      <c r="AI382" s="11" t="s">
        <v>27</v>
      </c>
      <c r="AJ382" s="8" t="s">
        <v>28</v>
      </c>
      <c r="AK382" s="9" t="s">
        <v>29</v>
      </c>
      <c r="AL382" s="14"/>
      <c r="AM382" s="14"/>
      <c r="AN382" s="1"/>
      <c r="AO382" s="1"/>
      <c r="AP382" s="1"/>
      <c r="AQ382" s="1"/>
      <c r="AR382" s="1"/>
      <c r="AS382" s="1"/>
      <c r="AT382" s="11" t="s">
        <v>52</v>
      </c>
      <c r="AU382" s="11" t="s">
        <v>20</v>
      </c>
      <c r="AV382" s="12" t="s">
        <v>21</v>
      </c>
      <c r="AW382" s="13" t="s">
        <v>8</v>
      </c>
      <c r="AX382" s="11" t="s">
        <v>22</v>
      </c>
      <c r="AY382" s="11" t="s">
        <v>23</v>
      </c>
      <c r="AZ382" s="11" t="s">
        <v>24</v>
      </c>
      <c r="BA382" s="7" t="s">
        <v>25</v>
      </c>
      <c r="BB382" s="11" t="s">
        <v>26</v>
      </c>
      <c r="BC382" s="11" t="s">
        <v>27</v>
      </c>
      <c r="BD382" s="8" t="s">
        <v>28</v>
      </c>
      <c r="BE382" s="9" t="s">
        <v>29</v>
      </c>
      <c r="BF382" s="14"/>
      <c r="BG382" s="14"/>
      <c r="BH382" s="1"/>
      <c r="BI382" s="1"/>
      <c r="BJ382" s="1"/>
      <c r="BK382" s="1"/>
      <c r="BL382" s="1"/>
      <c r="BM382" s="1"/>
      <c r="BN382" s="11" t="s">
        <v>52</v>
      </c>
      <c r="BO382" s="11" t="s">
        <v>20</v>
      </c>
      <c r="BP382" s="12" t="s">
        <v>21</v>
      </c>
      <c r="BQ382" s="13" t="s">
        <v>8</v>
      </c>
      <c r="BR382" s="11" t="s">
        <v>22</v>
      </c>
      <c r="BS382" s="11" t="s">
        <v>23</v>
      </c>
      <c r="BT382" s="11" t="s">
        <v>24</v>
      </c>
      <c r="BU382" s="7" t="s">
        <v>25</v>
      </c>
      <c r="BV382" s="11" t="s">
        <v>26</v>
      </c>
      <c r="BW382" s="11" t="s">
        <v>27</v>
      </c>
      <c r="BX382" s="8" t="s">
        <v>28</v>
      </c>
      <c r="BY382" s="9" t="s">
        <v>29</v>
      </c>
      <c r="BZ382" s="14"/>
      <c r="CA382" s="14"/>
      <c r="CB382" s="1"/>
      <c r="CC382" s="1"/>
      <c r="CD382" s="1"/>
      <c r="CE382" s="1"/>
      <c r="CF382" s="1"/>
      <c r="CG382" s="1"/>
      <c r="CH382" s="11" t="s">
        <v>52</v>
      </c>
      <c r="CI382" s="11" t="s">
        <v>20</v>
      </c>
      <c r="CJ382" s="12" t="s">
        <v>21</v>
      </c>
      <c r="CK382" s="13" t="s">
        <v>8</v>
      </c>
      <c r="CL382" s="11" t="s">
        <v>22</v>
      </c>
      <c r="CM382" s="11" t="s">
        <v>23</v>
      </c>
      <c r="CN382" s="11" t="s">
        <v>24</v>
      </c>
      <c r="CO382" s="7" t="s">
        <v>25</v>
      </c>
      <c r="CP382" s="11" t="s">
        <v>26</v>
      </c>
      <c r="CQ382" s="11" t="s">
        <v>27</v>
      </c>
      <c r="CR382" s="8" t="s">
        <v>28</v>
      </c>
      <c r="CS382" s="9" t="s">
        <v>29</v>
      </c>
      <c r="CT382" s="14"/>
      <c r="CU382" s="14"/>
      <c r="CV382" s="1"/>
      <c r="CW382" s="1"/>
      <c r="CX382" s="1"/>
      <c r="CY382" s="1"/>
      <c r="CZ382" s="1"/>
      <c r="DA382" s="1"/>
      <c r="DB382" s="11" t="s">
        <v>52</v>
      </c>
      <c r="DC382" s="11" t="s">
        <v>20</v>
      </c>
      <c r="DD382" s="12" t="s">
        <v>21</v>
      </c>
      <c r="DE382" s="13" t="s">
        <v>8</v>
      </c>
      <c r="DF382" s="11" t="s">
        <v>22</v>
      </c>
      <c r="DG382" s="11" t="s">
        <v>23</v>
      </c>
      <c r="DH382" s="11" t="s">
        <v>24</v>
      </c>
      <c r="DI382" s="7" t="s">
        <v>25</v>
      </c>
      <c r="DJ382" s="11" t="s">
        <v>26</v>
      </c>
      <c r="DK382" s="11" t="s">
        <v>27</v>
      </c>
      <c r="DL382" s="8" t="s">
        <v>28</v>
      </c>
      <c r="DM382" s="9" t="s">
        <v>29</v>
      </c>
      <c r="DN382" s="14"/>
      <c r="DO382" s="14"/>
      <c r="DP382" s="1"/>
      <c r="DQ382" s="1"/>
      <c r="DR382" s="1"/>
      <c r="DS382" s="1"/>
      <c r="DT382" s="1"/>
      <c r="DU382" s="1"/>
      <c r="DV382" s="11" t="s">
        <v>52</v>
      </c>
      <c r="DW382" s="11" t="s">
        <v>20</v>
      </c>
      <c r="DX382" s="12" t="s">
        <v>21</v>
      </c>
      <c r="DY382" s="13" t="s">
        <v>8</v>
      </c>
      <c r="DZ382" s="11" t="s">
        <v>22</v>
      </c>
      <c r="EA382" s="11" t="s">
        <v>23</v>
      </c>
      <c r="EB382" s="11" t="s">
        <v>24</v>
      </c>
      <c r="EC382" s="7" t="s">
        <v>25</v>
      </c>
      <c r="ED382" s="11" t="s">
        <v>26</v>
      </c>
      <c r="EE382" s="11" t="s">
        <v>27</v>
      </c>
      <c r="EF382" s="8" t="s">
        <v>28</v>
      </c>
      <c r="EG382" s="9" t="s">
        <v>29</v>
      </c>
      <c r="EH382" s="14"/>
      <c r="EI382" s="14"/>
    </row>
    <row r="383" s="1" customFormat="1" customHeight="1" spans="6:139">
      <c r="F383" s="11">
        <v>35434</v>
      </c>
      <c r="G383" s="11">
        <v>0.0847</v>
      </c>
      <c r="H383" s="12">
        <v>1.35</v>
      </c>
      <c r="I383" s="13">
        <f t="shared" ref="I383:I385" si="798">F383*G383*H383</f>
        <v>4051.70073</v>
      </c>
      <c r="J383" s="11">
        <v>3</v>
      </c>
      <c r="K383" s="11">
        <v>490</v>
      </c>
      <c r="L383" s="11">
        <v>1.83</v>
      </c>
      <c r="M383" s="16">
        <f t="shared" ref="M383:M385" si="799">1+6*K383/(K383+2000)+L383</f>
        <v>4.01072289156627</v>
      </c>
      <c r="N383" s="11">
        <v>0.89</v>
      </c>
      <c r="O383" s="11">
        <v>1.78</v>
      </c>
      <c r="P383" s="8">
        <f t="shared" ref="P383:P385" si="800">1+N383*O383</f>
        <v>2.5842</v>
      </c>
      <c r="Q383" s="9">
        <v>1.15</v>
      </c>
      <c r="R383" s="17">
        <v>1</v>
      </c>
      <c r="S383" s="18">
        <f t="shared" ref="S383:S387" si="801">I383*J383*Q383*P383*M383*R383</f>
        <v>144878.931276481</v>
      </c>
      <c r="Z383" s="11">
        <v>35728</v>
      </c>
      <c r="AA383" s="11">
        <v>0.0847</v>
      </c>
      <c r="AB383" s="12">
        <v>1.35</v>
      </c>
      <c r="AC383" s="13">
        <f t="shared" ref="AC383:AC385" si="802">Z383*AA383*AB383</f>
        <v>4085.31816</v>
      </c>
      <c r="AD383" s="11">
        <v>3</v>
      </c>
      <c r="AE383" s="11">
        <v>450</v>
      </c>
      <c r="AF383" s="11">
        <v>1.83</v>
      </c>
      <c r="AG383" s="16">
        <f t="shared" ref="AG383:AG385" si="803">1+6*AE383/(AE383+2000)+AF383</f>
        <v>3.93204081632653</v>
      </c>
      <c r="AH383" s="11">
        <v>1</v>
      </c>
      <c r="AI383" s="11">
        <v>2.71</v>
      </c>
      <c r="AJ383" s="8">
        <f t="shared" ref="AJ383:AJ385" si="804">1+AH383*AI383</f>
        <v>3.71</v>
      </c>
      <c r="AK383" s="9">
        <v>1.15</v>
      </c>
      <c r="AL383" s="17">
        <v>1</v>
      </c>
      <c r="AM383" s="18">
        <f t="shared" ref="AM383:AM387" si="805">AC383*AD383*AK383*AJ383*AG383*AL383</f>
        <v>205606.531416964</v>
      </c>
      <c r="AT383" s="11">
        <v>36903</v>
      </c>
      <c r="AU383" s="11">
        <v>0.0847</v>
      </c>
      <c r="AV383" s="12">
        <v>1.35</v>
      </c>
      <c r="AW383" s="13">
        <f t="shared" ref="AW383:AW386" si="806">AT383*AU383*AV383</f>
        <v>4219.673535</v>
      </c>
      <c r="AX383" s="11">
        <v>3</v>
      </c>
      <c r="AY383" s="11">
        <v>490</v>
      </c>
      <c r="AZ383" s="11">
        <v>1.83</v>
      </c>
      <c r="BA383" s="16">
        <f t="shared" ref="BA383:BA386" si="807">1+6*AY383/(AY383+2000)+AZ383</f>
        <v>4.01072289156627</v>
      </c>
      <c r="BB383" s="11">
        <v>0.93</v>
      </c>
      <c r="BC383" s="11">
        <v>1.85</v>
      </c>
      <c r="BD383" s="8">
        <f t="shared" ref="BD383:BD386" si="808">1+BB383*BC383</f>
        <v>2.7205</v>
      </c>
      <c r="BE383" s="9">
        <v>1.15</v>
      </c>
      <c r="BF383" s="17">
        <v>1.015</v>
      </c>
      <c r="BG383" s="18">
        <f t="shared" ref="BG383:BG387" si="809">AW383*AX383*BE383*BD383*BA383*BF383</f>
        <v>161226.110287496</v>
      </c>
      <c r="BN383" s="11">
        <v>38167</v>
      </c>
      <c r="BO383" s="11">
        <v>0.0847</v>
      </c>
      <c r="BP383" s="12">
        <v>1.35</v>
      </c>
      <c r="BQ383" s="13">
        <f t="shared" ref="BQ383:BQ386" si="810">BN383*BO383*BP383</f>
        <v>4364.205615</v>
      </c>
      <c r="BR383" s="11">
        <v>3</v>
      </c>
      <c r="BS383" s="11">
        <v>490</v>
      </c>
      <c r="BT383" s="11">
        <v>1.83</v>
      </c>
      <c r="BU383" s="16">
        <f t="shared" ref="BU383:BU386" si="811">1+6*BS383/(BS383+2000)+BT383</f>
        <v>4.01072289156627</v>
      </c>
      <c r="BV383" s="11">
        <v>1</v>
      </c>
      <c r="BW383" s="11">
        <v>2.71</v>
      </c>
      <c r="BX383" s="8">
        <f t="shared" ref="BX383:BX386" si="812">1+BV383*BW383</f>
        <v>3.71</v>
      </c>
      <c r="BY383" s="9">
        <v>1.15</v>
      </c>
      <c r="BZ383" s="17">
        <v>1.015</v>
      </c>
      <c r="CA383" s="18">
        <f t="shared" ref="CA383:CA387" si="813">BQ383*BR383*BY383*BX383*BU383*BZ383</f>
        <v>227398.139684837</v>
      </c>
      <c r="CH383" s="11">
        <v>42781</v>
      </c>
      <c r="CI383" s="11">
        <v>0.0847</v>
      </c>
      <c r="CJ383" s="12">
        <v>1.35</v>
      </c>
      <c r="CK383" s="13">
        <f t="shared" ref="CK383:CK387" si="814">CH383*CI383*CJ383</f>
        <v>4891.793445</v>
      </c>
      <c r="CL383" s="11">
        <v>3</v>
      </c>
      <c r="CM383" s="11">
        <v>490</v>
      </c>
      <c r="CN383" s="11">
        <v>1.83</v>
      </c>
      <c r="CO383" s="16">
        <f t="shared" ref="CO383:CO387" si="815">1+6*CM383/(CM383+2000)+CN383</f>
        <v>4.01072289156627</v>
      </c>
      <c r="CP383" s="11">
        <v>0.93</v>
      </c>
      <c r="CQ383" s="11">
        <v>1.85</v>
      </c>
      <c r="CR383" s="8">
        <f t="shared" ref="CR383:CR387" si="816">1+CP383*CQ383</f>
        <v>2.7205</v>
      </c>
      <c r="CS383" s="9">
        <v>1.15</v>
      </c>
      <c r="CT383" s="17">
        <v>1.085</v>
      </c>
      <c r="CU383" s="18">
        <f t="shared" ref="CU383:CU387" si="817">CK383*CL383*CS383*CR383*CO383*CT383</f>
        <v>199796.709313877</v>
      </c>
      <c r="DB383" s="11">
        <v>44045</v>
      </c>
      <c r="DC383" s="11">
        <v>0.0847</v>
      </c>
      <c r="DD383" s="12">
        <v>1.35</v>
      </c>
      <c r="DE383" s="13">
        <f t="shared" ref="DE383:DE387" si="818">DB383*DC383*DD383</f>
        <v>5036.325525</v>
      </c>
      <c r="DF383" s="11">
        <v>3</v>
      </c>
      <c r="DG383" s="11">
        <v>490</v>
      </c>
      <c r="DH383" s="11">
        <v>1.83</v>
      </c>
      <c r="DI383" s="16">
        <f t="shared" ref="DI383:DI387" si="819">1+6*DG383/(DG383+2000)+DH383</f>
        <v>4.01072289156627</v>
      </c>
      <c r="DJ383" s="11">
        <v>1</v>
      </c>
      <c r="DK383" s="11">
        <v>2.71</v>
      </c>
      <c r="DL383" s="8">
        <f t="shared" ref="DL383:DL387" si="820">1+DJ383*DK383</f>
        <v>3.71</v>
      </c>
      <c r="DM383" s="9">
        <v>1.15</v>
      </c>
      <c r="DN383" s="17">
        <v>1.085</v>
      </c>
      <c r="DO383" s="18">
        <f t="shared" ref="DO383:DO387" si="821">DE383*DF383*DM383*DL383*DI383*DN383</f>
        <v>280517.004611294</v>
      </c>
      <c r="DV383" s="11">
        <v>49923</v>
      </c>
      <c r="DW383" s="11">
        <v>0.09996</v>
      </c>
      <c r="DX383" s="12">
        <v>1.35</v>
      </c>
      <c r="DY383" s="13">
        <f t="shared" ref="DY383:DY387" si="822">DV383*DW383*DX383</f>
        <v>6736.909158</v>
      </c>
      <c r="DZ383" s="11">
        <v>3</v>
      </c>
      <c r="EA383" s="11">
        <v>490</v>
      </c>
      <c r="EB383" s="11">
        <v>1.92</v>
      </c>
      <c r="EC383" s="16">
        <f t="shared" ref="EC383:EC387" si="823">1+6*EA383/(EA383+2000)+EB383</f>
        <v>4.10072289156627</v>
      </c>
      <c r="ED383" s="11">
        <v>1</v>
      </c>
      <c r="EE383" s="11">
        <v>3.51</v>
      </c>
      <c r="EF383" s="8">
        <f t="shared" ref="EF383:EF387" si="824">1+ED383*EE383</f>
        <v>4.51</v>
      </c>
      <c r="EG383" s="9">
        <v>1.15</v>
      </c>
      <c r="EH383" s="17">
        <v>1.2</v>
      </c>
      <c r="EI383" s="18">
        <f>DY383*DZ383*EG383*EF383*EC383*EH383+DV383*0.125*EF383*EG383*EH383</f>
        <v>554658.631842428</v>
      </c>
    </row>
    <row r="384" s="1" customFormat="1" customHeight="1" spans="6:139">
      <c r="F384" s="11">
        <v>35434</v>
      </c>
      <c r="G384" s="11">
        <v>0.0847</v>
      </c>
      <c r="H384" s="12">
        <v>1.35</v>
      </c>
      <c r="I384" s="13">
        <f t="shared" si="798"/>
        <v>4051.70073</v>
      </c>
      <c r="J384" s="11">
        <v>3</v>
      </c>
      <c r="K384" s="11">
        <v>490</v>
      </c>
      <c r="L384" s="11">
        <v>1.83</v>
      </c>
      <c r="M384" s="16">
        <f t="shared" si="799"/>
        <v>4.01072289156627</v>
      </c>
      <c r="N384" s="11">
        <v>0.89</v>
      </c>
      <c r="O384" s="11">
        <v>1.78</v>
      </c>
      <c r="P384" s="8">
        <f t="shared" si="800"/>
        <v>2.5842</v>
      </c>
      <c r="Q384" s="9">
        <v>1.15</v>
      </c>
      <c r="R384" s="17">
        <v>1</v>
      </c>
      <c r="S384" s="18">
        <f t="shared" si="801"/>
        <v>144878.931276481</v>
      </c>
      <c r="Z384" s="11">
        <v>35728</v>
      </c>
      <c r="AA384" s="11">
        <v>0.0847</v>
      </c>
      <c r="AB384" s="12">
        <v>1.35</v>
      </c>
      <c r="AC384" s="13">
        <f t="shared" si="802"/>
        <v>4085.31816</v>
      </c>
      <c r="AD384" s="11">
        <v>3</v>
      </c>
      <c r="AE384" s="11">
        <v>450</v>
      </c>
      <c r="AF384" s="11">
        <v>1.83</v>
      </c>
      <c r="AG384" s="16">
        <f t="shared" si="803"/>
        <v>3.93204081632653</v>
      </c>
      <c r="AH384" s="11">
        <v>1</v>
      </c>
      <c r="AI384" s="11">
        <v>2.71</v>
      </c>
      <c r="AJ384" s="8">
        <f t="shared" si="804"/>
        <v>3.71</v>
      </c>
      <c r="AK384" s="9">
        <v>1.15</v>
      </c>
      <c r="AL384" s="17">
        <v>1</v>
      </c>
      <c r="AM384" s="18">
        <f t="shared" si="805"/>
        <v>205606.531416964</v>
      </c>
      <c r="AT384" s="11">
        <v>36903</v>
      </c>
      <c r="AU384" s="11">
        <v>0.0847</v>
      </c>
      <c r="AV384" s="12">
        <v>1.35</v>
      </c>
      <c r="AW384" s="13">
        <f t="shared" si="806"/>
        <v>4219.673535</v>
      </c>
      <c r="AX384" s="11">
        <v>3</v>
      </c>
      <c r="AY384" s="11">
        <v>490</v>
      </c>
      <c r="AZ384" s="11">
        <v>1.83</v>
      </c>
      <c r="BA384" s="16">
        <f t="shared" si="807"/>
        <v>4.01072289156627</v>
      </c>
      <c r="BB384" s="11">
        <v>0.93</v>
      </c>
      <c r="BC384" s="11">
        <v>1.85</v>
      </c>
      <c r="BD384" s="8">
        <f t="shared" si="808"/>
        <v>2.7205</v>
      </c>
      <c r="BE384" s="9">
        <v>1.15</v>
      </c>
      <c r="BF384" s="17">
        <v>1.015</v>
      </c>
      <c r="BG384" s="18">
        <f t="shared" si="809"/>
        <v>161226.110287496</v>
      </c>
      <c r="BN384" s="11">
        <v>38167</v>
      </c>
      <c r="BO384" s="11">
        <v>0.0847</v>
      </c>
      <c r="BP384" s="12">
        <v>1.35</v>
      </c>
      <c r="BQ384" s="13">
        <f t="shared" si="810"/>
        <v>4364.205615</v>
      </c>
      <c r="BR384" s="11">
        <v>3</v>
      </c>
      <c r="BS384" s="11">
        <v>490</v>
      </c>
      <c r="BT384" s="11">
        <v>1.83</v>
      </c>
      <c r="BU384" s="16">
        <f t="shared" si="811"/>
        <v>4.01072289156627</v>
      </c>
      <c r="BV384" s="11">
        <v>1</v>
      </c>
      <c r="BW384" s="11">
        <v>2.71</v>
      </c>
      <c r="BX384" s="8">
        <f t="shared" si="812"/>
        <v>3.71</v>
      </c>
      <c r="BY384" s="9">
        <v>1.15</v>
      </c>
      <c r="BZ384" s="17">
        <v>1.015</v>
      </c>
      <c r="CA384" s="18">
        <f t="shared" si="813"/>
        <v>227398.139684837</v>
      </c>
      <c r="CH384" s="11">
        <v>42781</v>
      </c>
      <c r="CI384" s="11">
        <v>0.0847</v>
      </c>
      <c r="CJ384" s="12">
        <v>1.35</v>
      </c>
      <c r="CK384" s="13">
        <f t="shared" si="814"/>
        <v>4891.793445</v>
      </c>
      <c r="CL384" s="11">
        <v>3</v>
      </c>
      <c r="CM384" s="11">
        <v>490</v>
      </c>
      <c r="CN384" s="11">
        <v>1.83</v>
      </c>
      <c r="CO384" s="16">
        <f t="shared" si="815"/>
        <v>4.01072289156627</v>
      </c>
      <c r="CP384" s="11">
        <v>0.93</v>
      </c>
      <c r="CQ384" s="11">
        <v>1.85</v>
      </c>
      <c r="CR384" s="8">
        <f t="shared" si="816"/>
        <v>2.7205</v>
      </c>
      <c r="CS384" s="9">
        <v>1.15</v>
      </c>
      <c r="CT384" s="17">
        <v>1.085</v>
      </c>
      <c r="CU384" s="18">
        <f t="shared" si="817"/>
        <v>199796.709313877</v>
      </c>
      <c r="DB384" s="11">
        <v>44045</v>
      </c>
      <c r="DC384" s="11">
        <v>0.0847</v>
      </c>
      <c r="DD384" s="12">
        <v>1.35</v>
      </c>
      <c r="DE384" s="13">
        <f t="shared" si="818"/>
        <v>5036.325525</v>
      </c>
      <c r="DF384" s="11">
        <v>3</v>
      </c>
      <c r="DG384" s="11">
        <v>490</v>
      </c>
      <c r="DH384" s="11">
        <v>1.83</v>
      </c>
      <c r="DI384" s="16">
        <f t="shared" si="819"/>
        <v>4.01072289156627</v>
      </c>
      <c r="DJ384" s="11">
        <v>1</v>
      </c>
      <c r="DK384" s="11">
        <v>2.71</v>
      </c>
      <c r="DL384" s="8">
        <f t="shared" si="820"/>
        <v>3.71</v>
      </c>
      <c r="DM384" s="9">
        <v>1.15</v>
      </c>
      <c r="DN384" s="17">
        <v>1.085</v>
      </c>
      <c r="DO384" s="18">
        <f t="shared" si="821"/>
        <v>280517.004611294</v>
      </c>
      <c r="DV384" s="11">
        <v>49923</v>
      </c>
      <c r="DW384" s="11">
        <v>0.09996</v>
      </c>
      <c r="DX384" s="12">
        <v>1.35</v>
      </c>
      <c r="DY384" s="13">
        <f t="shared" si="822"/>
        <v>6736.909158</v>
      </c>
      <c r="DZ384" s="11">
        <v>3</v>
      </c>
      <c r="EA384" s="11">
        <v>490</v>
      </c>
      <c r="EB384" s="11">
        <v>1.92</v>
      </c>
      <c r="EC384" s="16">
        <f t="shared" si="823"/>
        <v>4.10072289156627</v>
      </c>
      <c r="ED384" s="11">
        <v>1</v>
      </c>
      <c r="EE384" s="11">
        <v>3.51</v>
      </c>
      <c r="EF384" s="8">
        <f t="shared" si="824"/>
        <v>4.51</v>
      </c>
      <c r="EG384" s="9">
        <v>1.15</v>
      </c>
      <c r="EH384" s="17">
        <v>1.2</v>
      </c>
      <c r="EI384" s="18">
        <f t="shared" ref="EI384:EI387" si="825">DY384*DZ384*EG384*EF384*EC384*EH384</f>
        <v>515819.785917428</v>
      </c>
    </row>
    <row r="385" s="1" customFormat="1" customHeight="1" spans="6:139">
      <c r="F385" s="11">
        <v>35434</v>
      </c>
      <c r="G385" s="11">
        <v>0.0847</v>
      </c>
      <c r="H385" s="12">
        <v>1.35</v>
      </c>
      <c r="I385" s="13">
        <f t="shared" si="798"/>
        <v>4051.70073</v>
      </c>
      <c r="J385" s="11">
        <v>3</v>
      </c>
      <c r="K385" s="11">
        <v>240</v>
      </c>
      <c r="L385" s="11">
        <v>1.83</v>
      </c>
      <c r="M385" s="16">
        <f t="shared" si="799"/>
        <v>3.47285714285714</v>
      </c>
      <c r="N385" s="11">
        <v>0.89</v>
      </c>
      <c r="O385" s="11">
        <v>1.78</v>
      </c>
      <c r="P385" s="8">
        <f t="shared" si="800"/>
        <v>2.5842</v>
      </c>
      <c r="Q385" s="9">
        <v>0.9</v>
      </c>
      <c r="R385" s="17">
        <v>1</v>
      </c>
      <c r="S385" s="18">
        <f t="shared" si="801"/>
        <v>98177.9963888784</v>
      </c>
      <c r="Z385" s="11">
        <v>35728</v>
      </c>
      <c r="AA385" s="11">
        <v>0.0847</v>
      </c>
      <c r="AB385" s="12">
        <v>1.35</v>
      </c>
      <c r="AC385" s="13">
        <f t="shared" si="802"/>
        <v>4085.31816</v>
      </c>
      <c r="AD385" s="11">
        <v>3</v>
      </c>
      <c r="AE385" s="11">
        <v>200</v>
      </c>
      <c r="AF385" s="11">
        <v>1.83</v>
      </c>
      <c r="AG385" s="16">
        <f t="shared" si="803"/>
        <v>3.37545454545455</v>
      </c>
      <c r="AH385" s="11">
        <v>1</v>
      </c>
      <c r="AI385" s="11">
        <v>2.71</v>
      </c>
      <c r="AJ385" s="8">
        <f t="shared" si="804"/>
        <v>3.71</v>
      </c>
      <c r="AK385" s="9">
        <v>0.9</v>
      </c>
      <c r="AL385" s="17">
        <v>1</v>
      </c>
      <c r="AM385" s="18">
        <f t="shared" si="805"/>
        <v>138132.484225798</v>
      </c>
      <c r="AT385" s="11">
        <v>36903</v>
      </c>
      <c r="AU385" s="11">
        <v>0.0847</v>
      </c>
      <c r="AV385" s="12">
        <v>1.35</v>
      </c>
      <c r="AW385" s="13">
        <f t="shared" si="806"/>
        <v>4219.673535</v>
      </c>
      <c r="AX385" s="11">
        <v>3</v>
      </c>
      <c r="AY385" s="11">
        <v>490</v>
      </c>
      <c r="AZ385" s="11">
        <v>1.83</v>
      </c>
      <c r="BA385" s="16">
        <f t="shared" si="807"/>
        <v>4.01072289156627</v>
      </c>
      <c r="BB385" s="11">
        <v>0.93</v>
      </c>
      <c r="BC385" s="11">
        <v>1.85</v>
      </c>
      <c r="BD385" s="8">
        <f t="shared" si="808"/>
        <v>2.7205</v>
      </c>
      <c r="BE385" s="9">
        <v>1.15</v>
      </c>
      <c r="BF385" s="17">
        <v>1.015</v>
      </c>
      <c r="BG385" s="18">
        <f t="shared" si="809"/>
        <v>161226.110287496</v>
      </c>
      <c r="BN385" s="11">
        <v>38167</v>
      </c>
      <c r="BO385" s="11">
        <v>0.0847</v>
      </c>
      <c r="BP385" s="12">
        <v>1.35</v>
      </c>
      <c r="BQ385" s="13">
        <f t="shared" si="810"/>
        <v>4364.205615</v>
      </c>
      <c r="BR385" s="11">
        <v>3</v>
      </c>
      <c r="BS385" s="11">
        <v>490</v>
      </c>
      <c r="BT385" s="11">
        <v>1.83</v>
      </c>
      <c r="BU385" s="16">
        <f t="shared" si="811"/>
        <v>4.01072289156627</v>
      </c>
      <c r="BV385" s="11">
        <v>1</v>
      </c>
      <c r="BW385" s="11">
        <v>2.71</v>
      </c>
      <c r="BX385" s="8">
        <f t="shared" si="812"/>
        <v>3.71</v>
      </c>
      <c r="BY385" s="9">
        <v>1.15</v>
      </c>
      <c r="BZ385" s="17">
        <v>1.015</v>
      </c>
      <c r="CA385" s="18">
        <f t="shared" si="813"/>
        <v>227398.139684837</v>
      </c>
      <c r="CH385" s="11">
        <v>42781</v>
      </c>
      <c r="CI385" s="11">
        <v>0.0847</v>
      </c>
      <c r="CJ385" s="12">
        <v>1.35</v>
      </c>
      <c r="CK385" s="13">
        <f t="shared" si="814"/>
        <v>4891.793445</v>
      </c>
      <c r="CL385" s="11">
        <v>3</v>
      </c>
      <c r="CM385" s="11">
        <v>490</v>
      </c>
      <c r="CN385" s="11">
        <v>1.83</v>
      </c>
      <c r="CO385" s="16">
        <f t="shared" si="815"/>
        <v>4.01072289156627</v>
      </c>
      <c r="CP385" s="11">
        <v>0.93</v>
      </c>
      <c r="CQ385" s="11">
        <v>1.85</v>
      </c>
      <c r="CR385" s="8">
        <f t="shared" si="816"/>
        <v>2.7205</v>
      </c>
      <c r="CS385" s="9">
        <v>1.15</v>
      </c>
      <c r="CT385" s="17">
        <v>1.085</v>
      </c>
      <c r="CU385" s="18">
        <f t="shared" si="817"/>
        <v>199796.709313877</v>
      </c>
      <c r="DB385" s="11">
        <v>44045</v>
      </c>
      <c r="DC385" s="11">
        <v>0.0847</v>
      </c>
      <c r="DD385" s="12">
        <v>1.35</v>
      </c>
      <c r="DE385" s="13">
        <f t="shared" si="818"/>
        <v>5036.325525</v>
      </c>
      <c r="DF385" s="11">
        <v>3</v>
      </c>
      <c r="DG385" s="11">
        <v>490</v>
      </c>
      <c r="DH385" s="11">
        <v>1.83</v>
      </c>
      <c r="DI385" s="16">
        <f t="shared" si="819"/>
        <v>4.01072289156627</v>
      </c>
      <c r="DJ385" s="11">
        <v>1</v>
      </c>
      <c r="DK385" s="11">
        <v>2.71</v>
      </c>
      <c r="DL385" s="8">
        <f t="shared" si="820"/>
        <v>3.71</v>
      </c>
      <c r="DM385" s="9">
        <v>1.15</v>
      </c>
      <c r="DN385" s="17">
        <v>1.085</v>
      </c>
      <c r="DO385" s="18">
        <f t="shared" si="821"/>
        <v>280517.004611294</v>
      </c>
      <c r="DV385" s="11">
        <v>49923</v>
      </c>
      <c r="DW385" s="11">
        <v>0.09996</v>
      </c>
      <c r="DX385" s="12">
        <v>1.35</v>
      </c>
      <c r="DY385" s="13">
        <f t="shared" si="822"/>
        <v>6736.909158</v>
      </c>
      <c r="DZ385" s="11">
        <v>3</v>
      </c>
      <c r="EA385" s="11">
        <v>490</v>
      </c>
      <c r="EB385" s="11">
        <v>1.92</v>
      </c>
      <c r="EC385" s="16">
        <f t="shared" si="823"/>
        <v>4.10072289156627</v>
      </c>
      <c r="ED385" s="11">
        <v>1</v>
      </c>
      <c r="EE385" s="11">
        <v>3.51</v>
      </c>
      <c r="EF385" s="8">
        <f t="shared" si="824"/>
        <v>4.51</v>
      </c>
      <c r="EG385" s="9">
        <v>1.15</v>
      </c>
      <c r="EH385" s="17">
        <v>1.2</v>
      </c>
      <c r="EI385" s="18">
        <f t="shared" si="825"/>
        <v>515819.785917428</v>
      </c>
    </row>
    <row r="386" s="1" customFormat="1" customHeight="1" spans="6:139">
      <c r="F386" s="11"/>
      <c r="G386" s="11"/>
      <c r="H386" s="12"/>
      <c r="I386" s="13"/>
      <c r="J386" s="11"/>
      <c r="K386" s="11"/>
      <c r="L386" s="11"/>
      <c r="M386" s="16"/>
      <c r="N386" s="11"/>
      <c r="O386" s="11"/>
      <c r="P386" s="8"/>
      <c r="Q386" s="9"/>
      <c r="R386" s="17">
        <v>1</v>
      </c>
      <c r="S386" s="18">
        <f t="shared" si="801"/>
        <v>0</v>
      </c>
      <c r="Z386" s="11"/>
      <c r="AA386" s="11"/>
      <c r="AB386" s="12"/>
      <c r="AC386" s="13"/>
      <c r="AD386" s="11"/>
      <c r="AE386" s="11"/>
      <c r="AF386" s="11"/>
      <c r="AG386" s="16"/>
      <c r="AH386" s="11"/>
      <c r="AI386" s="11"/>
      <c r="AJ386" s="8"/>
      <c r="AK386" s="9"/>
      <c r="AL386" s="17">
        <v>1</v>
      </c>
      <c r="AM386" s="18">
        <f t="shared" si="805"/>
        <v>0</v>
      </c>
      <c r="AT386" s="11">
        <v>36903</v>
      </c>
      <c r="AU386" s="11">
        <v>0.0847</v>
      </c>
      <c r="AV386" s="12">
        <v>1.35</v>
      </c>
      <c r="AW386" s="13">
        <f t="shared" si="806"/>
        <v>4219.673535</v>
      </c>
      <c r="AX386" s="11">
        <v>3</v>
      </c>
      <c r="AY386" s="11">
        <v>240</v>
      </c>
      <c r="AZ386" s="11">
        <v>1.83</v>
      </c>
      <c r="BA386" s="16">
        <f t="shared" si="807"/>
        <v>3.47285714285714</v>
      </c>
      <c r="BB386" s="11">
        <v>0.93</v>
      </c>
      <c r="BC386" s="11">
        <v>1.85</v>
      </c>
      <c r="BD386" s="8">
        <f t="shared" si="808"/>
        <v>2.7205</v>
      </c>
      <c r="BE386" s="9">
        <v>0.9</v>
      </c>
      <c r="BF386" s="17">
        <v>1.015</v>
      </c>
      <c r="BG386" s="18">
        <f t="shared" si="809"/>
        <v>109255.751227151</v>
      </c>
      <c r="BN386" s="11">
        <v>38167</v>
      </c>
      <c r="BO386" s="11">
        <v>0.0847</v>
      </c>
      <c r="BP386" s="12">
        <v>1.35</v>
      </c>
      <c r="BQ386" s="13">
        <f t="shared" si="810"/>
        <v>4364.205615</v>
      </c>
      <c r="BR386" s="11">
        <v>3</v>
      </c>
      <c r="BS386" s="11">
        <v>240</v>
      </c>
      <c r="BT386" s="11">
        <v>1.83</v>
      </c>
      <c r="BU386" s="16">
        <f t="shared" si="811"/>
        <v>3.47285714285714</v>
      </c>
      <c r="BV386" s="11">
        <v>1</v>
      </c>
      <c r="BW386" s="11">
        <v>2.71</v>
      </c>
      <c r="BX386" s="8">
        <f t="shared" si="812"/>
        <v>3.71</v>
      </c>
      <c r="BY386" s="9">
        <v>0.9</v>
      </c>
      <c r="BZ386" s="17">
        <v>1.015</v>
      </c>
      <c r="CA386" s="18">
        <f t="shared" si="813"/>
        <v>154097.587137847</v>
      </c>
      <c r="CH386" s="11">
        <v>42781</v>
      </c>
      <c r="CI386" s="11">
        <v>0.0847</v>
      </c>
      <c r="CJ386" s="12">
        <v>1.35</v>
      </c>
      <c r="CK386" s="13">
        <f t="shared" si="814"/>
        <v>4891.793445</v>
      </c>
      <c r="CL386" s="11">
        <v>3</v>
      </c>
      <c r="CM386" s="11">
        <v>240</v>
      </c>
      <c r="CN386" s="11">
        <v>1.83</v>
      </c>
      <c r="CO386" s="16">
        <f t="shared" si="815"/>
        <v>3.47285714285714</v>
      </c>
      <c r="CP386" s="11">
        <v>0.93</v>
      </c>
      <c r="CQ386" s="11">
        <v>1.85</v>
      </c>
      <c r="CR386" s="8">
        <f t="shared" si="816"/>
        <v>2.7205</v>
      </c>
      <c r="CS386" s="9">
        <v>0.9</v>
      </c>
      <c r="CT386" s="17">
        <v>1.085</v>
      </c>
      <c r="CU386" s="18">
        <f t="shared" si="817"/>
        <v>135393.327606027</v>
      </c>
      <c r="DB386" s="11">
        <v>44045</v>
      </c>
      <c r="DC386" s="11">
        <v>0.0847</v>
      </c>
      <c r="DD386" s="12">
        <v>1.35</v>
      </c>
      <c r="DE386" s="13">
        <f t="shared" si="818"/>
        <v>5036.325525</v>
      </c>
      <c r="DF386" s="11">
        <v>3</v>
      </c>
      <c r="DG386" s="11">
        <v>240</v>
      </c>
      <c r="DH386" s="11">
        <v>1.83</v>
      </c>
      <c r="DI386" s="16">
        <f t="shared" si="819"/>
        <v>3.47285714285714</v>
      </c>
      <c r="DJ386" s="11">
        <v>1</v>
      </c>
      <c r="DK386" s="11">
        <v>2.71</v>
      </c>
      <c r="DL386" s="8">
        <f t="shared" si="820"/>
        <v>3.71</v>
      </c>
      <c r="DM386" s="9">
        <v>0.9</v>
      </c>
      <c r="DN386" s="17">
        <v>1.085</v>
      </c>
      <c r="DO386" s="18">
        <f t="shared" si="821"/>
        <v>190093.875093469</v>
      </c>
      <c r="DV386" s="11">
        <v>49923</v>
      </c>
      <c r="DW386" s="11">
        <v>0.09996</v>
      </c>
      <c r="DX386" s="12">
        <v>1.35</v>
      </c>
      <c r="DY386" s="13">
        <f t="shared" si="822"/>
        <v>6736.909158</v>
      </c>
      <c r="DZ386" s="11">
        <v>3</v>
      </c>
      <c r="EA386" s="11">
        <v>240</v>
      </c>
      <c r="EB386" s="11">
        <v>1.92</v>
      </c>
      <c r="EC386" s="16">
        <f t="shared" si="823"/>
        <v>3.56285714285714</v>
      </c>
      <c r="ED386" s="11">
        <v>1</v>
      </c>
      <c r="EE386" s="11">
        <v>3.51</v>
      </c>
      <c r="EF386" s="8">
        <f t="shared" si="824"/>
        <v>4.51</v>
      </c>
      <c r="EG386" s="9">
        <v>0.9</v>
      </c>
      <c r="EH386" s="17">
        <v>1.2</v>
      </c>
      <c r="EI386" s="18">
        <f t="shared" si="825"/>
        <v>350736.248546594</v>
      </c>
    </row>
    <row r="387" s="1" customFormat="1" customHeight="1" spans="6:139">
      <c r="F387" s="11"/>
      <c r="G387" s="11"/>
      <c r="H387" s="12"/>
      <c r="I387" s="13"/>
      <c r="J387" s="11"/>
      <c r="K387" s="11"/>
      <c r="L387" s="11"/>
      <c r="M387" s="16"/>
      <c r="N387" s="11"/>
      <c r="O387" s="11"/>
      <c r="P387" s="8"/>
      <c r="Q387" s="9"/>
      <c r="R387" s="17">
        <v>1</v>
      </c>
      <c r="S387" s="18">
        <f t="shared" si="801"/>
        <v>0</v>
      </c>
      <c r="Z387" s="11"/>
      <c r="AA387" s="11"/>
      <c r="AB387" s="12"/>
      <c r="AC387" s="13"/>
      <c r="AD387" s="11"/>
      <c r="AE387" s="11"/>
      <c r="AF387" s="11"/>
      <c r="AG387" s="16"/>
      <c r="AH387" s="11"/>
      <c r="AI387" s="11"/>
      <c r="AJ387" s="8"/>
      <c r="AK387" s="9"/>
      <c r="AL387" s="17">
        <v>1</v>
      </c>
      <c r="AM387" s="18">
        <f t="shared" si="805"/>
        <v>0</v>
      </c>
      <c r="AT387" s="11"/>
      <c r="AU387" s="11"/>
      <c r="AV387" s="12"/>
      <c r="AW387" s="13"/>
      <c r="AX387" s="11"/>
      <c r="AY387" s="11"/>
      <c r="AZ387" s="11"/>
      <c r="BA387" s="16"/>
      <c r="BB387" s="11"/>
      <c r="BC387" s="11"/>
      <c r="BD387" s="8"/>
      <c r="BE387" s="9"/>
      <c r="BF387" s="17">
        <v>1</v>
      </c>
      <c r="BG387" s="18">
        <f t="shared" si="809"/>
        <v>0</v>
      </c>
      <c r="BN387" s="11"/>
      <c r="BO387" s="11"/>
      <c r="BP387" s="12"/>
      <c r="BQ387" s="13"/>
      <c r="BR387" s="11"/>
      <c r="BS387" s="11"/>
      <c r="BT387" s="11"/>
      <c r="BU387" s="16"/>
      <c r="BV387" s="11"/>
      <c r="BW387" s="11"/>
      <c r="BX387" s="8"/>
      <c r="BY387" s="9"/>
      <c r="BZ387" s="17">
        <v>1</v>
      </c>
      <c r="CA387" s="18">
        <f t="shared" si="813"/>
        <v>0</v>
      </c>
      <c r="CH387" s="11">
        <v>42781</v>
      </c>
      <c r="CI387" s="11">
        <v>0.0847</v>
      </c>
      <c r="CJ387" s="12">
        <v>1.35</v>
      </c>
      <c r="CK387" s="13">
        <f t="shared" si="814"/>
        <v>4891.793445</v>
      </c>
      <c r="CL387" s="11">
        <v>3</v>
      </c>
      <c r="CM387" s="11">
        <v>240</v>
      </c>
      <c r="CN387" s="11">
        <v>1.83</v>
      </c>
      <c r="CO387" s="16">
        <f t="shared" si="815"/>
        <v>3.47285714285714</v>
      </c>
      <c r="CP387" s="11">
        <v>0.93</v>
      </c>
      <c r="CQ387" s="11">
        <v>1.85</v>
      </c>
      <c r="CR387" s="8">
        <f t="shared" si="816"/>
        <v>2.7205</v>
      </c>
      <c r="CS387" s="9">
        <v>0.9</v>
      </c>
      <c r="CT387" s="17">
        <v>1.085</v>
      </c>
      <c r="CU387" s="18">
        <f t="shared" si="817"/>
        <v>135393.327606027</v>
      </c>
      <c r="DB387" s="11">
        <v>44045</v>
      </c>
      <c r="DC387" s="11">
        <v>0.0847</v>
      </c>
      <c r="DD387" s="12">
        <v>1.35</v>
      </c>
      <c r="DE387" s="13">
        <f t="shared" si="818"/>
        <v>5036.325525</v>
      </c>
      <c r="DF387" s="11">
        <v>3</v>
      </c>
      <c r="DG387" s="11">
        <v>240</v>
      </c>
      <c r="DH387" s="11">
        <v>1.83</v>
      </c>
      <c r="DI387" s="16">
        <f t="shared" si="819"/>
        <v>3.47285714285714</v>
      </c>
      <c r="DJ387" s="11">
        <v>1</v>
      </c>
      <c r="DK387" s="11">
        <v>2.71</v>
      </c>
      <c r="DL387" s="8">
        <f t="shared" si="820"/>
        <v>3.71</v>
      </c>
      <c r="DM387" s="9">
        <v>0.9</v>
      </c>
      <c r="DN387" s="17">
        <v>1.085</v>
      </c>
      <c r="DO387" s="18">
        <f t="shared" si="821"/>
        <v>190093.875093469</v>
      </c>
      <c r="DV387" s="11">
        <v>49923</v>
      </c>
      <c r="DW387" s="11">
        <v>0.09996</v>
      </c>
      <c r="DX387" s="12">
        <v>1.35</v>
      </c>
      <c r="DY387" s="13">
        <f t="shared" si="822"/>
        <v>6736.909158</v>
      </c>
      <c r="DZ387" s="11">
        <v>3</v>
      </c>
      <c r="EA387" s="11">
        <v>240</v>
      </c>
      <c r="EB387" s="11">
        <v>1.92</v>
      </c>
      <c r="EC387" s="16">
        <f t="shared" si="823"/>
        <v>3.56285714285714</v>
      </c>
      <c r="ED387" s="11">
        <v>1</v>
      </c>
      <c r="EE387" s="11">
        <v>3.51</v>
      </c>
      <c r="EF387" s="8">
        <f t="shared" si="824"/>
        <v>4.51</v>
      </c>
      <c r="EG387" s="9">
        <v>0.9</v>
      </c>
      <c r="EH387" s="17">
        <v>1.2</v>
      </c>
      <c r="EI387" s="18">
        <f t="shared" si="825"/>
        <v>350736.248546594</v>
      </c>
    </row>
    <row r="388" s="1" customFormat="1" customHeight="1" spans="6:139">
      <c r="F388" s="39" t="s">
        <v>51</v>
      </c>
      <c r="G388" s="40"/>
      <c r="H388" s="40"/>
      <c r="I388" s="40"/>
      <c r="J388" s="40"/>
      <c r="K388" s="40"/>
      <c r="L388" s="40"/>
      <c r="M388" s="25">
        <f>SUM(S383:S387)</f>
        <v>387935.85894184</v>
      </c>
      <c r="N388" s="25"/>
      <c r="O388" s="25"/>
      <c r="P388" s="25"/>
      <c r="Q388" s="25"/>
      <c r="R388" s="25"/>
      <c r="S388" s="25"/>
      <c r="T388" s="1"/>
      <c r="U388" s="1"/>
      <c r="V388" s="1"/>
      <c r="W388" s="1"/>
      <c r="X388" s="1"/>
      <c r="Y388" s="1"/>
      <c r="Z388" s="39" t="s">
        <v>51</v>
      </c>
      <c r="AA388" s="40"/>
      <c r="AB388" s="40"/>
      <c r="AC388" s="40"/>
      <c r="AD388" s="40"/>
      <c r="AE388" s="40"/>
      <c r="AF388" s="40"/>
      <c r="AG388" s="25">
        <f>SUM(AM383:AM387)</f>
        <v>549345.547059725</v>
      </c>
      <c r="AH388" s="25"/>
      <c r="AI388" s="25"/>
      <c r="AJ388" s="25"/>
      <c r="AK388" s="25"/>
      <c r="AL388" s="25"/>
      <c r="AM388" s="25"/>
      <c r="AN388" s="1"/>
      <c r="AO388" s="1"/>
      <c r="AP388" s="1"/>
      <c r="AQ388" s="1"/>
      <c r="AR388" s="1"/>
      <c r="AS388" s="1"/>
      <c r="AT388" s="39" t="s">
        <v>51</v>
      </c>
      <c r="AU388" s="40"/>
      <c r="AV388" s="40"/>
      <c r="AW388" s="40"/>
      <c r="AX388" s="40"/>
      <c r="AY388" s="40"/>
      <c r="AZ388" s="40"/>
      <c r="BA388" s="25">
        <f>SUM(BG383:BG387)</f>
        <v>592934.082089638</v>
      </c>
      <c r="BB388" s="25"/>
      <c r="BC388" s="25"/>
      <c r="BD388" s="25"/>
      <c r="BE388" s="25"/>
      <c r="BF388" s="25"/>
      <c r="BG388" s="25"/>
      <c r="BH388" s="1"/>
      <c r="BI388" s="1"/>
      <c r="BJ388" s="1"/>
      <c r="BK388" s="1"/>
      <c r="BL388" s="1"/>
      <c r="BM388" s="1"/>
      <c r="BN388" s="39" t="s">
        <v>51</v>
      </c>
      <c r="BO388" s="40"/>
      <c r="BP388" s="40"/>
      <c r="BQ388" s="40"/>
      <c r="BR388" s="40"/>
      <c r="BS388" s="40"/>
      <c r="BT388" s="40"/>
      <c r="BU388" s="25">
        <f>SUM(CA383:CA387)</f>
        <v>836292.006192358</v>
      </c>
      <c r="BV388" s="25"/>
      <c r="BW388" s="25"/>
      <c r="BX388" s="25"/>
      <c r="BY388" s="25"/>
      <c r="BZ388" s="25"/>
      <c r="CA388" s="25"/>
      <c r="CB388" s="1"/>
      <c r="CC388" s="1"/>
      <c r="CD388" s="1"/>
      <c r="CE388" s="1"/>
      <c r="CF388" s="1"/>
      <c r="CG388" s="1"/>
      <c r="CH388" s="39" t="s">
        <v>51</v>
      </c>
      <c r="CI388" s="40"/>
      <c r="CJ388" s="40"/>
      <c r="CK388" s="40"/>
      <c r="CL388" s="40"/>
      <c r="CM388" s="40"/>
      <c r="CN388" s="40"/>
      <c r="CO388" s="25">
        <f>SUM(CU383:CU387)</f>
        <v>870176.783153684</v>
      </c>
      <c r="CP388" s="25"/>
      <c r="CQ388" s="25"/>
      <c r="CR388" s="25"/>
      <c r="CS388" s="25"/>
      <c r="CT388" s="25"/>
      <c r="CU388" s="25"/>
      <c r="CV388" s="1"/>
      <c r="CW388" s="1"/>
      <c r="CX388" s="1"/>
      <c r="CY388" s="1"/>
      <c r="CZ388" s="1"/>
      <c r="DA388" s="1"/>
      <c r="DB388" s="39" t="s">
        <v>51</v>
      </c>
      <c r="DC388" s="40"/>
      <c r="DD388" s="40"/>
      <c r="DE388" s="40"/>
      <c r="DF388" s="40"/>
      <c r="DG388" s="40"/>
      <c r="DH388" s="40"/>
      <c r="DI388" s="25">
        <f>SUM(DO383:DO387)</f>
        <v>1221738.76402082</v>
      </c>
      <c r="DJ388" s="25"/>
      <c r="DK388" s="25"/>
      <c r="DL388" s="25"/>
      <c r="DM388" s="25"/>
      <c r="DN388" s="25"/>
      <c r="DO388" s="25"/>
      <c r="DP388" s="1"/>
      <c r="DQ388" s="1"/>
      <c r="DR388" s="1"/>
      <c r="DS388" s="1"/>
      <c r="DT388" s="1"/>
      <c r="DU388" s="1"/>
      <c r="DV388" s="39" t="s">
        <v>51</v>
      </c>
      <c r="DW388" s="40"/>
      <c r="DX388" s="40"/>
      <c r="DY388" s="40"/>
      <c r="DZ388" s="40"/>
      <c r="EA388" s="40"/>
      <c r="EB388" s="40"/>
      <c r="EC388" s="25">
        <f>SUM(EI383:EI387)</f>
        <v>2287770.70077047</v>
      </c>
      <c r="ED388" s="25"/>
      <c r="EE388" s="25"/>
      <c r="EF388" s="25"/>
      <c r="EG388" s="25"/>
      <c r="EH388" s="25"/>
      <c r="EI388" s="25"/>
    </row>
    <row r="389" s="1" customFormat="1" customHeight="1" spans="6:139">
      <c r="F389" s="40"/>
      <c r="G389" s="40"/>
      <c r="H389" s="40"/>
      <c r="I389" s="40"/>
      <c r="J389" s="40"/>
      <c r="K389" s="40"/>
      <c r="L389" s="40"/>
      <c r="M389" s="25"/>
      <c r="N389" s="25"/>
      <c r="O389" s="25"/>
      <c r="P389" s="25"/>
      <c r="Q389" s="25"/>
      <c r="R389" s="25"/>
      <c r="S389" s="25"/>
      <c r="T389" s="1"/>
      <c r="U389" s="1"/>
      <c r="V389" s="1"/>
      <c r="W389" s="1"/>
      <c r="X389" s="1"/>
      <c r="Y389" s="1"/>
      <c r="Z389" s="40"/>
      <c r="AA389" s="40"/>
      <c r="AB389" s="40"/>
      <c r="AC389" s="40"/>
      <c r="AD389" s="40"/>
      <c r="AE389" s="40"/>
      <c r="AF389" s="40"/>
      <c r="AG389" s="25"/>
      <c r="AH389" s="25"/>
      <c r="AI389" s="25"/>
      <c r="AJ389" s="25"/>
      <c r="AK389" s="25"/>
      <c r="AL389" s="25"/>
      <c r="AM389" s="25"/>
      <c r="AN389" s="1"/>
      <c r="AO389" s="1"/>
      <c r="AP389" s="1"/>
      <c r="AQ389" s="1"/>
      <c r="AR389" s="1"/>
      <c r="AS389" s="1"/>
      <c r="AT389" s="40"/>
      <c r="AU389" s="40"/>
      <c r="AV389" s="40"/>
      <c r="AW389" s="40"/>
      <c r="AX389" s="40"/>
      <c r="AY389" s="40"/>
      <c r="AZ389" s="40"/>
      <c r="BA389" s="25"/>
      <c r="BB389" s="25"/>
      <c r="BC389" s="25"/>
      <c r="BD389" s="25"/>
      <c r="BE389" s="25"/>
      <c r="BF389" s="25"/>
      <c r="BG389" s="25"/>
      <c r="BH389" s="1"/>
      <c r="BI389" s="1"/>
      <c r="BJ389" s="1"/>
      <c r="BK389" s="1"/>
      <c r="BL389" s="1"/>
      <c r="BM389" s="1"/>
      <c r="BN389" s="40"/>
      <c r="BO389" s="40"/>
      <c r="BP389" s="40"/>
      <c r="BQ389" s="40"/>
      <c r="BR389" s="40"/>
      <c r="BS389" s="40"/>
      <c r="BT389" s="40"/>
      <c r="BU389" s="25"/>
      <c r="BV389" s="25"/>
      <c r="BW389" s="25"/>
      <c r="BX389" s="25"/>
      <c r="BY389" s="25"/>
      <c r="BZ389" s="25"/>
      <c r="CA389" s="25"/>
      <c r="CB389" s="1"/>
      <c r="CC389" s="1"/>
      <c r="CD389" s="1"/>
      <c r="CE389" s="1"/>
      <c r="CF389" s="1"/>
      <c r="CG389" s="1"/>
      <c r="CH389" s="40"/>
      <c r="CI389" s="40"/>
      <c r="CJ389" s="40"/>
      <c r="CK389" s="40"/>
      <c r="CL389" s="40"/>
      <c r="CM389" s="40"/>
      <c r="CN389" s="40"/>
      <c r="CO389" s="25"/>
      <c r="CP389" s="25"/>
      <c r="CQ389" s="25"/>
      <c r="CR389" s="25"/>
      <c r="CS389" s="25"/>
      <c r="CT389" s="25"/>
      <c r="CU389" s="25"/>
      <c r="CV389" s="1"/>
      <c r="CW389" s="1"/>
      <c r="CX389" s="1"/>
      <c r="CY389" s="1"/>
      <c r="CZ389" s="1"/>
      <c r="DA389" s="1"/>
      <c r="DB389" s="40"/>
      <c r="DC389" s="40"/>
      <c r="DD389" s="40"/>
      <c r="DE389" s="40"/>
      <c r="DF389" s="40"/>
      <c r="DG389" s="40"/>
      <c r="DH389" s="40"/>
      <c r="DI389" s="25"/>
      <c r="DJ389" s="25"/>
      <c r="DK389" s="25"/>
      <c r="DL389" s="25"/>
      <c r="DM389" s="25"/>
      <c r="DN389" s="25"/>
      <c r="DO389" s="25"/>
      <c r="DP389" s="1"/>
      <c r="DQ389" s="1"/>
      <c r="DR389" s="1"/>
      <c r="DS389" s="1"/>
      <c r="DT389" s="1"/>
      <c r="DU389" s="1"/>
      <c r="DV389" s="40"/>
      <c r="DW389" s="40"/>
      <c r="DX389" s="40"/>
      <c r="DY389" s="40"/>
      <c r="DZ389" s="40"/>
      <c r="EA389" s="40"/>
      <c r="EB389" s="40"/>
      <c r="EC389" s="25"/>
      <c r="ED389" s="25"/>
      <c r="EE389" s="25"/>
      <c r="EF389" s="25"/>
      <c r="EG389" s="25"/>
      <c r="EH389" s="25"/>
      <c r="EI389" s="25"/>
    </row>
    <row r="390" s="1" customFormat="1" customHeight="1" spans="6:139">
      <c r="F390" s="35" t="s">
        <v>30</v>
      </c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1"/>
      <c r="S390" s="1"/>
      <c r="T390" s="1"/>
      <c r="U390" s="1"/>
      <c r="V390" s="1"/>
      <c r="W390" s="1"/>
      <c r="X390" s="1"/>
      <c r="Y390" s="1"/>
      <c r="Z390" s="35" t="s">
        <v>30</v>
      </c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1"/>
      <c r="AM390" s="1"/>
      <c r="AN390" s="1"/>
      <c r="AO390" s="1"/>
      <c r="AP390" s="1"/>
      <c r="AQ390" s="1"/>
      <c r="AR390" s="1"/>
      <c r="AS390" s="1"/>
      <c r="AT390" s="35" t="s">
        <v>30</v>
      </c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1"/>
      <c r="BG390" s="1"/>
      <c r="BH390" s="1"/>
      <c r="BI390" s="1"/>
      <c r="BJ390" s="1"/>
      <c r="BK390" s="1"/>
      <c r="BL390" s="1"/>
      <c r="BM390" s="1"/>
      <c r="BN390" s="35" t="s">
        <v>30</v>
      </c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1"/>
      <c r="CA390" s="1"/>
      <c r="CB390" s="1"/>
      <c r="CC390" s="1"/>
      <c r="CD390" s="1"/>
      <c r="CE390" s="1"/>
      <c r="CF390" s="1"/>
      <c r="CG390" s="1"/>
      <c r="CH390" s="35" t="s">
        <v>30</v>
      </c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1"/>
      <c r="CU390" s="1"/>
      <c r="CV390" s="1"/>
      <c r="CW390" s="1"/>
      <c r="CX390" s="1"/>
      <c r="CY390" s="1"/>
      <c r="CZ390" s="1"/>
      <c r="DA390" s="1"/>
      <c r="DB390" s="35" t="s">
        <v>30</v>
      </c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1"/>
      <c r="DO390" s="1"/>
      <c r="DP390" s="1"/>
      <c r="DQ390" s="1"/>
      <c r="DR390" s="1"/>
      <c r="DS390" s="1"/>
      <c r="DT390" s="1"/>
      <c r="DU390" s="1"/>
      <c r="DV390" s="35" t="s">
        <v>30</v>
      </c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</row>
    <row r="391" s="1" customFormat="1" customHeight="1" spans="6:139">
      <c r="F391" s="13" t="s">
        <v>8</v>
      </c>
      <c r="G391" s="13"/>
      <c r="H391" s="13"/>
      <c r="I391" s="13"/>
      <c r="J391" s="13"/>
      <c r="K391" s="8" t="s">
        <v>53</v>
      </c>
      <c r="L391" s="8"/>
      <c r="M391" s="8"/>
      <c r="N391" s="8"/>
      <c r="O391" s="9" t="s">
        <v>38</v>
      </c>
      <c r="P391" s="9"/>
      <c r="Q391" s="41" t="s">
        <v>13</v>
      </c>
      <c r="Z391" s="13" t="s">
        <v>8</v>
      </c>
      <c r="AA391" s="13"/>
      <c r="AB391" s="13"/>
      <c r="AC391" s="13"/>
      <c r="AD391" s="13"/>
      <c r="AE391" s="8" t="s">
        <v>53</v>
      </c>
      <c r="AF391" s="8"/>
      <c r="AG391" s="8"/>
      <c r="AH391" s="8"/>
      <c r="AI391" s="9" t="s">
        <v>38</v>
      </c>
      <c r="AJ391" s="9"/>
      <c r="AK391" s="41" t="s">
        <v>13</v>
      </c>
      <c r="AT391" s="13" t="s">
        <v>8</v>
      </c>
      <c r="AU391" s="13"/>
      <c r="AV391" s="13"/>
      <c r="AW391" s="13"/>
      <c r="AX391" s="13"/>
      <c r="AY391" s="8" t="s">
        <v>53</v>
      </c>
      <c r="AZ391" s="8"/>
      <c r="BA391" s="8"/>
      <c r="BB391" s="8"/>
      <c r="BC391" s="9" t="s">
        <v>38</v>
      </c>
      <c r="BD391" s="9"/>
      <c r="BE391" s="41" t="s">
        <v>13</v>
      </c>
      <c r="BN391" s="13" t="s">
        <v>8</v>
      </c>
      <c r="BO391" s="13"/>
      <c r="BP391" s="13"/>
      <c r="BQ391" s="13"/>
      <c r="BR391" s="13"/>
      <c r="BS391" s="8" t="s">
        <v>53</v>
      </c>
      <c r="BT391" s="8"/>
      <c r="BU391" s="8"/>
      <c r="BV391" s="8"/>
      <c r="BW391" s="9" t="s">
        <v>38</v>
      </c>
      <c r="BX391" s="9"/>
      <c r="BY391" s="41" t="s">
        <v>13</v>
      </c>
      <c r="CH391" s="13" t="s">
        <v>8</v>
      </c>
      <c r="CI391" s="13"/>
      <c r="CJ391" s="13"/>
      <c r="CK391" s="13"/>
      <c r="CL391" s="13"/>
      <c r="CM391" s="8" t="s">
        <v>53</v>
      </c>
      <c r="CN391" s="8"/>
      <c r="CO391" s="8"/>
      <c r="CP391" s="8"/>
      <c r="CQ391" s="9" t="s">
        <v>38</v>
      </c>
      <c r="CR391" s="9"/>
      <c r="CS391" s="41" t="s">
        <v>13</v>
      </c>
      <c r="DB391" s="13" t="s">
        <v>8</v>
      </c>
      <c r="DC391" s="13"/>
      <c r="DD391" s="13"/>
      <c r="DE391" s="13"/>
      <c r="DF391" s="13"/>
      <c r="DG391" s="8" t="s">
        <v>53</v>
      </c>
      <c r="DH391" s="8"/>
      <c r="DI391" s="8"/>
      <c r="DJ391" s="8"/>
      <c r="DK391" s="9" t="s">
        <v>38</v>
      </c>
      <c r="DL391" s="9"/>
      <c r="DM391" s="41" t="s">
        <v>13</v>
      </c>
      <c r="DV391" s="13" t="s">
        <v>8</v>
      </c>
      <c r="DW391" s="13"/>
      <c r="DX391" s="13"/>
      <c r="DY391" s="13"/>
      <c r="DZ391" s="13"/>
      <c r="EA391" s="8" t="s">
        <v>53</v>
      </c>
      <c r="EB391" s="8"/>
      <c r="EC391" s="8"/>
      <c r="ED391" s="8"/>
      <c r="EE391" s="9" t="s">
        <v>38</v>
      </c>
      <c r="EF391" s="9"/>
      <c r="EG391" s="41" t="s">
        <v>13</v>
      </c>
    </row>
    <row r="392" s="1" customFormat="1" customHeight="1" spans="6:139">
      <c r="F392" s="13" t="s">
        <v>54</v>
      </c>
      <c r="G392" s="13" t="s">
        <v>55</v>
      </c>
      <c r="H392" s="13" t="s">
        <v>56</v>
      </c>
      <c r="I392" s="13" t="s">
        <v>57</v>
      </c>
      <c r="J392" s="13" t="s">
        <v>8</v>
      </c>
      <c r="K392" s="8" t="s">
        <v>58</v>
      </c>
      <c r="L392" s="8" t="s">
        <v>26</v>
      </c>
      <c r="M392" s="8" t="s">
        <v>27</v>
      </c>
      <c r="N392" s="42" t="s">
        <v>28</v>
      </c>
      <c r="O392" s="9" t="s">
        <v>59</v>
      </c>
      <c r="P392" s="9" t="s">
        <v>60</v>
      </c>
      <c r="Q392" s="41"/>
      <c r="R392" s="1"/>
      <c r="S392" s="1"/>
      <c r="T392" s="1"/>
      <c r="U392" s="1"/>
      <c r="V392" s="1"/>
      <c r="W392" s="1"/>
      <c r="X392" s="1"/>
      <c r="Y392" s="1"/>
      <c r="Z392" s="13" t="s">
        <v>54</v>
      </c>
      <c r="AA392" s="13" t="s">
        <v>55</v>
      </c>
      <c r="AB392" s="13" t="s">
        <v>56</v>
      </c>
      <c r="AC392" s="13" t="s">
        <v>57</v>
      </c>
      <c r="AD392" s="13" t="s">
        <v>8</v>
      </c>
      <c r="AE392" s="8" t="s">
        <v>58</v>
      </c>
      <c r="AF392" s="8" t="s">
        <v>26</v>
      </c>
      <c r="AG392" s="8" t="s">
        <v>27</v>
      </c>
      <c r="AH392" s="42" t="s">
        <v>28</v>
      </c>
      <c r="AI392" s="9" t="s">
        <v>59</v>
      </c>
      <c r="AJ392" s="9" t="s">
        <v>60</v>
      </c>
      <c r="AK392" s="41"/>
      <c r="AL392" s="1"/>
      <c r="AM392" s="1"/>
      <c r="AN392" s="1"/>
      <c r="AO392" s="1"/>
      <c r="AP392" s="1"/>
      <c r="AQ392" s="1"/>
      <c r="AR392" s="1"/>
      <c r="AS392" s="1"/>
      <c r="AT392" s="13" t="s">
        <v>54</v>
      </c>
      <c r="AU392" s="13" t="s">
        <v>55</v>
      </c>
      <c r="AV392" s="13" t="s">
        <v>56</v>
      </c>
      <c r="AW392" s="13" t="s">
        <v>57</v>
      </c>
      <c r="AX392" s="13" t="s">
        <v>8</v>
      </c>
      <c r="AY392" s="8" t="s">
        <v>58</v>
      </c>
      <c r="AZ392" s="8" t="s">
        <v>26</v>
      </c>
      <c r="BA392" s="8" t="s">
        <v>27</v>
      </c>
      <c r="BB392" s="42" t="s">
        <v>28</v>
      </c>
      <c r="BC392" s="9" t="s">
        <v>59</v>
      </c>
      <c r="BD392" s="9" t="s">
        <v>60</v>
      </c>
      <c r="BE392" s="41"/>
      <c r="BF392" s="1"/>
      <c r="BG392" s="1"/>
      <c r="BH392" s="1"/>
      <c r="BI392" s="1"/>
      <c r="BJ392" s="1"/>
      <c r="BK392" s="1"/>
      <c r="BL392" s="1"/>
      <c r="BM392" s="1"/>
      <c r="BN392" s="13" t="s">
        <v>54</v>
      </c>
      <c r="BO392" s="13" t="s">
        <v>55</v>
      </c>
      <c r="BP392" s="13" t="s">
        <v>56</v>
      </c>
      <c r="BQ392" s="13" t="s">
        <v>57</v>
      </c>
      <c r="BR392" s="13" t="s">
        <v>8</v>
      </c>
      <c r="BS392" s="8" t="s">
        <v>58</v>
      </c>
      <c r="BT392" s="8" t="s">
        <v>26</v>
      </c>
      <c r="BU392" s="8" t="s">
        <v>27</v>
      </c>
      <c r="BV392" s="42" t="s">
        <v>28</v>
      </c>
      <c r="BW392" s="9" t="s">
        <v>59</v>
      </c>
      <c r="BX392" s="9" t="s">
        <v>60</v>
      </c>
      <c r="BY392" s="41"/>
      <c r="BZ392" s="1"/>
      <c r="CA392" s="1"/>
      <c r="CB392" s="1"/>
      <c r="CC392" s="1"/>
      <c r="CD392" s="1"/>
      <c r="CE392" s="1"/>
      <c r="CF392" s="1"/>
      <c r="CG392" s="1"/>
      <c r="CH392" s="13" t="s">
        <v>54</v>
      </c>
      <c r="CI392" s="13" t="s">
        <v>55</v>
      </c>
      <c r="CJ392" s="13" t="s">
        <v>56</v>
      </c>
      <c r="CK392" s="13" t="s">
        <v>57</v>
      </c>
      <c r="CL392" s="13" t="s">
        <v>8</v>
      </c>
      <c r="CM392" s="8" t="s">
        <v>58</v>
      </c>
      <c r="CN392" s="8" t="s">
        <v>26</v>
      </c>
      <c r="CO392" s="8" t="s">
        <v>27</v>
      </c>
      <c r="CP392" s="42" t="s">
        <v>28</v>
      </c>
      <c r="CQ392" s="9" t="s">
        <v>59</v>
      </c>
      <c r="CR392" s="9" t="s">
        <v>60</v>
      </c>
      <c r="CS392" s="41"/>
      <c r="CT392" s="1"/>
      <c r="CU392" s="1"/>
      <c r="CV392" s="1"/>
      <c r="CW392" s="1"/>
      <c r="CX392" s="1"/>
      <c r="CY392" s="1"/>
      <c r="CZ392" s="1"/>
      <c r="DA392" s="1"/>
      <c r="DB392" s="13" t="s">
        <v>54</v>
      </c>
      <c r="DC392" s="13" t="s">
        <v>55</v>
      </c>
      <c r="DD392" s="13" t="s">
        <v>56</v>
      </c>
      <c r="DE392" s="13" t="s">
        <v>57</v>
      </c>
      <c r="DF392" s="13" t="s">
        <v>8</v>
      </c>
      <c r="DG392" s="8" t="s">
        <v>58</v>
      </c>
      <c r="DH392" s="8" t="s">
        <v>26</v>
      </c>
      <c r="DI392" s="8" t="s">
        <v>27</v>
      </c>
      <c r="DJ392" s="42" t="s">
        <v>28</v>
      </c>
      <c r="DK392" s="9" t="s">
        <v>59</v>
      </c>
      <c r="DL392" s="9" t="s">
        <v>60</v>
      </c>
      <c r="DM392" s="41"/>
      <c r="DN392" s="1"/>
      <c r="DO392" s="1"/>
      <c r="DP392" s="1"/>
      <c r="DQ392" s="1"/>
      <c r="DR392" s="1"/>
      <c r="DS392" s="1"/>
      <c r="DT392" s="1"/>
      <c r="DU392" s="1"/>
      <c r="DV392" s="13" t="s">
        <v>54</v>
      </c>
      <c r="DW392" s="13" t="s">
        <v>55</v>
      </c>
      <c r="DX392" s="13" t="s">
        <v>56</v>
      </c>
      <c r="DY392" s="13" t="s">
        <v>57</v>
      </c>
      <c r="DZ392" s="13" t="s">
        <v>8</v>
      </c>
      <c r="EA392" s="8" t="s">
        <v>58</v>
      </c>
      <c r="EB392" s="8" t="s">
        <v>26</v>
      </c>
      <c r="EC392" s="8" t="s">
        <v>27</v>
      </c>
      <c r="ED392" s="42" t="s">
        <v>28</v>
      </c>
      <c r="EE392" s="9" t="s">
        <v>59</v>
      </c>
      <c r="EF392" s="9" t="s">
        <v>60</v>
      </c>
      <c r="EG392" s="41"/>
    </row>
    <row r="393" s="1" customFormat="1" customHeight="1" spans="6:139">
      <c r="F393" s="11">
        <v>2704</v>
      </c>
      <c r="G393" s="12">
        <v>1.05</v>
      </c>
      <c r="H393" s="11">
        <v>1</v>
      </c>
      <c r="I393" s="11">
        <v>0</v>
      </c>
      <c r="J393" s="13">
        <f t="shared" ref="J393:J407" si="826">F393*G393*H393+I393</f>
        <v>2839.2</v>
      </c>
      <c r="K393" s="11">
        <v>1</v>
      </c>
      <c r="L393" s="11">
        <v>1</v>
      </c>
      <c r="M393" s="11">
        <v>2.38</v>
      </c>
      <c r="N393" s="42">
        <f t="shared" ref="N393:N407" si="827">L393*M393+1</f>
        <v>3.38</v>
      </c>
      <c r="O393" s="11">
        <v>1.15</v>
      </c>
      <c r="P393" s="9">
        <v>0.5</v>
      </c>
      <c r="Q393" s="43">
        <f t="shared" ref="Q393:Q407" si="828">J393*K393*N393*O393*P393</f>
        <v>5517.9852</v>
      </c>
      <c r="Z393" s="11">
        <v>2704</v>
      </c>
      <c r="AA393" s="12">
        <v>1.05</v>
      </c>
      <c r="AB393" s="11">
        <v>1</v>
      </c>
      <c r="AC393" s="11">
        <v>0</v>
      </c>
      <c r="AD393" s="13">
        <f t="shared" ref="AD393:AD407" si="829">Z393*AA393*AB393+AC393</f>
        <v>2839.2</v>
      </c>
      <c r="AE393" s="11">
        <v>1</v>
      </c>
      <c r="AF393" s="11">
        <v>1</v>
      </c>
      <c r="AG393" s="11">
        <v>2.38</v>
      </c>
      <c r="AH393" s="42">
        <f t="shared" ref="AH393:AH407" si="830">AF393*AG393+1</f>
        <v>3.38</v>
      </c>
      <c r="AI393" s="11">
        <v>1.15</v>
      </c>
      <c r="AJ393" s="9">
        <v>0.5</v>
      </c>
      <c r="AK393" s="43">
        <f t="shared" ref="AK393:AK407" si="831">AD393*AE393*AH393*AI393*AJ393</f>
        <v>5517.9852</v>
      </c>
      <c r="AT393" s="11">
        <v>2704</v>
      </c>
      <c r="AU393" s="12">
        <v>1.05</v>
      </c>
      <c r="AV393" s="11">
        <v>1</v>
      </c>
      <c r="AW393" s="11">
        <v>0</v>
      </c>
      <c r="AX393" s="13">
        <f t="shared" ref="AX393:AX407" si="832">AT393*AU393*AV393+AW393</f>
        <v>2839.2</v>
      </c>
      <c r="AY393" s="11">
        <v>1</v>
      </c>
      <c r="AZ393" s="11">
        <v>1</v>
      </c>
      <c r="BA393" s="11">
        <v>2.38</v>
      </c>
      <c r="BB393" s="42">
        <f t="shared" ref="BB393:BB407" si="833">AZ393*BA393+1</f>
        <v>3.38</v>
      </c>
      <c r="BC393" s="11">
        <v>1.15</v>
      </c>
      <c r="BD393" s="9">
        <v>0.5</v>
      </c>
      <c r="BE393" s="43">
        <f t="shared" ref="BE393:BE407" si="834">AX393*AY393*BB393*BC393*BD393</f>
        <v>5517.9852</v>
      </c>
      <c r="BN393" s="11">
        <v>2704</v>
      </c>
      <c r="BO393" s="12">
        <v>1.05</v>
      </c>
      <c r="BP393" s="11">
        <v>1</v>
      </c>
      <c r="BQ393" s="11">
        <v>0</v>
      </c>
      <c r="BR393" s="13">
        <f t="shared" ref="BR393:BR407" si="835">BN393*BO393*BP393+BQ393</f>
        <v>2839.2</v>
      </c>
      <c r="BS393" s="11">
        <v>1</v>
      </c>
      <c r="BT393" s="11">
        <v>1</v>
      </c>
      <c r="BU393" s="11">
        <v>2.38</v>
      </c>
      <c r="BV393" s="42">
        <f t="shared" ref="BV393:BV407" si="836">BT393*BU393+1</f>
        <v>3.38</v>
      </c>
      <c r="BW393" s="11">
        <v>1.15</v>
      </c>
      <c r="BX393" s="9">
        <v>0.5</v>
      </c>
      <c r="BY393" s="43">
        <f t="shared" ref="BY393:BY407" si="837">BR393*BS393*BV393*BW393*BX393</f>
        <v>5517.9852</v>
      </c>
      <c r="CH393" s="11">
        <f t="shared" ref="CH393:CH407" si="838">2704+428</f>
        <v>3132</v>
      </c>
      <c r="CI393" s="12">
        <v>1.05</v>
      </c>
      <c r="CJ393" s="11">
        <v>1</v>
      </c>
      <c r="CK393" s="11">
        <v>0</v>
      </c>
      <c r="CL393" s="13">
        <f t="shared" ref="CL393:CL407" si="839">CH393*CI393*CJ393+CK393</f>
        <v>3288.6</v>
      </c>
      <c r="CM393" s="11">
        <v>1</v>
      </c>
      <c r="CN393" s="11">
        <v>1</v>
      </c>
      <c r="CO393" s="11">
        <v>2.38</v>
      </c>
      <c r="CP393" s="42">
        <f t="shared" ref="CP393:CP407" si="840">CN393*CO393+1</f>
        <v>3.38</v>
      </c>
      <c r="CQ393" s="11">
        <v>1.15</v>
      </c>
      <c r="CR393" s="9">
        <v>0.5</v>
      </c>
      <c r="CS393" s="43">
        <f t="shared" ref="CS393:CS407" si="841">CL393*CM393*CP393*CQ393*CR393</f>
        <v>6391.3941</v>
      </c>
      <c r="DB393" s="11">
        <f t="shared" ref="DB393:DB407" si="842">2704+440</f>
        <v>3144</v>
      </c>
      <c r="DC393" s="12">
        <v>1.05</v>
      </c>
      <c r="DD393" s="11">
        <v>1</v>
      </c>
      <c r="DE393" s="11">
        <v>0</v>
      </c>
      <c r="DF393" s="13">
        <f t="shared" ref="DF393:DF407" si="843">DB393*DC393*DD393+DE393</f>
        <v>3301.2</v>
      </c>
      <c r="DG393" s="11">
        <v>1</v>
      </c>
      <c r="DH393" s="11">
        <v>1</v>
      </c>
      <c r="DI393" s="11">
        <v>2.38</v>
      </c>
      <c r="DJ393" s="42">
        <f t="shared" ref="DJ393:DJ407" si="844">DH393*DI393+1</f>
        <v>3.38</v>
      </c>
      <c r="DK393" s="11">
        <v>1.15</v>
      </c>
      <c r="DL393" s="9">
        <v>0.5</v>
      </c>
      <c r="DM393" s="43">
        <f t="shared" ref="DM393:DM407" si="845">DF393*DG393*DJ393*DK393*DL393</f>
        <v>6415.8822</v>
      </c>
      <c r="DV393" s="11">
        <f t="shared" ref="DV393:DV407" si="846">2704+499</f>
        <v>3203</v>
      </c>
      <c r="DW393" s="12">
        <v>1.05</v>
      </c>
      <c r="DX393" s="11">
        <v>1</v>
      </c>
      <c r="DY393" s="11">
        <v>0</v>
      </c>
      <c r="DZ393" s="13">
        <f t="shared" ref="DZ393:DZ407" si="847">DV393*DW393*DX393+DY393</f>
        <v>3363.15</v>
      </c>
      <c r="EA393" s="11">
        <v>1</v>
      </c>
      <c r="EB393" s="11">
        <v>1</v>
      </c>
      <c r="EC393" s="11">
        <v>3.18</v>
      </c>
      <c r="ED393" s="42">
        <f t="shared" ref="ED393:ED407" si="848">EB393*EC393+1</f>
        <v>4.18</v>
      </c>
      <c r="EE393" s="11">
        <v>1.15</v>
      </c>
      <c r="EF393" s="9">
        <v>0.5</v>
      </c>
      <c r="EG393" s="43">
        <f t="shared" ref="EG393:EG407" si="849">DZ393*EA393*ED393*EE393*EF393</f>
        <v>8083.331025</v>
      </c>
    </row>
    <row r="394" s="1" customFormat="1" customHeight="1" spans="6:139">
      <c r="F394" s="11">
        <v>2704</v>
      </c>
      <c r="G394" s="12">
        <v>1.06</v>
      </c>
      <c r="H394" s="11">
        <v>1</v>
      </c>
      <c r="I394" s="11">
        <v>0</v>
      </c>
      <c r="J394" s="13">
        <f t="shared" si="826"/>
        <v>2866.24</v>
      </c>
      <c r="K394" s="11">
        <v>1</v>
      </c>
      <c r="L394" s="11">
        <v>1</v>
      </c>
      <c r="M394" s="11">
        <v>2.38</v>
      </c>
      <c r="N394" s="42">
        <f t="shared" si="827"/>
        <v>3.38</v>
      </c>
      <c r="O394" s="11">
        <v>1.15</v>
      </c>
      <c r="P394" s="9">
        <v>0.5</v>
      </c>
      <c r="Q394" s="43">
        <f t="shared" si="828"/>
        <v>5570.53744</v>
      </c>
      <c r="Z394" s="11">
        <v>2704</v>
      </c>
      <c r="AA394" s="12">
        <v>1.06</v>
      </c>
      <c r="AB394" s="11">
        <v>1</v>
      </c>
      <c r="AC394" s="11">
        <v>0</v>
      </c>
      <c r="AD394" s="13">
        <f t="shared" si="829"/>
        <v>2866.24</v>
      </c>
      <c r="AE394" s="11">
        <v>1</v>
      </c>
      <c r="AF394" s="11">
        <v>1</v>
      </c>
      <c r="AG394" s="11">
        <v>2.38</v>
      </c>
      <c r="AH394" s="42">
        <f t="shared" si="830"/>
        <v>3.38</v>
      </c>
      <c r="AI394" s="11">
        <v>1.15</v>
      </c>
      <c r="AJ394" s="9">
        <v>0.5</v>
      </c>
      <c r="AK394" s="43">
        <f t="shared" si="831"/>
        <v>5570.53744</v>
      </c>
      <c r="AT394" s="11">
        <v>2704</v>
      </c>
      <c r="AU394" s="12">
        <v>1.06</v>
      </c>
      <c r="AV394" s="11">
        <v>1</v>
      </c>
      <c r="AW394" s="11">
        <v>0</v>
      </c>
      <c r="AX394" s="13">
        <f t="shared" si="832"/>
        <v>2866.24</v>
      </c>
      <c r="AY394" s="11">
        <v>1</v>
      </c>
      <c r="AZ394" s="11">
        <v>1</v>
      </c>
      <c r="BA394" s="11">
        <v>2.38</v>
      </c>
      <c r="BB394" s="42">
        <f t="shared" si="833"/>
        <v>3.38</v>
      </c>
      <c r="BC394" s="11">
        <v>1.15</v>
      </c>
      <c r="BD394" s="9">
        <v>0.5</v>
      </c>
      <c r="BE394" s="43">
        <f t="shared" si="834"/>
        <v>5570.53744</v>
      </c>
      <c r="BN394" s="11">
        <v>2704</v>
      </c>
      <c r="BO394" s="12">
        <v>1.06</v>
      </c>
      <c r="BP394" s="11">
        <v>1</v>
      </c>
      <c r="BQ394" s="11">
        <v>0</v>
      </c>
      <c r="BR394" s="13">
        <f t="shared" si="835"/>
        <v>2866.24</v>
      </c>
      <c r="BS394" s="11">
        <v>1</v>
      </c>
      <c r="BT394" s="11">
        <v>1</v>
      </c>
      <c r="BU394" s="11">
        <v>2.38</v>
      </c>
      <c r="BV394" s="42">
        <f t="shared" si="836"/>
        <v>3.38</v>
      </c>
      <c r="BW394" s="11">
        <v>1.15</v>
      </c>
      <c r="BX394" s="9">
        <v>0.5</v>
      </c>
      <c r="BY394" s="43">
        <f t="shared" si="837"/>
        <v>5570.53744</v>
      </c>
      <c r="CH394" s="11">
        <f t="shared" si="838"/>
        <v>3132</v>
      </c>
      <c r="CI394" s="12">
        <v>1.06</v>
      </c>
      <c r="CJ394" s="11">
        <v>1</v>
      </c>
      <c r="CK394" s="11">
        <v>0</v>
      </c>
      <c r="CL394" s="13">
        <f t="shared" si="839"/>
        <v>3319.92</v>
      </c>
      <c r="CM394" s="11">
        <v>1</v>
      </c>
      <c r="CN394" s="11">
        <v>1</v>
      </c>
      <c r="CO394" s="11">
        <v>2.38</v>
      </c>
      <c r="CP394" s="42">
        <f t="shared" si="840"/>
        <v>3.38</v>
      </c>
      <c r="CQ394" s="11">
        <v>1.15</v>
      </c>
      <c r="CR394" s="9">
        <v>0.5</v>
      </c>
      <c r="CS394" s="43">
        <f t="shared" si="841"/>
        <v>6452.26452</v>
      </c>
      <c r="DB394" s="11">
        <f t="shared" si="842"/>
        <v>3144</v>
      </c>
      <c r="DC394" s="12">
        <v>1.06</v>
      </c>
      <c r="DD394" s="11">
        <v>1</v>
      </c>
      <c r="DE394" s="11">
        <v>0</v>
      </c>
      <c r="DF394" s="13">
        <f t="shared" si="843"/>
        <v>3332.64</v>
      </c>
      <c r="DG394" s="11">
        <v>1</v>
      </c>
      <c r="DH394" s="11">
        <v>1</v>
      </c>
      <c r="DI394" s="11">
        <v>2.38</v>
      </c>
      <c r="DJ394" s="42">
        <f t="shared" si="844"/>
        <v>3.38</v>
      </c>
      <c r="DK394" s="11">
        <v>1.15</v>
      </c>
      <c r="DL394" s="9">
        <v>0.5</v>
      </c>
      <c r="DM394" s="43">
        <f t="shared" si="845"/>
        <v>6476.98584</v>
      </c>
      <c r="DV394" s="11">
        <f t="shared" si="846"/>
        <v>3203</v>
      </c>
      <c r="DW394" s="12">
        <v>1.06</v>
      </c>
      <c r="DX394" s="11">
        <v>1</v>
      </c>
      <c r="DY394" s="11">
        <v>0</v>
      </c>
      <c r="DZ394" s="13">
        <f t="shared" si="847"/>
        <v>3395.18</v>
      </c>
      <c r="EA394" s="11">
        <v>1</v>
      </c>
      <c r="EB394" s="11">
        <v>1</v>
      </c>
      <c r="EC394" s="11">
        <v>3.18</v>
      </c>
      <c r="ED394" s="42">
        <f t="shared" si="848"/>
        <v>4.18</v>
      </c>
      <c r="EE394" s="11">
        <v>1.15</v>
      </c>
      <c r="EF394" s="9">
        <v>0.5</v>
      </c>
      <c r="EG394" s="43">
        <f t="shared" si="849"/>
        <v>8160.31513</v>
      </c>
    </row>
    <row r="395" s="1" customFormat="1" customHeight="1" spans="6:139">
      <c r="F395" s="11">
        <v>2704</v>
      </c>
      <c r="G395" s="12">
        <v>1.31</v>
      </c>
      <c r="H395" s="11">
        <v>1</v>
      </c>
      <c r="I395" s="11">
        <v>0</v>
      </c>
      <c r="J395" s="13">
        <f t="shared" si="826"/>
        <v>3542.24</v>
      </c>
      <c r="K395" s="11">
        <v>1</v>
      </c>
      <c r="L395" s="11">
        <v>1</v>
      </c>
      <c r="M395" s="11">
        <v>2.38</v>
      </c>
      <c r="N395" s="42">
        <f t="shared" si="827"/>
        <v>3.38</v>
      </c>
      <c r="O395" s="11">
        <v>1.15</v>
      </c>
      <c r="P395" s="9">
        <v>0.5</v>
      </c>
      <c r="Q395" s="43">
        <f t="shared" si="828"/>
        <v>6884.34344</v>
      </c>
      <c r="Z395" s="11">
        <v>2704</v>
      </c>
      <c r="AA395" s="12">
        <v>1.31</v>
      </c>
      <c r="AB395" s="11">
        <v>1</v>
      </c>
      <c r="AC395" s="11">
        <v>0</v>
      </c>
      <c r="AD395" s="13">
        <f t="shared" si="829"/>
        <v>3542.24</v>
      </c>
      <c r="AE395" s="11">
        <v>1</v>
      </c>
      <c r="AF395" s="11">
        <v>1</v>
      </c>
      <c r="AG395" s="11">
        <v>2.38</v>
      </c>
      <c r="AH395" s="42">
        <f t="shared" si="830"/>
        <v>3.38</v>
      </c>
      <c r="AI395" s="11">
        <v>1.15</v>
      </c>
      <c r="AJ395" s="9">
        <v>0.5</v>
      </c>
      <c r="AK395" s="43">
        <f t="shared" si="831"/>
        <v>6884.34344</v>
      </c>
      <c r="AT395" s="11">
        <v>2704</v>
      </c>
      <c r="AU395" s="12">
        <v>1.31</v>
      </c>
      <c r="AV395" s="11">
        <v>1</v>
      </c>
      <c r="AW395" s="11">
        <v>0</v>
      </c>
      <c r="AX395" s="13">
        <f t="shared" si="832"/>
        <v>3542.24</v>
      </c>
      <c r="AY395" s="11">
        <v>1</v>
      </c>
      <c r="AZ395" s="11">
        <v>1</v>
      </c>
      <c r="BA395" s="11">
        <v>2.38</v>
      </c>
      <c r="BB395" s="42">
        <f t="shared" si="833"/>
        <v>3.38</v>
      </c>
      <c r="BC395" s="11">
        <v>1.15</v>
      </c>
      <c r="BD395" s="9">
        <v>0.5</v>
      </c>
      <c r="BE395" s="43">
        <f t="shared" si="834"/>
        <v>6884.34344</v>
      </c>
      <c r="BN395" s="11">
        <v>2704</v>
      </c>
      <c r="BO395" s="12">
        <v>1.31</v>
      </c>
      <c r="BP395" s="11">
        <v>1</v>
      </c>
      <c r="BQ395" s="11">
        <v>0</v>
      </c>
      <c r="BR395" s="13">
        <f t="shared" si="835"/>
        <v>3542.24</v>
      </c>
      <c r="BS395" s="11">
        <v>1</v>
      </c>
      <c r="BT395" s="11">
        <v>1</v>
      </c>
      <c r="BU395" s="11">
        <v>2.38</v>
      </c>
      <c r="BV395" s="42">
        <f t="shared" si="836"/>
        <v>3.38</v>
      </c>
      <c r="BW395" s="11">
        <v>1.15</v>
      </c>
      <c r="BX395" s="9">
        <v>0.5</v>
      </c>
      <c r="BY395" s="43">
        <f t="shared" si="837"/>
        <v>6884.34344</v>
      </c>
      <c r="CH395" s="11">
        <f t="shared" si="838"/>
        <v>3132</v>
      </c>
      <c r="CI395" s="12">
        <v>1.31</v>
      </c>
      <c r="CJ395" s="11">
        <v>1</v>
      </c>
      <c r="CK395" s="11">
        <v>0</v>
      </c>
      <c r="CL395" s="13">
        <f t="shared" si="839"/>
        <v>4102.92</v>
      </c>
      <c r="CM395" s="11">
        <v>1</v>
      </c>
      <c r="CN395" s="11">
        <v>1</v>
      </c>
      <c r="CO395" s="11">
        <v>2.38</v>
      </c>
      <c r="CP395" s="42">
        <f t="shared" si="840"/>
        <v>3.38</v>
      </c>
      <c r="CQ395" s="11">
        <v>1.15</v>
      </c>
      <c r="CR395" s="9">
        <v>0.5</v>
      </c>
      <c r="CS395" s="43">
        <f t="shared" si="841"/>
        <v>7974.02502</v>
      </c>
      <c r="DB395" s="11">
        <f t="shared" si="842"/>
        <v>3144</v>
      </c>
      <c r="DC395" s="12">
        <v>1.31</v>
      </c>
      <c r="DD395" s="11">
        <v>1</v>
      </c>
      <c r="DE395" s="11">
        <v>0</v>
      </c>
      <c r="DF395" s="13">
        <f t="shared" si="843"/>
        <v>4118.64</v>
      </c>
      <c r="DG395" s="11">
        <v>1</v>
      </c>
      <c r="DH395" s="11">
        <v>1</v>
      </c>
      <c r="DI395" s="11">
        <v>2.38</v>
      </c>
      <c r="DJ395" s="42">
        <f t="shared" si="844"/>
        <v>3.38</v>
      </c>
      <c r="DK395" s="11">
        <v>1.15</v>
      </c>
      <c r="DL395" s="9">
        <v>0.5</v>
      </c>
      <c r="DM395" s="43">
        <f t="shared" si="845"/>
        <v>8004.57684</v>
      </c>
      <c r="DV395" s="11">
        <f t="shared" si="846"/>
        <v>3203</v>
      </c>
      <c r="DW395" s="12">
        <v>1.31</v>
      </c>
      <c r="DX395" s="11">
        <v>1</v>
      </c>
      <c r="DY395" s="11">
        <v>0</v>
      </c>
      <c r="DZ395" s="13">
        <f t="shared" si="847"/>
        <v>4195.93</v>
      </c>
      <c r="EA395" s="11">
        <v>1</v>
      </c>
      <c r="EB395" s="11">
        <v>1</v>
      </c>
      <c r="EC395" s="11">
        <v>3.18</v>
      </c>
      <c r="ED395" s="42">
        <f t="shared" si="848"/>
        <v>4.18</v>
      </c>
      <c r="EE395" s="11">
        <v>1.15</v>
      </c>
      <c r="EF395" s="9">
        <v>0.5</v>
      </c>
      <c r="EG395" s="43">
        <f t="shared" si="849"/>
        <v>10084.917755</v>
      </c>
    </row>
    <row r="396" s="1" customFormat="1" customHeight="1" spans="6:139">
      <c r="F396" s="11">
        <v>2704</v>
      </c>
      <c r="G396" s="12">
        <v>0.75</v>
      </c>
      <c r="H396" s="11">
        <v>1</v>
      </c>
      <c r="I396" s="11">
        <v>0</v>
      </c>
      <c r="J396" s="13">
        <f t="shared" si="826"/>
        <v>2028</v>
      </c>
      <c r="K396" s="11">
        <v>1</v>
      </c>
      <c r="L396" s="11">
        <v>1</v>
      </c>
      <c r="M396" s="11">
        <v>2.38</v>
      </c>
      <c r="N396" s="42">
        <f t="shared" si="827"/>
        <v>3.38</v>
      </c>
      <c r="O396" s="11">
        <v>1.15</v>
      </c>
      <c r="P396" s="9">
        <v>0.5</v>
      </c>
      <c r="Q396" s="43">
        <f t="shared" si="828"/>
        <v>3941.418</v>
      </c>
      <c r="Z396" s="11">
        <v>2704</v>
      </c>
      <c r="AA396" s="12">
        <v>0.75</v>
      </c>
      <c r="AB396" s="11">
        <v>1</v>
      </c>
      <c r="AC396" s="11">
        <v>0</v>
      </c>
      <c r="AD396" s="13">
        <f t="shared" si="829"/>
        <v>2028</v>
      </c>
      <c r="AE396" s="11">
        <v>1</v>
      </c>
      <c r="AF396" s="11">
        <v>1</v>
      </c>
      <c r="AG396" s="11">
        <v>2.38</v>
      </c>
      <c r="AH396" s="42">
        <f t="shared" si="830"/>
        <v>3.38</v>
      </c>
      <c r="AI396" s="11">
        <v>1.15</v>
      </c>
      <c r="AJ396" s="9">
        <v>0.5</v>
      </c>
      <c r="AK396" s="43">
        <f t="shared" si="831"/>
        <v>3941.418</v>
      </c>
      <c r="AT396" s="11">
        <v>2704</v>
      </c>
      <c r="AU396" s="12">
        <v>0.75</v>
      </c>
      <c r="AV396" s="11">
        <v>1</v>
      </c>
      <c r="AW396" s="11">
        <v>0</v>
      </c>
      <c r="AX396" s="13">
        <f t="shared" si="832"/>
        <v>2028</v>
      </c>
      <c r="AY396" s="11">
        <v>1</v>
      </c>
      <c r="AZ396" s="11">
        <v>1</v>
      </c>
      <c r="BA396" s="11">
        <v>2.38</v>
      </c>
      <c r="BB396" s="42">
        <f t="shared" si="833"/>
        <v>3.38</v>
      </c>
      <c r="BC396" s="11">
        <v>1.15</v>
      </c>
      <c r="BD396" s="9">
        <v>0.5</v>
      </c>
      <c r="BE396" s="43">
        <f t="shared" si="834"/>
        <v>3941.418</v>
      </c>
      <c r="BN396" s="11">
        <v>2704</v>
      </c>
      <c r="BO396" s="12">
        <v>0.75</v>
      </c>
      <c r="BP396" s="11">
        <v>1</v>
      </c>
      <c r="BQ396" s="11">
        <v>0</v>
      </c>
      <c r="BR396" s="13">
        <f t="shared" si="835"/>
        <v>2028</v>
      </c>
      <c r="BS396" s="11">
        <v>1</v>
      </c>
      <c r="BT396" s="11">
        <v>1</v>
      </c>
      <c r="BU396" s="11">
        <v>2.38</v>
      </c>
      <c r="BV396" s="42">
        <f t="shared" si="836"/>
        <v>3.38</v>
      </c>
      <c r="BW396" s="11">
        <v>1.15</v>
      </c>
      <c r="BX396" s="9">
        <v>0.5</v>
      </c>
      <c r="BY396" s="43">
        <f t="shared" si="837"/>
        <v>3941.418</v>
      </c>
      <c r="CH396" s="11">
        <f t="shared" si="838"/>
        <v>3132</v>
      </c>
      <c r="CI396" s="12">
        <v>0.75</v>
      </c>
      <c r="CJ396" s="11">
        <v>1</v>
      </c>
      <c r="CK396" s="11">
        <v>0</v>
      </c>
      <c r="CL396" s="13">
        <f t="shared" si="839"/>
        <v>2349</v>
      </c>
      <c r="CM396" s="11">
        <v>1</v>
      </c>
      <c r="CN396" s="11">
        <v>1</v>
      </c>
      <c r="CO396" s="11">
        <v>2.38</v>
      </c>
      <c r="CP396" s="42">
        <f t="shared" si="840"/>
        <v>3.38</v>
      </c>
      <c r="CQ396" s="11">
        <v>1.15</v>
      </c>
      <c r="CR396" s="9">
        <v>0.5</v>
      </c>
      <c r="CS396" s="43">
        <f t="shared" si="841"/>
        <v>4565.2815</v>
      </c>
      <c r="DB396" s="11">
        <f t="shared" si="842"/>
        <v>3144</v>
      </c>
      <c r="DC396" s="12">
        <v>0.75</v>
      </c>
      <c r="DD396" s="11">
        <v>1</v>
      </c>
      <c r="DE396" s="11">
        <v>0</v>
      </c>
      <c r="DF396" s="13">
        <f t="shared" si="843"/>
        <v>2358</v>
      </c>
      <c r="DG396" s="11">
        <v>1</v>
      </c>
      <c r="DH396" s="11">
        <v>1</v>
      </c>
      <c r="DI396" s="11">
        <v>2.38</v>
      </c>
      <c r="DJ396" s="42">
        <f t="shared" si="844"/>
        <v>3.38</v>
      </c>
      <c r="DK396" s="11">
        <v>1.15</v>
      </c>
      <c r="DL396" s="9">
        <v>0.5</v>
      </c>
      <c r="DM396" s="43">
        <f t="shared" si="845"/>
        <v>4582.773</v>
      </c>
      <c r="DV396" s="11">
        <f t="shared" si="846"/>
        <v>3203</v>
      </c>
      <c r="DW396" s="12">
        <v>0.75</v>
      </c>
      <c r="DX396" s="11">
        <v>1</v>
      </c>
      <c r="DY396" s="11">
        <v>0</v>
      </c>
      <c r="DZ396" s="13">
        <f t="shared" si="847"/>
        <v>2402.25</v>
      </c>
      <c r="EA396" s="11">
        <v>1</v>
      </c>
      <c r="EB396" s="11">
        <v>1</v>
      </c>
      <c r="EC396" s="11">
        <v>3.18</v>
      </c>
      <c r="ED396" s="42">
        <f t="shared" si="848"/>
        <v>4.18</v>
      </c>
      <c r="EE396" s="11">
        <v>1.15</v>
      </c>
      <c r="EF396" s="9">
        <v>0.5</v>
      </c>
      <c r="EG396" s="43">
        <f t="shared" si="849"/>
        <v>5773.807875</v>
      </c>
    </row>
    <row r="397" s="1" customFormat="1" customHeight="1" spans="6:139">
      <c r="F397" s="11">
        <v>2704</v>
      </c>
      <c r="G397" s="12">
        <v>0.75</v>
      </c>
      <c r="H397" s="11">
        <v>1</v>
      </c>
      <c r="I397" s="11">
        <v>0</v>
      </c>
      <c r="J397" s="13">
        <f t="shared" si="826"/>
        <v>2028</v>
      </c>
      <c r="K397" s="11">
        <v>1</v>
      </c>
      <c r="L397" s="11">
        <v>1</v>
      </c>
      <c r="M397" s="11">
        <v>2.38</v>
      </c>
      <c r="N397" s="42">
        <f t="shared" si="827"/>
        <v>3.38</v>
      </c>
      <c r="O397" s="11">
        <v>1.15</v>
      </c>
      <c r="P397" s="9">
        <v>0.5</v>
      </c>
      <c r="Q397" s="43">
        <f t="shared" si="828"/>
        <v>3941.418</v>
      </c>
      <c r="Z397" s="11">
        <v>2704</v>
      </c>
      <c r="AA397" s="12">
        <v>0.75</v>
      </c>
      <c r="AB397" s="11">
        <v>1</v>
      </c>
      <c r="AC397" s="11">
        <v>0</v>
      </c>
      <c r="AD397" s="13">
        <f t="shared" si="829"/>
        <v>2028</v>
      </c>
      <c r="AE397" s="11">
        <v>1</v>
      </c>
      <c r="AF397" s="11">
        <v>1</v>
      </c>
      <c r="AG397" s="11">
        <v>2.38</v>
      </c>
      <c r="AH397" s="42">
        <f t="shared" si="830"/>
        <v>3.38</v>
      </c>
      <c r="AI397" s="11">
        <v>1.15</v>
      </c>
      <c r="AJ397" s="9">
        <v>0.5</v>
      </c>
      <c r="AK397" s="43">
        <f t="shared" si="831"/>
        <v>3941.418</v>
      </c>
      <c r="AT397" s="11">
        <v>2704</v>
      </c>
      <c r="AU397" s="12">
        <v>0.75</v>
      </c>
      <c r="AV397" s="11">
        <v>1</v>
      </c>
      <c r="AW397" s="11">
        <v>0</v>
      </c>
      <c r="AX397" s="13">
        <f t="shared" si="832"/>
        <v>2028</v>
      </c>
      <c r="AY397" s="11">
        <v>1</v>
      </c>
      <c r="AZ397" s="11">
        <v>1</v>
      </c>
      <c r="BA397" s="11">
        <v>2.38</v>
      </c>
      <c r="BB397" s="42">
        <f t="shared" si="833"/>
        <v>3.38</v>
      </c>
      <c r="BC397" s="11">
        <v>1.15</v>
      </c>
      <c r="BD397" s="9">
        <v>0.5</v>
      </c>
      <c r="BE397" s="43">
        <f t="shared" si="834"/>
        <v>3941.418</v>
      </c>
      <c r="BN397" s="11">
        <v>2704</v>
      </c>
      <c r="BO397" s="12">
        <v>0.75</v>
      </c>
      <c r="BP397" s="11">
        <v>1</v>
      </c>
      <c r="BQ397" s="11">
        <v>0</v>
      </c>
      <c r="BR397" s="13">
        <f t="shared" si="835"/>
        <v>2028</v>
      </c>
      <c r="BS397" s="11">
        <v>1</v>
      </c>
      <c r="BT397" s="11">
        <v>1</v>
      </c>
      <c r="BU397" s="11">
        <v>2.38</v>
      </c>
      <c r="BV397" s="42">
        <f t="shared" si="836"/>
        <v>3.38</v>
      </c>
      <c r="BW397" s="11">
        <v>1.15</v>
      </c>
      <c r="BX397" s="9">
        <v>0.5</v>
      </c>
      <c r="BY397" s="43">
        <f t="shared" si="837"/>
        <v>3941.418</v>
      </c>
      <c r="CH397" s="11">
        <f t="shared" si="838"/>
        <v>3132</v>
      </c>
      <c r="CI397" s="12">
        <v>0.75</v>
      </c>
      <c r="CJ397" s="11">
        <v>1</v>
      </c>
      <c r="CK397" s="11">
        <v>0</v>
      </c>
      <c r="CL397" s="13">
        <f t="shared" si="839"/>
        <v>2349</v>
      </c>
      <c r="CM397" s="11">
        <v>1</v>
      </c>
      <c r="CN397" s="11">
        <v>1</v>
      </c>
      <c r="CO397" s="11">
        <v>2.38</v>
      </c>
      <c r="CP397" s="42">
        <f t="shared" si="840"/>
        <v>3.38</v>
      </c>
      <c r="CQ397" s="11">
        <v>1.15</v>
      </c>
      <c r="CR397" s="9">
        <v>0.5</v>
      </c>
      <c r="CS397" s="43">
        <f t="shared" si="841"/>
        <v>4565.2815</v>
      </c>
      <c r="DB397" s="11">
        <f t="shared" si="842"/>
        <v>3144</v>
      </c>
      <c r="DC397" s="12">
        <v>0.75</v>
      </c>
      <c r="DD397" s="11">
        <v>1</v>
      </c>
      <c r="DE397" s="11">
        <v>0</v>
      </c>
      <c r="DF397" s="13">
        <f t="shared" si="843"/>
        <v>2358</v>
      </c>
      <c r="DG397" s="11">
        <v>1</v>
      </c>
      <c r="DH397" s="11">
        <v>1</v>
      </c>
      <c r="DI397" s="11">
        <v>2.38</v>
      </c>
      <c r="DJ397" s="42">
        <f t="shared" si="844"/>
        <v>3.38</v>
      </c>
      <c r="DK397" s="11">
        <v>1.15</v>
      </c>
      <c r="DL397" s="9">
        <v>0.5</v>
      </c>
      <c r="DM397" s="43">
        <f t="shared" si="845"/>
        <v>4582.773</v>
      </c>
      <c r="DV397" s="11">
        <f t="shared" si="846"/>
        <v>3203</v>
      </c>
      <c r="DW397" s="12">
        <v>0.75</v>
      </c>
      <c r="DX397" s="11">
        <v>1</v>
      </c>
      <c r="DY397" s="11">
        <v>0</v>
      </c>
      <c r="DZ397" s="13">
        <f t="shared" si="847"/>
        <v>2402.25</v>
      </c>
      <c r="EA397" s="11">
        <v>1</v>
      </c>
      <c r="EB397" s="11">
        <v>1</v>
      </c>
      <c r="EC397" s="11">
        <v>3.18</v>
      </c>
      <c r="ED397" s="42">
        <f t="shared" si="848"/>
        <v>4.18</v>
      </c>
      <c r="EE397" s="11">
        <v>1.15</v>
      </c>
      <c r="EF397" s="9">
        <v>0.5</v>
      </c>
      <c r="EG397" s="43">
        <f t="shared" si="849"/>
        <v>5773.807875</v>
      </c>
    </row>
    <row r="398" s="1" customFormat="1" customHeight="1" spans="6:139">
      <c r="F398" s="11">
        <v>2704</v>
      </c>
      <c r="G398" s="12">
        <v>1.8</v>
      </c>
      <c r="H398" s="11">
        <v>1</v>
      </c>
      <c r="I398" s="11">
        <v>0</v>
      </c>
      <c r="J398" s="13">
        <f t="shared" si="826"/>
        <v>4867.2</v>
      </c>
      <c r="K398" s="11">
        <v>1</v>
      </c>
      <c r="L398" s="11">
        <v>1</v>
      </c>
      <c r="M398" s="11">
        <v>2.38</v>
      </c>
      <c r="N398" s="42">
        <f t="shared" si="827"/>
        <v>3.38</v>
      </c>
      <c r="O398" s="11">
        <v>1.15</v>
      </c>
      <c r="P398" s="9">
        <v>0.5</v>
      </c>
      <c r="Q398" s="43">
        <f t="shared" si="828"/>
        <v>9459.4032</v>
      </c>
      <c r="Z398" s="11">
        <v>2704</v>
      </c>
      <c r="AA398" s="12">
        <v>1.8</v>
      </c>
      <c r="AB398" s="11">
        <v>1</v>
      </c>
      <c r="AC398" s="11">
        <v>0</v>
      </c>
      <c r="AD398" s="13">
        <f t="shared" si="829"/>
        <v>4867.2</v>
      </c>
      <c r="AE398" s="11">
        <v>1</v>
      </c>
      <c r="AF398" s="11">
        <v>1</v>
      </c>
      <c r="AG398" s="11">
        <v>2.38</v>
      </c>
      <c r="AH398" s="42">
        <f t="shared" si="830"/>
        <v>3.38</v>
      </c>
      <c r="AI398" s="11">
        <v>1.15</v>
      </c>
      <c r="AJ398" s="9">
        <v>0.5</v>
      </c>
      <c r="AK398" s="43">
        <f t="shared" si="831"/>
        <v>9459.4032</v>
      </c>
      <c r="AT398" s="11">
        <v>2704</v>
      </c>
      <c r="AU398" s="12">
        <v>1.8</v>
      </c>
      <c r="AV398" s="11">
        <v>1</v>
      </c>
      <c r="AW398" s="11">
        <v>0</v>
      </c>
      <c r="AX398" s="13">
        <f t="shared" si="832"/>
        <v>4867.2</v>
      </c>
      <c r="AY398" s="11">
        <v>1</v>
      </c>
      <c r="AZ398" s="11">
        <v>1</v>
      </c>
      <c r="BA398" s="11">
        <v>2.38</v>
      </c>
      <c r="BB398" s="42">
        <f t="shared" si="833"/>
        <v>3.38</v>
      </c>
      <c r="BC398" s="11">
        <v>1.15</v>
      </c>
      <c r="BD398" s="9">
        <v>0.5</v>
      </c>
      <c r="BE398" s="43">
        <f t="shared" si="834"/>
        <v>9459.4032</v>
      </c>
      <c r="BN398" s="11">
        <v>2704</v>
      </c>
      <c r="BO398" s="12">
        <v>1.8</v>
      </c>
      <c r="BP398" s="11">
        <v>1</v>
      </c>
      <c r="BQ398" s="11">
        <v>0</v>
      </c>
      <c r="BR398" s="13">
        <f t="shared" si="835"/>
        <v>4867.2</v>
      </c>
      <c r="BS398" s="11">
        <v>1</v>
      </c>
      <c r="BT398" s="11">
        <v>1</v>
      </c>
      <c r="BU398" s="11">
        <v>2.38</v>
      </c>
      <c r="BV398" s="42">
        <f t="shared" si="836"/>
        <v>3.38</v>
      </c>
      <c r="BW398" s="11">
        <v>1.15</v>
      </c>
      <c r="BX398" s="9">
        <v>0.5</v>
      </c>
      <c r="BY398" s="43">
        <f t="shared" si="837"/>
        <v>9459.4032</v>
      </c>
      <c r="CH398" s="11">
        <f t="shared" si="838"/>
        <v>3132</v>
      </c>
      <c r="CI398" s="12">
        <v>1.8</v>
      </c>
      <c r="CJ398" s="11">
        <v>1</v>
      </c>
      <c r="CK398" s="11">
        <v>0</v>
      </c>
      <c r="CL398" s="13">
        <f t="shared" si="839"/>
        <v>5637.6</v>
      </c>
      <c r="CM398" s="11">
        <v>1</v>
      </c>
      <c r="CN398" s="11">
        <v>1</v>
      </c>
      <c r="CO398" s="11">
        <v>2.38</v>
      </c>
      <c r="CP398" s="42">
        <f t="shared" si="840"/>
        <v>3.38</v>
      </c>
      <c r="CQ398" s="11">
        <v>1.15</v>
      </c>
      <c r="CR398" s="9">
        <v>0.5</v>
      </c>
      <c r="CS398" s="43">
        <f t="shared" si="841"/>
        <v>10956.6756</v>
      </c>
      <c r="DB398" s="11">
        <f t="shared" si="842"/>
        <v>3144</v>
      </c>
      <c r="DC398" s="12">
        <v>1.8</v>
      </c>
      <c r="DD398" s="11">
        <v>1</v>
      </c>
      <c r="DE398" s="11">
        <v>0</v>
      </c>
      <c r="DF398" s="13">
        <f t="shared" si="843"/>
        <v>5659.2</v>
      </c>
      <c r="DG398" s="11">
        <v>1</v>
      </c>
      <c r="DH398" s="11">
        <v>1</v>
      </c>
      <c r="DI398" s="11">
        <v>2.38</v>
      </c>
      <c r="DJ398" s="42">
        <f t="shared" si="844"/>
        <v>3.38</v>
      </c>
      <c r="DK398" s="11">
        <v>1.15</v>
      </c>
      <c r="DL398" s="9">
        <v>0.5</v>
      </c>
      <c r="DM398" s="43">
        <f t="shared" si="845"/>
        <v>10998.6552</v>
      </c>
      <c r="DV398" s="11">
        <f t="shared" si="846"/>
        <v>3203</v>
      </c>
      <c r="DW398" s="12">
        <v>1.8</v>
      </c>
      <c r="DX398" s="11">
        <v>1</v>
      </c>
      <c r="DY398" s="11">
        <v>0</v>
      </c>
      <c r="DZ398" s="13">
        <f t="shared" si="847"/>
        <v>5765.4</v>
      </c>
      <c r="EA398" s="11">
        <v>1</v>
      </c>
      <c r="EB398" s="11">
        <v>1</v>
      </c>
      <c r="EC398" s="11">
        <v>3.18</v>
      </c>
      <c r="ED398" s="42">
        <f t="shared" si="848"/>
        <v>4.18</v>
      </c>
      <c r="EE398" s="11">
        <v>1.15</v>
      </c>
      <c r="EF398" s="9">
        <v>0.5</v>
      </c>
      <c r="EG398" s="43">
        <f t="shared" si="849"/>
        <v>13857.1389</v>
      </c>
    </row>
    <row r="399" s="1" customFormat="1" customHeight="1" spans="6:139">
      <c r="F399" s="11">
        <v>2704</v>
      </c>
      <c r="G399" s="12">
        <v>1.05</v>
      </c>
      <c r="H399" s="11">
        <v>1</v>
      </c>
      <c r="I399" s="11">
        <v>0</v>
      </c>
      <c r="J399" s="13">
        <f t="shared" si="826"/>
        <v>2839.2</v>
      </c>
      <c r="K399" s="11">
        <v>1</v>
      </c>
      <c r="L399" s="11">
        <v>1</v>
      </c>
      <c r="M399" s="11">
        <v>2.38</v>
      </c>
      <c r="N399" s="42">
        <f t="shared" si="827"/>
        <v>3.38</v>
      </c>
      <c r="O399" s="11">
        <v>1.15</v>
      </c>
      <c r="P399" s="9">
        <v>0.5</v>
      </c>
      <c r="Q399" s="43">
        <f t="shared" si="828"/>
        <v>5517.9852</v>
      </c>
      <c r="Z399" s="11">
        <v>2704</v>
      </c>
      <c r="AA399" s="12">
        <v>1.05</v>
      </c>
      <c r="AB399" s="11">
        <v>1</v>
      </c>
      <c r="AC399" s="11">
        <v>0</v>
      </c>
      <c r="AD399" s="13">
        <f t="shared" si="829"/>
        <v>2839.2</v>
      </c>
      <c r="AE399" s="11">
        <v>1</v>
      </c>
      <c r="AF399" s="11">
        <v>1</v>
      </c>
      <c r="AG399" s="11">
        <v>2.38</v>
      </c>
      <c r="AH399" s="42">
        <f t="shared" si="830"/>
        <v>3.38</v>
      </c>
      <c r="AI399" s="11">
        <v>1.15</v>
      </c>
      <c r="AJ399" s="9">
        <v>0.5</v>
      </c>
      <c r="AK399" s="43">
        <f t="shared" si="831"/>
        <v>5517.9852</v>
      </c>
      <c r="AT399" s="11">
        <v>2704</v>
      </c>
      <c r="AU399" s="12">
        <v>1.05</v>
      </c>
      <c r="AV399" s="11">
        <v>1</v>
      </c>
      <c r="AW399" s="11">
        <v>0</v>
      </c>
      <c r="AX399" s="13">
        <f t="shared" si="832"/>
        <v>2839.2</v>
      </c>
      <c r="AY399" s="11">
        <v>1</v>
      </c>
      <c r="AZ399" s="11">
        <v>1</v>
      </c>
      <c r="BA399" s="11">
        <v>2.38</v>
      </c>
      <c r="BB399" s="42">
        <f t="shared" si="833"/>
        <v>3.38</v>
      </c>
      <c r="BC399" s="11">
        <v>1.15</v>
      </c>
      <c r="BD399" s="9">
        <v>0.5</v>
      </c>
      <c r="BE399" s="43">
        <f t="shared" si="834"/>
        <v>5517.9852</v>
      </c>
      <c r="BN399" s="11">
        <v>2704</v>
      </c>
      <c r="BO399" s="12">
        <v>1.05</v>
      </c>
      <c r="BP399" s="11">
        <v>1</v>
      </c>
      <c r="BQ399" s="11">
        <v>0</v>
      </c>
      <c r="BR399" s="13">
        <f t="shared" si="835"/>
        <v>2839.2</v>
      </c>
      <c r="BS399" s="11">
        <v>1</v>
      </c>
      <c r="BT399" s="11">
        <v>1</v>
      </c>
      <c r="BU399" s="11">
        <v>2.38</v>
      </c>
      <c r="BV399" s="42">
        <f t="shared" si="836"/>
        <v>3.38</v>
      </c>
      <c r="BW399" s="11">
        <v>1.15</v>
      </c>
      <c r="BX399" s="9">
        <v>0.5</v>
      </c>
      <c r="BY399" s="43">
        <f t="shared" si="837"/>
        <v>5517.9852</v>
      </c>
      <c r="CH399" s="11">
        <f t="shared" si="838"/>
        <v>3132</v>
      </c>
      <c r="CI399" s="12">
        <v>1.05</v>
      </c>
      <c r="CJ399" s="11">
        <v>1</v>
      </c>
      <c r="CK399" s="11">
        <v>0</v>
      </c>
      <c r="CL399" s="13">
        <f t="shared" si="839"/>
        <v>3288.6</v>
      </c>
      <c r="CM399" s="11">
        <v>1</v>
      </c>
      <c r="CN399" s="11">
        <v>1</v>
      </c>
      <c r="CO399" s="11">
        <v>2.38</v>
      </c>
      <c r="CP399" s="42">
        <f t="shared" si="840"/>
        <v>3.38</v>
      </c>
      <c r="CQ399" s="11">
        <v>1.15</v>
      </c>
      <c r="CR399" s="9">
        <v>0.5</v>
      </c>
      <c r="CS399" s="43">
        <f t="shared" si="841"/>
        <v>6391.3941</v>
      </c>
      <c r="DB399" s="11">
        <f t="shared" si="842"/>
        <v>3144</v>
      </c>
      <c r="DC399" s="12">
        <v>1.05</v>
      </c>
      <c r="DD399" s="11">
        <v>1</v>
      </c>
      <c r="DE399" s="11">
        <v>0</v>
      </c>
      <c r="DF399" s="13">
        <f t="shared" si="843"/>
        <v>3301.2</v>
      </c>
      <c r="DG399" s="11">
        <v>1</v>
      </c>
      <c r="DH399" s="11">
        <v>1</v>
      </c>
      <c r="DI399" s="11">
        <v>2.38</v>
      </c>
      <c r="DJ399" s="42">
        <f t="shared" si="844"/>
        <v>3.38</v>
      </c>
      <c r="DK399" s="11">
        <v>1.15</v>
      </c>
      <c r="DL399" s="9">
        <v>0.5</v>
      </c>
      <c r="DM399" s="43">
        <f t="shared" si="845"/>
        <v>6415.8822</v>
      </c>
      <c r="DV399" s="11">
        <f t="shared" si="846"/>
        <v>3203</v>
      </c>
      <c r="DW399" s="12">
        <v>1.05</v>
      </c>
      <c r="DX399" s="11">
        <v>1</v>
      </c>
      <c r="DY399" s="11">
        <v>0</v>
      </c>
      <c r="DZ399" s="13">
        <f t="shared" si="847"/>
        <v>3363.15</v>
      </c>
      <c r="EA399" s="11">
        <v>1</v>
      </c>
      <c r="EB399" s="11">
        <v>1</v>
      </c>
      <c r="EC399" s="11">
        <v>3.18</v>
      </c>
      <c r="ED399" s="42">
        <f t="shared" si="848"/>
        <v>4.18</v>
      </c>
      <c r="EE399" s="11">
        <v>1.15</v>
      </c>
      <c r="EF399" s="9">
        <v>0.5</v>
      </c>
      <c r="EG399" s="43">
        <f t="shared" si="849"/>
        <v>8083.331025</v>
      </c>
    </row>
    <row r="400" s="1" customFormat="1" customHeight="1" spans="6:139">
      <c r="F400" s="11">
        <v>2704</v>
      </c>
      <c r="G400" s="12">
        <v>1.06</v>
      </c>
      <c r="H400" s="11">
        <v>1</v>
      </c>
      <c r="I400" s="11">
        <v>0</v>
      </c>
      <c r="J400" s="13">
        <f t="shared" si="826"/>
        <v>2866.24</v>
      </c>
      <c r="K400" s="11">
        <v>1</v>
      </c>
      <c r="L400" s="11">
        <v>1</v>
      </c>
      <c r="M400" s="11">
        <v>2.38</v>
      </c>
      <c r="N400" s="42">
        <f t="shared" si="827"/>
        <v>3.38</v>
      </c>
      <c r="O400" s="11">
        <v>1.15</v>
      </c>
      <c r="P400" s="9">
        <v>0.5</v>
      </c>
      <c r="Q400" s="43">
        <f t="shared" si="828"/>
        <v>5570.53744</v>
      </c>
      <c r="Z400" s="11">
        <v>2704</v>
      </c>
      <c r="AA400" s="12">
        <v>1.06</v>
      </c>
      <c r="AB400" s="11">
        <v>1</v>
      </c>
      <c r="AC400" s="11">
        <v>0</v>
      </c>
      <c r="AD400" s="13">
        <f t="shared" si="829"/>
        <v>2866.24</v>
      </c>
      <c r="AE400" s="11">
        <v>1</v>
      </c>
      <c r="AF400" s="11">
        <v>1</v>
      </c>
      <c r="AG400" s="11">
        <v>2.38</v>
      </c>
      <c r="AH400" s="42">
        <f t="shared" si="830"/>
        <v>3.38</v>
      </c>
      <c r="AI400" s="11">
        <v>1.15</v>
      </c>
      <c r="AJ400" s="9">
        <v>0.5</v>
      </c>
      <c r="AK400" s="43">
        <f t="shared" si="831"/>
        <v>5570.53744</v>
      </c>
      <c r="AT400" s="11">
        <v>2704</v>
      </c>
      <c r="AU400" s="12">
        <v>1.06</v>
      </c>
      <c r="AV400" s="11">
        <v>1</v>
      </c>
      <c r="AW400" s="11">
        <v>0</v>
      </c>
      <c r="AX400" s="13">
        <f t="shared" si="832"/>
        <v>2866.24</v>
      </c>
      <c r="AY400" s="11">
        <v>1</v>
      </c>
      <c r="AZ400" s="11">
        <v>1</v>
      </c>
      <c r="BA400" s="11">
        <v>2.38</v>
      </c>
      <c r="BB400" s="42">
        <f t="shared" si="833"/>
        <v>3.38</v>
      </c>
      <c r="BC400" s="11">
        <v>1.15</v>
      </c>
      <c r="BD400" s="9">
        <v>0.5</v>
      </c>
      <c r="BE400" s="43">
        <f t="shared" si="834"/>
        <v>5570.53744</v>
      </c>
      <c r="BN400" s="11">
        <v>2704</v>
      </c>
      <c r="BO400" s="12">
        <v>1.06</v>
      </c>
      <c r="BP400" s="11">
        <v>1</v>
      </c>
      <c r="BQ400" s="11">
        <v>0</v>
      </c>
      <c r="BR400" s="13">
        <f t="shared" si="835"/>
        <v>2866.24</v>
      </c>
      <c r="BS400" s="11">
        <v>1</v>
      </c>
      <c r="BT400" s="11">
        <v>1</v>
      </c>
      <c r="BU400" s="11">
        <v>2.38</v>
      </c>
      <c r="BV400" s="42">
        <f t="shared" si="836"/>
        <v>3.38</v>
      </c>
      <c r="BW400" s="11">
        <v>1.15</v>
      </c>
      <c r="BX400" s="9">
        <v>0.5</v>
      </c>
      <c r="BY400" s="43">
        <f t="shared" si="837"/>
        <v>5570.53744</v>
      </c>
      <c r="CH400" s="11">
        <f t="shared" si="838"/>
        <v>3132</v>
      </c>
      <c r="CI400" s="12">
        <v>1.06</v>
      </c>
      <c r="CJ400" s="11">
        <v>1</v>
      </c>
      <c r="CK400" s="11">
        <v>0</v>
      </c>
      <c r="CL400" s="13">
        <f t="shared" si="839"/>
        <v>3319.92</v>
      </c>
      <c r="CM400" s="11">
        <v>1</v>
      </c>
      <c r="CN400" s="11">
        <v>1</v>
      </c>
      <c r="CO400" s="11">
        <v>2.38</v>
      </c>
      <c r="CP400" s="42">
        <f t="shared" si="840"/>
        <v>3.38</v>
      </c>
      <c r="CQ400" s="11">
        <v>1.15</v>
      </c>
      <c r="CR400" s="9">
        <v>0.5</v>
      </c>
      <c r="CS400" s="43">
        <f t="shared" si="841"/>
        <v>6452.26452</v>
      </c>
      <c r="DB400" s="11">
        <f t="shared" si="842"/>
        <v>3144</v>
      </c>
      <c r="DC400" s="12">
        <v>1.06</v>
      </c>
      <c r="DD400" s="11">
        <v>1</v>
      </c>
      <c r="DE400" s="11">
        <v>0</v>
      </c>
      <c r="DF400" s="13">
        <f t="shared" si="843"/>
        <v>3332.64</v>
      </c>
      <c r="DG400" s="11">
        <v>1</v>
      </c>
      <c r="DH400" s="11">
        <v>1</v>
      </c>
      <c r="DI400" s="11">
        <v>2.38</v>
      </c>
      <c r="DJ400" s="42">
        <f t="shared" si="844"/>
        <v>3.38</v>
      </c>
      <c r="DK400" s="11">
        <v>1.15</v>
      </c>
      <c r="DL400" s="9">
        <v>0.5</v>
      </c>
      <c r="DM400" s="43">
        <f t="shared" si="845"/>
        <v>6476.98584</v>
      </c>
      <c r="DV400" s="11">
        <f t="shared" si="846"/>
        <v>3203</v>
      </c>
      <c r="DW400" s="12">
        <v>1.06</v>
      </c>
      <c r="DX400" s="11">
        <v>1</v>
      </c>
      <c r="DY400" s="11">
        <v>0</v>
      </c>
      <c r="DZ400" s="13">
        <f t="shared" si="847"/>
        <v>3395.18</v>
      </c>
      <c r="EA400" s="11">
        <v>1</v>
      </c>
      <c r="EB400" s="11">
        <v>1</v>
      </c>
      <c r="EC400" s="11">
        <v>3.18</v>
      </c>
      <c r="ED400" s="42">
        <f t="shared" si="848"/>
        <v>4.18</v>
      </c>
      <c r="EE400" s="11">
        <v>1.15</v>
      </c>
      <c r="EF400" s="9">
        <v>0.5</v>
      </c>
      <c r="EG400" s="43">
        <f t="shared" si="849"/>
        <v>8160.31513</v>
      </c>
    </row>
    <row r="401" s="1" customFormat="1" customHeight="1" spans="6:137">
      <c r="F401" s="11">
        <v>2704</v>
      </c>
      <c r="G401" s="12">
        <v>1.31</v>
      </c>
      <c r="H401" s="11">
        <v>1</v>
      </c>
      <c r="I401" s="11">
        <v>0</v>
      </c>
      <c r="J401" s="13">
        <f t="shared" si="826"/>
        <v>3542.24</v>
      </c>
      <c r="K401" s="11">
        <v>1</v>
      </c>
      <c r="L401" s="11">
        <v>1</v>
      </c>
      <c r="M401" s="11">
        <v>2.38</v>
      </c>
      <c r="N401" s="42">
        <f t="shared" si="827"/>
        <v>3.38</v>
      </c>
      <c r="O401" s="11">
        <v>1.15</v>
      </c>
      <c r="P401" s="9">
        <v>0.5</v>
      </c>
      <c r="Q401" s="43">
        <f t="shared" si="828"/>
        <v>6884.34344</v>
      </c>
      <c r="Z401" s="11">
        <v>2704</v>
      </c>
      <c r="AA401" s="12">
        <v>1.31</v>
      </c>
      <c r="AB401" s="11">
        <v>1</v>
      </c>
      <c r="AC401" s="11">
        <v>0</v>
      </c>
      <c r="AD401" s="13">
        <f t="shared" si="829"/>
        <v>3542.24</v>
      </c>
      <c r="AE401" s="11">
        <v>1</v>
      </c>
      <c r="AF401" s="11">
        <v>1</v>
      </c>
      <c r="AG401" s="11">
        <v>2.38</v>
      </c>
      <c r="AH401" s="42">
        <f t="shared" si="830"/>
        <v>3.38</v>
      </c>
      <c r="AI401" s="11">
        <v>1.15</v>
      </c>
      <c r="AJ401" s="9">
        <v>0.5</v>
      </c>
      <c r="AK401" s="43">
        <f t="shared" si="831"/>
        <v>6884.34344</v>
      </c>
      <c r="AT401" s="11">
        <v>2704</v>
      </c>
      <c r="AU401" s="12">
        <v>1.31</v>
      </c>
      <c r="AV401" s="11">
        <v>1</v>
      </c>
      <c r="AW401" s="11">
        <v>0</v>
      </c>
      <c r="AX401" s="13">
        <f t="shared" si="832"/>
        <v>3542.24</v>
      </c>
      <c r="AY401" s="11">
        <v>1</v>
      </c>
      <c r="AZ401" s="11">
        <v>1</v>
      </c>
      <c r="BA401" s="11">
        <v>2.38</v>
      </c>
      <c r="BB401" s="42">
        <f t="shared" si="833"/>
        <v>3.38</v>
      </c>
      <c r="BC401" s="11">
        <v>1.15</v>
      </c>
      <c r="BD401" s="9">
        <v>0.5</v>
      </c>
      <c r="BE401" s="43">
        <f t="shared" si="834"/>
        <v>6884.34344</v>
      </c>
      <c r="BN401" s="11">
        <v>2704</v>
      </c>
      <c r="BO401" s="12">
        <v>1.31</v>
      </c>
      <c r="BP401" s="11">
        <v>1</v>
      </c>
      <c r="BQ401" s="11">
        <v>0</v>
      </c>
      <c r="BR401" s="13">
        <f t="shared" si="835"/>
        <v>3542.24</v>
      </c>
      <c r="BS401" s="11">
        <v>1</v>
      </c>
      <c r="BT401" s="11">
        <v>1</v>
      </c>
      <c r="BU401" s="11">
        <v>2.38</v>
      </c>
      <c r="BV401" s="42">
        <f t="shared" si="836"/>
        <v>3.38</v>
      </c>
      <c r="BW401" s="11">
        <v>1.15</v>
      </c>
      <c r="BX401" s="9">
        <v>0.5</v>
      </c>
      <c r="BY401" s="43">
        <f t="shared" si="837"/>
        <v>6884.34344</v>
      </c>
      <c r="CH401" s="11">
        <f t="shared" si="838"/>
        <v>3132</v>
      </c>
      <c r="CI401" s="12">
        <v>1.31</v>
      </c>
      <c r="CJ401" s="11">
        <v>1</v>
      </c>
      <c r="CK401" s="11">
        <v>0</v>
      </c>
      <c r="CL401" s="13">
        <f t="shared" si="839"/>
        <v>4102.92</v>
      </c>
      <c r="CM401" s="11">
        <v>1</v>
      </c>
      <c r="CN401" s="11">
        <v>1</v>
      </c>
      <c r="CO401" s="11">
        <v>2.38</v>
      </c>
      <c r="CP401" s="42">
        <f t="shared" si="840"/>
        <v>3.38</v>
      </c>
      <c r="CQ401" s="11">
        <v>1.15</v>
      </c>
      <c r="CR401" s="9">
        <v>0.5</v>
      </c>
      <c r="CS401" s="43">
        <f t="shared" si="841"/>
        <v>7974.02502</v>
      </c>
      <c r="DB401" s="11">
        <f t="shared" si="842"/>
        <v>3144</v>
      </c>
      <c r="DC401" s="12">
        <v>1.31</v>
      </c>
      <c r="DD401" s="11">
        <v>1</v>
      </c>
      <c r="DE401" s="11">
        <v>0</v>
      </c>
      <c r="DF401" s="13">
        <f t="shared" si="843"/>
        <v>4118.64</v>
      </c>
      <c r="DG401" s="11">
        <v>1</v>
      </c>
      <c r="DH401" s="11">
        <v>1</v>
      </c>
      <c r="DI401" s="11">
        <v>2.38</v>
      </c>
      <c r="DJ401" s="42">
        <f t="shared" si="844"/>
        <v>3.38</v>
      </c>
      <c r="DK401" s="11">
        <v>1.15</v>
      </c>
      <c r="DL401" s="9">
        <v>0.5</v>
      </c>
      <c r="DM401" s="43">
        <f t="shared" si="845"/>
        <v>8004.57684</v>
      </c>
      <c r="DV401" s="11">
        <f t="shared" si="846"/>
        <v>3203</v>
      </c>
      <c r="DW401" s="12">
        <v>1.31</v>
      </c>
      <c r="DX401" s="11">
        <v>1</v>
      </c>
      <c r="DY401" s="11">
        <v>0</v>
      </c>
      <c r="DZ401" s="13">
        <f t="shared" si="847"/>
        <v>4195.93</v>
      </c>
      <c r="EA401" s="11">
        <v>1</v>
      </c>
      <c r="EB401" s="11">
        <v>1</v>
      </c>
      <c r="EC401" s="11">
        <v>3.18</v>
      </c>
      <c r="ED401" s="42">
        <f t="shared" si="848"/>
        <v>4.18</v>
      </c>
      <c r="EE401" s="11">
        <v>1.15</v>
      </c>
      <c r="EF401" s="9">
        <v>0.5</v>
      </c>
      <c r="EG401" s="43">
        <f t="shared" si="849"/>
        <v>10084.917755</v>
      </c>
    </row>
    <row r="402" s="1" customFormat="1" customHeight="1" spans="6:137">
      <c r="F402" s="11">
        <v>2704</v>
      </c>
      <c r="G402" s="12">
        <v>0.75</v>
      </c>
      <c r="H402" s="11">
        <v>1</v>
      </c>
      <c r="I402" s="11">
        <v>0</v>
      </c>
      <c r="J402" s="13">
        <f t="shared" si="826"/>
        <v>2028</v>
      </c>
      <c r="K402" s="11">
        <v>1</v>
      </c>
      <c r="L402" s="11">
        <v>1</v>
      </c>
      <c r="M402" s="11">
        <v>2.38</v>
      </c>
      <c r="N402" s="42">
        <f t="shared" si="827"/>
        <v>3.38</v>
      </c>
      <c r="O402" s="11">
        <v>1.15</v>
      </c>
      <c r="P402" s="9">
        <v>0.5</v>
      </c>
      <c r="Q402" s="43">
        <f t="shared" si="828"/>
        <v>3941.418</v>
      </c>
      <c r="Z402" s="11">
        <v>2704</v>
      </c>
      <c r="AA402" s="12">
        <v>0.75</v>
      </c>
      <c r="AB402" s="11">
        <v>1</v>
      </c>
      <c r="AC402" s="11">
        <v>0</v>
      </c>
      <c r="AD402" s="13">
        <f t="shared" si="829"/>
        <v>2028</v>
      </c>
      <c r="AE402" s="11">
        <v>1</v>
      </c>
      <c r="AF402" s="11">
        <v>1</v>
      </c>
      <c r="AG402" s="11">
        <v>2.38</v>
      </c>
      <c r="AH402" s="42">
        <f t="shared" si="830"/>
        <v>3.38</v>
      </c>
      <c r="AI402" s="11">
        <v>1.15</v>
      </c>
      <c r="AJ402" s="9">
        <v>0.5</v>
      </c>
      <c r="AK402" s="43">
        <f t="shared" si="831"/>
        <v>3941.418</v>
      </c>
      <c r="AT402" s="11">
        <v>2704</v>
      </c>
      <c r="AU402" s="12">
        <v>0.75</v>
      </c>
      <c r="AV402" s="11">
        <v>1</v>
      </c>
      <c r="AW402" s="11">
        <v>0</v>
      </c>
      <c r="AX402" s="13">
        <f t="shared" si="832"/>
        <v>2028</v>
      </c>
      <c r="AY402" s="11">
        <v>1</v>
      </c>
      <c r="AZ402" s="11">
        <v>1</v>
      </c>
      <c r="BA402" s="11">
        <v>2.38</v>
      </c>
      <c r="BB402" s="42">
        <f t="shared" si="833"/>
        <v>3.38</v>
      </c>
      <c r="BC402" s="11">
        <v>1.15</v>
      </c>
      <c r="BD402" s="9">
        <v>0.5</v>
      </c>
      <c r="BE402" s="43">
        <f t="shared" si="834"/>
        <v>3941.418</v>
      </c>
      <c r="BN402" s="11">
        <v>2704</v>
      </c>
      <c r="BO402" s="12">
        <v>0.75</v>
      </c>
      <c r="BP402" s="11">
        <v>1</v>
      </c>
      <c r="BQ402" s="11">
        <v>0</v>
      </c>
      <c r="BR402" s="13">
        <f t="shared" si="835"/>
        <v>2028</v>
      </c>
      <c r="BS402" s="11">
        <v>1</v>
      </c>
      <c r="BT402" s="11">
        <v>1</v>
      </c>
      <c r="BU402" s="11">
        <v>2.38</v>
      </c>
      <c r="BV402" s="42">
        <f t="shared" si="836"/>
        <v>3.38</v>
      </c>
      <c r="BW402" s="11">
        <v>1.15</v>
      </c>
      <c r="BX402" s="9">
        <v>0.5</v>
      </c>
      <c r="BY402" s="43">
        <f t="shared" si="837"/>
        <v>3941.418</v>
      </c>
      <c r="CH402" s="11">
        <f t="shared" si="838"/>
        <v>3132</v>
      </c>
      <c r="CI402" s="12">
        <v>0.75</v>
      </c>
      <c r="CJ402" s="11">
        <v>1</v>
      </c>
      <c r="CK402" s="11">
        <v>0</v>
      </c>
      <c r="CL402" s="13">
        <f t="shared" si="839"/>
        <v>2349</v>
      </c>
      <c r="CM402" s="11">
        <v>1</v>
      </c>
      <c r="CN402" s="11">
        <v>1</v>
      </c>
      <c r="CO402" s="11">
        <v>2.38</v>
      </c>
      <c r="CP402" s="42">
        <f t="shared" si="840"/>
        <v>3.38</v>
      </c>
      <c r="CQ402" s="11">
        <v>1.15</v>
      </c>
      <c r="CR402" s="9">
        <v>0.5</v>
      </c>
      <c r="CS402" s="43">
        <f t="shared" si="841"/>
        <v>4565.2815</v>
      </c>
      <c r="DB402" s="11">
        <f t="shared" si="842"/>
        <v>3144</v>
      </c>
      <c r="DC402" s="12">
        <v>0.75</v>
      </c>
      <c r="DD402" s="11">
        <v>1</v>
      </c>
      <c r="DE402" s="11">
        <v>0</v>
      </c>
      <c r="DF402" s="13">
        <f t="shared" si="843"/>
        <v>2358</v>
      </c>
      <c r="DG402" s="11">
        <v>1</v>
      </c>
      <c r="DH402" s="11">
        <v>1</v>
      </c>
      <c r="DI402" s="11">
        <v>2.38</v>
      </c>
      <c r="DJ402" s="42">
        <f t="shared" si="844"/>
        <v>3.38</v>
      </c>
      <c r="DK402" s="11">
        <v>1.15</v>
      </c>
      <c r="DL402" s="9">
        <v>0.5</v>
      </c>
      <c r="DM402" s="43">
        <f t="shared" si="845"/>
        <v>4582.773</v>
      </c>
      <c r="DV402" s="11">
        <f t="shared" si="846"/>
        <v>3203</v>
      </c>
      <c r="DW402" s="12">
        <v>0.75</v>
      </c>
      <c r="DX402" s="11">
        <v>1</v>
      </c>
      <c r="DY402" s="11">
        <v>0</v>
      </c>
      <c r="DZ402" s="13">
        <f t="shared" si="847"/>
        <v>2402.25</v>
      </c>
      <c r="EA402" s="11">
        <v>1</v>
      </c>
      <c r="EB402" s="11">
        <v>1</v>
      </c>
      <c r="EC402" s="11">
        <v>3.18</v>
      </c>
      <c r="ED402" s="42">
        <f t="shared" si="848"/>
        <v>4.18</v>
      </c>
      <c r="EE402" s="11">
        <v>1.15</v>
      </c>
      <c r="EF402" s="9">
        <v>0.5</v>
      </c>
      <c r="EG402" s="43">
        <f t="shared" si="849"/>
        <v>5773.807875</v>
      </c>
    </row>
    <row r="403" s="1" customFormat="1" customHeight="1" spans="6:137">
      <c r="F403" s="11">
        <v>2704</v>
      </c>
      <c r="G403" s="12">
        <v>0.75</v>
      </c>
      <c r="H403" s="11">
        <v>1</v>
      </c>
      <c r="I403" s="11">
        <v>0</v>
      </c>
      <c r="J403" s="13">
        <f t="shared" si="826"/>
        <v>2028</v>
      </c>
      <c r="K403" s="11">
        <v>1</v>
      </c>
      <c r="L403" s="11">
        <v>1</v>
      </c>
      <c r="M403" s="11">
        <v>2.38</v>
      </c>
      <c r="N403" s="42">
        <f t="shared" si="827"/>
        <v>3.38</v>
      </c>
      <c r="O403" s="11">
        <v>1.15</v>
      </c>
      <c r="P403" s="9">
        <v>0.5</v>
      </c>
      <c r="Q403" s="43">
        <f t="shared" si="828"/>
        <v>3941.418</v>
      </c>
      <c r="Z403" s="11">
        <v>2704</v>
      </c>
      <c r="AA403" s="12">
        <v>0.75</v>
      </c>
      <c r="AB403" s="11">
        <v>1</v>
      </c>
      <c r="AC403" s="11">
        <v>0</v>
      </c>
      <c r="AD403" s="13">
        <f t="shared" si="829"/>
        <v>2028</v>
      </c>
      <c r="AE403" s="11">
        <v>1</v>
      </c>
      <c r="AF403" s="11">
        <v>1</v>
      </c>
      <c r="AG403" s="11">
        <v>2.38</v>
      </c>
      <c r="AH403" s="42">
        <f t="shared" si="830"/>
        <v>3.38</v>
      </c>
      <c r="AI403" s="11">
        <v>1.15</v>
      </c>
      <c r="AJ403" s="9">
        <v>0.5</v>
      </c>
      <c r="AK403" s="43">
        <f t="shared" si="831"/>
        <v>3941.418</v>
      </c>
      <c r="AT403" s="11">
        <v>2704</v>
      </c>
      <c r="AU403" s="12">
        <v>0.75</v>
      </c>
      <c r="AV403" s="11">
        <v>1</v>
      </c>
      <c r="AW403" s="11">
        <v>0</v>
      </c>
      <c r="AX403" s="13">
        <f t="shared" si="832"/>
        <v>2028</v>
      </c>
      <c r="AY403" s="11">
        <v>1</v>
      </c>
      <c r="AZ403" s="11">
        <v>1</v>
      </c>
      <c r="BA403" s="11">
        <v>2.38</v>
      </c>
      <c r="BB403" s="42">
        <f t="shared" si="833"/>
        <v>3.38</v>
      </c>
      <c r="BC403" s="11">
        <v>1.15</v>
      </c>
      <c r="BD403" s="9">
        <v>0.5</v>
      </c>
      <c r="BE403" s="43">
        <f t="shared" si="834"/>
        <v>3941.418</v>
      </c>
      <c r="BN403" s="11">
        <v>2704</v>
      </c>
      <c r="BO403" s="12">
        <v>0.75</v>
      </c>
      <c r="BP403" s="11">
        <v>1</v>
      </c>
      <c r="BQ403" s="11">
        <v>0</v>
      </c>
      <c r="BR403" s="13">
        <f t="shared" si="835"/>
        <v>2028</v>
      </c>
      <c r="BS403" s="11">
        <v>1</v>
      </c>
      <c r="BT403" s="11">
        <v>1</v>
      </c>
      <c r="BU403" s="11">
        <v>2.38</v>
      </c>
      <c r="BV403" s="42">
        <f t="shared" si="836"/>
        <v>3.38</v>
      </c>
      <c r="BW403" s="11">
        <v>1.15</v>
      </c>
      <c r="BX403" s="9">
        <v>0.5</v>
      </c>
      <c r="BY403" s="43">
        <f t="shared" si="837"/>
        <v>3941.418</v>
      </c>
      <c r="CH403" s="11">
        <f t="shared" si="838"/>
        <v>3132</v>
      </c>
      <c r="CI403" s="12">
        <v>0.75</v>
      </c>
      <c r="CJ403" s="11">
        <v>1</v>
      </c>
      <c r="CK403" s="11">
        <v>0</v>
      </c>
      <c r="CL403" s="13">
        <f t="shared" si="839"/>
        <v>2349</v>
      </c>
      <c r="CM403" s="11">
        <v>1</v>
      </c>
      <c r="CN403" s="11">
        <v>1</v>
      </c>
      <c r="CO403" s="11">
        <v>2.38</v>
      </c>
      <c r="CP403" s="42">
        <f t="shared" si="840"/>
        <v>3.38</v>
      </c>
      <c r="CQ403" s="11">
        <v>1.15</v>
      </c>
      <c r="CR403" s="9">
        <v>0.5</v>
      </c>
      <c r="CS403" s="43">
        <f t="shared" si="841"/>
        <v>4565.2815</v>
      </c>
      <c r="DB403" s="11">
        <f t="shared" si="842"/>
        <v>3144</v>
      </c>
      <c r="DC403" s="12">
        <v>0.75</v>
      </c>
      <c r="DD403" s="11">
        <v>1</v>
      </c>
      <c r="DE403" s="11">
        <v>0</v>
      </c>
      <c r="DF403" s="13">
        <f t="shared" si="843"/>
        <v>2358</v>
      </c>
      <c r="DG403" s="11">
        <v>1</v>
      </c>
      <c r="DH403" s="11">
        <v>1</v>
      </c>
      <c r="DI403" s="11">
        <v>2.38</v>
      </c>
      <c r="DJ403" s="42">
        <f t="shared" si="844"/>
        <v>3.38</v>
      </c>
      <c r="DK403" s="11">
        <v>1.15</v>
      </c>
      <c r="DL403" s="9">
        <v>0.5</v>
      </c>
      <c r="DM403" s="43">
        <f t="shared" si="845"/>
        <v>4582.773</v>
      </c>
      <c r="DV403" s="11">
        <f t="shared" si="846"/>
        <v>3203</v>
      </c>
      <c r="DW403" s="12">
        <v>0.75</v>
      </c>
      <c r="DX403" s="11">
        <v>1</v>
      </c>
      <c r="DY403" s="11">
        <v>0</v>
      </c>
      <c r="DZ403" s="13">
        <f t="shared" si="847"/>
        <v>2402.25</v>
      </c>
      <c r="EA403" s="11">
        <v>1</v>
      </c>
      <c r="EB403" s="11">
        <v>1</v>
      </c>
      <c r="EC403" s="11">
        <v>3.18</v>
      </c>
      <c r="ED403" s="42">
        <f t="shared" si="848"/>
        <v>4.18</v>
      </c>
      <c r="EE403" s="11">
        <v>1.15</v>
      </c>
      <c r="EF403" s="9">
        <v>0.5</v>
      </c>
      <c r="EG403" s="43">
        <f t="shared" si="849"/>
        <v>5773.807875</v>
      </c>
    </row>
    <row r="404" s="1" customFormat="1" customHeight="1" spans="6:137">
      <c r="F404" s="11">
        <v>2704</v>
      </c>
      <c r="G404" s="12">
        <v>1.8</v>
      </c>
      <c r="H404" s="11">
        <v>1</v>
      </c>
      <c r="I404" s="11">
        <v>0</v>
      </c>
      <c r="J404" s="13">
        <f t="shared" si="826"/>
        <v>4867.2</v>
      </c>
      <c r="K404" s="11">
        <v>1</v>
      </c>
      <c r="L404" s="11">
        <v>1</v>
      </c>
      <c r="M404" s="11">
        <v>2.38</v>
      </c>
      <c r="N404" s="42">
        <f t="shared" si="827"/>
        <v>3.38</v>
      </c>
      <c r="O404" s="11">
        <v>1.15</v>
      </c>
      <c r="P404" s="9">
        <v>0.5</v>
      </c>
      <c r="Q404" s="43">
        <f t="shared" si="828"/>
        <v>9459.4032</v>
      </c>
      <c r="Z404" s="11">
        <v>2704</v>
      </c>
      <c r="AA404" s="12">
        <v>1.8</v>
      </c>
      <c r="AB404" s="11">
        <v>1</v>
      </c>
      <c r="AC404" s="11">
        <v>0</v>
      </c>
      <c r="AD404" s="13">
        <f t="shared" si="829"/>
        <v>4867.2</v>
      </c>
      <c r="AE404" s="11">
        <v>1</v>
      </c>
      <c r="AF404" s="11">
        <v>1</v>
      </c>
      <c r="AG404" s="11">
        <v>2.38</v>
      </c>
      <c r="AH404" s="42">
        <f t="shared" si="830"/>
        <v>3.38</v>
      </c>
      <c r="AI404" s="11">
        <v>1.15</v>
      </c>
      <c r="AJ404" s="9">
        <v>0.5</v>
      </c>
      <c r="AK404" s="43">
        <f t="shared" si="831"/>
        <v>9459.4032</v>
      </c>
      <c r="AT404" s="11">
        <v>2704</v>
      </c>
      <c r="AU404" s="12">
        <v>1.8</v>
      </c>
      <c r="AV404" s="11">
        <v>1</v>
      </c>
      <c r="AW404" s="11">
        <v>0</v>
      </c>
      <c r="AX404" s="13">
        <f t="shared" si="832"/>
        <v>4867.2</v>
      </c>
      <c r="AY404" s="11">
        <v>1</v>
      </c>
      <c r="AZ404" s="11">
        <v>1</v>
      </c>
      <c r="BA404" s="11">
        <v>2.38</v>
      </c>
      <c r="BB404" s="42">
        <f t="shared" si="833"/>
        <v>3.38</v>
      </c>
      <c r="BC404" s="11">
        <v>1.15</v>
      </c>
      <c r="BD404" s="9">
        <v>0.5</v>
      </c>
      <c r="BE404" s="43">
        <f t="shared" si="834"/>
        <v>9459.4032</v>
      </c>
      <c r="BN404" s="11">
        <v>2704</v>
      </c>
      <c r="BO404" s="12">
        <v>1.8</v>
      </c>
      <c r="BP404" s="11">
        <v>1</v>
      </c>
      <c r="BQ404" s="11">
        <v>0</v>
      </c>
      <c r="BR404" s="13">
        <f t="shared" si="835"/>
        <v>4867.2</v>
      </c>
      <c r="BS404" s="11">
        <v>1</v>
      </c>
      <c r="BT404" s="11">
        <v>1</v>
      </c>
      <c r="BU404" s="11">
        <v>2.38</v>
      </c>
      <c r="BV404" s="42">
        <f t="shared" si="836"/>
        <v>3.38</v>
      </c>
      <c r="BW404" s="11">
        <v>1.15</v>
      </c>
      <c r="BX404" s="9">
        <v>0.5</v>
      </c>
      <c r="BY404" s="43">
        <f t="shared" si="837"/>
        <v>9459.4032</v>
      </c>
      <c r="CH404" s="11">
        <f t="shared" si="838"/>
        <v>3132</v>
      </c>
      <c r="CI404" s="12">
        <v>1.8</v>
      </c>
      <c r="CJ404" s="11">
        <v>1</v>
      </c>
      <c r="CK404" s="11">
        <v>0</v>
      </c>
      <c r="CL404" s="13">
        <f t="shared" si="839"/>
        <v>5637.6</v>
      </c>
      <c r="CM404" s="11">
        <v>1</v>
      </c>
      <c r="CN404" s="11">
        <v>1</v>
      </c>
      <c r="CO404" s="11">
        <v>2.38</v>
      </c>
      <c r="CP404" s="42">
        <f t="shared" si="840"/>
        <v>3.38</v>
      </c>
      <c r="CQ404" s="11">
        <v>1.15</v>
      </c>
      <c r="CR404" s="9">
        <v>0.5</v>
      </c>
      <c r="CS404" s="43">
        <f t="shared" si="841"/>
        <v>10956.6756</v>
      </c>
      <c r="DB404" s="11">
        <f t="shared" si="842"/>
        <v>3144</v>
      </c>
      <c r="DC404" s="12">
        <v>1.8</v>
      </c>
      <c r="DD404" s="11">
        <v>1</v>
      </c>
      <c r="DE404" s="11">
        <v>0</v>
      </c>
      <c r="DF404" s="13">
        <f t="shared" si="843"/>
        <v>5659.2</v>
      </c>
      <c r="DG404" s="11">
        <v>1</v>
      </c>
      <c r="DH404" s="11">
        <v>1</v>
      </c>
      <c r="DI404" s="11">
        <v>2.38</v>
      </c>
      <c r="DJ404" s="42">
        <f t="shared" si="844"/>
        <v>3.38</v>
      </c>
      <c r="DK404" s="11">
        <v>1.15</v>
      </c>
      <c r="DL404" s="9">
        <v>0.5</v>
      </c>
      <c r="DM404" s="43">
        <f t="shared" si="845"/>
        <v>10998.6552</v>
      </c>
      <c r="DV404" s="11">
        <f t="shared" si="846"/>
        <v>3203</v>
      </c>
      <c r="DW404" s="12">
        <v>1.8</v>
      </c>
      <c r="DX404" s="11">
        <v>1</v>
      </c>
      <c r="DY404" s="11">
        <v>0</v>
      </c>
      <c r="DZ404" s="13">
        <f t="shared" si="847"/>
        <v>5765.4</v>
      </c>
      <c r="EA404" s="11">
        <v>1</v>
      </c>
      <c r="EB404" s="11">
        <v>1</v>
      </c>
      <c r="EC404" s="11">
        <v>3.18</v>
      </c>
      <c r="ED404" s="42">
        <f t="shared" si="848"/>
        <v>4.18</v>
      </c>
      <c r="EE404" s="11">
        <v>1.15</v>
      </c>
      <c r="EF404" s="9">
        <v>0.5</v>
      </c>
      <c r="EG404" s="43">
        <f t="shared" si="849"/>
        <v>13857.1389</v>
      </c>
    </row>
    <row r="405" s="1" customFormat="1" customHeight="1" spans="6:137">
      <c r="F405" s="11">
        <v>2704</v>
      </c>
      <c r="G405" s="12">
        <v>3.21</v>
      </c>
      <c r="H405" s="11">
        <v>1</v>
      </c>
      <c r="I405" s="11">
        <v>0</v>
      </c>
      <c r="J405" s="13">
        <f t="shared" si="826"/>
        <v>8679.84</v>
      </c>
      <c r="K405" s="11">
        <v>1</v>
      </c>
      <c r="L405" s="11">
        <v>1</v>
      </c>
      <c r="M405" s="11">
        <v>2.38</v>
      </c>
      <c r="N405" s="42">
        <f t="shared" si="827"/>
        <v>3.38</v>
      </c>
      <c r="O405" s="11">
        <v>1.15</v>
      </c>
      <c r="P405" s="9">
        <v>0.5</v>
      </c>
      <c r="Q405" s="43">
        <f t="shared" si="828"/>
        <v>16869.26904</v>
      </c>
      <c r="Z405" s="11">
        <v>2704</v>
      </c>
      <c r="AA405" s="12">
        <v>3.21</v>
      </c>
      <c r="AB405" s="11">
        <v>1</v>
      </c>
      <c r="AC405" s="11">
        <v>0</v>
      </c>
      <c r="AD405" s="13">
        <f t="shared" si="829"/>
        <v>8679.84</v>
      </c>
      <c r="AE405" s="11">
        <v>1</v>
      </c>
      <c r="AF405" s="11">
        <v>1</v>
      </c>
      <c r="AG405" s="11">
        <v>2.38</v>
      </c>
      <c r="AH405" s="42">
        <f t="shared" si="830"/>
        <v>3.38</v>
      </c>
      <c r="AI405" s="11">
        <v>1.15</v>
      </c>
      <c r="AJ405" s="9">
        <v>0.5</v>
      </c>
      <c r="AK405" s="43">
        <f t="shared" si="831"/>
        <v>16869.26904</v>
      </c>
      <c r="AT405" s="11">
        <v>2704</v>
      </c>
      <c r="AU405" s="12">
        <v>3.21</v>
      </c>
      <c r="AV405" s="11">
        <v>1</v>
      </c>
      <c r="AW405" s="11">
        <v>0</v>
      </c>
      <c r="AX405" s="13">
        <f t="shared" si="832"/>
        <v>8679.84</v>
      </c>
      <c r="AY405" s="11">
        <v>1</v>
      </c>
      <c r="AZ405" s="11">
        <v>1</v>
      </c>
      <c r="BA405" s="11">
        <v>2.38</v>
      </c>
      <c r="BB405" s="42">
        <f t="shared" si="833"/>
        <v>3.38</v>
      </c>
      <c r="BC405" s="11">
        <v>1.15</v>
      </c>
      <c r="BD405" s="9">
        <v>0.5</v>
      </c>
      <c r="BE405" s="43">
        <f t="shared" si="834"/>
        <v>16869.26904</v>
      </c>
      <c r="BN405" s="11">
        <v>2704</v>
      </c>
      <c r="BO405" s="12">
        <v>3.21</v>
      </c>
      <c r="BP405" s="11">
        <v>1</v>
      </c>
      <c r="BQ405" s="11">
        <v>0</v>
      </c>
      <c r="BR405" s="13">
        <f t="shared" si="835"/>
        <v>8679.84</v>
      </c>
      <c r="BS405" s="11">
        <v>1</v>
      </c>
      <c r="BT405" s="11">
        <v>1</v>
      </c>
      <c r="BU405" s="11">
        <v>2.38</v>
      </c>
      <c r="BV405" s="42">
        <f t="shared" si="836"/>
        <v>3.38</v>
      </c>
      <c r="BW405" s="11">
        <v>1.15</v>
      </c>
      <c r="BX405" s="9">
        <v>0.5</v>
      </c>
      <c r="BY405" s="43">
        <f t="shared" si="837"/>
        <v>16869.26904</v>
      </c>
      <c r="CH405" s="11">
        <f t="shared" si="838"/>
        <v>3132</v>
      </c>
      <c r="CI405" s="12">
        <v>3.21</v>
      </c>
      <c r="CJ405" s="11">
        <v>1</v>
      </c>
      <c r="CK405" s="11">
        <v>0</v>
      </c>
      <c r="CL405" s="13">
        <f t="shared" si="839"/>
        <v>10053.72</v>
      </c>
      <c r="CM405" s="11">
        <v>1</v>
      </c>
      <c r="CN405" s="11">
        <v>1</v>
      </c>
      <c r="CO405" s="11">
        <v>2.38</v>
      </c>
      <c r="CP405" s="42">
        <f t="shared" si="840"/>
        <v>3.38</v>
      </c>
      <c r="CQ405" s="11">
        <v>1.15</v>
      </c>
      <c r="CR405" s="9">
        <v>0.5</v>
      </c>
      <c r="CS405" s="43">
        <f t="shared" si="841"/>
        <v>19539.40482</v>
      </c>
      <c r="DB405" s="11">
        <f t="shared" si="842"/>
        <v>3144</v>
      </c>
      <c r="DC405" s="12">
        <v>3.21</v>
      </c>
      <c r="DD405" s="11">
        <v>1</v>
      </c>
      <c r="DE405" s="11">
        <v>0</v>
      </c>
      <c r="DF405" s="13">
        <f t="shared" si="843"/>
        <v>10092.24</v>
      </c>
      <c r="DG405" s="11">
        <v>1</v>
      </c>
      <c r="DH405" s="11">
        <v>1</v>
      </c>
      <c r="DI405" s="11">
        <v>2.38</v>
      </c>
      <c r="DJ405" s="42">
        <f t="shared" si="844"/>
        <v>3.38</v>
      </c>
      <c r="DK405" s="11">
        <v>1.15</v>
      </c>
      <c r="DL405" s="9">
        <v>0.5</v>
      </c>
      <c r="DM405" s="43">
        <f t="shared" si="845"/>
        <v>19614.26844</v>
      </c>
      <c r="DV405" s="11">
        <f t="shared" si="846"/>
        <v>3203</v>
      </c>
      <c r="DW405" s="12">
        <v>3.21</v>
      </c>
      <c r="DX405" s="11">
        <v>1</v>
      </c>
      <c r="DY405" s="11">
        <v>0</v>
      </c>
      <c r="DZ405" s="13">
        <f t="shared" si="847"/>
        <v>10281.63</v>
      </c>
      <c r="EA405" s="11">
        <v>1</v>
      </c>
      <c r="EB405" s="11">
        <v>1</v>
      </c>
      <c r="EC405" s="11">
        <v>3.18</v>
      </c>
      <c r="ED405" s="42">
        <f t="shared" si="848"/>
        <v>4.18</v>
      </c>
      <c r="EE405" s="11">
        <v>1.15</v>
      </c>
      <c r="EF405" s="9">
        <v>0.5</v>
      </c>
      <c r="EG405" s="43">
        <f t="shared" si="849"/>
        <v>24711.897705</v>
      </c>
    </row>
    <row r="406" s="1" customFormat="1" customHeight="1" spans="6:137">
      <c r="F406" s="11">
        <v>2704</v>
      </c>
      <c r="G406" s="12">
        <v>3.21</v>
      </c>
      <c r="H406" s="11">
        <v>1</v>
      </c>
      <c r="I406" s="11">
        <v>0</v>
      </c>
      <c r="J406" s="13">
        <f t="shared" si="826"/>
        <v>8679.84</v>
      </c>
      <c r="K406" s="11">
        <v>1</v>
      </c>
      <c r="L406" s="11">
        <v>1</v>
      </c>
      <c r="M406" s="11">
        <v>2.38</v>
      </c>
      <c r="N406" s="42">
        <f t="shared" si="827"/>
        <v>3.38</v>
      </c>
      <c r="O406" s="11">
        <v>1.15</v>
      </c>
      <c r="P406" s="9">
        <v>0.5</v>
      </c>
      <c r="Q406" s="43">
        <f t="shared" si="828"/>
        <v>16869.26904</v>
      </c>
      <c r="Z406" s="11">
        <v>2704</v>
      </c>
      <c r="AA406" s="12">
        <v>3.21</v>
      </c>
      <c r="AB406" s="11">
        <v>1</v>
      </c>
      <c r="AC406" s="11">
        <v>0</v>
      </c>
      <c r="AD406" s="13">
        <f t="shared" si="829"/>
        <v>8679.84</v>
      </c>
      <c r="AE406" s="11">
        <v>1</v>
      </c>
      <c r="AF406" s="11">
        <v>1</v>
      </c>
      <c r="AG406" s="11">
        <v>2.38</v>
      </c>
      <c r="AH406" s="42">
        <f t="shared" si="830"/>
        <v>3.38</v>
      </c>
      <c r="AI406" s="11">
        <v>1.15</v>
      </c>
      <c r="AJ406" s="9">
        <v>0.5</v>
      </c>
      <c r="AK406" s="43">
        <f t="shared" si="831"/>
        <v>16869.26904</v>
      </c>
      <c r="AT406" s="11">
        <v>2704</v>
      </c>
      <c r="AU406" s="12">
        <v>3.21</v>
      </c>
      <c r="AV406" s="11">
        <v>1</v>
      </c>
      <c r="AW406" s="11">
        <v>0</v>
      </c>
      <c r="AX406" s="13">
        <f t="shared" si="832"/>
        <v>8679.84</v>
      </c>
      <c r="AY406" s="11">
        <v>1</v>
      </c>
      <c r="AZ406" s="11">
        <v>1</v>
      </c>
      <c r="BA406" s="11">
        <v>2.38</v>
      </c>
      <c r="BB406" s="42">
        <f t="shared" si="833"/>
        <v>3.38</v>
      </c>
      <c r="BC406" s="11">
        <v>1.15</v>
      </c>
      <c r="BD406" s="9">
        <v>0.5</v>
      </c>
      <c r="BE406" s="43">
        <f t="shared" si="834"/>
        <v>16869.26904</v>
      </c>
      <c r="BN406" s="11">
        <v>2704</v>
      </c>
      <c r="BO406" s="12">
        <v>3.21</v>
      </c>
      <c r="BP406" s="11">
        <v>1</v>
      </c>
      <c r="BQ406" s="11">
        <v>0</v>
      </c>
      <c r="BR406" s="13">
        <f t="shared" si="835"/>
        <v>8679.84</v>
      </c>
      <c r="BS406" s="11">
        <v>1</v>
      </c>
      <c r="BT406" s="11">
        <v>1</v>
      </c>
      <c r="BU406" s="11">
        <v>2.38</v>
      </c>
      <c r="BV406" s="42">
        <f t="shared" si="836"/>
        <v>3.38</v>
      </c>
      <c r="BW406" s="11">
        <v>1.15</v>
      </c>
      <c r="BX406" s="9">
        <v>0.5</v>
      </c>
      <c r="BY406" s="43">
        <f t="shared" si="837"/>
        <v>16869.26904</v>
      </c>
      <c r="CH406" s="11">
        <f t="shared" si="838"/>
        <v>3132</v>
      </c>
      <c r="CI406" s="12">
        <v>3.21</v>
      </c>
      <c r="CJ406" s="11">
        <v>1</v>
      </c>
      <c r="CK406" s="11">
        <v>0</v>
      </c>
      <c r="CL406" s="13">
        <f t="shared" si="839"/>
        <v>10053.72</v>
      </c>
      <c r="CM406" s="11">
        <v>1</v>
      </c>
      <c r="CN406" s="11">
        <v>1</v>
      </c>
      <c r="CO406" s="11">
        <v>2.38</v>
      </c>
      <c r="CP406" s="42">
        <f t="shared" si="840"/>
        <v>3.38</v>
      </c>
      <c r="CQ406" s="11">
        <v>1.15</v>
      </c>
      <c r="CR406" s="9">
        <v>0.5</v>
      </c>
      <c r="CS406" s="43">
        <f t="shared" si="841"/>
        <v>19539.40482</v>
      </c>
      <c r="DB406" s="11">
        <f t="shared" si="842"/>
        <v>3144</v>
      </c>
      <c r="DC406" s="12">
        <v>3.21</v>
      </c>
      <c r="DD406" s="11">
        <v>1</v>
      </c>
      <c r="DE406" s="11">
        <v>0</v>
      </c>
      <c r="DF406" s="13">
        <f t="shared" si="843"/>
        <v>10092.24</v>
      </c>
      <c r="DG406" s="11">
        <v>1</v>
      </c>
      <c r="DH406" s="11">
        <v>1</v>
      </c>
      <c r="DI406" s="11">
        <v>2.38</v>
      </c>
      <c r="DJ406" s="42">
        <f t="shared" si="844"/>
        <v>3.38</v>
      </c>
      <c r="DK406" s="11">
        <v>1.15</v>
      </c>
      <c r="DL406" s="9">
        <v>0.5</v>
      </c>
      <c r="DM406" s="43">
        <f t="shared" si="845"/>
        <v>19614.26844</v>
      </c>
      <c r="DV406" s="11">
        <f t="shared" si="846"/>
        <v>3203</v>
      </c>
      <c r="DW406" s="12">
        <v>3.21</v>
      </c>
      <c r="DX406" s="11">
        <v>1</v>
      </c>
      <c r="DY406" s="11">
        <v>0</v>
      </c>
      <c r="DZ406" s="13">
        <f t="shared" si="847"/>
        <v>10281.63</v>
      </c>
      <c r="EA406" s="11">
        <v>1</v>
      </c>
      <c r="EB406" s="11">
        <v>1</v>
      </c>
      <c r="EC406" s="11">
        <v>3.18</v>
      </c>
      <c r="ED406" s="42">
        <f t="shared" si="848"/>
        <v>4.18</v>
      </c>
      <c r="EE406" s="11">
        <v>1.15</v>
      </c>
      <c r="EF406" s="9">
        <v>0.5</v>
      </c>
      <c r="EG406" s="43">
        <f t="shared" si="849"/>
        <v>24711.897705</v>
      </c>
    </row>
    <row r="407" s="1" customFormat="1" customHeight="1" spans="6:137">
      <c r="F407" s="11">
        <v>2704</v>
      </c>
      <c r="G407" s="12">
        <v>0</v>
      </c>
      <c r="H407" s="11">
        <v>1</v>
      </c>
      <c r="I407" s="11">
        <v>0</v>
      </c>
      <c r="J407" s="13">
        <f t="shared" si="826"/>
        <v>0</v>
      </c>
      <c r="K407" s="11">
        <v>1</v>
      </c>
      <c r="L407" s="11">
        <v>1</v>
      </c>
      <c r="M407" s="11">
        <v>2.38</v>
      </c>
      <c r="N407" s="42">
        <f t="shared" si="827"/>
        <v>3.38</v>
      </c>
      <c r="O407" s="11">
        <v>1.15</v>
      </c>
      <c r="P407" s="9">
        <v>0.5</v>
      </c>
      <c r="Q407" s="43">
        <f t="shared" si="828"/>
        <v>0</v>
      </c>
      <c r="Z407" s="11">
        <v>2704</v>
      </c>
      <c r="AA407" s="12">
        <v>0</v>
      </c>
      <c r="AB407" s="11">
        <v>1</v>
      </c>
      <c r="AC407" s="11">
        <v>0</v>
      </c>
      <c r="AD407" s="13">
        <f t="shared" si="829"/>
        <v>0</v>
      </c>
      <c r="AE407" s="11">
        <v>1</v>
      </c>
      <c r="AF407" s="11">
        <v>1</v>
      </c>
      <c r="AG407" s="11">
        <v>2.38</v>
      </c>
      <c r="AH407" s="42">
        <f t="shared" si="830"/>
        <v>3.38</v>
      </c>
      <c r="AI407" s="11">
        <v>1.15</v>
      </c>
      <c r="AJ407" s="9">
        <v>0.5</v>
      </c>
      <c r="AK407" s="43">
        <f t="shared" si="831"/>
        <v>0</v>
      </c>
      <c r="AT407" s="11">
        <v>2704</v>
      </c>
      <c r="AU407" s="12">
        <v>0</v>
      </c>
      <c r="AV407" s="11">
        <v>1</v>
      </c>
      <c r="AW407" s="11">
        <v>0</v>
      </c>
      <c r="AX407" s="13">
        <f t="shared" si="832"/>
        <v>0</v>
      </c>
      <c r="AY407" s="11">
        <v>1</v>
      </c>
      <c r="AZ407" s="11">
        <v>1</v>
      </c>
      <c r="BA407" s="11">
        <v>2.38</v>
      </c>
      <c r="BB407" s="42">
        <f t="shared" si="833"/>
        <v>3.38</v>
      </c>
      <c r="BC407" s="11">
        <v>1.15</v>
      </c>
      <c r="BD407" s="9">
        <v>0.5</v>
      </c>
      <c r="BE407" s="43">
        <f t="shared" si="834"/>
        <v>0</v>
      </c>
      <c r="BN407" s="11">
        <v>2704</v>
      </c>
      <c r="BO407" s="12">
        <v>0</v>
      </c>
      <c r="BP407" s="11">
        <v>1</v>
      </c>
      <c r="BQ407" s="11">
        <v>0</v>
      </c>
      <c r="BR407" s="13">
        <f t="shared" si="835"/>
        <v>0</v>
      </c>
      <c r="BS407" s="11">
        <v>1</v>
      </c>
      <c r="BT407" s="11">
        <v>1</v>
      </c>
      <c r="BU407" s="11">
        <v>2.38</v>
      </c>
      <c r="BV407" s="42">
        <f t="shared" si="836"/>
        <v>3.38</v>
      </c>
      <c r="BW407" s="11">
        <v>1.15</v>
      </c>
      <c r="BX407" s="9">
        <v>0.5</v>
      </c>
      <c r="BY407" s="43">
        <f t="shared" si="837"/>
        <v>0</v>
      </c>
      <c r="CH407" s="11">
        <f t="shared" si="838"/>
        <v>3132</v>
      </c>
      <c r="CI407" s="12">
        <v>0</v>
      </c>
      <c r="CJ407" s="11">
        <v>1</v>
      </c>
      <c r="CK407" s="11">
        <v>0</v>
      </c>
      <c r="CL407" s="13">
        <f t="shared" si="839"/>
        <v>0</v>
      </c>
      <c r="CM407" s="11">
        <v>1</v>
      </c>
      <c r="CN407" s="11">
        <v>1</v>
      </c>
      <c r="CO407" s="11">
        <v>2.38</v>
      </c>
      <c r="CP407" s="42">
        <f t="shared" si="840"/>
        <v>3.38</v>
      </c>
      <c r="CQ407" s="11">
        <v>1.15</v>
      </c>
      <c r="CR407" s="9">
        <v>0.5</v>
      </c>
      <c r="CS407" s="43">
        <f t="shared" si="841"/>
        <v>0</v>
      </c>
      <c r="DB407" s="11">
        <f t="shared" si="842"/>
        <v>3144</v>
      </c>
      <c r="DC407" s="12">
        <v>0</v>
      </c>
      <c r="DD407" s="11">
        <v>1</v>
      </c>
      <c r="DE407" s="11">
        <v>0</v>
      </c>
      <c r="DF407" s="13">
        <f t="shared" si="843"/>
        <v>0</v>
      </c>
      <c r="DG407" s="11">
        <v>1</v>
      </c>
      <c r="DH407" s="11">
        <v>1</v>
      </c>
      <c r="DI407" s="11">
        <v>2.38</v>
      </c>
      <c r="DJ407" s="42">
        <f t="shared" si="844"/>
        <v>3.38</v>
      </c>
      <c r="DK407" s="11">
        <v>1.15</v>
      </c>
      <c r="DL407" s="9">
        <v>0.5</v>
      </c>
      <c r="DM407" s="43">
        <f t="shared" si="845"/>
        <v>0</v>
      </c>
      <c r="DV407" s="11">
        <f t="shared" si="846"/>
        <v>3203</v>
      </c>
      <c r="DW407" s="12">
        <v>0</v>
      </c>
      <c r="DX407" s="11">
        <v>1</v>
      </c>
      <c r="DY407" s="11">
        <v>0</v>
      </c>
      <c r="DZ407" s="13">
        <f t="shared" si="847"/>
        <v>0</v>
      </c>
      <c r="EA407" s="11">
        <v>1</v>
      </c>
      <c r="EB407" s="11">
        <v>1</v>
      </c>
      <c r="EC407" s="11">
        <v>3.18</v>
      </c>
      <c r="ED407" s="42">
        <f t="shared" si="848"/>
        <v>4.18</v>
      </c>
      <c r="EE407" s="11">
        <v>1.15</v>
      </c>
      <c r="EF407" s="9">
        <v>0.5</v>
      </c>
      <c r="EG407" s="43">
        <f t="shared" si="849"/>
        <v>0</v>
      </c>
    </row>
    <row r="408" s="1" customFormat="1" customHeight="1" spans="6:137">
      <c r="F408" s="44" t="s">
        <v>30</v>
      </c>
      <c r="G408" s="45"/>
      <c r="H408" s="45"/>
      <c r="I408" s="45"/>
      <c r="J408" s="45"/>
      <c r="K408" s="45"/>
      <c r="L408" s="45"/>
      <c r="M408" s="46">
        <f>SUM(Q393:Q407)</f>
        <v>104368.74864</v>
      </c>
      <c r="N408" s="46"/>
      <c r="O408" s="46"/>
      <c r="P408" s="46"/>
      <c r="Q408" s="46"/>
      <c r="R408" s="1"/>
      <c r="S408" s="1"/>
      <c r="T408" s="1"/>
      <c r="U408" s="1"/>
      <c r="V408" s="1"/>
      <c r="W408" s="1"/>
      <c r="X408" s="1"/>
      <c r="Y408" s="1"/>
      <c r="Z408" s="44" t="s">
        <v>30</v>
      </c>
      <c r="AA408" s="45"/>
      <c r="AB408" s="45"/>
      <c r="AC408" s="45"/>
      <c r="AD408" s="45"/>
      <c r="AE408" s="45"/>
      <c r="AF408" s="45"/>
      <c r="AG408" s="46">
        <f>SUM(AK393:AK407)</f>
        <v>104368.74864</v>
      </c>
      <c r="AH408" s="46"/>
      <c r="AI408" s="46"/>
      <c r="AJ408" s="46"/>
      <c r="AK408" s="46"/>
      <c r="AL408" s="1"/>
      <c r="AM408" s="1"/>
      <c r="AN408" s="1"/>
      <c r="AO408" s="1"/>
      <c r="AP408" s="1"/>
      <c r="AQ408" s="1"/>
      <c r="AR408" s="1"/>
      <c r="AS408" s="1"/>
      <c r="AT408" s="44" t="s">
        <v>30</v>
      </c>
      <c r="AU408" s="45"/>
      <c r="AV408" s="45"/>
      <c r="AW408" s="45"/>
      <c r="AX408" s="45"/>
      <c r="AY408" s="45"/>
      <c r="AZ408" s="45"/>
      <c r="BA408" s="46">
        <f>SUM(BE393:BE407)</f>
        <v>104368.74864</v>
      </c>
      <c r="BB408" s="46"/>
      <c r="BC408" s="46"/>
      <c r="BD408" s="46"/>
      <c r="BE408" s="46"/>
      <c r="BF408" s="1"/>
      <c r="BG408" s="1"/>
      <c r="BH408" s="1"/>
      <c r="BI408" s="1"/>
      <c r="BJ408" s="1"/>
      <c r="BK408" s="1"/>
      <c r="BL408" s="1"/>
      <c r="BM408" s="1"/>
      <c r="BN408" s="44" t="s">
        <v>30</v>
      </c>
      <c r="BO408" s="45"/>
      <c r="BP408" s="45"/>
      <c r="BQ408" s="45"/>
      <c r="BR408" s="45"/>
      <c r="BS408" s="45"/>
      <c r="BT408" s="45"/>
      <c r="BU408" s="46">
        <f>SUM(BY393:BY407)</f>
        <v>104368.74864</v>
      </c>
      <c r="BV408" s="46"/>
      <c r="BW408" s="46"/>
      <c r="BX408" s="46"/>
      <c r="BY408" s="46"/>
      <c r="BZ408" s="1"/>
      <c r="CA408" s="1"/>
      <c r="CB408" s="1"/>
      <c r="CC408" s="1"/>
      <c r="CD408" s="1"/>
      <c r="CE408" s="1"/>
      <c r="CF408" s="1"/>
      <c r="CG408" s="1"/>
      <c r="CH408" s="44" t="s">
        <v>30</v>
      </c>
      <c r="CI408" s="45"/>
      <c r="CJ408" s="45"/>
      <c r="CK408" s="45"/>
      <c r="CL408" s="45"/>
      <c r="CM408" s="45"/>
      <c r="CN408" s="45"/>
      <c r="CO408" s="46">
        <f>SUM(CS393:CS407)</f>
        <v>120888.65412</v>
      </c>
      <c r="CP408" s="46"/>
      <c r="CQ408" s="46"/>
      <c r="CR408" s="46"/>
      <c r="CS408" s="46"/>
      <c r="CT408" s="1"/>
      <c r="CU408" s="1"/>
      <c r="CV408" s="1"/>
      <c r="CW408" s="1"/>
      <c r="CX408" s="1"/>
      <c r="CY408" s="1"/>
      <c r="CZ408" s="1"/>
      <c r="DA408" s="1"/>
      <c r="DB408" s="44" t="s">
        <v>30</v>
      </c>
      <c r="DC408" s="45"/>
      <c r="DD408" s="45"/>
      <c r="DE408" s="45"/>
      <c r="DF408" s="45"/>
      <c r="DG408" s="45"/>
      <c r="DH408" s="45"/>
      <c r="DI408" s="46">
        <f>SUM(DM393:DM407)</f>
        <v>121351.82904</v>
      </c>
      <c r="DJ408" s="46"/>
      <c r="DK408" s="46"/>
      <c r="DL408" s="46"/>
      <c r="DM408" s="46"/>
      <c r="DN408" s="1"/>
      <c r="DO408" s="1"/>
      <c r="DP408" s="1"/>
      <c r="DQ408" s="1"/>
      <c r="DR408" s="1"/>
      <c r="DS408" s="1"/>
      <c r="DT408" s="1"/>
      <c r="DU408" s="1"/>
      <c r="DV408" s="44" t="s">
        <v>30</v>
      </c>
      <c r="DW408" s="45"/>
      <c r="DX408" s="45"/>
      <c r="DY408" s="45"/>
      <c r="DZ408" s="45"/>
      <c r="EA408" s="45"/>
      <c r="EB408" s="45"/>
      <c r="EC408" s="46">
        <f>SUM(EG393:EG407)</f>
        <v>152890.43253</v>
      </c>
      <c r="ED408" s="46"/>
      <c r="EE408" s="46"/>
      <c r="EF408" s="46"/>
      <c r="EG408" s="46"/>
    </row>
    <row r="409" s="1" customFormat="1" customHeight="1" spans="6:137">
      <c r="F409" s="45"/>
      <c r="G409" s="45"/>
      <c r="H409" s="45"/>
      <c r="I409" s="45"/>
      <c r="J409" s="45"/>
      <c r="K409" s="45"/>
      <c r="L409" s="45"/>
      <c r="M409" s="46"/>
      <c r="N409" s="46"/>
      <c r="O409" s="46"/>
      <c r="P409" s="46"/>
      <c r="Q409" s="46"/>
      <c r="R409" s="1"/>
      <c r="S409" s="1"/>
      <c r="T409" s="1"/>
      <c r="U409" s="1"/>
      <c r="V409" s="1"/>
      <c r="W409" s="1"/>
      <c r="X409" s="1"/>
      <c r="Y409" s="1"/>
      <c r="Z409" s="45"/>
      <c r="AA409" s="45"/>
      <c r="AB409" s="45"/>
      <c r="AC409" s="45"/>
      <c r="AD409" s="45"/>
      <c r="AE409" s="45"/>
      <c r="AF409" s="45"/>
      <c r="AG409" s="46"/>
      <c r="AH409" s="46"/>
      <c r="AI409" s="46"/>
      <c r="AJ409" s="46"/>
      <c r="AK409" s="46"/>
      <c r="AL409" s="1"/>
      <c r="AM409" s="1"/>
      <c r="AN409" s="1"/>
      <c r="AO409" s="1"/>
      <c r="AP409" s="1"/>
      <c r="AQ409" s="1"/>
      <c r="AR409" s="1"/>
      <c r="AS409" s="1"/>
      <c r="AT409" s="45"/>
      <c r="AU409" s="45"/>
      <c r="AV409" s="45"/>
      <c r="AW409" s="45"/>
      <c r="AX409" s="45"/>
      <c r="AY409" s="45"/>
      <c r="AZ409" s="45"/>
      <c r="BA409" s="46"/>
      <c r="BB409" s="46"/>
      <c r="BC409" s="46"/>
      <c r="BD409" s="46"/>
      <c r="BE409" s="46"/>
      <c r="BF409" s="1"/>
      <c r="BG409" s="1"/>
      <c r="BH409" s="1"/>
      <c r="BI409" s="1"/>
      <c r="BJ409" s="1"/>
      <c r="BK409" s="1"/>
      <c r="BL409" s="1"/>
      <c r="BM409" s="1"/>
      <c r="BN409" s="45"/>
      <c r="BO409" s="45"/>
      <c r="BP409" s="45"/>
      <c r="BQ409" s="45"/>
      <c r="BR409" s="45"/>
      <c r="BS409" s="45"/>
      <c r="BT409" s="45"/>
      <c r="BU409" s="46"/>
      <c r="BV409" s="46"/>
      <c r="BW409" s="46"/>
      <c r="BX409" s="46"/>
      <c r="BY409" s="46"/>
      <c r="BZ409" s="1"/>
      <c r="CA409" s="1"/>
      <c r="CB409" s="1"/>
      <c r="CC409" s="1"/>
      <c r="CD409" s="1"/>
      <c r="CE409" s="1"/>
      <c r="CF409" s="1"/>
      <c r="CG409" s="1"/>
      <c r="CH409" s="45"/>
      <c r="CI409" s="45"/>
      <c r="CJ409" s="45"/>
      <c r="CK409" s="45"/>
      <c r="CL409" s="45"/>
      <c r="CM409" s="45"/>
      <c r="CN409" s="45"/>
      <c r="CO409" s="46"/>
      <c r="CP409" s="46"/>
      <c r="CQ409" s="46"/>
      <c r="CR409" s="46"/>
      <c r="CS409" s="46"/>
      <c r="CT409" s="1"/>
      <c r="CU409" s="1"/>
      <c r="CV409" s="1"/>
      <c r="CW409" s="1"/>
      <c r="CX409" s="1"/>
      <c r="CY409" s="1"/>
      <c r="CZ409" s="1"/>
      <c r="DA409" s="1"/>
      <c r="DB409" s="45"/>
      <c r="DC409" s="45"/>
      <c r="DD409" s="45"/>
      <c r="DE409" s="45"/>
      <c r="DF409" s="45"/>
      <c r="DG409" s="45"/>
      <c r="DH409" s="45"/>
      <c r="DI409" s="46"/>
      <c r="DJ409" s="46"/>
      <c r="DK409" s="46"/>
      <c r="DL409" s="46"/>
      <c r="DM409" s="46"/>
      <c r="DN409" s="1"/>
      <c r="DO409" s="1"/>
      <c r="DP409" s="1"/>
      <c r="DQ409" s="1"/>
      <c r="DR409" s="1"/>
      <c r="DS409" s="1"/>
      <c r="DT409" s="1"/>
      <c r="DU409" s="1"/>
      <c r="DV409" s="45"/>
      <c r="DW409" s="45"/>
      <c r="DX409" s="45"/>
      <c r="DY409" s="45"/>
      <c r="DZ409" s="45"/>
      <c r="EA409" s="45"/>
      <c r="EB409" s="45"/>
      <c r="EC409" s="46"/>
      <c r="ED409" s="46"/>
      <c r="EE409" s="46"/>
      <c r="EF409" s="46"/>
      <c r="EG409" s="46"/>
    </row>
    <row r="410" s="1" customFormat="1" customHeight="1" spans="6:137">
      <c r="F410" s="45"/>
      <c r="G410" s="45"/>
      <c r="H410" s="45"/>
      <c r="I410" s="45"/>
      <c r="J410" s="45"/>
      <c r="K410" s="45"/>
      <c r="L410" s="45"/>
      <c r="M410" s="46"/>
      <c r="N410" s="46"/>
      <c r="O410" s="46"/>
      <c r="P410" s="46"/>
      <c r="Q410" s="46"/>
      <c r="R410" s="1"/>
      <c r="S410" s="1"/>
      <c r="T410" s="1"/>
      <c r="U410" s="1"/>
      <c r="V410" s="1"/>
      <c r="W410" s="1"/>
      <c r="X410" s="1"/>
      <c r="Y410" s="1"/>
      <c r="Z410" s="45"/>
      <c r="AA410" s="45"/>
      <c r="AB410" s="45"/>
      <c r="AC410" s="45"/>
      <c r="AD410" s="45"/>
      <c r="AE410" s="45"/>
      <c r="AF410" s="45"/>
      <c r="AG410" s="46"/>
      <c r="AH410" s="46"/>
      <c r="AI410" s="46"/>
      <c r="AJ410" s="46"/>
      <c r="AK410" s="46"/>
      <c r="AL410" s="1"/>
      <c r="AM410" s="1"/>
      <c r="AN410" s="1"/>
      <c r="AO410" s="1"/>
      <c r="AP410" s="1"/>
      <c r="AQ410" s="1"/>
      <c r="AR410" s="1"/>
      <c r="AS410" s="1"/>
      <c r="AT410" s="45"/>
      <c r="AU410" s="45"/>
      <c r="AV410" s="45"/>
      <c r="AW410" s="45"/>
      <c r="AX410" s="45"/>
      <c r="AY410" s="45"/>
      <c r="AZ410" s="45"/>
      <c r="BA410" s="46"/>
      <c r="BB410" s="46"/>
      <c r="BC410" s="46"/>
      <c r="BD410" s="46"/>
      <c r="BE410" s="46"/>
      <c r="BF410" s="1"/>
      <c r="BG410" s="1"/>
      <c r="BH410" s="1"/>
      <c r="BI410" s="1"/>
      <c r="BJ410" s="1"/>
      <c r="BK410" s="1"/>
      <c r="BL410" s="1"/>
      <c r="BM410" s="1"/>
      <c r="BN410" s="45"/>
      <c r="BO410" s="45"/>
      <c r="BP410" s="45"/>
      <c r="BQ410" s="45"/>
      <c r="BR410" s="45"/>
      <c r="BS410" s="45"/>
      <c r="BT410" s="45"/>
      <c r="BU410" s="46"/>
      <c r="BV410" s="46"/>
      <c r="BW410" s="46"/>
      <c r="BX410" s="46"/>
      <c r="BY410" s="46"/>
      <c r="BZ410" s="1"/>
      <c r="CA410" s="1"/>
      <c r="CB410" s="1"/>
      <c r="CC410" s="1"/>
      <c r="CD410" s="1"/>
      <c r="CE410" s="1"/>
      <c r="CF410" s="1"/>
      <c r="CG410" s="1"/>
      <c r="CH410" s="45"/>
      <c r="CI410" s="45"/>
      <c r="CJ410" s="45"/>
      <c r="CK410" s="45"/>
      <c r="CL410" s="45"/>
      <c r="CM410" s="45"/>
      <c r="CN410" s="45"/>
      <c r="CO410" s="46"/>
      <c r="CP410" s="46"/>
      <c r="CQ410" s="46"/>
      <c r="CR410" s="46"/>
      <c r="CS410" s="46"/>
      <c r="CT410" s="1"/>
      <c r="CU410" s="1"/>
      <c r="CV410" s="1"/>
      <c r="CW410" s="1"/>
      <c r="CX410" s="1"/>
      <c r="CY410" s="1"/>
      <c r="CZ410" s="1"/>
      <c r="DA410" s="1"/>
      <c r="DB410" s="45"/>
      <c r="DC410" s="45"/>
      <c r="DD410" s="45"/>
      <c r="DE410" s="45"/>
      <c r="DF410" s="45"/>
      <c r="DG410" s="45"/>
      <c r="DH410" s="45"/>
      <c r="DI410" s="46"/>
      <c r="DJ410" s="46"/>
      <c r="DK410" s="46"/>
      <c r="DL410" s="46"/>
      <c r="DM410" s="46"/>
      <c r="DN410" s="1"/>
      <c r="DO410" s="1"/>
      <c r="DP410" s="1"/>
      <c r="DQ410" s="1"/>
      <c r="DR410" s="1"/>
      <c r="DS410" s="1"/>
      <c r="DT410" s="1"/>
      <c r="DU410" s="1"/>
      <c r="DV410" s="45"/>
      <c r="DW410" s="45"/>
      <c r="DX410" s="45"/>
      <c r="DY410" s="45"/>
      <c r="DZ410" s="45"/>
      <c r="EA410" s="45"/>
      <c r="EB410" s="45"/>
      <c r="EC410" s="46"/>
      <c r="ED410" s="46"/>
      <c r="EE410" s="46"/>
      <c r="EF410" s="46"/>
      <c r="EG410" s="46"/>
    </row>
    <row r="411" s="1" customFormat="1" customHeight="1" spans="6:137">
      <c r="F411" s="35" t="s">
        <v>31</v>
      </c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1"/>
      <c r="S411" s="1"/>
      <c r="T411" s="1"/>
      <c r="U411" s="1"/>
      <c r="V411" s="1"/>
      <c r="W411" s="1"/>
      <c r="X411" s="1"/>
      <c r="Y411" s="1"/>
      <c r="Z411" s="35" t="s">
        <v>31</v>
      </c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1"/>
      <c r="AM411" s="1"/>
      <c r="AN411" s="1"/>
      <c r="AO411" s="1"/>
      <c r="AP411" s="1"/>
      <c r="AQ411" s="1"/>
      <c r="AR411" s="1"/>
      <c r="AS411" s="1"/>
      <c r="AT411" s="35" t="s">
        <v>31</v>
      </c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1"/>
      <c r="BG411" s="1"/>
      <c r="BH411" s="1"/>
      <c r="BI411" s="1"/>
      <c r="BJ411" s="1"/>
      <c r="BK411" s="1"/>
      <c r="BL411" s="1"/>
      <c r="BM411" s="1"/>
      <c r="BN411" s="35" t="s">
        <v>31</v>
      </c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1"/>
      <c r="CA411" s="1"/>
      <c r="CB411" s="1"/>
      <c r="CC411" s="1"/>
      <c r="CD411" s="1"/>
      <c r="CE411" s="1"/>
      <c r="CF411" s="1"/>
      <c r="CG411" s="1"/>
      <c r="CH411" s="35" t="s">
        <v>31</v>
      </c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1"/>
      <c r="CU411" s="1"/>
      <c r="CV411" s="1"/>
      <c r="CW411" s="1"/>
      <c r="CX411" s="1"/>
      <c r="CY411" s="1"/>
      <c r="CZ411" s="1"/>
      <c r="DA411" s="1"/>
      <c r="DB411" s="35" t="s">
        <v>31</v>
      </c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1"/>
      <c r="DO411" s="1"/>
      <c r="DP411" s="1"/>
      <c r="DQ411" s="1"/>
      <c r="DR411" s="1"/>
      <c r="DS411" s="1"/>
      <c r="DT411" s="1"/>
      <c r="DU411" s="1"/>
      <c r="DV411" s="35" t="s">
        <v>31</v>
      </c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</row>
    <row r="412" s="1" customFormat="1" customHeight="1" spans="6:137">
      <c r="F412" s="13" t="s">
        <v>8</v>
      </c>
      <c r="G412" s="13"/>
      <c r="H412" s="13"/>
      <c r="I412" s="13"/>
      <c r="J412" s="13"/>
      <c r="K412" s="8" t="s">
        <v>53</v>
      </c>
      <c r="L412" s="8"/>
      <c r="M412" s="8"/>
      <c r="N412" s="8"/>
      <c r="O412" s="9" t="s">
        <v>38</v>
      </c>
      <c r="P412" s="9"/>
      <c r="Q412" s="41" t="s">
        <v>13</v>
      </c>
      <c r="Z412" s="13" t="s">
        <v>8</v>
      </c>
      <c r="AA412" s="13"/>
      <c r="AB412" s="13"/>
      <c r="AC412" s="13"/>
      <c r="AD412" s="13"/>
      <c r="AE412" s="8" t="s">
        <v>53</v>
      </c>
      <c r="AF412" s="8"/>
      <c r="AG412" s="8"/>
      <c r="AH412" s="8"/>
      <c r="AI412" s="9" t="s">
        <v>38</v>
      </c>
      <c r="AJ412" s="9"/>
      <c r="AK412" s="41" t="s">
        <v>13</v>
      </c>
      <c r="AT412" s="13" t="s">
        <v>8</v>
      </c>
      <c r="AU412" s="13"/>
      <c r="AV412" s="13"/>
      <c r="AW412" s="13"/>
      <c r="AX412" s="13"/>
      <c r="AY412" s="8" t="s">
        <v>53</v>
      </c>
      <c r="AZ412" s="8"/>
      <c r="BA412" s="8"/>
      <c r="BB412" s="8"/>
      <c r="BC412" s="9" t="s">
        <v>38</v>
      </c>
      <c r="BD412" s="9"/>
      <c r="BE412" s="41" t="s">
        <v>13</v>
      </c>
      <c r="BN412" s="13" t="s">
        <v>8</v>
      </c>
      <c r="BO412" s="13"/>
      <c r="BP412" s="13"/>
      <c r="BQ412" s="13"/>
      <c r="BR412" s="13"/>
      <c r="BS412" s="8" t="s">
        <v>53</v>
      </c>
      <c r="BT412" s="8"/>
      <c r="BU412" s="8"/>
      <c r="BV412" s="8"/>
      <c r="BW412" s="9" t="s">
        <v>38</v>
      </c>
      <c r="BX412" s="9"/>
      <c r="BY412" s="41" t="s">
        <v>13</v>
      </c>
      <c r="CH412" s="13" t="s">
        <v>8</v>
      </c>
      <c r="CI412" s="13"/>
      <c r="CJ412" s="13"/>
      <c r="CK412" s="13"/>
      <c r="CL412" s="13"/>
      <c r="CM412" s="8" t="s">
        <v>53</v>
      </c>
      <c r="CN412" s="8"/>
      <c r="CO412" s="8"/>
      <c r="CP412" s="8"/>
      <c r="CQ412" s="9" t="s">
        <v>38</v>
      </c>
      <c r="CR412" s="9"/>
      <c r="CS412" s="41" t="s">
        <v>13</v>
      </c>
      <c r="DB412" s="13" t="s">
        <v>8</v>
      </c>
      <c r="DC412" s="13"/>
      <c r="DD412" s="13"/>
      <c r="DE412" s="13"/>
      <c r="DF412" s="13"/>
      <c r="DG412" s="8" t="s">
        <v>53</v>
      </c>
      <c r="DH412" s="8"/>
      <c r="DI412" s="8"/>
      <c r="DJ412" s="8"/>
      <c r="DK412" s="9" t="s">
        <v>38</v>
      </c>
      <c r="DL412" s="9"/>
      <c r="DM412" s="41" t="s">
        <v>13</v>
      </c>
      <c r="DV412" s="13" t="s">
        <v>8</v>
      </c>
      <c r="DW412" s="13"/>
      <c r="DX412" s="13"/>
      <c r="DY412" s="13"/>
      <c r="DZ412" s="13"/>
      <c r="EA412" s="8" t="s">
        <v>53</v>
      </c>
      <c r="EB412" s="8"/>
      <c r="EC412" s="8"/>
      <c r="ED412" s="8"/>
      <c r="EE412" s="9" t="s">
        <v>38</v>
      </c>
      <c r="EF412" s="9"/>
      <c r="EG412" s="41" t="s">
        <v>13</v>
      </c>
    </row>
    <row r="413" s="1" customFormat="1" customHeight="1" spans="6:137">
      <c r="F413" s="13" t="s">
        <v>54</v>
      </c>
      <c r="G413" s="13" t="s">
        <v>55</v>
      </c>
      <c r="H413" s="13" t="s">
        <v>56</v>
      </c>
      <c r="I413" s="13" t="s">
        <v>57</v>
      </c>
      <c r="J413" s="13" t="s">
        <v>8</v>
      </c>
      <c r="K413" s="8" t="s">
        <v>58</v>
      </c>
      <c r="L413" s="8" t="s">
        <v>26</v>
      </c>
      <c r="M413" s="8" t="s">
        <v>27</v>
      </c>
      <c r="N413" s="42" t="s">
        <v>28</v>
      </c>
      <c r="O413" s="9" t="s">
        <v>59</v>
      </c>
      <c r="P413" s="9" t="s">
        <v>60</v>
      </c>
      <c r="Q413" s="41"/>
      <c r="R413" s="1"/>
      <c r="S413" s="1"/>
      <c r="T413" s="1"/>
      <c r="U413" s="1"/>
      <c r="V413" s="1"/>
      <c r="W413" s="1"/>
      <c r="X413" s="1"/>
      <c r="Y413" s="1"/>
      <c r="Z413" s="13" t="s">
        <v>54</v>
      </c>
      <c r="AA413" s="13" t="s">
        <v>55</v>
      </c>
      <c r="AB413" s="13" t="s">
        <v>56</v>
      </c>
      <c r="AC413" s="13" t="s">
        <v>57</v>
      </c>
      <c r="AD413" s="13" t="s">
        <v>8</v>
      </c>
      <c r="AE413" s="8" t="s">
        <v>58</v>
      </c>
      <c r="AF413" s="8" t="s">
        <v>26</v>
      </c>
      <c r="AG413" s="8" t="s">
        <v>27</v>
      </c>
      <c r="AH413" s="42" t="s">
        <v>28</v>
      </c>
      <c r="AI413" s="9" t="s">
        <v>59</v>
      </c>
      <c r="AJ413" s="9" t="s">
        <v>60</v>
      </c>
      <c r="AK413" s="41"/>
      <c r="AL413" s="1"/>
      <c r="AM413" s="1"/>
      <c r="AN413" s="1"/>
      <c r="AO413" s="1"/>
      <c r="AP413" s="1"/>
      <c r="AQ413" s="1"/>
      <c r="AR413" s="1"/>
      <c r="AS413" s="1"/>
      <c r="AT413" s="13" t="s">
        <v>54</v>
      </c>
      <c r="AU413" s="13" t="s">
        <v>55</v>
      </c>
      <c r="AV413" s="13" t="s">
        <v>56</v>
      </c>
      <c r="AW413" s="13" t="s">
        <v>57</v>
      </c>
      <c r="AX413" s="13" t="s">
        <v>8</v>
      </c>
      <c r="AY413" s="8" t="s">
        <v>58</v>
      </c>
      <c r="AZ413" s="8" t="s">
        <v>26</v>
      </c>
      <c r="BA413" s="8" t="s">
        <v>27</v>
      </c>
      <c r="BB413" s="42" t="s">
        <v>28</v>
      </c>
      <c r="BC413" s="9" t="s">
        <v>59</v>
      </c>
      <c r="BD413" s="9" t="s">
        <v>60</v>
      </c>
      <c r="BE413" s="41"/>
      <c r="BF413" s="1"/>
      <c r="BG413" s="1"/>
      <c r="BH413" s="1"/>
      <c r="BI413" s="1"/>
      <c r="BJ413" s="1"/>
      <c r="BK413" s="1"/>
      <c r="BL413" s="1"/>
      <c r="BM413" s="1"/>
      <c r="BN413" s="13" t="s">
        <v>54</v>
      </c>
      <c r="BO413" s="13" t="s">
        <v>55</v>
      </c>
      <c r="BP413" s="13" t="s">
        <v>56</v>
      </c>
      <c r="BQ413" s="13" t="s">
        <v>57</v>
      </c>
      <c r="BR413" s="13" t="s">
        <v>8</v>
      </c>
      <c r="BS413" s="8" t="s">
        <v>58</v>
      </c>
      <c r="BT413" s="8" t="s">
        <v>26</v>
      </c>
      <c r="BU413" s="8" t="s">
        <v>27</v>
      </c>
      <c r="BV413" s="42" t="s">
        <v>28</v>
      </c>
      <c r="BW413" s="9" t="s">
        <v>59</v>
      </c>
      <c r="BX413" s="9" t="s">
        <v>60</v>
      </c>
      <c r="BY413" s="41"/>
      <c r="BZ413" s="1"/>
      <c r="CA413" s="1"/>
      <c r="CB413" s="1"/>
      <c r="CC413" s="1"/>
      <c r="CD413" s="1"/>
      <c r="CE413" s="1"/>
      <c r="CF413" s="1"/>
      <c r="CG413" s="1"/>
      <c r="CH413" s="13" t="s">
        <v>54</v>
      </c>
      <c r="CI413" s="13" t="s">
        <v>55</v>
      </c>
      <c r="CJ413" s="13" t="s">
        <v>56</v>
      </c>
      <c r="CK413" s="13" t="s">
        <v>57</v>
      </c>
      <c r="CL413" s="13" t="s">
        <v>8</v>
      </c>
      <c r="CM413" s="8" t="s">
        <v>58</v>
      </c>
      <c r="CN413" s="8" t="s">
        <v>26</v>
      </c>
      <c r="CO413" s="8" t="s">
        <v>27</v>
      </c>
      <c r="CP413" s="42" t="s">
        <v>28</v>
      </c>
      <c r="CQ413" s="9" t="s">
        <v>59</v>
      </c>
      <c r="CR413" s="9" t="s">
        <v>60</v>
      </c>
      <c r="CS413" s="41"/>
      <c r="CT413" s="1"/>
      <c r="CU413" s="1"/>
      <c r="CV413" s="1"/>
      <c r="CW413" s="1"/>
      <c r="CX413" s="1"/>
      <c r="CY413" s="1"/>
      <c r="CZ413" s="1"/>
      <c r="DA413" s="1"/>
      <c r="DB413" s="13" t="s">
        <v>54</v>
      </c>
      <c r="DC413" s="13" t="s">
        <v>55</v>
      </c>
      <c r="DD413" s="13" t="s">
        <v>56</v>
      </c>
      <c r="DE413" s="13" t="s">
        <v>57</v>
      </c>
      <c r="DF413" s="13" t="s">
        <v>8</v>
      </c>
      <c r="DG413" s="8" t="s">
        <v>58</v>
      </c>
      <c r="DH413" s="8" t="s">
        <v>26</v>
      </c>
      <c r="DI413" s="8" t="s">
        <v>27</v>
      </c>
      <c r="DJ413" s="42" t="s">
        <v>28</v>
      </c>
      <c r="DK413" s="9" t="s">
        <v>59</v>
      </c>
      <c r="DL413" s="9" t="s">
        <v>60</v>
      </c>
      <c r="DM413" s="41"/>
      <c r="DN413" s="1"/>
      <c r="DO413" s="1"/>
      <c r="DP413" s="1"/>
      <c r="DQ413" s="1"/>
      <c r="DR413" s="1"/>
      <c r="DS413" s="1"/>
      <c r="DT413" s="1"/>
      <c r="DU413" s="1"/>
      <c r="DV413" s="13" t="s">
        <v>54</v>
      </c>
      <c r="DW413" s="13" t="s">
        <v>55</v>
      </c>
      <c r="DX413" s="13" t="s">
        <v>56</v>
      </c>
      <c r="DY413" s="13" t="s">
        <v>57</v>
      </c>
      <c r="DZ413" s="13" t="s">
        <v>8</v>
      </c>
      <c r="EA413" s="8" t="s">
        <v>58</v>
      </c>
      <c r="EB413" s="8" t="s">
        <v>26</v>
      </c>
      <c r="EC413" s="8" t="s">
        <v>27</v>
      </c>
      <c r="ED413" s="42" t="s">
        <v>28</v>
      </c>
      <c r="EE413" s="9" t="s">
        <v>59</v>
      </c>
      <c r="EF413" s="9" t="s">
        <v>60</v>
      </c>
      <c r="EG413" s="41"/>
    </row>
    <row r="414" s="1" customFormat="1" customHeight="1" spans="6:137">
      <c r="F414" s="11">
        <v>2536</v>
      </c>
      <c r="G414" s="12">
        <v>1.728</v>
      </c>
      <c r="H414" s="11">
        <v>1</v>
      </c>
      <c r="I414" s="11">
        <v>0</v>
      </c>
      <c r="J414" s="13">
        <f t="shared" ref="J414:J424" si="850">F414*G414*H414+I414</f>
        <v>4382.208</v>
      </c>
      <c r="K414" s="11">
        <v>1</v>
      </c>
      <c r="L414" s="11">
        <v>0.95</v>
      </c>
      <c r="M414" s="11">
        <v>2.09</v>
      </c>
      <c r="N414" s="42">
        <f t="shared" ref="N414:N424" si="851">L414*M414+1</f>
        <v>2.9855</v>
      </c>
      <c r="O414" s="11">
        <v>1.15</v>
      </c>
      <c r="P414" s="9">
        <v>0.5</v>
      </c>
      <c r="Q414" s="43">
        <f t="shared" ref="Q414:Q424" si="852">J414*K414*N414*O414*P414</f>
        <v>7522.7721408</v>
      </c>
      <c r="Z414" s="11">
        <v>2536</v>
      </c>
      <c r="AA414" s="12">
        <v>1.728</v>
      </c>
      <c r="AB414" s="11">
        <v>1</v>
      </c>
      <c r="AC414" s="11">
        <v>0</v>
      </c>
      <c r="AD414" s="13">
        <f t="shared" ref="AD414:AD424" si="853">Z414*AA414*AB414+AC414</f>
        <v>4382.208</v>
      </c>
      <c r="AE414" s="11">
        <v>1</v>
      </c>
      <c r="AF414" s="11">
        <v>0.95</v>
      </c>
      <c r="AG414" s="11">
        <v>2.09</v>
      </c>
      <c r="AH414" s="42">
        <f t="shared" ref="AH414:AH424" si="854">AF414*AG414+1</f>
        <v>2.9855</v>
      </c>
      <c r="AI414" s="11">
        <v>1.15</v>
      </c>
      <c r="AJ414" s="9">
        <v>0.5</v>
      </c>
      <c r="AK414" s="43">
        <f t="shared" ref="AK414:AK424" si="855">AD414*AE414*AH414*AI414*AJ414</f>
        <v>7522.7721408</v>
      </c>
      <c r="AT414" s="11">
        <v>2536</v>
      </c>
      <c r="AU414" s="12">
        <v>1.728</v>
      </c>
      <c r="AV414" s="11">
        <v>1</v>
      </c>
      <c r="AW414" s="11">
        <v>0</v>
      </c>
      <c r="AX414" s="13">
        <f t="shared" ref="AX414:AX424" si="856">AT414*AU414*AV414+AW414</f>
        <v>4382.208</v>
      </c>
      <c r="AY414" s="11">
        <v>1</v>
      </c>
      <c r="AZ414" s="11">
        <v>0.95</v>
      </c>
      <c r="BA414" s="11">
        <v>2.09</v>
      </c>
      <c r="BB414" s="42">
        <f t="shared" ref="BB414:BB424" si="857">AZ414*BA414+1</f>
        <v>2.9855</v>
      </c>
      <c r="BC414" s="11">
        <v>1.15</v>
      </c>
      <c r="BD414" s="9">
        <v>0.5</v>
      </c>
      <c r="BE414" s="43">
        <f t="shared" ref="BE414:BE424" si="858">AX414*AY414*BB414*BC414*BD414</f>
        <v>7522.7721408</v>
      </c>
      <c r="BN414" s="11">
        <v>2536</v>
      </c>
      <c r="BO414" s="12">
        <v>1.728</v>
      </c>
      <c r="BP414" s="11">
        <v>1</v>
      </c>
      <c r="BQ414" s="11">
        <v>0</v>
      </c>
      <c r="BR414" s="13">
        <f t="shared" ref="BR414:BR424" si="859">BN414*BO414*BP414+BQ414</f>
        <v>4382.208</v>
      </c>
      <c r="BS414" s="11">
        <v>1</v>
      </c>
      <c r="BT414" s="11">
        <v>0.95</v>
      </c>
      <c r="BU414" s="11">
        <v>2.09</v>
      </c>
      <c r="BV414" s="42">
        <f t="shared" ref="BV414:BV424" si="860">BT414*BU414+1</f>
        <v>2.9855</v>
      </c>
      <c r="BW414" s="11">
        <v>1.15</v>
      </c>
      <c r="BX414" s="9">
        <v>0.5</v>
      </c>
      <c r="BY414" s="43">
        <f t="shared" ref="BY414:BY424" si="861">BR414*BS414*BV414*BW414*BX414</f>
        <v>7522.7721408</v>
      </c>
      <c r="CH414" s="11">
        <v>2536</v>
      </c>
      <c r="CI414" s="12">
        <v>1.728</v>
      </c>
      <c r="CJ414" s="11">
        <v>1</v>
      </c>
      <c r="CK414" s="11">
        <v>0</v>
      </c>
      <c r="CL414" s="13">
        <f t="shared" ref="CL414:CL424" si="862">CH414*CI414*CJ414+CK414</f>
        <v>4382.208</v>
      </c>
      <c r="CM414" s="11">
        <v>1</v>
      </c>
      <c r="CN414" s="11">
        <v>0.95</v>
      </c>
      <c r="CO414" s="11">
        <v>2.09</v>
      </c>
      <c r="CP414" s="42">
        <f t="shared" ref="CP414:CP424" si="863">CN414*CO414+1</f>
        <v>2.9855</v>
      </c>
      <c r="CQ414" s="11">
        <v>1.15</v>
      </c>
      <c r="CR414" s="9">
        <v>0.5</v>
      </c>
      <c r="CS414" s="43">
        <f t="shared" ref="CS414:CS424" si="864">CL414*CM414*CP414*CQ414*CR414</f>
        <v>7522.7721408</v>
      </c>
      <c r="DB414" s="11">
        <v>2536</v>
      </c>
      <c r="DC414" s="12">
        <v>1.728</v>
      </c>
      <c r="DD414" s="11">
        <v>1</v>
      </c>
      <c r="DE414" s="11">
        <v>0</v>
      </c>
      <c r="DF414" s="13">
        <f t="shared" ref="DF414:DF424" si="865">DB414*DC414*DD414+DE414</f>
        <v>4382.208</v>
      </c>
      <c r="DG414" s="11">
        <v>1</v>
      </c>
      <c r="DH414" s="11">
        <v>0.95</v>
      </c>
      <c r="DI414" s="11">
        <v>2.09</v>
      </c>
      <c r="DJ414" s="42">
        <f t="shared" ref="DJ414:DJ424" si="866">DH414*DI414+1</f>
        <v>2.9855</v>
      </c>
      <c r="DK414" s="11">
        <v>1.15</v>
      </c>
      <c r="DL414" s="9">
        <v>0.5</v>
      </c>
      <c r="DM414" s="43">
        <f t="shared" ref="DM414:DM424" si="867">DF414*DG414*DJ414*DK414*DL414</f>
        <v>7522.7721408</v>
      </c>
      <c r="DV414" s="11">
        <v>2536</v>
      </c>
      <c r="DW414" s="12">
        <v>1.728</v>
      </c>
      <c r="DX414" s="11">
        <v>1</v>
      </c>
      <c r="DY414" s="11">
        <v>0</v>
      </c>
      <c r="DZ414" s="13">
        <f t="shared" ref="DZ414:DZ424" si="868">DV414*DW414*DX414+DY414</f>
        <v>4382.208</v>
      </c>
      <c r="EA414" s="11">
        <v>1</v>
      </c>
      <c r="EB414" s="11">
        <v>0.95</v>
      </c>
      <c r="EC414" s="11">
        <v>2.91</v>
      </c>
      <c r="ED414" s="42">
        <f t="shared" ref="ED414:ED424" si="869">EB414*EC414+1</f>
        <v>3.7645</v>
      </c>
      <c r="EE414" s="11">
        <v>1.15</v>
      </c>
      <c r="EF414" s="9">
        <v>0.5</v>
      </c>
      <c r="EG414" s="43">
        <f t="shared" ref="EG414:EG424" si="870">DZ414*EA414*ED414*EE414*EF414</f>
        <v>9485.6726592</v>
      </c>
    </row>
    <row r="415" s="1" customFormat="1" customHeight="1" spans="6:137">
      <c r="F415" s="11">
        <v>2536</v>
      </c>
      <c r="G415" s="12">
        <v>1.728</v>
      </c>
      <c r="H415" s="11">
        <v>1</v>
      </c>
      <c r="I415" s="11">
        <v>0</v>
      </c>
      <c r="J415" s="13">
        <f t="shared" si="850"/>
        <v>4382.208</v>
      </c>
      <c r="K415" s="11">
        <v>1</v>
      </c>
      <c r="L415" s="11">
        <v>0.95</v>
      </c>
      <c r="M415" s="11">
        <v>2.09</v>
      </c>
      <c r="N415" s="42">
        <f t="shared" si="851"/>
        <v>2.9855</v>
      </c>
      <c r="O415" s="11">
        <v>1.15</v>
      </c>
      <c r="P415" s="9">
        <v>0.5</v>
      </c>
      <c r="Q415" s="43">
        <f t="shared" si="852"/>
        <v>7522.7721408</v>
      </c>
      <c r="Z415" s="11">
        <v>2536</v>
      </c>
      <c r="AA415" s="12">
        <v>1.728</v>
      </c>
      <c r="AB415" s="11">
        <v>1</v>
      </c>
      <c r="AC415" s="11">
        <v>0</v>
      </c>
      <c r="AD415" s="13">
        <f t="shared" si="853"/>
        <v>4382.208</v>
      </c>
      <c r="AE415" s="11">
        <v>1</v>
      </c>
      <c r="AF415" s="11">
        <v>0.95</v>
      </c>
      <c r="AG415" s="11">
        <v>2.09</v>
      </c>
      <c r="AH415" s="42">
        <f t="shared" si="854"/>
        <v>2.9855</v>
      </c>
      <c r="AI415" s="11">
        <v>1.15</v>
      </c>
      <c r="AJ415" s="9">
        <v>0.5</v>
      </c>
      <c r="AK415" s="43">
        <f t="shared" si="855"/>
        <v>7522.7721408</v>
      </c>
      <c r="AT415" s="11">
        <v>2536</v>
      </c>
      <c r="AU415" s="12">
        <v>1.728</v>
      </c>
      <c r="AV415" s="11">
        <v>1</v>
      </c>
      <c r="AW415" s="11">
        <v>0</v>
      </c>
      <c r="AX415" s="13">
        <f t="shared" si="856"/>
        <v>4382.208</v>
      </c>
      <c r="AY415" s="11">
        <v>1</v>
      </c>
      <c r="AZ415" s="11">
        <v>0.95</v>
      </c>
      <c r="BA415" s="11">
        <v>2.09</v>
      </c>
      <c r="BB415" s="42">
        <f t="shared" si="857"/>
        <v>2.9855</v>
      </c>
      <c r="BC415" s="11">
        <v>1.15</v>
      </c>
      <c r="BD415" s="9">
        <v>0.5</v>
      </c>
      <c r="BE415" s="43">
        <f t="shared" si="858"/>
        <v>7522.7721408</v>
      </c>
      <c r="BN415" s="11">
        <v>2536</v>
      </c>
      <c r="BO415" s="12">
        <v>1.728</v>
      </c>
      <c r="BP415" s="11">
        <v>1</v>
      </c>
      <c r="BQ415" s="11">
        <v>0</v>
      </c>
      <c r="BR415" s="13">
        <f t="shared" si="859"/>
        <v>4382.208</v>
      </c>
      <c r="BS415" s="11">
        <v>1</v>
      </c>
      <c r="BT415" s="11">
        <v>0.95</v>
      </c>
      <c r="BU415" s="11">
        <v>2.09</v>
      </c>
      <c r="BV415" s="42">
        <f t="shared" si="860"/>
        <v>2.9855</v>
      </c>
      <c r="BW415" s="11">
        <v>1.15</v>
      </c>
      <c r="BX415" s="9">
        <v>0.5</v>
      </c>
      <c r="BY415" s="43">
        <f t="shared" si="861"/>
        <v>7522.7721408</v>
      </c>
      <c r="CH415" s="11">
        <v>2536</v>
      </c>
      <c r="CI415" s="12">
        <v>1.728</v>
      </c>
      <c r="CJ415" s="11">
        <v>1</v>
      </c>
      <c r="CK415" s="11">
        <v>0</v>
      </c>
      <c r="CL415" s="13">
        <f t="shared" si="862"/>
        <v>4382.208</v>
      </c>
      <c r="CM415" s="11">
        <v>1</v>
      </c>
      <c r="CN415" s="11">
        <v>0.95</v>
      </c>
      <c r="CO415" s="11">
        <v>2.09</v>
      </c>
      <c r="CP415" s="42">
        <f t="shared" si="863"/>
        <v>2.9855</v>
      </c>
      <c r="CQ415" s="11">
        <v>1.15</v>
      </c>
      <c r="CR415" s="9">
        <v>0.5</v>
      </c>
      <c r="CS415" s="43">
        <f t="shared" si="864"/>
        <v>7522.7721408</v>
      </c>
      <c r="DB415" s="11">
        <v>2536</v>
      </c>
      <c r="DC415" s="12">
        <v>1.728</v>
      </c>
      <c r="DD415" s="11">
        <v>1</v>
      </c>
      <c r="DE415" s="11">
        <v>0</v>
      </c>
      <c r="DF415" s="13">
        <f t="shared" si="865"/>
        <v>4382.208</v>
      </c>
      <c r="DG415" s="11">
        <v>1</v>
      </c>
      <c r="DH415" s="11">
        <v>0.95</v>
      </c>
      <c r="DI415" s="11">
        <v>2.09</v>
      </c>
      <c r="DJ415" s="42">
        <f t="shared" si="866"/>
        <v>2.9855</v>
      </c>
      <c r="DK415" s="11">
        <v>1.15</v>
      </c>
      <c r="DL415" s="9">
        <v>0.5</v>
      </c>
      <c r="DM415" s="43">
        <f t="shared" si="867"/>
        <v>7522.7721408</v>
      </c>
      <c r="DV415" s="11">
        <v>2536</v>
      </c>
      <c r="DW415" s="12">
        <v>1.728</v>
      </c>
      <c r="DX415" s="11">
        <v>1</v>
      </c>
      <c r="DY415" s="11">
        <v>0</v>
      </c>
      <c r="DZ415" s="13">
        <f t="shared" si="868"/>
        <v>4382.208</v>
      </c>
      <c r="EA415" s="11">
        <v>1</v>
      </c>
      <c r="EB415" s="11">
        <v>0.95</v>
      </c>
      <c r="EC415" s="11">
        <v>2.91</v>
      </c>
      <c r="ED415" s="42">
        <f t="shared" si="869"/>
        <v>3.7645</v>
      </c>
      <c r="EE415" s="11">
        <v>1.15</v>
      </c>
      <c r="EF415" s="9">
        <v>0.5</v>
      </c>
      <c r="EG415" s="43">
        <f t="shared" si="870"/>
        <v>9485.6726592</v>
      </c>
    </row>
    <row r="416" s="1" customFormat="1" customHeight="1" spans="6:137">
      <c r="F416" s="11">
        <v>2536</v>
      </c>
      <c r="G416" s="12">
        <v>1.728</v>
      </c>
      <c r="H416" s="11">
        <v>1</v>
      </c>
      <c r="I416" s="11">
        <v>0</v>
      </c>
      <c r="J416" s="13">
        <f t="shared" si="850"/>
        <v>4382.208</v>
      </c>
      <c r="K416" s="11">
        <v>1</v>
      </c>
      <c r="L416" s="11">
        <v>0.95</v>
      </c>
      <c r="M416" s="11">
        <v>2.09</v>
      </c>
      <c r="N416" s="42">
        <f t="shared" si="851"/>
        <v>2.9855</v>
      </c>
      <c r="O416" s="11">
        <v>1.15</v>
      </c>
      <c r="P416" s="9">
        <v>0.5</v>
      </c>
      <c r="Q416" s="43">
        <f t="shared" si="852"/>
        <v>7522.7721408</v>
      </c>
      <c r="Z416" s="11">
        <v>2536</v>
      </c>
      <c r="AA416" s="12">
        <v>1.728</v>
      </c>
      <c r="AB416" s="11">
        <v>1</v>
      </c>
      <c r="AC416" s="11">
        <v>0</v>
      </c>
      <c r="AD416" s="13">
        <f t="shared" si="853"/>
        <v>4382.208</v>
      </c>
      <c r="AE416" s="11">
        <v>1</v>
      </c>
      <c r="AF416" s="11">
        <v>0.95</v>
      </c>
      <c r="AG416" s="11">
        <v>2.09</v>
      </c>
      <c r="AH416" s="42">
        <f t="shared" si="854"/>
        <v>2.9855</v>
      </c>
      <c r="AI416" s="11">
        <v>1.15</v>
      </c>
      <c r="AJ416" s="9">
        <v>0.5</v>
      </c>
      <c r="AK416" s="43">
        <f t="shared" si="855"/>
        <v>7522.7721408</v>
      </c>
      <c r="AT416" s="11">
        <v>2536</v>
      </c>
      <c r="AU416" s="12">
        <v>1.728</v>
      </c>
      <c r="AV416" s="11">
        <v>1</v>
      </c>
      <c r="AW416" s="11">
        <v>0</v>
      </c>
      <c r="AX416" s="13">
        <f t="shared" si="856"/>
        <v>4382.208</v>
      </c>
      <c r="AY416" s="11">
        <v>1</v>
      </c>
      <c r="AZ416" s="11">
        <v>0.95</v>
      </c>
      <c r="BA416" s="11">
        <v>2.09</v>
      </c>
      <c r="BB416" s="42">
        <f t="shared" si="857"/>
        <v>2.9855</v>
      </c>
      <c r="BC416" s="11">
        <v>1.15</v>
      </c>
      <c r="BD416" s="9">
        <v>0.5</v>
      </c>
      <c r="BE416" s="43">
        <f t="shared" si="858"/>
        <v>7522.7721408</v>
      </c>
      <c r="BN416" s="11">
        <v>2536</v>
      </c>
      <c r="BO416" s="12">
        <v>1.728</v>
      </c>
      <c r="BP416" s="11">
        <v>1</v>
      </c>
      <c r="BQ416" s="11">
        <v>0</v>
      </c>
      <c r="BR416" s="13">
        <f t="shared" si="859"/>
        <v>4382.208</v>
      </c>
      <c r="BS416" s="11">
        <v>1</v>
      </c>
      <c r="BT416" s="11">
        <v>0.95</v>
      </c>
      <c r="BU416" s="11">
        <v>2.09</v>
      </c>
      <c r="BV416" s="42">
        <f t="shared" si="860"/>
        <v>2.9855</v>
      </c>
      <c r="BW416" s="11">
        <v>1.15</v>
      </c>
      <c r="BX416" s="9">
        <v>0.5</v>
      </c>
      <c r="BY416" s="43">
        <f t="shared" si="861"/>
        <v>7522.7721408</v>
      </c>
      <c r="CH416" s="11">
        <v>2536</v>
      </c>
      <c r="CI416" s="12">
        <v>1.728</v>
      </c>
      <c r="CJ416" s="11">
        <v>1</v>
      </c>
      <c r="CK416" s="11">
        <v>0</v>
      </c>
      <c r="CL416" s="13">
        <f t="shared" si="862"/>
        <v>4382.208</v>
      </c>
      <c r="CM416" s="11">
        <v>1</v>
      </c>
      <c r="CN416" s="11">
        <v>0.95</v>
      </c>
      <c r="CO416" s="11">
        <v>2.09</v>
      </c>
      <c r="CP416" s="42">
        <f t="shared" si="863"/>
        <v>2.9855</v>
      </c>
      <c r="CQ416" s="11">
        <v>1.15</v>
      </c>
      <c r="CR416" s="9">
        <v>0.5</v>
      </c>
      <c r="CS416" s="43">
        <f t="shared" si="864"/>
        <v>7522.7721408</v>
      </c>
      <c r="DB416" s="11">
        <v>2536</v>
      </c>
      <c r="DC416" s="12">
        <v>1.728</v>
      </c>
      <c r="DD416" s="11">
        <v>1</v>
      </c>
      <c r="DE416" s="11">
        <v>0</v>
      </c>
      <c r="DF416" s="13">
        <f t="shared" si="865"/>
        <v>4382.208</v>
      </c>
      <c r="DG416" s="11">
        <v>1</v>
      </c>
      <c r="DH416" s="11">
        <v>0.95</v>
      </c>
      <c r="DI416" s="11">
        <v>2.09</v>
      </c>
      <c r="DJ416" s="42">
        <f t="shared" si="866"/>
        <v>2.9855</v>
      </c>
      <c r="DK416" s="11">
        <v>1.15</v>
      </c>
      <c r="DL416" s="9">
        <v>0.5</v>
      </c>
      <c r="DM416" s="43">
        <f t="shared" si="867"/>
        <v>7522.7721408</v>
      </c>
      <c r="DV416" s="11">
        <v>2536</v>
      </c>
      <c r="DW416" s="12">
        <v>1.728</v>
      </c>
      <c r="DX416" s="11">
        <v>1</v>
      </c>
      <c r="DY416" s="11">
        <v>0</v>
      </c>
      <c r="DZ416" s="13">
        <f t="shared" si="868"/>
        <v>4382.208</v>
      </c>
      <c r="EA416" s="11">
        <v>1</v>
      </c>
      <c r="EB416" s="11">
        <v>0.95</v>
      </c>
      <c r="EC416" s="11">
        <v>2.91</v>
      </c>
      <c r="ED416" s="42">
        <f t="shared" si="869"/>
        <v>3.7645</v>
      </c>
      <c r="EE416" s="11">
        <v>1.15</v>
      </c>
      <c r="EF416" s="9">
        <v>0.5</v>
      </c>
      <c r="EG416" s="43">
        <f t="shared" si="870"/>
        <v>9485.6726592</v>
      </c>
    </row>
    <row r="417" s="1" customFormat="1" customHeight="1" spans="6:137">
      <c r="F417" s="11">
        <v>2536</v>
      </c>
      <c r="G417" s="12">
        <v>1.728</v>
      </c>
      <c r="H417" s="11">
        <v>1</v>
      </c>
      <c r="I417" s="11">
        <v>0</v>
      </c>
      <c r="J417" s="13">
        <f t="shared" si="850"/>
        <v>4382.208</v>
      </c>
      <c r="K417" s="11">
        <v>1</v>
      </c>
      <c r="L417" s="11">
        <v>0.95</v>
      </c>
      <c r="M417" s="11">
        <v>2.09</v>
      </c>
      <c r="N417" s="42">
        <f t="shared" si="851"/>
        <v>2.9855</v>
      </c>
      <c r="O417" s="11">
        <v>1.15</v>
      </c>
      <c r="P417" s="9">
        <v>0.5</v>
      </c>
      <c r="Q417" s="43">
        <f t="shared" si="852"/>
        <v>7522.7721408</v>
      </c>
      <c r="Z417" s="11">
        <v>2536</v>
      </c>
      <c r="AA417" s="12">
        <v>1.728</v>
      </c>
      <c r="AB417" s="11">
        <v>1</v>
      </c>
      <c r="AC417" s="11">
        <v>0</v>
      </c>
      <c r="AD417" s="13">
        <f t="shared" si="853"/>
        <v>4382.208</v>
      </c>
      <c r="AE417" s="11">
        <v>1</v>
      </c>
      <c r="AF417" s="11">
        <v>0.95</v>
      </c>
      <c r="AG417" s="11">
        <v>2.09</v>
      </c>
      <c r="AH417" s="42">
        <f t="shared" si="854"/>
        <v>2.9855</v>
      </c>
      <c r="AI417" s="11">
        <v>1.15</v>
      </c>
      <c r="AJ417" s="9">
        <v>0.5</v>
      </c>
      <c r="AK417" s="43">
        <f t="shared" si="855"/>
        <v>7522.7721408</v>
      </c>
      <c r="AT417" s="11">
        <v>2536</v>
      </c>
      <c r="AU417" s="12">
        <v>1.728</v>
      </c>
      <c r="AV417" s="11">
        <v>1</v>
      </c>
      <c r="AW417" s="11">
        <v>0</v>
      </c>
      <c r="AX417" s="13">
        <f t="shared" si="856"/>
        <v>4382.208</v>
      </c>
      <c r="AY417" s="11">
        <v>1</v>
      </c>
      <c r="AZ417" s="11">
        <v>0.95</v>
      </c>
      <c r="BA417" s="11">
        <v>2.09</v>
      </c>
      <c r="BB417" s="42">
        <f t="shared" si="857"/>
        <v>2.9855</v>
      </c>
      <c r="BC417" s="11">
        <v>1.15</v>
      </c>
      <c r="BD417" s="9">
        <v>0.5</v>
      </c>
      <c r="BE417" s="43">
        <f t="shared" si="858"/>
        <v>7522.7721408</v>
      </c>
      <c r="BN417" s="11">
        <v>2536</v>
      </c>
      <c r="BO417" s="12">
        <v>1.728</v>
      </c>
      <c r="BP417" s="11">
        <v>1</v>
      </c>
      <c r="BQ417" s="11">
        <v>0</v>
      </c>
      <c r="BR417" s="13">
        <f t="shared" si="859"/>
        <v>4382.208</v>
      </c>
      <c r="BS417" s="11">
        <v>1</v>
      </c>
      <c r="BT417" s="11">
        <v>0.95</v>
      </c>
      <c r="BU417" s="11">
        <v>2.09</v>
      </c>
      <c r="BV417" s="42">
        <f t="shared" si="860"/>
        <v>2.9855</v>
      </c>
      <c r="BW417" s="11">
        <v>1.15</v>
      </c>
      <c r="BX417" s="9">
        <v>0.5</v>
      </c>
      <c r="BY417" s="43">
        <f t="shared" si="861"/>
        <v>7522.7721408</v>
      </c>
      <c r="CH417" s="11">
        <v>2536</v>
      </c>
      <c r="CI417" s="12">
        <v>1.728</v>
      </c>
      <c r="CJ417" s="11">
        <v>1</v>
      </c>
      <c r="CK417" s="11">
        <v>0</v>
      </c>
      <c r="CL417" s="13">
        <f t="shared" si="862"/>
        <v>4382.208</v>
      </c>
      <c r="CM417" s="11">
        <v>1</v>
      </c>
      <c r="CN417" s="11">
        <v>0.95</v>
      </c>
      <c r="CO417" s="11">
        <v>2.09</v>
      </c>
      <c r="CP417" s="42">
        <f t="shared" si="863"/>
        <v>2.9855</v>
      </c>
      <c r="CQ417" s="11">
        <v>1.15</v>
      </c>
      <c r="CR417" s="9">
        <v>0.5</v>
      </c>
      <c r="CS417" s="43">
        <f t="shared" si="864"/>
        <v>7522.7721408</v>
      </c>
      <c r="DB417" s="11">
        <v>2536</v>
      </c>
      <c r="DC417" s="12">
        <v>1.728</v>
      </c>
      <c r="DD417" s="11">
        <v>1</v>
      </c>
      <c r="DE417" s="11">
        <v>0</v>
      </c>
      <c r="DF417" s="13">
        <f t="shared" si="865"/>
        <v>4382.208</v>
      </c>
      <c r="DG417" s="11">
        <v>1</v>
      </c>
      <c r="DH417" s="11">
        <v>0.95</v>
      </c>
      <c r="DI417" s="11">
        <v>2.09</v>
      </c>
      <c r="DJ417" s="42">
        <f t="shared" si="866"/>
        <v>2.9855</v>
      </c>
      <c r="DK417" s="11">
        <v>1.15</v>
      </c>
      <c r="DL417" s="9">
        <v>0.5</v>
      </c>
      <c r="DM417" s="43">
        <f t="shared" si="867"/>
        <v>7522.7721408</v>
      </c>
      <c r="DV417" s="11">
        <v>2536</v>
      </c>
      <c r="DW417" s="12">
        <v>1.728</v>
      </c>
      <c r="DX417" s="11">
        <v>1</v>
      </c>
      <c r="DY417" s="11">
        <v>0</v>
      </c>
      <c r="DZ417" s="13">
        <f t="shared" si="868"/>
        <v>4382.208</v>
      </c>
      <c r="EA417" s="11">
        <v>1</v>
      </c>
      <c r="EB417" s="11">
        <v>0.95</v>
      </c>
      <c r="EC417" s="11">
        <v>2.91</v>
      </c>
      <c r="ED417" s="42">
        <f t="shared" si="869"/>
        <v>3.7645</v>
      </c>
      <c r="EE417" s="11">
        <v>1.15</v>
      </c>
      <c r="EF417" s="9">
        <v>0.5</v>
      </c>
      <c r="EG417" s="43">
        <f t="shared" si="870"/>
        <v>9485.6726592</v>
      </c>
    </row>
    <row r="418" s="1" customFormat="1" customHeight="1" spans="6:137">
      <c r="F418" s="11">
        <v>2536</v>
      </c>
      <c r="G418" s="12">
        <v>1.728</v>
      </c>
      <c r="H418" s="11">
        <v>1</v>
      </c>
      <c r="I418" s="11">
        <v>0</v>
      </c>
      <c r="J418" s="13">
        <f t="shared" si="850"/>
        <v>4382.208</v>
      </c>
      <c r="K418" s="11">
        <v>1</v>
      </c>
      <c r="L418" s="11">
        <v>0.95</v>
      </c>
      <c r="M418" s="11">
        <v>2.09</v>
      </c>
      <c r="N418" s="42">
        <f t="shared" si="851"/>
        <v>2.9855</v>
      </c>
      <c r="O418" s="11">
        <v>1.15</v>
      </c>
      <c r="P418" s="9">
        <v>0.5</v>
      </c>
      <c r="Q418" s="43">
        <f t="shared" si="852"/>
        <v>7522.7721408</v>
      </c>
      <c r="Z418" s="11">
        <v>2536</v>
      </c>
      <c r="AA418" s="12">
        <v>1.728</v>
      </c>
      <c r="AB418" s="11">
        <v>1</v>
      </c>
      <c r="AC418" s="11">
        <v>0</v>
      </c>
      <c r="AD418" s="13">
        <f t="shared" si="853"/>
        <v>4382.208</v>
      </c>
      <c r="AE418" s="11">
        <v>1</v>
      </c>
      <c r="AF418" s="11">
        <v>0.95</v>
      </c>
      <c r="AG418" s="11">
        <v>2.09</v>
      </c>
      <c r="AH418" s="42">
        <f t="shared" si="854"/>
        <v>2.9855</v>
      </c>
      <c r="AI418" s="11">
        <v>1.15</v>
      </c>
      <c r="AJ418" s="9">
        <v>0.5</v>
      </c>
      <c r="AK418" s="43">
        <f t="shared" si="855"/>
        <v>7522.7721408</v>
      </c>
      <c r="AT418" s="11">
        <v>2536</v>
      </c>
      <c r="AU418" s="12">
        <v>1.728</v>
      </c>
      <c r="AV418" s="11">
        <v>1</v>
      </c>
      <c r="AW418" s="11">
        <v>0</v>
      </c>
      <c r="AX418" s="13">
        <f t="shared" si="856"/>
        <v>4382.208</v>
      </c>
      <c r="AY418" s="11">
        <v>1</v>
      </c>
      <c r="AZ418" s="11">
        <v>0.95</v>
      </c>
      <c r="BA418" s="11">
        <v>2.09</v>
      </c>
      <c r="BB418" s="42">
        <f t="shared" si="857"/>
        <v>2.9855</v>
      </c>
      <c r="BC418" s="11">
        <v>1.15</v>
      </c>
      <c r="BD418" s="9">
        <v>0.5</v>
      </c>
      <c r="BE418" s="43">
        <f t="shared" si="858"/>
        <v>7522.7721408</v>
      </c>
      <c r="BN418" s="11">
        <v>2536</v>
      </c>
      <c r="BO418" s="12">
        <v>1.728</v>
      </c>
      <c r="BP418" s="11">
        <v>1</v>
      </c>
      <c r="BQ418" s="11">
        <v>0</v>
      </c>
      <c r="BR418" s="13">
        <f t="shared" si="859"/>
        <v>4382.208</v>
      </c>
      <c r="BS418" s="11">
        <v>1</v>
      </c>
      <c r="BT418" s="11">
        <v>0.95</v>
      </c>
      <c r="BU418" s="11">
        <v>2.09</v>
      </c>
      <c r="BV418" s="42">
        <f t="shared" si="860"/>
        <v>2.9855</v>
      </c>
      <c r="BW418" s="11">
        <v>1.15</v>
      </c>
      <c r="BX418" s="9">
        <v>0.5</v>
      </c>
      <c r="BY418" s="43">
        <f t="shared" si="861"/>
        <v>7522.7721408</v>
      </c>
      <c r="CH418" s="11">
        <v>2536</v>
      </c>
      <c r="CI418" s="12">
        <v>1.728</v>
      </c>
      <c r="CJ418" s="11">
        <v>1</v>
      </c>
      <c r="CK418" s="11">
        <v>0</v>
      </c>
      <c r="CL418" s="13">
        <f t="shared" si="862"/>
        <v>4382.208</v>
      </c>
      <c r="CM418" s="11">
        <v>1</v>
      </c>
      <c r="CN418" s="11">
        <v>0.95</v>
      </c>
      <c r="CO418" s="11">
        <v>2.09</v>
      </c>
      <c r="CP418" s="42">
        <f t="shared" si="863"/>
        <v>2.9855</v>
      </c>
      <c r="CQ418" s="11">
        <v>1.15</v>
      </c>
      <c r="CR418" s="9">
        <v>0.5</v>
      </c>
      <c r="CS418" s="43">
        <f t="shared" si="864"/>
        <v>7522.7721408</v>
      </c>
      <c r="DB418" s="11">
        <v>2536</v>
      </c>
      <c r="DC418" s="12">
        <v>1.728</v>
      </c>
      <c r="DD418" s="11">
        <v>1</v>
      </c>
      <c r="DE418" s="11">
        <v>0</v>
      </c>
      <c r="DF418" s="13">
        <f t="shared" si="865"/>
        <v>4382.208</v>
      </c>
      <c r="DG418" s="11">
        <v>1</v>
      </c>
      <c r="DH418" s="11">
        <v>0.95</v>
      </c>
      <c r="DI418" s="11">
        <v>2.09</v>
      </c>
      <c r="DJ418" s="42">
        <f t="shared" si="866"/>
        <v>2.9855</v>
      </c>
      <c r="DK418" s="11">
        <v>1.15</v>
      </c>
      <c r="DL418" s="9">
        <v>0.5</v>
      </c>
      <c r="DM418" s="43">
        <f t="shared" si="867"/>
        <v>7522.7721408</v>
      </c>
      <c r="DV418" s="11">
        <v>2536</v>
      </c>
      <c r="DW418" s="12">
        <v>1.728</v>
      </c>
      <c r="DX418" s="11">
        <v>1</v>
      </c>
      <c r="DY418" s="11">
        <v>0</v>
      </c>
      <c r="DZ418" s="13">
        <f t="shared" si="868"/>
        <v>4382.208</v>
      </c>
      <c r="EA418" s="11">
        <v>1</v>
      </c>
      <c r="EB418" s="11">
        <v>0.95</v>
      </c>
      <c r="EC418" s="11">
        <v>2.91</v>
      </c>
      <c r="ED418" s="42">
        <f t="shared" si="869"/>
        <v>3.7645</v>
      </c>
      <c r="EE418" s="11">
        <v>1.15</v>
      </c>
      <c r="EF418" s="9">
        <v>0.5</v>
      </c>
      <c r="EG418" s="43">
        <f t="shared" si="870"/>
        <v>9485.6726592</v>
      </c>
    </row>
    <row r="419" s="1" customFormat="1" customHeight="1" spans="6:137">
      <c r="F419" s="11">
        <v>2536</v>
      </c>
      <c r="G419" s="12">
        <v>1.728</v>
      </c>
      <c r="H419" s="11">
        <v>1</v>
      </c>
      <c r="I419" s="11">
        <v>0</v>
      </c>
      <c r="J419" s="13">
        <f t="shared" si="850"/>
        <v>4382.208</v>
      </c>
      <c r="K419" s="11">
        <v>1</v>
      </c>
      <c r="L419" s="11">
        <v>0.95</v>
      </c>
      <c r="M419" s="11">
        <v>2.09</v>
      </c>
      <c r="N419" s="42">
        <f t="shared" si="851"/>
        <v>2.9855</v>
      </c>
      <c r="O419" s="11">
        <v>0.9</v>
      </c>
      <c r="P419" s="9">
        <v>0.5</v>
      </c>
      <c r="Q419" s="43">
        <f t="shared" si="852"/>
        <v>5887.3868928</v>
      </c>
      <c r="Z419" s="11">
        <v>2536</v>
      </c>
      <c r="AA419" s="12">
        <v>1.728</v>
      </c>
      <c r="AB419" s="11">
        <v>1</v>
      </c>
      <c r="AC419" s="11">
        <v>0</v>
      </c>
      <c r="AD419" s="13">
        <f t="shared" si="853"/>
        <v>4382.208</v>
      </c>
      <c r="AE419" s="11">
        <v>1</v>
      </c>
      <c r="AF419" s="11">
        <v>0.95</v>
      </c>
      <c r="AG419" s="11">
        <v>2.09</v>
      </c>
      <c r="AH419" s="42">
        <f t="shared" si="854"/>
        <v>2.9855</v>
      </c>
      <c r="AI419" s="11">
        <v>0.9</v>
      </c>
      <c r="AJ419" s="9">
        <v>0.5</v>
      </c>
      <c r="AK419" s="43">
        <f t="shared" si="855"/>
        <v>5887.3868928</v>
      </c>
      <c r="AT419" s="11">
        <v>2536</v>
      </c>
      <c r="AU419" s="12">
        <v>1.728</v>
      </c>
      <c r="AV419" s="11">
        <v>1</v>
      </c>
      <c r="AW419" s="11">
        <v>0</v>
      </c>
      <c r="AX419" s="13">
        <f t="shared" si="856"/>
        <v>4382.208</v>
      </c>
      <c r="AY419" s="11">
        <v>1</v>
      </c>
      <c r="AZ419" s="11">
        <v>0.95</v>
      </c>
      <c r="BA419" s="11">
        <v>2.09</v>
      </c>
      <c r="BB419" s="42">
        <f t="shared" si="857"/>
        <v>2.9855</v>
      </c>
      <c r="BC419" s="11">
        <v>0.9</v>
      </c>
      <c r="BD419" s="9">
        <v>0.5</v>
      </c>
      <c r="BE419" s="43">
        <f t="shared" si="858"/>
        <v>5887.3868928</v>
      </c>
      <c r="BN419" s="11">
        <v>2536</v>
      </c>
      <c r="BO419" s="12">
        <v>1.728</v>
      </c>
      <c r="BP419" s="11">
        <v>1</v>
      </c>
      <c r="BQ419" s="11">
        <v>0</v>
      </c>
      <c r="BR419" s="13">
        <f t="shared" si="859"/>
        <v>4382.208</v>
      </c>
      <c r="BS419" s="11">
        <v>1</v>
      </c>
      <c r="BT419" s="11">
        <v>0.95</v>
      </c>
      <c r="BU419" s="11">
        <v>2.09</v>
      </c>
      <c r="BV419" s="42">
        <f t="shared" si="860"/>
        <v>2.9855</v>
      </c>
      <c r="BW419" s="11">
        <v>0.9</v>
      </c>
      <c r="BX419" s="9">
        <v>0.5</v>
      </c>
      <c r="BY419" s="43">
        <f t="shared" si="861"/>
        <v>5887.3868928</v>
      </c>
      <c r="CH419" s="11">
        <v>2536</v>
      </c>
      <c r="CI419" s="12">
        <v>1.728</v>
      </c>
      <c r="CJ419" s="11">
        <v>1</v>
      </c>
      <c r="CK419" s="11">
        <v>0</v>
      </c>
      <c r="CL419" s="13">
        <f t="shared" si="862"/>
        <v>4382.208</v>
      </c>
      <c r="CM419" s="11">
        <v>1</v>
      </c>
      <c r="CN419" s="11">
        <v>0.95</v>
      </c>
      <c r="CO419" s="11">
        <v>2.09</v>
      </c>
      <c r="CP419" s="42">
        <f t="shared" si="863"/>
        <v>2.9855</v>
      </c>
      <c r="CQ419" s="11">
        <v>0.9</v>
      </c>
      <c r="CR419" s="9">
        <v>0.5</v>
      </c>
      <c r="CS419" s="43">
        <f t="shared" si="864"/>
        <v>5887.3868928</v>
      </c>
      <c r="DB419" s="11">
        <v>2536</v>
      </c>
      <c r="DC419" s="12">
        <v>1.728</v>
      </c>
      <c r="DD419" s="11">
        <v>1</v>
      </c>
      <c r="DE419" s="11">
        <v>0</v>
      </c>
      <c r="DF419" s="13">
        <f t="shared" si="865"/>
        <v>4382.208</v>
      </c>
      <c r="DG419" s="11">
        <v>1</v>
      </c>
      <c r="DH419" s="11">
        <v>0.95</v>
      </c>
      <c r="DI419" s="11">
        <v>2.09</v>
      </c>
      <c r="DJ419" s="42">
        <f t="shared" si="866"/>
        <v>2.9855</v>
      </c>
      <c r="DK419" s="11">
        <v>0.9</v>
      </c>
      <c r="DL419" s="9">
        <v>0.5</v>
      </c>
      <c r="DM419" s="43">
        <f t="shared" si="867"/>
        <v>5887.3868928</v>
      </c>
      <c r="DV419" s="11">
        <v>2536</v>
      </c>
      <c r="DW419" s="12">
        <v>1.728</v>
      </c>
      <c r="DX419" s="11">
        <v>1</v>
      </c>
      <c r="DY419" s="11">
        <v>0</v>
      </c>
      <c r="DZ419" s="13">
        <f t="shared" si="868"/>
        <v>4382.208</v>
      </c>
      <c r="EA419" s="11">
        <v>1</v>
      </c>
      <c r="EB419" s="11">
        <v>0.95</v>
      </c>
      <c r="EC419" s="11">
        <v>2.91</v>
      </c>
      <c r="ED419" s="42">
        <f t="shared" si="869"/>
        <v>3.7645</v>
      </c>
      <c r="EE419" s="11">
        <v>0.9</v>
      </c>
      <c r="EF419" s="9">
        <v>0.5</v>
      </c>
      <c r="EG419" s="43">
        <f t="shared" si="870"/>
        <v>7423.5699072</v>
      </c>
    </row>
    <row r="420" s="1" customFormat="1" customHeight="1" spans="6:137">
      <c r="F420" s="11">
        <v>2536</v>
      </c>
      <c r="G420" s="12">
        <v>1.728</v>
      </c>
      <c r="H420" s="11">
        <v>1</v>
      </c>
      <c r="I420" s="11">
        <v>0</v>
      </c>
      <c r="J420" s="13">
        <f t="shared" si="850"/>
        <v>4382.208</v>
      </c>
      <c r="K420" s="11">
        <v>1</v>
      </c>
      <c r="L420" s="11">
        <v>0.95</v>
      </c>
      <c r="M420" s="11">
        <v>2.09</v>
      </c>
      <c r="N420" s="42">
        <f t="shared" si="851"/>
        <v>2.9855</v>
      </c>
      <c r="O420" s="11">
        <v>0.9</v>
      </c>
      <c r="P420" s="9">
        <v>0.5</v>
      </c>
      <c r="Q420" s="43">
        <f t="shared" si="852"/>
        <v>5887.3868928</v>
      </c>
      <c r="Z420" s="11">
        <v>2536</v>
      </c>
      <c r="AA420" s="12">
        <v>1.728</v>
      </c>
      <c r="AB420" s="11">
        <v>1</v>
      </c>
      <c r="AC420" s="11">
        <v>0</v>
      </c>
      <c r="AD420" s="13">
        <f t="shared" si="853"/>
        <v>4382.208</v>
      </c>
      <c r="AE420" s="11">
        <v>1</v>
      </c>
      <c r="AF420" s="11">
        <v>0.95</v>
      </c>
      <c r="AG420" s="11">
        <v>2.09</v>
      </c>
      <c r="AH420" s="42">
        <f t="shared" si="854"/>
        <v>2.9855</v>
      </c>
      <c r="AI420" s="11">
        <v>0.9</v>
      </c>
      <c r="AJ420" s="9">
        <v>0.5</v>
      </c>
      <c r="AK420" s="43">
        <f t="shared" si="855"/>
        <v>5887.3868928</v>
      </c>
      <c r="AT420" s="11">
        <v>2536</v>
      </c>
      <c r="AU420" s="12">
        <v>1.728</v>
      </c>
      <c r="AV420" s="11">
        <v>1</v>
      </c>
      <c r="AW420" s="11">
        <v>0</v>
      </c>
      <c r="AX420" s="13">
        <f t="shared" si="856"/>
        <v>4382.208</v>
      </c>
      <c r="AY420" s="11">
        <v>1</v>
      </c>
      <c r="AZ420" s="11">
        <v>0.95</v>
      </c>
      <c r="BA420" s="11">
        <v>2.09</v>
      </c>
      <c r="BB420" s="42">
        <f t="shared" si="857"/>
        <v>2.9855</v>
      </c>
      <c r="BC420" s="11">
        <v>0.9</v>
      </c>
      <c r="BD420" s="9">
        <v>0.5</v>
      </c>
      <c r="BE420" s="43">
        <f t="shared" si="858"/>
        <v>5887.3868928</v>
      </c>
      <c r="BN420" s="11">
        <v>2536</v>
      </c>
      <c r="BO420" s="12">
        <v>1.728</v>
      </c>
      <c r="BP420" s="11">
        <v>1</v>
      </c>
      <c r="BQ420" s="11">
        <v>0</v>
      </c>
      <c r="BR420" s="13">
        <f t="shared" si="859"/>
        <v>4382.208</v>
      </c>
      <c r="BS420" s="11">
        <v>1</v>
      </c>
      <c r="BT420" s="11">
        <v>0.95</v>
      </c>
      <c r="BU420" s="11">
        <v>2.09</v>
      </c>
      <c r="BV420" s="42">
        <f t="shared" si="860"/>
        <v>2.9855</v>
      </c>
      <c r="BW420" s="11">
        <v>0.9</v>
      </c>
      <c r="BX420" s="9">
        <v>0.5</v>
      </c>
      <c r="BY420" s="43">
        <f t="shared" si="861"/>
        <v>5887.3868928</v>
      </c>
      <c r="CH420" s="11">
        <v>2536</v>
      </c>
      <c r="CI420" s="12">
        <v>1.728</v>
      </c>
      <c r="CJ420" s="11">
        <v>1</v>
      </c>
      <c r="CK420" s="11">
        <v>0</v>
      </c>
      <c r="CL420" s="13">
        <f t="shared" si="862"/>
        <v>4382.208</v>
      </c>
      <c r="CM420" s="11">
        <v>1</v>
      </c>
      <c r="CN420" s="11">
        <v>0.95</v>
      </c>
      <c r="CO420" s="11">
        <v>2.09</v>
      </c>
      <c r="CP420" s="42">
        <f t="shared" si="863"/>
        <v>2.9855</v>
      </c>
      <c r="CQ420" s="11">
        <v>0.9</v>
      </c>
      <c r="CR420" s="9">
        <v>0.5</v>
      </c>
      <c r="CS420" s="43">
        <f t="shared" si="864"/>
        <v>5887.3868928</v>
      </c>
      <c r="DB420" s="11">
        <v>2536</v>
      </c>
      <c r="DC420" s="12">
        <v>1.728</v>
      </c>
      <c r="DD420" s="11">
        <v>1</v>
      </c>
      <c r="DE420" s="11">
        <v>0</v>
      </c>
      <c r="DF420" s="13">
        <f t="shared" si="865"/>
        <v>4382.208</v>
      </c>
      <c r="DG420" s="11">
        <v>1</v>
      </c>
      <c r="DH420" s="11">
        <v>0.95</v>
      </c>
      <c r="DI420" s="11">
        <v>2.09</v>
      </c>
      <c r="DJ420" s="42">
        <f t="shared" si="866"/>
        <v>2.9855</v>
      </c>
      <c r="DK420" s="11">
        <v>0.9</v>
      </c>
      <c r="DL420" s="9">
        <v>0.5</v>
      </c>
      <c r="DM420" s="43">
        <f t="shared" si="867"/>
        <v>5887.3868928</v>
      </c>
      <c r="DV420" s="11">
        <v>2536</v>
      </c>
      <c r="DW420" s="12">
        <v>1.728</v>
      </c>
      <c r="DX420" s="11">
        <v>1</v>
      </c>
      <c r="DY420" s="11">
        <v>0</v>
      </c>
      <c r="DZ420" s="13">
        <f t="shared" si="868"/>
        <v>4382.208</v>
      </c>
      <c r="EA420" s="11">
        <v>1</v>
      </c>
      <c r="EB420" s="11">
        <v>0.95</v>
      </c>
      <c r="EC420" s="11">
        <v>2.91</v>
      </c>
      <c r="ED420" s="42">
        <f t="shared" si="869"/>
        <v>3.7645</v>
      </c>
      <c r="EE420" s="11">
        <v>0.9</v>
      </c>
      <c r="EF420" s="9">
        <v>0.5</v>
      </c>
      <c r="EG420" s="43">
        <f t="shared" si="870"/>
        <v>7423.5699072</v>
      </c>
    </row>
    <row r="421" s="1" customFormat="1" customHeight="1" spans="6:137">
      <c r="F421" s="11">
        <v>2536</v>
      </c>
      <c r="G421" s="12">
        <v>1.728</v>
      </c>
      <c r="H421" s="11">
        <v>1</v>
      </c>
      <c r="I421" s="11">
        <v>0</v>
      </c>
      <c r="J421" s="13">
        <f t="shared" si="850"/>
        <v>4382.208</v>
      </c>
      <c r="K421" s="11">
        <v>1</v>
      </c>
      <c r="L421" s="11">
        <v>0.95</v>
      </c>
      <c r="M421" s="11">
        <v>2.09</v>
      </c>
      <c r="N421" s="42">
        <f t="shared" si="851"/>
        <v>2.9855</v>
      </c>
      <c r="O421" s="11">
        <v>0.9</v>
      </c>
      <c r="P421" s="9">
        <v>0.5</v>
      </c>
      <c r="Q421" s="43">
        <f t="shared" si="852"/>
        <v>5887.3868928</v>
      </c>
      <c r="Z421" s="11">
        <v>2536</v>
      </c>
      <c r="AA421" s="12">
        <v>1.728</v>
      </c>
      <c r="AB421" s="11">
        <v>1</v>
      </c>
      <c r="AC421" s="11">
        <v>0</v>
      </c>
      <c r="AD421" s="13">
        <f t="shared" si="853"/>
        <v>4382.208</v>
      </c>
      <c r="AE421" s="11">
        <v>1</v>
      </c>
      <c r="AF421" s="11">
        <v>0.95</v>
      </c>
      <c r="AG421" s="11">
        <v>2.09</v>
      </c>
      <c r="AH421" s="42">
        <f t="shared" si="854"/>
        <v>2.9855</v>
      </c>
      <c r="AI421" s="11">
        <v>0.9</v>
      </c>
      <c r="AJ421" s="9">
        <v>0.5</v>
      </c>
      <c r="AK421" s="43">
        <f t="shared" si="855"/>
        <v>5887.3868928</v>
      </c>
      <c r="AT421" s="11">
        <v>2536</v>
      </c>
      <c r="AU421" s="12">
        <v>1.728</v>
      </c>
      <c r="AV421" s="11">
        <v>1</v>
      </c>
      <c r="AW421" s="11">
        <v>0</v>
      </c>
      <c r="AX421" s="13">
        <f t="shared" si="856"/>
        <v>4382.208</v>
      </c>
      <c r="AY421" s="11">
        <v>1</v>
      </c>
      <c r="AZ421" s="11">
        <v>0.95</v>
      </c>
      <c r="BA421" s="11">
        <v>2.09</v>
      </c>
      <c r="BB421" s="42">
        <f t="shared" si="857"/>
        <v>2.9855</v>
      </c>
      <c r="BC421" s="11">
        <v>0.9</v>
      </c>
      <c r="BD421" s="9">
        <v>0.5</v>
      </c>
      <c r="BE421" s="43">
        <f t="shared" si="858"/>
        <v>5887.3868928</v>
      </c>
      <c r="BN421" s="11">
        <v>2536</v>
      </c>
      <c r="BO421" s="12">
        <v>1.728</v>
      </c>
      <c r="BP421" s="11">
        <v>1</v>
      </c>
      <c r="BQ421" s="11">
        <v>0</v>
      </c>
      <c r="BR421" s="13">
        <f t="shared" si="859"/>
        <v>4382.208</v>
      </c>
      <c r="BS421" s="11">
        <v>1</v>
      </c>
      <c r="BT421" s="11">
        <v>0.95</v>
      </c>
      <c r="BU421" s="11">
        <v>2.09</v>
      </c>
      <c r="BV421" s="42">
        <f t="shared" si="860"/>
        <v>2.9855</v>
      </c>
      <c r="BW421" s="11">
        <v>0.9</v>
      </c>
      <c r="BX421" s="9">
        <v>0.5</v>
      </c>
      <c r="BY421" s="43">
        <f t="shared" si="861"/>
        <v>5887.3868928</v>
      </c>
      <c r="CH421" s="11">
        <v>2536</v>
      </c>
      <c r="CI421" s="12">
        <v>1.728</v>
      </c>
      <c r="CJ421" s="11">
        <v>1</v>
      </c>
      <c r="CK421" s="11">
        <v>0</v>
      </c>
      <c r="CL421" s="13">
        <f t="shared" si="862"/>
        <v>4382.208</v>
      </c>
      <c r="CM421" s="11">
        <v>1</v>
      </c>
      <c r="CN421" s="11">
        <v>0.95</v>
      </c>
      <c r="CO421" s="11">
        <v>2.09</v>
      </c>
      <c r="CP421" s="42">
        <f t="shared" si="863"/>
        <v>2.9855</v>
      </c>
      <c r="CQ421" s="11">
        <v>0.9</v>
      </c>
      <c r="CR421" s="9">
        <v>0.5</v>
      </c>
      <c r="CS421" s="43">
        <f t="shared" si="864"/>
        <v>5887.3868928</v>
      </c>
      <c r="DB421" s="11">
        <v>2536</v>
      </c>
      <c r="DC421" s="12">
        <v>1.728</v>
      </c>
      <c r="DD421" s="11">
        <v>1</v>
      </c>
      <c r="DE421" s="11">
        <v>0</v>
      </c>
      <c r="DF421" s="13">
        <f t="shared" si="865"/>
        <v>4382.208</v>
      </c>
      <c r="DG421" s="11">
        <v>1</v>
      </c>
      <c r="DH421" s="11">
        <v>0.95</v>
      </c>
      <c r="DI421" s="11">
        <v>2.09</v>
      </c>
      <c r="DJ421" s="42">
        <f t="shared" si="866"/>
        <v>2.9855</v>
      </c>
      <c r="DK421" s="11">
        <v>0.9</v>
      </c>
      <c r="DL421" s="9">
        <v>0.5</v>
      </c>
      <c r="DM421" s="43">
        <f t="shared" si="867"/>
        <v>5887.3868928</v>
      </c>
      <c r="DV421" s="11">
        <v>2536</v>
      </c>
      <c r="DW421" s="12">
        <v>1.728</v>
      </c>
      <c r="DX421" s="11">
        <v>1</v>
      </c>
      <c r="DY421" s="11">
        <v>0</v>
      </c>
      <c r="DZ421" s="13">
        <f t="shared" si="868"/>
        <v>4382.208</v>
      </c>
      <c r="EA421" s="11">
        <v>1</v>
      </c>
      <c r="EB421" s="11">
        <v>0.95</v>
      </c>
      <c r="EC421" s="11">
        <v>2.91</v>
      </c>
      <c r="ED421" s="42">
        <f t="shared" si="869"/>
        <v>3.7645</v>
      </c>
      <c r="EE421" s="11">
        <v>0.9</v>
      </c>
      <c r="EF421" s="9">
        <v>0.5</v>
      </c>
      <c r="EG421" s="43">
        <f t="shared" si="870"/>
        <v>7423.5699072</v>
      </c>
    </row>
    <row r="422" s="1" customFormat="1" customHeight="1" spans="6:137">
      <c r="F422" s="11">
        <v>2536</v>
      </c>
      <c r="G422" s="12">
        <v>1.728</v>
      </c>
      <c r="H422" s="11">
        <v>1</v>
      </c>
      <c r="I422" s="11">
        <v>0</v>
      </c>
      <c r="J422" s="13">
        <f t="shared" si="850"/>
        <v>4382.208</v>
      </c>
      <c r="K422" s="11">
        <v>1</v>
      </c>
      <c r="L422" s="11">
        <v>0.95</v>
      </c>
      <c r="M422" s="11">
        <v>2.09</v>
      </c>
      <c r="N422" s="42">
        <f t="shared" si="851"/>
        <v>2.9855</v>
      </c>
      <c r="O422" s="11">
        <v>0.9</v>
      </c>
      <c r="P422" s="9">
        <v>0.5</v>
      </c>
      <c r="Q422" s="43">
        <f t="shared" si="852"/>
        <v>5887.3868928</v>
      </c>
      <c r="Z422" s="11">
        <v>2536</v>
      </c>
      <c r="AA422" s="12">
        <v>1.728</v>
      </c>
      <c r="AB422" s="11">
        <v>1</v>
      </c>
      <c r="AC422" s="11">
        <v>0</v>
      </c>
      <c r="AD422" s="13">
        <f t="shared" si="853"/>
        <v>4382.208</v>
      </c>
      <c r="AE422" s="11">
        <v>1</v>
      </c>
      <c r="AF422" s="11">
        <v>0.95</v>
      </c>
      <c r="AG422" s="11">
        <v>2.09</v>
      </c>
      <c r="AH422" s="42">
        <f t="shared" si="854"/>
        <v>2.9855</v>
      </c>
      <c r="AI422" s="11">
        <v>0.9</v>
      </c>
      <c r="AJ422" s="9">
        <v>0.5</v>
      </c>
      <c r="AK422" s="43">
        <f t="shared" si="855"/>
        <v>5887.3868928</v>
      </c>
      <c r="AT422" s="11">
        <v>2536</v>
      </c>
      <c r="AU422" s="12">
        <v>1.728</v>
      </c>
      <c r="AV422" s="11">
        <v>1</v>
      </c>
      <c r="AW422" s="11">
        <v>0</v>
      </c>
      <c r="AX422" s="13">
        <f t="shared" si="856"/>
        <v>4382.208</v>
      </c>
      <c r="AY422" s="11">
        <v>1</v>
      </c>
      <c r="AZ422" s="11">
        <v>0.95</v>
      </c>
      <c r="BA422" s="11">
        <v>2.09</v>
      </c>
      <c r="BB422" s="42">
        <f t="shared" si="857"/>
        <v>2.9855</v>
      </c>
      <c r="BC422" s="11">
        <v>0.9</v>
      </c>
      <c r="BD422" s="9">
        <v>0.5</v>
      </c>
      <c r="BE422" s="43">
        <f t="shared" si="858"/>
        <v>5887.3868928</v>
      </c>
      <c r="BN422" s="11">
        <v>2536</v>
      </c>
      <c r="BO422" s="12">
        <v>1.728</v>
      </c>
      <c r="BP422" s="11">
        <v>1</v>
      </c>
      <c r="BQ422" s="11">
        <v>0</v>
      </c>
      <c r="BR422" s="13">
        <f t="shared" si="859"/>
        <v>4382.208</v>
      </c>
      <c r="BS422" s="11">
        <v>1</v>
      </c>
      <c r="BT422" s="11">
        <v>0.95</v>
      </c>
      <c r="BU422" s="11">
        <v>2.09</v>
      </c>
      <c r="BV422" s="42">
        <f t="shared" si="860"/>
        <v>2.9855</v>
      </c>
      <c r="BW422" s="11">
        <v>0.9</v>
      </c>
      <c r="BX422" s="9">
        <v>0.5</v>
      </c>
      <c r="BY422" s="43">
        <f t="shared" si="861"/>
        <v>5887.3868928</v>
      </c>
      <c r="CH422" s="11">
        <v>2536</v>
      </c>
      <c r="CI422" s="12">
        <v>1.728</v>
      </c>
      <c r="CJ422" s="11">
        <v>1</v>
      </c>
      <c r="CK422" s="11">
        <v>0</v>
      </c>
      <c r="CL422" s="13">
        <f t="shared" si="862"/>
        <v>4382.208</v>
      </c>
      <c r="CM422" s="11">
        <v>1</v>
      </c>
      <c r="CN422" s="11">
        <v>0.95</v>
      </c>
      <c r="CO422" s="11">
        <v>2.09</v>
      </c>
      <c r="CP422" s="42">
        <f t="shared" si="863"/>
        <v>2.9855</v>
      </c>
      <c r="CQ422" s="11">
        <v>0.9</v>
      </c>
      <c r="CR422" s="9">
        <v>0.5</v>
      </c>
      <c r="CS422" s="43">
        <f t="shared" si="864"/>
        <v>5887.3868928</v>
      </c>
      <c r="DB422" s="11">
        <v>2536</v>
      </c>
      <c r="DC422" s="12">
        <v>1.728</v>
      </c>
      <c r="DD422" s="11">
        <v>1</v>
      </c>
      <c r="DE422" s="11">
        <v>0</v>
      </c>
      <c r="DF422" s="13">
        <f t="shared" si="865"/>
        <v>4382.208</v>
      </c>
      <c r="DG422" s="11">
        <v>1</v>
      </c>
      <c r="DH422" s="11">
        <v>0.95</v>
      </c>
      <c r="DI422" s="11">
        <v>2.09</v>
      </c>
      <c r="DJ422" s="42">
        <f t="shared" si="866"/>
        <v>2.9855</v>
      </c>
      <c r="DK422" s="11">
        <v>0.9</v>
      </c>
      <c r="DL422" s="9">
        <v>0.5</v>
      </c>
      <c r="DM422" s="43">
        <f t="shared" si="867"/>
        <v>5887.3868928</v>
      </c>
      <c r="DV422" s="11">
        <v>2536</v>
      </c>
      <c r="DW422" s="12">
        <v>1.728</v>
      </c>
      <c r="DX422" s="11">
        <v>1</v>
      </c>
      <c r="DY422" s="11">
        <v>0</v>
      </c>
      <c r="DZ422" s="13">
        <f t="shared" si="868"/>
        <v>4382.208</v>
      </c>
      <c r="EA422" s="11">
        <v>1</v>
      </c>
      <c r="EB422" s="11">
        <v>0.95</v>
      </c>
      <c r="EC422" s="11">
        <v>2.91</v>
      </c>
      <c r="ED422" s="42">
        <f t="shared" si="869"/>
        <v>3.7645</v>
      </c>
      <c r="EE422" s="11">
        <v>0.9</v>
      </c>
      <c r="EF422" s="9">
        <v>0.5</v>
      </c>
      <c r="EG422" s="43">
        <f t="shared" si="870"/>
        <v>7423.5699072</v>
      </c>
    </row>
    <row r="423" s="1" customFormat="1" customHeight="1" spans="6:137">
      <c r="F423" s="11">
        <v>2536</v>
      </c>
      <c r="G423" s="12">
        <v>1.55</v>
      </c>
      <c r="H423" s="11">
        <v>1</v>
      </c>
      <c r="I423" s="11">
        <v>0</v>
      </c>
      <c r="J423" s="13">
        <f t="shared" si="850"/>
        <v>3930.8</v>
      </c>
      <c r="K423" s="11">
        <v>1</v>
      </c>
      <c r="L423" s="11">
        <v>0.95</v>
      </c>
      <c r="M423" s="11">
        <v>2.09</v>
      </c>
      <c r="N423" s="42">
        <f t="shared" si="851"/>
        <v>2.9855</v>
      </c>
      <c r="O423" s="11">
        <v>0.9</v>
      </c>
      <c r="P423" s="9">
        <v>0.5</v>
      </c>
      <c r="Q423" s="43">
        <f t="shared" si="852"/>
        <v>5280.93153</v>
      </c>
      <c r="Z423" s="11">
        <v>2536</v>
      </c>
      <c r="AA423" s="12">
        <v>1.55</v>
      </c>
      <c r="AB423" s="11">
        <v>1</v>
      </c>
      <c r="AC423" s="11">
        <v>0</v>
      </c>
      <c r="AD423" s="13">
        <f t="shared" si="853"/>
        <v>3930.8</v>
      </c>
      <c r="AE423" s="11">
        <v>1</v>
      </c>
      <c r="AF423" s="11">
        <v>0.95</v>
      </c>
      <c r="AG423" s="11">
        <v>2.09</v>
      </c>
      <c r="AH423" s="42">
        <f t="shared" si="854"/>
        <v>2.9855</v>
      </c>
      <c r="AI423" s="11">
        <v>0.9</v>
      </c>
      <c r="AJ423" s="9">
        <v>0.5</v>
      </c>
      <c r="AK423" s="43">
        <f t="shared" si="855"/>
        <v>5280.93153</v>
      </c>
      <c r="AT423" s="11">
        <v>2536</v>
      </c>
      <c r="AU423" s="12">
        <v>1.55</v>
      </c>
      <c r="AV423" s="11">
        <v>1</v>
      </c>
      <c r="AW423" s="11">
        <v>0</v>
      </c>
      <c r="AX423" s="13">
        <f t="shared" si="856"/>
        <v>3930.8</v>
      </c>
      <c r="AY423" s="11">
        <v>1</v>
      </c>
      <c r="AZ423" s="11">
        <v>0.95</v>
      </c>
      <c r="BA423" s="11">
        <v>2.09</v>
      </c>
      <c r="BB423" s="42">
        <f t="shared" si="857"/>
        <v>2.9855</v>
      </c>
      <c r="BC423" s="11">
        <v>0.9</v>
      </c>
      <c r="BD423" s="9">
        <v>0.5</v>
      </c>
      <c r="BE423" s="43">
        <f t="shared" si="858"/>
        <v>5280.93153</v>
      </c>
      <c r="BN423" s="11">
        <v>2536</v>
      </c>
      <c r="BO423" s="12">
        <v>1.55</v>
      </c>
      <c r="BP423" s="11">
        <v>1</v>
      </c>
      <c r="BQ423" s="11">
        <v>0</v>
      </c>
      <c r="BR423" s="13">
        <f t="shared" si="859"/>
        <v>3930.8</v>
      </c>
      <c r="BS423" s="11">
        <v>1</v>
      </c>
      <c r="BT423" s="11">
        <v>0.95</v>
      </c>
      <c r="BU423" s="11">
        <v>2.09</v>
      </c>
      <c r="BV423" s="42">
        <f t="shared" si="860"/>
        <v>2.9855</v>
      </c>
      <c r="BW423" s="11">
        <v>0.9</v>
      </c>
      <c r="BX423" s="9">
        <v>0.5</v>
      </c>
      <c r="BY423" s="43">
        <f t="shared" si="861"/>
        <v>5280.93153</v>
      </c>
      <c r="CH423" s="11">
        <v>2536</v>
      </c>
      <c r="CI423" s="12">
        <v>1.55</v>
      </c>
      <c r="CJ423" s="11">
        <v>1</v>
      </c>
      <c r="CK423" s="11">
        <v>0</v>
      </c>
      <c r="CL423" s="13">
        <f t="shared" si="862"/>
        <v>3930.8</v>
      </c>
      <c r="CM423" s="11">
        <v>1</v>
      </c>
      <c r="CN423" s="11">
        <v>0.95</v>
      </c>
      <c r="CO423" s="11">
        <v>2.09</v>
      </c>
      <c r="CP423" s="42">
        <f t="shared" si="863"/>
        <v>2.9855</v>
      </c>
      <c r="CQ423" s="11">
        <v>0.9</v>
      </c>
      <c r="CR423" s="9">
        <v>0.5</v>
      </c>
      <c r="CS423" s="43">
        <f t="shared" si="864"/>
        <v>5280.93153</v>
      </c>
      <c r="DB423" s="11">
        <v>2536</v>
      </c>
      <c r="DC423" s="12">
        <v>1.55</v>
      </c>
      <c r="DD423" s="11">
        <v>1</v>
      </c>
      <c r="DE423" s="11">
        <v>0</v>
      </c>
      <c r="DF423" s="13">
        <f t="shared" si="865"/>
        <v>3930.8</v>
      </c>
      <c r="DG423" s="11">
        <v>1</v>
      </c>
      <c r="DH423" s="11">
        <v>0.95</v>
      </c>
      <c r="DI423" s="11">
        <v>2.09</v>
      </c>
      <c r="DJ423" s="42">
        <f t="shared" si="866"/>
        <v>2.9855</v>
      </c>
      <c r="DK423" s="11">
        <v>0.9</v>
      </c>
      <c r="DL423" s="9">
        <v>0.5</v>
      </c>
      <c r="DM423" s="43">
        <f t="shared" si="867"/>
        <v>5280.93153</v>
      </c>
      <c r="DV423" s="11">
        <v>2536</v>
      </c>
      <c r="DW423" s="12">
        <v>1.55</v>
      </c>
      <c r="DX423" s="11">
        <v>1</v>
      </c>
      <c r="DY423" s="11">
        <v>0</v>
      </c>
      <c r="DZ423" s="13">
        <f t="shared" si="868"/>
        <v>3930.8</v>
      </c>
      <c r="EA423" s="11">
        <v>1</v>
      </c>
      <c r="EB423" s="11">
        <v>0.95</v>
      </c>
      <c r="EC423" s="11">
        <v>2.91</v>
      </c>
      <c r="ED423" s="42">
        <f t="shared" si="869"/>
        <v>3.7645</v>
      </c>
      <c r="EE423" s="11">
        <v>0.9</v>
      </c>
      <c r="EF423" s="9">
        <v>0.5</v>
      </c>
      <c r="EG423" s="43">
        <f t="shared" si="870"/>
        <v>6658.87347</v>
      </c>
    </row>
    <row r="424" s="1" customFormat="1" customHeight="1" spans="6:137">
      <c r="F424" s="11">
        <v>2536</v>
      </c>
      <c r="G424" s="12">
        <v>12.18</v>
      </c>
      <c r="H424" s="11">
        <v>1</v>
      </c>
      <c r="I424" s="11">
        <v>0</v>
      </c>
      <c r="J424" s="13">
        <f t="shared" si="850"/>
        <v>30888.48</v>
      </c>
      <c r="K424" s="11">
        <v>1</v>
      </c>
      <c r="L424" s="11">
        <v>0.95</v>
      </c>
      <c r="M424" s="11">
        <v>2.09</v>
      </c>
      <c r="N424" s="42">
        <f t="shared" si="851"/>
        <v>2.9855</v>
      </c>
      <c r="O424" s="11">
        <v>0.9</v>
      </c>
      <c r="P424" s="9">
        <v>0.5</v>
      </c>
      <c r="Q424" s="43">
        <f t="shared" si="852"/>
        <v>41497.900668</v>
      </c>
      <c r="Z424" s="11">
        <v>2536</v>
      </c>
      <c r="AA424" s="12">
        <v>12.18</v>
      </c>
      <c r="AB424" s="11">
        <v>1</v>
      </c>
      <c r="AC424" s="11">
        <v>0</v>
      </c>
      <c r="AD424" s="13">
        <f t="shared" si="853"/>
        <v>30888.48</v>
      </c>
      <c r="AE424" s="11">
        <v>1</v>
      </c>
      <c r="AF424" s="11">
        <v>0.95</v>
      </c>
      <c r="AG424" s="11">
        <v>2.09</v>
      </c>
      <c r="AH424" s="42">
        <f t="shared" si="854"/>
        <v>2.9855</v>
      </c>
      <c r="AI424" s="11">
        <v>0.9</v>
      </c>
      <c r="AJ424" s="9">
        <v>0.5</v>
      </c>
      <c r="AK424" s="43">
        <f t="shared" si="855"/>
        <v>41497.900668</v>
      </c>
      <c r="AT424" s="11">
        <v>2536</v>
      </c>
      <c r="AU424" s="12">
        <v>12.18</v>
      </c>
      <c r="AV424" s="11">
        <v>1</v>
      </c>
      <c r="AW424" s="11">
        <v>0</v>
      </c>
      <c r="AX424" s="13">
        <f t="shared" si="856"/>
        <v>30888.48</v>
      </c>
      <c r="AY424" s="11">
        <v>1</v>
      </c>
      <c r="AZ424" s="11">
        <v>0.95</v>
      </c>
      <c r="BA424" s="11">
        <v>2.09</v>
      </c>
      <c r="BB424" s="42">
        <f t="shared" si="857"/>
        <v>2.9855</v>
      </c>
      <c r="BC424" s="11">
        <v>0.9</v>
      </c>
      <c r="BD424" s="9">
        <v>0.5</v>
      </c>
      <c r="BE424" s="43">
        <f t="shared" si="858"/>
        <v>41497.900668</v>
      </c>
      <c r="BN424" s="11">
        <v>2536</v>
      </c>
      <c r="BO424" s="12">
        <v>12.18</v>
      </c>
      <c r="BP424" s="11">
        <v>1</v>
      </c>
      <c r="BQ424" s="11">
        <v>0</v>
      </c>
      <c r="BR424" s="13">
        <f t="shared" si="859"/>
        <v>30888.48</v>
      </c>
      <c r="BS424" s="11">
        <v>1</v>
      </c>
      <c r="BT424" s="11">
        <v>0.95</v>
      </c>
      <c r="BU424" s="11">
        <v>2.09</v>
      </c>
      <c r="BV424" s="42">
        <f t="shared" si="860"/>
        <v>2.9855</v>
      </c>
      <c r="BW424" s="11">
        <v>0.9</v>
      </c>
      <c r="BX424" s="9">
        <v>0.5</v>
      </c>
      <c r="BY424" s="43">
        <f t="shared" si="861"/>
        <v>41497.900668</v>
      </c>
      <c r="CH424" s="11">
        <v>2536</v>
      </c>
      <c r="CI424" s="12">
        <v>12.18</v>
      </c>
      <c r="CJ424" s="11">
        <v>1</v>
      </c>
      <c r="CK424" s="11">
        <v>0</v>
      </c>
      <c r="CL424" s="13">
        <f t="shared" si="862"/>
        <v>30888.48</v>
      </c>
      <c r="CM424" s="11">
        <v>1</v>
      </c>
      <c r="CN424" s="11">
        <v>0.95</v>
      </c>
      <c r="CO424" s="11">
        <v>2.09</v>
      </c>
      <c r="CP424" s="42">
        <f t="shared" si="863"/>
        <v>2.9855</v>
      </c>
      <c r="CQ424" s="11">
        <v>0.9</v>
      </c>
      <c r="CR424" s="9">
        <v>0.5</v>
      </c>
      <c r="CS424" s="43">
        <f t="shared" si="864"/>
        <v>41497.900668</v>
      </c>
      <c r="DB424" s="11">
        <v>2536</v>
      </c>
      <c r="DC424" s="12">
        <v>12.18</v>
      </c>
      <c r="DD424" s="11">
        <v>1</v>
      </c>
      <c r="DE424" s="11">
        <v>0</v>
      </c>
      <c r="DF424" s="13">
        <f t="shared" si="865"/>
        <v>30888.48</v>
      </c>
      <c r="DG424" s="11">
        <v>1</v>
      </c>
      <c r="DH424" s="11">
        <v>0.95</v>
      </c>
      <c r="DI424" s="11">
        <v>2.09</v>
      </c>
      <c r="DJ424" s="42">
        <f t="shared" si="866"/>
        <v>2.9855</v>
      </c>
      <c r="DK424" s="11">
        <v>0.9</v>
      </c>
      <c r="DL424" s="9">
        <v>0.5</v>
      </c>
      <c r="DM424" s="43">
        <f t="shared" si="867"/>
        <v>41497.900668</v>
      </c>
      <c r="DV424" s="11">
        <v>2536</v>
      </c>
      <c r="DW424" s="12">
        <v>12.18</v>
      </c>
      <c r="DX424" s="11">
        <v>1</v>
      </c>
      <c r="DY424" s="11">
        <v>0</v>
      </c>
      <c r="DZ424" s="13">
        <f t="shared" si="868"/>
        <v>30888.48</v>
      </c>
      <c r="EA424" s="11">
        <v>1</v>
      </c>
      <c r="EB424" s="11">
        <v>0.95</v>
      </c>
      <c r="EC424" s="11">
        <v>2.91</v>
      </c>
      <c r="ED424" s="42">
        <f t="shared" si="869"/>
        <v>3.7645</v>
      </c>
      <c r="EE424" s="11">
        <v>0.9</v>
      </c>
      <c r="EF424" s="9">
        <v>0.5</v>
      </c>
      <c r="EG424" s="43">
        <f t="shared" si="870"/>
        <v>52325.857332</v>
      </c>
    </row>
    <row r="425" s="1" customFormat="1" customHeight="1" spans="6:137">
      <c r="F425" s="44" t="s">
        <v>31</v>
      </c>
      <c r="G425" s="45"/>
      <c r="H425" s="45"/>
      <c r="I425" s="45"/>
      <c r="J425" s="45"/>
      <c r="K425" s="45"/>
      <c r="L425" s="45"/>
      <c r="M425" s="46">
        <f>SUM(Q414:Q424)</f>
        <v>107942.2404732</v>
      </c>
      <c r="N425" s="46"/>
      <c r="O425" s="46"/>
      <c r="P425" s="46"/>
      <c r="Q425" s="46"/>
      <c r="R425" s="1"/>
      <c r="S425" s="1"/>
      <c r="T425" s="1"/>
      <c r="U425" s="1"/>
      <c r="V425" s="1"/>
      <c r="W425" s="1"/>
      <c r="X425" s="1"/>
      <c r="Y425" s="1"/>
      <c r="Z425" s="44" t="s">
        <v>31</v>
      </c>
      <c r="AA425" s="45"/>
      <c r="AB425" s="45"/>
      <c r="AC425" s="45"/>
      <c r="AD425" s="45"/>
      <c r="AE425" s="45"/>
      <c r="AF425" s="45"/>
      <c r="AG425" s="46">
        <f>SUM(AK414:AK424)</f>
        <v>107942.2404732</v>
      </c>
      <c r="AH425" s="46"/>
      <c r="AI425" s="46"/>
      <c r="AJ425" s="46"/>
      <c r="AK425" s="46"/>
      <c r="AL425" s="1"/>
      <c r="AM425" s="1"/>
      <c r="AN425" s="1"/>
      <c r="AO425" s="1"/>
      <c r="AP425" s="1"/>
      <c r="AQ425" s="1"/>
      <c r="AR425" s="1"/>
      <c r="AS425" s="1"/>
      <c r="AT425" s="44" t="s">
        <v>31</v>
      </c>
      <c r="AU425" s="45"/>
      <c r="AV425" s="45"/>
      <c r="AW425" s="45"/>
      <c r="AX425" s="45"/>
      <c r="AY425" s="45"/>
      <c r="AZ425" s="45"/>
      <c r="BA425" s="46">
        <f>SUM(BE414:BE424)</f>
        <v>107942.2404732</v>
      </c>
      <c r="BB425" s="46"/>
      <c r="BC425" s="46"/>
      <c r="BD425" s="46"/>
      <c r="BE425" s="46"/>
      <c r="BF425" s="1"/>
      <c r="BG425" s="1"/>
      <c r="BH425" s="1"/>
      <c r="BI425" s="1"/>
      <c r="BJ425" s="1"/>
      <c r="BK425" s="1"/>
      <c r="BL425" s="1"/>
      <c r="BM425" s="1"/>
      <c r="BN425" s="44" t="s">
        <v>31</v>
      </c>
      <c r="BO425" s="45"/>
      <c r="BP425" s="45"/>
      <c r="BQ425" s="45"/>
      <c r="BR425" s="45"/>
      <c r="BS425" s="45"/>
      <c r="BT425" s="45"/>
      <c r="BU425" s="46">
        <f>SUM(BY414:BY424)</f>
        <v>107942.2404732</v>
      </c>
      <c r="BV425" s="46"/>
      <c r="BW425" s="46"/>
      <c r="BX425" s="46"/>
      <c r="BY425" s="46"/>
      <c r="BZ425" s="1"/>
      <c r="CA425" s="1"/>
      <c r="CB425" s="1"/>
      <c r="CC425" s="1"/>
      <c r="CD425" s="1"/>
      <c r="CE425" s="1"/>
      <c r="CF425" s="1"/>
      <c r="CG425" s="1"/>
      <c r="CH425" s="44" t="s">
        <v>31</v>
      </c>
      <c r="CI425" s="45"/>
      <c r="CJ425" s="45"/>
      <c r="CK425" s="45"/>
      <c r="CL425" s="45"/>
      <c r="CM425" s="45"/>
      <c r="CN425" s="45"/>
      <c r="CO425" s="46">
        <f>SUM(CS414:CS424)</f>
        <v>107942.2404732</v>
      </c>
      <c r="CP425" s="46"/>
      <c r="CQ425" s="46"/>
      <c r="CR425" s="46"/>
      <c r="CS425" s="46"/>
      <c r="CT425" s="1"/>
      <c r="CU425" s="1"/>
      <c r="CV425" s="1"/>
      <c r="CW425" s="1"/>
      <c r="CX425" s="1"/>
      <c r="CY425" s="1"/>
      <c r="CZ425" s="1"/>
      <c r="DA425" s="1"/>
      <c r="DB425" s="44" t="s">
        <v>31</v>
      </c>
      <c r="DC425" s="45"/>
      <c r="DD425" s="45"/>
      <c r="DE425" s="45"/>
      <c r="DF425" s="45"/>
      <c r="DG425" s="45"/>
      <c r="DH425" s="45"/>
      <c r="DI425" s="46">
        <f>SUM(DM414:DM424)</f>
        <v>107942.2404732</v>
      </c>
      <c r="DJ425" s="46"/>
      <c r="DK425" s="46"/>
      <c r="DL425" s="46"/>
      <c r="DM425" s="46"/>
      <c r="DN425" s="1"/>
      <c r="DO425" s="1"/>
      <c r="DP425" s="1"/>
      <c r="DQ425" s="1"/>
      <c r="DR425" s="1"/>
      <c r="DS425" s="1"/>
      <c r="DT425" s="1"/>
      <c r="DU425" s="1"/>
      <c r="DV425" s="44" t="s">
        <v>31</v>
      </c>
      <c r="DW425" s="45"/>
      <c r="DX425" s="45"/>
      <c r="DY425" s="45"/>
      <c r="DZ425" s="45"/>
      <c r="EA425" s="45"/>
      <c r="EB425" s="45"/>
      <c r="EC425" s="46">
        <f>SUM(EG414:EG424)</f>
        <v>136107.3737268</v>
      </c>
      <c r="ED425" s="46"/>
      <c r="EE425" s="46"/>
      <c r="EF425" s="46"/>
      <c r="EG425" s="46"/>
    </row>
    <row r="426" s="1" customFormat="1" customHeight="1" spans="6:137">
      <c r="F426" s="45"/>
      <c r="G426" s="45"/>
      <c r="H426" s="45"/>
      <c r="I426" s="45"/>
      <c r="J426" s="45"/>
      <c r="K426" s="45"/>
      <c r="L426" s="45"/>
      <c r="M426" s="46"/>
      <c r="N426" s="46"/>
      <c r="O426" s="46"/>
      <c r="P426" s="46"/>
      <c r="Q426" s="46"/>
      <c r="R426" s="1"/>
      <c r="S426" s="1"/>
      <c r="T426" s="1"/>
      <c r="U426" s="1"/>
      <c r="V426" s="1"/>
      <c r="W426" s="1"/>
      <c r="X426" s="1"/>
      <c r="Y426" s="1"/>
      <c r="Z426" s="45"/>
      <c r="AA426" s="45"/>
      <c r="AB426" s="45"/>
      <c r="AC426" s="45"/>
      <c r="AD426" s="45"/>
      <c r="AE426" s="45"/>
      <c r="AF426" s="45"/>
      <c r="AG426" s="46"/>
      <c r="AH426" s="46"/>
      <c r="AI426" s="46"/>
      <c r="AJ426" s="46"/>
      <c r="AK426" s="46"/>
      <c r="AL426" s="1"/>
      <c r="AM426" s="1"/>
      <c r="AN426" s="1"/>
      <c r="AO426" s="1"/>
      <c r="AP426" s="1"/>
      <c r="AQ426" s="1"/>
      <c r="AR426" s="1"/>
      <c r="AS426" s="1"/>
      <c r="AT426" s="45"/>
      <c r="AU426" s="45"/>
      <c r="AV426" s="45"/>
      <c r="AW426" s="45"/>
      <c r="AX426" s="45"/>
      <c r="AY426" s="45"/>
      <c r="AZ426" s="45"/>
      <c r="BA426" s="46"/>
      <c r="BB426" s="46"/>
      <c r="BC426" s="46"/>
      <c r="BD426" s="46"/>
      <c r="BE426" s="46"/>
      <c r="BF426" s="1"/>
      <c r="BG426" s="1"/>
      <c r="BH426" s="1"/>
      <c r="BI426" s="1"/>
      <c r="BJ426" s="1"/>
      <c r="BK426" s="1"/>
      <c r="BL426" s="1"/>
      <c r="BM426" s="1"/>
      <c r="BN426" s="45"/>
      <c r="BO426" s="45"/>
      <c r="BP426" s="45"/>
      <c r="BQ426" s="45"/>
      <c r="BR426" s="45"/>
      <c r="BS426" s="45"/>
      <c r="BT426" s="45"/>
      <c r="BU426" s="46"/>
      <c r="BV426" s="46"/>
      <c r="BW426" s="46"/>
      <c r="BX426" s="46"/>
      <c r="BY426" s="46"/>
      <c r="BZ426" s="1"/>
      <c r="CA426" s="1"/>
      <c r="CB426" s="1"/>
      <c r="CC426" s="1"/>
      <c r="CD426" s="1"/>
      <c r="CE426" s="1"/>
      <c r="CF426" s="1"/>
      <c r="CG426" s="1"/>
      <c r="CH426" s="45"/>
      <c r="CI426" s="45"/>
      <c r="CJ426" s="45"/>
      <c r="CK426" s="45"/>
      <c r="CL426" s="45"/>
      <c r="CM426" s="45"/>
      <c r="CN426" s="45"/>
      <c r="CO426" s="46"/>
      <c r="CP426" s="46"/>
      <c r="CQ426" s="46"/>
      <c r="CR426" s="46"/>
      <c r="CS426" s="46"/>
      <c r="CT426" s="1"/>
      <c r="CU426" s="1"/>
      <c r="CV426" s="1"/>
      <c r="CW426" s="1"/>
      <c r="CX426" s="1"/>
      <c r="CY426" s="1"/>
      <c r="CZ426" s="1"/>
      <c r="DA426" s="1"/>
      <c r="DB426" s="45"/>
      <c r="DC426" s="45"/>
      <c r="DD426" s="45"/>
      <c r="DE426" s="45"/>
      <c r="DF426" s="45"/>
      <c r="DG426" s="45"/>
      <c r="DH426" s="45"/>
      <c r="DI426" s="46"/>
      <c r="DJ426" s="46"/>
      <c r="DK426" s="46"/>
      <c r="DL426" s="46"/>
      <c r="DM426" s="46"/>
      <c r="DN426" s="1"/>
      <c r="DO426" s="1"/>
      <c r="DP426" s="1"/>
      <c r="DQ426" s="1"/>
      <c r="DR426" s="1"/>
      <c r="DS426" s="1"/>
      <c r="DT426" s="1"/>
      <c r="DU426" s="1"/>
      <c r="DV426" s="45"/>
      <c r="DW426" s="45"/>
      <c r="DX426" s="45"/>
      <c r="DY426" s="45"/>
      <c r="DZ426" s="45"/>
      <c r="EA426" s="45"/>
      <c r="EB426" s="45"/>
      <c r="EC426" s="46"/>
      <c r="ED426" s="46"/>
      <c r="EE426" s="46"/>
      <c r="EF426" s="46"/>
      <c r="EG426" s="46"/>
    </row>
    <row r="427" s="1" customFormat="1" customHeight="1" spans="6:137">
      <c r="F427" s="45"/>
      <c r="G427" s="45"/>
      <c r="H427" s="45"/>
      <c r="I427" s="45"/>
      <c r="J427" s="45"/>
      <c r="K427" s="45"/>
      <c r="L427" s="45"/>
      <c r="M427" s="46"/>
      <c r="N427" s="46"/>
      <c r="O427" s="46"/>
      <c r="P427" s="46"/>
      <c r="Q427" s="46"/>
      <c r="R427" s="1"/>
      <c r="S427" s="1"/>
      <c r="T427" s="1"/>
      <c r="U427" s="1"/>
      <c r="V427" s="1"/>
      <c r="W427" s="1"/>
      <c r="X427" s="1"/>
      <c r="Y427" s="1"/>
      <c r="Z427" s="45"/>
      <c r="AA427" s="45"/>
      <c r="AB427" s="45"/>
      <c r="AC427" s="45"/>
      <c r="AD427" s="45"/>
      <c r="AE427" s="45"/>
      <c r="AF427" s="45"/>
      <c r="AG427" s="46"/>
      <c r="AH427" s="46"/>
      <c r="AI427" s="46"/>
      <c r="AJ427" s="46"/>
      <c r="AK427" s="46"/>
      <c r="AL427" s="1"/>
      <c r="AM427" s="1"/>
      <c r="AN427" s="1"/>
      <c r="AO427" s="1"/>
      <c r="AP427" s="1"/>
      <c r="AQ427" s="1"/>
      <c r="AR427" s="1"/>
      <c r="AS427" s="1"/>
      <c r="AT427" s="45"/>
      <c r="AU427" s="45"/>
      <c r="AV427" s="45"/>
      <c r="AW427" s="45"/>
      <c r="AX427" s="45"/>
      <c r="AY427" s="45"/>
      <c r="AZ427" s="45"/>
      <c r="BA427" s="46"/>
      <c r="BB427" s="46"/>
      <c r="BC427" s="46"/>
      <c r="BD427" s="46"/>
      <c r="BE427" s="46"/>
      <c r="BF427" s="1"/>
      <c r="BG427" s="1"/>
      <c r="BH427" s="1"/>
      <c r="BI427" s="1"/>
      <c r="BJ427" s="1"/>
      <c r="BK427" s="1"/>
      <c r="BL427" s="1"/>
      <c r="BM427" s="1"/>
      <c r="BN427" s="45"/>
      <c r="BO427" s="45"/>
      <c r="BP427" s="45"/>
      <c r="BQ427" s="45"/>
      <c r="BR427" s="45"/>
      <c r="BS427" s="45"/>
      <c r="BT427" s="45"/>
      <c r="BU427" s="46"/>
      <c r="BV427" s="46"/>
      <c r="BW427" s="46"/>
      <c r="BX427" s="46"/>
      <c r="BY427" s="46"/>
      <c r="BZ427" s="1"/>
      <c r="CA427" s="1"/>
      <c r="CB427" s="1"/>
      <c r="CC427" s="1"/>
      <c r="CD427" s="1"/>
      <c r="CE427" s="1"/>
      <c r="CF427" s="1"/>
      <c r="CG427" s="1"/>
      <c r="CH427" s="45"/>
      <c r="CI427" s="45"/>
      <c r="CJ427" s="45"/>
      <c r="CK427" s="45"/>
      <c r="CL427" s="45"/>
      <c r="CM427" s="45"/>
      <c r="CN427" s="45"/>
      <c r="CO427" s="46"/>
      <c r="CP427" s="46"/>
      <c r="CQ427" s="46"/>
      <c r="CR427" s="46"/>
      <c r="CS427" s="46"/>
      <c r="CT427" s="1"/>
      <c r="CU427" s="1"/>
      <c r="CV427" s="1"/>
      <c r="CW427" s="1"/>
      <c r="CX427" s="1"/>
      <c r="CY427" s="1"/>
      <c r="CZ427" s="1"/>
      <c r="DA427" s="1"/>
      <c r="DB427" s="45"/>
      <c r="DC427" s="45"/>
      <c r="DD427" s="45"/>
      <c r="DE427" s="45"/>
      <c r="DF427" s="45"/>
      <c r="DG427" s="45"/>
      <c r="DH427" s="45"/>
      <c r="DI427" s="46"/>
      <c r="DJ427" s="46"/>
      <c r="DK427" s="46"/>
      <c r="DL427" s="46"/>
      <c r="DM427" s="46"/>
      <c r="DN427" s="1"/>
      <c r="DO427" s="1"/>
      <c r="DP427" s="1"/>
      <c r="DQ427" s="1"/>
      <c r="DR427" s="1"/>
      <c r="DS427" s="1"/>
      <c r="DT427" s="1"/>
      <c r="DU427" s="1"/>
      <c r="DV427" s="45"/>
      <c r="DW427" s="45"/>
      <c r="DX427" s="45"/>
      <c r="DY427" s="45"/>
      <c r="DZ427" s="45"/>
      <c r="EA427" s="45"/>
      <c r="EB427" s="45"/>
      <c r="EC427" s="46"/>
      <c r="ED427" s="46"/>
      <c r="EE427" s="46"/>
      <c r="EF427" s="46"/>
      <c r="EG427" s="46"/>
    </row>
    <row r="428" s="1" customFormat="1" customHeight="1" spans="6:137">
      <c r="F428" s="35" t="s">
        <v>32</v>
      </c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1"/>
      <c r="S428" s="1"/>
      <c r="T428" s="1"/>
      <c r="U428" s="1"/>
      <c r="V428" s="1"/>
      <c r="W428" s="1"/>
      <c r="X428" s="1"/>
      <c r="Y428" s="1"/>
      <c r="Z428" s="35" t="s">
        <v>32</v>
      </c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1"/>
      <c r="AM428" s="1"/>
      <c r="AN428" s="1"/>
      <c r="AO428" s="1"/>
      <c r="AP428" s="1"/>
      <c r="AQ428" s="1"/>
      <c r="AR428" s="1"/>
      <c r="AS428" s="1"/>
      <c r="AT428" s="35" t="s">
        <v>32</v>
      </c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1"/>
      <c r="BG428" s="1"/>
      <c r="BH428" s="1"/>
      <c r="BI428" s="1"/>
      <c r="BJ428" s="1"/>
      <c r="BK428" s="1"/>
      <c r="BL428" s="1"/>
      <c r="BM428" s="1"/>
      <c r="BN428" s="35" t="s">
        <v>32</v>
      </c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1"/>
      <c r="CA428" s="1"/>
      <c r="CB428" s="1"/>
      <c r="CC428" s="1"/>
      <c r="CD428" s="1"/>
      <c r="CE428" s="1"/>
      <c r="CF428" s="1"/>
      <c r="CG428" s="1"/>
      <c r="CH428" s="35" t="s">
        <v>32</v>
      </c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1"/>
      <c r="CU428" s="1"/>
      <c r="CV428" s="1"/>
      <c r="CW428" s="1"/>
      <c r="CX428" s="1"/>
      <c r="CY428" s="1"/>
      <c r="CZ428" s="1"/>
      <c r="DA428" s="1"/>
      <c r="DB428" s="35" t="s">
        <v>32</v>
      </c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1"/>
      <c r="DO428" s="1"/>
      <c r="DP428" s="1"/>
      <c r="DQ428" s="1"/>
      <c r="DR428" s="1"/>
      <c r="DS428" s="1"/>
      <c r="DT428" s="1"/>
      <c r="DU428" s="1"/>
      <c r="DV428" s="35" t="s">
        <v>32</v>
      </c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</row>
    <row r="429" s="1" customFormat="1" customHeight="1" spans="6:137">
      <c r="F429" s="13" t="s">
        <v>8</v>
      </c>
      <c r="G429" s="13"/>
      <c r="H429" s="13"/>
      <c r="I429" s="13"/>
      <c r="J429" s="13"/>
      <c r="K429" s="8" t="s">
        <v>53</v>
      </c>
      <c r="L429" s="8"/>
      <c r="M429" s="8"/>
      <c r="N429" s="8"/>
      <c r="O429" s="9" t="s">
        <v>38</v>
      </c>
      <c r="P429" s="9"/>
      <c r="Q429" s="41" t="s">
        <v>13</v>
      </c>
      <c r="Z429" s="13" t="s">
        <v>8</v>
      </c>
      <c r="AA429" s="13"/>
      <c r="AB429" s="13"/>
      <c r="AC429" s="13"/>
      <c r="AD429" s="13"/>
      <c r="AE429" s="8" t="s">
        <v>53</v>
      </c>
      <c r="AF429" s="8"/>
      <c r="AG429" s="8"/>
      <c r="AH429" s="8"/>
      <c r="AI429" s="9" t="s">
        <v>38</v>
      </c>
      <c r="AJ429" s="9"/>
      <c r="AK429" s="41" t="s">
        <v>13</v>
      </c>
      <c r="AT429" s="13" t="s">
        <v>8</v>
      </c>
      <c r="AU429" s="13"/>
      <c r="AV429" s="13"/>
      <c r="AW429" s="13"/>
      <c r="AX429" s="13"/>
      <c r="AY429" s="8" t="s">
        <v>53</v>
      </c>
      <c r="AZ429" s="8"/>
      <c r="BA429" s="8"/>
      <c r="BB429" s="8"/>
      <c r="BC429" s="9" t="s">
        <v>38</v>
      </c>
      <c r="BD429" s="9"/>
      <c r="BE429" s="41" t="s">
        <v>13</v>
      </c>
      <c r="BN429" s="13" t="s">
        <v>8</v>
      </c>
      <c r="BO429" s="13"/>
      <c r="BP429" s="13"/>
      <c r="BQ429" s="13"/>
      <c r="BR429" s="13"/>
      <c r="BS429" s="8" t="s">
        <v>53</v>
      </c>
      <c r="BT429" s="8"/>
      <c r="BU429" s="8"/>
      <c r="BV429" s="8"/>
      <c r="BW429" s="9" t="s">
        <v>38</v>
      </c>
      <c r="BX429" s="9"/>
      <c r="BY429" s="41" t="s">
        <v>13</v>
      </c>
      <c r="CH429" s="13" t="s">
        <v>8</v>
      </c>
      <c r="CI429" s="13"/>
      <c r="CJ429" s="13"/>
      <c r="CK429" s="13"/>
      <c r="CL429" s="13"/>
      <c r="CM429" s="8" t="s">
        <v>53</v>
      </c>
      <c r="CN429" s="8"/>
      <c r="CO429" s="8"/>
      <c r="CP429" s="8"/>
      <c r="CQ429" s="9" t="s">
        <v>38</v>
      </c>
      <c r="CR429" s="9"/>
      <c r="CS429" s="41" t="s">
        <v>13</v>
      </c>
      <c r="DB429" s="13" t="s">
        <v>8</v>
      </c>
      <c r="DC429" s="13"/>
      <c r="DD429" s="13"/>
      <c r="DE429" s="13"/>
      <c r="DF429" s="13"/>
      <c r="DG429" s="8" t="s">
        <v>53</v>
      </c>
      <c r="DH429" s="8"/>
      <c r="DI429" s="8"/>
      <c r="DJ429" s="8"/>
      <c r="DK429" s="9" t="s">
        <v>38</v>
      </c>
      <c r="DL429" s="9"/>
      <c r="DM429" s="41" t="s">
        <v>13</v>
      </c>
      <c r="DV429" s="13" t="s">
        <v>8</v>
      </c>
      <c r="DW429" s="13"/>
      <c r="DX429" s="13"/>
      <c r="DY429" s="13"/>
      <c r="DZ429" s="13"/>
      <c r="EA429" s="8" t="s">
        <v>53</v>
      </c>
      <c r="EB429" s="8"/>
      <c r="EC429" s="8"/>
      <c r="ED429" s="8"/>
      <c r="EE429" s="9" t="s">
        <v>38</v>
      </c>
      <c r="EF429" s="9"/>
      <c r="EG429" s="41" t="s">
        <v>13</v>
      </c>
    </row>
    <row r="430" s="1" customFormat="1" customHeight="1" spans="6:137">
      <c r="F430" s="13" t="s">
        <v>54</v>
      </c>
      <c r="G430" s="13" t="s">
        <v>55</v>
      </c>
      <c r="H430" s="13" t="s">
        <v>56</v>
      </c>
      <c r="I430" s="13" t="s">
        <v>57</v>
      </c>
      <c r="J430" s="13" t="s">
        <v>8</v>
      </c>
      <c r="K430" s="8" t="s">
        <v>58</v>
      </c>
      <c r="L430" s="8" t="s">
        <v>26</v>
      </c>
      <c r="M430" s="8" t="s">
        <v>27</v>
      </c>
      <c r="N430" s="42" t="s">
        <v>28</v>
      </c>
      <c r="O430" s="9" t="s">
        <v>59</v>
      </c>
      <c r="P430" s="9" t="s">
        <v>60</v>
      </c>
      <c r="Q430" s="41"/>
      <c r="R430" s="1"/>
      <c r="S430" s="1"/>
      <c r="T430" s="1"/>
      <c r="U430" s="1"/>
      <c r="V430" s="1"/>
      <c r="W430" s="1"/>
      <c r="X430" s="1"/>
      <c r="Y430" s="1"/>
      <c r="Z430" s="13" t="s">
        <v>54</v>
      </c>
      <c r="AA430" s="13" t="s">
        <v>55</v>
      </c>
      <c r="AB430" s="13" t="s">
        <v>56</v>
      </c>
      <c r="AC430" s="13" t="s">
        <v>57</v>
      </c>
      <c r="AD430" s="13" t="s">
        <v>8</v>
      </c>
      <c r="AE430" s="8" t="s">
        <v>58</v>
      </c>
      <c r="AF430" s="8" t="s">
        <v>26</v>
      </c>
      <c r="AG430" s="8" t="s">
        <v>27</v>
      </c>
      <c r="AH430" s="42" t="s">
        <v>28</v>
      </c>
      <c r="AI430" s="9" t="s">
        <v>59</v>
      </c>
      <c r="AJ430" s="9" t="s">
        <v>60</v>
      </c>
      <c r="AK430" s="41"/>
      <c r="AL430" s="1"/>
      <c r="AM430" s="1"/>
      <c r="AN430" s="1"/>
      <c r="AO430" s="1"/>
      <c r="AP430" s="1"/>
      <c r="AQ430" s="1"/>
      <c r="AR430" s="1"/>
      <c r="AS430" s="1"/>
      <c r="AT430" s="13" t="s">
        <v>54</v>
      </c>
      <c r="AU430" s="13" t="s">
        <v>55</v>
      </c>
      <c r="AV430" s="13" t="s">
        <v>56</v>
      </c>
      <c r="AW430" s="13" t="s">
        <v>57</v>
      </c>
      <c r="AX430" s="13" t="s">
        <v>8</v>
      </c>
      <c r="AY430" s="8" t="s">
        <v>58</v>
      </c>
      <c r="AZ430" s="8" t="s">
        <v>26</v>
      </c>
      <c r="BA430" s="8" t="s">
        <v>27</v>
      </c>
      <c r="BB430" s="42" t="s">
        <v>28</v>
      </c>
      <c r="BC430" s="9" t="s">
        <v>59</v>
      </c>
      <c r="BD430" s="9" t="s">
        <v>60</v>
      </c>
      <c r="BE430" s="41"/>
      <c r="BF430" s="1"/>
      <c r="BG430" s="1"/>
      <c r="BH430" s="1"/>
      <c r="BI430" s="1"/>
      <c r="BJ430" s="1"/>
      <c r="BK430" s="1"/>
      <c r="BL430" s="1"/>
      <c r="BM430" s="1"/>
      <c r="BN430" s="13" t="s">
        <v>54</v>
      </c>
      <c r="BO430" s="13" t="s">
        <v>55</v>
      </c>
      <c r="BP430" s="13" t="s">
        <v>56</v>
      </c>
      <c r="BQ430" s="13" t="s">
        <v>57</v>
      </c>
      <c r="BR430" s="13" t="s">
        <v>8</v>
      </c>
      <c r="BS430" s="8" t="s">
        <v>58</v>
      </c>
      <c r="BT430" s="8" t="s">
        <v>26</v>
      </c>
      <c r="BU430" s="8" t="s">
        <v>27</v>
      </c>
      <c r="BV430" s="42" t="s">
        <v>28</v>
      </c>
      <c r="BW430" s="9" t="s">
        <v>59</v>
      </c>
      <c r="BX430" s="9" t="s">
        <v>60</v>
      </c>
      <c r="BY430" s="41"/>
      <c r="BZ430" s="1"/>
      <c r="CA430" s="1"/>
      <c r="CB430" s="1"/>
      <c r="CC430" s="1"/>
      <c r="CD430" s="1"/>
      <c r="CE430" s="1"/>
      <c r="CF430" s="1"/>
      <c r="CG430" s="1"/>
      <c r="CH430" s="13" t="s">
        <v>54</v>
      </c>
      <c r="CI430" s="13" t="s">
        <v>55</v>
      </c>
      <c r="CJ430" s="13" t="s">
        <v>56</v>
      </c>
      <c r="CK430" s="13" t="s">
        <v>57</v>
      </c>
      <c r="CL430" s="13" t="s">
        <v>8</v>
      </c>
      <c r="CM430" s="8" t="s">
        <v>58</v>
      </c>
      <c r="CN430" s="8" t="s">
        <v>26</v>
      </c>
      <c r="CO430" s="8" t="s">
        <v>27</v>
      </c>
      <c r="CP430" s="42" t="s">
        <v>28</v>
      </c>
      <c r="CQ430" s="9" t="s">
        <v>59</v>
      </c>
      <c r="CR430" s="9" t="s">
        <v>60</v>
      </c>
      <c r="CS430" s="41"/>
      <c r="CT430" s="1"/>
      <c r="CU430" s="1"/>
      <c r="CV430" s="1"/>
      <c r="CW430" s="1"/>
      <c r="CX430" s="1"/>
      <c r="CY430" s="1"/>
      <c r="CZ430" s="1"/>
      <c r="DA430" s="1"/>
      <c r="DB430" s="13" t="s">
        <v>54</v>
      </c>
      <c r="DC430" s="13" t="s">
        <v>55</v>
      </c>
      <c r="DD430" s="13" t="s">
        <v>56</v>
      </c>
      <c r="DE430" s="13" t="s">
        <v>57</v>
      </c>
      <c r="DF430" s="13" t="s">
        <v>8</v>
      </c>
      <c r="DG430" s="8" t="s">
        <v>58</v>
      </c>
      <c r="DH430" s="8" t="s">
        <v>26</v>
      </c>
      <c r="DI430" s="8" t="s">
        <v>27</v>
      </c>
      <c r="DJ430" s="42" t="s">
        <v>28</v>
      </c>
      <c r="DK430" s="9" t="s">
        <v>59</v>
      </c>
      <c r="DL430" s="9" t="s">
        <v>60</v>
      </c>
      <c r="DM430" s="41"/>
      <c r="DN430" s="1"/>
      <c r="DO430" s="1"/>
      <c r="DP430" s="1"/>
      <c r="DQ430" s="1"/>
      <c r="DR430" s="1"/>
      <c r="DS430" s="1"/>
      <c r="DT430" s="1"/>
      <c r="DU430" s="1"/>
      <c r="DV430" s="13" t="s">
        <v>54</v>
      </c>
      <c r="DW430" s="13" t="s">
        <v>55</v>
      </c>
      <c r="DX430" s="13" t="s">
        <v>56</v>
      </c>
      <c r="DY430" s="13" t="s">
        <v>57</v>
      </c>
      <c r="DZ430" s="13" t="s">
        <v>8</v>
      </c>
      <c r="EA430" s="8" t="s">
        <v>58</v>
      </c>
      <c r="EB430" s="8" t="s">
        <v>26</v>
      </c>
      <c r="EC430" s="8" t="s">
        <v>27</v>
      </c>
      <c r="ED430" s="42" t="s">
        <v>28</v>
      </c>
      <c r="EE430" s="9" t="s">
        <v>59</v>
      </c>
      <c r="EF430" s="9" t="s">
        <v>60</v>
      </c>
      <c r="EG430" s="41"/>
    </row>
    <row r="431" s="1" customFormat="1" customHeight="1" spans="6:137">
      <c r="F431" s="11">
        <v>35434</v>
      </c>
      <c r="G431" s="12">
        <v>0.168</v>
      </c>
      <c r="H431" s="11">
        <v>1</v>
      </c>
      <c r="I431" s="11">
        <v>0</v>
      </c>
      <c r="J431" s="13">
        <f t="shared" ref="J431:J440" si="871">F431*G431*H431+I431</f>
        <v>5952.912</v>
      </c>
      <c r="K431" s="11">
        <v>1</v>
      </c>
      <c r="L431" s="11">
        <v>0.89</v>
      </c>
      <c r="M431" s="11">
        <v>1.78</v>
      </c>
      <c r="N431" s="42">
        <f t="shared" ref="N431:N440" si="872">L431*M431+1</f>
        <v>2.5842</v>
      </c>
      <c r="O431" s="11">
        <v>0.9</v>
      </c>
      <c r="P431" s="9">
        <v>0.5</v>
      </c>
      <c r="Q431" s="43">
        <f t="shared" ref="Q431:Q440" si="873">J431*K431*N431*O431*P431</f>
        <v>6922.58183568</v>
      </c>
      <c r="Z431" s="11">
        <v>35728</v>
      </c>
      <c r="AA431" s="12">
        <v>0.168</v>
      </c>
      <c r="AB431" s="11">
        <v>1</v>
      </c>
      <c r="AC431" s="11">
        <v>0</v>
      </c>
      <c r="AD431" s="13">
        <f t="shared" ref="AD431:AD440" si="874">Z431*AA431*AB431+AC431</f>
        <v>6002.304</v>
      </c>
      <c r="AE431" s="11">
        <v>1</v>
      </c>
      <c r="AF431" s="11">
        <v>1</v>
      </c>
      <c r="AG431" s="11">
        <v>2.09</v>
      </c>
      <c r="AH431" s="42">
        <f t="shared" ref="AH431:AH440" si="875">AF431*AG431+1</f>
        <v>3.09</v>
      </c>
      <c r="AI431" s="11">
        <v>0.9</v>
      </c>
      <c r="AJ431" s="9">
        <v>0.5</v>
      </c>
      <c r="AK431" s="43">
        <f t="shared" ref="AK431:AK440" si="876">AD431*AE431*AH431*AI431*AJ431</f>
        <v>8346.203712</v>
      </c>
      <c r="AT431" s="11">
        <v>36903</v>
      </c>
      <c r="AU431" s="12">
        <v>0.168</v>
      </c>
      <c r="AV431" s="11">
        <v>1</v>
      </c>
      <c r="AW431" s="11">
        <v>0</v>
      </c>
      <c r="AX431" s="13">
        <f t="shared" ref="AX431:AX440" si="877">AT431*AU431*AV431+AW431</f>
        <v>6199.704</v>
      </c>
      <c r="AY431" s="11">
        <v>1</v>
      </c>
      <c r="AZ431" s="11">
        <v>0.93</v>
      </c>
      <c r="BA431" s="11">
        <v>1.85</v>
      </c>
      <c r="BB431" s="42">
        <f t="shared" ref="BB431:BB440" si="878">AZ431*BA431+1</f>
        <v>2.7205</v>
      </c>
      <c r="BC431" s="11">
        <v>0.9</v>
      </c>
      <c r="BD431" s="9">
        <v>0.5</v>
      </c>
      <c r="BE431" s="43">
        <f t="shared" ref="BE431:BE440" si="879">AX431*AY431*BB431*BC431*BD431</f>
        <v>7589.8326294</v>
      </c>
      <c r="BN431" s="11">
        <v>38167</v>
      </c>
      <c r="BO431" s="12">
        <v>0.168</v>
      </c>
      <c r="BP431" s="11">
        <v>1</v>
      </c>
      <c r="BQ431" s="11">
        <v>0</v>
      </c>
      <c r="BR431" s="13">
        <f t="shared" ref="BR431:BR440" si="880">BN431*BO431*BP431+BQ431</f>
        <v>6412.056</v>
      </c>
      <c r="BS431" s="11">
        <v>1</v>
      </c>
      <c r="BT431" s="11">
        <v>1</v>
      </c>
      <c r="BU431" s="11">
        <v>2.71</v>
      </c>
      <c r="BV431" s="42">
        <f t="shared" ref="BV431:BV440" si="881">BT431*BU431+1</f>
        <v>3.71</v>
      </c>
      <c r="BW431" s="11">
        <v>0.9</v>
      </c>
      <c r="BX431" s="9">
        <v>0.5</v>
      </c>
      <c r="BY431" s="43">
        <f t="shared" ref="BY431:BY440" si="882">BR431*BS431*BV431*BW431*BX431</f>
        <v>10704.927492</v>
      </c>
      <c r="CH431" s="11">
        <v>42781</v>
      </c>
      <c r="CI431" s="12">
        <v>0.168</v>
      </c>
      <c r="CJ431" s="11">
        <v>1</v>
      </c>
      <c r="CK431" s="11">
        <v>0</v>
      </c>
      <c r="CL431" s="13">
        <f t="shared" ref="CL431:CL440" si="883">CH431*CI431*CJ431+CK431</f>
        <v>7187.208</v>
      </c>
      <c r="CM431" s="11">
        <v>1</v>
      </c>
      <c r="CN431" s="11">
        <v>0.93</v>
      </c>
      <c r="CO431" s="11">
        <v>1.85</v>
      </c>
      <c r="CP431" s="42">
        <f t="shared" ref="CP431:CP440" si="884">CN431*CO431+1</f>
        <v>2.7205</v>
      </c>
      <c r="CQ431" s="11">
        <v>0.9</v>
      </c>
      <c r="CR431" s="9">
        <v>0.5</v>
      </c>
      <c r="CS431" s="43">
        <f t="shared" ref="CS431:CS440" si="885">CL431*CM431*CP431*CQ431*CR431</f>
        <v>8798.7597138</v>
      </c>
      <c r="DB431" s="11">
        <v>44045</v>
      </c>
      <c r="DC431" s="12">
        <v>0.168</v>
      </c>
      <c r="DD431" s="11">
        <v>1</v>
      </c>
      <c r="DE431" s="11">
        <v>0</v>
      </c>
      <c r="DF431" s="13">
        <f t="shared" ref="DF431:DF440" si="886">DB431*DC431*DD431+DE431</f>
        <v>7399.56</v>
      </c>
      <c r="DG431" s="11">
        <v>1</v>
      </c>
      <c r="DH431" s="11">
        <v>1</v>
      </c>
      <c r="DI431" s="11">
        <v>2.09</v>
      </c>
      <c r="DJ431" s="42">
        <f t="shared" ref="DJ431:DJ440" si="887">DH431*DI431+1</f>
        <v>3.09</v>
      </c>
      <c r="DK431" s="11">
        <v>0.9</v>
      </c>
      <c r="DL431" s="9">
        <v>0.5</v>
      </c>
      <c r="DM431" s="43">
        <f t="shared" ref="DM431:DM440" si="888">DF431*DG431*DJ431*DK431*DL431</f>
        <v>10289.08818</v>
      </c>
      <c r="DV431" s="11">
        <v>49923</v>
      </c>
      <c r="DW431" s="12">
        <v>0.199</v>
      </c>
      <c r="DX431" s="11">
        <v>1</v>
      </c>
      <c r="DY431" s="11">
        <v>0</v>
      </c>
      <c r="DZ431" s="13">
        <f t="shared" ref="DZ431:DZ440" si="889">DV431*DW431*DX431+DY431</f>
        <v>9934.677</v>
      </c>
      <c r="EA431" s="11">
        <v>1</v>
      </c>
      <c r="EB431" s="11">
        <v>1</v>
      </c>
      <c r="EC431" s="11">
        <v>2.91</v>
      </c>
      <c r="ED431" s="42">
        <f t="shared" ref="ED431:ED440" si="890">EB431*EC431+1</f>
        <v>3.91</v>
      </c>
      <c r="EE431" s="11">
        <v>0.9</v>
      </c>
      <c r="EF431" s="9">
        <v>0.5</v>
      </c>
      <c r="EG431" s="43">
        <f t="shared" ref="EG431:EG440" si="891">DZ431*EA431*ED431*EE431*EF431</f>
        <v>17480.0641815</v>
      </c>
    </row>
    <row r="432" s="1" customFormat="1" customHeight="1" spans="6:137">
      <c r="F432" s="11">
        <v>35434</v>
      </c>
      <c r="G432" s="12">
        <v>0.168</v>
      </c>
      <c r="H432" s="11">
        <v>1</v>
      </c>
      <c r="I432" s="11">
        <v>0</v>
      </c>
      <c r="J432" s="13">
        <f t="shared" si="871"/>
        <v>5952.912</v>
      </c>
      <c r="K432" s="11">
        <v>1</v>
      </c>
      <c r="L432" s="11">
        <v>0.89</v>
      </c>
      <c r="M432" s="11">
        <v>1.78</v>
      </c>
      <c r="N432" s="42">
        <f t="shared" si="872"/>
        <v>2.5842</v>
      </c>
      <c r="O432" s="11">
        <v>0.9</v>
      </c>
      <c r="P432" s="9">
        <v>0.5</v>
      </c>
      <c r="Q432" s="43">
        <f t="shared" si="873"/>
        <v>6922.58183568</v>
      </c>
      <c r="Z432" s="11">
        <v>35728</v>
      </c>
      <c r="AA432" s="12">
        <v>0.168</v>
      </c>
      <c r="AB432" s="11">
        <v>1</v>
      </c>
      <c r="AC432" s="11">
        <v>0</v>
      </c>
      <c r="AD432" s="13">
        <f t="shared" si="874"/>
        <v>6002.304</v>
      </c>
      <c r="AE432" s="11">
        <v>1</v>
      </c>
      <c r="AF432" s="11">
        <v>1</v>
      </c>
      <c r="AG432" s="11">
        <v>2.09</v>
      </c>
      <c r="AH432" s="42">
        <f t="shared" si="875"/>
        <v>3.09</v>
      </c>
      <c r="AI432" s="11">
        <v>0.9</v>
      </c>
      <c r="AJ432" s="9">
        <v>0.5</v>
      </c>
      <c r="AK432" s="43">
        <f t="shared" si="876"/>
        <v>8346.203712</v>
      </c>
      <c r="AT432" s="11">
        <v>36903</v>
      </c>
      <c r="AU432" s="12">
        <v>0.168</v>
      </c>
      <c r="AV432" s="11">
        <v>1</v>
      </c>
      <c r="AW432" s="11">
        <v>0</v>
      </c>
      <c r="AX432" s="13">
        <f t="shared" si="877"/>
        <v>6199.704</v>
      </c>
      <c r="AY432" s="11">
        <v>1</v>
      </c>
      <c r="AZ432" s="11">
        <v>0.93</v>
      </c>
      <c r="BA432" s="11">
        <v>1.85</v>
      </c>
      <c r="BB432" s="42">
        <f t="shared" si="878"/>
        <v>2.7205</v>
      </c>
      <c r="BC432" s="11">
        <v>0.9</v>
      </c>
      <c r="BD432" s="9">
        <v>0.5</v>
      </c>
      <c r="BE432" s="43">
        <f t="shared" si="879"/>
        <v>7589.8326294</v>
      </c>
      <c r="BN432" s="11">
        <v>38167</v>
      </c>
      <c r="BO432" s="12">
        <v>0.168</v>
      </c>
      <c r="BP432" s="11">
        <v>1</v>
      </c>
      <c r="BQ432" s="11">
        <v>0</v>
      </c>
      <c r="BR432" s="13">
        <f t="shared" si="880"/>
        <v>6412.056</v>
      </c>
      <c r="BS432" s="11">
        <v>1</v>
      </c>
      <c r="BT432" s="11">
        <v>1</v>
      </c>
      <c r="BU432" s="11">
        <v>2.71</v>
      </c>
      <c r="BV432" s="42">
        <f t="shared" si="881"/>
        <v>3.71</v>
      </c>
      <c r="BW432" s="11">
        <v>0.9</v>
      </c>
      <c r="BX432" s="9">
        <v>0.5</v>
      </c>
      <c r="BY432" s="43">
        <f t="shared" si="882"/>
        <v>10704.927492</v>
      </c>
      <c r="CH432" s="11">
        <v>42781</v>
      </c>
      <c r="CI432" s="12">
        <v>0.168</v>
      </c>
      <c r="CJ432" s="11">
        <v>1</v>
      </c>
      <c r="CK432" s="11">
        <v>0</v>
      </c>
      <c r="CL432" s="13">
        <f t="shared" si="883"/>
        <v>7187.208</v>
      </c>
      <c r="CM432" s="11">
        <v>1</v>
      </c>
      <c r="CN432" s="11">
        <v>0.93</v>
      </c>
      <c r="CO432" s="11">
        <v>1.85</v>
      </c>
      <c r="CP432" s="42">
        <f t="shared" si="884"/>
        <v>2.7205</v>
      </c>
      <c r="CQ432" s="11">
        <v>0.9</v>
      </c>
      <c r="CR432" s="9">
        <v>0.5</v>
      </c>
      <c r="CS432" s="43">
        <f t="shared" si="885"/>
        <v>8798.7597138</v>
      </c>
      <c r="DB432" s="11">
        <v>44045</v>
      </c>
      <c r="DC432" s="12">
        <v>0.168</v>
      </c>
      <c r="DD432" s="11">
        <v>1</v>
      </c>
      <c r="DE432" s="11">
        <v>0</v>
      </c>
      <c r="DF432" s="13">
        <f t="shared" si="886"/>
        <v>7399.56</v>
      </c>
      <c r="DG432" s="11">
        <v>1</v>
      </c>
      <c r="DH432" s="11">
        <v>1</v>
      </c>
      <c r="DI432" s="11">
        <v>2.09</v>
      </c>
      <c r="DJ432" s="42">
        <f t="shared" si="887"/>
        <v>3.09</v>
      </c>
      <c r="DK432" s="11">
        <v>0.9</v>
      </c>
      <c r="DL432" s="9">
        <v>0.5</v>
      </c>
      <c r="DM432" s="43">
        <f t="shared" si="888"/>
        <v>10289.08818</v>
      </c>
      <c r="DV432" s="11">
        <v>49923</v>
      </c>
      <c r="DW432" s="12">
        <v>0.199</v>
      </c>
      <c r="DX432" s="11">
        <v>1</v>
      </c>
      <c r="DY432" s="11">
        <v>0</v>
      </c>
      <c r="DZ432" s="13">
        <f t="shared" si="889"/>
        <v>9934.677</v>
      </c>
      <c r="EA432" s="11">
        <v>1</v>
      </c>
      <c r="EB432" s="11">
        <v>1</v>
      </c>
      <c r="EC432" s="11">
        <v>2.91</v>
      </c>
      <c r="ED432" s="42">
        <f t="shared" si="890"/>
        <v>3.91</v>
      </c>
      <c r="EE432" s="11">
        <v>0.9</v>
      </c>
      <c r="EF432" s="9">
        <v>0.5</v>
      </c>
      <c r="EG432" s="43">
        <f t="shared" si="891"/>
        <v>17480.0641815</v>
      </c>
    </row>
    <row r="433" s="1" customFormat="1" customHeight="1" spans="1:139">
      <c r="F433" s="11">
        <v>35434</v>
      </c>
      <c r="G433" s="12">
        <v>0.168</v>
      </c>
      <c r="H433" s="11">
        <v>1</v>
      </c>
      <c r="I433" s="11">
        <v>0</v>
      </c>
      <c r="J433" s="13">
        <f t="shared" si="871"/>
        <v>5952.912</v>
      </c>
      <c r="K433" s="11">
        <v>1</v>
      </c>
      <c r="L433" s="11">
        <v>0.89</v>
      </c>
      <c r="M433" s="11">
        <v>1.78</v>
      </c>
      <c r="N433" s="42">
        <f t="shared" si="872"/>
        <v>2.5842</v>
      </c>
      <c r="O433" s="11">
        <v>0.9</v>
      </c>
      <c r="P433" s="9">
        <v>0.5</v>
      </c>
      <c r="Q433" s="43">
        <f t="shared" si="873"/>
        <v>6922.58183568</v>
      </c>
      <c r="Z433" s="11">
        <v>35728</v>
      </c>
      <c r="AA433" s="12">
        <v>0.168</v>
      </c>
      <c r="AB433" s="11">
        <v>1</v>
      </c>
      <c r="AC433" s="11">
        <v>0</v>
      </c>
      <c r="AD433" s="13">
        <f t="shared" si="874"/>
        <v>6002.304</v>
      </c>
      <c r="AE433" s="11">
        <v>1</v>
      </c>
      <c r="AF433" s="11">
        <v>1</v>
      </c>
      <c r="AG433" s="11">
        <v>2.09</v>
      </c>
      <c r="AH433" s="42">
        <f t="shared" si="875"/>
        <v>3.09</v>
      </c>
      <c r="AI433" s="11">
        <v>0.9</v>
      </c>
      <c r="AJ433" s="9">
        <v>0.5</v>
      </c>
      <c r="AK433" s="43">
        <f t="shared" si="876"/>
        <v>8346.203712</v>
      </c>
      <c r="AT433" s="11">
        <v>36903</v>
      </c>
      <c r="AU433" s="12">
        <v>0.168</v>
      </c>
      <c r="AV433" s="11">
        <v>1</v>
      </c>
      <c r="AW433" s="11">
        <v>0</v>
      </c>
      <c r="AX433" s="13">
        <f t="shared" si="877"/>
        <v>6199.704</v>
      </c>
      <c r="AY433" s="11">
        <v>1</v>
      </c>
      <c r="AZ433" s="11">
        <v>0.93</v>
      </c>
      <c r="BA433" s="11">
        <v>1.85</v>
      </c>
      <c r="BB433" s="42">
        <f t="shared" si="878"/>
        <v>2.7205</v>
      </c>
      <c r="BC433" s="11">
        <v>0.9</v>
      </c>
      <c r="BD433" s="9">
        <v>0.5</v>
      </c>
      <c r="BE433" s="43">
        <f t="shared" si="879"/>
        <v>7589.8326294</v>
      </c>
      <c r="BN433" s="11">
        <v>38167</v>
      </c>
      <c r="BO433" s="12">
        <v>0.168</v>
      </c>
      <c r="BP433" s="11">
        <v>1</v>
      </c>
      <c r="BQ433" s="11">
        <v>0</v>
      </c>
      <c r="BR433" s="13">
        <f t="shared" si="880"/>
        <v>6412.056</v>
      </c>
      <c r="BS433" s="11">
        <v>1</v>
      </c>
      <c r="BT433" s="11">
        <v>1</v>
      </c>
      <c r="BU433" s="11">
        <v>2.71</v>
      </c>
      <c r="BV433" s="42">
        <f t="shared" si="881"/>
        <v>3.71</v>
      </c>
      <c r="BW433" s="11">
        <v>0.9</v>
      </c>
      <c r="BX433" s="9">
        <v>0.5</v>
      </c>
      <c r="BY433" s="43">
        <f t="shared" si="882"/>
        <v>10704.927492</v>
      </c>
      <c r="CH433" s="11">
        <v>42781</v>
      </c>
      <c r="CI433" s="12">
        <v>0.168</v>
      </c>
      <c r="CJ433" s="11">
        <v>1</v>
      </c>
      <c r="CK433" s="11">
        <v>0</v>
      </c>
      <c r="CL433" s="13">
        <f t="shared" si="883"/>
        <v>7187.208</v>
      </c>
      <c r="CM433" s="11">
        <v>1</v>
      </c>
      <c r="CN433" s="11">
        <v>0.93</v>
      </c>
      <c r="CO433" s="11">
        <v>1.85</v>
      </c>
      <c r="CP433" s="42">
        <f t="shared" si="884"/>
        <v>2.7205</v>
      </c>
      <c r="CQ433" s="11">
        <v>0.9</v>
      </c>
      <c r="CR433" s="9">
        <v>0.5</v>
      </c>
      <c r="CS433" s="43">
        <f t="shared" si="885"/>
        <v>8798.7597138</v>
      </c>
      <c r="DB433" s="11">
        <v>44045</v>
      </c>
      <c r="DC433" s="12">
        <v>0.168</v>
      </c>
      <c r="DD433" s="11">
        <v>1</v>
      </c>
      <c r="DE433" s="11">
        <v>0</v>
      </c>
      <c r="DF433" s="13">
        <f t="shared" si="886"/>
        <v>7399.56</v>
      </c>
      <c r="DG433" s="11">
        <v>1</v>
      </c>
      <c r="DH433" s="11">
        <v>1</v>
      </c>
      <c r="DI433" s="11">
        <v>2.09</v>
      </c>
      <c r="DJ433" s="42">
        <f t="shared" si="887"/>
        <v>3.09</v>
      </c>
      <c r="DK433" s="11">
        <v>0.9</v>
      </c>
      <c r="DL433" s="9">
        <v>0.5</v>
      </c>
      <c r="DM433" s="43">
        <f t="shared" si="888"/>
        <v>10289.08818</v>
      </c>
      <c r="DV433" s="11">
        <v>49923</v>
      </c>
      <c r="DW433" s="12">
        <v>0.199</v>
      </c>
      <c r="DX433" s="11">
        <v>1</v>
      </c>
      <c r="DY433" s="11">
        <v>0</v>
      </c>
      <c r="DZ433" s="13">
        <f t="shared" si="889"/>
        <v>9934.677</v>
      </c>
      <c r="EA433" s="11">
        <v>1</v>
      </c>
      <c r="EB433" s="11">
        <v>1</v>
      </c>
      <c r="EC433" s="11">
        <v>2.91</v>
      </c>
      <c r="ED433" s="42">
        <f t="shared" si="890"/>
        <v>3.91</v>
      </c>
      <c r="EE433" s="11">
        <v>0.9</v>
      </c>
      <c r="EF433" s="9">
        <v>0.5</v>
      </c>
      <c r="EG433" s="43">
        <f t="shared" si="891"/>
        <v>17480.0641815</v>
      </c>
    </row>
    <row r="434" s="1" customFormat="1" customHeight="1" spans="1:139">
      <c r="F434" s="11">
        <v>35434</v>
      </c>
      <c r="G434" s="12">
        <v>0.168</v>
      </c>
      <c r="H434" s="11">
        <v>1</v>
      </c>
      <c r="I434" s="11">
        <v>0</v>
      </c>
      <c r="J434" s="13">
        <f t="shared" si="871"/>
        <v>5952.912</v>
      </c>
      <c r="K434" s="11">
        <v>1</v>
      </c>
      <c r="L434" s="11">
        <v>0.89</v>
      </c>
      <c r="M434" s="11">
        <v>1.78</v>
      </c>
      <c r="N434" s="42">
        <f t="shared" si="872"/>
        <v>2.5842</v>
      </c>
      <c r="O434" s="11">
        <v>0.9</v>
      </c>
      <c r="P434" s="9">
        <v>0.5</v>
      </c>
      <c r="Q434" s="43">
        <f t="shared" si="873"/>
        <v>6922.58183568</v>
      </c>
      <c r="Z434" s="11">
        <v>35728</v>
      </c>
      <c r="AA434" s="12">
        <v>0.168</v>
      </c>
      <c r="AB434" s="11">
        <v>1</v>
      </c>
      <c r="AC434" s="11">
        <v>0</v>
      </c>
      <c r="AD434" s="13">
        <f t="shared" si="874"/>
        <v>6002.304</v>
      </c>
      <c r="AE434" s="11">
        <v>1</v>
      </c>
      <c r="AF434" s="11">
        <v>1</v>
      </c>
      <c r="AG434" s="11">
        <v>2.09</v>
      </c>
      <c r="AH434" s="42">
        <f t="shared" si="875"/>
        <v>3.09</v>
      </c>
      <c r="AI434" s="11">
        <v>0.9</v>
      </c>
      <c r="AJ434" s="9">
        <v>0.5</v>
      </c>
      <c r="AK434" s="43">
        <f t="shared" si="876"/>
        <v>8346.203712</v>
      </c>
      <c r="AT434" s="11">
        <v>36903</v>
      </c>
      <c r="AU434" s="12">
        <v>0.168</v>
      </c>
      <c r="AV434" s="11">
        <v>1</v>
      </c>
      <c r="AW434" s="11">
        <v>0</v>
      </c>
      <c r="AX434" s="13">
        <f t="shared" si="877"/>
        <v>6199.704</v>
      </c>
      <c r="AY434" s="11">
        <v>1</v>
      </c>
      <c r="AZ434" s="11">
        <v>0.93</v>
      </c>
      <c r="BA434" s="11">
        <v>1.85</v>
      </c>
      <c r="BB434" s="42">
        <f t="shared" si="878"/>
        <v>2.7205</v>
      </c>
      <c r="BC434" s="11">
        <v>0.9</v>
      </c>
      <c r="BD434" s="9">
        <v>0.5</v>
      </c>
      <c r="BE434" s="43">
        <f t="shared" si="879"/>
        <v>7589.8326294</v>
      </c>
      <c r="BN434" s="11">
        <v>38167</v>
      </c>
      <c r="BO434" s="12">
        <v>0.168</v>
      </c>
      <c r="BP434" s="11">
        <v>1</v>
      </c>
      <c r="BQ434" s="11">
        <v>0</v>
      </c>
      <c r="BR434" s="13">
        <f t="shared" si="880"/>
        <v>6412.056</v>
      </c>
      <c r="BS434" s="11">
        <v>1</v>
      </c>
      <c r="BT434" s="11">
        <v>1</v>
      </c>
      <c r="BU434" s="11">
        <v>2.71</v>
      </c>
      <c r="BV434" s="42">
        <f t="shared" si="881"/>
        <v>3.71</v>
      </c>
      <c r="BW434" s="11">
        <v>0.9</v>
      </c>
      <c r="BX434" s="9">
        <v>0.5</v>
      </c>
      <c r="BY434" s="43">
        <f t="shared" si="882"/>
        <v>10704.927492</v>
      </c>
      <c r="CH434" s="11">
        <v>42781</v>
      </c>
      <c r="CI434" s="12">
        <v>0.168</v>
      </c>
      <c r="CJ434" s="11">
        <v>1</v>
      </c>
      <c r="CK434" s="11">
        <v>0</v>
      </c>
      <c r="CL434" s="13">
        <f t="shared" si="883"/>
        <v>7187.208</v>
      </c>
      <c r="CM434" s="11">
        <v>1</v>
      </c>
      <c r="CN434" s="11">
        <v>0.93</v>
      </c>
      <c r="CO434" s="11">
        <v>1.85</v>
      </c>
      <c r="CP434" s="42">
        <f t="shared" si="884"/>
        <v>2.7205</v>
      </c>
      <c r="CQ434" s="11">
        <v>0.9</v>
      </c>
      <c r="CR434" s="9">
        <v>0.5</v>
      </c>
      <c r="CS434" s="43">
        <f t="shared" si="885"/>
        <v>8798.7597138</v>
      </c>
      <c r="DB434" s="11">
        <v>44045</v>
      </c>
      <c r="DC434" s="12">
        <v>0.168</v>
      </c>
      <c r="DD434" s="11">
        <v>1</v>
      </c>
      <c r="DE434" s="11">
        <v>0</v>
      </c>
      <c r="DF434" s="13">
        <f t="shared" si="886"/>
        <v>7399.56</v>
      </c>
      <c r="DG434" s="11">
        <v>1</v>
      </c>
      <c r="DH434" s="11">
        <v>1</v>
      </c>
      <c r="DI434" s="11">
        <v>2.09</v>
      </c>
      <c r="DJ434" s="42">
        <f t="shared" si="887"/>
        <v>3.09</v>
      </c>
      <c r="DK434" s="11">
        <v>0.9</v>
      </c>
      <c r="DL434" s="9">
        <v>0.5</v>
      </c>
      <c r="DM434" s="43">
        <f t="shared" si="888"/>
        <v>10289.08818</v>
      </c>
      <c r="DV434" s="11">
        <v>49923</v>
      </c>
      <c r="DW434" s="12">
        <v>0.199</v>
      </c>
      <c r="DX434" s="11">
        <v>1</v>
      </c>
      <c r="DY434" s="11">
        <v>0</v>
      </c>
      <c r="DZ434" s="13">
        <f t="shared" si="889"/>
        <v>9934.677</v>
      </c>
      <c r="EA434" s="11">
        <v>1</v>
      </c>
      <c r="EB434" s="11">
        <v>1</v>
      </c>
      <c r="EC434" s="11">
        <v>2.91</v>
      </c>
      <c r="ED434" s="42">
        <f t="shared" si="890"/>
        <v>3.91</v>
      </c>
      <c r="EE434" s="11">
        <v>0.9</v>
      </c>
      <c r="EF434" s="9">
        <v>0.5</v>
      </c>
      <c r="EG434" s="43">
        <f t="shared" si="891"/>
        <v>17480.0641815</v>
      </c>
    </row>
    <row r="435" s="1" customFormat="1" customHeight="1" spans="1:139">
      <c r="F435" s="11">
        <v>35434</v>
      </c>
      <c r="G435" s="12">
        <v>0.168</v>
      </c>
      <c r="H435" s="11">
        <v>1</v>
      </c>
      <c r="I435" s="11">
        <v>0</v>
      </c>
      <c r="J435" s="13">
        <f t="shared" si="871"/>
        <v>5952.912</v>
      </c>
      <c r="K435" s="11">
        <v>1</v>
      </c>
      <c r="L435" s="11">
        <v>0.89</v>
      </c>
      <c r="M435" s="11">
        <v>1.78</v>
      </c>
      <c r="N435" s="42">
        <f t="shared" si="872"/>
        <v>2.5842</v>
      </c>
      <c r="O435" s="11">
        <v>0.9</v>
      </c>
      <c r="P435" s="9">
        <v>0.5</v>
      </c>
      <c r="Q435" s="43">
        <f t="shared" si="873"/>
        <v>6922.58183568</v>
      </c>
      <c r="Z435" s="11">
        <v>35728</v>
      </c>
      <c r="AA435" s="12">
        <v>0.168</v>
      </c>
      <c r="AB435" s="11">
        <v>1</v>
      </c>
      <c r="AC435" s="11">
        <v>0</v>
      </c>
      <c r="AD435" s="13">
        <f t="shared" si="874"/>
        <v>6002.304</v>
      </c>
      <c r="AE435" s="11">
        <v>1</v>
      </c>
      <c r="AF435" s="11">
        <v>1</v>
      </c>
      <c r="AG435" s="11">
        <v>2.09</v>
      </c>
      <c r="AH435" s="42">
        <f t="shared" si="875"/>
        <v>3.09</v>
      </c>
      <c r="AI435" s="11">
        <v>0.9</v>
      </c>
      <c r="AJ435" s="9">
        <v>0.5</v>
      </c>
      <c r="AK435" s="43">
        <f t="shared" si="876"/>
        <v>8346.203712</v>
      </c>
      <c r="AT435" s="11">
        <v>36903</v>
      </c>
      <c r="AU435" s="12">
        <v>0.168</v>
      </c>
      <c r="AV435" s="11">
        <v>1</v>
      </c>
      <c r="AW435" s="11">
        <v>0</v>
      </c>
      <c r="AX435" s="13">
        <f t="shared" si="877"/>
        <v>6199.704</v>
      </c>
      <c r="AY435" s="11">
        <v>1</v>
      </c>
      <c r="AZ435" s="11">
        <v>0.93</v>
      </c>
      <c r="BA435" s="11">
        <v>1.85</v>
      </c>
      <c r="BB435" s="42">
        <f t="shared" si="878"/>
        <v>2.7205</v>
      </c>
      <c r="BC435" s="11">
        <v>0.9</v>
      </c>
      <c r="BD435" s="9">
        <v>0.5</v>
      </c>
      <c r="BE435" s="43">
        <f t="shared" si="879"/>
        <v>7589.8326294</v>
      </c>
      <c r="BN435" s="11">
        <v>38167</v>
      </c>
      <c r="BO435" s="12">
        <v>0.168</v>
      </c>
      <c r="BP435" s="11">
        <v>1</v>
      </c>
      <c r="BQ435" s="11">
        <v>0</v>
      </c>
      <c r="BR435" s="13">
        <f t="shared" si="880"/>
        <v>6412.056</v>
      </c>
      <c r="BS435" s="11">
        <v>1</v>
      </c>
      <c r="BT435" s="11">
        <v>1</v>
      </c>
      <c r="BU435" s="11">
        <v>2.71</v>
      </c>
      <c r="BV435" s="42">
        <f t="shared" si="881"/>
        <v>3.71</v>
      </c>
      <c r="BW435" s="11">
        <v>0.9</v>
      </c>
      <c r="BX435" s="9">
        <v>0.5</v>
      </c>
      <c r="BY435" s="43">
        <f t="shared" si="882"/>
        <v>10704.927492</v>
      </c>
      <c r="CH435" s="11">
        <v>42781</v>
      </c>
      <c r="CI435" s="12">
        <v>0.168</v>
      </c>
      <c r="CJ435" s="11">
        <v>1</v>
      </c>
      <c r="CK435" s="11">
        <v>0</v>
      </c>
      <c r="CL435" s="13">
        <f t="shared" si="883"/>
        <v>7187.208</v>
      </c>
      <c r="CM435" s="11">
        <v>1</v>
      </c>
      <c r="CN435" s="11">
        <v>0.93</v>
      </c>
      <c r="CO435" s="11">
        <v>1.85</v>
      </c>
      <c r="CP435" s="42">
        <f t="shared" si="884"/>
        <v>2.7205</v>
      </c>
      <c r="CQ435" s="11">
        <v>0.9</v>
      </c>
      <c r="CR435" s="9">
        <v>0.5</v>
      </c>
      <c r="CS435" s="43">
        <f t="shared" si="885"/>
        <v>8798.7597138</v>
      </c>
      <c r="DB435" s="11">
        <v>44045</v>
      </c>
      <c r="DC435" s="12">
        <v>0.168</v>
      </c>
      <c r="DD435" s="11">
        <v>1</v>
      </c>
      <c r="DE435" s="11">
        <v>0</v>
      </c>
      <c r="DF435" s="13">
        <f t="shared" si="886"/>
        <v>7399.56</v>
      </c>
      <c r="DG435" s="11">
        <v>1</v>
      </c>
      <c r="DH435" s="11">
        <v>1</v>
      </c>
      <c r="DI435" s="11">
        <v>2.09</v>
      </c>
      <c r="DJ435" s="42">
        <f t="shared" si="887"/>
        <v>3.09</v>
      </c>
      <c r="DK435" s="11">
        <v>0.9</v>
      </c>
      <c r="DL435" s="9">
        <v>0.5</v>
      </c>
      <c r="DM435" s="43">
        <f t="shared" si="888"/>
        <v>10289.08818</v>
      </c>
      <c r="DV435" s="11">
        <v>49923</v>
      </c>
      <c r="DW435" s="12">
        <v>0.199</v>
      </c>
      <c r="DX435" s="11">
        <v>1</v>
      </c>
      <c r="DY435" s="11">
        <v>0</v>
      </c>
      <c r="DZ435" s="13">
        <f t="shared" si="889"/>
        <v>9934.677</v>
      </c>
      <c r="EA435" s="11">
        <v>1</v>
      </c>
      <c r="EB435" s="11">
        <v>1</v>
      </c>
      <c r="EC435" s="11">
        <v>2.91</v>
      </c>
      <c r="ED435" s="42">
        <f t="shared" si="890"/>
        <v>3.91</v>
      </c>
      <c r="EE435" s="11">
        <v>0.9</v>
      </c>
      <c r="EF435" s="9">
        <v>0.5</v>
      </c>
      <c r="EG435" s="43">
        <f t="shared" si="891"/>
        <v>17480.0641815</v>
      </c>
    </row>
    <row r="436" s="1" customFormat="1" customHeight="1" spans="1:139">
      <c r="F436" s="11">
        <v>35434</v>
      </c>
      <c r="G436" s="12">
        <v>0.168</v>
      </c>
      <c r="H436" s="11">
        <v>1</v>
      </c>
      <c r="I436" s="11">
        <v>0</v>
      </c>
      <c r="J436" s="13">
        <f t="shared" si="871"/>
        <v>5952.912</v>
      </c>
      <c r="K436" s="11">
        <v>1</v>
      </c>
      <c r="L436" s="11">
        <v>0.89</v>
      </c>
      <c r="M436" s="11">
        <v>1.78</v>
      </c>
      <c r="N436" s="42">
        <f t="shared" si="872"/>
        <v>2.5842</v>
      </c>
      <c r="O436" s="11">
        <v>0.9</v>
      </c>
      <c r="P436" s="9">
        <v>0.5</v>
      </c>
      <c r="Q436" s="43">
        <f t="shared" si="873"/>
        <v>6922.58183568</v>
      </c>
      <c r="Z436" s="11">
        <v>35728</v>
      </c>
      <c r="AA436" s="12">
        <v>0.168</v>
      </c>
      <c r="AB436" s="11">
        <v>1</v>
      </c>
      <c r="AC436" s="11">
        <v>0</v>
      </c>
      <c r="AD436" s="13">
        <f t="shared" si="874"/>
        <v>6002.304</v>
      </c>
      <c r="AE436" s="11">
        <v>1</v>
      </c>
      <c r="AF436" s="11">
        <v>1</v>
      </c>
      <c r="AG436" s="11">
        <v>2.09</v>
      </c>
      <c r="AH436" s="42">
        <f t="shared" si="875"/>
        <v>3.09</v>
      </c>
      <c r="AI436" s="11">
        <v>0.9</v>
      </c>
      <c r="AJ436" s="9">
        <v>0.5</v>
      </c>
      <c r="AK436" s="43">
        <f t="shared" si="876"/>
        <v>8346.203712</v>
      </c>
      <c r="AT436" s="11">
        <v>36903</v>
      </c>
      <c r="AU436" s="12">
        <v>0.168</v>
      </c>
      <c r="AV436" s="11">
        <v>1</v>
      </c>
      <c r="AW436" s="11">
        <v>0</v>
      </c>
      <c r="AX436" s="13">
        <f t="shared" si="877"/>
        <v>6199.704</v>
      </c>
      <c r="AY436" s="11">
        <v>1</v>
      </c>
      <c r="AZ436" s="11">
        <v>0.93</v>
      </c>
      <c r="BA436" s="11">
        <v>1.85</v>
      </c>
      <c r="BB436" s="42">
        <f t="shared" si="878"/>
        <v>2.7205</v>
      </c>
      <c r="BC436" s="11">
        <v>0.9</v>
      </c>
      <c r="BD436" s="9">
        <v>0.5</v>
      </c>
      <c r="BE436" s="43">
        <f t="shared" si="879"/>
        <v>7589.8326294</v>
      </c>
      <c r="BN436" s="11">
        <v>38167</v>
      </c>
      <c r="BO436" s="12">
        <v>0.168</v>
      </c>
      <c r="BP436" s="11">
        <v>1</v>
      </c>
      <c r="BQ436" s="11">
        <v>0</v>
      </c>
      <c r="BR436" s="13">
        <f t="shared" si="880"/>
        <v>6412.056</v>
      </c>
      <c r="BS436" s="11">
        <v>1</v>
      </c>
      <c r="BT436" s="11">
        <v>1</v>
      </c>
      <c r="BU436" s="11">
        <v>2.71</v>
      </c>
      <c r="BV436" s="42">
        <f t="shared" si="881"/>
        <v>3.71</v>
      </c>
      <c r="BW436" s="11">
        <v>0.9</v>
      </c>
      <c r="BX436" s="9">
        <v>0.5</v>
      </c>
      <c r="BY436" s="43">
        <f t="shared" si="882"/>
        <v>10704.927492</v>
      </c>
      <c r="CH436" s="11">
        <v>42781</v>
      </c>
      <c r="CI436" s="12">
        <v>0.168</v>
      </c>
      <c r="CJ436" s="11">
        <v>1</v>
      </c>
      <c r="CK436" s="11">
        <v>0</v>
      </c>
      <c r="CL436" s="13">
        <f t="shared" si="883"/>
        <v>7187.208</v>
      </c>
      <c r="CM436" s="11">
        <v>1</v>
      </c>
      <c r="CN436" s="11">
        <v>0.93</v>
      </c>
      <c r="CO436" s="11">
        <v>1.85</v>
      </c>
      <c r="CP436" s="42">
        <f t="shared" si="884"/>
        <v>2.7205</v>
      </c>
      <c r="CQ436" s="11">
        <v>0.9</v>
      </c>
      <c r="CR436" s="9">
        <v>0.5</v>
      </c>
      <c r="CS436" s="43">
        <f t="shared" si="885"/>
        <v>8798.7597138</v>
      </c>
      <c r="DB436" s="11">
        <v>44045</v>
      </c>
      <c r="DC436" s="12">
        <v>0.168</v>
      </c>
      <c r="DD436" s="11">
        <v>1</v>
      </c>
      <c r="DE436" s="11">
        <v>0</v>
      </c>
      <c r="DF436" s="13">
        <f t="shared" si="886"/>
        <v>7399.56</v>
      </c>
      <c r="DG436" s="11">
        <v>1</v>
      </c>
      <c r="DH436" s="11">
        <v>1</v>
      </c>
      <c r="DI436" s="11">
        <v>2.09</v>
      </c>
      <c r="DJ436" s="42">
        <f t="shared" si="887"/>
        <v>3.09</v>
      </c>
      <c r="DK436" s="11">
        <v>0.9</v>
      </c>
      <c r="DL436" s="9">
        <v>0.5</v>
      </c>
      <c r="DM436" s="43">
        <f t="shared" si="888"/>
        <v>10289.08818</v>
      </c>
      <c r="DV436" s="11">
        <v>49923</v>
      </c>
      <c r="DW436" s="12">
        <v>0.199</v>
      </c>
      <c r="DX436" s="11">
        <v>1</v>
      </c>
      <c r="DY436" s="11">
        <v>0</v>
      </c>
      <c r="DZ436" s="13">
        <f t="shared" si="889"/>
        <v>9934.677</v>
      </c>
      <c r="EA436" s="11">
        <v>1</v>
      </c>
      <c r="EB436" s="11">
        <v>1</v>
      </c>
      <c r="EC436" s="11">
        <v>2.91</v>
      </c>
      <c r="ED436" s="42">
        <f t="shared" si="890"/>
        <v>3.91</v>
      </c>
      <c r="EE436" s="11">
        <v>0.9</v>
      </c>
      <c r="EF436" s="9">
        <v>0.5</v>
      </c>
      <c r="EG436" s="43">
        <f t="shared" si="891"/>
        <v>17480.0641815</v>
      </c>
    </row>
    <row r="437" s="1" customFormat="1" customHeight="1" spans="1:139">
      <c r="F437" s="11">
        <v>35434</v>
      </c>
      <c r="G437" s="12">
        <v>0.168</v>
      </c>
      <c r="H437" s="11">
        <v>1</v>
      </c>
      <c r="I437" s="11">
        <v>0</v>
      </c>
      <c r="J437" s="13">
        <f t="shared" si="871"/>
        <v>5952.912</v>
      </c>
      <c r="K437" s="11">
        <v>1</v>
      </c>
      <c r="L437" s="11">
        <v>0.89</v>
      </c>
      <c r="M437" s="11">
        <v>1.78</v>
      </c>
      <c r="N437" s="42">
        <f t="shared" si="872"/>
        <v>2.5842</v>
      </c>
      <c r="O437" s="11">
        <v>0.9</v>
      </c>
      <c r="P437" s="9">
        <v>0.5</v>
      </c>
      <c r="Q437" s="43">
        <f t="shared" si="873"/>
        <v>6922.58183568</v>
      </c>
      <c r="Z437" s="11">
        <v>35728</v>
      </c>
      <c r="AA437" s="12">
        <v>0.168</v>
      </c>
      <c r="AB437" s="11">
        <v>1</v>
      </c>
      <c r="AC437" s="11">
        <v>0</v>
      </c>
      <c r="AD437" s="13">
        <f t="shared" si="874"/>
        <v>6002.304</v>
      </c>
      <c r="AE437" s="11">
        <v>1</v>
      </c>
      <c r="AF437" s="11">
        <v>1</v>
      </c>
      <c r="AG437" s="11">
        <v>2.09</v>
      </c>
      <c r="AH437" s="42">
        <f t="shared" si="875"/>
        <v>3.09</v>
      </c>
      <c r="AI437" s="11">
        <v>0.9</v>
      </c>
      <c r="AJ437" s="9">
        <v>0.5</v>
      </c>
      <c r="AK437" s="43">
        <f t="shared" si="876"/>
        <v>8346.203712</v>
      </c>
      <c r="AT437" s="11">
        <v>36903</v>
      </c>
      <c r="AU437" s="12">
        <v>0.168</v>
      </c>
      <c r="AV437" s="11">
        <v>1</v>
      </c>
      <c r="AW437" s="11">
        <v>0</v>
      </c>
      <c r="AX437" s="13">
        <f t="shared" si="877"/>
        <v>6199.704</v>
      </c>
      <c r="AY437" s="11">
        <v>1</v>
      </c>
      <c r="AZ437" s="11">
        <v>0.93</v>
      </c>
      <c r="BA437" s="11">
        <v>1.85</v>
      </c>
      <c r="BB437" s="42">
        <f t="shared" si="878"/>
        <v>2.7205</v>
      </c>
      <c r="BC437" s="11">
        <v>0.9</v>
      </c>
      <c r="BD437" s="9">
        <v>0.5</v>
      </c>
      <c r="BE437" s="43">
        <f t="shared" si="879"/>
        <v>7589.8326294</v>
      </c>
      <c r="BN437" s="11">
        <v>38167</v>
      </c>
      <c r="BO437" s="12">
        <v>0.168</v>
      </c>
      <c r="BP437" s="11">
        <v>1</v>
      </c>
      <c r="BQ437" s="11">
        <v>0</v>
      </c>
      <c r="BR437" s="13">
        <f t="shared" si="880"/>
        <v>6412.056</v>
      </c>
      <c r="BS437" s="11">
        <v>1</v>
      </c>
      <c r="BT437" s="11">
        <v>1</v>
      </c>
      <c r="BU437" s="11">
        <v>2.71</v>
      </c>
      <c r="BV437" s="42">
        <f t="shared" si="881"/>
        <v>3.71</v>
      </c>
      <c r="BW437" s="11">
        <v>0.9</v>
      </c>
      <c r="BX437" s="9">
        <v>0.5</v>
      </c>
      <c r="BY437" s="43">
        <f t="shared" si="882"/>
        <v>10704.927492</v>
      </c>
      <c r="CH437" s="11">
        <v>42781</v>
      </c>
      <c r="CI437" s="12">
        <v>0.168</v>
      </c>
      <c r="CJ437" s="11">
        <v>1</v>
      </c>
      <c r="CK437" s="11">
        <v>0</v>
      </c>
      <c r="CL437" s="13">
        <f t="shared" si="883"/>
        <v>7187.208</v>
      </c>
      <c r="CM437" s="11">
        <v>1</v>
      </c>
      <c r="CN437" s="11">
        <v>0.93</v>
      </c>
      <c r="CO437" s="11">
        <v>1.85</v>
      </c>
      <c r="CP437" s="42">
        <f t="shared" si="884"/>
        <v>2.7205</v>
      </c>
      <c r="CQ437" s="11">
        <v>0.9</v>
      </c>
      <c r="CR437" s="9">
        <v>0.5</v>
      </c>
      <c r="CS437" s="43">
        <f t="shared" si="885"/>
        <v>8798.7597138</v>
      </c>
      <c r="DB437" s="11">
        <v>44045</v>
      </c>
      <c r="DC437" s="12">
        <v>0.168</v>
      </c>
      <c r="DD437" s="11">
        <v>1</v>
      </c>
      <c r="DE437" s="11">
        <v>0</v>
      </c>
      <c r="DF437" s="13">
        <f t="shared" si="886"/>
        <v>7399.56</v>
      </c>
      <c r="DG437" s="11">
        <v>1</v>
      </c>
      <c r="DH437" s="11">
        <v>1</v>
      </c>
      <c r="DI437" s="11">
        <v>2.09</v>
      </c>
      <c r="DJ437" s="42">
        <f t="shared" si="887"/>
        <v>3.09</v>
      </c>
      <c r="DK437" s="11">
        <v>0.9</v>
      </c>
      <c r="DL437" s="9">
        <v>0.5</v>
      </c>
      <c r="DM437" s="43">
        <f t="shared" si="888"/>
        <v>10289.08818</v>
      </c>
      <c r="DV437" s="11">
        <v>49923</v>
      </c>
      <c r="DW437" s="12">
        <v>0.199</v>
      </c>
      <c r="DX437" s="11">
        <v>1</v>
      </c>
      <c r="DY437" s="11">
        <v>0</v>
      </c>
      <c r="DZ437" s="13">
        <f t="shared" si="889"/>
        <v>9934.677</v>
      </c>
      <c r="EA437" s="11">
        <v>1</v>
      </c>
      <c r="EB437" s="11">
        <v>1</v>
      </c>
      <c r="EC437" s="11">
        <v>2.91</v>
      </c>
      <c r="ED437" s="42">
        <f t="shared" si="890"/>
        <v>3.91</v>
      </c>
      <c r="EE437" s="11">
        <v>0.9</v>
      </c>
      <c r="EF437" s="9">
        <v>0.5</v>
      </c>
      <c r="EG437" s="43">
        <f t="shared" si="891"/>
        <v>17480.0641815</v>
      </c>
    </row>
    <row r="438" s="1" customFormat="1" customHeight="1" spans="1:139">
      <c r="F438" s="11">
        <v>35434</v>
      </c>
      <c r="G438" s="12">
        <v>0.168</v>
      </c>
      <c r="H438" s="11">
        <v>1</v>
      </c>
      <c r="I438" s="11">
        <v>0</v>
      </c>
      <c r="J438" s="13">
        <f t="shared" si="871"/>
        <v>5952.912</v>
      </c>
      <c r="K438" s="11">
        <v>1</v>
      </c>
      <c r="L438" s="11">
        <v>0.89</v>
      </c>
      <c r="M438" s="11">
        <v>1.78</v>
      </c>
      <c r="N438" s="42">
        <f t="shared" si="872"/>
        <v>2.5842</v>
      </c>
      <c r="O438" s="11">
        <v>0.9</v>
      </c>
      <c r="P438" s="9">
        <v>0.5</v>
      </c>
      <c r="Q438" s="43">
        <f t="shared" si="873"/>
        <v>6922.58183568</v>
      </c>
      <c r="Z438" s="11">
        <v>35728</v>
      </c>
      <c r="AA438" s="12">
        <v>0.168</v>
      </c>
      <c r="AB438" s="11">
        <v>1</v>
      </c>
      <c r="AC438" s="11">
        <v>0</v>
      </c>
      <c r="AD438" s="13">
        <f t="shared" si="874"/>
        <v>6002.304</v>
      </c>
      <c r="AE438" s="11">
        <v>1</v>
      </c>
      <c r="AF438" s="11">
        <v>1</v>
      </c>
      <c r="AG438" s="11">
        <v>2.09</v>
      </c>
      <c r="AH438" s="42">
        <f t="shared" si="875"/>
        <v>3.09</v>
      </c>
      <c r="AI438" s="11">
        <v>0.9</v>
      </c>
      <c r="AJ438" s="9">
        <v>0.5</v>
      </c>
      <c r="AK438" s="43">
        <f t="shared" si="876"/>
        <v>8346.203712</v>
      </c>
      <c r="AT438" s="11">
        <v>36903</v>
      </c>
      <c r="AU438" s="12">
        <v>0.168</v>
      </c>
      <c r="AV438" s="11">
        <v>1</v>
      </c>
      <c r="AW438" s="11">
        <v>0</v>
      </c>
      <c r="AX438" s="13">
        <f t="shared" si="877"/>
        <v>6199.704</v>
      </c>
      <c r="AY438" s="11">
        <v>1</v>
      </c>
      <c r="AZ438" s="11">
        <v>0.93</v>
      </c>
      <c r="BA438" s="11">
        <v>1.85</v>
      </c>
      <c r="BB438" s="42">
        <f t="shared" si="878"/>
        <v>2.7205</v>
      </c>
      <c r="BC438" s="11">
        <v>0.9</v>
      </c>
      <c r="BD438" s="9">
        <v>0.5</v>
      </c>
      <c r="BE438" s="43">
        <f t="shared" si="879"/>
        <v>7589.8326294</v>
      </c>
      <c r="BN438" s="11">
        <v>38167</v>
      </c>
      <c r="BO438" s="12">
        <v>0.168</v>
      </c>
      <c r="BP438" s="11">
        <v>1</v>
      </c>
      <c r="BQ438" s="11">
        <v>0</v>
      </c>
      <c r="BR438" s="13">
        <f t="shared" si="880"/>
        <v>6412.056</v>
      </c>
      <c r="BS438" s="11">
        <v>1</v>
      </c>
      <c r="BT438" s="11">
        <v>1</v>
      </c>
      <c r="BU438" s="11">
        <v>2.71</v>
      </c>
      <c r="BV438" s="42">
        <f t="shared" si="881"/>
        <v>3.71</v>
      </c>
      <c r="BW438" s="11">
        <v>0.9</v>
      </c>
      <c r="BX438" s="9">
        <v>0.5</v>
      </c>
      <c r="BY438" s="43">
        <f t="shared" si="882"/>
        <v>10704.927492</v>
      </c>
      <c r="CH438" s="11">
        <v>42781</v>
      </c>
      <c r="CI438" s="12">
        <v>0.168</v>
      </c>
      <c r="CJ438" s="11">
        <v>1</v>
      </c>
      <c r="CK438" s="11">
        <v>0</v>
      </c>
      <c r="CL438" s="13">
        <f t="shared" si="883"/>
        <v>7187.208</v>
      </c>
      <c r="CM438" s="11">
        <v>1</v>
      </c>
      <c r="CN438" s="11">
        <v>0.93</v>
      </c>
      <c r="CO438" s="11">
        <v>1.85</v>
      </c>
      <c r="CP438" s="42">
        <f t="shared" si="884"/>
        <v>2.7205</v>
      </c>
      <c r="CQ438" s="11">
        <v>0.9</v>
      </c>
      <c r="CR438" s="9">
        <v>0.5</v>
      </c>
      <c r="CS438" s="43">
        <f t="shared" si="885"/>
        <v>8798.7597138</v>
      </c>
      <c r="DB438" s="11">
        <v>44045</v>
      </c>
      <c r="DC438" s="12">
        <v>0.168</v>
      </c>
      <c r="DD438" s="11">
        <v>1</v>
      </c>
      <c r="DE438" s="11">
        <v>0</v>
      </c>
      <c r="DF438" s="13">
        <f t="shared" si="886"/>
        <v>7399.56</v>
      </c>
      <c r="DG438" s="11">
        <v>1</v>
      </c>
      <c r="DH438" s="11">
        <v>1</v>
      </c>
      <c r="DI438" s="11">
        <v>2.09</v>
      </c>
      <c r="DJ438" s="42">
        <f t="shared" si="887"/>
        <v>3.09</v>
      </c>
      <c r="DK438" s="11">
        <v>0.9</v>
      </c>
      <c r="DL438" s="9">
        <v>0.5</v>
      </c>
      <c r="DM438" s="43">
        <f t="shared" si="888"/>
        <v>10289.08818</v>
      </c>
      <c r="DV438" s="11">
        <v>49923</v>
      </c>
      <c r="DW438" s="12">
        <v>0.199</v>
      </c>
      <c r="DX438" s="11">
        <v>1</v>
      </c>
      <c r="DY438" s="11">
        <v>0</v>
      </c>
      <c r="DZ438" s="13">
        <f t="shared" si="889"/>
        <v>9934.677</v>
      </c>
      <c r="EA438" s="11">
        <v>1</v>
      </c>
      <c r="EB438" s="11">
        <v>1</v>
      </c>
      <c r="EC438" s="11">
        <v>2.91</v>
      </c>
      <c r="ED438" s="42">
        <f t="shared" si="890"/>
        <v>3.91</v>
      </c>
      <c r="EE438" s="11">
        <v>0.9</v>
      </c>
      <c r="EF438" s="9">
        <v>0.5</v>
      </c>
      <c r="EG438" s="43">
        <f t="shared" si="891"/>
        <v>17480.0641815</v>
      </c>
    </row>
    <row r="439" s="1" customFormat="1" customHeight="1" spans="1:139">
      <c r="F439" s="11">
        <v>35434</v>
      </c>
      <c r="G439" s="12">
        <v>0.3</v>
      </c>
      <c r="H439" s="11">
        <v>1</v>
      </c>
      <c r="I439" s="11">
        <v>0</v>
      </c>
      <c r="J439" s="13">
        <f t="shared" si="871"/>
        <v>10630.2</v>
      </c>
      <c r="K439" s="11">
        <v>1</v>
      </c>
      <c r="L439" s="11">
        <v>0.89</v>
      </c>
      <c r="M439" s="11">
        <v>1.78</v>
      </c>
      <c r="N439" s="42">
        <f t="shared" si="872"/>
        <v>2.5842</v>
      </c>
      <c r="O439" s="11">
        <v>0.9</v>
      </c>
      <c r="P439" s="9">
        <v>0.5</v>
      </c>
      <c r="Q439" s="43">
        <f t="shared" si="873"/>
        <v>12361.753278</v>
      </c>
      <c r="Z439" s="11">
        <v>35728</v>
      </c>
      <c r="AA439" s="12">
        <v>0.3</v>
      </c>
      <c r="AB439" s="11">
        <v>1</v>
      </c>
      <c r="AC439" s="11">
        <v>0</v>
      </c>
      <c r="AD439" s="13">
        <f t="shared" si="874"/>
        <v>10718.4</v>
      </c>
      <c r="AE439" s="11">
        <v>1</v>
      </c>
      <c r="AF439" s="11">
        <v>1</v>
      </c>
      <c r="AG439" s="11">
        <v>2.09</v>
      </c>
      <c r="AH439" s="42">
        <f t="shared" si="875"/>
        <v>3.09</v>
      </c>
      <c r="AI439" s="11">
        <v>0.9</v>
      </c>
      <c r="AJ439" s="9">
        <v>0.5</v>
      </c>
      <c r="AK439" s="43">
        <f t="shared" si="876"/>
        <v>14903.9352</v>
      </c>
      <c r="AT439" s="11">
        <v>36903</v>
      </c>
      <c r="AU439" s="12">
        <v>0.3</v>
      </c>
      <c r="AV439" s="11">
        <v>1</v>
      </c>
      <c r="AW439" s="11">
        <v>0</v>
      </c>
      <c r="AX439" s="13">
        <f t="shared" si="877"/>
        <v>11070.9</v>
      </c>
      <c r="AY439" s="11">
        <v>1</v>
      </c>
      <c r="AZ439" s="11">
        <v>0.93</v>
      </c>
      <c r="BA439" s="11">
        <v>1.85</v>
      </c>
      <c r="BB439" s="42">
        <f t="shared" si="878"/>
        <v>2.7205</v>
      </c>
      <c r="BC439" s="11">
        <v>0.9</v>
      </c>
      <c r="BD439" s="9">
        <v>0.5</v>
      </c>
      <c r="BE439" s="43">
        <f t="shared" si="879"/>
        <v>13553.2725525</v>
      </c>
      <c r="BN439" s="11">
        <v>38167</v>
      </c>
      <c r="BO439" s="12">
        <v>0.3</v>
      </c>
      <c r="BP439" s="11">
        <v>1</v>
      </c>
      <c r="BQ439" s="11">
        <v>0</v>
      </c>
      <c r="BR439" s="13">
        <f t="shared" si="880"/>
        <v>11450.1</v>
      </c>
      <c r="BS439" s="11">
        <v>1</v>
      </c>
      <c r="BT439" s="11">
        <v>1</v>
      </c>
      <c r="BU439" s="11">
        <v>2.71</v>
      </c>
      <c r="BV439" s="42">
        <f t="shared" si="881"/>
        <v>3.71</v>
      </c>
      <c r="BW439" s="11">
        <v>0.9</v>
      </c>
      <c r="BX439" s="9">
        <v>0.5</v>
      </c>
      <c r="BY439" s="43">
        <f t="shared" si="882"/>
        <v>19115.94195</v>
      </c>
      <c r="CH439" s="11">
        <v>42781</v>
      </c>
      <c r="CI439" s="12">
        <v>0.3</v>
      </c>
      <c r="CJ439" s="11">
        <v>1</v>
      </c>
      <c r="CK439" s="11">
        <v>0</v>
      </c>
      <c r="CL439" s="13">
        <f t="shared" si="883"/>
        <v>12834.3</v>
      </c>
      <c r="CM439" s="11">
        <v>1</v>
      </c>
      <c r="CN439" s="11">
        <v>0.93</v>
      </c>
      <c r="CO439" s="11">
        <v>1.85</v>
      </c>
      <c r="CP439" s="42">
        <f t="shared" si="884"/>
        <v>2.7205</v>
      </c>
      <c r="CQ439" s="11">
        <v>0.9</v>
      </c>
      <c r="CR439" s="9">
        <v>0.5</v>
      </c>
      <c r="CS439" s="43">
        <f t="shared" si="885"/>
        <v>15712.0709175</v>
      </c>
      <c r="DB439" s="11">
        <v>44045</v>
      </c>
      <c r="DC439" s="12">
        <v>0.3</v>
      </c>
      <c r="DD439" s="11">
        <v>1</v>
      </c>
      <c r="DE439" s="11">
        <v>0</v>
      </c>
      <c r="DF439" s="13">
        <f t="shared" si="886"/>
        <v>13213.5</v>
      </c>
      <c r="DG439" s="11">
        <v>1</v>
      </c>
      <c r="DH439" s="11">
        <v>1</v>
      </c>
      <c r="DI439" s="11">
        <v>2.09</v>
      </c>
      <c r="DJ439" s="42">
        <f t="shared" si="887"/>
        <v>3.09</v>
      </c>
      <c r="DK439" s="11">
        <v>0.9</v>
      </c>
      <c r="DL439" s="9">
        <v>0.5</v>
      </c>
      <c r="DM439" s="43">
        <f t="shared" si="888"/>
        <v>18373.37175</v>
      </c>
      <c r="DV439" s="11">
        <v>49923</v>
      </c>
      <c r="DW439" s="12">
        <v>0.355</v>
      </c>
      <c r="DX439" s="11">
        <v>1</v>
      </c>
      <c r="DY439" s="11">
        <v>0</v>
      </c>
      <c r="DZ439" s="13">
        <f t="shared" si="889"/>
        <v>17722.665</v>
      </c>
      <c r="EA439" s="11">
        <v>1</v>
      </c>
      <c r="EB439" s="11">
        <v>1</v>
      </c>
      <c r="EC439" s="11">
        <v>2.91</v>
      </c>
      <c r="ED439" s="42">
        <f t="shared" si="890"/>
        <v>3.91</v>
      </c>
      <c r="EE439" s="11">
        <v>0.9</v>
      </c>
      <c r="EF439" s="9">
        <v>0.5</v>
      </c>
      <c r="EG439" s="43">
        <f t="shared" si="891"/>
        <v>31183.0290675</v>
      </c>
    </row>
    <row r="440" s="1" customFormat="1" customHeight="1" spans="1:139">
      <c r="F440" s="11">
        <v>35434</v>
      </c>
      <c r="G440" s="12">
        <v>0.58</v>
      </c>
      <c r="H440" s="11">
        <v>1</v>
      </c>
      <c r="I440" s="11">
        <v>0</v>
      </c>
      <c r="J440" s="13">
        <f t="shared" si="871"/>
        <v>20551.72</v>
      </c>
      <c r="K440" s="11">
        <v>1</v>
      </c>
      <c r="L440" s="11">
        <v>0.89</v>
      </c>
      <c r="M440" s="11">
        <v>1.78</v>
      </c>
      <c r="N440" s="42">
        <f t="shared" si="872"/>
        <v>2.5842</v>
      </c>
      <c r="O440" s="11">
        <v>0.9</v>
      </c>
      <c r="P440" s="9">
        <v>0.5</v>
      </c>
      <c r="Q440" s="43">
        <f t="shared" si="873"/>
        <v>23899.3896708</v>
      </c>
      <c r="Z440" s="11">
        <v>35728</v>
      </c>
      <c r="AA440" s="12">
        <v>0.58</v>
      </c>
      <c r="AB440" s="11">
        <v>1</v>
      </c>
      <c r="AC440" s="11">
        <v>0</v>
      </c>
      <c r="AD440" s="13">
        <f t="shared" si="874"/>
        <v>20722.24</v>
      </c>
      <c r="AE440" s="11">
        <v>1</v>
      </c>
      <c r="AF440" s="11">
        <v>1</v>
      </c>
      <c r="AG440" s="11">
        <v>2.09</v>
      </c>
      <c r="AH440" s="42">
        <f t="shared" si="875"/>
        <v>3.09</v>
      </c>
      <c r="AI440" s="11">
        <v>0.9</v>
      </c>
      <c r="AJ440" s="9">
        <v>0.5</v>
      </c>
      <c r="AK440" s="43">
        <f t="shared" si="876"/>
        <v>28814.27472</v>
      </c>
      <c r="AT440" s="11">
        <v>36903</v>
      </c>
      <c r="AU440" s="12">
        <v>0.58</v>
      </c>
      <c r="AV440" s="11">
        <v>1</v>
      </c>
      <c r="AW440" s="11">
        <v>0</v>
      </c>
      <c r="AX440" s="13">
        <f t="shared" si="877"/>
        <v>21403.74</v>
      </c>
      <c r="AY440" s="11">
        <v>1</v>
      </c>
      <c r="AZ440" s="11">
        <v>0.93</v>
      </c>
      <c r="BA440" s="11">
        <v>1.85</v>
      </c>
      <c r="BB440" s="42">
        <f t="shared" si="878"/>
        <v>2.7205</v>
      </c>
      <c r="BC440" s="11">
        <v>0.9</v>
      </c>
      <c r="BD440" s="9">
        <v>0.5</v>
      </c>
      <c r="BE440" s="43">
        <f t="shared" si="879"/>
        <v>26202.9936015</v>
      </c>
      <c r="BN440" s="11">
        <v>38167</v>
      </c>
      <c r="BO440" s="12">
        <v>0.58</v>
      </c>
      <c r="BP440" s="11">
        <v>1</v>
      </c>
      <c r="BQ440" s="11">
        <v>0</v>
      </c>
      <c r="BR440" s="13">
        <f t="shared" si="880"/>
        <v>22136.86</v>
      </c>
      <c r="BS440" s="11">
        <v>1</v>
      </c>
      <c r="BT440" s="11">
        <v>1</v>
      </c>
      <c r="BU440" s="11">
        <v>2.71</v>
      </c>
      <c r="BV440" s="42">
        <f t="shared" si="881"/>
        <v>3.71</v>
      </c>
      <c r="BW440" s="11">
        <v>0.9</v>
      </c>
      <c r="BX440" s="9">
        <v>0.5</v>
      </c>
      <c r="BY440" s="43">
        <f t="shared" si="882"/>
        <v>36957.48777</v>
      </c>
      <c r="CH440" s="11">
        <v>42781</v>
      </c>
      <c r="CI440" s="12">
        <v>0.58</v>
      </c>
      <c r="CJ440" s="11">
        <v>1</v>
      </c>
      <c r="CK440" s="11">
        <v>0</v>
      </c>
      <c r="CL440" s="13">
        <f t="shared" si="883"/>
        <v>24812.98</v>
      </c>
      <c r="CM440" s="11">
        <v>1</v>
      </c>
      <c r="CN440" s="11">
        <v>0.93</v>
      </c>
      <c r="CO440" s="11">
        <v>1.85</v>
      </c>
      <c r="CP440" s="42">
        <f t="shared" si="884"/>
        <v>2.7205</v>
      </c>
      <c r="CQ440" s="11">
        <v>0.9</v>
      </c>
      <c r="CR440" s="9">
        <v>0.5</v>
      </c>
      <c r="CS440" s="43">
        <f t="shared" si="885"/>
        <v>30376.6704405</v>
      </c>
      <c r="DB440" s="11">
        <v>44045</v>
      </c>
      <c r="DC440" s="12">
        <v>0.58</v>
      </c>
      <c r="DD440" s="11">
        <v>1</v>
      </c>
      <c r="DE440" s="11">
        <v>0</v>
      </c>
      <c r="DF440" s="13">
        <f t="shared" si="886"/>
        <v>25546.1</v>
      </c>
      <c r="DG440" s="11">
        <v>1</v>
      </c>
      <c r="DH440" s="11">
        <v>1</v>
      </c>
      <c r="DI440" s="11">
        <v>2.09</v>
      </c>
      <c r="DJ440" s="42">
        <f t="shared" si="887"/>
        <v>3.09</v>
      </c>
      <c r="DK440" s="11">
        <v>0.9</v>
      </c>
      <c r="DL440" s="9">
        <v>0.5</v>
      </c>
      <c r="DM440" s="43">
        <f t="shared" si="888"/>
        <v>35521.85205</v>
      </c>
      <c r="DV440" s="11">
        <v>49923</v>
      </c>
      <c r="DW440" s="12">
        <v>0.69</v>
      </c>
      <c r="DX440" s="11">
        <v>1</v>
      </c>
      <c r="DY440" s="11">
        <v>0</v>
      </c>
      <c r="DZ440" s="13">
        <f t="shared" si="889"/>
        <v>34446.87</v>
      </c>
      <c r="EA440" s="11">
        <v>1</v>
      </c>
      <c r="EB440" s="11">
        <v>1</v>
      </c>
      <c r="EC440" s="11">
        <v>2.91</v>
      </c>
      <c r="ED440" s="42">
        <f t="shared" si="890"/>
        <v>3.91</v>
      </c>
      <c r="EE440" s="11">
        <v>0.9</v>
      </c>
      <c r="EF440" s="9">
        <v>0.5</v>
      </c>
      <c r="EG440" s="43">
        <f t="shared" si="891"/>
        <v>60609.267765</v>
      </c>
    </row>
    <row r="441" s="1" customFormat="1" customHeight="1" spans="1:139">
      <c r="F441" s="47" t="s">
        <v>32</v>
      </c>
      <c r="G441" s="48"/>
      <c r="H441" s="48"/>
      <c r="I441" s="48"/>
      <c r="J441" s="48"/>
      <c r="K441" s="48"/>
      <c r="L441" s="48"/>
      <c r="M441" s="46">
        <f>SUM(Q431:Q440)</f>
        <v>91641.79763424</v>
      </c>
      <c r="N441" s="46"/>
      <c r="O441" s="46"/>
      <c r="P441" s="46"/>
      <c r="Q441" s="46"/>
      <c r="R441" s="1"/>
      <c r="S441" s="1"/>
      <c r="T441" s="1"/>
      <c r="U441" s="1"/>
      <c r="V441" s="1"/>
      <c r="W441" s="1"/>
      <c r="X441" s="1"/>
      <c r="Y441" s="1"/>
      <c r="Z441" s="47" t="s">
        <v>32</v>
      </c>
      <c r="AA441" s="48"/>
      <c r="AB441" s="48"/>
      <c r="AC441" s="48"/>
      <c r="AD441" s="48"/>
      <c r="AE441" s="48"/>
      <c r="AF441" s="48"/>
      <c r="AG441" s="46">
        <f>SUM(AK431:AK440)</f>
        <v>110487.839616</v>
      </c>
      <c r="AH441" s="46"/>
      <c r="AI441" s="46"/>
      <c r="AJ441" s="46"/>
      <c r="AK441" s="46"/>
      <c r="AL441" s="1"/>
      <c r="AM441" s="1"/>
      <c r="AN441" s="1"/>
      <c r="AO441" s="1"/>
      <c r="AP441" s="1"/>
      <c r="AQ441" s="1"/>
      <c r="AR441" s="1"/>
      <c r="AS441" s="1"/>
      <c r="AT441" s="47" t="s">
        <v>32</v>
      </c>
      <c r="AU441" s="48"/>
      <c r="AV441" s="48"/>
      <c r="AW441" s="48"/>
      <c r="AX441" s="48"/>
      <c r="AY441" s="48"/>
      <c r="AZ441" s="48"/>
      <c r="BA441" s="46">
        <f>SUM(BE431:BE440)</f>
        <v>100474.9271892</v>
      </c>
      <c r="BB441" s="46"/>
      <c r="BC441" s="46"/>
      <c r="BD441" s="46"/>
      <c r="BE441" s="46"/>
      <c r="BF441" s="1"/>
      <c r="BG441" s="1"/>
      <c r="BH441" s="1"/>
      <c r="BI441" s="1"/>
      <c r="BJ441" s="1"/>
      <c r="BK441" s="1"/>
      <c r="BL441" s="1"/>
      <c r="BM441" s="1"/>
      <c r="BN441" s="47" t="s">
        <v>32</v>
      </c>
      <c r="BO441" s="48"/>
      <c r="BP441" s="48"/>
      <c r="BQ441" s="48"/>
      <c r="BR441" s="48"/>
      <c r="BS441" s="48"/>
      <c r="BT441" s="48"/>
      <c r="BU441" s="46">
        <f>SUM(BY431:BY440)</f>
        <v>141712.849656</v>
      </c>
      <c r="BV441" s="46"/>
      <c r="BW441" s="46"/>
      <c r="BX441" s="46"/>
      <c r="BY441" s="46"/>
      <c r="BZ441" s="1"/>
      <c r="CA441" s="1"/>
      <c r="CB441" s="1"/>
      <c r="CC441" s="1"/>
      <c r="CD441" s="1"/>
      <c r="CE441" s="1"/>
      <c r="CF441" s="1"/>
      <c r="CG441" s="1"/>
      <c r="CH441" s="47" t="s">
        <v>32</v>
      </c>
      <c r="CI441" s="48"/>
      <c r="CJ441" s="48"/>
      <c r="CK441" s="48"/>
      <c r="CL441" s="48"/>
      <c r="CM441" s="48"/>
      <c r="CN441" s="48"/>
      <c r="CO441" s="46">
        <f>SUM(CS431:CS440)</f>
        <v>116478.8190684</v>
      </c>
      <c r="CP441" s="46"/>
      <c r="CQ441" s="46"/>
      <c r="CR441" s="46"/>
      <c r="CS441" s="46"/>
      <c r="CT441" s="1"/>
      <c r="CU441" s="1"/>
      <c r="CV441" s="1"/>
      <c r="CW441" s="1"/>
      <c r="CX441" s="1"/>
      <c r="CY441" s="1"/>
      <c r="CZ441" s="1"/>
      <c r="DA441" s="1"/>
      <c r="DB441" s="47" t="s">
        <v>32</v>
      </c>
      <c r="DC441" s="48"/>
      <c r="DD441" s="48"/>
      <c r="DE441" s="48"/>
      <c r="DF441" s="48"/>
      <c r="DG441" s="48"/>
      <c r="DH441" s="48"/>
      <c r="DI441" s="46">
        <f>SUM(DM431:DM440)</f>
        <v>136207.92924</v>
      </c>
      <c r="DJ441" s="46"/>
      <c r="DK441" s="46"/>
      <c r="DL441" s="46"/>
      <c r="DM441" s="46"/>
      <c r="DN441" s="1"/>
      <c r="DO441" s="1"/>
      <c r="DP441" s="1"/>
      <c r="DQ441" s="1"/>
      <c r="DR441" s="1"/>
      <c r="DS441" s="1"/>
      <c r="DT441" s="1"/>
      <c r="DU441" s="1"/>
      <c r="DV441" s="47" t="s">
        <v>32</v>
      </c>
      <c r="DW441" s="48"/>
      <c r="DX441" s="48"/>
      <c r="DY441" s="48"/>
      <c r="DZ441" s="48"/>
      <c r="EA441" s="48"/>
      <c r="EB441" s="48"/>
      <c r="EC441" s="46">
        <f>SUM(EG431:EG440)</f>
        <v>231632.8102845</v>
      </c>
      <c r="ED441" s="46"/>
      <c r="EE441" s="46"/>
      <c r="EF441" s="46"/>
      <c r="EG441" s="46"/>
    </row>
    <row r="442" s="1" customFormat="1" customHeight="1" spans="1:139">
      <c r="F442" s="48"/>
      <c r="G442" s="48"/>
      <c r="H442" s="48"/>
      <c r="I442" s="48"/>
      <c r="J442" s="48"/>
      <c r="K442" s="48"/>
      <c r="L442" s="48"/>
      <c r="M442" s="46"/>
      <c r="N442" s="46"/>
      <c r="O442" s="46"/>
      <c r="P442" s="46"/>
      <c r="Q442" s="46"/>
      <c r="R442" s="1"/>
      <c r="S442" s="1"/>
      <c r="T442" s="1"/>
      <c r="U442" s="1"/>
      <c r="V442" s="1"/>
      <c r="W442" s="1"/>
      <c r="X442" s="1"/>
      <c r="Y442" s="1"/>
      <c r="Z442" s="48"/>
      <c r="AA442" s="48"/>
      <c r="AB442" s="48"/>
      <c r="AC442" s="48"/>
      <c r="AD442" s="48"/>
      <c r="AE442" s="48"/>
      <c r="AF442" s="48"/>
      <c r="AG442" s="46"/>
      <c r="AH442" s="46"/>
      <c r="AI442" s="46"/>
      <c r="AJ442" s="46"/>
      <c r="AK442" s="46"/>
      <c r="AL442" s="1"/>
      <c r="AM442" s="1"/>
      <c r="AN442" s="1"/>
      <c r="AO442" s="1"/>
      <c r="AP442" s="1"/>
      <c r="AQ442" s="1"/>
      <c r="AR442" s="1"/>
      <c r="AS442" s="1"/>
      <c r="AT442" s="48"/>
      <c r="AU442" s="48"/>
      <c r="AV442" s="48"/>
      <c r="AW442" s="48"/>
      <c r="AX442" s="48"/>
      <c r="AY442" s="48"/>
      <c r="AZ442" s="48"/>
      <c r="BA442" s="46"/>
      <c r="BB442" s="46"/>
      <c r="BC442" s="46"/>
      <c r="BD442" s="46"/>
      <c r="BE442" s="46"/>
      <c r="BF442" s="1"/>
      <c r="BG442" s="1"/>
      <c r="BH442" s="1"/>
      <c r="BI442" s="1"/>
      <c r="BJ442" s="1"/>
      <c r="BK442" s="1"/>
      <c r="BL442" s="1"/>
      <c r="BM442" s="1"/>
      <c r="BN442" s="48"/>
      <c r="BO442" s="48"/>
      <c r="BP442" s="48"/>
      <c r="BQ442" s="48"/>
      <c r="BR442" s="48"/>
      <c r="BS442" s="48"/>
      <c r="BT442" s="48"/>
      <c r="BU442" s="46"/>
      <c r="BV442" s="46"/>
      <c r="BW442" s="46"/>
      <c r="BX442" s="46"/>
      <c r="BY442" s="46"/>
      <c r="BZ442" s="1"/>
      <c r="CA442" s="1"/>
      <c r="CB442" s="1"/>
      <c r="CC442" s="1"/>
      <c r="CD442" s="1"/>
      <c r="CE442" s="1"/>
      <c r="CF442" s="1"/>
      <c r="CG442" s="1"/>
      <c r="CH442" s="48"/>
      <c r="CI442" s="48"/>
      <c r="CJ442" s="48"/>
      <c r="CK442" s="48"/>
      <c r="CL442" s="48"/>
      <c r="CM442" s="48"/>
      <c r="CN442" s="48"/>
      <c r="CO442" s="46"/>
      <c r="CP442" s="46"/>
      <c r="CQ442" s="46"/>
      <c r="CR442" s="46"/>
      <c r="CS442" s="46"/>
      <c r="CT442" s="1"/>
      <c r="CU442" s="1"/>
      <c r="CV442" s="1"/>
      <c r="CW442" s="1"/>
      <c r="CX442" s="1"/>
      <c r="CY442" s="1"/>
      <c r="CZ442" s="1"/>
      <c r="DA442" s="1"/>
      <c r="DB442" s="48"/>
      <c r="DC442" s="48"/>
      <c r="DD442" s="48"/>
      <c r="DE442" s="48"/>
      <c r="DF442" s="48"/>
      <c r="DG442" s="48"/>
      <c r="DH442" s="48"/>
      <c r="DI442" s="46"/>
      <c r="DJ442" s="46"/>
      <c r="DK442" s="46"/>
      <c r="DL442" s="46"/>
      <c r="DM442" s="46"/>
      <c r="DN442" s="1"/>
      <c r="DO442" s="1"/>
      <c r="DP442" s="1"/>
      <c r="DQ442" s="1"/>
      <c r="DR442" s="1"/>
      <c r="DS442" s="1"/>
      <c r="DT442" s="1"/>
      <c r="DU442" s="1"/>
      <c r="DV442" s="48"/>
      <c r="DW442" s="48"/>
      <c r="DX442" s="48"/>
      <c r="DY442" s="48"/>
      <c r="DZ442" s="48"/>
      <c r="EA442" s="48"/>
      <c r="EB442" s="48"/>
      <c r="EC442" s="46"/>
      <c r="ED442" s="46"/>
      <c r="EE442" s="46"/>
      <c r="EF442" s="46"/>
      <c r="EG442" s="46"/>
    </row>
    <row r="443" s="1" customFormat="1" customHeight="1" spans="1:139">
      <c r="F443" s="48"/>
      <c r="G443" s="48"/>
      <c r="H443" s="48"/>
      <c r="I443" s="48"/>
      <c r="J443" s="48"/>
      <c r="K443" s="48"/>
      <c r="L443" s="48"/>
      <c r="M443" s="46"/>
      <c r="N443" s="46"/>
      <c r="O443" s="46"/>
      <c r="P443" s="46"/>
      <c r="Q443" s="46"/>
      <c r="R443" s="1"/>
      <c r="S443" s="1"/>
      <c r="T443" s="1"/>
      <c r="U443" s="1"/>
      <c r="V443" s="1"/>
      <c r="W443" s="1"/>
      <c r="X443" s="1"/>
      <c r="Y443" s="1"/>
      <c r="Z443" s="48"/>
      <c r="AA443" s="48"/>
      <c r="AB443" s="48"/>
      <c r="AC443" s="48"/>
      <c r="AD443" s="48"/>
      <c r="AE443" s="48"/>
      <c r="AF443" s="48"/>
      <c r="AG443" s="46"/>
      <c r="AH443" s="46"/>
      <c r="AI443" s="46"/>
      <c r="AJ443" s="46"/>
      <c r="AK443" s="46"/>
      <c r="AL443" s="1"/>
      <c r="AM443" s="1"/>
      <c r="AN443" s="1"/>
      <c r="AO443" s="1"/>
      <c r="AP443" s="1"/>
      <c r="AQ443" s="1"/>
      <c r="AR443" s="1"/>
      <c r="AS443" s="1"/>
      <c r="AT443" s="48"/>
      <c r="AU443" s="48"/>
      <c r="AV443" s="48"/>
      <c r="AW443" s="48"/>
      <c r="AX443" s="48"/>
      <c r="AY443" s="48"/>
      <c r="AZ443" s="48"/>
      <c r="BA443" s="46"/>
      <c r="BB443" s="46"/>
      <c r="BC443" s="46"/>
      <c r="BD443" s="46"/>
      <c r="BE443" s="46"/>
      <c r="BF443" s="1"/>
      <c r="BG443" s="1"/>
      <c r="BH443" s="1"/>
      <c r="BI443" s="1"/>
      <c r="BJ443" s="1"/>
      <c r="BK443" s="1"/>
      <c r="BL443" s="1"/>
      <c r="BM443" s="1"/>
      <c r="BN443" s="48"/>
      <c r="BO443" s="48"/>
      <c r="BP443" s="48"/>
      <c r="BQ443" s="48"/>
      <c r="BR443" s="48"/>
      <c r="BS443" s="48"/>
      <c r="BT443" s="48"/>
      <c r="BU443" s="46"/>
      <c r="BV443" s="46"/>
      <c r="BW443" s="46"/>
      <c r="BX443" s="46"/>
      <c r="BY443" s="46"/>
      <c r="BZ443" s="1"/>
      <c r="CA443" s="1"/>
      <c r="CB443" s="1"/>
      <c r="CC443" s="1"/>
      <c r="CD443" s="1"/>
      <c r="CE443" s="1"/>
      <c r="CF443" s="1"/>
      <c r="CG443" s="1"/>
      <c r="CH443" s="48"/>
      <c r="CI443" s="48"/>
      <c r="CJ443" s="48"/>
      <c r="CK443" s="48"/>
      <c r="CL443" s="48"/>
      <c r="CM443" s="48"/>
      <c r="CN443" s="48"/>
      <c r="CO443" s="46"/>
      <c r="CP443" s="46"/>
      <c r="CQ443" s="46"/>
      <c r="CR443" s="46"/>
      <c r="CS443" s="46"/>
      <c r="CT443" s="1"/>
      <c r="CU443" s="1"/>
      <c r="CV443" s="1"/>
      <c r="CW443" s="1"/>
      <c r="CX443" s="1"/>
      <c r="CY443" s="1"/>
      <c r="CZ443" s="1"/>
      <c r="DA443" s="1"/>
      <c r="DB443" s="48"/>
      <c r="DC443" s="48"/>
      <c r="DD443" s="48"/>
      <c r="DE443" s="48"/>
      <c r="DF443" s="48"/>
      <c r="DG443" s="48"/>
      <c r="DH443" s="48"/>
      <c r="DI443" s="46"/>
      <c r="DJ443" s="46"/>
      <c r="DK443" s="46"/>
      <c r="DL443" s="46"/>
      <c r="DM443" s="46"/>
      <c r="DN443" s="1"/>
      <c r="DO443" s="1"/>
      <c r="DP443" s="1"/>
      <c r="DQ443" s="1"/>
      <c r="DR443" s="1"/>
      <c r="DS443" s="1"/>
      <c r="DT443" s="1"/>
      <c r="DU443" s="1"/>
      <c r="DV443" s="48"/>
      <c r="DW443" s="48"/>
      <c r="DX443" s="48"/>
      <c r="DY443" s="48"/>
      <c r="DZ443" s="48"/>
      <c r="EA443" s="48"/>
      <c r="EB443" s="48"/>
      <c r="EC443" s="46"/>
      <c r="ED443" s="46"/>
      <c r="EE443" s="46"/>
      <c r="EF443" s="46"/>
      <c r="EG443" s="46"/>
    </row>
    <row r="445" s="1" customFormat="1" customHeight="1" spans="1:139">
      <c r="A445" s="2" t="s">
        <v>82</v>
      </c>
      <c r="B445" s="2"/>
      <c r="C445" s="2"/>
      <c r="D445" s="2"/>
      <c r="E445" s="2"/>
      <c r="F445" s="3" t="s">
        <v>1</v>
      </c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1"/>
      <c r="U445" s="2" t="s">
        <v>83</v>
      </c>
      <c r="V445" s="2"/>
      <c r="W445" s="2"/>
      <c r="X445" s="2"/>
      <c r="Y445" s="2"/>
      <c r="Z445" s="3" t="s">
        <v>1</v>
      </c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1"/>
      <c r="AO445" s="2" t="s">
        <v>84</v>
      </c>
      <c r="AP445" s="2"/>
      <c r="AQ445" s="2"/>
      <c r="AR445" s="2"/>
      <c r="AS445" s="2"/>
      <c r="AT445" s="3" t="s">
        <v>1</v>
      </c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1"/>
      <c r="BI445" s="2" t="s">
        <v>85</v>
      </c>
      <c r="BJ445" s="2"/>
      <c r="BK445" s="2"/>
      <c r="BL445" s="2"/>
      <c r="BM445" s="2"/>
      <c r="BN445" s="3" t="s">
        <v>1</v>
      </c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1"/>
      <c r="CC445" s="2" t="s">
        <v>86</v>
      </c>
      <c r="CD445" s="2"/>
      <c r="CE445" s="2"/>
      <c r="CF445" s="2"/>
      <c r="CG445" s="2"/>
      <c r="CH445" s="3" t="s">
        <v>1</v>
      </c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1"/>
      <c r="CW445" s="2" t="s">
        <v>87</v>
      </c>
      <c r="CX445" s="2"/>
      <c r="CY445" s="2"/>
      <c r="CZ445" s="2"/>
      <c r="DA445" s="2"/>
      <c r="DB445" s="3" t="s">
        <v>1</v>
      </c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1"/>
      <c r="DQ445" s="2" t="s">
        <v>88</v>
      </c>
      <c r="DR445" s="2"/>
      <c r="DS445" s="2"/>
      <c r="DT445" s="2"/>
      <c r="DU445" s="2"/>
      <c r="DV445" s="3" t="s">
        <v>1</v>
      </c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</row>
    <row r="446" s="1" customFormat="1" customHeight="1" spans="1:139">
      <c r="A446" s="2"/>
      <c r="B446" s="2"/>
      <c r="C446" s="2"/>
      <c r="D446" s="2"/>
      <c r="E446" s="2"/>
      <c r="F446" s="4" t="s">
        <v>8</v>
      </c>
      <c r="G446" s="5"/>
      <c r="H446" s="5"/>
      <c r="I446" s="6"/>
      <c r="J446" s="7" t="s">
        <v>9</v>
      </c>
      <c r="K446" s="7"/>
      <c r="L446" s="7"/>
      <c r="M446" s="7"/>
      <c r="N446" s="8" t="s">
        <v>10</v>
      </c>
      <c r="O446" s="8"/>
      <c r="P446" s="8"/>
      <c r="Q446" s="9" t="s">
        <v>11</v>
      </c>
      <c r="R446" s="10" t="s">
        <v>12</v>
      </c>
      <c r="S446" s="10" t="s">
        <v>13</v>
      </c>
      <c r="U446" s="2"/>
      <c r="V446" s="2"/>
      <c r="W446" s="2"/>
      <c r="X446" s="2"/>
      <c r="Y446" s="2"/>
      <c r="Z446" s="4" t="s">
        <v>8</v>
      </c>
      <c r="AA446" s="5"/>
      <c r="AB446" s="5"/>
      <c r="AC446" s="6"/>
      <c r="AD446" s="7" t="s">
        <v>9</v>
      </c>
      <c r="AE446" s="7"/>
      <c r="AF446" s="7"/>
      <c r="AG446" s="7"/>
      <c r="AH446" s="8" t="s">
        <v>10</v>
      </c>
      <c r="AI446" s="8"/>
      <c r="AJ446" s="8"/>
      <c r="AK446" s="9" t="s">
        <v>11</v>
      </c>
      <c r="AL446" s="10" t="s">
        <v>12</v>
      </c>
      <c r="AM446" s="10" t="s">
        <v>13</v>
      </c>
      <c r="AO446" s="2"/>
      <c r="AP446" s="2"/>
      <c r="AQ446" s="2"/>
      <c r="AR446" s="2"/>
      <c r="AS446" s="2"/>
      <c r="AT446" s="4" t="s">
        <v>8</v>
      </c>
      <c r="AU446" s="5"/>
      <c r="AV446" s="5"/>
      <c r="AW446" s="6"/>
      <c r="AX446" s="7" t="s">
        <v>9</v>
      </c>
      <c r="AY446" s="7"/>
      <c r="AZ446" s="7"/>
      <c r="BA446" s="7"/>
      <c r="BB446" s="8" t="s">
        <v>10</v>
      </c>
      <c r="BC446" s="8"/>
      <c r="BD446" s="8"/>
      <c r="BE446" s="9" t="s">
        <v>11</v>
      </c>
      <c r="BF446" s="10" t="s">
        <v>12</v>
      </c>
      <c r="BG446" s="10" t="s">
        <v>13</v>
      </c>
      <c r="BI446" s="2"/>
      <c r="BJ446" s="2"/>
      <c r="BK446" s="2"/>
      <c r="BL446" s="2"/>
      <c r="BM446" s="2"/>
      <c r="BN446" s="4" t="s">
        <v>8</v>
      </c>
      <c r="BO446" s="5"/>
      <c r="BP446" s="5"/>
      <c r="BQ446" s="6"/>
      <c r="BR446" s="7" t="s">
        <v>9</v>
      </c>
      <c r="BS446" s="7"/>
      <c r="BT446" s="7"/>
      <c r="BU446" s="7"/>
      <c r="BV446" s="8" t="s">
        <v>10</v>
      </c>
      <c r="BW446" s="8"/>
      <c r="BX446" s="8"/>
      <c r="BY446" s="9" t="s">
        <v>11</v>
      </c>
      <c r="BZ446" s="10" t="s">
        <v>12</v>
      </c>
      <c r="CA446" s="10" t="s">
        <v>13</v>
      </c>
      <c r="CC446" s="2"/>
      <c r="CD446" s="2"/>
      <c r="CE446" s="2"/>
      <c r="CF446" s="2"/>
      <c r="CG446" s="2"/>
      <c r="CH446" s="4" t="s">
        <v>8</v>
      </c>
      <c r="CI446" s="5"/>
      <c r="CJ446" s="5"/>
      <c r="CK446" s="6"/>
      <c r="CL446" s="7" t="s">
        <v>9</v>
      </c>
      <c r="CM446" s="7"/>
      <c r="CN446" s="7"/>
      <c r="CO446" s="7"/>
      <c r="CP446" s="8" t="s">
        <v>10</v>
      </c>
      <c r="CQ446" s="8"/>
      <c r="CR446" s="8"/>
      <c r="CS446" s="9" t="s">
        <v>11</v>
      </c>
      <c r="CT446" s="10" t="s">
        <v>12</v>
      </c>
      <c r="CU446" s="10" t="s">
        <v>13</v>
      </c>
      <c r="CW446" s="2"/>
      <c r="CX446" s="2"/>
      <c r="CY446" s="2"/>
      <c r="CZ446" s="2"/>
      <c r="DA446" s="2"/>
      <c r="DB446" s="4" t="s">
        <v>8</v>
      </c>
      <c r="DC446" s="5"/>
      <c r="DD446" s="5"/>
      <c r="DE446" s="6"/>
      <c r="DF446" s="7" t="s">
        <v>9</v>
      </c>
      <c r="DG446" s="7"/>
      <c r="DH446" s="7"/>
      <c r="DI446" s="7"/>
      <c r="DJ446" s="8" t="s">
        <v>10</v>
      </c>
      <c r="DK446" s="8"/>
      <c r="DL446" s="8"/>
      <c r="DM446" s="9" t="s">
        <v>11</v>
      </c>
      <c r="DN446" s="10" t="s">
        <v>12</v>
      </c>
      <c r="DO446" s="10" t="s">
        <v>13</v>
      </c>
      <c r="DQ446" s="2"/>
      <c r="DR446" s="2"/>
      <c r="DS446" s="2"/>
      <c r="DT446" s="2"/>
      <c r="DU446" s="2"/>
      <c r="DV446" s="4" t="s">
        <v>8</v>
      </c>
      <c r="DW446" s="5"/>
      <c r="DX446" s="5"/>
      <c r="DY446" s="6"/>
      <c r="DZ446" s="7" t="s">
        <v>9</v>
      </c>
      <c r="EA446" s="7"/>
      <c r="EB446" s="7"/>
      <c r="EC446" s="7"/>
      <c r="ED446" s="8" t="s">
        <v>10</v>
      </c>
      <c r="EE446" s="8"/>
      <c r="EF446" s="8"/>
      <c r="EG446" s="9" t="s">
        <v>11</v>
      </c>
      <c r="EH446" s="10" t="s">
        <v>12</v>
      </c>
      <c r="EI446" s="10" t="s">
        <v>13</v>
      </c>
    </row>
    <row r="447" s="1" customFormat="1" customHeight="1" spans="1:139">
      <c r="A447" s="1" t="s">
        <v>14</v>
      </c>
      <c r="B447" s="1" t="s">
        <v>15</v>
      </c>
      <c r="C447" s="1" t="s">
        <v>16</v>
      </c>
      <c r="D447" s="1" t="s">
        <v>17</v>
      </c>
      <c r="E447" s="1" t="s">
        <v>18</v>
      </c>
      <c r="F447" s="11" t="s">
        <v>19</v>
      </c>
      <c r="G447" s="11" t="s">
        <v>20</v>
      </c>
      <c r="H447" s="12" t="s">
        <v>21</v>
      </c>
      <c r="I447" s="13" t="s">
        <v>8</v>
      </c>
      <c r="J447" s="11" t="s">
        <v>22</v>
      </c>
      <c r="K447" s="11" t="s">
        <v>23</v>
      </c>
      <c r="L447" s="11" t="s">
        <v>24</v>
      </c>
      <c r="M447" s="7" t="s">
        <v>25</v>
      </c>
      <c r="N447" s="11" t="s">
        <v>26</v>
      </c>
      <c r="O447" s="11" t="s">
        <v>27</v>
      </c>
      <c r="P447" s="8" t="s">
        <v>28</v>
      </c>
      <c r="Q447" s="9" t="s">
        <v>29</v>
      </c>
      <c r="R447" s="14"/>
      <c r="S447" s="14"/>
      <c r="T447" s="1"/>
      <c r="U447" s="1" t="s">
        <v>14</v>
      </c>
      <c r="V447" s="1" t="s">
        <v>15</v>
      </c>
      <c r="W447" s="1" t="s">
        <v>16</v>
      </c>
      <c r="X447" s="1" t="s">
        <v>17</v>
      </c>
      <c r="Y447" s="1" t="s">
        <v>18</v>
      </c>
      <c r="Z447" s="11" t="s">
        <v>19</v>
      </c>
      <c r="AA447" s="11" t="s">
        <v>20</v>
      </c>
      <c r="AB447" s="12" t="s">
        <v>21</v>
      </c>
      <c r="AC447" s="13" t="s">
        <v>8</v>
      </c>
      <c r="AD447" s="11" t="s">
        <v>22</v>
      </c>
      <c r="AE447" s="11" t="s">
        <v>23</v>
      </c>
      <c r="AF447" s="11" t="s">
        <v>24</v>
      </c>
      <c r="AG447" s="7" t="s">
        <v>25</v>
      </c>
      <c r="AH447" s="11" t="s">
        <v>26</v>
      </c>
      <c r="AI447" s="11" t="s">
        <v>27</v>
      </c>
      <c r="AJ447" s="8" t="s">
        <v>28</v>
      </c>
      <c r="AK447" s="9" t="s">
        <v>29</v>
      </c>
      <c r="AL447" s="14"/>
      <c r="AM447" s="14"/>
      <c r="AN447" s="1"/>
      <c r="AO447" s="1" t="s">
        <v>14</v>
      </c>
      <c r="AP447" s="1" t="s">
        <v>15</v>
      </c>
      <c r="AQ447" s="1" t="s">
        <v>16</v>
      </c>
      <c r="AR447" s="1" t="s">
        <v>17</v>
      </c>
      <c r="AS447" s="1" t="s">
        <v>18</v>
      </c>
      <c r="AT447" s="11" t="s">
        <v>19</v>
      </c>
      <c r="AU447" s="11" t="s">
        <v>20</v>
      </c>
      <c r="AV447" s="12" t="s">
        <v>21</v>
      </c>
      <c r="AW447" s="13" t="s">
        <v>8</v>
      </c>
      <c r="AX447" s="11" t="s">
        <v>22</v>
      </c>
      <c r="AY447" s="11" t="s">
        <v>23</v>
      </c>
      <c r="AZ447" s="11" t="s">
        <v>24</v>
      </c>
      <c r="BA447" s="7" t="s">
        <v>25</v>
      </c>
      <c r="BB447" s="11" t="s">
        <v>26</v>
      </c>
      <c r="BC447" s="11" t="s">
        <v>27</v>
      </c>
      <c r="BD447" s="8" t="s">
        <v>28</v>
      </c>
      <c r="BE447" s="9" t="s">
        <v>29</v>
      </c>
      <c r="BF447" s="14"/>
      <c r="BG447" s="14"/>
      <c r="BH447" s="1"/>
      <c r="BI447" s="1" t="s">
        <v>14</v>
      </c>
      <c r="BJ447" s="1" t="s">
        <v>15</v>
      </c>
      <c r="BK447" s="1" t="s">
        <v>16</v>
      </c>
      <c r="BL447" s="1" t="s">
        <v>17</v>
      </c>
      <c r="BM447" s="1" t="s">
        <v>18</v>
      </c>
      <c r="BN447" s="11" t="s">
        <v>19</v>
      </c>
      <c r="BO447" s="11" t="s">
        <v>20</v>
      </c>
      <c r="BP447" s="12" t="s">
        <v>21</v>
      </c>
      <c r="BQ447" s="13" t="s">
        <v>8</v>
      </c>
      <c r="BR447" s="11" t="s">
        <v>22</v>
      </c>
      <c r="BS447" s="11" t="s">
        <v>23</v>
      </c>
      <c r="BT447" s="11" t="s">
        <v>24</v>
      </c>
      <c r="BU447" s="7" t="s">
        <v>25</v>
      </c>
      <c r="BV447" s="11" t="s">
        <v>26</v>
      </c>
      <c r="BW447" s="11" t="s">
        <v>27</v>
      </c>
      <c r="BX447" s="8" t="s">
        <v>28</v>
      </c>
      <c r="BY447" s="9" t="s">
        <v>29</v>
      </c>
      <c r="BZ447" s="14"/>
      <c r="CA447" s="14"/>
      <c r="CB447" s="1"/>
      <c r="CC447" s="1" t="s">
        <v>14</v>
      </c>
      <c r="CD447" s="1" t="s">
        <v>15</v>
      </c>
      <c r="CE447" s="1" t="s">
        <v>16</v>
      </c>
      <c r="CF447" s="1" t="s">
        <v>17</v>
      </c>
      <c r="CG447" s="1" t="s">
        <v>18</v>
      </c>
      <c r="CH447" s="11" t="s">
        <v>19</v>
      </c>
      <c r="CI447" s="11" t="s">
        <v>20</v>
      </c>
      <c r="CJ447" s="12" t="s">
        <v>21</v>
      </c>
      <c r="CK447" s="13" t="s">
        <v>8</v>
      </c>
      <c r="CL447" s="11" t="s">
        <v>22</v>
      </c>
      <c r="CM447" s="11" t="s">
        <v>23</v>
      </c>
      <c r="CN447" s="11" t="s">
        <v>24</v>
      </c>
      <c r="CO447" s="7" t="s">
        <v>25</v>
      </c>
      <c r="CP447" s="11" t="s">
        <v>26</v>
      </c>
      <c r="CQ447" s="11" t="s">
        <v>27</v>
      </c>
      <c r="CR447" s="8" t="s">
        <v>28</v>
      </c>
      <c r="CS447" s="9" t="s">
        <v>29</v>
      </c>
      <c r="CT447" s="14"/>
      <c r="CU447" s="14"/>
      <c r="CV447" s="1"/>
      <c r="CW447" s="1" t="s">
        <v>14</v>
      </c>
      <c r="CX447" s="1" t="s">
        <v>15</v>
      </c>
      <c r="CY447" s="1" t="s">
        <v>16</v>
      </c>
      <c r="CZ447" s="1" t="s">
        <v>17</v>
      </c>
      <c r="DA447" s="1" t="s">
        <v>18</v>
      </c>
      <c r="DB447" s="11" t="s">
        <v>19</v>
      </c>
      <c r="DC447" s="11" t="s">
        <v>20</v>
      </c>
      <c r="DD447" s="12" t="s">
        <v>21</v>
      </c>
      <c r="DE447" s="13" t="s">
        <v>8</v>
      </c>
      <c r="DF447" s="11" t="s">
        <v>22</v>
      </c>
      <c r="DG447" s="11" t="s">
        <v>23</v>
      </c>
      <c r="DH447" s="11" t="s">
        <v>24</v>
      </c>
      <c r="DI447" s="7" t="s">
        <v>25</v>
      </c>
      <c r="DJ447" s="11" t="s">
        <v>26</v>
      </c>
      <c r="DK447" s="11" t="s">
        <v>27</v>
      </c>
      <c r="DL447" s="8" t="s">
        <v>28</v>
      </c>
      <c r="DM447" s="9" t="s">
        <v>29</v>
      </c>
      <c r="DN447" s="14"/>
      <c r="DO447" s="14"/>
      <c r="DP447" s="1"/>
      <c r="DQ447" s="1" t="s">
        <v>14</v>
      </c>
      <c r="DR447" s="1" t="s">
        <v>15</v>
      </c>
      <c r="DS447" s="1" t="s">
        <v>16</v>
      </c>
      <c r="DT447" s="1" t="s">
        <v>17</v>
      </c>
      <c r="DU447" s="1" t="s">
        <v>18</v>
      </c>
      <c r="DV447" s="11" t="s">
        <v>19</v>
      </c>
      <c r="DW447" s="11" t="s">
        <v>20</v>
      </c>
      <c r="DX447" s="12" t="s">
        <v>21</v>
      </c>
      <c r="DY447" s="13" t="s">
        <v>8</v>
      </c>
      <c r="DZ447" s="11" t="s">
        <v>22</v>
      </c>
      <c r="EA447" s="11" t="s">
        <v>23</v>
      </c>
      <c r="EB447" s="11" t="s">
        <v>24</v>
      </c>
      <c r="EC447" s="7" t="s">
        <v>25</v>
      </c>
      <c r="ED447" s="11" t="s">
        <v>26</v>
      </c>
      <c r="EE447" s="11" t="s">
        <v>27</v>
      </c>
      <c r="EF447" s="8" t="s">
        <v>28</v>
      </c>
      <c r="EG447" s="9" t="s">
        <v>29</v>
      </c>
      <c r="EH447" s="14"/>
      <c r="EI447" s="14"/>
    </row>
    <row r="448" s="1" customFormat="1" customHeight="1" spans="1:139">
      <c r="A448" s="15">
        <f>M457</f>
        <v>1726220.64935306</v>
      </c>
      <c r="B448" s="15">
        <f>T466+T475</f>
        <v>828684.21695572</v>
      </c>
      <c r="C448" s="15">
        <f>M489</f>
        <v>656558.493069623</v>
      </c>
      <c r="D448" s="15">
        <f>M499</f>
        <v>438521.444749058</v>
      </c>
      <c r="E448" s="15">
        <v>18</v>
      </c>
      <c r="F448" s="11">
        <v>2465</v>
      </c>
      <c r="G448" s="11">
        <v>1.286</v>
      </c>
      <c r="H448" s="12">
        <v>1.35</v>
      </c>
      <c r="I448" s="13">
        <f t="shared" ref="I448:I456" si="892">F448*G448*H448</f>
        <v>4279.4865</v>
      </c>
      <c r="J448" s="11">
        <v>3</v>
      </c>
      <c r="K448" s="11">
        <v>680</v>
      </c>
      <c r="L448" s="11">
        <v>1.43</v>
      </c>
      <c r="M448" s="16">
        <f t="shared" ref="M448:M456" si="893">1+6*K448/(K448+2000)+L448</f>
        <v>3.95238805970149</v>
      </c>
      <c r="N448" s="11">
        <v>0.98</v>
      </c>
      <c r="O448" s="11">
        <v>2.3</v>
      </c>
      <c r="P448" s="8">
        <f t="shared" ref="P448:P456" si="894">1+N448*O448</f>
        <v>3.254</v>
      </c>
      <c r="Q448" s="9">
        <v>1.275</v>
      </c>
      <c r="R448" s="17">
        <v>1</v>
      </c>
      <c r="S448" s="18">
        <f t="shared" ref="S448:S456" si="895">I448*J448*Q448*P448*M448*R448</f>
        <v>210523.328275821</v>
      </c>
      <c r="U448" s="15">
        <f>AG457</f>
        <v>1726220.64935306</v>
      </c>
      <c r="V448" s="15">
        <f>AN466+AN475</f>
        <v>989117.585886115</v>
      </c>
      <c r="W448" s="15">
        <f>AG489</f>
        <v>656558.493069623</v>
      </c>
      <c r="X448" s="15">
        <f>AG499</f>
        <v>620901.713261907</v>
      </c>
      <c r="Y448" s="15">
        <v>18</v>
      </c>
      <c r="Z448" s="11">
        <v>2465</v>
      </c>
      <c r="AA448" s="11">
        <v>1.286</v>
      </c>
      <c r="AB448" s="12">
        <v>1.35</v>
      </c>
      <c r="AC448" s="13">
        <f t="shared" ref="AC448:AC456" si="896">Z448*AA448*AB448</f>
        <v>4279.4865</v>
      </c>
      <c r="AD448" s="11">
        <v>3</v>
      </c>
      <c r="AE448" s="11">
        <v>680</v>
      </c>
      <c r="AF448" s="11">
        <v>1.43</v>
      </c>
      <c r="AG448" s="16">
        <f t="shared" ref="AG448:AG456" si="897">1+6*AE448/(AE448+2000)+AF448</f>
        <v>3.95238805970149</v>
      </c>
      <c r="AH448" s="11">
        <v>0.98</v>
      </c>
      <c r="AI448" s="11">
        <v>2.3</v>
      </c>
      <c r="AJ448" s="8">
        <f t="shared" ref="AJ448:AJ456" si="898">1+AH448*AI448</f>
        <v>3.254</v>
      </c>
      <c r="AK448" s="9">
        <v>1.275</v>
      </c>
      <c r="AL448" s="17">
        <v>1</v>
      </c>
      <c r="AM448" s="18">
        <f t="shared" ref="AM448:AM456" si="899">AC448*AD448*AK448*AJ448*AG448*AL448</f>
        <v>210523.328275821</v>
      </c>
      <c r="AO448" s="15">
        <f>BA457</f>
        <v>1752113.95909336</v>
      </c>
      <c r="AP448" s="15">
        <f>BH466+BH475</f>
        <v>859071.02740258</v>
      </c>
      <c r="AQ448" s="15">
        <f>BA489</f>
        <v>666406.870465667</v>
      </c>
      <c r="AR448" s="15">
        <f>BA499</f>
        <v>666751.987554849</v>
      </c>
      <c r="AS448" s="15">
        <v>18</v>
      </c>
      <c r="AT448" s="11">
        <v>2465</v>
      </c>
      <c r="AU448" s="11">
        <v>1.286</v>
      </c>
      <c r="AV448" s="12">
        <v>1.35</v>
      </c>
      <c r="AW448" s="13">
        <f t="shared" ref="AW448:AW456" si="900">AT448*AU448*AV448</f>
        <v>4279.4865</v>
      </c>
      <c r="AX448" s="11">
        <v>3</v>
      </c>
      <c r="AY448" s="11">
        <v>680</v>
      </c>
      <c r="AZ448" s="11">
        <v>1.43</v>
      </c>
      <c r="BA448" s="16">
        <f t="shared" ref="BA448:BA456" si="901">1+6*AY448/(AY448+2000)+AZ448</f>
        <v>3.95238805970149</v>
      </c>
      <c r="BB448" s="11">
        <v>0.98</v>
      </c>
      <c r="BC448" s="11">
        <v>2.3</v>
      </c>
      <c r="BD448" s="8">
        <f t="shared" ref="BD448:BD456" si="902">1+BB448*BC448</f>
        <v>3.254</v>
      </c>
      <c r="BE448" s="9">
        <v>1.275</v>
      </c>
      <c r="BF448" s="17">
        <v>1.015</v>
      </c>
      <c r="BG448" s="18">
        <f t="shared" ref="BG448:BG456" si="903">AW448*AX448*BE448*BD448*BA448*BF448</f>
        <v>213681.178199959</v>
      </c>
      <c r="BI448" s="15">
        <f>BU457</f>
        <v>1752113.95909336</v>
      </c>
      <c r="BJ448" s="15">
        <f>CB466+CB475</f>
        <v>1020200.37727461</v>
      </c>
      <c r="BK448" s="15">
        <f>BU489</f>
        <v>666406.870465667</v>
      </c>
      <c r="BL448" s="15">
        <f>BU499</f>
        <v>940406.99320214</v>
      </c>
      <c r="BM448" s="15">
        <v>18</v>
      </c>
      <c r="BN448" s="11">
        <v>2465</v>
      </c>
      <c r="BO448" s="11">
        <v>1.286</v>
      </c>
      <c r="BP448" s="12">
        <v>1.35</v>
      </c>
      <c r="BQ448" s="13">
        <f t="shared" ref="BQ448:BQ456" si="904">BN448*BO448*BP448</f>
        <v>4279.4865</v>
      </c>
      <c r="BR448" s="11">
        <v>3</v>
      </c>
      <c r="BS448" s="11">
        <v>680</v>
      </c>
      <c r="BT448" s="11">
        <v>1.43</v>
      </c>
      <c r="BU448" s="16">
        <f t="shared" ref="BU448:BU456" si="905">1+6*BS448/(BS448+2000)+BT448</f>
        <v>3.95238805970149</v>
      </c>
      <c r="BV448" s="11">
        <v>0.98</v>
      </c>
      <c r="BW448" s="11">
        <v>2.3</v>
      </c>
      <c r="BX448" s="8">
        <f t="shared" ref="BX448:BX456" si="906">1+BV448*BW448</f>
        <v>3.254</v>
      </c>
      <c r="BY448" s="9">
        <v>1.275</v>
      </c>
      <c r="BZ448" s="17">
        <v>1.015</v>
      </c>
      <c r="CA448" s="18">
        <f t="shared" ref="CA448:CA456" si="907">BQ448*BR448*BY448*BX448*BU448*BZ448</f>
        <v>213681.178199959</v>
      </c>
      <c r="CC448" s="15">
        <f>CO457</f>
        <v>2198151.16728502</v>
      </c>
      <c r="CD448" s="15">
        <f>CV466+CV475</f>
        <v>918317.305154482</v>
      </c>
      <c r="CE448" s="15">
        <f>CO489</f>
        <v>712365.96498054</v>
      </c>
      <c r="CF448" s="15">
        <f>CO499</f>
        <v>987980.844752582</v>
      </c>
      <c r="CG448" s="15">
        <v>18</v>
      </c>
      <c r="CH448" s="11">
        <f t="shared" ref="CH448:CH456" si="908">2465+428</f>
        <v>2893</v>
      </c>
      <c r="CI448" s="11">
        <v>1.286</v>
      </c>
      <c r="CJ448" s="12">
        <v>1.35</v>
      </c>
      <c r="CK448" s="13">
        <f t="shared" ref="CK448:CK456" si="909">CH448*CI448*CJ448</f>
        <v>5022.5373</v>
      </c>
      <c r="CL448" s="11">
        <v>3</v>
      </c>
      <c r="CM448" s="11">
        <v>680</v>
      </c>
      <c r="CN448" s="11">
        <v>1.43</v>
      </c>
      <c r="CO448" s="16">
        <f t="shared" ref="CO448:CO456" si="910">1+6*CM448/(CM448+2000)+CN448</f>
        <v>3.95238805970149</v>
      </c>
      <c r="CP448" s="11">
        <v>0.98</v>
      </c>
      <c r="CQ448" s="11">
        <v>2.3</v>
      </c>
      <c r="CR448" s="8">
        <f t="shared" ref="CR448:CR456" si="911">1+CP448*CQ448</f>
        <v>3.254</v>
      </c>
      <c r="CS448" s="9">
        <v>1.275</v>
      </c>
      <c r="CT448" s="17">
        <v>1.085</v>
      </c>
      <c r="CU448" s="18">
        <f t="shared" ref="CU448:CU456" si="912">CK448*CL448*CS448*CR448*CO448*CT448</f>
        <v>268078.185696396</v>
      </c>
      <c r="CW448" s="15">
        <f>DI457</f>
        <v>2207268.97371689</v>
      </c>
      <c r="CX448" s="15">
        <f>DP466+DP475</f>
        <v>1090559.0239832</v>
      </c>
      <c r="CY448" s="15">
        <f>DI489</f>
        <v>712365.96498054</v>
      </c>
      <c r="CZ448" s="15">
        <f>DI499</f>
        <v>1387137.09617679</v>
      </c>
      <c r="DA448" s="15">
        <v>18</v>
      </c>
      <c r="DB448" s="11">
        <f t="shared" ref="DB448:DB456" si="913">2465+440</f>
        <v>2905</v>
      </c>
      <c r="DC448" s="11">
        <v>1.286</v>
      </c>
      <c r="DD448" s="12">
        <v>1.35</v>
      </c>
      <c r="DE448" s="13">
        <f t="shared" ref="DE448:DE456" si="914">DB448*DC448*DD448</f>
        <v>5043.3705</v>
      </c>
      <c r="DF448" s="11">
        <v>3</v>
      </c>
      <c r="DG448" s="11">
        <v>680</v>
      </c>
      <c r="DH448" s="11">
        <v>1.43</v>
      </c>
      <c r="DI448" s="16">
        <f t="shared" ref="DI448:DI456" si="915">1+6*DG448/(DG448+2000)+DH448</f>
        <v>3.95238805970149</v>
      </c>
      <c r="DJ448" s="11">
        <v>0.98</v>
      </c>
      <c r="DK448" s="11">
        <v>2.3</v>
      </c>
      <c r="DL448" s="8">
        <f t="shared" ref="DL448:DL456" si="916">1+DJ448*DK448</f>
        <v>3.254</v>
      </c>
      <c r="DM448" s="9">
        <v>1.275</v>
      </c>
      <c r="DN448" s="17">
        <v>1.085</v>
      </c>
      <c r="DO448" s="18">
        <f t="shared" ref="DO448:DO456" si="917">DE448*DF448*DM448*DL448*DI448*DN448</f>
        <v>269190.158813699</v>
      </c>
      <c r="DQ448" s="15">
        <f>EC457</f>
        <v>3164147.21830645</v>
      </c>
      <c r="DR448" s="15">
        <f>EJ466+EJ475</f>
        <v>1513938.01106016</v>
      </c>
      <c r="DS448" s="15">
        <f>EC489</f>
        <v>1022421.98282579</v>
      </c>
      <c r="DT448" s="15">
        <f>EC499</f>
        <v>2553531.38893932</v>
      </c>
      <c r="DU448" s="15">
        <v>18</v>
      </c>
      <c r="DV448" s="11">
        <f t="shared" ref="DV448:DV456" si="918">2465+499</f>
        <v>2964</v>
      </c>
      <c r="DW448" s="11">
        <v>1.286</v>
      </c>
      <c r="DX448" s="12">
        <v>1.35</v>
      </c>
      <c r="DY448" s="13">
        <f t="shared" ref="DY448:DY456" si="919">DV448*DW448*DX448</f>
        <v>5145.8004</v>
      </c>
      <c r="DZ448" s="11">
        <v>3</v>
      </c>
      <c r="EA448" s="11">
        <v>680</v>
      </c>
      <c r="EB448" s="11">
        <v>1.52</v>
      </c>
      <c r="EC448" s="16">
        <f t="shared" ref="EC448:EC456" si="920">1+6*EA448/(EA448+2000)+EB448</f>
        <v>4.04238805970149</v>
      </c>
      <c r="ED448" s="11">
        <v>0.98</v>
      </c>
      <c r="EE448" s="11">
        <v>3.1</v>
      </c>
      <c r="EF448" s="8">
        <f t="shared" ref="EF448:EF456" si="921">1+ED448*EE448</f>
        <v>4.038</v>
      </c>
      <c r="EG448" s="9">
        <v>1.275</v>
      </c>
      <c r="EH448" s="17">
        <v>1.2</v>
      </c>
      <c r="EI448" s="18">
        <f t="shared" ref="EI448:EI456" si="922">DY448*DZ448*EG448*EF448*EC448*EH448</f>
        <v>385540.440255988</v>
      </c>
    </row>
    <row r="449" s="1" customFormat="1" customHeight="1" spans="1:140">
      <c r="A449" s="1" t="s">
        <v>30</v>
      </c>
      <c r="B449" s="1" t="s">
        <v>31</v>
      </c>
      <c r="C449" s="1" t="s">
        <v>32</v>
      </c>
      <c r="D449" s="1" t="s">
        <v>12</v>
      </c>
      <c r="E449" s="1"/>
      <c r="F449" s="11">
        <v>2465</v>
      </c>
      <c r="G449" s="11">
        <v>1.871</v>
      </c>
      <c r="H449" s="12">
        <v>1.35</v>
      </c>
      <c r="I449" s="13">
        <f t="shared" si="892"/>
        <v>6226.22025</v>
      </c>
      <c r="J449" s="11">
        <v>3</v>
      </c>
      <c r="K449" s="11">
        <v>680</v>
      </c>
      <c r="L449" s="11">
        <v>1.43</v>
      </c>
      <c r="M449" s="16">
        <f t="shared" si="893"/>
        <v>3.95238805970149</v>
      </c>
      <c r="N449" s="11">
        <v>0.98</v>
      </c>
      <c r="O449" s="11">
        <v>2.3</v>
      </c>
      <c r="P449" s="8">
        <f t="shared" si="894"/>
        <v>3.254</v>
      </c>
      <c r="Q449" s="9">
        <v>1.275</v>
      </c>
      <c r="R449" s="17">
        <v>1</v>
      </c>
      <c r="S449" s="18">
        <f t="shared" si="895"/>
        <v>306290.16112291</v>
      </c>
      <c r="U449" s="1" t="s">
        <v>30</v>
      </c>
      <c r="V449" s="1" t="s">
        <v>31</v>
      </c>
      <c r="W449" s="1" t="s">
        <v>32</v>
      </c>
      <c r="X449" s="1" t="s">
        <v>12</v>
      </c>
      <c r="Y449" s="1"/>
      <c r="Z449" s="11">
        <v>2465</v>
      </c>
      <c r="AA449" s="11">
        <v>1.871</v>
      </c>
      <c r="AB449" s="12">
        <v>1.35</v>
      </c>
      <c r="AC449" s="13">
        <f t="shared" si="896"/>
        <v>6226.22025</v>
      </c>
      <c r="AD449" s="11">
        <v>3</v>
      </c>
      <c r="AE449" s="11">
        <v>680</v>
      </c>
      <c r="AF449" s="11">
        <v>1.43</v>
      </c>
      <c r="AG449" s="16">
        <f t="shared" si="897"/>
        <v>3.95238805970149</v>
      </c>
      <c r="AH449" s="11">
        <v>0.98</v>
      </c>
      <c r="AI449" s="11">
        <v>2.3</v>
      </c>
      <c r="AJ449" s="8">
        <f t="shared" si="898"/>
        <v>3.254</v>
      </c>
      <c r="AK449" s="9">
        <v>1.275</v>
      </c>
      <c r="AL449" s="17">
        <v>1</v>
      </c>
      <c r="AM449" s="18">
        <f t="shared" si="899"/>
        <v>306290.16112291</v>
      </c>
      <c r="AO449" s="1" t="s">
        <v>30</v>
      </c>
      <c r="AP449" s="1" t="s">
        <v>31</v>
      </c>
      <c r="AQ449" s="1" t="s">
        <v>32</v>
      </c>
      <c r="AR449" s="1" t="s">
        <v>12</v>
      </c>
      <c r="AS449" s="1"/>
      <c r="AT449" s="11">
        <v>2465</v>
      </c>
      <c r="AU449" s="11">
        <v>1.871</v>
      </c>
      <c r="AV449" s="12">
        <v>1.35</v>
      </c>
      <c r="AW449" s="13">
        <f t="shared" si="900"/>
        <v>6226.22025</v>
      </c>
      <c r="AX449" s="11">
        <v>3</v>
      </c>
      <c r="AY449" s="11">
        <v>680</v>
      </c>
      <c r="AZ449" s="11">
        <v>1.43</v>
      </c>
      <c r="BA449" s="16">
        <f t="shared" si="901"/>
        <v>3.95238805970149</v>
      </c>
      <c r="BB449" s="11">
        <v>0.98</v>
      </c>
      <c r="BC449" s="11">
        <v>2.3</v>
      </c>
      <c r="BD449" s="8">
        <f t="shared" si="902"/>
        <v>3.254</v>
      </c>
      <c r="BE449" s="9">
        <v>1.275</v>
      </c>
      <c r="BF449" s="17">
        <v>1.015</v>
      </c>
      <c r="BG449" s="18">
        <f t="shared" si="903"/>
        <v>310884.513539753</v>
      </c>
      <c r="BI449" s="1" t="s">
        <v>30</v>
      </c>
      <c r="BJ449" s="1" t="s">
        <v>31</v>
      </c>
      <c r="BK449" s="1" t="s">
        <v>32</v>
      </c>
      <c r="BL449" s="1" t="s">
        <v>12</v>
      </c>
      <c r="BM449" s="1"/>
      <c r="BN449" s="11">
        <v>2465</v>
      </c>
      <c r="BO449" s="11">
        <v>1.871</v>
      </c>
      <c r="BP449" s="12">
        <v>1.35</v>
      </c>
      <c r="BQ449" s="13">
        <f t="shared" si="904"/>
        <v>6226.22025</v>
      </c>
      <c r="BR449" s="11">
        <v>3</v>
      </c>
      <c r="BS449" s="11">
        <v>680</v>
      </c>
      <c r="BT449" s="11">
        <v>1.43</v>
      </c>
      <c r="BU449" s="16">
        <f t="shared" si="905"/>
        <v>3.95238805970149</v>
      </c>
      <c r="BV449" s="11">
        <v>0.98</v>
      </c>
      <c r="BW449" s="11">
        <v>2.3</v>
      </c>
      <c r="BX449" s="8">
        <f t="shared" si="906"/>
        <v>3.254</v>
      </c>
      <c r="BY449" s="9">
        <v>1.275</v>
      </c>
      <c r="BZ449" s="17">
        <v>1.015</v>
      </c>
      <c r="CA449" s="18">
        <f t="shared" si="907"/>
        <v>310884.513539753</v>
      </c>
      <c r="CC449" s="1" t="s">
        <v>30</v>
      </c>
      <c r="CD449" s="1" t="s">
        <v>31</v>
      </c>
      <c r="CE449" s="1" t="s">
        <v>32</v>
      </c>
      <c r="CF449" s="1" t="s">
        <v>12</v>
      </c>
      <c r="CG449" s="1"/>
      <c r="CH449" s="11">
        <f t="shared" si="908"/>
        <v>2893</v>
      </c>
      <c r="CI449" s="11">
        <v>1.871</v>
      </c>
      <c r="CJ449" s="12">
        <v>1.35</v>
      </c>
      <c r="CK449" s="13">
        <f t="shared" si="909"/>
        <v>7307.28405</v>
      </c>
      <c r="CL449" s="11">
        <v>3</v>
      </c>
      <c r="CM449" s="11">
        <v>680</v>
      </c>
      <c r="CN449" s="11">
        <v>1.43</v>
      </c>
      <c r="CO449" s="16">
        <f t="shared" si="910"/>
        <v>3.95238805970149</v>
      </c>
      <c r="CP449" s="11">
        <v>0.98</v>
      </c>
      <c r="CQ449" s="11">
        <v>2.3</v>
      </c>
      <c r="CR449" s="8">
        <f t="shared" si="911"/>
        <v>3.254</v>
      </c>
      <c r="CS449" s="9">
        <v>1.275</v>
      </c>
      <c r="CT449" s="17">
        <v>1.085</v>
      </c>
      <c r="CU449" s="18">
        <f t="shared" si="912"/>
        <v>390026.660527183</v>
      </c>
      <c r="CW449" s="1" t="s">
        <v>30</v>
      </c>
      <c r="CX449" s="1" t="s">
        <v>31</v>
      </c>
      <c r="CY449" s="1" t="s">
        <v>32</v>
      </c>
      <c r="CZ449" s="1" t="s">
        <v>12</v>
      </c>
      <c r="DA449" s="1"/>
      <c r="DB449" s="11">
        <f t="shared" si="913"/>
        <v>2905</v>
      </c>
      <c r="DC449" s="11">
        <v>1.871</v>
      </c>
      <c r="DD449" s="12">
        <v>1.35</v>
      </c>
      <c r="DE449" s="13">
        <f t="shared" si="914"/>
        <v>7337.59425</v>
      </c>
      <c r="DF449" s="11">
        <v>3</v>
      </c>
      <c r="DG449" s="11">
        <v>680</v>
      </c>
      <c r="DH449" s="11">
        <v>1.43</v>
      </c>
      <c r="DI449" s="16">
        <f t="shared" si="915"/>
        <v>3.95238805970149</v>
      </c>
      <c r="DJ449" s="11">
        <v>0.98</v>
      </c>
      <c r="DK449" s="11">
        <v>2.3</v>
      </c>
      <c r="DL449" s="8">
        <f t="shared" si="916"/>
        <v>3.254</v>
      </c>
      <c r="DM449" s="9">
        <v>1.275</v>
      </c>
      <c r="DN449" s="17">
        <v>1.085</v>
      </c>
      <c r="DO449" s="18">
        <f t="shared" si="917"/>
        <v>391644.469005001</v>
      </c>
      <c r="DQ449" s="1" t="s">
        <v>30</v>
      </c>
      <c r="DR449" s="1" t="s">
        <v>31</v>
      </c>
      <c r="DS449" s="1" t="s">
        <v>32</v>
      </c>
      <c r="DT449" s="1" t="s">
        <v>12</v>
      </c>
      <c r="DU449" s="1"/>
      <c r="DV449" s="11">
        <f t="shared" si="918"/>
        <v>2964</v>
      </c>
      <c r="DW449" s="11">
        <v>1.871</v>
      </c>
      <c r="DX449" s="12">
        <v>1.35</v>
      </c>
      <c r="DY449" s="13">
        <f t="shared" si="919"/>
        <v>7486.6194</v>
      </c>
      <c r="DZ449" s="11">
        <v>3</v>
      </c>
      <c r="EA449" s="11">
        <v>680</v>
      </c>
      <c r="EB449" s="11">
        <v>1.52</v>
      </c>
      <c r="EC449" s="16">
        <f t="shared" si="920"/>
        <v>4.04238805970149</v>
      </c>
      <c r="ED449" s="11">
        <v>0.98</v>
      </c>
      <c r="EE449" s="11">
        <v>3.1</v>
      </c>
      <c r="EF449" s="8">
        <f t="shared" si="921"/>
        <v>4.038</v>
      </c>
      <c r="EG449" s="9">
        <v>1.275</v>
      </c>
      <c r="EH449" s="17">
        <v>1.2</v>
      </c>
      <c r="EI449" s="18">
        <f t="shared" si="922"/>
        <v>560922.366811005</v>
      </c>
    </row>
    <row r="450" s="1" customFormat="1" customHeight="1" spans="1:140">
      <c r="A450" s="15">
        <f>M519</f>
        <v>101553.2684325</v>
      </c>
      <c r="B450" s="15">
        <f>M536</f>
        <v>125705.6663261</v>
      </c>
      <c r="C450" s="1">
        <f>M552</f>
        <v>91641.79763424</v>
      </c>
      <c r="D450" s="1">
        <v>1</v>
      </c>
      <c r="E450" s="1"/>
      <c r="F450" s="11">
        <v>2465</v>
      </c>
      <c r="G450" s="11">
        <v>1.286</v>
      </c>
      <c r="H450" s="12">
        <v>1.35</v>
      </c>
      <c r="I450" s="13">
        <f t="shared" si="892"/>
        <v>4279.4865</v>
      </c>
      <c r="J450" s="11">
        <v>3</v>
      </c>
      <c r="K450" s="11">
        <v>680</v>
      </c>
      <c r="L450" s="11">
        <v>1.43</v>
      </c>
      <c r="M450" s="16">
        <f t="shared" si="893"/>
        <v>3.95238805970149</v>
      </c>
      <c r="N450" s="11">
        <v>0.98</v>
      </c>
      <c r="O450" s="11">
        <v>2.3</v>
      </c>
      <c r="P450" s="8">
        <f t="shared" si="894"/>
        <v>3.254</v>
      </c>
      <c r="Q450" s="9">
        <v>1.275</v>
      </c>
      <c r="R450" s="17">
        <v>1</v>
      </c>
      <c r="S450" s="18">
        <f t="shared" si="895"/>
        <v>210523.328275821</v>
      </c>
      <c r="U450" s="15">
        <f>AG519</f>
        <v>101553.2684325</v>
      </c>
      <c r="V450" s="15">
        <f>AG536</f>
        <v>125705.6663261</v>
      </c>
      <c r="W450" s="1">
        <f>AG552</f>
        <v>110487.839616</v>
      </c>
      <c r="X450" s="1">
        <v>1</v>
      </c>
      <c r="Y450" s="1"/>
      <c r="Z450" s="11">
        <v>2465</v>
      </c>
      <c r="AA450" s="11">
        <v>1.286</v>
      </c>
      <c r="AB450" s="12">
        <v>1.35</v>
      </c>
      <c r="AC450" s="13">
        <f t="shared" si="896"/>
        <v>4279.4865</v>
      </c>
      <c r="AD450" s="11">
        <v>3</v>
      </c>
      <c r="AE450" s="11">
        <v>680</v>
      </c>
      <c r="AF450" s="11">
        <v>1.43</v>
      </c>
      <c r="AG450" s="16">
        <f t="shared" si="897"/>
        <v>3.95238805970149</v>
      </c>
      <c r="AH450" s="11">
        <v>0.98</v>
      </c>
      <c r="AI450" s="11">
        <v>2.3</v>
      </c>
      <c r="AJ450" s="8">
        <f t="shared" si="898"/>
        <v>3.254</v>
      </c>
      <c r="AK450" s="9">
        <v>1.275</v>
      </c>
      <c r="AL450" s="17">
        <v>1</v>
      </c>
      <c r="AM450" s="18">
        <f t="shared" si="899"/>
        <v>210523.328275821</v>
      </c>
      <c r="AO450" s="15">
        <f>BA519</f>
        <v>101553.2684325</v>
      </c>
      <c r="AP450" s="15">
        <f>BA536</f>
        <v>125705.6663261</v>
      </c>
      <c r="AQ450" s="1">
        <f>BA552</f>
        <v>100474.9271892</v>
      </c>
      <c r="AR450" s="1">
        <v>1</v>
      </c>
      <c r="AS450" s="1"/>
      <c r="AT450" s="11">
        <v>2465</v>
      </c>
      <c r="AU450" s="11">
        <v>1.286</v>
      </c>
      <c r="AV450" s="12">
        <v>1.35</v>
      </c>
      <c r="AW450" s="13">
        <f t="shared" si="900"/>
        <v>4279.4865</v>
      </c>
      <c r="AX450" s="11">
        <v>3</v>
      </c>
      <c r="AY450" s="11">
        <v>680</v>
      </c>
      <c r="AZ450" s="11">
        <v>1.43</v>
      </c>
      <c r="BA450" s="16">
        <f t="shared" si="901"/>
        <v>3.95238805970149</v>
      </c>
      <c r="BB450" s="11">
        <v>0.98</v>
      </c>
      <c r="BC450" s="11">
        <v>2.3</v>
      </c>
      <c r="BD450" s="8">
        <f t="shared" si="902"/>
        <v>3.254</v>
      </c>
      <c r="BE450" s="9">
        <v>1.275</v>
      </c>
      <c r="BF450" s="17">
        <v>1.015</v>
      </c>
      <c r="BG450" s="18">
        <f t="shared" si="903"/>
        <v>213681.178199959</v>
      </c>
      <c r="BI450" s="15">
        <f>BU519</f>
        <v>101553.2684325</v>
      </c>
      <c r="BJ450" s="15">
        <f>BU536</f>
        <v>125705.6663261</v>
      </c>
      <c r="BK450" s="1">
        <f>BU552</f>
        <v>141712.849656</v>
      </c>
      <c r="BL450" s="1">
        <v>1</v>
      </c>
      <c r="BM450" s="1"/>
      <c r="BN450" s="11">
        <v>2465</v>
      </c>
      <c r="BO450" s="11">
        <v>1.286</v>
      </c>
      <c r="BP450" s="12">
        <v>1.35</v>
      </c>
      <c r="BQ450" s="13">
        <f t="shared" si="904"/>
        <v>4279.4865</v>
      </c>
      <c r="BR450" s="11">
        <v>3</v>
      </c>
      <c r="BS450" s="11">
        <v>680</v>
      </c>
      <c r="BT450" s="11">
        <v>1.43</v>
      </c>
      <c r="BU450" s="16">
        <f t="shared" si="905"/>
        <v>3.95238805970149</v>
      </c>
      <c r="BV450" s="11">
        <v>0.98</v>
      </c>
      <c r="BW450" s="11">
        <v>2.3</v>
      </c>
      <c r="BX450" s="8">
        <f t="shared" si="906"/>
        <v>3.254</v>
      </c>
      <c r="BY450" s="9">
        <v>1.275</v>
      </c>
      <c r="BZ450" s="17">
        <v>1.015</v>
      </c>
      <c r="CA450" s="18">
        <f t="shared" si="907"/>
        <v>213681.178199959</v>
      </c>
      <c r="CC450" s="15">
        <f>CO519</f>
        <v>119186.0468865</v>
      </c>
      <c r="CD450" s="15">
        <f>CO536</f>
        <v>125705.6663261</v>
      </c>
      <c r="CE450" s="1">
        <f>CO552</f>
        <v>116478.8190684</v>
      </c>
      <c r="CF450" s="1">
        <v>1</v>
      </c>
      <c r="CG450" s="1"/>
      <c r="CH450" s="11">
        <f t="shared" si="908"/>
        <v>2893</v>
      </c>
      <c r="CI450" s="11">
        <v>1.286</v>
      </c>
      <c r="CJ450" s="12">
        <v>1.35</v>
      </c>
      <c r="CK450" s="13">
        <f t="shared" si="909"/>
        <v>5022.5373</v>
      </c>
      <c r="CL450" s="11">
        <v>3</v>
      </c>
      <c r="CM450" s="11">
        <v>680</v>
      </c>
      <c r="CN450" s="11">
        <v>1.43</v>
      </c>
      <c r="CO450" s="16">
        <f t="shared" si="910"/>
        <v>3.95238805970149</v>
      </c>
      <c r="CP450" s="11">
        <v>0.98</v>
      </c>
      <c r="CQ450" s="11">
        <v>2.3</v>
      </c>
      <c r="CR450" s="8">
        <f t="shared" si="911"/>
        <v>3.254</v>
      </c>
      <c r="CS450" s="9">
        <v>1.275</v>
      </c>
      <c r="CT450" s="17">
        <v>1.085</v>
      </c>
      <c r="CU450" s="18">
        <f t="shared" si="912"/>
        <v>268078.185696396</v>
      </c>
      <c r="CW450" s="15">
        <f>DI519</f>
        <v>119680.4238525</v>
      </c>
      <c r="CX450" s="15">
        <f>DI536</f>
        <v>125705.6663261</v>
      </c>
      <c r="CY450" s="1">
        <f>DI552</f>
        <v>136207.92924</v>
      </c>
      <c r="CZ450" s="1">
        <v>1</v>
      </c>
      <c r="DA450" s="1"/>
      <c r="DB450" s="11">
        <f t="shared" si="913"/>
        <v>2905</v>
      </c>
      <c r="DC450" s="11">
        <v>1.286</v>
      </c>
      <c r="DD450" s="12">
        <v>1.35</v>
      </c>
      <c r="DE450" s="13">
        <f t="shared" si="914"/>
        <v>5043.3705</v>
      </c>
      <c r="DF450" s="11">
        <v>3</v>
      </c>
      <c r="DG450" s="11">
        <v>680</v>
      </c>
      <c r="DH450" s="11">
        <v>1.43</v>
      </c>
      <c r="DI450" s="16">
        <f t="shared" si="915"/>
        <v>3.95238805970149</v>
      </c>
      <c r="DJ450" s="11">
        <v>0.98</v>
      </c>
      <c r="DK450" s="11">
        <v>2.3</v>
      </c>
      <c r="DL450" s="8">
        <f t="shared" si="916"/>
        <v>3.254</v>
      </c>
      <c r="DM450" s="9">
        <v>1.275</v>
      </c>
      <c r="DN450" s="17">
        <v>1.085</v>
      </c>
      <c r="DO450" s="18">
        <f t="shared" si="917"/>
        <v>269190.158813699</v>
      </c>
      <c r="DQ450" s="15">
        <f>EC519</f>
        <v>151531.857594</v>
      </c>
      <c r="DR450" s="15">
        <f>EC536</f>
        <v>158505.7715239</v>
      </c>
      <c r="DS450" s="1">
        <f>EC552</f>
        <v>231632.8102845</v>
      </c>
      <c r="DT450" s="1">
        <v>1</v>
      </c>
      <c r="DU450" s="1"/>
      <c r="DV450" s="11">
        <f t="shared" si="918"/>
        <v>2964</v>
      </c>
      <c r="DW450" s="11">
        <v>1.286</v>
      </c>
      <c r="DX450" s="12">
        <v>1.35</v>
      </c>
      <c r="DY450" s="13">
        <f t="shared" si="919"/>
        <v>5145.8004</v>
      </c>
      <c r="DZ450" s="11">
        <v>3</v>
      </c>
      <c r="EA450" s="11">
        <v>680</v>
      </c>
      <c r="EB450" s="11">
        <v>1.52</v>
      </c>
      <c r="EC450" s="16">
        <f t="shared" si="920"/>
        <v>4.04238805970149</v>
      </c>
      <c r="ED450" s="11">
        <v>0.98</v>
      </c>
      <c r="EE450" s="11">
        <v>3.1</v>
      </c>
      <c r="EF450" s="8">
        <f t="shared" si="921"/>
        <v>4.038</v>
      </c>
      <c r="EG450" s="9">
        <v>1.275</v>
      </c>
      <c r="EH450" s="17">
        <v>1.2</v>
      </c>
      <c r="EI450" s="18">
        <f t="shared" si="922"/>
        <v>385540.440255988</v>
      </c>
    </row>
    <row r="451" s="1" customFormat="1" customHeight="1" spans="1:140">
      <c r="A451" s="19" t="s">
        <v>34</v>
      </c>
      <c r="B451" s="19"/>
      <c r="C451" s="19"/>
      <c r="D451" s="20" t="s">
        <v>35</v>
      </c>
      <c r="E451" s="20"/>
      <c r="F451" s="11">
        <v>2465</v>
      </c>
      <c r="G451" s="11">
        <v>1.871</v>
      </c>
      <c r="H451" s="12">
        <v>1.35</v>
      </c>
      <c r="I451" s="13">
        <f t="shared" si="892"/>
        <v>6226.22025</v>
      </c>
      <c r="J451" s="11">
        <v>3</v>
      </c>
      <c r="K451" s="11">
        <v>680</v>
      </c>
      <c r="L451" s="11">
        <v>1.43</v>
      </c>
      <c r="M451" s="16">
        <f t="shared" si="893"/>
        <v>3.95238805970149</v>
      </c>
      <c r="N451" s="11">
        <v>0.98</v>
      </c>
      <c r="O451" s="11">
        <v>2.3</v>
      </c>
      <c r="P451" s="8">
        <f t="shared" si="894"/>
        <v>3.254</v>
      </c>
      <c r="Q451" s="9">
        <v>1.275</v>
      </c>
      <c r="R451" s="17">
        <v>1</v>
      </c>
      <c r="S451" s="18">
        <f t="shared" si="895"/>
        <v>306290.16112291</v>
      </c>
      <c r="U451" s="19" t="s">
        <v>34</v>
      </c>
      <c r="V451" s="19"/>
      <c r="W451" s="19"/>
      <c r="X451" s="20" t="s">
        <v>35</v>
      </c>
      <c r="Y451" s="20"/>
      <c r="Z451" s="11">
        <v>2465</v>
      </c>
      <c r="AA451" s="11">
        <v>1.871</v>
      </c>
      <c r="AB451" s="12">
        <v>1.35</v>
      </c>
      <c r="AC451" s="13">
        <f t="shared" si="896"/>
        <v>6226.22025</v>
      </c>
      <c r="AD451" s="11">
        <v>3</v>
      </c>
      <c r="AE451" s="11">
        <v>680</v>
      </c>
      <c r="AF451" s="11">
        <v>1.43</v>
      </c>
      <c r="AG451" s="16">
        <f t="shared" si="897"/>
        <v>3.95238805970149</v>
      </c>
      <c r="AH451" s="11">
        <v>0.98</v>
      </c>
      <c r="AI451" s="11">
        <v>2.3</v>
      </c>
      <c r="AJ451" s="8">
        <f t="shared" si="898"/>
        <v>3.254</v>
      </c>
      <c r="AK451" s="9">
        <v>1.275</v>
      </c>
      <c r="AL451" s="17">
        <v>1</v>
      </c>
      <c r="AM451" s="18">
        <f t="shared" si="899"/>
        <v>306290.16112291</v>
      </c>
      <c r="AO451" s="19" t="s">
        <v>34</v>
      </c>
      <c r="AP451" s="19"/>
      <c r="AQ451" s="19"/>
      <c r="AR451" s="20" t="s">
        <v>35</v>
      </c>
      <c r="AS451" s="20"/>
      <c r="AT451" s="11">
        <v>2465</v>
      </c>
      <c r="AU451" s="11">
        <v>1.871</v>
      </c>
      <c r="AV451" s="12">
        <v>1.35</v>
      </c>
      <c r="AW451" s="13">
        <f t="shared" si="900"/>
        <v>6226.22025</v>
      </c>
      <c r="AX451" s="11">
        <v>3</v>
      </c>
      <c r="AY451" s="11">
        <v>680</v>
      </c>
      <c r="AZ451" s="11">
        <v>1.43</v>
      </c>
      <c r="BA451" s="16">
        <f t="shared" si="901"/>
        <v>3.95238805970149</v>
      </c>
      <c r="BB451" s="11">
        <v>0.98</v>
      </c>
      <c r="BC451" s="11">
        <v>2.3</v>
      </c>
      <c r="BD451" s="8">
        <f t="shared" si="902"/>
        <v>3.254</v>
      </c>
      <c r="BE451" s="9">
        <v>1.275</v>
      </c>
      <c r="BF451" s="17">
        <v>1.015</v>
      </c>
      <c r="BG451" s="18">
        <f t="shared" si="903"/>
        <v>310884.513539753</v>
      </c>
      <c r="BI451" s="19" t="s">
        <v>34</v>
      </c>
      <c r="BJ451" s="19"/>
      <c r="BK451" s="19"/>
      <c r="BL451" s="20" t="s">
        <v>35</v>
      </c>
      <c r="BM451" s="20"/>
      <c r="BN451" s="11">
        <v>2465</v>
      </c>
      <c r="BO451" s="11">
        <v>1.871</v>
      </c>
      <c r="BP451" s="12">
        <v>1.35</v>
      </c>
      <c r="BQ451" s="13">
        <f t="shared" si="904"/>
        <v>6226.22025</v>
      </c>
      <c r="BR451" s="11">
        <v>3</v>
      </c>
      <c r="BS451" s="11">
        <v>680</v>
      </c>
      <c r="BT451" s="11">
        <v>1.43</v>
      </c>
      <c r="BU451" s="16">
        <f t="shared" si="905"/>
        <v>3.95238805970149</v>
      </c>
      <c r="BV451" s="11">
        <v>0.98</v>
      </c>
      <c r="BW451" s="11">
        <v>2.3</v>
      </c>
      <c r="BX451" s="8">
        <f t="shared" si="906"/>
        <v>3.254</v>
      </c>
      <c r="BY451" s="9">
        <v>1.275</v>
      </c>
      <c r="BZ451" s="17">
        <v>1.015</v>
      </c>
      <c r="CA451" s="18">
        <f t="shared" si="907"/>
        <v>310884.513539753</v>
      </c>
      <c r="CC451" s="19" t="s">
        <v>34</v>
      </c>
      <c r="CD451" s="19"/>
      <c r="CE451" s="19"/>
      <c r="CF451" s="20" t="s">
        <v>35</v>
      </c>
      <c r="CG451" s="20"/>
      <c r="CH451" s="11">
        <f t="shared" si="908"/>
        <v>2893</v>
      </c>
      <c r="CI451" s="11">
        <v>1.871</v>
      </c>
      <c r="CJ451" s="12">
        <v>1.35</v>
      </c>
      <c r="CK451" s="13">
        <f t="shared" si="909"/>
        <v>7307.28405</v>
      </c>
      <c r="CL451" s="11">
        <v>3</v>
      </c>
      <c r="CM451" s="11">
        <v>680</v>
      </c>
      <c r="CN451" s="11">
        <v>1.43</v>
      </c>
      <c r="CO451" s="16">
        <f t="shared" si="910"/>
        <v>3.95238805970149</v>
      </c>
      <c r="CP451" s="11">
        <v>0.98</v>
      </c>
      <c r="CQ451" s="11">
        <v>2.3</v>
      </c>
      <c r="CR451" s="8">
        <f t="shared" si="911"/>
        <v>3.254</v>
      </c>
      <c r="CS451" s="9">
        <v>1.275</v>
      </c>
      <c r="CT451" s="17">
        <v>1.085</v>
      </c>
      <c r="CU451" s="18">
        <f t="shared" si="912"/>
        <v>390026.660527183</v>
      </c>
      <c r="CW451" s="19" t="s">
        <v>34</v>
      </c>
      <c r="CX451" s="19"/>
      <c r="CY451" s="19"/>
      <c r="CZ451" s="20" t="s">
        <v>35</v>
      </c>
      <c r="DA451" s="20"/>
      <c r="DB451" s="11">
        <f t="shared" si="913"/>
        <v>2905</v>
      </c>
      <c r="DC451" s="11">
        <v>1.871</v>
      </c>
      <c r="DD451" s="12">
        <v>1.35</v>
      </c>
      <c r="DE451" s="13">
        <f t="shared" si="914"/>
        <v>7337.59425</v>
      </c>
      <c r="DF451" s="11">
        <v>3</v>
      </c>
      <c r="DG451" s="11">
        <v>680</v>
      </c>
      <c r="DH451" s="11">
        <v>1.43</v>
      </c>
      <c r="DI451" s="16">
        <f t="shared" si="915"/>
        <v>3.95238805970149</v>
      </c>
      <c r="DJ451" s="11">
        <v>0.98</v>
      </c>
      <c r="DK451" s="11">
        <v>2.3</v>
      </c>
      <c r="DL451" s="8">
        <f t="shared" si="916"/>
        <v>3.254</v>
      </c>
      <c r="DM451" s="9">
        <v>1.275</v>
      </c>
      <c r="DN451" s="17">
        <v>1.085</v>
      </c>
      <c r="DO451" s="18">
        <f t="shared" si="917"/>
        <v>391644.469005001</v>
      </c>
      <c r="DQ451" s="19" t="s">
        <v>34</v>
      </c>
      <c r="DR451" s="19"/>
      <c r="DS451" s="19"/>
      <c r="DT451" s="20" t="s">
        <v>35</v>
      </c>
      <c r="DU451" s="20"/>
      <c r="DV451" s="11">
        <f t="shared" si="918"/>
        <v>2964</v>
      </c>
      <c r="DW451" s="11">
        <v>1.871</v>
      </c>
      <c r="DX451" s="12">
        <v>1.35</v>
      </c>
      <c r="DY451" s="13">
        <f t="shared" si="919"/>
        <v>7486.6194</v>
      </c>
      <c r="DZ451" s="11">
        <v>3</v>
      </c>
      <c r="EA451" s="11">
        <v>680</v>
      </c>
      <c r="EB451" s="11">
        <v>1.52</v>
      </c>
      <c r="EC451" s="16">
        <f t="shared" si="920"/>
        <v>4.04238805970149</v>
      </c>
      <c r="ED451" s="11">
        <v>0.98</v>
      </c>
      <c r="EE451" s="11">
        <v>3.1</v>
      </c>
      <c r="EF451" s="8">
        <f t="shared" si="921"/>
        <v>4.038</v>
      </c>
      <c r="EG451" s="9">
        <v>1.275</v>
      </c>
      <c r="EH451" s="17">
        <v>1.2</v>
      </c>
      <c r="EI451" s="18">
        <f t="shared" si="922"/>
        <v>560922.366811005</v>
      </c>
    </row>
    <row r="452" s="1" customFormat="1" customHeight="1" spans="1:140">
      <c r="A452" s="19"/>
      <c r="B452" s="19"/>
      <c r="C452" s="19"/>
      <c r="D452" s="20"/>
      <c r="E452" s="20"/>
      <c r="F452" s="11">
        <v>2465</v>
      </c>
      <c r="G452" s="11">
        <v>1.286</v>
      </c>
      <c r="H452" s="12">
        <v>1.35</v>
      </c>
      <c r="I452" s="13">
        <f t="shared" si="892"/>
        <v>4279.4865</v>
      </c>
      <c r="J452" s="11">
        <v>3</v>
      </c>
      <c r="K452" s="11">
        <v>430</v>
      </c>
      <c r="L452" s="11">
        <v>1.43</v>
      </c>
      <c r="M452" s="16">
        <f t="shared" si="893"/>
        <v>3.49172839506173</v>
      </c>
      <c r="N452" s="11">
        <v>0.98</v>
      </c>
      <c r="O452" s="11">
        <v>2.3</v>
      </c>
      <c r="P452" s="8">
        <f t="shared" si="894"/>
        <v>3.254</v>
      </c>
      <c r="Q452" s="9">
        <v>1.275</v>
      </c>
      <c r="R452" s="17">
        <v>1</v>
      </c>
      <c r="S452" s="18">
        <f t="shared" si="895"/>
        <v>185986.363702127</v>
      </c>
      <c r="U452" s="19"/>
      <c r="V452" s="19"/>
      <c r="W452" s="19"/>
      <c r="X452" s="20"/>
      <c r="Y452" s="20"/>
      <c r="Z452" s="11">
        <v>2465</v>
      </c>
      <c r="AA452" s="11">
        <v>1.286</v>
      </c>
      <c r="AB452" s="12">
        <v>1.35</v>
      </c>
      <c r="AC452" s="13">
        <f t="shared" si="896"/>
        <v>4279.4865</v>
      </c>
      <c r="AD452" s="11">
        <v>3</v>
      </c>
      <c r="AE452" s="11">
        <v>430</v>
      </c>
      <c r="AF452" s="11">
        <v>1.43</v>
      </c>
      <c r="AG452" s="16">
        <f t="shared" si="897"/>
        <v>3.49172839506173</v>
      </c>
      <c r="AH452" s="11">
        <v>0.98</v>
      </c>
      <c r="AI452" s="11">
        <v>2.3</v>
      </c>
      <c r="AJ452" s="8">
        <f t="shared" si="898"/>
        <v>3.254</v>
      </c>
      <c r="AK452" s="9">
        <v>1.275</v>
      </c>
      <c r="AL452" s="17">
        <v>1</v>
      </c>
      <c r="AM452" s="18">
        <f t="shared" si="899"/>
        <v>185986.363702127</v>
      </c>
      <c r="AO452" s="19"/>
      <c r="AP452" s="19"/>
      <c r="AQ452" s="19"/>
      <c r="AR452" s="20"/>
      <c r="AS452" s="20"/>
      <c r="AT452" s="11">
        <v>2465</v>
      </c>
      <c r="AU452" s="11">
        <v>1.286</v>
      </c>
      <c r="AV452" s="12">
        <v>1.35</v>
      </c>
      <c r="AW452" s="13">
        <f t="shared" si="900"/>
        <v>4279.4865</v>
      </c>
      <c r="AX452" s="11">
        <v>3</v>
      </c>
      <c r="AY452" s="11">
        <v>430</v>
      </c>
      <c r="AZ452" s="11">
        <v>1.43</v>
      </c>
      <c r="BA452" s="16">
        <f t="shared" si="901"/>
        <v>3.49172839506173</v>
      </c>
      <c r="BB452" s="11">
        <v>0.98</v>
      </c>
      <c r="BC452" s="11">
        <v>2.3</v>
      </c>
      <c r="BD452" s="8">
        <f t="shared" si="902"/>
        <v>3.254</v>
      </c>
      <c r="BE452" s="9">
        <v>1.275</v>
      </c>
      <c r="BF452" s="17">
        <v>1.015</v>
      </c>
      <c r="BG452" s="18">
        <f t="shared" si="903"/>
        <v>188776.159157659</v>
      </c>
      <c r="BI452" s="19"/>
      <c r="BJ452" s="19"/>
      <c r="BK452" s="19"/>
      <c r="BL452" s="20"/>
      <c r="BM452" s="20"/>
      <c r="BN452" s="11">
        <v>2465</v>
      </c>
      <c r="BO452" s="11">
        <v>1.286</v>
      </c>
      <c r="BP452" s="12">
        <v>1.35</v>
      </c>
      <c r="BQ452" s="13">
        <f t="shared" si="904"/>
        <v>4279.4865</v>
      </c>
      <c r="BR452" s="11">
        <v>3</v>
      </c>
      <c r="BS452" s="11">
        <v>430</v>
      </c>
      <c r="BT452" s="11">
        <v>1.43</v>
      </c>
      <c r="BU452" s="16">
        <f t="shared" si="905"/>
        <v>3.49172839506173</v>
      </c>
      <c r="BV452" s="11">
        <v>0.98</v>
      </c>
      <c r="BW452" s="11">
        <v>2.3</v>
      </c>
      <c r="BX452" s="8">
        <f t="shared" si="906"/>
        <v>3.254</v>
      </c>
      <c r="BY452" s="9">
        <v>1.275</v>
      </c>
      <c r="BZ452" s="17">
        <v>1.015</v>
      </c>
      <c r="CA452" s="18">
        <f t="shared" si="907"/>
        <v>188776.159157659</v>
      </c>
      <c r="CC452" s="19"/>
      <c r="CD452" s="19"/>
      <c r="CE452" s="19"/>
      <c r="CF452" s="20"/>
      <c r="CG452" s="20"/>
      <c r="CH452" s="11">
        <f t="shared" si="908"/>
        <v>2893</v>
      </c>
      <c r="CI452" s="11">
        <v>1.286</v>
      </c>
      <c r="CJ452" s="12">
        <v>1.35</v>
      </c>
      <c r="CK452" s="13">
        <f t="shared" si="909"/>
        <v>5022.5373</v>
      </c>
      <c r="CL452" s="11">
        <v>3</v>
      </c>
      <c r="CM452" s="11">
        <v>430</v>
      </c>
      <c r="CN452" s="11">
        <v>1.43</v>
      </c>
      <c r="CO452" s="16">
        <f t="shared" si="910"/>
        <v>3.49172839506173</v>
      </c>
      <c r="CP452" s="11">
        <v>0.98</v>
      </c>
      <c r="CQ452" s="11">
        <v>2.3</v>
      </c>
      <c r="CR452" s="8">
        <f t="shared" si="911"/>
        <v>3.254</v>
      </c>
      <c r="CS452" s="9">
        <v>1.275</v>
      </c>
      <c r="CT452" s="17">
        <v>1.085</v>
      </c>
      <c r="CU452" s="18">
        <f t="shared" si="912"/>
        <v>236833.073815994</v>
      </c>
      <c r="CW452" s="19"/>
      <c r="CX452" s="19"/>
      <c r="CY452" s="19"/>
      <c r="CZ452" s="20"/>
      <c r="DA452" s="20"/>
      <c r="DB452" s="11">
        <f t="shared" si="913"/>
        <v>2905</v>
      </c>
      <c r="DC452" s="11">
        <v>1.286</v>
      </c>
      <c r="DD452" s="12">
        <v>1.35</v>
      </c>
      <c r="DE452" s="13">
        <f t="shared" si="914"/>
        <v>5043.3705</v>
      </c>
      <c r="DF452" s="11">
        <v>3</v>
      </c>
      <c r="DG452" s="11">
        <v>430</v>
      </c>
      <c r="DH452" s="11">
        <v>1.43</v>
      </c>
      <c r="DI452" s="16">
        <f t="shared" si="915"/>
        <v>3.49172839506173</v>
      </c>
      <c r="DJ452" s="11">
        <v>0.98</v>
      </c>
      <c r="DK452" s="11">
        <v>2.3</v>
      </c>
      <c r="DL452" s="8">
        <f t="shared" si="916"/>
        <v>3.254</v>
      </c>
      <c r="DM452" s="9">
        <v>1.275</v>
      </c>
      <c r="DN452" s="17">
        <v>1.085</v>
      </c>
      <c r="DO452" s="18">
        <f t="shared" si="917"/>
        <v>237815.443980457</v>
      </c>
      <c r="DQ452" s="19"/>
      <c r="DR452" s="19"/>
      <c r="DS452" s="19"/>
      <c r="DT452" s="20"/>
      <c r="DU452" s="20"/>
      <c r="DV452" s="11">
        <f t="shared" si="918"/>
        <v>2964</v>
      </c>
      <c r="DW452" s="11">
        <v>1.286</v>
      </c>
      <c r="DX452" s="12">
        <v>1.35</v>
      </c>
      <c r="DY452" s="13">
        <f t="shared" si="919"/>
        <v>5145.8004</v>
      </c>
      <c r="DZ452" s="11">
        <v>3</v>
      </c>
      <c r="EA452" s="11">
        <v>430</v>
      </c>
      <c r="EB452" s="11">
        <v>1.52</v>
      </c>
      <c r="EC452" s="16">
        <f t="shared" si="920"/>
        <v>3.58172839506173</v>
      </c>
      <c r="ED452" s="11">
        <v>0.98</v>
      </c>
      <c r="EE452" s="11">
        <v>3.1</v>
      </c>
      <c r="EF452" s="8">
        <f t="shared" si="921"/>
        <v>4.038</v>
      </c>
      <c r="EG452" s="9">
        <v>1.275</v>
      </c>
      <c r="EH452" s="17">
        <v>1.2</v>
      </c>
      <c r="EI452" s="18">
        <f t="shared" si="922"/>
        <v>341605.289228823</v>
      </c>
    </row>
    <row r="453" s="1" customFormat="1" customHeight="1" spans="1:140">
      <c r="A453" s="21">
        <f>A448+B448+C448+D448+A450+B450+C450</f>
        <v>3968885.5365203</v>
      </c>
      <c r="B453" s="21"/>
      <c r="C453" s="21"/>
      <c r="D453" s="22">
        <f>A453/E448</f>
        <v>220493.640917795</v>
      </c>
      <c r="E453" s="22"/>
      <c r="F453" s="11">
        <v>2465</v>
      </c>
      <c r="G453" s="11">
        <v>1.871</v>
      </c>
      <c r="H453" s="12">
        <v>1.35</v>
      </c>
      <c r="I453" s="13">
        <f t="shared" si="892"/>
        <v>6226.22025</v>
      </c>
      <c r="J453" s="11">
        <v>3</v>
      </c>
      <c r="K453" s="11">
        <v>430</v>
      </c>
      <c r="L453" s="11">
        <v>1.43</v>
      </c>
      <c r="M453" s="16">
        <f t="shared" si="893"/>
        <v>3.49172839506173</v>
      </c>
      <c r="N453" s="11">
        <v>0.98</v>
      </c>
      <c r="O453" s="11">
        <v>2.3</v>
      </c>
      <c r="P453" s="8">
        <f t="shared" si="894"/>
        <v>3.254</v>
      </c>
      <c r="Q453" s="9">
        <v>1.275</v>
      </c>
      <c r="R453" s="17">
        <v>1</v>
      </c>
      <c r="S453" s="18">
        <f t="shared" si="895"/>
        <v>270591.358076734</v>
      </c>
      <c r="U453" s="21">
        <f>U448+V448+W448+X448+U450+V450+W450</f>
        <v>4330545.21594531</v>
      </c>
      <c r="V453" s="21"/>
      <c r="W453" s="21"/>
      <c r="X453" s="22">
        <f>U453/Y448</f>
        <v>240585.845330295</v>
      </c>
      <c r="Y453" s="22"/>
      <c r="Z453" s="11">
        <v>2465</v>
      </c>
      <c r="AA453" s="11">
        <v>1.871</v>
      </c>
      <c r="AB453" s="12">
        <v>1.35</v>
      </c>
      <c r="AC453" s="13">
        <f t="shared" si="896"/>
        <v>6226.22025</v>
      </c>
      <c r="AD453" s="11">
        <v>3</v>
      </c>
      <c r="AE453" s="11">
        <v>430</v>
      </c>
      <c r="AF453" s="11">
        <v>1.43</v>
      </c>
      <c r="AG453" s="16">
        <f t="shared" si="897"/>
        <v>3.49172839506173</v>
      </c>
      <c r="AH453" s="11">
        <v>0.98</v>
      </c>
      <c r="AI453" s="11">
        <v>2.3</v>
      </c>
      <c r="AJ453" s="8">
        <f t="shared" si="898"/>
        <v>3.254</v>
      </c>
      <c r="AK453" s="9">
        <v>1.275</v>
      </c>
      <c r="AL453" s="17">
        <v>1</v>
      </c>
      <c r="AM453" s="18">
        <f t="shared" si="899"/>
        <v>270591.358076734</v>
      </c>
      <c r="AO453" s="21">
        <f>AO448+AP448+AQ448+AR448+AO450+AP450+AQ450</f>
        <v>4272077.70646425</v>
      </c>
      <c r="AP453" s="21"/>
      <c r="AQ453" s="21"/>
      <c r="AR453" s="22">
        <f>AO453/AS448</f>
        <v>237337.650359125</v>
      </c>
      <c r="AS453" s="22"/>
      <c r="AT453" s="11">
        <v>2465</v>
      </c>
      <c r="AU453" s="11">
        <v>1.871</v>
      </c>
      <c r="AV453" s="12">
        <v>1.35</v>
      </c>
      <c r="AW453" s="13">
        <f t="shared" si="900"/>
        <v>6226.22025</v>
      </c>
      <c r="AX453" s="11">
        <v>3</v>
      </c>
      <c r="AY453" s="11">
        <v>430</v>
      </c>
      <c r="AZ453" s="11">
        <v>1.43</v>
      </c>
      <c r="BA453" s="16">
        <f t="shared" si="901"/>
        <v>3.49172839506173</v>
      </c>
      <c r="BB453" s="11">
        <v>0.98</v>
      </c>
      <c r="BC453" s="11">
        <v>2.3</v>
      </c>
      <c r="BD453" s="8">
        <f t="shared" si="902"/>
        <v>3.254</v>
      </c>
      <c r="BE453" s="9">
        <v>1.275</v>
      </c>
      <c r="BF453" s="17">
        <v>1.015</v>
      </c>
      <c r="BG453" s="18">
        <f t="shared" si="903"/>
        <v>274650.228447885</v>
      </c>
      <c r="BI453" s="21">
        <f>BI448+BJ448+BK448+BL448+BI450+BJ450+BK450</f>
        <v>4748099.98445037</v>
      </c>
      <c r="BJ453" s="21"/>
      <c r="BK453" s="21"/>
      <c r="BL453" s="22">
        <f>BI453/BM448</f>
        <v>263783.332469465</v>
      </c>
      <c r="BM453" s="22"/>
      <c r="BN453" s="11">
        <v>2465</v>
      </c>
      <c r="BO453" s="11">
        <v>1.871</v>
      </c>
      <c r="BP453" s="12">
        <v>1.35</v>
      </c>
      <c r="BQ453" s="13">
        <f t="shared" si="904"/>
        <v>6226.22025</v>
      </c>
      <c r="BR453" s="11">
        <v>3</v>
      </c>
      <c r="BS453" s="11">
        <v>430</v>
      </c>
      <c r="BT453" s="11">
        <v>1.43</v>
      </c>
      <c r="BU453" s="16">
        <f t="shared" si="905"/>
        <v>3.49172839506173</v>
      </c>
      <c r="BV453" s="11">
        <v>0.98</v>
      </c>
      <c r="BW453" s="11">
        <v>2.3</v>
      </c>
      <c r="BX453" s="8">
        <f t="shared" si="906"/>
        <v>3.254</v>
      </c>
      <c r="BY453" s="9">
        <v>1.275</v>
      </c>
      <c r="BZ453" s="17">
        <v>1.015</v>
      </c>
      <c r="CA453" s="18">
        <f t="shared" si="907"/>
        <v>274650.228447885</v>
      </c>
      <c r="CC453" s="21">
        <f>CC448+CD448+CE448+CF448+CC450+CD450+CE450</f>
        <v>5178185.81445362</v>
      </c>
      <c r="CD453" s="21"/>
      <c r="CE453" s="21"/>
      <c r="CF453" s="22">
        <f>CC453/CG448</f>
        <v>287676.989691868</v>
      </c>
      <c r="CG453" s="22"/>
      <c r="CH453" s="11">
        <f t="shared" si="908"/>
        <v>2893</v>
      </c>
      <c r="CI453" s="11">
        <v>1.871</v>
      </c>
      <c r="CJ453" s="12">
        <v>1.35</v>
      </c>
      <c r="CK453" s="13">
        <f t="shared" si="909"/>
        <v>7307.28405</v>
      </c>
      <c r="CL453" s="11">
        <v>3</v>
      </c>
      <c r="CM453" s="11">
        <v>430</v>
      </c>
      <c r="CN453" s="11">
        <v>1.43</v>
      </c>
      <c r="CO453" s="16">
        <f t="shared" si="910"/>
        <v>3.49172839506173</v>
      </c>
      <c r="CP453" s="11">
        <v>0.98</v>
      </c>
      <c r="CQ453" s="11">
        <v>2.3</v>
      </c>
      <c r="CR453" s="8">
        <f t="shared" si="911"/>
        <v>3.254</v>
      </c>
      <c r="CS453" s="9">
        <v>1.275</v>
      </c>
      <c r="CT453" s="17">
        <v>1.085</v>
      </c>
      <c r="CU453" s="18">
        <f t="shared" si="912"/>
        <v>344568.181267282</v>
      </c>
      <c r="CW453" s="21">
        <f>CW448+CX448+CY448+CZ448+CW450+CX450+CY450</f>
        <v>5778925.07827603</v>
      </c>
      <c r="CX453" s="21"/>
      <c r="CY453" s="21"/>
      <c r="CZ453" s="22">
        <f>CW453/DA448</f>
        <v>321051.393237557</v>
      </c>
      <c r="DA453" s="22"/>
      <c r="DB453" s="11">
        <f t="shared" si="913"/>
        <v>2905</v>
      </c>
      <c r="DC453" s="11">
        <v>1.871</v>
      </c>
      <c r="DD453" s="12">
        <v>1.35</v>
      </c>
      <c r="DE453" s="13">
        <f t="shared" si="914"/>
        <v>7337.59425</v>
      </c>
      <c r="DF453" s="11">
        <v>3</v>
      </c>
      <c r="DG453" s="11">
        <v>430</v>
      </c>
      <c r="DH453" s="11">
        <v>1.43</v>
      </c>
      <c r="DI453" s="16">
        <f t="shared" si="915"/>
        <v>3.49172839506173</v>
      </c>
      <c r="DJ453" s="11">
        <v>0.98</v>
      </c>
      <c r="DK453" s="11">
        <v>2.3</v>
      </c>
      <c r="DL453" s="8">
        <f t="shared" si="916"/>
        <v>3.254</v>
      </c>
      <c r="DM453" s="9">
        <v>1.275</v>
      </c>
      <c r="DN453" s="17">
        <v>1.085</v>
      </c>
      <c r="DO453" s="18">
        <f t="shared" si="917"/>
        <v>345997.430550106</v>
      </c>
      <c r="DQ453" s="21">
        <f>DQ448+DR448+DS448+DT448+DQ450+DR450+DS450</f>
        <v>8795709.04053413</v>
      </c>
      <c r="DR453" s="21"/>
      <c r="DS453" s="21"/>
      <c r="DT453" s="22">
        <f>DQ453/DU448</f>
        <v>488650.502251896</v>
      </c>
      <c r="DU453" s="22"/>
      <c r="DV453" s="11">
        <f t="shared" si="918"/>
        <v>2964</v>
      </c>
      <c r="DW453" s="11">
        <v>1.871</v>
      </c>
      <c r="DX453" s="12">
        <v>1.35</v>
      </c>
      <c r="DY453" s="13">
        <f t="shared" si="919"/>
        <v>7486.6194</v>
      </c>
      <c r="DZ453" s="11">
        <v>3</v>
      </c>
      <c r="EA453" s="11">
        <v>430</v>
      </c>
      <c r="EB453" s="11">
        <v>1.52</v>
      </c>
      <c r="EC453" s="16">
        <f t="shared" si="920"/>
        <v>3.58172839506173</v>
      </c>
      <c r="ED453" s="11">
        <v>0.98</v>
      </c>
      <c r="EE453" s="11">
        <v>3.1</v>
      </c>
      <c r="EF453" s="8">
        <f t="shared" si="921"/>
        <v>4.038</v>
      </c>
      <c r="EG453" s="9">
        <v>1.275</v>
      </c>
      <c r="EH453" s="17">
        <v>1.2</v>
      </c>
      <c r="EI453" s="18">
        <f t="shared" si="922"/>
        <v>497001.163411453</v>
      </c>
    </row>
    <row r="454" s="1" customFormat="1" customHeight="1" spans="1:140">
      <c r="A454" s="21"/>
      <c r="B454" s="21"/>
      <c r="C454" s="21"/>
      <c r="D454" s="22"/>
      <c r="E454" s="22"/>
      <c r="F454" s="11">
        <v>2465</v>
      </c>
      <c r="G454" s="11">
        <v>0.5</v>
      </c>
      <c r="H454" s="12">
        <v>1.35</v>
      </c>
      <c r="I454" s="13">
        <f t="shared" si="892"/>
        <v>1663.875</v>
      </c>
      <c r="J454" s="11">
        <v>3</v>
      </c>
      <c r="K454" s="11">
        <v>680</v>
      </c>
      <c r="L454" s="11">
        <v>1.43</v>
      </c>
      <c r="M454" s="16">
        <f t="shared" si="893"/>
        <v>3.95238805970149</v>
      </c>
      <c r="N454" s="11">
        <v>0.98</v>
      </c>
      <c r="O454" s="11">
        <v>2.3</v>
      </c>
      <c r="P454" s="8">
        <f t="shared" si="894"/>
        <v>3.254</v>
      </c>
      <c r="Q454" s="9">
        <v>1.275</v>
      </c>
      <c r="R454" s="17">
        <v>1</v>
      </c>
      <c r="S454" s="18">
        <f t="shared" si="895"/>
        <v>81851.9938864002</v>
      </c>
      <c r="U454" s="21"/>
      <c r="V454" s="21"/>
      <c r="W454" s="21"/>
      <c r="X454" s="22"/>
      <c r="Y454" s="22"/>
      <c r="Z454" s="11">
        <v>2465</v>
      </c>
      <c r="AA454" s="11">
        <v>0.5</v>
      </c>
      <c r="AB454" s="12">
        <v>1.35</v>
      </c>
      <c r="AC454" s="13">
        <f t="shared" si="896"/>
        <v>1663.875</v>
      </c>
      <c r="AD454" s="11">
        <v>3</v>
      </c>
      <c r="AE454" s="11">
        <v>680</v>
      </c>
      <c r="AF454" s="11">
        <v>1.43</v>
      </c>
      <c r="AG454" s="16">
        <f t="shared" si="897"/>
        <v>3.95238805970149</v>
      </c>
      <c r="AH454" s="11">
        <v>0.98</v>
      </c>
      <c r="AI454" s="11">
        <v>2.3</v>
      </c>
      <c r="AJ454" s="8">
        <f t="shared" si="898"/>
        <v>3.254</v>
      </c>
      <c r="AK454" s="9">
        <v>1.275</v>
      </c>
      <c r="AL454" s="17">
        <v>1</v>
      </c>
      <c r="AM454" s="18">
        <f t="shared" si="899"/>
        <v>81851.9938864002</v>
      </c>
      <c r="AO454" s="21"/>
      <c r="AP454" s="21"/>
      <c r="AQ454" s="21"/>
      <c r="AR454" s="22"/>
      <c r="AS454" s="22"/>
      <c r="AT454" s="11">
        <v>2465</v>
      </c>
      <c r="AU454" s="11">
        <v>0.5</v>
      </c>
      <c r="AV454" s="12">
        <v>1.35</v>
      </c>
      <c r="AW454" s="13">
        <f t="shared" si="900"/>
        <v>1663.875</v>
      </c>
      <c r="AX454" s="11">
        <v>3</v>
      </c>
      <c r="AY454" s="11">
        <v>680</v>
      </c>
      <c r="AZ454" s="11">
        <v>1.43</v>
      </c>
      <c r="BA454" s="16">
        <f t="shared" si="901"/>
        <v>3.95238805970149</v>
      </c>
      <c r="BB454" s="11">
        <v>0.98</v>
      </c>
      <c r="BC454" s="11">
        <v>2.3</v>
      </c>
      <c r="BD454" s="8">
        <f t="shared" si="902"/>
        <v>3.254</v>
      </c>
      <c r="BE454" s="9">
        <v>1.275</v>
      </c>
      <c r="BF454" s="17">
        <v>1.015</v>
      </c>
      <c r="BG454" s="18">
        <f t="shared" si="903"/>
        <v>83079.7737946962</v>
      </c>
      <c r="BI454" s="21"/>
      <c r="BJ454" s="21"/>
      <c r="BK454" s="21"/>
      <c r="BL454" s="22"/>
      <c r="BM454" s="22"/>
      <c r="BN454" s="11">
        <v>2465</v>
      </c>
      <c r="BO454" s="11">
        <v>0.5</v>
      </c>
      <c r="BP454" s="12">
        <v>1.35</v>
      </c>
      <c r="BQ454" s="13">
        <f t="shared" si="904"/>
        <v>1663.875</v>
      </c>
      <c r="BR454" s="11">
        <v>3</v>
      </c>
      <c r="BS454" s="11">
        <v>680</v>
      </c>
      <c r="BT454" s="11">
        <v>1.43</v>
      </c>
      <c r="BU454" s="16">
        <f t="shared" si="905"/>
        <v>3.95238805970149</v>
      </c>
      <c r="BV454" s="11">
        <v>0.98</v>
      </c>
      <c r="BW454" s="11">
        <v>2.3</v>
      </c>
      <c r="BX454" s="8">
        <f t="shared" si="906"/>
        <v>3.254</v>
      </c>
      <c r="BY454" s="9">
        <v>1.275</v>
      </c>
      <c r="BZ454" s="17">
        <v>1.015</v>
      </c>
      <c r="CA454" s="18">
        <f t="shared" si="907"/>
        <v>83079.7737946962</v>
      </c>
      <c r="CC454" s="21"/>
      <c r="CD454" s="21"/>
      <c r="CE454" s="21"/>
      <c r="CF454" s="22"/>
      <c r="CG454" s="22"/>
      <c r="CH454" s="11">
        <f t="shared" si="908"/>
        <v>2893</v>
      </c>
      <c r="CI454" s="11">
        <v>0.5</v>
      </c>
      <c r="CJ454" s="12">
        <v>1.35</v>
      </c>
      <c r="CK454" s="13">
        <f t="shared" si="909"/>
        <v>1952.775</v>
      </c>
      <c r="CL454" s="11">
        <v>3</v>
      </c>
      <c r="CM454" s="11">
        <v>680</v>
      </c>
      <c r="CN454" s="11">
        <v>1.43</v>
      </c>
      <c r="CO454" s="16">
        <f t="shared" si="910"/>
        <v>3.95238805970149</v>
      </c>
      <c r="CP454" s="11">
        <v>0.98</v>
      </c>
      <c r="CQ454" s="11">
        <v>2.3</v>
      </c>
      <c r="CR454" s="8">
        <f t="shared" si="911"/>
        <v>3.254</v>
      </c>
      <c r="CS454" s="9">
        <v>1.275</v>
      </c>
      <c r="CT454" s="17">
        <v>1.085</v>
      </c>
      <c r="CU454" s="18">
        <f t="shared" si="912"/>
        <v>104229.465667339</v>
      </c>
      <c r="CW454" s="21"/>
      <c r="CX454" s="21"/>
      <c r="CY454" s="21"/>
      <c r="CZ454" s="22"/>
      <c r="DA454" s="22"/>
      <c r="DB454" s="11">
        <f t="shared" si="913"/>
        <v>2905</v>
      </c>
      <c r="DC454" s="11">
        <v>0.5</v>
      </c>
      <c r="DD454" s="12">
        <v>1.35</v>
      </c>
      <c r="DE454" s="13">
        <f t="shared" si="914"/>
        <v>1960.875</v>
      </c>
      <c r="DF454" s="11">
        <v>3</v>
      </c>
      <c r="DG454" s="11">
        <v>680</v>
      </c>
      <c r="DH454" s="11">
        <v>1.43</v>
      </c>
      <c r="DI454" s="16">
        <f t="shared" si="915"/>
        <v>3.95238805970149</v>
      </c>
      <c r="DJ454" s="11">
        <v>0.98</v>
      </c>
      <c r="DK454" s="11">
        <v>2.3</v>
      </c>
      <c r="DL454" s="8">
        <f t="shared" si="916"/>
        <v>3.254</v>
      </c>
      <c r="DM454" s="9">
        <v>1.275</v>
      </c>
      <c r="DN454" s="17">
        <v>1.085</v>
      </c>
      <c r="DO454" s="18">
        <f t="shared" si="917"/>
        <v>104661.803582309</v>
      </c>
      <c r="DQ454" s="21"/>
      <c r="DR454" s="21"/>
      <c r="DS454" s="21"/>
      <c r="DT454" s="22"/>
      <c r="DU454" s="22"/>
      <c r="DV454" s="11">
        <f t="shared" si="918"/>
        <v>2964</v>
      </c>
      <c r="DW454" s="11">
        <v>0.5</v>
      </c>
      <c r="DX454" s="12">
        <v>1.35</v>
      </c>
      <c r="DY454" s="13">
        <f t="shared" si="919"/>
        <v>2000.7</v>
      </c>
      <c r="DZ454" s="11">
        <v>3</v>
      </c>
      <c r="EA454" s="11">
        <v>680</v>
      </c>
      <c r="EB454" s="11">
        <v>1.52</v>
      </c>
      <c r="EC454" s="16">
        <f t="shared" si="920"/>
        <v>4.04238805970149</v>
      </c>
      <c r="ED454" s="11">
        <v>0.98</v>
      </c>
      <c r="EE454" s="11">
        <v>3.1</v>
      </c>
      <c r="EF454" s="8">
        <f t="shared" si="921"/>
        <v>4.038</v>
      </c>
      <c r="EG454" s="9">
        <v>1.275</v>
      </c>
      <c r="EH454" s="17">
        <v>1.2</v>
      </c>
      <c r="EI454" s="18">
        <f t="shared" si="922"/>
        <v>149899.082525656</v>
      </c>
    </row>
    <row r="455" s="1" customFormat="1" customHeight="1" spans="1:140">
      <c r="F455" s="11">
        <v>2465</v>
      </c>
      <c r="G455" s="11">
        <v>0.5</v>
      </c>
      <c r="H455" s="12">
        <v>1.35</v>
      </c>
      <c r="I455" s="13">
        <f t="shared" si="892"/>
        <v>1663.875</v>
      </c>
      <c r="J455" s="11">
        <v>3</v>
      </c>
      <c r="K455" s="11">
        <v>680</v>
      </c>
      <c r="L455" s="11">
        <v>1.43</v>
      </c>
      <c r="M455" s="16">
        <f t="shared" si="893"/>
        <v>3.95238805970149</v>
      </c>
      <c r="N455" s="11">
        <v>0.98</v>
      </c>
      <c r="O455" s="11">
        <v>2.3</v>
      </c>
      <c r="P455" s="8">
        <f t="shared" si="894"/>
        <v>3.254</v>
      </c>
      <c r="Q455" s="9">
        <v>1.275</v>
      </c>
      <c r="R455" s="17">
        <v>1</v>
      </c>
      <c r="S455" s="18">
        <f t="shared" si="895"/>
        <v>81851.9938864002</v>
      </c>
      <c r="Z455" s="11">
        <v>2465</v>
      </c>
      <c r="AA455" s="11">
        <v>0.5</v>
      </c>
      <c r="AB455" s="12">
        <v>1.35</v>
      </c>
      <c r="AC455" s="13">
        <f t="shared" si="896"/>
        <v>1663.875</v>
      </c>
      <c r="AD455" s="11">
        <v>3</v>
      </c>
      <c r="AE455" s="11">
        <v>680</v>
      </c>
      <c r="AF455" s="11">
        <v>1.43</v>
      </c>
      <c r="AG455" s="16">
        <f t="shared" si="897"/>
        <v>3.95238805970149</v>
      </c>
      <c r="AH455" s="11">
        <v>0.98</v>
      </c>
      <c r="AI455" s="11">
        <v>2.3</v>
      </c>
      <c r="AJ455" s="8">
        <f t="shared" si="898"/>
        <v>3.254</v>
      </c>
      <c r="AK455" s="9">
        <v>1.275</v>
      </c>
      <c r="AL455" s="17">
        <v>1</v>
      </c>
      <c r="AM455" s="18">
        <f t="shared" si="899"/>
        <v>81851.9938864002</v>
      </c>
      <c r="AT455" s="11">
        <v>2465</v>
      </c>
      <c r="AU455" s="11">
        <v>0.5</v>
      </c>
      <c r="AV455" s="12">
        <v>1.35</v>
      </c>
      <c r="AW455" s="13">
        <f t="shared" si="900"/>
        <v>1663.875</v>
      </c>
      <c r="AX455" s="11">
        <v>3</v>
      </c>
      <c r="AY455" s="11">
        <v>680</v>
      </c>
      <c r="AZ455" s="11">
        <v>1.43</v>
      </c>
      <c r="BA455" s="16">
        <f t="shared" si="901"/>
        <v>3.95238805970149</v>
      </c>
      <c r="BB455" s="11">
        <v>0.98</v>
      </c>
      <c r="BC455" s="11">
        <v>2.3</v>
      </c>
      <c r="BD455" s="8">
        <f t="shared" si="902"/>
        <v>3.254</v>
      </c>
      <c r="BE455" s="9">
        <v>1.275</v>
      </c>
      <c r="BF455" s="17">
        <v>1.015</v>
      </c>
      <c r="BG455" s="18">
        <f t="shared" si="903"/>
        <v>83079.7737946962</v>
      </c>
      <c r="BN455" s="11">
        <v>2465</v>
      </c>
      <c r="BO455" s="11">
        <v>0.5</v>
      </c>
      <c r="BP455" s="12">
        <v>1.35</v>
      </c>
      <c r="BQ455" s="13">
        <f t="shared" si="904"/>
        <v>1663.875</v>
      </c>
      <c r="BR455" s="11">
        <v>3</v>
      </c>
      <c r="BS455" s="11">
        <v>680</v>
      </c>
      <c r="BT455" s="11">
        <v>1.43</v>
      </c>
      <c r="BU455" s="16">
        <f t="shared" si="905"/>
        <v>3.95238805970149</v>
      </c>
      <c r="BV455" s="11">
        <v>0.98</v>
      </c>
      <c r="BW455" s="11">
        <v>2.3</v>
      </c>
      <c r="BX455" s="8">
        <f t="shared" si="906"/>
        <v>3.254</v>
      </c>
      <c r="BY455" s="9">
        <v>1.275</v>
      </c>
      <c r="BZ455" s="17">
        <v>1.015</v>
      </c>
      <c r="CA455" s="18">
        <f t="shared" si="907"/>
        <v>83079.7737946962</v>
      </c>
      <c r="CH455" s="11">
        <f t="shared" si="908"/>
        <v>2893</v>
      </c>
      <c r="CI455" s="11">
        <v>0.5</v>
      </c>
      <c r="CJ455" s="12">
        <v>1.35</v>
      </c>
      <c r="CK455" s="13">
        <f t="shared" si="909"/>
        <v>1952.775</v>
      </c>
      <c r="CL455" s="11">
        <v>3</v>
      </c>
      <c r="CM455" s="11">
        <v>680</v>
      </c>
      <c r="CN455" s="11">
        <v>1.43</v>
      </c>
      <c r="CO455" s="16">
        <f t="shared" si="910"/>
        <v>3.95238805970149</v>
      </c>
      <c r="CP455" s="11">
        <v>0.98</v>
      </c>
      <c r="CQ455" s="11">
        <v>2.3</v>
      </c>
      <c r="CR455" s="8">
        <f t="shared" si="911"/>
        <v>3.254</v>
      </c>
      <c r="CS455" s="9">
        <v>1.275</v>
      </c>
      <c r="CT455" s="17">
        <v>1.085</v>
      </c>
      <c r="CU455" s="18">
        <f t="shared" si="912"/>
        <v>104229.465667339</v>
      </c>
      <c r="DB455" s="11">
        <f t="shared" si="913"/>
        <v>2905</v>
      </c>
      <c r="DC455" s="11">
        <v>0.5</v>
      </c>
      <c r="DD455" s="12">
        <v>1.35</v>
      </c>
      <c r="DE455" s="13">
        <f t="shared" si="914"/>
        <v>1960.875</v>
      </c>
      <c r="DF455" s="11">
        <v>3</v>
      </c>
      <c r="DG455" s="11">
        <v>680</v>
      </c>
      <c r="DH455" s="11">
        <v>1.43</v>
      </c>
      <c r="DI455" s="16">
        <f t="shared" si="915"/>
        <v>3.95238805970149</v>
      </c>
      <c r="DJ455" s="11">
        <v>0.98</v>
      </c>
      <c r="DK455" s="11">
        <v>2.3</v>
      </c>
      <c r="DL455" s="8">
        <f t="shared" si="916"/>
        <v>3.254</v>
      </c>
      <c r="DM455" s="9">
        <v>1.275</v>
      </c>
      <c r="DN455" s="17">
        <v>1.085</v>
      </c>
      <c r="DO455" s="18">
        <f t="shared" si="917"/>
        <v>104661.803582309</v>
      </c>
      <c r="DV455" s="11">
        <f t="shared" si="918"/>
        <v>2964</v>
      </c>
      <c r="DW455" s="11">
        <v>0.5</v>
      </c>
      <c r="DX455" s="12">
        <v>1.35</v>
      </c>
      <c r="DY455" s="13">
        <f t="shared" si="919"/>
        <v>2000.7</v>
      </c>
      <c r="DZ455" s="11">
        <v>3</v>
      </c>
      <c r="EA455" s="11">
        <v>680</v>
      </c>
      <c r="EB455" s="11">
        <v>1.52</v>
      </c>
      <c r="EC455" s="16">
        <f t="shared" si="920"/>
        <v>4.04238805970149</v>
      </c>
      <c r="ED455" s="11">
        <v>0.98</v>
      </c>
      <c r="EE455" s="11">
        <v>3.1</v>
      </c>
      <c r="EF455" s="8">
        <f t="shared" si="921"/>
        <v>4.038</v>
      </c>
      <c r="EG455" s="9">
        <v>1.275</v>
      </c>
      <c r="EH455" s="17">
        <v>1.2</v>
      </c>
      <c r="EI455" s="18">
        <f t="shared" si="922"/>
        <v>149899.082525656</v>
      </c>
    </row>
    <row r="456" s="1" customFormat="1" customHeight="1" spans="1:140">
      <c r="F456" s="11">
        <v>2465</v>
      </c>
      <c r="G456" s="11">
        <v>0.5</v>
      </c>
      <c r="H456" s="12">
        <v>1.35</v>
      </c>
      <c r="I456" s="13">
        <f t="shared" si="892"/>
        <v>1663.875</v>
      </c>
      <c r="J456" s="11">
        <v>3</v>
      </c>
      <c r="K456" s="11">
        <v>430</v>
      </c>
      <c r="L456" s="11">
        <v>1.43</v>
      </c>
      <c r="M456" s="16">
        <f t="shared" si="893"/>
        <v>3.49172839506173</v>
      </c>
      <c r="N456" s="11">
        <v>0.98</v>
      </c>
      <c r="O456" s="11">
        <v>2.3</v>
      </c>
      <c r="P456" s="8">
        <f t="shared" si="894"/>
        <v>3.254</v>
      </c>
      <c r="Q456" s="9">
        <v>1.275</v>
      </c>
      <c r="R456" s="17">
        <v>1</v>
      </c>
      <c r="S456" s="18">
        <f t="shared" si="895"/>
        <v>72311.9610039375</v>
      </c>
      <c r="Z456" s="11">
        <v>2465</v>
      </c>
      <c r="AA456" s="11">
        <v>0.5</v>
      </c>
      <c r="AB456" s="12">
        <v>1.35</v>
      </c>
      <c r="AC456" s="13">
        <f t="shared" si="896"/>
        <v>1663.875</v>
      </c>
      <c r="AD456" s="11">
        <v>3</v>
      </c>
      <c r="AE456" s="11">
        <v>430</v>
      </c>
      <c r="AF456" s="11">
        <v>1.43</v>
      </c>
      <c r="AG456" s="16">
        <f t="shared" si="897"/>
        <v>3.49172839506173</v>
      </c>
      <c r="AH456" s="11">
        <v>0.98</v>
      </c>
      <c r="AI456" s="11">
        <v>2.3</v>
      </c>
      <c r="AJ456" s="8">
        <f t="shared" si="898"/>
        <v>3.254</v>
      </c>
      <c r="AK456" s="9">
        <v>1.275</v>
      </c>
      <c r="AL456" s="17">
        <v>1</v>
      </c>
      <c r="AM456" s="18">
        <f t="shared" si="899"/>
        <v>72311.9610039375</v>
      </c>
      <c r="AT456" s="11">
        <v>2465</v>
      </c>
      <c r="AU456" s="11">
        <v>0.5</v>
      </c>
      <c r="AV456" s="12">
        <v>1.35</v>
      </c>
      <c r="AW456" s="13">
        <f t="shared" si="900"/>
        <v>1663.875</v>
      </c>
      <c r="AX456" s="11">
        <v>3</v>
      </c>
      <c r="AY456" s="11">
        <v>430</v>
      </c>
      <c r="AZ456" s="11">
        <v>1.43</v>
      </c>
      <c r="BA456" s="16">
        <f t="shared" si="901"/>
        <v>3.49172839506173</v>
      </c>
      <c r="BB456" s="11">
        <v>0.98</v>
      </c>
      <c r="BC456" s="11">
        <v>2.3</v>
      </c>
      <c r="BD456" s="8">
        <f t="shared" si="902"/>
        <v>3.254</v>
      </c>
      <c r="BE456" s="9">
        <v>1.275</v>
      </c>
      <c r="BF456" s="17">
        <v>1.015</v>
      </c>
      <c r="BG456" s="18">
        <f t="shared" si="903"/>
        <v>73396.6404189966</v>
      </c>
      <c r="BN456" s="11">
        <v>2465</v>
      </c>
      <c r="BO456" s="11">
        <v>0.5</v>
      </c>
      <c r="BP456" s="12">
        <v>1.35</v>
      </c>
      <c r="BQ456" s="13">
        <f t="shared" si="904"/>
        <v>1663.875</v>
      </c>
      <c r="BR456" s="11">
        <v>3</v>
      </c>
      <c r="BS456" s="11">
        <v>430</v>
      </c>
      <c r="BT456" s="11">
        <v>1.43</v>
      </c>
      <c r="BU456" s="16">
        <f t="shared" si="905"/>
        <v>3.49172839506173</v>
      </c>
      <c r="BV456" s="11">
        <v>0.98</v>
      </c>
      <c r="BW456" s="11">
        <v>2.3</v>
      </c>
      <c r="BX456" s="8">
        <f t="shared" si="906"/>
        <v>3.254</v>
      </c>
      <c r="BY456" s="9">
        <v>1.275</v>
      </c>
      <c r="BZ456" s="17">
        <v>1.015</v>
      </c>
      <c r="CA456" s="18">
        <f t="shared" si="907"/>
        <v>73396.6404189966</v>
      </c>
      <c r="CH456" s="11">
        <f t="shared" si="908"/>
        <v>2893</v>
      </c>
      <c r="CI456" s="11">
        <v>0.5</v>
      </c>
      <c r="CJ456" s="12">
        <v>1.35</v>
      </c>
      <c r="CK456" s="13">
        <f t="shared" si="909"/>
        <v>1952.775</v>
      </c>
      <c r="CL456" s="11">
        <v>3</v>
      </c>
      <c r="CM456" s="11">
        <v>430</v>
      </c>
      <c r="CN456" s="11">
        <v>1.43</v>
      </c>
      <c r="CO456" s="16">
        <f t="shared" si="910"/>
        <v>3.49172839506173</v>
      </c>
      <c r="CP456" s="11">
        <v>0.98</v>
      </c>
      <c r="CQ456" s="11">
        <v>2.3</v>
      </c>
      <c r="CR456" s="8">
        <f t="shared" si="911"/>
        <v>3.254</v>
      </c>
      <c r="CS456" s="9">
        <v>1.275</v>
      </c>
      <c r="CT456" s="17">
        <v>1.085</v>
      </c>
      <c r="CU456" s="18">
        <f t="shared" si="912"/>
        <v>92081.2884199044</v>
      </c>
      <c r="DB456" s="11">
        <f t="shared" si="913"/>
        <v>2905</v>
      </c>
      <c r="DC456" s="11">
        <v>0.5</v>
      </c>
      <c r="DD456" s="12">
        <v>1.35</v>
      </c>
      <c r="DE456" s="13">
        <f t="shared" si="914"/>
        <v>1960.875</v>
      </c>
      <c r="DF456" s="11">
        <v>3</v>
      </c>
      <c r="DG456" s="11">
        <v>430</v>
      </c>
      <c r="DH456" s="11">
        <v>1.43</v>
      </c>
      <c r="DI456" s="16">
        <f t="shared" si="915"/>
        <v>3.49172839506173</v>
      </c>
      <c r="DJ456" s="11">
        <v>0.98</v>
      </c>
      <c r="DK456" s="11">
        <v>2.3</v>
      </c>
      <c r="DL456" s="8">
        <f t="shared" si="916"/>
        <v>3.254</v>
      </c>
      <c r="DM456" s="9">
        <v>1.275</v>
      </c>
      <c r="DN456" s="17">
        <v>1.085</v>
      </c>
      <c r="DO456" s="18">
        <f t="shared" si="917"/>
        <v>92463.2363843147</v>
      </c>
      <c r="DV456" s="11">
        <f t="shared" si="918"/>
        <v>2964</v>
      </c>
      <c r="DW456" s="11">
        <v>0.5</v>
      </c>
      <c r="DX456" s="12">
        <v>1.35</v>
      </c>
      <c r="DY456" s="13">
        <f t="shared" si="919"/>
        <v>2000.7</v>
      </c>
      <c r="DZ456" s="11">
        <v>3</v>
      </c>
      <c r="EA456" s="11">
        <v>430</v>
      </c>
      <c r="EB456" s="11">
        <v>1.52</v>
      </c>
      <c r="EC456" s="16">
        <f t="shared" si="920"/>
        <v>3.58172839506173</v>
      </c>
      <c r="ED456" s="11">
        <v>0.98</v>
      </c>
      <c r="EE456" s="11">
        <v>3.1</v>
      </c>
      <c r="EF456" s="8">
        <f t="shared" si="921"/>
        <v>4.038</v>
      </c>
      <c r="EG456" s="9">
        <v>1.275</v>
      </c>
      <c r="EH456" s="17">
        <v>1.2</v>
      </c>
      <c r="EI456" s="18">
        <f t="shared" si="922"/>
        <v>132816.98648088</v>
      </c>
    </row>
    <row r="457" s="1" customFormat="1" customHeight="1" spans="1:140">
      <c r="F457" s="23" t="s">
        <v>1</v>
      </c>
      <c r="G457" s="24"/>
      <c r="H457" s="24"/>
      <c r="I457" s="24"/>
      <c r="J457" s="24"/>
      <c r="K457" s="24"/>
      <c r="L457" s="24"/>
      <c r="M457" s="25">
        <f>SUM(S448:S456)</f>
        <v>1726220.64935306</v>
      </c>
      <c r="N457" s="25"/>
      <c r="O457" s="25"/>
      <c r="P457" s="25"/>
      <c r="Q457" s="25"/>
      <c r="R457" s="25"/>
      <c r="S457" s="25"/>
      <c r="T457" s="1"/>
      <c r="Z457" s="23" t="s">
        <v>1</v>
      </c>
      <c r="AA457" s="24"/>
      <c r="AB457" s="24"/>
      <c r="AC457" s="24"/>
      <c r="AD457" s="24"/>
      <c r="AE457" s="24"/>
      <c r="AF457" s="24"/>
      <c r="AG457" s="25">
        <f>SUM(AM448:AM456)</f>
        <v>1726220.64935306</v>
      </c>
      <c r="AH457" s="25"/>
      <c r="AI457" s="25"/>
      <c r="AJ457" s="25"/>
      <c r="AK457" s="25"/>
      <c r="AL457" s="25"/>
      <c r="AM457" s="25"/>
      <c r="AN457" s="1"/>
      <c r="AT457" s="23" t="s">
        <v>1</v>
      </c>
      <c r="AU457" s="24"/>
      <c r="AV457" s="24"/>
      <c r="AW457" s="24"/>
      <c r="AX457" s="24"/>
      <c r="AY457" s="24"/>
      <c r="AZ457" s="24"/>
      <c r="BA457" s="25">
        <f>SUM(BG448:BG456)</f>
        <v>1752113.95909336</v>
      </c>
      <c r="BB457" s="25"/>
      <c r="BC457" s="25"/>
      <c r="BD457" s="25"/>
      <c r="BE457" s="25"/>
      <c r="BF457" s="25"/>
      <c r="BG457" s="25"/>
      <c r="BH457" s="1"/>
      <c r="BN457" s="23" t="s">
        <v>1</v>
      </c>
      <c r="BO457" s="24"/>
      <c r="BP457" s="24"/>
      <c r="BQ457" s="24"/>
      <c r="BR457" s="24"/>
      <c r="BS457" s="24"/>
      <c r="BT457" s="24"/>
      <c r="BU457" s="25">
        <f>SUM(CA448:CA456)</f>
        <v>1752113.95909336</v>
      </c>
      <c r="BV457" s="25"/>
      <c r="BW457" s="25"/>
      <c r="BX457" s="25"/>
      <c r="BY457" s="25"/>
      <c r="BZ457" s="25"/>
      <c r="CA457" s="25"/>
      <c r="CB457" s="1"/>
      <c r="CH457" s="23" t="s">
        <v>1</v>
      </c>
      <c r="CI457" s="24"/>
      <c r="CJ457" s="24"/>
      <c r="CK457" s="24"/>
      <c r="CL457" s="24"/>
      <c r="CM457" s="24"/>
      <c r="CN457" s="24"/>
      <c r="CO457" s="25">
        <f>SUM(CU448:CU456)</f>
        <v>2198151.16728502</v>
      </c>
      <c r="CP457" s="25"/>
      <c r="CQ457" s="25"/>
      <c r="CR457" s="25"/>
      <c r="CS457" s="25"/>
      <c r="CT457" s="25"/>
      <c r="CU457" s="25"/>
      <c r="CV457" s="1"/>
      <c r="DB457" s="23" t="s">
        <v>1</v>
      </c>
      <c r="DC457" s="24"/>
      <c r="DD457" s="24"/>
      <c r="DE457" s="24"/>
      <c r="DF457" s="24"/>
      <c r="DG457" s="24"/>
      <c r="DH457" s="24"/>
      <c r="DI457" s="25">
        <f>SUM(DO448:DO456)</f>
        <v>2207268.97371689</v>
      </c>
      <c r="DJ457" s="25"/>
      <c r="DK457" s="25"/>
      <c r="DL457" s="25"/>
      <c r="DM457" s="25"/>
      <c r="DN457" s="25"/>
      <c r="DO457" s="25"/>
      <c r="DP457" s="1"/>
      <c r="DV457" s="23" t="s">
        <v>1</v>
      </c>
      <c r="DW457" s="24"/>
      <c r="DX457" s="24"/>
      <c r="DY457" s="24"/>
      <c r="DZ457" s="24"/>
      <c r="EA457" s="24"/>
      <c r="EB457" s="24"/>
      <c r="EC457" s="25">
        <f>SUM(EI448:EI456)</f>
        <v>3164147.21830645</v>
      </c>
      <c r="ED457" s="25"/>
      <c r="EE457" s="25"/>
      <c r="EF457" s="25"/>
      <c r="EG457" s="25"/>
      <c r="EH457" s="25"/>
      <c r="EI457" s="25"/>
    </row>
    <row r="458" s="1" customFormat="1" customHeight="1" spans="1:140">
      <c r="F458" s="24"/>
      <c r="G458" s="24"/>
      <c r="H458" s="24"/>
      <c r="I458" s="24"/>
      <c r="J458" s="24"/>
      <c r="K458" s="24"/>
      <c r="L458" s="24"/>
      <c r="M458" s="25"/>
      <c r="N458" s="25"/>
      <c r="O458" s="25"/>
      <c r="P458" s="25"/>
      <c r="Q458" s="25"/>
      <c r="R458" s="25"/>
      <c r="S458" s="25"/>
      <c r="T458" s="1"/>
      <c r="Z458" s="24"/>
      <c r="AA458" s="24"/>
      <c r="AB458" s="24"/>
      <c r="AC458" s="24"/>
      <c r="AD458" s="24"/>
      <c r="AE458" s="24"/>
      <c r="AF458" s="24"/>
      <c r="AG458" s="25"/>
      <c r="AH458" s="25"/>
      <c r="AI458" s="25"/>
      <c r="AJ458" s="25"/>
      <c r="AK458" s="25"/>
      <c r="AL458" s="25"/>
      <c r="AM458" s="25"/>
      <c r="AN458" s="1"/>
      <c r="AT458" s="24"/>
      <c r="AU458" s="24"/>
      <c r="AV458" s="24"/>
      <c r="AW458" s="24"/>
      <c r="AX458" s="24"/>
      <c r="AY458" s="24"/>
      <c r="AZ458" s="24"/>
      <c r="BA458" s="25"/>
      <c r="BB458" s="25"/>
      <c r="BC458" s="25"/>
      <c r="BD458" s="25"/>
      <c r="BE458" s="25"/>
      <c r="BF458" s="25"/>
      <c r="BG458" s="25"/>
      <c r="BH458" s="1"/>
      <c r="BN458" s="24"/>
      <c r="BO458" s="24"/>
      <c r="BP458" s="24"/>
      <c r="BQ458" s="24"/>
      <c r="BR458" s="24"/>
      <c r="BS458" s="24"/>
      <c r="BT458" s="24"/>
      <c r="BU458" s="25"/>
      <c r="BV458" s="25"/>
      <c r="BW458" s="25"/>
      <c r="BX458" s="25"/>
      <c r="BY458" s="25"/>
      <c r="BZ458" s="25"/>
      <c r="CA458" s="25"/>
      <c r="CB458" s="1"/>
      <c r="CH458" s="24"/>
      <c r="CI458" s="24"/>
      <c r="CJ458" s="24"/>
      <c r="CK458" s="24"/>
      <c r="CL458" s="24"/>
      <c r="CM458" s="24"/>
      <c r="CN458" s="24"/>
      <c r="CO458" s="25"/>
      <c r="CP458" s="25"/>
      <c r="CQ458" s="25"/>
      <c r="CR458" s="25"/>
      <c r="CS458" s="25"/>
      <c r="CT458" s="25"/>
      <c r="CU458" s="25"/>
      <c r="CV458" s="1"/>
      <c r="DB458" s="24"/>
      <c r="DC458" s="24"/>
      <c r="DD458" s="24"/>
      <c r="DE458" s="24"/>
      <c r="DF458" s="24"/>
      <c r="DG458" s="24"/>
      <c r="DH458" s="24"/>
      <c r="DI458" s="25"/>
      <c r="DJ458" s="25"/>
      <c r="DK458" s="25"/>
      <c r="DL458" s="25"/>
      <c r="DM458" s="25"/>
      <c r="DN458" s="25"/>
      <c r="DO458" s="25"/>
      <c r="DP458" s="1"/>
      <c r="DV458" s="24"/>
      <c r="DW458" s="24"/>
      <c r="DX458" s="24"/>
      <c r="DY458" s="24"/>
      <c r="DZ458" s="24"/>
      <c r="EA458" s="24"/>
      <c r="EB458" s="24"/>
      <c r="EC458" s="25"/>
      <c r="ED458" s="25"/>
      <c r="EE458" s="25"/>
      <c r="EF458" s="25"/>
      <c r="EG458" s="25"/>
      <c r="EH458" s="25"/>
      <c r="EI458" s="25"/>
    </row>
    <row r="459" s="1" customFormat="1" customHeight="1" spans="1:140">
      <c r="F459" s="3" t="s">
        <v>36</v>
      </c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Z459" s="3" t="s">
        <v>36</v>
      </c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T459" s="3" t="s">
        <v>36</v>
      </c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N459" s="3" t="s">
        <v>36</v>
      </c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H459" s="3" t="s">
        <v>36</v>
      </c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DB459" s="3" t="s">
        <v>36</v>
      </c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V459" s="3" t="s">
        <v>36</v>
      </c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</row>
    <row r="460" s="1" customFormat="1" customHeight="1" spans="1:140">
      <c r="A460" s="26"/>
      <c r="B460" s="26"/>
      <c r="C460" s="27"/>
      <c r="D460" s="27"/>
      <c r="E460" s="27"/>
      <c r="F460" s="28" t="s">
        <v>37</v>
      </c>
      <c r="G460" s="13" t="s">
        <v>8</v>
      </c>
      <c r="H460" s="13"/>
      <c r="I460" s="13"/>
      <c r="J460" s="13"/>
      <c r="K460" s="7" t="s">
        <v>25</v>
      </c>
      <c r="L460" s="7"/>
      <c r="M460" s="7"/>
      <c r="N460" s="8" t="s">
        <v>10</v>
      </c>
      <c r="O460" s="8"/>
      <c r="P460" s="8"/>
      <c r="Q460" s="9" t="s">
        <v>38</v>
      </c>
      <c r="R460" s="10" t="s">
        <v>12</v>
      </c>
      <c r="S460" s="29" t="s">
        <v>13</v>
      </c>
      <c r="T460" s="11" t="s">
        <v>39</v>
      </c>
      <c r="U460" s="26"/>
      <c r="V460" s="26"/>
      <c r="W460" s="27"/>
      <c r="X460" s="27"/>
      <c r="Y460" s="27"/>
      <c r="Z460" s="28" t="s">
        <v>37</v>
      </c>
      <c r="AA460" s="13" t="s">
        <v>8</v>
      </c>
      <c r="AB460" s="13"/>
      <c r="AC460" s="13"/>
      <c r="AD460" s="13"/>
      <c r="AE460" s="7" t="s">
        <v>25</v>
      </c>
      <c r="AF460" s="7"/>
      <c r="AG460" s="7"/>
      <c r="AH460" s="8" t="s">
        <v>10</v>
      </c>
      <c r="AI460" s="8"/>
      <c r="AJ460" s="8"/>
      <c r="AK460" s="9" t="s">
        <v>38</v>
      </c>
      <c r="AL460" s="10" t="s">
        <v>12</v>
      </c>
      <c r="AM460" s="29" t="s">
        <v>13</v>
      </c>
      <c r="AN460" s="11" t="s">
        <v>39</v>
      </c>
      <c r="AO460" s="26"/>
      <c r="AP460" s="26"/>
      <c r="AQ460" s="27"/>
      <c r="AR460" s="27"/>
      <c r="AS460" s="27"/>
      <c r="AT460" s="28" t="s">
        <v>37</v>
      </c>
      <c r="AU460" s="13" t="s">
        <v>8</v>
      </c>
      <c r="AV460" s="13"/>
      <c r="AW460" s="13"/>
      <c r="AX460" s="13"/>
      <c r="AY460" s="7" t="s">
        <v>25</v>
      </c>
      <c r="AZ460" s="7"/>
      <c r="BA460" s="7"/>
      <c r="BB460" s="8" t="s">
        <v>10</v>
      </c>
      <c r="BC460" s="8"/>
      <c r="BD460" s="8"/>
      <c r="BE460" s="9" t="s">
        <v>38</v>
      </c>
      <c r="BF460" s="10" t="s">
        <v>12</v>
      </c>
      <c r="BG460" s="29" t="s">
        <v>13</v>
      </c>
      <c r="BH460" s="11" t="s">
        <v>39</v>
      </c>
      <c r="BI460" s="26"/>
      <c r="BJ460" s="26"/>
      <c r="BK460" s="27"/>
      <c r="BL460" s="27"/>
      <c r="BM460" s="27"/>
      <c r="BN460" s="28" t="s">
        <v>37</v>
      </c>
      <c r="BO460" s="13" t="s">
        <v>8</v>
      </c>
      <c r="BP460" s="13"/>
      <c r="BQ460" s="13"/>
      <c r="BR460" s="13"/>
      <c r="BS460" s="7" t="s">
        <v>25</v>
      </c>
      <c r="BT460" s="7"/>
      <c r="BU460" s="7"/>
      <c r="BV460" s="8" t="s">
        <v>10</v>
      </c>
      <c r="BW460" s="8"/>
      <c r="BX460" s="8"/>
      <c r="BY460" s="9" t="s">
        <v>38</v>
      </c>
      <c r="BZ460" s="10" t="s">
        <v>12</v>
      </c>
      <c r="CA460" s="29" t="s">
        <v>13</v>
      </c>
      <c r="CB460" s="11" t="s">
        <v>39</v>
      </c>
      <c r="CC460" s="26"/>
      <c r="CD460" s="26"/>
      <c r="CE460" s="27"/>
      <c r="CF460" s="27"/>
      <c r="CG460" s="27"/>
      <c r="CH460" s="28" t="s">
        <v>37</v>
      </c>
      <c r="CI460" s="13" t="s">
        <v>8</v>
      </c>
      <c r="CJ460" s="13"/>
      <c r="CK460" s="13"/>
      <c r="CL460" s="13"/>
      <c r="CM460" s="7" t="s">
        <v>25</v>
      </c>
      <c r="CN460" s="7"/>
      <c r="CO460" s="7"/>
      <c r="CP460" s="8" t="s">
        <v>10</v>
      </c>
      <c r="CQ460" s="8"/>
      <c r="CR460" s="8"/>
      <c r="CS460" s="9" t="s">
        <v>38</v>
      </c>
      <c r="CT460" s="10" t="s">
        <v>12</v>
      </c>
      <c r="CU460" s="29" t="s">
        <v>13</v>
      </c>
      <c r="CV460" s="11" t="s">
        <v>39</v>
      </c>
      <c r="CW460" s="26"/>
      <c r="CX460" s="26"/>
      <c r="CY460" s="27"/>
      <c r="CZ460" s="27"/>
      <c r="DA460" s="27"/>
      <c r="DB460" s="28" t="s">
        <v>37</v>
      </c>
      <c r="DC460" s="13" t="s">
        <v>8</v>
      </c>
      <c r="DD460" s="13"/>
      <c r="DE460" s="13"/>
      <c r="DF460" s="13"/>
      <c r="DG460" s="7" t="s">
        <v>25</v>
      </c>
      <c r="DH460" s="7"/>
      <c r="DI460" s="7"/>
      <c r="DJ460" s="8" t="s">
        <v>10</v>
      </c>
      <c r="DK460" s="8"/>
      <c r="DL460" s="8"/>
      <c r="DM460" s="9" t="s">
        <v>38</v>
      </c>
      <c r="DN460" s="10" t="s">
        <v>12</v>
      </c>
      <c r="DO460" s="29" t="s">
        <v>13</v>
      </c>
      <c r="DP460" s="11" t="s">
        <v>39</v>
      </c>
      <c r="DQ460" s="26"/>
      <c r="DR460" s="26"/>
      <c r="DS460" s="27"/>
      <c r="DT460" s="27"/>
      <c r="DU460" s="27"/>
      <c r="DV460" s="28" t="s">
        <v>37</v>
      </c>
      <c r="DW460" s="13" t="s">
        <v>8</v>
      </c>
      <c r="DX460" s="13"/>
      <c r="DY460" s="13"/>
      <c r="DZ460" s="13"/>
      <c r="EA460" s="7" t="s">
        <v>25</v>
      </c>
      <c r="EB460" s="7"/>
      <c r="EC460" s="7"/>
      <c r="ED460" s="8" t="s">
        <v>10</v>
      </c>
      <c r="EE460" s="8"/>
      <c r="EF460" s="8"/>
      <c r="EG460" s="9" t="s">
        <v>38</v>
      </c>
      <c r="EH460" s="10" t="s">
        <v>12</v>
      </c>
      <c r="EI460" s="29" t="s">
        <v>13</v>
      </c>
      <c r="EJ460" s="11" t="s">
        <v>39</v>
      </c>
    </row>
    <row r="461" s="1" customFormat="1" customHeight="1" spans="1:140">
      <c r="A461" s="26"/>
      <c r="B461" s="26"/>
      <c r="C461" s="27"/>
      <c r="D461" s="27"/>
      <c r="E461" s="27"/>
      <c r="F461" s="30"/>
      <c r="G461" s="11" t="s">
        <v>40</v>
      </c>
      <c r="H461" s="11" t="s">
        <v>41</v>
      </c>
      <c r="I461" s="11" t="s">
        <v>21</v>
      </c>
      <c r="J461" s="13" t="s">
        <v>8</v>
      </c>
      <c r="K461" s="11" t="s">
        <v>23</v>
      </c>
      <c r="L461" s="11" t="s">
        <v>24</v>
      </c>
      <c r="M461" s="7" t="s">
        <v>25</v>
      </c>
      <c r="N461" s="11" t="s">
        <v>26</v>
      </c>
      <c r="O461" s="11" t="s">
        <v>27</v>
      </c>
      <c r="P461" s="8" t="s">
        <v>28</v>
      </c>
      <c r="Q461" s="9" t="s">
        <v>29</v>
      </c>
      <c r="R461" s="14"/>
      <c r="S461" s="29"/>
      <c r="T461" s="11"/>
      <c r="U461" s="26"/>
      <c r="V461" s="26"/>
      <c r="W461" s="27"/>
      <c r="X461" s="27"/>
      <c r="Y461" s="27"/>
      <c r="Z461" s="30"/>
      <c r="AA461" s="11" t="s">
        <v>40</v>
      </c>
      <c r="AB461" s="11" t="s">
        <v>41</v>
      </c>
      <c r="AC461" s="11" t="s">
        <v>21</v>
      </c>
      <c r="AD461" s="13" t="s">
        <v>8</v>
      </c>
      <c r="AE461" s="11" t="s">
        <v>23</v>
      </c>
      <c r="AF461" s="11" t="s">
        <v>24</v>
      </c>
      <c r="AG461" s="7" t="s">
        <v>25</v>
      </c>
      <c r="AH461" s="11" t="s">
        <v>26</v>
      </c>
      <c r="AI461" s="11" t="s">
        <v>27</v>
      </c>
      <c r="AJ461" s="8" t="s">
        <v>28</v>
      </c>
      <c r="AK461" s="9" t="s">
        <v>29</v>
      </c>
      <c r="AL461" s="14"/>
      <c r="AM461" s="29"/>
      <c r="AN461" s="11"/>
      <c r="AO461" s="26"/>
      <c r="AP461" s="26"/>
      <c r="AQ461" s="27"/>
      <c r="AR461" s="27"/>
      <c r="AS461" s="27"/>
      <c r="AT461" s="30"/>
      <c r="AU461" s="11" t="s">
        <v>40</v>
      </c>
      <c r="AV461" s="11" t="s">
        <v>41</v>
      </c>
      <c r="AW461" s="11" t="s">
        <v>21</v>
      </c>
      <c r="AX461" s="13" t="s">
        <v>8</v>
      </c>
      <c r="AY461" s="11" t="s">
        <v>23</v>
      </c>
      <c r="AZ461" s="11" t="s">
        <v>24</v>
      </c>
      <c r="BA461" s="7" t="s">
        <v>25</v>
      </c>
      <c r="BB461" s="11" t="s">
        <v>26</v>
      </c>
      <c r="BC461" s="11" t="s">
        <v>27</v>
      </c>
      <c r="BD461" s="8" t="s">
        <v>28</v>
      </c>
      <c r="BE461" s="9" t="s">
        <v>29</v>
      </c>
      <c r="BF461" s="14"/>
      <c r="BG461" s="29"/>
      <c r="BH461" s="11"/>
      <c r="BI461" s="26"/>
      <c r="BJ461" s="26"/>
      <c r="BK461" s="27"/>
      <c r="BL461" s="27"/>
      <c r="BM461" s="27"/>
      <c r="BN461" s="30"/>
      <c r="BO461" s="11" t="s">
        <v>40</v>
      </c>
      <c r="BP461" s="11" t="s">
        <v>41</v>
      </c>
      <c r="BQ461" s="11" t="s">
        <v>21</v>
      </c>
      <c r="BR461" s="13" t="s">
        <v>8</v>
      </c>
      <c r="BS461" s="11" t="s">
        <v>23</v>
      </c>
      <c r="BT461" s="11" t="s">
        <v>24</v>
      </c>
      <c r="BU461" s="7" t="s">
        <v>25</v>
      </c>
      <c r="BV461" s="11" t="s">
        <v>26</v>
      </c>
      <c r="BW461" s="11" t="s">
        <v>27</v>
      </c>
      <c r="BX461" s="8" t="s">
        <v>28</v>
      </c>
      <c r="BY461" s="9" t="s">
        <v>29</v>
      </c>
      <c r="BZ461" s="14"/>
      <c r="CA461" s="29"/>
      <c r="CB461" s="11"/>
      <c r="CC461" s="26"/>
      <c r="CD461" s="26"/>
      <c r="CE461" s="27"/>
      <c r="CF461" s="27"/>
      <c r="CG461" s="27"/>
      <c r="CH461" s="30"/>
      <c r="CI461" s="11" t="s">
        <v>40</v>
      </c>
      <c r="CJ461" s="11" t="s">
        <v>41</v>
      </c>
      <c r="CK461" s="11" t="s">
        <v>21</v>
      </c>
      <c r="CL461" s="13" t="s">
        <v>8</v>
      </c>
      <c r="CM461" s="11" t="s">
        <v>23</v>
      </c>
      <c r="CN461" s="11" t="s">
        <v>24</v>
      </c>
      <c r="CO461" s="7" t="s">
        <v>25</v>
      </c>
      <c r="CP461" s="11" t="s">
        <v>26</v>
      </c>
      <c r="CQ461" s="11" t="s">
        <v>27</v>
      </c>
      <c r="CR461" s="8" t="s">
        <v>28</v>
      </c>
      <c r="CS461" s="9" t="s">
        <v>29</v>
      </c>
      <c r="CT461" s="14"/>
      <c r="CU461" s="29"/>
      <c r="CV461" s="11"/>
      <c r="CW461" s="26"/>
      <c r="CX461" s="26"/>
      <c r="CY461" s="27"/>
      <c r="CZ461" s="27"/>
      <c r="DA461" s="27"/>
      <c r="DB461" s="30"/>
      <c r="DC461" s="11" t="s">
        <v>40</v>
      </c>
      <c r="DD461" s="11" t="s">
        <v>41</v>
      </c>
      <c r="DE461" s="11" t="s">
        <v>21</v>
      </c>
      <c r="DF461" s="13" t="s">
        <v>8</v>
      </c>
      <c r="DG461" s="11" t="s">
        <v>23</v>
      </c>
      <c r="DH461" s="11" t="s">
        <v>24</v>
      </c>
      <c r="DI461" s="7" t="s">
        <v>25</v>
      </c>
      <c r="DJ461" s="11" t="s">
        <v>26</v>
      </c>
      <c r="DK461" s="11" t="s">
        <v>27</v>
      </c>
      <c r="DL461" s="8" t="s">
        <v>28</v>
      </c>
      <c r="DM461" s="9" t="s">
        <v>29</v>
      </c>
      <c r="DN461" s="14"/>
      <c r="DO461" s="29"/>
      <c r="DP461" s="11"/>
      <c r="DQ461" s="26"/>
      <c r="DR461" s="26"/>
      <c r="DS461" s="27"/>
      <c r="DT461" s="27"/>
      <c r="DU461" s="27"/>
      <c r="DV461" s="30"/>
      <c r="DW461" s="11" t="s">
        <v>40</v>
      </c>
      <c r="DX461" s="11" t="s">
        <v>41</v>
      </c>
      <c r="DY461" s="11" t="s">
        <v>21</v>
      </c>
      <c r="DZ461" s="13" t="s">
        <v>8</v>
      </c>
      <c r="EA461" s="11" t="s">
        <v>23</v>
      </c>
      <c r="EB461" s="11" t="s">
        <v>24</v>
      </c>
      <c r="EC461" s="7" t="s">
        <v>25</v>
      </c>
      <c r="ED461" s="11" t="s">
        <v>26</v>
      </c>
      <c r="EE461" s="11" t="s">
        <v>27</v>
      </c>
      <c r="EF461" s="8" t="s">
        <v>28</v>
      </c>
      <c r="EG461" s="9" t="s">
        <v>29</v>
      </c>
      <c r="EH461" s="14"/>
      <c r="EI461" s="29"/>
      <c r="EJ461" s="11"/>
    </row>
    <row r="462" s="1" customFormat="1" customHeight="1" spans="1:140">
      <c r="A462" s="26"/>
      <c r="B462" s="26"/>
      <c r="C462" s="27"/>
      <c r="D462" s="27"/>
      <c r="E462" s="27"/>
      <c r="F462" s="11">
        <f>_xlfn.RANK.EQ(S462,S462:S465,0)</f>
        <v>3</v>
      </c>
      <c r="G462" s="11">
        <v>0</v>
      </c>
      <c r="H462" s="11">
        <v>1.8</v>
      </c>
      <c r="I462" s="12">
        <v>1.35</v>
      </c>
      <c r="J462" s="13">
        <f t="shared" ref="J462:J465" si="923">G462*H462*I462</f>
        <v>0</v>
      </c>
      <c r="K462" s="11">
        <v>680</v>
      </c>
      <c r="L462" s="11">
        <v>0</v>
      </c>
      <c r="M462" s="31">
        <f t="shared" ref="M462:M465" si="924">1+6*K462/(K462+2000)+L462</f>
        <v>2.52238805970149</v>
      </c>
      <c r="N462" s="11">
        <v>0.98</v>
      </c>
      <c r="O462" s="11">
        <v>2.3</v>
      </c>
      <c r="P462" s="8">
        <f t="shared" ref="P462:P465" si="925">1+N462*O462</f>
        <v>3.254</v>
      </c>
      <c r="Q462" s="9">
        <v>1.075</v>
      </c>
      <c r="R462" s="17">
        <v>1</v>
      </c>
      <c r="S462" s="18">
        <f t="shared" ref="S462:S465" si="926">J462*M462*Q462*P462*R462</f>
        <v>0</v>
      </c>
      <c r="T462" s="11">
        <f t="shared" ref="T462:T465" si="927">IF(F462=1,1,(IF(F462=2,2,12)))</f>
        <v>12</v>
      </c>
      <c r="U462" s="26"/>
      <c r="V462" s="26"/>
      <c r="W462" s="27"/>
      <c r="X462" s="27"/>
      <c r="Y462" s="27"/>
      <c r="Z462" s="11">
        <f>_xlfn.RANK.EQ(AM462,AM462:AM465,0)</f>
        <v>3</v>
      </c>
      <c r="AA462" s="11">
        <v>0</v>
      </c>
      <c r="AB462" s="11">
        <v>1.8</v>
      </c>
      <c r="AC462" s="12">
        <v>1.35</v>
      </c>
      <c r="AD462" s="13">
        <f t="shared" ref="AD462:AD465" si="928">AA462*AB462*AC462</f>
        <v>0</v>
      </c>
      <c r="AE462" s="11">
        <v>680</v>
      </c>
      <c r="AF462" s="11">
        <v>0</v>
      </c>
      <c r="AG462" s="31">
        <f t="shared" ref="AG462:AG465" si="929">1+6*AE462/(AE462+2000)+AF462</f>
        <v>2.52238805970149</v>
      </c>
      <c r="AH462" s="11">
        <v>0.98</v>
      </c>
      <c r="AI462" s="11">
        <v>2.3</v>
      </c>
      <c r="AJ462" s="8">
        <f t="shared" ref="AJ462:AJ465" si="930">1+AH462*AI462</f>
        <v>3.254</v>
      </c>
      <c r="AK462" s="9">
        <v>1.075</v>
      </c>
      <c r="AL462" s="17">
        <v>1</v>
      </c>
      <c r="AM462" s="18">
        <f t="shared" ref="AM462:AM465" si="931">AD462*AG462*AK462*AJ462*AL462</f>
        <v>0</v>
      </c>
      <c r="AN462" s="11">
        <f t="shared" ref="AN462:AN465" si="932">IF(Z462=1,1,(IF(Z462=2,2,12)))</f>
        <v>12</v>
      </c>
      <c r="AO462" s="26"/>
      <c r="AP462" s="26"/>
      <c r="AQ462" s="27"/>
      <c r="AR462" s="27"/>
      <c r="AS462" s="27"/>
      <c r="AT462" s="11">
        <f>_xlfn.RANK.EQ(BG462,BG462:BG465,0)</f>
        <v>3</v>
      </c>
      <c r="AU462" s="11">
        <v>0</v>
      </c>
      <c r="AV462" s="11">
        <v>1.8</v>
      </c>
      <c r="AW462" s="12">
        <v>1.35</v>
      </c>
      <c r="AX462" s="13">
        <f t="shared" ref="AX462:AX465" si="933">AU462*AV462*AW462</f>
        <v>0</v>
      </c>
      <c r="AY462" s="11">
        <v>680</v>
      </c>
      <c r="AZ462" s="11">
        <v>0</v>
      </c>
      <c r="BA462" s="31">
        <f t="shared" ref="BA462:BA465" si="934">1+6*AY462/(AY462+2000)+AZ462</f>
        <v>2.52238805970149</v>
      </c>
      <c r="BB462" s="11">
        <v>0.98</v>
      </c>
      <c r="BC462" s="11">
        <v>2.3</v>
      </c>
      <c r="BD462" s="8">
        <f t="shared" ref="BD462:BD465" si="935">1+BB462*BC462</f>
        <v>3.254</v>
      </c>
      <c r="BE462" s="9">
        <v>1.075</v>
      </c>
      <c r="BF462" s="17">
        <v>1.015</v>
      </c>
      <c r="BG462" s="18">
        <f t="shared" ref="BG462:BG465" si="936">AX462*BA462*BE462*BD462*BF462</f>
        <v>0</v>
      </c>
      <c r="BH462" s="11">
        <f t="shared" ref="BH462:BH465" si="937">IF(AT462=1,1,(IF(AT462=2,2,12)))</f>
        <v>12</v>
      </c>
      <c r="BI462" s="26"/>
      <c r="BJ462" s="26"/>
      <c r="BK462" s="27"/>
      <c r="BL462" s="27"/>
      <c r="BM462" s="27"/>
      <c r="BN462" s="11">
        <f>_xlfn.RANK.EQ(CA462,CA462:CA465,0)</f>
        <v>3</v>
      </c>
      <c r="BO462" s="11">
        <v>0</v>
      </c>
      <c r="BP462" s="11">
        <v>1.8</v>
      </c>
      <c r="BQ462" s="12">
        <v>1.35</v>
      </c>
      <c r="BR462" s="13">
        <f t="shared" ref="BR462:BR465" si="938">BO462*BP462*BQ462</f>
        <v>0</v>
      </c>
      <c r="BS462" s="11">
        <v>680</v>
      </c>
      <c r="BT462" s="11">
        <v>0</v>
      </c>
      <c r="BU462" s="31">
        <f t="shared" ref="BU462:BU465" si="939">1+6*BS462/(BS462+2000)+BT462</f>
        <v>2.52238805970149</v>
      </c>
      <c r="BV462" s="11">
        <v>0.98</v>
      </c>
      <c r="BW462" s="11">
        <v>2.3</v>
      </c>
      <c r="BX462" s="8">
        <f t="shared" ref="BX462:BX465" si="940">1+BV462*BW462</f>
        <v>3.254</v>
      </c>
      <c r="BY462" s="9">
        <v>1.075</v>
      </c>
      <c r="BZ462" s="17">
        <v>1.015</v>
      </c>
      <c r="CA462" s="18">
        <f t="shared" ref="CA462:CA465" si="941">BR462*BU462*BY462*BX462*BZ462</f>
        <v>0</v>
      </c>
      <c r="CB462" s="11">
        <f t="shared" ref="CB462:CB465" si="942">IF(BN462=1,1,(IF(BN462=2,2,12)))</f>
        <v>12</v>
      </c>
      <c r="CC462" s="26"/>
      <c r="CD462" s="26"/>
      <c r="CE462" s="27"/>
      <c r="CF462" s="27"/>
      <c r="CG462" s="27"/>
      <c r="CH462" s="11">
        <f>_xlfn.RANK.EQ(CU462,CU462:CU465,0)</f>
        <v>3</v>
      </c>
      <c r="CI462" s="11">
        <v>0</v>
      </c>
      <c r="CJ462" s="11">
        <v>1.8</v>
      </c>
      <c r="CK462" s="12">
        <v>1.35</v>
      </c>
      <c r="CL462" s="13">
        <f t="shared" ref="CL462:CL465" si="943">CI462*CJ462*CK462</f>
        <v>0</v>
      </c>
      <c r="CM462" s="11">
        <v>680</v>
      </c>
      <c r="CN462" s="11">
        <v>0</v>
      </c>
      <c r="CO462" s="31">
        <f t="shared" ref="CO462:CO465" si="944">1+6*CM462/(CM462+2000)+CN462</f>
        <v>2.52238805970149</v>
      </c>
      <c r="CP462" s="11">
        <v>0.98</v>
      </c>
      <c r="CQ462" s="11">
        <v>2.3</v>
      </c>
      <c r="CR462" s="8">
        <f t="shared" ref="CR462:CR465" si="945">1+CP462*CQ462</f>
        <v>3.254</v>
      </c>
      <c r="CS462" s="9">
        <v>1.075</v>
      </c>
      <c r="CT462" s="17">
        <v>1.085</v>
      </c>
      <c r="CU462" s="18">
        <f t="shared" ref="CU462:CU465" si="946">CL462*CO462*CS462*CR462*CT462</f>
        <v>0</v>
      </c>
      <c r="CV462" s="11">
        <f t="shared" ref="CV462:CV465" si="947">IF(CH462=1,1,(IF(CH462=2,2,12)))</f>
        <v>12</v>
      </c>
      <c r="CW462" s="26"/>
      <c r="CX462" s="26"/>
      <c r="CY462" s="27"/>
      <c r="CZ462" s="27"/>
      <c r="DA462" s="27"/>
      <c r="DB462" s="11">
        <f>_xlfn.RANK.EQ(DO462,DO462:DO465,0)</f>
        <v>3</v>
      </c>
      <c r="DC462" s="11">
        <v>0</v>
      </c>
      <c r="DD462" s="11">
        <v>1.8</v>
      </c>
      <c r="DE462" s="12">
        <v>1.35</v>
      </c>
      <c r="DF462" s="13">
        <f t="shared" ref="DF462:DF465" si="948">DC462*DD462*DE462</f>
        <v>0</v>
      </c>
      <c r="DG462" s="11">
        <v>680</v>
      </c>
      <c r="DH462" s="11">
        <v>0</v>
      </c>
      <c r="DI462" s="31">
        <f t="shared" ref="DI462:DI465" si="949">1+6*DG462/(DG462+2000)+DH462</f>
        <v>2.52238805970149</v>
      </c>
      <c r="DJ462" s="11">
        <v>0.98</v>
      </c>
      <c r="DK462" s="11">
        <v>2.3</v>
      </c>
      <c r="DL462" s="8">
        <f t="shared" ref="DL462:DL465" si="950">1+DJ462*DK462</f>
        <v>3.254</v>
      </c>
      <c r="DM462" s="9">
        <v>1.075</v>
      </c>
      <c r="DN462" s="17">
        <v>1.085</v>
      </c>
      <c r="DO462" s="18">
        <f t="shared" ref="DO462:DO465" si="951">DF462*DI462*DM462*DL462*DN462</f>
        <v>0</v>
      </c>
      <c r="DP462" s="11">
        <f t="shared" ref="DP462:DP465" si="952">IF(DB462=1,1,(IF(DB462=2,2,12)))</f>
        <v>12</v>
      </c>
      <c r="DQ462" s="26"/>
      <c r="DR462" s="26"/>
      <c r="DS462" s="27"/>
      <c r="DT462" s="27"/>
      <c r="DU462" s="27"/>
      <c r="DV462" s="11">
        <f>_xlfn.RANK.EQ(EI462,EI462:EI465,0)</f>
        <v>3</v>
      </c>
      <c r="DW462" s="11">
        <v>0</v>
      </c>
      <c r="DX462" s="11">
        <v>1.8</v>
      </c>
      <c r="DY462" s="12">
        <v>1.35</v>
      </c>
      <c r="DZ462" s="13">
        <f t="shared" ref="DZ462:DZ465" si="953">DW462*DX462*DY462</f>
        <v>0</v>
      </c>
      <c r="EA462" s="11">
        <v>680</v>
      </c>
      <c r="EB462" s="11">
        <v>0</v>
      </c>
      <c r="EC462" s="31">
        <f t="shared" ref="EC462:EC465" si="954">1+6*EA462/(EA462+2000)+EB462</f>
        <v>2.52238805970149</v>
      </c>
      <c r="ED462" s="11">
        <v>0.98</v>
      </c>
      <c r="EE462" s="11">
        <v>3.1</v>
      </c>
      <c r="EF462" s="8">
        <f t="shared" ref="EF462:EF465" si="955">1+ED462*EE462</f>
        <v>4.038</v>
      </c>
      <c r="EG462" s="9">
        <v>1.075</v>
      </c>
      <c r="EH462" s="17">
        <v>1.2</v>
      </c>
      <c r="EI462" s="18">
        <f t="shared" ref="EI462:EI465" si="956">DZ462*EC462*EG462*EF462*EH462</f>
        <v>0</v>
      </c>
      <c r="EJ462" s="11">
        <f t="shared" ref="EJ462:EJ465" si="957">IF(DV462=1,1,(IF(DV462=2,2,12)))</f>
        <v>12</v>
      </c>
    </row>
    <row r="463" s="1" customFormat="1" customHeight="1" spans="1:140">
      <c r="F463" s="11">
        <f>_xlfn.RANK.EQ(S463,S462:S465,0)</f>
        <v>2</v>
      </c>
      <c r="G463" s="11">
        <v>1446.85</v>
      </c>
      <c r="H463" s="11">
        <v>1.8</v>
      </c>
      <c r="I463" s="12">
        <v>1.35</v>
      </c>
      <c r="J463" s="13">
        <f t="shared" si="923"/>
        <v>3515.8455</v>
      </c>
      <c r="K463" s="11">
        <v>190</v>
      </c>
      <c r="L463" s="11">
        <v>1.23</v>
      </c>
      <c r="M463" s="31">
        <f t="shared" si="924"/>
        <v>2.75054794520548</v>
      </c>
      <c r="N463" s="11">
        <v>0.95</v>
      </c>
      <c r="O463" s="11">
        <v>2.09</v>
      </c>
      <c r="P463" s="8">
        <f t="shared" si="925"/>
        <v>2.9855</v>
      </c>
      <c r="Q463" s="9">
        <v>1.075</v>
      </c>
      <c r="R463" s="17">
        <v>1</v>
      </c>
      <c r="S463" s="18">
        <f t="shared" si="926"/>
        <v>31036.6287666494</v>
      </c>
      <c r="T463" s="11">
        <f t="shared" si="927"/>
        <v>2</v>
      </c>
      <c r="Z463" s="11">
        <f>_xlfn.RANK.EQ(AM463,AM462:AM465,0)</f>
        <v>2</v>
      </c>
      <c r="AA463" s="11">
        <v>1446.85</v>
      </c>
      <c r="AB463" s="11">
        <v>1.8</v>
      </c>
      <c r="AC463" s="12">
        <v>1.35</v>
      </c>
      <c r="AD463" s="13">
        <f t="shared" si="928"/>
        <v>3515.8455</v>
      </c>
      <c r="AE463" s="11">
        <v>190</v>
      </c>
      <c r="AF463" s="11">
        <v>1.23</v>
      </c>
      <c r="AG463" s="31">
        <f t="shared" si="929"/>
        <v>2.75054794520548</v>
      </c>
      <c r="AH463" s="11">
        <v>0.95</v>
      </c>
      <c r="AI463" s="11">
        <v>2.09</v>
      </c>
      <c r="AJ463" s="8">
        <f t="shared" si="930"/>
        <v>2.9855</v>
      </c>
      <c r="AK463" s="9">
        <v>1.075</v>
      </c>
      <c r="AL463" s="17">
        <v>1</v>
      </c>
      <c r="AM463" s="18">
        <f t="shared" si="931"/>
        <v>31036.6287666494</v>
      </c>
      <c r="AN463" s="11">
        <f t="shared" si="932"/>
        <v>2</v>
      </c>
      <c r="AT463" s="11">
        <f>_xlfn.RANK.EQ(BG463,BG462:BG465,0)</f>
        <v>2</v>
      </c>
      <c r="AU463" s="11">
        <v>1446.85</v>
      </c>
      <c r="AV463" s="11">
        <v>1.8</v>
      </c>
      <c r="AW463" s="12">
        <v>1.35</v>
      </c>
      <c r="AX463" s="13">
        <f t="shared" si="933"/>
        <v>3515.8455</v>
      </c>
      <c r="AY463" s="11">
        <v>190</v>
      </c>
      <c r="AZ463" s="11">
        <v>1.23</v>
      </c>
      <c r="BA463" s="31">
        <f t="shared" si="934"/>
        <v>2.75054794520548</v>
      </c>
      <c r="BB463" s="11">
        <v>0.95</v>
      </c>
      <c r="BC463" s="11">
        <v>2.09</v>
      </c>
      <c r="BD463" s="8">
        <f t="shared" si="935"/>
        <v>2.9855</v>
      </c>
      <c r="BE463" s="9">
        <v>1.075</v>
      </c>
      <c r="BF463" s="17">
        <v>1.015</v>
      </c>
      <c r="BG463" s="18">
        <f t="shared" si="936"/>
        <v>31502.1781981492</v>
      </c>
      <c r="BH463" s="11">
        <f t="shared" si="937"/>
        <v>2</v>
      </c>
      <c r="BN463" s="11">
        <f>_xlfn.RANK.EQ(CA463,CA462:CA465,0)</f>
        <v>2</v>
      </c>
      <c r="BO463" s="11">
        <v>1446.85</v>
      </c>
      <c r="BP463" s="11">
        <v>1.8</v>
      </c>
      <c r="BQ463" s="12">
        <v>1.35</v>
      </c>
      <c r="BR463" s="13">
        <f t="shared" si="938"/>
        <v>3515.8455</v>
      </c>
      <c r="BS463" s="11">
        <v>190</v>
      </c>
      <c r="BT463" s="11">
        <v>1.23</v>
      </c>
      <c r="BU463" s="31">
        <f t="shared" si="939"/>
        <v>2.75054794520548</v>
      </c>
      <c r="BV463" s="11">
        <v>0.95</v>
      </c>
      <c r="BW463" s="11">
        <v>2.09</v>
      </c>
      <c r="BX463" s="8">
        <f t="shared" si="940"/>
        <v>2.9855</v>
      </c>
      <c r="BY463" s="9">
        <v>1.075</v>
      </c>
      <c r="BZ463" s="17">
        <v>1.015</v>
      </c>
      <c r="CA463" s="18">
        <f t="shared" si="941"/>
        <v>31502.1781981492</v>
      </c>
      <c r="CB463" s="11">
        <f t="shared" si="942"/>
        <v>2</v>
      </c>
      <c r="CH463" s="11">
        <f>_xlfn.RANK.EQ(CU463,CU462:CU465,0)</f>
        <v>2</v>
      </c>
      <c r="CI463" s="11">
        <v>1446.85</v>
      </c>
      <c r="CJ463" s="11">
        <v>1.8</v>
      </c>
      <c r="CK463" s="12">
        <v>1.35</v>
      </c>
      <c r="CL463" s="13">
        <f t="shared" si="943"/>
        <v>3515.8455</v>
      </c>
      <c r="CM463" s="11">
        <v>190</v>
      </c>
      <c r="CN463" s="11">
        <v>1.23</v>
      </c>
      <c r="CO463" s="31">
        <f t="shared" si="944"/>
        <v>2.75054794520548</v>
      </c>
      <c r="CP463" s="11">
        <v>0.95</v>
      </c>
      <c r="CQ463" s="11">
        <v>2.09</v>
      </c>
      <c r="CR463" s="8">
        <f t="shared" si="945"/>
        <v>2.9855</v>
      </c>
      <c r="CS463" s="9">
        <v>1.075</v>
      </c>
      <c r="CT463" s="17">
        <v>1.085</v>
      </c>
      <c r="CU463" s="18">
        <f t="shared" si="946"/>
        <v>33674.7422118146</v>
      </c>
      <c r="CV463" s="11">
        <f t="shared" si="947"/>
        <v>2</v>
      </c>
      <c r="DB463" s="11">
        <f>_xlfn.RANK.EQ(DO463,DO462:DO465,0)</f>
        <v>2</v>
      </c>
      <c r="DC463" s="11">
        <v>1446.85</v>
      </c>
      <c r="DD463" s="11">
        <v>1.8</v>
      </c>
      <c r="DE463" s="12">
        <v>1.35</v>
      </c>
      <c r="DF463" s="13">
        <f t="shared" si="948"/>
        <v>3515.8455</v>
      </c>
      <c r="DG463" s="11">
        <v>190</v>
      </c>
      <c r="DH463" s="11">
        <v>1.23</v>
      </c>
      <c r="DI463" s="31">
        <f t="shared" si="949"/>
        <v>2.75054794520548</v>
      </c>
      <c r="DJ463" s="11">
        <v>0.95</v>
      </c>
      <c r="DK463" s="11">
        <v>2.09</v>
      </c>
      <c r="DL463" s="8">
        <f t="shared" si="950"/>
        <v>2.9855</v>
      </c>
      <c r="DM463" s="9">
        <v>1.075</v>
      </c>
      <c r="DN463" s="17">
        <v>1.085</v>
      </c>
      <c r="DO463" s="18">
        <f t="shared" si="951"/>
        <v>33674.7422118146</v>
      </c>
      <c r="DP463" s="11">
        <f t="shared" si="952"/>
        <v>2</v>
      </c>
      <c r="DV463" s="11">
        <f>_xlfn.RANK.EQ(EI463,EI462:EI465,0)</f>
        <v>2</v>
      </c>
      <c r="DW463" s="11">
        <v>1446.85</v>
      </c>
      <c r="DX463" s="11">
        <v>1.8</v>
      </c>
      <c r="DY463" s="12">
        <v>1.35</v>
      </c>
      <c r="DZ463" s="13">
        <f t="shared" si="953"/>
        <v>3515.8455</v>
      </c>
      <c r="EA463" s="11">
        <v>190</v>
      </c>
      <c r="EB463" s="11">
        <v>1.32</v>
      </c>
      <c r="EC463" s="31">
        <f t="shared" si="954"/>
        <v>2.84054794520548</v>
      </c>
      <c r="ED463" s="11">
        <v>0.95</v>
      </c>
      <c r="EE463" s="11">
        <v>2.91</v>
      </c>
      <c r="EF463" s="8">
        <f t="shared" si="955"/>
        <v>3.7645</v>
      </c>
      <c r="EG463" s="9">
        <v>1.075</v>
      </c>
      <c r="EH463" s="17">
        <v>1.2</v>
      </c>
      <c r="EI463" s="18">
        <f t="shared" si="956"/>
        <v>48498.5682832667</v>
      </c>
      <c r="EJ463" s="11">
        <f t="shared" si="957"/>
        <v>2</v>
      </c>
    </row>
    <row r="464" s="1" customFormat="1" customHeight="1" spans="1:140">
      <c r="F464" s="11">
        <f>_xlfn.RANK.EQ(S464,S462:S465,0)</f>
        <v>1</v>
      </c>
      <c r="G464" s="11">
        <v>1446.85</v>
      </c>
      <c r="H464" s="11">
        <v>1.8</v>
      </c>
      <c r="I464" s="12">
        <v>1.35</v>
      </c>
      <c r="J464" s="13">
        <f t="shared" si="923"/>
        <v>3515.8455</v>
      </c>
      <c r="K464" s="11">
        <v>240</v>
      </c>
      <c r="L464" s="11">
        <v>1.83</v>
      </c>
      <c r="M464" s="31">
        <f t="shared" si="924"/>
        <v>3.47285714285714</v>
      </c>
      <c r="N464" s="11">
        <v>0.89</v>
      </c>
      <c r="O464" s="11">
        <v>1.78</v>
      </c>
      <c r="P464" s="8">
        <f t="shared" si="925"/>
        <v>2.5842</v>
      </c>
      <c r="Q464" s="9">
        <v>1.075</v>
      </c>
      <c r="R464" s="17">
        <v>1</v>
      </c>
      <c r="S464" s="18">
        <f t="shared" si="926"/>
        <v>33919.6441509645</v>
      </c>
      <c r="T464" s="11">
        <f t="shared" si="927"/>
        <v>1</v>
      </c>
      <c r="Z464" s="11">
        <f>_xlfn.RANK.EQ(AM464,AM462:AM465,0)</f>
        <v>1</v>
      </c>
      <c r="AA464" s="11">
        <v>1446.85</v>
      </c>
      <c r="AB464" s="11">
        <v>1.8</v>
      </c>
      <c r="AC464" s="12">
        <v>1.35</v>
      </c>
      <c r="AD464" s="13">
        <f t="shared" si="928"/>
        <v>3515.8455</v>
      </c>
      <c r="AE464" s="11">
        <v>200</v>
      </c>
      <c r="AF464" s="11">
        <v>1.83</v>
      </c>
      <c r="AG464" s="31">
        <f t="shared" si="929"/>
        <v>3.37545454545455</v>
      </c>
      <c r="AH464" s="11">
        <v>1</v>
      </c>
      <c r="AI464" s="11">
        <v>2.71</v>
      </c>
      <c r="AJ464" s="8">
        <f t="shared" si="930"/>
        <v>3.71</v>
      </c>
      <c r="AK464" s="9">
        <v>1.075</v>
      </c>
      <c r="AL464" s="17">
        <v>1</v>
      </c>
      <c r="AM464" s="18">
        <f t="shared" si="931"/>
        <v>47330.8626704431</v>
      </c>
      <c r="AN464" s="11">
        <f t="shared" si="932"/>
        <v>1</v>
      </c>
      <c r="AT464" s="11">
        <f>_xlfn.RANK.EQ(BG464,BG462:BG465,0)</f>
        <v>1</v>
      </c>
      <c r="AU464" s="11">
        <v>1446.85</v>
      </c>
      <c r="AV464" s="11">
        <v>1.8</v>
      </c>
      <c r="AW464" s="12">
        <v>1.35</v>
      </c>
      <c r="AX464" s="13">
        <f t="shared" si="933"/>
        <v>3515.8455</v>
      </c>
      <c r="AY464" s="11">
        <v>240</v>
      </c>
      <c r="AZ464" s="11">
        <v>1.83</v>
      </c>
      <c r="BA464" s="31">
        <f t="shared" si="934"/>
        <v>3.47285714285714</v>
      </c>
      <c r="BB464" s="11">
        <v>0.93</v>
      </c>
      <c r="BC464" s="11">
        <v>1.85</v>
      </c>
      <c r="BD464" s="8">
        <f t="shared" si="935"/>
        <v>2.7205</v>
      </c>
      <c r="BE464" s="9">
        <v>1.075</v>
      </c>
      <c r="BF464" s="17">
        <v>1.015</v>
      </c>
      <c r="BG464" s="18">
        <f t="shared" si="936"/>
        <v>36244.3184704703</v>
      </c>
      <c r="BH464" s="11">
        <f t="shared" si="937"/>
        <v>1</v>
      </c>
      <c r="BN464" s="11">
        <f>_xlfn.RANK.EQ(CA464,CA462:CA465,0)</f>
        <v>1</v>
      </c>
      <c r="BO464" s="11">
        <v>1446.85</v>
      </c>
      <c r="BP464" s="11">
        <v>1.8</v>
      </c>
      <c r="BQ464" s="12">
        <v>1.35</v>
      </c>
      <c r="BR464" s="13">
        <f t="shared" si="938"/>
        <v>3515.8455</v>
      </c>
      <c r="BS464" s="11">
        <v>240</v>
      </c>
      <c r="BT464" s="11">
        <v>1.83</v>
      </c>
      <c r="BU464" s="31">
        <f t="shared" si="939"/>
        <v>3.47285714285714</v>
      </c>
      <c r="BV464" s="11">
        <v>1</v>
      </c>
      <c r="BW464" s="11">
        <v>2.71</v>
      </c>
      <c r="BX464" s="8">
        <f t="shared" si="940"/>
        <v>3.71</v>
      </c>
      <c r="BY464" s="9">
        <v>1.075</v>
      </c>
      <c r="BZ464" s="17">
        <v>1.015</v>
      </c>
      <c r="CA464" s="18">
        <f t="shared" si="941"/>
        <v>49427.0985206561</v>
      </c>
      <c r="CB464" s="11">
        <f t="shared" si="942"/>
        <v>1</v>
      </c>
      <c r="CH464" s="11">
        <f>_xlfn.RANK.EQ(CU464,CU462:CU465,0)</f>
        <v>1</v>
      </c>
      <c r="CI464" s="11">
        <v>1446.85</v>
      </c>
      <c r="CJ464" s="11">
        <v>1.8</v>
      </c>
      <c r="CK464" s="12">
        <v>1.35</v>
      </c>
      <c r="CL464" s="13">
        <f t="shared" si="943"/>
        <v>3515.8455</v>
      </c>
      <c r="CM464" s="11">
        <v>240</v>
      </c>
      <c r="CN464" s="11">
        <v>1.83</v>
      </c>
      <c r="CO464" s="31">
        <f t="shared" si="944"/>
        <v>3.47285714285714</v>
      </c>
      <c r="CP464" s="11">
        <v>0.93</v>
      </c>
      <c r="CQ464" s="11">
        <v>1.85</v>
      </c>
      <c r="CR464" s="8">
        <f t="shared" si="945"/>
        <v>2.7205</v>
      </c>
      <c r="CS464" s="9">
        <v>1.075</v>
      </c>
      <c r="CT464" s="17">
        <v>1.085</v>
      </c>
      <c r="CU464" s="18">
        <f t="shared" si="946"/>
        <v>38743.9266408476</v>
      </c>
      <c r="CV464" s="11">
        <f t="shared" si="947"/>
        <v>1</v>
      </c>
      <c r="DB464" s="11">
        <f>_xlfn.RANK.EQ(DO464,DO462:DO465,0)</f>
        <v>1</v>
      </c>
      <c r="DC464" s="11">
        <v>1446.85</v>
      </c>
      <c r="DD464" s="11">
        <v>1.8</v>
      </c>
      <c r="DE464" s="12">
        <v>1.35</v>
      </c>
      <c r="DF464" s="13">
        <f t="shared" si="948"/>
        <v>3515.8455</v>
      </c>
      <c r="DG464" s="11">
        <v>240</v>
      </c>
      <c r="DH464" s="11">
        <v>1.83</v>
      </c>
      <c r="DI464" s="31">
        <f t="shared" si="949"/>
        <v>3.47285714285714</v>
      </c>
      <c r="DJ464" s="11">
        <v>1</v>
      </c>
      <c r="DK464" s="11">
        <v>2.71</v>
      </c>
      <c r="DL464" s="8">
        <f t="shared" si="950"/>
        <v>3.71</v>
      </c>
      <c r="DM464" s="9">
        <v>1.075</v>
      </c>
      <c r="DN464" s="17">
        <v>1.085</v>
      </c>
      <c r="DO464" s="18">
        <f t="shared" si="951"/>
        <v>52835.8639358738</v>
      </c>
      <c r="DP464" s="11">
        <f t="shared" si="952"/>
        <v>1</v>
      </c>
      <c r="DV464" s="11">
        <f>_xlfn.RANK.EQ(EI464,EI462:EI465,0)</f>
        <v>1</v>
      </c>
      <c r="DW464" s="11">
        <v>1446.85</v>
      </c>
      <c r="DX464" s="11">
        <v>1.8</v>
      </c>
      <c r="DY464" s="12">
        <v>1.35</v>
      </c>
      <c r="DZ464" s="13">
        <f t="shared" si="953"/>
        <v>3515.8455</v>
      </c>
      <c r="EA464" s="11">
        <v>240</v>
      </c>
      <c r="EB464" s="11">
        <v>1.92</v>
      </c>
      <c r="EC464" s="31">
        <f t="shared" si="954"/>
        <v>3.56285714285714</v>
      </c>
      <c r="ED464" s="11">
        <v>1</v>
      </c>
      <c r="EE464" s="11">
        <v>3.51</v>
      </c>
      <c r="EF464" s="8">
        <f t="shared" si="955"/>
        <v>4.51</v>
      </c>
      <c r="EG464" s="9">
        <v>1.075</v>
      </c>
      <c r="EH464" s="17">
        <v>1.2</v>
      </c>
      <c r="EI464" s="18">
        <f t="shared" si="956"/>
        <v>72877.6640155976</v>
      </c>
      <c r="EJ464" s="11">
        <f t="shared" si="957"/>
        <v>1</v>
      </c>
    </row>
    <row r="465" s="1" customFormat="1" customHeight="1" spans="6:140">
      <c r="F465" s="11">
        <f>_xlfn.RANK.EQ(S465,S462:S465,0)</f>
        <v>3</v>
      </c>
      <c r="G465" s="11">
        <v>0</v>
      </c>
      <c r="H465" s="11">
        <v>1.8</v>
      </c>
      <c r="I465" s="12">
        <v>1.35</v>
      </c>
      <c r="J465" s="13">
        <f t="shared" si="923"/>
        <v>0</v>
      </c>
      <c r="K465" s="11">
        <v>0</v>
      </c>
      <c r="L465" s="11">
        <v>0.2</v>
      </c>
      <c r="M465" s="31">
        <f t="shared" si="924"/>
        <v>1.2</v>
      </c>
      <c r="N465" s="28">
        <v>0.7</v>
      </c>
      <c r="O465" s="28">
        <v>1.5</v>
      </c>
      <c r="P465" s="8">
        <f t="shared" si="925"/>
        <v>2.05</v>
      </c>
      <c r="Q465" s="9">
        <v>1.075</v>
      </c>
      <c r="R465" s="17">
        <v>1</v>
      </c>
      <c r="S465" s="18">
        <f t="shared" si="926"/>
        <v>0</v>
      </c>
      <c r="T465" s="28">
        <f t="shared" si="927"/>
        <v>12</v>
      </c>
      <c r="Z465" s="11">
        <f>_xlfn.RANK.EQ(AM465,AM462:AM465,0)</f>
        <v>3</v>
      </c>
      <c r="AA465" s="11">
        <v>0</v>
      </c>
      <c r="AB465" s="11">
        <v>1.8</v>
      </c>
      <c r="AC465" s="12">
        <v>1.35</v>
      </c>
      <c r="AD465" s="13">
        <f t="shared" si="928"/>
        <v>0</v>
      </c>
      <c r="AE465" s="11">
        <v>0</v>
      </c>
      <c r="AF465" s="11">
        <v>0.2</v>
      </c>
      <c r="AG465" s="31">
        <f t="shared" si="929"/>
        <v>1.2</v>
      </c>
      <c r="AH465" s="28">
        <v>0.7</v>
      </c>
      <c r="AI465" s="28">
        <v>1.5</v>
      </c>
      <c r="AJ465" s="8">
        <f t="shared" si="930"/>
        <v>2.05</v>
      </c>
      <c r="AK465" s="9">
        <v>1.075</v>
      </c>
      <c r="AL465" s="17">
        <v>1</v>
      </c>
      <c r="AM465" s="18">
        <f t="shared" si="931"/>
        <v>0</v>
      </c>
      <c r="AN465" s="28">
        <f t="shared" si="932"/>
        <v>12</v>
      </c>
      <c r="AT465" s="11">
        <f>_xlfn.RANK.EQ(BG465,BG462:BG465,0)</f>
        <v>3</v>
      </c>
      <c r="AU465" s="11">
        <v>0</v>
      </c>
      <c r="AV465" s="11">
        <v>1.8</v>
      </c>
      <c r="AW465" s="12">
        <v>1.35</v>
      </c>
      <c r="AX465" s="13">
        <f t="shared" si="933"/>
        <v>0</v>
      </c>
      <c r="AY465" s="11">
        <v>0</v>
      </c>
      <c r="AZ465" s="11">
        <v>0.2</v>
      </c>
      <c r="BA465" s="31">
        <f t="shared" si="934"/>
        <v>1.2</v>
      </c>
      <c r="BB465" s="28">
        <v>0.7</v>
      </c>
      <c r="BC465" s="28">
        <v>1.5</v>
      </c>
      <c r="BD465" s="8">
        <f t="shared" si="935"/>
        <v>2.05</v>
      </c>
      <c r="BE465" s="9">
        <v>1.075</v>
      </c>
      <c r="BF465" s="17">
        <v>1.015</v>
      </c>
      <c r="BG465" s="18">
        <f t="shared" si="936"/>
        <v>0</v>
      </c>
      <c r="BH465" s="28">
        <f t="shared" si="937"/>
        <v>12</v>
      </c>
      <c r="BN465" s="11">
        <f>_xlfn.RANK.EQ(CA465,CA462:CA465,0)</f>
        <v>3</v>
      </c>
      <c r="BO465" s="11">
        <v>0</v>
      </c>
      <c r="BP465" s="11">
        <v>1.8</v>
      </c>
      <c r="BQ465" s="12">
        <v>1.35</v>
      </c>
      <c r="BR465" s="13">
        <f t="shared" si="938"/>
        <v>0</v>
      </c>
      <c r="BS465" s="11">
        <v>0</v>
      </c>
      <c r="BT465" s="11">
        <v>0.2</v>
      </c>
      <c r="BU465" s="31">
        <f t="shared" si="939"/>
        <v>1.2</v>
      </c>
      <c r="BV465" s="28">
        <v>0.7</v>
      </c>
      <c r="BW465" s="28">
        <v>1.5</v>
      </c>
      <c r="BX465" s="8">
        <f t="shared" si="940"/>
        <v>2.05</v>
      </c>
      <c r="BY465" s="9">
        <v>1.075</v>
      </c>
      <c r="BZ465" s="17">
        <v>1.015</v>
      </c>
      <c r="CA465" s="18">
        <f t="shared" si="941"/>
        <v>0</v>
      </c>
      <c r="CB465" s="28">
        <f t="shared" si="942"/>
        <v>12</v>
      </c>
      <c r="CH465" s="11">
        <f>_xlfn.RANK.EQ(CU465,CU462:CU465,0)</f>
        <v>3</v>
      </c>
      <c r="CI465" s="11">
        <v>0</v>
      </c>
      <c r="CJ465" s="11">
        <v>1.8</v>
      </c>
      <c r="CK465" s="12">
        <v>1.35</v>
      </c>
      <c r="CL465" s="13">
        <f t="shared" si="943"/>
        <v>0</v>
      </c>
      <c r="CM465" s="11">
        <v>0</v>
      </c>
      <c r="CN465" s="11">
        <v>0.2</v>
      </c>
      <c r="CO465" s="31">
        <f t="shared" si="944"/>
        <v>1.2</v>
      </c>
      <c r="CP465" s="28">
        <v>0.7</v>
      </c>
      <c r="CQ465" s="28">
        <v>1.5</v>
      </c>
      <c r="CR465" s="8">
        <f t="shared" si="945"/>
        <v>2.05</v>
      </c>
      <c r="CS465" s="9">
        <v>1.075</v>
      </c>
      <c r="CT465" s="17">
        <v>1.085</v>
      </c>
      <c r="CU465" s="18">
        <f t="shared" si="946"/>
        <v>0</v>
      </c>
      <c r="CV465" s="28">
        <f t="shared" si="947"/>
        <v>12</v>
      </c>
      <c r="DB465" s="11">
        <f>_xlfn.RANK.EQ(DO465,DO462:DO465,0)</f>
        <v>3</v>
      </c>
      <c r="DC465" s="11">
        <v>0</v>
      </c>
      <c r="DD465" s="11">
        <v>1.8</v>
      </c>
      <c r="DE465" s="12">
        <v>1.35</v>
      </c>
      <c r="DF465" s="13">
        <f t="shared" si="948"/>
        <v>0</v>
      </c>
      <c r="DG465" s="11">
        <v>0</v>
      </c>
      <c r="DH465" s="11">
        <v>0.2</v>
      </c>
      <c r="DI465" s="31">
        <f t="shared" si="949"/>
        <v>1.2</v>
      </c>
      <c r="DJ465" s="28">
        <v>0.7</v>
      </c>
      <c r="DK465" s="28">
        <v>1.5</v>
      </c>
      <c r="DL465" s="8">
        <f t="shared" si="950"/>
        <v>2.05</v>
      </c>
      <c r="DM465" s="9">
        <v>1.075</v>
      </c>
      <c r="DN465" s="17">
        <v>1.085</v>
      </c>
      <c r="DO465" s="18">
        <f t="shared" si="951"/>
        <v>0</v>
      </c>
      <c r="DP465" s="28">
        <f t="shared" si="952"/>
        <v>12</v>
      </c>
      <c r="DV465" s="11">
        <f>_xlfn.RANK.EQ(EI465,EI462:EI465,0)</f>
        <v>3</v>
      </c>
      <c r="DW465" s="11">
        <v>0</v>
      </c>
      <c r="DX465" s="11">
        <v>1.8</v>
      </c>
      <c r="DY465" s="12">
        <v>1.35</v>
      </c>
      <c r="DZ465" s="13">
        <f t="shared" si="953"/>
        <v>0</v>
      </c>
      <c r="EA465" s="11">
        <v>0</v>
      </c>
      <c r="EB465" s="11">
        <v>0.2</v>
      </c>
      <c r="EC465" s="31">
        <f t="shared" si="954"/>
        <v>1.2</v>
      </c>
      <c r="ED465" s="28">
        <v>0.7</v>
      </c>
      <c r="EE465" s="28">
        <v>1.5</v>
      </c>
      <c r="EF465" s="8">
        <f t="shared" si="955"/>
        <v>2.05</v>
      </c>
      <c r="EG465" s="9">
        <v>1.075</v>
      </c>
      <c r="EH465" s="17">
        <v>1.2</v>
      </c>
      <c r="EI465" s="18">
        <f t="shared" si="956"/>
        <v>0</v>
      </c>
      <c r="EJ465" s="28">
        <f t="shared" si="957"/>
        <v>12</v>
      </c>
    </row>
    <row r="466" s="1" customFormat="1" customHeight="1" spans="6:140">
      <c r="F466" s="32" t="s">
        <v>42</v>
      </c>
      <c r="G466" s="33">
        <f>LARGE(S462:S465,1)/1</f>
        <v>33919.6441509645</v>
      </c>
      <c r="H466" s="32" t="s">
        <v>43</v>
      </c>
      <c r="I466" s="33">
        <f>LARGE(S462:S465,2)/2</f>
        <v>15518.3143833247</v>
      </c>
      <c r="J466" s="32" t="s">
        <v>44</v>
      </c>
      <c r="K466" s="33">
        <f>LARGE(S462:S465,3)/12</f>
        <v>0</v>
      </c>
      <c r="L466" s="32" t="s">
        <v>45</v>
      </c>
      <c r="M466" s="34">
        <f>LARGE(S462:S465,4)/12</f>
        <v>0</v>
      </c>
      <c r="N466" s="35" t="s">
        <v>46</v>
      </c>
      <c r="O466" s="36">
        <f>G466+I466+K466+M466</f>
        <v>49437.9585342892</v>
      </c>
      <c r="P466" s="35" t="s">
        <v>47</v>
      </c>
      <c r="Q466" s="35">
        <v>5.3</v>
      </c>
      <c r="R466" s="35"/>
      <c r="S466" s="35" t="s">
        <v>48</v>
      </c>
      <c r="T466" s="36">
        <f>O466*Q466</f>
        <v>262021.180231733</v>
      </c>
      <c r="Z466" s="32" t="s">
        <v>42</v>
      </c>
      <c r="AA466" s="33">
        <f>LARGE(AM462:AM465,1)/1</f>
        <v>47330.8626704431</v>
      </c>
      <c r="AB466" s="32" t="s">
        <v>43</v>
      </c>
      <c r="AC466" s="33">
        <f>LARGE(AM462:AM465,2)/2</f>
        <v>15518.3143833247</v>
      </c>
      <c r="AD466" s="32" t="s">
        <v>44</v>
      </c>
      <c r="AE466" s="33">
        <f>LARGE(AM462:AM465,3)/12</f>
        <v>0</v>
      </c>
      <c r="AF466" s="32" t="s">
        <v>45</v>
      </c>
      <c r="AG466" s="34">
        <f>LARGE(AM462:AM465,4)/12</f>
        <v>0</v>
      </c>
      <c r="AH466" s="35" t="s">
        <v>46</v>
      </c>
      <c r="AI466" s="36">
        <f>AA466+AC466+AE466+AG466</f>
        <v>62849.1770537678</v>
      </c>
      <c r="AJ466" s="35" t="s">
        <v>47</v>
      </c>
      <c r="AK466" s="35">
        <v>5.3</v>
      </c>
      <c r="AL466" s="35"/>
      <c r="AM466" s="35" t="s">
        <v>48</v>
      </c>
      <c r="AN466" s="36">
        <f>AI466*AK466</f>
        <v>333100.638384969</v>
      </c>
      <c r="AT466" s="32" t="s">
        <v>42</v>
      </c>
      <c r="AU466" s="33">
        <f>LARGE(BG462:BG465,1)/1</f>
        <v>36244.3184704703</v>
      </c>
      <c r="AV466" s="32" t="s">
        <v>43</v>
      </c>
      <c r="AW466" s="33">
        <f>LARGE(BG462:BG465,2)/2</f>
        <v>15751.0890990746</v>
      </c>
      <c r="AX466" s="32" t="s">
        <v>44</v>
      </c>
      <c r="AY466" s="33">
        <f>LARGE(BG462:BG465,3)/12</f>
        <v>0</v>
      </c>
      <c r="AZ466" s="32" t="s">
        <v>45</v>
      </c>
      <c r="BA466" s="34">
        <f>LARGE(BG462:BG465,4)/12</f>
        <v>0</v>
      </c>
      <c r="BB466" s="35" t="s">
        <v>46</v>
      </c>
      <c r="BC466" s="36">
        <f>AU466+AW466+AY466+BA466</f>
        <v>51995.4075695449</v>
      </c>
      <c r="BD466" s="35" t="s">
        <v>47</v>
      </c>
      <c r="BE466" s="35">
        <v>5.3</v>
      </c>
      <c r="BF466" s="35"/>
      <c r="BG466" s="35" t="s">
        <v>48</v>
      </c>
      <c r="BH466" s="36">
        <f>BC466*BE466</f>
        <v>275575.660118588</v>
      </c>
      <c r="BN466" s="32" t="s">
        <v>42</v>
      </c>
      <c r="BO466" s="33">
        <f>LARGE(CA462:CA465,1)/1</f>
        <v>49427.0985206561</v>
      </c>
      <c r="BP466" s="32" t="s">
        <v>43</v>
      </c>
      <c r="BQ466" s="33">
        <f>LARGE(CA462:CA465,2)/2</f>
        <v>15751.0890990746</v>
      </c>
      <c r="BR466" s="32" t="s">
        <v>44</v>
      </c>
      <c r="BS466" s="33">
        <f>LARGE(CA462:CA465,3)/12</f>
        <v>0</v>
      </c>
      <c r="BT466" s="32" t="s">
        <v>45</v>
      </c>
      <c r="BU466" s="34">
        <f>LARGE(CA462:CA465,4)/12</f>
        <v>0</v>
      </c>
      <c r="BV466" s="35" t="s">
        <v>46</v>
      </c>
      <c r="BW466" s="36">
        <f>BO466+BQ466+BS466+BU466</f>
        <v>65178.1876197307</v>
      </c>
      <c r="BX466" s="35" t="s">
        <v>47</v>
      </c>
      <c r="BY466" s="35">
        <v>5.3</v>
      </c>
      <c r="BZ466" s="35"/>
      <c r="CA466" s="35" t="s">
        <v>48</v>
      </c>
      <c r="CB466" s="36">
        <f>BW466*BY466</f>
        <v>345444.394384573</v>
      </c>
      <c r="CH466" s="32" t="s">
        <v>42</v>
      </c>
      <c r="CI466" s="33">
        <f>LARGE(CU462:CU465,1)/1</f>
        <v>38743.9266408476</v>
      </c>
      <c r="CJ466" s="32" t="s">
        <v>43</v>
      </c>
      <c r="CK466" s="33">
        <f>LARGE(CU462:CU465,2)/2</f>
        <v>16837.3711059073</v>
      </c>
      <c r="CL466" s="32" t="s">
        <v>44</v>
      </c>
      <c r="CM466" s="33">
        <f>LARGE(CU462:CU465,3)/12</f>
        <v>0</v>
      </c>
      <c r="CN466" s="32" t="s">
        <v>45</v>
      </c>
      <c r="CO466" s="34">
        <f>LARGE(CU462:CU465,4)/12</f>
        <v>0</v>
      </c>
      <c r="CP466" s="35" t="s">
        <v>46</v>
      </c>
      <c r="CQ466" s="36">
        <f>CI466+CK466+CM466+CO466</f>
        <v>55581.2977467549</v>
      </c>
      <c r="CR466" s="35" t="s">
        <v>47</v>
      </c>
      <c r="CS466" s="35">
        <v>5.3</v>
      </c>
      <c r="CT466" s="35"/>
      <c r="CU466" s="35" t="s">
        <v>48</v>
      </c>
      <c r="CV466" s="36">
        <f>CQ466*CS466</f>
        <v>294580.878057801</v>
      </c>
      <c r="DB466" s="32" t="s">
        <v>42</v>
      </c>
      <c r="DC466" s="33">
        <f>LARGE(DO462:DO465,1)/1</f>
        <v>52835.8639358738</v>
      </c>
      <c r="DD466" s="32" t="s">
        <v>43</v>
      </c>
      <c r="DE466" s="33">
        <f>LARGE(DO462:DO465,2)/2</f>
        <v>16837.3711059073</v>
      </c>
      <c r="DF466" s="32" t="s">
        <v>44</v>
      </c>
      <c r="DG466" s="33">
        <f>LARGE(DO462:DO465,3)/12</f>
        <v>0</v>
      </c>
      <c r="DH466" s="32" t="s">
        <v>45</v>
      </c>
      <c r="DI466" s="34">
        <f>LARGE(DO462:DO465,4)/12</f>
        <v>0</v>
      </c>
      <c r="DJ466" s="35" t="s">
        <v>46</v>
      </c>
      <c r="DK466" s="36">
        <f>DC466+DE466+DG466+DI466</f>
        <v>69673.2350417811</v>
      </c>
      <c r="DL466" s="35" t="s">
        <v>47</v>
      </c>
      <c r="DM466" s="35">
        <v>5.3</v>
      </c>
      <c r="DN466" s="35"/>
      <c r="DO466" s="35" t="s">
        <v>48</v>
      </c>
      <c r="DP466" s="36">
        <f>DK466*DM466</f>
        <v>369268.14572144</v>
      </c>
      <c r="DV466" s="32" t="s">
        <v>42</v>
      </c>
      <c r="DW466" s="33">
        <f>LARGE(EI462:EI465,1)/1</f>
        <v>72877.6640155976</v>
      </c>
      <c r="DX466" s="32" t="s">
        <v>43</v>
      </c>
      <c r="DY466" s="33">
        <f>LARGE(EI462:EI465,2)/2</f>
        <v>24249.2841416334</v>
      </c>
      <c r="DZ466" s="32" t="s">
        <v>44</v>
      </c>
      <c r="EA466" s="33">
        <f>LARGE(EI462:EI465,3)/12</f>
        <v>0</v>
      </c>
      <c r="EB466" s="32" t="s">
        <v>45</v>
      </c>
      <c r="EC466" s="34">
        <f>LARGE(EI462:EI465,4)/12</f>
        <v>0</v>
      </c>
      <c r="ED466" s="35" t="s">
        <v>46</v>
      </c>
      <c r="EE466" s="36">
        <f>DW466+DY466+EA466+EC466</f>
        <v>97126.9481572309</v>
      </c>
      <c r="EF466" s="35" t="s">
        <v>47</v>
      </c>
      <c r="EG466" s="35">
        <v>5.3</v>
      </c>
      <c r="EH466" s="35"/>
      <c r="EI466" s="35" t="s">
        <v>48</v>
      </c>
      <c r="EJ466" s="36">
        <f>EE466*EG466</f>
        <v>514772.825233324</v>
      </c>
    </row>
    <row r="467" s="1" customFormat="1" customHeight="1" spans="6:140">
      <c r="F467" s="32"/>
      <c r="G467" s="33"/>
      <c r="H467" s="32"/>
      <c r="I467" s="33"/>
      <c r="J467" s="32"/>
      <c r="K467" s="33"/>
      <c r="L467" s="32"/>
      <c r="M467" s="34"/>
      <c r="N467" s="35"/>
      <c r="O467" s="36"/>
      <c r="P467" s="35"/>
      <c r="Q467" s="35"/>
      <c r="R467" s="35"/>
      <c r="S467" s="35"/>
      <c r="T467" s="36"/>
      <c r="Z467" s="32"/>
      <c r="AA467" s="33"/>
      <c r="AB467" s="32"/>
      <c r="AC467" s="33"/>
      <c r="AD467" s="32"/>
      <c r="AE467" s="33"/>
      <c r="AF467" s="32"/>
      <c r="AG467" s="34"/>
      <c r="AH467" s="35"/>
      <c r="AI467" s="36"/>
      <c r="AJ467" s="35"/>
      <c r="AK467" s="35"/>
      <c r="AL467" s="35"/>
      <c r="AM467" s="35"/>
      <c r="AN467" s="36"/>
      <c r="AT467" s="32"/>
      <c r="AU467" s="33"/>
      <c r="AV467" s="32"/>
      <c r="AW467" s="33"/>
      <c r="AX467" s="32"/>
      <c r="AY467" s="33"/>
      <c r="AZ467" s="32"/>
      <c r="BA467" s="34"/>
      <c r="BB467" s="35"/>
      <c r="BC467" s="36"/>
      <c r="BD467" s="35"/>
      <c r="BE467" s="35"/>
      <c r="BF467" s="35"/>
      <c r="BG467" s="35"/>
      <c r="BH467" s="36"/>
      <c r="BN467" s="32"/>
      <c r="BO467" s="33"/>
      <c r="BP467" s="32"/>
      <c r="BQ467" s="33"/>
      <c r="BR467" s="32"/>
      <c r="BS467" s="33"/>
      <c r="BT467" s="32"/>
      <c r="BU467" s="34"/>
      <c r="BV467" s="35"/>
      <c r="BW467" s="36"/>
      <c r="BX467" s="35"/>
      <c r="BY467" s="35"/>
      <c r="BZ467" s="35"/>
      <c r="CA467" s="35"/>
      <c r="CB467" s="36"/>
      <c r="CH467" s="32"/>
      <c r="CI467" s="33"/>
      <c r="CJ467" s="32"/>
      <c r="CK467" s="33"/>
      <c r="CL467" s="32"/>
      <c r="CM467" s="33"/>
      <c r="CN467" s="32"/>
      <c r="CO467" s="34"/>
      <c r="CP467" s="35"/>
      <c r="CQ467" s="36"/>
      <c r="CR467" s="35"/>
      <c r="CS467" s="35"/>
      <c r="CT467" s="35"/>
      <c r="CU467" s="35"/>
      <c r="CV467" s="36"/>
      <c r="DB467" s="32"/>
      <c r="DC467" s="33"/>
      <c r="DD467" s="32"/>
      <c r="DE467" s="33"/>
      <c r="DF467" s="32"/>
      <c r="DG467" s="33"/>
      <c r="DH467" s="32"/>
      <c r="DI467" s="34"/>
      <c r="DJ467" s="35"/>
      <c r="DK467" s="36"/>
      <c r="DL467" s="35"/>
      <c r="DM467" s="35"/>
      <c r="DN467" s="35"/>
      <c r="DO467" s="35"/>
      <c r="DP467" s="36"/>
      <c r="DV467" s="32"/>
      <c r="DW467" s="33"/>
      <c r="DX467" s="32"/>
      <c r="DY467" s="33"/>
      <c r="DZ467" s="32"/>
      <c r="EA467" s="33"/>
      <c r="EB467" s="32"/>
      <c r="EC467" s="34"/>
      <c r="ED467" s="35"/>
      <c r="EE467" s="36"/>
      <c r="EF467" s="35"/>
      <c r="EG467" s="35"/>
      <c r="EH467" s="35"/>
      <c r="EI467" s="35"/>
      <c r="EJ467" s="36"/>
    </row>
    <row r="468" s="1" customFormat="1" customHeight="1" spans="6:140">
      <c r="F468" s="3" t="s">
        <v>49</v>
      </c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Z468" s="3" t="s">
        <v>49</v>
      </c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T468" s="3" t="s">
        <v>49</v>
      </c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N468" s="3" t="s">
        <v>49</v>
      </c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H468" s="3" t="s">
        <v>49</v>
      </c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DB468" s="3" t="s">
        <v>49</v>
      </c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V468" s="3" t="s">
        <v>49</v>
      </c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</row>
    <row r="469" s="1" customFormat="1" customHeight="1" spans="6:140">
      <c r="F469" s="28" t="s">
        <v>37</v>
      </c>
      <c r="G469" s="13" t="s">
        <v>8</v>
      </c>
      <c r="H469" s="13"/>
      <c r="I469" s="13"/>
      <c r="J469" s="13"/>
      <c r="K469" s="7" t="s">
        <v>25</v>
      </c>
      <c r="L469" s="7"/>
      <c r="M469" s="7"/>
      <c r="N469" s="8" t="s">
        <v>10</v>
      </c>
      <c r="O469" s="8"/>
      <c r="P469" s="8"/>
      <c r="Q469" s="9" t="s">
        <v>38</v>
      </c>
      <c r="R469" s="10" t="s">
        <v>12</v>
      </c>
      <c r="S469" s="29" t="s">
        <v>13</v>
      </c>
      <c r="T469" s="11" t="s">
        <v>39</v>
      </c>
      <c r="Z469" s="28" t="s">
        <v>37</v>
      </c>
      <c r="AA469" s="13" t="s">
        <v>8</v>
      </c>
      <c r="AB469" s="13"/>
      <c r="AC469" s="13"/>
      <c r="AD469" s="13"/>
      <c r="AE469" s="7" t="s">
        <v>25</v>
      </c>
      <c r="AF469" s="7"/>
      <c r="AG469" s="7"/>
      <c r="AH469" s="8" t="s">
        <v>10</v>
      </c>
      <c r="AI469" s="8"/>
      <c r="AJ469" s="8"/>
      <c r="AK469" s="9" t="s">
        <v>38</v>
      </c>
      <c r="AL469" s="10" t="s">
        <v>12</v>
      </c>
      <c r="AM469" s="29" t="s">
        <v>13</v>
      </c>
      <c r="AN469" s="11" t="s">
        <v>39</v>
      </c>
      <c r="AT469" s="28" t="s">
        <v>37</v>
      </c>
      <c r="AU469" s="13" t="s">
        <v>8</v>
      </c>
      <c r="AV469" s="13"/>
      <c r="AW469" s="13"/>
      <c r="AX469" s="13"/>
      <c r="AY469" s="7" t="s">
        <v>25</v>
      </c>
      <c r="AZ469" s="7"/>
      <c r="BA469" s="7"/>
      <c r="BB469" s="8" t="s">
        <v>10</v>
      </c>
      <c r="BC469" s="8"/>
      <c r="BD469" s="8"/>
      <c r="BE469" s="9" t="s">
        <v>38</v>
      </c>
      <c r="BF469" s="10" t="s">
        <v>12</v>
      </c>
      <c r="BG469" s="29" t="s">
        <v>13</v>
      </c>
      <c r="BH469" s="11" t="s">
        <v>39</v>
      </c>
      <c r="BN469" s="28" t="s">
        <v>37</v>
      </c>
      <c r="BO469" s="13" t="s">
        <v>8</v>
      </c>
      <c r="BP469" s="13"/>
      <c r="BQ469" s="13"/>
      <c r="BR469" s="13"/>
      <c r="BS469" s="7" t="s">
        <v>25</v>
      </c>
      <c r="BT469" s="7"/>
      <c r="BU469" s="7"/>
      <c r="BV469" s="8" t="s">
        <v>10</v>
      </c>
      <c r="BW469" s="8"/>
      <c r="BX469" s="8"/>
      <c r="BY469" s="9" t="s">
        <v>38</v>
      </c>
      <c r="BZ469" s="10" t="s">
        <v>12</v>
      </c>
      <c r="CA469" s="29" t="s">
        <v>13</v>
      </c>
      <c r="CB469" s="11" t="s">
        <v>39</v>
      </c>
      <c r="CH469" s="28" t="s">
        <v>37</v>
      </c>
      <c r="CI469" s="13" t="s">
        <v>8</v>
      </c>
      <c r="CJ469" s="13"/>
      <c r="CK469" s="13"/>
      <c r="CL469" s="13"/>
      <c r="CM469" s="7" t="s">
        <v>25</v>
      </c>
      <c r="CN469" s="7"/>
      <c r="CO469" s="7"/>
      <c r="CP469" s="8" t="s">
        <v>10</v>
      </c>
      <c r="CQ469" s="8"/>
      <c r="CR469" s="8"/>
      <c r="CS469" s="9" t="s">
        <v>38</v>
      </c>
      <c r="CT469" s="10" t="s">
        <v>12</v>
      </c>
      <c r="CU469" s="29" t="s">
        <v>13</v>
      </c>
      <c r="CV469" s="11" t="s">
        <v>39</v>
      </c>
      <c r="DB469" s="28" t="s">
        <v>37</v>
      </c>
      <c r="DC469" s="13" t="s">
        <v>8</v>
      </c>
      <c r="DD469" s="13"/>
      <c r="DE469" s="13"/>
      <c r="DF469" s="13"/>
      <c r="DG469" s="7" t="s">
        <v>25</v>
      </c>
      <c r="DH469" s="7"/>
      <c r="DI469" s="7"/>
      <c r="DJ469" s="8" t="s">
        <v>10</v>
      </c>
      <c r="DK469" s="8"/>
      <c r="DL469" s="8"/>
      <c r="DM469" s="9" t="s">
        <v>38</v>
      </c>
      <c r="DN469" s="10" t="s">
        <v>12</v>
      </c>
      <c r="DO469" s="29" t="s">
        <v>13</v>
      </c>
      <c r="DP469" s="11" t="s">
        <v>39</v>
      </c>
      <c r="DV469" s="28" t="s">
        <v>37</v>
      </c>
      <c r="DW469" s="13" t="s">
        <v>8</v>
      </c>
      <c r="DX469" s="13"/>
      <c r="DY469" s="13"/>
      <c r="DZ469" s="13"/>
      <c r="EA469" s="7" t="s">
        <v>25</v>
      </c>
      <c r="EB469" s="7"/>
      <c r="EC469" s="7"/>
      <c r="ED469" s="8" t="s">
        <v>10</v>
      </c>
      <c r="EE469" s="8"/>
      <c r="EF469" s="8"/>
      <c r="EG469" s="9" t="s">
        <v>38</v>
      </c>
      <c r="EH469" s="10" t="s">
        <v>12</v>
      </c>
      <c r="EI469" s="29" t="s">
        <v>13</v>
      </c>
      <c r="EJ469" s="11" t="s">
        <v>39</v>
      </c>
    </row>
    <row r="470" s="1" customFormat="1" customHeight="1" spans="6:140">
      <c r="F470" s="30"/>
      <c r="G470" s="11" t="s">
        <v>40</v>
      </c>
      <c r="H470" s="11" t="s">
        <v>41</v>
      </c>
      <c r="I470" s="11" t="s">
        <v>21</v>
      </c>
      <c r="J470" s="13" t="s">
        <v>8</v>
      </c>
      <c r="K470" s="11" t="s">
        <v>23</v>
      </c>
      <c r="L470" s="11" t="s">
        <v>24</v>
      </c>
      <c r="M470" s="7" t="s">
        <v>25</v>
      </c>
      <c r="N470" s="11" t="s">
        <v>26</v>
      </c>
      <c r="O470" s="11" t="s">
        <v>27</v>
      </c>
      <c r="P470" s="8" t="s">
        <v>28</v>
      </c>
      <c r="Q470" s="9" t="s">
        <v>29</v>
      </c>
      <c r="R470" s="14"/>
      <c r="S470" s="29"/>
      <c r="T470" s="11"/>
      <c r="U470" s="1"/>
      <c r="V470" s="1"/>
      <c r="W470" s="1"/>
      <c r="X470" s="1"/>
      <c r="Y470" s="1"/>
      <c r="Z470" s="30"/>
      <c r="AA470" s="11" t="s">
        <v>40</v>
      </c>
      <c r="AB470" s="11" t="s">
        <v>41</v>
      </c>
      <c r="AC470" s="11" t="s">
        <v>21</v>
      </c>
      <c r="AD470" s="13" t="s">
        <v>8</v>
      </c>
      <c r="AE470" s="11" t="s">
        <v>23</v>
      </c>
      <c r="AF470" s="11" t="s">
        <v>24</v>
      </c>
      <c r="AG470" s="7" t="s">
        <v>25</v>
      </c>
      <c r="AH470" s="11" t="s">
        <v>26</v>
      </c>
      <c r="AI470" s="11" t="s">
        <v>27</v>
      </c>
      <c r="AJ470" s="8" t="s">
        <v>28</v>
      </c>
      <c r="AK470" s="9" t="s">
        <v>29</v>
      </c>
      <c r="AL470" s="14"/>
      <c r="AM470" s="29"/>
      <c r="AN470" s="11"/>
      <c r="AO470" s="1"/>
      <c r="AP470" s="1"/>
      <c r="AQ470" s="1"/>
      <c r="AR470" s="1"/>
      <c r="AS470" s="1"/>
      <c r="AT470" s="30"/>
      <c r="AU470" s="11" t="s">
        <v>40</v>
      </c>
      <c r="AV470" s="11" t="s">
        <v>41</v>
      </c>
      <c r="AW470" s="11" t="s">
        <v>21</v>
      </c>
      <c r="AX470" s="13" t="s">
        <v>8</v>
      </c>
      <c r="AY470" s="11" t="s">
        <v>23</v>
      </c>
      <c r="AZ470" s="11" t="s">
        <v>24</v>
      </c>
      <c r="BA470" s="7" t="s">
        <v>25</v>
      </c>
      <c r="BB470" s="11" t="s">
        <v>26</v>
      </c>
      <c r="BC470" s="11" t="s">
        <v>27</v>
      </c>
      <c r="BD470" s="8" t="s">
        <v>28</v>
      </c>
      <c r="BE470" s="9" t="s">
        <v>29</v>
      </c>
      <c r="BF470" s="14"/>
      <c r="BG470" s="29"/>
      <c r="BH470" s="11"/>
      <c r="BI470" s="1"/>
      <c r="BJ470" s="1"/>
      <c r="BK470" s="1"/>
      <c r="BL470" s="1"/>
      <c r="BM470" s="1"/>
      <c r="BN470" s="30"/>
      <c r="BO470" s="11" t="s">
        <v>40</v>
      </c>
      <c r="BP470" s="11" t="s">
        <v>41</v>
      </c>
      <c r="BQ470" s="11" t="s">
        <v>21</v>
      </c>
      <c r="BR470" s="13" t="s">
        <v>8</v>
      </c>
      <c r="BS470" s="11" t="s">
        <v>23</v>
      </c>
      <c r="BT470" s="11" t="s">
        <v>24</v>
      </c>
      <c r="BU470" s="7" t="s">
        <v>25</v>
      </c>
      <c r="BV470" s="11" t="s">
        <v>26</v>
      </c>
      <c r="BW470" s="11" t="s">
        <v>27</v>
      </c>
      <c r="BX470" s="8" t="s">
        <v>28</v>
      </c>
      <c r="BY470" s="9" t="s">
        <v>29</v>
      </c>
      <c r="BZ470" s="14"/>
      <c r="CA470" s="29"/>
      <c r="CB470" s="11"/>
      <c r="CC470" s="1"/>
      <c r="CD470" s="1"/>
      <c r="CE470" s="1"/>
      <c r="CF470" s="1"/>
      <c r="CG470" s="1"/>
      <c r="CH470" s="30"/>
      <c r="CI470" s="11" t="s">
        <v>40</v>
      </c>
      <c r="CJ470" s="11" t="s">
        <v>41</v>
      </c>
      <c r="CK470" s="11" t="s">
        <v>21</v>
      </c>
      <c r="CL470" s="13" t="s">
        <v>8</v>
      </c>
      <c r="CM470" s="11" t="s">
        <v>23</v>
      </c>
      <c r="CN470" s="11" t="s">
        <v>24</v>
      </c>
      <c r="CO470" s="7" t="s">
        <v>25</v>
      </c>
      <c r="CP470" s="11" t="s">
        <v>26</v>
      </c>
      <c r="CQ470" s="11" t="s">
        <v>27</v>
      </c>
      <c r="CR470" s="8" t="s">
        <v>28</v>
      </c>
      <c r="CS470" s="9" t="s">
        <v>29</v>
      </c>
      <c r="CT470" s="14"/>
      <c r="CU470" s="29"/>
      <c r="CV470" s="11"/>
      <c r="CW470" s="1"/>
      <c r="CX470" s="1"/>
      <c r="CY470" s="1"/>
      <c r="CZ470" s="1"/>
      <c r="DA470" s="1"/>
      <c r="DB470" s="30"/>
      <c r="DC470" s="11" t="s">
        <v>40</v>
      </c>
      <c r="DD470" s="11" t="s">
        <v>41</v>
      </c>
      <c r="DE470" s="11" t="s">
        <v>21</v>
      </c>
      <c r="DF470" s="13" t="s">
        <v>8</v>
      </c>
      <c r="DG470" s="11" t="s">
        <v>23</v>
      </c>
      <c r="DH470" s="11" t="s">
        <v>24</v>
      </c>
      <c r="DI470" s="7" t="s">
        <v>25</v>
      </c>
      <c r="DJ470" s="11" t="s">
        <v>26</v>
      </c>
      <c r="DK470" s="11" t="s">
        <v>27</v>
      </c>
      <c r="DL470" s="8" t="s">
        <v>28</v>
      </c>
      <c r="DM470" s="9" t="s">
        <v>29</v>
      </c>
      <c r="DN470" s="14"/>
      <c r="DO470" s="29"/>
      <c r="DP470" s="11"/>
      <c r="DQ470" s="1"/>
      <c r="DR470" s="1"/>
      <c r="DS470" s="1"/>
      <c r="DT470" s="1"/>
      <c r="DU470" s="1"/>
      <c r="DV470" s="30"/>
      <c r="DW470" s="11" t="s">
        <v>40</v>
      </c>
      <c r="DX470" s="11" t="s">
        <v>41</v>
      </c>
      <c r="DY470" s="11" t="s">
        <v>21</v>
      </c>
      <c r="DZ470" s="13" t="s">
        <v>8</v>
      </c>
      <c r="EA470" s="11" t="s">
        <v>23</v>
      </c>
      <c r="EB470" s="11" t="s">
        <v>24</v>
      </c>
      <c r="EC470" s="7" t="s">
        <v>25</v>
      </c>
      <c r="ED470" s="11" t="s">
        <v>26</v>
      </c>
      <c r="EE470" s="11" t="s">
        <v>27</v>
      </c>
      <c r="EF470" s="8" t="s">
        <v>28</v>
      </c>
      <c r="EG470" s="9" t="s">
        <v>29</v>
      </c>
      <c r="EH470" s="14"/>
      <c r="EI470" s="29"/>
      <c r="EJ470" s="11"/>
    </row>
    <row r="471" s="1" customFormat="1" customHeight="1" spans="6:140">
      <c r="F471" s="11">
        <f>_xlfn.RANK.EQ(S471,S471:S474,0)</f>
        <v>1</v>
      </c>
      <c r="G471" s="11">
        <v>1446.85</v>
      </c>
      <c r="H471" s="11">
        <v>1.8</v>
      </c>
      <c r="I471" s="12">
        <v>1.35</v>
      </c>
      <c r="J471" s="13">
        <f t="shared" ref="J471:J474" si="958">G471*H471*I471</f>
        <v>3515.8455</v>
      </c>
      <c r="K471" s="11">
        <v>680</v>
      </c>
      <c r="L471" s="11">
        <v>1.43</v>
      </c>
      <c r="M471" s="31">
        <f t="shared" ref="M471:M474" si="959">1+6*K471/(K471+2000)+L471</f>
        <v>3.95238805970149</v>
      </c>
      <c r="N471" s="11">
        <v>0.98</v>
      </c>
      <c r="O471" s="11">
        <v>2.3</v>
      </c>
      <c r="P471" s="8">
        <f t="shared" ref="P471:P474" si="960">1+N471*O471</f>
        <v>3.254</v>
      </c>
      <c r="Q471" s="9">
        <v>1.275</v>
      </c>
      <c r="R471" s="17">
        <v>1</v>
      </c>
      <c r="S471" s="18">
        <f t="shared" ref="S471:S474" si="961">J471*M471*Q471*P471*R471</f>
        <v>57652.3605782741</v>
      </c>
      <c r="T471" s="11">
        <f t="shared" ref="T471:T474" si="962">IF(F471=1,1,(IF(F471=2,2,12)))</f>
        <v>1</v>
      </c>
      <c r="Z471" s="11">
        <f>_xlfn.RANK.EQ(AM471,AM471:AM474,0)</f>
        <v>2</v>
      </c>
      <c r="AA471" s="11">
        <v>1446.85</v>
      </c>
      <c r="AB471" s="11">
        <v>1.8</v>
      </c>
      <c r="AC471" s="12">
        <v>1.35</v>
      </c>
      <c r="AD471" s="13">
        <f t="shared" ref="AD471:AD474" si="963">AA471*AB471*AC471</f>
        <v>3515.8455</v>
      </c>
      <c r="AE471" s="11">
        <v>680</v>
      </c>
      <c r="AF471" s="11">
        <v>1.43</v>
      </c>
      <c r="AG471" s="31">
        <f t="shared" ref="AG471:AG474" si="964">1+6*AE471/(AE471+2000)+AF471</f>
        <v>3.95238805970149</v>
      </c>
      <c r="AH471" s="11">
        <v>0.98</v>
      </c>
      <c r="AI471" s="11">
        <v>2.3</v>
      </c>
      <c r="AJ471" s="8">
        <f t="shared" ref="AJ471:AJ474" si="965">1+AH471*AI471</f>
        <v>3.254</v>
      </c>
      <c r="AK471" s="9">
        <v>1.275</v>
      </c>
      <c r="AL471" s="17">
        <v>1</v>
      </c>
      <c r="AM471" s="18">
        <f t="shared" ref="AM471:AM474" si="966">AD471*AG471*AK471*AJ471*AL471</f>
        <v>57652.3605782741</v>
      </c>
      <c r="AN471" s="11">
        <f t="shared" ref="AN471:AN474" si="967">IF(Z471=1,1,(IF(Z471=2,2,12)))</f>
        <v>2</v>
      </c>
      <c r="AT471" s="11">
        <f>_xlfn.RANK.EQ(BG471,BG471:BG474,0)</f>
        <v>1</v>
      </c>
      <c r="AU471" s="11">
        <v>1446.85</v>
      </c>
      <c r="AV471" s="11">
        <v>1.8</v>
      </c>
      <c r="AW471" s="12">
        <v>1.35</v>
      </c>
      <c r="AX471" s="13">
        <f t="shared" ref="AX471:AX474" si="968">AU471*AV471*AW471</f>
        <v>3515.8455</v>
      </c>
      <c r="AY471" s="11">
        <v>680</v>
      </c>
      <c r="AZ471" s="11">
        <v>1.43</v>
      </c>
      <c r="BA471" s="31">
        <f t="shared" ref="BA471:BA474" si="969">1+6*AY471/(AY471+2000)+AZ471</f>
        <v>3.95238805970149</v>
      </c>
      <c r="BB471" s="11">
        <v>0.98</v>
      </c>
      <c r="BC471" s="11">
        <v>2.3</v>
      </c>
      <c r="BD471" s="8">
        <f t="shared" ref="BD471:BD474" si="970">1+BB471*BC471</f>
        <v>3.254</v>
      </c>
      <c r="BE471" s="9">
        <v>1.275</v>
      </c>
      <c r="BF471" s="17">
        <v>1.015</v>
      </c>
      <c r="BG471" s="18">
        <f t="shared" ref="BG471:BG474" si="971">AX471*BA471*BE471*BD471*BF471</f>
        <v>58517.1459869482</v>
      </c>
      <c r="BH471" s="11">
        <f t="shared" ref="BH471:BH474" si="972">IF(AT471=1,1,(IF(AT471=2,2,12)))</f>
        <v>1</v>
      </c>
      <c r="BN471" s="11">
        <f>_xlfn.RANK.EQ(CA471,CA471:CA474,0)</f>
        <v>2</v>
      </c>
      <c r="BO471" s="11">
        <v>1446.85</v>
      </c>
      <c r="BP471" s="11">
        <v>1.8</v>
      </c>
      <c r="BQ471" s="12">
        <v>1.35</v>
      </c>
      <c r="BR471" s="13">
        <f t="shared" ref="BR471:BR474" si="973">BO471*BP471*BQ471</f>
        <v>3515.8455</v>
      </c>
      <c r="BS471" s="11">
        <v>680</v>
      </c>
      <c r="BT471" s="11">
        <v>1.43</v>
      </c>
      <c r="BU471" s="31">
        <f t="shared" ref="BU471:BU474" si="974">1+6*BS471/(BS471+2000)+BT471</f>
        <v>3.95238805970149</v>
      </c>
      <c r="BV471" s="11">
        <v>0.98</v>
      </c>
      <c r="BW471" s="11">
        <v>2.3</v>
      </c>
      <c r="BX471" s="8">
        <f t="shared" ref="BX471:BX474" si="975">1+BV471*BW471</f>
        <v>3.254</v>
      </c>
      <c r="BY471" s="9">
        <v>1.275</v>
      </c>
      <c r="BZ471" s="17">
        <v>1.015</v>
      </c>
      <c r="CA471" s="18">
        <f t="shared" ref="CA471:CA474" si="976">BR471*BU471*BY471*BX471*BZ471</f>
        <v>58517.1459869482</v>
      </c>
      <c r="CB471" s="11">
        <f t="shared" ref="CB471:CB474" si="977">IF(BN471=1,1,(IF(BN471=2,2,12)))</f>
        <v>2</v>
      </c>
      <c r="CH471" s="11">
        <f>_xlfn.RANK.EQ(CU471,CU471:CU474,0)</f>
        <v>1</v>
      </c>
      <c r="CI471" s="11">
        <v>1446.85</v>
      </c>
      <c r="CJ471" s="11">
        <v>1.8</v>
      </c>
      <c r="CK471" s="12">
        <v>1.35</v>
      </c>
      <c r="CL471" s="13">
        <f t="shared" ref="CL471:CL474" si="978">CI471*CJ471*CK471</f>
        <v>3515.8455</v>
      </c>
      <c r="CM471" s="11">
        <v>680</v>
      </c>
      <c r="CN471" s="11">
        <v>1.43</v>
      </c>
      <c r="CO471" s="31">
        <f t="shared" ref="CO471:CO474" si="979">1+6*CM471/(CM471+2000)+CN471</f>
        <v>3.95238805970149</v>
      </c>
      <c r="CP471" s="11">
        <v>0.98</v>
      </c>
      <c r="CQ471" s="11">
        <v>2.3</v>
      </c>
      <c r="CR471" s="8">
        <f t="shared" ref="CR471:CR474" si="980">1+CP471*CQ471</f>
        <v>3.254</v>
      </c>
      <c r="CS471" s="9">
        <v>1.275</v>
      </c>
      <c r="CT471" s="17">
        <v>1.085</v>
      </c>
      <c r="CU471" s="18">
        <f t="shared" ref="CU471:CU474" si="981">CL471*CO471*CS471*CR471*CT471</f>
        <v>62552.8112274274</v>
      </c>
      <c r="CV471" s="11">
        <f t="shared" ref="CV471:CV474" si="982">IF(CH471=1,1,(IF(CH471=2,2,12)))</f>
        <v>1</v>
      </c>
      <c r="DB471" s="11">
        <f>_xlfn.RANK.EQ(DO471,DO471:DO474,0)</f>
        <v>2</v>
      </c>
      <c r="DC471" s="11">
        <v>1446.85</v>
      </c>
      <c r="DD471" s="11">
        <v>1.8</v>
      </c>
      <c r="DE471" s="12">
        <v>1.35</v>
      </c>
      <c r="DF471" s="13">
        <f t="shared" ref="DF471:DF474" si="983">DC471*DD471*DE471</f>
        <v>3515.8455</v>
      </c>
      <c r="DG471" s="11">
        <v>680</v>
      </c>
      <c r="DH471" s="11">
        <v>1.43</v>
      </c>
      <c r="DI471" s="31">
        <f t="shared" ref="DI471:DI474" si="984">1+6*DG471/(DG471+2000)+DH471</f>
        <v>3.95238805970149</v>
      </c>
      <c r="DJ471" s="11">
        <v>0.98</v>
      </c>
      <c r="DK471" s="11">
        <v>2.3</v>
      </c>
      <c r="DL471" s="8">
        <f t="shared" ref="DL471:DL474" si="985">1+DJ471*DK471</f>
        <v>3.254</v>
      </c>
      <c r="DM471" s="9">
        <v>1.275</v>
      </c>
      <c r="DN471" s="17">
        <v>1.085</v>
      </c>
      <c r="DO471" s="18">
        <f t="shared" ref="DO471:DO474" si="986">DF471*DI471*DM471*DL471*DN471</f>
        <v>62552.8112274274</v>
      </c>
      <c r="DP471" s="11">
        <f t="shared" ref="DP471:DP474" si="987">IF(DB471=1,1,(IF(DB471=2,2,12)))</f>
        <v>2</v>
      </c>
      <c r="DV471" s="11">
        <f>_xlfn.RANK.EQ(EI471,EI471:EI474,0)</f>
        <v>2</v>
      </c>
      <c r="DW471" s="11">
        <v>1446.85</v>
      </c>
      <c r="DX471" s="11">
        <v>1.8</v>
      </c>
      <c r="DY471" s="12">
        <v>1.35</v>
      </c>
      <c r="DZ471" s="13">
        <f t="shared" ref="DZ471:DZ474" si="988">DW471*DX471*DY471</f>
        <v>3515.8455</v>
      </c>
      <c r="EA471" s="11">
        <v>680</v>
      </c>
      <c r="EB471" s="11">
        <v>1.52</v>
      </c>
      <c r="EC471" s="31">
        <f t="shared" ref="EC471:EC474" si="989">1+6*EA471/(EA471+2000)+EB471</f>
        <v>4.04238805970149</v>
      </c>
      <c r="ED471" s="11">
        <v>0.98</v>
      </c>
      <c r="EE471" s="11">
        <v>3.1</v>
      </c>
      <c r="EF471" s="8">
        <f t="shared" ref="EF471:EF474" si="990">1+ED471*EE471</f>
        <v>4.038</v>
      </c>
      <c r="EG471" s="9">
        <v>1.275</v>
      </c>
      <c r="EH471" s="17">
        <v>1.2</v>
      </c>
      <c r="EI471" s="18">
        <f t="shared" ref="EI471:EI474" si="991">DZ471*EC471*EG471*EF471*EH471</f>
        <v>87806.270264067</v>
      </c>
      <c r="EJ471" s="11">
        <f t="shared" ref="EJ471:EJ474" si="992">IF(DV471=1,1,(IF(DV471=2,2,12)))</f>
        <v>2</v>
      </c>
    </row>
    <row r="472" s="1" customFormat="1" customHeight="1" spans="6:140">
      <c r="F472" s="11">
        <f>_xlfn.RANK.EQ(S472,S471:S474,0)</f>
        <v>3</v>
      </c>
      <c r="G472" s="11">
        <v>1446.85</v>
      </c>
      <c r="H472" s="11">
        <v>1.8</v>
      </c>
      <c r="I472" s="12">
        <v>1.35</v>
      </c>
      <c r="J472" s="13">
        <f t="shared" si="958"/>
        <v>3515.8455</v>
      </c>
      <c r="K472" s="11">
        <v>440</v>
      </c>
      <c r="L472" s="11">
        <v>1.23</v>
      </c>
      <c r="M472" s="31">
        <f t="shared" si="959"/>
        <v>3.31196721311475</v>
      </c>
      <c r="N472" s="11">
        <v>0.95</v>
      </c>
      <c r="O472" s="11">
        <v>2.09</v>
      </c>
      <c r="P472" s="8">
        <f t="shared" si="960"/>
        <v>2.9855</v>
      </c>
      <c r="Q472" s="9">
        <v>1.275</v>
      </c>
      <c r="R472" s="17">
        <v>1</v>
      </c>
      <c r="S472" s="18">
        <f t="shared" si="961"/>
        <v>44324.421012241</v>
      </c>
      <c r="T472" s="11">
        <f t="shared" si="962"/>
        <v>12</v>
      </c>
      <c r="Z472" s="11">
        <f>_xlfn.RANK.EQ(AM472,AM471:AM474,0)</f>
        <v>3</v>
      </c>
      <c r="AA472" s="11">
        <v>1446.85</v>
      </c>
      <c r="AB472" s="11">
        <v>1.8</v>
      </c>
      <c r="AC472" s="12">
        <v>1.35</v>
      </c>
      <c r="AD472" s="13">
        <f t="shared" si="963"/>
        <v>3515.8455</v>
      </c>
      <c r="AE472" s="11">
        <v>440</v>
      </c>
      <c r="AF472" s="11">
        <v>1.23</v>
      </c>
      <c r="AG472" s="31">
        <f t="shared" si="964"/>
        <v>3.31196721311475</v>
      </c>
      <c r="AH472" s="11">
        <v>0.95</v>
      </c>
      <c r="AI472" s="11">
        <v>2.09</v>
      </c>
      <c r="AJ472" s="8">
        <f t="shared" si="965"/>
        <v>2.9855</v>
      </c>
      <c r="AK472" s="9">
        <v>1.275</v>
      </c>
      <c r="AL472" s="17">
        <v>1</v>
      </c>
      <c r="AM472" s="18">
        <f t="shared" si="966"/>
        <v>44324.421012241</v>
      </c>
      <c r="AN472" s="11">
        <f t="shared" si="967"/>
        <v>12</v>
      </c>
      <c r="AT472" s="11">
        <f>_xlfn.RANK.EQ(BG472,BG471:BG474,0)</f>
        <v>3</v>
      </c>
      <c r="AU472" s="11">
        <v>1446.85</v>
      </c>
      <c r="AV472" s="11">
        <v>1.8</v>
      </c>
      <c r="AW472" s="12">
        <v>1.35</v>
      </c>
      <c r="AX472" s="13">
        <f t="shared" si="968"/>
        <v>3515.8455</v>
      </c>
      <c r="AY472" s="11">
        <v>440</v>
      </c>
      <c r="AZ472" s="11">
        <v>1.23</v>
      </c>
      <c r="BA472" s="31">
        <f t="shared" si="969"/>
        <v>3.31196721311475</v>
      </c>
      <c r="BB472" s="11">
        <v>0.95</v>
      </c>
      <c r="BC472" s="11">
        <v>2.09</v>
      </c>
      <c r="BD472" s="8">
        <f t="shared" si="970"/>
        <v>2.9855</v>
      </c>
      <c r="BE472" s="9">
        <v>1.275</v>
      </c>
      <c r="BF472" s="17">
        <v>1.015</v>
      </c>
      <c r="BG472" s="18">
        <f t="shared" si="971"/>
        <v>44989.2873274246</v>
      </c>
      <c r="BH472" s="11">
        <f t="shared" si="972"/>
        <v>12</v>
      </c>
      <c r="BN472" s="11">
        <f>_xlfn.RANK.EQ(CA472,CA471:CA474,0)</f>
        <v>3</v>
      </c>
      <c r="BO472" s="11">
        <v>1446.85</v>
      </c>
      <c r="BP472" s="11">
        <v>1.8</v>
      </c>
      <c r="BQ472" s="12">
        <v>1.35</v>
      </c>
      <c r="BR472" s="13">
        <f t="shared" si="973"/>
        <v>3515.8455</v>
      </c>
      <c r="BS472" s="11">
        <v>440</v>
      </c>
      <c r="BT472" s="11">
        <v>1.23</v>
      </c>
      <c r="BU472" s="31">
        <f t="shared" si="974"/>
        <v>3.31196721311475</v>
      </c>
      <c r="BV472" s="11">
        <v>0.95</v>
      </c>
      <c r="BW472" s="11">
        <v>2.09</v>
      </c>
      <c r="BX472" s="8">
        <f t="shared" si="975"/>
        <v>2.9855</v>
      </c>
      <c r="BY472" s="9">
        <v>1.275</v>
      </c>
      <c r="BZ472" s="17">
        <v>1.015</v>
      </c>
      <c r="CA472" s="18">
        <f t="shared" si="976"/>
        <v>44989.2873274246</v>
      </c>
      <c r="CB472" s="11">
        <f t="shared" si="977"/>
        <v>12</v>
      </c>
      <c r="CH472" s="11">
        <f>_xlfn.RANK.EQ(CU472,CU471:CU474,0)</f>
        <v>3</v>
      </c>
      <c r="CI472" s="11">
        <v>1446.85</v>
      </c>
      <c r="CJ472" s="11">
        <v>1.8</v>
      </c>
      <c r="CK472" s="12">
        <v>1.35</v>
      </c>
      <c r="CL472" s="13">
        <f t="shared" si="978"/>
        <v>3515.8455</v>
      </c>
      <c r="CM472" s="11">
        <v>440</v>
      </c>
      <c r="CN472" s="11">
        <v>1.23</v>
      </c>
      <c r="CO472" s="31">
        <f t="shared" si="979"/>
        <v>3.31196721311475</v>
      </c>
      <c r="CP472" s="11">
        <v>0.95</v>
      </c>
      <c r="CQ472" s="11">
        <v>2.09</v>
      </c>
      <c r="CR472" s="8">
        <f t="shared" si="980"/>
        <v>2.9855</v>
      </c>
      <c r="CS472" s="9">
        <v>1.275</v>
      </c>
      <c r="CT472" s="17">
        <v>1.085</v>
      </c>
      <c r="CU472" s="18">
        <f t="shared" si="981"/>
        <v>48091.9967982815</v>
      </c>
      <c r="CV472" s="11">
        <f t="shared" si="982"/>
        <v>12</v>
      </c>
      <c r="DB472" s="11">
        <f>_xlfn.RANK.EQ(DO472,DO471:DO474,0)</f>
        <v>3</v>
      </c>
      <c r="DC472" s="11">
        <v>1446.85</v>
      </c>
      <c r="DD472" s="11">
        <v>1.8</v>
      </c>
      <c r="DE472" s="12">
        <v>1.35</v>
      </c>
      <c r="DF472" s="13">
        <f t="shared" si="983"/>
        <v>3515.8455</v>
      </c>
      <c r="DG472" s="11">
        <v>440</v>
      </c>
      <c r="DH472" s="11">
        <v>1.23</v>
      </c>
      <c r="DI472" s="31">
        <f t="shared" si="984"/>
        <v>3.31196721311475</v>
      </c>
      <c r="DJ472" s="11">
        <v>0.95</v>
      </c>
      <c r="DK472" s="11">
        <v>2.09</v>
      </c>
      <c r="DL472" s="8">
        <f t="shared" si="985"/>
        <v>2.9855</v>
      </c>
      <c r="DM472" s="9">
        <v>1.275</v>
      </c>
      <c r="DN472" s="17">
        <v>1.085</v>
      </c>
      <c r="DO472" s="18">
        <f t="shared" si="986"/>
        <v>48091.9967982815</v>
      </c>
      <c r="DP472" s="11">
        <f t="shared" si="987"/>
        <v>12</v>
      </c>
      <c r="DV472" s="11">
        <f>_xlfn.RANK.EQ(EI472,EI471:EI474,0)</f>
        <v>3</v>
      </c>
      <c r="DW472" s="11">
        <v>1446.85</v>
      </c>
      <c r="DX472" s="11">
        <v>1.8</v>
      </c>
      <c r="DY472" s="12">
        <v>1.35</v>
      </c>
      <c r="DZ472" s="13">
        <f t="shared" si="988"/>
        <v>3515.8455</v>
      </c>
      <c r="EA472" s="11">
        <v>440</v>
      </c>
      <c r="EB472" s="11">
        <v>1.32</v>
      </c>
      <c r="EC472" s="31">
        <f t="shared" si="989"/>
        <v>3.40196721311475</v>
      </c>
      <c r="ED472" s="11">
        <v>0.95</v>
      </c>
      <c r="EE472" s="11">
        <v>2.91</v>
      </c>
      <c r="EF472" s="8">
        <f t="shared" si="990"/>
        <v>3.7645</v>
      </c>
      <c r="EG472" s="9">
        <v>1.275</v>
      </c>
      <c r="EH472" s="17">
        <v>1.2</v>
      </c>
      <c r="EI472" s="18">
        <f t="shared" si="991"/>
        <v>68890.3891868898</v>
      </c>
      <c r="EJ472" s="11">
        <f t="shared" si="992"/>
        <v>12</v>
      </c>
    </row>
    <row r="473" s="1" customFormat="1" customHeight="1" spans="6:140">
      <c r="F473" s="11">
        <f>_xlfn.RANK.EQ(S473,S471:S474,0)</f>
        <v>2</v>
      </c>
      <c r="G473" s="11">
        <v>1446.85</v>
      </c>
      <c r="H473" s="11">
        <v>1.8</v>
      </c>
      <c r="I473" s="12">
        <v>1.35</v>
      </c>
      <c r="J473" s="13">
        <f t="shared" si="958"/>
        <v>3515.8455</v>
      </c>
      <c r="K473" s="11">
        <v>490</v>
      </c>
      <c r="L473" s="11">
        <v>1.83</v>
      </c>
      <c r="M473" s="31">
        <f t="shared" si="959"/>
        <v>4.01072289156627</v>
      </c>
      <c r="N473" s="11">
        <v>0.89</v>
      </c>
      <c r="O473" s="11">
        <v>1.78</v>
      </c>
      <c r="P473" s="8">
        <f t="shared" si="960"/>
        <v>2.5842</v>
      </c>
      <c r="Q473" s="9">
        <v>1.275</v>
      </c>
      <c r="R473" s="17">
        <v>1</v>
      </c>
      <c r="S473" s="18">
        <f t="shared" si="961"/>
        <v>46461.0206321541</v>
      </c>
      <c r="T473" s="11">
        <f t="shared" si="962"/>
        <v>2</v>
      </c>
      <c r="Z473" s="11">
        <f>_xlfn.RANK.EQ(AM473,AM471:AM474,0)</f>
        <v>1</v>
      </c>
      <c r="AA473" s="11">
        <v>1446.85</v>
      </c>
      <c r="AB473" s="11">
        <v>1.8</v>
      </c>
      <c r="AC473" s="12">
        <v>1.35</v>
      </c>
      <c r="AD473" s="13">
        <f t="shared" si="963"/>
        <v>3515.8455</v>
      </c>
      <c r="AE473" s="11">
        <v>450</v>
      </c>
      <c r="AF473" s="11">
        <v>1.83</v>
      </c>
      <c r="AG473" s="31">
        <f t="shared" si="964"/>
        <v>3.93204081632653</v>
      </c>
      <c r="AH473" s="11">
        <v>1</v>
      </c>
      <c r="AI473" s="11">
        <v>2.71</v>
      </c>
      <c r="AJ473" s="8">
        <f t="shared" si="965"/>
        <v>3.71</v>
      </c>
      <c r="AK473" s="9">
        <v>1.275</v>
      </c>
      <c r="AL473" s="17">
        <v>1</v>
      </c>
      <c r="AM473" s="18">
        <f t="shared" si="966"/>
        <v>65393.0951988198</v>
      </c>
      <c r="AN473" s="11">
        <f t="shared" si="967"/>
        <v>1</v>
      </c>
      <c r="AT473" s="11">
        <f>_xlfn.RANK.EQ(BG473,BG471:BG474,0)</f>
        <v>2</v>
      </c>
      <c r="AU473" s="11">
        <v>1446.85</v>
      </c>
      <c r="AV473" s="11">
        <v>1.8</v>
      </c>
      <c r="AW473" s="12">
        <v>1.35</v>
      </c>
      <c r="AX473" s="13">
        <f t="shared" si="968"/>
        <v>3515.8455</v>
      </c>
      <c r="AY473" s="11">
        <v>490</v>
      </c>
      <c r="AZ473" s="11">
        <v>1.83</v>
      </c>
      <c r="BA473" s="31">
        <f t="shared" si="969"/>
        <v>4.01072289156627</v>
      </c>
      <c r="BB473" s="11">
        <v>0.93</v>
      </c>
      <c r="BC473" s="11">
        <v>1.85</v>
      </c>
      <c r="BD473" s="8">
        <f t="shared" si="970"/>
        <v>2.7205</v>
      </c>
      <c r="BE473" s="9">
        <v>1.275</v>
      </c>
      <c r="BF473" s="17">
        <v>1.015</v>
      </c>
      <c r="BG473" s="18">
        <f t="shared" si="971"/>
        <v>49645.2150488437</v>
      </c>
      <c r="BH473" s="11">
        <f t="shared" si="972"/>
        <v>2</v>
      </c>
      <c r="BN473" s="11">
        <f>_xlfn.RANK.EQ(CA473,CA471:CA474,0)</f>
        <v>1</v>
      </c>
      <c r="BO473" s="11">
        <v>1446.85</v>
      </c>
      <c r="BP473" s="11">
        <v>1.8</v>
      </c>
      <c r="BQ473" s="12">
        <v>1.35</v>
      </c>
      <c r="BR473" s="13">
        <f t="shared" si="973"/>
        <v>3515.8455</v>
      </c>
      <c r="BS473" s="11">
        <v>490</v>
      </c>
      <c r="BT473" s="11">
        <v>1.83</v>
      </c>
      <c r="BU473" s="31">
        <f t="shared" si="974"/>
        <v>4.01072289156627</v>
      </c>
      <c r="BV473" s="11">
        <v>1</v>
      </c>
      <c r="BW473" s="11">
        <v>2.71</v>
      </c>
      <c r="BX473" s="8">
        <f t="shared" si="975"/>
        <v>3.71</v>
      </c>
      <c r="BY473" s="9">
        <v>1.275</v>
      </c>
      <c r="BZ473" s="17">
        <v>1.015</v>
      </c>
      <c r="CA473" s="18">
        <f t="shared" si="976"/>
        <v>67702.1679217828</v>
      </c>
      <c r="CB473" s="11">
        <f t="shared" si="977"/>
        <v>1</v>
      </c>
      <c r="CH473" s="11">
        <f>_xlfn.RANK.EQ(CU473,CU471:CU474,0)</f>
        <v>2</v>
      </c>
      <c r="CI473" s="11">
        <v>1446.85</v>
      </c>
      <c r="CJ473" s="11">
        <v>1.8</v>
      </c>
      <c r="CK473" s="12">
        <v>1.35</v>
      </c>
      <c r="CL473" s="13">
        <f t="shared" si="978"/>
        <v>3515.8455</v>
      </c>
      <c r="CM473" s="11">
        <v>490</v>
      </c>
      <c r="CN473" s="11">
        <v>1.83</v>
      </c>
      <c r="CO473" s="31">
        <f t="shared" si="979"/>
        <v>4.01072289156627</v>
      </c>
      <c r="CP473" s="11">
        <v>0.93</v>
      </c>
      <c r="CQ473" s="11">
        <v>1.85</v>
      </c>
      <c r="CR473" s="8">
        <f t="shared" si="980"/>
        <v>2.7205</v>
      </c>
      <c r="CS473" s="9">
        <v>1.275</v>
      </c>
      <c r="CT473" s="17">
        <v>1.085</v>
      </c>
      <c r="CU473" s="18">
        <f t="shared" si="981"/>
        <v>53069.0229832468</v>
      </c>
      <c r="CV473" s="11">
        <f t="shared" si="982"/>
        <v>2</v>
      </c>
      <c r="DB473" s="11">
        <f>_xlfn.RANK.EQ(DO473,DO471:DO474,0)</f>
        <v>1</v>
      </c>
      <c r="DC473" s="11">
        <v>1446.85</v>
      </c>
      <c r="DD473" s="11">
        <v>1.8</v>
      </c>
      <c r="DE473" s="12">
        <v>1.35</v>
      </c>
      <c r="DF473" s="13">
        <f t="shared" si="983"/>
        <v>3515.8455</v>
      </c>
      <c r="DG473" s="11">
        <v>490</v>
      </c>
      <c r="DH473" s="11">
        <v>1.83</v>
      </c>
      <c r="DI473" s="31">
        <f t="shared" si="984"/>
        <v>4.01072289156627</v>
      </c>
      <c r="DJ473" s="11">
        <v>1</v>
      </c>
      <c r="DK473" s="11">
        <v>2.71</v>
      </c>
      <c r="DL473" s="8">
        <f t="shared" si="985"/>
        <v>3.71</v>
      </c>
      <c r="DM473" s="9">
        <v>1.275</v>
      </c>
      <c r="DN473" s="17">
        <v>1.085</v>
      </c>
      <c r="DO473" s="18">
        <f t="shared" si="986"/>
        <v>72371.2829508713</v>
      </c>
      <c r="DP473" s="11">
        <f t="shared" si="987"/>
        <v>1</v>
      </c>
      <c r="DV473" s="11">
        <f>_xlfn.RANK.EQ(EI473,EI471:EI474,0)</f>
        <v>1</v>
      </c>
      <c r="DW473" s="11">
        <v>1446.85</v>
      </c>
      <c r="DX473" s="11">
        <v>1.8</v>
      </c>
      <c r="DY473" s="12">
        <v>1.35</v>
      </c>
      <c r="DZ473" s="13">
        <f t="shared" si="988"/>
        <v>3515.8455</v>
      </c>
      <c r="EA473" s="11">
        <v>490</v>
      </c>
      <c r="EB473" s="11">
        <v>1.92</v>
      </c>
      <c r="EC473" s="31">
        <f t="shared" si="989"/>
        <v>4.10072289156627</v>
      </c>
      <c r="ED473" s="11">
        <v>1</v>
      </c>
      <c r="EE473" s="11">
        <v>3.51</v>
      </c>
      <c r="EF473" s="8">
        <f t="shared" si="990"/>
        <v>4.51</v>
      </c>
      <c r="EG473" s="9">
        <v>1.275</v>
      </c>
      <c r="EH473" s="17">
        <v>1.2</v>
      </c>
      <c r="EI473" s="18">
        <f t="shared" si="991"/>
        <v>99485.1313153532</v>
      </c>
      <c r="EJ473" s="11">
        <f t="shared" si="992"/>
        <v>1</v>
      </c>
    </row>
    <row r="474" s="1" customFormat="1" customHeight="1" spans="6:140">
      <c r="F474" s="11">
        <f>_xlfn.RANK.EQ(S474,S471:S474,0)</f>
        <v>4</v>
      </c>
      <c r="G474" s="11">
        <v>0</v>
      </c>
      <c r="H474" s="11">
        <v>1.8</v>
      </c>
      <c r="I474" s="12">
        <v>1.35</v>
      </c>
      <c r="J474" s="13">
        <f t="shared" si="958"/>
        <v>0</v>
      </c>
      <c r="K474" s="11">
        <v>0</v>
      </c>
      <c r="L474" s="11">
        <v>0.2</v>
      </c>
      <c r="M474" s="31">
        <f t="shared" si="959"/>
        <v>1.2</v>
      </c>
      <c r="N474" s="28">
        <v>0.7</v>
      </c>
      <c r="O474" s="28">
        <v>1.5</v>
      </c>
      <c r="P474" s="8">
        <f t="shared" si="960"/>
        <v>2.05</v>
      </c>
      <c r="Q474" s="9">
        <v>1.275</v>
      </c>
      <c r="R474" s="17">
        <v>1</v>
      </c>
      <c r="S474" s="18">
        <f t="shared" si="961"/>
        <v>0</v>
      </c>
      <c r="T474" s="28">
        <f t="shared" si="962"/>
        <v>12</v>
      </c>
      <c r="Z474" s="11">
        <f>_xlfn.RANK.EQ(AM474,AM471:AM474,0)</f>
        <v>4</v>
      </c>
      <c r="AA474" s="11">
        <v>0</v>
      </c>
      <c r="AB474" s="11">
        <v>1.8</v>
      </c>
      <c r="AC474" s="12">
        <v>1.35</v>
      </c>
      <c r="AD474" s="13">
        <f t="shared" si="963"/>
        <v>0</v>
      </c>
      <c r="AE474" s="11">
        <v>0</v>
      </c>
      <c r="AF474" s="11">
        <v>0.2</v>
      </c>
      <c r="AG474" s="31">
        <f t="shared" si="964"/>
        <v>1.2</v>
      </c>
      <c r="AH474" s="28">
        <v>0.7</v>
      </c>
      <c r="AI474" s="28">
        <v>1.5</v>
      </c>
      <c r="AJ474" s="8">
        <f t="shared" si="965"/>
        <v>2.05</v>
      </c>
      <c r="AK474" s="9">
        <v>1.275</v>
      </c>
      <c r="AL474" s="17">
        <v>1</v>
      </c>
      <c r="AM474" s="18">
        <f t="shared" si="966"/>
        <v>0</v>
      </c>
      <c r="AN474" s="28">
        <f t="shared" si="967"/>
        <v>12</v>
      </c>
      <c r="AT474" s="11">
        <f>_xlfn.RANK.EQ(BG474,BG471:BG474,0)</f>
        <v>4</v>
      </c>
      <c r="AU474" s="11">
        <v>0</v>
      </c>
      <c r="AV474" s="11">
        <v>1.8</v>
      </c>
      <c r="AW474" s="12">
        <v>1.35</v>
      </c>
      <c r="AX474" s="13">
        <f t="shared" si="968"/>
        <v>0</v>
      </c>
      <c r="AY474" s="11">
        <v>0</v>
      </c>
      <c r="AZ474" s="11">
        <v>0.2</v>
      </c>
      <c r="BA474" s="31">
        <f t="shared" si="969"/>
        <v>1.2</v>
      </c>
      <c r="BB474" s="28">
        <v>0.7</v>
      </c>
      <c r="BC474" s="28">
        <v>1.5</v>
      </c>
      <c r="BD474" s="8">
        <f t="shared" si="970"/>
        <v>2.05</v>
      </c>
      <c r="BE474" s="9">
        <v>1.275</v>
      </c>
      <c r="BF474" s="17">
        <v>1.015</v>
      </c>
      <c r="BG474" s="18">
        <f t="shared" si="971"/>
        <v>0</v>
      </c>
      <c r="BH474" s="28">
        <f t="shared" si="972"/>
        <v>12</v>
      </c>
      <c r="BN474" s="11">
        <f>_xlfn.RANK.EQ(CA474,CA471:CA474,0)</f>
        <v>4</v>
      </c>
      <c r="BO474" s="11">
        <v>0</v>
      </c>
      <c r="BP474" s="11">
        <v>1.8</v>
      </c>
      <c r="BQ474" s="12">
        <v>1.35</v>
      </c>
      <c r="BR474" s="13">
        <f t="shared" si="973"/>
        <v>0</v>
      </c>
      <c r="BS474" s="11">
        <v>0</v>
      </c>
      <c r="BT474" s="11">
        <v>0.2</v>
      </c>
      <c r="BU474" s="31">
        <f t="shared" si="974"/>
        <v>1.2</v>
      </c>
      <c r="BV474" s="28">
        <v>0.7</v>
      </c>
      <c r="BW474" s="28">
        <v>1.5</v>
      </c>
      <c r="BX474" s="8">
        <f t="shared" si="975"/>
        <v>2.05</v>
      </c>
      <c r="BY474" s="9">
        <v>1.275</v>
      </c>
      <c r="BZ474" s="17">
        <v>1.015</v>
      </c>
      <c r="CA474" s="18">
        <f t="shared" si="976"/>
        <v>0</v>
      </c>
      <c r="CB474" s="28">
        <f t="shared" si="977"/>
        <v>12</v>
      </c>
      <c r="CH474" s="11">
        <f>_xlfn.RANK.EQ(CU474,CU471:CU474,0)</f>
        <v>4</v>
      </c>
      <c r="CI474" s="11">
        <v>0</v>
      </c>
      <c r="CJ474" s="11">
        <v>1.8</v>
      </c>
      <c r="CK474" s="12">
        <v>1.35</v>
      </c>
      <c r="CL474" s="13">
        <f t="shared" si="978"/>
        <v>0</v>
      </c>
      <c r="CM474" s="11">
        <v>0</v>
      </c>
      <c r="CN474" s="11">
        <v>0.2</v>
      </c>
      <c r="CO474" s="31">
        <f t="shared" si="979"/>
        <v>1.2</v>
      </c>
      <c r="CP474" s="28">
        <v>0.7</v>
      </c>
      <c r="CQ474" s="28">
        <v>1.5</v>
      </c>
      <c r="CR474" s="8">
        <f t="shared" si="980"/>
        <v>2.05</v>
      </c>
      <c r="CS474" s="9">
        <v>1.275</v>
      </c>
      <c r="CT474" s="17">
        <v>1.085</v>
      </c>
      <c r="CU474" s="18">
        <f t="shared" si="981"/>
        <v>0</v>
      </c>
      <c r="CV474" s="28">
        <f t="shared" si="982"/>
        <v>12</v>
      </c>
      <c r="DB474" s="11">
        <f>_xlfn.RANK.EQ(DO474,DO471:DO474,0)</f>
        <v>4</v>
      </c>
      <c r="DC474" s="11">
        <v>0</v>
      </c>
      <c r="DD474" s="11">
        <v>1.8</v>
      </c>
      <c r="DE474" s="12">
        <v>1.35</v>
      </c>
      <c r="DF474" s="13">
        <f t="shared" si="983"/>
        <v>0</v>
      </c>
      <c r="DG474" s="11">
        <v>0</v>
      </c>
      <c r="DH474" s="11">
        <v>0.2</v>
      </c>
      <c r="DI474" s="31">
        <f t="shared" si="984"/>
        <v>1.2</v>
      </c>
      <c r="DJ474" s="28">
        <v>0.7</v>
      </c>
      <c r="DK474" s="28">
        <v>1.5</v>
      </c>
      <c r="DL474" s="8">
        <f t="shared" si="985"/>
        <v>2.05</v>
      </c>
      <c r="DM474" s="9">
        <v>1.275</v>
      </c>
      <c r="DN474" s="17">
        <v>1.085</v>
      </c>
      <c r="DO474" s="18">
        <f t="shared" si="986"/>
        <v>0</v>
      </c>
      <c r="DP474" s="28">
        <f t="shared" si="987"/>
        <v>12</v>
      </c>
      <c r="DV474" s="11">
        <f>_xlfn.RANK.EQ(EI474,EI471:EI474,0)</f>
        <v>4</v>
      </c>
      <c r="DW474" s="11">
        <v>0</v>
      </c>
      <c r="DX474" s="11">
        <v>1.8</v>
      </c>
      <c r="DY474" s="12">
        <v>1.35</v>
      </c>
      <c r="DZ474" s="13">
        <f t="shared" si="988"/>
        <v>0</v>
      </c>
      <c r="EA474" s="11">
        <v>0</v>
      </c>
      <c r="EB474" s="11">
        <v>0.2</v>
      </c>
      <c r="EC474" s="31">
        <f t="shared" si="989"/>
        <v>1.2</v>
      </c>
      <c r="ED474" s="28">
        <v>0.7</v>
      </c>
      <c r="EE474" s="28">
        <v>1.5</v>
      </c>
      <c r="EF474" s="8">
        <f t="shared" si="990"/>
        <v>2.05</v>
      </c>
      <c r="EG474" s="9">
        <v>1.275</v>
      </c>
      <c r="EH474" s="17">
        <v>1.2</v>
      </c>
      <c r="EI474" s="18">
        <f t="shared" si="991"/>
        <v>0</v>
      </c>
      <c r="EJ474" s="28">
        <f t="shared" si="992"/>
        <v>12</v>
      </c>
    </row>
    <row r="475" s="1" customFormat="1" customHeight="1" spans="6:140">
      <c r="F475" s="32" t="s">
        <v>42</v>
      </c>
      <c r="G475" s="33">
        <f>LARGE(S471:S474,1)/1</f>
        <v>57652.3605782741</v>
      </c>
      <c r="H475" s="32" t="s">
        <v>43</v>
      </c>
      <c r="I475" s="33">
        <f>LARGE(S471:S474,2)/2</f>
        <v>23230.5103160771</v>
      </c>
      <c r="J475" s="32" t="s">
        <v>44</v>
      </c>
      <c r="K475" s="33">
        <f>LARGE(S471:S474,3)/12</f>
        <v>3693.70175102008</v>
      </c>
      <c r="L475" s="32" t="s">
        <v>45</v>
      </c>
      <c r="M475" s="34">
        <f>LARGE(S471:S474,4)/12</f>
        <v>0</v>
      </c>
      <c r="N475" s="35" t="s">
        <v>46</v>
      </c>
      <c r="O475" s="36">
        <f>G475+I475+K475+M475</f>
        <v>84576.5726453713</v>
      </c>
      <c r="P475" s="35" t="s">
        <v>47</v>
      </c>
      <c r="Q475" s="35">
        <v>6.7</v>
      </c>
      <c r="R475" s="35"/>
      <c r="S475" s="35" t="s">
        <v>48</v>
      </c>
      <c r="T475" s="36">
        <f>O475*Q475</f>
        <v>566663.036723988</v>
      </c>
      <c r="Z475" s="32" t="s">
        <v>42</v>
      </c>
      <c r="AA475" s="33">
        <f>LARGE(AM471:AM474,1)/1</f>
        <v>65393.0951988198</v>
      </c>
      <c r="AB475" s="32" t="s">
        <v>43</v>
      </c>
      <c r="AC475" s="33">
        <f>LARGE(AM471:AM474,2)/2</f>
        <v>28826.1802891371</v>
      </c>
      <c r="AD475" s="32" t="s">
        <v>44</v>
      </c>
      <c r="AE475" s="33">
        <f>LARGE(AM471:AM474,3)/12</f>
        <v>3693.70175102008</v>
      </c>
      <c r="AF475" s="32" t="s">
        <v>45</v>
      </c>
      <c r="AG475" s="34">
        <f>LARGE(AM471:AM474,4)/12</f>
        <v>0</v>
      </c>
      <c r="AH475" s="35" t="s">
        <v>46</v>
      </c>
      <c r="AI475" s="36">
        <f>AA475+AC475+AE475+AG475</f>
        <v>97912.977238977</v>
      </c>
      <c r="AJ475" s="35" t="s">
        <v>47</v>
      </c>
      <c r="AK475" s="35">
        <v>6.7</v>
      </c>
      <c r="AL475" s="35"/>
      <c r="AM475" s="35" t="s">
        <v>48</v>
      </c>
      <c r="AN475" s="36">
        <f>AI475*AK475</f>
        <v>656016.947501146</v>
      </c>
      <c r="AT475" s="32" t="s">
        <v>42</v>
      </c>
      <c r="AU475" s="33">
        <f>LARGE(BG471:BG474,1)/1</f>
        <v>58517.1459869482</v>
      </c>
      <c r="AV475" s="32" t="s">
        <v>43</v>
      </c>
      <c r="AW475" s="33">
        <f>LARGE(BG471:BG474,2)/2</f>
        <v>24822.6075244219</v>
      </c>
      <c r="AX475" s="32" t="s">
        <v>44</v>
      </c>
      <c r="AY475" s="33">
        <f>LARGE(BG471:BG474,3)/12</f>
        <v>3749.10727728539</v>
      </c>
      <c r="AZ475" s="32" t="s">
        <v>45</v>
      </c>
      <c r="BA475" s="34">
        <f>LARGE(BG471:BG474,4)/12</f>
        <v>0</v>
      </c>
      <c r="BB475" s="35" t="s">
        <v>46</v>
      </c>
      <c r="BC475" s="36">
        <f>AU475+AW475+AY475+BA475</f>
        <v>87088.8607886555</v>
      </c>
      <c r="BD475" s="35" t="s">
        <v>47</v>
      </c>
      <c r="BE475" s="35">
        <v>6.7</v>
      </c>
      <c r="BF475" s="35"/>
      <c r="BG475" s="35" t="s">
        <v>48</v>
      </c>
      <c r="BH475" s="36">
        <f>BC475*BE475</f>
        <v>583495.367283992</v>
      </c>
      <c r="BN475" s="32" t="s">
        <v>42</v>
      </c>
      <c r="BO475" s="33">
        <f>LARGE(CA471:CA474,1)/1</f>
        <v>67702.1679217828</v>
      </c>
      <c r="BP475" s="32" t="s">
        <v>43</v>
      </c>
      <c r="BQ475" s="33">
        <f>LARGE(CA471:CA474,2)/2</f>
        <v>29258.5729934741</v>
      </c>
      <c r="BR475" s="32" t="s">
        <v>44</v>
      </c>
      <c r="BS475" s="33">
        <f>LARGE(CA471:CA474,3)/12</f>
        <v>3749.10727728539</v>
      </c>
      <c r="BT475" s="32" t="s">
        <v>45</v>
      </c>
      <c r="BU475" s="34">
        <f>LARGE(CA471:CA474,4)/12</f>
        <v>0</v>
      </c>
      <c r="BV475" s="35" t="s">
        <v>46</v>
      </c>
      <c r="BW475" s="36">
        <f>BO475+BQ475+BS475+BU475</f>
        <v>100709.848192542</v>
      </c>
      <c r="BX475" s="35" t="s">
        <v>47</v>
      </c>
      <c r="BY475" s="35">
        <v>6.7</v>
      </c>
      <c r="BZ475" s="35"/>
      <c r="CA475" s="35" t="s">
        <v>48</v>
      </c>
      <c r="CB475" s="36">
        <f>BW475*BY475</f>
        <v>674755.982890034</v>
      </c>
      <c r="CH475" s="32" t="s">
        <v>42</v>
      </c>
      <c r="CI475" s="33">
        <f>LARGE(CU471:CU474,1)/1</f>
        <v>62552.8112274274</v>
      </c>
      <c r="CJ475" s="32" t="s">
        <v>43</v>
      </c>
      <c r="CK475" s="33">
        <f>LARGE(CU471:CU474,2)/2</f>
        <v>26534.5114916234</v>
      </c>
      <c r="CL475" s="32" t="s">
        <v>44</v>
      </c>
      <c r="CM475" s="33">
        <f>LARGE(CU471:CU474,3)/12</f>
        <v>4007.66639985679</v>
      </c>
      <c r="CN475" s="32" t="s">
        <v>45</v>
      </c>
      <c r="CO475" s="34">
        <f>LARGE(CU471:CU474,4)/12</f>
        <v>0</v>
      </c>
      <c r="CP475" s="35" t="s">
        <v>46</v>
      </c>
      <c r="CQ475" s="36">
        <f>CI475+CK475+CM475+CO475</f>
        <v>93094.9891189076</v>
      </c>
      <c r="CR475" s="35" t="s">
        <v>47</v>
      </c>
      <c r="CS475" s="35">
        <v>6.7</v>
      </c>
      <c r="CT475" s="35"/>
      <c r="CU475" s="35" t="s">
        <v>48</v>
      </c>
      <c r="CV475" s="36">
        <f>CQ475*CS475</f>
        <v>623736.427096681</v>
      </c>
      <c r="DB475" s="32" t="s">
        <v>42</v>
      </c>
      <c r="DC475" s="33">
        <f>LARGE(DO471:DO474,1)/1</f>
        <v>72371.2829508713</v>
      </c>
      <c r="DD475" s="32" t="s">
        <v>43</v>
      </c>
      <c r="DE475" s="33">
        <f>LARGE(DO471:DO474,2)/2</f>
        <v>31276.4056137137</v>
      </c>
      <c r="DF475" s="32" t="s">
        <v>44</v>
      </c>
      <c r="DG475" s="33">
        <f>LARGE(DO471:DO474,3)/12</f>
        <v>4007.66639985679</v>
      </c>
      <c r="DH475" s="32" t="s">
        <v>45</v>
      </c>
      <c r="DI475" s="34">
        <f>LARGE(DO471:DO474,4)/12</f>
        <v>0</v>
      </c>
      <c r="DJ475" s="35" t="s">
        <v>46</v>
      </c>
      <c r="DK475" s="36">
        <f>DC475+DE475+DG475+DI475</f>
        <v>107655.354964442</v>
      </c>
      <c r="DL475" s="35" t="s">
        <v>47</v>
      </c>
      <c r="DM475" s="35">
        <v>6.7</v>
      </c>
      <c r="DN475" s="35"/>
      <c r="DO475" s="35" t="s">
        <v>48</v>
      </c>
      <c r="DP475" s="36">
        <f>DK475*DM475</f>
        <v>721290.87826176</v>
      </c>
      <c r="DV475" s="32" t="s">
        <v>42</v>
      </c>
      <c r="DW475" s="33">
        <f>LARGE(EI471:EI474,1)/1</f>
        <v>99485.1313153532</v>
      </c>
      <c r="DX475" s="32" t="s">
        <v>43</v>
      </c>
      <c r="DY475" s="33">
        <f>LARGE(EI471:EI474,2)/2</f>
        <v>43903.1351320335</v>
      </c>
      <c r="DZ475" s="32" t="s">
        <v>44</v>
      </c>
      <c r="EA475" s="33">
        <f>LARGE(EI471:EI474,3)/12</f>
        <v>5740.86576557415</v>
      </c>
      <c r="EB475" s="32" t="s">
        <v>45</v>
      </c>
      <c r="EC475" s="34">
        <f>LARGE(EI471:EI474,4)/12</f>
        <v>0</v>
      </c>
      <c r="ED475" s="35" t="s">
        <v>46</v>
      </c>
      <c r="EE475" s="36">
        <f>DW475+DY475+EA475+EC475</f>
        <v>149129.132212961</v>
      </c>
      <c r="EF475" s="35" t="s">
        <v>47</v>
      </c>
      <c r="EG475" s="35">
        <v>6.7</v>
      </c>
      <c r="EH475" s="35"/>
      <c r="EI475" s="35" t="s">
        <v>48</v>
      </c>
      <c r="EJ475" s="36">
        <f>EE475*EG475</f>
        <v>999165.185826838</v>
      </c>
    </row>
    <row r="476" s="1" customFormat="1" customHeight="1" spans="6:140">
      <c r="F476" s="32"/>
      <c r="G476" s="33"/>
      <c r="H476" s="32"/>
      <c r="I476" s="33"/>
      <c r="J476" s="32"/>
      <c r="K476" s="33"/>
      <c r="L476" s="32"/>
      <c r="M476" s="34"/>
      <c r="N476" s="35"/>
      <c r="O476" s="36"/>
      <c r="P476" s="35"/>
      <c r="Q476" s="35"/>
      <c r="R476" s="35"/>
      <c r="S476" s="35"/>
      <c r="T476" s="36"/>
      <c r="U476" s="1"/>
      <c r="V476" s="1"/>
      <c r="W476" s="1"/>
      <c r="X476" s="1"/>
      <c r="Y476" s="1"/>
      <c r="Z476" s="32"/>
      <c r="AA476" s="33"/>
      <c r="AB476" s="32"/>
      <c r="AC476" s="33"/>
      <c r="AD476" s="32"/>
      <c r="AE476" s="33"/>
      <c r="AF476" s="32"/>
      <c r="AG476" s="34"/>
      <c r="AH476" s="35"/>
      <c r="AI476" s="36"/>
      <c r="AJ476" s="35"/>
      <c r="AK476" s="35"/>
      <c r="AL476" s="35"/>
      <c r="AM476" s="35"/>
      <c r="AN476" s="36"/>
      <c r="AO476" s="1"/>
      <c r="AP476" s="1"/>
      <c r="AQ476" s="1"/>
      <c r="AR476" s="1"/>
      <c r="AS476" s="1"/>
      <c r="AT476" s="32"/>
      <c r="AU476" s="33"/>
      <c r="AV476" s="32"/>
      <c r="AW476" s="33"/>
      <c r="AX476" s="32"/>
      <c r="AY476" s="33"/>
      <c r="AZ476" s="32"/>
      <c r="BA476" s="34"/>
      <c r="BB476" s="35"/>
      <c r="BC476" s="36"/>
      <c r="BD476" s="35"/>
      <c r="BE476" s="35"/>
      <c r="BF476" s="35"/>
      <c r="BG476" s="35"/>
      <c r="BH476" s="36"/>
      <c r="BI476" s="1"/>
      <c r="BJ476" s="1"/>
      <c r="BK476" s="1"/>
      <c r="BL476" s="1"/>
      <c r="BM476" s="1"/>
      <c r="BN476" s="32"/>
      <c r="BO476" s="33"/>
      <c r="BP476" s="32"/>
      <c r="BQ476" s="33"/>
      <c r="BR476" s="32"/>
      <c r="BS476" s="33"/>
      <c r="BT476" s="32"/>
      <c r="BU476" s="34"/>
      <c r="BV476" s="35"/>
      <c r="BW476" s="36"/>
      <c r="BX476" s="35"/>
      <c r="BY476" s="35"/>
      <c r="BZ476" s="35"/>
      <c r="CA476" s="35"/>
      <c r="CB476" s="36"/>
      <c r="CC476" s="1"/>
      <c r="CD476" s="1"/>
      <c r="CE476" s="1"/>
      <c r="CF476" s="1"/>
      <c r="CG476" s="1"/>
      <c r="CH476" s="32"/>
      <c r="CI476" s="33"/>
      <c r="CJ476" s="32"/>
      <c r="CK476" s="33"/>
      <c r="CL476" s="32"/>
      <c r="CM476" s="33"/>
      <c r="CN476" s="32"/>
      <c r="CO476" s="34"/>
      <c r="CP476" s="35"/>
      <c r="CQ476" s="36"/>
      <c r="CR476" s="35"/>
      <c r="CS476" s="35"/>
      <c r="CT476" s="35"/>
      <c r="CU476" s="35"/>
      <c r="CV476" s="36"/>
      <c r="CW476" s="1"/>
      <c r="CX476" s="1"/>
      <c r="CY476" s="1"/>
      <c r="CZ476" s="1"/>
      <c r="DA476" s="1"/>
      <c r="DB476" s="32"/>
      <c r="DC476" s="33"/>
      <c r="DD476" s="32"/>
      <c r="DE476" s="33"/>
      <c r="DF476" s="32"/>
      <c r="DG476" s="33"/>
      <c r="DH476" s="32"/>
      <c r="DI476" s="34"/>
      <c r="DJ476" s="35"/>
      <c r="DK476" s="36"/>
      <c r="DL476" s="35"/>
      <c r="DM476" s="35"/>
      <c r="DN476" s="35"/>
      <c r="DO476" s="35"/>
      <c r="DP476" s="36"/>
      <c r="DQ476" s="1"/>
      <c r="DR476" s="1"/>
      <c r="DS476" s="1"/>
      <c r="DT476" s="1"/>
      <c r="DU476" s="1"/>
      <c r="DV476" s="32"/>
      <c r="DW476" s="33"/>
      <c r="DX476" s="32"/>
      <c r="DY476" s="33"/>
      <c r="DZ476" s="32"/>
      <c r="EA476" s="33"/>
      <c r="EB476" s="32"/>
      <c r="EC476" s="34"/>
      <c r="ED476" s="35"/>
      <c r="EE476" s="36"/>
      <c r="EF476" s="35"/>
      <c r="EG476" s="35"/>
      <c r="EH476" s="35"/>
      <c r="EI476" s="35"/>
      <c r="EJ476" s="36"/>
    </row>
    <row r="477" s="1" customFormat="1" customHeight="1" spans="6:140">
      <c r="F477" s="3" t="s">
        <v>50</v>
      </c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1"/>
      <c r="U477" s="1"/>
      <c r="V477" s="1"/>
      <c r="W477" s="1"/>
      <c r="X477" s="1"/>
      <c r="Y477" s="1"/>
      <c r="Z477" s="3" t="s">
        <v>50</v>
      </c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1"/>
      <c r="AO477" s="1"/>
      <c r="AP477" s="1"/>
      <c r="AQ477" s="1"/>
      <c r="AR477" s="1"/>
      <c r="AS477" s="1"/>
      <c r="AT477" s="3" t="s">
        <v>50</v>
      </c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1"/>
      <c r="BI477" s="1"/>
      <c r="BJ477" s="1"/>
      <c r="BK477" s="1"/>
      <c r="BL477" s="1"/>
      <c r="BM477" s="1"/>
      <c r="BN477" s="3" t="s">
        <v>50</v>
      </c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1"/>
      <c r="CC477" s="1"/>
      <c r="CD477" s="1"/>
      <c r="CE477" s="1"/>
      <c r="CF477" s="1"/>
      <c r="CG477" s="1"/>
      <c r="CH477" s="3" t="s">
        <v>50</v>
      </c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1"/>
      <c r="CW477" s="1"/>
      <c r="CX477" s="1"/>
      <c r="CY477" s="1"/>
      <c r="CZ477" s="1"/>
      <c r="DA477" s="1"/>
      <c r="DB477" s="3" t="s">
        <v>50</v>
      </c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1"/>
      <c r="DQ477" s="1"/>
      <c r="DR477" s="1"/>
      <c r="DS477" s="1"/>
      <c r="DT477" s="1"/>
      <c r="DU477" s="1"/>
      <c r="DV477" s="3" t="s">
        <v>50</v>
      </c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</row>
    <row r="478" s="1" customFormat="1" customHeight="1" spans="6:140">
      <c r="F478" s="4" t="s">
        <v>8</v>
      </c>
      <c r="G478" s="5"/>
      <c r="H478" s="5"/>
      <c r="I478" s="6"/>
      <c r="J478" s="7" t="s">
        <v>9</v>
      </c>
      <c r="K478" s="7"/>
      <c r="L478" s="7"/>
      <c r="M478" s="7"/>
      <c r="N478" s="8" t="s">
        <v>10</v>
      </c>
      <c r="O478" s="8"/>
      <c r="P478" s="8"/>
      <c r="Q478" s="9" t="s">
        <v>11</v>
      </c>
      <c r="R478" s="10" t="s">
        <v>12</v>
      </c>
      <c r="S478" s="10" t="s">
        <v>13</v>
      </c>
      <c r="Z478" s="4" t="s">
        <v>8</v>
      </c>
      <c r="AA478" s="5"/>
      <c r="AB478" s="5"/>
      <c r="AC478" s="6"/>
      <c r="AD478" s="7" t="s">
        <v>9</v>
      </c>
      <c r="AE478" s="7"/>
      <c r="AF478" s="7"/>
      <c r="AG478" s="7"/>
      <c r="AH478" s="8" t="s">
        <v>10</v>
      </c>
      <c r="AI478" s="8"/>
      <c r="AJ478" s="8"/>
      <c r="AK478" s="9" t="s">
        <v>11</v>
      </c>
      <c r="AL478" s="10" t="s">
        <v>12</v>
      </c>
      <c r="AM478" s="10" t="s">
        <v>13</v>
      </c>
      <c r="AT478" s="4" t="s">
        <v>8</v>
      </c>
      <c r="AU478" s="5"/>
      <c r="AV478" s="5"/>
      <c r="AW478" s="6"/>
      <c r="AX478" s="7" t="s">
        <v>9</v>
      </c>
      <c r="AY478" s="7"/>
      <c r="AZ478" s="7"/>
      <c r="BA478" s="7"/>
      <c r="BB478" s="8" t="s">
        <v>10</v>
      </c>
      <c r="BC478" s="8"/>
      <c r="BD478" s="8"/>
      <c r="BE478" s="9" t="s">
        <v>11</v>
      </c>
      <c r="BF478" s="10" t="s">
        <v>12</v>
      </c>
      <c r="BG478" s="10" t="s">
        <v>13</v>
      </c>
      <c r="BN478" s="4" t="s">
        <v>8</v>
      </c>
      <c r="BO478" s="5"/>
      <c r="BP478" s="5"/>
      <c r="BQ478" s="6"/>
      <c r="BR478" s="7" t="s">
        <v>9</v>
      </c>
      <c r="BS478" s="7"/>
      <c r="BT478" s="7"/>
      <c r="BU478" s="7"/>
      <c r="BV478" s="8" t="s">
        <v>10</v>
      </c>
      <c r="BW478" s="8"/>
      <c r="BX478" s="8"/>
      <c r="BY478" s="9" t="s">
        <v>11</v>
      </c>
      <c r="BZ478" s="10" t="s">
        <v>12</v>
      </c>
      <c r="CA478" s="10" t="s">
        <v>13</v>
      </c>
      <c r="CH478" s="4" t="s">
        <v>8</v>
      </c>
      <c r="CI478" s="5"/>
      <c r="CJ478" s="5"/>
      <c r="CK478" s="6"/>
      <c r="CL478" s="7" t="s">
        <v>9</v>
      </c>
      <c r="CM478" s="7"/>
      <c r="CN478" s="7"/>
      <c r="CO478" s="7"/>
      <c r="CP478" s="8" t="s">
        <v>10</v>
      </c>
      <c r="CQ478" s="8"/>
      <c r="CR478" s="8"/>
      <c r="CS478" s="9" t="s">
        <v>11</v>
      </c>
      <c r="CT478" s="10" t="s">
        <v>12</v>
      </c>
      <c r="CU478" s="10" t="s">
        <v>13</v>
      </c>
      <c r="DB478" s="4" t="s">
        <v>8</v>
      </c>
      <c r="DC478" s="5"/>
      <c r="DD478" s="5"/>
      <c r="DE478" s="6"/>
      <c r="DF478" s="7" t="s">
        <v>9</v>
      </c>
      <c r="DG478" s="7"/>
      <c r="DH478" s="7"/>
      <c r="DI478" s="7"/>
      <c r="DJ478" s="8" t="s">
        <v>10</v>
      </c>
      <c r="DK478" s="8"/>
      <c r="DL478" s="8"/>
      <c r="DM478" s="9" t="s">
        <v>11</v>
      </c>
      <c r="DN478" s="10" t="s">
        <v>12</v>
      </c>
      <c r="DO478" s="10" t="s">
        <v>13</v>
      </c>
      <c r="DV478" s="4" t="s">
        <v>8</v>
      </c>
      <c r="DW478" s="5"/>
      <c r="DX478" s="5"/>
      <c r="DY478" s="6"/>
      <c r="DZ478" s="7" t="s">
        <v>9</v>
      </c>
      <c r="EA478" s="7"/>
      <c r="EB478" s="7"/>
      <c r="EC478" s="7"/>
      <c r="ED478" s="8" t="s">
        <v>10</v>
      </c>
      <c r="EE478" s="8"/>
      <c r="EF478" s="8"/>
      <c r="EG478" s="9" t="s">
        <v>11</v>
      </c>
      <c r="EH478" s="10" t="s">
        <v>12</v>
      </c>
      <c r="EI478" s="10" t="s">
        <v>13</v>
      </c>
    </row>
    <row r="479" s="1" customFormat="1" customHeight="1" spans="6:140">
      <c r="F479" s="11" t="s">
        <v>19</v>
      </c>
      <c r="G479" s="11" t="s">
        <v>20</v>
      </c>
      <c r="H479" s="12" t="s">
        <v>21</v>
      </c>
      <c r="I479" s="13" t="s">
        <v>8</v>
      </c>
      <c r="J479" s="11" t="s">
        <v>22</v>
      </c>
      <c r="K479" s="11" t="s">
        <v>23</v>
      </c>
      <c r="L479" s="11" t="s">
        <v>24</v>
      </c>
      <c r="M479" s="7" t="s">
        <v>25</v>
      </c>
      <c r="N479" s="11" t="s">
        <v>26</v>
      </c>
      <c r="O479" s="11" t="s">
        <v>27</v>
      </c>
      <c r="P479" s="8" t="s">
        <v>28</v>
      </c>
      <c r="Q479" s="9" t="s">
        <v>29</v>
      </c>
      <c r="R479" s="14"/>
      <c r="S479" s="14"/>
      <c r="T479" s="1"/>
      <c r="U479" s="1"/>
      <c r="V479" s="1"/>
      <c r="W479" s="1"/>
      <c r="X479" s="1"/>
      <c r="Y479" s="1"/>
      <c r="Z479" s="11" t="s">
        <v>19</v>
      </c>
      <c r="AA479" s="11" t="s">
        <v>20</v>
      </c>
      <c r="AB479" s="12" t="s">
        <v>21</v>
      </c>
      <c r="AC479" s="13" t="s">
        <v>8</v>
      </c>
      <c r="AD479" s="11" t="s">
        <v>22</v>
      </c>
      <c r="AE479" s="11" t="s">
        <v>23</v>
      </c>
      <c r="AF479" s="11" t="s">
        <v>24</v>
      </c>
      <c r="AG479" s="7" t="s">
        <v>25</v>
      </c>
      <c r="AH479" s="11" t="s">
        <v>26</v>
      </c>
      <c r="AI479" s="11" t="s">
        <v>27</v>
      </c>
      <c r="AJ479" s="8" t="s">
        <v>28</v>
      </c>
      <c r="AK479" s="9" t="s">
        <v>29</v>
      </c>
      <c r="AL479" s="14"/>
      <c r="AM479" s="14"/>
      <c r="AN479" s="1"/>
      <c r="AO479" s="1"/>
      <c r="AP479" s="1"/>
      <c r="AQ479" s="1"/>
      <c r="AR479" s="1"/>
      <c r="AS479" s="1"/>
      <c r="AT479" s="11" t="s">
        <v>19</v>
      </c>
      <c r="AU479" s="11" t="s">
        <v>20</v>
      </c>
      <c r="AV479" s="12" t="s">
        <v>21</v>
      </c>
      <c r="AW479" s="13" t="s">
        <v>8</v>
      </c>
      <c r="AX479" s="11" t="s">
        <v>22</v>
      </c>
      <c r="AY479" s="11" t="s">
        <v>23</v>
      </c>
      <c r="AZ479" s="11" t="s">
        <v>24</v>
      </c>
      <c r="BA479" s="7" t="s">
        <v>25</v>
      </c>
      <c r="BB479" s="11" t="s">
        <v>26</v>
      </c>
      <c r="BC479" s="11" t="s">
        <v>27</v>
      </c>
      <c r="BD479" s="8" t="s">
        <v>28</v>
      </c>
      <c r="BE479" s="9" t="s">
        <v>29</v>
      </c>
      <c r="BF479" s="14"/>
      <c r="BG479" s="14"/>
      <c r="BH479" s="1"/>
      <c r="BI479" s="1"/>
      <c r="BJ479" s="1"/>
      <c r="BK479" s="1"/>
      <c r="BL479" s="1"/>
      <c r="BM479" s="1"/>
      <c r="BN479" s="11" t="s">
        <v>19</v>
      </c>
      <c r="BO479" s="11" t="s">
        <v>20</v>
      </c>
      <c r="BP479" s="12" t="s">
        <v>21</v>
      </c>
      <c r="BQ479" s="13" t="s">
        <v>8</v>
      </c>
      <c r="BR479" s="11" t="s">
        <v>22</v>
      </c>
      <c r="BS479" s="11" t="s">
        <v>23</v>
      </c>
      <c r="BT479" s="11" t="s">
        <v>24</v>
      </c>
      <c r="BU479" s="7" t="s">
        <v>25</v>
      </c>
      <c r="BV479" s="11" t="s">
        <v>26</v>
      </c>
      <c r="BW479" s="11" t="s">
        <v>27</v>
      </c>
      <c r="BX479" s="8" t="s">
        <v>28</v>
      </c>
      <c r="BY479" s="9" t="s">
        <v>29</v>
      </c>
      <c r="BZ479" s="14"/>
      <c r="CA479" s="14"/>
      <c r="CB479" s="1"/>
      <c r="CC479" s="1"/>
      <c r="CD479" s="1"/>
      <c r="CE479" s="1"/>
      <c r="CF479" s="1"/>
      <c r="CG479" s="1"/>
      <c r="CH479" s="11" t="s">
        <v>19</v>
      </c>
      <c r="CI479" s="11" t="s">
        <v>20</v>
      </c>
      <c r="CJ479" s="12" t="s">
        <v>21</v>
      </c>
      <c r="CK479" s="13" t="s">
        <v>8</v>
      </c>
      <c r="CL479" s="11" t="s">
        <v>22</v>
      </c>
      <c r="CM479" s="11" t="s">
        <v>23</v>
      </c>
      <c r="CN479" s="11" t="s">
        <v>24</v>
      </c>
      <c r="CO479" s="7" t="s">
        <v>25</v>
      </c>
      <c r="CP479" s="11" t="s">
        <v>26</v>
      </c>
      <c r="CQ479" s="11" t="s">
        <v>27</v>
      </c>
      <c r="CR479" s="8" t="s">
        <v>28</v>
      </c>
      <c r="CS479" s="9" t="s">
        <v>29</v>
      </c>
      <c r="CT479" s="14"/>
      <c r="CU479" s="14"/>
      <c r="CV479" s="1"/>
      <c r="CW479" s="1"/>
      <c r="CX479" s="1"/>
      <c r="CY479" s="1"/>
      <c r="CZ479" s="1"/>
      <c r="DA479" s="1"/>
      <c r="DB479" s="11" t="s">
        <v>19</v>
      </c>
      <c r="DC479" s="11" t="s">
        <v>20</v>
      </c>
      <c r="DD479" s="12" t="s">
        <v>21</v>
      </c>
      <c r="DE479" s="13" t="s">
        <v>8</v>
      </c>
      <c r="DF479" s="11" t="s">
        <v>22</v>
      </c>
      <c r="DG479" s="11" t="s">
        <v>23</v>
      </c>
      <c r="DH479" s="11" t="s">
        <v>24</v>
      </c>
      <c r="DI479" s="7" t="s">
        <v>25</v>
      </c>
      <c r="DJ479" s="11" t="s">
        <v>26</v>
      </c>
      <c r="DK479" s="11" t="s">
        <v>27</v>
      </c>
      <c r="DL479" s="8" t="s">
        <v>28</v>
      </c>
      <c r="DM479" s="9" t="s">
        <v>29</v>
      </c>
      <c r="DN479" s="14"/>
      <c r="DO479" s="14"/>
      <c r="DP479" s="1"/>
      <c r="DQ479" s="1"/>
      <c r="DR479" s="1"/>
      <c r="DS479" s="1"/>
      <c r="DT479" s="1"/>
      <c r="DU479" s="1"/>
      <c r="DV479" s="11" t="s">
        <v>19</v>
      </c>
      <c r="DW479" s="11" t="s">
        <v>20</v>
      </c>
      <c r="DX479" s="12" t="s">
        <v>21</v>
      </c>
      <c r="DY479" s="13" t="s">
        <v>8</v>
      </c>
      <c r="DZ479" s="11" t="s">
        <v>22</v>
      </c>
      <c r="EA479" s="11" t="s">
        <v>23</v>
      </c>
      <c r="EB479" s="11" t="s">
        <v>24</v>
      </c>
      <c r="EC479" s="7" t="s">
        <v>25</v>
      </c>
      <c r="ED479" s="11" t="s">
        <v>26</v>
      </c>
      <c r="EE479" s="11" t="s">
        <v>27</v>
      </c>
      <c r="EF479" s="8" t="s">
        <v>28</v>
      </c>
      <c r="EG479" s="9" t="s">
        <v>29</v>
      </c>
      <c r="EH479" s="14"/>
      <c r="EI479" s="14"/>
    </row>
    <row r="480" s="1" customFormat="1" customHeight="1" spans="6:140">
      <c r="F480" s="11">
        <v>2536</v>
      </c>
      <c r="G480" s="11">
        <v>0.65</v>
      </c>
      <c r="H480" s="12">
        <v>1.35</v>
      </c>
      <c r="I480" s="13">
        <f t="shared" ref="I480:I488" si="993">F480*G480*H480</f>
        <v>2225.34</v>
      </c>
      <c r="J480" s="11">
        <v>3</v>
      </c>
      <c r="K480" s="11">
        <v>440</v>
      </c>
      <c r="L480" s="11">
        <v>1.23</v>
      </c>
      <c r="M480" s="16">
        <f t="shared" ref="M480:M488" si="994">1+6*K480/(K480+2000)+L480</f>
        <v>3.31196721311475</v>
      </c>
      <c r="N480" s="11">
        <v>0.95</v>
      </c>
      <c r="O480" s="11">
        <v>2.09</v>
      </c>
      <c r="P480" s="8">
        <f t="shared" ref="P480:P488" si="995">1+N480*O480</f>
        <v>2.9855</v>
      </c>
      <c r="Q480" s="9">
        <v>1.275</v>
      </c>
      <c r="R480" s="17">
        <v>1</v>
      </c>
      <c r="S480" s="18">
        <f t="shared" ref="S480:S488" si="996">I480*J480*Q480*P480*M480*R480</f>
        <v>84164.8818658673</v>
      </c>
      <c r="Z480" s="11">
        <v>2536</v>
      </c>
      <c r="AA480" s="11">
        <v>0.65</v>
      </c>
      <c r="AB480" s="12">
        <v>1.35</v>
      </c>
      <c r="AC480" s="13">
        <f t="shared" ref="AC480:AC488" si="997">Z480*AA480*AB480</f>
        <v>2225.34</v>
      </c>
      <c r="AD480" s="11">
        <v>3</v>
      </c>
      <c r="AE480" s="11">
        <v>440</v>
      </c>
      <c r="AF480" s="11">
        <v>1.23</v>
      </c>
      <c r="AG480" s="16">
        <f t="shared" ref="AG480:AG488" si="998">1+6*AE480/(AE480+2000)+AF480</f>
        <v>3.31196721311475</v>
      </c>
      <c r="AH480" s="11">
        <v>0.95</v>
      </c>
      <c r="AI480" s="11">
        <v>2.09</v>
      </c>
      <c r="AJ480" s="8">
        <f t="shared" ref="AJ480:AJ488" si="999">1+AH480*AI480</f>
        <v>2.9855</v>
      </c>
      <c r="AK480" s="9">
        <v>1.275</v>
      </c>
      <c r="AL480" s="17">
        <v>1</v>
      </c>
      <c r="AM480" s="18">
        <f t="shared" ref="AM480:AM488" si="1000">AC480*AD480*AK480*AJ480*AG480*AL480</f>
        <v>84164.8818658673</v>
      </c>
      <c r="AT480" s="11">
        <v>2536</v>
      </c>
      <c r="AU480" s="11">
        <v>0.65</v>
      </c>
      <c r="AV480" s="12">
        <v>1.35</v>
      </c>
      <c r="AW480" s="13">
        <f t="shared" ref="AW480:AW488" si="1001">AT480*AU480*AV480</f>
        <v>2225.34</v>
      </c>
      <c r="AX480" s="11">
        <v>3</v>
      </c>
      <c r="AY480" s="11">
        <v>440</v>
      </c>
      <c r="AZ480" s="11">
        <v>1.23</v>
      </c>
      <c r="BA480" s="16">
        <f t="shared" ref="BA480:BA488" si="1002">1+6*AY480/(AY480+2000)+AZ480</f>
        <v>3.31196721311475</v>
      </c>
      <c r="BB480" s="11">
        <v>0.95</v>
      </c>
      <c r="BC480" s="11">
        <v>2.09</v>
      </c>
      <c r="BD480" s="8">
        <f t="shared" ref="BD480:BD488" si="1003">1+BB480*BC480</f>
        <v>2.9855</v>
      </c>
      <c r="BE480" s="9">
        <v>1.275</v>
      </c>
      <c r="BF480" s="17">
        <v>1.015</v>
      </c>
      <c r="BG480" s="18">
        <f t="shared" ref="BG480:BG488" si="1004">AW480*AX480*BE480*BD480*BA480*BF480</f>
        <v>85427.3550938553</v>
      </c>
      <c r="BN480" s="11">
        <v>2536</v>
      </c>
      <c r="BO480" s="11">
        <v>0.65</v>
      </c>
      <c r="BP480" s="12">
        <v>1.35</v>
      </c>
      <c r="BQ480" s="13">
        <f t="shared" ref="BQ480:BQ488" si="1005">BN480*BO480*BP480</f>
        <v>2225.34</v>
      </c>
      <c r="BR480" s="11">
        <v>3</v>
      </c>
      <c r="BS480" s="11">
        <v>440</v>
      </c>
      <c r="BT480" s="11">
        <v>1.23</v>
      </c>
      <c r="BU480" s="16">
        <f t="shared" ref="BU480:BU488" si="1006">1+6*BS480/(BS480+2000)+BT480</f>
        <v>3.31196721311475</v>
      </c>
      <c r="BV480" s="11">
        <v>0.95</v>
      </c>
      <c r="BW480" s="11">
        <v>2.09</v>
      </c>
      <c r="BX480" s="8">
        <f t="shared" ref="BX480:BX488" si="1007">1+BV480*BW480</f>
        <v>2.9855</v>
      </c>
      <c r="BY480" s="9">
        <v>1.275</v>
      </c>
      <c r="BZ480" s="17">
        <v>1.015</v>
      </c>
      <c r="CA480" s="18">
        <f t="shared" ref="CA480:CA488" si="1008">BQ480*BR480*BY480*BX480*BU480*BZ480</f>
        <v>85427.3550938553</v>
      </c>
      <c r="CH480" s="11">
        <v>2536</v>
      </c>
      <c r="CI480" s="11">
        <v>0.65</v>
      </c>
      <c r="CJ480" s="12">
        <v>1.35</v>
      </c>
      <c r="CK480" s="13">
        <f t="shared" ref="CK480:CK488" si="1009">CH480*CI480*CJ480</f>
        <v>2225.34</v>
      </c>
      <c r="CL480" s="11">
        <v>3</v>
      </c>
      <c r="CM480" s="11">
        <v>440</v>
      </c>
      <c r="CN480" s="11">
        <v>1.23</v>
      </c>
      <c r="CO480" s="16">
        <f t="shared" ref="CO480:CO488" si="1010">1+6*CM480/(CM480+2000)+CN480</f>
        <v>3.31196721311475</v>
      </c>
      <c r="CP480" s="11">
        <v>0.95</v>
      </c>
      <c r="CQ480" s="11">
        <v>2.09</v>
      </c>
      <c r="CR480" s="8">
        <f t="shared" ref="CR480:CR488" si="1011">1+CP480*CQ480</f>
        <v>2.9855</v>
      </c>
      <c r="CS480" s="9">
        <v>1.275</v>
      </c>
      <c r="CT480" s="17">
        <v>1.085</v>
      </c>
      <c r="CU480" s="18">
        <f t="shared" ref="CU480:CU488" si="1012">CK480*CL480*CS480*CR480*CO480*CT480</f>
        <v>91318.896824466</v>
      </c>
      <c r="DB480" s="11">
        <v>2536</v>
      </c>
      <c r="DC480" s="11">
        <v>0.65</v>
      </c>
      <c r="DD480" s="12">
        <v>1.35</v>
      </c>
      <c r="DE480" s="13">
        <f t="shared" ref="DE480:DE488" si="1013">DB480*DC480*DD480</f>
        <v>2225.34</v>
      </c>
      <c r="DF480" s="11">
        <v>3</v>
      </c>
      <c r="DG480" s="11">
        <v>440</v>
      </c>
      <c r="DH480" s="11">
        <v>1.23</v>
      </c>
      <c r="DI480" s="16">
        <f t="shared" ref="DI480:DI488" si="1014">1+6*DG480/(DG480+2000)+DH480</f>
        <v>3.31196721311475</v>
      </c>
      <c r="DJ480" s="11">
        <v>0.95</v>
      </c>
      <c r="DK480" s="11">
        <v>2.09</v>
      </c>
      <c r="DL480" s="8">
        <f t="shared" ref="DL480:DL488" si="1015">1+DJ480*DK480</f>
        <v>2.9855</v>
      </c>
      <c r="DM480" s="9">
        <v>1.275</v>
      </c>
      <c r="DN480" s="17">
        <v>1.085</v>
      </c>
      <c r="DO480" s="18">
        <f t="shared" ref="DO480:DO488" si="1016">DE480*DF480*DM480*DL480*DI480*DN480</f>
        <v>91318.896824466</v>
      </c>
      <c r="DV480" s="11">
        <v>2536</v>
      </c>
      <c r="DW480" s="11">
        <v>0.65</v>
      </c>
      <c r="DX480" s="12">
        <v>1.35</v>
      </c>
      <c r="DY480" s="13">
        <f t="shared" ref="DY480:DY488" si="1017">DV480*DW480*DX480</f>
        <v>2225.34</v>
      </c>
      <c r="DZ480" s="11">
        <v>3</v>
      </c>
      <c r="EA480" s="11">
        <v>440</v>
      </c>
      <c r="EB480" s="11">
        <v>1.32</v>
      </c>
      <c r="EC480" s="16">
        <f t="shared" ref="EC480:EC488" si="1018">1+6*EA480/(EA480+2000)+EB480</f>
        <v>3.40196721311475</v>
      </c>
      <c r="ED480" s="11">
        <v>0.95</v>
      </c>
      <c r="EE480" s="11">
        <v>2.91</v>
      </c>
      <c r="EF480" s="8">
        <f t="shared" ref="EF480:EF488" si="1019">1+ED480*EE480</f>
        <v>3.7645</v>
      </c>
      <c r="EG480" s="9">
        <v>1.275</v>
      </c>
      <c r="EH480" s="17">
        <v>1.2</v>
      </c>
      <c r="EI480" s="18">
        <f t="shared" ref="EI480:EI488" si="1020">DY480*DZ480*EG480*EF480*EC480*EH480</f>
        <v>130811.668493243</v>
      </c>
    </row>
    <row r="481" s="1" customFormat="1" customHeight="1" spans="6:139">
      <c r="F481" s="11">
        <v>2536</v>
      </c>
      <c r="G481" s="11">
        <v>0.65</v>
      </c>
      <c r="H481" s="12">
        <v>1.35</v>
      </c>
      <c r="I481" s="13">
        <f t="shared" si="993"/>
        <v>2225.34</v>
      </c>
      <c r="J481" s="11">
        <v>3</v>
      </c>
      <c r="K481" s="11">
        <v>440</v>
      </c>
      <c r="L481" s="11">
        <v>1.23</v>
      </c>
      <c r="M481" s="16">
        <f t="shared" si="994"/>
        <v>3.31196721311475</v>
      </c>
      <c r="N481" s="11">
        <v>0.95</v>
      </c>
      <c r="O481" s="11">
        <v>2.09</v>
      </c>
      <c r="P481" s="8">
        <f t="shared" si="995"/>
        <v>2.9855</v>
      </c>
      <c r="Q481" s="9">
        <v>1.275</v>
      </c>
      <c r="R481" s="17">
        <v>1</v>
      </c>
      <c r="S481" s="18">
        <f t="shared" si="996"/>
        <v>84164.8818658673</v>
      </c>
      <c r="Z481" s="11">
        <v>2536</v>
      </c>
      <c r="AA481" s="11">
        <v>0.65</v>
      </c>
      <c r="AB481" s="12">
        <v>1.35</v>
      </c>
      <c r="AC481" s="13">
        <f t="shared" si="997"/>
        <v>2225.34</v>
      </c>
      <c r="AD481" s="11">
        <v>3</v>
      </c>
      <c r="AE481" s="11">
        <v>440</v>
      </c>
      <c r="AF481" s="11">
        <v>1.23</v>
      </c>
      <c r="AG481" s="16">
        <f t="shared" si="998"/>
        <v>3.31196721311475</v>
      </c>
      <c r="AH481" s="11">
        <v>0.95</v>
      </c>
      <c r="AI481" s="11">
        <v>2.09</v>
      </c>
      <c r="AJ481" s="8">
        <f t="shared" si="999"/>
        <v>2.9855</v>
      </c>
      <c r="AK481" s="9">
        <v>1.275</v>
      </c>
      <c r="AL481" s="17">
        <v>1</v>
      </c>
      <c r="AM481" s="18">
        <f t="shared" si="1000"/>
        <v>84164.8818658673</v>
      </c>
      <c r="AT481" s="11">
        <v>2536</v>
      </c>
      <c r="AU481" s="11">
        <v>0.65</v>
      </c>
      <c r="AV481" s="12">
        <v>1.35</v>
      </c>
      <c r="AW481" s="13">
        <f t="shared" si="1001"/>
        <v>2225.34</v>
      </c>
      <c r="AX481" s="11">
        <v>3</v>
      </c>
      <c r="AY481" s="11">
        <v>440</v>
      </c>
      <c r="AZ481" s="11">
        <v>1.23</v>
      </c>
      <c r="BA481" s="16">
        <f t="shared" si="1002"/>
        <v>3.31196721311475</v>
      </c>
      <c r="BB481" s="11">
        <v>0.95</v>
      </c>
      <c r="BC481" s="11">
        <v>2.09</v>
      </c>
      <c r="BD481" s="8">
        <f t="shared" si="1003"/>
        <v>2.9855</v>
      </c>
      <c r="BE481" s="9">
        <v>1.275</v>
      </c>
      <c r="BF481" s="17">
        <v>1.015</v>
      </c>
      <c r="BG481" s="18">
        <f t="shared" si="1004"/>
        <v>85427.3550938553</v>
      </c>
      <c r="BN481" s="11">
        <v>2536</v>
      </c>
      <c r="BO481" s="11">
        <v>0.65</v>
      </c>
      <c r="BP481" s="12">
        <v>1.35</v>
      </c>
      <c r="BQ481" s="13">
        <f t="shared" si="1005"/>
        <v>2225.34</v>
      </c>
      <c r="BR481" s="11">
        <v>3</v>
      </c>
      <c r="BS481" s="11">
        <v>440</v>
      </c>
      <c r="BT481" s="11">
        <v>1.23</v>
      </c>
      <c r="BU481" s="16">
        <f t="shared" si="1006"/>
        <v>3.31196721311475</v>
      </c>
      <c r="BV481" s="11">
        <v>0.95</v>
      </c>
      <c r="BW481" s="11">
        <v>2.09</v>
      </c>
      <c r="BX481" s="8">
        <f t="shared" si="1007"/>
        <v>2.9855</v>
      </c>
      <c r="BY481" s="9">
        <v>1.275</v>
      </c>
      <c r="BZ481" s="17">
        <v>1.015</v>
      </c>
      <c r="CA481" s="18">
        <f t="shared" si="1008"/>
        <v>85427.3550938553</v>
      </c>
      <c r="CH481" s="11">
        <v>2536</v>
      </c>
      <c r="CI481" s="11">
        <v>0.65</v>
      </c>
      <c r="CJ481" s="12">
        <v>1.35</v>
      </c>
      <c r="CK481" s="13">
        <f t="shared" si="1009"/>
        <v>2225.34</v>
      </c>
      <c r="CL481" s="11">
        <v>3</v>
      </c>
      <c r="CM481" s="11">
        <v>440</v>
      </c>
      <c r="CN481" s="11">
        <v>1.23</v>
      </c>
      <c r="CO481" s="16">
        <f t="shared" si="1010"/>
        <v>3.31196721311475</v>
      </c>
      <c r="CP481" s="11">
        <v>0.95</v>
      </c>
      <c r="CQ481" s="11">
        <v>2.09</v>
      </c>
      <c r="CR481" s="8">
        <f t="shared" si="1011"/>
        <v>2.9855</v>
      </c>
      <c r="CS481" s="9">
        <v>1.275</v>
      </c>
      <c r="CT481" s="17">
        <v>1.085</v>
      </c>
      <c r="CU481" s="18">
        <f t="shared" si="1012"/>
        <v>91318.896824466</v>
      </c>
      <c r="DB481" s="11">
        <v>2536</v>
      </c>
      <c r="DC481" s="11">
        <v>0.65</v>
      </c>
      <c r="DD481" s="12">
        <v>1.35</v>
      </c>
      <c r="DE481" s="13">
        <f t="shared" si="1013"/>
        <v>2225.34</v>
      </c>
      <c r="DF481" s="11">
        <v>3</v>
      </c>
      <c r="DG481" s="11">
        <v>440</v>
      </c>
      <c r="DH481" s="11">
        <v>1.23</v>
      </c>
      <c r="DI481" s="16">
        <f t="shared" si="1014"/>
        <v>3.31196721311475</v>
      </c>
      <c r="DJ481" s="11">
        <v>0.95</v>
      </c>
      <c r="DK481" s="11">
        <v>2.09</v>
      </c>
      <c r="DL481" s="8">
        <f t="shared" si="1015"/>
        <v>2.9855</v>
      </c>
      <c r="DM481" s="9">
        <v>1.275</v>
      </c>
      <c r="DN481" s="17">
        <v>1.085</v>
      </c>
      <c r="DO481" s="18">
        <f t="shared" si="1016"/>
        <v>91318.896824466</v>
      </c>
      <c r="DV481" s="11">
        <v>2536</v>
      </c>
      <c r="DW481" s="11">
        <v>0.65</v>
      </c>
      <c r="DX481" s="12">
        <v>1.35</v>
      </c>
      <c r="DY481" s="13">
        <f t="shared" si="1017"/>
        <v>2225.34</v>
      </c>
      <c r="DZ481" s="11">
        <v>3</v>
      </c>
      <c r="EA481" s="11">
        <v>440</v>
      </c>
      <c r="EB481" s="11">
        <v>1.32</v>
      </c>
      <c r="EC481" s="16">
        <f t="shared" si="1018"/>
        <v>3.40196721311475</v>
      </c>
      <c r="ED481" s="11">
        <v>0.95</v>
      </c>
      <c r="EE481" s="11">
        <v>2.91</v>
      </c>
      <c r="EF481" s="8">
        <f t="shared" si="1019"/>
        <v>3.7645</v>
      </c>
      <c r="EG481" s="9">
        <v>1.275</v>
      </c>
      <c r="EH481" s="17">
        <v>1.2</v>
      </c>
      <c r="EI481" s="18">
        <f t="shared" si="1020"/>
        <v>130811.668493243</v>
      </c>
    </row>
    <row r="482" s="1" customFormat="1" customHeight="1" spans="6:139">
      <c r="F482" s="11">
        <v>2536</v>
      </c>
      <c r="G482" s="11">
        <v>0.65</v>
      </c>
      <c r="H482" s="12">
        <v>1.35</v>
      </c>
      <c r="I482" s="13">
        <f t="shared" si="993"/>
        <v>2225.34</v>
      </c>
      <c r="J482" s="11">
        <v>3</v>
      </c>
      <c r="K482" s="11">
        <v>440</v>
      </c>
      <c r="L482" s="11">
        <v>1.23</v>
      </c>
      <c r="M482" s="16">
        <f t="shared" si="994"/>
        <v>3.31196721311475</v>
      </c>
      <c r="N482" s="11">
        <v>0.95</v>
      </c>
      <c r="O482" s="11">
        <v>2.09</v>
      </c>
      <c r="P482" s="8">
        <f t="shared" si="995"/>
        <v>2.9855</v>
      </c>
      <c r="Q482" s="9">
        <v>1.275</v>
      </c>
      <c r="R482" s="17">
        <v>1</v>
      </c>
      <c r="S482" s="18">
        <f t="shared" si="996"/>
        <v>84164.8818658673</v>
      </c>
      <c r="Z482" s="11">
        <v>2536</v>
      </c>
      <c r="AA482" s="11">
        <v>0.65</v>
      </c>
      <c r="AB482" s="12">
        <v>1.35</v>
      </c>
      <c r="AC482" s="13">
        <f t="shared" si="997"/>
        <v>2225.34</v>
      </c>
      <c r="AD482" s="11">
        <v>3</v>
      </c>
      <c r="AE482" s="11">
        <v>440</v>
      </c>
      <c r="AF482" s="11">
        <v>1.23</v>
      </c>
      <c r="AG482" s="16">
        <f t="shared" si="998"/>
        <v>3.31196721311475</v>
      </c>
      <c r="AH482" s="11">
        <v>0.95</v>
      </c>
      <c r="AI482" s="11">
        <v>2.09</v>
      </c>
      <c r="AJ482" s="8">
        <f t="shared" si="999"/>
        <v>2.9855</v>
      </c>
      <c r="AK482" s="9">
        <v>1.275</v>
      </c>
      <c r="AL482" s="17">
        <v>1</v>
      </c>
      <c r="AM482" s="18">
        <f t="shared" si="1000"/>
        <v>84164.8818658673</v>
      </c>
      <c r="AT482" s="11">
        <v>2536</v>
      </c>
      <c r="AU482" s="11">
        <v>0.65</v>
      </c>
      <c r="AV482" s="12">
        <v>1.35</v>
      </c>
      <c r="AW482" s="13">
        <f t="shared" si="1001"/>
        <v>2225.34</v>
      </c>
      <c r="AX482" s="11">
        <v>3</v>
      </c>
      <c r="AY482" s="11">
        <v>440</v>
      </c>
      <c r="AZ482" s="11">
        <v>1.23</v>
      </c>
      <c r="BA482" s="16">
        <f t="shared" si="1002"/>
        <v>3.31196721311475</v>
      </c>
      <c r="BB482" s="11">
        <v>0.95</v>
      </c>
      <c r="BC482" s="11">
        <v>2.09</v>
      </c>
      <c r="BD482" s="8">
        <f t="shared" si="1003"/>
        <v>2.9855</v>
      </c>
      <c r="BE482" s="9">
        <v>1.275</v>
      </c>
      <c r="BF482" s="17">
        <v>1.015</v>
      </c>
      <c r="BG482" s="18">
        <f t="shared" si="1004"/>
        <v>85427.3550938553</v>
      </c>
      <c r="BN482" s="11">
        <v>2536</v>
      </c>
      <c r="BO482" s="11">
        <v>0.65</v>
      </c>
      <c r="BP482" s="12">
        <v>1.35</v>
      </c>
      <c r="BQ482" s="13">
        <f t="shared" si="1005"/>
        <v>2225.34</v>
      </c>
      <c r="BR482" s="11">
        <v>3</v>
      </c>
      <c r="BS482" s="11">
        <v>440</v>
      </c>
      <c r="BT482" s="11">
        <v>1.23</v>
      </c>
      <c r="BU482" s="16">
        <f t="shared" si="1006"/>
        <v>3.31196721311475</v>
      </c>
      <c r="BV482" s="11">
        <v>0.95</v>
      </c>
      <c r="BW482" s="11">
        <v>2.09</v>
      </c>
      <c r="BX482" s="8">
        <f t="shared" si="1007"/>
        <v>2.9855</v>
      </c>
      <c r="BY482" s="9">
        <v>1.275</v>
      </c>
      <c r="BZ482" s="17">
        <v>1.015</v>
      </c>
      <c r="CA482" s="18">
        <f t="shared" si="1008"/>
        <v>85427.3550938553</v>
      </c>
      <c r="CH482" s="11">
        <v>2536</v>
      </c>
      <c r="CI482" s="11">
        <v>0.65</v>
      </c>
      <c r="CJ482" s="12">
        <v>1.35</v>
      </c>
      <c r="CK482" s="13">
        <f t="shared" si="1009"/>
        <v>2225.34</v>
      </c>
      <c r="CL482" s="11">
        <v>3</v>
      </c>
      <c r="CM482" s="11">
        <v>440</v>
      </c>
      <c r="CN482" s="11">
        <v>1.23</v>
      </c>
      <c r="CO482" s="16">
        <f t="shared" si="1010"/>
        <v>3.31196721311475</v>
      </c>
      <c r="CP482" s="11">
        <v>0.95</v>
      </c>
      <c r="CQ482" s="11">
        <v>2.09</v>
      </c>
      <c r="CR482" s="8">
        <f t="shared" si="1011"/>
        <v>2.9855</v>
      </c>
      <c r="CS482" s="9">
        <v>1.275</v>
      </c>
      <c r="CT482" s="17">
        <v>1.085</v>
      </c>
      <c r="CU482" s="18">
        <f t="shared" si="1012"/>
        <v>91318.896824466</v>
      </c>
      <c r="DB482" s="11">
        <v>2536</v>
      </c>
      <c r="DC482" s="11">
        <v>0.65</v>
      </c>
      <c r="DD482" s="12">
        <v>1.35</v>
      </c>
      <c r="DE482" s="13">
        <f t="shared" si="1013"/>
        <v>2225.34</v>
      </c>
      <c r="DF482" s="11">
        <v>3</v>
      </c>
      <c r="DG482" s="11">
        <v>440</v>
      </c>
      <c r="DH482" s="11">
        <v>1.23</v>
      </c>
      <c r="DI482" s="16">
        <f t="shared" si="1014"/>
        <v>3.31196721311475</v>
      </c>
      <c r="DJ482" s="11">
        <v>0.95</v>
      </c>
      <c r="DK482" s="11">
        <v>2.09</v>
      </c>
      <c r="DL482" s="8">
        <f t="shared" si="1015"/>
        <v>2.9855</v>
      </c>
      <c r="DM482" s="9">
        <v>1.275</v>
      </c>
      <c r="DN482" s="17">
        <v>1.085</v>
      </c>
      <c r="DO482" s="18">
        <f t="shared" si="1016"/>
        <v>91318.896824466</v>
      </c>
      <c r="DV482" s="11">
        <v>2536</v>
      </c>
      <c r="DW482" s="11">
        <v>0.65</v>
      </c>
      <c r="DX482" s="12">
        <v>1.35</v>
      </c>
      <c r="DY482" s="13">
        <f t="shared" si="1017"/>
        <v>2225.34</v>
      </c>
      <c r="DZ482" s="11">
        <v>3</v>
      </c>
      <c r="EA482" s="11">
        <v>440</v>
      </c>
      <c r="EB482" s="11">
        <v>1.32</v>
      </c>
      <c r="EC482" s="16">
        <f t="shared" si="1018"/>
        <v>3.40196721311475</v>
      </c>
      <c r="ED482" s="11">
        <v>0.95</v>
      </c>
      <c r="EE482" s="11">
        <v>2.91</v>
      </c>
      <c r="EF482" s="8">
        <f t="shared" si="1019"/>
        <v>3.7645</v>
      </c>
      <c r="EG482" s="9">
        <v>1.275</v>
      </c>
      <c r="EH482" s="17">
        <v>1.2</v>
      </c>
      <c r="EI482" s="18">
        <f t="shared" si="1020"/>
        <v>130811.668493243</v>
      </c>
    </row>
    <row r="483" s="1" customFormat="1" customHeight="1" spans="6:139">
      <c r="F483" s="11">
        <v>2536</v>
      </c>
      <c r="G483" s="11">
        <v>0.65</v>
      </c>
      <c r="H483" s="12">
        <v>1.35</v>
      </c>
      <c r="I483" s="13">
        <f t="shared" si="993"/>
        <v>2225.34</v>
      </c>
      <c r="J483" s="11">
        <v>3</v>
      </c>
      <c r="K483" s="11">
        <v>440</v>
      </c>
      <c r="L483" s="11">
        <v>1.23</v>
      </c>
      <c r="M483" s="16">
        <f t="shared" si="994"/>
        <v>3.31196721311475</v>
      </c>
      <c r="N483" s="11">
        <v>0.95</v>
      </c>
      <c r="O483" s="11">
        <v>2.09</v>
      </c>
      <c r="P483" s="8">
        <f t="shared" si="995"/>
        <v>2.9855</v>
      </c>
      <c r="Q483" s="9">
        <v>1.275</v>
      </c>
      <c r="R483" s="17">
        <v>1</v>
      </c>
      <c r="S483" s="18">
        <f t="shared" si="996"/>
        <v>84164.8818658673</v>
      </c>
      <c r="Z483" s="11">
        <v>2536</v>
      </c>
      <c r="AA483" s="11">
        <v>0.65</v>
      </c>
      <c r="AB483" s="12">
        <v>1.35</v>
      </c>
      <c r="AC483" s="13">
        <f t="shared" si="997"/>
        <v>2225.34</v>
      </c>
      <c r="AD483" s="11">
        <v>3</v>
      </c>
      <c r="AE483" s="11">
        <v>440</v>
      </c>
      <c r="AF483" s="11">
        <v>1.23</v>
      </c>
      <c r="AG483" s="16">
        <f t="shared" si="998"/>
        <v>3.31196721311475</v>
      </c>
      <c r="AH483" s="11">
        <v>0.95</v>
      </c>
      <c r="AI483" s="11">
        <v>2.09</v>
      </c>
      <c r="AJ483" s="8">
        <f t="shared" si="999"/>
        <v>2.9855</v>
      </c>
      <c r="AK483" s="9">
        <v>1.275</v>
      </c>
      <c r="AL483" s="17">
        <v>1</v>
      </c>
      <c r="AM483" s="18">
        <f t="shared" si="1000"/>
        <v>84164.8818658673</v>
      </c>
      <c r="AT483" s="11">
        <v>2536</v>
      </c>
      <c r="AU483" s="11">
        <v>0.65</v>
      </c>
      <c r="AV483" s="12">
        <v>1.35</v>
      </c>
      <c r="AW483" s="13">
        <f t="shared" si="1001"/>
        <v>2225.34</v>
      </c>
      <c r="AX483" s="11">
        <v>3</v>
      </c>
      <c r="AY483" s="11">
        <v>440</v>
      </c>
      <c r="AZ483" s="11">
        <v>1.23</v>
      </c>
      <c r="BA483" s="16">
        <f t="shared" si="1002"/>
        <v>3.31196721311475</v>
      </c>
      <c r="BB483" s="11">
        <v>0.95</v>
      </c>
      <c r="BC483" s="11">
        <v>2.09</v>
      </c>
      <c r="BD483" s="8">
        <f t="shared" si="1003"/>
        <v>2.9855</v>
      </c>
      <c r="BE483" s="9">
        <v>1.275</v>
      </c>
      <c r="BF483" s="17">
        <v>1.015</v>
      </c>
      <c r="BG483" s="18">
        <f t="shared" si="1004"/>
        <v>85427.3550938553</v>
      </c>
      <c r="BN483" s="11">
        <v>2536</v>
      </c>
      <c r="BO483" s="11">
        <v>0.65</v>
      </c>
      <c r="BP483" s="12">
        <v>1.35</v>
      </c>
      <c r="BQ483" s="13">
        <f t="shared" si="1005"/>
        <v>2225.34</v>
      </c>
      <c r="BR483" s="11">
        <v>3</v>
      </c>
      <c r="BS483" s="11">
        <v>440</v>
      </c>
      <c r="BT483" s="11">
        <v>1.23</v>
      </c>
      <c r="BU483" s="16">
        <f t="shared" si="1006"/>
        <v>3.31196721311475</v>
      </c>
      <c r="BV483" s="11">
        <v>0.95</v>
      </c>
      <c r="BW483" s="11">
        <v>2.09</v>
      </c>
      <c r="BX483" s="8">
        <f t="shared" si="1007"/>
        <v>2.9855</v>
      </c>
      <c r="BY483" s="9">
        <v>1.275</v>
      </c>
      <c r="BZ483" s="17">
        <v>1.015</v>
      </c>
      <c r="CA483" s="18">
        <f t="shared" si="1008"/>
        <v>85427.3550938553</v>
      </c>
      <c r="CH483" s="11">
        <v>2536</v>
      </c>
      <c r="CI483" s="11">
        <v>0.65</v>
      </c>
      <c r="CJ483" s="12">
        <v>1.35</v>
      </c>
      <c r="CK483" s="13">
        <f t="shared" si="1009"/>
        <v>2225.34</v>
      </c>
      <c r="CL483" s="11">
        <v>3</v>
      </c>
      <c r="CM483" s="11">
        <v>440</v>
      </c>
      <c r="CN483" s="11">
        <v>1.23</v>
      </c>
      <c r="CO483" s="16">
        <f t="shared" si="1010"/>
        <v>3.31196721311475</v>
      </c>
      <c r="CP483" s="11">
        <v>0.95</v>
      </c>
      <c r="CQ483" s="11">
        <v>2.09</v>
      </c>
      <c r="CR483" s="8">
        <f t="shared" si="1011"/>
        <v>2.9855</v>
      </c>
      <c r="CS483" s="9">
        <v>1.275</v>
      </c>
      <c r="CT483" s="17">
        <v>1.085</v>
      </c>
      <c r="CU483" s="18">
        <f t="shared" si="1012"/>
        <v>91318.896824466</v>
      </c>
      <c r="DB483" s="11">
        <v>2536</v>
      </c>
      <c r="DC483" s="11">
        <v>0.65</v>
      </c>
      <c r="DD483" s="12">
        <v>1.35</v>
      </c>
      <c r="DE483" s="13">
        <f t="shared" si="1013"/>
        <v>2225.34</v>
      </c>
      <c r="DF483" s="11">
        <v>3</v>
      </c>
      <c r="DG483" s="11">
        <v>440</v>
      </c>
      <c r="DH483" s="11">
        <v>1.23</v>
      </c>
      <c r="DI483" s="16">
        <f t="shared" si="1014"/>
        <v>3.31196721311475</v>
      </c>
      <c r="DJ483" s="11">
        <v>0.95</v>
      </c>
      <c r="DK483" s="11">
        <v>2.09</v>
      </c>
      <c r="DL483" s="8">
        <f t="shared" si="1015"/>
        <v>2.9855</v>
      </c>
      <c r="DM483" s="9">
        <v>1.275</v>
      </c>
      <c r="DN483" s="17">
        <v>1.085</v>
      </c>
      <c r="DO483" s="18">
        <f t="shared" si="1016"/>
        <v>91318.896824466</v>
      </c>
      <c r="DV483" s="11">
        <v>2536</v>
      </c>
      <c r="DW483" s="11">
        <v>0.65</v>
      </c>
      <c r="DX483" s="12">
        <v>1.35</v>
      </c>
      <c r="DY483" s="13">
        <f t="shared" si="1017"/>
        <v>2225.34</v>
      </c>
      <c r="DZ483" s="11">
        <v>3</v>
      </c>
      <c r="EA483" s="11">
        <v>440</v>
      </c>
      <c r="EB483" s="11">
        <v>1.32</v>
      </c>
      <c r="EC483" s="16">
        <f t="shared" si="1018"/>
        <v>3.40196721311475</v>
      </c>
      <c r="ED483" s="11">
        <v>0.95</v>
      </c>
      <c r="EE483" s="11">
        <v>2.91</v>
      </c>
      <c r="EF483" s="8">
        <f t="shared" si="1019"/>
        <v>3.7645</v>
      </c>
      <c r="EG483" s="9">
        <v>1.275</v>
      </c>
      <c r="EH483" s="17">
        <v>1.2</v>
      </c>
      <c r="EI483" s="18">
        <f t="shared" si="1020"/>
        <v>130811.668493243</v>
      </c>
    </row>
    <row r="484" s="1" customFormat="1" customHeight="1" spans="6:139">
      <c r="F484" s="11">
        <v>2536</v>
      </c>
      <c r="G484" s="11">
        <v>0.65</v>
      </c>
      <c r="H484" s="12">
        <v>1.35</v>
      </c>
      <c r="I484" s="13">
        <f t="shared" si="993"/>
        <v>2225.34</v>
      </c>
      <c r="J484" s="11">
        <v>3</v>
      </c>
      <c r="K484" s="11">
        <v>440</v>
      </c>
      <c r="L484" s="11">
        <v>1.23</v>
      </c>
      <c r="M484" s="16">
        <f t="shared" si="994"/>
        <v>3.31196721311475</v>
      </c>
      <c r="N484" s="11">
        <v>0.95</v>
      </c>
      <c r="O484" s="11">
        <v>2.09</v>
      </c>
      <c r="P484" s="8">
        <f t="shared" si="995"/>
        <v>2.9855</v>
      </c>
      <c r="Q484" s="9">
        <v>1.275</v>
      </c>
      <c r="R484" s="17">
        <v>1</v>
      </c>
      <c r="S484" s="18">
        <f t="shared" si="996"/>
        <v>84164.8818658673</v>
      </c>
      <c r="Z484" s="11">
        <v>2536</v>
      </c>
      <c r="AA484" s="11">
        <v>0.65</v>
      </c>
      <c r="AB484" s="12">
        <v>1.35</v>
      </c>
      <c r="AC484" s="13">
        <f t="shared" si="997"/>
        <v>2225.34</v>
      </c>
      <c r="AD484" s="11">
        <v>3</v>
      </c>
      <c r="AE484" s="11">
        <v>440</v>
      </c>
      <c r="AF484" s="11">
        <v>1.23</v>
      </c>
      <c r="AG484" s="16">
        <f t="shared" si="998"/>
        <v>3.31196721311475</v>
      </c>
      <c r="AH484" s="11">
        <v>0.95</v>
      </c>
      <c r="AI484" s="11">
        <v>2.09</v>
      </c>
      <c r="AJ484" s="8">
        <f t="shared" si="999"/>
        <v>2.9855</v>
      </c>
      <c r="AK484" s="9">
        <v>1.275</v>
      </c>
      <c r="AL484" s="17">
        <v>1</v>
      </c>
      <c r="AM484" s="18">
        <f t="shared" si="1000"/>
        <v>84164.8818658673</v>
      </c>
      <c r="AT484" s="11">
        <v>2536</v>
      </c>
      <c r="AU484" s="11">
        <v>0.65</v>
      </c>
      <c r="AV484" s="12">
        <v>1.35</v>
      </c>
      <c r="AW484" s="13">
        <f t="shared" si="1001"/>
        <v>2225.34</v>
      </c>
      <c r="AX484" s="11">
        <v>3</v>
      </c>
      <c r="AY484" s="11">
        <v>440</v>
      </c>
      <c r="AZ484" s="11">
        <v>1.23</v>
      </c>
      <c r="BA484" s="16">
        <f t="shared" si="1002"/>
        <v>3.31196721311475</v>
      </c>
      <c r="BB484" s="11">
        <v>0.95</v>
      </c>
      <c r="BC484" s="11">
        <v>2.09</v>
      </c>
      <c r="BD484" s="8">
        <f t="shared" si="1003"/>
        <v>2.9855</v>
      </c>
      <c r="BE484" s="9">
        <v>1.275</v>
      </c>
      <c r="BF484" s="17">
        <v>1.015</v>
      </c>
      <c r="BG484" s="18">
        <f t="shared" si="1004"/>
        <v>85427.3550938553</v>
      </c>
      <c r="BN484" s="11">
        <v>2536</v>
      </c>
      <c r="BO484" s="11">
        <v>0.65</v>
      </c>
      <c r="BP484" s="12">
        <v>1.35</v>
      </c>
      <c r="BQ484" s="13">
        <f t="shared" si="1005"/>
        <v>2225.34</v>
      </c>
      <c r="BR484" s="11">
        <v>3</v>
      </c>
      <c r="BS484" s="11">
        <v>440</v>
      </c>
      <c r="BT484" s="11">
        <v>1.23</v>
      </c>
      <c r="BU484" s="16">
        <f t="shared" si="1006"/>
        <v>3.31196721311475</v>
      </c>
      <c r="BV484" s="11">
        <v>0.95</v>
      </c>
      <c r="BW484" s="11">
        <v>2.09</v>
      </c>
      <c r="BX484" s="8">
        <f t="shared" si="1007"/>
        <v>2.9855</v>
      </c>
      <c r="BY484" s="9">
        <v>1.275</v>
      </c>
      <c r="BZ484" s="17">
        <v>1.015</v>
      </c>
      <c r="CA484" s="18">
        <f t="shared" si="1008"/>
        <v>85427.3550938553</v>
      </c>
      <c r="CH484" s="11">
        <v>2536</v>
      </c>
      <c r="CI484" s="11">
        <v>0.65</v>
      </c>
      <c r="CJ484" s="12">
        <v>1.35</v>
      </c>
      <c r="CK484" s="13">
        <f t="shared" si="1009"/>
        <v>2225.34</v>
      </c>
      <c r="CL484" s="11">
        <v>3</v>
      </c>
      <c r="CM484" s="11">
        <v>440</v>
      </c>
      <c r="CN484" s="11">
        <v>1.23</v>
      </c>
      <c r="CO484" s="16">
        <f t="shared" si="1010"/>
        <v>3.31196721311475</v>
      </c>
      <c r="CP484" s="11">
        <v>0.95</v>
      </c>
      <c r="CQ484" s="11">
        <v>2.09</v>
      </c>
      <c r="CR484" s="8">
        <f t="shared" si="1011"/>
        <v>2.9855</v>
      </c>
      <c r="CS484" s="9">
        <v>1.275</v>
      </c>
      <c r="CT484" s="17">
        <v>1.085</v>
      </c>
      <c r="CU484" s="18">
        <f t="shared" si="1012"/>
        <v>91318.896824466</v>
      </c>
      <c r="DB484" s="11">
        <v>2536</v>
      </c>
      <c r="DC484" s="11">
        <v>0.65</v>
      </c>
      <c r="DD484" s="12">
        <v>1.35</v>
      </c>
      <c r="DE484" s="13">
        <f t="shared" si="1013"/>
        <v>2225.34</v>
      </c>
      <c r="DF484" s="11">
        <v>3</v>
      </c>
      <c r="DG484" s="11">
        <v>440</v>
      </c>
      <c r="DH484" s="11">
        <v>1.23</v>
      </c>
      <c r="DI484" s="16">
        <f t="shared" si="1014"/>
        <v>3.31196721311475</v>
      </c>
      <c r="DJ484" s="11">
        <v>0.95</v>
      </c>
      <c r="DK484" s="11">
        <v>2.09</v>
      </c>
      <c r="DL484" s="8">
        <f t="shared" si="1015"/>
        <v>2.9855</v>
      </c>
      <c r="DM484" s="9">
        <v>1.275</v>
      </c>
      <c r="DN484" s="17">
        <v>1.085</v>
      </c>
      <c r="DO484" s="18">
        <f t="shared" si="1016"/>
        <v>91318.896824466</v>
      </c>
      <c r="DV484" s="11">
        <v>2536</v>
      </c>
      <c r="DW484" s="11">
        <v>0.65</v>
      </c>
      <c r="DX484" s="12">
        <v>1.35</v>
      </c>
      <c r="DY484" s="13">
        <f t="shared" si="1017"/>
        <v>2225.34</v>
      </c>
      <c r="DZ484" s="11">
        <v>3</v>
      </c>
      <c r="EA484" s="11">
        <v>440</v>
      </c>
      <c r="EB484" s="11">
        <v>1.32</v>
      </c>
      <c r="EC484" s="16">
        <f t="shared" si="1018"/>
        <v>3.40196721311475</v>
      </c>
      <c r="ED484" s="11">
        <v>0.95</v>
      </c>
      <c r="EE484" s="11">
        <v>2.91</v>
      </c>
      <c r="EF484" s="8">
        <f t="shared" si="1019"/>
        <v>3.7645</v>
      </c>
      <c r="EG484" s="9">
        <v>1.275</v>
      </c>
      <c r="EH484" s="17">
        <v>1.2</v>
      </c>
      <c r="EI484" s="18">
        <f t="shared" si="1020"/>
        <v>130811.668493243</v>
      </c>
    </row>
    <row r="485" s="1" customFormat="1" customHeight="1" spans="6:139">
      <c r="F485" s="11">
        <v>2536</v>
      </c>
      <c r="G485" s="11">
        <v>0.65</v>
      </c>
      <c r="H485" s="12">
        <v>1.35</v>
      </c>
      <c r="I485" s="13">
        <f t="shared" si="993"/>
        <v>2225.34</v>
      </c>
      <c r="J485" s="11">
        <v>3</v>
      </c>
      <c r="K485" s="11">
        <v>190</v>
      </c>
      <c r="L485" s="11">
        <v>1.23</v>
      </c>
      <c r="M485" s="16">
        <f t="shared" si="994"/>
        <v>2.75054794520548</v>
      </c>
      <c r="N485" s="11">
        <v>0.95</v>
      </c>
      <c r="O485" s="11">
        <v>2.09</v>
      </c>
      <c r="P485" s="8">
        <f t="shared" si="995"/>
        <v>2.9855</v>
      </c>
      <c r="Q485" s="9">
        <v>1.075</v>
      </c>
      <c r="R485" s="17">
        <v>1</v>
      </c>
      <c r="S485" s="18">
        <f t="shared" si="996"/>
        <v>58933.5209350715</v>
      </c>
      <c r="Z485" s="11">
        <v>2536</v>
      </c>
      <c r="AA485" s="11">
        <v>0.65</v>
      </c>
      <c r="AB485" s="12">
        <v>1.35</v>
      </c>
      <c r="AC485" s="13">
        <f t="shared" si="997"/>
        <v>2225.34</v>
      </c>
      <c r="AD485" s="11">
        <v>3</v>
      </c>
      <c r="AE485" s="11">
        <v>190</v>
      </c>
      <c r="AF485" s="11">
        <v>1.23</v>
      </c>
      <c r="AG485" s="16">
        <f t="shared" si="998"/>
        <v>2.75054794520548</v>
      </c>
      <c r="AH485" s="11">
        <v>0.95</v>
      </c>
      <c r="AI485" s="11">
        <v>2.09</v>
      </c>
      <c r="AJ485" s="8">
        <f t="shared" si="999"/>
        <v>2.9855</v>
      </c>
      <c r="AK485" s="9">
        <v>1.075</v>
      </c>
      <c r="AL485" s="17">
        <v>1</v>
      </c>
      <c r="AM485" s="18">
        <f t="shared" si="1000"/>
        <v>58933.5209350715</v>
      </c>
      <c r="AT485" s="11">
        <v>2536</v>
      </c>
      <c r="AU485" s="11">
        <v>0.65</v>
      </c>
      <c r="AV485" s="12">
        <v>1.35</v>
      </c>
      <c r="AW485" s="13">
        <f t="shared" si="1001"/>
        <v>2225.34</v>
      </c>
      <c r="AX485" s="11">
        <v>3</v>
      </c>
      <c r="AY485" s="11">
        <v>190</v>
      </c>
      <c r="AZ485" s="11">
        <v>1.23</v>
      </c>
      <c r="BA485" s="16">
        <f t="shared" si="1002"/>
        <v>2.75054794520548</v>
      </c>
      <c r="BB485" s="11">
        <v>0.95</v>
      </c>
      <c r="BC485" s="11">
        <v>2.09</v>
      </c>
      <c r="BD485" s="8">
        <f t="shared" si="1003"/>
        <v>2.9855</v>
      </c>
      <c r="BE485" s="9">
        <v>1.075</v>
      </c>
      <c r="BF485" s="17">
        <v>1.015</v>
      </c>
      <c r="BG485" s="18">
        <f t="shared" si="1004"/>
        <v>59817.5237490975</v>
      </c>
      <c r="BN485" s="11">
        <v>2536</v>
      </c>
      <c r="BO485" s="11">
        <v>0.65</v>
      </c>
      <c r="BP485" s="12">
        <v>1.35</v>
      </c>
      <c r="BQ485" s="13">
        <f t="shared" si="1005"/>
        <v>2225.34</v>
      </c>
      <c r="BR485" s="11">
        <v>3</v>
      </c>
      <c r="BS485" s="11">
        <v>190</v>
      </c>
      <c r="BT485" s="11">
        <v>1.23</v>
      </c>
      <c r="BU485" s="16">
        <f t="shared" si="1006"/>
        <v>2.75054794520548</v>
      </c>
      <c r="BV485" s="11">
        <v>0.95</v>
      </c>
      <c r="BW485" s="11">
        <v>2.09</v>
      </c>
      <c r="BX485" s="8">
        <f t="shared" si="1007"/>
        <v>2.9855</v>
      </c>
      <c r="BY485" s="9">
        <v>1.075</v>
      </c>
      <c r="BZ485" s="17">
        <v>1.015</v>
      </c>
      <c r="CA485" s="18">
        <f t="shared" si="1008"/>
        <v>59817.5237490975</v>
      </c>
      <c r="CH485" s="11">
        <v>2536</v>
      </c>
      <c r="CI485" s="11">
        <v>0.65</v>
      </c>
      <c r="CJ485" s="12">
        <v>1.35</v>
      </c>
      <c r="CK485" s="13">
        <f t="shared" si="1009"/>
        <v>2225.34</v>
      </c>
      <c r="CL485" s="11">
        <v>3</v>
      </c>
      <c r="CM485" s="11">
        <v>190</v>
      </c>
      <c r="CN485" s="11">
        <v>1.23</v>
      </c>
      <c r="CO485" s="16">
        <f t="shared" si="1010"/>
        <v>2.75054794520548</v>
      </c>
      <c r="CP485" s="11">
        <v>0.95</v>
      </c>
      <c r="CQ485" s="11">
        <v>2.09</v>
      </c>
      <c r="CR485" s="8">
        <f t="shared" si="1011"/>
        <v>2.9855</v>
      </c>
      <c r="CS485" s="9">
        <v>1.075</v>
      </c>
      <c r="CT485" s="17">
        <v>1.085</v>
      </c>
      <c r="CU485" s="18">
        <f t="shared" si="1012"/>
        <v>63942.8702145526</v>
      </c>
      <c r="DB485" s="11">
        <v>2536</v>
      </c>
      <c r="DC485" s="11">
        <v>0.65</v>
      </c>
      <c r="DD485" s="12">
        <v>1.35</v>
      </c>
      <c r="DE485" s="13">
        <f t="shared" si="1013"/>
        <v>2225.34</v>
      </c>
      <c r="DF485" s="11">
        <v>3</v>
      </c>
      <c r="DG485" s="11">
        <v>190</v>
      </c>
      <c r="DH485" s="11">
        <v>1.23</v>
      </c>
      <c r="DI485" s="16">
        <f t="shared" si="1014"/>
        <v>2.75054794520548</v>
      </c>
      <c r="DJ485" s="11">
        <v>0.95</v>
      </c>
      <c r="DK485" s="11">
        <v>2.09</v>
      </c>
      <c r="DL485" s="8">
        <f t="shared" si="1015"/>
        <v>2.9855</v>
      </c>
      <c r="DM485" s="9">
        <v>1.075</v>
      </c>
      <c r="DN485" s="17">
        <v>1.085</v>
      </c>
      <c r="DO485" s="18">
        <f t="shared" si="1016"/>
        <v>63942.8702145526</v>
      </c>
      <c r="DV485" s="11">
        <v>2536</v>
      </c>
      <c r="DW485" s="11">
        <v>0.65</v>
      </c>
      <c r="DX485" s="12">
        <v>1.35</v>
      </c>
      <c r="DY485" s="13">
        <f t="shared" si="1017"/>
        <v>2225.34</v>
      </c>
      <c r="DZ485" s="11">
        <v>3</v>
      </c>
      <c r="EA485" s="11">
        <v>190</v>
      </c>
      <c r="EB485" s="11">
        <v>1.32</v>
      </c>
      <c r="EC485" s="16">
        <f t="shared" si="1018"/>
        <v>2.84054794520548</v>
      </c>
      <c r="ED485" s="11">
        <v>0.95</v>
      </c>
      <c r="EE485" s="11">
        <v>2.91</v>
      </c>
      <c r="EF485" s="8">
        <f t="shared" si="1019"/>
        <v>3.7645</v>
      </c>
      <c r="EG485" s="9">
        <v>1.075</v>
      </c>
      <c r="EH485" s="17">
        <v>1.2</v>
      </c>
      <c r="EI485" s="18">
        <f t="shared" si="1020"/>
        <v>92090.9100898928</v>
      </c>
    </row>
    <row r="486" s="1" customFormat="1" customHeight="1" spans="6:139">
      <c r="F486" s="11">
        <v>2536</v>
      </c>
      <c r="G486" s="11">
        <v>0.65</v>
      </c>
      <c r="H486" s="12">
        <v>1.35</v>
      </c>
      <c r="I486" s="13">
        <f t="shared" si="993"/>
        <v>2225.34</v>
      </c>
      <c r="J486" s="11">
        <v>3</v>
      </c>
      <c r="K486" s="11">
        <v>190</v>
      </c>
      <c r="L486" s="11">
        <v>1.23</v>
      </c>
      <c r="M486" s="16">
        <f t="shared" si="994"/>
        <v>2.75054794520548</v>
      </c>
      <c r="N486" s="11">
        <v>0.95</v>
      </c>
      <c r="O486" s="11">
        <v>2.09</v>
      </c>
      <c r="P486" s="8">
        <f t="shared" si="995"/>
        <v>2.9855</v>
      </c>
      <c r="Q486" s="9">
        <v>1.075</v>
      </c>
      <c r="R486" s="17">
        <v>1</v>
      </c>
      <c r="S486" s="18">
        <f t="shared" si="996"/>
        <v>58933.5209350715</v>
      </c>
      <c r="Z486" s="11">
        <v>2536</v>
      </c>
      <c r="AA486" s="11">
        <v>0.65</v>
      </c>
      <c r="AB486" s="12">
        <v>1.35</v>
      </c>
      <c r="AC486" s="13">
        <f t="shared" si="997"/>
        <v>2225.34</v>
      </c>
      <c r="AD486" s="11">
        <v>3</v>
      </c>
      <c r="AE486" s="11">
        <v>190</v>
      </c>
      <c r="AF486" s="11">
        <v>1.23</v>
      </c>
      <c r="AG486" s="16">
        <f t="shared" si="998"/>
        <v>2.75054794520548</v>
      </c>
      <c r="AH486" s="11">
        <v>0.95</v>
      </c>
      <c r="AI486" s="11">
        <v>2.09</v>
      </c>
      <c r="AJ486" s="8">
        <f t="shared" si="999"/>
        <v>2.9855</v>
      </c>
      <c r="AK486" s="9">
        <v>1.075</v>
      </c>
      <c r="AL486" s="17">
        <v>1</v>
      </c>
      <c r="AM486" s="18">
        <f t="shared" si="1000"/>
        <v>58933.5209350715</v>
      </c>
      <c r="AT486" s="11">
        <v>2536</v>
      </c>
      <c r="AU486" s="11">
        <v>0.65</v>
      </c>
      <c r="AV486" s="12">
        <v>1.35</v>
      </c>
      <c r="AW486" s="13">
        <f t="shared" si="1001"/>
        <v>2225.34</v>
      </c>
      <c r="AX486" s="11">
        <v>3</v>
      </c>
      <c r="AY486" s="11">
        <v>190</v>
      </c>
      <c r="AZ486" s="11">
        <v>1.23</v>
      </c>
      <c r="BA486" s="16">
        <f t="shared" si="1002"/>
        <v>2.75054794520548</v>
      </c>
      <c r="BB486" s="11">
        <v>0.95</v>
      </c>
      <c r="BC486" s="11">
        <v>2.09</v>
      </c>
      <c r="BD486" s="8">
        <f t="shared" si="1003"/>
        <v>2.9855</v>
      </c>
      <c r="BE486" s="9">
        <v>1.075</v>
      </c>
      <c r="BF486" s="17">
        <v>1.015</v>
      </c>
      <c r="BG486" s="18">
        <f t="shared" si="1004"/>
        <v>59817.5237490975</v>
      </c>
      <c r="BN486" s="11">
        <v>2536</v>
      </c>
      <c r="BO486" s="11">
        <v>0.65</v>
      </c>
      <c r="BP486" s="12">
        <v>1.35</v>
      </c>
      <c r="BQ486" s="13">
        <f t="shared" si="1005"/>
        <v>2225.34</v>
      </c>
      <c r="BR486" s="11">
        <v>3</v>
      </c>
      <c r="BS486" s="11">
        <v>190</v>
      </c>
      <c r="BT486" s="11">
        <v>1.23</v>
      </c>
      <c r="BU486" s="16">
        <f t="shared" si="1006"/>
        <v>2.75054794520548</v>
      </c>
      <c r="BV486" s="11">
        <v>0.95</v>
      </c>
      <c r="BW486" s="11">
        <v>2.09</v>
      </c>
      <c r="BX486" s="8">
        <f t="shared" si="1007"/>
        <v>2.9855</v>
      </c>
      <c r="BY486" s="9">
        <v>1.075</v>
      </c>
      <c r="BZ486" s="17">
        <v>1.015</v>
      </c>
      <c r="CA486" s="18">
        <f t="shared" si="1008"/>
        <v>59817.5237490975</v>
      </c>
      <c r="CH486" s="11">
        <v>2536</v>
      </c>
      <c r="CI486" s="11">
        <v>0.65</v>
      </c>
      <c r="CJ486" s="12">
        <v>1.35</v>
      </c>
      <c r="CK486" s="13">
        <f t="shared" si="1009"/>
        <v>2225.34</v>
      </c>
      <c r="CL486" s="11">
        <v>3</v>
      </c>
      <c r="CM486" s="11">
        <v>190</v>
      </c>
      <c r="CN486" s="11">
        <v>1.23</v>
      </c>
      <c r="CO486" s="16">
        <f t="shared" si="1010"/>
        <v>2.75054794520548</v>
      </c>
      <c r="CP486" s="11">
        <v>0.95</v>
      </c>
      <c r="CQ486" s="11">
        <v>2.09</v>
      </c>
      <c r="CR486" s="8">
        <f t="shared" si="1011"/>
        <v>2.9855</v>
      </c>
      <c r="CS486" s="9">
        <v>1.075</v>
      </c>
      <c r="CT486" s="17">
        <v>1.085</v>
      </c>
      <c r="CU486" s="18">
        <f t="shared" si="1012"/>
        <v>63942.8702145526</v>
      </c>
      <c r="DB486" s="11">
        <v>2536</v>
      </c>
      <c r="DC486" s="11">
        <v>0.65</v>
      </c>
      <c r="DD486" s="12">
        <v>1.35</v>
      </c>
      <c r="DE486" s="13">
        <f t="shared" si="1013"/>
        <v>2225.34</v>
      </c>
      <c r="DF486" s="11">
        <v>3</v>
      </c>
      <c r="DG486" s="11">
        <v>190</v>
      </c>
      <c r="DH486" s="11">
        <v>1.23</v>
      </c>
      <c r="DI486" s="16">
        <f t="shared" si="1014"/>
        <v>2.75054794520548</v>
      </c>
      <c r="DJ486" s="11">
        <v>0.95</v>
      </c>
      <c r="DK486" s="11">
        <v>2.09</v>
      </c>
      <c r="DL486" s="8">
        <f t="shared" si="1015"/>
        <v>2.9855</v>
      </c>
      <c r="DM486" s="9">
        <v>1.075</v>
      </c>
      <c r="DN486" s="17">
        <v>1.085</v>
      </c>
      <c r="DO486" s="18">
        <f t="shared" si="1016"/>
        <v>63942.8702145526</v>
      </c>
      <c r="DV486" s="11">
        <v>2536</v>
      </c>
      <c r="DW486" s="11">
        <v>0.65</v>
      </c>
      <c r="DX486" s="12">
        <v>1.35</v>
      </c>
      <c r="DY486" s="13">
        <f t="shared" si="1017"/>
        <v>2225.34</v>
      </c>
      <c r="DZ486" s="11">
        <v>3</v>
      </c>
      <c r="EA486" s="11">
        <v>190</v>
      </c>
      <c r="EB486" s="11">
        <v>1.32</v>
      </c>
      <c r="EC486" s="16">
        <f t="shared" si="1018"/>
        <v>2.84054794520548</v>
      </c>
      <c r="ED486" s="11">
        <v>0.95</v>
      </c>
      <c r="EE486" s="11">
        <v>2.91</v>
      </c>
      <c r="EF486" s="8">
        <f t="shared" si="1019"/>
        <v>3.7645</v>
      </c>
      <c r="EG486" s="9">
        <v>1.075</v>
      </c>
      <c r="EH486" s="17">
        <v>1.2</v>
      </c>
      <c r="EI486" s="18">
        <f t="shared" si="1020"/>
        <v>92090.9100898928</v>
      </c>
    </row>
    <row r="487" s="1" customFormat="1" customHeight="1" spans="6:139">
      <c r="F487" s="11">
        <v>2536</v>
      </c>
      <c r="G487" s="11">
        <v>0.65</v>
      </c>
      <c r="H487" s="12">
        <v>1.35</v>
      </c>
      <c r="I487" s="13">
        <f t="shared" si="993"/>
        <v>2225.34</v>
      </c>
      <c r="J487" s="11">
        <v>3</v>
      </c>
      <c r="K487" s="11">
        <v>190</v>
      </c>
      <c r="L487" s="11">
        <v>1.23</v>
      </c>
      <c r="M487" s="16">
        <f t="shared" si="994"/>
        <v>2.75054794520548</v>
      </c>
      <c r="N487" s="11">
        <v>0.95</v>
      </c>
      <c r="O487" s="11">
        <v>2.09</v>
      </c>
      <c r="P487" s="8">
        <f t="shared" si="995"/>
        <v>2.9855</v>
      </c>
      <c r="Q487" s="9">
        <v>1.075</v>
      </c>
      <c r="R487" s="17">
        <v>1</v>
      </c>
      <c r="S487" s="18">
        <f t="shared" si="996"/>
        <v>58933.5209350715</v>
      </c>
      <c r="Z487" s="11">
        <v>2536</v>
      </c>
      <c r="AA487" s="11">
        <v>0.65</v>
      </c>
      <c r="AB487" s="12">
        <v>1.35</v>
      </c>
      <c r="AC487" s="13">
        <f t="shared" si="997"/>
        <v>2225.34</v>
      </c>
      <c r="AD487" s="11">
        <v>3</v>
      </c>
      <c r="AE487" s="11">
        <v>190</v>
      </c>
      <c r="AF487" s="11">
        <v>1.23</v>
      </c>
      <c r="AG487" s="16">
        <f t="shared" si="998"/>
        <v>2.75054794520548</v>
      </c>
      <c r="AH487" s="11">
        <v>0.95</v>
      </c>
      <c r="AI487" s="11">
        <v>2.09</v>
      </c>
      <c r="AJ487" s="8">
        <f t="shared" si="999"/>
        <v>2.9855</v>
      </c>
      <c r="AK487" s="9">
        <v>1.075</v>
      </c>
      <c r="AL487" s="17">
        <v>1</v>
      </c>
      <c r="AM487" s="18">
        <f t="shared" si="1000"/>
        <v>58933.5209350715</v>
      </c>
      <c r="AT487" s="11">
        <v>2536</v>
      </c>
      <c r="AU487" s="11">
        <v>0.65</v>
      </c>
      <c r="AV487" s="12">
        <v>1.35</v>
      </c>
      <c r="AW487" s="13">
        <f t="shared" si="1001"/>
        <v>2225.34</v>
      </c>
      <c r="AX487" s="11">
        <v>3</v>
      </c>
      <c r="AY487" s="11">
        <v>190</v>
      </c>
      <c r="AZ487" s="11">
        <v>1.23</v>
      </c>
      <c r="BA487" s="16">
        <f t="shared" si="1002"/>
        <v>2.75054794520548</v>
      </c>
      <c r="BB487" s="11">
        <v>0.95</v>
      </c>
      <c r="BC487" s="11">
        <v>2.09</v>
      </c>
      <c r="BD487" s="8">
        <f t="shared" si="1003"/>
        <v>2.9855</v>
      </c>
      <c r="BE487" s="9">
        <v>1.075</v>
      </c>
      <c r="BF487" s="17">
        <v>1.015</v>
      </c>
      <c r="BG487" s="18">
        <f t="shared" si="1004"/>
        <v>59817.5237490975</v>
      </c>
      <c r="BN487" s="11">
        <v>2536</v>
      </c>
      <c r="BO487" s="11">
        <v>0.65</v>
      </c>
      <c r="BP487" s="12">
        <v>1.35</v>
      </c>
      <c r="BQ487" s="13">
        <f t="shared" si="1005"/>
        <v>2225.34</v>
      </c>
      <c r="BR487" s="11">
        <v>3</v>
      </c>
      <c r="BS487" s="11">
        <v>190</v>
      </c>
      <c r="BT487" s="11">
        <v>1.23</v>
      </c>
      <c r="BU487" s="16">
        <f t="shared" si="1006"/>
        <v>2.75054794520548</v>
      </c>
      <c r="BV487" s="11">
        <v>0.95</v>
      </c>
      <c r="BW487" s="11">
        <v>2.09</v>
      </c>
      <c r="BX487" s="8">
        <f t="shared" si="1007"/>
        <v>2.9855</v>
      </c>
      <c r="BY487" s="9">
        <v>1.075</v>
      </c>
      <c r="BZ487" s="17">
        <v>1.015</v>
      </c>
      <c r="CA487" s="18">
        <f t="shared" si="1008"/>
        <v>59817.5237490975</v>
      </c>
      <c r="CH487" s="11">
        <v>2536</v>
      </c>
      <c r="CI487" s="11">
        <v>0.65</v>
      </c>
      <c r="CJ487" s="12">
        <v>1.35</v>
      </c>
      <c r="CK487" s="13">
        <f t="shared" si="1009"/>
        <v>2225.34</v>
      </c>
      <c r="CL487" s="11">
        <v>3</v>
      </c>
      <c r="CM487" s="11">
        <v>190</v>
      </c>
      <c r="CN487" s="11">
        <v>1.23</v>
      </c>
      <c r="CO487" s="16">
        <f t="shared" si="1010"/>
        <v>2.75054794520548</v>
      </c>
      <c r="CP487" s="11">
        <v>0.95</v>
      </c>
      <c r="CQ487" s="11">
        <v>2.09</v>
      </c>
      <c r="CR487" s="8">
        <f t="shared" si="1011"/>
        <v>2.9855</v>
      </c>
      <c r="CS487" s="9">
        <v>1.075</v>
      </c>
      <c r="CT487" s="17">
        <v>1.085</v>
      </c>
      <c r="CU487" s="18">
        <f t="shared" si="1012"/>
        <v>63942.8702145526</v>
      </c>
      <c r="DB487" s="11">
        <v>2536</v>
      </c>
      <c r="DC487" s="11">
        <v>0.65</v>
      </c>
      <c r="DD487" s="12">
        <v>1.35</v>
      </c>
      <c r="DE487" s="13">
        <f t="shared" si="1013"/>
        <v>2225.34</v>
      </c>
      <c r="DF487" s="11">
        <v>3</v>
      </c>
      <c r="DG487" s="11">
        <v>190</v>
      </c>
      <c r="DH487" s="11">
        <v>1.23</v>
      </c>
      <c r="DI487" s="16">
        <f t="shared" si="1014"/>
        <v>2.75054794520548</v>
      </c>
      <c r="DJ487" s="11">
        <v>0.95</v>
      </c>
      <c r="DK487" s="11">
        <v>2.09</v>
      </c>
      <c r="DL487" s="8">
        <f t="shared" si="1015"/>
        <v>2.9855</v>
      </c>
      <c r="DM487" s="9">
        <v>1.075</v>
      </c>
      <c r="DN487" s="17">
        <v>1.085</v>
      </c>
      <c r="DO487" s="18">
        <f t="shared" si="1016"/>
        <v>63942.8702145526</v>
      </c>
      <c r="DV487" s="11">
        <v>2536</v>
      </c>
      <c r="DW487" s="11">
        <v>0.65</v>
      </c>
      <c r="DX487" s="12">
        <v>1.35</v>
      </c>
      <c r="DY487" s="13">
        <f t="shared" si="1017"/>
        <v>2225.34</v>
      </c>
      <c r="DZ487" s="11">
        <v>3</v>
      </c>
      <c r="EA487" s="11">
        <v>190</v>
      </c>
      <c r="EB487" s="11">
        <v>1.32</v>
      </c>
      <c r="EC487" s="16">
        <f t="shared" si="1018"/>
        <v>2.84054794520548</v>
      </c>
      <c r="ED487" s="11">
        <v>0.95</v>
      </c>
      <c r="EE487" s="11">
        <v>2.91</v>
      </c>
      <c r="EF487" s="8">
        <f t="shared" si="1019"/>
        <v>3.7645</v>
      </c>
      <c r="EG487" s="9">
        <v>1.075</v>
      </c>
      <c r="EH487" s="17">
        <v>1.2</v>
      </c>
      <c r="EI487" s="18">
        <f t="shared" si="1020"/>
        <v>92090.9100898928</v>
      </c>
    </row>
    <row r="488" s="1" customFormat="1" customHeight="1" spans="6:139">
      <c r="F488" s="11">
        <v>2536</v>
      </c>
      <c r="G488" s="11">
        <v>0.65</v>
      </c>
      <c r="H488" s="12">
        <v>1.35</v>
      </c>
      <c r="I488" s="13">
        <f t="shared" si="993"/>
        <v>2225.34</v>
      </c>
      <c r="J488" s="11">
        <v>3</v>
      </c>
      <c r="K488" s="11">
        <v>190</v>
      </c>
      <c r="L488" s="11">
        <v>1.23</v>
      </c>
      <c r="M488" s="16">
        <f t="shared" si="994"/>
        <v>2.75054794520548</v>
      </c>
      <c r="N488" s="11">
        <v>0.95</v>
      </c>
      <c r="O488" s="11">
        <v>2.09</v>
      </c>
      <c r="P488" s="8">
        <f t="shared" si="995"/>
        <v>2.9855</v>
      </c>
      <c r="Q488" s="9">
        <v>1.075</v>
      </c>
      <c r="R488" s="17">
        <v>1</v>
      </c>
      <c r="S488" s="18">
        <f t="shared" si="996"/>
        <v>58933.5209350715</v>
      </c>
      <c r="Z488" s="11">
        <v>2536</v>
      </c>
      <c r="AA488" s="11">
        <v>0.65</v>
      </c>
      <c r="AB488" s="12">
        <v>1.35</v>
      </c>
      <c r="AC488" s="13">
        <f t="shared" si="997"/>
        <v>2225.34</v>
      </c>
      <c r="AD488" s="11">
        <v>3</v>
      </c>
      <c r="AE488" s="11">
        <v>190</v>
      </c>
      <c r="AF488" s="11">
        <v>1.23</v>
      </c>
      <c r="AG488" s="16">
        <f t="shared" si="998"/>
        <v>2.75054794520548</v>
      </c>
      <c r="AH488" s="11">
        <v>0.95</v>
      </c>
      <c r="AI488" s="11">
        <v>2.09</v>
      </c>
      <c r="AJ488" s="8">
        <f t="shared" si="999"/>
        <v>2.9855</v>
      </c>
      <c r="AK488" s="9">
        <v>1.075</v>
      </c>
      <c r="AL488" s="17">
        <v>1</v>
      </c>
      <c r="AM488" s="18">
        <f t="shared" si="1000"/>
        <v>58933.5209350715</v>
      </c>
      <c r="AT488" s="11">
        <v>2536</v>
      </c>
      <c r="AU488" s="11">
        <v>0.65</v>
      </c>
      <c r="AV488" s="12">
        <v>1.35</v>
      </c>
      <c r="AW488" s="13">
        <f t="shared" si="1001"/>
        <v>2225.34</v>
      </c>
      <c r="AX488" s="11">
        <v>3</v>
      </c>
      <c r="AY488" s="11">
        <v>190</v>
      </c>
      <c r="AZ488" s="11">
        <v>1.23</v>
      </c>
      <c r="BA488" s="16">
        <f t="shared" si="1002"/>
        <v>2.75054794520548</v>
      </c>
      <c r="BB488" s="11">
        <v>0.95</v>
      </c>
      <c r="BC488" s="11">
        <v>2.09</v>
      </c>
      <c r="BD488" s="8">
        <f t="shared" si="1003"/>
        <v>2.9855</v>
      </c>
      <c r="BE488" s="9">
        <v>1.075</v>
      </c>
      <c r="BF488" s="17">
        <v>1.015</v>
      </c>
      <c r="BG488" s="18">
        <f t="shared" si="1004"/>
        <v>59817.5237490975</v>
      </c>
      <c r="BN488" s="11">
        <v>2536</v>
      </c>
      <c r="BO488" s="11">
        <v>0.65</v>
      </c>
      <c r="BP488" s="12">
        <v>1.35</v>
      </c>
      <c r="BQ488" s="13">
        <f t="shared" si="1005"/>
        <v>2225.34</v>
      </c>
      <c r="BR488" s="11">
        <v>3</v>
      </c>
      <c r="BS488" s="11">
        <v>190</v>
      </c>
      <c r="BT488" s="11">
        <v>1.23</v>
      </c>
      <c r="BU488" s="16">
        <f t="shared" si="1006"/>
        <v>2.75054794520548</v>
      </c>
      <c r="BV488" s="11">
        <v>0.95</v>
      </c>
      <c r="BW488" s="11">
        <v>2.09</v>
      </c>
      <c r="BX488" s="8">
        <f t="shared" si="1007"/>
        <v>2.9855</v>
      </c>
      <c r="BY488" s="9">
        <v>1.075</v>
      </c>
      <c r="BZ488" s="17">
        <v>1.015</v>
      </c>
      <c r="CA488" s="18">
        <f t="shared" si="1008"/>
        <v>59817.5237490975</v>
      </c>
      <c r="CH488" s="11">
        <v>2536</v>
      </c>
      <c r="CI488" s="11">
        <v>0.65</v>
      </c>
      <c r="CJ488" s="12">
        <v>1.35</v>
      </c>
      <c r="CK488" s="13">
        <f t="shared" si="1009"/>
        <v>2225.34</v>
      </c>
      <c r="CL488" s="11">
        <v>3</v>
      </c>
      <c r="CM488" s="11">
        <v>190</v>
      </c>
      <c r="CN488" s="11">
        <v>1.23</v>
      </c>
      <c r="CO488" s="16">
        <f t="shared" si="1010"/>
        <v>2.75054794520548</v>
      </c>
      <c r="CP488" s="11">
        <v>0.95</v>
      </c>
      <c r="CQ488" s="11">
        <v>2.09</v>
      </c>
      <c r="CR488" s="8">
        <f t="shared" si="1011"/>
        <v>2.9855</v>
      </c>
      <c r="CS488" s="9">
        <v>1.075</v>
      </c>
      <c r="CT488" s="17">
        <v>1.085</v>
      </c>
      <c r="CU488" s="18">
        <f t="shared" si="1012"/>
        <v>63942.8702145526</v>
      </c>
      <c r="DB488" s="11">
        <v>2536</v>
      </c>
      <c r="DC488" s="11">
        <v>0.65</v>
      </c>
      <c r="DD488" s="12">
        <v>1.35</v>
      </c>
      <c r="DE488" s="13">
        <f t="shared" si="1013"/>
        <v>2225.34</v>
      </c>
      <c r="DF488" s="11">
        <v>3</v>
      </c>
      <c r="DG488" s="11">
        <v>190</v>
      </c>
      <c r="DH488" s="11">
        <v>1.23</v>
      </c>
      <c r="DI488" s="16">
        <f t="shared" si="1014"/>
        <v>2.75054794520548</v>
      </c>
      <c r="DJ488" s="11">
        <v>0.95</v>
      </c>
      <c r="DK488" s="11">
        <v>2.09</v>
      </c>
      <c r="DL488" s="8">
        <f t="shared" si="1015"/>
        <v>2.9855</v>
      </c>
      <c r="DM488" s="9">
        <v>1.075</v>
      </c>
      <c r="DN488" s="17">
        <v>1.085</v>
      </c>
      <c r="DO488" s="18">
        <f t="shared" si="1016"/>
        <v>63942.8702145526</v>
      </c>
      <c r="DV488" s="11">
        <v>2536</v>
      </c>
      <c r="DW488" s="11">
        <v>0.65</v>
      </c>
      <c r="DX488" s="12">
        <v>1.35</v>
      </c>
      <c r="DY488" s="13">
        <f t="shared" si="1017"/>
        <v>2225.34</v>
      </c>
      <c r="DZ488" s="11">
        <v>3</v>
      </c>
      <c r="EA488" s="11">
        <v>190</v>
      </c>
      <c r="EB488" s="11">
        <v>1.32</v>
      </c>
      <c r="EC488" s="16">
        <f t="shared" si="1018"/>
        <v>2.84054794520548</v>
      </c>
      <c r="ED488" s="11">
        <v>0.95</v>
      </c>
      <c r="EE488" s="11">
        <v>2.91</v>
      </c>
      <c r="EF488" s="8">
        <f t="shared" si="1019"/>
        <v>3.7645</v>
      </c>
      <c r="EG488" s="9">
        <v>1.075</v>
      </c>
      <c r="EH488" s="17">
        <v>1.2</v>
      </c>
      <c r="EI488" s="18">
        <f t="shared" si="1020"/>
        <v>92090.9100898928</v>
      </c>
    </row>
    <row r="489" s="1" customFormat="1" customHeight="1" spans="6:139">
      <c r="F489" s="23" t="s">
        <v>50</v>
      </c>
      <c r="G489" s="24"/>
      <c r="H489" s="24"/>
      <c r="I489" s="24"/>
      <c r="J489" s="24"/>
      <c r="K489" s="24"/>
      <c r="L489" s="24"/>
      <c r="M489" s="25">
        <f>SUM(S480:S488)</f>
        <v>656558.493069623</v>
      </c>
      <c r="N489" s="25"/>
      <c r="O489" s="25"/>
      <c r="P489" s="25"/>
      <c r="Q489" s="25"/>
      <c r="R489" s="25"/>
      <c r="S489" s="25"/>
      <c r="T489" s="1"/>
      <c r="U489" s="1"/>
      <c r="V489" s="1"/>
      <c r="W489" s="1"/>
      <c r="X489" s="1"/>
      <c r="Y489" s="1"/>
      <c r="Z489" s="23" t="s">
        <v>50</v>
      </c>
      <c r="AA489" s="24"/>
      <c r="AB489" s="24"/>
      <c r="AC489" s="24"/>
      <c r="AD489" s="24"/>
      <c r="AE489" s="24"/>
      <c r="AF489" s="24"/>
      <c r="AG489" s="25">
        <f>SUM(AM480:AM488)</f>
        <v>656558.493069623</v>
      </c>
      <c r="AH489" s="25"/>
      <c r="AI489" s="25"/>
      <c r="AJ489" s="25"/>
      <c r="AK489" s="25"/>
      <c r="AL489" s="25"/>
      <c r="AM489" s="25"/>
      <c r="AN489" s="1"/>
      <c r="AO489" s="1"/>
      <c r="AP489" s="1"/>
      <c r="AQ489" s="1"/>
      <c r="AR489" s="1"/>
      <c r="AS489" s="1"/>
      <c r="AT489" s="23" t="s">
        <v>50</v>
      </c>
      <c r="AU489" s="24"/>
      <c r="AV489" s="24"/>
      <c r="AW489" s="24"/>
      <c r="AX489" s="24"/>
      <c r="AY489" s="24"/>
      <c r="AZ489" s="24"/>
      <c r="BA489" s="25">
        <f>SUM(BG480:BG488)</f>
        <v>666406.870465667</v>
      </c>
      <c r="BB489" s="25"/>
      <c r="BC489" s="25"/>
      <c r="BD489" s="25"/>
      <c r="BE489" s="25"/>
      <c r="BF489" s="25"/>
      <c r="BG489" s="25"/>
      <c r="BH489" s="1"/>
      <c r="BI489" s="1"/>
      <c r="BJ489" s="1"/>
      <c r="BK489" s="1"/>
      <c r="BL489" s="1"/>
      <c r="BM489" s="1"/>
      <c r="BN489" s="23" t="s">
        <v>50</v>
      </c>
      <c r="BO489" s="24"/>
      <c r="BP489" s="24"/>
      <c r="BQ489" s="24"/>
      <c r="BR489" s="24"/>
      <c r="BS489" s="24"/>
      <c r="BT489" s="24"/>
      <c r="BU489" s="25">
        <f>SUM(CA480:CA488)</f>
        <v>666406.870465667</v>
      </c>
      <c r="BV489" s="25"/>
      <c r="BW489" s="25"/>
      <c r="BX489" s="25"/>
      <c r="BY489" s="25"/>
      <c r="BZ489" s="25"/>
      <c r="CA489" s="25"/>
      <c r="CB489" s="1"/>
      <c r="CC489" s="1"/>
      <c r="CD489" s="1"/>
      <c r="CE489" s="1"/>
      <c r="CF489" s="1"/>
      <c r="CG489" s="1"/>
      <c r="CH489" s="23" t="s">
        <v>50</v>
      </c>
      <c r="CI489" s="24"/>
      <c r="CJ489" s="24"/>
      <c r="CK489" s="24"/>
      <c r="CL489" s="24"/>
      <c r="CM489" s="24"/>
      <c r="CN489" s="24"/>
      <c r="CO489" s="25">
        <f>SUM(CU480:CU488)</f>
        <v>712365.96498054</v>
      </c>
      <c r="CP489" s="25"/>
      <c r="CQ489" s="25"/>
      <c r="CR489" s="25"/>
      <c r="CS489" s="25"/>
      <c r="CT489" s="25"/>
      <c r="CU489" s="25"/>
      <c r="CV489" s="1"/>
      <c r="CW489" s="1"/>
      <c r="CX489" s="1"/>
      <c r="CY489" s="1"/>
      <c r="CZ489" s="1"/>
      <c r="DA489" s="1"/>
      <c r="DB489" s="23" t="s">
        <v>50</v>
      </c>
      <c r="DC489" s="24"/>
      <c r="DD489" s="24"/>
      <c r="DE489" s="24"/>
      <c r="DF489" s="24"/>
      <c r="DG489" s="24"/>
      <c r="DH489" s="24"/>
      <c r="DI489" s="25">
        <f>SUM(DO480:DO488)</f>
        <v>712365.96498054</v>
      </c>
      <c r="DJ489" s="25"/>
      <c r="DK489" s="25"/>
      <c r="DL489" s="25"/>
      <c r="DM489" s="25"/>
      <c r="DN489" s="25"/>
      <c r="DO489" s="25"/>
      <c r="DP489" s="1"/>
      <c r="DQ489" s="1"/>
      <c r="DR489" s="1"/>
      <c r="DS489" s="1"/>
      <c r="DT489" s="1"/>
      <c r="DU489" s="1"/>
      <c r="DV489" s="23" t="s">
        <v>50</v>
      </c>
      <c r="DW489" s="24"/>
      <c r="DX489" s="24"/>
      <c r="DY489" s="24"/>
      <c r="DZ489" s="24"/>
      <c r="EA489" s="24"/>
      <c r="EB489" s="24"/>
      <c r="EC489" s="25">
        <f>SUM(EI480:EI488)</f>
        <v>1022421.98282579</v>
      </c>
      <c r="ED489" s="25"/>
      <c r="EE489" s="25"/>
      <c r="EF489" s="25"/>
      <c r="EG489" s="25"/>
      <c r="EH489" s="25"/>
      <c r="EI489" s="25"/>
    </row>
    <row r="490" s="1" customFormat="1" customHeight="1" spans="6:139">
      <c r="F490" s="24"/>
      <c r="G490" s="24"/>
      <c r="H490" s="24"/>
      <c r="I490" s="24"/>
      <c r="J490" s="24"/>
      <c r="K490" s="24"/>
      <c r="L490" s="24"/>
      <c r="M490" s="25"/>
      <c r="N490" s="25"/>
      <c r="O490" s="25"/>
      <c r="P490" s="25"/>
      <c r="Q490" s="25"/>
      <c r="R490" s="25"/>
      <c r="S490" s="25"/>
      <c r="T490" s="1"/>
      <c r="U490" s="1"/>
      <c r="V490" s="1"/>
      <c r="W490" s="1"/>
      <c r="X490" s="1"/>
      <c r="Y490" s="1"/>
      <c r="Z490" s="24"/>
      <c r="AA490" s="24"/>
      <c r="AB490" s="24"/>
      <c r="AC490" s="24"/>
      <c r="AD490" s="24"/>
      <c r="AE490" s="24"/>
      <c r="AF490" s="24"/>
      <c r="AG490" s="25"/>
      <c r="AH490" s="25"/>
      <c r="AI490" s="25"/>
      <c r="AJ490" s="25"/>
      <c r="AK490" s="25"/>
      <c r="AL490" s="25"/>
      <c r="AM490" s="25"/>
      <c r="AN490" s="1"/>
      <c r="AO490" s="1"/>
      <c r="AP490" s="1"/>
      <c r="AQ490" s="1"/>
      <c r="AR490" s="1"/>
      <c r="AS490" s="1"/>
      <c r="AT490" s="24"/>
      <c r="AU490" s="24"/>
      <c r="AV490" s="24"/>
      <c r="AW490" s="24"/>
      <c r="AX490" s="24"/>
      <c r="AY490" s="24"/>
      <c r="AZ490" s="24"/>
      <c r="BA490" s="25"/>
      <c r="BB490" s="25"/>
      <c r="BC490" s="25"/>
      <c r="BD490" s="25"/>
      <c r="BE490" s="25"/>
      <c r="BF490" s="25"/>
      <c r="BG490" s="25"/>
      <c r="BH490" s="1"/>
      <c r="BI490" s="1"/>
      <c r="BJ490" s="1"/>
      <c r="BK490" s="1"/>
      <c r="BL490" s="1"/>
      <c r="BM490" s="1"/>
      <c r="BN490" s="24"/>
      <c r="BO490" s="24"/>
      <c r="BP490" s="24"/>
      <c r="BQ490" s="24"/>
      <c r="BR490" s="24"/>
      <c r="BS490" s="24"/>
      <c r="BT490" s="24"/>
      <c r="BU490" s="25"/>
      <c r="BV490" s="25"/>
      <c r="BW490" s="25"/>
      <c r="BX490" s="25"/>
      <c r="BY490" s="25"/>
      <c r="BZ490" s="25"/>
      <c r="CA490" s="25"/>
      <c r="CB490" s="1"/>
      <c r="CC490" s="1"/>
      <c r="CD490" s="1"/>
      <c r="CE490" s="1"/>
      <c r="CF490" s="1"/>
      <c r="CG490" s="1"/>
      <c r="CH490" s="24"/>
      <c r="CI490" s="24"/>
      <c r="CJ490" s="24"/>
      <c r="CK490" s="24"/>
      <c r="CL490" s="24"/>
      <c r="CM490" s="24"/>
      <c r="CN490" s="24"/>
      <c r="CO490" s="25"/>
      <c r="CP490" s="25"/>
      <c r="CQ490" s="25"/>
      <c r="CR490" s="25"/>
      <c r="CS490" s="25"/>
      <c r="CT490" s="25"/>
      <c r="CU490" s="25"/>
      <c r="CV490" s="1"/>
      <c r="CW490" s="1"/>
      <c r="CX490" s="1"/>
      <c r="CY490" s="1"/>
      <c r="CZ490" s="1"/>
      <c r="DA490" s="1"/>
      <c r="DB490" s="24"/>
      <c r="DC490" s="24"/>
      <c r="DD490" s="24"/>
      <c r="DE490" s="24"/>
      <c r="DF490" s="24"/>
      <c r="DG490" s="24"/>
      <c r="DH490" s="24"/>
      <c r="DI490" s="25"/>
      <c r="DJ490" s="25"/>
      <c r="DK490" s="25"/>
      <c r="DL490" s="25"/>
      <c r="DM490" s="25"/>
      <c r="DN490" s="25"/>
      <c r="DO490" s="25"/>
      <c r="DP490" s="1"/>
      <c r="DQ490" s="1"/>
      <c r="DR490" s="1"/>
      <c r="DS490" s="1"/>
      <c r="DT490" s="1"/>
      <c r="DU490" s="1"/>
      <c r="DV490" s="24"/>
      <c r="DW490" s="24"/>
      <c r="DX490" s="24"/>
      <c r="DY490" s="24"/>
      <c r="DZ490" s="24"/>
      <c r="EA490" s="24"/>
      <c r="EB490" s="24"/>
      <c r="EC490" s="25"/>
      <c r="ED490" s="25"/>
      <c r="EE490" s="25"/>
      <c r="EF490" s="25"/>
      <c r="EG490" s="25"/>
      <c r="EH490" s="25"/>
      <c r="EI490" s="25"/>
    </row>
    <row r="491" s="1" customFormat="1" customHeight="1" spans="6:139">
      <c r="F491" s="3" t="s">
        <v>51</v>
      </c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1"/>
      <c r="U491" s="1"/>
      <c r="V491" s="1"/>
      <c r="W491" s="1"/>
      <c r="X491" s="1"/>
      <c r="Y491" s="1"/>
      <c r="Z491" s="3" t="s">
        <v>51</v>
      </c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1"/>
      <c r="AO491" s="1"/>
      <c r="AP491" s="1"/>
      <c r="AQ491" s="1"/>
      <c r="AR491" s="1"/>
      <c r="AS491" s="1"/>
      <c r="AT491" s="3" t="s">
        <v>51</v>
      </c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1"/>
      <c r="BI491" s="1"/>
      <c r="BJ491" s="1"/>
      <c r="BK491" s="1"/>
      <c r="BL491" s="1"/>
      <c r="BM491" s="1"/>
      <c r="BN491" s="3" t="s">
        <v>51</v>
      </c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1"/>
      <c r="CC491" s="1"/>
      <c r="CD491" s="1"/>
      <c r="CE491" s="1"/>
      <c r="CF491" s="1"/>
      <c r="CG491" s="1"/>
      <c r="CH491" s="3" t="s">
        <v>51</v>
      </c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1"/>
      <c r="CW491" s="1"/>
      <c r="CX491" s="1"/>
      <c r="CY491" s="1"/>
      <c r="CZ491" s="1"/>
      <c r="DA491" s="1"/>
      <c r="DB491" s="3" t="s">
        <v>51</v>
      </c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1"/>
      <c r="DQ491" s="1"/>
      <c r="DR491" s="1"/>
      <c r="DS491" s="1"/>
      <c r="DT491" s="1"/>
      <c r="DU491" s="1"/>
      <c r="DV491" s="3" t="s">
        <v>51</v>
      </c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</row>
    <row r="492" s="1" customFormat="1" customHeight="1" spans="6:139">
      <c r="F492" s="4" t="s">
        <v>8</v>
      </c>
      <c r="G492" s="5"/>
      <c r="H492" s="5"/>
      <c r="I492" s="6"/>
      <c r="J492" s="7" t="s">
        <v>9</v>
      </c>
      <c r="K492" s="7"/>
      <c r="L492" s="7"/>
      <c r="M492" s="7"/>
      <c r="N492" s="8" t="s">
        <v>10</v>
      </c>
      <c r="O492" s="8"/>
      <c r="P492" s="8"/>
      <c r="Q492" s="9" t="s">
        <v>11</v>
      </c>
      <c r="R492" s="10" t="s">
        <v>12</v>
      </c>
      <c r="S492" s="10" t="s">
        <v>13</v>
      </c>
      <c r="Z492" s="4" t="s">
        <v>8</v>
      </c>
      <c r="AA492" s="5"/>
      <c r="AB492" s="5"/>
      <c r="AC492" s="6"/>
      <c r="AD492" s="7" t="s">
        <v>9</v>
      </c>
      <c r="AE492" s="7"/>
      <c r="AF492" s="7"/>
      <c r="AG492" s="7"/>
      <c r="AH492" s="8" t="s">
        <v>10</v>
      </c>
      <c r="AI492" s="8"/>
      <c r="AJ492" s="8"/>
      <c r="AK492" s="9" t="s">
        <v>11</v>
      </c>
      <c r="AL492" s="10" t="s">
        <v>12</v>
      </c>
      <c r="AM492" s="10" t="s">
        <v>13</v>
      </c>
      <c r="AT492" s="4" t="s">
        <v>8</v>
      </c>
      <c r="AU492" s="5"/>
      <c r="AV492" s="5"/>
      <c r="AW492" s="6"/>
      <c r="AX492" s="7" t="s">
        <v>9</v>
      </c>
      <c r="AY492" s="7"/>
      <c r="AZ492" s="7"/>
      <c r="BA492" s="7"/>
      <c r="BB492" s="8" t="s">
        <v>10</v>
      </c>
      <c r="BC492" s="8"/>
      <c r="BD492" s="8"/>
      <c r="BE492" s="9" t="s">
        <v>11</v>
      </c>
      <c r="BF492" s="10" t="s">
        <v>12</v>
      </c>
      <c r="BG492" s="10" t="s">
        <v>13</v>
      </c>
      <c r="BN492" s="4" t="s">
        <v>8</v>
      </c>
      <c r="BO492" s="5"/>
      <c r="BP492" s="5"/>
      <c r="BQ492" s="6"/>
      <c r="BR492" s="7" t="s">
        <v>9</v>
      </c>
      <c r="BS492" s="7"/>
      <c r="BT492" s="7"/>
      <c r="BU492" s="7"/>
      <c r="BV492" s="8" t="s">
        <v>10</v>
      </c>
      <c r="BW492" s="8"/>
      <c r="BX492" s="8"/>
      <c r="BY492" s="9" t="s">
        <v>11</v>
      </c>
      <c r="BZ492" s="10" t="s">
        <v>12</v>
      </c>
      <c r="CA492" s="10" t="s">
        <v>13</v>
      </c>
      <c r="CH492" s="4" t="s">
        <v>8</v>
      </c>
      <c r="CI492" s="5"/>
      <c r="CJ492" s="5"/>
      <c r="CK492" s="6"/>
      <c r="CL492" s="7" t="s">
        <v>9</v>
      </c>
      <c r="CM492" s="7"/>
      <c r="CN492" s="7"/>
      <c r="CO492" s="7"/>
      <c r="CP492" s="8" t="s">
        <v>10</v>
      </c>
      <c r="CQ492" s="8"/>
      <c r="CR492" s="8"/>
      <c r="CS492" s="9" t="s">
        <v>11</v>
      </c>
      <c r="CT492" s="10" t="s">
        <v>12</v>
      </c>
      <c r="CU492" s="10" t="s">
        <v>13</v>
      </c>
      <c r="DB492" s="4" t="s">
        <v>8</v>
      </c>
      <c r="DC492" s="5"/>
      <c r="DD492" s="5"/>
      <c r="DE492" s="6"/>
      <c r="DF492" s="7" t="s">
        <v>9</v>
      </c>
      <c r="DG492" s="7"/>
      <c r="DH492" s="7"/>
      <c r="DI492" s="7"/>
      <c r="DJ492" s="8" t="s">
        <v>10</v>
      </c>
      <c r="DK492" s="8"/>
      <c r="DL492" s="8"/>
      <c r="DM492" s="9" t="s">
        <v>11</v>
      </c>
      <c r="DN492" s="10" t="s">
        <v>12</v>
      </c>
      <c r="DO492" s="10" t="s">
        <v>13</v>
      </c>
      <c r="DV492" s="4" t="s">
        <v>8</v>
      </c>
      <c r="DW492" s="5"/>
      <c r="DX492" s="5"/>
      <c r="DY492" s="6"/>
      <c r="DZ492" s="7" t="s">
        <v>9</v>
      </c>
      <c r="EA492" s="7"/>
      <c r="EB492" s="7"/>
      <c r="EC492" s="7"/>
      <c r="ED492" s="8" t="s">
        <v>10</v>
      </c>
      <c r="EE492" s="8"/>
      <c r="EF492" s="8"/>
      <c r="EG492" s="9" t="s">
        <v>11</v>
      </c>
      <c r="EH492" s="10" t="s">
        <v>12</v>
      </c>
      <c r="EI492" s="10" t="s">
        <v>13</v>
      </c>
    </row>
    <row r="493" s="1" customFormat="1" customHeight="1" spans="6:139">
      <c r="F493" s="11" t="s">
        <v>52</v>
      </c>
      <c r="G493" s="11" t="s">
        <v>20</v>
      </c>
      <c r="H493" s="12" t="s">
        <v>21</v>
      </c>
      <c r="I493" s="13" t="s">
        <v>8</v>
      </c>
      <c r="J493" s="11" t="s">
        <v>22</v>
      </c>
      <c r="K493" s="11" t="s">
        <v>23</v>
      </c>
      <c r="L493" s="11" t="s">
        <v>24</v>
      </c>
      <c r="M493" s="7" t="s">
        <v>25</v>
      </c>
      <c r="N493" s="11" t="s">
        <v>26</v>
      </c>
      <c r="O493" s="11" t="s">
        <v>27</v>
      </c>
      <c r="P493" s="8" t="s">
        <v>28</v>
      </c>
      <c r="Q493" s="9" t="s">
        <v>29</v>
      </c>
      <c r="R493" s="14"/>
      <c r="S493" s="14"/>
      <c r="T493" s="1"/>
      <c r="U493" s="1"/>
      <c r="V493" s="1"/>
      <c r="W493" s="1"/>
      <c r="X493" s="1"/>
      <c r="Y493" s="1"/>
      <c r="Z493" s="11" t="s">
        <v>52</v>
      </c>
      <c r="AA493" s="11" t="s">
        <v>20</v>
      </c>
      <c r="AB493" s="12" t="s">
        <v>21</v>
      </c>
      <c r="AC493" s="13" t="s">
        <v>8</v>
      </c>
      <c r="AD493" s="11" t="s">
        <v>22</v>
      </c>
      <c r="AE493" s="11" t="s">
        <v>23</v>
      </c>
      <c r="AF493" s="11" t="s">
        <v>24</v>
      </c>
      <c r="AG493" s="7" t="s">
        <v>25</v>
      </c>
      <c r="AH493" s="11" t="s">
        <v>26</v>
      </c>
      <c r="AI493" s="11" t="s">
        <v>27</v>
      </c>
      <c r="AJ493" s="8" t="s">
        <v>28</v>
      </c>
      <c r="AK493" s="9" t="s">
        <v>29</v>
      </c>
      <c r="AL493" s="14"/>
      <c r="AM493" s="14"/>
      <c r="AN493" s="1"/>
      <c r="AO493" s="1"/>
      <c r="AP493" s="1"/>
      <c r="AQ493" s="1"/>
      <c r="AR493" s="1"/>
      <c r="AS493" s="1"/>
      <c r="AT493" s="11" t="s">
        <v>52</v>
      </c>
      <c r="AU493" s="11" t="s">
        <v>20</v>
      </c>
      <c r="AV493" s="12" t="s">
        <v>21</v>
      </c>
      <c r="AW493" s="13" t="s">
        <v>8</v>
      </c>
      <c r="AX493" s="11" t="s">
        <v>22</v>
      </c>
      <c r="AY493" s="11" t="s">
        <v>23</v>
      </c>
      <c r="AZ493" s="11" t="s">
        <v>24</v>
      </c>
      <c r="BA493" s="7" t="s">
        <v>25</v>
      </c>
      <c r="BB493" s="11" t="s">
        <v>26</v>
      </c>
      <c r="BC493" s="11" t="s">
        <v>27</v>
      </c>
      <c r="BD493" s="8" t="s">
        <v>28</v>
      </c>
      <c r="BE493" s="9" t="s">
        <v>29</v>
      </c>
      <c r="BF493" s="14"/>
      <c r="BG493" s="14"/>
      <c r="BH493" s="1"/>
      <c r="BI493" s="1"/>
      <c r="BJ493" s="1"/>
      <c r="BK493" s="1"/>
      <c r="BL493" s="1"/>
      <c r="BM493" s="1"/>
      <c r="BN493" s="11" t="s">
        <v>52</v>
      </c>
      <c r="BO493" s="11" t="s">
        <v>20</v>
      </c>
      <c r="BP493" s="12" t="s">
        <v>21</v>
      </c>
      <c r="BQ493" s="13" t="s">
        <v>8</v>
      </c>
      <c r="BR493" s="11" t="s">
        <v>22</v>
      </c>
      <c r="BS493" s="11" t="s">
        <v>23</v>
      </c>
      <c r="BT493" s="11" t="s">
        <v>24</v>
      </c>
      <c r="BU493" s="7" t="s">
        <v>25</v>
      </c>
      <c r="BV493" s="11" t="s">
        <v>26</v>
      </c>
      <c r="BW493" s="11" t="s">
        <v>27</v>
      </c>
      <c r="BX493" s="8" t="s">
        <v>28</v>
      </c>
      <c r="BY493" s="9" t="s">
        <v>29</v>
      </c>
      <c r="BZ493" s="14"/>
      <c r="CA493" s="14"/>
      <c r="CB493" s="1"/>
      <c r="CC493" s="1"/>
      <c r="CD493" s="1"/>
      <c r="CE493" s="1"/>
      <c r="CF493" s="1"/>
      <c r="CG493" s="1"/>
      <c r="CH493" s="11" t="s">
        <v>52</v>
      </c>
      <c r="CI493" s="11" t="s">
        <v>20</v>
      </c>
      <c r="CJ493" s="12" t="s">
        <v>21</v>
      </c>
      <c r="CK493" s="13" t="s">
        <v>8</v>
      </c>
      <c r="CL493" s="11" t="s">
        <v>22</v>
      </c>
      <c r="CM493" s="11" t="s">
        <v>23</v>
      </c>
      <c r="CN493" s="11" t="s">
        <v>24</v>
      </c>
      <c r="CO493" s="7" t="s">
        <v>25</v>
      </c>
      <c r="CP493" s="11" t="s">
        <v>26</v>
      </c>
      <c r="CQ493" s="11" t="s">
        <v>27</v>
      </c>
      <c r="CR493" s="8" t="s">
        <v>28</v>
      </c>
      <c r="CS493" s="9" t="s">
        <v>29</v>
      </c>
      <c r="CT493" s="14"/>
      <c r="CU493" s="14"/>
      <c r="CV493" s="1"/>
      <c r="CW493" s="1"/>
      <c r="CX493" s="1"/>
      <c r="CY493" s="1"/>
      <c r="CZ493" s="1"/>
      <c r="DA493" s="1"/>
      <c r="DB493" s="11" t="s">
        <v>52</v>
      </c>
      <c r="DC493" s="11" t="s">
        <v>20</v>
      </c>
      <c r="DD493" s="12" t="s">
        <v>21</v>
      </c>
      <c r="DE493" s="13" t="s">
        <v>8</v>
      </c>
      <c r="DF493" s="11" t="s">
        <v>22</v>
      </c>
      <c r="DG493" s="11" t="s">
        <v>23</v>
      </c>
      <c r="DH493" s="11" t="s">
        <v>24</v>
      </c>
      <c r="DI493" s="7" t="s">
        <v>25</v>
      </c>
      <c r="DJ493" s="11" t="s">
        <v>26</v>
      </c>
      <c r="DK493" s="11" t="s">
        <v>27</v>
      </c>
      <c r="DL493" s="8" t="s">
        <v>28</v>
      </c>
      <c r="DM493" s="9" t="s">
        <v>29</v>
      </c>
      <c r="DN493" s="14"/>
      <c r="DO493" s="14"/>
      <c r="DP493" s="1"/>
      <c r="DQ493" s="1"/>
      <c r="DR493" s="1"/>
      <c r="DS493" s="1"/>
      <c r="DT493" s="1"/>
      <c r="DU493" s="1"/>
      <c r="DV493" s="11" t="s">
        <v>52</v>
      </c>
      <c r="DW493" s="11" t="s">
        <v>20</v>
      </c>
      <c r="DX493" s="12" t="s">
        <v>21</v>
      </c>
      <c r="DY493" s="13" t="s">
        <v>8</v>
      </c>
      <c r="DZ493" s="11" t="s">
        <v>22</v>
      </c>
      <c r="EA493" s="11" t="s">
        <v>23</v>
      </c>
      <c r="EB493" s="11" t="s">
        <v>24</v>
      </c>
      <c r="EC493" s="7" t="s">
        <v>25</v>
      </c>
      <c r="ED493" s="11" t="s">
        <v>26</v>
      </c>
      <c r="EE493" s="11" t="s">
        <v>27</v>
      </c>
      <c r="EF493" s="8" t="s">
        <v>28</v>
      </c>
      <c r="EG493" s="9" t="s">
        <v>29</v>
      </c>
      <c r="EH493" s="14"/>
      <c r="EI493" s="14"/>
    </row>
    <row r="494" s="1" customFormat="1" customHeight="1" spans="6:139">
      <c r="F494" s="11">
        <v>35434</v>
      </c>
      <c r="G494" s="11">
        <v>0.0847</v>
      </c>
      <c r="H494" s="12">
        <v>1.35</v>
      </c>
      <c r="I494" s="13">
        <f t="shared" ref="I494:I496" si="1021">F494*G494*H494</f>
        <v>4051.70073</v>
      </c>
      <c r="J494" s="11">
        <v>3</v>
      </c>
      <c r="K494" s="11">
        <v>490</v>
      </c>
      <c r="L494" s="11">
        <v>1.83</v>
      </c>
      <c r="M494" s="16">
        <f t="shared" ref="M494:M496" si="1022">1+6*K494/(K494+2000)+L494</f>
        <v>4.01072289156627</v>
      </c>
      <c r="N494" s="11">
        <v>0.89</v>
      </c>
      <c r="O494" s="11">
        <v>1.78</v>
      </c>
      <c r="P494" s="8">
        <f t="shared" ref="P494:P496" si="1023">1+N494*O494</f>
        <v>2.5842</v>
      </c>
      <c r="Q494" s="9">
        <v>1.275</v>
      </c>
      <c r="R494" s="17">
        <v>1</v>
      </c>
      <c r="S494" s="18">
        <f t="shared" ref="S494:S498" si="1024">I494*J494*Q494*P494*M494*R494</f>
        <v>160626.641197838</v>
      </c>
      <c r="Z494" s="11">
        <v>35728</v>
      </c>
      <c r="AA494" s="11">
        <v>0.0847</v>
      </c>
      <c r="AB494" s="12">
        <v>1.35</v>
      </c>
      <c r="AC494" s="13">
        <f t="shared" ref="AC494:AC496" si="1025">Z494*AA494*AB494</f>
        <v>4085.31816</v>
      </c>
      <c r="AD494" s="11">
        <v>3</v>
      </c>
      <c r="AE494" s="11">
        <v>450</v>
      </c>
      <c r="AF494" s="11">
        <v>1.83</v>
      </c>
      <c r="AG494" s="16">
        <f t="shared" ref="AG494:AG496" si="1026">1+6*AE494/(AE494+2000)+AF494</f>
        <v>3.93204081632653</v>
      </c>
      <c r="AH494" s="11">
        <v>1</v>
      </c>
      <c r="AI494" s="11">
        <v>2.71</v>
      </c>
      <c r="AJ494" s="8">
        <f t="shared" ref="AJ494:AJ496" si="1027">1+AH494*AI494</f>
        <v>3.71</v>
      </c>
      <c r="AK494" s="9">
        <v>1.275</v>
      </c>
      <c r="AL494" s="17">
        <v>1</v>
      </c>
      <c r="AM494" s="18">
        <f t="shared" ref="AM494:AM498" si="1028">AC494*AD494*AK494*AJ494*AG494*AL494</f>
        <v>227955.067440547</v>
      </c>
      <c r="AT494" s="11">
        <v>36903</v>
      </c>
      <c r="AU494" s="11">
        <v>0.0847</v>
      </c>
      <c r="AV494" s="12">
        <v>1.35</v>
      </c>
      <c r="AW494" s="13">
        <f t="shared" ref="AW494:AW497" si="1029">AT494*AU494*AV494</f>
        <v>4219.673535</v>
      </c>
      <c r="AX494" s="11">
        <v>3</v>
      </c>
      <c r="AY494" s="11">
        <v>490</v>
      </c>
      <c r="AZ494" s="11">
        <v>1.83</v>
      </c>
      <c r="BA494" s="16">
        <f t="shared" ref="BA494:BA497" si="1030">1+6*AY494/(AY494+2000)+AZ494</f>
        <v>4.01072289156627</v>
      </c>
      <c r="BB494" s="11">
        <v>0.93</v>
      </c>
      <c r="BC494" s="11">
        <v>1.85</v>
      </c>
      <c r="BD494" s="8">
        <f t="shared" ref="BD494:BD497" si="1031">1+BB494*BC494</f>
        <v>2.7205</v>
      </c>
      <c r="BE494" s="9">
        <v>1.275</v>
      </c>
      <c r="BF494" s="17">
        <v>1.015</v>
      </c>
      <c r="BG494" s="18">
        <f t="shared" ref="BG494:BG498" si="1032">AW494*AX494*BE494*BD494*BA494*BF494</f>
        <v>178750.687492658</v>
      </c>
      <c r="BN494" s="11">
        <v>38167</v>
      </c>
      <c r="BO494" s="11">
        <v>0.0847</v>
      </c>
      <c r="BP494" s="12">
        <v>1.35</v>
      </c>
      <c r="BQ494" s="13">
        <f t="shared" ref="BQ494:BQ497" si="1033">BN494*BO494*BP494</f>
        <v>4364.205615</v>
      </c>
      <c r="BR494" s="11">
        <v>3</v>
      </c>
      <c r="BS494" s="11">
        <v>490</v>
      </c>
      <c r="BT494" s="11">
        <v>1.83</v>
      </c>
      <c r="BU494" s="16">
        <f t="shared" ref="BU494:BU497" si="1034">1+6*BS494/(BS494+2000)+BT494</f>
        <v>4.01072289156627</v>
      </c>
      <c r="BV494" s="11">
        <v>1</v>
      </c>
      <c r="BW494" s="11">
        <v>2.71</v>
      </c>
      <c r="BX494" s="8">
        <f t="shared" ref="BX494:BX497" si="1035">1+BV494*BW494</f>
        <v>3.71</v>
      </c>
      <c r="BY494" s="9">
        <v>1.275</v>
      </c>
      <c r="BZ494" s="17">
        <v>1.015</v>
      </c>
      <c r="CA494" s="18">
        <f t="shared" ref="CA494:CA498" si="1036">BQ494*BR494*BY494*BX494*BU494*BZ494</f>
        <v>252115.328781015</v>
      </c>
      <c r="CH494" s="11">
        <v>42781</v>
      </c>
      <c r="CI494" s="11">
        <v>0.0847</v>
      </c>
      <c r="CJ494" s="12">
        <v>1.35</v>
      </c>
      <c r="CK494" s="13">
        <f t="shared" ref="CK494:CK498" si="1037">CH494*CI494*CJ494</f>
        <v>4891.793445</v>
      </c>
      <c r="CL494" s="11">
        <v>3</v>
      </c>
      <c r="CM494" s="11">
        <v>490</v>
      </c>
      <c r="CN494" s="11">
        <v>1.83</v>
      </c>
      <c r="CO494" s="16">
        <f t="shared" ref="CO494:CO498" si="1038">1+6*CM494/(CM494+2000)+CN494</f>
        <v>4.01072289156627</v>
      </c>
      <c r="CP494" s="11">
        <v>0.93</v>
      </c>
      <c r="CQ494" s="11">
        <v>1.85</v>
      </c>
      <c r="CR494" s="8">
        <f t="shared" ref="CR494:CR498" si="1039">1+CP494*CQ494</f>
        <v>2.7205</v>
      </c>
      <c r="CS494" s="9">
        <v>1.275</v>
      </c>
      <c r="CT494" s="17">
        <v>1.085</v>
      </c>
      <c r="CU494" s="18">
        <f t="shared" ref="CU494:CU498" si="1040">CK494*CL494*CS494*CR494*CO494*CT494</f>
        <v>221513.74293495</v>
      </c>
      <c r="DB494" s="11">
        <v>44045</v>
      </c>
      <c r="DC494" s="11">
        <v>0.0847</v>
      </c>
      <c r="DD494" s="12">
        <v>1.35</v>
      </c>
      <c r="DE494" s="13">
        <f t="shared" ref="DE494:DE498" si="1041">DB494*DC494*DD494</f>
        <v>5036.325525</v>
      </c>
      <c r="DF494" s="11">
        <v>3</v>
      </c>
      <c r="DG494" s="11">
        <v>490</v>
      </c>
      <c r="DH494" s="11">
        <v>1.83</v>
      </c>
      <c r="DI494" s="16">
        <f t="shared" ref="DI494:DI498" si="1042">1+6*DG494/(DG494+2000)+DH494</f>
        <v>4.01072289156627</v>
      </c>
      <c r="DJ494" s="11">
        <v>1</v>
      </c>
      <c r="DK494" s="11">
        <v>2.71</v>
      </c>
      <c r="DL494" s="8">
        <f t="shared" ref="DL494:DL498" si="1043">1+DJ494*DK494</f>
        <v>3.71</v>
      </c>
      <c r="DM494" s="9">
        <v>1.275</v>
      </c>
      <c r="DN494" s="17">
        <v>1.085</v>
      </c>
      <c r="DO494" s="18">
        <f t="shared" ref="DO494:DO498" si="1044">DE494*DF494*DM494*DL494*DI494*DN494</f>
        <v>311007.983373391</v>
      </c>
      <c r="DV494" s="11">
        <v>49923</v>
      </c>
      <c r="DW494" s="11">
        <v>0.09996</v>
      </c>
      <c r="DX494" s="12">
        <v>1.35</v>
      </c>
      <c r="DY494" s="13">
        <f t="shared" ref="DY494:DY498" si="1045">DV494*DW494*DX494</f>
        <v>6736.909158</v>
      </c>
      <c r="DZ494" s="11">
        <v>3</v>
      </c>
      <c r="EA494" s="11">
        <v>490</v>
      </c>
      <c r="EB494" s="11">
        <v>1.92</v>
      </c>
      <c r="EC494" s="16">
        <f t="shared" ref="EC494:EC498" si="1046">1+6*EA494/(EA494+2000)+EB494</f>
        <v>4.10072289156627</v>
      </c>
      <c r="ED494" s="11">
        <v>1</v>
      </c>
      <c r="EE494" s="11">
        <v>3.51</v>
      </c>
      <c r="EF494" s="8">
        <f t="shared" ref="EF494:EF498" si="1047">1+ED494*EE494</f>
        <v>4.51</v>
      </c>
      <c r="EG494" s="9">
        <v>1.275</v>
      </c>
      <c r="EH494" s="17">
        <v>1.2</v>
      </c>
      <c r="EI494" s="18">
        <f t="shared" ref="EI494:EI498" si="1048">DY494*DZ494*EG494*EF494*EC494*EH494</f>
        <v>571887.153951932</v>
      </c>
    </row>
    <row r="495" s="1" customFormat="1" customHeight="1" spans="6:139">
      <c r="F495" s="11">
        <v>35434</v>
      </c>
      <c r="G495" s="11">
        <v>0.0847</v>
      </c>
      <c r="H495" s="12">
        <v>1.35</v>
      </c>
      <c r="I495" s="13">
        <f t="shared" si="1021"/>
        <v>4051.70073</v>
      </c>
      <c r="J495" s="11">
        <v>3</v>
      </c>
      <c r="K495" s="11">
        <v>490</v>
      </c>
      <c r="L495" s="11">
        <v>1.83</v>
      </c>
      <c r="M495" s="16">
        <f t="shared" si="1022"/>
        <v>4.01072289156627</v>
      </c>
      <c r="N495" s="11">
        <v>0.89</v>
      </c>
      <c r="O495" s="11">
        <v>1.78</v>
      </c>
      <c r="P495" s="8">
        <f t="shared" si="1023"/>
        <v>2.5842</v>
      </c>
      <c r="Q495" s="9">
        <v>1.275</v>
      </c>
      <c r="R495" s="17">
        <v>1</v>
      </c>
      <c r="S495" s="18">
        <f t="shared" si="1024"/>
        <v>160626.641197838</v>
      </c>
      <c r="Z495" s="11">
        <v>35728</v>
      </c>
      <c r="AA495" s="11">
        <v>0.0847</v>
      </c>
      <c r="AB495" s="12">
        <v>1.35</v>
      </c>
      <c r="AC495" s="13">
        <f t="shared" si="1025"/>
        <v>4085.31816</v>
      </c>
      <c r="AD495" s="11">
        <v>3</v>
      </c>
      <c r="AE495" s="11">
        <v>450</v>
      </c>
      <c r="AF495" s="11">
        <v>1.83</v>
      </c>
      <c r="AG495" s="16">
        <f t="shared" si="1026"/>
        <v>3.93204081632653</v>
      </c>
      <c r="AH495" s="11">
        <v>1</v>
      </c>
      <c r="AI495" s="11">
        <v>2.71</v>
      </c>
      <c r="AJ495" s="8">
        <f t="shared" si="1027"/>
        <v>3.71</v>
      </c>
      <c r="AK495" s="9">
        <v>1.275</v>
      </c>
      <c r="AL495" s="17">
        <v>1</v>
      </c>
      <c r="AM495" s="18">
        <f t="shared" si="1028"/>
        <v>227955.067440547</v>
      </c>
      <c r="AT495" s="11">
        <v>36903</v>
      </c>
      <c r="AU495" s="11">
        <v>0.0847</v>
      </c>
      <c r="AV495" s="12">
        <v>1.35</v>
      </c>
      <c r="AW495" s="13">
        <f t="shared" si="1029"/>
        <v>4219.673535</v>
      </c>
      <c r="AX495" s="11">
        <v>3</v>
      </c>
      <c r="AY495" s="11">
        <v>490</v>
      </c>
      <c r="AZ495" s="11">
        <v>1.83</v>
      </c>
      <c r="BA495" s="16">
        <f t="shared" si="1030"/>
        <v>4.01072289156627</v>
      </c>
      <c r="BB495" s="11">
        <v>0.93</v>
      </c>
      <c r="BC495" s="11">
        <v>1.85</v>
      </c>
      <c r="BD495" s="8">
        <f t="shared" si="1031"/>
        <v>2.7205</v>
      </c>
      <c r="BE495" s="9">
        <v>1.275</v>
      </c>
      <c r="BF495" s="17">
        <v>1.015</v>
      </c>
      <c r="BG495" s="18">
        <f t="shared" si="1032"/>
        <v>178750.687492658</v>
      </c>
      <c r="BN495" s="11">
        <v>38167</v>
      </c>
      <c r="BO495" s="11">
        <v>0.0847</v>
      </c>
      <c r="BP495" s="12">
        <v>1.35</v>
      </c>
      <c r="BQ495" s="13">
        <f t="shared" si="1033"/>
        <v>4364.205615</v>
      </c>
      <c r="BR495" s="11">
        <v>3</v>
      </c>
      <c r="BS495" s="11">
        <v>490</v>
      </c>
      <c r="BT495" s="11">
        <v>1.83</v>
      </c>
      <c r="BU495" s="16">
        <f t="shared" si="1034"/>
        <v>4.01072289156627</v>
      </c>
      <c r="BV495" s="11">
        <v>1</v>
      </c>
      <c r="BW495" s="11">
        <v>2.71</v>
      </c>
      <c r="BX495" s="8">
        <f t="shared" si="1035"/>
        <v>3.71</v>
      </c>
      <c r="BY495" s="9">
        <v>1.275</v>
      </c>
      <c r="BZ495" s="17">
        <v>1.015</v>
      </c>
      <c r="CA495" s="18">
        <f t="shared" si="1036"/>
        <v>252115.328781015</v>
      </c>
      <c r="CH495" s="11">
        <v>42781</v>
      </c>
      <c r="CI495" s="11">
        <v>0.0847</v>
      </c>
      <c r="CJ495" s="12">
        <v>1.35</v>
      </c>
      <c r="CK495" s="13">
        <f t="shared" si="1037"/>
        <v>4891.793445</v>
      </c>
      <c r="CL495" s="11">
        <v>3</v>
      </c>
      <c r="CM495" s="11">
        <v>490</v>
      </c>
      <c r="CN495" s="11">
        <v>1.83</v>
      </c>
      <c r="CO495" s="16">
        <f t="shared" si="1038"/>
        <v>4.01072289156627</v>
      </c>
      <c r="CP495" s="11">
        <v>0.93</v>
      </c>
      <c r="CQ495" s="11">
        <v>1.85</v>
      </c>
      <c r="CR495" s="8">
        <f t="shared" si="1039"/>
        <v>2.7205</v>
      </c>
      <c r="CS495" s="9">
        <v>1.275</v>
      </c>
      <c r="CT495" s="17">
        <v>1.085</v>
      </c>
      <c r="CU495" s="18">
        <f t="shared" si="1040"/>
        <v>221513.74293495</v>
      </c>
      <c r="DB495" s="11">
        <v>44045</v>
      </c>
      <c r="DC495" s="11">
        <v>0.0847</v>
      </c>
      <c r="DD495" s="12">
        <v>1.35</v>
      </c>
      <c r="DE495" s="13">
        <f t="shared" si="1041"/>
        <v>5036.325525</v>
      </c>
      <c r="DF495" s="11">
        <v>3</v>
      </c>
      <c r="DG495" s="11">
        <v>490</v>
      </c>
      <c r="DH495" s="11">
        <v>1.83</v>
      </c>
      <c r="DI495" s="16">
        <f t="shared" si="1042"/>
        <v>4.01072289156627</v>
      </c>
      <c r="DJ495" s="11">
        <v>1</v>
      </c>
      <c r="DK495" s="11">
        <v>2.71</v>
      </c>
      <c r="DL495" s="8">
        <f t="shared" si="1043"/>
        <v>3.71</v>
      </c>
      <c r="DM495" s="9">
        <v>1.275</v>
      </c>
      <c r="DN495" s="17">
        <v>1.085</v>
      </c>
      <c r="DO495" s="18">
        <f t="shared" si="1044"/>
        <v>311007.983373391</v>
      </c>
      <c r="DV495" s="11">
        <v>49923</v>
      </c>
      <c r="DW495" s="11">
        <v>0.09996</v>
      </c>
      <c r="DX495" s="12">
        <v>1.35</v>
      </c>
      <c r="DY495" s="13">
        <f t="shared" si="1045"/>
        <v>6736.909158</v>
      </c>
      <c r="DZ495" s="11">
        <v>3</v>
      </c>
      <c r="EA495" s="11">
        <v>490</v>
      </c>
      <c r="EB495" s="11">
        <v>1.92</v>
      </c>
      <c r="EC495" s="16">
        <f t="shared" si="1046"/>
        <v>4.10072289156627</v>
      </c>
      <c r="ED495" s="11">
        <v>1</v>
      </c>
      <c r="EE495" s="11">
        <v>3.51</v>
      </c>
      <c r="EF495" s="8">
        <f t="shared" si="1047"/>
        <v>4.51</v>
      </c>
      <c r="EG495" s="9">
        <v>1.275</v>
      </c>
      <c r="EH495" s="17">
        <v>1.2</v>
      </c>
      <c r="EI495" s="18">
        <f t="shared" si="1048"/>
        <v>571887.153951932</v>
      </c>
    </row>
    <row r="496" s="1" customFormat="1" customHeight="1" spans="6:139">
      <c r="F496" s="11">
        <v>35434</v>
      </c>
      <c r="G496" s="11">
        <v>0.0847</v>
      </c>
      <c r="H496" s="12">
        <v>1.35</v>
      </c>
      <c r="I496" s="13">
        <f t="shared" si="1021"/>
        <v>4051.70073</v>
      </c>
      <c r="J496" s="11">
        <v>3</v>
      </c>
      <c r="K496" s="11">
        <v>240</v>
      </c>
      <c r="L496" s="11">
        <v>1.83</v>
      </c>
      <c r="M496" s="16">
        <f t="shared" si="1022"/>
        <v>3.47285714285714</v>
      </c>
      <c r="N496" s="11">
        <v>0.89</v>
      </c>
      <c r="O496" s="11">
        <v>1.78</v>
      </c>
      <c r="P496" s="8">
        <f t="shared" si="1023"/>
        <v>2.5842</v>
      </c>
      <c r="Q496" s="9">
        <v>1.075</v>
      </c>
      <c r="R496" s="17">
        <v>1</v>
      </c>
      <c r="S496" s="18">
        <f t="shared" si="1024"/>
        <v>117268.162353383</v>
      </c>
      <c r="Z496" s="11">
        <v>35728</v>
      </c>
      <c r="AA496" s="11">
        <v>0.0847</v>
      </c>
      <c r="AB496" s="12">
        <v>1.35</v>
      </c>
      <c r="AC496" s="13">
        <f t="shared" si="1025"/>
        <v>4085.31816</v>
      </c>
      <c r="AD496" s="11">
        <v>3</v>
      </c>
      <c r="AE496" s="11">
        <v>200</v>
      </c>
      <c r="AF496" s="11">
        <v>1.83</v>
      </c>
      <c r="AG496" s="16">
        <f t="shared" si="1026"/>
        <v>3.37545454545455</v>
      </c>
      <c r="AH496" s="11">
        <v>1</v>
      </c>
      <c r="AI496" s="11">
        <v>2.71</v>
      </c>
      <c r="AJ496" s="8">
        <f t="shared" si="1027"/>
        <v>3.71</v>
      </c>
      <c r="AK496" s="9">
        <v>1.075</v>
      </c>
      <c r="AL496" s="17">
        <v>1</v>
      </c>
      <c r="AM496" s="18">
        <f t="shared" si="1028"/>
        <v>164991.578380814</v>
      </c>
      <c r="AT496" s="11">
        <v>36903</v>
      </c>
      <c r="AU496" s="11">
        <v>0.0847</v>
      </c>
      <c r="AV496" s="12">
        <v>1.35</v>
      </c>
      <c r="AW496" s="13">
        <f t="shared" si="1029"/>
        <v>4219.673535</v>
      </c>
      <c r="AX496" s="11">
        <v>3</v>
      </c>
      <c r="AY496" s="11">
        <v>490</v>
      </c>
      <c r="AZ496" s="11">
        <v>1.83</v>
      </c>
      <c r="BA496" s="16">
        <f t="shared" si="1030"/>
        <v>4.01072289156627</v>
      </c>
      <c r="BB496" s="11">
        <v>0.93</v>
      </c>
      <c r="BC496" s="11">
        <v>1.85</v>
      </c>
      <c r="BD496" s="8">
        <f t="shared" si="1031"/>
        <v>2.7205</v>
      </c>
      <c r="BE496" s="9">
        <v>1.275</v>
      </c>
      <c r="BF496" s="17">
        <v>1.015</v>
      </c>
      <c r="BG496" s="18">
        <f t="shared" si="1032"/>
        <v>178750.687492658</v>
      </c>
      <c r="BN496" s="11">
        <v>38167</v>
      </c>
      <c r="BO496" s="11">
        <v>0.0847</v>
      </c>
      <c r="BP496" s="12">
        <v>1.35</v>
      </c>
      <c r="BQ496" s="13">
        <f t="shared" si="1033"/>
        <v>4364.205615</v>
      </c>
      <c r="BR496" s="11">
        <v>3</v>
      </c>
      <c r="BS496" s="11">
        <v>490</v>
      </c>
      <c r="BT496" s="11">
        <v>1.83</v>
      </c>
      <c r="BU496" s="16">
        <f t="shared" si="1034"/>
        <v>4.01072289156627</v>
      </c>
      <c r="BV496" s="11">
        <v>1</v>
      </c>
      <c r="BW496" s="11">
        <v>2.71</v>
      </c>
      <c r="BX496" s="8">
        <f t="shared" si="1035"/>
        <v>3.71</v>
      </c>
      <c r="BY496" s="9">
        <v>1.275</v>
      </c>
      <c r="BZ496" s="17">
        <v>1.015</v>
      </c>
      <c r="CA496" s="18">
        <f t="shared" si="1036"/>
        <v>252115.328781015</v>
      </c>
      <c r="CH496" s="11">
        <v>42781</v>
      </c>
      <c r="CI496" s="11">
        <v>0.0847</v>
      </c>
      <c r="CJ496" s="12">
        <v>1.35</v>
      </c>
      <c r="CK496" s="13">
        <f t="shared" si="1037"/>
        <v>4891.793445</v>
      </c>
      <c r="CL496" s="11">
        <v>3</v>
      </c>
      <c r="CM496" s="11">
        <v>490</v>
      </c>
      <c r="CN496" s="11">
        <v>1.83</v>
      </c>
      <c r="CO496" s="16">
        <f t="shared" si="1038"/>
        <v>4.01072289156627</v>
      </c>
      <c r="CP496" s="11">
        <v>0.93</v>
      </c>
      <c r="CQ496" s="11">
        <v>1.85</v>
      </c>
      <c r="CR496" s="8">
        <f t="shared" si="1039"/>
        <v>2.7205</v>
      </c>
      <c r="CS496" s="9">
        <v>1.275</v>
      </c>
      <c r="CT496" s="17">
        <v>1.085</v>
      </c>
      <c r="CU496" s="18">
        <f t="shared" si="1040"/>
        <v>221513.74293495</v>
      </c>
      <c r="DB496" s="11">
        <v>44045</v>
      </c>
      <c r="DC496" s="11">
        <v>0.0847</v>
      </c>
      <c r="DD496" s="12">
        <v>1.35</v>
      </c>
      <c r="DE496" s="13">
        <f t="shared" si="1041"/>
        <v>5036.325525</v>
      </c>
      <c r="DF496" s="11">
        <v>3</v>
      </c>
      <c r="DG496" s="11">
        <v>490</v>
      </c>
      <c r="DH496" s="11">
        <v>1.83</v>
      </c>
      <c r="DI496" s="16">
        <f t="shared" si="1042"/>
        <v>4.01072289156627</v>
      </c>
      <c r="DJ496" s="11">
        <v>1</v>
      </c>
      <c r="DK496" s="11">
        <v>2.71</v>
      </c>
      <c r="DL496" s="8">
        <f t="shared" si="1043"/>
        <v>3.71</v>
      </c>
      <c r="DM496" s="9">
        <v>1.275</v>
      </c>
      <c r="DN496" s="17">
        <v>1.085</v>
      </c>
      <c r="DO496" s="18">
        <f t="shared" si="1044"/>
        <v>311007.983373391</v>
      </c>
      <c r="DV496" s="11">
        <v>49923</v>
      </c>
      <c r="DW496" s="11">
        <v>0.09996</v>
      </c>
      <c r="DX496" s="12">
        <v>1.35</v>
      </c>
      <c r="DY496" s="13">
        <f t="shared" si="1045"/>
        <v>6736.909158</v>
      </c>
      <c r="DZ496" s="11">
        <v>3</v>
      </c>
      <c r="EA496" s="11">
        <v>490</v>
      </c>
      <c r="EB496" s="11">
        <v>1.92</v>
      </c>
      <c r="EC496" s="16">
        <f t="shared" si="1046"/>
        <v>4.10072289156627</v>
      </c>
      <c r="ED496" s="11">
        <v>1</v>
      </c>
      <c r="EE496" s="11">
        <v>3.51</v>
      </c>
      <c r="EF496" s="8">
        <f t="shared" si="1047"/>
        <v>4.51</v>
      </c>
      <c r="EG496" s="9">
        <v>1.275</v>
      </c>
      <c r="EH496" s="17">
        <v>1.2</v>
      </c>
      <c r="EI496" s="18">
        <f t="shared" si="1048"/>
        <v>571887.153951932</v>
      </c>
    </row>
    <row r="497" s="1" customFormat="1" customHeight="1" spans="6:139">
      <c r="F497" s="11"/>
      <c r="G497" s="11"/>
      <c r="H497" s="12"/>
      <c r="I497" s="13"/>
      <c r="J497" s="11"/>
      <c r="K497" s="11"/>
      <c r="L497" s="11"/>
      <c r="M497" s="16"/>
      <c r="N497" s="11"/>
      <c r="O497" s="11"/>
      <c r="P497" s="8"/>
      <c r="Q497" s="9"/>
      <c r="R497" s="17">
        <v>1</v>
      </c>
      <c r="S497" s="18">
        <f t="shared" si="1024"/>
        <v>0</v>
      </c>
      <c r="Z497" s="11"/>
      <c r="AA497" s="11"/>
      <c r="AB497" s="12"/>
      <c r="AC497" s="13"/>
      <c r="AD497" s="11"/>
      <c r="AE497" s="11"/>
      <c r="AF497" s="11"/>
      <c r="AG497" s="16"/>
      <c r="AH497" s="11"/>
      <c r="AI497" s="11"/>
      <c r="AJ497" s="8"/>
      <c r="AK497" s="9"/>
      <c r="AL497" s="17">
        <v>1</v>
      </c>
      <c r="AM497" s="18">
        <f t="shared" si="1028"/>
        <v>0</v>
      </c>
      <c r="AT497" s="11">
        <v>36903</v>
      </c>
      <c r="AU497" s="11">
        <v>0.0847</v>
      </c>
      <c r="AV497" s="12">
        <v>1.35</v>
      </c>
      <c r="AW497" s="13">
        <f t="shared" si="1029"/>
        <v>4219.673535</v>
      </c>
      <c r="AX497" s="11">
        <v>3</v>
      </c>
      <c r="AY497" s="11">
        <v>240</v>
      </c>
      <c r="AZ497" s="11">
        <v>1.83</v>
      </c>
      <c r="BA497" s="16">
        <f t="shared" si="1030"/>
        <v>3.47285714285714</v>
      </c>
      <c r="BB497" s="11">
        <v>0.93</v>
      </c>
      <c r="BC497" s="11">
        <v>1.85</v>
      </c>
      <c r="BD497" s="8">
        <f t="shared" si="1031"/>
        <v>2.7205</v>
      </c>
      <c r="BE497" s="9">
        <v>1.075</v>
      </c>
      <c r="BF497" s="17">
        <v>1.015</v>
      </c>
      <c r="BG497" s="18">
        <f t="shared" si="1032"/>
        <v>130499.925076874</v>
      </c>
      <c r="BN497" s="11">
        <v>38167</v>
      </c>
      <c r="BO497" s="11">
        <v>0.0847</v>
      </c>
      <c r="BP497" s="12">
        <v>1.35</v>
      </c>
      <c r="BQ497" s="13">
        <f t="shared" si="1033"/>
        <v>4364.205615</v>
      </c>
      <c r="BR497" s="11">
        <v>3</v>
      </c>
      <c r="BS497" s="11">
        <v>240</v>
      </c>
      <c r="BT497" s="11">
        <v>1.83</v>
      </c>
      <c r="BU497" s="16">
        <f t="shared" si="1034"/>
        <v>3.47285714285714</v>
      </c>
      <c r="BV497" s="11">
        <v>1</v>
      </c>
      <c r="BW497" s="11">
        <v>2.71</v>
      </c>
      <c r="BX497" s="8">
        <f t="shared" si="1035"/>
        <v>3.71</v>
      </c>
      <c r="BY497" s="9">
        <v>1.075</v>
      </c>
      <c r="BZ497" s="17">
        <v>1.015</v>
      </c>
      <c r="CA497" s="18">
        <f t="shared" si="1036"/>
        <v>184061.006859095</v>
      </c>
      <c r="CH497" s="11">
        <v>42781</v>
      </c>
      <c r="CI497" s="11">
        <v>0.0847</v>
      </c>
      <c r="CJ497" s="12">
        <v>1.35</v>
      </c>
      <c r="CK497" s="13">
        <f t="shared" si="1037"/>
        <v>4891.793445</v>
      </c>
      <c r="CL497" s="11">
        <v>3</v>
      </c>
      <c r="CM497" s="11">
        <v>240</v>
      </c>
      <c r="CN497" s="11">
        <v>1.83</v>
      </c>
      <c r="CO497" s="16">
        <f t="shared" si="1038"/>
        <v>3.47285714285714</v>
      </c>
      <c r="CP497" s="11">
        <v>0.93</v>
      </c>
      <c r="CQ497" s="11">
        <v>1.85</v>
      </c>
      <c r="CR497" s="8">
        <f t="shared" si="1039"/>
        <v>2.7205</v>
      </c>
      <c r="CS497" s="9">
        <v>1.075</v>
      </c>
      <c r="CT497" s="17">
        <v>1.085</v>
      </c>
      <c r="CU497" s="18">
        <f t="shared" si="1040"/>
        <v>161719.807973865</v>
      </c>
      <c r="DB497" s="11">
        <v>44045</v>
      </c>
      <c r="DC497" s="11">
        <v>0.0847</v>
      </c>
      <c r="DD497" s="12">
        <v>1.35</v>
      </c>
      <c r="DE497" s="13">
        <f t="shared" si="1041"/>
        <v>5036.325525</v>
      </c>
      <c r="DF497" s="11">
        <v>3</v>
      </c>
      <c r="DG497" s="11">
        <v>240</v>
      </c>
      <c r="DH497" s="11">
        <v>1.83</v>
      </c>
      <c r="DI497" s="16">
        <f t="shared" si="1042"/>
        <v>3.47285714285714</v>
      </c>
      <c r="DJ497" s="11">
        <v>1</v>
      </c>
      <c r="DK497" s="11">
        <v>2.71</v>
      </c>
      <c r="DL497" s="8">
        <f t="shared" si="1043"/>
        <v>3.71</v>
      </c>
      <c r="DM497" s="9">
        <v>1.075</v>
      </c>
      <c r="DN497" s="17">
        <v>1.085</v>
      </c>
      <c r="DO497" s="18">
        <f t="shared" si="1044"/>
        <v>227056.57302831</v>
      </c>
      <c r="DV497" s="11">
        <v>49923</v>
      </c>
      <c r="DW497" s="11">
        <v>0.09996</v>
      </c>
      <c r="DX497" s="12">
        <v>1.35</v>
      </c>
      <c r="DY497" s="13">
        <f t="shared" si="1045"/>
        <v>6736.909158</v>
      </c>
      <c r="DZ497" s="11">
        <v>3</v>
      </c>
      <c r="EA497" s="11">
        <v>240</v>
      </c>
      <c r="EB497" s="11">
        <v>1.92</v>
      </c>
      <c r="EC497" s="16">
        <f t="shared" si="1046"/>
        <v>3.56285714285714</v>
      </c>
      <c r="ED497" s="11">
        <v>1</v>
      </c>
      <c r="EE497" s="11">
        <v>3.51</v>
      </c>
      <c r="EF497" s="8">
        <f t="shared" si="1047"/>
        <v>4.51</v>
      </c>
      <c r="EG497" s="9">
        <v>1.075</v>
      </c>
      <c r="EH497" s="17">
        <v>1.2</v>
      </c>
      <c r="EI497" s="18">
        <f t="shared" si="1048"/>
        <v>418934.963541765</v>
      </c>
    </row>
    <row r="498" s="1" customFormat="1" customHeight="1" spans="6:139">
      <c r="F498" s="11"/>
      <c r="G498" s="11"/>
      <c r="H498" s="12"/>
      <c r="I498" s="13"/>
      <c r="J498" s="11"/>
      <c r="K498" s="11"/>
      <c r="L498" s="11"/>
      <c r="M498" s="16"/>
      <c r="N498" s="11"/>
      <c r="O498" s="11"/>
      <c r="P498" s="8"/>
      <c r="Q498" s="9"/>
      <c r="R498" s="17">
        <v>1</v>
      </c>
      <c r="S498" s="18">
        <f t="shared" si="1024"/>
        <v>0</v>
      </c>
      <c r="Z498" s="11"/>
      <c r="AA498" s="11"/>
      <c r="AB498" s="12"/>
      <c r="AC498" s="13"/>
      <c r="AD498" s="11"/>
      <c r="AE498" s="11"/>
      <c r="AF498" s="11"/>
      <c r="AG498" s="16"/>
      <c r="AH498" s="11"/>
      <c r="AI498" s="11"/>
      <c r="AJ498" s="8"/>
      <c r="AK498" s="9"/>
      <c r="AL498" s="17">
        <v>1</v>
      </c>
      <c r="AM498" s="18">
        <f t="shared" si="1028"/>
        <v>0</v>
      </c>
      <c r="AT498" s="11"/>
      <c r="AU498" s="11"/>
      <c r="AV498" s="12"/>
      <c r="AW498" s="13"/>
      <c r="AX498" s="11"/>
      <c r="AY498" s="11"/>
      <c r="AZ498" s="11"/>
      <c r="BA498" s="16"/>
      <c r="BB498" s="11"/>
      <c r="BC498" s="11"/>
      <c r="BD498" s="8"/>
      <c r="BE498" s="9"/>
      <c r="BF498" s="17">
        <v>1</v>
      </c>
      <c r="BG498" s="18">
        <f t="shared" si="1032"/>
        <v>0</v>
      </c>
      <c r="BN498" s="11"/>
      <c r="BO498" s="11"/>
      <c r="BP498" s="12"/>
      <c r="BQ498" s="13"/>
      <c r="BR498" s="11"/>
      <c r="BS498" s="11"/>
      <c r="BT498" s="11"/>
      <c r="BU498" s="16"/>
      <c r="BV498" s="11"/>
      <c r="BW498" s="11"/>
      <c r="BX498" s="8"/>
      <c r="BY498" s="9"/>
      <c r="BZ498" s="17">
        <v>1</v>
      </c>
      <c r="CA498" s="18">
        <f t="shared" si="1036"/>
        <v>0</v>
      </c>
      <c r="CH498" s="11">
        <v>42781</v>
      </c>
      <c r="CI498" s="11">
        <v>0.0847</v>
      </c>
      <c r="CJ498" s="12">
        <v>1.35</v>
      </c>
      <c r="CK498" s="13">
        <f t="shared" si="1037"/>
        <v>4891.793445</v>
      </c>
      <c r="CL498" s="11">
        <v>3</v>
      </c>
      <c r="CM498" s="11">
        <v>240</v>
      </c>
      <c r="CN498" s="11">
        <v>1.83</v>
      </c>
      <c r="CO498" s="16">
        <f t="shared" si="1038"/>
        <v>3.47285714285714</v>
      </c>
      <c r="CP498" s="11">
        <v>0.93</v>
      </c>
      <c r="CQ498" s="11">
        <v>1.85</v>
      </c>
      <c r="CR498" s="8">
        <f t="shared" si="1039"/>
        <v>2.7205</v>
      </c>
      <c r="CS498" s="9">
        <v>1.075</v>
      </c>
      <c r="CT498" s="17">
        <v>1.085</v>
      </c>
      <c r="CU498" s="18">
        <f t="shared" si="1040"/>
        <v>161719.807973865</v>
      </c>
      <c r="DB498" s="11">
        <v>44045</v>
      </c>
      <c r="DC498" s="11">
        <v>0.0847</v>
      </c>
      <c r="DD498" s="12">
        <v>1.35</v>
      </c>
      <c r="DE498" s="13">
        <f t="shared" si="1041"/>
        <v>5036.325525</v>
      </c>
      <c r="DF498" s="11">
        <v>3</v>
      </c>
      <c r="DG498" s="11">
        <v>240</v>
      </c>
      <c r="DH498" s="11">
        <v>1.83</v>
      </c>
      <c r="DI498" s="16">
        <f t="shared" si="1042"/>
        <v>3.47285714285714</v>
      </c>
      <c r="DJ498" s="11">
        <v>1</v>
      </c>
      <c r="DK498" s="11">
        <v>2.71</v>
      </c>
      <c r="DL498" s="8">
        <f t="shared" si="1043"/>
        <v>3.71</v>
      </c>
      <c r="DM498" s="9">
        <v>1.075</v>
      </c>
      <c r="DN498" s="17">
        <v>1.085</v>
      </c>
      <c r="DO498" s="18">
        <f t="shared" si="1044"/>
        <v>227056.57302831</v>
      </c>
      <c r="DV498" s="11">
        <v>49923</v>
      </c>
      <c r="DW498" s="11">
        <v>0.09996</v>
      </c>
      <c r="DX498" s="12">
        <v>1.35</v>
      </c>
      <c r="DY498" s="13">
        <f t="shared" si="1045"/>
        <v>6736.909158</v>
      </c>
      <c r="DZ498" s="11">
        <v>3</v>
      </c>
      <c r="EA498" s="11">
        <v>240</v>
      </c>
      <c r="EB498" s="11">
        <v>1.92</v>
      </c>
      <c r="EC498" s="16">
        <f t="shared" si="1046"/>
        <v>3.56285714285714</v>
      </c>
      <c r="ED498" s="11">
        <v>1</v>
      </c>
      <c r="EE498" s="11">
        <v>3.51</v>
      </c>
      <c r="EF498" s="8">
        <f t="shared" si="1047"/>
        <v>4.51</v>
      </c>
      <c r="EG498" s="9">
        <v>1.075</v>
      </c>
      <c r="EH498" s="17">
        <v>1.2</v>
      </c>
      <c r="EI498" s="18">
        <f t="shared" si="1048"/>
        <v>418934.963541765</v>
      </c>
    </row>
    <row r="499" s="1" customFormat="1" customHeight="1" spans="6:139">
      <c r="F499" s="39" t="s">
        <v>51</v>
      </c>
      <c r="G499" s="40"/>
      <c r="H499" s="40"/>
      <c r="I499" s="40"/>
      <c r="J499" s="40"/>
      <c r="K499" s="40"/>
      <c r="L499" s="40"/>
      <c r="M499" s="25">
        <f>SUM(S494:S498)</f>
        <v>438521.444749058</v>
      </c>
      <c r="N499" s="25"/>
      <c r="O499" s="25"/>
      <c r="P499" s="25"/>
      <c r="Q499" s="25"/>
      <c r="R499" s="25"/>
      <c r="S499" s="25"/>
      <c r="T499" s="1"/>
      <c r="U499" s="1"/>
      <c r="V499" s="1"/>
      <c r="W499" s="1"/>
      <c r="X499" s="1"/>
      <c r="Y499" s="1"/>
      <c r="Z499" s="39" t="s">
        <v>51</v>
      </c>
      <c r="AA499" s="40"/>
      <c r="AB499" s="40"/>
      <c r="AC499" s="40"/>
      <c r="AD499" s="40"/>
      <c r="AE499" s="40"/>
      <c r="AF499" s="40"/>
      <c r="AG499" s="25">
        <f>SUM(AM494:AM498)</f>
        <v>620901.713261907</v>
      </c>
      <c r="AH499" s="25"/>
      <c r="AI499" s="25"/>
      <c r="AJ499" s="25"/>
      <c r="AK499" s="25"/>
      <c r="AL499" s="25"/>
      <c r="AM499" s="25"/>
      <c r="AN499" s="1"/>
      <c r="AO499" s="1"/>
      <c r="AP499" s="1"/>
      <c r="AQ499" s="1"/>
      <c r="AR499" s="1"/>
      <c r="AS499" s="1"/>
      <c r="AT499" s="39" t="s">
        <v>51</v>
      </c>
      <c r="AU499" s="40"/>
      <c r="AV499" s="40"/>
      <c r="AW499" s="40"/>
      <c r="AX499" s="40"/>
      <c r="AY499" s="40"/>
      <c r="AZ499" s="40"/>
      <c r="BA499" s="25">
        <f>SUM(BG494:BG498)</f>
        <v>666751.987554849</v>
      </c>
      <c r="BB499" s="25"/>
      <c r="BC499" s="25"/>
      <c r="BD499" s="25"/>
      <c r="BE499" s="25"/>
      <c r="BF499" s="25"/>
      <c r="BG499" s="25"/>
      <c r="BH499" s="1"/>
      <c r="BI499" s="1"/>
      <c r="BJ499" s="1"/>
      <c r="BK499" s="1"/>
      <c r="BL499" s="1"/>
      <c r="BM499" s="1"/>
      <c r="BN499" s="39" t="s">
        <v>51</v>
      </c>
      <c r="BO499" s="40"/>
      <c r="BP499" s="40"/>
      <c r="BQ499" s="40"/>
      <c r="BR499" s="40"/>
      <c r="BS499" s="40"/>
      <c r="BT499" s="40"/>
      <c r="BU499" s="25">
        <f>SUM(CA494:CA498)</f>
        <v>940406.99320214</v>
      </c>
      <c r="BV499" s="25"/>
      <c r="BW499" s="25"/>
      <c r="BX499" s="25"/>
      <c r="BY499" s="25"/>
      <c r="BZ499" s="25"/>
      <c r="CA499" s="25"/>
      <c r="CB499" s="1"/>
      <c r="CC499" s="1"/>
      <c r="CD499" s="1"/>
      <c r="CE499" s="1"/>
      <c r="CF499" s="1"/>
      <c r="CG499" s="1"/>
      <c r="CH499" s="39" t="s">
        <v>51</v>
      </c>
      <c r="CI499" s="40"/>
      <c r="CJ499" s="40"/>
      <c r="CK499" s="40"/>
      <c r="CL499" s="40"/>
      <c r="CM499" s="40"/>
      <c r="CN499" s="40"/>
      <c r="CO499" s="25">
        <f>SUM(CU494:CU498)</f>
        <v>987980.844752582</v>
      </c>
      <c r="CP499" s="25"/>
      <c r="CQ499" s="25"/>
      <c r="CR499" s="25"/>
      <c r="CS499" s="25"/>
      <c r="CT499" s="25"/>
      <c r="CU499" s="25"/>
      <c r="CV499" s="1"/>
      <c r="CW499" s="1"/>
      <c r="CX499" s="1"/>
      <c r="CY499" s="1"/>
      <c r="CZ499" s="1"/>
      <c r="DA499" s="1"/>
      <c r="DB499" s="39" t="s">
        <v>51</v>
      </c>
      <c r="DC499" s="40"/>
      <c r="DD499" s="40"/>
      <c r="DE499" s="40"/>
      <c r="DF499" s="40"/>
      <c r="DG499" s="40"/>
      <c r="DH499" s="40"/>
      <c r="DI499" s="25">
        <f>SUM(DO494:DO498)</f>
        <v>1387137.09617679</v>
      </c>
      <c r="DJ499" s="25"/>
      <c r="DK499" s="25"/>
      <c r="DL499" s="25"/>
      <c r="DM499" s="25"/>
      <c r="DN499" s="25"/>
      <c r="DO499" s="25"/>
      <c r="DP499" s="1"/>
      <c r="DQ499" s="1"/>
      <c r="DR499" s="1"/>
      <c r="DS499" s="1"/>
      <c r="DT499" s="1"/>
      <c r="DU499" s="1"/>
      <c r="DV499" s="39" t="s">
        <v>51</v>
      </c>
      <c r="DW499" s="40"/>
      <c r="DX499" s="40"/>
      <c r="DY499" s="40"/>
      <c r="DZ499" s="40"/>
      <c r="EA499" s="40"/>
      <c r="EB499" s="40"/>
      <c r="EC499" s="25">
        <f>SUM(EI494:EI498)</f>
        <v>2553531.38893932</v>
      </c>
      <c r="ED499" s="25"/>
      <c r="EE499" s="25"/>
      <c r="EF499" s="25"/>
      <c r="EG499" s="25"/>
      <c r="EH499" s="25"/>
      <c r="EI499" s="25"/>
    </row>
    <row r="500" s="1" customFormat="1" customHeight="1" spans="6:139">
      <c r="F500" s="40"/>
      <c r="G500" s="40"/>
      <c r="H500" s="40"/>
      <c r="I500" s="40"/>
      <c r="J500" s="40"/>
      <c r="K500" s="40"/>
      <c r="L500" s="40"/>
      <c r="M500" s="25"/>
      <c r="N500" s="25"/>
      <c r="O500" s="25"/>
      <c r="P500" s="25"/>
      <c r="Q500" s="25"/>
      <c r="R500" s="25"/>
      <c r="S500" s="25"/>
      <c r="T500" s="1"/>
      <c r="U500" s="1"/>
      <c r="V500" s="1"/>
      <c r="W500" s="1"/>
      <c r="X500" s="1"/>
      <c r="Y500" s="1"/>
      <c r="Z500" s="40"/>
      <c r="AA500" s="40"/>
      <c r="AB500" s="40"/>
      <c r="AC500" s="40"/>
      <c r="AD500" s="40"/>
      <c r="AE500" s="40"/>
      <c r="AF500" s="40"/>
      <c r="AG500" s="25"/>
      <c r="AH500" s="25"/>
      <c r="AI500" s="25"/>
      <c r="AJ500" s="25"/>
      <c r="AK500" s="25"/>
      <c r="AL500" s="25"/>
      <c r="AM500" s="25"/>
      <c r="AN500" s="1"/>
      <c r="AO500" s="1"/>
      <c r="AP500" s="1"/>
      <c r="AQ500" s="1"/>
      <c r="AR500" s="1"/>
      <c r="AS500" s="1"/>
      <c r="AT500" s="40"/>
      <c r="AU500" s="40"/>
      <c r="AV500" s="40"/>
      <c r="AW500" s="40"/>
      <c r="AX500" s="40"/>
      <c r="AY500" s="40"/>
      <c r="AZ500" s="40"/>
      <c r="BA500" s="25"/>
      <c r="BB500" s="25"/>
      <c r="BC500" s="25"/>
      <c r="BD500" s="25"/>
      <c r="BE500" s="25"/>
      <c r="BF500" s="25"/>
      <c r="BG500" s="25"/>
      <c r="BH500" s="1"/>
      <c r="BI500" s="1"/>
      <c r="BJ500" s="1"/>
      <c r="BK500" s="1"/>
      <c r="BL500" s="1"/>
      <c r="BM500" s="1"/>
      <c r="BN500" s="40"/>
      <c r="BO500" s="40"/>
      <c r="BP500" s="40"/>
      <c r="BQ500" s="40"/>
      <c r="BR500" s="40"/>
      <c r="BS500" s="40"/>
      <c r="BT500" s="40"/>
      <c r="BU500" s="25"/>
      <c r="BV500" s="25"/>
      <c r="BW500" s="25"/>
      <c r="BX500" s="25"/>
      <c r="BY500" s="25"/>
      <c r="BZ500" s="25"/>
      <c r="CA500" s="25"/>
      <c r="CB500" s="1"/>
      <c r="CC500" s="1"/>
      <c r="CD500" s="1"/>
      <c r="CE500" s="1"/>
      <c r="CF500" s="1"/>
      <c r="CG500" s="1"/>
      <c r="CH500" s="40"/>
      <c r="CI500" s="40"/>
      <c r="CJ500" s="40"/>
      <c r="CK500" s="40"/>
      <c r="CL500" s="40"/>
      <c r="CM500" s="40"/>
      <c r="CN500" s="40"/>
      <c r="CO500" s="25"/>
      <c r="CP500" s="25"/>
      <c r="CQ500" s="25"/>
      <c r="CR500" s="25"/>
      <c r="CS500" s="25"/>
      <c r="CT500" s="25"/>
      <c r="CU500" s="25"/>
      <c r="CV500" s="1"/>
      <c r="CW500" s="1"/>
      <c r="CX500" s="1"/>
      <c r="CY500" s="1"/>
      <c r="CZ500" s="1"/>
      <c r="DA500" s="1"/>
      <c r="DB500" s="40"/>
      <c r="DC500" s="40"/>
      <c r="DD500" s="40"/>
      <c r="DE500" s="40"/>
      <c r="DF500" s="40"/>
      <c r="DG500" s="40"/>
      <c r="DH500" s="40"/>
      <c r="DI500" s="25"/>
      <c r="DJ500" s="25"/>
      <c r="DK500" s="25"/>
      <c r="DL500" s="25"/>
      <c r="DM500" s="25"/>
      <c r="DN500" s="25"/>
      <c r="DO500" s="25"/>
      <c r="DP500" s="1"/>
      <c r="DQ500" s="1"/>
      <c r="DR500" s="1"/>
      <c r="DS500" s="1"/>
      <c r="DT500" s="1"/>
      <c r="DU500" s="1"/>
      <c r="DV500" s="40"/>
      <c r="DW500" s="40"/>
      <c r="DX500" s="40"/>
      <c r="DY500" s="40"/>
      <c r="DZ500" s="40"/>
      <c r="EA500" s="40"/>
      <c r="EB500" s="40"/>
      <c r="EC500" s="25"/>
      <c r="ED500" s="25"/>
      <c r="EE500" s="25"/>
      <c r="EF500" s="25"/>
      <c r="EG500" s="25"/>
      <c r="EH500" s="25"/>
      <c r="EI500" s="25"/>
    </row>
    <row r="501" s="1" customFormat="1" customHeight="1" spans="6:139">
      <c r="F501" s="35" t="s">
        <v>30</v>
      </c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1"/>
      <c r="S501" s="1"/>
      <c r="T501" s="1"/>
      <c r="U501" s="1"/>
      <c r="V501" s="1"/>
      <c r="W501" s="1"/>
      <c r="X501" s="1"/>
      <c r="Y501" s="1"/>
      <c r="Z501" s="35" t="s">
        <v>30</v>
      </c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1"/>
      <c r="AM501" s="1"/>
      <c r="AN501" s="1"/>
      <c r="AO501" s="1"/>
      <c r="AP501" s="1"/>
      <c r="AQ501" s="1"/>
      <c r="AR501" s="1"/>
      <c r="AS501" s="1"/>
      <c r="AT501" s="35" t="s">
        <v>30</v>
      </c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1"/>
      <c r="BG501" s="1"/>
      <c r="BH501" s="1"/>
      <c r="BI501" s="1"/>
      <c r="BJ501" s="1"/>
      <c r="BK501" s="1"/>
      <c r="BL501" s="1"/>
      <c r="BM501" s="1"/>
      <c r="BN501" s="35" t="s">
        <v>30</v>
      </c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1"/>
      <c r="CA501" s="1"/>
      <c r="CB501" s="1"/>
      <c r="CC501" s="1"/>
      <c r="CD501" s="1"/>
      <c r="CE501" s="1"/>
      <c r="CF501" s="1"/>
      <c r="CG501" s="1"/>
      <c r="CH501" s="35" t="s">
        <v>30</v>
      </c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1"/>
      <c r="CU501" s="1"/>
      <c r="CV501" s="1"/>
      <c r="CW501" s="1"/>
      <c r="CX501" s="1"/>
      <c r="CY501" s="1"/>
      <c r="CZ501" s="1"/>
      <c r="DA501" s="1"/>
      <c r="DB501" s="35" t="s">
        <v>30</v>
      </c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1"/>
      <c r="DO501" s="1"/>
      <c r="DP501" s="1"/>
      <c r="DQ501" s="1"/>
      <c r="DR501" s="1"/>
      <c r="DS501" s="1"/>
      <c r="DT501" s="1"/>
      <c r="DU501" s="1"/>
      <c r="DV501" s="35" t="s">
        <v>30</v>
      </c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</row>
    <row r="502" s="1" customFormat="1" customHeight="1" spans="6:139">
      <c r="F502" s="13" t="s">
        <v>8</v>
      </c>
      <c r="G502" s="13"/>
      <c r="H502" s="13"/>
      <c r="I502" s="13"/>
      <c r="J502" s="13"/>
      <c r="K502" s="8" t="s">
        <v>53</v>
      </c>
      <c r="L502" s="8"/>
      <c r="M502" s="8"/>
      <c r="N502" s="8"/>
      <c r="O502" s="9" t="s">
        <v>38</v>
      </c>
      <c r="P502" s="9"/>
      <c r="Q502" s="41" t="s">
        <v>13</v>
      </c>
      <c r="Z502" s="13" t="s">
        <v>8</v>
      </c>
      <c r="AA502" s="13"/>
      <c r="AB502" s="13"/>
      <c r="AC502" s="13"/>
      <c r="AD502" s="13"/>
      <c r="AE502" s="8" t="s">
        <v>53</v>
      </c>
      <c r="AF502" s="8"/>
      <c r="AG502" s="8"/>
      <c r="AH502" s="8"/>
      <c r="AI502" s="9" t="s">
        <v>38</v>
      </c>
      <c r="AJ502" s="9"/>
      <c r="AK502" s="41" t="s">
        <v>13</v>
      </c>
      <c r="AT502" s="13" t="s">
        <v>8</v>
      </c>
      <c r="AU502" s="13"/>
      <c r="AV502" s="13"/>
      <c r="AW502" s="13"/>
      <c r="AX502" s="13"/>
      <c r="AY502" s="8" t="s">
        <v>53</v>
      </c>
      <c r="AZ502" s="8"/>
      <c r="BA502" s="8"/>
      <c r="BB502" s="8"/>
      <c r="BC502" s="9" t="s">
        <v>38</v>
      </c>
      <c r="BD502" s="9"/>
      <c r="BE502" s="41" t="s">
        <v>13</v>
      </c>
      <c r="BN502" s="13" t="s">
        <v>8</v>
      </c>
      <c r="BO502" s="13"/>
      <c r="BP502" s="13"/>
      <c r="BQ502" s="13"/>
      <c r="BR502" s="13"/>
      <c r="BS502" s="8" t="s">
        <v>53</v>
      </c>
      <c r="BT502" s="8"/>
      <c r="BU502" s="8"/>
      <c r="BV502" s="8"/>
      <c r="BW502" s="9" t="s">
        <v>38</v>
      </c>
      <c r="BX502" s="9"/>
      <c r="BY502" s="41" t="s">
        <v>13</v>
      </c>
      <c r="CH502" s="13" t="s">
        <v>8</v>
      </c>
      <c r="CI502" s="13"/>
      <c r="CJ502" s="13"/>
      <c r="CK502" s="13"/>
      <c r="CL502" s="13"/>
      <c r="CM502" s="8" t="s">
        <v>53</v>
      </c>
      <c r="CN502" s="8"/>
      <c r="CO502" s="8"/>
      <c r="CP502" s="8"/>
      <c r="CQ502" s="9" t="s">
        <v>38</v>
      </c>
      <c r="CR502" s="9"/>
      <c r="CS502" s="41" t="s">
        <v>13</v>
      </c>
      <c r="DB502" s="13" t="s">
        <v>8</v>
      </c>
      <c r="DC502" s="13"/>
      <c r="DD502" s="13"/>
      <c r="DE502" s="13"/>
      <c r="DF502" s="13"/>
      <c r="DG502" s="8" t="s">
        <v>53</v>
      </c>
      <c r="DH502" s="8"/>
      <c r="DI502" s="8"/>
      <c r="DJ502" s="8"/>
      <c r="DK502" s="9" t="s">
        <v>38</v>
      </c>
      <c r="DL502" s="9"/>
      <c r="DM502" s="41" t="s">
        <v>13</v>
      </c>
      <c r="DV502" s="13" t="s">
        <v>8</v>
      </c>
      <c r="DW502" s="13"/>
      <c r="DX502" s="13"/>
      <c r="DY502" s="13"/>
      <c r="DZ502" s="13"/>
      <c r="EA502" s="8" t="s">
        <v>53</v>
      </c>
      <c r="EB502" s="8"/>
      <c r="EC502" s="8"/>
      <c r="ED502" s="8"/>
      <c r="EE502" s="9" t="s">
        <v>38</v>
      </c>
      <c r="EF502" s="9"/>
      <c r="EG502" s="41" t="s">
        <v>13</v>
      </c>
    </row>
    <row r="503" s="1" customFormat="1" customHeight="1" spans="6:139">
      <c r="F503" s="13" t="s">
        <v>54</v>
      </c>
      <c r="G503" s="13" t="s">
        <v>55</v>
      </c>
      <c r="H503" s="13" t="s">
        <v>56</v>
      </c>
      <c r="I503" s="13" t="s">
        <v>57</v>
      </c>
      <c r="J503" s="13" t="s">
        <v>8</v>
      </c>
      <c r="K503" s="8" t="s">
        <v>58</v>
      </c>
      <c r="L503" s="8" t="s">
        <v>26</v>
      </c>
      <c r="M503" s="8" t="s">
        <v>27</v>
      </c>
      <c r="N503" s="42" t="s">
        <v>28</v>
      </c>
      <c r="O503" s="9" t="s">
        <v>59</v>
      </c>
      <c r="P503" s="9" t="s">
        <v>60</v>
      </c>
      <c r="Q503" s="41"/>
      <c r="R503" s="1"/>
      <c r="S503" s="1"/>
      <c r="T503" s="1"/>
      <c r="U503" s="1"/>
      <c r="V503" s="1"/>
      <c r="W503" s="1"/>
      <c r="X503" s="1"/>
      <c r="Y503" s="1"/>
      <c r="Z503" s="13" t="s">
        <v>54</v>
      </c>
      <c r="AA503" s="13" t="s">
        <v>55</v>
      </c>
      <c r="AB503" s="13" t="s">
        <v>56</v>
      </c>
      <c r="AC503" s="13" t="s">
        <v>57</v>
      </c>
      <c r="AD503" s="13" t="s">
        <v>8</v>
      </c>
      <c r="AE503" s="8" t="s">
        <v>58</v>
      </c>
      <c r="AF503" s="8" t="s">
        <v>26</v>
      </c>
      <c r="AG503" s="8" t="s">
        <v>27</v>
      </c>
      <c r="AH503" s="42" t="s">
        <v>28</v>
      </c>
      <c r="AI503" s="9" t="s">
        <v>59</v>
      </c>
      <c r="AJ503" s="9" t="s">
        <v>60</v>
      </c>
      <c r="AK503" s="41"/>
      <c r="AL503" s="1"/>
      <c r="AM503" s="1"/>
      <c r="AN503" s="1"/>
      <c r="AO503" s="1"/>
      <c r="AP503" s="1"/>
      <c r="AQ503" s="1"/>
      <c r="AR503" s="1"/>
      <c r="AS503" s="1"/>
      <c r="AT503" s="13" t="s">
        <v>54</v>
      </c>
      <c r="AU503" s="13" t="s">
        <v>55</v>
      </c>
      <c r="AV503" s="13" t="s">
        <v>56</v>
      </c>
      <c r="AW503" s="13" t="s">
        <v>57</v>
      </c>
      <c r="AX503" s="13" t="s">
        <v>8</v>
      </c>
      <c r="AY503" s="8" t="s">
        <v>58</v>
      </c>
      <c r="AZ503" s="8" t="s">
        <v>26</v>
      </c>
      <c r="BA503" s="8" t="s">
        <v>27</v>
      </c>
      <c r="BB503" s="42" t="s">
        <v>28</v>
      </c>
      <c r="BC503" s="9" t="s">
        <v>59</v>
      </c>
      <c r="BD503" s="9" t="s">
        <v>60</v>
      </c>
      <c r="BE503" s="41"/>
      <c r="BF503" s="1"/>
      <c r="BG503" s="1"/>
      <c r="BH503" s="1"/>
      <c r="BI503" s="1"/>
      <c r="BJ503" s="1"/>
      <c r="BK503" s="1"/>
      <c r="BL503" s="1"/>
      <c r="BM503" s="1"/>
      <c r="BN503" s="13" t="s">
        <v>54</v>
      </c>
      <c r="BO503" s="13" t="s">
        <v>55</v>
      </c>
      <c r="BP503" s="13" t="s">
        <v>56</v>
      </c>
      <c r="BQ503" s="13" t="s">
        <v>57</v>
      </c>
      <c r="BR503" s="13" t="s">
        <v>8</v>
      </c>
      <c r="BS503" s="8" t="s">
        <v>58</v>
      </c>
      <c r="BT503" s="8" t="s">
        <v>26</v>
      </c>
      <c r="BU503" s="8" t="s">
        <v>27</v>
      </c>
      <c r="BV503" s="42" t="s">
        <v>28</v>
      </c>
      <c r="BW503" s="9" t="s">
        <v>59</v>
      </c>
      <c r="BX503" s="9" t="s">
        <v>60</v>
      </c>
      <c r="BY503" s="41"/>
      <c r="BZ503" s="1"/>
      <c r="CA503" s="1"/>
      <c r="CB503" s="1"/>
      <c r="CC503" s="1"/>
      <c r="CD503" s="1"/>
      <c r="CE503" s="1"/>
      <c r="CF503" s="1"/>
      <c r="CG503" s="1"/>
      <c r="CH503" s="13" t="s">
        <v>54</v>
      </c>
      <c r="CI503" s="13" t="s">
        <v>55</v>
      </c>
      <c r="CJ503" s="13" t="s">
        <v>56</v>
      </c>
      <c r="CK503" s="13" t="s">
        <v>57</v>
      </c>
      <c r="CL503" s="13" t="s">
        <v>8</v>
      </c>
      <c r="CM503" s="8" t="s">
        <v>58</v>
      </c>
      <c r="CN503" s="8" t="s">
        <v>26</v>
      </c>
      <c r="CO503" s="8" t="s">
        <v>27</v>
      </c>
      <c r="CP503" s="42" t="s">
        <v>28</v>
      </c>
      <c r="CQ503" s="9" t="s">
        <v>59</v>
      </c>
      <c r="CR503" s="9" t="s">
        <v>60</v>
      </c>
      <c r="CS503" s="41"/>
      <c r="CT503" s="1"/>
      <c r="CU503" s="1"/>
      <c r="CV503" s="1"/>
      <c r="CW503" s="1"/>
      <c r="CX503" s="1"/>
      <c r="CY503" s="1"/>
      <c r="CZ503" s="1"/>
      <c r="DA503" s="1"/>
      <c r="DB503" s="13" t="s">
        <v>54</v>
      </c>
      <c r="DC503" s="13" t="s">
        <v>55</v>
      </c>
      <c r="DD503" s="13" t="s">
        <v>56</v>
      </c>
      <c r="DE503" s="13" t="s">
        <v>57</v>
      </c>
      <c r="DF503" s="13" t="s">
        <v>8</v>
      </c>
      <c r="DG503" s="8" t="s">
        <v>58</v>
      </c>
      <c r="DH503" s="8" t="s">
        <v>26</v>
      </c>
      <c r="DI503" s="8" t="s">
        <v>27</v>
      </c>
      <c r="DJ503" s="42" t="s">
        <v>28</v>
      </c>
      <c r="DK503" s="9" t="s">
        <v>59</v>
      </c>
      <c r="DL503" s="9" t="s">
        <v>60</v>
      </c>
      <c r="DM503" s="41"/>
      <c r="DN503" s="1"/>
      <c r="DO503" s="1"/>
      <c r="DP503" s="1"/>
      <c r="DQ503" s="1"/>
      <c r="DR503" s="1"/>
      <c r="DS503" s="1"/>
      <c r="DT503" s="1"/>
      <c r="DU503" s="1"/>
      <c r="DV503" s="13" t="s">
        <v>54</v>
      </c>
      <c r="DW503" s="13" t="s">
        <v>55</v>
      </c>
      <c r="DX503" s="13" t="s">
        <v>56</v>
      </c>
      <c r="DY503" s="13" t="s">
        <v>57</v>
      </c>
      <c r="DZ503" s="13" t="s">
        <v>8</v>
      </c>
      <c r="EA503" s="8" t="s">
        <v>58</v>
      </c>
      <c r="EB503" s="8" t="s">
        <v>26</v>
      </c>
      <c r="EC503" s="8" t="s">
        <v>27</v>
      </c>
      <c r="ED503" s="42" t="s">
        <v>28</v>
      </c>
      <c r="EE503" s="9" t="s">
        <v>59</v>
      </c>
      <c r="EF503" s="9" t="s">
        <v>60</v>
      </c>
      <c r="EG503" s="41"/>
    </row>
    <row r="504" s="1" customFormat="1" customHeight="1" spans="6:139">
      <c r="F504" s="11">
        <v>2465</v>
      </c>
      <c r="G504" s="12">
        <v>1.05</v>
      </c>
      <c r="H504" s="11">
        <v>1</v>
      </c>
      <c r="I504" s="11">
        <v>0</v>
      </c>
      <c r="J504" s="13">
        <f t="shared" ref="J504:J518" si="1049">F504*G504*H504+I504</f>
        <v>2588.25</v>
      </c>
      <c r="K504" s="11">
        <v>1</v>
      </c>
      <c r="L504" s="11">
        <v>0.98</v>
      </c>
      <c r="M504" s="11">
        <v>2.3</v>
      </c>
      <c r="N504" s="42">
        <f t="shared" ref="N504:N518" si="1050">L504*M504+1</f>
        <v>3.254</v>
      </c>
      <c r="O504" s="11">
        <v>1.275</v>
      </c>
      <c r="P504" s="9">
        <v>0.5</v>
      </c>
      <c r="Q504" s="43">
        <f t="shared" ref="Q504:Q518" si="1051">J504*K504*N504*O504*P504</f>
        <v>5369.13050625</v>
      </c>
      <c r="Z504" s="11">
        <v>2465</v>
      </c>
      <c r="AA504" s="12">
        <v>1.05</v>
      </c>
      <c r="AB504" s="11">
        <v>1</v>
      </c>
      <c r="AC504" s="11">
        <v>0</v>
      </c>
      <c r="AD504" s="13">
        <f t="shared" ref="AD504:AD518" si="1052">Z504*AA504*AB504+AC504</f>
        <v>2588.25</v>
      </c>
      <c r="AE504" s="11">
        <v>1</v>
      </c>
      <c r="AF504" s="11">
        <v>0.98</v>
      </c>
      <c r="AG504" s="11">
        <v>2.3</v>
      </c>
      <c r="AH504" s="42">
        <f t="shared" ref="AH504:AH518" si="1053">AF504*AG504+1</f>
        <v>3.254</v>
      </c>
      <c r="AI504" s="11">
        <v>1.275</v>
      </c>
      <c r="AJ504" s="9">
        <v>0.5</v>
      </c>
      <c r="AK504" s="43">
        <f t="shared" ref="AK504:AK518" si="1054">AD504*AE504*AH504*AI504*AJ504</f>
        <v>5369.13050625</v>
      </c>
      <c r="AT504" s="11">
        <v>2465</v>
      </c>
      <c r="AU504" s="12">
        <v>1.05</v>
      </c>
      <c r="AV504" s="11">
        <v>1</v>
      </c>
      <c r="AW504" s="11">
        <v>0</v>
      </c>
      <c r="AX504" s="13">
        <f t="shared" ref="AX504:AX518" si="1055">AT504*AU504*AV504+AW504</f>
        <v>2588.25</v>
      </c>
      <c r="AY504" s="11">
        <v>1</v>
      </c>
      <c r="AZ504" s="11">
        <v>0.98</v>
      </c>
      <c r="BA504" s="11">
        <v>2.3</v>
      </c>
      <c r="BB504" s="42">
        <f t="shared" ref="BB504:BB518" si="1056">AZ504*BA504+1</f>
        <v>3.254</v>
      </c>
      <c r="BC504" s="11">
        <v>1.275</v>
      </c>
      <c r="BD504" s="9">
        <v>0.5</v>
      </c>
      <c r="BE504" s="43">
        <f t="shared" ref="BE504:BE518" si="1057">AX504*AY504*BB504*BC504*BD504</f>
        <v>5369.13050625</v>
      </c>
      <c r="BN504" s="11">
        <v>2465</v>
      </c>
      <c r="BO504" s="12">
        <v>1.05</v>
      </c>
      <c r="BP504" s="11">
        <v>1</v>
      </c>
      <c r="BQ504" s="11">
        <v>0</v>
      </c>
      <c r="BR504" s="13">
        <f t="shared" ref="BR504:BR518" si="1058">BN504*BO504*BP504+BQ504</f>
        <v>2588.25</v>
      </c>
      <c r="BS504" s="11">
        <v>1</v>
      </c>
      <c r="BT504" s="11">
        <v>0.98</v>
      </c>
      <c r="BU504" s="11">
        <v>2.3</v>
      </c>
      <c r="BV504" s="42">
        <f t="shared" ref="BV504:BV518" si="1059">BT504*BU504+1</f>
        <v>3.254</v>
      </c>
      <c r="BW504" s="11">
        <v>1.275</v>
      </c>
      <c r="BX504" s="9">
        <v>0.5</v>
      </c>
      <c r="BY504" s="43">
        <f t="shared" ref="BY504:BY518" si="1060">BR504*BS504*BV504*BW504*BX504</f>
        <v>5369.13050625</v>
      </c>
      <c r="CH504" s="11">
        <f t="shared" ref="CH504:CH518" si="1061">2465+428</f>
        <v>2893</v>
      </c>
      <c r="CI504" s="12">
        <v>1.05</v>
      </c>
      <c r="CJ504" s="11">
        <v>1</v>
      </c>
      <c r="CK504" s="11">
        <v>0</v>
      </c>
      <c r="CL504" s="13">
        <f t="shared" ref="CL504:CL518" si="1062">CH504*CI504*CJ504+CK504</f>
        <v>3037.65</v>
      </c>
      <c r="CM504" s="11">
        <v>1</v>
      </c>
      <c r="CN504" s="11">
        <v>0.98</v>
      </c>
      <c r="CO504" s="11">
        <v>2.3</v>
      </c>
      <c r="CP504" s="42">
        <f t="shared" ref="CP504:CP518" si="1063">CN504*CO504+1</f>
        <v>3.254</v>
      </c>
      <c r="CQ504" s="11">
        <v>1.275</v>
      </c>
      <c r="CR504" s="9">
        <v>0.5</v>
      </c>
      <c r="CS504" s="43">
        <f t="shared" ref="CS504:CS518" si="1064">CL504*CM504*CP504*CQ504*CR504</f>
        <v>6301.37710125</v>
      </c>
      <c r="DB504" s="11">
        <f t="shared" ref="DB504:DB518" si="1065">2465+440</f>
        <v>2905</v>
      </c>
      <c r="DC504" s="12">
        <v>1.05</v>
      </c>
      <c r="DD504" s="11">
        <v>1</v>
      </c>
      <c r="DE504" s="11">
        <v>0</v>
      </c>
      <c r="DF504" s="13">
        <f t="shared" ref="DF504:DF518" si="1066">DB504*DC504*DD504+DE504</f>
        <v>3050.25</v>
      </c>
      <c r="DG504" s="11">
        <v>1</v>
      </c>
      <c r="DH504" s="11">
        <v>0.98</v>
      </c>
      <c r="DI504" s="11">
        <v>2.3</v>
      </c>
      <c r="DJ504" s="42">
        <f t="shared" ref="DJ504:DJ518" si="1067">DH504*DI504+1</f>
        <v>3.254</v>
      </c>
      <c r="DK504" s="11">
        <v>1.275</v>
      </c>
      <c r="DL504" s="9">
        <v>0.5</v>
      </c>
      <c r="DM504" s="43">
        <f t="shared" ref="DM504:DM518" si="1068">DF504*DG504*DJ504*DK504*DL504</f>
        <v>6327.51485625</v>
      </c>
      <c r="DV504" s="11">
        <f t="shared" ref="DV504:DV518" si="1069">2465+499</f>
        <v>2964</v>
      </c>
      <c r="DW504" s="12">
        <v>1.05</v>
      </c>
      <c r="DX504" s="11">
        <v>1</v>
      </c>
      <c r="DY504" s="11">
        <v>0</v>
      </c>
      <c r="DZ504" s="13">
        <f t="shared" ref="DZ504:DZ518" si="1070">DV504*DW504*DX504+DY504</f>
        <v>3112.2</v>
      </c>
      <c r="EA504" s="11">
        <v>1</v>
      </c>
      <c r="EB504" s="11">
        <v>0.98</v>
      </c>
      <c r="EC504" s="11">
        <v>3.1</v>
      </c>
      <c r="ED504" s="42">
        <f t="shared" ref="ED504:ED518" si="1071">EB504*EC504+1</f>
        <v>4.038</v>
      </c>
      <c r="EE504" s="11">
        <v>1.275</v>
      </c>
      <c r="EF504" s="9">
        <v>0.5</v>
      </c>
      <c r="EG504" s="43">
        <f t="shared" ref="EG504:EG518" si="1072">DZ504*EA504*ED504*EE504*EF504</f>
        <v>8011.503045</v>
      </c>
    </row>
    <row r="505" s="1" customFormat="1" customHeight="1" spans="6:139">
      <c r="F505" s="11">
        <v>2465</v>
      </c>
      <c r="G505" s="12">
        <v>1.06</v>
      </c>
      <c r="H505" s="11">
        <v>1</v>
      </c>
      <c r="I505" s="11">
        <v>0</v>
      </c>
      <c r="J505" s="13">
        <f t="shared" si="1049"/>
        <v>2612.9</v>
      </c>
      <c r="K505" s="11">
        <v>1</v>
      </c>
      <c r="L505" s="11">
        <v>0.98</v>
      </c>
      <c r="M505" s="11">
        <v>2.3</v>
      </c>
      <c r="N505" s="42">
        <f t="shared" si="1050"/>
        <v>3.254</v>
      </c>
      <c r="O505" s="11">
        <v>1.275</v>
      </c>
      <c r="P505" s="9">
        <v>0.5</v>
      </c>
      <c r="Q505" s="43">
        <f t="shared" si="1051"/>
        <v>5420.2650825</v>
      </c>
      <c r="Z505" s="11">
        <v>2465</v>
      </c>
      <c r="AA505" s="12">
        <v>1.06</v>
      </c>
      <c r="AB505" s="11">
        <v>1</v>
      </c>
      <c r="AC505" s="11">
        <v>0</v>
      </c>
      <c r="AD505" s="13">
        <f t="shared" si="1052"/>
        <v>2612.9</v>
      </c>
      <c r="AE505" s="11">
        <v>1</v>
      </c>
      <c r="AF505" s="11">
        <v>0.98</v>
      </c>
      <c r="AG505" s="11">
        <v>2.3</v>
      </c>
      <c r="AH505" s="42">
        <f t="shared" si="1053"/>
        <v>3.254</v>
      </c>
      <c r="AI505" s="11">
        <v>1.275</v>
      </c>
      <c r="AJ505" s="9">
        <v>0.5</v>
      </c>
      <c r="AK505" s="43">
        <f t="shared" si="1054"/>
        <v>5420.2650825</v>
      </c>
      <c r="AT505" s="11">
        <v>2465</v>
      </c>
      <c r="AU505" s="12">
        <v>1.06</v>
      </c>
      <c r="AV505" s="11">
        <v>1</v>
      </c>
      <c r="AW505" s="11">
        <v>0</v>
      </c>
      <c r="AX505" s="13">
        <f t="shared" si="1055"/>
        <v>2612.9</v>
      </c>
      <c r="AY505" s="11">
        <v>1</v>
      </c>
      <c r="AZ505" s="11">
        <v>0.98</v>
      </c>
      <c r="BA505" s="11">
        <v>2.3</v>
      </c>
      <c r="BB505" s="42">
        <f t="shared" si="1056"/>
        <v>3.254</v>
      </c>
      <c r="BC505" s="11">
        <v>1.275</v>
      </c>
      <c r="BD505" s="9">
        <v>0.5</v>
      </c>
      <c r="BE505" s="43">
        <f t="shared" si="1057"/>
        <v>5420.2650825</v>
      </c>
      <c r="BN505" s="11">
        <v>2465</v>
      </c>
      <c r="BO505" s="12">
        <v>1.06</v>
      </c>
      <c r="BP505" s="11">
        <v>1</v>
      </c>
      <c r="BQ505" s="11">
        <v>0</v>
      </c>
      <c r="BR505" s="13">
        <f t="shared" si="1058"/>
        <v>2612.9</v>
      </c>
      <c r="BS505" s="11">
        <v>1</v>
      </c>
      <c r="BT505" s="11">
        <v>0.98</v>
      </c>
      <c r="BU505" s="11">
        <v>2.3</v>
      </c>
      <c r="BV505" s="42">
        <f t="shared" si="1059"/>
        <v>3.254</v>
      </c>
      <c r="BW505" s="11">
        <v>1.275</v>
      </c>
      <c r="BX505" s="9">
        <v>0.5</v>
      </c>
      <c r="BY505" s="43">
        <f t="shared" si="1060"/>
        <v>5420.2650825</v>
      </c>
      <c r="CH505" s="11">
        <f t="shared" si="1061"/>
        <v>2893</v>
      </c>
      <c r="CI505" s="12">
        <v>1.06</v>
      </c>
      <c r="CJ505" s="11">
        <v>1</v>
      </c>
      <c r="CK505" s="11">
        <v>0</v>
      </c>
      <c r="CL505" s="13">
        <f t="shared" si="1062"/>
        <v>3066.58</v>
      </c>
      <c r="CM505" s="11">
        <v>1</v>
      </c>
      <c r="CN505" s="11">
        <v>0.98</v>
      </c>
      <c r="CO505" s="11">
        <v>2.3</v>
      </c>
      <c r="CP505" s="42">
        <f t="shared" si="1063"/>
        <v>3.254</v>
      </c>
      <c r="CQ505" s="11">
        <v>1.275</v>
      </c>
      <c r="CR505" s="9">
        <v>0.5</v>
      </c>
      <c r="CS505" s="43">
        <f t="shared" si="1064"/>
        <v>6361.3902165</v>
      </c>
      <c r="DB505" s="11">
        <f t="shared" si="1065"/>
        <v>2905</v>
      </c>
      <c r="DC505" s="12">
        <v>1.06</v>
      </c>
      <c r="DD505" s="11">
        <v>1</v>
      </c>
      <c r="DE505" s="11">
        <v>0</v>
      </c>
      <c r="DF505" s="13">
        <f t="shared" si="1066"/>
        <v>3079.3</v>
      </c>
      <c r="DG505" s="11">
        <v>1</v>
      </c>
      <c r="DH505" s="11">
        <v>0.98</v>
      </c>
      <c r="DI505" s="11">
        <v>2.3</v>
      </c>
      <c r="DJ505" s="42">
        <f t="shared" si="1067"/>
        <v>3.254</v>
      </c>
      <c r="DK505" s="11">
        <v>1.275</v>
      </c>
      <c r="DL505" s="9">
        <v>0.5</v>
      </c>
      <c r="DM505" s="43">
        <f t="shared" si="1068"/>
        <v>6387.7769025</v>
      </c>
      <c r="DV505" s="11">
        <f t="shared" si="1069"/>
        <v>2964</v>
      </c>
      <c r="DW505" s="12">
        <v>1.06</v>
      </c>
      <c r="DX505" s="11">
        <v>1</v>
      </c>
      <c r="DY505" s="11">
        <v>0</v>
      </c>
      <c r="DZ505" s="13">
        <f t="shared" si="1070"/>
        <v>3141.84</v>
      </c>
      <c r="EA505" s="11">
        <v>1</v>
      </c>
      <c r="EB505" s="11">
        <v>0.98</v>
      </c>
      <c r="EC505" s="11">
        <v>3.1</v>
      </c>
      <c r="ED505" s="42">
        <f t="shared" si="1071"/>
        <v>4.038</v>
      </c>
      <c r="EE505" s="11">
        <v>1.275</v>
      </c>
      <c r="EF505" s="9">
        <v>0.5</v>
      </c>
      <c r="EG505" s="43">
        <f t="shared" si="1072"/>
        <v>8087.803074</v>
      </c>
    </row>
    <row r="506" s="1" customFormat="1" customHeight="1" spans="6:139">
      <c r="F506" s="11">
        <v>2465</v>
      </c>
      <c r="G506" s="12">
        <v>1.31</v>
      </c>
      <c r="H506" s="11">
        <v>1</v>
      </c>
      <c r="I506" s="11">
        <v>0</v>
      </c>
      <c r="J506" s="13">
        <f t="shared" si="1049"/>
        <v>3229.15</v>
      </c>
      <c r="K506" s="11">
        <v>1</v>
      </c>
      <c r="L506" s="11">
        <v>0.98</v>
      </c>
      <c r="M506" s="11">
        <v>2.3</v>
      </c>
      <c r="N506" s="42">
        <f t="shared" si="1050"/>
        <v>3.254</v>
      </c>
      <c r="O506" s="11">
        <v>1.275</v>
      </c>
      <c r="P506" s="9">
        <v>0.5</v>
      </c>
      <c r="Q506" s="43">
        <f t="shared" si="1051"/>
        <v>6698.62948875</v>
      </c>
      <c r="Z506" s="11">
        <v>2465</v>
      </c>
      <c r="AA506" s="12">
        <v>1.31</v>
      </c>
      <c r="AB506" s="11">
        <v>1</v>
      </c>
      <c r="AC506" s="11">
        <v>0</v>
      </c>
      <c r="AD506" s="13">
        <f t="shared" si="1052"/>
        <v>3229.15</v>
      </c>
      <c r="AE506" s="11">
        <v>1</v>
      </c>
      <c r="AF506" s="11">
        <v>0.98</v>
      </c>
      <c r="AG506" s="11">
        <v>2.3</v>
      </c>
      <c r="AH506" s="42">
        <f t="shared" si="1053"/>
        <v>3.254</v>
      </c>
      <c r="AI506" s="11">
        <v>1.275</v>
      </c>
      <c r="AJ506" s="9">
        <v>0.5</v>
      </c>
      <c r="AK506" s="43">
        <f t="shared" si="1054"/>
        <v>6698.62948875</v>
      </c>
      <c r="AT506" s="11">
        <v>2465</v>
      </c>
      <c r="AU506" s="12">
        <v>1.31</v>
      </c>
      <c r="AV506" s="11">
        <v>1</v>
      </c>
      <c r="AW506" s="11">
        <v>0</v>
      </c>
      <c r="AX506" s="13">
        <f t="shared" si="1055"/>
        <v>3229.15</v>
      </c>
      <c r="AY506" s="11">
        <v>1</v>
      </c>
      <c r="AZ506" s="11">
        <v>0.98</v>
      </c>
      <c r="BA506" s="11">
        <v>2.3</v>
      </c>
      <c r="BB506" s="42">
        <f t="shared" si="1056"/>
        <v>3.254</v>
      </c>
      <c r="BC506" s="11">
        <v>1.275</v>
      </c>
      <c r="BD506" s="9">
        <v>0.5</v>
      </c>
      <c r="BE506" s="43">
        <f t="shared" si="1057"/>
        <v>6698.62948875</v>
      </c>
      <c r="BN506" s="11">
        <v>2465</v>
      </c>
      <c r="BO506" s="12">
        <v>1.31</v>
      </c>
      <c r="BP506" s="11">
        <v>1</v>
      </c>
      <c r="BQ506" s="11">
        <v>0</v>
      </c>
      <c r="BR506" s="13">
        <f t="shared" si="1058"/>
        <v>3229.15</v>
      </c>
      <c r="BS506" s="11">
        <v>1</v>
      </c>
      <c r="BT506" s="11">
        <v>0.98</v>
      </c>
      <c r="BU506" s="11">
        <v>2.3</v>
      </c>
      <c r="BV506" s="42">
        <f t="shared" si="1059"/>
        <v>3.254</v>
      </c>
      <c r="BW506" s="11">
        <v>1.275</v>
      </c>
      <c r="BX506" s="9">
        <v>0.5</v>
      </c>
      <c r="BY506" s="43">
        <f t="shared" si="1060"/>
        <v>6698.62948875</v>
      </c>
      <c r="CH506" s="11">
        <f t="shared" si="1061"/>
        <v>2893</v>
      </c>
      <c r="CI506" s="12">
        <v>1.31</v>
      </c>
      <c r="CJ506" s="11">
        <v>1</v>
      </c>
      <c r="CK506" s="11">
        <v>0</v>
      </c>
      <c r="CL506" s="13">
        <f t="shared" si="1062"/>
        <v>3789.83</v>
      </c>
      <c r="CM506" s="11">
        <v>1</v>
      </c>
      <c r="CN506" s="11">
        <v>0.98</v>
      </c>
      <c r="CO506" s="11">
        <v>2.3</v>
      </c>
      <c r="CP506" s="42">
        <f t="shared" si="1063"/>
        <v>3.254</v>
      </c>
      <c r="CQ506" s="11">
        <v>1.275</v>
      </c>
      <c r="CR506" s="9">
        <v>0.5</v>
      </c>
      <c r="CS506" s="43">
        <f t="shared" si="1064"/>
        <v>7861.71809775</v>
      </c>
      <c r="DB506" s="11">
        <f t="shared" si="1065"/>
        <v>2905</v>
      </c>
      <c r="DC506" s="12">
        <v>1.31</v>
      </c>
      <c r="DD506" s="11">
        <v>1</v>
      </c>
      <c r="DE506" s="11">
        <v>0</v>
      </c>
      <c r="DF506" s="13">
        <f t="shared" si="1066"/>
        <v>3805.55</v>
      </c>
      <c r="DG506" s="11">
        <v>1</v>
      </c>
      <c r="DH506" s="11">
        <v>0.98</v>
      </c>
      <c r="DI506" s="11">
        <v>2.3</v>
      </c>
      <c r="DJ506" s="42">
        <f t="shared" si="1067"/>
        <v>3.254</v>
      </c>
      <c r="DK506" s="11">
        <v>1.275</v>
      </c>
      <c r="DL506" s="9">
        <v>0.5</v>
      </c>
      <c r="DM506" s="43">
        <f t="shared" si="1068"/>
        <v>7894.32805875</v>
      </c>
      <c r="DV506" s="11">
        <f t="shared" si="1069"/>
        <v>2964</v>
      </c>
      <c r="DW506" s="12">
        <v>1.31</v>
      </c>
      <c r="DX506" s="11">
        <v>1</v>
      </c>
      <c r="DY506" s="11">
        <v>0</v>
      </c>
      <c r="DZ506" s="13">
        <f t="shared" si="1070"/>
        <v>3882.84</v>
      </c>
      <c r="EA506" s="11">
        <v>1</v>
      </c>
      <c r="EB506" s="11">
        <v>0.98</v>
      </c>
      <c r="EC506" s="11">
        <v>3.1</v>
      </c>
      <c r="ED506" s="42">
        <f t="shared" si="1071"/>
        <v>4.038</v>
      </c>
      <c r="EE506" s="11">
        <v>1.275</v>
      </c>
      <c r="EF506" s="9">
        <v>0.5</v>
      </c>
      <c r="EG506" s="43">
        <f t="shared" si="1072"/>
        <v>9995.303799</v>
      </c>
    </row>
    <row r="507" s="1" customFormat="1" customHeight="1" spans="6:139">
      <c r="F507" s="11">
        <v>2465</v>
      </c>
      <c r="G507" s="12">
        <v>0.75</v>
      </c>
      <c r="H507" s="11">
        <v>1</v>
      </c>
      <c r="I507" s="11">
        <v>0</v>
      </c>
      <c r="J507" s="13">
        <f t="shared" si="1049"/>
        <v>1848.75</v>
      </c>
      <c r="K507" s="11">
        <v>1</v>
      </c>
      <c r="L507" s="11">
        <v>0.98</v>
      </c>
      <c r="M507" s="11">
        <v>2.3</v>
      </c>
      <c r="N507" s="42">
        <f t="shared" si="1050"/>
        <v>3.254</v>
      </c>
      <c r="O507" s="11">
        <v>1.275</v>
      </c>
      <c r="P507" s="9">
        <v>0.5</v>
      </c>
      <c r="Q507" s="43">
        <f t="shared" si="1051"/>
        <v>3835.09321875</v>
      </c>
      <c r="Z507" s="11">
        <v>2465</v>
      </c>
      <c r="AA507" s="12">
        <v>0.75</v>
      </c>
      <c r="AB507" s="11">
        <v>1</v>
      </c>
      <c r="AC507" s="11">
        <v>0</v>
      </c>
      <c r="AD507" s="13">
        <f t="shared" si="1052"/>
        <v>1848.75</v>
      </c>
      <c r="AE507" s="11">
        <v>1</v>
      </c>
      <c r="AF507" s="11">
        <v>0.98</v>
      </c>
      <c r="AG507" s="11">
        <v>2.3</v>
      </c>
      <c r="AH507" s="42">
        <f t="shared" si="1053"/>
        <v>3.254</v>
      </c>
      <c r="AI507" s="11">
        <v>1.275</v>
      </c>
      <c r="AJ507" s="9">
        <v>0.5</v>
      </c>
      <c r="AK507" s="43">
        <f t="shared" si="1054"/>
        <v>3835.09321875</v>
      </c>
      <c r="AT507" s="11">
        <v>2465</v>
      </c>
      <c r="AU507" s="12">
        <v>0.75</v>
      </c>
      <c r="AV507" s="11">
        <v>1</v>
      </c>
      <c r="AW507" s="11">
        <v>0</v>
      </c>
      <c r="AX507" s="13">
        <f t="shared" si="1055"/>
        <v>1848.75</v>
      </c>
      <c r="AY507" s="11">
        <v>1</v>
      </c>
      <c r="AZ507" s="11">
        <v>0.98</v>
      </c>
      <c r="BA507" s="11">
        <v>2.3</v>
      </c>
      <c r="BB507" s="42">
        <f t="shared" si="1056"/>
        <v>3.254</v>
      </c>
      <c r="BC507" s="11">
        <v>1.275</v>
      </c>
      <c r="BD507" s="9">
        <v>0.5</v>
      </c>
      <c r="BE507" s="43">
        <f t="shared" si="1057"/>
        <v>3835.09321875</v>
      </c>
      <c r="BN507" s="11">
        <v>2465</v>
      </c>
      <c r="BO507" s="12">
        <v>0.75</v>
      </c>
      <c r="BP507" s="11">
        <v>1</v>
      </c>
      <c r="BQ507" s="11">
        <v>0</v>
      </c>
      <c r="BR507" s="13">
        <f t="shared" si="1058"/>
        <v>1848.75</v>
      </c>
      <c r="BS507" s="11">
        <v>1</v>
      </c>
      <c r="BT507" s="11">
        <v>0.98</v>
      </c>
      <c r="BU507" s="11">
        <v>2.3</v>
      </c>
      <c r="BV507" s="42">
        <f t="shared" si="1059"/>
        <v>3.254</v>
      </c>
      <c r="BW507" s="11">
        <v>1.275</v>
      </c>
      <c r="BX507" s="9">
        <v>0.5</v>
      </c>
      <c r="BY507" s="43">
        <f t="shared" si="1060"/>
        <v>3835.09321875</v>
      </c>
      <c r="CH507" s="11">
        <f t="shared" si="1061"/>
        <v>2893</v>
      </c>
      <c r="CI507" s="12">
        <v>0.75</v>
      </c>
      <c r="CJ507" s="11">
        <v>1</v>
      </c>
      <c r="CK507" s="11">
        <v>0</v>
      </c>
      <c r="CL507" s="13">
        <f t="shared" si="1062"/>
        <v>2169.75</v>
      </c>
      <c r="CM507" s="11">
        <v>1</v>
      </c>
      <c r="CN507" s="11">
        <v>0.98</v>
      </c>
      <c r="CO507" s="11">
        <v>2.3</v>
      </c>
      <c r="CP507" s="42">
        <f t="shared" si="1063"/>
        <v>3.254</v>
      </c>
      <c r="CQ507" s="11">
        <v>1.275</v>
      </c>
      <c r="CR507" s="9">
        <v>0.5</v>
      </c>
      <c r="CS507" s="43">
        <f t="shared" si="1064"/>
        <v>4500.98364375</v>
      </c>
      <c r="DB507" s="11">
        <f t="shared" si="1065"/>
        <v>2905</v>
      </c>
      <c r="DC507" s="12">
        <v>0.75</v>
      </c>
      <c r="DD507" s="11">
        <v>1</v>
      </c>
      <c r="DE507" s="11">
        <v>0</v>
      </c>
      <c r="DF507" s="13">
        <f t="shared" si="1066"/>
        <v>2178.75</v>
      </c>
      <c r="DG507" s="11">
        <v>1</v>
      </c>
      <c r="DH507" s="11">
        <v>0.98</v>
      </c>
      <c r="DI507" s="11">
        <v>2.3</v>
      </c>
      <c r="DJ507" s="42">
        <f t="shared" si="1067"/>
        <v>3.254</v>
      </c>
      <c r="DK507" s="11">
        <v>1.275</v>
      </c>
      <c r="DL507" s="9">
        <v>0.5</v>
      </c>
      <c r="DM507" s="43">
        <f t="shared" si="1068"/>
        <v>4519.65346875</v>
      </c>
      <c r="DV507" s="11">
        <f t="shared" si="1069"/>
        <v>2964</v>
      </c>
      <c r="DW507" s="12">
        <v>0.75</v>
      </c>
      <c r="DX507" s="11">
        <v>1</v>
      </c>
      <c r="DY507" s="11">
        <v>0</v>
      </c>
      <c r="DZ507" s="13">
        <f t="shared" si="1070"/>
        <v>2223</v>
      </c>
      <c r="EA507" s="11">
        <v>1</v>
      </c>
      <c r="EB507" s="11">
        <v>0.98</v>
      </c>
      <c r="EC507" s="11">
        <v>3.1</v>
      </c>
      <c r="ED507" s="42">
        <f t="shared" si="1071"/>
        <v>4.038</v>
      </c>
      <c r="EE507" s="11">
        <v>1.275</v>
      </c>
      <c r="EF507" s="9">
        <v>0.5</v>
      </c>
      <c r="EG507" s="43">
        <f t="shared" si="1072"/>
        <v>5722.502175</v>
      </c>
    </row>
    <row r="508" s="1" customFormat="1" customHeight="1" spans="6:139">
      <c r="F508" s="11">
        <v>2465</v>
      </c>
      <c r="G508" s="12">
        <v>0.75</v>
      </c>
      <c r="H508" s="11">
        <v>1</v>
      </c>
      <c r="I508" s="11">
        <v>0</v>
      </c>
      <c r="J508" s="13">
        <f t="shared" si="1049"/>
        <v>1848.75</v>
      </c>
      <c r="K508" s="11">
        <v>1</v>
      </c>
      <c r="L508" s="11">
        <v>0.98</v>
      </c>
      <c r="M508" s="11">
        <v>2.3</v>
      </c>
      <c r="N508" s="42">
        <f t="shared" si="1050"/>
        <v>3.254</v>
      </c>
      <c r="O508" s="11">
        <v>1.275</v>
      </c>
      <c r="P508" s="9">
        <v>0.5</v>
      </c>
      <c r="Q508" s="43">
        <f t="shared" si="1051"/>
        <v>3835.09321875</v>
      </c>
      <c r="Z508" s="11">
        <v>2465</v>
      </c>
      <c r="AA508" s="12">
        <v>0.75</v>
      </c>
      <c r="AB508" s="11">
        <v>1</v>
      </c>
      <c r="AC508" s="11">
        <v>0</v>
      </c>
      <c r="AD508" s="13">
        <f t="shared" si="1052"/>
        <v>1848.75</v>
      </c>
      <c r="AE508" s="11">
        <v>1</v>
      </c>
      <c r="AF508" s="11">
        <v>0.98</v>
      </c>
      <c r="AG508" s="11">
        <v>2.3</v>
      </c>
      <c r="AH508" s="42">
        <f t="shared" si="1053"/>
        <v>3.254</v>
      </c>
      <c r="AI508" s="11">
        <v>1.275</v>
      </c>
      <c r="AJ508" s="9">
        <v>0.5</v>
      </c>
      <c r="AK508" s="43">
        <f t="shared" si="1054"/>
        <v>3835.09321875</v>
      </c>
      <c r="AT508" s="11">
        <v>2465</v>
      </c>
      <c r="AU508" s="12">
        <v>0.75</v>
      </c>
      <c r="AV508" s="11">
        <v>1</v>
      </c>
      <c r="AW508" s="11">
        <v>0</v>
      </c>
      <c r="AX508" s="13">
        <f t="shared" si="1055"/>
        <v>1848.75</v>
      </c>
      <c r="AY508" s="11">
        <v>1</v>
      </c>
      <c r="AZ508" s="11">
        <v>0.98</v>
      </c>
      <c r="BA508" s="11">
        <v>2.3</v>
      </c>
      <c r="BB508" s="42">
        <f t="shared" si="1056"/>
        <v>3.254</v>
      </c>
      <c r="BC508" s="11">
        <v>1.275</v>
      </c>
      <c r="BD508" s="9">
        <v>0.5</v>
      </c>
      <c r="BE508" s="43">
        <f t="shared" si="1057"/>
        <v>3835.09321875</v>
      </c>
      <c r="BN508" s="11">
        <v>2465</v>
      </c>
      <c r="BO508" s="12">
        <v>0.75</v>
      </c>
      <c r="BP508" s="11">
        <v>1</v>
      </c>
      <c r="BQ508" s="11">
        <v>0</v>
      </c>
      <c r="BR508" s="13">
        <f t="shared" si="1058"/>
        <v>1848.75</v>
      </c>
      <c r="BS508" s="11">
        <v>1</v>
      </c>
      <c r="BT508" s="11">
        <v>0.98</v>
      </c>
      <c r="BU508" s="11">
        <v>2.3</v>
      </c>
      <c r="BV508" s="42">
        <f t="shared" si="1059"/>
        <v>3.254</v>
      </c>
      <c r="BW508" s="11">
        <v>1.275</v>
      </c>
      <c r="BX508" s="9">
        <v>0.5</v>
      </c>
      <c r="BY508" s="43">
        <f t="shared" si="1060"/>
        <v>3835.09321875</v>
      </c>
      <c r="CH508" s="11">
        <f t="shared" si="1061"/>
        <v>2893</v>
      </c>
      <c r="CI508" s="12">
        <v>0.75</v>
      </c>
      <c r="CJ508" s="11">
        <v>1</v>
      </c>
      <c r="CK508" s="11">
        <v>0</v>
      </c>
      <c r="CL508" s="13">
        <f t="shared" si="1062"/>
        <v>2169.75</v>
      </c>
      <c r="CM508" s="11">
        <v>1</v>
      </c>
      <c r="CN508" s="11">
        <v>0.98</v>
      </c>
      <c r="CO508" s="11">
        <v>2.3</v>
      </c>
      <c r="CP508" s="42">
        <f t="shared" si="1063"/>
        <v>3.254</v>
      </c>
      <c r="CQ508" s="11">
        <v>1.275</v>
      </c>
      <c r="CR508" s="9">
        <v>0.5</v>
      </c>
      <c r="CS508" s="43">
        <f t="shared" si="1064"/>
        <v>4500.98364375</v>
      </c>
      <c r="DB508" s="11">
        <f t="shared" si="1065"/>
        <v>2905</v>
      </c>
      <c r="DC508" s="12">
        <v>0.75</v>
      </c>
      <c r="DD508" s="11">
        <v>1</v>
      </c>
      <c r="DE508" s="11">
        <v>0</v>
      </c>
      <c r="DF508" s="13">
        <f t="shared" si="1066"/>
        <v>2178.75</v>
      </c>
      <c r="DG508" s="11">
        <v>1</v>
      </c>
      <c r="DH508" s="11">
        <v>0.98</v>
      </c>
      <c r="DI508" s="11">
        <v>2.3</v>
      </c>
      <c r="DJ508" s="42">
        <f t="shared" si="1067"/>
        <v>3.254</v>
      </c>
      <c r="DK508" s="11">
        <v>1.275</v>
      </c>
      <c r="DL508" s="9">
        <v>0.5</v>
      </c>
      <c r="DM508" s="43">
        <f t="shared" si="1068"/>
        <v>4519.65346875</v>
      </c>
      <c r="DV508" s="11">
        <f t="shared" si="1069"/>
        <v>2964</v>
      </c>
      <c r="DW508" s="12">
        <v>0.75</v>
      </c>
      <c r="DX508" s="11">
        <v>1</v>
      </c>
      <c r="DY508" s="11">
        <v>0</v>
      </c>
      <c r="DZ508" s="13">
        <f t="shared" si="1070"/>
        <v>2223</v>
      </c>
      <c r="EA508" s="11">
        <v>1</v>
      </c>
      <c r="EB508" s="11">
        <v>0.98</v>
      </c>
      <c r="EC508" s="11">
        <v>3.1</v>
      </c>
      <c r="ED508" s="42">
        <f t="shared" si="1071"/>
        <v>4.038</v>
      </c>
      <c r="EE508" s="11">
        <v>1.275</v>
      </c>
      <c r="EF508" s="9">
        <v>0.5</v>
      </c>
      <c r="EG508" s="43">
        <f t="shared" si="1072"/>
        <v>5722.502175</v>
      </c>
    </row>
    <row r="509" s="1" customFormat="1" customHeight="1" spans="6:139">
      <c r="F509" s="11">
        <v>2465</v>
      </c>
      <c r="G509" s="12">
        <v>1.8</v>
      </c>
      <c r="H509" s="11">
        <v>1</v>
      </c>
      <c r="I509" s="11">
        <v>0</v>
      </c>
      <c r="J509" s="13">
        <f t="shared" si="1049"/>
        <v>4437</v>
      </c>
      <c r="K509" s="11">
        <v>1</v>
      </c>
      <c r="L509" s="11">
        <v>0.98</v>
      </c>
      <c r="M509" s="11">
        <v>2.3</v>
      </c>
      <c r="N509" s="42">
        <f t="shared" si="1050"/>
        <v>3.254</v>
      </c>
      <c r="O509" s="11">
        <v>1.275</v>
      </c>
      <c r="P509" s="9">
        <v>0.5</v>
      </c>
      <c r="Q509" s="43">
        <f t="shared" si="1051"/>
        <v>9204.223725</v>
      </c>
      <c r="Z509" s="11">
        <v>2465</v>
      </c>
      <c r="AA509" s="12">
        <v>1.8</v>
      </c>
      <c r="AB509" s="11">
        <v>1</v>
      </c>
      <c r="AC509" s="11">
        <v>0</v>
      </c>
      <c r="AD509" s="13">
        <f t="shared" si="1052"/>
        <v>4437</v>
      </c>
      <c r="AE509" s="11">
        <v>1</v>
      </c>
      <c r="AF509" s="11">
        <v>0.98</v>
      </c>
      <c r="AG509" s="11">
        <v>2.3</v>
      </c>
      <c r="AH509" s="42">
        <f t="shared" si="1053"/>
        <v>3.254</v>
      </c>
      <c r="AI509" s="11">
        <v>1.275</v>
      </c>
      <c r="AJ509" s="9">
        <v>0.5</v>
      </c>
      <c r="AK509" s="43">
        <f t="shared" si="1054"/>
        <v>9204.223725</v>
      </c>
      <c r="AT509" s="11">
        <v>2465</v>
      </c>
      <c r="AU509" s="12">
        <v>1.8</v>
      </c>
      <c r="AV509" s="11">
        <v>1</v>
      </c>
      <c r="AW509" s="11">
        <v>0</v>
      </c>
      <c r="AX509" s="13">
        <f t="shared" si="1055"/>
        <v>4437</v>
      </c>
      <c r="AY509" s="11">
        <v>1</v>
      </c>
      <c r="AZ509" s="11">
        <v>0.98</v>
      </c>
      <c r="BA509" s="11">
        <v>2.3</v>
      </c>
      <c r="BB509" s="42">
        <f t="shared" si="1056"/>
        <v>3.254</v>
      </c>
      <c r="BC509" s="11">
        <v>1.275</v>
      </c>
      <c r="BD509" s="9">
        <v>0.5</v>
      </c>
      <c r="BE509" s="43">
        <f t="shared" si="1057"/>
        <v>9204.223725</v>
      </c>
      <c r="BN509" s="11">
        <v>2465</v>
      </c>
      <c r="BO509" s="12">
        <v>1.8</v>
      </c>
      <c r="BP509" s="11">
        <v>1</v>
      </c>
      <c r="BQ509" s="11">
        <v>0</v>
      </c>
      <c r="BR509" s="13">
        <f t="shared" si="1058"/>
        <v>4437</v>
      </c>
      <c r="BS509" s="11">
        <v>1</v>
      </c>
      <c r="BT509" s="11">
        <v>0.98</v>
      </c>
      <c r="BU509" s="11">
        <v>2.3</v>
      </c>
      <c r="BV509" s="42">
        <f t="shared" si="1059"/>
        <v>3.254</v>
      </c>
      <c r="BW509" s="11">
        <v>1.275</v>
      </c>
      <c r="BX509" s="9">
        <v>0.5</v>
      </c>
      <c r="BY509" s="43">
        <f t="shared" si="1060"/>
        <v>9204.223725</v>
      </c>
      <c r="CH509" s="11">
        <f t="shared" si="1061"/>
        <v>2893</v>
      </c>
      <c r="CI509" s="12">
        <v>1.8</v>
      </c>
      <c r="CJ509" s="11">
        <v>1</v>
      </c>
      <c r="CK509" s="11">
        <v>0</v>
      </c>
      <c r="CL509" s="13">
        <f t="shared" si="1062"/>
        <v>5207.4</v>
      </c>
      <c r="CM509" s="11">
        <v>1</v>
      </c>
      <c r="CN509" s="11">
        <v>0.98</v>
      </c>
      <c r="CO509" s="11">
        <v>2.3</v>
      </c>
      <c r="CP509" s="42">
        <f t="shared" si="1063"/>
        <v>3.254</v>
      </c>
      <c r="CQ509" s="11">
        <v>1.275</v>
      </c>
      <c r="CR509" s="9">
        <v>0.5</v>
      </c>
      <c r="CS509" s="43">
        <f t="shared" si="1064"/>
        <v>10802.360745</v>
      </c>
      <c r="DB509" s="11">
        <f t="shared" si="1065"/>
        <v>2905</v>
      </c>
      <c r="DC509" s="12">
        <v>1.8</v>
      </c>
      <c r="DD509" s="11">
        <v>1</v>
      </c>
      <c r="DE509" s="11">
        <v>0</v>
      </c>
      <c r="DF509" s="13">
        <f t="shared" si="1066"/>
        <v>5229</v>
      </c>
      <c r="DG509" s="11">
        <v>1</v>
      </c>
      <c r="DH509" s="11">
        <v>0.98</v>
      </c>
      <c r="DI509" s="11">
        <v>2.3</v>
      </c>
      <c r="DJ509" s="42">
        <f t="shared" si="1067"/>
        <v>3.254</v>
      </c>
      <c r="DK509" s="11">
        <v>1.275</v>
      </c>
      <c r="DL509" s="9">
        <v>0.5</v>
      </c>
      <c r="DM509" s="43">
        <f t="shared" si="1068"/>
        <v>10847.168325</v>
      </c>
      <c r="DV509" s="11">
        <f t="shared" si="1069"/>
        <v>2964</v>
      </c>
      <c r="DW509" s="12">
        <v>1.8</v>
      </c>
      <c r="DX509" s="11">
        <v>1</v>
      </c>
      <c r="DY509" s="11">
        <v>0</v>
      </c>
      <c r="DZ509" s="13">
        <f t="shared" si="1070"/>
        <v>5335.2</v>
      </c>
      <c r="EA509" s="11">
        <v>1</v>
      </c>
      <c r="EB509" s="11">
        <v>0.98</v>
      </c>
      <c r="EC509" s="11">
        <v>3.1</v>
      </c>
      <c r="ED509" s="42">
        <f t="shared" si="1071"/>
        <v>4.038</v>
      </c>
      <c r="EE509" s="11">
        <v>1.275</v>
      </c>
      <c r="EF509" s="9">
        <v>0.5</v>
      </c>
      <c r="EG509" s="43">
        <f t="shared" si="1072"/>
        <v>13734.00522</v>
      </c>
    </row>
    <row r="510" s="1" customFormat="1" customHeight="1" spans="6:139">
      <c r="F510" s="11">
        <v>2465</v>
      </c>
      <c r="G510" s="12">
        <v>1.05</v>
      </c>
      <c r="H510" s="11">
        <v>1</v>
      </c>
      <c r="I510" s="11">
        <v>0</v>
      </c>
      <c r="J510" s="13">
        <f t="shared" si="1049"/>
        <v>2588.25</v>
      </c>
      <c r="K510" s="11">
        <v>1</v>
      </c>
      <c r="L510" s="11">
        <v>0.98</v>
      </c>
      <c r="M510" s="11">
        <v>2.3</v>
      </c>
      <c r="N510" s="42">
        <f t="shared" si="1050"/>
        <v>3.254</v>
      </c>
      <c r="O510" s="11">
        <v>1.275</v>
      </c>
      <c r="P510" s="9">
        <v>0.5</v>
      </c>
      <c r="Q510" s="43">
        <f t="shared" si="1051"/>
        <v>5369.13050625</v>
      </c>
      <c r="Z510" s="11">
        <v>2465</v>
      </c>
      <c r="AA510" s="12">
        <v>1.05</v>
      </c>
      <c r="AB510" s="11">
        <v>1</v>
      </c>
      <c r="AC510" s="11">
        <v>0</v>
      </c>
      <c r="AD510" s="13">
        <f t="shared" si="1052"/>
        <v>2588.25</v>
      </c>
      <c r="AE510" s="11">
        <v>1</v>
      </c>
      <c r="AF510" s="11">
        <v>0.98</v>
      </c>
      <c r="AG510" s="11">
        <v>2.3</v>
      </c>
      <c r="AH510" s="42">
        <f t="shared" si="1053"/>
        <v>3.254</v>
      </c>
      <c r="AI510" s="11">
        <v>1.275</v>
      </c>
      <c r="AJ510" s="9">
        <v>0.5</v>
      </c>
      <c r="AK510" s="43">
        <f t="shared" si="1054"/>
        <v>5369.13050625</v>
      </c>
      <c r="AT510" s="11">
        <v>2465</v>
      </c>
      <c r="AU510" s="12">
        <v>1.05</v>
      </c>
      <c r="AV510" s="11">
        <v>1</v>
      </c>
      <c r="AW510" s="11">
        <v>0</v>
      </c>
      <c r="AX510" s="13">
        <f t="shared" si="1055"/>
        <v>2588.25</v>
      </c>
      <c r="AY510" s="11">
        <v>1</v>
      </c>
      <c r="AZ510" s="11">
        <v>0.98</v>
      </c>
      <c r="BA510" s="11">
        <v>2.3</v>
      </c>
      <c r="BB510" s="42">
        <f t="shared" si="1056"/>
        <v>3.254</v>
      </c>
      <c r="BC510" s="11">
        <v>1.275</v>
      </c>
      <c r="BD510" s="9">
        <v>0.5</v>
      </c>
      <c r="BE510" s="43">
        <f t="shared" si="1057"/>
        <v>5369.13050625</v>
      </c>
      <c r="BN510" s="11">
        <v>2465</v>
      </c>
      <c r="BO510" s="12">
        <v>1.05</v>
      </c>
      <c r="BP510" s="11">
        <v>1</v>
      </c>
      <c r="BQ510" s="11">
        <v>0</v>
      </c>
      <c r="BR510" s="13">
        <f t="shared" si="1058"/>
        <v>2588.25</v>
      </c>
      <c r="BS510" s="11">
        <v>1</v>
      </c>
      <c r="BT510" s="11">
        <v>0.98</v>
      </c>
      <c r="BU510" s="11">
        <v>2.3</v>
      </c>
      <c r="BV510" s="42">
        <f t="shared" si="1059"/>
        <v>3.254</v>
      </c>
      <c r="BW510" s="11">
        <v>1.275</v>
      </c>
      <c r="BX510" s="9">
        <v>0.5</v>
      </c>
      <c r="BY510" s="43">
        <f t="shared" si="1060"/>
        <v>5369.13050625</v>
      </c>
      <c r="CH510" s="11">
        <f t="shared" si="1061"/>
        <v>2893</v>
      </c>
      <c r="CI510" s="12">
        <v>1.05</v>
      </c>
      <c r="CJ510" s="11">
        <v>1</v>
      </c>
      <c r="CK510" s="11">
        <v>0</v>
      </c>
      <c r="CL510" s="13">
        <f t="shared" si="1062"/>
        <v>3037.65</v>
      </c>
      <c r="CM510" s="11">
        <v>1</v>
      </c>
      <c r="CN510" s="11">
        <v>0.98</v>
      </c>
      <c r="CO510" s="11">
        <v>2.3</v>
      </c>
      <c r="CP510" s="42">
        <f t="shared" si="1063"/>
        <v>3.254</v>
      </c>
      <c r="CQ510" s="11">
        <v>1.275</v>
      </c>
      <c r="CR510" s="9">
        <v>0.5</v>
      </c>
      <c r="CS510" s="43">
        <f t="shared" si="1064"/>
        <v>6301.37710125</v>
      </c>
      <c r="DB510" s="11">
        <f t="shared" si="1065"/>
        <v>2905</v>
      </c>
      <c r="DC510" s="12">
        <v>1.05</v>
      </c>
      <c r="DD510" s="11">
        <v>1</v>
      </c>
      <c r="DE510" s="11">
        <v>0</v>
      </c>
      <c r="DF510" s="13">
        <f t="shared" si="1066"/>
        <v>3050.25</v>
      </c>
      <c r="DG510" s="11">
        <v>1</v>
      </c>
      <c r="DH510" s="11">
        <v>0.98</v>
      </c>
      <c r="DI510" s="11">
        <v>2.3</v>
      </c>
      <c r="DJ510" s="42">
        <f t="shared" si="1067"/>
        <v>3.254</v>
      </c>
      <c r="DK510" s="11">
        <v>1.275</v>
      </c>
      <c r="DL510" s="9">
        <v>0.5</v>
      </c>
      <c r="DM510" s="43">
        <f t="shared" si="1068"/>
        <v>6327.51485625</v>
      </c>
      <c r="DV510" s="11">
        <f t="shared" si="1069"/>
        <v>2964</v>
      </c>
      <c r="DW510" s="12">
        <v>1.05</v>
      </c>
      <c r="DX510" s="11">
        <v>1</v>
      </c>
      <c r="DY510" s="11">
        <v>0</v>
      </c>
      <c r="DZ510" s="13">
        <f t="shared" si="1070"/>
        <v>3112.2</v>
      </c>
      <c r="EA510" s="11">
        <v>1</v>
      </c>
      <c r="EB510" s="11">
        <v>0.98</v>
      </c>
      <c r="EC510" s="11">
        <v>3.1</v>
      </c>
      <c r="ED510" s="42">
        <f t="shared" si="1071"/>
        <v>4.038</v>
      </c>
      <c r="EE510" s="11">
        <v>1.275</v>
      </c>
      <c r="EF510" s="9">
        <v>0.5</v>
      </c>
      <c r="EG510" s="43">
        <f t="shared" si="1072"/>
        <v>8011.503045</v>
      </c>
    </row>
    <row r="511" s="1" customFormat="1" customHeight="1" spans="6:139">
      <c r="F511" s="11">
        <v>2465</v>
      </c>
      <c r="G511" s="12">
        <v>1.06</v>
      </c>
      <c r="H511" s="11">
        <v>1</v>
      </c>
      <c r="I511" s="11">
        <v>0</v>
      </c>
      <c r="J511" s="13">
        <f t="shared" si="1049"/>
        <v>2612.9</v>
      </c>
      <c r="K511" s="11">
        <v>1</v>
      </c>
      <c r="L511" s="11">
        <v>0.98</v>
      </c>
      <c r="M511" s="11">
        <v>2.3</v>
      </c>
      <c r="N511" s="42">
        <f t="shared" si="1050"/>
        <v>3.254</v>
      </c>
      <c r="O511" s="11">
        <v>1.275</v>
      </c>
      <c r="P511" s="9">
        <v>0.5</v>
      </c>
      <c r="Q511" s="43">
        <f t="shared" si="1051"/>
        <v>5420.2650825</v>
      </c>
      <c r="Z511" s="11">
        <v>2465</v>
      </c>
      <c r="AA511" s="12">
        <v>1.06</v>
      </c>
      <c r="AB511" s="11">
        <v>1</v>
      </c>
      <c r="AC511" s="11">
        <v>0</v>
      </c>
      <c r="AD511" s="13">
        <f t="shared" si="1052"/>
        <v>2612.9</v>
      </c>
      <c r="AE511" s="11">
        <v>1</v>
      </c>
      <c r="AF511" s="11">
        <v>0.98</v>
      </c>
      <c r="AG511" s="11">
        <v>2.3</v>
      </c>
      <c r="AH511" s="42">
        <f t="shared" si="1053"/>
        <v>3.254</v>
      </c>
      <c r="AI511" s="11">
        <v>1.275</v>
      </c>
      <c r="AJ511" s="9">
        <v>0.5</v>
      </c>
      <c r="AK511" s="43">
        <f t="shared" si="1054"/>
        <v>5420.2650825</v>
      </c>
      <c r="AT511" s="11">
        <v>2465</v>
      </c>
      <c r="AU511" s="12">
        <v>1.06</v>
      </c>
      <c r="AV511" s="11">
        <v>1</v>
      </c>
      <c r="AW511" s="11">
        <v>0</v>
      </c>
      <c r="AX511" s="13">
        <f t="shared" si="1055"/>
        <v>2612.9</v>
      </c>
      <c r="AY511" s="11">
        <v>1</v>
      </c>
      <c r="AZ511" s="11">
        <v>0.98</v>
      </c>
      <c r="BA511" s="11">
        <v>2.3</v>
      </c>
      <c r="BB511" s="42">
        <f t="shared" si="1056"/>
        <v>3.254</v>
      </c>
      <c r="BC511" s="11">
        <v>1.275</v>
      </c>
      <c r="BD511" s="9">
        <v>0.5</v>
      </c>
      <c r="BE511" s="43">
        <f t="shared" si="1057"/>
        <v>5420.2650825</v>
      </c>
      <c r="BN511" s="11">
        <v>2465</v>
      </c>
      <c r="BO511" s="12">
        <v>1.06</v>
      </c>
      <c r="BP511" s="11">
        <v>1</v>
      </c>
      <c r="BQ511" s="11">
        <v>0</v>
      </c>
      <c r="BR511" s="13">
        <f t="shared" si="1058"/>
        <v>2612.9</v>
      </c>
      <c r="BS511" s="11">
        <v>1</v>
      </c>
      <c r="BT511" s="11">
        <v>0.98</v>
      </c>
      <c r="BU511" s="11">
        <v>2.3</v>
      </c>
      <c r="BV511" s="42">
        <f t="shared" si="1059"/>
        <v>3.254</v>
      </c>
      <c r="BW511" s="11">
        <v>1.275</v>
      </c>
      <c r="BX511" s="9">
        <v>0.5</v>
      </c>
      <c r="BY511" s="43">
        <f t="shared" si="1060"/>
        <v>5420.2650825</v>
      </c>
      <c r="CH511" s="11">
        <f t="shared" si="1061"/>
        <v>2893</v>
      </c>
      <c r="CI511" s="12">
        <v>1.06</v>
      </c>
      <c r="CJ511" s="11">
        <v>1</v>
      </c>
      <c r="CK511" s="11">
        <v>0</v>
      </c>
      <c r="CL511" s="13">
        <f t="shared" si="1062"/>
        <v>3066.58</v>
      </c>
      <c r="CM511" s="11">
        <v>1</v>
      </c>
      <c r="CN511" s="11">
        <v>0.98</v>
      </c>
      <c r="CO511" s="11">
        <v>2.3</v>
      </c>
      <c r="CP511" s="42">
        <f t="shared" si="1063"/>
        <v>3.254</v>
      </c>
      <c r="CQ511" s="11">
        <v>1.275</v>
      </c>
      <c r="CR511" s="9">
        <v>0.5</v>
      </c>
      <c r="CS511" s="43">
        <f t="shared" si="1064"/>
        <v>6361.3902165</v>
      </c>
      <c r="DB511" s="11">
        <f t="shared" si="1065"/>
        <v>2905</v>
      </c>
      <c r="DC511" s="12">
        <v>1.06</v>
      </c>
      <c r="DD511" s="11">
        <v>1</v>
      </c>
      <c r="DE511" s="11">
        <v>0</v>
      </c>
      <c r="DF511" s="13">
        <f t="shared" si="1066"/>
        <v>3079.3</v>
      </c>
      <c r="DG511" s="11">
        <v>1</v>
      </c>
      <c r="DH511" s="11">
        <v>0.98</v>
      </c>
      <c r="DI511" s="11">
        <v>2.3</v>
      </c>
      <c r="DJ511" s="42">
        <f t="shared" si="1067"/>
        <v>3.254</v>
      </c>
      <c r="DK511" s="11">
        <v>1.275</v>
      </c>
      <c r="DL511" s="9">
        <v>0.5</v>
      </c>
      <c r="DM511" s="43">
        <f t="shared" si="1068"/>
        <v>6387.7769025</v>
      </c>
      <c r="DV511" s="11">
        <f t="shared" si="1069"/>
        <v>2964</v>
      </c>
      <c r="DW511" s="12">
        <v>1.06</v>
      </c>
      <c r="DX511" s="11">
        <v>1</v>
      </c>
      <c r="DY511" s="11">
        <v>0</v>
      </c>
      <c r="DZ511" s="13">
        <f t="shared" si="1070"/>
        <v>3141.84</v>
      </c>
      <c r="EA511" s="11">
        <v>1</v>
      </c>
      <c r="EB511" s="11">
        <v>0.98</v>
      </c>
      <c r="EC511" s="11">
        <v>3.1</v>
      </c>
      <c r="ED511" s="42">
        <f t="shared" si="1071"/>
        <v>4.038</v>
      </c>
      <c r="EE511" s="11">
        <v>1.275</v>
      </c>
      <c r="EF511" s="9">
        <v>0.5</v>
      </c>
      <c r="EG511" s="43">
        <f t="shared" si="1072"/>
        <v>8087.803074</v>
      </c>
    </row>
    <row r="512" s="1" customFormat="1" customHeight="1" spans="6:139">
      <c r="F512" s="11">
        <v>2465</v>
      </c>
      <c r="G512" s="12">
        <v>1.31</v>
      </c>
      <c r="H512" s="11">
        <v>1</v>
      </c>
      <c r="I512" s="11">
        <v>0</v>
      </c>
      <c r="J512" s="13">
        <f t="shared" si="1049"/>
        <v>3229.15</v>
      </c>
      <c r="K512" s="11">
        <v>1</v>
      </c>
      <c r="L512" s="11">
        <v>0.98</v>
      </c>
      <c r="M512" s="11">
        <v>2.3</v>
      </c>
      <c r="N512" s="42">
        <f t="shared" si="1050"/>
        <v>3.254</v>
      </c>
      <c r="O512" s="11">
        <v>1.275</v>
      </c>
      <c r="P512" s="9">
        <v>0.5</v>
      </c>
      <c r="Q512" s="43">
        <f t="shared" si="1051"/>
        <v>6698.62948875</v>
      </c>
      <c r="Z512" s="11">
        <v>2465</v>
      </c>
      <c r="AA512" s="12">
        <v>1.31</v>
      </c>
      <c r="AB512" s="11">
        <v>1</v>
      </c>
      <c r="AC512" s="11">
        <v>0</v>
      </c>
      <c r="AD512" s="13">
        <f t="shared" si="1052"/>
        <v>3229.15</v>
      </c>
      <c r="AE512" s="11">
        <v>1</v>
      </c>
      <c r="AF512" s="11">
        <v>0.98</v>
      </c>
      <c r="AG512" s="11">
        <v>2.3</v>
      </c>
      <c r="AH512" s="42">
        <f t="shared" si="1053"/>
        <v>3.254</v>
      </c>
      <c r="AI512" s="11">
        <v>1.275</v>
      </c>
      <c r="AJ512" s="9">
        <v>0.5</v>
      </c>
      <c r="AK512" s="43">
        <f t="shared" si="1054"/>
        <v>6698.62948875</v>
      </c>
      <c r="AT512" s="11">
        <v>2465</v>
      </c>
      <c r="AU512" s="12">
        <v>1.31</v>
      </c>
      <c r="AV512" s="11">
        <v>1</v>
      </c>
      <c r="AW512" s="11">
        <v>0</v>
      </c>
      <c r="AX512" s="13">
        <f t="shared" si="1055"/>
        <v>3229.15</v>
      </c>
      <c r="AY512" s="11">
        <v>1</v>
      </c>
      <c r="AZ512" s="11">
        <v>0.98</v>
      </c>
      <c r="BA512" s="11">
        <v>2.3</v>
      </c>
      <c r="BB512" s="42">
        <f t="shared" si="1056"/>
        <v>3.254</v>
      </c>
      <c r="BC512" s="11">
        <v>1.275</v>
      </c>
      <c r="BD512" s="9">
        <v>0.5</v>
      </c>
      <c r="BE512" s="43">
        <f t="shared" si="1057"/>
        <v>6698.62948875</v>
      </c>
      <c r="BN512" s="11">
        <v>2465</v>
      </c>
      <c r="BO512" s="12">
        <v>1.31</v>
      </c>
      <c r="BP512" s="11">
        <v>1</v>
      </c>
      <c r="BQ512" s="11">
        <v>0</v>
      </c>
      <c r="BR512" s="13">
        <f t="shared" si="1058"/>
        <v>3229.15</v>
      </c>
      <c r="BS512" s="11">
        <v>1</v>
      </c>
      <c r="BT512" s="11">
        <v>0.98</v>
      </c>
      <c r="BU512" s="11">
        <v>2.3</v>
      </c>
      <c r="BV512" s="42">
        <f t="shared" si="1059"/>
        <v>3.254</v>
      </c>
      <c r="BW512" s="11">
        <v>1.275</v>
      </c>
      <c r="BX512" s="9">
        <v>0.5</v>
      </c>
      <c r="BY512" s="43">
        <f t="shared" si="1060"/>
        <v>6698.62948875</v>
      </c>
      <c r="CH512" s="11">
        <f t="shared" si="1061"/>
        <v>2893</v>
      </c>
      <c r="CI512" s="12">
        <v>1.31</v>
      </c>
      <c r="CJ512" s="11">
        <v>1</v>
      </c>
      <c r="CK512" s="11">
        <v>0</v>
      </c>
      <c r="CL512" s="13">
        <f t="shared" si="1062"/>
        <v>3789.83</v>
      </c>
      <c r="CM512" s="11">
        <v>1</v>
      </c>
      <c r="CN512" s="11">
        <v>0.98</v>
      </c>
      <c r="CO512" s="11">
        <v>2.3</v>
      </c>
      <c r="CP512" s="42">
        <f t="shared" si="1063"/>
        <v>3.254</v>
      </c>
      <c r="CQ512" s="11">
        <v>1.275</v>
      </c>
      <c r="CR512" s="9">
        <v>0.5</v>
      </c>
      <c r="CS512" s="43">
        <f t="shared" si="1064"/>
        <v>7861.71809775</v>
      </c>
      <c r="DB512" s="11">
        <f t="shared" si="1065"/>
        <v>2905</v>
      </c>
      <c r="DC512" s="12">
        <v>1.31</v>
      </c>
      <c r="DD512" s="11">
        <v>1</v>
      </c>
      <c r="DE512" s="11">
        <v>0</v>
      </c>
      <c r="DF512" s="13">
        <f t="shared" si="1066"/>
        <v>3805.55</v>
      </c>
      <c r="DG512" s="11">
        <v>1</v>
      </c>
      <c r="DH512" s="11">
        <v>0.98</v>
      </c>
      <c r="DI512" s="11">
        <v>2.3</v>
      </c>
      <c r="DJ512" s="42">
        <f t="shared" si="1067"/>
        <v>3.254</v>
      </c>
      <c r="DK512" s="11">
        <v>1.275</v>
      </c>
      <c r="DL512" s="9">
        <v>0.5</v>
      </c>
      <c r="DM512" s="43">
        <f t="shared" si="1068"/>
        <v>7894.32805875</v>
      </c>
      <c r="DV512" s="11">
        <f t="shared" si="1069"/>
        <v>2964</v>
      </c>
      <c r="DW512" s="12">
        <v>1.31</v>
      </c>
      <c r="DX512" s="11">
        <v>1</v>
      </c>
      <c r="DY512" s="11">
        <v>0</v>
      </c>
      <c r="DZ512" s="13">
        <f t="shared" si="1070"/>
        <v>3882.84</v>
      </c>
      <c r="EA512" s="11">
        <v>1</v>
      </c>
      <c r="EB512" s="11">
        <v>0.98</v>
      </c>
      <c r="EC512" s="11">
        <v>3.1</v>
      </c>
      <c r="ED512" s="42">
        <f t="shared" si="1071"/>
        <v>4.038</v>
      </c>
      <c r="EE512" s="11">
        <v>1.275</v>
      </c>
      <c r="EF512" s="9">
        <v>0.5</v>
      </c>
      <c r="EG512" s="43">
        <f t="shared" si="1072"/>
        <v>9995.303799</v>
      </c>
    </row>
    <row r="513" s="1" customFormat="1" customHeight="1" spans="6:137">
      <c r="F513" s="11">
        <v>2465</v>
      </c>
      <c r="G513" s="12">
        <v>0.75</v>
      </c>
      <c r="H513" s="11">
        <v>1</v>
      </c>
      <c r="I513" s="11">
        <v>0</v>
      </c>
      <c r="J513" s="13">
        <f t="shared" si="1049"/>
        <v>1848.75</v>
      </c>
      <c r="K513" s="11">
        <v>1</v>
      </c>
      <c r="L513" s="11">
        <v>0.98</v>
      </c>
      <c r="M513" s="11">
        <v>2.3</v>
      </c>
      <c r="N513" s="42">
        <f t="shared" si="1050"/>
        <v>3.254</v>
      </c>
      <c r="O513" s="11">
        <v>1.275</v>
      </c>
      <c r="P513" s="9">
        <v>0.5</v>
      </c>
      <c r="Q513" s="43">
        <f t="shared" si="1051"/>
        <v>3835.09321875</v>
      </c>
      <c r="Z513" s="11">
        <v>2465</v>
      </c>
      <c r="AA513" s="12">
        <v>0.75</v>
      </c>
      <c r="AB513" s="11">
        <v>1</v>
      </c>
      <c r="AC513" s="11">
        <v>0</v>
      </c>
      <c r="AD513" s="13">
        <f t="shared" si="1052"/>
        <v>1848.75</v>
      </c>
      <c r="AE513" s="11">
        <v>1</v>
      </c>
      <c r="AF513" s="11">
        <v>0.98</v>
      </c>
      <c r="AG513" s="11">
        <v>2.3</v>
      </c>
      <c r="AH513" s="42">
        <f t="shared" si="1053"/>
        <v>3.254</v>
      </c>
      <c r="AI513" s="11">
        <v>1.275</v>
      </c>
      <c r="AJ513" s="9">
        <v>0.5</v>
      </c>
      <c r="AK513" s="43">
        <f t="shared" si="1054"/>
        <v>3835.09321875</v>
      </c>
      <c r="AT513" s="11">
        <v>2465</v>
      </c>
      <c r="AU513" s="12">
        <v>0.75</v>
      </c>
      <c r="AV513" s="11">
        <v>1</v>
      </c>
      <c r="AW513" s="11">
        <v>0</v>
      </c>
      <c r="AX513" s="13">
        <f t="shared" si="1055"/>
        <v>1848.75</v>
      </c>
      <c r="AY513" s="11">
        <v>1</v>
      </c>
      <c r="AZ513" s="11">
        <v>0.98</v>
      </c>
      <c r="BA513" s="11">
        <v>2.3</v>
      </c>
      <c r="BB513" s="42">
        <f t="shared" si="1056"/>
        <v>3.254</v>
      </c>
      <c r="BC513" s="11">
        <v>1.275</v>
      </c>
      <c r="BD513" s="9">
        <v>0.5</v>
      </c>
      <c r="BE513" s="43">
        <f t="shared" si="1057"/>
        <v>3835.09321875</v>
      </c>
      <c r="BN513" s="11">
        <v>2465</v>
      </c>
      <c r="BO513" s="12">
        <v>0.75</v>
      </c>
      <c r="BP513" s="11">
        <v>1</v>
      </c>
      <c r="BQ513" s="11">
        <v>0</v>
      </c>
      <c r="BR513" s="13">
        <f t="shared" si="1058"/>
        <v>1848.75</v>
      </c>
      <c r="BS513" s="11">
        <v>1</v>
      </c>
      <c r="BT513" s="11">
        <v>0.98</v>
      </c>
      <c r="BU513" s="11">
        <v>2.3</v>
      </c>
      <c r="BV513" s="42">
        <f t="shared" si="1059"/>
        <v>3.254</v>
      </c>
      <c r="BW513" s="11">
        <v>1.275</v>
      </c>
      <c r="BX513" s="9">
        <v>0.5</v>
      </c>
      <c r="BY513" s="43">
        <f t="shared" si="1060"/>
        <v>3835.09321875</v>
      </c>
      <c r="CH513" s="11">
        <f t="shared" si="1061"/>
        <v>2893</v>
      </c>
      <c r="CI513" s="12">
        <v>0.75</v>
      </c>
      <c r="CJ513" s="11">
        <v>1</v>
      </c>
      <c r="CK513" s="11">
        <v>0</v>
      </c>
      <c r="CL513" s="13">
        <f t="shared" si="1062"/>
        <v>2169.75</v>
      </c>
      <c r="CM513" s="11">
        <v>1</v>
      </c>
      <c r="CN513" s="11">
        <v>0.98</v>
      </c>
      <c r="CO513" s="11">
        <v>2.3</v>
      </c>
      <c r="CP513" s="42">
        <f t="shared" si="1063"/>
        <v>3.254</v>
      </c>
      <c r="CQ513" s="11">
        <v>1.275</v>
      </c>
      <c r="CR513" s="9">
        <v>0.5</v>
      </c>
      <c r="CS513" s="43">
        <f t="shared" si="1064"/>
        <v>4500.98364375</v>
      </c>
      <c r="DB513" s="11">
        <f t="shared" si="1065"/>
        <v>2905</v>
      </c>
      <c r="DC513" s="12">
        <v>0.75</v>
      </c>
      <c r="DD513" s="11">
        <v>1</v>
      </c>
      <c r="DE513" s="11">
        <v>0</v>
      </c>
      <c r="DF513" s="13">
        <f t="shared" si="1066"/>
        <v>2178.75</v>
      </c>
      <c r="DG513" s="11">
        <v>1</v>
      </c>
      <c r="DH513" s="11">
        <v>0.98</v>
      </c>
      <c r="DI513" s="11">
        <v>2.3</v>
      </c>
      <c r="DJ513" s="42">
        <f t="shared" si="1067"/>
        <v>3.254</v>
      </c>
      <c r="DK513" s="11">
        <v>1.275</v>
      </c>
      <c r="DL513" s="9">
        <v>0.5</v>
      </c>
      <c r="DM513" s="43">
        <f t="shared" si="1068"/>
        <v>4519.65346875</v>
      </c>
      <c r="DV513" s="11">
        <f t="shared" si="1069"/>
        <v>2964</v>
      </c>
      <c r="DW513" s="12">
        <v>0.75</v>
      </c>
      <c r="DX513" s="11">
        <v>1</v>
      </c>
      <c r="DY513" s="11">
        <v>0</v>
      </c>
      <c r="DZ513" s="13">
        <f t="shared" si="1070"/>
        <v>2223</v>
      </c>
      <c r="EA513" s="11">
        <v>1</v>
      </c>
      <c r="EB513" s="11">
        <v>0.98</v>
      </c>
      <c r="EC513" s="11">
        <v>3.1</v>
      </c>
      <c r="ED513" s="42">
        <f t="shared" si="1071"/>
        <v>4.038</v>
      </c>
      <c r="EE513" s="11">
        <v>1.275</v>
      </c>
      <c r="EF513" s="9">
        <v>0.5</v>
      </c>
      <c r="EG513" s="43">
        <f t="shared" si="1072"/>
        <v>5722.502175</v>
      </c>
    </row>
    <row r="514" s="1" customFormat="1" customHeight="1" spans="6:137">
      <c r="F514" s="11">
        <v>2465</v>
      </c>
      <c r="G514" s="12">
        <v>0.75</v>
      </c>
      <c r="H514" s="11">
        <v>1</v>
      </c>
      <c r="I514" s="11">
        <v>0</v>
      </c>
      <c r="J514" s="13">
        <f t="shared" si="1049"/>
        <v>1848.75</v>
      </c>
      <c r="K514" s="11">
        <v>1</v>
      </c>
      <c r="L514" s="11">
        <v>0.98</v>
      </c>
      <c r="M514" s="11">
        <v>2.3</v>
      </c>
      <c r="N514" s="42">
        <f t="shared" si="1050"/>
        <v>3.254</v>
      </c>
      <c r="O514" s="11">
        <v>1.275</v>
      </c>
      <c r="P514" s="9">
        <v>0.5</v>
      </c>
      <c r="Q514" s="43">
        <f t="shared" si="1051"/>
        <v>3835.09321875</v>
      </c>
      <c r="Z514" s="11">
        <v>2465</v>
      </c>
      <c r="AA514" s="12">
        <v>0.75</v>
      </c>
      <c r="AB514" s="11">
        <v>1</v>
      </c>
      <c r="AC514" s="11">
        <v>0</v>
      </c>
      <c r="AD514" s="13">
        <f t="shared" si="1052"/>
        <v>1848.75</v>
      </c>
      <c r="AE514" s="11">
        <v>1</v>
      </c>
      <c r="AF514" s="11">
        <v>0.98</v>
      </c>
      <c r="AG514" s="11">
        <v>2.3</v>
      </c>
      <c r="AH514" s="42">
        <f t="shared" si="1053"/>
        <v>3.254</v>
      </c>
      <c r="AI514" s="11">
        <v>1.275</v>
      </c>
      <c r="AJ514" s="9">
        <v>0.5</v>
      </c>
      <c r="AK514" s="43">
        <f t="shared" si="1054"/>
        <v>3835.09321875</v>
      </c>
      <c r="AT514" s="11">
        <v>2465</v>
      </c>
      <c r="AU514" s="12">
        <v>0.75</v>
      </c>
      <c r="AV514" s="11">
        <v>1</v>
      </c>
      <c r="AW514" s="11">
        <v>0</v>
      </c>
      <c r="AX514" s="13">
        <f t="shared" si="1055"/>
        <v>1848.75</v>
      </c>
      <c r="AY514" s="11">
        <v>1</v>
      </c>
      <c r="AZ514" s="11">
        <v>0.98</v>
      </c>
      <c r="BA514" s="11">
        <v>2.3</v>
      </c>
      <c r="BB514" s="42">
        <f t="shared" si="1056"/>
        <v>3.254</v>
      </c>
      <c r="BC514" s="11">
        <v>1.275</v>
      </c>
      <c r="BD514" s="9">
        <v>0.5</v>
      </c>
      <c r="BE514" s="43">
        <f t="shared" si="1057"/>
        <v>3835.09321875</v>
      </c>
      <c r="BN514" s="11">
        <v>2465</v>
      </c>
      <c r="BO514" s="12">
        <v>0.75</v>
      </c>
      <c r="BP514" s="11">
        <v>1</v>
      </c>
      <c r="BQ514" s="11">
        <v>0</v>
      </c>
      <c r="BR514" s="13">
        <f t="shared" si="1058"/>
        <v>1848.75</v>
      </c>
      <c r="BS514" s="11">
        <v>1</v>
      </c>
      <c r="BT514" s="11">
        <v>0.98</v>
      </c>
      <c r="BU514" s="11">
        <v>2.3</v>
      </c>
      <c r="BV514" s="42">
        <f t="shared" si="1059"/>
        <v>3.254</v>
      </c>
      <c r="BW514" s="11">
        <v>1.275</v>
      </c>
      <c r="BX514" s="9">
        <v>0.5</v>
      </c>
      <c r="BY514" s="43">
        <f t="shared" si="1060"/>
        <v>3835.09321875</v>
      </c>
      <c r="CH514" s="11">
        <f t="shared" si="1061"/>
        <v>2893</v>
      </c>
      <c r="CI514" s="12">
        <v>0.75</v>
      </c>
      <c r="CJ514" s="11">
        <v>1</v>
      </c>
      <c r="CK514" s="11">
        <v>0</v>
      </c>
      <c r="CL514" s="13">
        <f t="shared" si="1062"/>
        <v>2169.75</v>
      </c>
      <c r="CM514" s="11">
        <v>1</v>
      </c>
      <c r="CN514" s="11">
        <v>0.98</v>
      </c>
      <c r="CO514" s="11">
        <v>2.3</v>
      </c>
      <c r="CP514" s="42">
        <f t="shared" si="1063"/>
        <v>3.254</v>
      </c>
      <c r="CQ514" s="11">
        <v>1.275</v>
      </c>
      <c r="CR514" s="9">
        <v>0.5</v>
      </c>
      <c r="CS514" s="43">
        <f t="shared" si="1064"/>
        <v>4500.98364375</v>
      </c>
      <c r="DB514" s="11">
        <f t="shared" si="1065"/>
        <v>2905</v>
      </c>
      <c r="DC514" s="12">
        <v>0.75</v>
      </c>
      <c r="DD514" s="11">
        <v>1</v>
      </c>
      <c r="DE514" s="11">
        <v>0</v>
      </c>
      <c r="DF514" s="13">
        <f t="shared" si="1066"/>
        <v>2178.75</v>
      </c>
      <c r="DG514" s="11">
        <v>1</v>
      </c>
      <c r="DH514" s="11">
        <v>0.98</v>
      </c>
      <c r="DI514" s="11">
        <v>2.3</v>
      </c>
      <c r="DJ514" s="42">
        <f t="shared" si="1067"/>
        <v>3.254</v>
      </c>
      <c r="DK514" s="11">
        <v>1.275</v>
      </c>
      <c r="DL514" s="9">
        <v>0.5</v>
      </c>
      <c r="DM514" s="43">
        <f t="shared" si="1068"/>
        <v>4519.65346875</v>
      </c>
      <c r="DV514" s="11">
        <f t="shared" si="1069"/>
        <v>2964</v>
      </c>
      <c r="DW514" s="12">
        <v>0.75</v>
      </c>
      <c r="DX514" s="11">
        <v>1</v>
      </c>
      <c r="DY514" s="11">
        <v>0</v>
      </c>
      <c r="DZ514" s="13">
        <f t="shared" si="1070"/>
        <v>2223</v>
      </c>
      <c r="EA514" s="11">
        <v>1</v>
      </c>
      <c r="EB514" s="11">
        <v>0.98</v>
      </c>
      <c r="EC514" s="11">
        <v>3.1</v>
      </c>
      <c r="ED514" s="42">
        <f t="shared" si="1071"/>
        <v>4.038</v>
      </c>
      <c r="EE514" s="11">
        <v>1.275</v>
      </c>
      <c r="EF514" s="9">
        <v>0.5</v>
      </c>
      <c r="EG514" s="43">
        <f t="shared" si="1072"/>
        <v>5722.502175</v>
      </c>
    </row>
    <row r="515" s="1" customFormat="1" customHeight="1" spans="6:137">
      <c r="F515" s="11">
        <v>2465</v>
      </c>
      <c r="G515" s="12">
        <v>1.8</v>
      </c>
      <c r="H515" s="11">
        <v>1</v>
      </c>
      <c r="I515" s="11">
        <v>0</v>
      </c>
      <c r="J515" s="13">
        <f t="shared" si="1049"/>
        <v>4437</v>
      </c>
      <c r="K515" s="11">
        <v>1</v>
      </c>
      <c r="L515" s="11">
        <v>0.98</v>
      </c>
      <c r="M515" s="11">
        <v>2.3</v>
      </c>
      <c r="N515" s="42">
        <f t="shared" si="1050"/>
        <v>3.254</v>
      </c>
      <c r="O515" s="11">
        <v>1.275</v>
      </c>
      <c r="P515" s="9">
        <v>0.5</v>
      </c>
      <c r="Q515" s="43">
        <f t="shared" si="1051"/>
        <v>9204.223725</v>
      </c>
      <c r="Z515" s="11">
        <v>2465</v>
      </c>
      <c r="AA515" s="12">
        <v>1.8</v>
      </c>
      <c r="AB515" s="11">
        <v>1</v>
      </c>
      <c r="AC515" s="11">
        <v>0</v>
      </c>
      <c r="AD515" s="13">
        <f t="shared" si="1052"/>
        <v>4437</v>
      </c>
      <c r="AE515" s="11">
        <v>1</v>
      </c>
      <c r="AF515" s="11">
        <v>0.98</v>
      </c>
      <c r="AG515" s="11">
        <v>2.3</v>
      </c>
      <c r="AH515" s="42">
        <f t="shared" si="1053"/>
        <v>3.254</v>
      </c>
      <c r="AI515" s="11">
        <v>1.275</v>
      </c>
      <c r="AJ515" s="9">
        <v>0.5</v>
      </c>
      <c r="AK515" s="43">
        <f t="shared" si="1054"/>
        <v>9204.223725</v>
      </c>
      <c r="AT515" s="11">
        <v>2465</v>
      </c>
      <c r="AU515" s="12">
        <v>1.8</v>
      </c>
      <c r="AV515" s="11">
        <v>1</v>
      </c>
      <c r="AW515" s="11">
        <v>0</v>
      </c>
      <c r="AX515" s="13">
        <f t="shared" si="1055"/>
        <v>4437</v>
      </c>
      <c r="AY515" s="11">
        <v>1</v>
      </c>
      <c r="AZ515" s="11">
        <v>0.98</v>
      </c>
      <c r="BA515" s="11">
        <v>2.3</v>
      </c>
      <c r="BB515" s="42">
        <f t="shared" si="1056"/>
        <v>3.254</v>
      </c>
      <c r="BC515" s="11">
        <v>1.275</v>
      </c>
      <c r="BD515" s="9">
        <v>0.5</v>
      </c>
      <c r="BE515" s="43">
        <f t="shared" si="1057"/>
        <v>9204.223725</v>
      </c>
      <c r="BN515" s="11">
        <v>2465</v>
      </c>
      <c r="BO515" s="12">
        <v>1.8</v>
      </c>
      <c r="BP515" s="11">
        <v>1</v>
      </c>
      <c r="BQ515" s="11">
        <v>0</v>
      </c>
      <c r="BR515" s="13">
        <f t="shared" si="1058"/>
        <v>4437</v>
      </c>
      <c r="BS515" s="11">
        <v>1</v>
      </c>
      <c r="BT515" s="11">
        <v>0.98</v>
      </c>
      <c r="BU515" s="11">
        <v>2.3</v>
      </c>
      <c r="BV515" s="42">
        <f t="shared" si="1059"/>
        <v>3.254</v>
      </c>
      <c r="BW515" s="11">
        <v>1.275</v>
      </c>
      <c r="BX515" s="9">
        <v>0.5</v>
      </c>
      <c r="BY515" s="43">
        <f t="shared" si="1060"/>
        <v>9204.223725</v>
      </c>
      <c r="CH515" s="11">
        <f t="shared" si="1061"/>
        <v>2893</v>
      </c>
      <c r="CI515" s="12">
        <v>1.8</v>
      </c>
      <c r="CJ515" s="11">
        <v>1</v>
      </c>
      <c r="CK515" s="11">
        <v>0</v>
      </c>
      <c r="CL515" s="13">
        <f t="shared" si="1062"/>
        <v>5207.4</v>
      </c>
      <c r="CM515" s="11">
        <v>1</v>
      </c>
      <c r="CN515" s="11">
        <v>0.98</v>
      </c>
      <c r="CO515" s="11">
        <v>2.3</v>
      </c>
      <c r="CP515" s="42">
        <f t="shared" si="1063"/>
        <v>3.254</v>
      </c>
      <c r="CQ515" s="11">
        <v>1.275</v>
      </c>
      <c r="CR515" s="9">
        <v>0.5</v>
      </c>
      <c r="CS515" s="43">
        <f t="shared" si="1064"/>
        <v>10802.360745</v>
      </c>
      <c r="DB515" s="11">
        <f t="shared" si="1065"/>
        <v>2905</v>
      </c>
      <c r="DC515" s="12">
        <v>1.8</v>
      </c>
      <c r="DD515" s="11">
        <v>1</v>
      </c>
      <c r="DE515" s="11">
        <v>0</v>
      </c>
      <c r="DF515" s="13">
        <f t="shared" si="1066"/>
        <v>5229</v>
      </c>
      <c r="DG515" s="11">
        <v>1</v>
      </c>
      <c r="DH515" s="11">
        <v>0.98</v>
      </c>
      <c r="DI515" s="11">
        <v>2.3</v>
      </c>
      <c r="DJ515" s="42">
        <f t="shared" si="1067"/>
        <v>3.254</v>
      </c>
      <c r="DK515" s="11">
        <v>1.275</v>
      </c>
      <c r="DL515" s="9">
        <v>0.5</v>
      </c>
      <c r="DM515" s="43">
        <f t="shared" si="1068"/>
        <v>10847.168325</v>
      </c>
      <c r="DV515" s="11">
        <f t="shared" si="1069"/>
        <v>2964</v>
      </c>
      <c r="DW515" s="12">
        <v>1.8</v>
      </c>
      <c r="DX515" s="11">
        <v>1</v>
      </c>
      <c r="DY515" s="11">
        <v>0</v>
      </c>
      <c r="DZ515" s="13">
        <f t="shared" si="1070"/>
        <v>5335.2</v>
      </c>
      <c r="EA515" s="11">
        <v>1</v>
      </c>
      <c r="EB515" s="11">
        <v>0.98</v>
      </c>
      <c r="EC515" s="11">
        <v>3.1</v>
      </c>
      <c r="ED515" s="42">
        <f t="shared" si="1071"/>
        <v>4.038</v>
      </c>
      <c r="EE515" s="11">
        <v>1.275</v>
      </c>
      <c r="EF515" s="9">
        <v>0.5</v>
      </c>
      <c r="EG515" s="43">
        <f t="shared" si="1072"/>
        <v>13734.00522</v>
      </c>
    </row>
    <row r="516" s="1" customFormat="1" customHeight="1" spans="6:137">
      <c r="F516" s="11">
        <v>2465</v>
      </c>
      <c r="G516" s="12">
        <v>3.21</v>
      </c>
      <c r="H516" s="11">
        <v>1</v>
      </c>
      <c r="I516" s="11">
        <v>0</v>
      </c>
      <c r="J516" s="13">
        <f t="shared" si="1049"/>
        <v>7912.65</v>
      </c>
      <c r="K516" s="11">
        <v>1</v>
      </c>
      <c r="L516" s="11">
        <v>0.98</v>
      </c>
      <c r="M516" s="11">
        <v>2.3</v>
      </c>
      <c r="N516" s="42">
        <f t="shared" si="1050"/>
        <v>3.254</v>
      </c>
      <c r="O516" s="11">
        <v>1.275</v>
      </c>
      <c r="P516" s="9">
        <v>0.5</v>
      </c>
      <c r="Q516" s="43">
        <f t="shared" si="1051"/>
        <v>16414.19897625</v>
      </c>
      <c r="Z516" s="11">
        <v>2465</v>
      </c>
      <c r="AA516" s="12">
        <v>3.21</v>
      </c>
      <c r="AB516" s="11">
        <v>1</v>
      </c>
      <c r="AC516" s="11">
        <v>0</v>
      </c>
      <c r="AD516" s="13">
        <f t="shared" si="1052"/>
        <v>7912.65</v>
      </c>
      <c r="AE516" s="11">
        <v>1</v>
      </c>
      <c r="AF516" s="11">
        <v>0.98</v>
      </c>
      <c r="AG516" s="11">
        <v>2.3</v>
      </c>
      <c r="AH516" s="42">
        <f t="shared" si="1053"/>
        <v>3.254</v>
      </c>
      <c r="AI516" s="11">
        <v>1.275</v>
      </c>
      <c r="AJ516" s="9">
        <v>0.5</v>
      </c>
      <c r="AK516" s="43">
        <f t="shared" si="1054"/>
        <v>16414.19897625</v>
      </c>
      <c r="AT516" s="11">
        <v>2465</v>
      </c>
      <c r="AU516" s="12">
        <v>3.21</v>
      </c>
      <c r="AV516" s="11">
        <v>1</v>
      </c>
      <c r="AW516" s="11">
        <v>0</v>
      </c>
      <c r="AX516" s="13">
        <f t="shared" si="1055"/>
        <v>7912.65</v>
      </c>
      <c r="AY516" s="11">
        <v>1</v>
      </c>
      <c r="AZ516" s="11">
        <v>0.98</v>
      </c>
      <c r="BA516" s="11">
        <v>2.3</v>
      </c>
      <c r="BB516" s="42">
        <f t="shared" si="1056"/>
        <v>3.254</v>
      </c>
      <c r="BC516" s="11">
        <v>1.275</v>
      </c>
      <c r="BD516" s="9">
        <v>0.5</v>
      </c>
      <c r="BE516" s="43">
        <f t="shared" si="1057"/>
        <v>16414.19897625</v>
      </c>
      <c r="BN516" s="11">
        <v>2465</v>
      </c>
      <c r="BO516" s="12">
        <v>3.21</v>
      </c>
      <c r="BP516" s="11">
        <v>1</v>
      </c>
      <c r="BQ516" s="11">
        <v>0</v>
      </c>
      <c r="BR516" s="13">
        <f t="shared" si="1058"/>
        <v>7912.65</v>
      </c>
      <c r="BS516" s="11">
        <v>1</v>
      </c>
      <c r="BT516" s="11">
        <v>0.98</v>
      </c>
      <c r="BU516" s="11">
        <v>2.3</v>
      </c>
      <c r="BV516" s="42">
        <f t="shared" si="1059"/>
        <v>3.254</v>
      </c>
      <c r="BW516" s="11">
        <v>1.275</v>
      </c>
      <c r="BX516" s="9">
        <v>0.5</v>
      </c>
      <c r="BY516" s="43">
        <f t="shared" si="1060"/>
        <v>16414.19897625</v>
      </c>
      <c r="CH516" s="11">
        <f t="shared" si="1061"/>
        <v>2893</v>
      </c>
      <c r="CI516" s="12">
        <v>3.21</v>
      </c>
      <c r="CJ516" s="11">
        <v>1</v>
      </c>
      <c r="CK516" s="11">
        <v>0</v>
      </c>
      <c r="CL516" s="13">
        <f t="shared" si="1062"/>
        <v>9286.53</v>
      </c>
      <c r="CM516" s="11">
        <v>1</v>
      </c>
      <c r="CN516" s="11">
        <v>0.98</v>
      </c>
      <c r="CO516" s="11">
        <v>2.3</v>
      </c>
      <c r="CP516" s="42">
        <f t="shared" si="1063"/>
        <v>3.254</v>
      </c>
      <c r="CQ516" s="11">
        <v>1.275</v>
      </c>
      <c r="CR516" s="9">
        <v>0.5</v>
      </c>
      <c r="CS516" s="43">
        <f t="shared" si="1064"/>
        <v>19264.20999525</v>
      </c>
      <c r="DB516" s="11">
        <f t="shared" si="1065"/>
        <v>2905</v>
      </c>
      <c r="DC516" s="12">
        <v>3.21</v>
      </c>
      <c r="DD516" s="11">
        <v>1</v>
      </c>
      <c r="DE516" s="11">
        <v>0</v>
      </c>
      <c r="DF516" s="13">
        <f t="shared" si="1066"/>
        <v>9325.05</v>
      </c>
      <c r="DG516" s="11">
        <v>1</v>
      </c>
      <c r="DH516" s="11">
        <v>0.98</v>
      </c>
      <c r="DI516" s="11">
        <v>2.3</v>
      </c>
      <c r="DJ516" s="42">
        <f t="shared" si="1067"/>
        <v>3.254</v>
      </c>
      <c r="DK516" s="11">
        <v>1.275</v>
      </c>
      <c r="DL516" s="9">
        <v>0.5</v>
      </c>
      <c r="DM516" s="43">
        <f t="shared" si="1068"/>
        <v>19344.11684625</v>
      </c>
      <c r="DV516" s="11">
        <f t="shared" si="1069"/>
        <v>2964</v>
      </c>
      <c r="DW516" s="12">
        <v>3.21</v>
      </c>
      <c r="DX516" s="11">
        <v>1</v>
      </c>
      <c r="DY516" s="11">
        <v>0</v>
      </c>
      <c r="DZ516" s="13">
        <f t="shared" si="1070"/>
        <v>9514.44</v>
      </c>
      <c r="EA516" s="11">
        <v>1</v>
      </c>
      <c r="EB516" s="11">
        <v>0.98</v>
      </c>
      <c r="EC516" s="11">
        <v>3.1</v>
      </c>
      <c r="ED516" s="42">
        <f t="shared" si="1071"/>
        <v>4.038</v>
      </c>
      <c r="EE516" s="11">
        <v>1.275</v>
      </c>
      <c r="EF516" s="9">
        <v>0.5</v>
      </c>
      <c r="EG516" s="43">
        <f t="shared" si="1072"/>
        <v>24492.309309</v>
      </c>
    </row>
    <row r="517" s="1" customFormat="1" customHeight="1" spans="6:137">
      <c r="F517" s="11">
        <v>2465</v>
      </c>
      <c r="G517" s="12">
        <v>3.21</v>
      </c>
      <c r="H517" s="11">
        <v>1</v>
      </c>
      <c r="I517" s="11">
        <v>0</v>
      </c>
      <c r="J517" s="13">
        <f t="shared" si="1049"/>
        <v>7912.65</v>
      </c>
      <c r="K517" s="11">
        <v>1</v>
      </c>
      <c r="L517" s="11">
        <v>0.98</v>
      </c>
      <c r="M517" s="11">
        <v>2.3</v>
      </c>
      <c r="N517" s="42">
        <f t="shared" si="1050"/>
        <v>3.254</v>
      </c>
      <c r="O517" s="11">
        <v>1.275</v>
      </c>
      <c r="P517" s="9">
        <v>0.5</v>
      </c>
      <c r="Q517" s="43">
        <f t="shared" si="1051"/>
        <v>16414.19897625</v>
      </c>
      <c r="Z517" s="11">
        <v>2465</v>
      </c>
      <c r="AA517" s="12">
        <v>3.21</v>
      </c>
      <c r="AB517" s="11">
        <v>1</v>
      </c>
      <c r="AC517" s="11">
        <v>0</v>
      </c>
      <c r="AD517" s="13">
        <f t="shared" si="1052"/>
        <v>7912.65</v>
      </c>
      <c r="AE517" s="11">
        <v>1</v>
      </c>
      <c r="AF517" s="11">
        <v>0.98</v>
      </c>
      <c r="AG517" s="11">
        <v>2.3</v>
      </c>
      <c r="AH517" s="42">
        <f t="shared" si="1053"/>
        <v>3.254</v>
      </c>
      <c r="AI517" s="11">
        <v>1.275</v>
      </c>
      <c r="AJ517" s="9">
        <v>0.5</v>
      </c>
      <c r="AK517" s="43">
        <f t="shared" si="1054"/>
        <v>16414.19897625</v>
      </c>
      <c r="AT517" s="11">
        <v>2465</v>
      </c>
      <c r="AU517" s="12">
        <v>3.21</v>
      </c>
      <c r="AV517" s="11">
        <v>1</v>
      </c>
      <c r="AW517" s="11">
        <v>0</v>
      </c>
      <c r="AX517" s="13">
        <f t="shared" si="1055"/>
        <v>7912.65</v>
      </c>
      <c r="AY517" s="11">
        <v>1</v>
      </c>
      <c r="AZ517" s="11">
        <v>0.98</v>
      </c>
      <c r="BA517" s="11">
        <v>2.3</v>
      </c>
      <c r="BB517" s="42">
        <f t="shared" si="1056"/>
        <v>3.254</v>
      </c>
      <c r="BC517" s="11">
        <v>1.275</v>
      </c>
      <c r="BD517" s="9">
        <v>0.5</v>
      </c>
      <c r="BE517" s="43">
        <f t="shared" si="1057"/>
        <v>16414.19897625</v>
      </c>
      <c r="BN517" s="11">
        <v>2465</v>
      </c>
      <c r="BO517" s="12">
        <v>3.21</v>
      </c>
      <c r="BP517" s="11">
        <v>1</v>
      </c>
      <c r="BQ517" s="11">
        <v>0</v>
      </c>
      <c r="BR517" s="13">
        <f t="shared" si="1058"/>
        <v>7912.65</v>
      </c>
      <c r="BS517" s="11">
        <v>1</v>
      </c>
      <c r="BT517" s="11">
        <v>0.98</v>
      </c>
      <c r="BU517" s="11">
        <v>2.3</v>
      </c>
      <c r="BV517" s="42">
        <f t="shared" si="1059"/>
        <v>3.254</v>
      </c>
      <c r="BW517" s="11">
        <v>1.275</v>
      </c>
      <c r="BX517" s="9">
        <v>0.5</v>
      </c>
      <c r="BY517" s="43">
        <f t="shared" si="1060"/>
        <v>16414.19897625</v>
      </c>
      <c r="CH517" s="11">
        <f t="shared" si="1061"/>
        <v>2893</v>
      </c>
      <c r="CI517" s="12">
        <v>3.21</v>
      </c>
      <c r="CJ517" s="11">
        <v>1</v>
      </c>
      <c r="CK517" s="11">
        <v>0</v>
      </c>
      <c r="CL517" s="13">
        <f t="shared" si="1062"/>
        <v>9286.53</v>
      </c>
      <c r="CM517" s="11">
        <v>1</v>
      </c>
      <c r="CN517" s="11">
        <v>0.98</v>
      </c>
      <c r="CO517" s="11">
        <v>2.3</v>
      </c>
      <c r="CP517" s="42">
        <f t="shared" si="1063"/>
        <v>3.254</v>
      </c>
      <c r="CQ517" s="11">
        <v>1.275</v>
      </c>
      <c r="CR517" s="9">
        <v>0.5</v>
      </c>
      <c r="CS517" s="43">
        <f t="shared" si="1064"/>
        <v>19264.20999525</v>
      </c>
      <c r="DB517" s="11">
        <f t="shared" si="1065"/>
        <v>2905</v>
      </c>
      <c r="DC517" s="12">
        <v>3.21</v>
      </c>
      <c r="DD517" s="11">
        <v>1</v>
      </c>
      <c r="DE517" s="11">
        <v>0</v>
      </c>
      <c r="DF517" s="13">
        <f t="shared" si="1066"/>
        <v>9325.05</v>
      </c>
      <c r="DG517" s="11">
        <v>1</v>
      </c>
      <c r="DH517" s="11">
        <v>0.98</v>
      </c>
      <c r="DI517" s="11">
        <v>2.3</v>
      </c>
      <c r="DJ517" s="42">
        <f t="shared" si="1067"/>
        <v>3.254</v>
      </c>
      <c r="DK517" s="11">
        <v>1.275</v>
      </c>
      <c r="DL517" s="9">
        <v>0.5</v>
      </c>
      <c r="DM517" s="43">
        <f t="shared" si="1068"/>
        <v>19344.11684625</v>
      </c>
      <c r="DV517" s="11">
        <f t="shared" si="1069"/>
        <v>2964</v>
      </c>
      <c r="DW517" s="12">
        <v>3.21</v>
      </c>
      <c r="DX517" s="11">
        <v>1</v>
      </c>
      <c r="DY517" s="11">
        <v>0</v>
      </c>
      <c r="DZ517" s="13">
        <f t="shared" si="1070"/>
        <v>9514.44</v>
      </c>
      <c r="EA517" s="11">
        <v>1</v>
      </c>
      <c r="EB517" s="11">
        <v>0.98</v>
      </c>
      <c r="EC517" s="11">
        <v>3.1</v>
      </c>
      <c r="ED517" s="42">
        <f t="shared" si="1071"/>
        <v>4.038</v>
      </c>
      <c r="EE517" s="11">
        <v>1.275</v>
      </c>
      <c r="EF517" s="9">
        <v>0.5</v>
      </c>
      <c r="EG517" s="43">
        <f t="shared" si="1072"/>
        <v>24492.309309</v>
      </c>
    </row>
    <row r="518" s="1" customFormat="1" customHeight="1" spans="6:137">
      <c r="F518" s="11">
        <v>2465</v>
      </c>
      <c r="G518" s="12">
        <v>0</v>
      </c>
      <c r="H518" s="11">
        <v>1</v>
      </c>
      <c r="I518" s="11">
        <v>0</v>
      </c>
      <c r="J518" s="13">
        <f t="shared" si="1049"/>
        <v>0</v>
      </c>
      <c r="K518" s="11">
        <v>1</v>
      </c>
      <c r="L518" s="11">
        <v>0.98</v>
      </c>
      <c r="M518" s="11">
        <v>2.3</v>
      </c>
      <c r="N518" s="42">
        <f t="shared" si="1050"/>
        <v>3.254</v>
      </c>
      <c r="O518" s="11">
        <v>1.275</v>
      </c>
      <c r="P518" s="9">
        <v>0.5</v>
      </c>
      <c r="Q518" s="43">
        <f t="shared" si="1051"/>
        <v>0</v>
      </c>
      <c r="Z518" s="11">
        <v>2465</v>
      </c>
      <c r="AA518" s="12">
        <v>0</v>
      </c>
      <c r="AB518" s="11">
        <v>1</v>
      </c>
      <c r="AC518" s="11">
        <v>0</v>
      </c>
      <c r="AD518" s="13">
        <f t="shared" si="1052"/>
        <v>0</v>
      </c>
      <c r="AE518" s="11">
        <v>1</v>
      </c>
      <c r="AF518" s="11">
        <v>0.98</v>
      </c>
      <c r="AG518" s="11">
        <v>2.3</v>
      </c>
      <c r="AH518" s="42">
        <f t="shared" si="1053"/>
        <v>3.254</v>
      </c>
      <c r="AI518" s="11">
        <v>1.275</v>
      </c>
      <c r="AJ518" s="9">
        <v>0.5</v>
      </c>
      <c r="AK518" s="43">
        <f t="shared" si="1054"/>
        <v>0</v>
      </c>
      <c r="AT518" s="11">
        <v>2465</v>
      </c>
      <c r="AU518" s="12">
        <v>0</v>
      </c>
      <c r="AV518" s="11">
        <v>1</v>
      </c>
      <c r="AW518" s="11">
        <v>0</v>
      </c>
      <c r="AX518" s="13">
        <f t="shared" si="1055"/>
        <v>0</v>
      </c>
      <c r="AY518" s="11">
        <v>1</v>
      </c>
      <c r="AZ518" s="11">
        <v>0.98</v>
      </c>
      <c r="BA518" s="11">
        <v>2.3</v>
      </c>
      <c r="BB518" s="42">
        <f t="shared" si="1056"/>
        <v>3.254</v>
      </c>
      <c r="BC518" s="11">
        <v>1.275</v>
      </c>
      <c r="BD518" s="9">
        <v>0.5</v>
      </c>
      <c r="BE518" s="43">
        <f t="shared" si="1057"/>
        <v>0</v>
      </c>
      <c r="BN518" s="11">
        <v>2465</v>
      </c>
      <c r="BO518" s="12">
        <v>0</v>
      </c>
      <c r="BP518" s="11">
        <v>1</v>
      </c>
      <c r="BQ518" s="11">
        <v>0</v>
      </c>
      <c r="BR518" s="13">
        <f t="shared" si="1058"/>
        <v>0</v>
      </c>
      <c r="BS518" s="11">
        <v>1</v>
      </c>
      <c r="BT518" s="11">
        <v>0.98</v>
      </c>
      <c r="BU518" s="11">
        <v>2.3</v>
      </c>
      <c r="BV518" s="42">
        <f t="shared" si="1059"/>
        <v>3.254</v>
      </c>
      <c r="BW518" s="11">
        <v>1.275</v>
      </c>
      <c r="BX518" s="9">
        <v>0.5</v>
      </c>
      <c r="BY518" s="43">
        <f t="shared" si="1060"/>
        <v>0</v>
      </c>
      <c r="CH518" s="11">
        <f t="shared" si="1061"/>
        <v>2893</v>
      </c>
      <c r="CI518" s="12">
        <v>0</v>
      </c>
      <c r="CJ518" s="11">
        <v>1</v>
      </c>
      <c r="CK518" s="11">
        <v>0</v>
      </c>
      <c r="CL518" s="13">
        <f t="shared" si="1062"/>
        <v>0</v>
      </c>
      <c r="CM518" s="11">
        <v>1</v>
      </c>
      <c r="CN518" s="11">
        <v>0.98</v>
      </c>
      <c r="CO518" s="11">
        <v>2.3</v>
      </c>
      <c r="CP518" s="42">
        <f t="shared" si="1063"/>
        <v>3.254</v>
      </c>
      <c r="CQ518" s="11">
        <v>1.275</v>
      </c>
      <c r="CR518" s="9">
        <v>0.5</v>
      </c>
      <c r="CS518" s="43">
        <f t="shared" si="1064"/>
        <v>0</v>
      </c>
      <c r="DB518" s="11">
        <f t="shared" si="1065"/>
        <v>2905</v>
      </c>
      <c r="DC518" s="12">
        <v>0</v>
      </c>
      <c r="DD518" s="11">
        <v>1</v>
      </c>
      <c r="DE518" s="11">
        <v>0</v>
      </c>
      <c r="DF518" s="13">
        <f t="shared" si="1066"/>
        <v>0</v>
      </c>
      <c r="DG518" s="11">
        <v>1</v>
      </c>
      <c r="DH518" s="11">
        <v>0.98</v>
      </c>
      <c r="DI518" s="11">
        <v>2.3</v>
      </c>
      <c r="DJ518" s="42">
        <f t="shared" si="1067"/>
        <v>3.254</v>
      </c>
      <c r="DK518" s="11">
        <v>1.275</v>
      </c>
      <c r="DL518" s="9">
        <v>0.5</v>
      </c>
      <c r="DM518" s="43">
        <f t="shared" si="1068"/>
        <v>0</v>
      </c>
      <c r="DV518" s="11">
        <f t="shared" si="1069"/>
        <v>2964</v>
      </c>
      <c r="DW518" s="12">
        <v>0</v>
      </c>
      <c r="DX518" s="11">
        <v>1</v>
      </c>
      <c r="DY518" s="11">
        <v>0</v>
      </c>
      <c r="DZ518" s="13">
        <f t="shared" si="1070"/>
        <v>0</v>
      </c>
      <c r="EA518" s="11">
        <v>1</v>
      </c>
      <c r="EB518" s="11">
        <v>0.98</v>
      </c>
      <c r="EC518" s="11">
        <v>3.1</v>
      </c>
      <c r="ED518" s="42">
        <f t="shared" si="1071"/>
        <v>4.038</v>
      </c>
      <c r="EE518" s="11">
        <v>1.275</v>
      </c>
      <c r="EF518" s="9">
        <v>0.5</v>
      </c>
      <c r="EG518" s="43">
        <f t="shared" si="1072"/>
        <v>0</v>
      </c>
    </row>
    <row r="519" s="1" customFormat="1" customHeight="1" spans="6:137">
      <c r="F519" s="44" t="s">
        <v>30</v>
      </c>
      <c r="G519" s="45"/>
      <c r="H519" s="45"/>
      <c r="I519" s="45"/>
      <c r="J519" s="45"/>
      <c r="K519" s="45"/>
      <c r="L519" s="45"/>
      <c r="M519" s="46">
        <f>SUM(Q504:Q518)</f>
        <v>101553.2684325</v>
      </c>
      <c r="N519" s="46"/>
      <c r="O519" s="46"/>
      <c r="P519" s="46"/>
      <c r="Q519" s="46"/>
      <c r="R519" s="1"/>
      <c r="S519" s="1"/>
      <c r="T519" s="1"/>
      <c r="U519" s="1"/>
      <c r="V519" s="1"/>
      <c r="W519" s="1"/>
      <c r="X519" s="1"/>
      <c r="Y519" s="1"/>
      <c r="Z519" s="44" t="s">
        <v>30</v>
      </c>
      <c r="AA519" s="45"/>
      <c r="AB519" s="45"/>
      <c r="AC519" s="45"/>
      <c r="AD519" s="45"/>
      <c r="AE519" s="45"/>
      <c r="AF519" s="45"/>
      <c r="AG519" s="46">
        <f>SUM(AK504:AK518)</f>
        <v>101553.2684325</v>
      </c>
      <c r="AH519" s="46"/>
      <c r="AI519" s="46"/>
      <c r="AJ519" s="46"/>
      <c r="AK519" s="46"/>
      <c r="AL519" s="1"/>
      <c r="AM519" s="1"/>
      <c r="AN519" s="1"/>
      <c r="AO519" s="1"/>
      <c r="AP519" s="1"/>
      <c r="AQ519" s="1"/>
      <c r="AR519" s="1"/>
      <c r="AS519" s="1"/>
      <c r="AT519" s="44" t="s">
        <v>30</v>
      </c>
      <c r="AU519" s="45"/>
      <c r="AV519" s="45"/>
      <c r="AW519" s="45"/>
      <c r="AX519" s="45"/>
      <c r="AY519" s="45"/>
      <c r="AZ519" s="45"/>
      <c r="BA519" s="46">
        <f>SUM(BE504:BE518)</f>
        <v>101553.2684325</v>
      </c>
      <c r="BB519" s="46"/>
      <c r="BC519" s="46"/>
      <c r="BD519" s="46"/>
      <c r="BE519" s="46"/>
      <c r="BF519" s="1"/>
      <c r="BG519" s="1"/>
      <c r="BH519" s="1"/>
      <c r="BI519" s="1"/>
      <c r="BJ519" s="1"/>
      <c r="BK519" s="1"/>
      <c r="BL519" s="1"/>
      <c r="BM519" s="1"/>
      <c r="BN519" s="44" t="s">
        <v>30</v>
      </c>
      <c r="BO519" s="45"/>
      <c r="BP519" s="45"/>
      <c r="BQ519" s="45"/>
      <c r="BR519" s="45"/>
      <c r="BS519" s="45"/>
      <c r="BT519" s="45"/>
      <c r="BU519" s="46">
        <f>SUM(BY504:BY518)</f>
        <v>101553.2684325</v>
      </c>
      <c r="BV519" s="46"/>
      <c r="BW519" s="46"/>
      <c r="BX519" s="46"/>
      <c r="BY519" s="46"/>
      <c r="BZ519" s="1"/>
      <c r="CA519" s="1"/>
      <c r="CB519" s="1"/>
      <c r="CC519" s="1"/>
      <c r="CD519" s="1"/>
      <c r="CE519" s="1"/>
      <c r="CF519" s="1"/>
      <c r="CG519" s="1"/>
      <c r="CH519" s="44" t="s">
        <v>30</v>
      </c>
      <c r="CI519" s="45"/>
      <c r="CJ519" s="45"/>
      <c r="CK519" s="45"/>
      <c r="CL519" s="45"/>
      <c r="CM519" s="45"/>
      <c r="CN519" s="45"/>
      <c r="CO519" s="46">
        <f>SUM(CS504:CS518)</f>
        <v>119186.0468865</v>
      </c>
      <c r="CP519" s="46"/>
      <c r="CQ519" s="46"/>
      <c r="CR519" s="46"/>
      <c r="CS519" s="46"/>
      <c r="CT519" s="1"/>
      <c r="CU519" s="1"/>
      <c r="CV519" s="1"/>
      <c r="CW519" s="1"/>
      <c r="CX519" s="1"/>
      <c r="CY519" s="1"/>
      <c r="CZ519" s="1"/>
      <c r="DA519" s="1"/>
      <c r="DB519" s="44" t="s">
        <v>30</v>
      </c>
      <c r="DC519" s="45"/>
      <c r="DD519" s="45"/>
      <c r="DE519" s="45"/>
      <c r="DF519" s="45"/>
      <c r="DG519" s="45"/>
      <c r="DH519" s="45"/>
      <c r="DI519" s="46">
        <f>SUM(DM504:DM518)</f>
        <v>119680.4238525</v>
      </c>
      <c r="DJ519" s="46"/>
      <c r="DK519" s="46"/>
      <c r="DL519" s="46"/>
      <c r="DM519" s="46"/>
      <c r="DN519" s="1"/>
      <c r="DO519" s="1"/>
      <c r="DP519" s="1"/>
      <c r="DQ519" s="1"/>
      <c r="DR519" s="1"/>
      <c r="DS519" s="1"/>
      <c r="DT519" s="1"/>
      <c r="DU519" s="1"/>
      <c r="DV519" s="44" t="s">
        <v>30</v>
      </c>
      <c r="DW519" s="45"/>
      <c r="DX519" s="45"/>
      <c r="DY519" s="45"/>
      <c r="DZ519" s="45"/>
      <c r="EA519" s="45"/>
      <c r="EB519" s="45"/>
      <c r="EC519" s="46">
        <f>SUM(EG504:EG518)</f>
        <v>151531.857594</v>
      </c>
      <c r="ED519" s="46"/>
      <c r="EE519" s="46"/>
      <c r="EF519" s="46"/>
      <c r="EG519" s="46"/>
    </row>
    <row r="520" s="1" customFormat="1" customHeight="1" spans="6:137">
      <c r="F520" s="45"/>
      <c r="G520" s="45"/>
      <c r="H520" s="45"/>
      <c r="I520" s="45"/>
      <c r="J520" s="45"/>
      <c r="K520" s="45"/>
      <c r="L520" s="45"/>
      <c r="M520" s="46"/>
      <c r="N520" s="46"/>
      <c r="O520" s="46"/>
      <c r="P520" s="46"/>
      <c r="Q520" s="46"/>
      <c r="R520" s="1"/>
      <c r="S520" s="1"/>
      <c r="T520" s="1"/>
      <c r="U520" s="1"/>
      <c r="V520" s="1"/>
      <c r="W520" s="1"/>
      <c r="X520" s="1"/>
      <c r="Y520" s="1"/>
      <c r="Z520" s="45"/>
      <c r="AA520" s="45"/>
      <c r="AB520" s="45"/>
      <c r="AC520" s="45"/>
      <c r="AD520" s="45"/>
      <c r="AE520" s="45"/>
      <c r="AF520" s="45"/>
      <c r="AG520" s="46"/>
      <c r="AH520" s="46"/>
      <c r="AI520" s="46"/>
      <c r="AJ520" s="46"/>
      <c r="AK520" s="46"/>
      <c r="AL520" s="1"/>
      <c r="AM520" s="1"/>
      <c r="AN520" s="1"/>
      <c r="AO520" s="1"/>
      <c r="AP520" s="1"/>
      <c r="AQ520" s="1"/>
      <c r="AR520" s="1"/>
      <c r="AS520" s="1"/>
      <c r="AT520" s="45"/>
      <c r="AU520" s="45"/>
      <c r="AV520" s="45"/>
      <c r="AW520" s="45"/>
      <c r="AX520" s="45"/>
      <c r="AY520" s="45"/>
      <c r="AZ520" s="45"/>
      <c r="BA520" s="46"/>
      <c r="BB520" s="46"/>
      <c r="BC520" s="46"/>
      <c r="BD520" s="46"/>
      <c r="BE520" s="46"/>
      <c r="BF520" s="1"/>
      <c r="BG520" s="1"/>
      <c r="BH520" s="1"/>
      <c r="BI520" s="1"/>
      <c r="BJ520" s="1"/>
      <c r="BK520" s="1"/>
      <c r="BL520" s="1"/>
      <c r="BM520" s="1"/>
      <c r="BN520" s="45"/>
      <c r="BO520" s="45"/>
      <c r="BP520" s="45"/>
      <c r="BQ520" s="45"/>
      <c r="BR520" s="45"/>
      <c r="BS520" s="45"/>
      <c r="BT520" s="45"/>
      <c r="BU520" s="46"/>
      <c r="BV520" s="46"/>
      <c r="BW520" s="46"/>
      <c r="BX520" s="46"/>
      <c r="BY520" s="46"/>
      <c r="BZ520" s="1"/>
      <c r="CA520" s="1"/>
      <c r="CB520" s="1"/>
      <c r="CC520" s="1"/>
      <c r="CD520" s="1"/>
      <c r="CE520" s="1"/>
      <c r="CF520" s="1"/>
      <c r="CG520" s="1"/>
      <c r="CH520" s="45"/>
      <c r="CI520" s="45"/>
      <c r="CJ520" s="45"/>
      <c r="CK520" s="45"/>
      <c r="CL520" s="45"/>
      <c r="CM520" s="45"/>
      <c r="CN520" s="45"/>
      <c r="CO520" s="46"/>
      <c r="CP520" s="46"/>
      <c r="CQ520" s="46"/>
      <c r="CR520" s="46"/>
      <c r="CS520" s="46"/>
      <c r="CT520" s="1"/>
      <c r="CU520" s="1"/>
      <c r="CV520" s="1"/>
      <c r="CW520" s="1"/>
      <c r="CX520" s="1"/>
      <c r="CY520" s="1"/>
      <c r="CZ520" s="1"/>
      <c r="DA520" s="1"/>
      <c r="DB520" s="45"/>
      <c r="DC520" s="45"/>
      <c r="DD520" s="45"/>
      <c r="DE520" s="45"/>
      <c r="DF520" s="45"/>
      <c r="DG520" s="45"/>
      <c r="DH520" s="45"/>
      <c r="DI520" s="46"/>
      <c r="DJ520" s="46"/>
      <c r="DK520" s="46"/>
      <c r="DL520" s="46"/>
      <c r="DM520" s="46"/>
      <c r="DN520" s="1"/>
      <c r="DO520" s="1"/>
      <c r="DP520" s="1"/>
      <c r="DQ520" s="1"/>
      <c r="DR520" s="1"/>
      <c r="DS520" s="1"/>
      <c r="DT520" s="1"/>
      <c r="DU520" s="1"/>
      <c r="DV520" s="45"/>
      <c r="DW520" s="45"/>
      <c r="DX520" s="45"/>
      <c r="DY520" s="45"/>
      <c r="DZ520" s="45"/>
      <c r="EA520" s="45"/>
      <c r="EB520" s="45"/>
      <c r="EC520" s="46"/>
      <c r="ED520" s="46"/>
      <c r="EE520" s="46"/>
      <c r="EF520" s="46"/>
      <c r="EG520" s="46"/>
    </row>
    <row r="521" s="1" customFormat="1" customHeight="1" spans="6:137">
      <c r="F521" s="45"/>
      <c r="G521" s="45"/>
      <c r="H521" s="45"/>
      <c r="I521" s="45"/>
      <c r="J521" s="45"/>
      <c r="K521" s="45"/>
      <c r="L521" s="45"/>
      <c r="M521" s="46"/>
      <c r="N521" s="46"/>
      <c r="O521" s="46"/>
      <c r="P521" s="46"/>
      <c r="Q521" s="46"/>
      <c r="R521" s="1"/>
      <c r="S521" s="1"/>
      <c r="T521" s="1"/>
      <c r="U521" s="1"/>
      <c r="V521" s="1"/>
      <c r="W521" s="1"/>
      <c r="X521" s="1"/>
      <c r="Y521" s="1"/>
      <c r="Z521" s="45"/>
      <c r="AA521" s="45"/>
      <c r="AB521" s="45"/>
      <c r="AC521" s="45"/>
      <c r="AD521" s="45"/>
      <c r="AE521" s="45"/>
      <c r="AF521" s="45"/>
      <c r="AG521" s="46"/>
      <c r="AH521" s="46"/>
      <c r="AI521" s="46"/>
      <c r="AJ521" s="46"/>
      <c r="AK521" s="46"/>
      <c r="AL521" s="1"/>
      <c r="AM521" s="1"/>
      <c r="AN521" s="1"/>
      <c r="AO521" s="1"/>
      <c r="AP521" s="1"/>
      <c r="AQ521" s="1"/>
      <c r="AR521" s="1"/>
      <c r="AS521" s="1"/>
      <c r="AT521" s="45"/>
      <c r="AU521" s="45"/>
      <c r="AV521" s="45"/>
      <c r="AW521" s="45"/>
      <c r="AX521" s="45"/>
      <c r="AY521" s="45"/>
      <c r="AZ521" s="45"/>
      <c r="BA521" s="46"/>
      <c r="BB521" s="46"/>
      <c r="BC521" s="46"/>
      <c r="BD521" s="46"/>
      <c r="BE521" s="46"/>
      <c r="BF521" s="1"/>
      <c r="BG521" s="1"/>
      <c r="BH521" s="1"/>
      <c r="BI521" s="1"/>
      <c r="BJ521" s="1"/>
      <c r="BK521" s="1"/>
      <c r="BL521" s="1"/>
      <c r="BM521" s="1"/>
      <c r="BN521" s="45"/>
      <c r="BO521" s="45"/>
      <c r="BP521" s="45"/>
      <c r="BQ521" s="45"/>
      <c r="BR521" s="45"/>
      <c r="BS521" s="45"/>
      <c r="BT521" s="45"/>
      <c r="BU521" s="46"/>
      <c r="BV521" s="46"/>
      <c r="BW521" s="46"/>
      <c r="BX521" s="46"/>
      <c r="BY521" s="46"/>
      <c r="BZ521" s="1"/>
      <c r="CA521" s="1"/>
      <c r="CB521" s="1"/>
      <c r="CC521" s="1"/>
      <c r="CD521" s="1"/>
      <c r="CE521" s="1"/>
      <c r="CF521" s="1"/>
      <c r="CG521" s="1"/>
      <c r="CH521" s="45"/>
      <c r="CI521" s="45"/>
      <c r="CJ521" s="45"/>
      <c r="CK521" s="45"/>
      <c r="CL521" s="45"/>
      <c r="CM521" s="45"/>
      <c r="CN521" s="45"/>
      <c r="CO521" s="46"/>
      <c r="CP521" s="46"/>
      <c r="CQ521" s="46"/>
      <c r="CR521" s="46"/>
      <c r="CS521" s="46"/>
      <c r="CT521" s="1"/>
      <c r="CU521" s="1"/>
      <c r="CV521" s="1"/>
      <c r="CW521" s="1"/>
      <c r="CX521" s="1"/>
      <c r="CY521" s="1"/>
      <c r="CZ521" s="1"/>
      <c r="DA521" s="1"/>
      <c r="DB521" s="45"/>
      <c r="DC521" s="45"/>
      <c r="DD521" s="45"/>
      <c r="DE521" s="45"/>
      <c r="DF521" s="45"/>
      <c r="DG521" s="45"/>
      <c r="DH521" s="45"/>
      <c r="DI521" s="46"/>
      <c r="DJ521" s="46"/>
      <c r="DK521" s="46"/>
      <c r="DL521" s="46"/>
      <c r="DM521" s="46"/>
      <c r="DN521" s="1"/>
      <c r="DO521" s="1"/>
      <c r="DP521" s="1"/>
      <c r="DQ521" s="1"/>
      <c r="DR521" s="1"/>
      <c r="DS521" s="1"/>
      <c r="DT521" s="1"/>
      <c r="DU521" s="1"/>
      <c r="DV521" s="45"/>
      <c r="DW521" s="45"/>
      <c r="DX521" s="45"/>
      <c r="DY521" s="45"/>
      <c r="DZ521" s="45"/>
      <c r="EA521" s="45"/>
      <c r="EB521" s="45"/>
      <c r="EC521" s="46"/>
      <c r="ED521" s="46"/>
      <c r="EE521" s="46"/>
      <c r="EF521" s="46"/>
      <c r="EG521" s="46"/>
    </row>
    <row r="522" s="1" customFormat="1" customHeight="1" spans="6:137">
      <c r="F522" s="35" t="s">
        <v>31</v>
      </c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1"/>
      <c r="S522" s="1"/>
      <c r="T522" s="1"/>
      <c r="U522" s="1"/>
      <c r="V522" s="1"/>
      <c r="W522" s="1"/>
      <c r="X522" s="1"/>
      <c r="Y522" s="1"/>
      <c r="Z522" s="35" t="s">
        <v>31</v>
      </c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1"/>
      <c r="AM522" s="1"/>
      <c r="AN522" s="1"/>
      <c r="AO522" s="1"/>
      <c r="AP522" s="1"/>
      <c r="AQ522" s="1"/>
      <c r="AR522" s="1"/>
      <c r="AS522" s="1"/>
      <c r="AT522" s="35" t="s">
        <v>31</v>
      </c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1"/>
      <c r="BG522" s="1"/>
      <c r="BH522" s="1"/>
      <c r="BI522" s="1"/>
      <c r="BJ522" s="1"/>
      <c r="BK522" s="1"/>
      <c r="BL522" s="1"/>
      <c r="BM522" s="1"/>
      <c r="BN522" s="35" t="s">
        <v>31</v>
      </c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1"/>
      <c r="CA522" s="1"/>
      <c r="CB522" s="1"/>
      <c r="CC522" s="1"/>
      <c r="CD522" s="1"/>
      <c r="CE522" s="1"/>
      <c r="CF522" s="1"/>
      <c r="CG522" s="1"/>
      <c r="CH522" s="35" t="s">
        <v>31</v>
      </c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1"/>
      <c r="CU522" s="1"/>
      <c r="CV522" s="1"/>
      <c r="CW522" s="1"/>
      <c r="CX522" s="1"/>
      <c r="CY522" s="1"/>
      <c r="CZ522" s="1"/>
      <c r="DA522" s="1"/>
      <c r="DB522" s="35" t="s">
        <v>31</v>
      </c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1"/>
      <c r="DO522" s="1"/>
      <c r="DP522" s="1"/>
      <c r="DQ522" s="1"/>
      <c r="DR522" s="1"/>
      <c r="DS522" s="1"/>
      <c r="DT522" s="1"/>
      <c r="DU522" s="1"/>
      <c r="DV522" s="35" t="s">
        <v>31</v>
      </c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</row>
    <row r="523" s="1" customFormat="1" customHeight="1" spans="6:137">
      <c r="F523" s="13" t="s">
        <v>8</v>
      </c>
      <c r="G523" s="13"/>
      <c r="H523" s="13"/>
      <c r="I523" s="13"/>
      <c r="J523" s="13"/>
      <c r="K523" s="8" t="s">
        <v>53</v>
      </c>
      <c r="L523" s="8"/>
      <c r="M523" s="8"/>
      <c r="N523" s="8"/>
      <c r="O523" s="9" t="s">
        <v>38</v>
      </c>
      <c r="P523" s="9"/>
      <c r="Q523" s="41" t="s">
        <v>13</v>
      </c>
      <c r="Z523" s="13" t="s">
        <v>8</v>
      </c>
      <c r="AA523" s="13"/>
      <c r="AB523" s="13"/>
      <c r="AC523" s="13"/>
      <c r="AD523" s="13"/>
      <c r="AE523" s="8" t="s">
        <v>53</v>
      </c>
      <c r="AF523" s="8"/>
      <c r="AG523" s="8"/>
      <c r="AH523" s="8"/>
      <c r="AI523" s="9" t="s">
        <v>38</v>
      </c>
      <c r="AJ523" s="9"/>
      <c r="AK523" s="41" t="s">
        <v>13</v>
      </c>
      <c r="AT523" s="13" t="s">
        <v>8</v>
      </c>
      <c r="AU523" s="13"/>
      <c r="AV523" s="13"/>
      <c r="AW523" s="13"/>
      <c r="AX523" s="13"/>
      <c r="AY523" s="8" t="s">
        <v>53</v>
      </c>
      <c r="AZ523" s="8"/>
      <c r="BA523" s="8"/>
      <c r="BB523" s="8"/>
      <c r="BC523" s="9" t="s">
        <v>38</v>
      </c>
      <c r="BD523" s="9"/>
      <c r="BE523" s="41" t="s">
        <v>13</v>
      </c>
      <c r="BN523" s="13" t="s">
        <v>8</v>
      </c>
      <c r="BO523" s="13"/>
      <c r="BP523" s="13"/>
      <c r="BQ523" s="13"/>
      <c r="BR523" s="13"/>
      <c r="BS523" s="8" t="s">
        <v>53</v>
      </c>
      <c r="BT523" s="8"/>
      <c r="BU523" s="8"/>
      <c r="BV523" s="8"/>
      <c r="BW523" s="9" t="s">
        <v>38</v>
      </c>
      <c r="BX523" s="9"/>
      <c r="BY523" s="41" t="s">
        <v>13</v>
      </c>
      <c r="CH523" s="13" t="s">
        <v>8</v>
      </c>
      <c r="CI523" s="13"/>
      <c r="CJ523" s="13"/>
      <c r="CK523" s="13"/>
      <c r="CL523" s="13"/>
      <c r="CM523" s="8" t="s">
        <v>53</v>
      </c>
      <c r="CN523" s="8"/>
      <c r="CO523" s="8"/>
      <c r="CP523" s="8"/>
      <c r="CQ523" s="9" t="s">
        <v>38</v>
      </c>
      <c r="CR523" s="9"/>
      <c r="CS523" s="41" t="s">
        <v>13</v>
      </c>
      <c r="DB523" s="13" t="s">
        <v>8</v>
      </c>
      <c r="DC523" s="13"/>
      <c r="DD523" s="13"/>
      <c r="DE523" s="13"/>
      <c r="DF523" s="13"/>
      <c r="DG523" s="8" t="s">
        <v>53</v>
      </c>
      <c r="DH523" s="8"/>
      <c r="DI523" s="8"/>
      <c r="DJ523" s="8"/>
      <c r="DK523" s="9" t="s">
        <v>38</v>
      </c>
      <c r="DL523" s="9"/>
      <c r="DM523" s="41" t="s">
        <v>13</v>
      </c>
      <c r="DV523" s="13" t="s">
        <v>8</v>
      </c>
      <c r="DW523" s="13"/>
      <c r="DX523" s="13"/>
      <c r="DY523" s="13"/>
      <c r="DZ523" s="13"/>
      <c r="EA523" s="8" t="s">
        <v>53</v>
      </c>
      <c r="EB523" s="8"/>
      <c r="EC523" s="8"/>
      <c r="ED523" s="8"/>
      <c r="EE523" s="9" t="s">
        <v>38</v>
      </c>
      <c r="EF523" s="9"/>
      <c r="EG523" s="41" t="s">
        <v>13</v>
      </c>
    </row>
    <row r="524" s="1" customFormat="1" customHeight="1" spans="6:137">
      <c r="F524" s="13" t="s">
        <v>54</v>
      </c>
      <c r="G524" s="13" t="s">
        <v>55</v>
      </c>
      <c r="H524" s="13" t="s">
        <v>56</v>
      </c>
      <c r="I524" s="13" t="s">
        <v>57</v>
      </c>
      <c r="J524" s="13" t="s">
        <v>8</v>
      </c>
      <c r="K524" s="8" t="s">
        <v>58</v>
      </c>
      <c r="L524" s="8" t="s">
        <v>26</v>
      </c>
      <c r="M524" s="8" t="s">
        <v>27</v>
      </c>
      <c r="N524" s="42" t="s">
        <v>28</v>
      </c>
      <c r="O524" s="9" t="s">
        <v>59</v>
      </c>
      <c r="P524" s="9" t="s">
        <v>60</v>
      </c>
      <c r="Q524" s="41"/>
      <c r="R524" s="1"/>
      <c r="S524" s="1"/>
      <c r="T524" s="1"/>
      <c r="U524" s="1"/>
      <c r="V524" s="1"/>
      <c r="W524" s="1"/>
      <c r="X524" s="1"/>
      <c r="Y524" s="1"/>
      <c r="Z524" s="13" t="s">
        <v>54</v>
      </c>
      <c r="AA524" s="13" t="s">
        <v>55</v>
      </c>
      <c r="AB524" s="13" t="s">
        <v>56</v>
      </c>
      <c r="AC524" s="13" t="s">
        <v>57</v>
      </c>
      <c r="AD524" s="13" t="s">
        <v>8</v>
      </c>
      <c r="AE524" s="8" t="s">
        <v>58</v>
      </c>
      <c r="AF524" s="8" t="s">
        <v>26</v>
      </c>
      <c r="AG524" s="8" t="s">
        <v>27</v>
      </c>
      <c r="AH524" s="42" t="s">
        <v>28</v>
      </c>
      <c r="AI524" s="9" t="s">
        <v>59</v>
      </c>
      <c r="AJ524" s="9" t="s">
        <v>60</v>
      </c>
      <c r="AK524" s="41"/>
      <c r="AL524" s="1"/>
      <c r="AM524" s="1"/>
      <c r="AN524" s="1"/>
      <c r="AO524" s="1"/>
      <c r="AP524" s="1"/>
      <c r="AQ524" s="1"/>
      <c r="AR524" s="1"/>
      <c r="AS524" s="1"/>
      <c r="AT524" s="13" t="s">
        <v>54</v>
      </c>
      <c r="AU524" s="13" t="s">
        <v>55</v>
      </c>
      <c r="AV524" s="13" t="s">
        <v>56</v>
      </c>
      <c r="AW524" s="13" t="s">
        <v>57</v>
      </c>
      <c r="AX524" s="13" t="s">
        <v>8</v>
      </c>
      <c r="AY524" s="8" t="s">
        <v>58</v>
      </c>
      <c r="AZ524" s="8" t="s">
        <v>26</v>
      </c>
      <c r="BA524" s="8" t="s">
        <v>27</v>
      </c>
      <c r="BB524" s="42" t="s">
        <v>28</v>
      </c>
      <c r="BC524" s="9" t="s">
        <v>59</v>
      </c>
      <c r="BD524" s="9" t="s">
        <v>60</v>
      </c>
      <c r="BE524" s="41"/>
      <c r="BF524" s="1"/>
      <c r="BG524" s="1"/>
      <c r="BH524" s="1"/>
      <c r="BI524" s="1"/>
      <c r="BJ524" s="1"/>
      <c r="BK524" s="1"/>
      <c r="BL524" s="1"/>
      <c r="BM524" s="1"/>
      <c r="BN524" s="13" t="s">
        <v>54</v>
      </c>
      <c r="BO524" s="13" t="s">
        <v>55</v>
      </c>
      <c r="BP524" s="13" t="s">
        <v>56</v>
      </c>
      <c r="BQ524" s="13" t="s">
        <v>57</v>
      </c>
      <c r="BR524" s="13" t="s">
        <v>8</v>
      </c>
      <c r="BS524" s="8" t="s">
        <v>58</v>
      </c>
      <c r="BT524" s="8" t="s">
        <v>26</v>
      </c>
      <c r="BU524" s="8" t="s">
        <v>27</v>
      </c>
      <c r="BV524" s="42" t="s">
        <v>28</v>
      </c>
      <c r="BW524" s="9" t="s">
        <v>59</v>
      </c>
      <c r="BX524" s="9" t="s">
        <v>60</v>
      </c>
      <c r="BY524" s="41"/>
      <c r="BZ524" s="1"/>
      <c r="CA524" s="1"/>
      <c r="CB524" s="1"/>
      <c r="CC524" s="1"/>
      <c r="CD524" s="1"/>
      <c r="CE524" s="1"/>
      <c r="CF524" s="1"/>
      <c r="CG524" s="1"/>
      <c r="CH524" s="13" t="s">
        <v>54</v>
      </c>
      <c r="CI524" s="13" t="s">
        <v>55</v>
      </c>
      <c r="CJ524" s="13" t="s">
        <v>56</v>
      </c>
      <c r="CK524" s="13" t="s">
        <v>57</v>
      </c>
      <c r="CL524" s="13" t="s">
        <v>8</v>
      </c>
      <c r="CM524" s="8" t="s">
        <v>58</v>
      </c>
      <c r="CN524" s="8" t="s">
        <v>26</v>
      </c>
      <c r="CO524" s="8" t="s">
        <v>27</v>
      </c>
      <c r="CP524" s="42" t="s">
        <v>28</v>
      </c>
      <c r="CQ524" s="9" t="s">
        <v>59</v>
      </c>
      <c r="CR524" s="9" t="s">
        <v>60</v>
      </c>
      <c r="CS524" s="41"/>
      <c r="CT524" s="1"/>
      <c r="CU524" s="1"/>
      <c r="CV524" s="1"/>
      <c r="CW524" s="1"/>
      <c r="CX524" s="1"/>
      <c r="CY524" s="1"/>
      <c r="CZ524" s="1"/>
      <c r="DA524" s="1"/>
      <c r="DB524" s="13" t="s">
        <v>54</v>
      </c>
      <c r="DC524" s="13" t="s">
        <v>55</v>
      </c>
      <c r="DD524" s="13" t="s">
        <v>56</v>
      </c>
      <c r="DE524" s="13" t="s">
        <v>57</v>
      </c>
      <c r="DF524" s="13" t="s">
        <v>8</v>
      </c>
      <c r="DG524" s="8" t="s">
        <v>58</v>
      </c>
      <c r="DH524" s="8" t="s">
        <v>26</v>
      </c>
      <c r="DI524" s="8" t="s">
        <v>27</v>
      </c>
      <c r="DJ524" s="42" t="s">
        <v>28</v>
      </c>
      <c r="DK524" s="9" t="s">
        <v>59</v>
      </c>
      <c r="DL524" s="9" t="s">
        <v>60</v>
      </c>
      <c r="DM524" s="41"/>
      <c r="DN524" s="1"/>
      <c r="DO524" s="1"/>
      <c r="DP524" s="1"/>
      <c r="DQ524" s="1"/>
      <c r="DR524" s="1"/>
      <c r="DS524" s="1"/>
      <c r="DT524" s="1"/>
      <c r="DU524" s="1"/>
      <c r="DV524" s="13" t="s">
        <v>54</v>
      </c>
      <c r="DW524" s="13" t="s">
        <v>55</v>
      </c>
      <c r="DX524" s="13" t="s">
        <v>56</v>
      </c>
      <c r="DY524" s="13" t="s">
        <v>57</v>
      </c>
      <c r="DZ524" s="13" t="s">
        <v>8</v>
      </c>
      <c r="EA524" s="8" t="s">
        <v>58</v>
      </c>
      <c r="EB524" s="8" t="s">
        <v>26</v>
      </c>
      <c r="EC524" s="8" t="s">
        <v>27</v>
      </c>
      <c r="ED524" s="42" t="s">
        <v>28</v>
      </c>
      <c r="EE524" s="9" t="s">
        <v>59</v>
      </c>
      <c r="EF524" s="9" t="s">
        <v>60</v>
      </c>
      <c r="EG524" s="41"/>
    </row>
    <row r="525" s="1" customFormat="1" customHeight="1" spans="6:137">
      <c r="F525" s="11">
        <v>2536</v>
      </c>
      <c r="G525" s="12">
        <v>1.728</v>
      </c>
      <c r="H525" s="11">
        <v>1</v>
      </c>
      <c r="I525" s="11">
        <v>0</v>
      </c>
      <c r="J525" s="13">
        <f t="shared" ref="J525:J535" si="1073">F525*G525*H525+I525</f>
        <v>4382.208</v>
      </c>
      <c r="K525" s="11">
        <v>1</v>
      </c>
      <c r="L525" s="11">
        <v>0.95</v>
      </c>
      <c r="M525" s="11">
        <v>2.09</v>
      </c>
      <c r="N525" s="42">
        <f t="shared" ref="N525:N535" si="1074">L525*M525+1</f>
        <v>2.9855</v>
      </c>
      <c r="O525" s="11">
        <v>1.275</v>
      </c>
      <c r="P525" s="9">
        <v>0.5</v>
      </c>
      <c r="Q525" s="43">
        <f t="shared" ref="Q525:Q535" si="1075">J525*K525*N525*O525*P525</f>
        <v>8340.4647648</v>
      </c>
      <c r="Z525" s="11">
        <v>2536</v>
      </c>
      <c r="AA525" s="12">
        <v>1.728</v>
      </c>
      <c r="AB525" s="11">
        <v>1</v>
      </c>
      <c r="AC525" s="11">
        <v>0</v>
      </c>
      <c r="AD525" s="13">
        <f t="shared" ref="AD525:AD535" si="1076">Z525*AA525*AB525+AC525</f>
        <v>4382.208</v>
      </c>
      <c r="AE525" s="11">
        <v>1</v>
      </c>
      <c r="AF525" s="11">
        <v>0.95</v>
      </c>
      <c r="AG525" s="11">
        <v>2.09</v>
      </c>
      <c r="AH525" s="42">
        <f t="shared" ref="AH525:AH535" si="1077">AF525*AG525+1</f>
        <v>2.9855</v>
      </c>
      <c r="AI525" s="11">
        <v>1.275</v>
      </c>
      <c r="AJ525" s="9">
        <v>0.5</v>
      </c>
      <c r="AK525" s="43">
        <f t="shared" ref="AK525:AK535" si="1078">AD525*AE525*AH525*AI525*AJ525</f>
        <v>8340.4647648</v>
      </c>
      <c r="AT525" s="11">
        <v>2536</v>
      </c>
      <c r="AU525" s="12">
        <v>1.728</v>
      </c>
      <c r="AV525" s="11">
        <v>1</v>
      </c>
      <c r="AW525" s="11">
        <v>0</v>
      </c>
      <c r="AX525" s="13">
        <f t="shared" ref="AX525:AX535" si="1079">AT525*AU525*AV525+AW525</f>
        <v>4382.208</v>
      </c>
      <c r="AY525" s="11">
        <v>1</v>
      </c>
      <c r="AZ525" s="11">
        <v>0.95</v>
      </c>
      <c r="BA525" s="11">
        <v>2.09</v>
      </c>
      <c r="BB525" s="42">
        <f t="shared" ref="BB525:BB535" si="1080">AZ525*BA525+1</f>
        <v>2.9855</v>
      </c>
      <c r="BC525" s="11">
        <v>1.275</v>
      </c>
      <c r="BD525" s="9">
        <v>0.5</v>
      </c>
      <c r="BE525" s="43">
        <f t="shared" ref="BE525:BE535" si="1081">AX525*AY525*BB525*BC525*BD525</f>
        <v>8340.4647648</v>
      </c>
      <c r="BN525" s="11">
        <v>2536</v>
      </c>
      <c r="BO525" s="12">
        <v>1.728</v>
      </c>
      <c r="BP525" s="11">
        <v>1</v>
      </c>
      <c r="BQ525" s="11">
        <v>0</v>
      </c>
      <c r="BR525" s="13">
        <f t="shared" ref="BR525:BR535" si="1082">BN525*BO525*BP525+BQ525</f>
        <v>4382.208</v>
      </c>
      <c r="BS525" s="11">
        <v>1</v>
      </c>
      <c r="BT525" s="11">
        <v>0.95</v>
      </c>
      <c r="BU525" s="11">
        <v>2.09</v>
      </c>
      <c r="BV525" s="42">
        <f t="shared" ref="BV525:BV535" si="1083">BT525*BU525+1</f>
        <v>2.9855</v>
      </c>
      <c r="BW525" s="11">
        <v>1.275</v>
      </c>
      <c r="BX525" s="9">
        <v>0.5</v>
      </c>
      <c r="BY525" s="43">
        <f t="shared" ref="BY525:BY535" si="1084">BR525*BS525*BV525*BW525*BX525</f>
        <v>8340.4647648</v>
      </c>
      <c r="CH525" s="11">
        <v>2536</v>
      </c>
      <c r="CI525" s="12">
        <v>1.728</v>
      </c>
      <c r="CJ525" s="11">
        <v>1</v>
      </c>
      <c r="CK525" s="11">
        <v>0</v>
      </c>
      <c r="CL525" s="13">
        <f t="shared" ref="CL525:CL535" si="1085">CH525*CI525*CJ525+CK525</f>
        <v>4382.208</v>
      </c>
      <c r="CM525" s="11">
        <v>1</v>
      </c>
      <c r="CN525" s="11">
        <v>0.95</v>
      </c>
      <c r="CO525" s="11">
        <v>2.09</v>
      </c>
      <c r="CP525" s="42">
        <f t="shared" ref="CP525:CP535" si="1086">CN525*CO525+1</f>
        <v>2.9855</v>
      </c>
      <c r="CQ525" s="11">
        <v>1.275</v>
      </c>
      <c r="CR525" s="9">
        <v>0.5</v>
      </c>
      <c r="CS525" s="43">
        <f t="shared" ref="CS525:CS535" si="1087">CL525*CM525*CP525*CQ525*CR525</f>
        <v>8340.4647648</v>
      </c>
      <c r="DB525" s="11">
        <v>2536</v>
      </c>
      <c r="DC525" s="12">
        <v>1.728</v>
      </c>
      <c r="DD525" s="11">
        <v>1</v>
      </c>
      <c r="DE525" s="11">
        <v>0</v>
      </c>
      <c r="DF525" s="13">
        <f t="shared" ref="DF525:DF535" si="1088">DB525*DC525*DD525+DE525</f>
        <v>4382.208</v>
      </c>
      <c r="DG525" s="11">
        <v>1</v>
      </c>
      <c r="DH525" s="11">
        <v>0.95</v>
      </c>
      <c r="DI525" s="11">
        <v>2.09</v>
      </c>
      <c r="DJ525" s="42">
        <f t="shared" ref="DJ525:DJ535" si="1089">DH525*DI525+1</f>
        <v>2.9855</v>
      </c>
      <c r="DK525" s="11">
        <v>1.275</v>
      </c>
      <c r="DL525" s="9">
        <v>0.5</v>
      </c>
      <c r="DM525" s="43">
        <f t="shared" ref="DM525:DM535" si="1090">DF525*DG525*DJ525*DK525*DL525</f>
        <v>8340.4647648</v>
      </c>
      <c r="DV525" s="11">
        <v>2536</v>
      </c>
      <c r="DW525" s="12">
        <v>1.728</v>
      </c>
      <c r="DX525" s="11">
        <v>1</v>
      </c>
      <c r="DY525" s="11">
        <v>0</v>
      </c>
      <c r="DZ525" s="13">
        <f t="shared" ref="DZ525:DZ535" si="1091">DV525*DW525*DX525+DY525</f>
        <v>4382.208</v>
      </c>
      <c r="EA525" s="11">
        <v>1</v>
      </c>
      <c r="EB525" s="11">
        <v>0.95</v>
      </c>
      <c r="EC525" s="11">
        <v>2.91</v>
      </c>
      <c r="ED525" s="42">
        <f t="shared" ref="ED525:ED535" si="1092">EB525*EC525+1</f>
        <v>3.7645</v>
      </c>
      <c r="EE525" s="11">
        <v>1.275</v>
      </c>
      <c r="EF525" s="9">
        <v>0.5</v>
      </c>
      <c r="EG525" s="43">
        <f t="shared" ref="EG525:EG535" si="1093">DZ525*EA525*ED525*EE525*EF525</f>
        <v>10516.7240352</v>
      </c>
    </row>
    <row r="526" s="1" customFormat="1" customHeight="1" spans="6:137">
      <c r="F526" s="11">
        <v>2536</v>
      </c>
      <c r="G526" s="12">
        <v>1.728</v>
      </c>
      <c r="H526" s="11">
        <v>1</v>
      </c>
      <c r="I526" s="11">
        <v>0</v>
      </c>
      <c r="J526" s="13">
        <f t="shared" si="1073"/>
        <v>4382.208</v>
      </c>
      <c r="K526" s="11">
        <v>1</v>
      </c>
      <c r="L526" s="11">
        <v>0.95</v>
      </c>
      <c r="M526" s="11">
        <v>2.09</v>
      </c>
      <c r="N526" s="42">
        <f t="shared" si="1074"/>
        <v>2.9855</v>
      </c>
      <c r="O526" s="11">
        <v>1.275</v>
      </c>
      <c r="P526" s="9">
        <v>0.5</v>
      </c>
      <c r="Q526" s="43">
        <f t="shared" si="1075"/>
        <v>8340.4647648</v>
      </c>
      <c r="Z526" s="11">
        <v>2536</v>
      </c>
      <c r="AA526" s="12">
        <v>1.728</v>
      </c>
      <c r="AB526" s="11">
        <v>1</v>
      </c>
      <c r="AC526" s="11">
        <v>0</v>
      </c>
      <c r="AD526" s="13">
        <f t="shared" si="1076"/>
        <v>4382.208</v>
      </c>
      <c r="AE526" s="11">
        <v>1</v>
      </c>
      <c r="AF526" s="11">
        <v>0.95</v>
      </c>
      <c r="AG526" s="11">
        <v>2.09</v>
      </c>
      <c r="AH526" s="42">
        <f t="shared" si="1077"/>
        <v>2.9855</v>
      </c>
      <c r="AI526" s="11">
        <v>1.275</v>
      </c>
      <c r="AJ526" s="9">
        <v>0.5</v>
      </c>
      <c r="AK526" s="43">
        <f t="shared" si="1078"/>
        <v>8340.4647648</v>
      </c>
      <c r="AT526" s="11">
        <v>2536</v>
      </c>
      <c r="AU526" s="12">
        <v>1.728</v>
      </c>
      <c r="AV526" s="11">
        <v>1</v>
      </c>
      <c r="AW526" s="11">
        <v>0</v>
      </c>
      <c r="AX526" s="13">
        <f t="shared" si="1079"/>
        <v>4382.208</v>
      </c>
      <c r="AY526" s="11">
        <v>1</v>
      </c>
      <c r="AZ526" s="11">
        <v>0.95</v>
      </c>
      <c r="BA526" s="11">
        <v>2.09</v>
      </c>
      <c r="BB526" s="42">
        <f t="shared" si="1080"/>
        <v>2.9855</v>
      </c>
      <c r="BC526" s="11">
        <v>1.275</v>
      </c>
      <c r="BD526" s="9">
        <v>0.5</v>
      </c>
      <c r="BE526" s="43">
        <f t="shared" si="1081"/>
        <v>8340.4647648</v>
      </c>
      <c r="BN526" s="11">
        <v>2536</v>
      </c>
      <c r="BO526" s="12">
        <v>1.728</v>
      </c>
      <c r="BP526" s="11">
        <v>1</v>
      </c>
      <c r="BQ526" s="11">
        <v>0</v>
      </c>
      <c r="BR526" s="13">
        <f t="shared" si="1082"/>
        <v>4382.208</v>
      </c>
      <c r="BS526" s="11">
        <v>1</v>
      </c>
      <c r="BT526" s="11">
        <v>0.95</v>
      </c>
      <c r="BU526" s="11">
        <v>2.09</v>
      </c>
      <c r="BV526" s="42">
        <f t="shared" si="1083"/>
        <v>2.9855</v>
      </c>
      <c r="BW526" s="11">
        <v>1.275</v>
      </c>
      <c r="BX526" s="9">
        <v>0.5</v>
      </c>
      <c r="BY526" s="43">
        <f t="shared" si="1084"/>
        <v>8340.4647648</v>
      </c>
      <c r="CH526" s="11">
        <v>2536</v>
      </c>
      <c r="CI526" s="12">
        <v>1.728</v>
      </c>
      <c r="CJ526" s="11">
        <v>1</v>
      </c>
      <c r="CK526" s="11">
        <v>0</v>
      </c>
      <c r="CL526" s="13">
        <f t="shared" si="1085"/>
        <v>4382.208</v>
      </c>
      <c r="CM526" s="11">
        <v>1</v>
      </c>
      <c r="CN526" s="11">
        <v>0.95</v>
      </c>
      <c r="CO526" s="11">
        <v>2.09</v>
      </c>
      <c r="CP526" s="42">
        <f t="shared" si="1086"/>
        <v>2.9855</v>
      </c>
      <c r="CQ526" s="11">
        <v>1.275</v>
      </c>
      <c r="CR526" s="9">
        <v>0.5</v>
      </c>
      <c r="CS526" s="43">
        <f t="shared" si="1087"/>
        <v>8340.4647648</v>
      </c>
      <c r="DB526" s="11">
        <v>2536</v>
      </c>
      <c r="DC526" s="12">
        <v>1.728</v>
      </c>
      <c r="DD526" s="11">
        <v>1</v>
      </c>
      <c r="DE526" s="11">
        <v>0</v>
      </c>
      <c r="DF526" s="13">
        <f t="shared" si="1088"/>
        <v>4382.208</v>
      </c>
      <c r="DG526" s="11">
        <v>1</v>
      </c>
      <c r="DH526" s="11">
        <v>0.95</v>
      </c>
      <c r="DI526" s="11">
        <v>2.09</v>
      </c>
      <c r="DJ526" s="42">
        <f t="shared" si="1089"/>
        <v>2.9855</v>
      </c>
      <c r="DK526" s="11">
        <v>1.275</v>
      </c>
      <c r="DL526" s="9">
        <v>0.5</v>
      </c>
      <c r="DM526" s="43">
        <f t="shared" si="1090"/>
        <v>8340.4647648</v>
      </c>
      <c r="DV526" s="11">
        <v>2536</v>
      </c>
      <c r="DW526" s="12">
        <v>1.728</v>
      </c>
      <c r="DX526" s="11">
        <v>1</v>
      </c>
      <c r="DY526" s="11">
        <v>0</v>
      </c>
      <c r="DZ526" s="13">
        <f t="shared" si="1091"/>
        <v>4382.208</v>
      </c>
      <c r="EA526" s="11">
        <v>1</v>
      </c>
      <c r="EB526" s="11">
        <v>0.95</v>
      </c>
      <c r="EC526" s="11">
        <v>2.91</v>
      </c>
      <c r="ED526" s="42">
        <f t="shared" si="1092"/>
        <v>3.7645</v>
      </c>
      <c r="EE526" s="11">
        <v>1.275</v>
      </c>
      <c r="EF526" s="9">
        <v>0.5</v>
      </c>
      <c r="EG526" s="43">
        <f t="shared" si="1093"/>
        <v>10516.7240352</v>
      </c>
    </row>
    <row r="527" s="1" customFormat="1" customHeight="1" spans="6:137">
      <c r="F527" s="11">
        <v>2536</v>
      </c>
      <c r="G527" s="12">
        <v>1.728</v>
      </c>
      <c r="H527" s="11">
        <v>1</v>
      </c>
      <c r="I527" s="11">
        <v>0</v>
      </c>
      <c r="J527" s="13">
        <f t="shared" si="1073"/>
        <v>4382.208</v>
      </c>
      <c r="K527" s="11">
        <v>1</v>
      </c>
      <c r="L527" s="11">
        <v>0.95</v>
      </c>
      <c r="M527" s="11">
        <v>2.09</v>
      </c>
      <c r="N527" s="42">
        <f t="shared" si="1074"/>
        <v>2.9855</v>
      </c>
      <c r="O527" s="11">
        <v>1.275</v>
      </c>
      <c r="P527" s="9">
        <v>0.5</v>
      </c>
      <c r="Q527" s="43">
        <f t="shared" si="1075"/>
        <v>8340.4647648</v>
      </c>
      <c r="Z527" s="11">
        <v>2536</v>
      </c>
      <c r="AA527" s="12">
        <v>1.728</v>
      </c>
      <c r="AB527" s="11">
        <v>1</v>
      </c>
      <c r="AC527" s="11">
        <v>0</v>
      </c>
      <c r="AD527" s="13">
        <f t="shared" si="1076"/>
        <v>4382.208</v>
      </c>
      <c r="AE527" s="11">
        <v>1</v>
      </c>
      <c r="AF527" s="11">
        <v>0.95</v>
      </c>
      <c r="AG527" s="11">
        <v>2.09</v>
      </c>
      <c r="AH527" s="42">
        <f t="shared" si="1077"/>
        <v>2.9855</v>
      </c>
      <c r="AI527" s="11">
        <v>1.275</v>
      </c>
      <c r="AJ527" s="9">
        <v>0.5</v>
      </c>
      <c r="AK527" s="43">
        <f t="shared" si="1078"/>
        <v>8340.4647648</v>
      </c>
      <c r="AT527" s="11">
        <v>2536</v>
      </c>
      <c r="AU527" s="12">
        <v>1.728</v>
      </c>
      <c r="AV527" s="11">
        <v>1</v>
      </c>
      <c r="AW527" s="11">
        <v>0</v>
      </c>
      <c r="AX527" s="13">
        <f t="shared" si="1079"/>
        <v>4382.208</v>
      </c>
      <c r="AY527" s="11">
        <v>1</v>
      </c>
      <c r="AZ527" s="11">
        <v>0.95</v>
      </c>
      <c r="BA527" s="11">
        <v>2.09</v>
      </c>
      <c r="BB527" s="42">
        <f t="shared" si="1080"/>
        <v>2.9855</v>
      </c>
      <c r="BC527" s="11">
        <v>1.275</v>
      </c>
      <c r="BD527" s="9">
        <v>0.5</v>
      </c>
      <c r="BE527" s="43">
        <f t="shared" si="1081"/>
        <v>8340.4647648</v>
      </c>
      <c r="BN527" s="11">
        <v>2536</v>
      </c>
      <c r="BO527" s="12">
        <v>1.728</v>
      </c>
      <c r="BP527" s="11">
        <v>1</v>
      </c>
      <c r="BQ527" s="11">
        <v>0</v>
      </c>
      <c r="BR527" s="13">
        <f t="shared" si="1082"/>
        <v>4382.208</v>
      </c>
      <c r="BS527" s="11">
        <v>1</v>
      </c>
      <c r="BT527" s="11">
        <v>0.95</v>
      </c>
      <c r="BU527" s="11">
        <v>2.09</v>
      </c>
      <c r="BV527" s="42">
        <f t="shared" si="1083"/>
        <v>2.9855</v>
      </c>
      <c r="BW527" s="11">
        <v>1.275</v>
      </c>
      <c r="BX527" s="9">
        <v>0.5</v>
      </c>
      <c r="BY527" s="43">
        <f t="shared" si="1084"/>
        <v>8340.4647648</v>
      </c>
      <c r="CH527" s="11">
        <v>2536</v>
      </c>
      <c r="CI527" s="12">
        <v>1.728</v>
      </c>
      <c r="CJ527" s="11">
        <v>1</v>
      </c>
      <c r="CK527" s="11">
        <v>0</v>
      </c>
      <c r="CL527" s="13">
        <f t="shared" si="1085"/>
        <v>4382.208</v>
      </c>
      <c r="CM527" s="11">
        <v>1</v>
      </c>
      <c r="CN527" s="11">
        <v>0.95</v>
      </c>
      <c r="CO527" s="11">
        <v>2.09</v>
      </c>
      <c r="CP527" s="42">
        <f t="shared" si="1086"/>
        <v>2.9855</v>
      </c>
      <c r="CQ527" s="11">
        <v>1.275</v>
      </c>
      <c r="CR527" s="9">
        <v>0.5</v>
      </c>
      <c r="CS527" s="43">
        <f t="shared" si="1087"/>
        <v>8340.4647648</v>
      </c>
      <c r="DB527" s="11">
        <v>2536</v>
      </c>
      <c r="DC527" s="12">
        <v>1.728</v>
      </c>
      <c r="DD527" s="11">
        <v>1</v>
      </c>
      <c r="DE527" s="11">
        <v>0</v>
      </c>
      <c r="DF527" s="13">
        <f t="shared" si="1088"/>
        <v>4382.208</v>
      </c>
      <c r="DG527" s="11">
        <v>1</v>
      </c>
      <c r="DH527" s="11">
        <v>0.95</v>
      </c>
      <c r="DI527" s="11">
        <v>2.09</v>
      </c>
      <c r="DJ527" s="42">
        <f t="shared" si="1089"/>
        <v>2.9855</v>
      </c>
      <c r="DK527" s="11">
        <v>1.275</v>
      </c>
      <c r="DL527" s="9">
        <v>0.5</v>
      </c>
      <c r="DM527" s="43">
        <f t="shared" si="1090"/>
        <v>8340.4647648</v>
      </c>
      <c r="DV527" s="11">
        <v>2536</v>
      </c>
      <c r="DW527" s="12">
        <v>1.728</v>
      </c>
      <c r="DX527" s="11">
        <v>1</v>
      </c>
      <c r="DY527" s="11">
        <v>0</v>
      </c>
      <c r="DZ527" s="13">
        <f t="shared" si="1091"/>
        <v>4382.208</v>
      </c>
      <c r="EA527" s="11">
        <v>1</v>
      </c>
      <c r="EB527" s="11">
        <v>0.95</v>
      </c>
      <c r="EC527" s="11">
        <v>2.91</v>
      </c>
      <c r="ED527" s="42">
        <f t="shared" si="1092"/>
        <v>3.7645</v>
      </c>
      <c r="EE527" s="11">
        <v>1.275</v>
      </c>
      <c r="EF527" s="9">
        <v>0.5</v>
      </c>
      <c r="EG527" s="43">
        <f t="shared" si="1093"/>
        <v>10516.7240352</v>
      </c>
    </row>
    <row r="528" s="1" customFormat="1" customHeight="1" spans="6:137">
      <c r="F528" s="11">
        <v>2536</v>
      </c>
      <c r="G528" s="12">
        <v>1.728</v>
      </c>
      <c r="H528" s="11">
        <v>1</v>
      </c>
      <c r="I528" s="11">
        <v>0</v>
      </c>
      <c r="J528" s="13">
        <f t="shared" si="1073"/>
        <v>4382.208</v>
      </c>
      <c r="K528" s="11">
        <v>1</v>
      </c>
      <c r="L528" s="11">
        <v>0.95</v>
      </c>
      <c r="M528" s="11">
        <v>2.09</v>
      </c>
      <c r="N528" s="42">
        <f t="shared" si="1074"/>
        <v>2.9855</v>
      </c>
      <c r="O528" s="11">
        <v>1.275</v>
      </c>
      <c r="P528" s="9">
        <v>0.5</v>
      </c>
      <c r="Q528" s="43">
        <f t="shared" si="1075"/>
        <v>8340.4647648</v>
      </c>
      <c r="Z528" s="11">
        <v>2536</v>
      </c>
      <c r="AA528" s="12">
        <v>1.728</v>
      </c>
      <c r="AB528" s="11">
        <v>1</v>
      </c>
      <c r="AC528" s="11">
        <v>0</v>
      </c>
      <c r="AD528" s="13">
        <f t="shared" si="1076"/>
        <v>4382.208</v>
      </c>
      <c r="AE528" s="11">
        <v>1</v>
      </c>
      <c r="AF528" s="11">
        <v>0.95</v>
      </c>
      <c r="AG528" s="11">
        <v>2.09</v>
      </c>
      <c r="AH528" s="42">
        <f t="shared" si="1077"/>
        <v>2.9855</v>
      </c>
      <c r="AI528" s="11">
        <v>1.275</v>
      </c>
      <c r="AJ528" s="9">
        <v>0.5</v>
      </c>
      <c r="AK528" s="43">
        <f t="shared" si="1078"/>
        <v>8340.4647648</v>
      </c>
      <c r="AT528" s="11">
        <v>2536</v>
      </c>
      <c r="AU528" s="12">
        <v>1.728</v>
      </c>
      <c r="AV528" s="11">
        <v>1</v>
      </c>
      <c r="AW528" s="11">
        <v>0</v>
      </c>
      <c r="AX528" s="13">
        <f t="shared" si="1079"/>
        <v>4382.208</v>
      </c>
      <c r="AY528" s="11">
        <v>1</v>
      </c>
      <c r="AZ528" s="11">
        <v>0.95</v>
      </c>
      <c r="BA528" s="11">
        <v>2.09</v>
      </c>
      <c r="BB528" s="42">
        <f t="shared" si="1080"/>
        <v>2.9855</v>
      </c>
      <c r="BC528" s="11">
        <v>1.275</v>
      </c>
      <c r="BD528" s="9">
        <v>0.5</v>
      </c>
      <c r="BE528" s="43">
        <f t="shared" si="1081"/>
        <v>8340.4647648</v>
      </c>
      <c r="BN528" s="11">
        <v>2536</v>
      </c>
      <c r="BO528" s="12">
        <v>1.728</v>
      </c>
      <c r="BP528" s="11">
        <v>1</v>
      </c>
      <c r="BQ528" s="11">
        <v>0</v>
      </c>
      <c r="BR528" s="13">
        <f t="shared" si="1082"/>
        <v>4382.208</v>
      </c>
      <c r="BS528" s="11">
        <v>1</v>
      </c>
      <c r="BT528" s="11">
        <v>0.95</v>
      </c>
      <c r="BU528" s="11">
        <v>2.09</v>
      </c>
      <c r="BV528" s="42">
        <f t="shared" si="1083"/>
        <v>2.9855</v>
      </c>
      <c r="BW528" s="11">
        <v>1.275</v>
      </c>
      <c r="BX528" s="9">
        <v>0.5</v>
      </c>
      <c r="BY528" s="43">
        <f t="shared" si="1084"/>
        <v>8340.4647648</v>
      </c>
      <c r="CH528" s="11">
        <v>2536</v>
      </c>
      <c r="CI528" s="12">
        <v>1.728</v>
      </c>
      <c r="CJ528" s="11">
        <v>1</v>
      </c>
      <c r="CK528" s="11">
        <v>0</v>
      </c>
      <c r="CL528" s="13">
        <f t="shared" si="1085"/>
        <v>4382.208</v>
      </c>
      <c r="CM528" s="11">
        <v>1</v>
      </c>
      <c r="CN528" s="11">
        <v>0.95</v>
      </c>
      <c r="CO528" s="11">
        <v>2.09</v>
      </c>
      <c r="CP528" s="42">
        <f t="shared" si="1086"/>
        <v>2.9855</v>
      </c>
      <c r="CQ528" s="11">
        <v>1.275</v>
      </c>
      <c r="CR528" s="9">
        <v>0.5</v>
      </c>
      <c r="CS528" s="43">
        <f t="shared" si="1087"/>
        <v>8340.4647648</v>
      </c>
      <c r="DB528" s="11">
        <v>2536</v>
      </c>
      <c r="DC528" s="12">
        <v>1.728</v>
      </c>
      <c r="DD528" s="11">
        <v>1</v>
      </c>
      <c r="DE528" s="11">
        <v>0</v>
      </c>
      <c r="DF528" s="13">
        <f t="shared" si="1088"/>
        <v>4382.208</v>
      </c>
      <c r="DG528" s="11">
        <v>1</v>
      </c>
      <c r="DH528" s="11">
        <v>0.95</v>
      </c>
      <c r="DI528" s="11">
        <v>2.09</v>
      </c>
      <c r="DJ528" s="42">
        <f t="shared" si="1089"/>
        <v>2.9855</v>
      </c>
      <c r="DK528" s="11">
        <v>1.275</v>
      </c>
      <c r="DL528" s="9">
        <v>0.5</v>
      </c>
      <c r="DM528" s="43">
        <f t="shared" si="1090"/>
        <v>8340.4647648</v>
      </c>
      <c r="DV528" s="11">
        <v>2536</v>
      </c>
      <c r="DW528" s="12">
        <v>1.728</v>
      </c>
      <c r="DX528" s="11">
        <v>1</v>
      </c>
      <c r="DY528" s="11">
        <v>0</v>
      </c>
      <c r="DZ528" s="13">
        <f t="shared" si="1091"/>
        <v>4382.208</v>
      </c>
      <c r="EA528" s="11">
        <v>1</v>
      </c>
      <c r="EB528" s="11">
        <v>0.95</v>
      </c>
      <c r="EC528" s="11">
        <v>2.91</v>
      </c>
      <c r="ED528" s="42">
        <f t="shared" si="1092"/>
        <v>3.7645</v>
      </c>
      <c r="EE528" s="11">
        <v>1.275</v>
      </c>
      <c r="EF528" s="9">
        <v>0.5</v>
      </c>
      <c r="EG528" s="43">
        <f t="shared" si="1093"/>
        <v>10516.7240352</v>
      </c>
    </row>
    <row r="529" s="1" customFormat="1" customHeight="1" spans="6:137">
      <c r="F529" s="11">
        <v>2536</v>
      </c>
      <c r="G529" s="12">
        <v>1.728</v>
      </c>
      <c r="H529" s="11">
        <v>1</v>
      </c>
      <c r="I529" s="11">
        <v>0</v>
      </c>
      <c r="J529" s="13">
        <f t="shared" si="1073"/>
        <v>4382.208</v>
      </c>
      <c r="K529" s="11">
        <v>1</v>
      </c>
      <c r="L529" s="11">
        <v>0.95</v>
      </c>
      <c r="M529" s="11">
        <v>2.09</v>
      </c>
      <c r="N529" s="42">
        <f t="shared" si="1074"/>
        <v>2.9855</v>
      </c>
      <c r="O529" s="11">
        <v>1.275</v>
      </c>
      <c r="P529" s="9">
        <v>0.5</v>
      </c>
      <c r="Q529" s="43">
        <f t="shared" si="1075"/>
        <v>8340.4647648</v>
      </c>
      <c r="Z529" s="11">
        <v>2536</v>
      </c>
      <c r="AA529" s="12">
        <v>1.728</v>
      </c>
      <c r="AB529" s="11">
        <v>1</v>
      </c>
      <c r="AC529" s="11">
        <v>0</v>
      </c>
      <c r="AD529" s="13">
        <f t="shared" si="1076"/>
        <v>4382.208</v>
      </c>
      <c r="AE529" s="11">
        <v>1</v>
      </c>
      <c r="AF529" s="11">
        <v>0.95</v>
      </c>
      <c r="AG529" s="11">
        <v>2.09</v>
      </c>
      <c r="AH529" s="42">
        <f t="shared" si="1077"/>
        <v>2.9855</v>
      </c>
      <c r="AI529" s="11">
        <v>1.275</v>
      </c>
      <c r="AJ529" s="9">
        <v>0.5</v>
      </c>
      <c r="AK529" s="43">
        <f t="shared" si="1078"/>
        <v>8340.4647648</v>
      </c>
      <c r="AT529" s="11">
        <v>2536</v>
      </c>
      <c r="AU529" s="12">
        <v>1.728</v>
      </c>
      <c r="AV529" s="11">
        <v>1</v>
      </c>
      <c r="AW529" s="11">
        <v>0</v>
      </c>
      <c r="AX529" s="13">
        <f t="shared" si="1079"/>
        <v>4382.208</v>
      </c>
      <c r="AY529" s="11">
        <v>1</v>
      </c>
      <c r="AZ529" s="11">
        <v>0.95</v>
      </c>
      <c r="BA529" s="11">
        <v>2.09</v>
      </c>
      <c r="BB529" s="42">
        <f t="shared" si="1080"/>
        <v>2.9855</v>
      </c>
      <c r="BC529" s="11">
        <v>1.275</v>
      </c>
      <c r="BD529" s="9">
        <v>0.5</v>
      </c>
      <c r="BE529" s="43">
        <f t="shared" si="1081"/>
        <v>8340.4647648</v>
      </c>
      <c r="BN529" s="11">
        <v>2536</v>
      </c>
      <c r="BO529" s="12">
        <v>1.728</v>
      </c>
      <c r="BP529" s="11">
        <v>1</v>
      </c>
      <c r="BQ529" s="11">
        <v>0</v>
      </c>
      <c r="BR529" s="13">
        <f t="shared" si="1082"/>
        <v>4382.208</v>
      </c>
      <c r="BS529" s="11">
        <v>1</v>
      </c>
      <c r="BT529" s="11">
        <v>0.95</v>
      </c>
      <c r="BU529" s="11">
        <v>2.09</v>
      </c>
      <c r="BV529" s="42">
        <f t="shared" si="1083"/>
        <v>2.9855</v>
      </c>
      <c r="BW529" s="11">
        <v>1.275</v>
      </c>
      <c r="BX529" s="9">
        <v>0.5</v>
      </c>
      <c r="BY529" s="43">
        <f t="shared" si="1084"/>
        <v>8340.4647648</v>
      </c>
      <c r="CH529" s="11">
        <v>2536</v>
      </c>
      <c r="CI529" s="12">
        <v>1.728</v>
      </c>
      <c r="CJ529" s="11">
        <v>1</v>
      </c>
      <c r="CK529" s="11">
        <v>0</v>
      </c>
      <c r="CL529" s="13">
        <f t="shared" si="1085"/>
        <v>4382.208</v>
      </c>
      <c r="CM529" s="11">
        <v>1</v>
      </c>
      <c r="CN529" s="11">
        <v>0.95</v>
      </c>
      <c r="CO529" s="11">
        <v>2.09</v>
      </c>
      <c r="CP529" s="42">
        <f t="shared" si="1086"/>
        <v>2.9855</v>
      </c>
      <c r="CQ529" s="11">
        <v>1.275</v>
      </c>
      <c r="CR529" s="9">
        <v>0.5</v>
      </c>
      <c r="CS529" s="43">
        <f t="shared" si="1087"/>
        <v>8340.4647648</v>
      </c>
      <c r="DB529" s="11">
        <v>2536</v>
      </c>
      <c r="DC529" s="12">
        <v>1.728</v>
      </c>
      <c r="DD529" s="11">
        <v>1</v>
      </c>
      <c r="DE529" s="11">
        <v>0</v>
      </c>
      <c r="DF529" s="13">
        <f t="shared" si="1088"/>
        <v>4382.208</v>
      </c>
      <c r="DG529" s="11">
        <v>1</v>
      </c>
      <c r="DH529" s="11">
        <v>0.95</v>
      </c>
      <c r="DI529" s="11">
        <v>2.09</v>
      </c>
      <c r="DJ529" s="42">
        <f t="shared" si="1089"/>
        <v>2.9855</v>
      </c>
      <c r="DK529" s="11">
        <v>1.275</v>
      </c>
      <c r="DL529" s="9">
        <v>0.5</v>
      </c>
      <c r="DM529" s="43">
        <f t="shared" si="1090"/>
        <v>8340.4647648</v>
      </c>
      <c r="DV529" s="11">
        <v>2536</v>
      </c>
      <c r="DW529" s="12">
        <v>1.728</v>
      </c>
      <c r="DX529" s="11">
        <v>1</v>
      </c>
      <c r="DY529" s="11">
        <v>0</v>
      </c>
      <c r="DZ529" s="13">
        <f t="shared" si="1091"/>
        <v>4382.208</v>
      </c>
      <c r="EA529" s="11">
        <v>1</v>
      </c>
      <c r="EB529" s="11">
        <v>0.95</v>
      </c>
      <c r="EC529" s="11">
        <v>2.91</v>
      </c>
      <c r="ED529" s="42">
        <f t="shared" si="1092"/>
        <v>3.7645</v>
      </c>
      <c r="EE529" s="11">
        <v>1.275</v>
      </c>
      <c r="EF529" s="9">
        <v>0.5</v>
      </c>
      <c r="EG529" s="43">
        <f t="shared" si="1093"/>
        <v>10516.7240352</v>
      </c>
    </row>
    <row r="530" s="1" customFormat="1" customHeight="1" spans="6:137">
      <c r="F530" s="11">
        <v>2536</v>
      </c>
      <c r="G530" s="12">
        <v>1.728</v>
      </c>
      <c r="H530" s="11">
        <v>1</v>
      </c>
      <c r="I530" s="11">
        <v>0</v>
      </c>
      <c r="J530" s="13">
        <f t="shared" si="1073"/>
        <v>4382.208</v>
      </c>
      <c r="K530" s="11">
        <v>1</v>
      </c>
      <c r="L530" s="11">
        <v>0.95</v>
      </c>
      <c r="M530" s="11">
        <v>2.09</v>
      </c>
      <c r="N530" s="42">
        <f t="shared" si="1074"/>
        <v>2.9855</v>
      </c>
      <c r="O530" s="11">
        <v>1.075</v>
      </c>
      <c r="P530" s="9">
        <v>0.5</v>
      </c>
      <c r="Q530" s="43">
        <f t="shared" si="1075"/>
        <v>7032.1565664</v>
      </c>
      <c r="Z530" s="11">
        <v>2536</v>
      </c>
      <c r="AA530" s="12">
        <v>1.728</v>
      </c>
      <c r="AB530" s="11">
        <v>1</v>
      </c>
      <c r="AC530" s="11">
        <v>0</v>
      </c>
      <c r="AD530" s="13">
        <f t="shared" si="1076"/>
        <v>4382.208</v>
      </c>
      <c r="AE530" s="11">
        <v>1</v>
      </c>
      <c r="AF530" s="11">
        <v>0.95</v>
      </c>
      <c r="AG530" s="11">
        <v>2.09</v>
      </c>
      <c r="AH530" s="42">
        <f t="shared" si="1077"/>
        <v>2.9855</v>
      </c>
      <c r="AI530" s="11">
        <v>1.075</v>
      </c>
      <c r="AJ530" s="9">
        <v>0.5</v>
      </c>
      <c r="AK530" s="43">
        <f t="shared" si="1078"/>
        <v>7032.1565664</v>
      </c>
      <c r="AT530" s="11">
        <v>2536</v>
      </c>
      <c r="AU530" s="12">
        <v>1.728</v>
      </c>
      <c r="AV530" s="11">
        <v>1</v>
      </c>
      <c r="AW530" s="11">
        <v>0</v>
      </c>
      <c r="AX530" s="13">
        <f t="shared" si="1079"/>
        <v>4382.208</v>
      </c>
      <c r="AY530" s="11">
        <v>1</v>
      </c>
      <c r="AZ530" s="11">
        <v>0.95</v>
      </c>
      <c r="BA530" s="11">
        <v>2.09</v>
      </c>
      <c r="BB530" s="42">
        <f t="shared" si="1080"/>
        <v>2.9855</v>
      </c>
      <c r="BC530" s="11">
        <v>1.075</v>
      </c>
      <c r="BD530" s="9">
        <v>0.5</v>
      </c>
      <c r="BE530" s="43">
        <f t="shared" si="1081"/>
        <v>7032.1565664</v>
      </c>
      <c r="BN530" s="11">
        <v>2536</v>
      </c>
      <c r="BO530" s="12">
        <v>1.728</v>
      </c>
      <c r="BP530" s="11">
        <v>1</v>
      </c>
      <c r="BQ530" s="11">
        <v>0</v>
      </c>
      <c r="BR530" s="13">
        <f t="shared" si="1082"/>
        <v>4382.208</v>
      </c>
      <c r="BS530" s="11">
        <v>1</v>
      </c>
      <c r="BT530" s="11">
        <v>0.95</v>
      </c>
      <c r="BU530" s="11">
        <v>2.09</v>
      </c>
      <c r="BV530" s="42">
        <f t="shared" si="1083"/>
        <v>2.9855</v>
      </c>
      <c r="BW530" s="11">
        <v>1.075</v>
      </c>
      <c r="BX530" s="9">
        <v>0.5</v>
      </c>
      <c r="BY530" s="43">
        <f t="shared" si="1084"/>
        <v>7032.1565664</v>
      </c>
      <c r="CH530" s="11">
        <v>2536</v>
      </c>
      <c r="CI530" s="12">
        <v>1.728</v>
      </c>
      <c r="CJ530" s="11">
        <v>1</v>
      </c>
      <c r="CK530" s="11">
        <v>0</v>
      </c>
      <c r="CL530" s="13">
        <f t="shared" si="1085"/>
        <v>4382.208</v>
      </c>
      <c r="CM530" s="11">
        <v>1</v>
      </c>
      <c r="CN530" s="11">
        <v>0.95</v>
      </c>
      <c r="CO530" s="11">
        <v>2.09</v>
      </c>
      <c r="CP530" s="42">
        <f t="shared" si="1086"/>
        <v>2.9855</v>
      </c>
      <c r="CQ530" s="11">
        <v>1.075</v>
      </c>
      <c r="CR530" s="9">
        <v>0.5</v>
      </c>
      <c r="CS530" s="43">
        <f t="shared" si="1087"/>
        <v>7032.1565664</v>
      </c>
      <c r="DB530" s="11">
        <v>2536</v>
      </c>
      <c r="DC530" s="12">
        <v>1.728</v>
      </c>
      <c r="DD530" s="11">
        <v>1</v>
      </c>
      <c r="DE530" s="11">
        <v>0</v>
      </c>
      <c r="DF530" s="13">
        <f t="shared" si="1088"/>
        <v>4382.208</v>
      </c>
      <c r="DG530" s="11">
        <v>1</v>
      </c>
      <c r="DH530" s="11">
        <v>0.95</v>
      </c>
      <c r="DI530" s="11">
        <v>2.09</v>
      </c>
      <c r="DJ530" s="42">
        <f t="shared" si="1089"/>
        <v>2.9855</v>
      </c>
      <c r="DK530" s="11">
        <v>1.075</v>
      </c>
      <c r="DL530" s="9">
        <v>0.5</v>
      </c>
      <c r="DM530" s="43">
        <f t="shared" si="1090"/>
        <v>7032.1565664</v>
      </c>
      <c r="DV530" s="11">
        <v>2536</v>
      </c>
      <c r="DW530" s="12">
        <v>1.728</v>
      </c>
      <c r="DX530" s="11">
        <v>1</v>
      </c>
      <c r="DY530" s="11">
        <v>0</v>
      </c>
      <c r="DZ530" s="13">
        <f t="shared" si="1091"/>
        <v>4382.208</v>
      </c>
      <c r="EA530" s="11">
        <v>1</v>
      </c>
      <c r="EB530" s="11">
        <v>0.95</v>
      </c>
      <c r="EC530" s="11">
        <v>2.91</v>
      </c>
      <c r="ED530" s="42">
        <f t="shared" si="1092"/>
        <v>3.7645</v>
      </c>
      <c r="EE530" s="11">
        <v>1.075</v>
      </c>
      <c r="EF530" s="9">
        <v>0.5</v>
      </c>
      <c r="EG530" s="43">
        <f t="shared" si="1093"/>
        <v>8867.0418336</v>
      </c>
    </row>
    <row r="531" s="1" customFormat="1" customHeight="1" spans="6:137">
      <c r="F531" s="11">
        <v>2536</v>
      </c>
      <c r="G531" s="12">
        <v>1.728</v>
      </c>
      <c r="H531" s="11">
        <v>1</v>
      </c>
      <c r="I531" s="11">
        <v>0</v>
      </c>
      <c r="J531" s="13">
        <f t="shared" si="1073"/>
        <v>4382.208</v>
      </c>
      <c r="K531" s="11">
        <v>1</v>
      </c>
      <c r="L531" s="11">
        <v>0.95</v>
      </c>
      <c r="M531" s="11">
        <v>2.09</v>
      </c>
      <c r="N531" s="42">
        <f t="shared" si="1074"/>
        <v>2.9855</v>
      </c>
      <c r="O531" s="11">
        <v>1.075</v>
      </c>
      <c r="P531" s="9">
        <v>0.5</v>
      </c>
      <c r="Q531" s="43">
        <f t="shared" si="1075"/>
        <v>7032.1565664</v>
      </c>
      <c r="Z531" s="11">
        <v>2536</v>
      </c>
      <c r="AA531" s="12">
        <v>1.728</v>
      </c>
      <c r="AB531" s="11">
        <v>1</v>
      </c>
      <c r="AC531" s="11">
        <v>0</v>
      </c>
      <c r="AD531" s="13">
        <f t="shared" si="1076"/>
        <v>4382.208</v>
      </c>
      <c r="AE531" s="11">
        <v>1</v>
      </c>
      <c r="AF531" s="11">
        <v>0.95</v>
      </c>
      <c r="AG531" s="11">
        <v>2.09</v>
      </c>
      <c r="AH531" s="42">
        <f t="shared" si="1077"/>
        <v>2.9855</v>
      </c>
      <c r="AI531" s="11">
        <v>1.075</v>
      </c>
      <c r="AJ531" s="9">
        <v>0.5</v>
      </c>
      <c r="AK531" s="43">
        <f t="shared" si="1078"/>
        <v>7032.1565664</v>
      </c>
      <c r="AT531" s="11">
        <v>2536</v>
      </c>
      <c r="AU531" s="12">
        <v>1.728</v>
      </c>
      <c r="AV531" s="11">
        <v>1</v>
      </c>
      <c r="AW531" s="11">
        <v>0</v>
      </c>
      <c r="AX531" s="13">
        <f t="shared" si="1079"/>
        <v>4382.208</v>
      </c>
      <c r="AY531" s="11">
        <v>1</v>
      </c>
      <c r="AZ531" s="11">
        <v>0.95</v>
      </c>
      <c r="BA531" s="11">
        <v>2.09</v>
      </c>
      <c r="BB531" s="42">
        <f t="shared" si="1080"/>
        <v>2.9855</v>
      </c>
      <c r="BC531" s="11">
        <v>1.075</v>
      </c>
      <c r="BD531" s="9">
        <v>0.5</v>
      </c>
      <c r="BE531" s="43">
        <f t="shared" si="1081"/>
        <v>7032.1565664</v>
      </c>
      <c r="BN531" s="11">
        <v>2536</v>
      </c>
      <c r="BO531" s="12">
        <v>1.728</v>
      </c>
      <c r="BP531" s="11">
        <v>1</v>
      </c>
      <c r="BQ531" s="11">
        <v>0</v>
      </c>
      <c r="BR531" s="13">
        <f t="shared" si="1082"/>
        <v>4382.208</v>
      </c>
      <c r="BS531" s="11">
        <v>1</v>
      </c>
      <c r="BT531" s="11">
        <v>0.95</v>
      </c>
      <c r="BU531" s="11">
        <v>2.09</v>
      </c>
      <c r="BV531" s="42">
        <f t="shared" si="1083"/>
        <v>2.9855</v>
      </c>
      <c r="BW531" s="11">
        <v>1.075</v>
      </c>
      <c r="BX531" s="9">
        <v>0.5</v>
      </c>
      <c r="BY531" s="43">
        <f t="shared" si="1084"/>
        <v>7032.1565664</v>
      </c>
      <c r="CH531" s="11">
        <v>2536</v>
      </c>
      <c r="CI531" s="12">
        <v>1.728</v>
      </c>
      <c r="CJ531" s="11">
        <v>1</v>
      </c>
      <c r="CK531" s="11">
        <v>0</v>
      </c>
      <c r="CL531" s="13">
        <f t="shared" si="1085"/>
        <v>4382.208</v>
      </c>
      <c r="CM531" s="11">
        <v>1</v>
      </c>
      <c r="CN531" s="11">
        <v>0.95</v>
      </c>
      <c r="CO531" s="11">
        <v>2.09</v>
      </c>
      <c r="CP531" s="42">
        <f t="shared" si="1086"/>
        <v>2.9855</v>
      </c>
      <c r="CQ531" s="11">
        <v>1.075</v>
      </c>
      <c r="CR531" s="9">
        <v>0.5</v>
      </c>
      <c r="CS531" s="43">
        <f t="shared" si="1087"/>
        <v>7032.1565664</v>
      </c>
      <c r="DB531" s="11">
        <v>2536</v>
      </c>
      <c r="DC531" s="12">
        <v>1.728</v>
      </c>
      <c r="DD531" s="11">
        <v>1</v>
      </c>
      <c r="DE531" s="11">
        <v>0</v>
      </c>
      <c r="DF531" s="13">
        <f t="shared" si="1088"/>
        <v>4382.208</v>
      </c>
      <c r="DG531" s="11">
        <v>1</v>
      </c>
      <c r="DH531" s="11">
        <v>0.95</v>
      </c>
      <c r="DI531" s="11">
        <v>2.09</v>
      </c>
      <c r="DJ531" s="42">
        <f t="shared" si="1089"/>
        <v>2.9855</v>
      </c>
      <c r="DK531" s="11">
        <v>1.075</v>
      </c>
      <c r="DL531" s="9">
        <v>0.5</v>
      </c>
      <c r="DM531" s="43">
        <f t="shared" si="1090"/>
        <v>7032.1565664</v>
      </c>
      <c r="DV531" s="11">
        <v>2536</v>
      </c>
      <c r="DW531" s="12">
        <v>1.728</v>
      </c>
      <c r="DX531" s="11">
        <v>1</v>
      </c>
      <c r="DY531" s="11">
        <v>0</v>
      </c>
      <c r="DZ531" s="13">
        <f t="shared" si="1091"/>
        <v>4382.208</v>
      </c>
      <c r="EA531" s="11">
        <v>1</v>
      </c>
      <c r="EB531" s="11">
        <v>0.95</v>
      </c>
      <c r="EC531" s="11">
        <v>2.91</v>
      </c>
      <c r="ED531" s="42">
        <f t="shared" si="1092"/>
        <v>3.7645</v>
      </c>
      <c r="EE531" s="11">
        <v>1.075</v>
      </c>
      <c r="EF531" s="9">
        <v>0.5</v>
      </c>
      <c r="EG531" s="43">
        <f t="shared" si="1093"/>
        <v>8867.0418336</v>
      </c>
    </row>
    <row r="532" s="1" customFormat="1" customHeight="1" spans="6:137">
      <c r="F532" s="11">
        <v>2536</v>
      </c>
      <c r="G532" s="12">
        <v>1.728</v>
      </c>
      <c r="H532" s="11">
        <v>1</v>
      </c>
      <c r="I532" s="11">
        <v>0</v>
      </c>
      <c r="J532" s="13">
        <f t="shared" si="1073"/>
        <v>4382.208</v>
      </c>
      <c r="K532" s="11">
        <v>1</v>
      </c>
      <c r="L532" s="11">
        <v>0.95</v>
      </c>
      <c r="M532" s="11">
        <v>2.09</v>
      </c>
      <c r="N532" s="42">
        <f t="shared" si="1074"/>
        <v>2.9855</v>
      </c>
      <c r="O532" s="11">
        <v>1.075</v>
      </c>
      <c r="P532" s="9">
        <v>0.5</v>
      </c>
      <c r="Q532" s="43">
        <f t="shared" si="1075"/>
        <v>7032.1565664</v>
      </c>
      <c r="Z532" s="11">
        <v>2536</v>
      </c>
      <c r="AA532" s="12">
        <v>1.728</v>
      </c>
      <c r="AB532" s="11">
        <v>1</v>
      </c>
      <c r="AC532" s="11">
        <v>0</v>
      </c>
      <c r="AD532" s="13">
        <f t="shared" si="1076"/>
        <v>4382.208</v>
      </c>
      <c r="AE532" s="11">
        <v>1</v>
      </c>
      <c r="AF532" s="11">
        <v>0.95</v>
      </c>
      <c r="AG532" s="11">
        <v>2.09</v>
      </c>
      <c r="AH532" s="42">
        <f t="shared" si="1077"/>
        <v>2.9855</v>
      </c>
      <c r="AI532" s="11">
        <v>1.075</v>
      </c>
      <c r="AJ532" s="9">
        <v>0.5</v>
      </c>
      <c r="AK532" s="43">
        <f t="shared" si="1078"/>
        <v>7032.1565664</v>
      </c>
      <c r="AT532" s="11">
        <v>2536</v>
      </c>
      <c r="AU532" s="12">
        <v>1.728</v>
      </c>
      <c r="AV532" s="11">
        <v>1</v>
      </c>
      <c r="AW532" s="11">
        <v>0</v>
      </c>
      <c r="AX532" s="13">
        <f t="shared" si="1079"/>
        <v>4382.208</v>
      </c>
      <c r="AY532" s="11">
        <v>1</v>
      </c>
      <c r="AZ532" s="11">
        <v>0.95</v>
      </c>
      <c r="BA532" s="11">
        <v>2.09</v>
      </c>
      <c r="BB532" s="42">
        <f t="shared" si="1080"/>
        <v>2.9855</v>
      </c>
      <c r="BC532" s="11">
        <v>1.075</v>
      </c>
      <c r="BD532" s="9">
        <v>0.5</v>
      </c>
      <c r="BE532" s="43">
        <f t="shared" si="1081"/>
        <v>7032.1565664</v>
      </c>
      <c r="BN532" s="11">
        <v>2536</v>
      </c>
      <c r="BO532" s="12">
        <v>1.728</v>
      </c>
      <c r="BP532" s="11">
        <v>1</v>
      </c>
      <c r="BQ532" s="11">
        <v>0</v>
      </c>
      <c r="BR532" s="13">
        <f t="shared" si="1082"/>
        <v>4382.208</v>
      </c>
      <c r="BS532" s="11">
        <v>1</v>
      </c>
      <c r="BT532" s="11">
        <v>0.95</v>
      </c>
      <c r="BU532" s="11">
        <v>2.09</v>
      </c>
      <c r="BV532" s="42">
        <f t="shared" si="1083"/>
        <v>2.9855</v>
      </c>
      <c r="BW532" s="11">
        <v>1.075</v>
      </c>
      <c r="BX532" s="9">
        <v>0.5</v>
      </c>
      <c r="BY532" s="43">
        <f t="shared" si="1084"/>
        <v>7032.1565664</v>
      </c>
      <c r="CH532" s="11">
        <v>2536</v>
      </c>
      <c r="CI532" s="12">
        <v>1.728</v>
      </c>
      <c r="CJ532" s="11">
        <v>1</v>
      </c>
      <c r="CK532" s="11">
        <v>0</v>
      </c>
      <c r="CL532" s="13">
        <f t="shared" si="1085"/>
        <v>4382.208</v>
      </c>
      <c r="CM532" s="11">
        <v>1</v>
      </c>
      <c r="CN532" s="11">
        <v>0.95</v>
      </c>
      <c r="CO532" s="11">
        <v>2.09</v>
      </c>
      <c r="CP532" s="42">
        <f t="shared" si="1086"/>
        <v>2.9855</v>
      </c>
      <c r="CQ532" s="11">
        <v>1.075</v>
      </c>
      <c r="CR532" s="9">
        <v>0.5</v>
      </c>
      <c r="CS532" s="43">
        <f t="shared" si="1087"/>
        <v>7032.1565664</v>
      </c>
      <c r="DB532" s="11">
        <v>2536</v>
      </c>
      <c r="DC532" s="12">
        <v>1.728</v>
      </c>
      <c r="DD532" s="11">
        <v>1</v>
      </c>
      <c r="DE532" s="11">
        <v>0</v>
      </c>
      <c r="DF532" s="13">
        <f t="shared" si="1088"/>
        <v>4382.208</v>
      </c>
      <c r="DG532" s="11">
        <v>1</v>
      </c>
      <c r="DH532" s="11">
        <v>0.95</v>
      </c>
      <c r="DI532" s="11">
        <v>2.09</v>
      </c>
      <c r="DJ532" s="42">
        <f t="shared" si="1089"/>
        <v>2.9855</v>
      </c>
      <c r="DK532" s="11">
        <v>1.075</v>
      </c>
      <c r="DL532" s="9">
        <v>0.5</v>
      </c>
      <c r="DM532" s="43">
        <f t="shared" si="1090"/>
        <v>7032.1565664</v>
      </c>
      <c r="DV532" s="11">
        <v>2536</v>
      </c>
      <c r="DW532" s="12">
        <v>1.728</v>
      </c>
      <c r="DX532" s="11">
        <v>1</v>
      </c>
      <c r="DY532" s="11">
        <v>0</v>
      </c>
      <c r="DZ532" s="13">
        <f t="shared" si="1091"/>
        <v>4382.208</v>
      </c>
      <c r="EA532" s="11">
        <v>1</v>
      </c>
      <c r="EB532" s="11">
        <v>0.95</v>
      </c>
      <c r="EC532" s="11">
        <v>2.91</v>
      </c>
      <c r="ED532" s="42">
        <f t="shared" si="1092"/>
        <v>3.7645</v>
      </c>
      <c r="EE532" s="11">
        <v>1.075</v>
      </c>
      <c r="EF532" s="9">
        <v>0.5</v>
      </c>
      <c r="EG532" s="43">
        <f t="shared" si="1093"/>
        <v>8867.0418336</v>
      </c>
    </row>
    <row r="533" s="1" customFormat="1" customHeight="1" spans="6:137">
      <c r="F533" s="11">
        <v>2536</v>
      </c>
      <c r="G533" s="12">
        <v>1.728</v>
      </c>
      <c r="H533" s="11">
        <v>1</v>
      </c>
      <c r="I533" s="11">
        <v>0</v>
      </c>
      <c r="J533" s="13">
        <f t="shared" si="1073"/>
        <v>4382.208</v>
      </c>
      <c r="K533" s="11">
        <v>1</v>
      </c>
      <c r="L533" s="11">
        <v>0.95</v>
      </c>
      <c r="M533" s="11">
        <v>2.09</v>
      </c>
      <c r="N533" s="42">
        <f t="shared" si="1074"/>
        <v>2.9855</v>
      </c>
      <c r="O533" s="11">
        <v>1.075</v>
      </c>
      <c r="P533" s="9">
        <v>0.5</v>
      </c>
      <c r="Q533" s="43">
        <f t="shared" si="1075"/>
        <v>7032.1565664</v>
      </c>
      <c r="Z533" s="11">
        <v>2536</v>
      </c>
      <c r="AA533" s="12">
        <v>1.728</v>
      </c>
      <c r="AB533" s="11">
        <v>1</v>
      </c>
      <c r="AC533" s="11">
        <v>0</v>
      </c>
      <c r="AD533" s="13">
        <f t="shared" si="1076"/>
        <v>4382.208</v>
      </c>
      <c r="AE533" s="11">
        <v>1</v>
      </c>
      <c r="AF533" s="11">
        <v>0.95</v>
      </c>
      <c r="AG533" s="11">
        <v>2.09</v>
      </c>
      <c r="AH533" s="42">
        <f t="shared" si="1077"/>
        <v>2.9855</v>
      </c>
      <c r="AI533" s="11">
        <v>1.075</v>
      </c>
      <c r="AJ533" s="9">
        <v>0.5</v>
      </c>
      <c r="AK533" s="43">
        <f t="shared" si="1078"/>
        <v>7032.1565664</v>
      </c>
      <c r="AT533" s="11">
        <v>2536</v>
      </c>
      <c r="AU533" s="12">
        <v>1.728</v>
      </c>
      <c r="AV533" s="11">
        <v>1</v>
      </c>
      <c r="AW533" s="11">
        <v>0</v>
      </c>
      <c r="AX533" s="13">
        <f t="shared" si="1079"/>
        <v>4382.208</v>
      </c>
      <c r="AY533" s="11">
        <v>1</v>
      </c>
      <c r="AZ533" s="11">
        <v>0.95</v>
      </c>
      <c r="BA533" s="11">
        <v>2.09</v>
      </c>
      <c r="BB533" s="42">
        <f t="shared" si="1080"/>
        <v>2.9855</v>
      </c>
      <c r="BC533" s="11">
        <v>1.075</v>
      </c>
      <c r="BD533" s="9">
        <v>0.5</v>
      </c>
      <c r="BE533" s="43">
        <f t="shared" si="1081"/>
        <v>7032.1565664</v>
      </c>
      <c r="BN533" s="11">
        <v>2536</v>
      </c>
      <c r="BO533" s="12">
        <v>1.728</v>
      </c>
      <c r="BP533" s="11">
        <v>1</v>
      </c>
      <c r="BQ533" s="11">
        <v>0</v>
      </c>
      <c r="BR533" s="13">
        <f t="shared" si="1082"/>
        <v>4382.208</v>
      </c>
      <c r="BS533" s="11">
        <v>1</v>
      </c>
      <c r="BT533" s="11">
        <v>0.95</v>
      </c>
      <c r="BU533" s="11">
        <v>2.09</v>
      </c>
      <c r="BV533" s="42">
        <f t="shared" si="1083"/>
        <v>2.9855</v>
      </c>
      <c r="BW533" s="11">
        <v>1.075</v>
      </c>
      <c r="BX533" s="9">
        <v>0.5</v>
      </c>
      <c r="BY533" s="43">
        <f t="shared" si="1084"/>
        <v>7032.1565664</v>
      </c>
      <c r="CH533" s="11">
        <v>2536</v>
      </c>
      <c r="CI533" s="12">
        <v>1.728</v>
      </c>
      <c r="CJ533" s="11">
        <v>1</v>
      </c>
      <c r="CK533" s="11">
        <v>0</v>
      </c>
      <c r="CL533" s="13">
        <f t="shared" si="1085"/>
        <v>4382.208</v>
      </c>
      <c r="CM533" s="11">
        <v>1</v>
      </c>
      <c r="CN533" s="11">
        <v>0.95</v>
      </c>
      <c r="CO533" s="11">
        <v>2.09</v>
      </c>
      <c r="CP533" s="42">
        <f t="shared" si="1086"/>
        <v>2.9855</v>
      </c>
      <c r="CQ533" s="11">
        <v>1.075</v>
      </c>
      <c r="CR533" s="9">
        <v>0.5</v>
      </c>
      <c r="CS533" s="43">
        <f t="shared" si="1087"/>
        <v>7032.1565664</v>
      </c>
      <c r="DB533" s="11">
        <v>2536</v>
      </c>
      <c r="DC533" s="12">
        <v>1.728</v>
      </c>
      <c r="DD533" s="11">
        <v>1</v>
      </c>
      <c r="DE533" s="11">
        <v>0</v>
      </c>
      <c r="DF533" s="13">
        <f t="shared" si="1088"/>
        <v>4382.208</v>
      </c>
      <c r="DG533" s="11">
        <v>1</v>
      </c>
      <c r="DH533" s="11">
        <v>0.95</v>
      </c>
      <c r="DI533" s="11">
        <v>2.09</v>
      </c>
      <c r="DJ533" s="42">
        <f t="shared" si="1089"/>
        <v>2.9855</v>
      </c>
      <c r="DK533" s="11">
        <v>1.075</v>
      </c>
      <c r="DL533" s="9">
        <v>0.5</v>
      </c>
      <c r="DM533" s="43">
        <f t="shared" si="1090"/>
        <v>7032.1565664</v>
      </c>
      <c r="DV533" s="11">
        <v>2536</v>
      </c>
      <c r="DW533" s="12">
        <v>1.728</v>
      </c>
      <c r="DX533" s="11">
        <v>1</v>
      </c>
      <c r="DY533" s="11">
        <v>0</v>
      </c>
      <c r="DZ533" s="13">
        <f t="shared" si="1091"/>
        <v>4382.208</v>
      </c>
      <c r="EA533" s="11">
        <v>1</v>
      </c>
      <c r="EB533" s="11">
        <v>0.95</v>
      </c>
      <c r="EC533" s="11">
        <v>2.91</v>
      </c>
      <c r="ED533" s="42">
        <f t="shared" si="1092"/>
        <v>3.7645</v>
      </c>
      <c r="EE533" s="11">
        <v>1.075</v>
      </c>
      <c r="EF533" s="9">
        <v>0.5</v>
      </c>
      <c r="EG533" s="43">
        <f t="shared" si="1093"/>
        <v>8867.0418336</v>
      </c>
    </row>
    <row r="534" s="1" customFormat="1" customHeight="1" spans="6:137">
      <c r="F534" s="11">
        <v>2536</v>
      </c>
      <c r="G534" s="12">
        <v>1.55</v>
      </c>
      <c r="H534" s="11">
        <v>1</v>
      </c>
      <c r="I534" s="11">
        <v>0</v>
      </c>
      <c r="J534" s="13">
        <f t="shared" si="1073"/>
        <v>3930.8</v>
      </c>
      <c r="K534" s="11">
        <v>1</v>
      </c>
      <c r="L534" s="11">
        <v>0.95</v>
      </c>
      <c r="M534" s="11">
        <v>2.09</v>
      </c>
      <c r="N534" s="42">
        <f t="shared" si="1074"/>
        <v>2.9855</v>
      </c>
      <c r="O534" s="11">
        <v>1.075</v>
      </c>
      <c r="P534" s="9">
        <v>0.5</v>
      </c>
      <c r="Q534" s="43">
        <f t="shared" si="1075"/>
        <v>6307.7793275</v>
      </c>
      <c r="Z534" s="11">
        <v>2536</v>
      </c>
      <c r="AA534" s="12">
        <v>1.55</v>
      </c>
      <c r="AB534" s="11">
        <v>1</v>
      </c>
      <c r="AC534" s="11">
        <v>0</v>
      </c>
      <c r="AD534" s="13">
        <f t="shared" si="1076"/>
        <v>3930.8</v>
      </c>
      <c r="AE534" s="11">
        <v>1</v>
      </c>
      <c r="AF534" s="11">
        <v>0.95</v>
      </c>
      <c r="AG534" s="11">
        <v>2.09</v>
      </c>
      <c r="AH534" s="42">
        <f t="shared" si="1077"/>
        <v>2.9855</v>
      </c>
      <c r="AI534" s="11">
        <v>1.075</v>
      </c>
      <c r="AJ534" s="9">
        <v>0.5</v>
      </c>
      <c r="AK534" s="43">
        <f t="shared" si="1078"/>
        <v>6307.7793275</v>
      </c>
      <c r="AT534" s="11">
        <v>2536</v>
      </c>
      <c r="AU534" s="12">
        <v>1.55</v>
      </c>
      <c r="AV534" s="11">
        <v>1</v>
      </c>
      <c r="AW534" s="11">
        <v>0</v>
      </c>
      <c r="AX534" s="13">
        <f t="shared" si="1079"/>
        <v>3930.8</v>
      </c>
      <c r="AY534" s="11">
        <v>1</v>
      </c>
      <c r="AZ534" s="11">
        <v>0.95</v>
      </c>
      <c r="BA534" s="11">
        <v>2.09</v>
      </c>
      <c r="BB534" s="42">
        <f t="shared" si="1080"/>
        <v>2.9855</v>
      </c>
      <c r="BC534" s="11">
        <v>1.075</v>
      </c>
      <c r="BD534" s="9">
        <v>0.5</v>
      </c>
      <c r="BE534" s="43">
        <f t="shared" si="1081"/>
        <v>6307.7793275</v>
      </c>
      <c r="BN534" s="11">
        <v>2536</v>
      </c>
      <c r="BO534" s="12">
        <v>1.55</v>
      </c>
      <c r="BP534" s="11">
        <v>1</v>
      </c>
      <c r="BQ534" s="11">
        <v>0</v>
      </c>
      <c r="BR534" s="13">
        <f t="shared" si="1082"/>
        <v>3930.8</v>
      </c>
      <c r="BS534" s="11">
        <v>1</v>
      </c>
      <c r="BT534" s="11">
        <v>0.95</v>
      </c>
      <c r="BU534" s="11">
        <v>2.09</v>
      </c>
      <c r="BV534" s="42">
        <f t="shared" si="1083"/>
        <v>2.9855</v>
      </c>
      <c r="BW534" s="11">
        <v>1.075</v>
      </c>
      <c r="BX534" s="9">
        <v>0.5</v>
      </c>
      <c r="BY534" s="43">
        <f t="shared" si="1084"/>
        <v>6307.7793275</v>
      </c>
      <c r="CH534" s="11">
        <v>2536</v>
      </c>
      <c r="CI534" s="12">
        <v>1.55</v>
      </c>
      <c r="CJ534" s="11">
        <v>1</v>
      </c>
      <c r="CK534" s="11">
        <v>0</v>
      </c>
      <c r="CL534" s="13">
        <f t="shared" si="1085"/>
        <v>3930.8</v>
      </c>
      <c r="CM534" s="11">
        <v>1</v>
      </c>
      <c r="CN534" s="11">
        <v>0.95</v>
      </c>
      <c r="CO534" s="11">
        <v>2.09</v>
      </c>
      <c r="CP534" s="42">
        <f t="shared" si="1086"/>
        <v>2.9855</v>
      </c>
      <c r="CQ534" s="11">
        <v>1.075</v>
      </c>
      <c r="CR534" s="9">
        <v>0.5</v>
      </c>
      <c r="CS534" s="43">
        <f t="shared" si="1087"/>
        <v>6307.7793275</v>
      </c>
      <c r="DB534" s="11">
        <v>2536</v>
      </c>
      <c r="DC534" s="12">
        <v>1.55</v>
      </c>
      <c r="DD534" s="11">
        <v>1</v>
      </c>
      <c r="DE534" s="11">
        <v>0</v>
      </c>
      <c r="DF534" s="13">
        <f t="shared" si="1088"/>
        <v>3930.8</v>
      </c>
      <c r="DG534" s="11">
        <v>1</v>
      </c>
      <c r="DH534" s="11">
        <v>0.95</v>
      </c>
      <c r="DI534" s="11">
        <v>2.09</v>
      </c>
      <c r="DJ534" s="42">
        <f t="shared" si="1089"/>
        <v>2.9855</v>
      </c>
      <c r="DK534" s="11">
        <v>1.075</v>
      </c>
      <c r="DL534" s="9">
        <v>0.5</v>
      </c>
      <c r="DM534" s="43">
        <f t="shared" si="1090"/>
        <v>6307.7793275</v>
      </c>
      <c r="DV534" s="11">
        <v>2536</v>
      </c>
      <c r="DW534" s="12">
        <v>1.55</v>
      </c>
      <c r="DX534" s="11">
        <v>1</v>
      </c>
      <c r="DY534" s="11">
        <v>0</v>
      </c>
      <c r="DZ534" s="13">
        <f t="shared" si="1091"/>
        <v>3930.8</v>
      </c>
      <c r="EA534" s="11">
        <v>1</v>
      </c>
      <c r="EB534" s="11">
        <v>0.95</v>
      </c>
      <c r="EC534" s="11">
        <v>2.91</v>
      </c>
      <c r="ED534" s="42">
        <f t="shared" si="1092"/>
        <v>3.7645</v>
      </c>
      <c r="EE534" s="11">
        <v>1.075</v>
      </c>
      <c r="EF534" s="9">
        <v>0.5</v>
      </c>
      <c r="EG534" s="43">
        <f t="shared" si="1093"/>
        <v>7953.6544225</v>
      </c>
    </row>
    <row r="535" s="1" customFormat="1" customHeight="1" spans="6:137">
      <c r="F535" s="11">
        <v>2536</v>
      </c>
      <c r="G535" s="12">
        <v>12.18</v>
      </c>
      <c r="H535" s="11">
        <v>1</v>
      </c>
      <c r="I535" s="11">
        <v>0</v>
      </c>
      <c r="J535" s="13">
        <f t="shared" si="1073"/>
        <v>30888.48</v>
      </c>
      <c r="K535" s="11">
        <v>1</v>
      </c>
      <c r="L535" s="11">
        <v>0.95</v>
      </c>
      <c r="M535" s="11">
        <v>2.09</v>
      </c>
      <c r="N535" s="42">
        <f t="shared" si="1074"/>
        <v>2.9855</v>
      </c>
      <c r="O535" s="11">
        <v>1.075</v>
      </c>
      <c r="P535" s="9">
        <v>0.5</v>
      </c>
      <c r="Q535" s="43">
        <f t="shared" si="1075"/>
        <v>49566.936909</v>
      </c>
      <c r="Z535" s="11">
        <v>2536</v>
      </c>
      <c r="AA535" s="12">
        <v>12.18</v>
      </c>
      <c r="AB535" s="11">
        <v>1</v>
      </c>
      <c r="AC535" s="11">
        <v>0</v>
      </c>
      <c r="AD535" s="13">
        <f t="shared" si="1076"/>
        <v>30888.48</v>
      </c>
      <c r="AE535" s="11">
        <v>1</v>
      </c>
      <c r="AF535" s="11">
        <v>0.95</v>
      </c>
      <c r="AG535" s="11">
        <v>2.09</v>
      </c>
      <c r="AH535" s="42">
        <f t="shared" si="1077"/>
        <v>2.9855</v>
      </c>
      <c r="AI535" s="11">
        <v>1.075</v>
      </c>
      <c r="AJ535" s="9">
        <v>0.5</v>
      </c>
      <c r="AK535" s="43">
        <f t="shared" si="1078"/>
        <v>49566.936909</v>
      </c>
      <c r="AT535" s="11">
        <v>2536</v>
      </c>
      <c r="AU535" s="12">
        <v>12.18</v>
      </c>
      <c r="AV535" s="11">
        <v>1</v>
      </c>
      <c r="AW535" s="11">
        <v>0</v>
      </c>
      <c r="AX535" s="13">
        <f t="shared" si="1079"/>
        <v>30888.48</v>
      </c>
      <c r="AY535" s="11">
        <v>1</v>
      </c>
      <c r="AZ535" s="11">
        <v>0.95</v>
      </c>
      <c r="BA535" s="11">
        <v>2.09</v>
      </c>
      <c r="BB535" s="42">
        <f t="shared" si="1080"/>
        <v>2.9855</v>
      </c>
      <c r="BC535" s="11">
        <v>1.075</v>
      </c>
      <c r="BD535" s="9">
        <v>0.5</v>
      </c>
      <c r="BE535" s="43">
        <f t="shared" si="1081"/>
        <v>49566.936909</v>
      </c>
      <c r="BN535" s="11">
        <v>2536</v>
      </c>
      <c r="BO535" s="12">
        <v>12.18</v>
      </c>
      <c r="BP535" s="11">
        <v>1</v>
      </c>
      <c r="BQ535" s="11">
        <v>0</v>
      </c>
      <c r="BR535" s="13">
        <f t="shared" si="1082"/>
        <v>30888.48</v>
      </c>
      <c r="BS535" s="11">
        <v>1</v>
      </c>
      <c r="BT535" s="11">
        <v>0.95</v>
      </c>
      <c r="BU535" s="11">
        <v>2.09</v>
      </c>
      <c r="BV535" s="42">
        <f t="shared" si="1083"/>
        <v>2.9855</v>
      </c>
      <c r="BW535" s="11">
        <v>1.075</v>
      </c>
      <c r="BX535" s="9">
        <v>0.5</v>
      </c>
      <c r="BY535" s="43">
        <f t="shared" si="1084"/>
        <v>49566.936909</v>
      </c>
      <c r="CH535" s="11">
        <v>2536</v>
      </c>
      <c r="CI535" s="12">
        <v>12.18</v>
      </c>
      <c r="CJ535" s="11">
        <v>1</v>
      </c>
      <c r="CK535" s="11">
        <v>0</v>
      </c>
      <c r="CL535" s="13">
        <f t="shared" si="1085"/>
        <v>30888.48</v>
      </c>
      <c r="CM535" s="11">
        <v>1</v>
      </c>
      <c r="CN535" s="11">
        <v>0.95</v>
      </c>
      <c r="CO535" s="11">
        <v>2.09</v>
      </c>
      <c r="CP535" s="42">
        <f t="shared" si="1086"/>
        <v>2.9855</v>
      </c>
      <c r="CQ535" s="11">
        <v>1.075</v>
      </c>
      <c r="CR535" s="9">
        <v>0.5</v>
      </c>
      <c r="CS535" s="43">
        <f t="shared" si="1087"/>
        <v>49566.936909</v>
      </c>
      <c r="DB535" s="11">
        <v>2536</v>
      </c>
      <c r="DC535" s="12">
        <v>12.18</v>
      </c>
      <c r="DD535" s="11">
        <v>1</v>
      </c>
      <c r="DE535" s="11">
        <v>0</v>
      </c>
      <c r="DF535" s="13">
        <f t="shared" si="1088"/>
        <v>30888.48</v>
      </c>
      <c r="DG535" s="11">
        <v>1</v>
      </c>
      <c r="DH535" s="11">
        <v>0.95</v>
      </c>
      <c r="DI535" s="11">
        <v>2.09</v>
      </c>
      <c r="DJ535" s="42">
        <f t="shared" si="1089"/>
        <v>2.9855</v>
      </c>
      <c r="DK535" s="11">
        <v>1.075</v>
      </c>
      <c r="DL535" s="9">
        <v>0.5</v>
      </c>
      <c r="DM535" s="43">
        <f t="shared" si="1090"/>
        <v>49566.936909</v>
      </c>
      <c r="DV535" s="11">
        <v>2536</v>
      </c>
      <c r="DW535" s="12">
        <v>12.18</v>
      </c>
      <c r="DX535" s="11">
        <v>1</v>
      </c>
      <c r="DY535" s="11">
        <v>0</v>
      </c>
      <c r="DZ535" s="13">
        <f t="shared" si="1091"/>
        <v>30888.48</v>
      </c>
      <c r="EA535" s="11">
        <v>1</v>
      </c>
      <c r="EB535" s="11">
        <v>0.95</v>
      </c>
      <c r="EC535" s="11">
        <v>2.91</v>
      </c>
      <c r="ED535" s="42">
        <f t="shared" si="1092"/>
        <v>3.7645</v>
      </c>
      <c r="EE535" s="11">
        <v>1.075</v>
      </c>
      <c r="EF535" s="9">
        <v>0.5</v>
      </c>
      <c r="EG535" s="43">
        <f t="shared" si="1093"/>
        <v>62500.329591</v>
      </c>
    </row>
    <row r="536" s="1" customFormat="1" customHeight="1" spans="6:137">
      <c r="F536" s="44" t="s">
        <v>31</v>
      </c>
      <c r="G536" s="45"/>
      <c r="H536" s="45"/>
      <c r="I536" s="45"/>
      <c r="J536" s="45"/>
      <c r="K536" s="45"/>
      <c r="L536" s="45"/>
      <c r="M536" s="46">
        <f>SUM(Q525:Q535)</f>
        <v>125705.6663261</v>
      </c>
      <c r="N536" s="46"/>
      <c r="O536" s="46"/>
      <c r="P536" s="46"/>
      <c r="Q536" s="46"/>
      <c r="R536" s="1"/>
      <c r="S536" s="1"/>
      <c r="T536" s="1"/>
      <c r="U536" s="1"/>
      <c r="V536" s="1"/>
      <c r="W536" s="1"/>
      <c r="X536" s="1"/>
      <c r="Y536" s="1"/>
      <c r="Z536" s="44" t="s">
        <v>31</v>
      </c>
      <c r="AA536" s="45"/>
      <c r="AB536" s="45"/>
      <c r="AC536" s="45"/>
      <c r="AD536" s="45"/>
      <c r="AE536" s="45"/>
      <c r="AF536" s="45"/>
      <c r="AG536" s="46">
        <f>SUM(AK525:AK535)</f>
        <v>125705.6663261</v>
      </c>
      <c r="AH536" s="46"/>
      <c r="AI536" s="46"/>
      <c r="AJ536" s="46"/>
      <c r="AK536" s="46"/>
      <c r="AL536" s="1"/>
      <c r="AM536" s="1"/>
      <c r="AN536" s="1"/>
      <c r="AO536" s="1"/>
      <c r="AP536" s="1"/>
      <c r="AQ536" s="1"/>
      <c r="AR536" s="1"/>
      <c r="AS536" s="1"/>
      <c r="AT536" s="44" t="s">
        <v>31</v>
      </c>
      <c r="AU536" s="45"/>
      <c r="AV536" s="45"/>
      <c r="AW536" s="45"/>
      <c r="AX536" s="45"/>
      <c r="AY536" s="45"/>
      <c r="AZ536" s="45"/>
      <c r="BA536" s="46">
        <f>SUM(BE525:BE535)</f>
        <v>125705.6663261</v>
      </c>
      <c r="BB536" s="46"/>
      <c r="BC536" s="46"/>
      <c r="BD536" s="46"/>
      <c r="BE536" s="46"/>
      <c r="BF536" s="1"/>
      <c r="BG536" s="1"/>
      <c r="BH536" s="1"/>
      <c r="BI536" s="1"/>
      <c r="BJ536" s="1"/>
      <c r="BK536" s="1"/>
      <c r="BL536" s="1"/>
      <c r="BM536" s="1"/>
      <c r="BN536" s="44" t="s">
        <v>31</v>
      </c>
      <c r="BO536" s="45"/>
      <c r="BP536" s="45"/>
      <c r="BQ536" s="45"/>
      <c r="BR536" s="45"/>
      <c r="BS536" s="45"/>
      <c r="BT536" s="45"/>
      <c r="BU536" s="46">
        <f>SUM(BY525:BY535)</f>
        <v>125705.6663261</v>
      </c>
      <c r="BV536" s="46"/>
      <c r="BW536" s="46"/>
      <c r="BX536" s="46"/>
      <c r="BY536" s="46"/>
      <c r="BZ536" s="1"/>
      <c r="CA536" s="1"/>
      <c r="CB536" s="1"/>
      <c r="CC536" s="1"/>
      <c r="CD536" s="1"/>
      <c r="CE536" s="1"/>
      <c r="CF536" s="1"/>
      <c r="CG536" s="1"/>
      <c r="CH536" s="44" t="s">
        <v>31</v>
      </c>
      <c r="CI536" s="45"/>
      <c r="CJ536" s="45"/>
      <c r="CK536" s="45"/>
      <c r="CL536" s="45"/>
      <c r="CM536" s="45"/>
      <c r="CN536" s="45"/>
      <c r="CO536" s="46">
        <f>SUM(CS525:CS535)</f>
        <v>125705.6663261</v>
      </c>
      <c r="CP536" s="46"/>
      <c r="CQ536" s="46"/>
      <c r="CR536" s="46"/>
      <c r="CS536" s="46"/>
      <c r="CT536" s="1"/>
      <c r="CU536" s="1"/>
      <c r="CV536" s="1"/>
      <c r="CW536" s="1"/>
      <c r="CX536" s="1"/>
      <c r="CY536" s="1"/>
      <c r="CZ536" s="1"/>
      <c r="DA536" s="1"/>
      <c r="DB536" s="44" t="s">
        <v>31</v>
      </c>
      <c r="DC536" s="45"/>
      <c r="DD536" s="45"/>
      <c r="DE536" s="45"/>
      <c r="DF536" s="45"/>
      <c r="DG536" s="45"/>
      <c r="DH536" s="45"/>
      <c r="DI536" s="46">
        <f>SUM(DM525:DM535)</f>
        <v>125705.6663261</v>
      </c>
      <c r="DJ536" s="46"/>
      <c r="DK536" s="46"/>
      <c r="DL536" s="46"/>
      <c r="DM536" s="46"/>
      <c r="DN536" s="1"/>
      <c r="DO536" s="1"/>
      <c r="DP536" s="1"/>
      <c r="DQ536" s="1"/>
      <c r="DR536" s="1"/>
      <c r="DS536" s="1"/>
      <c r="DT536" s="1"/>
      <c r="DU536" s="1"/>
      <c r="DV536" s="44" t="s">
        <v>31</v>
      </c>
      <c r="DW536" s="45"/>
      <c r="DX536" s="45"/>
      <c r="DY536" s="45"/>
      <c r="DZ536" s="45"/>
      <c r="EA536" s="45"/>
      <c r="EB536" s="45"/>
      <c r="EC536" s="46">
        <f>SUM(EG525:EG535)</f>
        <v>158505.7715239</v>
      </c>
      <c r="ED536" s="46"/>
      <c r="EE536" s="46"/>
      <c r="EF536" s="46"/>
      <c r="EG536" s="46"/>
    </row>
    <row r="537" s="1" customFormat="1" customHeight="1" spans="6:137">
      <c r="F537" s="45"/>
      <c r="G537" s="45"/>
      <c r="H537" s="45"/>
      <c r="I537" s="45"/>
      <c r="J537" s="45"/>
      <c r="K537" s="45"/>
      <c r="L537" s="45"/>
      <c r="M537" s="46"/>
      <c r="N537" s="46"/>
      <c r="O537" s="46"/>
      <c r="P537" s="46"/>
      <c r="Q537" s="46"/>
      <c r="R537" s="1"/>
      <c r="S537" s="1"/>
      <c r="T537" s="1"/>
      <c r="U537" s="1"/>
      <c r="V537" s="1"/>
      <c r="W537" s="1"/>
      <c r="X537" s="1"/>
      <c r="Y537" s="1"/>
      <c r="Z537" s="45"/>
      <c r="AA537" s="45"/>
      <c r="AB537" s="45"/>
      <c r="AC537" s="45"/>
      <c r="AD537" s="45"/>
      <c r="AE537" s="45"/>
      <c r="AF537" s="45"/>
      <c r="AG537" s="46"/>
      <c r="AH537" s="46"/>
      <c r="AI537" s="46"/>
      <c r="AJ537" s="46"/>
      <c r="AK537" s="46"/>
      <c r="AL537" s="1"/>
      <c r="AM537" s="1"/>
      <c r="AN537" s="1"/>
      <c r="AO537" s="1"/>
      <c r="AP537" s="1"/>
      <c r="AQ537" s="1"/>
      <c r="AR537" s="1"/>
      <c r="AS537" s="1"/>
      <c r="AT537" s="45"/>
      <c r="AU537" s="45"/>
      <c r="AV537" s="45"/>
      <c r="AW537" s="45"/>
      <c r="AX537" s="45"/>
      <c r="AY537" s="45"/>
      <c r="AZ537" s="45"/>
      <c r="BA537" s="46"/>
      <c r="BB537" s="46"/>
      <c r="BC537" s="46"/>
      <c r="BD537" s="46"/>
      <c r="BE537" s="46"/>
      <c r="BF537" s="1"/>
      <c r="BG537" s="1"/>
      <c r="BH537" s="1"/>
      <c r="BI537" s="1"/>
      <c r="BJ537" s="1"/>
      <c r="BK537" s="1"/>
      <c r="BL537" s="1"/>
      <c r="BM537" s="1"/>
      <c r="BN537" s="45"/>
      <c r="BO537" s="45"/>
      <c r="BP537" s="45"/>
      <c r="BQ537" s="45"/>
      <c r="BR537" s="45"/>
      <c r="BS537" s="45"/>
      <c r="BT537" s="45"/>
      <c r="BU537" s="46"/>
      <c r="BV537" s="46"/>
      <c r="BW537" s="46"/>
      <c r="BX537" s="46"/>
      <c r="BY537" s="46"/>
      <c r="BZ537" s="1"/>
      <c r="CA537" s="1"/>
      <c r="CB537" s="1"/>
      <c r="CC537" s="1"/>
      <c r="CD537" s="1"/>
      <c r="CE537" s="1"/>
      <c r="CF537" s="1"/>
      <c r="CG537" s="1"/>
      <c r="CH537" s="45"/>
      <c r="CI537" s="45"/>
      <c r="CJ537" s="45"/>
      <c r="CK537" s="45"/>
      <c r="CL537" s="45"/>
      <c r="CM537" s="45"/>
      <c r="CN537" s="45"/>
      <c r="CO537" s="46"/>
      <c r="CP537" s="46"/>
      <c r="CQ537" s="46"/>
      <c r="CR537" s="46"/>
      <c r="CS537" s="46"/>
      <c r="CT537" s="1"/>
      <c r="CU537" s="1"/>
      <c r="CV537" s="1"/>
      <c r="CW537" s="1"/>
      <c r="CX537" s="1"/>
      <c r="CY537" s="1"/>
      <c r="CZ537" s="1"/>
      <c r="DA537" s="1"/>
      <c r="DB537" s="45"/>
      <c r="DC537" s="45"/>
      <c r="DD537" s="45"/>
      <c r="DE537" s="45"/>
      <c r="DF537" s="45"/>
      <c r="DG537" s="45"/>
      <c r="DH537" s="45"/>
      <c r="DI537" s="46"/>
      <c r="DJ537" s="46"/>
      <c r="DK537" s="46"/>
      <c r="DL537" s="46"/>
      <c r="DM537" s="46"/>
      <c r="DN537" s="1"/>
      <c r="DO537" s="1"/>
      <c r="DP537" s="1"/>
      <c r="DQ537" s="1"/>
      <c r="DR537" s="1"/>
      <c r="DS537" s="1"/>
      <c r="DT537" s="1"/>
      <c r="DU537" s="1"/>
      <c r="DV537" s="45"/>
      <c r="DW537" s="45"/>
      <c r="DX537" s="45"/>
      <c r="DY537" s="45"/>
      <c r="DZ537" s="45"/>
      <c r="EA537" s="45"/>
      <c r="EB537" s="45"/>
      <c r="EC537" s="46"/>
      <c r="ED537" s="46"/>
      <c r="EE537" s="46"/>
      <c r="EF537" s="46"/>
      <c r="EG537" s="46"/>
    </row>
    <row r="538" s="1" customFormat="1" customHeight="1" spans="6:137">
      <c r="F538" s="45"/>
      <c r="G538" s="45"/>
      <c r="H538" s="45"/>
      <c r="I538" s="45"/>
      <c r="J538" s="45"/>
      <c r="K538" s="45"/>
      <c r="L538" s="45"/>
      <c r="M538" s="46"/>
      <c r="N538" s="46"/>
      <c r="O538" s="46"/>
      <c r="P538" s="46"/>
      <c r="Q538" s="46"/>
      <c r="R538" s="1"/>
      <c r="S538" s="1"/>
      <c r="T538" s="1"/>
      <c r="U538" s="1"/>
      <c r="V538" s="1"/>
      <c r="W538" s="1"/>
      <c r="X538" s="1"/>
      <c r="Y538" s="1"/>
      <c r="Z538" s="45"/>
      <c r="AA538" s="45"/>
      <c r="AB538" s="45"/>
      <c r="AC538" s="45"/>
      <c r="AD538" s="45"/>
      <c r="AE538" s="45"/>
      <c r="AF538" s="45"/>
      <c r="AG538" s="46"/>
      <c r="AH538" s="46"/>
      <c r="AI538" s="46"/>
      <c r="AJ538" s="46"/>
      <c r="AK538" s="46"/>
      <c r="AL538" s="1"/>
      <c r="AM538" s="1"/>
      <c r="AN538" s="1"/>
      <c r="AO538" s="1"/>
      <c r="AP538" s="1"/>
      <c r="AQ538" s="1"/>
      <c r="AR538" s="1"/>
      <c r="AS538" s="1"/>
      <c r="AT538" s="45"/>
      <c r="AU538" s="45"/>
      <c r="AV538" s="45"/>
      <c r="AW538" s="45"/>
      <c r="AX538" s="45"/>
      <c r="AY538" s="45"/>
      <c r="AZ538" s="45"/>
      <c r="BA538" s="46"/>
      <c r="BB538" s="46"/>
      <c r="BC538" s="46"/>
      <c r="BD538" s="46"/>
      <c r="BE538" s="46"/>
      <c r="BF538" s="1"/>
      <c r="BG538" s="1"/>
      <c r="BH538" s="1"/>
      <c r="BI538" s="1"/>
      <c r="BJ538" s="1"/>
      <c r="BK538" s="1"/>
      <c r="BL538" s="1"/>
      <c r="BM538" s="1"/>
      <c r="BN538" s="45"/>
      <c r="BO538" s="45"/>
      <c r="BP538" s="45"/>
      <c r="BQ538" s="45"/>
      <c r="BR538" s="45"/>
      <c r="BS538" s="45"/>
      <c r="BT538" s="45"/>
      <c r="BU538" s="46"/>
      <c r="BV538" s="46"/>
      <c r="BW538" s="46"/>
      <c r="BX538" s="46"/>
      <c r="BY538" s="46"/>
      <c r="BZ538" s="1"/>
      <c r="CA538" s="1"/>
      <c r="CB538" s="1"/>
      <c r="CC538" s="1"/>
      <c r="CD538" s="1"/>
      <c r="CE538" s="1"/>
      <c r="CF538" s="1"/>
      <c r="CG538" s="1"/>
      <c r="CH538" s="45"/>
      <c r="CI538" s="45"/>
      <c r="CJ538" s="45"/>
      <c r="CK538" s="45"/>
      <c r="CL538" s="45"/>
      <c r="CM538" s="45"/>
      <c r="CN538" s="45"/>
      <c r="CO538" s="46"/>
      <c r="CP538" s="46"/>
      <c r="CQ538" s="46"/>
      <c r="CR538" s="46"/>
      <c r="CS538" s="46"/>
      <c r="CT538" s="1"/>
      <c r="CU538" s="1"/>
      <c r="CV538" s="1"/>
      <c r="CW538" s="1"/>
      <c r="CX538" s="1"/>
      <c r="CY538" s="1"/>
      <c r="CZ538" s="1"/>
      <c r="DA538" s="1"/>
      <c r="DB538" s="45"/>
      <c r="DC538" s="45"/>
      <c r="DD538" s="45"/>
      <c r="DE538" s="45"/>
      <c r="DF538" s="45"/>
      <c r="DG538" s="45"/>
      <c r="DH538" s="45"/>
      <c r="DI538" s="46"/>
      <c r="DJ538" s="46"/>
      <c r="DK538" s="46"/>
      <c r="DL538" s="46"/>
      <c r="DM538" s="46"/>
      <c r="DN538" s="1"/>
      <c r="DO538" s="1"/>
      <c r="DP538" s="1"/>
      <c r="DQ538" s="1"/>
      <c r="DR538" s="1"/>
      <c r="DS538" s="1"/>
      <c r="DT538" s="1"/>
      <c r="DU538" s="1"/>
      <c r="DV538" s="45"/>
      <c r="DW538" s="45"/>
      <c r="DX538" s="45"/>
      <c r="DY538" s="45"/>
      <c r="DZ538" s="45"/>
      <c r="EA538" s="45"/>
      <c r="EB538" s="45"/>
      <c r="EC538" s="46"/>
      <c r="ED538" s="46"/>
      <c r="EE538" s="46"/>
      <c r="EF538" s="46"/>
      <c r="EG538" s="46"/>
    </row>
    <row r="539" s="1" customFormat="1" customHeight="1" spans="6:137">
      <c r="F539" s="35" t="s">
        <v>32</v>
      </c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1"/>
      <c r="S539" s="1"/>
      <c r="T539" s="1"/>
      <c r="U539" s="1"/>
      <c r="V539" s="1"/>
      <c r="W539" s="1"/>
      <c r="X539" s="1"/>
      <c r="Y539" s="1"/>
      <c r="Z539" s="35" t="s">
        <v>32</v>
      </c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1"/>
      <c r="AM539" s="1"/>
      <c r="AN539" s="1"/>
      <c r="AO539" s="1"/>
      <c r="AP539" s="1"/>
      <c r="AQ539" s="1"/>
      <c r="AR539" s="1"/>
      <c r="AS539" s="1"/>
      <c r="AT539" s="35" t="s">
        <v>32</v>
      </c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1"/>
      <c r="BG539" s="1"/>
      <c r="BH539" s="1"/>
      <c r="BI539" s="1"/>
      <c r="BJ539" s="1"/>
      <c r="BK539" s="1"/>
      <c r="BL539" s="1"/>
      <c r="BM539" s="1"/>
      <c r="BN539" s="35" t="s">
        <v>32</v>
      </c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1"/>
      <c r="CA539" s="1"/>
      <c r="CB539" s="1"/>
      <c r="CC539" s="1"/>
      <c r="CD539" s="1"/>
      <c r="CE539" s="1"/>
      <c r="CF539" s="1"/>
      <c r="CG539" s="1"/>
      <c r="CH539" s="35" t="s">
        <v>32</v>
      </c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1"/>
      <c r="CU539" s="1"/>
      <c r="CV539" s="1"/>
      <c r="CW539" s="1"/>
      <c r="CX539" s="1"/>
      <c r="CY539" s="1"/>
      <c r="CZ539" s="1"/>
      <c r="DA539" s="1"/>
      <c r="DB539" s="35" t="s">
        <v>32</v>
      </c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1"/>
      <c r="DO539" s="1"/>
      <c r="DP539" s="1"/>
      <c r="DQ539" s="1"/>
      <c r="DR539" s="1"/>
      <c r="DS539" s="1"/>
      <c r="DT539" s="1"/>
      <c r="DU539" s="1"/>
      <c r="DV539" s="35" t="s">
        <v>32</v>
      </c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</row>
    <row r="540" s="1" customFormat="1" customHeight="1" spans="6:137">
      <c r="F540" s="13" t="s">
        <v>8</v>
      </c>
      <c r="G540" s="13"/>
      <c r="H540" s="13"/>
      <c r="I540" s="13"/>
      <c r="J540" s="13"/>
      <c r="K540" s="8" t="s">
        <v>53</v>
      </c>
      <c r="L540" s="8"/>
      <c r="M540" s="8"/>
      <c r="N540" s="8"/>
      <c r="O540" s="9" t="s">
        <v>38</v>
      </c>
      <c r="P540" s="9"/>
      <c r="Q540" s="41" t="s">
        <v>13</v>
      </c>
      <c r="Z540" s="13" t="s">
        <v>8</v>
      </c>
      <c r="AA540" s="13"/>
      <c r="AB540" s="13"/>
      <c r="AC540" s="13"/>
      <c r="AD540" s="13"/>
      <c r="AE540" s="8" t="s">
        <v>53</v>
      </c>
      <c r="AF540" s="8"/>
      <c r="AG540" s="8"/>
      <c r="AH540" s="8"/>
      <c r="AI540" s="9" t="s">
        <v>38</v>
      </c>
      <c r="AJ540" s="9"/>
      <c r="AK540" s="41" t="s">
        <v>13</v>
      </c>
      <c r="AT540" s="13" t="s">
        <v>8</v>
      </c>
      <c r="AU540" s="13"/>
      <c r="AV540" s="13"/>
      <c r="AW540" s="13"/>
      <c r="AX540" s="13"/>
      <c r="AY540" s="8" t="s">
        <v>53</v>
      </c>
      <c r="AZ540" s="8"/>
      <c r="BA540" s="8"/>
      <c r="BB540" s="8"/>
      <c r="BC540" s="9" t="s">
        <v>38</v>
      </c>
      <c r="BD540" s="9"/>
      <c r="BE540" s="41" t="s">
        <v>13</v>
      </c>
      <c r="BN540" s="13" t="s">
        <v>8</v>
      </c>
      <c r="BO540" s="13"/>
      <c r="BP540" s="13"/>
      <c r="BQ540" s="13"/>
      <c r="BR540" s="13"/>
      <c r="BS540" s="8" t="s">
        <v>53</v>
      </c>
      <c r="BT540" s="8"/>
      <c r="BU540" s="8"/>
      <c r="BV540" s="8"/>
      <c r="BW540" s="9" t="s">
        <v>38</v>
      </c>
      <c r="BX540" s="9"/>
      <c r="BY540" s="41" t="s">
        <v>13</v>
      </c>
      <c r="CH540" s="13" t="s">
        <v>8</v>
      </c>
      <c r="CI540" s="13"/>
      <c r="CJ540" s="13"/>
      <c r="CK540" s="13"/>
      <c r="CL540" s="13"/>
      <c r="CM540" s="8" t="s">
        <v>53</v>
      </c>
      <c r="CN540" s="8"/>
      <c r="CO540" s="8"/>
      <c r="CP540" s="8"/>
      <c r="CQ540" s="9" t="s">
        <v>38</v>
      </c>
      <c r="CR540" s="9"/>
      <c r="CS540" s="41" t="s">
        <v>13</v>
      </c>
      <c r="DB540" s="13" t="s">
        <v>8</v>
      </c>
      <c r="DC540" s="13"/>
      <c r="DD540" s="13"/>
      <c r="DE540" s="13"/>
      <c r="DF540" s="13"/>
      <c r="DG540" s="8" t="s">
        <v>53</v>
      </c>
      <c r="DH540" s="8"/>
      <c r="DI540" s="8"/>
      <c r="DJ540" s="8"/>
      <c r="DK540" s="9" t="s">
        <v>38</v>
      </c>
      <c r="DL540" s="9"/>
      <c r="DM540" s="41" t="s">
        <v>13</v>
      </c>
      <c r="DV540" s="13" t="s">
        <v>8</v>
      </c>
      <c r="DW540" s="13"/>
      <c r="DX540" s="13"/>
      <c r="DY540" s="13"/>
      <c r="DZ540" s="13"/>
      <c r="EA540" s="8" t="s">
        <v>53</v>
      </c>
      <c r="EB540" s="8"/>
      <c r="EC540" s="8"/>
      <c r="ED540" s="8"/>
      <c r="EE540" s="9" t="s">
        <v>38</v>
      </c>
      <c r="EF540" s="9"/>
      <c r="EG540" s="41" t="s">
        <v>13</v>
      </c>
    </row>
    <row r="541" s="1" customFormat="1" customHeight="1" spans="6:137">
      <c r="F541" s="13" t="s">
        <v>54</v>
      </c>
      <c r="G541" s="13" t="s">
        <v>55</v>
      </c>
      <c r="H541" s="13" t="s">
        <v>56</v>
      </c>
      <c r="I541" s="13" t="s">
        <v>57</v>
      </c>
      <c r="J541" s="13" t="s">
        <v>8</v>
      </c>
      <c r="K541" s="8" t="s">
        <v>58</v>
      </c>
      <c r="L541" s="8" t="s">
        <v>26</v>
      </c>
      <c r="M541" s="8" t="s">
        <v>27</v>
      </c>
      <c r="N541" s="42" t="s">
        <v>28</v>
      </c>
      <c r="O541" s="9" t="s">
        <v>59</v>
      </c>
      <c r="P541" s="9" t="s">
        <v>60</v>
      </c>
      <c r="Q541" s="41"/>
      <c r="R541" s="1"/>
      <c r="S541" s="1"/>
      <c r="T541" s="1"/>
      <c r="U541" s="1"/>
      <c r="V541" s="1"/>
      <c r="W541" s="1"/>
      <c r="X541" s="1"/>
      <c r="Y541" s="1"/>
      <c r="Z541" s="13" t="s">
        <v>54</v>
      </c>
      <c r="AA541" s="13" t="s">
        <v>55</v>
      </c>
      <c r="AB541" s="13" t="s">
        <v>56</v>
      </c>
      <c r="AC541" s="13" t="s">
        <v>57</v>
      </c>
      <c r="AD541" s="13" t="s">
        <v>8</v>
      </c>
      <c r="AE541" s="8" t="s">
        <v>58</v>
      </c>
      <c r="AF541" s="8" t="s">
        <v>26</v>
      </c>
      <c r="AG541" s="8" t="s">
        <v>27</v>
      </c>
      <c r="AH541" s="42" t="s">
        <v>28</v>
      </c>
      <c r="AI541" s="9" t="s">
        <v>59</v>
      </c>
      <c r="AJ541" s="9" t="s">
        <v>60</v>
      </c>
      <c r="AK541" s="41"/>
      <c r="AL541" s="1"/>
      <c r="AM541" s="1"/>
      <c r="AN541" s="1"/>
      <c r="AO541" s="1"/>
      <c r="AP541" s="1"/>
      <c r="AQ541" s="1"/>
      <c r="AR541" s="1"/>
      <c r="AS541" s="1"/>
      <c r="AT541" s="13" t="s">
        <v>54</v>
      </c>
      <c r="AU541" s="13" t="s">
        <v>55</v>
      </c>
      <c r="AV541" s="13" t="s">
        <v>56</v>
      </c>
      <c r="AW541" s="13" t="s">
        <v>57</v>
      </c>
      <c r="AX541" s="13" t="s">
        <v>8</v>
      </c>
      <c r="AY541" s="8" t="s">
        <v>58</v>
      </c>
      <c r="AZ541" s="8" t="s">
        <v>26</v>
      </c>
      <c r="BA541" s="8" t="s">
        <v>27</v>
      </c>
      <c r="BB541" s="42" t="s">
        <v>28</v>
      </c>
      <c r="BC541" s="9" t="s">
        <v>59</v>
      </c>
      <c r="BD541" s="9" t="s">
        <v>60</v>
      </c>
      <c r="BE541" s="41"/>
      <c r="BF541" s="1"/>
      <c r="BG541" s="1"/>
      <c r="BH541" s="1"/>
      <c r="BI541" s="1"/>
      <c r="BJ541" s="1"/>
      <c r="BK541" s="1"/>
      <c r="BL541" s="1"/>
      <c r="BM541" s="1"/>
      <c r="BN541" s="13" t="s">
        <v>54</v>
      </c>
      <c r="BO541" s="13" t="s">
        <v>55</v>
      </c>
      <c r="BP541" s="13" t="s">
        <v>56</v>
      </c>
      <c r="BQ541" s="13" t="s">
        <v>57</v>
      </c>
      <c r="BR541" s="13" t="s">
        <v>8</v>
      </c>
      <c r="BS541" s="8" t="s">
        <v>58</v>
      </c>
      <c r="BT541" s="8" t="s">
        <v>26</v>
      </c>
      <c r="BU541" s="8" t="s">
        <v>27</v>
      </c>
      <c r="BV541" s="42" t="s">
        <v>28</v>
      </c>
      <c r="BW541" s="9" t="s">
        <v>59</v>
      </c>
      <c r="BX541" s="9" t="s">
        <v>60</v>
      </c>
      <c r="BY541" s="41"/>
      <c r="BZ541" s="1"/>
      <c r="CA541" s="1"/>
      <c r="CB541" s="1"/>
      <c r="CC541" s="1"/>
      <c r="CD541" s="1"/>
      <c r="CE541" s="1"/>
      <c r="CF541" s="1"/>
      <c r="CG541" s="1"/>
      <c r="CH541" s="13" t="s">
        <v>54</v>
      </c>
      <c r="CI541" s="13" t="s">
        <v>55</v>
      </c>
      <c r="CJ541" s="13" t="s">
        <v>56</v>
      </c>
      <c r="CK541" s="13" t="s">
        <v>57</v>
      </c>
      <c r="CL541" s="13" t="s">
        <v>8</v>
      </c>
      <c r="CM541" s="8" t="s">
        <v>58</v>
      </c>
      <c r="CN541" s="8" t="s">
        <v>26</v>
      </c>
      <c r="CO541" s="8" t="s">
        <v>27</v>
      </c>
      <c r="CP541" s="42" t="s">
        <v>28</v>
      </c>
      <c r="CQ541" s="9" t="s">
        <v>59</v>
      </c>
      <c r="CR541" s="9" t="s">
        <v>60</v>
      </c>
      <c r="CS541" s="41"/>
      <c r="CT541" s="1"/>
      <c r="CU541" s="1"/>
      <c r="CV541" s="1"/>
      <c r="CW541" s="1"/>
      <c r="CX541" s="1"/>
      <c r="CY541" s="1"/>
      <c r="CZ541" s="1"/>
      <c r="DA541" s="1"/>
      <c r="DB541" s="13" t="s">
        <v>54</v>
      </c>
      <c r="DC541" s="13" t="s">
        <v>55</v>
      </c>
      <c r="DD541" s="13" t="s">
        <v>56</v>
      </c>
      <c r="DE541" s="13" t="s">
        <v>57</v>
      </c>
      <c r="DF541" s="13" t="s">
        <v>8</v>
      </c>
      <c r="DG541" s="8" t="s">
        <v>58</v>
      </c>
      <c r="DH541" s="8" t="s">
        <v>26</v>
      </c>
      <c r="DI541" s="8" t="s">
        <v>27</v>
      </c>
      <c r="DJ541" s="42" t="s">
        <v>28</v>
      </c>
      <c r="DK541" s="9" t="s">
        <v>59</v>
      </c>
      <c r="DL541" s="9" t="s">
        <v>60</v>
      </c>
      <c r="DM541" s="41"/>
      <c r="DN541" s="1"/>
      <c r="DO541" s="1"/>
      <c r="DP541" s="1"/>
      <c r="DQ541" s="1"/>
      <c r="DR541" s="1"/>
      <c r="DS541" s="1"/>
      <c r="DT541" s="1"/>
      <c r="DU541" s="1"/>
      <c r="DV541" s="13" t="s">
        <v>54</v>
      </c>
      <c r="DW541" s="13" t="s">
        <v>55</v>
      </c>
      <c r="DX541" s="13" t="s">
        <v>56</v>
      </c>
      <c r="DY541" s="13" t="s">
        <v>57</v>
      </c>
      <c r="DZ541" s="13" t="s">
        <v>8</v>
      </c>
      <c r="EA541" s="8" t="s">
        <v>58</v>
      </c>
      <c r="EB541" s="8" t="s">
        <v>26</v>
      </c>
      <c r="EC541" s="8" t="s">
        <v>27</v>
      </c>
      <c r="ED541" s="42" t="s">
        <v>28</v>
      </c>
      <c r="EE541" s="9" t="s">
        <v>59</v>
      </c>
      <c r="EF541" s="9" t="s">
        <v>60</v>
      </c>
      <c r="EG541" s="41"/>
    </row>
    <row r="542" s="1" customFormat="1" customHeight="1" spans="6:137">
      <c r="F542" s="11">
        <v>35434</v>
      </c>
      <c r="G542" s="12">
        <v>0.168</v>
      </c>
      <c r="H542" s="11">
        <v>1</v>
      </c>
      <c r="I542" s="11">
        <v>0</v>
      </c>
      <c r="J542" s="13">
        <f t="shared" ref="J542:J551" si="1094">F542*G542*H542+I542</f>
        <v>5952.912</v>
      </c>
      <c r="K542" s="11">
        <v>1</v>
      </c>
      <c r="L542" s="11">
        <v>0.89</v>
      </c>
      <c r="M542" s="11">
        <v>1.78</v>
      </c>
      <c r="N542" s="42">
        <f t="shared" ref="N542:N551" si="1095">L542*M542+1</f>
        <v>2.5842</v>
      </c>
      <c r="O542" s="11">
        <v>0.9</v>
      </c>
      <c r="P542" s="9">
        <v>0.5</v>
      </c>
      <c r="Q542" s="43">
        <f t="shared" ref="Q542:Q551" si="1096">J542*K542*N542*O542*P542</f>
        <v>6922.58183568</v>
      </c>
      <c r="Z542" s="11">
        <v>35728</v>
      </c>
      <c r="AA542" s="12">
        <v>0.168</v>
      </c>
      <c r="AB542" s="11">
        <v>1</v>
      </c>
      <c r="AC542" s="11">
        <v>0</v>
      </c>
      <c r="AD542" s="13">
        <f t="shared" ref="AD542:AD551" si="1097">Z542*AA542*AB542+AC542</f>
        <v>6002.304</v>
      </c>
      <c r="AE542" s="11">
        <v>1</v>
      </c>
      <c r="AF542" s="11">
        <v>1</v>
      </c>
      <c r="AG542" s="11">
        <v>2.09</v>
      </c>
      <c r="AH542" s="42">
        <f t="shared" ref="AH542:AH551" si="1098">AF542*AG542+1</f>
        <v>3.09</v>
      </c>
      <c r="AI542" s="11">
        <v>0.9</v>
      </c>
      <c r="AJ542" s="9">
        <v>0.5</v>
      </c>
      <c r="AK542" s="43">
        <f t="shared" ref="AK542:AK551" si="1099">AD542*AE542*AH542*AI542*AJ542</f>
        <v>8346.203712</v>
      </c>
      <c r="AT542" s="11">
        <v>36903</v>
      </c>
      <c r="AU542" s="12">
        <v>0.168</v>
      </c>
      <c r="AV542" s="11">
        <v>1</v>
      </c>
      <c r="AW542" s="11">
        <v>0</v>
      </c>
      <c r="AX542" s="13">
        <f t="shared" ref="AX542:AX551" si="1100">AT542*AU542*AV542+AW542</f>
        <v>6199.704</v>
      </c>
      <c r="AY542" s="11">
        <v>1</v>
      </c>
      <c r="AZ542" s="11">
        <v>0.93</v>
      </c>
      <c r="BA542" s="11">
        <v>1.85</v>
      </c>
      <c r="BB542" s="42">
        <f t="shared" ref="BB542:BB551" si="1101">AZ542*BA542+1</f>
        <v>2.7205</v>
      </c>
      <c r="BC542" s="11">
        <v>0.9</v>
      </c>
      <c r="BD542" s="9">
        <v>0.5</v>
      </c>
      <c r="BE542" s="43">
        <f t="shared" ref="BE542:BE551" si="1102">AX542*AY542*BB542*BC542*BD542</f>
        <v>7589.8326294</v>
      </c>
      <c r="BN542" s="11">
        <v>38167</v>
      </c>
      <c r="BO542" s="12">
        <v>0.168</v>
      </c>
      <c r="BP542" s="11">
        <v>1</v>
      </c>
      <c r="BQ542" s="11">
        <v>0</v>
      </c>
      <c r="BR542" s="13">
        <f t="shared" ref="BR542:BR551" si="1103">BN542*BO542*BP542+BQ542</f>
        <v>6412.056</v>
      </c>
      <c r="BS542" s="11">
        <v>1</v>
      </c>
      <c r="BT542" s="11">
        <v>1</v>
      </c>
      <c r="BU542" s="11">
        <v>2.71</v>
      </c>
      <c r="BV542" s="42">
        <f t="shared" ref="BV542:BV551" si="1104">BT542*BU542+1</f>
        <v>3.71</v>
      </c>
      <c r="BW542" s="11">
        <v>0.9</v>
      </c>
      <c r="BX542" s="9">
        <v>0.5</v>
      </c>
      <c r="BY542" s="43">
        <f t="shared" ref="BY542:BY551" si="1105">BR542*BS542*BV542*BW542*BX542</f>
        <v>10704.927492</v>
      </c>
      <c r="CH542" s="11">
        <v>42781</v>
      </c>
      <c r="CI542" s="12">
        <v>0.168</v>
      </c>
      <c r="CJ542" s="11">
        <v>1</v>
      </c>
      <c r="CK542" s="11">
        <v>0</v>
      </c>
      <c r="CL542" s="13">
        <f t="shared" ref="CL542:CL551" si="1106">CH542*CI542*CJ542+CK542</f>
        <v>7187.208</v>
      </c>
      <c r="CM542" s="11">
        <v>1</v>
      </c>
      <c r="CN542" s="11">
        <v>0.93</v>
      </c>
      <c r="CO542" s="11">
        <v>1.85</v>
      </c>
      <c r="CP542" s="42">
        <f t="shared" ref="CP542:CP551" si="1107">CN542*CO542+1</f>
        <v>2.7205</v>
      </c>
      <c r="CQ542" s="11">
        <v>0.9</v>
      </c>
      <c r="CR542" s="9">
        <v>0.5</v>
      </c>
      <c r="CS542" s="43">
        <f t="shared" ref="CS542:CS551" si="1108">CL542*CM542*CP542*CQ542*CR542</f>
        <v>8798.7597138</v>
      </c>
      <c r="DB542" s="11">
        <v>44045</v>
      </c>
      <c r="DC542" s="12">
        <v>0.168</v>
      </c>
      <c r="DD542" s="11">
        <v>1</v>
      </c>
      <c r="DE542" s="11">
        <v>0</v>
      </c>
      <c r="DF542" s="13">
        <f t="shared" ref="DF542:DF551" si="1109">DB542*DC542*DD542+DE542</f>
        <v>7399.56</v>
      </c>
      <c r="DG542" s="11">
        <v>1</v>
      </c>
      <c r="DH542" s="11">
        <v>1</v>
      </c>
      <c r="DI542" s="11">
        <v>2.09</v>
      </c>
      <c r="DJ542" s="42">
        <f t="shared" ref="DJ542:DJ551" si="1110">DH542*DI542+1</f>
        <v>3.09</v>
      </c>
      <c r="DK542" s="11">
        <v>0.9</v>
      </c>
      <c r="DL542" s="9">
        <v>0.5</v>
      </c>
      <c r="DM542" s="43">
        <f t="shared" ref="DM542:DM551" si="1111">DF542*DG542*DJ542*DK542*DL542</f>
        <v>10289.08818</v>
      </c>
      <c r="DV542" s="11">
        <v>49923</v>
      </c>
      <c r="DW542" s="12">
        <v>0.199</v>
      </c>
      <c r="DX542" s="11">
        <v>1</v>
      </c>
      <c r="DY542" s="11">
        <v>0</v>
      </c>
      <c r="DZ542" s="13">
        <f t="shared" ref="DZ542:DZ551" si="1112">DV542*DW542*DX542+DY542</f>
        <v>9934.677</v>
      </c>
      <c r="EA542" s="11">
        <v>1</v>
      </c>
      <c r="EB542" s="11">
        <v>1</v>
      </c>
      <c r="EC542" s="11">
        <v>2.91</v>
      </c>
      <c r="ED542" s="42">
        <f t="shared" ref="ED542:ED551" si="1113">EB542*EC542+1</f>
        <v>3.91</v>
      </c>
      <c r="EE542" s="11">
        <v>0.9</v>
      </c>
      <c r="EF542" s="9">
        <v>0.5</v>
      </c>
      <c r="EG542" s="43">
        <f t="shared" ref="EG542:EG551" si="1114">DZ542*EA542*ED542*EE542*EF542</f>
        <v>17480.0641815</v>
      </c>
    </row>
    <row r="543" s="1" customFormat="1" customHeight="1" spans="6:137">
      <c r="F543" s="11">
        <v>35434</v>
      </c>
      <c r="G543" s="12">
        <v>0.168</v>
      </c>
      <c r="H543" s="11">
        <v>1</v>
      </c>
      <c r="I543" s="11">
        <v>0</v>
      </c>
      <c r="J543" s="13">
        <f t="shared" si="1094"/>
        <v>5952.912</v>
      </c>
      <c r="K543" s="11">
        <v>1</v>
      </c>
      <c r="L543" s="11">
        <v>0.89</v>
      </c>
      <c r="M543" s="11">
        <v>1.78</v>
      </c>
      <c r="N543" s="42">
        <f t="shared" si="1095"/>
        <v>2.5842</v>
      </c>
      <c r="O543" s="11">
        <v>0.9</v>
      </c>
      <c r="P543" s="9">
        <v>0.5</v>
      </c>
      <c r="Q543" s="43">
        <f t="shared" si="1096"/>
        <v>6922.58183568</v>
      </c>
      <c r="Z543" s="11">
        <v>35728</v>
      </c>
      <c r="AA543" s="12">
        <v>0.168</v>
      </c>
      <c r="AB543" s="11">
        <v>1</v>
      </c>
      <c r="AC543" s="11">
        <v>0</v>
      </c>
      <c r="AD543" s="13">
        <f t="shared" si="1097"/>
        <v>6002.304</v>
      </c>
      <c r="AE543" s="11">
        <v>1</v>
      </c>
      <c r="AF543" s="11">
        <v>1</v>
      </c>
      <c r="AG543" s="11">
        <v>2.09</v>
      </c>
      <c r="AH543" s="42">
        <f t="shared" si="1098"/>
        <v>3.09</v>
      </c>
      <c r="AI543" s="11">
        <v>0.9</v>
      </c>
      <c r="AJ543" s="9">
        <v>0.5</v>
      </c>
      <c r="AK543" s="43">
        <f t="shared" si="1099"/>
        <v>8346.203712</v>
      </c>
      <c r="AT543" s="11">
        <v>36903</v>
      </c>
      <c r="AU543" s="12">
        <v>0.168</v>
      </c>
      <c r="AV543" s="11">
        <v>1</v>
      </c>
      <c r="AW543" s="11">
        <v>0</v>
      </c>
      <c r="AX543" s="13">
        <f t="shared" si="1100"/>
        <v>6199.704</v>
      </c>
      <c r="AY543" s="11">
        <v>1</v>
      </c>
      <c r="AZ543" s="11">
        <v>0.93</v>
      </c>
      <c r="BA543" s="11">
        <v>1.85</v>
      </c>
      <c r="BB543" s="42">
        <f t="shared" si="1101"/>
        <v>2.7205</v>
      </c>
      <c r="BC543" s="11">
        <v>0.9</v>
      </c>
      <c r="BD543" s="9">
        <v>0.5</v>
      </c>
      <c r="BE543" s="43">
        <f t="shared" si="1102"/>
        <v>7589.8326294</v>
      </c>
      <c r="BN543" s="11">
        <v>38167</v>
      </c>
      <c r="BO543" s="12">
        <v>0.168</v>
      </c>
      <c r="BP543" s="11">
        <v>1</v>
      </c>
      <c r="BQ543" s="11">
        <v>0</v>
      </c>
      <c r="BR543" s="13">
        <f t="shared" si="1103"/>
        <v>6412.056</v>
      </c>
      <c r="BS543" s="11">
        <v>1</v>
      </c>
      <c r="BT543" s="11">
        <v>1</v>
      </c>
      <c r="BU543" s="11">
        <v>2.71</v>
      </c>
      <c r="BV543" s="42">
        <f t="shared" si="1104"/>
        <v>3.71</v>
      </c>
      <c r="BW543" s="11">
        <v>0.9</v>
      </c>
      <c r="BX543" s="9">
        <v>0.5</v>
      </c>
      <c r="BY543" s="43">
        <f t="shared" si="1105"/>
        <v>10704.927492</v>
      </c>
      <c r="CH543" s="11">
        <v>42781</v>
      </c>
      <c r="CI543" s="12">
        <v>0.168</v>
      </c>
      <c r="CJ543" s="11">
        <v>1</v>
      </c>
      <c r="CK543" s="11">
        <v>0</v>
      </c>
      <c r="CL543" s="13">
        <f t="shared" si="1106"/>
        <v>7187.208</v>
      </c>
      <c r="CM543" s="11">
        <v>1</v>
      </c>
      <c r="CN543" s="11">
        <v>0.93</v>
      </c>
      <c r="CO543" s="11">
        <v>1.85</v>
      </c>
      <c r="CP543" s="42">
        <f t="shared" si="1107"/>
        <v>2.7205</v>
      </c>
      <c r="CQ543" s="11">
        <v>0.9</v>
      </c>
      <c r="CR543" s="9">
        <v>0.5</v>
      </c>
      <c r="CS543" s="43">
        <f t="shared" si="1108"/>
        <v>8798.7597138</v>
      </c>
      <c r="DB543" s="11">
        <v>44045</v>
      </c>
      <c r="DC543" s="12">
        <v>0.168</v>
      </c>
      <c r="DD543" s="11">
        <v>1</v>
      </c>
      <c r="DE543" s="11">
        <v>0</v>
      </c>
      <c r="DF543" s="13">
        <f t="shared" si="1109"/>
        <v>7399.56</v>
      </c>
      <c r="DG543" s="11">
        <v>1</v>
      </c>
      <c r="DH543" s="11">
        <v>1</v>
      </c>
      <c r="DI543" s="11">
        <v>2.09</v>
      </c>
      <c r="DJ543" s="42">
        <f t="shared" si="1110"/>
        <v>3.09</v>
      </c>
      <c r="DK543" s="11">
        <v>0.9</v>
      </c>
      <c r="DL543" s="9">
        <v>0.5</v>
      </c>
      <c r="DM543" s="43">
        <f t="shared" si="1111"/>
        <v>10289.08818</v>
      </c>
      <c r="DV543" s="11">
        <v>49923</v>
      </c>
      <c r="DW543" s="12">
        <v>0.199</v>
      </c>
      <c r="DX543" s="11">
        <v>1</v>
      </c>
      <c r="DY543" s="11">
        <v>0</v>
      </c>
      <c r="DZ543" s="13">
        <f t="shared" si="1112"/>
        <v>9934.677</v>
      </c>
      <c r="EA543" s="11">
        <v>1</v>
      </c>
      <c r="EB543" s="11">
        <v>1</v>
      </c>
      <c r="EC543" s="11">
        <v>2.91</v>
      </c>
      <c r="ED543" s="42">
        <f t="shared" si="1113"/>
        <v>3.91</v>
      </c>
      <c r="EE543" s="11">
        <v>0.9</v>
      </c>
      <c r="EF543" s="9">
        <v>0.5</v>
      </c>
      <c r="EG543" s="43">
        <f t="shared" si="1114"/>
        <v>17480.0641815</v>
      </c>
    </row>
    <row r="544" s="1" customFormat="1" customHeight="1" spans="6:137">
      <c r="F544" s="11">
        <v>35434</v>
      </c>
      <c r="G544" s="12">
        <v>0.168</v>
      </c>
      <c r="H544" s="11">
        <v>1</v>
      </c>
      <c r="I544" s="11">
        <v>0</v>
      </c>
      <c r="J544" s="13">
        <f t="shared" si="1094"/>
        <v>5952.912</v>
      </c>
      <c r="K544" s="11">
        <v>1</v>
      </c>
      <c r="L544" s="11">
        <v>0.89</v>
      </c>
      <c r="M544" s="11">
        <v>1.78</v>
      </c>
      <c r="N544" s="42">
        <f t="shared" si="1095"/>
        <v>2.5842</v>
      </c>
      <c r="O544" s="11">
        <v>0.9</v>
      </c>
      <c r="P544" s="9">
        <v>0.5</v>
      </c>
      <c r="Q544" s="43">
        <f t="shared" si="1096"/>
        <v>6922.58183568</v>
      </c>
      <c r="Z544" s="11">
        <v>35728</v>
      </c>
      <c r="AA544" s="12">
        <v>0.168</v>
      </c>
      <c r="AB544" s="11">
        <v>1</v>
      </c>
      <c r="AC544" s="11">
        <v>0</v>
      </c>
      <c r="AD544" s="13">
        <f t="shared" si="1097"/>
        <v>6002.304</v>
      </c>
      <c r="AE544" s="11">
        <v>1</v>
      </c>
      <c r="AF544" s="11">
        <v>1</v>
      </c>
      <c r="AG544" s="11">
        <v>2.09</v>
      </c>
      <c r="AH544" s="42">
        <f t="shared" si="1098"/>
        <v>3.09</v>
      </c>
      <c r="AI544" s="11">
        <v>0.9</v>
      </c>
      <c r="AJ544" s="9">
        <v>0.5</v>
      </c>
      <c r="AK544" s="43">
        <f t="shared" si="1099"/>
        <v>8346.203712</v>
      </c>
      <c r="AT544" s="11">
        <v>36903</v>
      </c>
      <c r="AU544" s="12">
        <v>0.168</v>
      </c>
      <c r="AV544" s="11">
        <v>1</v>
      </c>
      <c r="AW544" s="11">
        <v>0</v>
      </c>
      <c r="AX544" s="13">
        <f t="shared" si="1100"/>
        <v>6199.704</v>
      </c>
      <c r="AY544" s="11">
        <v>1</v>
      </c>
      <c r="AZ544" s="11">
        <v>0.93</v>
      </c>
      <c r="BA544" s="11">
        <v>1.85</v>
      </c>
      <c r="BB544" s="42">
        <f t="shared" si="1101"/>
        <v>2.7205</v>
      </c>
      <c r="BC544" s="11">
        <v>0.9</v>
      </c>
      <c r="BD544" s="9">
        <v>0.5</v>
      </c>
      <c r="BE544" s="43">
        <f t="shared" si="1102"/>
        <v>7589.8326294</v>
      </c>
      <c r="BN544" s="11">
        <v>38167</v>
      </c>
      <c r="BO544" s="12">
        <v>0.168</v>
      </c>
      <c r="BP544" s="11">
        <v>1</v>
      </c>
      <c r="BQ544" s="11">
        <v>0</v>
      </c>
      <c r="BR544" s="13">
        <f t="shared" si="1103"/>
        <v>6412.056</v>
      </c>
      <c r="BS544" s="11">
        <v>1</v>
      </c>
      <c r="BT544" s="11">
        <v>1</v>
      </c>
      <c r="BU544" s="11">
        <v>2.71</v>
      </c>
      <c r="BV544" s="42">
        <f t="shared" si="1104"/>
        <v>3.71</v>
      </c>
      <c r="BW544" s="11">
        <v>0.9</v>
      </c>
      <c r="BX544" s="9">
        <v>0.5</v>
      </c>
      <c r="BY544" s="43">
        <f t="shared" si="1105"/>
        <v>10704.927492</v>
      </c>
      <c r="CH544" s="11">
        <v>42781</v>
      </c>
      <c r="CI544" s="12">
        <v>0.168</v>
      </c>
      <c r="CJ544" s="11">
        <v>1</v>
      </c>
      <c r="CK544" s="11">
        <v>0</v>
      </c>
      <c r="CL544" s="13">
        <f t="shared" si="1106"/>
        <v>7187.208</v>
      </c>
      <c r="CM544" s="11">
        <v>1</v>
      </c>
      <c r="CN544" s="11">
        <v>0.93</v>
      </c>
      <c r="CO544" s="11">
        <v>1.85</v>
      </c>
      <c r="CP544" s="42">
        <f t="shared" si="1107"/>
        <v>2.7205</v>
      </c>
      <c r="CQ544" s="11">
        <v>0.9</v>
      </c>
      <c r="CR544" s="9">
        <v>0.5</v>
      </c>
      <c r="CS544" s="43">
        <f t="shared" si="1108"/>
        <v>8798.7597138</v>
      </c>
      <c r="DB544" s="11">
        <v>44045</v>
      </c>
      <c r="DC544" s="12">
        <v>0.168</v>
      </c>
      <c r="DD544" s="11">
        <v>1</v>
      </c>
      <c r="DE544" s="11">
        <v>0</v>
      </c>
      <c r="DF544" s="13">
        <f t="shared" si="1109"/>
        <v>7399.56</v>
      </c>
      <c r="DG544" s="11">
        <v>1</v>
      </c>
      <c r="DH544" s="11">
        <v>1</v>
      </c>
      <c r="DI544" s="11">
        <v>2.09</v>
      </c>
      <c r="DJ544" s="42">
        <f t="shared" si="1110"/>
        <v>3.09</v>
      </c>
      <c r="DK544" s="11">
        <v>0.9</v>
      </c>
      <c r="DL544" s="9">
        <v>0.5</v>
      </c>
      <c r="DM544" s="43">
        <f t="shared" si="1111"/>
        <v>10289.08818</v>
      </c>
      <c r="DV544" s="11">
        <v>49923</v>
      </c>
      <c r="DW544" s="12">
        <v>0.199</v>
      </c>
      <c r="DX544" s="11">
        <v>1</v>
      </c>
      <c r="DY544" s="11">
        <v>0</v>
      </c>
      <c r="DZ544" s="13">
        <f t="shared" si="1112"/>
        <v>9934.677</v>
      </c>
      <c r="EA544" s="11">
        <v>1</v>
      </c>
      <c r="EB544" s="11">
        <v>1</v>
      </c>
      <c r="EC544" s="11">
        <v>2.91</v>
      </c>
      <c r="ED544" s="42">
        <f t="shared" si="1113"/>
        <v>3.91</v>
      </c>
      <c r="EE544" s="11">
        <v>0.9</v>
      </c>
      <c r="EF544" s="9">
        <v>0.5</v>
      </c>
      <c r="EG544" s="43">
        <f t="shared" si="1114"/>
        <v>17480.0641815</v>
      </c>
    </row>
    <row r="545" s="1" customFormat="1" customHeight="1" spans="1:139">
      <c r="F545" s="11">
        <v>35434</v>
      </c>
      <c r="G545" s="12">
        <v>0.168</v>
      </c>
      <c r="H545" s="11">
        <v>1</v>
      </c>
      <c r="I545" s="11">
        <v>0</v>
      </c>
      <c r="J545" s="13">
        <f t="shared" si="1094"/>
        <v>5952.912</v>
      </c>
      <c r="K545" s="11">
        <v>1</v>
      </c>
      <c r="L545" s="11">
        <v>0.89</v>
      </c>
      <c r="M545" s="11">
        <v>1.78</v>
      </c>
      <c r="N545" s="42">
        <f t="shared" si="1095"/>
        <v>2.5842</v>
      </c>
      <c r="O545" s="11">
        <v>0.9</v>
      </c>
      <c r="P545" s="9">
        <v>0.5</v>
      </c>
      <c r="Q545" s="43">
        <f t="shared" si="1096"/>
        <v>6922.58183568</v>
      </c>
      <c r="Z545" s="11">
        <v>35728</v>
      </c>
      <c r="AA545" s="12">
        <v>0.168</v>
      </c>
      <c r="AB545" s="11">
        <v>1</v>
      </c>
      <c r="AC545" s="11">
        <v>0</v>
      </c>
      <c r="AD545" s="13">
        <f t="shared" si="1097"/>
        <v>6002.304</v>
      </c>
      <c r="AE545" s="11">
        <v>1</v>
      </c>
      <c r="AF545" s="11">
        <v>1</v>
      </c>
      <c r="AG545" s="11">
        <v>2.09</v>
      </c>
      <c r="AH545" s="42">
        <f t="shared" si="1098"/>
        <v>3.09</v>
      </c>
      <c r="AI545" s="11">
        <v>0.9</v>
      </c>
      <c r="AJ545" s="9">
        <v>0.5</v>
      </c>
      <c r="AK545" s="43">
        <f t="shared" si="1099"/>
        <v>8346.203712</v>
      </c>
      <c r="AT545" s="11">
        <v>36903</v>
      </c>
      <c r="AU545" s="12">
        <v>0.168</v>
      </c>
      <c r="AV545" s="11">
        <v>1</v>
      </c>
      <c r="AW545" s="11">
        <v>0</v>
      </c>
      <c r="AX545" s="13">
        <f t="shared" si="1100"/>
        <v>6199.704</v>
      </c>
      <c r="AY545" s="11">
        <v>1</v>
      </c>
      <c r="AZ545" s="11">
        <v>0.93</v>
      </c>
      <c r="BA545" s="11">
        <v>1.85</v>
      </c>
      <c r="BB545" s="42">
        <f t="shared" si="1101"/>
        <v>2.7205</v>
      </c>
      <c r="BC545" s="11">
        <v>0.9</v>
      </c>
      <c r="BD545" s="9">
        <v>0.5</v>
      </c>
      <c r="BE545" s="43">
        <f t="shared" si="1102"/>
        <v>7589.8326294</v>
      </c>
      <c r="BN545" s="11">
        <v>38167</v>
      </c>
      <c r="BO545" s="12">
        <v>0.168</v>
      </c>
      <c r="BP545" s="11">
        <v>1</v>
      </c>
      <c r="BQ545" s="11">
        <v>0</v>
      </c>
      <c r="BR545" s="13">
        <f t="shared" si="1103"/>
        <v>6412.056</v>
      </c>
      <c r="BS545" s="11">
        <v>1</v>
      </c>
      <c r="BT545" s="11">
        <v>1</v>
      </c>
      <c r="BU545" s="11">
        <v>2.71</v>
      </c>
      <c r="BV545" s="42">
        <f t="shared" si="1104"/>
        <v>3.71</v>
      </c>
      <c r="BW545" s="11">
        <v>0.9</v>
      </c>
      <c r="BX545" s="9">
        <v>0.5</v>
      </c>
      <c r="BY545" s="43">
        <f t="shared" si="1105"/>
        <v>10704.927492</v>
      </c>
      <c r="CH545" s="11">
        <v>42781</v>
      </c>
      <c r="CI545" s="12">
        <v>0.168</v>
      </c>
      <c r="CJ545" s="11">
        <v>1</v>
      </c>
      <c r="CK545" s="11">
        <v>0</v>
      </c>
      <c r="CL545" s="13">
        <f t="shared" si="1106"/>
        <v>7187.208</v>
      </c>
      <c r="CM545" s="11">
        <v>1</v>
      </c>
      <c r="CN545" s="11">
        <v>0.93</v>
      </c>
      <c r="CO545" s="11">
        <v>1.85</v>
      </c>
      <c r="CP545" s="42">
        <f t="shared" si="1107"/>
        <v>2.7205</v>
      </c>
      <c r="CQ545" s="11">
        <v>0.9</v>
      </c>
      <c r="CR545" s="9">
        <v>0.5</v>
      </c>
      <c r="CS545" s="43">
        <f t="shared" si="1108"/>
        <v>8798.7597138</v>
      </c>
      <c r="DB545" s="11">
        <v>44045</v>
      </c>
      <c r="DC545" s="12">
        <v>0.168</v>
      </c>
      <c r="DD545" s="11">
        <v>1</v>
      </c>
      <c r="DE545" s="11">
        <v>0</v>
      </c>
      <c r="DF545" s="13">
        <f t="shared" si="1109"/>
        <v>7399.56</v>
      </c>
      <c r="DG545" s="11">
        <v>1</v>
      </c>
      <c r="DH545" s="11">
        <v>1</v>
      </c>
      <c r="DI545" s="11">
        <v>2.09</v>
      </c>
      <c r="DJ545" s="42">
        <f t="shared" si="1110"/>
        <v>3.09</v>
      </c>
      <c r="DK545" s="11">
        <v>0.9</v>
      </c>
      <c r="DL545" s="9">
        <v>0.5</v>
      </c>
      <c r="DM545" s="43">
        <f t="shared" si="1111"/>
        <v>10289.08818</v>
      </c>
      <c r="DV545" s="11">
        <v>49923</v>
      </c>
      <c r="DW545" s="12">
        <v>0.199</v>
      </c>
      <c r="DX545" s="11">
        <v>1</v>
      </c>
      <c r="DY545" s="11">
        <v>0</v>
      </c>
      <c r="DZ545" s="13">
        <f t="shared" si="1112"/>
        <v>9934.677</v>
      </c>
      <c r="EA545" s="11">
        <v>1</v>
      </c>
      <c r="EB545" s="11">
        <v>1</v>
      </c>
      <c r="EC545" s="11">
        <v>2.91</v>
      </c>
      <c r="ED545" s="42">
        <f t="shared" si="1113"/>
        <v>3.91</v>
      </c>
      <c r="EE545" s="11">
        <v>0.9</v>
      </c>
      <c r="EF545" s="9">
        <v>0.5</v>
      </c>
      <c r="EG545" s="43">
        <f t="shared" si="1114"/>
        <v>17480.0641815</v>
      </c>
    </row>
    <row r="546" s="1" customFormat="1" customHeight="1" spans="1:139">
      <c r="F546" s="11">
        <v>35434</v>
      </c>
      <c r="G546" s="12">
        <v>0.168</v>
      </c>
      <c r="H546" s="11">
        <v>1</v>
      </c>
      <c r="I546" s="11">
        <v>0</v>
      </c>
      <c r="J546" s="13">
        <f t="shared" si="1094"/>
        <v>5952.912</v>
      </c>
      <c r="K546" s="11">
        <v>1</v>
      </c>
      <c r="L546" s="11">
        <v>0.89</v>
      </c>
      <c r="M546" s="11">
        <v>1.78</v>
      </c>
      <c r="N546" s="42">
        <f t="shared" si="1095"/>
        <v>2.5842</v>
      </c>
      <c r="O546" s="11">
        <v>0.9</v>
      </c>
      <c r="P546" s="9">
        <v>0.5</v>
      </c>
      <c r="Q546" s="43">
        <f t="shared" si="1096"/>
        <v>6922.58183568</v>
      </c>
      <c r="Z546" s="11">
        <v>35728</v>
      </c>
      <c r="AA546" s="12">
        <v>0.168</v>
      </c>
      <c r="AB546" s="11">
        <v>1</v>
      </c>
      <c r="AC546" s="11">
        <v>0</v>
      </c>
      <c r="AD546" s="13">
        <f t="shared" si="1097"/>
        <v>6002.304</v>
      </c>
      <c r="AE546" s="11">
        <v>1</v>
      </c>
      <c r="AF546" s="11">
        <v>1</v>
      </c>
      <c r="AG546" s="11">
        <v>2.09</v>
      </c>
      <c r="AH546" s="42">
        <f t="shared" si="1098"/>
        <v>3.09</v>
      </c>
      <c r="AI546" s="11">
        <v>0.9</v>
      </c>
      <c r="AJ546" s="9">
        <v>0.5</v>
      </c>
      <c r="AK546" s="43">
        <f t="shared" si="1099"/>
        <v>8346.203712</v>
      </c>
      <c r="AT546" s="11">
        <v>36903</v>
      </c>
      <c r="AU546" s="12">
        <v>0.168</v>
      </c>
      <c r="AV546" s="11">
        <v>1</v>
      </c>
      <c r="AW546" s="11">
        <v>0</v>
      </c>
      <c r="AX546" s="13">
        <f t="shared" si="1100"/>
        <v>6199.704</v>
      </c>
      <c r="AY546" s="11">
        <v>1</v>
      </c>
      <c r="AZ546" s="11">
        <v>0.93</v>
      </c>
      <c r="BA546" s="11">
        <v>1.85</v>
      </c>
      <c r="BB546" s="42">
        <f t="shared" si="1101"/>
        <v>2.7205</v>
      </c>
      <c r="BC546" s="11">
        <v>0.9</v>
      </c>
      <c r="BD546" s="9">
        <v>0.5</v>
      </c>
      <c r="BE546" s="43">
        <f t="shared" si="1102"/>
        <v>7589.8326294</v>
      </c>
      <c r="BN546" s="11">
        <v>38167</v>
      </c>
      <c r="BO546" s="12">
        <v>0.168</v>
      </c>
      <c r="BP546" s="11">
        <v>1</v>
      </c>
      <c r="BQ546" s="11">
        <v>0</v>
      </c>
      <c r="BR546" s="13">
        <f t="shared" si="1103"/>
        <v>6412.056</v>
      </c>
      <c r="BS546" s="11">
        <v>1</v>
      </c>
      <c r="BT546" s="11">
        <v>1</v>
      </c>
      <c r="BU546" s="11">
        <v>2.71</v>
      </c>
      <c r="BV546" s="42">
        <f t="shared" si="1104"/>
        <v>3.71</v>
      </c>
      <c r="BW546" s="11">
        <v>0.9</v>
      </c>
      <c r="BX546" s="9">
        <v>0.5</v>
      </c>
      <c r="BY546" s="43">
        <f t="shared" si="1105"/>
        <v>10704.927492</v>
      </c>
      <c r="CH546" s="11">
        <v>42781</v>
      </c>
      <c r="CI546" s="12">
        <v>0.168</v>
      </c>
      <c r="CJ546" s="11">
        <v>1</v>
      </c>
      <c r="CK546" s="11">
        <v>0</v>
      </c>
      <c r="CL546" s="13">
        <f t="shared" si="1106"/>
        <v>7187.208</v>
      </c>
      <c r="CM546" s="11">
        <v>1</v>
      </c>
      <c r="CN546" s="11">
        <v>0.93</v>
      </c>
      <c r="CO546" s="11">
        <v>1.85</v>
      </c>
      <c r="CP546" s="42">
        <f t="shared" si="1107"/>
        <v>2.7205</v>
      </c>
      <c r="CQ546" s="11">
        <v>0.9</v>
      </c>
      <c r="CR546" s="9">
        <v>0.5</v>
      </c>
      <c r="CS546" s="43">
        <f t="shared" si="1108"/>
        <v>8798.7597138</v>
      </c>
      <c r="DB546" s="11">
        <v>44045</v>
      </c>
      <c r="DC546" s="12">
        <v>0.168</v>
      </c>
      <c r="DD546" s="11">
        <v>1</v>
      </c>
      <c r="DE546" s="11">
        <v>0</v>
      </c>
      <c r="DF546" s="13">
        <f t="shared" si="1109"/>
        <v>7399.56</v>
      </c>
      <c r="DG546" s="11">
        <v>1</v>
      </c>
      <c r="DH546" s="11">
        <v>1</v>
      </c>
      <c r="DI546" s="11">
        <v>2.09</v>
      </c>
      <c r="DJ546" s="42">
        <f t="shared" si="1110"/>
        <v>3.09</v>
      </c>
      <c r="DK546" s="11">
        <v>0.9</v>
      </c>
      <c r="DL546" s="9">
        <v>0.5</v>
      </c>
      <c r="DM546" s="43">
        <f t="shared" si="1111"/>
        <v>10289.08818</v>
      </c>
      <c r="DV546" s="11">
        <v>49923</v>
      </c>
      <c r="DW546" s="12">
        <v>0.199</v>
      </c>
      <c r="DX546" s="11">
        <v>1</v>
      </c>
      <c r="DY546" s="11">
        <v>0</v>
      </c>
      <c r="DZ546" s="13">
        <f t="shared" si="1112"/>
        <v>9934.677</v>
      </c>
      <c r="EA546" s="11">
        <v>1</v>
      </c>
      <c r="EB546" s="11">
        <v>1</v>
      </c>
      <c r="EC546" s="11">
        <v>2.91</v>
      </c>
      <c r="ED546" s="42">
        <f t="shared" si="1113"/>
        <v>3.91</v>
      </c>
      <c r="EE546" s="11">
        <v>0.9</v>
      </c>
      <c r="EF546" s="9">
        <v>0.5</v>
      </c>
      <c r="EG546" s="43">
        <f t="shared" si="1114"/>
        <v>17480.0641815</v>
      </c>
    </row>
    <row r="547" s="1" customFormat="1" customHeight="1" spans="1:139">
      <c r="F547" s="11">
        <v>35434</v>
      </c>
      <c r="G547" s="12">
        <v>0.168</v>
      </c>
      <c r="H547" s="11">
        <v>1</v>
      </c>
      <c r="I547" s="11">
        <v>0</v>
      </c>
      <c r="J547" s="13">
        <f t="shared" si="1094"/>
        <v>5952.912</v>
      </c>
      <c r="K547" s="11">
        <v>1</v>
      </c>
      <c r="L547" s="11">
        <v>0.89</v>
      </c>
      <c r="M547" s="11">
        <v>1.78</v>
      </c>
      <c r="N547" s="42">
        <f t="shared" si="1095"/>
        <v>2.5842</v>
      </c>
      <c r="O547" s="11">
        <v>0.9</v>
      </c>
      <c r="P547" s="9">
        <v>0.5</v>
      </c>
      <c r="Q547" s="43">
        <f t="shared" si="1096"/>
        <v>6922.58183568</v>
      </c>
      <c r="Z547" s="11">
        <v>35728</v>
      </c>
      <c r="AA547" s="12">
        <v>0.168</v>
      </c>
      <c r="AB547" s="11">
        <v>1</v>
      </c>
      <c r="AC547" s="11">
        <v>0</v>
      </c>
      <c r="AD547" s="13">
        <f t="shared" si="1097"/>
        <v>6002.304</v>
      </c>
      <c r="AE547" s="11">
        <v>1</v>
      </c>
      <c r="AF547" s="11">
        <v>1</v>
      </c>
      <c r="AG547" s="11">
        <v>2.09</v>
      </c>
      <c r="AH547" s="42">
        <f t="shared" si="1098"/>
        <v>3.09</v>
      </c>
      <c r="AI547" s="11">
        <v>0.9</v>
      </c>
      <c r="AJ547" s="9">
        <v>0.5</v>
      </c>
      <c r="AK547" s="43">
        <f t="shared" si="1099"/>
        <v>8346.203712</v>
      </c>
      <c r="AT547" s="11">
        <v>36903</v>
      </c>
      <c r="AU547" s="12">
        <v>0.168</v>
      </c>
      <c r="AV547" s="11">
        <v>1</v>
      </c>
      <c r="AW547" s="11">
        <v>0</v>
      </c>
      <c r="AX547" s="13">
        <f t="shared" si="1100"/>
        <v>6199.704</v>
      </c>
      <c r="AY547" s="11">
        <v>1</v>
      </c>
      <c r="AZ547" s="11">
        <v>0.93</v>
      </c>
      <c r="BA547" s="11">
        <v>1.85</v>
      </c>
      <c r="BB547" s="42">
        <f t="shared" si="1101"/>
        <v>2.7205</v>
      </c>
      <c r="BC547" s="11">
        <v>0.9</v>
      </c>
      <c r="BD547" s="9">
        <v>0.5</v>
      </c>
      <c r="BE547" s="43">
        <f t="shared" si="1102"/>
        <v>7589.8326294</v>
      </c>
      <c r="BN547" s="11">
        <v>38167</v>
      </c>
      <c r="BO547" s="12">
        <v>0.168</v>
      </c>
      <c r="BP547" s="11">
        <v>1</v>
      </c>
      <c r="BQ547" s="11">
        <v>0</v>
      </c>
      <c r="BR547" s="13">
        <f t="shared" si="1103"/>
        <v>6412.056</v>
      </c>
      <c r="BS547" s="11">
        <v>1</v>
      </c>
      <c r="BT547" s="11">
        <v>1</v>
      </c>
      <c r="BU547" s="11">
        <v>2.71</v>
      </c>
      <c r="BV547" s="42">
        <f t="shared" si="1104"/>
        <v>3.71</v>
      </c>
      <c r="BW547" s="11">
        <v>0.9</v>
      </c>
      <c r="BX547" s="9">
        <v>0.5</v>
      </c>
      <c r="BY547" s="43">
        <f t="shared" si="1105"/>
        <v>10704.927492</v>
      </c>
      <c r="CH547" s="11">
        <v>42781</v>
      </c>
      <c r="CI547" s="12">
        <v>0.168</v>
      </c>
      <c r="CJ547" s="11">
        <v>1</v>
      </c>
      <c r="CK547" s="11">
        <v>0</v>
      </c>
      <c r="CL547" s="13">
        <f t="shared" si="1106"/>
        <v>7187.208</v>
      </c>
      <c r="CM547" s="11">
        <v>1</v>
      </c>
      <c r="CN547" s="11">
        <v>0.93</v>
      </c>
      <c r="CO547" s="11">
        <v>1.85</v>
      </c>
      <c r="CP547" s="42">
        <f t="shared" si="1107"/>
        <v>2.7205</v>
      </c>
      <c r="CQ547" s="11">
        <v>0.9</v>
      </c>
      <c r="CR547" s="9">
        <v>0.5</v>
      </c>
      <c r="CS547" s="43">
        <f t="shared" si="1108"/>
        <v>8798.7597138</v>
      </c>
      <c r="DB547" s="11">
        <v>44045</v>
      </c>
      <c r="DC547" s="12">
        <v>0.168</v>
      </c>
      <c r="DD547" s="11">
        <v>1</v>
      </c>
      <c r="DE547" s="11">
        <v>0</v>
      </c>
      <c r="DF547" s="13">
        <f t="shared" si="1109"/>
        <v>7399.56</v>
      </c>
      <c r="DG547" s="11">
        <v>1</v>
      </c>
      <c r="DH547" s="11">
        <v>1</v>
      </c>
      <c r="DI547" s="11">
        <v>2.09</v>
      </c>
      <c r="DJ547" s="42">
        <f t="shared" si="1110"/>
        <v>3.09</v>
      </c>
      <c r="DK547" s="11">
        <v>0.9</v>
      </c>
      <c r="DL547" s="9">
        <v>0.5</v>
      </c>
      <c r="DM547" s="43">
        <f t="shared" si="1111"/>
        <v>10289.08818</v>
      </c>
      <c r="DV547" s="11">
        <v>49923</v>
      </c>
      <c r="DW547" s="12">
        <v>0.199</v>
      </c>
      <c r="DX547" s="11">
        <v>1</v>
      </c>
      <c r="DY547" s="11">
        <v>0</v>
      </c>
      <c r="DZ547" s="13">
        <f t="shared" si="1112"/>
        <v>9934.677</v>
      </c>
      <c r="EA547" s="11">
        <v>1</v>
      </c>
      <c r="EB547" s="11">
        <v>1</v>
      </c>
      <c r="EC547" s="11">
        <v>2.91</v>
      </c>
      <c r="ED547" s="42">
        <f t="shared" si="1113"/>
        <v>3.91</v>
      </c>
      <c r="EE547" s="11">
        <v>0.9</v>
      </c>
      <c r="EF547" s="9">
        <v>0.5</v>
      </c>
      <c r="EG547" s="43">
        <f t="shared" si="1114"/>
        <v>17480.0641815</v>
      </c>
    </row>
    <row r="548" s="1" customFormat="1" customHeight="1" spans="1:139">
      <c r="F548" s="11">
        <v>35434</v>
      </c>
      <c r="G548" s="12">
        <v>0.168</v>
      </c>
      <c r="H548" s="11">
        <v>1</v>
      </c>
      <c r="I548" s="11">
        <v>0</v>
      </c>
      <c r="J548" s="13">
        <f t="shared" si="1094"/>
        <v>5952.912</v>
      </c>
      <c r="K548" s="11">
        <v>1</v>
      </c>
      <c r="L548" s="11">
        <v>0.89</v>
      </c>
      <c r="M548" s="11">
        <v>1.78</v>
      </c>
      <c r="N548" s="42">
        <f t="shared" si="1095"/>
        <v>2.5842</v>
      </c>
      <c r="O548" s="11">
        <v>0.9</v>
      </c>
      <c r="P548" s="9">
        <v>0.5</v>
      </c>
      <c r="Q548" s="43">
        <f t="shared" si="1096"/>
        <v>6922.58183568</v>
      </c>
      <c r="Z548" s="11">
        <v>35728</v>
      </c>
      <c r="AA548" s="12">
        <v>0.168</v>
      </c>
      <c r="AB548" s="11">
        <v>1</v>
      </c>
      <c r="AC548" s="11">
        <v>0</v>
      </c>
      <c r="AD548" s="13">
        <f t="shared" si="1097"/>
        <v>6002.304</v>
      </c>
      <c r="AE548" s="11">
        <v>1</v>
      </c>
      <c r="AF548" s="11">
        <v>1</v>
      </c>
      <c r="AG548" s="11">
        <v>2.09</v>
      </c>
      <c r="AH548" s="42">
        <f t="shared" si="1098"/>
        <v>3.09</v>
      </c>
      <c r="AI548" s="11">
        <v>0.9</v>
      </c>
      <c r="AJ548" s="9">
        <v>0.5</v>
      </c>
      <c r="AK548" s="43">
        <f t="shared" si="1099"/>
        <v>8346.203712</v>
      </c>
      <c r="AT548" s="11">
        <v>36903</v>
      </c>
      <c r="AU548" s="12">
        <v>0.168</v>
      </c>
      <c r="AV548" s="11">
        <v>1</v>
      </c>
      <c r="AW548" s="11">
        <v>0</v>
      </c>
      <c r="AX548" s="13">
        <f t="shared" si="1100"/>
        <v>6199.704</v>
      </c>
      <c r="AY548" s="11">
        <v>1</v>
      </c>
      <c r="AZ548" s="11">
        <v>0.93</v>
      </c>
      <c r="BA548" s="11">
        <v>1.85</v>
      </c>
      <c r="BB548" s="42">
        <f t="shared" si="1101"/>
        <v>2.7205</v>
      </c>
      <c r="BC548" s="11">
        <v>0.9</v>
      </c>
      <c r="BD548" s="9">
        <v>0.5</v>
      </c>
      <c r="BE548" s="43">
        <f t="shared" si="1102"/>
        <v>7589.8326294</v>
      </c>
      <c r="BN548" s="11">
        <v>38167</v>
      </c>
      <c r="BO548" s="12">
        <v>0.168</v>
      </c>
      <c r="BP548" s="11">
        <v>1</v>
      </c>
      <c r="BQ548" s="11">
        <v>0</v>
      </c>
      <c r="BR548" s="13">
        <f t="shared" si="1103"/>
        <v>6412.056</v>
      </c>
      <c r="BS548" s="11">
        <v>1</v>
      </c>
      <c r="BT548" s="11">
        <v>1</v>
      </c>
      <c r="BU548" s="11">
        <v>2.71</v>
      </c>
      <c r="BV548" s="42">
        <f t="shared" si="1104"/>
        <v>3.71</v>
      </c>
      <c r="BW548" s="11">
        <v>0.9</v>
      </c>
      <c r="BX548" s="9">
        <v>0.5</v>
      </c>
      <c r="BY548" s="43">
        <f t="shared" si="1105"/>
        <v>10704.927492</v>
      </c>
      <c r="CH548" s="11">
        <v>42781</v>
      </c>
      <c r="CI548" s="12">
        <v>0.168</v>
      </c>
      <c r="CJ548" s="11">
        <v>1</v>
      </c>
      <c r="CK548" s="11">
        <v>0</v>
      </c>
      <c r="CL548" s="13">
        <f t="shared" si="1106"/>
        <v>7187.208</v>
      </c>
      <c r="CM548" s="11">
        <v>1</v>
      </c>
      <c r="CN548" s="11">
        <v>0.93</v>
      </c>
      <c r="CO548" s="11">
        <v>1.85</v>
      </c>
      <c r="CP548" s="42">
        <f t="shared" si="1107"/>
        <v>2.7205</v>
      </c>
      <c r="CQ548" s="11">
        <v>0.9</v>
      </c>
      <c r="CR548" s="9">
        <v>0.5</v>
      </c>
      <c r="CS548" s="43">
        <f t="shared" si="1108"/>
        <v>8798.7597138</v>
      </c>
      <c r="DB548" s="11">
        <v>44045</v>
      </c>
      <c r="DC548" s="12">
        <v>0.168</v>
      </c>
      <c r="DD548" s="11">
        <v>1</v>
      </c>
      <c r="DE548" s="11">
        <v>0</v>
      </c>
      <c r="DF548" s="13">
        <f t="shared" si="1109"/>
        <v>7399.56</v>
      </c>
      <c r="DG548" s="11">
        <v>1</v>
      </c>
      <c r="DH548" s="11">
        <v>1</v>
      </c>
      <c r="DI548" s="11">
        <v>2.09</v>
      </c>
      <c r="DJ548" s="42">
        <f t="shared" si="1110"/>
        <v>3.09</v>
      </c>
      <c r="DK548" s="11">
        <v>0.9</v>
      </c>
      <c r="DL548" s="9">
        <v>0.5</v>
      </c>
      <c r="DM548" s="43">
        <f t="shared" si="1111"/>
        <v>10289.08818</v>
      </c>
      <c r="DV548" s="11">
        <v>49923</v>
      </c>
      <c r="DW548" s="12">
        <v>0.199</v>
      </c>
      <c r="DX548" s="11">
        <v>1</v>
      </c>
      <c r="DY548" s="11">
        <v>0</v>
      </c>
      <c r="DZ548" s="13">
        <f t="shared" si="1112"/>
        <v>9934.677</v>
      </c>
      <c r="EA548" s="11">
        <v>1</v>
      </c>
      <c r="EB548" s="11">
        <v>1</v>
      </c>
      <c r="EC548" s="11">
        <v>2.91</v>
      </c>
      <c r="ED548" s="42">
        <f t="shared" si="1113"/>
        <v>3.91</v>
      </c>
      <c r="EE548" s="11">
        <v>0.9</v>
      </c>
      <c r="EF548" s="9">
        <v>0.5</v>
      </c>
      <c r="EG548" s="43">
        <f t="shared" si="1114"/>
        <v>17480.0641815</v>
      </c>
    </row>
    <row r="549" s="1" customFormat="1" customHeight="1" spans="1:139">
      <c r="F549" s="11">
        <v>35434</v>
      </c>
      <c r="G549" s="12">
        <v>0.168</v>
      </c>
      <c r="H549" s="11">
        <v>1</v>
      </c>
      <c r="I549" s="11">
        <v>0</v>
      </c>
      <c r="J549" s="13">
        <f t="shared" si="1094"/>
        <v>5952.912</v>
      </c>
      <c r="K549" s="11">
        <v>1</v>
      </c>
      <c r="L549" s="11">
        <v>0.89</v>
      </c>
      <c r="M549" s="11">
        <v>1.78</v>
      </c>
      <c r="N549" s="42">
        <f t="shared" si="1095"/>
        <v>2.5842</v>
      </c>
      <c r="O549" s="11">
        <v>0.9</v>
      </c>
      <c r="P549" s="9">
        <v>0.5</v>
      </c>
      <c r="Q549" s="43">
        <f t="shared" si="1096"/>
        <v>6922.58183568</v>
      </c>
      <c r="Z549" s="11">
        <v>35728</v>
      </c>
      <c r="AA549" s="12">
        <v>0.168</v>
      </c>
      <c r="AB549" s="11">
        <v>1</v>
      </c>
      <c r="AC549" s="11">
        <v>0</v>
      </c>
      <c r="AD549" s="13">
        <f t="shared" si="1097"/>
        <v>6002.304</v>
      </c>
      <c r="AE549" s="11">
        <v>1</v>
      </c>
      <c r="AF549" s="11">
        <v>1</v>
      </c>
      <c r="AG549" s="11">
        <v>2.09</v>
      </c>
      <c r="AH549" s="42">
        <f t="shared" si="1098"/>
        <v>3.09</v>
      </c>
      <c r="AI549" s="11">
        <v>0.9</v>
      </c>
      <c r="AJ549" s="9">
        <v>0.5</v>
      </c>
      <c r="AK549" s="43">
        <f t="shared" si="1099"/>
        <v>8346.203712</v>
      </c>
      <c r="AT549" s="11">
        <v>36903</v>
      </c>
      <c r="AU549" s="12">
        <v>0.168</v>
      </c>
      <c r="AV549" s="11">
        <v>1</v>
      </c>
      <c r="AW549" s="11">
        <v>0</v>
      </c>
      <c r="AX549" s="13">
        <f t="shared" si="1100"/>
        <v>6199.704</v>
      </c>
      <c r="AY549" s="11">
        <v>1</v>
      </c>
      <c r="AZ549" s="11">
        <v>0.93</v>
      </c>
      <c r="BA549" s="11">
        <v>1.85</v>
      </c>
      <c r="BB549" s="42">
        <f t="shared" si="1101"/>
        <v>2.7205</v>
      </c>
      <c r="BC549" s="11">
        <v>0.9</v>
      </c>
      <c r="BD549" s="9">
        <v>0.5</v>
      </c>
      <c r="BE549" s="43">
        <f t="shared" si="1102"/>
        <v>7589.8326294</v>
      </c>
      <c r="BN549" s="11">
        <v>38167</v>
      </c>
      <c r="BO549" s="12">
        <v>0.168</v>
      </c>
      <c r="BP549" s="11">
        <v>1</v>
      </c>
      <c r="BQ549" s="11">
        <v>0</v>
      </c>
      <c r="BR549" s="13">
        <f t="shared" si="1103"/>
        <v>6412.056</v>
      </c>
      <c r="BS549" s="11">
        <v>1</v>
      </c>
      <c r="BT549" s="11">
        <v>1</v>
      </c>
      <c r="BU549" s="11">
        <v>2.71</v>
      </c>
      <c r="BV549" s="42">
        <f t="shared" si="1104"/>
        <v>3.71</v>
      </c>
      <c r="BW549" s="11">
        <v>0.9</v>
      </c>
      <c r="BX549" s="9">
        <v>0.5</v>
      </c>
      <c r="BY549" s="43">
        <f t="shared" si="1105"/>
        <v>10704.927492</v>
      </c>
      <c r="CH549" s="11">
        <v>42781</v>
      </c>
      <c r="CI549" s="12">
        <v>0.168</v>
      </c>
      <c r="CJ549" s="11">
        <v>1</v>
      </c>
      <c r="CK549" s="11">
        <v>0</v>
      </c>
      <c r="CL549" s="13">
        <f t="shared" si="1106"/>
        <v>7187.208</v>
      </c>
      <c r="CM549" s="11">
        <v>1</v>
      </c>
      <c r="CN549" s="11">
        <v>0.93</v>
      </c>
      <c r="CO549" s="11">
        <v>1.85</v>
      </c>
      <c r="CP549" s="42">
        <f t="shared" si="1107"/>
        <v>2.7205</v>
      </c>
      <c r="CQ549" s="11">
        <v>0.9</v>
      </c>
      <c r="CR549" s="9">
        <v>0.5</v>
      </c>
      <c r="CS549" s="43">
        <f t="shared" si="1108"/>
        <v>8798.7597138</v>
      </c>
      <c r="DB549" s="11">
        <v>44045</v>
      </c>
      <c r="DC549" s="12">
        <v>0.168</v>
      </c>
      <c r="DD549" s="11">
        <v>1</v>
      </c>
      <c r="DE549" s="11">
        <v>0</v>
      </c>
      <c r="DF549" s="13">
        <f t="shared" si="1109"/>
        <v>7399.56</v>
      </c>
      <c r="DG549" s="11">
        <v>1</v>
      </c>
      <c r="DH549" s="11">
        <v>1</v>
      </c>
      <c r="DI549" s="11">
        <v>2.09</v>
      </c>
      <c r="DJ549" s="42">
        <f t="shared" si="1110"/>
        <v>3.09</v>
      </c>
      <c r="DK549" s="11">
        <v>0.9</v>
      </c>
      <c r="DL549" s="9">
        <v>0.5</v>
      </c>
      <c r="DM549" s="43">
        <f t="shared" si="1111"/>
        <v>10289.08818</v>
      </c>
      <c r="DV549" s="11">
        <v>49923</v>
      </c>
      <c r="DW549" s="12">
        <v>0.199</v>
      </c>
      <c r="DX549" s="11">
        <v>1</v>
      </c>
      <c r="DY549" s="11">
        <v>0</v>
      </c>
      <c r="DZ549" s="13">
        <f t="shared" si="1112"/>
        <v>9934.677</v>
      </c>
      <c r="EA549" s="11">
        <v>1</v>
      </c>
      <c r="EB549" s="11">
        <v>1</v>
      </c>
      <c r="EC549" s="11">
        <v>2.91</v>
      </c>
      <c r="ED549" s="42">
        <f t="shared" si="1113"/>
        <v>3.91</v>
      </c>
      <c r="EE549" s="11">
        <v>0.9</v>
      </c>
      <c r="EF549" s="9">
        <v>0.5</v>
      </c>
      <c r="EG549" s="43">
        <f t="shared" si="1114"/>
        <v>17480.0641815</v>
      </c>
    </row>
    <row r="550" s="1" customFormat="1" customHeight="1" spans="1:139">
      <c r="F550" s="11">
        <v>35434</v>
      </c>
      <c r="G550" s="12">
        <v>0.3</v>
      </c>
      <c r="H550" s="11">
        <v>1</v>
      </c>
      <c r="I550" s="11">
        <v>0</v>
      </c>
      <c r="J550" s="13">
        <f t="shared" si="1094"/>
        <v>10630.2</v>
      </c>
      <c r="K550" s="11">
        <v>1</v>
      </c>
      <c r="L550" s="11">
        <v>0.89</v>
      </c>
      <c r="M550" s="11">
        <v>1.78</v>
      </c>
      <c r="N550" s="42">
        <f t="shared" si="1095"/>
        <v>2.5842</v>
      </c>
      <c r="O550" s="11">
        <v>0.9</v>
      </c>
      <c r="P550" s="9">
        <v>0.5</v>
      </c>
      <c r="Q550" s="43">
        <f t="shared" si="1096"/>
        <v>12361.753278</v>
      </c>
      <c r="Z550" s="11">
        <v>35728</v>
      </c>
      <c r="AA550" s="12">
        <v>0.3</v>
      </c>
      <c r="AB550" s="11">
        <v>1</v>
      </c>
      <c r="AC550" s="11">
        <v>0</v>
      </c>
      <c r="AD550" s="13">
        <f t="shared" si="1097"/>
        <v>10718.4</v>
      </c>
      <c r="AE550" s="11">
        <v>1</v>
      </c>
      <c r="AF550" s="11">
        <v>1</v>
      </c>
      <c r="AG550" s="11">
        <v>2.09</v>
      </c>
      <c r="AH550" s="42">
        <f t="shared" si="1098"/>
        <v>3.09</v>
      </c>
      <c r="AI550" s="11">
        <v>0.9</v>
      </c>
      <c r="AJ550" s="9">
        <v>0.5</v>
      </c>
      <c r="AK550" s="43">
        <f t="shared" si="1099"/>
        <v>14903.9352</v>
      </c>
      <c r="AT550" s="11">
        <v>36903</v>
      </c>
      <c r="AU550" s="12">
        <v>0.3</v>
      </c>
      <c r="AV550" s="11">
        <v>1</v>
      </c>
      <c r="AW550" s="11">
        <v>0</v>
      </c>
      <c r="AX550" s="13">
        <f t="shared" si="1100"/>
        <v>11070.9</v>
      </c>
      <c r="AY550" s="11">
        <v>1</v>
      </c>
      <c r="AZ550" s="11">
        <v>0.93</v>
      </c>
      <c r="BA550" s="11">
        <v>1.85</v>
      </c>
      <c r="BB550" s="42">
        <f t="shared" si="1101"/>
        <v>2.7205</v>
      </c>
      <c r="BC550" s="11">
        <v>0.9</v>
      </c>
      <c r="BD550" s="9">
        <v>0.5</v>
      </c>
      <c r="BE550" s="43">
        <f t="shared" si="1102"/>
        <v>13553.2725525</v>
      </c>
      <c r="BN550" s="11">
        <v>38167</v>
      </c>
      <c r="BO550" s="12">
        <v>0.3</v>
      </c>
      <c r="BP550" s="11">
        <v>1</v>
      </c>
      <c r="BQ550" s="11">
        <v>0</v>
      </c>
      <c r="BR550" s="13">
        <f t="shared" si="1103"/>
        <v>11450.1</v>
      </c>
      <c r="BS550" s="11">
        <v>1</v>
      </c>
      <c r="BT550" s="11">
        <v>1</v>
      </c>
      <c r="BU550" s="11">
        <v>2.71</v>
      </c>
      <c r="BV550" s="42">
        <f t="shared" si="1104"/>
        <v>3.71</v>
      </c>
      <c r="BW550" s="11">
        <v>0.9</v>
      </c>
      <c r="BX550" s="9">
        <v>0.5</v>
      </c>
      <c r="BY550" s="43">
        <f t="shared" si="1105"/>
        <v>19115.94195</v>
      </c>
      <c r="CH550" s="11">
        <v>42781</v>
      </c>
      <c r="CI550" s="12">
        <v>0.3</v>
      </c>
      <c r="CJ550" s="11">
        <v>1</v>
      </c>
      <c r="CK550" s="11">
        <v>0</v>
      </c>
      <c r="CL550" s="13">
        <f t="shared" si="1106"/>
        <v>12834.3</v>
      </c>
      <c r="CM550" s="11">
        <v>1</v>
      </c>
      <c r="CN550" s="11">
        <v>0.93</v>
      </c>
      <c r="CO550" s="11">
        <v>1.85</v>
      </c>
      <c r="CP550" s="42">
        <f t="shared" si="1107"/>
        <v>2.7205</v>
      </c>
      <c r="CQ550" s="11">
        <v>0.9</v>
      </c>
      <c r="CR550" s="9">
        <v>0.5</v>
      </c>
      <c r="CS550" s="43">
        <f t="shared" si="1108"/>
        <v>15712.0709175</v>
      </c>
      <c r="DB550" s="11">
        <v>44045</v>
      </c>
      <c r="DC550" s="12">
        <v>0.3</v>
      </c>
      <c r="DD550" s="11">
        <v>1</v>
      </c>
      <c r="DE550" s="11">
        <v>0</v>
      </c>
      <c r="DF550" s="13">
        <f t="shared" si="1109"/>
        <v>13213.5</v>
      </c>
      <c r="DG550" s="11">
        <v>1</v>
      </c>
      <c r="DH550" s="11">
        <v>1</v>
      </c>
      <c r="DI550" s="11">
        <v>2.09</v>
      </c>
      <c r="DJ550" s="42">
        <f t="shared" si="1110"/>
        <v>3.09</v>
      </c>
      <c r="DK550" s="11">
        <v>0.9</v>
      </c>
      <c r="DL550" s="9">
        <v>0.5</v>
      </c>
      <c r="DM550" s="43">
        <f t="shared" si="1111"/>
        <v>18373.37175</v>
      </c>
      <c r="DV550" s="11">
        <v>49923</v>
      </c>
      <c r="DW550" s="12">
        <v>0.355</v>
      </c>
      <c r="DX550" s="11">
        <v>1</v>
      </c>
      <c r="DY550" s="11">
        <v>0</v>
      </c>
      <c r="DZ550" s="13">
        <f t="shared" si="1112"/>
        <v>17722.665</v>
      </c>
      <c r="EA550" s="11">
        <v>1</v>
      </c>
      <c r="EB550" s="11">
        <v>1</v>
      </c>
      <c r="EC550" s="11">
        <v>2.91</v>
      </c>
      <c r="ED550" s="42">
        <f t="shared" si="1113"/>
        <v>3.91</v>
      </c>
      <c r="EE550" s="11">
        <v>0.9</v>
      </c>
      <c r="EF550" s="9">
        <v>0.5</v>
      </c>
      <c r="EG550" s="43">
        <f t="shared" si="1114"/>
        <v>31183.0290675</v>
      </c>
    </row>
    <row r="551" s="1" customFormat="1" customHeight="1" spans="1:139">
      <c r="F551" s="11">
        <v>35434</v>
      </c>
      <c r="G551" s="12">
        <v>0.58</v>
      </c>
      <c r="H551" s="11">
        <v>1</v>
      </c>
      <c r="I551" s="11">
        <v>0</v>
      </c>
      <c r="J551" s="13">
        <f t="shared" si="1094"/>
        <v>20551.72</v>
      </c>
      <c r="K551" s="11">
        <v>1</v>
      </c>
      <c r="L551" s="11">
        <v>0.89</v>
      </c>
      <c r="M551" s="11">
        <v>1.78</v>
      </c>
      <c r="N551" s="42">
        <f t="shared" si="1095"/>
        <v>2.5842</v>
      </c>
      <c r="O551" s="11">
        <v>0.9</v>
      </c>
      <c r="P551" s="9">
        <v>0.5</v>
      </c>
      <c r="Q551" s="43">
        <f t="shared" si="1096"/>
        <v>23899.3896708</v>
      </c>
      <c r="Z551" s="11">
        <v>35728</v>
      </c>
      <c r="AA551" s="12">
        <v>0.58</v>
      </c>
      <c r="AB551" s="11">
        <v>1</v>
      </c>
      <c r="AC551" s="11">
        <v>0</v>
      </c>
      <c r="AD551" s="13">
        <f t="shared" si="1097"/>
        <v>20722.24</v>
      </c>
      <c r="AE551" s="11">
        <v>1</v>
      </c>
      <c r="AF551" s="11">
        <v>1</v>
      </c>
      <c r="AG551" s="11">
        <v>2.09</v>
      </c>
      <c r="AH551" s="42">
        <f t="shared" si="1098"/>
        <v>3.09</v>
      </c>
      <c r="AI551" s="11">
        <v>0.9</v>
      </c>
      <c r="AJ551" s="9">
        <v>0.5</v>
      </c>
      <c r="AK551" s="43">
        <f t="shared" si="1099"/>
        <v>28814.27472</v>
      </c>
      <c r="AT551" s="11">
        <v>36903</v>
      </c>
      <c r="AU551" s="12">
        <v>0.58</v>
      </c>
      <c r="AV551" s="11">
        <v>1</v>
      </c>
      <c r="AW551" s="11">
        <v>0</v>
      </c>
      <c r="AX551" s="13">
        <f t="shared" si="1100"/>
        <v>21403.74</v>
      </c>
      <c r="AY551" s="11">
        <v>1</v>
      </c>
      <c r="AZ551" s="11">
        <v>0.93</v>
      </c>
      <c r="BA551" s="11">
        <v>1.85</v>
      </c>
      <c r="BB551" s="42">
        <f t="shared" si="1101"/>
        <v>2.7205</v>
      </c>
      <c r="BC551" s="11">
        <v>0.9</v>
      </c>
      <c r="BD551" s="9">
        <v>0.5</v>
      </c>
      <c r="BE551" s="43">
        <f t="shared" si="1102"/>
        <v>26202.9936015</v>
      </c>
      <c r="BN551" s="11">
        <v>38167</v>
      </c>
      <c r="BO551" s="12">
        <v>0.58</v>
      </c>
      <c r="BP551" s="11">
        <v>1</v>
      </c>
      <c r="BQ551" s="11">
        <v>0</v>
      </c>
      <c r="BR551" s="13">
        <f t="shared" si="1103"/>
        <v>22136.86</v>
      </c>
      <c r="BS551" s="11">
        <v>1</v>
      </c>
      <c r="BT551" s="11">
        <v>1</v>
      </c>
      <c r="BU551" s="11">
        <v>2.71</v>
      </c>
      <c r="BV551" s="42">
        <f t="shared" si="1104"/>
        <v>3.71</v>
      </c>
      <c r="BW551" s="11">
        <v>0.9</v>
      </c>
      <c r="BX551" s="9">
        <v>0.5</v>
      </c>
      <c r="BY551" s="43">
        <f t="shared" si="1105"/>
        <v>36957.48777</v>
      </c>
      <c r="CH551" s="11">
        <v>42781</v>
      </c>
      <c r="CI551" s="12">
        <v>0.58</v>
      </c>
      <c r="CJ551" s="11">
        <v>1</v>
      </c>
      <c r="CK551" s="11">
        <v>0</v>
      </c>
      <c r="CL551" s="13">
        <f t="shared" si="1106"/>
        <v>24812.98</v>
      </c>
      <c r="CM551" s="11">
        <v>1</v>
      </c>
      <c r="CN551" s="11">
        <v>0.93</v>
      </c>
      <c r="CO551" s="11">
        <v>1.85</v>
      </c>
      <c r="CP551" s="42">
        <f t="shared" si="1107"/>
        <v>2.7205</v>
      </c>
      <c r="CQ551" s="11">
        <v>0.9</v>
      </c>
      <c r="CR551" s="9">
        <v>0.5</v>
      </c>
      <c r="CS551" s="43">
        <f t="shared" si="1108"/>
        <v>30376.6704405</v>
      </c>
      <c r="DB551" s="11">
        <v>44045</v>
      </c>
      <c r="DC551" s="12">
        <v>0.58</v>
      </c>
      <c r="DD551" s="11">
        <v>1</v>
      </c>
      <c r="DE551" s="11">
        <v>0</v>
      </c>
      <c r="DF551" s="13">
        <f t="shared" si="1109"/>
        <v>25546.1</v>
      </c>
      <c r="DG551" s="11">
        <v>1</v>
      </c>
      <c r="DH551" s="11">
        <v>1</v>
      </c>
      <c r="DI551" s="11">
        <v>2.09</v>
      </c>
      <c r="DJ551" s="42">
        <f t="shared" si="1110"/>
        <v>3.09</v>
      </c>
      <c r="DK551" s="11">
        <v>0.9</v>
      </c>
      <c r="DL551" s="9">
        <v>0.5</v>
      </c>
      <c r="DM551" s="43">
        <f t="shared" si="1111"/>
        <v>35521.85205</v>
      </c>
      <c r="DV551" s="11">
        <v>49923</v>
      </c>
      <c r="DW551" s="12">
        <v>0.69</v>
      </c>
      <c r="DX551" s="11">
        <v>1</v>
      </c>
      <c r="DY551" s="11">
        <v>0</v>
      </c>
      <c r="DZ551" s="13">
        <f t="shared" si="1112"/>
        <v>34446.87</v>
      </c>
      <c r="EA551" s="11">
        <v>1</v>
      </c>
      <c r="EB551" s="11">
        <v>1</v>
      </c>
      <c r="EC551" s="11">
        <v>2.91</v>
      </c>
      <c r="ED551" s="42">
        <f t="shared" si="1113"/>
        <v>3.91</v>
      </c>
      <c r="EE551" s="11">
        <v>0.9</v>
      </c>
      <c r="EF551" s="9">
        <v>0.5</v>
      </c>
      <c r="EG551" s="43">
        <f t="shared" si="1114"/>
        <v>60609.267765</v>
      </c>
    </row>
    <row r="552" s="1" customFormat="1" customHeight="1" spans="1:139">
      <c r="F552" s="47" t="s">
        <v>32</v>
      </c>
      <c r="G552" s="48"/>
      <c r="H552" s="48"/>
      <c r="I552" s="48"/>
      <c r="J552" s="48"/>
      <c r="K552" s="48"/>
      <c r="L552" s="48"/>
      <c r="M552" s="46">
        <f>SUM(Q542:Q551)</f>
        <v>91641.79763424</v>
      </c>
      <c r="N552" s="46"/>
      <c r="O552" s="46"/>
      <c r="P552" s="46"/>
      <c r="Q552" s="46"/>
      <c r="R552" s="1"/>
      <c r="S552" s="1"/>
      <c r="T552" s="1"/>
      <c r="U552" s="1"/>
      <c r="V552" s="1"/>
      <c r="W552" s="1"/>
      <c r="X552" s="1"/>
      <c r="Y552" s="1"/>
      <c r="Z552" s="47" t="s">
        <v>32</v>
      </c>
      <c r="AA552" s="48"/>
      <c r="AB552" s="48"/>
      <c r="AC552" s="48"/>
      <c r="AD552" s="48"/>
      <c r="AE552" s="48"/>
      <c r="AF552" s="48"/>
      <c r="AG552" s="46">
        <f>SUM(AK542:AK551)</f>
        <v>110487.839616</v>
      </c>
      <c r="AH552" s="46"/>
      <c r="AI552" s="46"/>
      <c r="AJ552" s="46"/>
      <c r="AK552" s="46"/>
      <c r="AL552" s="1"/>
      <c r="AM552" s="1"/>
      <c r="AN552" s="1"/>
      <c r="AO552" s="1"/>
      <c r="AP552" s="1"/>
      <c r="AQ552" s="1"/>
      <c r="AR552" s="1"/>
      <c r="AS552" s="1"/>
      <c r="AT552" s="47" t="s">
        <v>32</v>
      </c>
      <c r="AU552" s="48"/>
      <c r="AV552" s="48"/>
      <c r="AW552" s="48"/>
      <c r="AX552" s="48"/>
      <c r="AY552" s="48"/>
      <c r="AZ552" s="48"/>
      <c r="BA552" s="46">
        <f>SUM(BE542:BE551)</f>
        <v>100474.9271892</v>
      </c>
      <c r="BB552" s="46"/>
      <c r="BC552" s="46"/>
      <c r="BD552" s="46"/>
      <c r="BE552" s="46"/>
      <c r="BF552" s="1"/>
      <c r="BG552" s="1"/>
      <c r="BH552" s="1"/>
      <c r="BI552" s="1"/>
      <c r="BJ552" s="1"/>
      <c r="BK552" s="1"/>
      <c r="BL552" s="1"/>
      <c r="BM552" s="1"/>
      <c r="BN552" s="47" t="s">
        <v>32</v>
      </c>
      <c r="BO552" s="48"/>
      <c r="BP552" s="48"/>
      <c r="BQ552" s="48"/>
      <c r="BR552" s="48"/>
      <c r="BS552" s="48"/>
      <c r="BT552" s="48"/>
      <c r="BU552" s="46">
        <f>SUM(BY542:BY551)</f>
        <v>141712.849656</v>
      </c>
      <c r="BV552" s="46"/>
      <c r="BW552" s="46"/>
      <c r="BX552" s="46"/>
      <c r="BY552" s="46"/>
      <c r="BZ552" s="1"/>
      <c r="CA552" s="1"/>
      <c r="CB552" s="1"/>
      <c r="CC552" s="1"/>
      <c r="CD552" s="1"/>
      <c r="CE552" s="1"/>
      <c r="CF552" s="1"/>
      <c r="CG552" s="1"/>
      <c r="CH552" s="47" t="s">
        <v>32</v>
      </c>
      <c r="CI552" s="48"/>
      <c r="CJ552" s="48"/>
      <c r="CK552" s="48"/>
      <c r="CL552" s="48"/>
      <c r="CM552" s="48"/>
      <c r="CN552" s="48"/>
      <c r="CO552" s="46">
        <f>SUM(CS542:CS551)</f>
        <v>116478.8190684</v>
      </c>
      <c r="CP552" s="46"/>
      <c r="CQ552" s="46"/>
      <c r="CR552" s="46"/>
      <c r="CS552" s="46"/>
      <c r="CT552" s="1"/>
      <c r="CU552" s="1"/>
      <c r="CV552" s="1"/>
      <c r="CW552" s="1"/>
      <c r="CX552" s="1"/>
      <c r="CY552" s="1"/>
      <c r="CZ552" s="1"/>
      <c r="DA552" s="1"/>
      <c r="DB552" s="47" t="s">
        <v>32</v>
      </c>
      <c r="DC552" s="48"/>
      <c r="DD552" s="48"/>
      <c r="DE552" s="48"/>
      <c r="DF552" s="48"/>
      <c r="DG552" s="48"/>
      <c r="DH552" s="48"/>
      <c r="DI552" s="46">
        <f>SUM(DM542:DM551)</f>
        <v>136207.92924</v>
      </c>
      <c r="DJ552" s="46"/>
      <c r="DK552" s="46"/>
      <c r="DL552" s="46"/>
      <c r="DM552" s="46"/>
      <c r="DN552" s="1"/>
      <c r="DO552" s="1"/>
      <c r="DP552" s="1"/>
      <c r="DQ552" s="1"/>
      <c r="DR552" s="1"/>
      <c r="DS552" s="1"/>
      <c r="DT552" s="1"/>
      <c r="DU552" s="1"/>
      <c r="DV552" s="47" t="s">
        <v>32</v>
      </c>
      <c r="DW552" s="48"/>
      <c r="DX552" s="48"/>
      <c r="DY552" s="48"/>
      <c r="DZ552" s="48"/>
      <c r="EA552" s="48"/>
      <c r="EB552" s="48"/>
      <c r="EC552" s="46">
        <f>SUM(EG542:EG551)</f>
        <v>231632.8102845</v>
      </c>
      <c r="ED552" s="46"/>
      <c r="EE552" s="46"/>
      <c r="EF552" s="46"/>
      <c r="EG552" s="46"/>
    </row>
    <row r="553" s="1" customFormat="1" customHeight="1" spans="1:139">
      <c r="F553" s="48"/>
      <c r="G553" s="48"/>
      <c r="H553" s="48"/>
      <c r="I553" s="48"/>
      <c r="J553" s="48"/>
      <c r="K553" s="48"/>
      <c r="L553" s="48"/>
      <c r="M553" s="46"/>
      <c r="N553" s="46"/>
      <c r="O553" s="46"/>
      <c r="P553" s="46"/>
      <c r="Q553" s="46"/>
      <c r="R553" s="1"/>
      <c r="S553" s="1"/>
      <c r="T553" s="1"/>
      <c r="U553" s="1"/>
      <c r="V553" s="1"/>
      <c r="W553" s="1"/>
      <c r="X553" s="1"/>
      <c r="Y553" s="1"/>
      <c r="Z553" s="48"/>
      <c r="AA553" s="48"/>
      <c r="AB553" s="48"/>
      <c r="AC553" s="48"/>
      <c r="AD553" s="48"/>
      <c r="AE553" s="48"/>
      <c r="AF553" s="48"/>
      <c r="AG553" s="46"/>
      <c r="AH553" s="46"/>
      <c r="AI553" s="46"/>
      <c r="AJ553" s="46"/>
      <c r="AK553" s="46"/>
      <c r="AL553" s="1"/>
      <c r="AM553" s="1"/>
      <c r="AN553" s="1"/>
      <c r="AO553" s="1"/>
      <c r="AP553" s="1"/>
      <c r="AQ553" s="1"/>
      <c r="AR553" s="1"/>
      <c r="AS553" s="1"/>
      <c r="AT553" s="48"/>
      <c r="AU553" s="48"/>
      <c r="AV553" s="48"/>
      <c r="AW553" s="48"/>
      <c r="AX553" s="48"/>
      <c r="AY553" s="48"/>
      <c r="AZ553" s="48"/>
      <c r="BA553" s="46"/>
      <c r="BB553" s="46"/>
      <c r="BC553" s="46"/>
      <c r="BD553" s="46"/>
      <c r="BE553" s="46"/>
      <c r="BF553" s="1"/>
      <c r="BG553" s="1"/>
      <c r="BH553" s="1"/>
      <c r="BI553" s="1"/>
      <c r="BJ553" s="1"/>
      <c r="BK553" s="1"/>
      <c r="BL553" s="1"/>
      <c r="BM553" s="1"/>
      <c r="BN553" s="48"/>
      <c r="BO553" s="48"/>
      <c r="BP553" s="48"/>
      <c r="BQ553" s="48"/>
      <c r="BR553" s="48"/>
      <c r="BS553" s="48"/>
      <c r="BT553" s="48"/>
      <c r="BU553" s="46"/>
      <c r="BV553" s="46"/>
      <c r="BW553" s="46"/>
      <c r="BX553" s="46"/>
      <c r="BY553" s="46"/>
      <c r="BZ553" s="1"/>
      <c r="CA553" s="1"/>
      <c r="CB553" s="1"/>
      <c r="CC553" s="1"/>
      <c r="CD553" s="1"/>
      <c r="CE553" s="1"/>
      <c r="CF553" s="1"/>
      <c r="CG553" s="1"/>
      <c r="CH553" s="48"/>
      <c r="CI553" s="48"/>
      <c r="CJ553" s="48"/>
      <c r="CK553" s="48"/>
      <c r="CL553" s="48"/>
      <c r="CM553" s="48"/>
      <c r="CN553" s="48"/>
      <c r="CO553" s="46"/>
      <c r="CP553" s="46"/>
      <c r="CQ553" s="46"/>
      <c r="CR553" s="46"/>
      <c r="CS553" s="46"/>
      <c r="CT553" s="1"/>
      <c r="CU553" s="1"/>
      <c r="CV553" s="1"/>
      <c r="CW553" s="1"/>
      <c r="CX553" s="1"/>
      <c r="CY553" s="1"/>
      <c r="CZ553" s="1"/>
      <c r="DA553" s="1"/>
      <c r="DB553" s="48"/>
      <c r="DC553" s="48"/>
      <c r="DD553" s="48"/>
      <c r="DE553" s="48"/>
      <c r="DF553" s="48"/>
      <c r="DG553" s="48"/>
      <c r="DH553" s="48"/>
      <c r="DI553" s="46"/>
      <c r="DJ553" s="46"/>
      <c r="DK553" s="46"/>
      <c r="DL553" s="46"/>
      <c r="DM553" s="46"/>
      <c r="DN553" s="1"/>
      <c r="DO553" s="1"/>
      <c r="DP553" s="1"/>
      <c r="DQ553" s="1"/>
      <c r="DR553" s="1"/>
      <c r="DS553" s="1"/>
      <c r="DT553" s="1"/>
      <c r="DU553" s="1"/>
      <c r="DV553" s="48"/>
      <c r="DW553" s="48"/>
      <c r="DX553" s="48"/>
      <c r="DY553" s="48"/>
      <c r="DZ553" s="48"/>
      <c r="EA553" s="48"/>
      <c r="EB553" s="48"/>
      <c r="EC553" s="46"/>
      <c r="ED553" s="46"/>
      <c r="EE553" s="46"/>
      <c r="EF553" s="46"/>
      <c r="EG553" s="46"/>
    </row>
    <row r="554" s="1" customFormat="1" customHeight="1" spans="1:139">
      <c r="F554" s="48"/>
      <c r="G554" s="48"/>
      <c r="H554" s="48"/>
      <c r="I554" s="48"/>
      <c r="J554" s="48"/>
      <c r="K554" s="48"/>
      <c r="L554" s="48"/>
      <c r="M554" s="46"/>
      <c r="N554" s="46"/>
      <c r="O554" s="46"/>
      <c r="P554" s="46"/>
      <c r="Q554" s="46"/>
      <c r="R554" s="1"/>
      <c r="S554" s="1"/>
      <c r="T554" s="1"/>
      <c r="U554" s="1"/>
      <c r="V554" s="1"/>
      <c r="W554" s="1"/>
      <c r="X554" s="1"/>
      <c r="Y554" s="1"/>
      <c r="Z554" s="48"/>
      <c r="AA554" s="48"/>
      <c r="AB554" s="48"/>
      <c r="AC554" s="48"/>
      <c r="AD554" s="48"/>
      <c r="AE554" s="48"/>
      <c r="AF554" s="48"/>
      <c r="AG554" s="46"/>
      <c r="AH554" s="46"/>
      <c r="AI554" s="46"/>
      <c r="AJ554" s="46"/>
      <c r="AK554" s="46"/>
      <c r="AL554" s="1"/>
      <c r="AM554" s="1"/>
      <c r="AN554" s="1"/>
      <c r="AO554" s="1"/>
      <c r="AP554" s="1"/>
      <c r="AQ554" s="1"/>
      <c r="AR554" s="1"/>
      <c r="AS554" s="1"/>
      <c r="AT554" s="48"/>
      <c r="AU554" s="48"/>
      <c r="AV554" s="48"/>
      <c r="AW554" s="48"/>
      <c r="AX554" s="48"/>
      <c r="AY554" s="48"/>
      <c r="AZ554" s="48"/>
      <c r="BA554" s="46"/>
      <c r="BB554" s="46"/>
      <c r="BC554" s="46"/>
      <c r="BD554" s="46"/>
      <c r="BE554" s="46"/>
      <c r="BF554" s="1"/>
      <c r="BG554" s="1"/>
      <c r="BH554" s="1"/>
      <c r="BI554" s="1"/>
      <c r="BJ554" s="1"/>
      <c r="BK554" s="1"/>
      <c r="BL554" s="1"/>
      <c r="BM554" s="1"/>
      <c r="BN554" s="48"/>
      <c r="BO554" s="48"/>
      <c r="BP554" s="48"/>
      <c r="BQ554" s="48"/>
      <c r="BR554" s="48"/>
      <c r="BS554" s="48"/>
      <c r="BT554" s="48"/>
      <c r="BU554" s="46"/>
      <c r="BV554" s="46"/>
      <c r="BW554" s="46"/>
      <c r="BX554" s="46"/>
      <c r="BY554" s="46"/>
      <c r="BZ554" s="1"/>
      <c r="CA554" s="1"/>
      <c r="CB554" s="1"/>
      <c r="CC554" s="1"/>
      <c r="CD554" s="1"/>
      <c r="CE554" s="1"/>
      <c r="CF554" s="1"/>
      <c r="CG554" s="1"/>
      <c r="CH554" s="48"/>
      <c r="CI554" s="48"/>
      <c r="CJ554" s="48"/>
      <c r="CK554" s="48"/>
      <c r="CL554" s="48"/>
      <c r="CM554" s="48"/>
      <c r="CN554" s="48"/>
      <c r="CO554" s="46"/>
      <c r="CP554" s="46"/>
      <c r="CQ554" s="46"/>
      <c r="CR554" s="46"/>
      <c r="CS554" s="46"/>
      <c r="CT554" s="1"/>
      <c r="CU554" s="1"/>
      <c r="CV554" s="1"/>
      <c r="CW554" s="1"/>
      <c r="CX554" s="1"/>
      <c r="CY554" s="1"/>
      <c r="CZ554" s="1"/>
      <c r="DA554" s="1"/>
      <c r="DB554" s="48"/>
      <c r="DC554" s="48"/>
      <c r="DD554" s="48"/>
      <c r="DE554" s="48"/>
      <c r="DF554" s="48"/>
      <c r="DG554" s="48"/>
      <c r="DH554" s="48"/>
      <c r="DI554" s="46"/>
      <c r="DJ554" s="46"/>
      <c r="DK554" s="46"/>
      <c r="DL554" s="46"/>
      <c r="DM554" s="46"/>
      <c r="DN554" s="1"/>
      <c r="DO554" s="1"/>
      <c r="DP554" s="1"/>
      <c r="DQ554" s="1"/>
      <c r="DR554" s="1"/>
      <c r="DS554" s="1"/>
      <c r="DT554" s="1"/>
      <c r="DU554" s="1"/>
      <c r="DV554" s="48"/>
      <c r="DW554" s="48"/>
      <c r="DX554" s="48"/>
      <c r="DY554" s="48"/>
      <c r="DZ554" s="48"/>
      <c r="EA554" s="48"/>
      <c r="EB554" s="48"/>
      <c r="EC554" s="46"/>
      <c r="ED554" s="46"/>
      <c r="EE554" s="46"/>
      <c r="EF554" s="46"/>
      <c r="EG554" s="46"/>
    </row>
    <row r="556" s="1" customFormat="1" customHeight="1" spans="1:139">
      <c r="A556" s="2" t="s">
        <v>89</v>
      </c>
      <c r="B556" s="2"/>
      <c r="C556" s="2"/>
      <c r="D556" s="2"/>
      <c r="E556" s="2"/>
      <c r="F556" s="3" t="s">
        <v>1</v>
      </c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1"/>
      <c r="U556" s="2" t="s">
        <v>90</v>
      </c>
      <c r="V556" s="2"/>
      <c r="W556" s="2"/>
      <c r="X556" s="2"/>
      <c r="Y556" s="2"/>
      <c r="Z556" s="3" t="s">
        <v>1</v>
      </c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1"/>
      <c r="AO556" s="2" t="s">
        <v>91</v>
      </c>
      <c r="AP556" s="2"/>
      <c r="AQ556" s="2"/>
      <c r="AR556" s="2"/>
      <c r="AS556" s="2"/>
      <c r="AT556" s="3" t="s">
        <v>1</v>
      </c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1"/>
      <c r="BI556" s="2" t="s">
        <v>92</v>
      </c>
      <c r="BJ556" s="2"/>
      <c r="BK556" s="2"/>
      <c r="BL556" s="2"/>
      <c r="BM556" s="2"/>
      <c r="BN556" s="3" t="s">
        <v>1</v>
      </c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1"/>
      <c r="CC556" s="2" t="s">
        <v>93</v>
      </c>
      <c r="CD556" s="2"/>
      <c r="CE556" s="2"/>
      <c r="CF556" s="2"/>
      <c r="CG556" s="2"/>
      <c r="CH556" s="3" t="s">
        <v>1</v>
      </c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1"/>
      <c r="CW556" s="2" t="s">
        <v>94</v>
      </c>
      <c r="CX556" s="2"/>
      <c r="CY556" s="2"/>
      <c r="CZ556" s="2"/>
      <c r="DA556" s="2"/>
      <c r="DB556" s="3" t="s">
        <v>1</v>
      </c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1"/>
      <c r="DQ556" s="2" t="s">
        <v>95</v>
      </c>
      <c r="DR556" s="2"/>
      <c r="DS556" s="2"/>
      <c r="DT556" s="2"/>
      <c r="DU556" s="2"/>
      <c r="DV556" s="3" t="s">
        <v>1</v>
      </c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</row>
    <row r="557" s="1" customFormat="1" customHeight="1" spans="1:139">
      <c r="A557" s="2"/>
      <c r="B557" s="2"/>
      <c r="C557" s="2"/>
      <c r="D557" s="2"/>
      <c r="E557" s="2"/>
      <c r="F557" s="4" t="s">
        <v>8</v>
      </c>
      <c r="G557" s="5"/>
      <c r="H557" s="5"/>
      <c r="I557" s="6"/>
      <c r="J557" s="7" t="s">
        <v>9</v>
      </c>
      <c r="K557" s="7"/>
      <c r="L557" s="7"/>
      <c r="M557" s="7"/>
      <c r="N557" s="8" t="s">
        <v>10</v>
      </c>
      <c r="O557" s="8"/>
      <c r="P557" s="8"/>
      <c r="Q557" s="9" t="s">
        <v>11</v>
      </c>
      <c r="R557" s="10" t="s">
        <v>12</v>
      </c>
      <c r="S557" s="10" t="s">
        <v>13</v>
      </c>
      <c r="U557" s="2"/>
      <c r="V557" s="2"/>
      <c r="W557" s="2"/>
      <c r="X557" s="2"/>
      <c r="Y557" s="2"/>
      <c r="Z557" s="4" t="s">
        <v>8</v>
      </c>
      <c r="AA557" s="5"/>
      <c r="AB557" s="5"/>
      <c r="AC557" s="6"/>
      <c r="AD557" s="7" t="s">
        <v>9</v>
      </c>
      <c r="AE557" s="7"/>
      <c r="AF557" s="7"/>
      <c r="AG557" s="7"/>
      <c r="AH557" s="8" t="s">
        <v>10</v>
      </c>
      <c r="AI557" s="8"/>
      <c r="AJ557" s="8"/>
      <c r="AK557" s="9" t="s">
        <v>11</v>
      </c>
      <c r="AL557" s="10" t="s">
        <v>12</v>
      </c>
      <c r="AM557" s="10" t="s">
        <v>13</v>
      </c>
      <c r="AO557" s="2"/>
      <c r="AP557" s="2"/>
      <c r="AQ557" s="2"/>
      <c r="AR557" s="2"/>
      <c r="AS557" s="2"/>
      <c r="AT557" s="4" t="s">
        <v>8</v>
      </c>
      <c r="AU557" s="5"/>
      <c r="AV557" s="5"/>
      <c r="AW557" s="6"/>
      <c r="AX557" s="7" t="s">
        <v>9</v>
      </c>
      <c r="AY557" s="7"/>
      <c r="AZ557" s="7"/>
      <c r="BA557" s="7"/>
      <c r="BB557" s="8" t="s">
        <v>10</v>
      </c>
      <c r="BC557" s="8"/>
      <c r="BD557" s="8"/>
      <c r="BE557" s="9" t="s">
        <v>11</v>
      </c>
      <c r="BF557" s="10" t="s">
        <v>12</v>
      </c>
      <c r="BG557" s="10" t="s">
        <v>13</v>
      </c>
      <c r="BI557" s="2"/>
      <c r="BJ557" s="2"/>
      <c r="BK557" s="2"/>
      <c r="BL557" s="2"/>
      <c r="BM557" s="2"/>
      <c r="BN557" s="4" t="s">
        <v>8</v>
      </c>
      <c r="BO557" s="5"/>
      <c r="BP557" s="5"/>
      <c r="BQ557" s="6"/>
      <c r="BR557" s="7" t="s">
        <v>9</v>
      </c>
      <c r="BS557" s="7"/>
      <c r="BT557" s="7"/>
      <c r="BU557" s="7"/>
      <c r="BV557" s="8" t="s">
        <v>10</v>
      </c>
      <c r="BW557" s="8"/>
      <c r="BX557" s="8"/>
      <c r="BY557" s="9" t="s">
        <v>11</v>
      </c>
      <c r="BZ557" s="10" t="s">
        <v>12</v>
      </c>
      <c r="CA557" s="10" t="s">
        <v>13</v>
      </c>
      <c r="CC557" s="2"/>
      <c r="CD557" s="2"/>
      <c r="CE557" s="2"/>
      <c r="CF557" s="2"/>
      <c r="CG557" s="2"/>
      <c r="CH557" s="4" t="s">
        <v>8</v>
      </c>
      <c r="CI557" s="5"/>
      <c r="CJ557" s="5"/>
      <c r="CK557" s="6"/>
      <c r="CL557" s="7" t="s">
        <v>9</v>
      </c>
      <c r="CM557" s="7"/>
      <c r="CN557" s="7"/>
      <c r="CO557" s="7"/>
      <c r="CP557" s="8" t="s">
        <v>10</v>
      </c>
      <c r="CQ557" s="8"/>
      <c r="CR557" s="8"/>
      <c r="CS557" s="9" t="s">
        <v>11</v>
      </c>
      <c r="CT557" s="10" t="s">
        <v>12</v>
      </c>
      <c r="CU557" s="10" t="s">
        <v>13</v>
      </c>
      <c r="CW557" s="2"/>
      <c r="CX557" s="2"/>
      <c r="CY557" s="2"/>
      <c r="CZ557" s="2"/>
      <c r="DA557" s="2"/>
      <c r="DB557" s="4" t="s">
        <v>8</v>
      </c>
      <c r="DC557" s="5"/>
      <c r="DD557" s="5"/>
      <c r="DE557" s="6"/>
      <c r="DF557" s="7" t="s">
        <v>9</v>
      </c>
      <c r="DG557" s="7"/>
      <c r="DH557" s="7"/>
      <c r="DI557" s="7"/>
      <c r="DJ557" s="8" t="s">
        <v>10</v>
      </c>
      <c r="DK557" s="8"/>
      <c r="DL557" s="8"/>
      <c r="DM557" s="9" t="s">
        <v>11</v>
      </c>
      <c r="DN557" s="10" t="s">
        <v>12</v>
      </c>
      <c r="DO557" s="10" t="s">
        <v>13</v>
      </c>
      <c r="DQ557" s="2"/>
      <c r="DR557" s="2"/>
      <c r="DS557" s="2"/>
      <c r="DT557" s="2"/>
      <c r="DU557" s="2"/>
      <c r="DV557" s="4" t="s">
        <v>8</v>
      </c>
      <c r="DW557" s="5"/>
      <c r="DX557" s="5"/>
      <c r="DY557" s="6"/>
      <c r="DZ557" s="7" t="s">
        <v>9</v>
      </c>
      <c r="EA557" s="7"/>
      <c r="EB557" s="7"/>
      <c r="EC557" s="7"/>
      <c r="ED557" s="8" t="s">
        <v>10</v>
      </c>
      <c r="EE557" s="8"/>
      <c r="EF557" s="8"/>
      <c r="EG557" s="9" t="s">
        <v>11</v>
      </c>
      <c r="EH557" s="10" t="s">
        <v>12</v>
      </c>
      <c r="EI557" s="10" t="s">
        <v>13</v>
      </c>
    </row>
    <row r="558" s="1" customFormat="1" customHeight="1" spans="1:139">
      <c r="A558" s="1" t="s">
        <v>14</v>
      </c>
      <c r="B558" s="1" t="s">
        <v>15</v>
      </c>
      <c r="C558" s="1" t="s">
        <v>16</v>
      </c>
      <c r="D558" s="1" t="s">
        <v>17</v>
      </c>
      <c r="E558" s="1" t="s">
        <v>18</v>
      </c>
      <c r="F558" s="11" t="s">
        <v>19</v>
      </c>
      <c r="G558" s="11" t="s">
        <v>20</v>
      </c>
      <c r="H558" s="12" t="s">
        <v>21</v>
      </c>
      <c r="I558" s="13" t="s">
        <v>8</v>
      </c>
      <c r="J558" s="11" t="s">
        <v>22</v>
      </c>
      <c r="K558" s="11" t="s">
        <v>23</v>
      </c>
      <c r="L558" s="11" t="s">
        <v>24</v>
      </c>
      <c r="M558" s="7" t="s">
        <v>25</v>
      </c>
      <c r="N558" s="11" t="s">
        <v>26</v>
      </c>
      <c r="O558" s="11" t="s">
        <v>27</v>
      </c>
      <c r="P558" s="8" t="s">
        <v>28</v>
      </c>
      <c r="Q558" s="9" t="s">
        <v>29</v>
      </c>
      <c r="R558" s="14"/>
      <c r="S558" s="14"/>
      <c r="T558" s="1"/>
      <c r="U558" s="1" t="s">
        <v>14</v>
      </c>
      <c r="V558" s="1" t="s">
        <v>15</v>
      </c>
      <c r="W558" s="1" t="s">
        <v>16</v>
      </c>
      <c r="X558" s="1" t="s">
        <v>17</v>
      </c>
      <c r="Y558" s="1" t="s">
        <v>18</v>
      </c>
      <c r="Z558" s="11" t="s">
        <v>19</v>
      </c>
      <c r="AA558" s="11" t="s">
        <v>20</v>
      </c>
      <c r="AB558" s="12" t="s">
        <v>21</v>
      </c>
      <c r="AC558" s="13" t="s">
        <v>8</v>
      </c>
      <c r="AD558" s="11" t="s">
        <v>22</v>
      </c>
      <c r="AE558" s="11" t="s">
        <v>23</v>
      </c>
      <c r="AF558" s="11" t="s">
        <v>24</v>
      </c>
      <c r="AG558" s="7" t="s">
        <v>25</v>
      </c>
      <c r="AH558" s="11" t="s">
        <v>26</v>
      </c>
      <c r="AI558" s="11" t="s">
        <v>27</v>
      </c>
      <c r="AJ558" s="8" t="s">
        <v>28</v>
      </c>
      <c r="AK558" s="9" t="s">
        <v>29</v>
      </c>
      <c r="AL558" s="14"/>
      <c r="AM558" s="14"/>
      <c r="AN558" s="1"/>
      <c r="AO558" s="1" t="s">
        <v>14</v>
      </c>
      <c r="AP558" s="1" t="s">
        <v>15</v>
      </c>
      <c r="AQ558" s="1" t="s">
        <v>16</v>
      </c>
      <c r="AR558" s="1" t="s">
        <v>17</v>
      </c>
      <c r="AS558" s="1" t="s">
        <v>18</v>
      </c>
      <c r="AT558" s="11" t="s">
        <v>19</v>
      </c>
      <c r="AU558" s="11" t="s">
        <v>20</v>
      </c>
      <c r="AV558" s="12" t="s">
        <v>21</v>
      </c>
      <c r="AW558" s="13" t="s">
        <v>8</v>
      </c>
      <c r="AX558" s="11" t="s">
        <v>22</v>
      </c>
      <c r="AY558" s="11" t="s">
        <v>23</v>
      </c>
      <c r="AZ558" s="11" t="s">
        <v>24</v>
      </c>
      <c r="BA558" s="7" t="s">
        <v>25</v>
      </c>
      <c r="BB558" s="11" t="s">
        <v>26</v>
      </c>
      <c r="BC558" s="11" t="s">
        <v>27</v>
      </c>
      <c r="BD558" s="8" t="s">
        <v>28</v>
      </c>
      <c r="BE558" s="9" t="s">
        <v>29</v>
      </c>
      <c r="BF558" s="14"/>
      <c r="BG558" s="14"/>
      <c r="BH558" s="1"/>
      <c r="BI558" s="1" t="s">
        <v>14</v>
      </c>
      <c r="BJ558" s="1" t="s">
        <v>15</v>
      </c>
      <c r="BK558" s="1" t="s">
        <v>16</v>
      </c>
      <c r="BL558" s="1" t="s">
        <v>17</v>
      </c>
      <c r="BM558" s="1" t="s">
        <v>18</v>
      </c>
      <c r="BN558" s="11" t="s">
        <v>19</v>
      </c>
      <c r="BO558" s="11" t="s">
        <v>20</v>
      </c>
      <c r="BP558" s="12" t="s">
        <v>21</v>
      </c>
      <c r="BQ558" s="13" t="s">
        <v>8</v>
      </c>
      <c r="BR558" s="11" t="s">
        <v>22</v>
      </c>
      <c r="BS558" s="11" t="s">
        <v>23</v>
      </c>
      <c r="BT558" s="11" t="s">
        <v>24</v>
      </c>
      <c r="BU558" s="7" t="s">
        <v>25</v>
      </c>
      <c r="BV558" s="11" t="s">
        <v>26</v>
      </c>
      <c r="BW558" s="11" t="s">
        <v>27</v>
      </c>
      <c r="BX558" s="8" t="s">
        <v>28</v>
      </c>
      <c r="BY558" s="9" t="s">
        <v>29</v>
      </c>
      <c r="BZ558" s="14"/>
      <c r="CA558" s="14"/>
      <c r="CB558" s="1"/>
      <c r="CC558" s="1" t="s">
        <v>14</v>
      </c>
      <c r="CD558" s="1" t="s">
        <v>15</v>
      </c>
      <c r="CE558" s="1" t="s">
        <v>16</v>
      </c>
      <c r="CF558" s="1" t="s">
        <v>17</v>
      </c>
      <c r="CG558" s="1" t="s">
        <v>18</v>
      </c>
      <c r="CH558" s="11" t="s">
        <v>19</v>
      </c>
      <c r="CI558" s="11" t="s">
        <v>20</v>
      </c>
      <c r="CJ558" s="12" t="s">
        <v>21</v>
      </c>
      <c r="CK558" s="13" t="s">
        <v>8</v>
      </c>
      <c r="CL558" s="11" t="s">
        <v>22</v>
      </c>
      <c r="CM558" s="11" t="s">
        <v>23</v>
      </c>
      <c r="CN558" s="11" t="s">
        <v>24</v>
      </c>
      <c r="CO558" s="7" t="s">
        <v>25</v>
      </c>
      <c r="CP558" s="11" t="s">
        <v>26</v>
      </c>
      <c r="CQ558" s="11" t="s">
        <v>27</v>
      </c>
      <c r="CR558" s="8" t="s">
        <v>28</v>
      </c>
      <c r="CS558" s="9" t="s">
        <v>29</v>
      </c>
      <c r="CT558" s="14"/>
      <c r="CU558" s="14"/>
      <c r="CV558" s="1"/>
      <c r="CW558" s="1" t="s">
        <v>14</v>
      </c>
      <c r="CX558" s="1" t="s">
        <v>15</v>
      </c>
      <c r="CY558" s="1" t="s">
        <v>16</v>
      </c>
      <c r="CZ558" s="1" t="s">
        <v>17</v>
      </c>
      <c r="DA558" s="1" t="s">
        <v>18</v>
      </c>
      <c r="DB558" s="11" t="s">
        <v>19</v>
      </c>
      <c r="DC558" s="11" t="s">
        <v>20</v>
      </c>
      <c r="DD558" s="12" t="s">
        <v>21</v>
      </c>
      <c r="DE558" s="13" t="s">
        <v>8</v>
      </c>
      <c r="DF558" s="11" t="s">
        <v>22</v>
      </c>
      <c r="DG558" s="11" t="s">
        <v>23</v>
      </c>
      <c r="DH558" s="11" t="s">
        <v>24</v>
      </c>
      <c r="DI558" s="7" t="s">
        <v>25</v>
      </c>
      <c r="DJ558" s="11" t="s">
        <v>26</v>
      </c>
      <c r="DK558" s="11" t="s">
        <v>27</v>
      </c>
      <c r="DL558" s="8" t="s">
        <v>28</v>
      </c>
      <c r="DM558" s="9" t="s">
        <v>29</v>
      </c>
      <c r="DN558" s="14"/>
      <c r="DO558" s="14"/>
      <c r="DP558" s="1"/>
      <c r="DQ558" s="1" t="s">
        <v>14</v>
      </c>
      <c r="DR558" s="1" t="s">
        <v>15</v>
      </c>
      <c r="DS558" s="1" t="s">
        <v>16</v>
      </c>
      <c r="DT558" s="1" t="s">
        <v>17</v>
      </c>
      <c r="DU558" s="1" t="s">
        <v>18</v>
      </c>
      <c r="DV558" s="11" t="s">
        <v>19</v>
      </c>
      <c r="DW558" s="11" t="s">
        <v>20</v>
      </c>
      <c r="DX558" s="12" t="s">
        <v>21</v>
      </c>
      <c r="DY558" s="13" t="s">
        <v>8</v>
      </c>
      <c r="DZ558" s="11" t="s">
        <v>22</v>
      </c>
      <c r="EA558" s="11" t="s">
        <v>23</v>
      </c>
      <c r="EB558" s="11" t="s">
        <v>24</v>
      </c>
      <c r="EC558" s="7" t="s">
        <v>25</v>
      </c>
      <c r="ED558" s="11" t="s">
        <v>26</v>
      </c>
      <c r="EE558" s="11" t="s">
        <v>27</v>
      </c>
      <c r="EF558" s="8" t="s">
        <v>28</v>
      </c>
      <c r="EG558" s="9" t="s">
        <v>29</v>
      </c>
      <c r="EH558" s="14"/>
      <c r="EI558" s="14"/>
    </row>
    <row r="559" s="1" customFormat="1" customHeight="1" spans="1:139">
      <c r="A559" s="15">
        <f>M568</f>
        <v>2153309.63644123</v>
      </c>
      <c r="B559" s="15">
        <f>T577+T586</f>
        <v>880186.735995033</v>
      </c>
      <c r="C559" s="15">
        <f>M600</f>
        <v>656558.493069623</v>
      </c>
      <c r="D559" s="15">
        <f>M610</f>
        <v>438521.444749058</v>
      </c>
      <c r="E559" s="15">
        <v>18</v>
      </c>
      <c r="F559" s="11">
        <v>2704</v>
      </c>
      <c r="G559" s="11">
        <v>1.286</v>
      </c>
      <c r="H559" s="12">
        <v>1.35</v>
      </c>
      <c r="I559" s="13">
        <f t="shared" ref="I559:I567" si="1115">F559*G559*H559</f>
        <v>4694.4144</v>
      </c>
      <c r="J559" s="11">
        <v>3</v>
      </c>
      <c r="K559" s="11">
        <v>680</v>
      </c>
      <c r="L559" s="11">
        <v>1.79</v>
      </c>
      <c r="M559" s="16">
        <f t="shared" ref="M559:M567" si="1116">1+6*K559/(K559+2000)+L559</f>
        <v>4.31238805970149</v>
      </c>
      <c r="N559" s="11">
        <v>1</v>
      </c>
      <c r="O559" s="11">
        <v>2.38</v>
      </c>
      <c r="P559" s="8">
        <f t="shared" ref="P559:P567" si="1117">1+N559*O559</f>
        <v>3.38</v>
      </c>
      <c r="Q559" s="9">
        <v>1.275</v>
      </c>
      <c r="R559" s="17">
        <v>1</v>
      </c>
      <c r="S559" s="18">
        <f t="shared" ref="S559:S567" si="1118">I559*J559*Q559*P559*M559*R559</f>
        <v>261726.320108741</v>
      </c>
      <c r="U559" s="15">
        <f>AG568</f>
        <v>2153309.63644123</v>
      </c>
      <c r="V559" s="15">
        <f>AN577+AN586</f>
        <v>1014868.84540577</v>
      </c>
      <c r="W559" s="15">
        <f>AG600</f>
        <v>656558.493069623</v>
      </c>
      <c r="X559" s="15">
        <f>AG610</f>
        <v>620901.713261907</v>
      </c>
      <c r="Y559" s="15">
        <v>18</v>
      </c>
      <c r="Z559" s="11">
        <v>2704</v>
      </c>
      <c r="AA559" s="11">
        <v>1.286</v>
      </c>
      <c r="AB559" s="12">
        <v>1.35</v>
      </c>
      <c r="AC559" s="13">
        <f t="shared" ref="AC559:AC567" si="1119">Z559*AA559*AB559</f>
        <v>4694.4144</v>
      </c>
      <c r="AD559" s="11">
        <v>3</v>
      </c>
      <c r="AE559" s="11">
        <v>680</v>
      </c>
      <c r="AF559" s="11">
        <v>1.79</v>
      </c>
      <c r="AG559" s="16">
        <f t="shared" ref="AG559:AG567" si="1120">1+6*AE559/(AE559+2000)+AF559</f>
        <v>4.31238805970149</v>
      </c>
      <c r="AH559" s="11">
        <v>1</v>
      </c>
      <c r="AI559" s="11">
        <v>2.38</v>
      </c>
      <c r="AJ559" s="8">
        <f t="shared" ref="AJ559:AJ567" si="1121">1+AH559*AI559</f>
        <v>3.38</v>
      </c>
      <c r="AK559" s="9">
        <v>1.275</v>
      </c>
      <c r="AL559" s="17">
        <v>1</v>
      </c>
      <c r="AM559" s="18">
        <f t="shared" ref="AM559:AM567" si="1122">AC559*AD559*AK559*AJ559*AG559*AL559</f>
        <v>261726.320108741</v>
      </c>
      <c r="AO559" s="15">
        <f>BA568</f>
        <v>2185609.28098785</v>
      </c>
      <c r="AP559" s="15">
        <f>BH577+BH586</f>
        <v>911346.084227482</v>
      </c>
      <c r="AQ559" s="15">
        <f>BA600</f>
        <v>666406.870465667</v>
      </c>
      <c r="AR559" s="15">
        <f>BA610</f>
        <v>666751.987554849</v>
      </c>
      <c r="AS559" s="15">
        <v>18</v>
      </c>
      <c r="AT559" s="11">
        <v>2704</v>
      </c>
      <c r="AU559" s="11">
        <v>1.286</v>
      </c>
      <c r="AV559" s="12">
        <v>1.35</v>
      </c>
      <c r="AW559" s="13">
        <f t="shared" ref="AW559:AW567" si="1123">AT559*AU559*AV559</f>
        <v>4694.4144</v>
      </c>
      <c r="AX559" s="11">
        <v>3</v>
      </c>
      <c r="AY559" s="11">
        <v>680</v>
      </c>
      <c r="AZ559" s="11">
        <v>1.79</v>
      </c>
      <c r="BA559" s="16">
        <f t="shared" ref="BA559:BA567" si="1124">1+6*AY559/(AY559+2000)+AZ559</f>
        <v>4.31238805970149</v>
      </c>
      <c r="BB559" s="11">
        <v>1</v>
      </c>
      <c r="BC559" s="11">
        <v>2.38</v>
      </c>
      <c r="BD559" s="8">
        <f t="shared" ref="BD559:BD567" si="1125">1+BB559*BC559</f>
        <v>3.38</v>
      </c>
      <c r="BE559" s="9">
        <v>1.275</v>
      </c>
      <c r="BF559" s="17">
        <v>1.015</v>
      </c>
      <c r="BG559" s="18">
        <f t="shared" ref="BG559:BG567" si="1126">AW559*AX559*BE559*BD559*BA559*BF559</f>
        <v>265652.214910372</v>
      </c>
      <c r="BI559" s="15">
        <f>BU568</f>
        <v>2185609.28098785</v>
      </c>
      <c r="BJ559" s="15">
        <f>CB577+CB586</f>
        <v>1046337.90568706</v>
      </c>
      <c r="BK559" s="15">
        <f>BU600</f>
        <v>666406.870465667</v>
      </c>
      <c r="BL559" s="15">
        <f>BU610</f>
        <v>940406.99320214</v>
      </c>
      <c r="BM559" s="15">
        <v>18</v>
      </c>
      <c r="BN559" s="11">
        <v>2704</v>
      </c>
      <c r="BO559" s="11">
        <v>1.286</v>
      </c>
      <c r="BP559" s="12">
        <v>1.35</v>
      </c>
      <c r="BQ559" s="13">
        <f t="shared" ref="BQ559:BQ567" si="1127">BN559*BO559*BP559</f>
        <v>4694.4144</v>
      </c>
      <c r="BR559" s="11">
        <v>3</v>
      </c>
      <c r="BS559" s="11">
        <v>680</v>
      </c>
      <c r="BT559" s="11">
        <v>1.79</v>
      </c>
      <c r="BU559" s="16">
        <f t="shared" ref="BU559:BU567" si="1128">1+6*BS559/(BS559+2000)+BT559</f>
        <v>4.31238805970149</v>
      </c>
      <c r="BV559" s="11">
        <v>1</v>
      </c>
      <c r="BW559" s="11">
        <v>2.38</v>
      </c>
      <c r="BX559" s="8">
        <f t="shared" ref="BX559:BX567" si="1129">1+BV559*BW559</f>
        <v>3.38</v>
      </c>
      <c r="BY559" s="9">
        <v>1.275</v>
      </c>
      <c r="BZ559" s="17">
        <v>1.015</v>
      </c>
      <c r="CA559" s="18">
        <f t="shared" ref="CA559:CA567" si="1130">BQ559*BR559*BY559*BX559*BU559*BZ559</f>
        <v>265652.214910372</v>
      </c>
      <c r="CC559" s="15">
        <f>CO568</f>
        <v>2706146.40264324</v>
      </c>
      <c r="CD559" s="15">
        <f>CV577+CV586</f>
        <v>974197.538312136</v>
      </c>
      <c r="CE559" s="15">
        <f>CO600</f>
        <v>712365.96498054</v>
      </c>
      <c r="CF559" s="15">
        <f>CO610</f>
        <v>987980.844752582</v>
      </c>
      <c r="CG559" s="15">
        <v>18</v>
      </c>
      <c r="CH559" s="11">
        <f t="shared" ref="CH559:CH567" si="1131">2704+428</f>
        <v>3132</v>
      </c>
      <c r="CI559" s="11">
        <v>1.286</v>
      </c>
      <c r="CJ559" s="12">
        <v>1.35</v>
      </c>
      <c r="CK559" s="13">
        <f t="shared" ref="CK559:CK567" si="1132">CH559*CI559*CJ559</f>
        <v>5437.4652</v>
      </c>
      <c r="CL559" s="11">
        <v>3</v>
      </c>
      <c r="CM559" s="11">
        <v>680</v>
      </c>
      <c r="CN559" s="11">
        <v>1.79</v>
      </c>
      <c r="CO559" s="16">
        <f t="shared" ref="CO559:CO567" si="1133">1+6*CM559/(CM559+2000)+CN559</f>
        <v>4.31238805970149</v>
      </c>
      <c r="CP559" s="11">
        <v>1</v>
      </c>
      <c r="CQ559" s="11">
        <v>2.38</v>
      </c>
      <c r="CR559" s="8">
        <f t="shared" ref="CR559:CR567" si="1134">1+CP559*CQ559</f>
        <v>3.38</v>
      </c>
      <c r="CS559" s="9">
        <v>1.275</v>
      </c>
      <c r="CT559" s="17">
        <v>1.085</v>
      </c>
      <c r="CU559" s="18">
        <f t="shared" ref="CU559:CU567" si="1135">CK559*CL559*CS559*CR559*CO559*CT559</f>
        <v>328921.45544376</v>
      </c>
      <c r="CW559" s="15">
        <f>DI568</f>
        <v>2716514.77966486</v>
      </c>
      <c r="CX559" s="15">
        <f>DP577+DP586</f>
        <v>1118499.14056203</v>
      </c>
      <c r="CY559" s="15">
        <f>DI600</f>
        <v>712365.96498054</v>
      </c>
      <c r="CZ559" s="15">
        <f>DI610</f>
        <v>1387137.09617679</v>
      </c>
      <c r="DA559" s="15">
        <v>18</v>
      </c>
      <c r="DB559" s="11">
        <f t="shared" ref="DB559:DB567" si="1136">2704+440</f>
        <v>3144</v>
      </c>
      <c r="DC559" s="11">
        <v>1.286</v>
      </c>
      <c r="DD559" s="12">
        <v>1.35</v>
      </c>
      <c r="DE559" s="13">
        <f t="shared" ref="DE559:DE567" si="1137">DB559*DC559*DD559</f>
        <v>5458.2984</v>
      </c>
      <c r="DF559" s="11">
        <v>3</v>
      </c>
      <c r="DG559" s="11">
        <v>680</v>
      </c>
      <c r="DH559" s="11">
        <v>1.79</v>
      </c>
      <c r="DI559" s="16">
        <f t="shared" ref="DI559:DI567" si="1138">1+6*DG559/(DG559+2000)+DH559</f>
        <v>4.31238805970149</v>
      </c>
      <c r="DJ559" s="11">
        <v>1</v>
      </c>
      <c r="DK559" s="11">
        <v>2.38</v>
      </c>
      <c r="DL559" s="8">
        <f t="shared" ref="DL559:DL567" si="1139">1+DJ559*DK559</f>
        <v>3.38</v>
      </c>
      <c r="DM559" s="9">
        <v>1.275</v>
      </c>
      <c r="DN559" s="17">
        <v>1.085</v>
      </c>
      <c r="DO559" s="18">
        <f t="shared" ref="DO559:DO567" si="1140">DE559*DF559*DM559*DL559*DI559*DN559</f>
        <v>330181.69090523</v>
      </c>
      <c r="DQ559" s="15">
        <f>EC568</f>
        <v>3867192.03819026</v>
      </c>
      <c r="DR559" s="15">
        <f>EJ577+EJ586</f>
        <v>1551399.30028174</v>
      </c>
      <c r="DS559" s="15">
        <f>EC600</f>
        <v>1022421.98282579</v>
      </c>
      <c r="DT559" s="15">
        <f>EC610</f>
        <v>2553531.38893932</v>
      </c>
      <c r="DU559" s="15">
        <v>18</v>
      </c>
      <c r="DV559" s="11">
        <f t="shared" ref="DV559:DV567" si="1141">2704+499</f>
        <v>3203</v>
      </c>
      <c r="DW559" s="11">
        <v>1.286</v>
      </c>
      <c r="DX559" s="12">
        <v>1.35</v>
      </c>
      <c r="DY559" s="13">
        <f t="shared" ref="DY559:DY567" si="1142">DV559*DW559*DX559</f>
        <v>5560.7283</v>
      </c>
      <c r="DZ559" s="11">
        <v>3</v>
      </c>
      <c r="EA559" s="11">
        <v>680</v>
      </c>
      <c r="EB559" s="11">
        <v>1.88</v>
      </c>
      <c r="EC559" s="16">
        <f t="shared" ref="EC559:EC567" si="1143">1+6*EA559/(EA559+2000)+EB559</f>
        <v>4.40238805970149</v>
      </c>
      <c r="ED559" s="11">
        <v>1</v>
      </c>
      <c r="EE559" s="11">
        <v>3.18</v>
      </c>
      <c r="EF559" s="8">
        <f t="shared" ref="EF559:EF567" si="1144">1+ED559*EE559</f>
        <v>4.18</v>
      </c>
      <c r="EG559" s="9">
        <v>1.275</v>
      </c>
      <c r="EH559" s="17">
        <v>1.2</v>
      </c>
      <c r="EI559" s="18">
        <f t="shared" ref="EI559:EI567" si="1145">DY559*DZ559*EG559*EF559*EC559*EH559</f>
        <v>469687.45964893</v>
      </c>
    </row>
    <row r="560" s="1" customFormat="1" customHeight="1" spans="1:139">
      <c r="A560" s="1" t="s">
        <v>30</v>
      </c>
      <c r="B560" s="1" t="s">
        <v>31</v>
      </c>
      <c r="C560" s="1" t="s">
        <v>32</v>
      </c>
      <c r="D560" s="1" t="s">
        <v>12</v>
      </c>
      <c r="E560" s="1"/>
      <c r="F560" s="11">
        <v>2704</v>
      </c>
      <c r="G560" s="11">
        <v>1.871</v>
      </c>
      <c r="H560" s="12">
        <v>1.35</v>
      </c>
      <c r="I560" s="13">
        <f t="shared" si="1115"/>
        <v>6829.8984</v>
      </c>
      <c r="J560" s="11">
        <v>3</v>
      </c>
      <c r="K560" s="11">
        <v>680</v>
      </c>
      <c r="L560" s="11">
        <v>1.79</v>
      </c>
      <c r="M560" s="16">
        <f t="shared" si="1116"/>
        <v>4.31238805970149</v>
      </c>
      <c r="N560" s="11">
        <v>1</v>
      </c>
      <c r="O560" s="11">
        <v>2.38</v>
      </c>
      <c r="P560" s="8">
        <f t="shared" si="1117"/>
        <v>3.38</v>
      </c>
      <c r="Q560" s="9">
        <v>1.275</v>
      </c>
      <c r="R560" s="17">
        <v>1</v>
      </c>
      <c r="S560" s="18">
        <f t="shared" si="1118"/>
        <v>380785.338198643</v>
      </c>
      <c r="U560" s="1" t="s">
        <v>30</v>
      </c>
      <c r="V560" s="1" t="s">
        <v>31</v>
      </c>
      <c r="W560" s="1" t="s">
        <v>32</v>
      </c>
      <c r="X560" s="1" t="s">
        <v>12</v>
      </c>
      <c r="Y560" s="1"/>
      <c r="Z560" s="11">
        <v>2704</v>
      </c>
      <c r="AA560" s="11">
        <v>1.871</v>
      </c>
      <c r="AB560" s="12">
        <v>1.35</v>
      </c>
      <c r="AC560" s="13">
        <f t="shared" si="1119"/>
        <v>6829.8984</v>
      </c>
      <c r="AD560" s="11">
        <v>3</v>
      </c>
      <c r="AE560" s="11">
        <v>680</v>
      </c>
      <c r="AF560" s="11">
        <v>1.79</v>
      </c>
      <c r="AG560" s="16">
        <f t="shared" si="1120"/>
        <v>4.31238805970149</v>
      </c>
      <c r="AH560" s="11">
        <v>1</v>
      </c>
      <c r="AI560" s="11">
        <v>2.38</v>
      </c>
      <c r="AJ560" s="8">
        <f t="shared" si="1121"/>
        <v>3.38</v>
      </c>
      <c r="AK560" s="9">
        <v>1.275</v>
      </c>
      <c r="AL560" s="17">
        <v>1</v>
      </c>
      <c r="AM560" s="18">
        <f t="shared" si="1122"/>
        <v>380785.338198643</v>
      </c>
      <c r="AO560" s="1" t="s">
        <v>30</v>
      </c>
      <c r="AP560" s="1" t="s">
        <v>31</v>
      </c>
      <c r="AQ560" s="1" t="s">
        <v>32</v>
      </c>
      <c r="AR560" s="1" t="s">
        <v>12</v>
      </c>
      <c r="AS560" s="1"/>
      <c r="AT560" s="11">
        <v>2704</v>
      </c>
      <c r="AU560" s="11">
        <v>1.871</v>
      </c>
      <c r="AV560" s="12">
        <v>1.35</v>
      </c>
      <c r="AW560" s="13">
        <f t="shared" si="1123"/>
        <v>6829.8984</v>
      </c>
      <c r="AX560" s="11">
        <v>3</v>
      </c>
      <c r="AY560" s="11">
        <v>680</v>
      </c>
      <c r="AZ560" s="11">
        <v>1.79</v>
      </c>
      <c r="BA560" s="16">
        <f t="shared" si="1124"/>
        <v>4.31238805970149</v>
      </c>
      <c r="BB560" s="11">
        <v>1</v>
      </c>
      <c r="BC560" s="11">
        <v>2.38</v>
      </c>
      <c r="BD560" s="8">
        <f t="shared" si="1125"/>
        <v>3.38</v>
      </c>
      <c r="BE560" s="9">
        <v>1.275</v>
      </c>
      <c r="BF560" s="17">
        <v>1.015</v>
      </c>
      <c r="BG560" s="18">
        <f t="shared" si="1126"/>
        <v>386497.118271623</v>
      </c>
      <c r="BI560" s="1" t="s">
        <v>30</v>
      </c>
      <c r="BJ560" s="1" t="s">
        <v>31</v>
      </c>
      <c r="BK560" s="1" t="s">
        <v>32</v>
      </c>
      <c r="BL560" s="1" t="s">
        <v>12</v>
      </c>
      <c r="BM560" s="1"/>
      <c r="BN560" s="11">
        <v>2704</v>
      </c>
      <c r="BO560" s="11">
        <v>1.871</v>
      </c>
      <c r="BP560" s="12">
        <v>1.35</v>
      </c>
      <c r="BQ560" s="13">
        <f t="shared" si="1127"/>
        <v>6829.8984</v>
      </c>
      <c r="BR560" s="11">
        <v>3</v>
      </c>
      <c r="BS560" s="11">
        <v>680</v>
      </c>
      <c r="BT560" s="11">
        <v>1.79</v>
      </c>
      <c r="BU560" s="16">
        <f t="shared" si="1128"/>
        <v>4.31238805970149</v>
      </c>
      <c r="BV560" s="11">
        <v>1</v>
      </c>
      <c r="BW560" s="11">
        <v>2.38</v>
      </c>
      <c r="BX560" s="8">
        <f t="shared" si="1129"/>
        <v>3.38</v>
      </c>
      <c r="BY560" s="9">
        <v>1.275</v>
      </c>
      <c r="BZ560" s="17">
        <v>1.015</v>
      </c>
      <c r="CA560" s="18">
        <f t="shared" si="1130"/>
        <v>386497.118271623</v>
      </c>
      <c r="CC560" s="1" t="s">
        <v>30</v>
      </c>
      <c r="CD560" s="1" t="s">
        <v>31</v>
      </c>
      <c r="CE560" s="1" t="s">
        <v>32</v>
      </c>
      <c r="CF560" s="1" t="s">
        <v>12</v>
      </c>
      <c r="CG560" s="1"/>
      <c r="CH560" s="11">
        <f t="shared" si="1131"/>
        <v>3132</v>
      </c>
      <c r="CI560" s="11">
        <v>1.871</v>
      </c>
      <c r="CJ560" s="12">
        <v>1.35</v>
      </c>
      <c r="CK560" s="13">
        <f t="shared" si="1132"/>
        <v>7910.9622</v>
      </c>
      <c r="CL560" s="11">
        <v>3</v>
      </c>
      <c r="CM560" s="11">
        <v>680</v>
      </c>
      <c r="CN560" s="11">
        <v>1.79</v>
      </c>
      <c r="CO560" s="16">
        <f t="shared" si="1133"/>
        <v>4.31238805970149</v>
      </c>
      <c r="CP560" s="11">
        <v>1</v>
      </c>
      <c r="CQ560" s="11">
        <v>2.38</v>
      </c>
      <c r="CR560" s="8">
        <f t="shared" si="1134"/>
        <v>3.38</v>
      </c>
      <c r="CS560" s="9">
        <v>1.275</v>
      </c>
      <c r="CT560" s="17">
        <v>1.085</v>
      </c>
      <c r="CU560" s="18">
        <f t="shared" si="1135"/>
        <v>478547.467445781</v>
      </c>
      <c r="CW560" s="1" t="s">
        <v>30</v>
      </c>
      <c r="CX560" s="1" t="s">
        <v>31</v>
      </c>
      <c r="CY560" s="1" t="s">
        <v>32</v>
      </c>
      <c r="CZ560" s="1" t="s">
        <v>12</v>
      </c>
      <c r="DA560" s="1"/>
      <c r="DB560" s="11">
        <f t="shared" si="1136"/>
        <v>3144</v>
      </c>
      <c r="DC560" s="11">
        <v>1.871</v>
      </c>
      <c r="DD560" s="12">
        <v>1.35</v>
      </c>
      <c r="DE560" s="13">
        <f t="shared" si="1137"/>
        <v>7941.2724</v>
      </c>
      <c r="DF560" s="11">
        <v>3</v>
      </c>
      <c r="DG560" s="11">
        <v>680</v>
      </c>
      <c r="DH560" s="11">
        <v>1.79</v>
      </c>
      <c r="DI560" s="16">
        <f t="shared" si="1138"/>
        <v>4.31238805970149</v>
      </c>
      <c r="DJ560" s="11">
        <v>1</v>
      </c>
      <c r="DK560" s="11">
        <v>2.38</v>
      </c>
      <c r="DL560" s="8">
        <f t="shared" si="1139"/>
        <v>3.38</v>
      </c>
      <c r="DM560" s="9">
        <v>1.275</v>
      </c>
      <c r="DN560" s="17">
        <v>1.085</v>
      </c>
      <c r="DO560" s="18">
        <f t="shared" si="1140"/>
        <v>480380.982646723</v>
      </c>
      <c r="DQ560" s="1" t="s">
        <v>30</v>
      </c>
      <c r="DR560" s="1" t="s">
        <v>31</v>
      </c>
      <c r="DS560" s="1" t="s">
        <v>32</v>
      </c>
      <c r="DT560" s="1" t="s">
        <v>12</v>
      </c>
      <c r="DU560" s="1"/>
      <c r="DV560" s="11">
        <f t="shared" si="1141"/>
        <v>3203</v>
      </c>
      <c r="DW560" s="11">
        <v>1.871</v>
      </c>
      <c r="DX560" s="12">
        <v>1.35</v>
      </c>
      <c r="DY560" s="13">
        <f t="shared" si="1142"/>
        <v>8090.29755</v>
      </c>
      <c r="DZ560" s="11">
        <v>3</v>
      </c>
      <c r="EA560" s="11">
        <v>680</v>
      </c>
      <c r="EB560" s="11">
        <v>1.88</v>
      </c>
      <c r="EC560" s="16">
        <f t="shared" si="1143"/>
        <v>4.40238805970149</v>
      </c>
      <c r="ED560" s="11">
        <v>1</v>
      </c>
      <c r="EE560" s="11">
        <v>3.18</v>
      </c>
      <c r="EF560" s="8">
        <f t="shared" si="1144"/>
        <v>4.18</v>
      </c>
      <c r="EG560" s="9">
        <v>1.275</v>
      </c>
      <c r="EH560" s="17">
        <v>1.2</v>
      </c>
      <c r="EI560" s="18">
        <f t="shared" si="1145"/>
        <v>683347.7737194</v>
      </c>
    </row>
    <row r="561" s="1" customFormat="1" customHeight="1" spans="1:140">
      <c r="A561" s="15">
        <f>M630</f>
        <v>115713.17784</v>
      </c>
      <c r="B561" s="15">
        <f>M647</f>
        <v>125705.6663261</v>
      </c>
      <c r="C561" s="1">
        <f>M663</f>
        <v>91641.79763424</v>
      </c>
      <c r="D561" s="1">
        <v>1</v>
      </c>
      <c r="E561" s="1"/>
      <c r="F561" s="11">
        <v>2704</v>
      </c>
      <c r="G561" s="11">
        <v>1.286</v>
      </c>
      <c r="H561" s="12">
        <v>1.35</v>
      </c>
      <c r="I561" s="13">
        <f t="shared" si="1115"/>
        <v>4694.4144</v>
      </c>
      <c r="J561" s="11">
        <v>3</v>
      </c>
      <c r="K561" s="11">
        <v>680</v>
      </c>
      <c r="L561" s="11">
        <v>1.79</v>
      </c>
      <c r="M561" s="16">
        <f t="shared" si="1116"/>
        <v>4.31238805970149</v>
      </c>
      <c r="N561" s="11">
        <v>1</v>
      </c>
      <c r="O561" s="11">
        <v>2.38</v>
      </c>
      <c r="P561" s="8">
        <f t="shared" si="1117"/>
        <v>3.38</v>
      </c>
      <c r="Q561" s="9">
        <v>1.275</v>
      </c>
      <c r="R561" s="17">
        <v>1</v>
      </c>
      <c r="S561" s="18">
        <f t="shared" si="1118"/>
        <v>261726.320108741</v>
      </c>
      <c r="U561" s="15">
        <f>AG630</f>
        <v>115713.17784</v>
      </c>
      <c r="V561" s="15">
        <f>AG647</f>
        <v>125705.6663261</v>
      </c>
      <c r="W561" s="1">
        <f>AG663</f>
        <v>110487.839616</v>
      </c>
      <c r="X561" s="1">
        <v>1</v>
      </c>
      <c r="Y561" s="1"/>
      <c r="Z561" s="11">
        <v>2704</v>
      </c>
      <c r="AA561" s="11">
        <v>1.286</v>
      </c>
      <c r="AB561" s="12">
        <v>1.35</v>
      </c>
      <c r="AC561" s="13">
        <f t="shared" si="1119"/>
        <v>4694.4144</v>
      </c>
      <c r="AD561" s="11">
        <v>3</v>
      </c>
      <c r="AE561" s="11">
        <v>680</v>
      </c>
      <c r="AF561" s="11">
        <v>1.79</v>
      </c>
      <c r="AG561" s="16">
        <f t="shared" si="1120"/>
        <v>4.31238805970149</v>
      </c>
      <c r="AH561" s="11">
        <v>1</v>
      </c>
      <c r="AI561" s="11">
        <v>2.38</v>
      </c>
      <c r="AJ561" s="8">
        <f t="shared" si="1121"/>
        <v>3.38</v>
      </c>
      <c r="AK561" s="9">
        <v>1.275</v>
      </c>
      <c r="AL561" s="17">
        <v>1</v>
      </c>
      <c r="AM561" s="18">
        <f t="shared" si="1122"/>
        <v>261726.320108741</v>
      </c>
      <c r="AO561" s="15">
        <f>BA630</f>
        <v>115713.17784</v>
      </c>
      <c r="AP561" s="15">
        <f>BA647</f>
        <v>125705.6663261</v>
      </c>
      <c r="AQ561" s="1">
        <f>BA663</f>
        <v>100474.9271892</v>
      </c>
      <c r="AR561" s="1">
        <v>1</v>
      </c>
      <c r="AS561" s="1"/>
      <c r="AT561" s="11">
        <v>2704</v>
      </c>
      <c r="AU561" s="11">
        <v>1.286</v>
      </c>
      <c r="AV561" s="12">
        <v>1.35</v>
      </c>
      <c r="AW561" s="13">
        <f t="shared" si="1123"/>
        <v>4694.4144</v>
      </c>
      <c r="AX561" s="11">
        <v>3</v>
      </c>
      <c r="AY561" s="11">
        <v>680</v>
      </c>
      <c r="AZ561" s="11">
        <v>1.79</v>
      </c>
      <c r="BA561" s="16">
        <f t="shared" si="1124"/>
        <v>4.31238805970149</v>
      </c>
      <c r="BB561" s="11">
        <v>1</v>
      </c>
      <c r="BC561" s="11">
        <v>2.38</v>
      </c>
      <c r="BD561" s="8">
        <f t="shared" si="1125"/>
        <v>3.38</v>
      </c>
      <c r="BE561" s="9">
        <v>1.275</v>
      </c>
      <c r="BF561" s="17">
        <v>1.015</v>
      </c>
      <c r="BG561" s="18">
        <f t="shared" si="1126"/>
        <v>265652.214910372</v>
      </c>
      <c r="BI561" s="15">
        <f>BU630</f>
        <v>115713.17784</v>
      </c>
      <c r="BJ561" s="15">
        <f>BU647</f>
        <v>125705.6663261</v>
      </c>
      <c r="BK561" s="1">
        <f>BU663</f>
        <v>141712.849656</v>
      </c>
      <c r="BL561" s="1">
        <v>1</v>
      </c>
      <c r="BM561" s="1"/>
      <c r="BN561" s="11">
        <v>2704</v>
      </c>
      <c r="BO561" s="11">
        <v>1.286</v>
      </c>
      <c r="BP561" s="12">
        <v>1.35</v>
      </c>
      <c r="BQ561" s="13">
        <f t="shared" si="1127"/>
        <v>4694.4144</v>
      </c>
      <c r="BR561" s="11">
        <v>3</v>
      </c>
      <c r="BS561" s="11">
        <v>680</v>
      </c>
      <c r="BT561" s="11">
        <v>1.79</v>
      </c>
      <c r="BU561" s="16">
        <f t="shared" si="1128"/>
        <v>4.31238805970149</v>
      </c>
      <c r="BV561" s="11">
        <v>1</v>
      </c>
      <c r="BW561" s="11">
        <v>2.38</v>
      </c>
      <c r="BX561" s="8">
        <f t="shared" si="1129"/>
        <v>3.38</v>
      </c>
      <c r="BY561" s="9">
        <v>1.275</v>
      </c>
      <c r="BZ561" s="17">
        <v>1.015</v>
      </c>
      <c r="CA561" s="18">
        <f t="shared" si="1130"/>
        <v>265652.214910372</v>
      </c>
      <c r="CC561" s="15">
        <f>CO630</f>
        <v>134028.72522</v>
      </c>
      <c r="CD561" s="15">
        <f>CO647</f>
        <v>125705.6663261</v>
      </c>
      <c r="CE561" s="1">
        <f>CO663</f>
        <v>116478.8190684</v>
      </c>
      <c r="CF561" s="1">
        <v>1</v>
      </c>
      <c r="CG561" s="1"/>
      <c r="CH561" s="11">
        <f t="shared" si="1131"/>
        <v>3132</v>
      </c>
      <c r="CI561" s="11">
        <v>1.286</v>
      </c>
      <c r="CJ561" s="12">
        <v>1.35</v>
      </c>
      <c r="CK561" s="13">
        <f t="shared" si="1132"/>
        <v>5437.4652</v>
      </c>
      <c r="CL561" s="11">
        <v>3</v>
      </c>
      <c r="CM561" s="11">
        <v>680</v>
      </c>
      <c r="CN561" s="11">
        <v>1.79</v>
      </c>
      <c r="CO561" s="16">
        <f t="shared" si="1133"/>
        <v>4.31238805970149</v>
      </c>
      <c r="CP561" s="11">
        <v>1</v>
      </c>
      <c r="CQ561" s="11">
        <v>2.38</v>
      </c>
      <c r="CR561" s="8">
        <f t="shared" si="1134"/>
        <v>3.38</v>
      </c>
      <c r="CS561" s="9">
        <v>1.275</v>
      </c>
      <c r="CT561" s="17">
        <v>1.085</v>
      </c>
      <c r="CU561" s="18">
        <f t="shared" si="1135"/>
        <v>328921.45544376</v>
      </c>
      <c r="CW561" s="15">
        <f>DI630</f>
        <v>134542.24524</v>
      </c>
      <c r="CX561" s="15">
        <f>DI647</f>
        <v>125705.6663261</v>
      </c>
      <c r="CY561" s="1">
        <f>DI663</f>
        <v>136207.92924</v>
      </c>
      <c r="CZ561" s="1">
        <v>1</v>
      </c>
      <c r="DA561" s="1"/>
      <c r="DB561" s="11">
        <f t="shared" si="1136"/>
        <v>3144</v>
      </c>
      <c r="DC561" s="11">
        <v>1.286</v>
      </c>
      <c r="DD561" s="12">
        <v>1.35</v>
      </c>
      <c r="DE561" s="13">
        <f t="shared" si="1137"/>
        <v>5458.2984</v>
      </c>
      <c r="DF561" s="11">
        <v>3</v>
      </c>
      <c r="DG561" s="11">
        <v>680</v>
      </c>
      <c r="DH561" s="11">
        <v>1.79</v>
      </c>
      <c r="DI561" s="16">
        <f t="shared" si="1138"/>
        <v>4.31238805970149</v>
      </c>
      <c r="DJ561" s="11">
        <v>1</v>
      </c>
      <c r="DK561" s="11">
        <v>2.38</v>
      </c>
      <c r="DL561" s="8">
        <f t="shared" si="1139"/>
        <v>3.38</v>
      </c>
      <c r="DM561" s="9">
        <v>1.275</v>
      </c>
      <c r="DN561" s="17">
        <v>1.085</v>
      </c>
      <c r="DO561" s="18">
        <f t="shared" si="1140"/>
        <v>330181.69090523</v>
      </c>
      <c r="DQ561" s="15">
        <f>EC630</f>
        <v>169508.957805</v>
      </c>
      <c r="DR561" s="15">
        <f>EC647</f>
        <v>158505.7715239</v>
      </c>
      <c r="DS561" s="1">
        <f>EC663</f>
        <v>231632.8102845</v>
      </c>
      <c r="DT561" s="1">
        <v>1</v>
      </c>
      <c r="DU561" s="1"/>
      <c r="DV561" s="11">
        <f t="shared" si="1141"/>
        <v>3203</v>
      </c>
      <c r="DW561" s="11">
        <v>1.286</v>
      </c>
      <c r="DX561" s="12">
        <v>1.35</v>
      </c>
      <c r="DY561" s="13">
        <f t="shared" si="1142"/>
        <v>5560.7283</v>
      </c>
      <c r="DZ561" s="11">
        <v>3</v>
      </c>
      <c r="EA561" s="11">
        <v>680</v>
      </c>
      <c r="EB561" s="11">
        <v>1.88</v>
      </c>
      <c r="EC561" s="16">
        <f t="shared" si="1143"/>
        <v>4.40238805970149</v>
      </c>
      <c r="ED561" s="11">
        <v>1</v>
      </c>
      <c r="EE561" s="11">
        <v>3.18</v>
      </c>
      <c r="EF561" s="8">
        <f t="shared" si="1144"/>
        <v>4.18</v>
      </c>
      <c r="EG561" s="9">
        <v>1.275</v>
      </c>
      <c r="EH561" s="17">
        <v>1.2</v>
      </c>
      <c r="EI561" s="18">
        <f t="shared" si="1145"/>
        <v>469687.45964893</v>
      </c>
    </row>
    <row r="562" s="1" customFormat="1" customHeight="1" spans="1:140">
      <c r="A562" s="19" t="s">
        <v>34</v>
      </c>
      <c r="B562" s="19"/>
      <c r="C562" s="19"/>
      <c r="D562" s="20" t="s">
        <v>35</v>
      </c>
      <c r="E562" s="20"/>
      <c r="F562" s="11">
        <v>2704</v>
      </c>
      <c r="G562" s="11">
        <v>1.871</v>
      </c>
      <c r="H562" s="12">
        <v>1.35</v>
      </c>
      <c r="I562" s="13">
        <f t="shared" si="1115"/>
        <v>6829.8984</v>
      </c>
      <c r="J562" s="11">
        <v>3</v>
      </c>
      <c r="K562" s="11">
        <v>680</v>
      </c>
      <c r="L562" s="11">
        <v>1.79</v>
      </c>
      <c r="M562" s="16">
        <f t="shared" si="1116"/>
        <v>4.31238805970149</v>
      </c>
      <c r="N562" s="11">
        <v>1</v>
      </c>
      <c r="O562" s="11">
        <v>2.38</v>
      </c>
      <c r="P562" s="8">
        <f t="shared" si="1117"/>
        <v>3.38</v>
      </c>
      <c r="Q562" s="9">
        <v>1.275</v>
      </c>
      <c r="R562" s="17">
        <v>1</v>
      </c>
      <c r="S562" s="18">
        <f t="shared" si="1118"/>
        <v>380785.338198643</v>
      </c>
      <c r="U562" s="19" t="s">
        <v>34</v>
      </c>
      <c r="V562" s="19"/>
      <c r="W562" s="19"/>
      <c r="X562" s="20" t="s">
        <v>35</v>
      </c>
      <c r="Y562" s="20"/>
      <c r="Z562" s="11">
        <v>2704</v>
      </c>
      <c r="AA562" s="11">
        <v>1.871</v>
      </c>
      <c r="AB562" s="12">
        <v>1.35</v>
      </c>
      <c r="AC562" s="13">
        <f t="shared" si="1119"/>
        <v>6829.8984</v>
      </c>
      <c r="AD562" s="11">
        <v>3</v>
      </c>
      <c r="AE562" s="11">
        <v>680</v>
      </c>
      <c r="AF562" s="11">
        <v>1.79</v>
      </c>
      <c r="AG562" s="16">
        <f t="shared" si="1120"/>
        <v>4.31238805970149</v>
      </c>
      <c r="AH562" s="11">
        <v>1</v>
      </c>
      <c r="AI562" s="11">
        <v>2.38</v>
      </c>
      <c r="AJ562" s="8">
        <f t="shared" si="1121"/>
        <v>3.38</v>
      </c>
      <c r="AK562" s="9">
        <v>1.275</v>
      </c>
      <c r="AL562" s="17">
        <v>1</v>
      </c>
      <c r="AM562" s="18">
        <f t="shared" si="1122"/>
        <v>380785.338198643</v>
      </c>
      <c r="AO562" s="19" t="s">
        <v>34</v>
      </c>
      <c r="AP562" s="19"/>
      <c r="AQ562" s="19"/>
      <c r="AR562" s="20" t="s">
        <v>35</v>
      </c>
      <c r="AS562" s="20"/>
      <c r="AT562" s="11">
        <v>2704</v>
      </c>
      <c r="AU562" s="11">
        <v>1.871</v>
      </c>
      <c r="AV562" s="12">
        <v>1.35</v>
      </c>
      <c r="AW562" s="13">
        <f t="shared" si="1123"/>
        <v>6829.8984</v>
      </c>
      <c r="AX562" s="11">
        <v>3</v>
      </c>
      <c r="AY562" s="11">
        <v>680</v>
      </c>
      <c r="AZ562" s="11">
        <v>1.79</v>
      </c>
      <c r="BA562" s="16">
        <f t="shared" si="1124"/>
        <v>4.31238805970149</v>
      </c>
      <c r="BB562" s="11">
        <v>1</v>
      </c>
      <c r="BC562" s="11">
        <v>2.38</v>
      </c>
      <c r="BD562" s="8">
        <f t="shared" si="1125"/>
        <v>3.38</v>
      </c>
      <c r="BE562" s="9">
        <v>1.275</v>
      </c>
      <c r="BF562" s="17">
        <v>1.015</v>
      </c>
      <c r="BG562" s="18">
        <f t="shared" si="1126"/>
        <v>386497.118271623</v>
      </c>
      <c r="BI562" s="19" t="s">
        <v>34</v>
      </c>
      <c r="BJ562" s="19"/>
      <c r="BK562" s="19"/>
      <c r="BL562" s="20" t="s">
        <v>35</v>
      </c>
      <c r="BM562" s="20"/>
      <c r="BN562" s="11">
        <v>2704</v>
      </c>
      <c r="BO562" s="11">
        <v>1.871</v>
      </c>
      <c r="BP562" s="12">
        <v>1.35</v>
      </c>
      <c r="BQ562" s="13">
        <f t="shared" si="1127"/>
        <v>6829.8984</v>
      </c>
      <c r="BR562" s="11">
        <v>3</v>
      </c>
      <c r="BS562" s="11">
        <v>680</v>
      </c>
      <c r="BT562" s="11">
        <v>1.79</v>
      </c>
      <c r="BU562" s="16">
        <f t="shared" si="1128"/>
        <v>4.31238805970149</v>
      </c>
      <c r="BV562" s="11">
        <v>1</v>
      </c>
      <c r="BW562" s="11">
        <v>2.38</v>
      </c>
      <c r="BX562" s="8">
        <f t="shared" si="1129"/>
        <v>3.38</v>
      </c>
      <c r="BY562" s="9">
        <v>1.275</v>
      </c>
      <c r="BZ562" s="17">
        <v>1.015</v>
      </c>
      <c r="CA562" s="18">
        <f t="shared" si="1130"/>
        <v>386497.118271623</v>
      </c>
      <c r="CC562" s="19" t="s">
        <v>34</v>
      </c>
      <c r="CD562" s="19"/>
      <c r="CE562" s="19"/>
      <c r="CF562" s="20" t="s">
        <v>35</v>
      </c>
      <c r="CG562" s="20"/>
      <c r="CH562" s="11">
        <f t="shared" si="1131"/>
        <v>3132</v>
      </c>
      <c r="CI562" s="11">
        <v>1.871</v>
      </c>
      <c r="CJ562" s="12">
        <v>1.35</v>
      </c>
      <c r="CK562" s="13">
        <f t="shared" si="1132"/>
        <v>7910.9622</v>
      </c>
      <c r="CL562" s="11">
        <v>3</v>
      </c>
      <c r="CM562" s="11">
        <v>680</v>
      </c>
      <c r="CN562" s="11">
        <v>1.79</v>
      </c>
      <c r="CO562" s="16">
        <f t="shared" si="1133"/>
        <v>4.31238805970149</v>
      </c>
      <c r="CP562" s="11">
        <v>1</v>
      </c>
      <c r="CQ562" s="11">
        <v>2.38</v>
      </c>
      <c r="CR562" s="8">
        <f t="shared" si="1134"/>
        <v>3.38</v>
      </c>
      <c r="CS562" s="9">
        <v>1.275</v>
      </c>
      <c r="CT562" s="17">
        <v>1.085</v>
      </c>
      <c r="CU562" s="18">
        <f t="shared" si="1135"/>
        <v>478547.467445781</v>
      </c>
      <c r="CW562" s="19" t="s">
        <v>34</v>
      </c>
      <c r="CX562" s="19"/>
      <c r="CY562" s="19"/>
      <c r="CZ562" s="20" t="s">
        <v>35</v>
      </c>
      <c r="DA562" s="20"/>
      <c r="DB562" s="11">
        <f t="shared" si="1136"/>
        <v>3144</v>
      </c>
      <c r="DC562" s="11">
        <v>1.871</v>
      </c>
      <c r="DD562" s="12">
        <v>1.35</v>
      </c>
      <c r="DE562" s="13">
        <f t="shared" si="1137"/>
        <v>7941.2724</v>
      </c>
      <c r="DF562" s="11">
        <v>3</v>
      </c>
      <c r="DG562" s="11">
        <v>680</v>
      </c>
      <c r="DH562" s="11">
        <v>1.79</v>
      </c>
      <c r="DI562" s="16">
        <f t="shared" si="1138"/>
        <v>4.31238805970149</v>
      </c>
      <c r="DJ562" s="11">
        <v>1</v>
      </c>
      <c r="DK562" s="11">
        <v>2.38</v>
      </c>
      <c r="DL562" s="8">
        <f t="shared" si="1139"/>
        <v>3.38</v>
      </c>
      <c r="DM562" s="9">
        <v>1.275</v>
      </c>
      <c r="DN562" s="17">
        <v>1.085</v>
      </c>
      <c r="DO562" s="18">
        <f t="shared" si="1140"/>
        <v>480380.982646723</v>
      </c>
      <c r="DQ562" s="19" t="s">
        <v>34</v>
      </c>
      <c r="DR562" s="19"/>
      <c r="DS562" s="19"/>
      <c r="DT562" s="20" t="s">
        <v>35</v>
      </c>
      <c r="DU562" s="20"/>
      <c r="DV562" s="11">
        <f t="shared" si="1141"/>
        <v>3203</v>
      </c>
      <c r="DW562" s="11">
        <v>1.871</v>
      </c>
      <c r="DX562" s="12">
        <v>1.35</v>
      </c>
      <c r="DY562" s="13">
        <f t="shared" si="1142"/>
        <v>8090.29755</v>
      </c>
      <c r="DZ562" s="11">
        <v>3</v>
      </c>
      <c r="EA562" s="11">
        <v>680</v>
      </c>
      <c r="EB562" s="11">
        <v>1.88</v>
      </c>
      <c r="EC562" s="16">
        <f t="shared" si="1143"/>
        <v>4.40238805970149</v>
      </c>
      <c r="ED562" s="11">
        <v>1</v>
      </c>
      <c r="EE562" s="11">
        <v>3.18</v>
      </c>
      <c r="EF562" s="8">
        <f t="shared" si="1144"/>
        <v>4.18</v>
      </c>
      <c r="EG562" s="9">
        <v>1.275</v>
      </c>
      <c r="EH562" s="17">
        <v>1.2</v>
      </c>
      <c r="EI562" s="18">
        <f t="shared" si="1145"/>
        <v>683347.7737194</v>
      </c>
    </row>
    <row r="563" s="1" customFormat="1" customHeight="1" spans="1:140">
      <c r="A563" s="19"/>
      <c r="B563" s="19"/>
      <c r="C563" s="19"/>
      <c r="D563" s="20"/>
      <c r="E563" s="20"/>
      <c r="F563" s="11">
        <v>2704</v>
      </c>
      <c r="G563" s="11">
        <v>1.286</v>
      </c>
      <c r="H563" s="12">
        <v>1.35</v>
      </c>
      <c r="I563" s="13">
        <f t="shared" si="1115"/>
        <v>4694.4144</v>
      </c>
      <c r="J563" s="11">
        <v>3</v>
      </c>
      <c r="K563" s="11">
        <v>430</v>
      </c>
      <c r="L563" s="11">
        <v>1.79</v>
      </c>
      <c r="M563" s="16">
        <f t="shared" si="1116"/>
        <v>3.85172839506173</v>
      </c>
      <c r="N563" s="11">
        <v>1</v>
      </c>
      <c r="O563" s="11">
        <v>2.38</v>
      </c>
      <c r="P563" s="8">
        <f t="shared" si="1117"/>
        <v>3.38</v>
      </c>
      <c r="Q563" s="9">
        <v>1.275</v>
      </c>
      <c r="R563" s="17">
        <v>1</v>
      </c>
      <c r="S563" s="18">
        <f t="shared" si="1118"/>
        <v>233768.085093816</v>
      </c>
      <c r="U563" s="19"/>
      <c r="V563" s="19"/>
      <c r="W563" s="19"/>
      <c r="X563" s="20"/>
      <c r="Y563" s="20"/>
      <c r="Z563" s="11">
        <v>2704</v>
      </c>
      <c r="AA563" s="11">
        <v>1.286</v>
      </c>
      <c r="AB563" s="12">
        <v>1.35</v>
      </c>
      <c r="AC563" s="13">
        <f t="shared" si="1119"/>
        <v>4694.4144</v>
      </c>
      <c r="AD563" s="11">
        <v>3</v>
      </c>
      <c r="AE563" s="11">
        <v>430</v>
      </c>
      <c r="AF563" s="11">
        <v>1.79</v>
      </c>
      <c r="AG563" s="16">
        <f t="shared" si="1120"/>
        <v>3.85172839506173</v>
      </c>
      <c r="AH563" s="11">
        <v>1</v>
      </c>
      <c r="AI563" s="11">
        <v>2.38</v>
      </c>
      <c r="AJ563" s="8">
        <f t="shared" si="1121"/>
        <v>3.38</v>
      </c>
      <c r="AK563" s="9">
        <v>1.275</v>
      </c>
      <c r="AL563" s="17">
        <v>1</v>
      </c>
      <c r="AM563" s="18">
        <f t="shared" si="1122"/>
        <v>233768.085093816</v>
      </c>
      <c r="AO563" s="19"/>
      <c r="AP563" s="19"/>
      <c r="AQ563" s="19"/>
      <c r="AR563" s="20"/>
      <c r="AS563" s="20"/>
      <c r="AT563" s="11">
        <v>2704</v>
      </c>
      <c r="AU563" s="11">
        <v>1.286</v>
      </c>
      <c r="AV563" s="12">
        <v>1.35</v>
      </c>
      <c r="AW563" s="13">
        <f t="shared" si="1123"/>
        <v>4694.4144</v>
      </c>
      <c r="AX563" s="11">
        <v>3</v>
      </c>
      <c r="AY563" s="11">
        <v>430</v>
      </c>
      <c r="AZ563" s="11">
        <v>1.79</v>
      </c>
      <c r="BA563" s="16">
        <f t="shared" si="1124"/>
        <v>3.85172839506173</v>
      </c>
      <c r="BB563" s="11">
        <v>1</v>
      </c>
      <c r="BC563" s="11">
        <v>2.38</v>
      </c>
      <c r="BD563" s="8">
        <f t="shared" si="1125"/>
        <v>3.38</v>
      </c>
      <c r="BE563" s="9">
        <v>1.275</v>
      </c>
      <c r="BF563" s="17">
        <v>1.015</v>
      </c>
      <c r="BG563" s="18">
        <f t="shared" si="1126"/>
        <v>237274.606370223</v>
      </c>
      <c r="BI563" s="19"/>
      <c r="BJ563" s="19"/>
      <c r="BK563" s="19"/>
      <c r="BL563" s="20"/>
      <c r="BM563" s="20"/>
      <c r="BN563" s="11">
        <v>2704</v>
      </c>
      <c r="BO563" s="11">
        <v>1.286</v>
      </c>
      <c r="BP563" s="12">
        <v>1.35</v>
      </c>
      <c r="BQ563" s="13">
        <f t="shared" si="1127"/>
        <v>4694.4144</v>
      </c>
      <c r="BR563" s="11">
        <v>3</v>
      </c>
      <c r="BS563" s="11">
        <v>430</v>
      </c>
      <c r="BT563" s="11">
        <v>1.79</v>
      </c>
      <c r="BU563" s="16">
        <f t="shared" si="1128"/>
        <v>3.85172839506173</v>
      </c>
      <c r="BV563" s="11">
        <v>1</v>
      </c>
      <c r="BW563" s="11">
        <v>2.38</v>
      </c>
      <c r="BX563" s="8">
        <f t="shared" si="1129"/>
        <v>3.38</v>
      </c>
      <c r="BY563" s="9">
        <v>1.275</v>
      </c>
      <c r="BZ563" s="17">
        <v>1.015</v>
      </c>
      <c r="CA563" s="18">
        <f t="shared" si="1130"/>
        <v>237274.606370223</v>
      </c>
      <c r="CC563" s="19"/>
      <c r="CD563" s="19"/>
      <c r="CE563" s="19"/>
      <c r="CF563" s="20"/>
      <c r="CG563" s="20"/>
      <c r="CH563" s="11">
        <f t="shared" si="1131"/>
        <v>3132</v>
      </c>
      <c r="CI563" s="11">
        <v>1.286</v>
      </c>
      <c r="CJ563" s="12">
        <v>1.35</v>
      </c>
      <c r="CK563" s="13">
        <f t="shared" si="1132"/>
        <v>5437.4652</v>
      </c>
      <c r="CL563" s="11">
        <v>3</v>
      </c>
      <c r="CM563" s="11">
        <v>430</v>
      </c>
      <c r="CN563" s="11">
        <v>1.79</v>
      </c>
      <c r="CO563" s="16">
        <f t="shared" si="1133"/>
        <v>3.85172839506173</v>
      </c>
      <c r="CP563" s="11">
        <v>1</v>
      </c>
      <c r="CQ563" s="11">
        <v>2.38</v>
      </c>
      <c r="CR563" s="8">
        <f t="shared" si="1134"/>
        <v>3.38</v>
      </c>
      <c r="CS563" s="9">
        <v>1.275</v>
      </c>
      <c r="CT563" s="17">
        <v>1.085</v>
      </c>
      <c r="CU563" s="18">
        <f t="shared" si="1135"/>
        <v>293785.274455439</v>
      </c>
      <c r="CW563" s="19"/>
      <c r="CX563" s="19"/>
      <c r="CY563" s="19"/>
      <c r="CZ563" s="20"/>
      <c r="DA563" s="20"/>
      <c r="DB563" s="11">
        <f t="shared" si="1136"/>
        <v>3144</v>
      </c>
      <c r="DC563" s="11">
        <v>1.286</v>
      </c>
      <c r="DD563" s="12">
        <v>1.35</v>
      </c>
      <c r="DE563" s="13">
        <f t="shared" si="1137"/>
        <v>5458.2984</v>
      </c>
      <c r="DF563" s="11">
        <v>3</v>
      </c>
      <c r="DG563" s="11">
        <v>430</v>
      </c>
      <c r="DH563" s="11">
        <v>1.79</v>
      </c>
      <c r="DI563" s="16">
        <f t="shared" si="1138"/>
        <v>3.85172839506173</v>
      </c>
      <c r="DJ563" s="11">
        <v>1</v>
      </c>
      <c r="DK563" s="11">
        <v>2.38</v>
      </c>
      <c r="DL563" s="8">
        <f t="shared" si="1139"/>
        <v>3.38</v>
      </c>
      <c r="DM563" s="9">
        <v>1.275</v>
      </c>
      <c r="DN563" s="17">
        <v>1.085</v>
      </c>
      <c r="DO563" s="18">
        <f t="shared" si="1140"/>
        <v>294910.888533813</v>
      </c>
      <c r="DQ563" s="19"/>
      <c r="DR563" s="19"/>
      <c r="DS563" s="19"/>
      <c r="DT563" s="20"/>
      <c r="DU563" s="20"/>
      <c r="DV563" s="11">
        <f t="shared" si="1141"/>
        <v>3203</v>
      </c>
      <c r="DW563" s="11">
        <v>1.286</v>
      </c>
      <c r="DX563" s="12">
        <v>1.35</v>
      </c>
      <c r="DY563" s="13">
        <f t="shared" si="1142"/>
        <v>5560.7283</v>
      </c>
      <c r="DZ563" s="11">
        <v>3</v>
      </c>
      <c r="EA563" s="11">
        <v>430</v>
      </c>
      <c r="EB563" s="11">
        <v>1.88</v>
      </c>
      <c r="EC563" s="16">
        <f t="shared" si="1143"/>
        <v>3.94172839506173</v>
      </c>
      <c r="ED563" s="11">
        <v>1</v>
      </c>
      <c r="EE563" s="11">
        <v>3.18</v>
      </c>
      <c r="EF563" s="8">
        <f t="shared" si="1144"/>
        <v>4.18</v>
      </c>
      <c r="EG563" s="9">
        <v>1.275</v>
      </c>
      <c r="EH563" s="17">
        <v>1.2</v>
      </c>
      <c r="EI563" s="18">
        <f t="shared" si="1145"/>
        <v>420540.027684005</v>
      </c>
    </row>
    <row r="564" s="1" customFormat="1" customHeight="1" spans="1:140">
      <c r="A564" s="21">
        <f>A559+B559+C559+D559+A561+B561+C561</f>
        <v>4461636.95205528</v>
      </c>
      <c r="B564" s="21"/>
      <c r="C564" s="21"/>
      <c r="D564" s="22">
        <f>A564/E559</f>
        <v>247868.719558627</v>
      </c>
      <c r="E564" s="22"/>
      <c r="F564" s="11">
        <v>2704</v>
      </c>
      <c r="G564" s="11">
        <v>1.871</v>
      </c>
      <c r="H564" s="12">
        <v>1.35</v>
      </c>
      <c r="I564" s="13">
        <f t="shared" si="1115"/>
        <v>6829.8984</v>
      </c>
      <c r="J564" s="11">
        <v>3</v>
      </c>
      <c r="K564" s="11">
        <v>430</v>
      </c>
      <c r="L564" s="11">
        <v>1.79</v>
      </c>
      <c r="M564" s="16">
        <f t="shared" si="1116"/>
        <v>3.85172839506173</v>
      </c>
      <c r="N564" s="11">
        <v>1</v>
      </c>
      <c r="O564" s="11">
        <v>2.38</v>
      </c>
      <c r="P564" s="8">
        <f t="shared" si="1117"/>
        <v>3.38</v>
      </c>
      <c r="Q564" s="9">
        <v>1.275</v>
      </c>
      <c r="R564" s="17">
        <v>1</v>
      </c>
      <c r="S564" s="18">
        <f t="shared" si="1118"/>
        <v>340108.932512076</v>
      </c>
      <c r="U564" s="21">
        <f>U559+V559+W559+X559+U561+V561+W561</f>
        <v>4797545.37196063</v>
      </c>
      <c r="V564" s="21"/>
      <c r="W564" s="21"/>
      <c r="X564" s="22">
        <f>U564/Y559</f>
        <v>266530.298442257</v>
      </c>
      <c r="Y564" s="22"/>
      <c r="Z564" s="11">
        <v>2704</v>
      </c>
      <c r="AA564" s="11">
        <v>1.871</v>
      </c>
      <c r="AB564" s="12">
        <v>1.35</v>
      </c>
      <c r="AC564" s="13">
        <f t="shared" si="1119"/>
        <v>6829.8984</v>
      </c>
      <c r="AD564" s="11">
        <v>3</v>
      </c>
      <c r="AE564" s="11">
        <v>430</v>
      </c>
      <c r="AF564" s="11">
        <v>1.79</v>
      </c>
      <c r="AG564" s="16">
        <f t="shared" si="1120"/>
        <v>3.85172839506173</v>
      </c>
      <c r="AH564" s="11">
        <v>1</v>
      </c>
      <c r="AI564" s="11">
        <v>2.38</v>
      </c>
      <c r="AJ564" s="8">
        <f t="shared" si="1121"/>
        <v>3.38</v>
      </c>
      <c r="AK564" s="9">
        <v>1.275</v>
      </c>
      <c r="AL564" s="17">
        <v>1</v>
      </c>
      <c r="AM564" s="18">
        <f t="shared" si="1122"/>
        <v>340108.932512076</v>
      </c>
      <c r="AO564" s="21">
        <f>AO559+AP559+AQ559+AR559+AO561+AP561+AQ561</f>
        <v>4772007.99459114</v>
      </c>
      <c r="AP564" s="21"/>
      <c r="AQ564" s="21"/>
      <c r="AR564" s="22">
        <f>AO564/AS559</f>
        <v>265111.555255064</v>
      </c>
      <c r="AS564" s="22"/>
      <c r="AT564" s="11">
        <v>2704</v>
      </c>
      <c r="AU564" s="11">
        <v>1.871</v>
      </c>
      <c r="AV564" s="12">
        <v>1.35</v>
      </c>
      <c r="AW564" s="13">
        <f t="shared" si="1123"/>
        <v>6829.8984</v>
      </c>
      <c r="AX564" s="11">
        <v>3</v>
      </c>
      <c r="AY564" s="11">
        <v>430</v>
      </c>
      <c r="AZ564" s="11">
        <v>1.79</v>
      </c>
      <c r="BA564" s="16">
        <f t="shared" si="1124"/>
        <v>3.85172839506173</v>
      </c>
      <c r="BB564" s="11">
        <v>1</v>
      </c>
      <c r="BC564" s="11">
        <v>2.38</v>
      </c>
      <c r="BD564" s="8">
        <f t="shared" si="1125"/>
        <v>3.38</v>
      </c>
      <c r="BE564" s="9">
        <v>1.275</v>
      </c>
      <c r="BF564" s="17">
        <v>1.015</v>
      </c>
      <c r="BG564" s="18">
        <f t="shared" si="1126"/>
        <v>345210.566499757</v>
      </c>
      <c r="BI564" s="21">
        <f>BI559+BJ559+BK559+BL559+BI561+BJ561+BK561</f>
        <v>5221892.74416481</v>
      </c>
      <c r="BJ564" s="21"/>
      <c r="BK564" s="21"/>
      <c r="BL564" s="22">
        <f>BI564/BM559</f>
        <v>290105.152453601</v>
      </c>
      <c r="BM564" s="22"/>
      <c r="BN564" s="11">
        <v>2704</v>
      </c>
      <c r="BO564" s="11">
        <v>1.871</v>
      </c>
      <c r="BP564" s="12">
        <v>1.35</v>
      </c>
      <c r="BQ564" s="13">
        <f t="shared" si="1127"/>
        <v>6829.8984</v>
      </c>
      <c r="BR564" s="11">
        <v>3</v>
      </c>
      <c r="BS564" s="11">
        <v>430</v>
      </c>
      <c r="BT564" s="11">
        <v>1.79</v>
      </c>
      <c r="BU564" s="16">
        <f t="shared" si="1128"/>
        <v>3.85172839506173</v>
      </c>
      <c r="BV564" s="11">
        <v>1</v>
      </c>
      <c r="BW564" s="11">
        <v>2.38</v>
      </c>
      <c r="BX564" s="8">
        <f t="shared" si="1129"/>
        <v>3.38</v>
      </c>
      <c r="BY564" s="9">
        <v>1.275</v>
      </c>
      <c r="BZ564" s="17">
        <v>1.015</v>
      </c>
      <c r="CA564" s="18">
        <f t="shared" si="1130"/>
        <v>345210.566499757</v>
      </c>
      <c r="CC564" s="21">
        <f>CC559+CD559+CE559+CF559+CC561+CD561+CE561</f>
        <v>5756903.961303</v>
      </c>
      <c r="CD564" s="21"/>
      <c r="CE564" s="21"/>
      <c r="CF564" s="22">
        <f>CC564/CG559</f>
        <v>319827.997850166</v>
      </c>
      <c r="CG564" s="22"/>
      <c r="CH564" s="11">
        <f t="shared" si="1131"/>
        <v>3132</v>
      </c>
      <c r="CI564" s="11">
        <v>1.871</v>
      </c>
      <c r="CJ564" s="12">
        <v>1.35</v>
      </c>
      <c r="CK564" s="13">
        <f t="shared" si="1132"/>
        <v>7910.9622</v>
      </c>
      <c r="CL564" s="11">
        <v>3</v>
      </c>
      <c r="CM564" s="11">
        <v>430</v>
      </c>
      <c r="CN564" s="11">
        <v>1.79</v>
      </c>
      <c r="CO564" s="16">
        <f t="shared" si="1133"/>
        <v>3.85172839506173</v>
      </c>
      <c r="CP564" s="11">
        <v>1</v>
      </c>
      <c r="CQ564" s="11">
        <v>2.38</v>
      </c>
      <c r="CR564" s="8">
        <f t="shared" si="1134"/>
        <v>3.38</v>
      </c>
      <c r="CS564" s="9">
        <v>1.275</v>
      </c>
      <c r="CT564" s="17">
        <v>1.085</v>
      </c>
      <c r="CU564" s="18">
        <f t="shared" si="1135"/>
        <v>427427.87597677</v>
      </c>
      <c r="CW564" s="21">
        <f>CW559+CX559+CY559+CZ559+CW561+CX561+CY561</f>
        <v>6330972.82219032</v>
      </c>
      <c r="CX564" s="21"/>
      <c r="CY564" s="21"/>
      <c r="CZ564" s="22">
        <f>CW564/DA559</f>
        <v>351720.712343907</v>
      </c>
      <c r="DA564" s="22"/>
      <c r="DB564" s="11">
        <f t="shared" si="1136"/>
        <v>3144</v>
      </c>
      <c r="DC564" s="11">
        <v>1.871</v>
      </c>
      <c r="DD564" s="12">
        <v>1.35</v>
      </c>
      <c r="DE564" s="13">
        <f t="shared" si="1137"/>
        <v>7941.2724</v>
      </c>
      <c r="DF564" s="11">
        <v>3</v>
      </c>
      <c r="DG564" s="11">
        <v>430</v>
      </c>
      <c r="DH564" s="11">
        <v>1.79</v>
      </c>
      <c r="DI564" s="16">
        <f t="shared" si="1138"/>
        <v>3.85172839506173</v>
      </c>
      <c r="DJ564" s="11">
        <v>1</v>
      </c>
      <c r="DK564" s="11">
        <v>2.38</v>
      </c>
      <c r="DL564" s="8">
        <f t="shared" si="1139"/>
        <v>3.38</v>
      </c>
      <c r="DM564" s="9">
        <v>1.275</v>
      </c>
      <c r="DN564" s="17">
        <v>1.085</v>
      </c>
      <c r="DO564" s="18">
        <f t="shared" si="1140"/>
        <v>429065.530673999</v>
      </c>
      <c r="DQ564" s="21">
        <f>DQ559+DR559+DS559+DT559+DQ561+DR561+DS561</f>
        <v>9554192.24985052</v>
      </c>
      <c r="DR564" s="21"/>
      <c r="DS564" s="21"/>
      <c r="DT564" s="22">
        <f>DQ564/DU559</f>
        <v>530788.458325029</v>
      </c>
      <c r="DU564" s="22"/>
      <c r="DV564" s="11">
        <f t="shared" si="1141"/>
        <v>3203</v>
      </c>
      <c r="DW564" s="11">
        <v>1.871</v>
      </c>
      <c r="DX564" s="12">
        <v>1.35</v>
      </c>
      <c r="DY564" s="13">
        <f t="shared" si="1142"/>
        <v>8090.29755</v>
      </c>
      <c r="DZ564" s="11">
        <v>3</v>
      </c>
      <c r="EA564" s="11">
        <v>430</v>
      </c>
      <c r="EB564" s="11">
        <v>1.88</v>
      </c>
      <c r="EC564" s="16">
        <f t="shared" si="1143"/>
        <v>3.94172839506173</v>
      </c>
      <c r="ED564" s="11">
        <v>1</v>
      </c>
      <c r="EE564" s="11">
        <v>3.18</v>
      </c>
      <c r="EF564" s="8">
        <f t="shared" si="1144"/>
        <v>4.18</v>
      </c>
      <c r="EG564" s="9">
        <v>1.275</v>
      </c>
      <c r="EH564" s="17">
        <v>1.2</v>
      </c>
      <c r="EI564" s="18">
        <f t="shared" si="1145"/>
        <v>611843.228457833</v>
      </c>
    </row>
    <row r="565" s="1" customFormat="1" customHeight="1" spans="1:140">
      <c r="A565" s="21"/>
      <c r="B565" s="21"/>
      <c r="C565" s="21"/>
      <c r="D565" s="22"/>
      <c r="E565" s="22"/>
      <c r="F565" s="11">
        <v>2704</v>
      </c>
      <c r="G565" s="11">
        <v>0.5</v>
      </c>
      <c r="H565" s="12">
        <v>1.35</v>
      </c>
      <c r="I565" s="13">
        <f t="shared" si="1115"/>
        <v>1825.2</v>
      </c>
      <c r="J565" s="11">
        <v>3</v>
      </c>
      <c r="K565" s="11">
        <v>680</v>
      </c>
      <c r="L565" s="11">
        <v>1.79</v>
      </c>
      <c r="M565" s="16">
        <f t="shared" si="1116"/>
        <v>4.31238805970149</v>
      </c>
      <c r="N565" s="11">
        <v>1</v>
      </c>
      <c r="O565" s="11">
        <v>2.38</v>
      </c>
      <c r="P565" s="8">
        <f t="shared" si="1117"/>
        <v>3.38</v>
      </c>
      <c r="Q565" s="9">
        <v>1.275</v>
      </c>
      <c r="R565" s="17">
        <v>1</v>
      </c>
      <c r="S565" s="18">
        <f t="shared" si="1118"/>
        <v>101759.844521284</v>
      </c>
      <c r="U565" s="21"/>
      <c r="V565" s="21"/>
      <c r="W565" s="21"/>
      <c r="X565" s="22"/>
      <c r="Y565" s="22"/>
      <c r="Z565" s="11">
        <v>2704</v>
      </c>
      <c r="AA565" s="11">
        <v>0.5</v>
      </c>
      <c r="AB565" s="12">
        <v>1.35</v>
      </c>
      <c r="AC565" s="13">
        <f t="shared" si="1119"/>
        <v>1825.2</v>
      </c>
      <c r="AD565" s="11">
        <v>3</v>
      </c>
      <c r="AE565" s="11">
        <v>680</v>
      </c>
      <c r="AF565" s="11">
        <v>1.79</v>
      </c>
      <c r="AG565" s="16">
        <f t="shared" si="1120"/>
        <v>4.31238805970149</v>
      </c>
      <c r="AH565" s="11">
        <v>1</v>
      </c>
      <c r="AI565" s="11">
        <v>2.38</v>
      </c>
      <c r="AJ565" s="8">
        <f t="shared" si="1121"/>
        <v>3.38</v>
      </c>
      <c r="AK565" s="9">
        <v>1.275</v>
      </c>
      <c r="AL565" s="17">
        <v>1</v>
      </c>
      <c r="AM565" s="18">
        <f t="shared" si="1122"/>
        <v>101759.844521284</v>
      </c>
      <c r="AO565" s="21"/>
      <c r="AP565" s="21"/>
      <c r="AQ565" s="21"/>
      <c r="AR565" s="22"/>
      <c r="AS565" s="22"/>
      <c r="AT565" s="11">
        <v>2704</v>
      </c>
      <c r="AU565" s="11">
        <v>0.5</v>
      </c>
      <c r="AV565" s="12">
        <v>1.35</v>
      </c>
      <c r="AW565" s="13">
        <f t="shared" si="1123"/>
        <v>1825.2</v>
      </c>
      <c r="AX565" s="11">
        <v>3</v>
      </c>
      <c r="AY565" s="11">
        <v>680</v>
      </c>
      <c r="AZ565" s="11">
        <v>1.79</v>
      </c>
      <c r="BA565" s="16">
        <f t="shared" si="1124"/>
        <v>4.31238805970149</v>
      </c>
      <c r="BB565" s="11">
        <v>1</v>
      </c>
      <c r="BC565" s="11">
        <v>2.38</v>
      </c>
      <c r="BD565" s="8">
        <f t="shared" si="1125"/>
        <v>3.38</v>
      </c>
      <c r="BE565" s="9">
        <v>1.275</v>
      </c>
      <c r="BF565" s="17">
        <v>1.015</v>
      </c>
      <c r="BG565" s="18">
        <f t="shared" si="1126"/>
        <v>103286.242189103</v>
      </c>
      <c r="BI565" s="21"/>
      <c r="BJ565" s="21"/>
      <c r="BK565" s="21"/>
      <c r="BL565" s="22"/>
      <c r="BM565" s="22"/>
      <c r="BN565" s="11">
        <v>2704</v>
      </c>
      <c r="BO565" s="11">
        <v>0.5</v>
      </c>
      <c r="BP565" s="12">
        <v>1.35</v>
      </c>
      <c r="BQ565" s="13">
        <f t="shared" si="1127"/>
        <v>1825.2</v>
      </c>
      <c r="BR565" s="11">
        <v>3</v>
      </c>
      <c r="BS565" s="11">
        <v>680</v>
      </c>
      <c r="BT565" s="11">
        <v>1.79</v>
      </c>
      <c r="BU565" s="16">
        <f t="shared" si="1128"/>
        <v>4.31238805970149</v>
      </c>
      <c r="BV565" s="11">
        <v>1</v>
      </c>
      <c r="BW565" s="11">
        <v>2.38</v>
      </c>
      <c r="BX565" s="8">
        <f t="shared" si="1129"/>
        <v>3.38</v>
      </c>
      <c r="BY565" s="9">
        <v>1.275</v>
      </c>
      <c r="BZ565" s="17">
        <v>1.015</v>
      </c>
      <c r="CA565" s="18">
        <f t="shared" si="1130"/>
        <v>103286.242189103</v>
      </c>
      <c r="CC565" s="21"/>
      <c r="CD565" s="21"/>
      <c r="CE565" s="21"/>
      <c r="CF565" s="22"/>
      <c r="CG565" s="22"/>
      <c r="CH565" s="11">
        <f t="shared" si="1131"/>
        <v>3132</v>
      </c>
      <c r="CI565" s="11">
        <v>0.5</v>
      </c>
      <c r="CJ565" s="12">
        <v>1.35</v>
      </c>
      <c r="CK565" s="13">
        <f t="shared" si="1132"/>
        <v>2114.1</v>
      </c>
      <c r="CL565" s="11">
        <v>3</v>
      </c>
      <c r="CM565" s="11">
        <v>680</v>
      </c>
      <c r="CN565" s="11">
        <v>1.79</v>
      </c>
      <c r="CO565" s="16">
        <f t="shared" si="1133"/>
        <v>4.31238805970149</v>
      </c>
      <c r="CP565" s="11">
        <v>1</v>
      </c>
      <c r="CQ565" s="11">
        <v>2.38</v>
      </c>
      <c r="CR565" s="8">
        <f t="shared" si="1134"/>
        <v>3.38</v>
      </c>
      <c r="CS565" s="9">
        <v>1.275</v>
      </c>
      <c r="CT565" s="17">
        <v>1.085</v>
      </c>
      <c r="CU565" s="18">
        <f t="shared" si="1135"/>
        <v>127885.480343608</v>
      </c>
      <c r="CW565" s="21"/>
      <c r="CX565" s="21"/>
      <c r="CY565" s="21"/>
      <c r="CZ565" s="22"/>
      <c r="DA565" s="22"/>
      <c r="DB565" s="11">
        <f t="shared" si="1136"/>
        <v>3144</v>
      </c>
      <c r="DC565" s="11">
        <v>0.5</v>
      </c>
      <c r="DD565" s="12">
        <v>1.35</v>
      </c>
      <c r="DE565" s="13">
        <f t="shared" si="1137"/>
        <v>2122.2</v>
      </c>
      <c r="DF565" s="11">
        <v>3</v>
      </c>
      <c r="DG565" s="11">
        <v>680</v>
      </c>
      <c r="DH565" s="11">
        <v>1.79</v>
      </c>
      <c r="DI565" s="16">
        <f t="shared" si="1138"/>
        <v>4.31238805970149</v>
      </c>
      <c r="DJ565" s="11">
        <v>1</v>
      </c>
      <c r="DK565" s="11">
        <v>2.38</v>
      </c>
      <c r="DL565" s="8">
        <f t="shared" si="1139"/>
        <v>3.38</v>
      </c>
      <c r="DM565" s="9">
        <v>1.275</v>
      </c>
      <c r="DN565" s="17">
        <v>1.085</v>
      </c>
      <c r="DO565" s="18">
        <f t="shared" si="1140"/>
        <v>128375.463026917</v>
      </c>
      <c r="DQ565" s="21"/>
      <c r="DR565" s="21"/>
      <c r="DS565" s="21"/>
      <c r="DT565" s="22"/>
      <c r="DU565" s="22"/>
      <c r="DV565" s="11">
        <f t="shared" si="1141"/>
        <v>3203</v>
      </c>
      <c r="DW565" s="11">
        <v>0.5</v>
      </c>
      <c r="DX565" s="12">
        <v>1.35</v>
      </c>
      <c r="DY565" s="13">
        <f t="shared" si="1142"/>
        <v>2162.025</v>
      </c>
      <c r="DZ565" s="11">
        <v>3</v>
      </c>
      <c r="EA565" s="11">
        <v>680</v>
      </c>
      <c r="EB565" s="11">
        <v>1.88</v>
      </c>
      <c r="EC565" s="16">
        <f t="shared" si="1143"/>
        <v>4.40238805970149</v>
      </c>
      <c r="ED565" s="11">
        <v>1</v>
      </c>
      <c r="EE565" s="11">
        <v>3.18</v>
      </c>
      <c r="EF565" s="8">
        <f t="shared" si="1144"/>
        <v>4.18</v>
      </c>
      <c r="EG565" s="9">
        <v>1.275</v>
      </c>
      <c r="EH565" s="17">
        <v>1.2</v>
      </c>
      <c r="EI565" s="18">
        <f t="shared" si="1145"/>
        <v>182615.653051684</v>
      </c>
    </row>
    <row r="566" s="1" customFormat="1" customHeight="1" spans="1:140">
      <c r="F566" s="11">
        <v>2704</v>
      </c>
      <c r="G566" s="11">
        <v>0.5</v>
      </c>
      <c r="H566" s="12">
        <v>1.35</v>
      </c>
      <c r="I566" s="13">
        <f t="shared" si="1115"/>
        <v>1825.2</v>
      </c>
      <c r="J566" s="11">
        <v>3</v>
      </c>
      <c r="K566" s="11">
        <v>680</v>
      </c>
      <c r="L566" s="11">
        <v>1.79</v>
      </c>
      <c r="M566" s="16">
        <f t="shared" si="1116"/>
        <v>4.31238805970149</v>
      </c>
      <c r="N566" s="11">
        <v>1</v>
      </c>
      <c r="O566" s="11">
        <v>2.38</v>
      </c>
      <c r="P566" s="8">
        <f t="shared" si="1117"/>
        <v>3.38</v>
      </c>
      <c r="Q566" s="9">
        <v>1.275</v>
      </c>
      <c r="R566" s="17">
        <v>1</v>
      </c>
      <c r="S566" s="18">
        <f t="shared" si="1118"/>
        <v>101759.844521284</v>
      </c>
      <c r="Z566" s="11">
        <v>2704</v>
      </c>
      <c r="AA566" s="11">
        <v>0.5</v>
      </c>
      <c r="AB566" s="12">
        <v>1.35</v>
      </c>
      <c r="AC566" s="13">
        <f t="shared" si="1119"/>
        <v>1825.2</v>
      </c>
      <c r="AD566" s="11">
        <v>3</v>
      </c>
      <c r="AE566" s="11">
        <v>680</v>
      </c>
      <c r="AF566" s="11">
        <v>1.79</v>
      </c>
      <c r="AG566" s="16">
        <f t="shared" si="1120"/>
        <v>4.31238805970149</v>
      </c>
      <c r="AH566" s="11">
        <v>1</v>
      </c>
      <c r="AI566" s="11">
        <v>2.38</v>
      </c>
      <c r="AJ566" s="8">
        <f t="shared" si="1121"/>
        <v>3.38</v>
      </c>
      <c r="AK566" s="9">
        <v>1.275</v>
      </c>
      <c r="AL566" s="17">
        <v>1</v>
      </c>
      <c r="AM566" s="18">
        <f t="shared" si="1122"/>
        <v>101759.844521284</v>
      </c>
      <c r="AT566" s="11">
        <v>2704</v>
      </c>
      <c r="AU566" s="11">
        <v>0.5</v>
      </c>
      <c r="AV566" s="12">
        <v>1.35</v>
      </c>
      <c r="AW566" s="13">
        <f t="shared" si="1123"/>
        <v>1825.2</v>
      </c>
      <c r="AX566" s="11">
        <v>3</v>
      </c>
      <c r="AY566" s="11">
        <v>680</v>
      </c>
      <c r="AZ566" s="11">
        <v>1.79</v>
      </c>
      <c r="BA566" s="16">
        <f t="shared" si="1124"/>
        <v>4.31238805970149</v>
      </c>
      <c r="BB566" s="11">
        <v>1</v>
      </c>
      <c r="BC566" s="11">
        <v>2.38</v>
      </c>
      <c r="BD566" s="8">
        <f t="shared" si="1125"/>
        <v>3.38</v>
      </c>
      <c r="BE566" s="9">
        <v>1.275</v>
      </c>
      <c r="BF566" s="17">
        <v>1.015</v>
      </c>
      <c r="BG566" s="18">
        <f t="shared" si="1126"/>
        <v>103286.242189103</v>
      </c>
      <c r="BN566" s="11">
        <v>2704</v>
      </c>
      <c r="BO566" s="11">
        <v>0.5</v>
      </c>
      <c r="BP566" s="12">
        <v>1.35</v>
      </c>
      <c r="BQ566" s="13">
        <f t="shared" si="1127"/>
        <v>1825.2</v>
      </c>
      <c r="BR566" s="11">
        <v>3</v>
      </c>
      <c r="BS566" s="11">
        <v>680</v>
      </c>
      <c r="BT566" s="11">
        <v>1.79</v>
      </c>
      <c r="BU566" s="16">
        <f t="shared" si="1128"/>
        <v>4.31238805970149</v>
      </c>
      <c r="BV566" s="11">
        <v>1</v>
      </c>
      <c r="BW566" s="11">
        <v>2.38</v>
      </c>
      <c r="BX566" s="8">
        <f t="shared" si="1129"/>
        <v>3.38</v>
      </c>
      <c r="BY566" s="9">
        <v>1.275</v>
      </c>
      <c r="BZ566" s="17">
        <v>1.015</v>
      </c>
      <c r="CA566" s="18">
        <f t="shared" si="1130"/>
        <v>103286.242189103</v>
      </c>
      <c r="CH566" s="11">
        <f t="shared" si="1131"/>
        <v>3132</v>
      </c>
      <c r="CI566" s="11">
        <v>0.5</v>
      </c>
      <c r="CJ566" s="12">
        <v>1.35</v>
      </c>
      <c r="CK566" s="13">
        <f t="shared" si="1132"/>
        <v>2114.1</v>
      </c>
      <c r="CL566" s="11">
        <v>3</v>
      </c>
      <c r="CM566" s="11">
        <v>680</v>
      </c>
      <c r="CN566" s="11">
        <v>1.79</v>
      </c>
      <c r="CO566" s="16">
        <f t="shared" si="1133"/>
        <v>4.31238805970149</v>
      </c>
      <c r="CP566" s="11">
        <v>1</v>
      </c>
      <c r="CQ566" s="11">
        <v>2.38</v>
      </c>
      <c r="CR566" s="8">
        <f t="shared" si="1134"/>
        <v>3.38</v>
      </c>
      <c r="CS566" s="9">
        <v>1.275</v>
      </c>
      <c r="CT566" s="17">
        <v>1.085</v>
      </c>
      <c r="CU566" s="18">
        <f t="shared" si="1135"/>
        <v>127885.480343608</v>
      </c>
      <c r="DB566" s="11">
        <f t="shared" si="1136"/>
        <v>3144</v>
      </c>
      <c r="DC566" s="11">
        <v>0.5</v>
      </c>
      <c r="DD566" s="12">
        <v>1.35</v>
      </c>
      <c r="DE566" s="13">
        <f t="shared" si="1137"/>
        <v>2122.2</v>
      </c>
      <c r="DF566" s="11">
        <v>3</v>
      </c>
      <c r="DG566" s="11">
        <v>680</v>
      </c>
      <c r="DH566" s="11">
        <v>1.79</v>
      </c>
      <c r="DI566" s="16">
        <f t="shared" si="1138"/>
        <v>4.31238805970149</v>
      </c>
      <c r="DJ566" s="11">
        <v>1</v>
      </c>
      <c r="DK566" s="11">
        <v>2.38</v>
      </c>
      <c r="DL566" s="8">
        <f t="shared" si="1139"/>
        <v>3.38</v>
      </c>
      <c r="DM566" s="9">
        <v>1.275</v>
      </c>
      <c r="DN566" s="17">
        <v>1.085</v>
      </c>
      <c r="DO566" s="18">
        <f t="shared" si="1140"/>
        <v>128375.463026917</v>
      </c>
      <c r="DV566" s="11">
        <f t="shared" si="1141"/>
        <v>3203</v>
      </c>
      <c r="DW566" s="11">
        <v>0.5</v>
      </c>
      <c r="DX566" s="12">
        <v>1.35</v>
      </c>
      <c r="DY566" s="13">
        <f t="shared" si="1142"/>
        <v>2162.025</v>
      </c>
      <c r="DZ566" s="11">
        <v>3</v>
      </c>
      <c r="EA566" s="11">
        <v>680</v>
      </c>
      <c r="EB566" s="11">
        <v>1.88</v>
      </c>
      <c r="EC566" s="16">
        <f t="shared" si="1143"/>
        <v>4.40238805970149</v>
      </c>
      <c r="ED566" s="11">
        <v>1</v>
      </c>
      <c r="EE566" s="11">
        <v>3.18</v>
      </c>
      <c r="EF566" s="8">
        <f t="shared" si="1144"/>
        <v>4.18</v>
      </c>
      <c r="EG566" s="9">
        <v>1.275</v>
      </c>
      <c r="EH566" s="17">
        <v>1.2</v>
      </c>
      <c r="EI566" s="18">
        <f t="shared" si="1145"/>
        <v>182615.653051684</v>
      </c>
    </row>
    <row r="567" s="1" customFormat="1" customHeight="1" spans="1:140">
      <c r="F567" s="11">
        <v>2704</v>
      </c>
      <c r="G567" s="11">
        <v>0.5</v>
      </c>
      <c r="H567" s="12">
        <v>1.35</v>
      </c>
      <c r="I567" s="13">
        <f t="shared" si="1115"/>
        <v>1825.2</v>
      </c>
      <c r="J567" s="11">
        <v>3</v>
      </c>
      <c r="K567" s="11">
        <v>430</v>
      </c>
      <c r="L567" s="11">
        <v>1.79</v>
      </c>
      <c r="M567" s="16">
        <f t="shared" si="1116"/>
        <v>3.85172839506173</v>
      </c>
      <c r="N567" s="11">
        <v>1</v>
      </c>
      <c r="O567" s="11">
        <v>2.38</v>
      </c>
      <c r="P567" s="8">
        <f t="shared" si="1117"/>
        <v>3.38</v>
      </c>
      <c r="Q567" s="9">
        <v>1.275</v>
      </c>
      <c r="R567" s="17">
        <v>1</v>
      </c>
      <c r="S567" s="18">
        <f t="shared" si="1118"/>
        <v>90889.613178</v>
      </c>
      <c r="Z567" s="11">
        <v>2704</v>
      </c>
      <c r="AA567" s="11">
        <v>0.5</v>
      </c>
      <c r="AB567" s="12">
        <v>1.35</v>
      </c>
      <c r="AC567" s="13">
        <f t="shared" si="1119"/>
        <v>1825.2</v>
      </c>
      <c r="AD567" s="11">
        <v>3</v>
      </c>
      <c r="AE567" s="11">
        <v>430</v>
      </c>
      <c r="AF567" s="11">
        <v>1.79</v>
      </c>
      <c r="AG567" s="16">
        <f t="shared" si="1120"/>
        <v>3.85172839506173</v>
      </c>
      <c r="AH567" s="11">
        <v>1</v>
      </c>
      <c r="AI567" s="11">
        <v>2.38</v>
      </c>
      <c r="AJ567" s="8">
        <f t="shared" si="1121"/>
        <v>3.38</v>
      </c>
      <c r="AK567" s="9">
        <v>1.275</v>
      </c>
      <c r="AL567" s="17">
        <v>1</v>
      </c>
      <c r="AM567" s="18">
        <f t="shared" si="1122"/>
        <v>90889.613178</v>
      </c>
      <c r="AT567" s="11">
        <v>2704</v>
      </c>
      <c r="AU567" s="11">
        <v>0.5</v>
      </c>
      <c r="AV567" s="12">
        <v>1.35</v>
      </c>
      <c r="AW567" s="13">
        <f t="shared" si="1123"/>
        <v>1825.2</v>
      </c>
      <c r="AX567" s="11">
        <v>3</v>
      </c>
      <c r="AY567" s="11">
        <v>430</v>
      </c>
      <c r="AZ567" s="11">
        <v>1.79</v>
      </c>
      <c r="BA567" s="16">
        <f t="shared" si="1124"/>
        <v>3.85172839506173</v>
      </c>
      <c r="BB567" s="11">
        <v>1</v>
      </c>
      <c r="BC567" s="11">
        <v>2.38</v>
      </c>
      <c r="BD567" s="8">
        <f t="shared" si="1125"/>
        <v>3.38</v>
      </c>
      <c r="BE567" s="9">
        <v>1.275</v>
      </c>
      <c r="BF567" s="17">
        <v>1.015</v>
      </c>
      <c r="BG567" s="18">
        <f t="shared" si="1126"/>
        <v>92252.95737567</v>
      </c>
      <c r="BN567" s="11">
        <v>2704</v>
      </c>
      <c r="BO567" s="11">
        <v>0.5</v>
      </c>
      <c r="BP567" s="12">
        <v>1.35</v>
      </c>
      <c r="BQ567" s="13">
        <f t="shared" si="1127"/>
        <v>1825.2</v>
      </c>
      <c r="BR567" s="11">
        <v>3</v>
      </c>
      <c r="BS567" s="11">
        <v>430</v>
      </c>
      <c r="BT567" s="11">
        <v>1.79</v>
      </c>
      <c r="BU567" s="16">
        <f t="shared" si="1128"/>
        <v>3.85172839506173</v>
      </c>
      <c r="BV567" s="11">
        <v>1</v>
      </c>
      <c r="BW567" s="11">
        <v>2.38</v>
      </c>
      <c r="BX567" s="8">
        <f t="shared" si="1129"/>
        <v>3.38</v>
      </c>
      <c r="BY567" s="9">
        <v>1.275</v>
      </c>
      <c r="BZ567" s="17">
        <v>1.015</v>
      </c>
      <c r="CA567" s="18">
        <f t="shared" si="1130"/>
        <v>92252.95737567</v>
      </c>
      <c r="CH567" s="11">
        <f t="shared" si="1131"/>
        <v>3132</v>
      </c>
      <c r="CI567" s="11">
        <v>0.5</v>
      </c>
      <c r="CJ567" s="12">
        <v>1.35</v>
      </c>
      <c r="CK567" s="13">
        <f t="shared" si="1132"/>
        <v>2114.1</v>
      </c>
      <c r="CL567" s="11">
        <v>3</v>
      </c>
      <c r="CM567" s="11">
        <v>430</v>
      </c>
      <c r="CN567" s="11">
        <v>1.79</v>
      </c>
      <c r="CO567" s="16">
        <f t="shared" si="1133"/>
        <v>3.85172839506173</v>
      </c>
      <c r="CP567" s="11">
        <v>1</v>
      </c>
      <c r="CQ567" s="11">
        <v>2.38</v>
      </c>
      <c r="CR567" s="8">
        <f t="shared" si="1134"/>
        <v>3.38</v>
      </c>
      <c r="CS567" s="9">
        <v>1.275</v>
      </c>
      <c r="CT567" s="17">
        <v>1.085</v>
      </c>
      <c r="CU567" s="18">
        <f t="shared" si="1135"/>
        <v>114224.445744728</v>
      </c>
      <c r="DB567" s="11">
        <f t="shared" si="1136"/>
        <v>3144</v>
      </c>
      <c r="DC567" s="11">
        <v>0.5</v>
      </c>
      <c r="DD567" s="12">
        <v>1.35</v>
      </c>
      <c r="DE567" s="13">
        <f t="shared" si="1137"/>
        <v>2122.2</v>
      </c>
      <c r="DF567" s="11">
        <v>3</v>
      </c>
      <c r="DG567" s="11">
        <v>430</v>
      </c>
      <c r="DH567" s="11">
        <v>1.79</v>
      </c>
      <c r="DI567" s="16">
        <f t="shared" si="1138"/>
        <v>3.85172839506173</v>
      </c>
      <c r="DJ567" s="11">
        <v>1</v>
      </c>
      <c r="DK567" s="11">
        <v>2.38</v>
      </c>
      <c r="DL567" s="8">
        <f t="shared" si="1139"/>
        <v>3.38</v>
      </c>
      <c r="DM567" s="9">
        <v>1.275</v>
      </c>
      <c r="DN567" s="17">
        <v>1.085</v>
      </c>
      <c r="DO567" s="18">
        <f t="shared" si="1140"/>
        <v>114662.087299305</v>
      </c>
      <c r="DV567" s="11">
        <f t="shared" si="1141"/>
        <v>3203</v>
      </c>
      <c r="DW567" s="11">
        <v>0.5</v>
      </c>
      <c r="DX567" s="12">
        <v>1.35</v>
      </c>
      <c r="DY567" s="13">
        <f t="shared" si="1142"/>
        <v>2162.025</v>
      </c>
      <c r="DZ567" s="11">
        <v>3</v>
      </c>
      <c r="EA567" s="11">
        <v>430</v>
      </c>
      <c r="EB567" s="11">
        <v>1.88</v>
      </c>
      <c r="EC567" s="16">
        <f t="shared" si="1143"/>
        <v>3.94172839506173</v>
      </c>
      <c r="ED567" s="11">
        <v>1</v>
      </c>
      <c r="EE567" s="11">
        <v>3.18</v>
      </c>
      <c r="EF567" s="8">
        <f t="shared" si="1144"/>
        <v>4.18</v>
      </c>
      <c r="EG567" s="9">
        <v>1.275</v>
      </c>
      <c r="EH567" s="17">
        <v>1.2</v>
      </c>
      <c r="EI567" s="18">
        <f t="shared" si="1145"/>
        <v>163507.0092084</v>
      </c>
    </row>
    <row r="568" s="1" customFormat="1" customHeight="1" spans="1:140">
      <c r="F568" s="23" t="s">
        <v>1</v>
      </c>
      <c r="G568" s="24"/>
      <c r="H568" s="24"/>
      <c r="I568" s="24"/>
      <c r="J568" s="24"/>
      <c r="K568" s="24"/>
      <c r="L568" s="24"/>
      <c r="M568" s="25">
        <f>SUM(S559:S567)</f>
        <v>2153309.63644123</v>
      </c>
      <c r="N568" s="25"/>
      <c r="O568" s="25"/>
      <c r="P568" s="25"/>
      <c r="Q568" s="25"/>
      <c r="R568" s="25"/>
      <c r="S568" s="25"/>
      <c r="T568" s="1"/>
      <c r="Z568" s="23" t="s">
        <v>1</v>
      </c>
      <c r="AA568" s="24"/>
      <c r="AB568" s="24"/>
      <c r="AC568" s="24"/>
      <c r="AD568" s="24"/>
      <c r="AE568" s="24"/>
      <c r="AF568" s="24"/>
      <c r="AG568" s="25">
        <f>SUM(AM559:AM567)</f>
        <v>2153309.63644123</v>
      </c>
      <c r="AH568" s="25"/>
      <c r="AI568" s="25"/>
      <c r="AJ568" s="25"/>
      <c r="AK568" s="25"/>
      <c r="AL568" s="25"/>
      <c r="AM568" s="25"/>
      <c r="AN568" s="1"/>
      <c r="AT568" s="23" t="s">
        <v>1</v>
      </c>
      <c r="AU568" s="24"/>
      <c r="AV568" s="24"/>
      <c r="AW568" s="24"/>
      <c r="AX568" s="24"/>
      <c r="AY568" s="24"/>
      <c r="AZ568" s="24"/>
      <c r="BA568" s="25">
        <f>SUM(BG559:BG567)</f>
        <v>2185609.28098785</v>
      </c>
      <c r="BB568" s="25"/>
      <c r="BC568" s="25"/>
      <c r="BD568" s="25"/>
      <c r="BE568" s="25"/>
      <c r="BF568" s="25"/>
      <c r="BG568" s="25"/>
      <c r="BH568" s="1"/>
      <c r="BN568" s="23" t="s">
        <v>1</v>
      </c>
      <c r="BO568" s="24"/>
      <c r="BP568" s="24"/>
      <c r="BQ568" s="24"/>
      <c r="BR568" s="24"/>
      <c r="BS568" s="24"/>
      <c r="BT568" s="24"/>
      <c r="BU568" s="25">
        <f>SUM(CA559:CA567)</f>
        <v>2185609.28098785</v>
      </c>
      <c r="BV568" s="25"/>
      <c r="BW568" s="25"/>
      <c r="BX568" s="25"/>
      <c r="BY568" s="25"/>
      <c r="BZ568" s="25"/>
      <c r="CA568" s="25"/>
      <c r="CB568" s="1"/>
      <c r="CH568" s="23" t="s">
        <v>1</v>
      </c>
      <c r="CI568" s="24"/>
      <c r="CJ568" s="24"/>
      <c r="CK568" s="24"/>
      <c r="CL568" s="24"/>
      <c r="CM568" s="24"/>
      <c r="CN568" s="24"/>
      <c r="CO568" s="25">
        <f>SUM(CU559:CU567)</f>
        <v>2706146.40264324</v>
      </c>
      <c r="CP568" s="25"/>
      <c r="CQ568" s="25"/>
      <c r="CR568" s="25"/>
      <c r="CS568" s="25"/>
      <c r="CT568" s="25"/>
      <c r="CU568" s="25"/>
      <c r="CV568" s="1"/>
      <c r="DB568" s="23" t="s">
        <v>1</v>
      </c>
      <c r="DC568" s="24"/>
      <c r="DD568" s="24"/>
      <c r="DE568" s="24"/>
      <c r="DF568" s="24"/>
      <c r="DG568" s="24"/>
      <c r="DH568" s="24"/>
      <c r="DI568" s="25">
        <f>SUM(DO559:DO567)</f>
        <v>2716514.77966486</v>
      </c>
      <c r="DJ568" s="25"/>
      <c r="DK568" s="25"/>
      <c r="DL568" s="25"/>
      <c r="DM568" s="25"/>
      <c r="DN568" s="25"/>
      <c r="DO568" s="25"/>
      <c r="DP568" s="1"/>
      <c r="DV568" s="23" t="s">
        <v>1</v>
      </c>
      <c r="DW568" s="24"/>
      <c r="DX568" s="24"/>
      <c r="DY568" s="24"/>
      <c r="DZ568" s="24"/>
      <c r="EA568" s="24"/>
      <c r="EB568" s="24"/>
      <c r="EC568" s="25">
        <f>SUM(EI559:EI567)</f>
        <v>3867192.03819026</v>
      </c>
      <c r="ED568" s="25"/>
      <c r="EE568" s="25"/>
      <c r="EF568" s="25"/>
      <c r="EG568" s="25"/>
      <c r="EH568" s="25"/>
      <c r="EI568" s="25"/>
    </row>
    <row r="569" s="1" customFormat="1" customHeight="1" spans="1:140">
      <c r="F569" s="24"/>
      <c r="G569" s="24"/>
      <c r="H569" s="24"/>
      <c r="I569" s="24"/>
      <c r="J569" s="24"/>
      <c r="K569" s="24"/>
      <c r="L569" s="24"/>
      <c r="M569" s="25"/>
      <c r="N569" s="25"/>
      <c r="O569" s="25"/>
      <c r="P569" s="25"/>
      <c r="Q569" s="25"/>
      <c r="R569" s="25"/>
      <c r="S569" s="25"/>
      <c r="T569" s="1"/>
      <c r="Z569" s="24"/>
      <c r="AA569" s="24"/>
      <c r="AB569" s="24"/>
      <c r="AC569" s="24"/>
      <c r="AD569" s="24"/>
      <c r="AE569" s="24"/>
      <c r="AF569" s="24"/>
      <c r="AG569" s="25"/>
      <c r="AH569" s="25"/>
      <c r="AI569" s="25"/>
      <c r="AJ569" s="25"/>
      <c r="AK569" s="25"/>
      <c r="AL569" s="25"/>
      <c r="AM569" s="25"/>
      <c r="AN569" s="1"/>
      <c r="AT569" s="24"/>
      <c r="AU569" s="24"/>
      <c r="AV569" s="24"/>
      <c r="AW569" s="24"/>
      <c r="AX569" s="24"/>
      <c r="AY569" s="24"/>
      <c r="AZ569" s="24"/>
      <c r="BA569" s="25"/>
      <c r="BB569" s="25"/>
      <c r="BC569" s="25"/>
      <c r="BD569" s="25"/>
      <c r="BE569" s="25"/>
      <c r="BF569" s="25"/>
      <c r="BG569" s="25"/>
      <c r="BH569" s="1"/>
      <c r="BN569" s="24"/>
      <c r="BO569" s="24"/>
      <c r="BP569" s="24"/>
      <c r="BQ569" s="24"/>
      <c r="BR569" s="24"/>
      <c r="BS569" s="24"/>
      <c r="BT569" s="24"/>
      <c r="BU569" s="25"/>
      <c r="BV569" s="25"/>
      <c r="BW569" s="25"/>
      <c r="BX569" s="25"/>
      <c r="BY569" s="25"/>
      <c r="BZ569" s="25"/>
      <c r="CA569" s="25"/>
      <c r="CB569" s="1"/>
      <c r="CH569" s="24"/>
      <c r="CI569" s="24"/>
      <c r="CJ569" s="24"/>
      <c r="CK569" s="24"/>
      <c r="CL569" s="24"/>
      <c r="CM569" s="24"/>
      <c r="CN569" s="24"/>
      <c r="CO569" s="25"/>
      <c r="CP569" s="25"/>
      <c r="CQ569" s="25"/>
      <c r="CR569" s="25"/>
      <c r="CS569" s="25"/>
      <c r="CT569" s="25"/>
      <c r="CU569" s="25"/>
      <c r="CV569" s="1"/>
      <c r="DB569" s="24"/>
      <c r="DC569" s="24"/>
      <c r="DD569" s="24"/>
      <c r="DE569" s="24"/>
      <c r="DF569" s="24"/>
      <c r="DG569" s="24"/>
      <c r="DH569" s="24"/>
      <c r="DI569" s="25"/>
      <c r="DJ569" s="25"/>
      <c r="DK569" s="25"/>
      <c r="DL569" s="25"/>
      <c r="DM569" s="25"/>
      <c r="DN569" s="25"/>
      <c r="DO569" s="25"/>
      <c r="DP569" s="1"/>
      <c r="DV569" s="24"/>
      <c r="DW569" s="24"/>
      <c r="DX569" s="24"/>
      <c r="DY569" s="24"/>
      <c r="DZ569" s="24"/>
      <c r="EA569" s="24"/>
      <c r="EB569" s="24"/>
      <c r="EC569" s="25"/>
      <c r="ED569" s="25"/>
      <c r="EE569" s="25"/>
      <c r="EF569" s="25"/>
      <c r="EG569" s="25"/>
      <c r="EH569" s="25"/>
      <c r="EI569" s="25"/>
    </row>
    <row r="570" s="1" customFormat="1" customHeight="1" spans="1:140">
      <c r="F570" s="3" t="s">
        <v>36</v>
      </c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Z570" s="3" t="s">
        <v>36</v>
      </c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T570" s="3" t="s">
        <v>36</v>
      </c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N570" s="3" t="s">
        <v>36</v>
      </c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H570" s="3" t="s">
        <v>36</v>
      </c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DB570" s="3" t="s">
        <v>36</v>
      </c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V570" s="3" t="s">
        <v>36</v>
      </c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</row>
    <row r="571" s="1" customFormat="1" customHeight="1" spans="1:140">
      <c r="A571" s="26"/>
      <c r="B571" s="26"/>
      <c r="C571" s="27"/>
      <c r="D571" s="27"/>
      <c r="E571" s="27"/>
      <c r="F571" s="28" t="s">
        <v>37</v>
      </c>
      <c r="G571" s="13" t="s">
        <v>8</v>
      </c>
      <c r="H571" s="13"/>
      <c r="I571" s="13"/>
      <c r="J571" s="13"/>
      <c r="K571" s="7" t="s">
        <v>25</v>
      </c>
      <c r="L571" s="7"/>
      <c r="M571" s="7"/>
      <c r="N571" s="8" t="s">
        <v>10</v>
      </c>
      <c r="O571" s="8"/>
      <c r="P571" s="8"/>
      <c r="Q571" s="9" t="s">
        <v>38</v>
      </c>
      <c r="R571" s="10" t="s">
        <v>12</v>
      </c>
      <c r="S571" s="29" t="s">
        <v>13</v>
      </c>
      <c r="T571" s="11" t="s">
        <v>39</v>
      </c>
      <c r="U571" s="26"/>
      <c r="V571" s="26"/>
      <c r="W571" s="27"/>
      <c r="X571" s="27"/>
      <c r="Y571" s="27"/>
      <c r="Z571" s="28" t="s">
        <v>37</v>
      </c>
      <c r="AA571" s="13" t="s">
        <v>8</v>
      </c>
      <c r="AB571" s="13"/>
      <c r="AC571" s="13"/>
      <c r="AD571" s="13"/>
      <c r="AE571" s="7" t="s">
        <v>25</v>
      </c>
      <c r="AF571" s="7"/>
      <c r="AG571" s="7"/>
      <c r="AH571" s="8" t="s">
        <v>10</v>
      </c>
      <c r="AI571" s="8"/>
      <c r="AJ571" s="8"/>
      <c r="AK571" s="9" t="s">
        <v>38</v>
      </c>
      <c r="AL571" s="10" t="s">
        <v>12</v>
      </c>
      <c r="AM571" s="29" t="s">
        <v>13</v>
      </c>
      <c r="AN571" s="11" t="s">
        <v>39</v>
      </c>
      <c r="AO571" s="26"/>
      <c r="AP571" s="26"/>
      <c r="AQ571" s="27"/>
      <c r="AR571" s="27"/>
      <c r="AS571" s="27"/>
      <c r="AT571" s="28" t="s">
        <v>37</v>
      </c>
      <c r="AU571" s="13" t="s">
        <v>8</v>
      </c>
      <c r="AV571" s="13"/>
      <c r="AW571" s="13"/>
      <c r="AX571" s="13"/>
      <c r="AY571" s="7" t="s">
        <v>25</v>
      </c>
      <c r="AZ571" s="7"/>
      <c r="BA571" s="7"/>
      <c r="BB571" s="8" t="s">
        <v>10</v>
      </c>
      <c r="BC571" s="8"/>
      <c r="BD571" s="8"/>
      <c r="BE571" s="9" t="s">
        <v>38</v>
      </c>
      <c r="BF571" s="10" t="s">
        <v>12</v>
      </c>
      <c r="BG571" s="29" t="s">
        <v>13</v>
      </c>
      <c r="BH571" s="11" t="s">
        <v>39</v>
      </c>
      <c r="BI571" s="26"/>
      <c r="BJ571" s="26"/>
      <c r="BK571" s="27"/>
      <c r="BL571" s="27"/>
      <c r="BM571" s="27"/>
      <c r="BN571" s="28" t="s">
        <v>37</v>
      </c>
      <c r="BO571" s="13" t="s">
        <v>8</v>
      </c>
      <c r="BP571" s="13"/>
      <c r="BQ571" s="13"/>
      <c r="BR571" s="13"/>
      <c r="BS571" s="7" t="s">
        <v>25</v>
      </c>
      <c r="BT571" s="7"/>
      <c r="BU571" s="7"/>
      <c r="BV571" s="8" t="s">
        <v>10</v>
      </c>
      <c r="BW571" s="8"/>
      <c r="BX571" s="8"/>
      <c r="BY571" s="9" t="s">
        <v>38</v>
      </c>
      <c r="BZ571" s="10" t="s">
        <v>12</v>
      </c>
      <c r="CA571" s="29" t="s">
        <v>13</v>
      </c>
      <c r="CB571" s="11" t="s">
        <v>39</v>
      </c>
      <c r="CC571" s="26"/>
      <c r="CD571" s="26"/>
      <c r="CE571" s="27"/>
      <c r="CF571" s="27"/>
      <c r="CG571" s="27"/>
      <c r="CH571" s="28" t="s">
        <v>37</v>
      </c>
      <c r="CI571" s="13" t="s">
        <v>8</v>
      </c>
      <c r="CJ571" s="13"/>
      <c r="CK571" s="13"/>
      <c r="CL571" s="13"/>
      <c r="CM571" s="7" t="s">
        <v>25</v>
      </c>
      <c r="CN571" s="7"/>
      <c r="CO571" s="7"/>
      <c r="CP571" s="8" t="s">
        <v>10</v>
      </c>
      <c r="CQ571" s="8"/>
      <c r="CR571" s="8"/>
      <c r="CS571" s="9" t="s">
        <v>38</v>
      </c>
      <c r="CT571" s="10" t="s">
        <v>12</v>
      </c>
      <c r="CU571" s="29" t="s">
        <v>13</v>
      </c>
      <c r="CV571" s="11" t="s">
        <v>39</v>
      </c>
      <c r="CW571" s="26"/>
      <c r="CX571" s="26"/>
      <c r="CY571" s="27"/>
      <c r="CZ571" s="27"/>
      <c r="DA571" s="27"/>
      <c r="DB571" s="28" t="s">
        <v>37</v>
      </c>
      <c r="DC571" s="13" t="s">
        <v>8</v>
      </c>
      <c r="DD571" s="13"/>
      <c r="DE571" s="13"/>
      <c r="DF571" s="13"/>
      <c r="DG571" s="7" t="s">
        <v>25</v>
      </c>
      <c r="DH571" s="7"/>
      <c r="DI571" s="7"/>
      <c r="DJ571" s="8" t="s">
        <v>10</v>
      </c>
      <c r="DK571" s="8"/>
      <c r="DL571" s="8"/>
      <c r="DM571" s="9" t="s">
        <v>38</v>
      </c>
      <c r="DN571" s="10" t="s">
        <v>12</v>
      </c>
      <c r="DO571" s="29" t="s">
        <v>13</v>
      </c>
      <c r="DP571" s="11" t="s">
        <v>39</v>
      </c>
      <c r="DQ571" s="26"/>
      <c r="DR571" s="26"/>
      <c r="DS571" s="27"/>
      <c r="DT571" s="27"/>
      <c r="DU571" s="27"/>
      <c r="DV571" s="28" t="s">
        <v>37</v>
      </c>
      <c r="DW571" s="13" t="s">
        <v>8</v>
      </c>
      <c r="DX571" s="13"/>
      <c r="DY571" s="13"/>
      <c r="DZ571" s="13"/>
      <c r="EA571" s="7" t="s">
        <v>25</v>
      </c>
      <c r="EB571" s="7"/>
      <c r="EC571" s="7"/>
      <c r="ED571" s="8" t="s">
        <v>10</v>
      </c>
      <c r="EE571" s="8"/>
      <c r="EF571" s="8"/>
      <c r="EG571" s="9" t="s">
        <v>38</v>
      </c>
      <c r="EH571" s="10" t="s">
        <v>12</v>
      </c>
      <c r="EI571" s="29" t="s">
        <v>13</v>
      </c>
      <c r="EJ571" s="11" t="s">
        <v>39</v>
      </c>
    </row>
    <row r="572" s="1" customFormat="1" customHeight="1" spans="1:140">
      <c r="A572" s="26"/>
      <c r="B572" s="26"/>
      <c r="C572" s="27"/>
      <c r="D572" s="27"/>
      <c r="E572" s="27"/>
      <c r="F572" s="30"/>
      <c r="G572" s="11" t="s">
        <v>40</v>
      </c>
      <c r="H572" s="11" t="s">
        <v>41</v>
      </c>
      <c r="I572" s="11" t="s">
        <v>21</v>
      </c>
      <c r="J572" s="13" t="s">
        <v>8</v>
      </c>
      <c r="K572" s="11" t="s">
        <v>23</v>
      </c>
      <c r="L572" s="11" t="s">
        <v>24</v>
      </c>
      <c r="M572" s="7" t="s">
        <v>25</v>
      </c>
      <c r="N572" s="11" t="s">
        <v>26</v>
      </c>
      <c r="O572" s="11" t="s">
        <v>27</v>
      </c>
      <c r="P572" s="8" t="s">
        <v>28</v>
      </c>
      <c r="Q572" s="9" t="s">
        <v>29</v>
      </c>
      <c r="R572" s="14"/>
      <c r="S572" s="29"/>
      <c r="T572" s="11"/>
      <c r="U572" s="26"/>
      <c r="V572" s="26"/>
      <c r="W572" s="27"/>
      <c r="X572" s="27"/>
      <c r="Y572" s="27"/>
      <c r="Z572" s="30"/>
      <c r="AA572" s="11" t="s">
        <v>40</v>
      </c>
      <c r="AB572" s="11" t="s">
        <v>41</v>
      </c>
      <c r="AC572" s="11" t="s">
        <v>21</v>
      </c>
      <c r="AD572" s="13" t="s">
        <v>8</v>
      </c>
      <c r="AE572" s="11" t="s">
        <v>23</v>
      </c>
      <c r="AF572" s="11" t="s">
        <v>24</v>
      </c>
      <c r="AG572" s="7" t="s">
        <v>25</v>
      </c>
      <c r="AH572" s="11" t="s">
        <v>26</v>
      </c>
      <c r="AI572" s="11" t="s">
        <v>27</v>
      </c>
      <c r="AJ572" s="8" t="s">
        <v>28</v>
      </c>
      <c r="AK572" s="9" t="s">
        <v>29</v>
      </c>
      <c r="AL572" s="14"/>
      <c r="AM572" s="29"/>
      <c r="AN572" s="11"/>
      <c r="AO572" s="26"/>
      <c r="AP572" s="26"/>
      <c r="AQ572" s="27"/>
      <c r="AR572" s="27"/>
      <c r="AS572" s="27"/>
      <c r="AT572" s="30"/>
      <c r="AU572" s="11" t="s">
        <v>40</v>
      </c>
      <c r="AV572" s="11" t="s">
        <v>41</v>
      </c>
      <c r="AW572" s="11" t="s">
        <v>21</v>
      </c>
      <c r="AX572" s="13" t="s">
        <v>8</v>
      </c>
      <c r="AY572" s="11" t="s">
        <v>23</v>
      </c>
      <c r="AZ572" s="11" t="s">
        <v>24</v>
      </c>
      <c r="BA572" s="7" t="s">
        <v>25</v>
      </c>
      <c r="BB572" s="11" t="s">
        <v>26</v>
      </c>
      <c r="BC572" s="11" t="s">
        <v>27</v>
      </c>
      <c r="BD572" s="8" t="s">
        <v>28</v>
      </c>
      <c r="BE572" s="9" t="s">
        <v>29</v>
      </c>
      <c r="BF572" s="14"/>
      <c r="BG572" s="29"/>
      <c r="BH572" s="11"/>
      <c r="BI572" s="26"/>
      <c r="BJ572" s="26"/>
      <c r="BK572" s="27"/>
      <c r="BL572" s="27"/>
      <c r="BM572" s="27"/>
      <c r="BN572" s="30"/>
      <c r="BO572" s="11" t="s">
        <v>40</v>
      </c>
      <c r="BP572" s="11" t="s">
        <v>41</v>
      </c>
      <c r="BQ572" s="11" t="s">
        <v>21</v>
      </c>
      <c r="BR572" s="13" t="s">
        <v>8</v>
      </c>
      <c r="BS572" s="11" t="s">
        <v>23</v>
      </c>
      <c r="BT572" s="11" t="s">
        <v>24</v>
      </c>
      <c r="BU572" s="7" t="s">
        <v>25</v>
      </c>
      <c r="BV572" s="11" t="s">
        <v>26</v>
      </c>
      <c r="BW572" s="11" t="s">
        <v>27</v>
      </c>
      <c r="BX572" s="8" t="s">
        <v>28</v>
      </c>
      <c r="BY572" s="9" t="s">
        <v>29</v>
      </c>
      <c r="BZ572" s="14"/>
      <c r="CA572" s="29"/>
      <c r="CB572" s="11"/>
      <c r="CC572" s="26"/>
      <c r="CD572" s="26"/>
      <c r="CE572" s="27"/>
      <c r="CF572" s="27"/>
      <c r="CG572" s="27"/>
      <c r="CH572" s="30"/>
      <c r="CI572" s="11" t="s">
        <v>40</v>
      </c>
      <c r="CJ572" s="11" t="s">
        <v>41</v>
      </c>
      <c r="CK572" s="11" t="s">
        <v>21</v>
      </c>
      <c r="CL572" s="13" t="s">
        <v>8</v>
      </c>
      <c r="CM572" s="11" t="s">
        <v>23</v>
      </c>
      <c r="CN572" s="11" t="s">
        <v>24</v>
      </c>
      <c r="CO572" s="7" t="s">
        <v>25</v>
      </c>
      <c r="CP572" s="11" t="s">
        <v>26</v>
      </c>
      <c r="CQ572" s="11" t="s">
        <v>27</v>
      </c>
      <c r="CR572" s="8" t="s">
        <v>28</v>
      </c>
      <c r="CS572" s="9" t="s">
        <v>29</v>
      </c>
      <c r="CT572" s="14"/>
      <c r="CU572" s="29"/>
      <c r="CV572" s="11"/>
      <c r="CW572" s="26"/>
      <c r="CX572" s="26"/>
      <c r="CY572" s="27"/>
      <c r="CZ572" s="27"/>
      <c r="DA572" s="27"/>
      <c r="DB572" s="30"/>
      <c r="DC572" s="11" t="s">
        <v>40</v>
      </c>
      <c r="DD572" s="11" t="s">
        <v>41</v>
      </c>
      <c r="DE572" s="11" t="s">
        <v>21</v>
      </c>
      <c r="DF572" s="13" t="s">
        <v>8</v>
      </c>
      <c r="DG572" s="11" t="s">
        <v>23</v>
      </c>
      <c r="DH572" s="11" t="s">
        <v>24</v>
      </c>
      <c r="DI572" s="7" t="s">
        <v>25</v>
      </c>
      <c r="DJ572" s="11" t="s">
        <v>26</v>
      </c>
      <c r="DK572" s="11" t="s">
        <v>27</v>
      </c>
      <c r="DL572" s="8" t="s">
        <v>28</v>
      </c>
      <c r="DM572" s="9" t="s">
        <v>29</v>
      </c>
      <c r="DN572" s="14"/>
      <c r="DO572" s="29"/>
      <c r="DP572" s="11"/>
      <c r="DQ572" s="26"/>
      <c r="DR572" s="26"/>
      <c r="DS572" s="27"/>
      <c r="DT572" s="27"/>
      <c r="DU572" s="27"/>
      <c r="DV572" s="30"/>
      <c r="DW572" s="11" t="s">
        <v>40</v>
      </c>
      <c r="DX572" s="11" t="s">
        <v>41</v>
      </c>
      <c r="DY572" s="11" t="s">
        <v>21</v>
      </c>
      <c r="DZ572" s="13" t="s">
        <v>8</v>
      </c>
      <c r="EA572" s="11" t="s">
        <v>23</v>
      </c>
      <c r="EB572" s="11" t="s">
        <v>24</v>
      </c>
      <c r="EC572" s="7" t="s">
        <v>25</v>
      </c>
      <c r="ED572" s="11" t="s">
        <v>26</v>
      </c>
      <c r="EE572" s="11" t="s">
        <v>27</v>
      </c>
      <c r="EF572" s="8" t="s">
        <v>28</v>
      </c>
      <c r="EG572" s="9" t="s">
        <v>29</v>
      </c>
      <c r="EH572" s="14"/>
      <c r="EI572" s="29"/>
      <c r="EJ572" s="11"/>
    </row>
    <row r="573" s="1" customFormat="1" customHeight="1" spans="1:140">
      <c r="A573" s="26"/>
      <c r="B573" s="26"/>
      <c r="C573" s="27"/>
      <c r="D573" s="27"/>
      <c r="E573" s="27"/>
      <c r="F573" s="11">
        <f>_xlfn.RANK.EQ(S573,S573:S576,0)</f>
        <v>3</v>
      </c>
      <c r="G573" s="11">
        <v>0</v>
      </c>
      <c r="H573" s="11">
        <v>1.8</v>
      </c>
      <c r="I573" s="12">
        <v>1.35</v>
      </c>
      <c r="J573" s="13">
        <f t="shared" ref="J573:J576" si="1146">G573*H573*I573</f>
        <v>0</v>
      </c>
      <c r="K573" s="11">
        <v>680</v>
      </c>
      <c r="L573" s="11">
        <v>0</v>
      </c>
      <c r="M573" s="31">
        <f t="shared" ref="M573:M576" si="1147">1+6*K573/(K573+2000)+L573</f>
        <v>2.52238805970149</v>
      </c>
      <c r="N573" s="11">
        <v>1</v>
      </c>
      <c r="O573" s="11">
        <v>2.38</v>
      </c>
      <c r="P573" s="8">
        <f t="shared" ref="P573:P576" si="1148">1+N573*O573</f>
        <v>3.38</v>
      </c>
      <c r="Q573" s="9">
        <v>1.075</v>
      </c>
      <c r="R573" s="17">
        <v>1</v>
      </c>
      <c r="S573" s="18">
        <f t="shared" ref="S573:S576" si="1149">J573*M573*Q573*P573*R573</f>
        <v>0</v>
      </c>
      <c r="T573" s="11">
        <f t="shared" ref="T573:T576" si="1150">IF(F573=1,1,(IF(F573=2,2,12)))</f>
        <v>12</v>
      </c>
      <c r="U573" s="26"/>
      <c r="V573" s="26"/>
      <c r="W573" s="27"/>
      <c r="X573" s="27"/>
      <c r="Y573" s="27"/>
      <c r="Z573" s="11">
        <f>_xlfn.RANK.EQ(AM573,AM573:AM576,0)</f>
        <v>3</v>
      </c>
      <c r="AA573" s="11">
        <v>0</v>
      </c>
      <c r="AB573" s="11">
        <v>1.8</v>
      </c>
      <c r="AC573" s="12">
        <v>1.35</v>
      </c>
      <c r="AD573" s="13">
        <f t="shared" ref="AD573:AD576" si="1151">AA573*AB573*AC573</f>
        <v>0</v>
      </c>
      <c r="AE573" s="11">
        <v>680</v>
      </c>
      <c r="AF573" s="11">
        <v>0</v>
      </c>
      <c r="AG573" s="31">
        <f t="shared" ref="AG573:AG576" si="1152">1+6*AE573/(AE573+2000)+AF573</f>
        <v>2.52238805970149</v>
      </c>
      <c r="AH573" s="11">
        <v>1</v>
      </c>
      <c r="AI573" s="11">
        <v>2.38</v>
      </c>
      <c r="AJ573" s="8">
        <f t="shared" ref="AJ573:AJ576" si="1153">1+AH573*AI573</f>
        <v>3.38</v>
      </c>
      <c r="AK573" s="9">
        <v>1.075</v>
      </c>
      <c r="AL573" s="17">
        <v>1</v>
      </c>
      <c r="AM573" s="18">
        <f t="shared" ref="AM573:AM576" si="1154">AD573*AG573*AK573*AJ573*AL573</f>
        <v>0</v>
      </c>
      <c r="AN573" s="11">
        <f t="shared" ref="AN573:AN576" si="1155">IF(Z573=1,1,(IF(Z573=2,2,12)))</f>
        <v>12</v>
      </c>
      <c r="AO573" s="26"/>
      <c r="AP573" s="26"/>
      <c r="AQ573" s="27"/>
      <c r="AR573" s="27"/>
      <c r="AS573" s="27"/>
      <c r="AT573" s="11">
        <f>_xlfn.RANK.EQ(BG573,BG573:BG576,0)</f>
        <v>3</v>
      </c>
      <c r="AU573" s="11">
        <v>0</v>
      </c>
      <c r="AV573" s="11">
        <v>1.8</v>
      </c>
      <c r="AW573" s="12">
        <v>1.35</v>
      </c>
      <c r="AX573" s="13">
        <f t="shared" ref="AX573:AX576" si="1156">AU573*AV573*AW573</f>
        <v>0</v>
      </c>
      <c r="AY573" s="11">
        <v>680</v>
      </c>
      <c r="AZ573" s="11">
        <v>0</v>
      </c>
      <c r="BA573" s="31">
        <f t="shared" ref="BA573:BA576" si="1157">1+6*AY573/(AY573+2000)+AZ573</f>
        <v>2.52238805970149</v>
      </c>
      <c r="BB573" s="11">
        <v>1</v>
      </c>
      <c r="BC573" s="11">
        <v>2.38</v>
      </c>
      <c r="BD573" s="8">
        <f t="shared" ref="BD573:BD576" si="1158">1+BB573*BC573</f>
        <v>3.38</v>
      </c>
      <c r="BE573" s="9">
        <v>1.075</v>
      </c>
      <c r="BF573" s="17">
        <v>1.015</v>
      </c>
      <c r="BG573" s="18">
        <f t="shared" ref="BG573:BG576" si="1159">AX573*BA573*BE573*BD573*BF573</f>
        <v>0</v>
      </c>
      <c r="BH573" s="11">
        <f t="shared" ref="BH573:BH576" si="1160">IF(AT573=1,1,(IF(AT573=2,2,12)))</f>
        <v>12</v>
      </c>
      <c r="BI573" s="26"/>
      <c r="BJ573" s="26"/>
      <c r="BK573" s="27"/>
      <c r="BL573" s="27"/>
      <c r="BM573" s="27"/>
      <c r="BN573" s="11">
        <f>_xlfn.RANK.EQ(CA573,CA573:CA576,0)</f>
        <v>3</v>
      </c>
      <c r="BO573" s="11">
        <v>0</v>
      </c>
      <c r="BP573" s="11">
        <v>1.8</v>
      </c>
      <c r="BQ573" s="12">
        <v>1.35</v>
      </c>
      <c r="BR573" s="13">
        <f t="shared" ref="BR573:BR576" si="1161">BO573*BP573*BQ573</f>
        <v>0</v>
      </c>
      <c r="BS573" s="11">
        <v>680</v>
      </c>
      <c r="BT573" s="11">
        <v>0</v>
      </c>
      <c r="BU573" s="31">
        <f t="shared" ref="BU573:BU576" si="1162">1+6*BS573/(BS573+2000)+BT573</f>
        <v>2.52238805970149</v>
      </c>
      <c r="BV573" s="11">
        <v>1</v>
      </c>
      <c r="BW573" s="11">
        <v>2.38</v>
      </c>
      <c r="BX573" s="8">
        <f t="shared" ref="BX573:BX576" si="1163">1+BV573*BW573</f>
        <v>3.38</v>
      </c>
      <c r="BY573" s="9">
        <v>1.075</v>
      </c>
      <c r="BZ573" s="17">
        <v>1.015</v>
      </c>
      <c r="CA573" s="18">
        <f t="shared" ref="CA573:CA576" si="1164">BR573*BU573*BY573*BX573*BZ573</f>
        <v>0</v>
      </c>
      <c r="CB573" s="11">
        <f t="shared" ref="CB573:CB576" si="1165">IF(BN573=1,1,(IF(BN573=2,2,12)))</f>
        <v>12</v>
      </c>
      <c r="CC573" s="26"/>
      <c r="CD573" s="26"/>
      <c r="CE573" s="27"/>
      <c r="CF573" s="27"/>
      <c r="CG573" s="27"/>
      <c r="CH573" s="11">
        <f>_xlfn.RANK.EQ(CU573,CU573:CU576,0)</f>
        <v>3</v>
      </c>
      <c r="CI573" s="11">
        <v>0</v>
      </c>
      <c r="CJ573" s="11">
        <v>1.8</v>
      </c>
      <c r="CK573" s="12">
        <v>1.35</v>
      </c>
      <c r="CL573" s="13">
        <f t="shared" ref="CL573:CL576" si="1166">CI573*CJ573*CK573</f>
        <v>0</v>
      </c>
      <c r="CM573" s="11">
        <v>680</v>
      </c>
      <c r="CN573" s="11">
        <v>0</v>
      </c>
      <c r="CO573" s="31">
        <f t="shared" ref="CO573:CO576" si="1167">1+6*CM573/(CM573+2000)+CN573</f>
        <v>2.52238805970149</v>
      </c>
      <c r="CP573" s="11">
        <v>1</v>
      </c>
      <c r="CQ573" s="11">
        <v>2.38</v>
      </c>
      <c r="CR573" s="8">
        <f t="shared" ref="CR573:CR576" si="1168">1+CP573*CQ573</f>
        <v>3.38</v>
      </c>
      <c r="CS573" s="9">
        <v>1.075</v>
      </c>
      <c r="CT573" s="17">
        <v>1.085</v>
      </c>
      <c r="CU573" s="18">
        <f t="shared" ref="CU573:CU576" si="1169">CL573*CO573*CS573*CR573*CT573</f>
        <v>0</v>
      </c>
      <c r="CV573" s="11">
        <f t="shared" ref="CV573:CV576" si="1170">IF(CH573=1,1,(IF(CH573=2,2,12)))</f>
        <v>12</v>
      </c>
      <c r="CW573" s="26"/>
      <c r="CX573" s="26"/>
      <c r="CY573" s="27"/>
      <c r="CZ573" s="27"/>
      <c r="DA573" s="27"/>
      <c r="DB573" s="11">
        <f>_xlfn.RANK.EQ(DO573,DO573:DO576,0)</f>
        <v>3</v>
      </c>
      <c r="DC573" s="11">
        <v>0</v>
      </c>
      <c r="DD573" s="11">
        <v>1.8</v>
      </c>
      <c r="DE573" s="12">
        <v>1.35</v>
      </c>
      <c r="DF573" s="13">
        <f t="shared" ref="DF573:DF576" si="1171">DC573*DD573*DE573</f>
        <v>0</v>
      </c>
      <c r="DG573" s="11">
        <v>680</v>
      </c>
      <c r="DH573" s="11">
        <v>0</v>
      </c>
      <c r="DI573" s="31">
        <f t="shared" ref="DI573:DI576" si="1172">1+6*DG573/(DG573+2000)+DH573</f>
        <v>2.52238805970149</v>
      </c>
      <c r="DJ573" s="11">
        <v>1</v>
      </c>
      <c r="DK573" s="11">
        <v>2.38</v>
      </c>
      <c r="DL573" s="8">
        <f t="shared" ref="DL573:DL576" si="1173">1+DJ573*DK573</f>
        <v>3.38</v>
      </c>
      <c r="DM573" s="9">
        <v>1.075</v>
      </c>
      <c r="DN573" s="17">
        <v>1.085</v>
      </c>
      <c r="DO573" s="18">
        <f t="shared" ref="DO573:DO576" si="1174">DF573*DI573*DM573*DL573*DN573</f>
        <v>0</v>
      </c>
      <c r="DP573" s="11">
        <f t="shared" ref="DP573:DP576" si="1175">IF(DB573=1,1,(IF(DB573=2,2,12)))</f>
        <v>12</v>
      </c>
      <c r="DQ573" s="26"/>
      <c r="DR573" s="26"/>
      <c r="DS573" s="27"/>
      <c r="DT573" s="27"/>
      <c r="DU573" s="27"/>
      <c r="DV573" s="11">
        <f>_xlfn.RANK.EQ(EI573,EI573:EI576,0)</f>
        <v>3</v>
      </c>
      <c r="DW573" s="11">
        <v>0</v>
      </c>
      <c r="DX573" s="11">
        <v>1.8</v>
      </c>
      <c r="DY573" s="12">
        <v>1.35</v>
      </c>
      <c r="DZ573" s="13">
        <f t="shared" ref="DZ573:DZ576" si="1176">DW573*DX573*DY573</f>
        <v>0</v>
      </c>
      <c r="EA573" s="11">
        <v>680</v>
      </c>
      <c r="EB573" s="11">
        <v>0</v>
      </c>
      <c r="EC573" s="31">
        <f t="shared" ref="EC573:EC576" si="1177">1+6*EA573/(EA573+2000)+EB573</f>
        <v>2.52238805970149</v>
      </c>
      <c r="ED573" s="11">
        <v>1</v>
      </c>
      <c r="EE573" s="11">
        <v>3.18</v>
      </c>
      <c r="EF573" s="8">
        <f t="shared" ref="EF573:EF576" si="1178">1+ED573*EE573</f>
        <v>4.18</v>
      </c>
      <c r="EG573" s="9">
        <v>1.075</v>
      </c>
      <c r="EH573" s="17">
        <v>1.2</v>
      </c>
      <c r="EI573" s="18">
        <f t="shared" ref="EI573:EI576" si="1179">DZ573*EC573*EG573*EF573*EH573</f>
        <v>0</v>
      </c>
      <c r="EJ573" s="11">
        <f t="shared" ref="EJ573:EJ576" si="1180">IF(DV573=1,1,(IF(DV573=2,2,12)))</f>
        <v>12</v>
      </c>
    </row>
    <row r="574" s="1" customFormat="1" customHeight="1" spans="1:140">
      <c r="F574" s="11">
        <f>_xlfn.RANK.EQ(S574,S573:S576,0)</f>
        <v>2</v>
      </c>
      <c r="G574" s="11">
        <v>1446.85</v>
      </c>
      <c r="H574" s="11">
        <v>1.8</v>
      </c>
      <c r="I574" s="12">
        <v>1.35</v>
      </c>
      <c r="J574" s="13">
        <f t="shared" si="1146"/>
        <v>3515.8455</v>
      </c>
      <c r="K574" s="11">
        <v>190</v>
      </c>
      <c r="L574" s="11">
        <v>1.23</v>
      </c>
      <c r="M574" s="31">
        <f t="shared" si="1147"/>
        <v>2.75054794520548</v>
      </c>
      <c r="N574" s="11">
        <v>0.95</v>
      </c>
      <c r="O574" s="11">
        <v>2.09</v>
      </c>
      <c r="P574" s="8">
        <f t="shared" si="1148"/>
        <v>2.9855</v>
      </c>
      <c r="Q574" s="9">
        <v>1.075</v>
      </c>
      <c r="R574" s="17">
        <v>1</v>
      </c>
      <c r="S574" s="18">
        <f t="shared" si="1149"/>
        <v>31036.6287666494</v>
      </c>
      <c r="T574" s="11">
        <f t="shared" si="1150"/>
        <v>2</v>
      </c>
      <c r="Z574" s="11">
        <f>_xlfn.RANK.EQ(AM574,AM573:AM576,0)</f>
        <v>2</v>
      </c>
      <c r="AA574" s="11">
        <v>1446.85</v>
      </c>
      <c r="AB574" s="11">
        <v>1.8</v>
      </c>
      <c r="AC574" s="12">
        <v>1.35</v>
      </c>
      <c r="AD574" s="13">
        <f t="shared" si="1151"/>
        <v>3515.8455</v>
      </c>
      <c r="AE574" s="11">
        <v>190</v>
      </c>
      <c r="AF574" s="11">
        <v>1.23</v>
      </c>
      <c r="AG574" s="31">
        <f t="shared" si="1152"/>
        <v>2.75054794520548</v>
      </c>
      <c r="AH574" s="11">
        <v>0.95</v>
      </c>
      <c r="AI574" s="11">
        <v>2.09</v>
      </c>
      <c r="AJ574" s="8">
        <f t="shared" si="1153"/>
        <v>2.9855</v>
      </c>
      <c r="AK574" s="9">
        <v>1.075</v>
      </c>
      <c r="AL574" s="17">
        <v>1</v>
      </c>
      <c r="AM574" s="18">
        <f t="shared" si="1154"/>
        <v>31036.6287666494</v>
      </c>
      <c r="AN574" s="11">
        <f t="shared" si="1155"/>
        <v>2</v>
      </c>
      <c r="AT574" s="11">
        <f>_xlfn.RANK.EQ(BG574,BG573:BG576,0)</f>
        <v>2</v>
      </c>
      <c r="AU574" s="11">
        <v>1446.85</v>
      </c>
      <c r="AV574" s="11">
        <v>1.8</v>
      </c>
      <c r="AW574" s="12">
        <v>1.35</v>
      </c>
      <c r="AX574" s="13">
        <f t="shared" si="1156"/>
        <v>3515.8455</v>
      </c>
      <c r="AY574" s="11">
        <v>190</v>
      </c>
      <c r="AZ574" s="11">
        <v>1.23</v>
      </c>
      <c r="BA574" s="31">
        <f t="shared" si="1157"/>
        <v>2.75054794520548</v>
      </c>
      <c r="BB574" s="11">
        <v>0.95</v>
      </c>
      <c r="BC574" s="11">
        <v>2.09</v>
      </c>
      <c r="BD574" s="8">
        <f t="shared" si="1158"/>
        <v>2.9855</v>
      </c>
      <c r="BE574" s="9">
        <v>1.075</v>
      </c>
      <c r="BF574" s="17">
        <v>1.015</v>
      </c>
      <c r="BG574" s="18">
        <f t="shared" si="1159"/>
        <v>31502.1781981492</v>
      </c>
      <c r="BH574" s="11">
        <f t="shared" si="1160"/>
        <v>2</v>
      </c>
      <c r="BN574" s="11">
        <f>_xlfn.RANK.EQ(CA574,CA573:CA576,0)</f>
        <v>2</v>
      </c>
      <c r="BO574" s="11">
        <v>1446.85</v>
      </c>
      <c r="BP574" s="11">
        <v>1.8</v>
      </c>
      <c r="BQ574" s="12">
        <v>1.35</v>
      </c>
      <c r="BR574" s="13">
        <f t="shared" si="1161"/>
        <v>3515.8455</v>
      </c>
      <c r="BS574" s="11">
        <v>190</v>
      </c>
      <c r="BT574" s="11">
        <v>1.23</v>
      </c>
      <c r="BU574" s="31">
        <f t="shared" si="1162"/>
        <v>2.75054794520548</v>
      </c>
      <c r="BV574" s="11">
        <v>0.95</v>
      </c>
      <c r="BW574" s="11">
        <v>2.09</v>
      </c>
      <c r="BX574" s="8">
        <f t="shared" si="1163"/>
        <v>2.9855</v>
      </c>
      <c r="BY574" s="9">
        <v>1.075</v>
      </c>
      <c r="BZ574" s="17">
        <v>1.015</v>
      </c>
      <c r="CA574" s="18">
        <f t="shared" si="1164"/>
        <v>31502.1781981492</v>
      </c>
      <c r="CB574" s="11">
        <f t="shared" si="1165"/>
        <v>2</v>
      </c>
      <c r="CH574" s="11">
        <f>_xlfn.RANK.EQ(CU574,CU573:CU576,0)</f>
        <v>2</v>
      </c>
      <c r="CI574" s="11">
        <v>1446.85</v>
      </c>
      <c r="CJ574" s="11">
        <v>1.8</v>
      </c>
      <c r="CK574" s="12">
        <v>1.35</v>
      </c>
      <c r="CL574" s="13">
        <f t="shared" si="1166"/>
        <v>3515.8455</v>
      </c>
      <c r="CM574" s="11">
        <v>190</v>
      </c>
      <c r="CN574" s="11">
        <v>1.23</v>
      </c>
      <c r="CO574" s="31">
        <f t="shared" si="1167"/>
        <v>2.75054794520548</v>
      </c>
      <c r="CP574" s="11">
        <v>0.95</v>
      </c>
      <c r="CQ574" s="11">
        <v>2.09</v>
      </c>
      <c r="CR574" s="8">
        <f t="shared" si="1168"/>
        <v>2.9855</v>
      </c>
      <c r="CS574" s="9">
        <v>1.075</v>
      </c>
      <c r="CT574" s="17">
        <v>1.085</v>
      </c>
      <c r="CU574" s="18">
        <f t="shared" si="1169"/>
        <v>33674.7422118146</v>
      </c>
      <c r="CV574" s="11">
        <f t="shared" si="1170"/>
        <v>2</v>
      </c>
      <c r="DB574" s="11">
        <f>_xlfn.RANK.EQ(DO574,DO573:DO576,0)</f>
        <v>2</v>
      </c>
      <c r="DC574" s="11">
        <v>1446.85</v>
      </c>
      <c r="DD574" s="11">
        <v>1.8</v>
      </c>
      <c r="DE574" s="12">
        <v>1.35</v>
      </c>
      <c r="DF574" s="13">
        <f t="shared" si="1171"/>
        <v>3515.8455</v>
      </c>
      <c r="DG574" s="11">
        <v>190</v>
      </c>
      <c r="DH574" s="11">
        <v>1.23</v>
      </c>
      <c r="DI574" s="31">
        <f t="shared" si="1172"/>
        <v>2.75054794520548</v>
      </c>
      <c r="DJ574" s="11">
        <v>0.95</v>
      </c>
      <c r="DK574" s="11">
        <v>2.09</v>
      </c>
      <c r="DL574" s="8">
        <f t="shared" si="1173"/>
        <v>2.9855</v>
      </c>
      <c r="DM574" s="9">
        <v>1.075</v>
      </c>
      <c r="DN574" s="17">
        <v>1.085</v>
      </c>
      <c r="DO574" s="18">
        <f t="shared" si="1174"/>
        <v>33674.7422118146</v>
      </c>
      <c r="DP574" s="11">
        <f t="shared" si="1175"/>
        <v>2</v>
      </c>
      <c r="DV574" s="11">
        <f>_xlfn.RANK.EQ(EI574,EI573:EI576,0)</f>
        <v>2</v>
      </c>
      <c r="DW574" s="11">
        <v>1446.85</v>
      </c>
      <c r="DX574" s="11">
        <v>1.8</v>
      </c>
      <c r="DY574" s="12">
        <v>1.35</v>
      </c>
      <c r="DZ574" s="13">
        <f t="shared" si="1176"/>
        <v>3515.8455</v>
      </c>
      <c r="EA574" s="11">
        <v>190</v>
      </c>
      <c r="EB574" s="11">
        <v>1.32</v>
      </c>
      <c r="EC574" s="31">
        <f t="shared" si="1177"/>
        <v>2.84054794520548</v>
      </c>
      <c r="ED574" s="11">
        <v>0.95</v>
      </c>
      <c r="EE574" s="11">
        <v>2.91</v>
      </c>
      <c r="EF574" s="8">
        <f t="shared" si="1178"/>
        <v>3.7645</v>
      </c>
      <c r="EG574" s="9">
        <v>1.075</v>
      </c>
      <c r="EH574" s="17">
        <v>1.2</v>
      </c>
      <c r="EI574" s="18">
        <f t="shared" si="1179"/>
        <v>48498.5682832667</v>
      </c>
      <c r="EJ574" s="11">
        <f t="shared" si="1180"/>
        <v>2</v>
      </c>
    </row>
    <row r="575" s="1" customFormat="1" customHeight="1" spans="1:140">
      <c r="F575" s="11">
        <f>_xlfn.RANK.EQ(S575,S573:S576,0)</f>
        <v>1</v>
      </c>
      <c r="G575" s="11">
        <v>1446.85</v>
      </c>
      <c r="H575" s="11">
        <v>1.8</v>
      </c>
      <c r="I575" s="12">
        <v>1.35</v>
      </c>
      <c r="J575" s="13">
        <f t="shared" si="1146"/>
        <v>3515.8455</v>
      </c>
      <c r="K575" s="11">
        <v>240</v>
      </c>
      <c r="L575" s="11">
        <v>1.83</v>
      </c>
      <c r="M575" s="31">
        <f t="shared" si="1147"/>
        <v>3.47285714285714</v>
      </c>
      <c r="N575" s="11">
        <v>0.89</v>
      </c>
      <c r="O575" s="11">
        <v>1.78</v>
      </c>
      <c r="P575" s="8">
        <f t="shared" si="1148"/>
        <v>2.5842</v>
      </c>
      <c r="Q575" s="9">
        <v>1.075</v>
      </c>
      <c r="R575" s="17">
        <v>1</v>
      </c>
      <c r="S575" s="18">
        <f t="shared" si="1149"/>
        <v>33919.6441509645</v>
      </c>
      <c r="T575" s="11">
        <f t="shared" si="1150"/>
        <v>1</v>
      </c>
      <c r="Z575" s="11">
        <f>_xlfn.RANK.EQ(AM575,AM573:AM576,0)</f>
        <v>1</v>
      </c>
      <c r="AA575" s="11">
        <v>1446.85</v>
      </c>
      <c r="AB575" s="11">
        <v>1.8</v>
      </c>
      <c r="AC575" s="12">
        <v>1.35</v>
      </c>
      <c r="AD575" s="13">
        <f t="shared" si="1151"/>
        <v>3515.8455</v>
      </c>
      <c r="AE575" s="11">
        <v>200</v>
      </c>
      <c r="AF575" s="11">
        <v>1.83</v>
      </c>
      <c r="AG575" s="31">
        <f t="shared" si="1152"/>
        <v>3.37545454545455</v>
      </c>
      <c r="AH575" s="11">
        <v>1</v>
      </c>
      <c r="AI575" s="11">
        <v>2.71</v>
      </c>
      <c r="AJ575" s="8">
        <f t="shared" si="1153"/>
        <v>3.71</v>
      </c>
      <c r="AK575" s="9">
        <v>1.075</v>
      </c>
      <c r="AL575" s="17">
        <v>1</v>
      </c>
      <c r="AM575" s="18">
        <f t="shared" si="1154"/>
        <v>47330.8626704431</v>
      </c>
      <c r="AN575" s="11">
        <f t="shared" si="1155"/>
        <v>1</v>
      </c>
      <c r="AT575" s="11">
        <f>_xlfn.RANK.EQ(BG575,BG573:BG576,0)</f>
        <v>1</v>
      </c>
      <c r="AU575" s="11">
        <v>1446.85</v>
      </c>
      <c r="AV575" s="11">
        <v>1.8</v>
      </c>
      <c r="AW575" s="12">
        <v>1.35</v>
      </c>
      <c r="AX575" s="13">
        <f t="shared" si="1156"/>
        <v>3515.8455</v>
      </c>
      <c r="AY575" s="11">
        <v>240</v>
      </c>
      <c r="AZ575" s="11">
        <v>1.83</v>
      </c>
      <c r="BA575" s="31">
        <f t="shared" si="1157"/>
        <v>3.47285714285714</v>
      </c>
      <c r="BB575" s="11">
        <v>0.93</v>
      </c>
      <c r="BC575" s="11">
        <v>1.85</v>
      </c>
      <c r="BD575" s="8">
        <f t="shared" si="1158"/>
        <v>2.7205</v>
      </c>
      <c r="BE575" s="9">
        <v>1.075</v>
      </c>
      <c r="BF575" s="17">
        <v>1.015</v>
      </c>
      <c r="BG575" s="18">
        <f t="shared" si="1159"/>
        <v>36244.3184704703</v>
      </c>
      <c r="BH575" s="11">
        <f t="shared" si="1160"/>
        <v>1</v>
      </c>
      <c r="BN575" s="11">
        <f>_xlfn.RANK.EQ(CA575,CA573:CA576,0)</f>
        <v>1</v>
      </c>
      <c r="BO575" s="11">
        <v>1446.85</v>
      </c>
      <c r="BP575" s="11">
        <v>1.8</v>
      </c>
      <c r="BQ575" s="12">
        <v>1.35</v>
      </c>
      <c r="BR575" s="13">
        <f t="shared" si="1161"/>
        <v>3515.8455</v>
      </c>
      <c r="BS575" s="11">
        <v>240</v>
      </c>
      <c r="BT575" s="11">
        <v>1.83</v>
      </c>
      <c r="BU575" s="31">
        <f t="shared" si="1162"/>
        <v>3.47285714285714</v>
      </c>
      <c r="BV575" s="11">
        <v>1</v>
      </c>
      <c r="BW575" s="11">
        <v>2.71</v>
      </c>
      <c r="BX575" s="8">
        <f t="shared" si="1163"/>
        <v>3.71</v>
      </c>
      <c r="BY575" s="9">
        <v>1.075</v>
      </c>
      <c r="BZ575" s="17">
        <v>1.015</v>
      </c>
      <c r="CA575" s="18">
        <f t="shared" si="1164"/>
        <v>49427.0985206561</v>
      </c>
      <c r="CB575" s="11">
        <f t="shared" si="1165"/>
        <v>1</v>
      </c>
      <c r="CH575" s="11">
        <f>_xlfn.RANK.EQ(CU575,CU573:CU576,0)</f>
        <v>1</v>
      </c>
      <c r="CI575" s="11">
        <v>1446.85</v>
      </c>
      <c r="CJ575" s="11">
        <v>1.8</v>
      </c>
      <c r="CK575" s="12">
        <v>1.35</v>
      </c>
      <c r="CL575" s="13">
        <f t="shared" si="1166"/>
        <v>3515.8455</v>
      </c>
      <c r="CM575" s="11">
        <v>240</v>
      </c>
      <c r="CN575" s="11">
        <v>1.83</v>
      </c>
      <c r="CO575" s="31">
        <f t="shared" si="1167"/>
        <v>3.47285714285714</v>
      </c>
      <c r="CP575" s="11">
        <v>0.93</v>
      </c>
      <c r="CQ575" s="11">
        <v>1.85</v>
      </c>
      <c r="CR575" s="8">
        <f t="shared" si="1168"/>
        <v>2.7205</v>
      </c>
      <c r="CS575" s="9">
        <v>1.075</v>
      </c>
      <c r="CT575" s="17">
        <v>1.085</v>
      </c>
      <c r="CU575" s="18">
        <f t="shared" si="1169"/>
        <v>38743.9266408476</v>
      </c>
      <c r="CV575" s="11">
        <f t="shared" si="1170"/>
        <v>1</v>
      </c>
      <c r="DB575" s="11">
        <f>_xlfn.RANK.EQ(DO575,DO573:DO576,0)</f>
        <v>1</v>
      </c>
      <c r="DC575" s="11">
        <v>1446.85</v>
      </c>
      <c r="DD575" s="11">
        <v>1.8</v>
      </c>
      <c r="DE575" s="12">
        <v>1.35</v>
      </c>
      <c r="DF575" s="13">
        <f t="shared" si="1171"/>
        <v>3515.8455</v>
      </c>
      <c r="DG575" s="11">
        <v>240</v>
      </c>
      <c r="DH575" s="11">
        <v>1.83</v>
      </c>
      <c r="DI575" s="31">
        <f t="shared" si="1172"/>
        <v>3.47285714285714</v>
      </c>
      <c r="DJ575" s="11">
        <v>1</v>
      </c>
      <c r="DK575" s="11">
        <v>2.71</v>
      </c>
      <c r="DL575" s="8">
        <f t="shared" si="1173"/>
        <v>3.71</v>
      </c>
      <c r="DM575" s="9">
        <v>1.075</v>
      </c>
      <c r="DN575" s="17">
        <v>1.085</v>
      </c>
      <c r="DO575" s="18">
        <f t="shared" si="1174"/>
        <v>52835.8639358738</v>
      </c>
      <c r="DP575" s="11">
        <f t="shared" si="1175"/>
        <v>1</v>
      </c>
      <c r="DV575" s="11">
        <f>_xlfn.RANK.EQ(EI575,EI573:EI576,0)</f>
        <v>1</v>
      </c>
      <c r="DW575" s="11">
        <v>1446.85</v>
      </c>
      <c r="DX575" s="11">
        <v>1.8</v>
      </c>
      <c r="DY575" s="12">
        <v>1.35</v>
      </c>
      <c r="DZ575" s="13">
        <f t="shared" si="1176"/>
        <v>3515.8455</v>
      </c>
      <c r="EA575" s="11">
        <v>240</v>
      </c>
      <c r="EB575" s="11">
        <v>1.92</v>
      </c>
      <c r="EC575" s="31">
        <f t="shared" si="1177"/>
        <v>3.56285714285714</v>
      </c>
      <c r="ED575" s="11">
        <v>1</v>
      </c>
      <c r="EE575" s="11">
        <v>3.51</v>
      </c>
      <c r="EF575" s="8">
        <f t="shared" si="1178"/>
        <v>4.51</v>
      </c>
      <c r="EG575" s="9">
        <v>1.075</v>
      </c>
      <c r="EH575" s="17">
        <v>1.2</v>
      </c>
      <c r="EI575" s="18">
        <f t="shared" si="1179"/>
        <v>72877.6640155976</v>
      </c>
      <c r="EJ575" s="11">
        <f t="shared" si="1180"/>
        <v>1</v>
      </c>
    </row>
    <row r="576" s="1" customFormat="1" customHeight="1" spans="1:140">
      <c r="F576" s="11">
        <f>_xlfn.RANK.EQ(S576,S573:S576,0)</f>
        <v>3</v>
      </c>
      <c r="G576" s="11">
        <v>0</v>
      </c>
      <c r="H576" s="11">
        <v>1.8</v>
      </c>
      <c r="I576" s="12">
        <v>1.35</v>
      </c>
      <c r="J576" s="13">
        <f t="shared" si="1146"/>
        <v>0</v>
      </c>
      <c r="K576" s="11">
        <v>0</v>
      </c>
      <c r="L576" s="11">
        <v>0.2</v>
      </c>
      <c r="M576" s="31">
        <f t="shared" si="1147"/>
        <v>1.2</v>
      </c>
      <c r="N576" s="28">
        <v>0.7</v>
      </c>
      <c r="O576" s="28">
        <v>1.5</v>
      </c>
      <c r="P576" s="8">
        <f t="shared" si="1148"/>
        <v>2.05</v>
      </c>
      <c r="Q576" s="9">
        <v>1.075</v>
      </c>
      <c r="R576" s="17">
        <v>1</v>
      </c>
      <c r="S576" s="18">
        <f t="shared" si="1149"/>
        <v>0</v>
      </c>
      <c r="T576" s="28">
        <f t="shared" si="1150"/>
        <v>12</v>
      </c>
      <c r="Z576" s="11">
        <f>_xlfn.RANK.EQ(AM576,AM573:AM576,0)</f>
        <v>3</v>
      </c>
      <c r="AA576" s="11">
        <v>0</v>
      </c>
      <c r="AB576" s="11">
        <v>1.8</v>
      </c>
      <c r="AC576" s="12">
        <v>1.35</v>
      </c>
      <c r="AD576" s="13">
        <f t="shared" si="1151"/>
        <v>0</v>
      </c>
      <c r="AE576" s="11">
        <v>0</v>
      </c>
      <c r="AF576" s="11">
        <v>0.2</v>
      </c>
      <c r="AG576" s="31">
        <f t="shared" si="1152"/>
        <v>1.2</v>
      </c>
      <c r="AH576" s="28">
        <v>0.7</v>
      </c>
      <c r="AI576" s="28">
        <v>1.5</v>
      </c>
      <c r="AJ576" s="8">
        <f t="shared" si="1153"/>
        <v>2.05</v>
      </c>
      <c r="AK576" s="9">
        <v>1.075</v>
      </c>
      <c r="AL576" s="17">
        <v>1</v>
      </c>
      <c r="AM576" s="18">
        <f t="shared" si="1154"/>
        <v>0</v>
      </c>
      <c r="AN576" s="28">
        <f t="shared" si="1155"/>
        <v>12</v>
      </c>
      <c r="AT576" s="11">
        <f>_xlfn.RANK.EQ(BG576,BG573:BG576,0)</f>
        <v>3</v>
      </c>
      <c r="AU576" s="11">
        <v>0</v>
      </c>
      <c r="AV576" s="11">
        <v>1.8</v>
      </c>
      <c r="AW576" s="12">
        <v>1.35</v>
      </c>
      <c r="AX576" s="13">
        <f t="shared" si="1156"/>
        <v>0</v>
      </c>
      <c r="AY576" s="11">
        <v>0</v>
      </c>
      <c r="AZ576" s="11">
        <v>0.2</v>
      </c>
      <c r="BA576" s="31">
        <f t="shared" si="1157"/>
        <v>1.2</v>
      </c>
      <c r="BB576" s="28">
        <v>0.7</v>
      </c>
      <c r="BC576" s="28">
        <v>1.5</v>
      </c>
      <c r="BD576" s="8">
        <f t="shared" si="1158"/>
        <v>2.05</v>
      </c>
      <c r="BE576" s="9">
        <v>1.075</v>
      </c>
      <c r="BF576" s="17">
        <v>1.015</v>
      </c>
      <c r="BG576" s="18">
        <f t="shared" si="1159"/>
        <v>0</v>
      </c>
      <c r="BH576" s="28">
        <f t="shared" si="1160"/>
        <v>12</v>
      </c>
      <c r="BN576" s="11">
        <f>_xlfn.RANK.EQ(CA576,CA573:CA576,0)</f>
        <v>3</v>
      </c>
      <c r="BO576" s="11">
        <v>0</v>
      </c>
      <c r="BP576" s="11">
        <v>1.8</v>
      </c>
      <c r="BQ576" s="12">
        <v>1.35</v>
      </c>
      <c r="BR576" s="13">
        <f t="shared" si="1161"/>
        <v>0</v>
      </c>
      <c r="BS576" s="11">
        <v>0</v>
      </c>
      <c r="BT576" s="11">
        <v>0.2</v>
      </c>
      <c r="BU576" s="31">
        <f t="shared" si="1162"/>
        <v>1.2</v>
      </c>
      <c r="BV576" s="28">
        <v>0.7</v>
      </c>
      <c r="BW576" s="28">
        <v>1.5</v>
      </c>
      <c r="BX576" s="8">
        <f t="shared" si="1163"/>
        <v>2.05</v>
      </c>
      <c r="BY576" s="9">
        <v>1.075</v>
      </c>
      <c r="BZ576" s="17">
        <v>1.015</v>
      </c>
      <c r="CA576" s="18">
        <f t="shared" si="1164"/>
        <v>0</v>
      </c>
      <c r="CB576" s="28">
        <f t="shared" si="1165"/>
        <v>12</v>
      </c>
      <c r="CH576" s="11">
        <f>_xlfn.RANK.EQ(CU576,CU573:CU576,0)</f>
        <v>3</v>
      </c>
      <c r="CI576" s="11">
        <v>0</v>
      </c>
      <c r="CJ576" s="11">
        <v>1.8</v>
      </c>
      <c r="CK576" s="12">
        <v>1.35</v>
      </c>
      <c r="CL576" s="13">
        <f t="shared" si="1166"/>
        <v>0</v>
      </c>
      <c r="CM576" s="11">
        <v>0</v>
      </c>
      <c r="CN576" s="11">
        <v>0.2</v>
      </c>
      <c r="CO576" s="31">
        <f t="shared" si="1167"/>
        <v>1.2</v>
      </c>
      <c r="CP576" s="28">
        <v>0.7</v>
      </c>
      <c r="CQ576" s="28">
        <v>1.5</v>
      </c>
      <c r="CR576" s="8">
        <f t="shared" si="1168"/>
        <v>2.05</v>
      </c>
      <c r="CS576" s="9">
        <v>1.075</v>
      </c>
      <c r="CT576" s="17">
        <v>1.085</v>
      </c>
      <c r="CU576" s="18">
        <f t="shared" si="1169"/>
        <v>0</v>
      </c>
      <c r="CV576" s="28">
        <f t="shared" si="1170"/>
        <v>12</v>
      </c>
      <c r="DB576" s="11">
        <f>_xlfn.RANK.EQ(DO576,DO573:DO576,0)</f>
        <v>3</v>
      </c>
      <c r="DC576" s="11">
        <v>0</v>
      </c>
      <c r="DD576" s="11">
        <v>1.8</v>
      </c>
      <c r="DE576" s="12">
        <v>1.35</v>
      </c>
      <c r="DF576" s="13">
        <f t="shared" si="1171"/>
        <v>0</v>
      </c>
      <c r="DG576" s="11">
        <v>0</v>
      </c>
      <c r="DH576" s="11">
        <v>0.2</v>
      </c>
      <c r="DI576" s="31">
        <f t="shared" si="1172"/>
        <v>1.2</v>
      </c>
      <c r="DJ576" s="28">
        <v>0.7</v>
      </c>
      <c r="DK576" s="28">
        <v>1.5</v>
      </c>
      <c r="DL576" s="8">
        <f t="shared" si="1173"/>
        <v>2.05</v>
      </c>
      <c r="DM576" s="9">
        <v>1.075</v>
      </c>
      <c r="DN576" s="17">
        <v>1.085</v>
      </c>
      <c r="DO576" s="18">
        <f t="shared" si="1174"/>
        <v>0</v>
      </c>
      <c r="DP576" s="28">
        <f t="shared" si="1175"/>
        <v>12</v>
      </c>
      <c r="DV576" s="11">
        <f>_xlfn.RANK.EQ(EI576,EI573:EI576,0)</f>
        <v>3</v>
      </c>
      <c r="DW576" s="11">
        <v>0</v>
      </c>
      <c r="DX576" s="11">
        <v>1.8</v>
      </c>
      <c r="DY576" s="12">
        <v>1.35</v>
      </c>
      <c r="DZ576" s="13">
        <f t="shared" si="1176"/>
        <v>0</v>
      </c>
      <c r="EA576" s="11">
        <v>0</v>
      </c>
      <c r="EB576" s="11">
        <v>0.2</v>
      </c>
      <c r="EC576" s="31">
        <f t="shared" si="1177"/>
        <v>1.2</v>
      </c>
      <c r="ED576" s="28">
        <v>0.7</v>
      </c>
      <c r="EE576" s="28">
        <v>1.5</v>
      </c>
      <c r="EF576" s="8">
        <f t="shared" si="1178"/>
        <v>2.05</v>
      </c>
      <c r="EG576" s="9">
        <v>1.075</v>
      </c>
      <c r="EH576" s="17">
        <v>1.2</v>
      </c>
      <c r="EI576" s="18">
        <f t="shared" si="1179"/>
        <v>0</v>
      </c>
      <c r="EJ576" s="28">
        <f t="shared" si="1180"/>
        <v>12</v>
      </c>
    </row>
    <row r="577" s="1" customFormat="1" customHeight="1" spans="6:140">
      <c r="F577" s="32" t="s">
        <v>42</v>
      </c>
      <c r="G577" s="33">
        <f>LARGE(S573:S576,1)/1</f>
        <v>33919.6441509645</v>
      </c>
      <c r="H577" s="32" t="s">
        <v>43</v>
      </c>
      <c r="I577" s="33">
        <f>LARGE(S573:S576,2)/2</f>
        <v>15518.3143833247</v>
      </c>
      <c r="J577" s="32" t="s">
        <v>44</v>
      </c>
      <c r="K577" s="33">
        <f>LARGE(S573:S576,3)/12</f>
        <v>0</v>
      </c>
      <c r="L577" s="32" t="s">
        <v>45</v>
      </c>
      <c r="M577" s="34">
        <f>LARGE(S573:S576,4)/12</f>
        <v>0</v>
      </c>
      <c r="N577" s="35" t="s">
        <v>46</v>
      </c>
      <c r="O577" s="36">
        <f>G577+I577+K577+M577</f>
        <v>49437.9585342892</v>
      </c>
      <c r="P577" s="35" t="s">
        <v>47</v>
      </c>
      <c r="Q577" s="35">
        <v>5.3</v>
      </c>
      <c r="R577" s="35"/>
      <c r="S577" s="35" t="s">
        <v>48</v>
      </c>
      <c r="T577" s="36">
        <f>O577*Q577</f>
        <v>262021.180231733</v>
      </c>
      <c r="Z577" s="32" t="s">
        <v>42</v>
      </c>
      <c r="AA577" s="33">
        <f>LARGE(AM573:AM576,1)/1</f>
        <v>47330.8626704431</v>
      </c>
      <c r="AB577" s="32" t="s">
        <v>43</v>
      </c>
      <c r="AC577" s="33">
        <f>LARGE(AM573:AM576,2)/2</f>
        <v>15518.3143833247</v>
      </c>
      <c r="AD577" s="32" t="s">
        <v>44</v>
      </c>
      <c r="AE577" s="33">
        <f>LARGE(AM573:AM576,3)/12</f>
        <v>0</v>
      </c>
      <c r="AF577" s="32" t="s">
        <v>45</v>
      </c>
      <c r="AG577" s="34">
        <f>LARGE(AM573:AM576,4)/12</f>
        <v>0</v>
      </c>
      <c r="AH577" s="35" t="s">
        <v>46</v>
      </c>
      <c r="AI577" s="36">
        <f>AA577+AC577+AE577+AG577</f>
        <v>62849.1770537678</v>
      </c>
      <c r="AJ577" s="35" t="s">
        <v>47</v>
      </c>
      <c r="AK577" s="35">
        <v>5.3</v>
      </c>
      <c r="AL577" s="35"/>
      <c r="AM577" s="35" t="s">
        <v>48</v>
      </c>
      <c r="AN577" s="36">
        <f>AI577*AK577</f>
        <v>333100.638384969</v>
      </c>
      <c r="AT577" s="32" t="s">
        <v>42</v>
      </c>
      <c r="AU577" s="33">
        <f>LARGE(BG573:BG576,1)/1</f>
        <v>36244.3184704703</v>
      </c>
      <c r="AV577" s="32" t="s">
        <v>43</v>
      </c>
      <c r="AW577" s="33">
        <f>LARGE(BG573:BG576,2)/2</f>
        <v>15751.0890990746</v>
      </c>
      <c r="AX577" s="32" t="s">
        <v>44</v>
      </c>
      <c r="AY577" s="33">
        <f>LARGE(BG573:BG576,3)/12</f>
        <v>0</v>
      </c>
      <c r="AZ577" s="32" t="s">
        <v>45</v>
      </c>
      <c r="BA577" s="34">
        <f>LARGE(BG573:BG576,4)/12</f>
        <v>0</v>
      </c>
      <c r="BB577" s="35" t="s">
        <v>46</v>
      </c>
      <c r="BC577" s="36">
        <f>AU577+AW577+AY577+BA577</f>
        <v>51995.4075695449</v>
      </c>
      <c r="BD577" s="35" t="s">
        <v>47</v>
      </c>
      <c r="BE577" s="35">
        <v>5.3</v>
      </c>
      <c r="BF577" s="35"/>
      <c r="BG577" s="35" t="s">
        <v>48</v>
      </c>
      <c r="BH577" s="36">
        <f>BC577*BE577</f>
        <v>275575.660118588</v>
      </c>
      <c r="BN577" s="32" t="s">
        <v>42</v>
      </c>
      <c r="BO577" s="33">
        <f>LARGE(CA573:CA576,1)/1</f>
        <v>49427.0985206561</v>
      </c>
      <c r="BP577" s="32" t="s">
        <v>43</v>
      </c>
      <c r="BQ577" s="33">
        <f>LARGE(CA573:CA576,2)/2</f>
        <v>15751.0890990746</v>
      </c>
      <c r="BR577" s="32" t="s">
        <v>44</v>
      </c>
      <c r="BS577" s="33">
        <f>LARGE(CA573:CA576,3)/12</f>
        <v>0</v>
      </c>
      <c r="BT577" s="32" t="s">
        <v>45</v>
      </c>
      <c r="BU577" s="34">
        <f>LARGE(CA573:CA576,4)/12</f>
        <v>0</v>
      </c>
      <c r="BV577" s="35" t="s">
        <v>46</v>
      </c>
      <c r="BW577" s="36">
        <f>BO577+BQ577+BS577+BU577</f>
        <v>65178.1876197307</v>
      </c>
      <c r="BX577" s="35" t="s">
        <v>47</v>
      </c>
      <c r="BY577" s="35">
        <v>5.3</v>
      </c>
      <c r="BZ577" s="35"/>
      <c r="CA577" s="35" t="s">
        <v>48</v>
      </c>
      <c r="CB577" s="36">
        <f>BW577*BY577</f>
        <v>345444.394384573</v>
      </c>
      <c r="CH577" s="32" t="s">
        <v>42</v>
      </c>
      <c r="CI577" s="33">
        <f>LARGE(CU573:CU576,1)/1</f>
        <v>38743.9266408476</v>
      </c>
      <c r="CJ577" s="32" t="s">
        <v>43</v>
      </c>
      <c r="CK577" s="33">
        <f>LARGE(CU573:CU576,2)/2</f>
        <v>16837.3711059073</v>
      </c>
      <c r="CL577" s="32" t="s">
        <v>44</v>
      </c>
      <c r="CM577" s="33">
        <f>LARGE(CU573:CU576,3)/12</f>
        <v>0</v>
      </c>
      <c r="CN577" s="32" t="s">
        <v>45</v>
      </c>
      <c r="CO577" s="34">
        <f>LARGE(CU573:CU576,4)/12</f>
        <v>0</v>
      </c>
      <c r="CP577" s="35" t="s">
        <v>46</v>
      </c>
      <c r="CQ577" s="36">
        <f>CI577+CK577+CM577+CO577</f>
        <v>55581.2977467549</v>
      </c>
      <c r="CR577" s="35" t="s">
        <v>47</v>
      </c>
      <c r="CS577" s="35">
        <v>5.3</v>
      </c>
      <c r="CT577" s="35"/>
      <c r="CU577" s="35" t="s">
        <v>48</v>
      </c>
      <c r="CV577" s="36">
        <f>CQ577*CS577</f>
        <v>294580.878057801</v>
      </c>
      <c r="DB577" s="32" t="s">
        <v>42</v>
      </c>
      <c r="DC577" s="33">
        <f>LARGE(DO573:DO576,1)/1</f>
        <v>52835.8639358738</v>
      </c>
      <c r="DD577" s="32" t="s">
        <v>43</v>
      </c>
      <c r="DE577" s="33">
        <f>LARGE(DO573:DO576,2)/2</f>
        <v>16837.3711059073</v>
      </c>
      <c r="DF577" s="32" t="s">
        <v>44</v>
      </c>
      <c r="DG577" s="33">
        <f>LARGE(DO573:DO576,3)/12</f>
        <v>0</v>
      </c>
      <c r="DH577" s="32" t="s">
        <v>45</v>
      </c>
      <c r="DI577" s="34">
        <f>LARGE(DO573:DO576,4)/12</f>
        <v>0</v>
      </c>
      <c r="DJ577" s="35" t="s">
        <v>46</v>
      </c>
      <c r="DK577" s="36">
        <f>DC577+DE577+DG577+DI577</f>
        <v>69673.2350417811</v>
      </c>
      <c r="DL577" s="35" t="s">
        <v>47</v>
      </c>
      <c r="DM577" s="35">
        <v>5.3</v>
      </c>
      <c r="DN577" s="35"/>
      <c r="DO577" s="35" t="s">
        <v>48</v>
      </c>
      <c r="DP577" s="36">
        <f>DK577*DM577</f>
        <v>369268.14572144</v>
      </c>
      <c r="DV577" s="32" t="s">
        <v>42</v>
      </c>
      <c r="DW577" s="33">
        <f>LARGE(EI573:EI576,1)/1</f>
        <v>72877.6640155976</v>
      </c>
      <c r="DX577" s="32" t="s">
        <v>43</v>
      </c>
      <c r="DY577" s="33">
        <f>LARGE(EI573:EI576,2)/2</f>
        <v>24249.2841416334</v>
      </c>
      <c r="DZ577" s="32" t="s">
        <v>44</v>
      </c>
      <c r="EA577" s="33">
        <f>LARGE(EI573:EI576,3)/12</f>
        <v>0</v>
      </c>
      <c r="EB577" s="32" t="s">
        <v>45</v>
      </c>
      <c r="EC577" s="34">
        <f>LARGE(EI573:EI576,4)/12</f>
        <v>0</v>
      </c>
      <c r="ED577" s="35" t="s">
        <v>46</v>
      </c>
      <c r="EE577" s="36">
        <f>DW577+DY577+EA577+EC577</f>
        <v>97126.9481572309</v>
      </c>
      <c r="EF577" s="35" t="s">
        <v>47</v>
      </c>
      <c r="EG577" s="35">
        <v>5.3</v>
      </c>
      <c r="EH577" s="35"/>
      <c r="EI577" s="35" t="s">
        <v>48</v>
      </c>
      <c r="EJ577" s="36">
        <f>EE577*EG577</f>
        <v>514772.825233324</v>
      </c>
    </row>
    <row r="578" s="1" customFormat="1" customHeight="1" spans="6:140">
      <c r="F578" s="32"/>
      <c r="G578" s="33"/>
      <c r="H578" s="32"/>
      <c r="I578" s="33"/>
      <c r="J578" s="32"/>
      <c r="K578" s="33"/>
      <c r="L578" s="32"/>
      <c r="M578" s="34"/>
      <c r="N578" s="35"/>
      <c r="O578" s="36"/>
      <c r="P578" s="35"/>
      <c r="Q578" s="35"/>
      <c r="R578" s="35"/>
      <c r="S578" s="35"/>
      <c r="T578" s="36"/>
      <c r="Z578" s="32"/>
      <c r="AA578" s="33"/>
      <c r="AB578" s="32"/>
      <c r="AC578" s="33"/>
      <c r="AD578" s="32"/>
      <c r="AE578" s="33"/>
      <c r="AF578" s="32"/>
      <c r="AG578" s="34"/>
      <c r="AH578" s="35"/>
      <c r="AI578" s="36"/>
      <c r="AJ578" s="35"/>
      <c r="AK578" s="35"/>
      <c r="AL578" s="35"/>
      <c r="AM578" s="35"/>
      <c r="AN578" s="36"/>
      <c r="AT578" s="32"/>
      <c r="AU578" s="33"/>
      <c r="AV578" s="32"/>
      <c r="AW578" s="33"/>
      <c r="AX578" s="32"/>
      <c r="AY578" s="33"/>
      <c r="AZ578" s="32"/>
      <c r="BA578" s="34"/>
      <c r="BB578" s="35"/>
      <c r="BC578" s="36"/>
      <c r="BD578" s="35"/>
      <c r="BE578" s="35"/>
      <c r="BF578" s="35"/>
      <c r="BG578" s="35"/>
      <c r="BH578" s="36"/>
      <c r="BN578" s="32"/>
      <c r="BO578" s="33"/>
      <c r="BP578" s="32"/>
      <c r="BQ578" s="33"/>
      <c r="BR578" s="32"/>
      <c r="BS578" s="33"/>
      <c r="BT578" s="32"/>
      <c r="BU578" s="34"/>
      <c r="BV578" s="35"/>
      <c r="BW578" s="36"/>
      <c r="BX578" s="35"/>
      <c r="BY578" s="35"/>
      <c r="BZ578" s="35"/>
      <c r="CA578" s="35"/>
      <c r="CB578" s="36"/>
      <c r="CH578" s="32"/>
      <c r="CI578" s="33"/>
      <c r="CJ578" s="32"/>
      <c r="CK578" s="33"/>
      <c r="CL578" s="32"/>
      <c r="CM578" s="33"/>
      <c r="CN578" s="32"/>
      <c r="CO578" s="34"/>
      <c r="CP578" s="35"/>
      <c r="CQ578" s="36"/>
      <c r="CR578" s="35"/>
      <c r="CS578" s="35"/>
      <c r="CT578" s="35"/>
      <c r="CU578" s="35"/>
      <c r="CV578" s="36"/>
      <c r="DB578" s="32"/>
      <c r="DC578" s="33"/>
      <c r="DD578" s="32"/>
      <c r="DE578" s="33"/>
      <c r="DF578" s="32"/>
      <c r="DG578" s="33"/>
      <c r="DH578" s="32"/>
      <c r="DI578" s="34"/>
      <c r="DJ578" s="35"/>
      <c r="DK578" s="36"/>
      <c r="DL578" s="35"/>
      <c r="DM578" s="35"/>
      <c r="DN578" s="35"/>
      <c r="DO578" s="35"/>
      <c r="DP578" s="36"/>
      <c r="DV578" s="32"/>
      <c r="DW578" s="33"/>
      <c r="DX578" s="32"/>
      <c r="DY578" s="33"/>
      <c r="DZ578" s="32"/>
      <c r="EA578" s="33"/>
      <c r="EB578" s="32"/>
      <c r="EC578" s="34"/>
      <c r="ED578" s="35"/>
      <c r="EE578" s="36"/>
      <c r="EF578" s="35"/>
      <c r="EG578" s="35"/>
      <c r="EH578" s="35"/>
      <c r="EI578" s="35"/>
      <c r="EJ578" s="36"/>
    </row>
    <row r="579" s="1" customFormat="1" customHeight="1" spans="6:140">
      <c r="F579" s="3" t="s">
        <v>49</v>
      </c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Z579" s="3" t="s">
        <v>49</v>
      </c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T579" s="3" t="s">
        <v>49</v>
      </c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N579" s="3" t="s">
        <v>49</v>
      </c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H579" s="3" t="s">
        <v>49</v>
      </c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DB579" s="3" t="s">
        <v>49</v>
      </c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V579" s="3" t="s">
        <v>49</v>
      </c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</row>
    <row r="580" s="1" customFormat="1" customHeight="1" spans="6:140">
      <c r="F580" s="28" t="s">
        <v>37</v>
      </c>
      <c r="G580" s="13" t="s">
        <v>8</v>
      </c>
      <c r="H580" s="13"/>
      <c r="I580" s="13"/>
      <c r="J580" s="13"/>
      <c r="K580" s="7" t="s">
        <v>25</v>
      </c>
      <c r="L580" s="7"/>
      <c r="M580" s="7"/>
      <c r="N580" s="8" t="s">
        <v>10</v>
      </c>
      <c r="O580" s="8"/>
      <c r="P580" s="8"/>
      <c r="Q580" s="9" t="s">
        <v>38</v>
      </c>
      <c r="R580" s="10" t="s">
        <v>12</v>
      </c>
      <c r="S580" s="29" t="s">
        <v>13</v>
      </c>
      <c r="T580" s="11" t="s">
        <v>39</v>
      </c>
      <c r="Z580" s="28" t="s">
        <v>37</v>
      </c>
      <c r="AA580" s="13" t="s">
        <v>8</v>
      </c>
      <c r="AB580" s="13"/>
      <c r="AC580" s="13"/>
      <c r="AD580" s="13"/>
      <c r="AE580" s="7" t="s">
        <v>25</v>
      </c>
      <c r="AF580" s="7"/>
      <c r="AG580" s="7"/>
      <c r="AH580" s="8" t="s">
        <v>10</v>
      </c>
      <c r="AI580" s="8"/>
      <c r="AJ580" s="8"/>
      <c r="AK580" s="9" t="s">
        <v>38</v>
      </c>
      <c r="AL580" s="10" t="s">
        <v>12</v>
      </c>
      <c r="AM580" s="29" t="s">
        <v>13</v>
      </c>
      <c r="AN580" s="11" t="s">
        <v>39</v>
      </c>
      <c r="AT580" s="28" t="s">
        <v>37</v>
      </c>
      <c r="AU580" s="13" t="s">
        <v>8</v>
      </c>
      <c r="AV580" s="13"/>
      <c r="AW580" s="13"/>
      <c r="AX580" s="13"/>
      <c r="AY580" s="7" t="s">
        <v>25</v>
      </c>
      <c r="AZ580" s="7"/>
      <c r="BA580" s="7"/>
      <c r="BB580" s="8" t="s">
        <v>10</v>
      </c>
      <c r="BC580" s="8"/>
      <c r="BD580" s="8"/>
      <c r="BE580" s="9" t="s">
        <v>38</v>
      </c>
      <c r="BF580" s="10" t="s">
        <v>12</v>
      </c>
      <c r="BG580" s="29" t="s">
        <v>13</v>
      </c>
      <c r="BH580" s="11" t="s">
        <v>39</v>
      </c>
      <c r="BN580" s="28" t="s">
        <v>37</v>
      </c>
      <c r="BO580" s="13" t="s">
        <v>8</v>
      </c>
      <c r="BP580" s="13"/>
      <c r="BQ580" s="13"/>
      <c r="BR580" s="13"/>
      <c r="BS580" s="7" t="s">
        <v>25</v>
      </c>
      <c r="BT580" s="7"/>
      <c r="BU580" s="7"/>
      <c r="BV580" s="8" t="s">
        <v>10</v>
      </c>
      <c r="BW580" s="8"/>
      <c r="BX580" s="8"/>
      <c r="BY580" s="9" t="s">
        <v>38</v>
      </c>
      <c r="BZ580" s="10" t="s">
        <v>12</v>
      </c>
      <c r="CA580" s="29" t="s">
        <v>13</v>
      </c>
      <c r="CB580" s="11" t="s">
        <v>39</v>
      </c>
      <c r="CH580" s="28" t="s">
        <v>37</v>
      </c>
      <c r="CI580" s="13" t="s">
        <v>8</v>
      </c>
      <c r="CJ580" s="13"/>
      <c r="CK580" s="13"/>
      <c r="CL580" s="13"/>
      <c r="CM580" s="7" t="s">
        <v>25</v>
      </c>
      <c r="CN580" s="7"/>
      <c r="CO580" s="7"/>
      <c r="CP580" s="8" t="s">
        <v>10</v>
      </c>
      <c r="CQ580" s="8"/>
      <c r="CR580" s="8"/>
      <c r="CS580" s="9" t="s">
        <v>38</v>
      </c>
      <c r="CT580" s="10" t="s">
        <v>12</v>
      </c>
      <c r="CU580" s="29" t="s">
        <v>13</v>
      </c>
      <c r="CV580" s="11" t="s">
        <v>39</v>
      </c>
      <c r="DB580" s="28" t="s">
        <v>37</v>
      </c>
      <c r="DC580" s="13" t="s">
        <v>8</v>
      </c>
      <c r="DD580" s="13"/>
      <c r="DE580" s="13"/>
      <c r="DF580" s="13"/>
      <c r="DG580" s="7" t="s">
        <v>25</v>
      </c>
      <c r="DH580" s="7"/>
      <c r="DI580" s="7"/>
      <c r="DJ580" s="8" t="s">
        <v>10</v>
      </c>
      <c r="DK580" s="8"/>
      <c r="DL580" s="8"/>
      <c r="DM580" s="9" t="s">
        <v>38</v>
      </c>
      <c r="DN580" s="10" t="s">
        <v>12</v>
      </c>
      <c r="DO580" s="29" t="s">
        <v>13</v>
      </c>
      <c r="DP580" s="11" t="s">
        <v>39</v>
      </c>
      <c r="DV580" s="28" t="s">
        <v>37</v>
      </c>
      <c r="DW580" s="13" t="s">
        <v>8</v>
      </c>
      <c r="DX580" s="13"/>
      <c r="DY580" s="13"/>
      <c r="DZ580" s="13"/>
      <c r="EA580" s="7" t="s">
        <v>25</v>
      </c>
      <c r="EB580" s="7"/>
      <c r="EC580" s="7"/>
      <c r="ED580" s="8" t="s">
        <v>10</v>
      </c>
      <c r="EE580" s="8"/>
      <c r="EF580" s="8"/>
      <c r="EG580" s="9" t="s">
        <v>38</v>
      </c>
      <c r="EH580" s="10" t="s">
        <v>12</v>
      </c>
      <c r="EI580" s="29" t="s">
        <v>13</v>
      </c>
      <c r="EJ580" s="11" t="s">
        <v>39</v>
      </c>
    </row>
    <row r="581" s="1" customFormat="1" customHeight="1" spans="6:140">
      <c r="F581" s="30"/>
      <c r="G581" s="11" t="s">
        <v>40</v>
      </c>
      <c r="H581" s="11" t="s">
        <v>41</v>
      </c>
      <c r="I581" s="11" t="s">
        <v>21</v>
      </c>
      <c r="J581" s="13" t="s">
        <v>8</v>
      </c>
      <c r="K581" s="11" t="s">
        <v>23</v>
      </c>
      <c r="L581" s="11" t="s">
        <v>24</v>
      </c>
      <c r="M581" s="7" t="s">
        <v>25</v>
      </c>
      <c r="N581" s="11" t="s">
        <v>26</v>
      </c>
      <c r="O581" s="11" t="s">
        <v>27</v>
      </c>
      <c r="P581" s="8" t="s">
        <v>28</v>
      </c>
      <c r="Q581" s="9" t="s">
        <v>29</v>
      </c>
      <c r="R581" s="14"/>
      <c r="S581" s="29"/>
      <c r="T581" s="11"/>
      <c r="U581" s="1"/>
      <c r="V581" s="1"/>
      <c r="W581" s="1"/>
      <c r="X581" s="1"/>
      <c r="Y581" s="1"/>
      <c r="Z581" s="30"/>
      <c r="AA581" s="11" t="s">
        <v>40</v>
      </c>
      <c r="AB581" s="11" t="s">
        <v>41</v>
      </c>
      <c r="AC581" s="11" t="s">
        <v>21</v>
      </c>
      <c r="AD581" s="13" t="s">
        <v>8</v>
      </c>
      <c r="AE581" s="11" t="s">
        <v>23</v>
      </c>
      <c r="AF581" s="11" t="s">
        <v>24</v>
      </c>
      <c r="AG581" s="7" t="s">
        <v>25</v>
      </c>
      <c r="AH581" s="11" t="s">
        <v>26</v>
      </c>
      <c r="AI581" s="11" t="s">
        <v>27</v>
      </c>
      <c r="AJ581" s="8" t="s">
        <v>28</v>
      </c>
      <c r="AK581" s="9" t="s">
        <v>29</v>
      </c>
      <c r="AL581" s="14"/>
      <c r="AM581" s="29"/>
      <c r="AN581" s="11"/>
      <c r="AO581" s="1"/>
      <c r="AP581" s="1"/>
      <c r="AQ581" s="1"/>
      <c r="AR581" s="1"/>
      <c r="AS581" s="1"/>
      <c r="AT581" s="30"/>
      <c r="AU581" s="11" t="s">
        <v>40</v>
      </c>
      <c r="AV581" s="11" t="s">
        <v>41</v>
      </c>
      <c r="AW581" s="11" t="s">
        <v>21</v>
      </c>
      <c r="AX581" s="13" t="s">
        <v>8</v>
      </c>
      <c r="AY581" s="11" t="s">
        <v>23</v>
      </c>
      <c r="AZ581" s="11" t="s">
        <v>24</v>
      </c>
      <c r="BA581" s="7" t="s">
        <v>25</v>
      </c>
      <c r="BB581" s="11" t="s">
        <v>26</v>
      </c>
      <c r="BC581" s="11" t="s">
        <v>27</v>
      </c>
      <c r="BD581" s="8" t="s">
        <v>28</v>
      </c>
      <c r="BE581" s="9" t="s">
        <v>29</v>
      </c>
      <c r="BF581" s="14"/>
      <c r="BG581" s="29"/>
      <c r="BH581" s="11"/>
      <c r="BI581" s="1"/>
      <c r="BJ581" s="1"/>
      <c r="BK581" s="1"/>
      <c r="BL581" s="1"/>
      <c r="BM581" s="1"/>
      <c r="BN581" s="30"/>
      <c r="BO581" s="11" t="s">
        <v>40</v>
      </c>
      <c r="BP581" s="11" t="s">
        <v>41</v>
      </c>
      <c r="BQ581" s="11" t="s">
        <v>21</v>
      </c>
      <c r="BR581" s="13" t="s">
        <v>8</v>
      </c>
      <c r="BS581" s="11" t="s">
        <v>23</v>
      </c>
      <c r="BT581" s="11" t="s">
        <v>24</v>
      </c>
      <c r="BU581" s="7" t="s">
        <v>25</v>
      </c>
      <c r="BV581" s="11" t="s">
        <v>26</v>
      </c>
      <c r="BW581" s="11" t="s">
        <v>27</v>
      </c>
      <c r="BX581" s="8" t="s">
        <v>28</v>
      </c>
      <c r="BY581" s="9" t="s">
        <v>29</v>
      </c>
      <c r="BZ581" s="14"/>
      <c r="CA581" s="29"/>
      <c r="CB581" s="11"/>
      <c r="CC581" s="1"/>
      <c r="CD581" s="1"/>
      <c r="CE581" s="1"/>
      <c r="CF581" s="1"/>
      <c r="CG581" s="1"/>
      <c r="CH581" s="30"/>
      <c r="CI581" s="11" t="s">
        <v>40</v>
      </c>
      <c r="CJ581" s="11" t="s">
        <v>41</v>
      </c>
      <c r="CK581" s="11" t="s">
        <v>21</v>
      </c>
      <c r="CL581" s="13" t="s">
        <v>8</v>
      </c>
      <c r="CM581" s="11" t="s">
        <v>23</v>
      </c>
      <c r="CN581" s="11" t="s">
        <v>24</v>
      </c>
      <c r="CO581" s="7" t="s">
        <v>25</v>
      </c>
      <c r="CP581" s="11" t="s">
        <v>26</v>
      </c>
      <c r="CQ581" s="11" t="s">
        <v>27</v>
      </c>
      <c r="CR581" s="8" t="s">
        <v>28</v>
      </c>
      <c r="CS581" s="9" t="s">
        <v>29</v>
      </c>
      <c r="CT581" s="14"/>
      <c r="CU581" s="29"/>
      <c r="CV581" s="11"/>
      <c r="CW581" s="1"/>
      <c r="CX581" s="1"/>
      <c r="CY581" s="1"/>
      <c r="CZ581" s="1"/>
      <c r="DA581" s="1"/>
      <c r="DB581" s="30"/>
      <c r="DC581" s="11" t="s">
        <v>40</v>
      </c>
      <c r="DD581" s="11" t="s">
        <v>41</v>
      </c>
      <c r="DE581" s="11" t="s">
        <v>21</v>
      </c>
      <c r="DF581" s="13" t="s">
        <v>8</v>
      </c>
      <c r="DG581" s="11" t="s">
        <v>23</v>
      </c>
      <c r="DH581" s="11" t="s">
        <v>24</v>
      </c>
      <c r="DI581" s="7" t="s">
        <v>25</v>
      </c>
      <c r="DJ581" s="11" t="s">
        <v>26</v>
      </c>
      <c r="DK581" s="11" t="s">
        <v>27</v>
      </c>
      <c r="DL581" s="8" t="s">
        <v>28</v>
      </c>
      <c r="DM581" s="9" t="s">
        <v>29</v>
      </c>
      <c r="DN581" s="14"/>
      <c r="DO581" s="29"/>
      <c r="DP581" s="11"/>
      <c r="DQ581" s="1"/>
      <c r="DR581" s="1"/>
      <c r="DS581" s="1"/>
      <c r="DT581" s="1"/>
      <c r="DU581" s="1"/>
      <c r="DV581" s="30"/>
      <c r="DW581" s="11" t="s">
        <v>40</v>
      </c>
      <c r="DX581" s="11" t="s">
        <v>41</v>
      </c>
      <c r="DY581" s="11" t="s">
        <v>21</v>
      </c>
      <c r="DZ581" s="13" t="s">
        <v>8</v>
      </c>
      <c r="EA581" s="11" t="s">
        <v>23</v>
      </c>
      <c r="EB581" s="11" t="s">
        <v>24</v>
      </c>
      <c r="EC581" s="7" t="s">
        <v>25</v>
      </c>
      <c r="ED581" s="11" t="s">
        <v>26</v>
      </c>
      <c r="EE581" s="11" t="s">
        <v>27</v>
      </c>
      <c r="EF581" s="8" t="s">
        <v>28</v>
      </c>
      <c r="EG581" s="9" t="s">
        <v>29</v>
      </c>
      <c r="EH581" s="14"/>
      <c r="EI581" s="29"/>
      <c r="EJ581" s="11"/>
    </row>
    <row r="582" s="1" customFormat="1" customHeight="1" spans="6:140">
      <c r="F582" s="11">
        <f>_xlfn.RANK.EQ(S582,S582:S585,0)</f>
        <v>1</v>
      </c>
      <c r="G582" s="11">
        <v>1446.85</v>
      </c>
      <c r="H582" s="11">
        <v>1.8</v>
      </c>
      <c r="I582" s="12">
        <v>1.35</v>
      </c>
      <c r="J582" s="13">
        <f t="shared" ref="J582:J585" si="1181">G582*H582*I582</f>
        <v>3515.8455</v>
      </c>
      <c r="K582" s="11">
        <v>680</v>
      </c>
      <c r="L582" s="11">
        <v>1.79</v>
      </c>
      <c r="M582" s="31">
        <f t="shared" ref="M582:M585" si="1182">1+6*K582/(K582+2000)+L582</f>
        <v>4.31238805970149</v>
      </c>
      <c r="N582" s="11">
        <v>1</v>
      </c>
      <c r="O582" s="11">
        <v>2.38</v>
      </c>
      <c r="P582" s="8">
        <f t="shared" ref="P582:P585" si="1183">1+N582*O582</f>
        <v>3.38</v>
      </c>
      <c r="Q582" s="9">
        <v>1.275</v>
      </c>
      <c r="R582" s="17">
        <v>1</v>
      </c>
      <c r="S582" s="18">
        <f t="shared" ref="S582:S585" si="1184">J582*M582*Q582*P582*R582</f>
        <v>65339.30371847</v>
      </c>
      <c r="T582" s="11">
        <f t="shared" ref="T582:T585" si="1185">IF(F582=1,1,(IF(F582=2,2,12)))</f>
        <v>1</v>
      </c>
      <c r="Z582" s="11">
        <f>_xlfn.RANK.EQ(AM582,AM582:AM585,0)</f>
        <v>2</v>
      </c>
      <c r="AA582" s="11">
        <v>1446.85</v>
      </c>
      <c r="AB582" s="11">
        <v>1.8</v>
      </c>
      <c r="AC582" s="12">
        <v>1.35</v>
      </c>
      <c r="AD582" s="13">
        <f t="shared" ref="AD582:AD585" si="1186">AA582*AB582*AC582</f>
        <v>3515.8455</v>
      </c>
      <c r="AE582" s="11">
        <v>680</v>
      </c>
      <c r="AF582" s="11">
        <v>1.79</v>
      </c>
      <c r="AG582" s="31">
        <f t="shared" ref="AG582:AG585" si="1187">1+6*AE582/(AE582+2000)+AF582</f>
        <v>4.31238805970149</v>
      </c>
      <c r="AH582" s="11">
        <v>1</v>
      </c>
      <c r="AI582" s="11">
        <v>2.38</v>
      </c>
      <c r="AJ582" s="8">
        <f t="shared" ref="AJ582:AJ585" si="1188">1+AH582*AI582</f>
        <v>3.38</v>
      </c>
      <c r="AK582" s="9">
        <v>1.275</v>
      </c>
      <c r="AL582" s="17">
        <v>1</v>
      </c>
      <c r="AM582" s="18">
        <f t="shared" ref="AM582:AM585" si="1189">AD582*AG582*AK582*AJ582*AL582</f>
        <v>65339.30371847</v>
      </c>
      <c r="AN582" s="11">
        <f t="shared" ref="AN582:AN585" si="1190">IF(Z582=1,1,(IF(Z582=2,2,12)))</f>
        <v>2</v>
      </c>
      <c r="AT582" s="11">
        <f>_xlfn.RANK.EQ(BG582,BG582:BG585,0)</f>
        <v>1</v>
      </c>
      <c r="AU582" s="11">
        <v>1446.85</v>
      </c>
      <c r="AV582" s="11">
        <v>1.8</v>
      </c>
      <c r="AW582" s="12">
        <v>1.35</v>
      </c>
      <c r="AX582" s="13">
        <f t="shared" ref="AX582:AX585" si="1191">AU582*AV582*AW582</f>
        <v>3515.8455</v>
      </c>
      <c r="AY582" s="11">
        <v>680</v>
      </c>
      <c r="AZ582" s="11">
        <v>1.79</v>
      </c>
      <c r="BA582" s="31">
        <f t="shared" ref="BA582:BA585" si="1192">1+6*AY582/(AY582+2000)+AZ582</f>
        <v>4.31238805970149</v>
      </c>
      <c r="BB582" s="11">
        <v>1</v>
      </c>
      <c r="BC582" s="11">
        <v>2.38</v>
      </c>
      <c r="BD582" s="8">
        <f t="shared" ref="BD582:BD585" si="1193">1+BB582*BC582</f>
        <v>3.38</v>
      </c>
      <c r="BE582" s="9">
        <v>1.275</v>
      </c>
      <c r="BF582" s="17">
        <v>1.015</v>
      </c>
      <c r="BG582" s="18">
        <f t="shared" ref="BG582:BG585" si="1194">AX582*BA582*BE582*BD582*BF582</f>
        <v>66319.3932742471</v>
      </c>
      <c r="BH582" s="11">
        <f t="shared" ref="BH582:BH585" si="1195">IF(AT582=1,1,(IF(AT582=2,2,12)))</f>
        <v>1</v>
      </c>
      <c r="BN582" s="11">
        <f>_xlfn.RANK.EQ(CA582,CA582:CA585,0)</f>
        <v>2</v>
      </c>
      <c r="BO582" s="11">
        <v>1446.85</v>
      </c>
      <c r="BP582" s="11">
        <v>1.8</v>
      </c>
      <c r="BQ582" s="12">
        <v>1.35</v>
      </c>
      <c r="BR582" s="13">
        <f t="shared" ref="BR582:BR585" si="1196">BO582*BP582*BQ582</f>
        <v>3515.8455</v>
      </c>
      <c r="BS582" s="11">
        <v>680</v>
      </c>
      <c r="BT582" s="11">
        <v>1.79</v>
      </c>
      <c r="BU582" s="31">
        <f t="shared" ref="BU582:BU585" si="1197">1+6*BS582/(BS582+2000)+BT582</f>
        <v>4.31238805970149</v>
      </c>
      <c r="BV582" s="11">
        <v>1</v>
      </c>
      <c r="BW582" s="11">
        <v>2.38</v>
      </c>
      <c r="BX582" s="8">
        <f t="shared" ref="BX582:BX585" si="1198">1+BV582*BW582</f>
        <v>3.38</v>
      </c>
      <c r="BY582" s="9">
        <v>1.275</v>
      </c>
      <c r="BZ582" s="17">
        <v>1.015</v>
      </c>
      <c r="CA582" s="18">
        <f t="shared" ref="CA582:CA585" si="1199">BR582*BU582*BY582*BX582*BZ582</f>
        <v>66319.3932742471</v>
      </c>
      <c r="CB582" s="11">
        <f t="shared" ref="CB582:CB585" si="1200">IF(BN582=1,1,(IF(BN582=2,2,12)))</f>
        <v>2</v>
      </c>
      <c r="CH582" s="11">
        <f>_xlfn.RANK.EQ(CU582,CU582:CU585,0)</f>
        <v>1</v>
      </c>
      <c r="CI582" s="11">
        <v>1446.85</v>
      </c>
      <c r="CJ582" s="11">
        <v>1.8</v>
      </c>
      <c r="CK582" s="12">
        <v>1.35</v>
      </c>
      <c r="CL582" s="13">
        <f t="shared" ref="CL582:CL585" si="1201">CI582*CJ582*CK582</f>
        <v>3515.8455</v>
      </c>
      <c r="CM582" s="11">
        <v>680</v>
      </c>
      <c r="CN582" s="11">
        <v>1.79</v>
      </c>
      <c r="CO582" s="31">
        <f t="shared" ref="CO582:CO585" si="1202">1+6*CM582/(CM582+2000)+CN582</f>
        <v>4.31238805970149</v>
      </c>
      <c r="CP582" s="11">
        <v>1</v>
      </c>
      <c r="CQ582" s="11">
        <v>2.38</v>
      </c>
      <c r="CR582" s="8">
        <f t="shared" ref="CR582:CR585" si="1203">1+CP582*CQ582</f>
        <v>3.38</v>
      </c>
      <c r="CS582" s="9">
        <v>1.275</v>
      </c>
      <c r="CT582" s="17">
        <v>1.085</v>
      </c>
      <c r="CU582" s="18">
        <f t="shared" ref="CU582:CU585" si="1204">CL582*CO582*CS582*CR582*CT582</f>
        <v>70893.14453454</v>
      </c>
      <c r="CV582" s="11">
        <f t="shared" ref="CV582:CV585" si="1205">IF(CH582=1,1,(IF(CH582=2,2,12)))</f>
        <v>1</v>
      </c>
      <c r="DB582" s="11">
        <f>_xlfn.RANK.EQ(DO582,DO582:DO585,0)</f>
        <v>2</v>
      </c>
      <c r="DC582" s="11">
        <v>1446.85</v>
      </c>
      <c r="DD582" s="11">
        <v>1.8</v>
      </c>
      <c r="DE582" s="12">
        <v>1.35</v>
      </c>
      <c r="DF582" s="13">
        <f t="shared" ref="DF582:DF585" si="1206">DC582*DD582*DE582</f>
        <v>3515.8455</v>
      </c>
      <c r="DG582" s="11">
        <v>680</v>
      </c>
      <c r="DH582" s="11">
        <v>1.79</v>
      </c>
      <c r="DI582" s="31">
        <f t="shared" ref="DI582:DI585" si="1207">1+6*DG582/(DG582+2000)+DH582</f>
        <v>4.31238805970149</v>
      </c>
      <c r="DJ582" s="11">
        <v>1</v>
      </c>
      <c r="DK582" s="11">
        <v>2.38</v>
      </c>
      <c r="DL582" s="8">
        <f t="shared" ref="DL582:DL585" si="1208">1+DJ582*DK582</f>
        <v>3.38</v>
      </c>
      <c r="DM582" s="9">
        <v>1.275</v>
      </c>
      <c r="DN582" s="17">
        <v>1.085</v>
      </c>
      <c r="DO582" s="18">
        <f t="shared" ref="DO582:DO585" si="1209">DF582*DI582*DM582*DL582*DN582</f>
        <v>70893.14453454</v>
      </c>
      <c r="DP582" s="11">
        <f t="shared" ref="DP582:DP585" si="1210">IF(DB582=1,1,(IF(DB582=2,2,12)))</f>
        <v>2</v>
      </c>
      <c r="DV582" s="11">
        <f>_xlfn.RANK.EQ(EI582,EI582:EI585,0)</f>
        <v>2</v>
      </c>
      <c r="DW582" s="11">
        <v>1446.85</v>
      </c>
      <c r="DX582" s="11">
        <v>1.8</v>
      </c>
      <c r="DY582" s="12">
        <v>1.35</v>
      </c>
      <c r="DZ582" s="13">
        <f t="shared" ref="DZ582:DZ585" si="1211">DW582*DX582*DY582</f>
        <v>3515.8455</v>
      </c>
      <c r="EA582" s="11">
        <v>680</v>
      </c>
      <c r="EB582" s="11">
        <v>1.88</v>
      </c>
      <c r="EC582" s="31">
        <f t="shared" ref="EC582:EC585" si="1212">1+6*EA582/(EA582+2000)+EB582</f>
        <v>4.40238805970149</v>
      </c>
      <c r="ED582" s="11">
        <v>1</v>
      </c>
      <c r="EE582" s="11">
        <v>3.18</v>
      </c>
      <c r="EF582" s="8">
        <f t="shared" ref="EF582:EF585" si="1213">1+ED582*EE582</f>
        <v>4.18</v>
      </c>
      <c r="EG582" s="9">
        <v>1.275</v>
      </c>
      <c r="EH582" s="17">
        <v>1.2</v>
      </c>
      <c r="EI582" s="18">
        <f t="shared" ref="EI582:EI585" si="1214">DZ582*EC582*EG582*EF582*EH582</f>
        <v>98988.7446585682</v>
      </c>
      <c r="EJ582" s="11">
        <f t="shared" ref="EJ582:EJ585" si="1215">IF(DV582=1,1,(IF(DV582=2,2,12)))</f>
        <v>2</v>
      </c>
    </row>
    <row r="583" s="1" customFormat="1" customHeight="1" spans="6:140">
      <c r="F583" s="11">
        <f>_xlfn.RANK.EQ(S583,S582:S585,0)</f>
        <v>3</v>
      </c>
      <c r="G583" s="11">
        <v>1446.85</v>
      </c>
      <c r="H583" s="11">
        <v>1.8</v>
      </c>
      <c r="I583" s="12">
        <v>1.35</v>
      </c>
      <c r="J583" s="13">
        <f t="shared" si="1181"/>
        <v>3515.8455</v>
      </c>
      <c r="K583" s="11">
        <v>440</v>
      </c>
      <c r="L583" s="11">
        <v>1.23</v>
      </c>
      <c r="M583" s="31">
        <f t="shared" si="1182"/>
        <v>3.31196721311475</v>
      </c>
      <c r="N583" s="11">
        <v>0.95</v>
      </c>
      <c r="O583" s="11">
        <v>2.09</v>
      </c>
      <c r="P583" s="8">
        <f t="shared" si="1183"/>
        <v>2.9855</v>
      </c>
      <c r="Q583" s="9">
        <v>1.275</v>
      </c>
      <c r="R583" s="17">
        <v>1</v>
      </c>
      <c r="S583" s="18">
        <f t="shared" si="1184"/>
        <v>44324.421012241</v>
      </c>
      <c r="T583" s="11">
        <f t="shared" si="1185"/>
        <v>12</v>
      </c>
      <c r="Z583" s="11">
        <f>_xlfn.RANK.EQ(AM583,AM582:AM585,0)</f>
        <v>3</v>
      </c>
      <c r="AA583" s="11">
        <v>1446.85</v>
      </c>
      <c r="AB583" s="11">
        <v>1.8</v>
      </c>
      <c r="AC583" s="12">
        <v>1.35</v>
      </c>
      <c r="AD583" s="13">
        <f t="shared" si="1186"/>
        <v>3515.8455</v>
      </c>
      <c r="AE583" s="11">
        <v>440</v>
      </c>
      <c r="AF583" s="11">
        <v>1.23</v>
      </c>
      <c r="AG583" s="31">
        <f t="shared" si="1187"/>
        <v>3.31196721311475</v>
      </c>
      <c r="AH583" s="11">
        <v>0.95</v>
      </c>
      <c r="AI583" s="11">
        <v>2.09</v>
      </c>
      <c r="AJ583" s="8">
        <f t="shared" si="1188"/>
        <v>2.9855</v>
      </c>
      <c r="AK583" s="9">
        <v>1.275</v>
      </c>
      <c r="AL583" s="17">
        <v>1</v>
      </c>
      <c r="AM583" s="18">
        <f t="shared" si="1189"/>
        <v>44324.421012241</v>
      </c>
      <c r="AN583" s="11">
        <f t="shared" si="1190"/>
        <v>12</v>
      </c>
      <c r="AT583" s="11">
        <f>_xlfn.RANK.EQ(BG583,BG582:BG585,0)</f>
        <v>3</v>
      </c>
      <c r="AU583" s="11">
        <v>1446.85</v>
      </c>
      <c r="AV583" s="11">
        <v>1.8</v>
      </c>
      <c r="AW583" s="12">
        <v>1.35</v>
      </c>
      <c r="AX583" s="13">
        <f t="shared" si="1191"/>
        <v>3515.8455</v>
      </c>
      <c r="AY583" s="11">
        <v>440</v>
      </c>
      <c r="AZ583" s="11">
        <v>1.23</v>
      </c>
      <c r="BA583" s="31">
        <f t="shared" si="1192"/>
        <v>3.31196721311475</v>
      </c>
      <c r="BB583" s="11">
        <v>0.95</v>
      </c>
      <c r="BC583" s="11">
        <v>2.09</v>
      </c>
      <c r="BD583" s="8">
        <f t="shared" si="1193"/>
        <v>2.9855</v>
      </c>
      <c r="BE583" s="9">
        <v>1.275</v>
      </c>
      <c r="BF583" s="17">
        <v>1.015</v>
      </c>
      <c r="BG583" s="18">
        <f t="shared" si="1194"/>
        <v>44989.2873274246</v>
      </c>
      <c r="BH583" s="11">
        <f t="shared" si="1195"/>
        <v>12</v>
      </c>
      <c r="BN583" s="11">
        <f>_xlfn.RANK.EQ(CA583,CA582:CA585,0)</f>
        <v>3</v>
      </c>
      <c r="BO583" s="11">
        <v>1446.85</v>
      </c>
      <c r="BP583" s="11">
        <v>1.8</v>
      </c>
      <c r="BQ583" s="12">
        <v>1.35</v>
      </c>
      <c r="BR583" s="13">
        <f t="shared" si="1196"/>
        <v>3515.8455</v>
      </c>
      <c r="BS583" s="11">
        <v>440</v>
      </c>
      <c r="BT583" s="11">
        <v>1.23</v>
      </c>
      <c r="BU583" s="31">
        <f t="shared" si="1197"/>
        <v>3.31196721311475</v>
      </c>
      <c r="BV583" s="11">
        <v>0.95</v>
      </c>
      <c r="BW583" s="11">
        <v>2.09</v>
      </c>
      <c r="BX583" s="8">
        <f t="shared" si="1198"/>
        <v>2.9855</v>
      </c>
      <c r="BY583" s="9">
        <v>1.275</v>
      </c>
      <c r="BZ583" s="17">
        <v>1.015</v>
      </c>
      <c r="CA583" s="18">
        <f t="shared" si="1199"/>
        <v>44989.2873274246</v>
      </c>
      <c r="CB583" s="11">
        <f t="shared" si="1200"/>
        <v>12</v>
      </c>
      <c r="CH583" s="11">
        <f>_xlfn.RANK.EQ(CU583,CU582:CU585,0)</f>
        <v>3</v>
      </c>
      <c r="CI583" s="11">
        <v>1446.85</v>
      </c>
      <c r="CJ583" s="11">
        <v>1.8</v>
      </c>
      <c r="CK583" s="12">
        <v>1.35</v>
      </c>
      <c r="CL583" s="13">
        <f t="shared" si="1201"/>
        <v>3515.8455</v>
      </c>
      <c r="CM583" s="11">
        <v>440</v>
      </c>
      <c r="CN583" s="11">
        <v>1.23</v>
      </c>
      <c r="CO583" s="31">
        <f t="shared" si="1202"/>
        <v>3.31196721311475</v>
      </c>
      <c r="CP583" s="11">
        <v>0.95</v>
      </c>
      <c r="CQ583" s="11">
        <v>2.09</v>
      </c>
      <c r="CR583" s="8">
        <f t="shared" si="1203"/>
        <v>2.9855</v>
      </c>
      <c r="CS583" s="9">
        <v>1.275</v>
      </c>
      <c r="CT583" s="17">
        <v>1.085</v>
      </c>
      <c r="CU583" s="18">
        <f t="shared" si="1204"/>
        <v>48091.9967982815</v>
      </c>
      <c r="CV583" s="11">
        <f t="shared" si="1205"/>
        <v>12</v>
      </c>
      <c r="DB583" s="11">
        <f>_xlfn.RANK.EQ(DO583,DO582:DO585,0)</f>
        <v>3</v>
      </c>
      <c r="DC583" s="11">
        <v>1446.85</v>
      </c>
      <c r="DD583" s="11">
        <v>1.8</v>
      </c>
      <c r="DE583" s="12">
        <v>1.35</v>
      </c>
      <c r="DF583" s="13">
        <f t="shared" si="1206"/>
        <v>3515.8455</v>
      </c>
      <c r="DG583" s="11">
        <v>440</v>
      </c>
      <c r="DH583" s="11">
        <v>1.23</v>
      </c>
      <c r="DI583" s="31">
        <f t="shared" si="1207"/>
        <v>3.31196721311475</v>
      </c>
      <c r="DJ583" s="11">
        <v>0.95</v>
      </c>
      <c r="DK583" s="11">
        <v>2.09</v>
      </c>
      <c r="DL583" s="8">
        <f t="shared" si="1208"/>
        <v>2.9855</v>
      </c>
      <c r="DM583" s="9">
        <v>1.275</v>
      </c>
      <c r="DN583" s="17">
        <v>1.085</v>
      </c>
      <c r="DO583" s="18">
        <f t="shared" si="1209"/>
        <v>48091.9967982815</v>
      </c>
      <c r="DP583" s="11">
        <f t="shared" si="1210"/>
        <v>12</v>
      </c>
      <c r="DV583" s="11">
        <f>_xlfn.RANK.EQ(EI583,EI582:EI585,0)</f>
        <v>3</v>
      </c>
      <c r="DW583" s="11">
        <v>1446.85</v>
      </c>
      <c r="DX583" s="11">
        <v>1.8</v>
      </c>
      <c r="DY583" s="12">
        <v>1.35</v>
      </c>
      <c r="DZ583" s="13">
        <f t="shared" si="1211"/>
        <v>3515.8455</v>
      </c>
      <c r="EA583" s="11">
        <v>440</v>
      </c>
      <c r="EB583" s="11">
        <v>1.32</v>
      </c>
      <c r="EC583" s="31">
        <f t="shared" si="1212"/>
        <v>3.40196721311475</v>
      </c>
      <c r="ED583" s="11">
        <v>0.95</v>
      </c>
      <c r="EE583" s="11">
        <v>2.91</v>
      </c>
      <c r="EF583" s="8">
        <f t="shared" si="1213"/>
        <v>3.7645</v>
      </c>
      <c r="EG583" s="9">
        <v>1.275</v>
      </c>
      <c r="EH583" s="17">
        <v>1.2</v>
      </c>
      <c r="EI583" s="18">
        <f t="shared" si="1214"/>
        <v>68890.3891868898</v>
      </c>
      <c r="EJ583" s="11">
        <f t="shared" si="1215"/>
        <v>12</v>
      </c>
    </row>
    <row r="584" s="1" customFormat="1" customHeight="1" spans="6:140">
      <c r="F584" s="11">
        <f>_xlfn.RANK.EQ(S584,S582:S585,0)</f>
        <v>2</v>
      </c>
      <c r="G584" s="11">
        <v>1446.85</v>
      </c>
      <c r="H584" s="11">
        <v>1.8</v>
      </c>
      <c r="I584" s="12">
        <v>1.35</v>
      </c>
      <c r="J584" s="13">
        <f t="shared" si="1181"/>
        <v>3515.8455</v>
      </c>
      <c r="K584" s="11">
        <v>490</v>
      </c>
      <c r="L584" s="11">
        <v>1.83</v>
      </c>
      <c r="M584" s="31">
        <f t="shared" si="1182"/>
        <v>4.01072289156627</v>
      </c>
      <c r="N584" s="11">
        <v>0.89</v>
      </c>
      <c r="O584" s="11">
        <v>1.78</v>
      </c>
      <c r="P584" s="8">
        <f t="shared" si="1183"/>
        <v>2.5842</v>
      </c>
      <c r="Q584" s="9">
        <v>1.275</v>
      </c>
      <c r="R584" s="17">
        <v>1</v>
      </c>
      <c r="S584" s="18">
        <f t="shared" si="1184"/>
        <v>46461.0206321541</v>
      </c>
      <c r="T584" s="11">
        <f t="shared" si="1185"/>
        <v>2</v>
      </c>
      <c r="Z584" s="11">
        <f>_xlfn.RANK.EQ(AM584,AM582:AM585,0)</f>
        <v>1</v>
      </c>
      <c r="AA584" s="11">
        <v>1446.85</v>
      </c>
      <c r="AB584" s="11">
        <v>1.8</v>
      </c>
      <c r="AC584" s="12">
        <v>1.35</v>
      </c>
      <c r="AD584" s="13">
        <f t="shared" si="1186"/>
        <v>3515.8455</v>
      </c>
      <c r="AE584" s="11">
        <v>450</v>
      </c>
      <c r="AF584" s="11">
        <v>1.83</v>
      </c>
      <c r="AG584" s="31">
        <f t="shared" si="1187"/>
        <v>3.93204081632653</v>
      </c>
      <c r="AH584" s="11">
        <v>1</v>
      </c>
      <c r="AI584" s="11">
        <v>2.71</v>
      </c>
      <c r="AJ584" s="8">
        <f t="shared" si="1188"/>
        <v>3.71</v>
      </c>
      <c r="AK584" s="9">
        <v>1.275</v>
      </c>
      <c r="AL584" s="17">
        <v>1</v>
      </c>
      <c r="AM584" s="18">
        <f t="shared" si="1189"/>
        <v>65393.0951988198</v>
      </c>
      <c r="AN584" s="11">
        <f t="shared" si="1190"/>
        <v>1</v>
      </c>
      <c r="AT584" s="11">
        <f>_xlfn.RANK.EQ(BG584,BG582:BG585,0)</f>
        <v>2</v>
      </c>
      <c r="AU584" s="11">
        <v>1446.85</v>
      </c>
      <c r="AV584" s="11">
        <v>1.8</v>
      </c>
      <c r="AW584" s="12">
        <v>1.35</v>
      </c>
      <c r="AX584" s="13">
        <f t="shared" si="1191"/>
        <v>3515.8455</v>
      </c>
      <c r="AY584" s="11">
        <v>490</v>
      </c>
      <c r="AZ584" s="11">
        <v>1.83</v>
      </c>
      <c r="BA584" s="31">
        <f t="shared" si="1192"/>
        <v>4.01072289156627</v>
      </c>
      <c r="BB584" s="11">
        <v>0.93</v>
      </c>
      <c r="BC584" s="11">
        <v>1.85</v>
      </c>
      <c r="BD584" s="8">
        <f t="shared" si="1193"/>
        <v>2.7205</v>
      </c>
      <c r="BE584" s="9">
        <v>1.275</v>
      </c>
      <c r="BF584" s="17">
        <v>1.015</v>
      </c>
      <c r="BG584" s="18">
        <f t="shared" si="1194"/>
        <v>49645.2150488437</v>
      </c>
      <c r="BH584" s="11">
        <f t="shared" si="1195"/>
        <v>2</v>
      </c>
      <c r="BN584" s="11">
        <f>_xlfn.RANK.EQ(CA584,CA582:CA585,0)</f>
        <v>1</v>
      </c>
      <c r="BO584" s="11">
        <v>1446.85</v>
      </c>
      <c r="BP584" s="11">
        <v>1.8</v>
      </c>
      <c r="BQ584" s="12">
        <v>1.35</v>
      </c>
      <c r="BR584" s="13">
        <f t="shared" si="1196"/>
        <v>3515.8455</v>
      </c>
      <c r="BS584" s="11">
        <v>490</v>
      </c>
      <c r="BT584" s="11">
        <v>1.83</v>
      </c>
      <c r="BU584" s="31">
        <f t="shared" si="1197"/>
        <v>4.01072289156627</v>
      </c>
      <c r="BV584" s="11">
        <v>1</v>
      </c>
      <c r="BW584" s="11">
        <v>2.71</v>
      </c>
      <c r="BX584" s="8">
        <f t="shared" si="1198"/>
        <v>3.71</v>
      </c>
      <c r="BY584" s="9">
        <v>1.275</v>
      </c>
      <c r="BZ584" s="17">
        <v>1.015</v>
      </c>
      <c r="CA584" s="18">
        <f t="shared" si="1199"/>
        <v>67702.1679217828</v>
      </c>
      <c r="CB584" s="11">
        <f t="shared" si="1200"/>
        <v>1</v>
      </c>
      <c r="CH584" s="11">
        <f>_xlfn.RANK.EQ(CU584,CU582:CU585,0)</f>
        <v>2</v>
      </c>
      <c r="CI584" s="11">
        <v>1446.85</v>
      </c>
      <c r="CJ584" s="11">
        <v>1.8</v>
      </c>
      <c r="CK584" s="12">
        <v>1.35</v>
      </c>
      <c r="CL584" s="13">
        <f t="shared" si="1201"/>
        <v>3515.8455</v>
      </c>
      <c r="CM584" s="11">
        <v>490</v>
      </c>
      <c r="CN584" s="11">
        <v>1.83</v>
      </c>
      <c r="CO584" s="31">
        <f t="shared" si="1202"/>
        <v>4.01072289156627</v>
      </c>
      <c r="CP584" s="11">
        <v>0.93</v>
      </c>
      <c r="CQ584" s="11">
        <v>1.85</v>
      </c>
      <c r="CR584" s="8">
        <f t="shared" si="1203"/>
        <v>2.7205</v>
      </c>
      <c r="CS584" s="9">
        <v>1.275</v>
      </c>
      <c r="CT584" s="17">
        <v>1.085</v>
      </c>
      <c r="CU584" s="18">
        <f t="shared" si="1204"/>
        <v>53069.0229832468</v>
      </c>
      <c r="CV584" s="11">
        <f t="shared" si="1205"/>
        <v>2</v>
      </c>
      <c r="DB584" s="11">
        <f>_xlfn.RANK.EQ(DO584,DO582:DO585,0)</f>
        <v>1</v>
      </c>
      <c r="DC584" s="11">
        <v>1446.85</v>
      </c>
      <c r="DD584" s="11">
        <v>1.8</v>
      </c>
      <c r="DE584" s="12">
        <v>1.35</v>
      </c>
      <c r="DF584" s="13">
        <f t="shared" si="1206"/>
        <v>3515.8455</v>
      </c>
      <c r="DG584" s="11">
        <v>490</v>
      </c>
      <c r="DH584" s="11">
        <v>1.83</v>
      </c>
      <c r="DI584" s="31">
        <f t="shared" si="1207"/>
        <v>4.01072289156627</v>
      </c>
      <c r="DJ584" s="11">
        <v>1</v>
      </c>
      <c r="DK584" s="11">
        <v>2.71</v>
      </c>
      <c r="DL584" s="8">
        <f t="shared" si="1208"/>
        <v>3.71</v>
      </c>
      <c r="DM584" s="9">
        <v>1.275</v>
      </c>
      <c r="DN584" s="17">
        <v>1.085</v>
      </c>
      <c r="DO584" s="18">
        <f t="shared" si="1209"/>
        <v>72371.2829508713</v>
      </c>
      <c r="DP584" s="11">
        <f t="shared" si="1210"/>
        <v>1</v>
      </c>
      <c r="DV584" s="11">
        <f>_xlfn.RANK.EQ(EI584,EI582:EI585,0)</f>
        <v>1</v>
      </c>
      <c r="DW584" s="11">
        <v>1446.85</v>
      </c>
      <c r="DX584" s="11">
        <v>1.8</v>
      </c>
      <c r="DY584" s="12">
        <v>1.35</v>
      </c>
      <c r="DZ584" s="13">
        <f t="shared" si="1211"/>
        <v>3515.8455</v>
      </c>
      <c r="EA584" s="11">
        <v>490</v>
      </c>
      <c r="EB584" s="11">
        <v>1.92</v>
      </c>
      <c r="EC584" s="31">
        <f t="shared" si="1212"/>
        <v>4.10072289156627</v>
      </c>
      <c r="ED584" s="11">
        <v>1</v>
      </c>
      <c r="EE584" s="11">
        <v>3.51</v>
      </c>
      <c r="EF584" s="8">
        <f t="shared" si="1213"/>
        <v>4.51</v>
      </c>
      <c r="EG584" s="9">
        <v>1.275</v>
      </c>
      <c r="EH584" s="17">
        <v>1.2</v>
      </c>
      <c r="EI584" s="18">
        <f t="shared" si="1214"/>
        <v>99485.1313153532</v>
      </c>
      <c r="EJ584" s="11">
        <f t="shared" si="1215"/>
        <v>1</v>
      </c>
    </row>
    <row r="585" s="1" customFormat="1" customHeight="1" spans="6:140">
      <c r="F585" s="11">
        <f>_xlfn.RANK.EQ(S585,S582:S585,0)</f>
        <v>4</v>
      </c>
      <c r="G585" s="11">
        <v>0</v>
      </c>
      <c r="H585" s="11">
        <v>1.8</v>
      </c>
      <c r="I585" s="12">
        <v>1.35</v>
      </c>
      <c r="J585" s="13">
        <f t="shared" si="1181"/>
        <v>0</v>
      </c>
      <c r="K585" s="11">
        <v>0</v>
      </c>
      <c r="L585" s="11">
        <v>0.2</v>
      </c>
      <c r="M585" s="31">
        <f t="shared" si="1182"/>
        <v>1.2</v>
      </c>
      <c r="N585" s="28">
        <v>0.7</v>
      </c>
      <c r="O585" s="28">
        <v>1.5</v>
      </c>
      <c r="P585" s="8">
        <f t="shared" si="1183"/>
        <v>2.05</v>
      </c>
      <c r="Q585" s="9">
        <v>1.275</v>
      </c>
      <c r="R585" s="17">
        <v>1</v>
      </c>
      <c r="S585" s="18">
        <f t="shared" si="1184"/>
        <v>0</v>
      </c>
      <c r="T585" s="28">
        <f t="shared" si="1185"/>
        <v>12</v>
      </c>
      <c r="Z585" s="11">
        <f>_xlfn.RANK.EQ(AM585,AM582:AM585,0)</f>
        <v>4</v>
      </c>
      <c r="AA585" s="11">
        <v>0</v>
      </c>
      <c r="AB585" s="11">
        <v>1.8</v>
      </c>
      <c r="AC585" s="12">
        <v>1.35</v>
      </c>
      <c r="AD585" s="13">
        <f t="shared" si="1186"/>
        <v>0</v>
      </c>
      <c r="AE585" s="11">
        <v>0</v>
      </c>
      <c r="AF585" s="11">
        <v>0.2</v>
      </c>
      <c r="AG585" s="31">
        <f t="shared" si="1187"/>
        <v>1.2</v>
      </c>
      <c r="AH585" s="28">
        <v>0.7</v>
      </c>
      <c r="AI585" s="28">
        <v>1.5</v>
      </c>
      <c r="AJ585" s="8">
        <f t="shared" si="1188"/>
        <v>2.05</v>
      </c>
      <c r="AK585" s="9">
        <v>1.275</v>
      </c>
      <c r="AL585" s="17">
        <v>1</v>
      </c>
      <c r="AM585" s="18">
        <f t="shared" si="1189"/>
        <v>0</v>
      </c>
      <c r="AN585" s="28">
        <f t="shared" si="1190"/>
        <v>12</v>
      </c>
      <c r="AT585" s="11">
        <f>_xlfn.RANK.EQ(BG585,BG582:BG585,0)</f>
        <v>4</v>
      </c>
      <c r="AU585" s="11">
        <v>0</v>
      </c>
      <c r="AV585" s="11">
        <v>1.8</v>
      </c>
      <c r="AW585" s="12">
        <v>1.35</v>
      </c>
      <c r="AX585" s="13">
        <f t="shared" si="1191"/>
        <v>0</v>
      </c>
      <c r="AY585" s="11">
        <v>0</v>
      </c>
      <c r="AZ585" s="11">
        <v>0.2</v>
      </c>
      <c r="BA585" s="31">
        <f t="shared" si="1192"/>
        <v>1.2</v>
      </c>
      <c r="BB585" s="28">
        <v>0.7</v>
      </c>
      <c r="BC585" s="28">
        <v>1.5</v>
      </c>
      <c r="BD585" s="8">
        <f t="shared" si="1193"/>
        <v>2.05</v>
      </c>
      <c r="BE585" s="9">
        <v>1.275</v>
      </c>
      <c r="BF585" s="17">
        <v>1.015</v>
      </c>
      <c r="BG585" s="18">
        <f t="shared" si="1194"/>
        <v>0</v>
      </c>
      <c r="BH585" s="28">
        <f t="shared" si="1195"/>
        <v>12</v>
      </c>
      <c r="BN585" s="11">
        <f>_xlfn.RANK.EQ(CA585,CA582:CA585,0)</f>
        <v>4</v>
      </c>
      <c r="BO585" s="11">
        <v>0</v>
      </c>
      <c r="BP585" s="11">
        <v>1.8</v>
      </c>
      <c r="BQ585" s="12">
        <v>1.35</v>
      </c>
      <c r="BR585" s="13">
        <f t="shared" si="1196"/>
        <v>0</v>
      </c>
      <c r="BS585" s="11">
        <v>0</v>
      </c>
      <c r="BT585" s="11">
        <v>0.2</v>
      </c>
      <c r="BU585" s="31">
        <f t="shared" si="1197"/>
        <v>1.2</v>
      </c>
      <c r="BV585" s="28">
        <v>0.7</v>
      </c>
      <c r="BW585" s="28">
        <v>1.5</v>
      </c>
      <c r="BX585" s="8">
        <f t="shared" si="1198"/>
        <v>2.05</v>
      </c>
      <c r="BY585" s="9">
        <v>1.275</v>
      </c>
      <c r="BZ585" s="17">
        <v>1.015</v>
      </c>
      <c r="CA585" s="18">
        <f t="shared" si="1199"/>
        <v>0</v>
      </c>
      <c r="CB585" s="28">
        <f t="shared" si="1200"/>
        <v>12</v>
      </c>
      <c r="CH585" s="11">
        <f>_xlfn.RANK.EQ(CU585,CU582:CU585,0)</f>
        <v>4</v>
      </c>
      <c r="CI585" s="11">
        <v>0</v>
      </c>
      <c r="CJ585" s="11">
        <v>1.8</v>
      </c>
      <c r="CK585" s="12">
        <v>1.35</v>
      </c>
      <c r="CL585" s="13">
        <f t="shared" si="1201"/>
        <v>0</v>
      </c>
      <c r="CM585" s="11">
        <v>0</v>
      </c>
      <c r="CN585" s="11">
        <v>0.2</v>
      </c>
      <c r="CO585" s="31">
        <f t="shared" si="1202"/>
        <v>1.2</v>
      </c>
      <c r="CP585" s="28">
        <v>0.7</v>
      </c>
      <c r="CQ585" s="28">
        <v>1.5</v>
      </c>
      <c r="CR585" s="8">
        <f t="shared" si="1203"/>
        <v>2.05</v>
      </c>
      <c r="CS585" s="9">
        <v>1.275</v>
      </c>
      <c r="CT585" s="17">
        <v>1.085</v>
      </c>
      <c r="CU585" s="18">
        <f t="shared" si="1204"/>
        <v>0</v>
      </c>
      <c r="CV585" s="28">
        <f t="shared" si="1205"/>
        <v>12</v>
      </c>
      <c r="DB585" s="11">
        <f>_xlfn.RANK.EQ(DO585,DO582:DO585,0)</f>
        <v>4</v>
      </c>
      <c r="DC585" s="11">
        <v>0</v>
      </c>
      <c r="DD585" s="11">
        <v>1.8</v>
      </c>
      <c r="DE585" s="12">
        <v>1.35</v>
      </c>
      <c r="DF585" s="13">
        <f t="shared" si="1206"/>
        <v>0</v>
      </c>
      <c r="DG585" s="11">
        <v>0</v>
      </c>
      <c r="DH585" s="11">
        <v>0.2</v>
      </c>
      <c r="DI585" s="31">
        <f t="shared" si="1207"/>
        <v>1.2</v>
      </c>
      <c r="DJ585" s="28">
        <v>0.7</v>
      </c>
      <c r="DK585" s="28">
        <v>1.5</v>
      </c>
      <c r="DL585" s="8">
        <f t="shared" si="1208"/>
        <v>2.05</v>
      </c>
      <c r="DM585" s="9">
        <v>1.275</v>
      </c>
      <c r="DN585" s="17">
        <v>1.085</v>
      </c>
      <c r="DO585" s="18">
        <f t="shared" si="1209"/>
        <v>0</v>
      </c>
      <c r="DP585" s="28">
        <f t="shared" si="1210"/>
        <v>12</v>
      </c>
      <c r="DV585" s="11">
        <f>_xlfn.RANK.EQ(EI585,EI582:EI585,0)</f>
        <v>4</v>
      </c>
      <c r="DW585" s="11">
        <v>0</v>
      </c>
      <c r="DX585" s="11">
        <v>1.8</v>
      </c>
      <c r="DY585" s="12">
        <v>1.35</v>
      </c>
      <c r="DZ585" s="13">
        <f t="shared" si="1211"/>
        <v>0</v>
      </c>
      <c r="EA585" s="11">
        <v>0</v>
      </c>
      <c r="EB585" s="11">
        <v>0.2</v>
      </c>
      <c r="EC585" s="31">
        <f t="shared" si="1212"/>
        <v>1.2</v>
      </c>
      <c r="ED585" s="28">
        <v>0.7</v>
      </c>
      <c r="EE585" s="28">
        <v>1.5</v>
      </c>
      <c r="EF585" s="8">
        <f t="shared" si="1213"/>
        <v>2.05</v>
      </c>
      <c r="EG585" s="9">
        <v>1.275</v>
      </c>
      <c r="EH585" s="17">
        <v>1.2</v>
      </c>
      <c r="EI585" s="18">
        <f t="shared" si="1214"/>
        <v>0</v>
      </c>
      <c r="EJ585" s="28">
        <f t="shared" si="1215"/>
        <v>12</v>
      </c>
    </row>
    <row r="586" s="1" customFormat="1" customHeight="1" spans="6:140">
      <c r="F586" s="32" t="s">
        <v>42</v>
      </c>
      <c r="G586" s="33">
        <f>LARGE(S582:S585,1)/1</f>
        <v>65339.30371847</v>
      </c>
      <c r="H586" s="32" t="s">
        <v>43</v>
      </c>
      <c r="I586" s="33">
        <f>LARGE(S582:S585,2)/2</f>
        <v>23230.5103160771</v>
      </c>
      <c r="J586" s="32" t="s">
        <v>44</v>
      </c>
      <c r="K586" s="33">
        <f>LARGE(S582:S585,3)/12</f>
        <v>3693.70175102008</v>
      </c>
      <c r="L586" s="32" t="s">
        <v>45</v>
      </c>
      <c r="M586" s="34">
        <f>LARGE(S582:S585,4)/12</f>
        <v>0</v>
      </c>
      <c r="N586" s="35" t="s">
        <v>46</v>
      </c>
      <c r="O586" s="36">
        <f>G586+I586+K586+M586</f>
        <v>92263.5157855672</v>
      </c>
      <c r="P586" s="35" t="s">
        <v>47</v>
      </c>
      <c r="Q586" s="35">
        <v>6.7</v>
      </c>
      <c r="R586" s="35"/>
      <c r="S586" s="35" t="s">
        <v>48</v>
      </c>
      <c r="T586" s="36">
        <f>O586*Q586</f>
        <v>618165.5557633</v>
      </c>
      <c r="Z586" s="32" t="s">
        <v>42</v>
      </c>
      <c r="AA586" s="33">
        <f>LARGE(AM582:AM585,1)/1</f>
        <v>65393.0951988198</v>
      </c>
      <c r="AB586" s="32" t="s">
        <v>43</v>
      </c>
      <c r="AC586" s="33">
        <f>LARGE(AM582:AM585,2)/2</f>
        <v>32669.651859235</v>
      </c>
      <c r="AD586" s="32" t="s">
        <v>44</v>
      </c>
      <c r="AE586" s="33">
        <f>LARGE(AM582:AM585,3)/12</f>
        <v>3693.70175102008</v>
      </c>
      <c r="AF586" s="32" t="s">
        <v>45</v>
      </c>
      <c r="AG586" s="34">
        <f>LARGE(AM582:AM585,4)/12</f>
        <v>0</v>
      </c>
      <c r="AH586" s="35" t="s">
        <v>46</v>
      </c>
      <c r="AI586" s="36">
        <f>AA586+AC586+AE586+AG586</f>
        <v>101756.448809075</v>
      </c>
      <c r="AJ586" s="35" t="s">
        <v>47</v>
      </c>
      <c r="AK586" s="35">
        <v>6.7</v>
      </c>
      <c r="AL586" s="35"/>
      <c r="AM586" s="35" t="s">
        <v>48</v>
      </c>
      <c r="AN586" s="36">
        <f>AI586*AK586</f>
        <v>681768.207020802</v>
      </c>
      <c r="AT586" s="32" t="s">
        <v>42</v>
      </c>
      <c r="AU586" s="33">
        <f>LARGE(BG582:BG585,1)/1</f>
        <v>66319.3932742471</v>
      </c>
      <c r="AV586" s="32" t="s">
        <v>43</v>
      </c>
      <c r="AW586" s="33">
        <f>LARGE(BG582:BG585,2)/2</f>
        <v>24822.6075244219</v>
      </c>
      <c r="AX586" s="32" t="s">
        <v>44</v>
      </c>
      <c r="AY586" s="33">
        <f>LARGE(BG582:BG585,3)/12</f>
        <v>3749.10727728539</v>
      </c>
      <c r="AZ586" s="32" t="s">
        <v>45</v>
      </c>
      <c r="BA586" s="34">
        <f>LARGE(BG582:BG585,4)/12</f>
        <v>0</v>
      </c>
      <c r="BB586" s="35" t="s">
        <v>46</v>
      </c>
      <c r="BC586" s="36">
        <f>AU586+AW586+AY586+BA586</f>
        <v>94891.1080759543</v>
      </c>
      <c r="BD586" s="35" t="s">
        <v>47</v>
      </c>
      <c r="BE586" s="35">
        <v>6.7</v>
      </c>
      <c r="BF586" s="35"/>
      <c r="BG586" s="35" t="s">
        <v>48</v>
      </c>
      <c r="BH586" s="36">
        <f>BC586*BE586</f>
        <v>635770.424108894</v>
      </c>
      <c r="BN586" s="32" t="s">
        <v>42</v>
      </c>
      <c r="BO586" s="33">
        <f>LARGE(CA582:CA585,1)/1</f>
        <v>67702.1679217828</v>
      </c>
      <c r="BP586" s="32" t="s">
        <v>43</v>
      </c>
      <c r="BQ586" s="33">
        <f>LARGE(CA582:CA585,2)/2</f>
        <v>33159.6966371235</v>
      </c>
      <c r="BR586" s="32" t="s">
        <v>44</v>
      </c>
      <c r="BS586" s="33">
        <f>LARGE(CA582:CA585,3)/12</f>
        <v>3749.10727728539</v>
      </c>
      <c r="BT586" s="32" t="s">
        <v>45</v>
      </c>
      <c r="BU586" s="34">
        <f>LARGE(CA582:CA585,4)/12</f>
        <v>0</v>
      </c>
      <c r="BV586" s="35" t="s">
        <v>46</v>
      </c>
      <c r="BW586" s="36">
        <f>BO586+BQ586+BS586+BU586</f>
        <v>104610.971836192</v>
      </c>
      <c r="BX586" s="35" t="s">
        <v>47</v>
      </c>
      <c r="BY586" s="35">
        <v>6.7</v>
      </c>
      <c r="BZ586" s="35"/>
      <c r="CA586" s="35" t="s">
        <v>48</v>
      </c>
      <c r="CB586" s="36">
        <f>BW586*BY586</f>
        <v>700893.511302485</v>
      </c>
      <c r="CH586" s="32" t="s">
        <v>42</v>
      </c>
      <c r="CI586" s="33">
        <f>LARGE(CU582:CU585,1)/1</f>
        <v>70893.14453454</v>
      </c>
      <c r="CJ586" s="32" t="s">
        <v>43</v>
      </c>
      <c r="CK586" s="33">
        <f>LARGE(CU582:CU585,2)/2</f>
        <v>26534.5114916234</v>
      </c>
      <c r="CL586" s="32" t="s">
        <v>44</v>
      </c>
      <c r="CM586" s="33">
        <f>LARGE(CU582:CU585,3)/12</f>
        <v>4007.66639985679</v>
      </c>
      <c r="CN586" s="32" t="s">
        <v>45</v>
      </c>
      <c r="CO586" s="34">
        <f>LARGE(CU582:CU585,4)/12</f>
        <v>0</v>
      </c>
      <c r="CP586" s="35" t="s">
        <v>46</v>
      </c>
      <c r="CQ586" s="36">
        <f>CI586+CK586+CM586+CO586</f>
        <v>101435.32242602</v>
      </c>
      <c r="CR586" s="35" t="s">
        <v>47</v>
      </c>
      <c r="CS586" s="35">
        <v>6.7</v>
      </c>
      <c r="CT586" s="35"/>
      <c r="CU586" s="35" t="s">
        <v>48</v>
      </c>
      <c r="CV586" s="36">
        <f>CQ586*CS586</f>
        <v>679616.660254335</v>
      </c>
      <c r="DB586" s="32" t="s">
        <v>42</v>
      </c>
      <c r="DC586" s="33">
        <f>LARGE(DO582:DO585,1)/1</f>
        <v>72371.2829508713</v>
      </c>
      <c r="DD586" s="32" t="s">
        <v>43</v>
      </c>
      <c r="DE586" s="33">
        <f>LARGE(DO582:DO585,2)/2</f>
        <v>35446.57226727</v>
      </c>
      <c r="DF586" s="32" t="s">
        <v>44</v>
      </c>
      <c r="DG586" s="33">
        <f>LARGE(DO582:DO585,3)/12</f>
        <v>4007.66639985679</v>
      </c>
      <c r="DH586" s="32" t="s">
        <v>45</v>
      </c>
      <c r="DI586" s="34">
        <f>LARGE(DO582:DO585,4)/12</f>
        <v>0</v>
      </c>
      <c r="DJ586" s="35" t="s">
        <v>46</v>
      </c>
      <c r="DK586" s="36">
        <f>DC586+DE586+DG586+DI586</f>
        <v>111825.521617998</v>
      </c>
      <c r="DL586" s="35" t="s">
        <v>47</v>
      </c>
      <c r="DM586" s="35">
        <v>6.7</v>
      </c>
      <c r="DN586" s="35"/>
      <c r="DO586" s="35" t="s">
        <v>48</v>
      </c>
      <c r="DP586" s="36">
        <f>DK586*DM586</f>
        <v>749230.994840587</v>
      </c>
      <c r="DV586" s="32" t="s">
        <v>42</v>
      </c>
      <c r="DW586" s="33">
        <f>LARGE(EI582:EI585,1)/1</f>
        <v>99485.1313153532</v>
      </c>
      <c r="DX586" s="32" t="s">
        <v>43</v>
      </c>
      <c r="DY586" s="33">
        <f>LARGE(EI582:EI585,2)/2</f>
        <v>49494.3723292841</v>
      </c>
      <c r="DZ586" s="32" t="s">
        <v>44</v>
      </c>
      <c r="EA586" s="33">
        <f>LARGE(EI582:EI585,3)/12</f>
        <v>5740.86576557415</v>
      </c>
      <c r="EB586" s="32" t="s">
        <v>45</v>
      </c>
      <c r="EC586" s="34">
        <f>LARGE(EI582:EI585,4)/12</f>
        <v>0</v>
      </c>
      <c r="ED586" s="35" t="s">
        <v>46</v>
      </c>
      <c r="EE586" s="36">
        <f>DW586+DY586+EA586+EC586</f>
        <v>154720.369410211</v>
      </c>
      <c r="EF586" s="35" t="s">
        <v>47</v>
      </c>
      <c r="EG586" s="35">
        <v>6.7</v>
      </c>
      <c r="EH586" s="35"/>
      <c r="EI586" s="35" t="s">
        <v>48</v>
      </c>
      <c r="EJ586" s="36">
        <f>EE586*EG586</f>
        <v>1036626.47504842</v>
      </c>
    </row>
    <row r="587" s="1" customFormat="1" customHeight="1" spans="6:140">
      <c r="F587" s="32"/>
      <c r="G587" s="33"/>
      <c r="H587" s="32"/>
      <c r="I587" s="33"/>
      <c r="J587" s="32"/>
      <c r="K587" s="33"/>
      <c r="L587" s="32"/>
      <c r="M587" s="34"/>
      <c r="N587" s="35"/>
      <c r="O587" s="36"/>
      <c r="P587" s="35"/>
      <c r="Q587" s="35"/>
      <c r="R587" s="35"/>
      <c r="S587" s="35"/>
      <c r="T587" s="36"/>
      <c r="U587" s="1"/>
      <c r="V587" s="1"/>
      <c r="W587" s="1"/>
      <c r="X587" s="1"/>
      <c r="Y587" s="1"/>
      <c r="Z587" s="32"/>
      <c r="AA587" s="33"/>
      <c r="AB587" s="32"/>
      <c r="AC587" s="33"/>
      <c r="AD587" s="32"/>
      <c r="AE587" s="33"/>
      <c r="AF587" s="32"/>
      <c r="AG587" s="34"/>
      <c r="AH587" s="35"/>
      <c r="AI587" s="36"/>
      <c r="AJ587" s="35"/>
      <c r="AK587" s="35"/>
      <c r="AL587" s="35"/>
      <c r="AM587" s="35"/>
      <c r="AN587" s="36"/>
      <c r="AO587" s="1"/>
      <c r="AP587" s="1"/>
      <c r="AQ587" s="1"/>
      <c r="AR587" s="1"/>
      <c r="AS587" s="1"/>
      <c r="AT587" s="32"/>
      <c r="AU587" s="33"/>
      <c r="AV587" s="32"/>
      <c r="AW587" s="33"/>
      <c r="AX587" s="32"/>
      <c r="AY587" s="33"/>
      <c r="AZ587" s="32"/>
      <c r="BA587" s="34"/>
      <c r="BB587" s="35"/>
      <c r="BC587" s="36"/>
      <c r="BD587" s="35"/>
      <c r="BE587" s="35"/>
      <c r="BF587" s="35"/>
      <c r="BG587" s="35"/>
      <c r="BH587" s="36"/>
      <c r="BI587" s="1"/>
      <c r="BJ587" s="1"/>
      <c r="BK587" s="1"/>
      <c r="BL587" s="1"/>
      <c r="BM587" s="1"/>
      <c r="BN587" s="32"/>
      <c r="BO587" s="33"/>
      <c r="BP587" s="32"/>
      <c r="BQ587" s="33"/>
      <c r="BR587" s="32"/>
      <c r="BS587" s="33"/>
      <c r="BT587" s="32"/>
      <c r="BU587" s="34"/>
      <c r="BV587" s="35"/>
      <c r="BW587" s="36"/>
      <c r="BX587" s="35"/>
      <c r="BY587" s="35"/>
      <c r="BZ587" s="35"/>
      <c r="CA587" s="35"/>
      <c r="CB587" s="36"/>
      <c r="CC587" s="1"/>
      <c r="CD587" s="1"/>
      <c r="CE587" s="1"/>
      <c r="CF587" s="1"/>
      <c r="CG587" s="1"/>
      <c r="CH587" s="32"/>
      <c r="CI587" s="33"/>
      <c r="CJ587" s="32"/>
      <c r="CK587" s="33"/>
      <c r="CL587" s="32"/>
      <c r="CM587" s="33"/>
      <c r="CN587" s="32"/>
      <c r="CO587" s="34"/>
      <c r="CP587" s="35"/>
      <c r="CQ587" s="36"/>
      <c r="CR587" s="35"/>
      <c r="CS587" s="35"/>
      <c r="CT587" s="35"/>
      <c r="CU587" s="35"/>
      <c r="CV587" s="36"/>
      <c r="CW587" s="1"/>
      <c r="CX587" s="1"/>
      <c r="CY587" s="1"/>
      <c r="CZ587" s="1"/>
      <c r="DA587" s="1"/>
      <c r="DB587" s="32"/>
      <c r="DC587" s="33"/>
      <c r="DD587" s="32"/>
      <c r="DE587" s="33"/>
      <c r="DF587" s="32"/>
      <c r="DG587" s="33"/>
      <c r="DH587" s="32"/>
      <c r="DI587" s="34"/>
      <c r="DJ587" s="35"/>
      <c r="DK587" s="36"/>
      <c r="DL587" s="35"/>
      <c r="DM587" s="35"/>
      <c r="DN587" s="35"/>
      <c r="DO587" s="35"/>
      <c r="DP587" s="36"/>
      <c r="DQ587" s="1"/>
      <c r="DR587" s="1"/>
      <c r="DS587" s="1"/>
      <c r="DT587" s="1"/>
      <c r="DU587" s="1"/>
      <c r="DV587" s="32"/>
      <c r="DW587" s="33"/>
      <c r="DX587" s="32"/>
      <c r="DY587" s="33"/>
      <c r="DZ587" s="32"/>
      <c r="EA587" s="33"/>
      <c r="EB587" s="32"/>
      <c r="EC587" s="34"/>
      <c r="ED587" s="35"/>
      <c r="EE587" s="36"/>
      <c r="EF587" s="35"/>
      <c r="EG587" s="35"/>
      <c r="EH587" s="35"/>
      <c r="EI587" s="35"/>
      <c r="EJ587" s="36"/>
    </row>
    <row r="588" s="1" customFormat="1" customHeight="1" spans="6:140">
      <c r="F588" s="3" t="s">
        <v>50</v>
      </c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1"/>
      <c r="U588" s="1"/>
      <c r="V588" s="1"/>
      <c r="W588" s="1"/>
      <c r="X588" s="1"/>
      <c r="Y588" s="1"/>
      <c r="Z588" s="3" t="s">
        <v>50</v>
      </c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1"/>
      <c r="AO588" s="1"/>
      <c r="AP588" s="1"/>
      <c r="AQ588" s="1"/>
      <c r="AR588" s="1"/>
      <c r="AS588" s="1"/>
      <c r="AT588" s="3" t="s">
        <v>50</v>
      </c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1"/>
      <c r="BI588" s="1"/>
      <c r="BJ588" s="1"/>
      <c r="BK588" s="1"/>
      <c r="BL588" s="1"/>
      <c r="BM588" s="1"/>
      <c r="BN588" s="3" t="s">
        <v>50</v>
      </c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1"/>
      <c r="CC588" s="1"/>
      <c r="CD588" s="1"/>
      <c r="CE588" s="1"/>
      <c r="CF588" s="1"/>
      <c r="CG588" s="1"/>
      <c r="CH588" s="3" t="s">
        <v>50</v>
      </c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1"/>
      <c r="CW588" s="1"/>
      <c r="CX588" s="1"/>
      <c r="CY588" s="1"/>
      <c r="CZ588" s="1"/>
      <c r="DA588" s="1"/>
      <c r="DB588" s="3" t="s">
        <v>50</v>
      </c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1"/>
      <c r="DQ588" s="1"/>
      <c r="DR588" s="1"/>
      <c r="DS588" s="1"/>
      <c r="DT588" s="1"/>
      <c r="DU588" s="1"/>
      <c r="DV588" s="3" t="s">
        <v>50</v>
      </c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</row>
    <row r="589" s="1" customFormat="1" customHeight="1" spans="6:140">
      <c r="F589" s="4" t="s">
        <v>8</v>
      </c>
      <c r="G589" s="5"/>
      <c r="H589" s="5"/>
      <c r="I589" s="6"/>
      <c r="J589" s="7" t="s">
        <v>9</v>
      </c>
      <c r="K589" s="7"/>
      <c r="L589" s="7"/>
      <c r="M589" s="7"/>
      <c r="N589" s="8" t="s">
        <v>10</v>
      </c>
      <c r="O589" s="8"/>
      <c r="P589" s="8"/>
      <c r="Q589" s="9" t="s">
        <v>11</v>
      </c>
      <c r="R589" s="10" t="s">
        <v>12</v>
      </c>
      <c r="S589" s="10" t="s">
        <v>13</v>
      </c>
      <c r="Z589" s="4" t="s">
        <v>8</v>
      </c>
      <c r="AA589" s="5"/>
      <c r="AB589" s="5"/>
      <c r="AC589" s="6"/>
      <c r="AD589" s="7" t="s">
        <v>9</v>
      </c>
      <c r="AE589" s="7"/>
      <c r="AF589" s="7"/>
      <c r="AG589" s="7"/>
      <c r="AH589" s="8" t="s">
        <v>10</v>
      </c>
      <c r="AI589" s="8"/>
      <c r="AJ589" s="8"/>
      <c r="AK589" s="9" t="s">
        <v>11</v>
      </c>
      <c r="AL589" s="10" t="s">
        <v>12</v>
      </c>
      <c r="AM589" s="10" t="s">
        <v>13</v>
      </c>
      <c r="AT589" s="4" t="s">
        <v>8</v>
      </c>
      <c r="AU589" s="5"/>
      <c r="AV589" s="5"/>
      <c r="AW589" s="6"/>
      <c r="AX589" s="7" t="s">
        <v>9</v>
      </c>
      <c r="AY589" s="7"/>
      <c r="AZ589" s="7"/>
      <c r="BA589" s="7"/>
      <c r="BB589" s="8" t="s">
        <v>10</v>
      </c>
      <c r="BC589" s="8"/>
      <c r="BD589" s="8"/>
      <c r="BE589" s="9" t="s">
        <v>11</v>
      </c>
      <c r="BF589" s="10" t="s">
        <v>12</v>
      </c>
      <c r="BG589" s="10" t="s">
        <v>13</v>
      </c>
      <c r="BN589" s="4" t="s">
        <v>8</v>
      </c>
      <c r="BO589" s="5"/>
      <c r="BP589" s="5"/>
      <c r="BQ589" s="6"/>
      <c r="BR589" s="7" t="s">
        <v>9</v>
      </c>
      <c r="BS589" s="7"/>
      <c r="BT589" s="7"/>
      <c r="BU589" s="7"/>
      <c r="BV589" s="8" t="s">
        <v>10</v>
      </c>
      <c r="BW589" s="8"/>
      <c r="BX589" s="8"/>
      <c r="BY589" s="9" t="s">
        <v>11</v>
      </c>
      <c r="BZ589" s="10" t="s">
        <v>12</v>
      </c>
      <c r="CA589" s="10" t="s">
        <v>13</v>
      </c>
      <c r="CH589" s="4" t="s">
        <v>8</v>
      </c>
      <c r="CI589" s="5"/>
      <c r="CJ589" s="5"/>
      <c r="CK589" s="6"/>
      <c r="CL589" s="7" t="s">
        <v>9</v>
      </c>
      <c r="CM589" s="7"/>
      <c r="CN589" s="7"/>
      <c r="CO589" s="7"/>
      <c r="CP589" s="8" t="s">
        <v>10</v>
      </c>
      <c r="CQ589" s="8"/>
      <c r="CR589" s="8"/>
      <c r="CS589" s="9" t="s">
        <v>11</v>
      </c>
      <c r="CT589" s="10" t="s">
        <v>12</v>
      </c>
      <c r="CU589" s="10" t="s">
        <v>13</v>
      </c>
      <c r="DB589" s="4" t="s">
        <v>8</v>
      </c>
      <c r="DC589" s="5"/>
      <c r="DD589" s="5"/>
      <c r="DE589" s="6"/>
      <c r="DF589" s="7" t="s">
        <v>9</v>
      </c>
      <c r="DG589" s="7"/>
      <c r="DH589" s="7"/>
      <c r="DI589" s="7"/>
      <c r="DJ589" s="8" t="s">
        <v>10</v>
      </c>
      <c r="DK589" s="8"/>
      <c r="DL589" s="8"/>
      <c r="DM589" s="9" t="s">
        <v>11</v>
      </c>
      <c r="DN589" s="10" t="s">
        <v>12</v>
      </c>
      <c r="DO589" s="10" t="s">
        <v>13</v>
      </c>
      <c r="DV589" s="4" t="s">
        <v>8</v>
      </c>
      <c r="DW589" s="5"/>
      <c r="DX589" s="5"/>
      <c r="DY589" s="6"/>
      <c r="DZ589" s="7" t="s">
        <v>9</v>
      </c>
      <c r="EA589" s="7"/>
      <c r="EB589" s="7"/>
      <c r="EC589" s="7"/>
      <c r="ED589" s="8" t="s">
        <v>10</v>
      </c>
      <c r="EE589" s="8"/>
      <c r="EF589" s="8"/>
      <c r="EG589" s="9" t="s">
        <v>11</v>
      </c>
      <c r="EH589" s="10" t="s">
        <v>12</v>
      </c>
      <c r="EI589" s="10" t="s">
        <v>13</v>
      </c>
    </row>
    <row r="590" s="1" customFormat="1" customHeight="1" spans="6:140">
      <c r="F590" s="11" t="s">
        <v>19</v>
      </c>
      <c r="G590" s="11" t="s">
        <v>20</v>
      </c>
      <c r="H590" s="12" t="s">
        <v>21</v>
      </c>
      <c r="I590" s="13" t="s">
        <v>8</v>
      </c>
      <c r="J590" s="11" t="s">
        <v>22</v>
      </c>
      <c r="K590" s="11" t="s">
        <v>23</v>
      </c>
      <c r="L590" s="11" t="s">
        <v>24</v>
      </c>
      <c r="M590" s="7" t="s">
        <v>25</v>
      </c>
      <c r="N590" s="11" t="s">
        <v>26</v>
      </c>
      <c r="O590" s="11" t="s">
        <v>27</v>
      </c>
      <c r="P590" s="8" t="s">
        <v>28</v>
      </c>
      <c r="Q590" s="9" t="s">
        <v>29</v>
      </c>
      <c r="R590" s="14"/>
      <c r="S590" s="14"/>
      <c r="T590" s="1"/>
      <c r="U590" s="1"/>
      <c r="V590" s="1"/>
      <c r="W590" s="1"/>
      <c r="X590" s="1"/>
      <c r="Y590" s="1"/>
      <c r="Z590" s="11" t="s">
        <v>19</v>
      </c>
      <c r="AA590" s="11" t="s">
        <v>20</v>
      </c>
      <c r="AB590" s="12" t="s">
        <v>21</v>
      </c>
      <c r="AC590" s="13" t="s">
        <v>8</v>
      </c>
      <c r="AD590" s="11" t="s">
        <v>22</v>
      </c>
      <c r="AE590" s="11" t="s">
        <v>23</v>
      </c>
      <c r="AF590" s="11" t="s">
        <v>24</v>
      </c>
      <c r="AG590" s="7" t="s">
        <v>25</v>
      </c>
      <c r="AH590" s="11" t="s">
        <v>26</v>
      </c>
      <c r="AI590" s="11" t="s">
        <v>27</v>
      </c>
      <c r="AJ590" s="8" t="s">
        <v>28</v>
      </c>
      <c r="AK590" s="9" t="s">
        <v>29</v>
      </c>
      <c r="AL590" s="14"/>
      <c r="AM590" s="14"/>
      <c r="AN590" s="1"/>
      <c r="AO590" s="1"/>
      <c r="AP590" s="1"/>
      <c r="AQ590" s="1"/>
      <c r="AR590" s="1"/>
      <c r="AS590" s="1"/>
      <c r="AT590" s="11" t="s">
        <v>19</v>
      </c>
      <c r="AU590" s="11" t="s">
        <v>20</v>
      </c>
      <c r="AV590" s="12" t="s">
        <v>21</v>
      </c>
      <c r="AW590" s="13" t="s">
        <v>8</v>
      </c>
      <c r="AX590" s="11" t="s">
        <v>22</v>
      </c>
      <c r="AY590" s="11" t="s">
        <v>23</v>
      </c>
      <c r="AZ590" s="11" t="s">
        <v>24</v>
      </c>
      <c r="BA590" s="7" t="s">
        <v>25</v>
      </c>
      <c r="BB590" s="11" t="s">
        <v>26</v>
      </c>
      <c r="BC590" s="11" t="s">
        <v>27</v>
      </c>
      <c r="BD590" s="8" t="s">
        <v>28</v>
      </c>
      <c r="BE590" s="9" t="s">
        <v>29</v>
      </c>
      <c r="BF590" s="14"/>
      <c r="BG590" s="14"/>
      <c r="BH590" s="1"/>
      <c r="BI590" s="1"/>
      <c r="BJ590" s="1"/>
      <c r="BK590" s="1"/>
      <c r="BL590" s="1"/>
      <c r="BM590" s="1"/>
      <c r="BN590" s="11" t="s">
        <v>19</v>
      </c>
      <c r="BO590" s="11" t="s">
        <v>20</v>
      </c>
      <c r="BP590" s="12" t="s">
        <v>21</v>
      </c>
      <c r="BQ590" s="13" t="s">
        <v>8</v>
      </c>
      <c r="BR590" s="11" t="s">
        <v>22</v>
      </c>
      <c r="BS590" s="11" t="s">
        <v>23</v>
      </c>
      <c r="BT590" s="11" t="s">
        <v>24</v>
      </c>
      <c r="BU590" s="7" t="s">
        <v>25</v>
      </c>
      <c r="BV590" s="11" t="s">
        <v>26</v>
      </c>
      <c r="BW590" s="11" t="s">
        <v>27</v>
      </c>
      <c r="BX590" s="8" t="s">
        <v>28</v>
      </c>
      <c r="BY590" s="9" t="s">
        <v>29</v>
      </c>
      <c r="BZ590" s="14"/>
      <c r="CA590" s="14"/>
      <c r="CB590" s="1"/>
      <c r="CC590" s="1"/>
      <c r="CD590" s="1"/>
      <c r="CE590" s="1"/>
      <c r="CF590" s="1"/>
      <c r="CG590" s="1"/>
      <c r="CH590" s="11" t="s">
        <v>19</v>
      </c>
      <c r="CI590" s="11" t="s">
        <v>20</v>
      </c>
      <c r="CJ590" s="12" t="s">
        <v>21</v>
      </c>
      <c r="CK590" s="13" t="s">
        <v>8</v>
      </c>
      <c r="CL590" s="11" t="s">
        <v>22</v>
      </c>
      <c r="CM590" s="11" t="s">
        <v>23</v>
      </c>
      <c r="CN590" s="11" t="s">
        <v>24</v>
      </c>
      <c r="CO590" s="7" t="s">
        <v>25</v>
      </c>
      <c r="CP590" s="11" t="s">
        <v>26</v>
      </c>
      <c r="CQ590" s="11" t="s">
        <v>27</v>
      </c>
      <c r="CR590" s="8" t="s">
        <v>28</v>
      </c>
      <c r="CS590" s="9" t="s">
        <v>29</v>
      </c>
      <c r="CT590" s="14"/>
      <c r="CU590" s="14"/>
      <c r="CV590" s="1"/>
      <c r="CW590" s="1"/>
      <c r="CX590" s="1"/>
      <c r="CY590" s="1"/>
      <c r="CZ590" s="1"/>
      <c r="DA590" s="1"/>
      <c r="DB590" s="11" t="s">
        <v>19</v>
      </c>
      <c r="DC590" s="11" t="s">
        <v>20</v>
      </c>
      <c r="DD590" s="12" t="s">
        <v>21</v>
      </c>
      <c r="DE590" s="13" t="s">
        <v>8</v>
      </c>
      <c r="DF590" s="11" t="s">
        <v>22</v>
      </c>
      <c r="DG590" s="11" t="s">
        <v>23</v>
      </c>
      <c r="DH590" s="11" t="s">
        <v>24</v>
      </c>
      <c r="DI590" s="7" t="s">
        <v>25</v>
      </c>
      <c r="DJ590" s="11" t="s">
        <v>26</v>
      </c>
      <c r="DK590" s="11" t="s">
        <v>27</v>
      </c>
      <c r="DL590" s="8" t="s">
        <v>28</v>
      </c>
      <c r="DM590" s="9" t="s">
        <v>29</v>
      </c>
      <c r="DN590" s="14"/>
      <c r="DO590" s="14"/>
      <c r="DP590" s="1"/>
      <c r="DQ590" s="1"/>
      <c r="DR590" s="1"/>
      <c r="DS590" s="1"/>
      <c r="DT590" s="1"/>
      <c r="DU590" s="1"/>
      <c r="DV590" s="11" t="s">
        <v>19</v>
      </c>
      <c r="DW590" s="11" t="s">
        <v>20</v>
      </c>
      <c r="DX590" s="12" t="s">
        <v>21</v>
      </c>
      <c r="DY590" s="13" t="s">
        <v>8</v>
      </c>
      <c r="DZ590" s="11" t="s">
        <v>22</v>
      </c>
      <c r="EA590" s="11" t="s">
        <v>23</v>
      </c>
      <c r="EB590" s="11" t="s">
        <v>24</v>
      </c>
      <c r="EC590" s="7" t="s">
        <v>25</v>
      </c>
      <c r="ED590" s="11" t="s">
        <v>26</v>
      </c>
      <c r="EE590" s="11" t="s">
        <v>27</v>
      </c>
      <c r="EF590" s="8" t="s">
        <v>28</v>
      </c>
      <c r="EG590" s="9" t="s">
        <v>29</v>
      </c>
      <c r="EH590" s="14"/>
      <c r="EI590" s="14"/>
    </row>
    <row r="591" s="1" customFormat="1" customHeight="1" spans="6:140">
      <c r="F591" s="11">
        <v>2536</v>
      </c>
      <c r="G591" s="11">
        <v>0.65</v>
      </c>
      <c r="H591" s="12">
        <v>1.35</v>
      </c>
      <c r="I591" s="13">
        <f t="shared" ref="I591:I599" si="1216">F591*G591*H591</f>
        <v>2225.34</v>
      </c>
      <c r="J591" s="11">
        <v>3</v>
      </c>
      <c r="K591" s="11">
        <v>440</v>
      </c>
      <c r="L591" s="11">
        <v>1.23</v>
      </c>
      <c r="M591" s="16">
        <f t="shared" ref="M591:M599" si="1217">1+6*K591/(K591+2000)+L591</f>
        <v>3.31196721311475</v>
      </c>
      <c r="N591" s="11">
        <v>0.95</v>
      </c>
      <c r="O591" s="11">
        <v>2.09</v>
      </c>
      <c r="P591" s="8">
        <f t="shared" ref="P591:P599" si="1218">1+N591*O591</f>
        <v>2.9855</v>
      </c>
      <c r="Q591" s="9">
        <v>1.275</v>
      </c>
      <c r="R591" s="17">
        <v>1</v>
      </c>
      <c r="S591" s="18">
        <f t="shared" ref="S591:S599" si="1219">I591*J591*Q591*P591*M591*R591</f>
        <v>84164.8818658673</v>
      </c>
      <c r="Z591" s="11">
        <v>2536</v>
      </c>
      <c r="AA591" s="11">
        <v>0.65</v>
      </c>
      <c r="AB591" s="12">
        <v>1.35</v>
      </c>
      <c r="AC591" s="13">
        <f t="shared" ref="AC591:AC599" si="1220">Z591*AA591*AB591</f>
        <v>2225.34</v>
      </c>
      <c r="AD591" s="11">
        <v>3</v>
      </c>
      <c r="AE591" s="11">
        <v>440</v>
      </c>
      <c r="AF591" s="11">
        <v>1.23</v>
      </c>
      <c r="AG591" s="16">
        <f t="shared" ref="AG591:AG599" si="1221">1+6*AE591/(AE591+2000)+AF591</f>
        <v>3.31196721311475</v>
      </c>
      <c r="AH591" s="11">
        <v>0.95</v>
      </c>
      <c r="AI591" s="11">
        <v>2.09</v>
      </c>
      <c r="AJ591" s="8">
        <f t="shared" ref="AJ591:AJ599" si="1222">1+AH591*AI591</f>
        <v>2.9855</v>
      </c>
      <c r="AK591" s="9">
        <v>1.275</v>
      </c>
      <c r="AL591" s="17">
        <v>1</v>
      </c>
      <c r="AM591" s="18">
        <f t="shared" ref="AM591:AM599" si="1223">AC591*AD591*AK591*AJ591*AG591*AL591</f>
        <v>84164.8818658673</v>
      </c>
      <c r="AT591" s="11">
        <v>2536</v>
      </c>
      <c r="AU591" s="11">
        <v>0.65</v>
      </c>
      <c r="AV591" s="12">
        <v>1.35</v>
      </c>
      <c r="AW591" s="13">
        <f t="shared" ref="AW591:AW599" si="1224">AT591*AU591*AV591</f>
        <v>2225.34</v>
      </c>
      <c r="AX591" s="11">
        <v>3</v>
      </c>
      <c r="AY591" s="11">
        <v>440</v>
      </c>
      <c r="AZ591" s="11">
        <v>1.23</v>
      </c>
      <c r="BA591" s="16">
        <f t="shared" ref="BA591:BA599" si="1225">1+6*AY591/(AY591+2000)+AZ591</f>
        <v>3.31196721311475</v>
      </c>
      <c r="BB591" s="11">
        <v>0.95</v>
      </c>
      <c r="BC591" s="11">
        <v>2.09</v>
      </c>
      <c r="BD591" s="8">
        <f t="shared" ref="BD591:BD599" si="1226">1+BB591*BC591</f>
        <v>2.9855</v>
      </c>
      <c r="BE591" s="9">
        <v>1.275</v>
      </c>
      <c r="BF591" s="17">
        <v>1.015</v>
      </c>
      <c r="BG591" s="18">
        <f t="shared" ref="BG591:BG599" si="1227">AW591*AX591*BE591*BD591*BA591*BF591</f>
        <v>85427.3550938553</v>
      </c>
      <c r="BN591" s="11">
        <v>2536</v>
      </c>
      <c r="BO591" s="11">
        <v>0.65</v>
      </c>
      <c r="BP591" s="12">
        <v>1.35</v>
      </c>
      <c r="BQ591" s="13">
        <f t="shared" ref="BQ591:BQ599" si="1228">BN591*BO591*BP591</f>
        <v>2225.34</v>
      </c>
      <c r="BR591" s="11">
        <v>3</v>
      </c>
      <c r="BS591" s="11">
        <v>440</v>
      </c>
      <c r="BT591" s="11">
        <v>1.23</v>
      </c>
      <c r="BU591" s="16">
        <f t="shared" ref="BU591:BU599" si="1229">1+6*BS591/(BS591+2000)+BT591</f>
        <v>3.31196721311475</v>
      </c>
      <c r="BV591" s="11">
        <v>0.95</v>
      </c>
      <c r="BW591" s="11">
        <v>2.09</v>
      </c>
      <c r="BX591" s="8">
        <f t="shared" ref="BX591:BX599" si="1230">1+BV591*BW591</f>
        <v>2.9855</v>
      </c>
      <c r="BY591" s="9">
        <v>1.275</v>
      </c>
      <c r="BZ591" s="17">
        <v>1.015</v>
      </c>
      <c r="CA591" s="18">
        <f t="shared" ref="CA591:CA599" si="1231">BQ591*BR591*BY591*BX591*BU591*BZ591</f>
        <v>85427.3550938553</v>
      </c>
      <c r="CH591" s="11">
        <v>2536</v>
      </c>
      <c r="CI591" s="11">
        <v>0.65</v>
      </c>
      <c r="CJ591" s="12">
        <v>1.35</v>
      </c>
      <c r="CK591" s="13">
        <f t="shared" ref="CK591:CK599" si="1232">CH591*CI591*CJ591</f>
        <v>2225.34</v>
      </c>
      <c r="CL591" s="11">
        <v>3</v>
      </c>
      <c r="CM591" s="11">
        <v>440</v>
      </c>
      <c r="CN591" s="11">
        <v>1.23</v>
      </c>
      <c r="CO591" s="16">
        <f t="shared" ref="CO591:CO599" si="1233">1+6*CM591/(CM591+2000)+CN591</f>
        <v>3.31196721311475</v>
      </c>
      <c r="CP591" s="11">
        <v>0.95</v>
      </c>
      <c r="CQ591" s="11">
        <v>2.09</v>
      </c>
      <c r="CR591" s="8">
        <f t="shared" ref="CR591:CR599" si="1234">1+CP591*CQ591</f>
        <v>2.9855</v>
      </c>
      <c r="CS591" s="9">
        <v>1.275</v>
      </c>
      <c r="CT591" s="17">
        <v>1.085</v>
      </c>
      <c r="CU591" s="18">
        <f t="shared" ref="CU591:CU599" si="1235">CK591*CL591*CS591*CR591*CO591*CT591</f>
        <v>91318.896824466</v>
      </c>
      <c r="DB591" s="11">
        <v>2536</v>
      </c>
      <c r="DC591" s="11">
        <v>0.65</v>
      </c>
      <c r="DD591" s="12">
        <v>1.35</v>
      </c>
      <c r="DE591" s="13">
        <f t="shared" ref="DE591:DE599" si="1236">DB591*DC591*DD591</f>
        <v>2225.34</v>
      </c>
      <c r="DF591" s="11">
        <v>3</v>
      </c>
      <c r="DG591" s="11">
        <v>440</v>
      </c>
      <c r="DH591" s="11">
        <v>1.23</v>
      </c>
      <c r="DI591" s="16">
        <f t="shared" ref="DI591:DI599" si="1237">1+6*DG591/(DG591+2000)+DH591</f>
        <v>3.31196721311475</v>
      </c>
      <c r="DJ591" s="11">
        <v>0.95</v>
      </c>
      <c r="DK591" s="11">
        <v>2.09</v>
      </c>
      <c r="DL591" s="8">
        <f t="shared" ref="DL591:DL599" si="1238">1+DJ591*DK591</f>
        <v>2.9855</v>
      </c>
      <c r="DM591" s="9">
        <v>1.275</v>
      </c>
      <c r="DN591" s="17">
        <v>1.085</v>
      </c>
      <c r="DO591" s="18">
        <f t="shared" ref="DO591:DO599" si="1239">DE591*DF591*DM591*DL591*DI591*DN591</f>
        <v>91318.896824466</v>
      </c>
      <c r="DV591" s="11">
        <v>2536</v>
      </c>
      <c r="DW591" s="11">
        <v>0.65</v>
      </c>
      <c r="DX591" s="12">
        <v>1.35</v>
      </c>
      <c r="DY591" s="13">
        <f t="shared" ref="DY591:DY599" si="1240">DV591*DW591*DX591</f>
        <v>2225.34</v>
      </c>
      <c r="DZ591" s="11">
        <v>3</v>
      </c>
      <c r="EA591" s="11">
        <v>440</v>
      </c>
      <c r="EB591" s="11">
        <v>1.32</v>
      </c>
      <c r="EC591" s="16">
        <f t="shared" ref="EC591:EC599" si="1241">1+6*EA591/(EA591+2000)+EB591</f>
        <v>3.40196721311475</v>
      </c>
      <c r="ED591" s="11">
        <v>0.95</v>
      </c>
      <c r="EE591" s="11">
        <v>2.91</v>
      </c>
      <c r="EF591" s="8">
        <f t="shared" ref="EF591:EF599" si="1242">1+ED591*EE591</f>
        <v>3.7645</v>
      </c>
      <c r="EG591" s="9">
        <v>1.275</v>
      </c>
      <c r="EH591" s="17">
        <v>1.2</v>
      </c>
      <c r="EI591" s="18">
        <f t="shared" ref="EI591:EI599" si="1243">DY591*DZ591*EG591*EF591*EC591*EH591</f>
        <v>130811.668493243</v>
      </c>
    </row>
    <row r="592" s="1" customFormat="1" customHeight="1" spans="6:140">
      <c r="F592" s="11">
        <v>2536</v>
      </c>
      <c r="G592" s="11">
        <v>0.65</v>
      </c>
      <c r="H592" s="12">
        <v>1.35</v>
      </c>
      <c r="I592" s="13">
        <f t="shared" si="1216"/>
        <v>2225.34</v>
      </c>
      <c r="J592" s="11">
        <v>3</v>
      </c>
      <c r="K592" s="11">
        <v>440</v>
      </c>
      <c r="L592" s="11">
        <v>1.23</v>
      </c>
      <c r="M592" s="16">
        <f t="shared" si="1217"/>
        <v>3.31196721311475</v>
      </c>
      <c r="N592" s="11">
        <v>0.95</v>
      </c>
      <c r="O592" s="11">
        <v>2.09</v>
      </c>
      <c r="P592" s="8">
        <f t="shared" si="1218"/>
        <v>2.9855</v>
      </c>
      <c r="Q592" s="9">
        <v>1.275</v>
      </c>
      <c r="R592" s="17">
        <v>1</v>
      </c>
      <c r="S592" s="18">
        <f t="shared" si="1219"/>
        <v>84164.8818658673</v>
      </c>
      <c r="Z592" s="11">
        <v>2536</v>
      </c>
      <c r="AA592" s="11">
        <v>0.65</v>
      </c>
      <c r="AB592" s="12">
        <v>1.35</v>
      </c>
      <c r="AC592" s="13">
        <f t="shared" si="1220"/>
        <v>2225.34</v>
      </c>
      <c r="AD592" s="11">
        <v>3</v>
      </c>
      <c r="AE592" s="11">
        <v>440</v>
      </c>
      <c r="AF592" s="11">
        <v>1.23</v>
      </c>
      <c r="AG592" s="16">
        <f t="shared" si="1221"/>
        <v>3.31196721311475</v>
      </c>
      <c r="AH592" s="11">
        <v>0.95</v>
      </c>
      <c r="AI592" s="11">
        <v>2.09</v>
      </c>
      <c r="AJ592" s="8">
        <f t="shared" si="1222"/>
        <v>2.9855</v>
      </c>
      <c r="AK592" s="9">
        <v>1.275</v>
      </c>
      <c r="AL592" s="17">
        <v>1</v>
      </c>
      <c r="AM592" s="18">
        <f t="shared" si="1223"/>
        <v>84164.8818658673</v>
      </c>
      <c r="AT592" s="11">
        <v>2536</v>
      </c>
      <c r="AU592" s="11">
        <v>0.65</v>
      </c>
      <c r="AV592" s="12">
        <v>1.35</v>
      </c>
      <c r="AW592" s="13">
        <f t="shared" si="1224"/>
        <v>2225.34</v>
      </c>
      <c r="AX592" s="11">
        <v>3</v>
      </c>
      <c r="AY592" s="11">
        <v>440</v>
      </c>
      <c r="AZ592" s="11">
        <v>1.23</v>
      </c>
      <c r="BA592" s="16">
        <f t="shared" si="1225"/>
        <v>3.31196721311475</v>
      </c>
      <c r="BB592" s="11">
        <v>0.95</v>
      </c>
      <c r="BC592" s="11">
        <v>2.09</v>
      </c>
      <c r="BD592" s="8">
        <f t="shared" si="1226"/>
        <v>2.9855</v>
      </c>
      <c r="BE592" s="9">
        <v>1.275</v>
      </c>
      <c r="BF592" s="17">
        <v>1.015</v>
      </c>
      <c r="BG592" s="18">
        <f t="shared" si="1227"/>
        <v>85427.3550938553</v>
      </c>
      <c r="BN592" s="11">
        <v>2536</v>
      </c>
      <c r="BO592" s="11">
        <v>0.65</v>
      </c>
      <c r="BP592" s="12">
        <v>1.35</v>
      </c>
      <c r="BQ592" s="13">
        <f t="shared" si="1228"/>
        <v>2225.34</v>
      </c>
      <c r="BR592" s="11">
        <v>3</v>
      </c>
      <c r="BS592" s="11">
        <v>440</v>
      </c>
      <c r="BT592" s="11">
        <v>1.23</v>
      </c>
      <c r="BU592" s="16">
        <f t="shared" si="1229"/>
        <v>3.31196721311475</v>
      </c>
      <c r="BV592" s="11">
        <v>0.95</v>
      </c>
      <c r="BW592" s="11">
        <v>2.09</v>
      </c>
      <c r="BX592" s="8">
        <f t="shared" si="1230"/>
        <v>2.9855</v>
      </c>
      <c r="BY592" s="9">
        <v>1.275</v>
      </c>
      <c r="BZ592" s="17">
        <v>1.015</v>
      </c>
      <c r="CA592" s="18">
        <f t="shared" si="1231"/>
        <v>85427.3550938553</v>
      </c>
      <c r="CH592" s="11">
        <v>2536</v>
      </c>
      <c r="CI592" s="11">
        <v>0.65</v>
      </c>
      <c r="CJ592" s="12">
        <v>1.35</v>
      </c>
      <c r="CK592" s="13">
        <f t="shared" si="1232"/>
        <v>2225.34</v>
      </c>
      <c r="CL592" s="11">
        <v>3</v>
      </c>
      <c r="CM592" s="11">
        <v>440</v>
      </c>
      <c r="CN592" s="11">
        <v>1.23</v>
      </c>
      <c r="CO592" s="16">
        <f t="shared" si="1233"/>
        <v>3.31196721311475</v>
      </c>
      <c r="CP592" s="11">
        <v>0.95</v>
      </c>
      <c r="CQ592" s="11">
        <v>2.09</v>
      </c>
      <c r="CR592" s="8">
        <f t="shared" si="1234"/>
        <v>2.9855</v>
      </c>
      <c r="CS592" s="9">
        <v>1.275</v>
      </c>
      <c r="CT592" s="17">
        <v>1.085</v>
      </c>
      <c r="CU592" s="18">
        <f t="shared" si="1235"/>
        <v>91318.896824466</v>
      </c>
      <c r="DB592" s="11">
        <v>2536</v>
      </c>
      <c r="DC592" s="11">
        <v>0.65</v>
      </c>
      <c r="DD592" s="12">
        <v>1.35</v>
      </c>
      <c r="DE592" s="13">
        <f t="shared" si="1236"/>
        <v>2225.34</v>
      </c>
      <c r="DF592" s="11">
        <v>3</v>
      </c>
      <c r="DG592" s="11">
        <v>440</v>
      </c>
      <c r="DH592" s="11">
        <v>1.23</v>
      </c>
      <c r="DI592" s="16">
        <f t="shared" si="1237"/>
        <v>3.31196721311475</v>
      </c>
      <c r="DJ592" s="11">
        <v>0.95</v>
      </c>
      <c r="DK592" s="11">
        <v>2.09</v>
      </c>
      <c r="DL592" s="8">
        <f t="shared" si="1238"/>
        <v>2.9855</v>
      </c>
      <c r="DM592" s="9">
        <v>1.275</v>
      </c>
      <c r="DN592" s="17">
        <v>1.085</v>
      </c>
      <c r="DO592" s="18">
        <f t="shared" si="1239"/>
        <v>91318.896824466</v>
      </c>
      <c r="DV592" s="11">
        <v>2536</v>
      </c>
      <c r="DW592" s="11">
        <v>0.65</v>
      </c>
      <c r="DX592" s="12">
        <v>1.35</v>
      </c>
      <c r="DY592" s="13">
        <f t="shared" si="1240"/>
        <v>2225.34</v>
      </c>
      <c r="DZ592" s="11">
        <v>3</v>
      </c>
      <c r="EA592" s="11">
        <v>440</v>
      </c>
      <c r="EB592" s="11">
        <v>1.32</v>
      </c>
      <c r="EC592" s="16">
        <f t="shared" si="1241"/>
        <v>3.40196721311475</v>
      </c>
      <c r="ED592" s="11">
        <v>0.95</v>
      </c>
      <c r="EE592" s="11">
        <v>2.91</v>
      </c>
      <c r="EF592" s="8">
        <f t="shared" si="1242"/>
        <v>3.7645</v>
      </c>
      <c r="EG592" s="9">
        <v>1.275</v>
      </c>
      <c r="EH592" s="17">
        <v>1.2</v>
      </c>
      <c r="EI592" s="18">
        <f t="shared" si="1243"/>
        <v>130811.668493243</v>
      </c>
    </row>
    <row r="593" s="1" customFormat="1" customHeight="1" spans="6:139">
      <c r="F593" s="11">
        <v>2536</v>
      </c>
      <c r="G593" s="11">
        <v>0.65</v>
      </c>
      <c r="H593" s="12">
        <v>1.35</v>
      </c>
      <c r="I593" s="13">
        <f t="shared" si="1216"/>
        <v>2225.34</v>
      </c>
      <c r="J593" s="11">
        <v>3</v>
      </c>
      <c r="K593" s="11">
        <v>440</v>
      </c>
      <c r="L593" s="11">
        <v>1.23</v>
      </c>
      <c r="M593" s="16">
        <f t="shared" si="1217"/>
        <v>3.31196721311475</v>
      </c>
      <c r="N593" s="11">
        <v>0.95</v>
      </c>
      <c r="O593" s="11">
        <v>2.09</v>
      </c>
      <c r="P593" s="8">
        <f t="shared" si="1218"/>
        <v>2.9855</v>
      </c>
      <c r="Q593" s="9">
        <v>1.275</v>
      </c>
      <c r="R593" s="17">
        <v>1</v>
      </c>
      <c r="S593" s="18">
        <f t="shared" si="1219"/>
        <v>84164.8818658673</v>
      </c>
      <c r="Z593" s="11">
        <v>2536</v>
      </c>
      <c r="AA593" s="11">
        <v>0.65</v>
      </c>
      <c r="AB593" s="12">
        <v>1.35</v>
      </c>
      <c r="AC593" s="13">
        <f t="shared" si="1220"/>
        <v>2225.34</v>
      </c>
      <c r="AD593" s="11">
        <v>3</v>
      </c>
      <c r="AE593" s="11">
        <v>440</v>
      </c>
      <c r="AF593" s="11">
        <v>1.23</v>
      </c>
      <c r="AG593" s="16">
        <f t="shared" si="1221"/>
        <v>3.31196721311475</v>
      </c>
      <c r="AH593" s="11">
        <v>0.95</v>
      </c>
      <c r="AI593" s="11">
        <v>2.09</v>
      </c>
      <c r="AJ593" s="8">
        <f t="shared" si="1222"/>
        <v>2.9855</v>
      </c>
      <c r="AK593" s="9">
        <v>1.275</v>
      </c>
      <c r="AL593" s="17">
        <v>1</v>
      </c>
      <c r="AM593" s="18">
        <f t="shared" si="1223"/>
        <v>84164.8818658673</v>
      </c>
      <c r="AT593" s="11">
        <v>2536</v>
      </c>
      <c r="AU593" s="11">
        <v>0.65</v>
      </c>
      <c r="AV593" s="12">
        <v>1.35</v>
      </c>
      <c r="AW593" s="13">
        <f t="shared" si="1224"/>
        <v>2225.34</v>
      </c>
      <c r="AX593" s="11">
        <v>3</v>
      </c>
      <c r="AY593" s="11">
        <v>440</v>
      </c>
      <c r="AZ593" s="11">
        <v>1.23</v>
      </c>
      <c r="BA593" s="16">
        <f t="shared" si="1225"/>
        <v>3.31196721311475</v>
      </c>
      <c r="BB593" s="11">
        <v>0.95</v>
      </c>
      <c r="BC593" s="11">
        <v>2.09</v>
      </c>
      <c r="BD593" s="8">
        <f t="shared" si="1226"/>
        <v>2.9855</v>
      </c>
      <c r="BE593" s="9">
        <v>1.275</v>
      </c>
      <c r="BF593" s="17">
        <v>1.015</v>
      </c>
      <c r="BG593" s="18">
        <f t="shared" si="1227"/>
        <v>85427.3550938553</v>
      </c>
      <c r="BN593" s="11">
        <v>2536</v>
      </c>
      <c r="BO593" s="11">
        <v>0.65</v>
      </c>
      <c r="BP593" s="12">
        <v>1.35</v>
      </c>
      <c r="BQ593" s="13">
        <f t="shared" si="1228"/>
        <v>2225.34</v>
      </c>
      <c r="BR593" s="11">
        <v>3</v>
      </c>
      <c r="BS593" s="11">
        <v>440</v>
      </c>
      <c r="BT593" s="11">
        <v>1.23</v>
      </c>
      <c r="BU593" s="16">
        <f t="shared" si="1229"/>
        <v>3.31196721311475</v>
      </c>
      <c r="BV593" s="11">
        <v>0.95</v>
      </c>
      <c r="BW593" s="11">
        <v>2.09</v>
      </c>
      <c r="BX593" s="8">
        <f t="shared" si="1230"/>
        <v>2.9855</v>
      </c>
      <c r="BY593" s="9">
        <v>1.275</v>
      </c>
      <c r="BZ593" s="17">
        <v>1.015</v>
      </c>
      <c r="CA593" s="18">
        <f t="shared" si="1231"/>
        <v>85427.3550938553</v>
      </c>
      <c r="CH593" s="11">
        <v>2536</v>
      </c>
      <c r="CI593" s="11">
        <v>0.65</v>
      </c>
      <c r="CJ593" s="12">
        <v>1.35</v>
      </c>
      <c r="CK593" s="13">
        <f t="shared" si="1232"/>
        <v>2225.34</v>
      </c>
      <c r="CL593" s="11">
        <v>3</v>
      </c>
      <c r="CM593" s="11">
        <v>440</v>
      </c>
      <c r="CN593" s="11">
        <v>1.23</v>
      </c>
      <c r="CO593" s="16">
        <f t="shared" si="1233"/>
        <v>3.31196721311475</v>
      </c>
      <c r="CP593" s="11">
        <v>0.95</v>
      </c>
      <c r="CQ593" s="11">
        <v>2.09</v>
      </c>
      <c r="CR593" s="8">
        <f t="shared" si="1234"/>
        <v>2.9855</v>
      </c>
      <c r="CS593" s="9">
        <v>1.275</v>
      </c>
      <c r="CT593" s="17">
        <v>1.085</v>
      </c>
      <c r="CU593" s="18">
        <f t="shared" si="1235"/>
        <v>91318.896824466</v>
      </c>
      <c r="DB593" s="11">
        <v>2536</v>
      </c>
      <c r="DC593" s="11">
        <v>0.65</v>
      </c>
      <c r="DD593" s="12">
        <v>1.35</v>
      </c>
      <c r="DE593" s="13">
        <f t="shared" si="1236"/>
        <v>2225.34</v>
      </c>
      <c r="DF593" s="11">
        <v>3</v>
      </c>
      <c r="DG593" s="11">
        <v>440</v>
      </c>
      <c r="DH593" s="11">
        <v>1.23</v>
      </c>
      <c r="DI593" s="16">
        <f t="shared" si="1237"/>
        <v>3.31196721311475</v>
      </c>
      <c r="DJ593" s="11">
        <v>0.95</v>
      </c>
      <c r="DK593" s="11">
        <v>2.09</v>
      </c>
      <c r="DL593" s="8">
        <f t="shared" si="1238"/>
        <v>2.9855</v>
      </c>
      <c r="DM593" s="9">
        <v>1.275</v>
      </c>
      <c r="DN593" s="17">
        <v>1.085</v>
      </c>
      <c r="DO593" s="18">
        <f t="shared" si="1239"/>
        <v>91318.896824466</v>
      </c>
      <c r="DV593" s="11">
        <v>2536</v>
      </c>
      <c r="DW593" s="11">
        <v>0.65</v>
      </c>
      <c r="DX593" s="12">
        <v>1.35</v>
      </c>
      <c r="DY593" s="13">
        <f t="shared" si="1240"/>
        <v>2225.34</v>
      </c>
      <c r="DZ593" s="11">
        <v>3</v>
      </c>
      <c r="EA593" s="11">
        <v>440</v>
      </c>
      <c r="EB593" s="11">
        <v>1.32</v>
      </c>
      <c r="EC593" s="16">
        <f t="shared" si="1241"/>
        <v>3.40196721311475</v>
      </c>
      <c r="ED593" s="11">
        <v>0.95</v>
      </c>
      <c r="EE593" s="11">
        <v>2.91</v>
      </c>
      <c r="EF593" s="8">
        <f t="shared" si="1242"/>
        <v>3.7645</v>
      </c>
      <c r="EG593" s="9">
        <v>1.275</v>
      </c>
      <c r="EH593" s="17">
        <v>1.2</v>
      </c>
      <c r="EI593" s="18">
        <f t="shared" si="1243"/>
        <v>130811.668493243</v>
      </c>
    </row>
    <row r="594" s="1" customFormat="1" customHeight="1" spans="6:139">
      <c r="F594" s="11">
        <v>2536</v>
      </c>
      <c r="G594" s="11">
        <v>0.65</v>
      </c>
      <c r="H594" s="12">
        <v>1.35</v>
      </c>
      <c r="I594" s="13">
        <f t="shared" si="1216"/>
        <v>2225.34</v>
      </c>
      <c r="J594" s="11">
        <v>3</v>
      </c>
      <c r="K594" s="11">
        <v>440</v>
      </c>
      <c r="L594" s="11">
        <v>1.23</v>
      </c>
      <c r="M594" s="16">
        <f t="shared" si="1217"/>
        <v>3.31196721311475</v>
      </c>
      <c r="N594" s="11">
        <v>0.95</v>
      </c>
      <c r="O594" s="11">
        <v>2.09</v>
      </c>
      <c r="P594" s="8">
        <f t="shared" si="1218"/>
        <v>2.9855</v>
      </c>
      <c r="Q594" s="9">
        <v>1.275</v>
      </c>
      <c r="R594" s="17">
        <v>1</v>
      </c>
      <c r="S594" s="18">
        <f t="shared" si="1219"/>
        <v>84164.8818658673</v>
      </c>
      <c r="Z594" s="11">
        <v>2536</v>
      </c>
      <c r="AA594" s="11">
        <v>0.65</v>
      </c>
      <c r="AB594" s="12">
        <v>1.35</v>
      </c>
      <c r="AC594" s="13">
        <f t="shared" si="1220"/>
        <v>2225.34</v>
      </c>
      <c r="AD594" s="11">
        <v>3</v>
      </c>
      <c r="AE594" s="11">
        <v>440</v>
      </c>
      <c r="AF594" s="11">
        <v>1.23</v>
      </c>
      <c r="AG594" s="16">
        <f t="shared" si="1221"/>
        <v>3.31196721311475</v>
      </c>
      <c r="AH594" s="11">
        <v>0.95</v>
      </c>
      <c r="AI594" s="11">
        <v>2.09</v>
      </c>
      <c r="AJ594" s="8">
        <f t="shared" si="1222"/>
        <v>2.9855</v>
      </c>
      <c r="AK594" s="9">
        <v>1.275</v>
      </c>
      <c r="AL594" s="17">
        <v>1</v>
      </c>
      <c r="AM594" s="18">
        <f t="shared" si="1223"/>
        <v>84164.8818658673</v>
      </c>
      <c r="AT594" s="11">
        <v>2536</v>
      </c>
      <c r="AU594" s="11">
        <v>0.65</v>
      </c>
      <c r="AV594" s="12">
        <v>1.35</v>
      </c>
      <c r="AW594" s="13">
        <f t="shared" si="1224"/>
        <v>2225.34</v>
      </c>
      <c r="AX594" s="11">
        <v>3</v>
      </c>
      <c r="AY594" s="11">
        <v>440</v>
      </c>
      <c r="AZ594" s="11">
        <v>1.23</v>
      </c>
      <c r="BA594" s="16">
        <f t="shared" si="1225"/>
        <v>3.31196721311475</v>
      </c>
      <c r="BB594" s="11">
        <v>0.95</v>
      </c>
      <c r="BC594" s="11">
        <v>2.09</v>
      </c>
      <c r="BD594" s="8">
        <f t="shared" si="1226"/>
        <v>2.9855</v>
      </c>
      <c r="BE594" s="9">
        <v>1.275</v>
      </c>
      <c r="BF594" s="17">
        <v>1.015</v>
      </c>
      <c r="BG594" s="18">
        <f t="shared" si="1227"/>
        <v>85427.3550938553</v>
      </c>
      <c r="BN594" s="11">
        <v>2536</v>
      </c>
      <c r="BO594" s="11">
        <v>0.65</v>
      </c>
      <c r="BP594" s="12">
        <v>1.35</v>
      </c>
      <c r="BQ594" s="13">
        <f t="shared" si="1228"/>
        <v>2225.34</v>
      </c>
      <c r="BR594" s="11">
        <v>3</v>
      </c>
      <c r="BS594" s="11">
        <v>440</v>
      </c>
      <c r="BT594" s="11">
        <v>1.23</v>
      </c>
      <c r="BU594" s="16">
        <f t="shared" si="1229"/>
        <v>3.31196721311475</v>
      </c>
      <c r="BV594" s="11">
        <v>0.95</v>
      </c>
      <c r="BW594" s="11">
        <v>2.09</v>
      </c>
      <c r="BX594" s="8">
        <f t="shared" si="1230"/>
        <v>2.9855</v>
      </c>
      <c r="BY594" s="9">
        <v>1.275</v>
      </c>
      <c r="BZ594" s="17">
        <v>1.015</v>
      </c>
      <c r="CA594" s="18">
        <f t="shared" si="1231"/>
        <v>85427.3550938553</v>
      </c>
      <c r="CH594" s="11">
        <v>2536</v>
      </c>
      <c r="CI594" s="11">
        <v>0.65</v>
      </c>
      <c r="CJ594" s="12">
        <v>1.35</v>
      </c>
      <c r="CK594" s="13">
        <f t="shared" si="1232"/>
        <v>2225.34</v>
      </c>
      <c r="CL594" s="11">
        <v>3</v>
      </c>
      <c r="CM594" s="11">
        <v>440</v>
      </c>
      <c r="CN594" s="11">
        <v>1.23</v>
      </c>
      <c r="CO594" s="16">
        <f t="shared" si="1233"/>
        <v>3.31196721311475</v>
      </c>
      <c r="CP594" s="11">
        <v>0.95</v>
      </c>
      <c r="CQ594" s="11">
        <v>2.09</v>
      </c>
      <c r="CR594" s="8">
        <f t="shared" si="1234"/>
        <v>2.9855</v>
      </c>
      <c r="CS594" s="9">
        <v>1.275</v>
      </c>
      <c r="CT594" s="17">
        <v>1.085</v>
      </c>
      <c r="CU594" s="18">
        <f t="shared" si="1235"/>
        <v>91318.896824466</v>
      </c>
      <c r="DB594" s="11">
        <v>2536</v>
      </c>
      <c r="DC594" s="11">
        <v>0.65</v>
      </c>
      <c r="DD594" s="12">
        <v>1.35</v>
      </c>
      <c r="DE594" s="13">
        <f t="shared" si="1236"/>
        <v>2225.34</v>
      </c>
      <c r="DF594" s="11">
        <v>3</v>
      </c>
      <c r="DG594" s="11">
        <v>440</v>
      </c>
      <c r="DH594" s="11">
        <v>1.23</v>
      </c>
      <c r="DI594" s="16">
        <f t="shared" si="1237"/>
        <v>3.31196721311475</v>
      </c>
      <c r="DJ594" s="11">
        <v>0.95</v>
      </c>
      <c r="DK594" s="11">
        <v>2.09</v>
      </c>
      <c r="DL594" s="8">
        <f t="shared" si="1238"/>
        <v>2.9855</v>
      </c>
      <c r="DM594" s="9">
        <v>1.275</v>
      </c>
      <c r="DN594" s="17">
        <v>1.085</v>
      </c>
      <c r="DO594" s="18">
        <f t="shared" si="1239"/>
        <v>91318.896824466</v>
      </c>
      <c r="DV594" s="11">
        <v>2536</v>
      </c>
      <c r="DW594" s="11">
        <v>0.65</v>
      </c>
      <c r="DX594" s="12">
        <v>1.35</v>
      </c>
      <c r="DY594" s="13">
        <f t="shared" si="1240"/>
        <v>2225.34</v>
      </c>
      <c r="DZ594" s="11">
        <v>3</v>
      </c>
      <c r="EA594" s="11">
        <v>440</v>
      </c>
      <c r="EB594" s="11">
        <v>1.32</v>
      </c>
      <c r="EC594" s="16">
        <f t="shared" si="1241"/>
        <v>3.40196721311475</v>
      </c>
      <c r="ED594" s="11">
        <v>0.95</v>
      </c>
      <c r="EE594" s="11">
        <v>2.91</v>
      </c>
      <c r="EF594" s="8">
        <f t="shared" si="1242"/>
        <v>3.7645</v>
      </c>
      <c r="EG594" s="9">
        <v>1.275</v>
      </c>
      <c r="EH594" s="17">
        <v>1.2</v>
      </c>
      <c r="EI594" s="18">
        <f t="shared" si="1243"/>
        <v>130811.668493243</v>
      </c>
    </row>
    <row r="595" s="1" customFormat="1" customHeight="1" spans="6:139">
      <c r="F595" s="11">
        <v>2536</v>
      </c>
      <c r="G595" s="11">
        <v>0.65</v>
      </c>
      <c r="H595" s="12">
        <v>1.35</v>
      </c>
      <c r="I595" s="13">
        <f t="shared" si="1216"/>
        <v>2225.34</v>
      </c>
      <c r="J595" s="11">
        <v>3</v>
      </c>
      <c r="K595" s="11">
        <v>440</v>
      </c>
      <c r="L595" s="11">
        <v>1.23</v>
      </c>
      <c r="M595" s="16">
        <f t="shared" si="1217"/>
        <v>3.31196721311475</v>
      </c>
      <c r="N595" s="11">
        <v>0.95</v>
      </c>
      <c r="O595" s="11">
        <v>2.09</v>
      </c>
      <c r="P595" s="8">
        <f t="shared" si="1218"/>
        <v>2.9855</v>
      </c>
      <c r="Q595" s="9">
        <v>1.275</v>
      </c>
      <c r="R595" s="17">
        <v>1</v>
      </c>
      <c r="S595" s="18">
        <f t="shared" si="1219"/>
        <v>84164.8818658673</v>
      </c>
      <c r="Z595" s="11">
        <v>2536</v>
      </c>
      <c r="AA595" s="11">
        <v>0.65</v>
      </c>
      <c r="AB595" s="12">
        <v>1.35</v>
      </c>
      <c r="AC595" s="13">
        <f t="shared" si="1220"/>
        <v>2225.34</v>
      </c>
      <c r="AD595" s="11">
        <v>3</v>
      </c>
      <c r="AE595" s="11">
        <v>440</v>
      </c>
      <c r="AF595" s="11">
        <v>1.23</v>
      </c>
      <c r="AG595" s="16">
        <f t="shared" si="1221"/>
        <v>3.31196721311475</v>
      </c>
      <c r="AH595" s="11">
        <v>0.95</v>
      </c>
      <c r="AI595" s="11">
        <v>2.09</v>
      </c>
      <c r="AJ595" s="8">
        <f t="shared" si="1222"/>
        <v>2.9855</v>
      </c>
      <c r="AK595" s="9">
        <v>1.275</v>
      </c>
      <c r="AL595" s="17">
        <v>1</v>
      </c>
      <c r="AM595" s="18">
        <f t="shared" si="1223"/>
        <v>84164.8818658673</v>
      </c>
      <c r="AT595" s="11">
        <v>2536</v>
      </c>
      <c r="AU595" s="11">
        <v>0.65</v>
      </c>
      <c r="AV595" s="12">
        <v>1.35</v>
      </c>
      <c r="AW595" s="13">
        <f t="shared" si="1224"/>
        <v>2225.34</v>
      </c>
      <c r="AX595" s="11">
        <v>3</v>
      </c>
      <c r="AY595" s="11">
        <v>440</v>
      </c>
      <c r="AZ595" s="11">
        <v>1.23</v>
      </c>
      <c r="BA595" s="16">
        <f t="shared" si="1225"/>
        <v>3.31196721311475</v>
      </c>
      <c r="BB595" s="11">
        <v>0.95</v>
      </c>
      <c r="BC595" s="11">
        <v>2.09</v>
      </c>
      <c r="BD595" s="8">
        <f t="shared" si="1226"/>
        <v>2.9855</v>
      </c>
      <c r="BE595" s="9">
        <v>1.275</v>
      </c>
      <c r="BF595" s="17">
        <v>1.015</v>
      </c>
      <c r="BG595" s="18">
        <f t="shared" si="1227"/>
        <v>85427.3550938553</v>
      </c>
      <c r="BN595" s="11">
        <v>2536</v>
      </c>
      <c r="BO595" s="11">
        <v>0.65</v>
      </c>
      <c r="BP595" s="12">
        <v>1.35</v>
      </c>
      <c r="BQ595" s="13">
        <f t="shared" si="1228"/>
        <v>2225.34</v>
      </c>
      <c r="BR595" s="11">
        <v>3</v>
      </c>
      <c r="BS595" s="11">
        <v>440</v>
      </c>
      <c r="BT595" s="11">
        <v>1.23</v>
      </c>
      <c r="BU595" s="16">
        <f t="shared" si="1229"/>
        <v>3.31196721311475</v>
      </c>
      <c r="BV595" s="11">
        <v>0.95</v>
      </c>
      <c r="BW595" s="11">
        <v>2.09</v>
      </c>
      <c r="BX595" s="8">
        <f t="shared" si="1230"/>
        <v>2.9855</v>
      </c>
      <c r="BY595" s="9">
        <v>1.275</v>
      </c>
      <c r="BZ595" s="17">
        <v>1.015</v>
      </c>
      <c r="CA595" s="18">
        <f t="shared" si="1231"/>
        <v>85427.3550938553</v>
      </c>
      <c r="CH595" s="11">
        <v>2536</v>
      </c>
      <c r="CI595" s="11">
        <v>0.65</v>
      </c>
      <c r="CJ595" s="12">
        <v>1.35</v>
      </c>
      <c r="CK595" s="13">
        <f t="shared" si="1232"/>
        <v>2225.34</v>
      </c>
      <c r="CL595" s="11">
        <v>3</v>
      </c>
      <c r="CM595" s="11">
        <v>440</v>
      </c>
      <c r="CN595" s="11">
        <v>1.23</v>
      </c>
      <c r="CO595" s="16">
        <f t="shared" si="1233"/>
        <v>3.31196721311475</v>
      </c>
      <c r="CP595" s="11">
        <v>0.95</v>
      </c>
      <c r="CQ595" s="11">
        <v>2.09</v>
      </c>
      <c r="CR595" s="8">
        <f t="shared" si="1234"/>
        <v>2.9855</v>
      </c>
      <c r="CS595" s="9">
        <v>1.275</v>
      </c>
      <c r="CT595" s="17">
        <v>1.085</v>
      </c>
      <c r="CU595" s="18">
        <f t="shared" si="1235"/>
        <v>91318.896824466</v>
      </c>
      <c r="DB595" s="11">
        <v>2536</v>
      </c>
      <c r="DC595" s="11">
        <v>0.65</v>
      </c>
      <c r="DD595" s="12">
        <v>1.35</v>
      </c>
      <c r="DE595" s="13">
        <f t="shared" si="1236"/>
        <v>2225.34</v>
      </c>
      <c r="DF595" s="11">
        <v>3</v>
      </c>
      <c r="DG595" s="11">
        <v>440</v>
      </c>
      <c r="DH595" s="11">
        <v>1.23</v>
      </c>
      <c r="DI595" s="16">
        <f t="shared" si="1237"/>
        <v>3.31196721311475</v>
      </c>
      <c r="DJ595" s="11">
        <v>0.95</v>
      </c>
      <c r="DK595" s="11">
        <v>2.09</v>
      </c>
      <c r="DL595" s="8">
        <f t="shared" si="1238"/>
        <v>2.9855</v>
      </c>
      <c r="DM595" s="9">
        <v>1.275</v>
      </c>
      <c r="DN595" s="17">
        <v>1.085</v>
      </c>
      <c r="DO595" s="18">
        <f t="shared" si="1239"/>
        <v>91318.896824466</v>
      </c>
      <c r="DV595" s="11">
        <v>2536</v>
      </c>
      <c r="DW595" s="11">
        <v>0.65</v>
      </c>
      <c r="DX595" s="12">
        <v>1.35</v>
      </c>
      <c r="DY595" s="13">
        <f t="shared" si="1240"/>
        <v>2225.34</v>
      </c>
      <c r="DZ595" s="11">
        <v>3</v>
      </c>
      <c r="EA595" s="11">
        <v>440</v>
      </c>
      <c r="EB595" s="11">
        <v>1.32</v>
      </c>
      <c r="EC595" s="16">
        <f t="shared" si="1241"/>
        <v>3.40196721311475</v>
      </c>
      <c r="ED595" s="11">
        <v>0.95</v>
      </c>
      <c r="EE595" s="11">
        <v>2.91</v>
      </c>
      <c r="EF595" s="8">
        <f t="shared" si="1242"/>
        <v>3.7645</v>
      </c>
      <c r="EG595" s="9">
        <v>1.275</v>
      </c>
      <c r="EH595" s="17">
        <v>1.2</v>
      </c>
      <c r="EI595" s="18">
        <f t="shared" si="1243"/>
        <v>130811.668493243</v>
      </c>
    </row>
    <row r="596" s="1" customFormat="1" customHeight="1" spans="6:139">
      <c r="F596" s="11">
        <v>2536</v>
      </c>
      <c r="G596" s="11">
        <v>0.65</v>
      </c>
      <c r="H596" s="12">
        <v>1.35</v>
      </c>
      <c r="I596" s="13">
        <f t="shared" si="1216"/>
        <v>2225.34</v>
      </c>
      <c r="J596" s="11">
        <v>3</v>
      </c>
      <c r="K596" s="11">
        <v>190</v>
      </c>
      <c r="L596" s="11">
        <v>1.23</v>
      </c>
      <c r="M596" s="16">
        <f t="shared" si="1217"/>
        <v>2.75054794520548</v>
      </c>
      <c r="N596" s="11">
        <v>0.95</v>
      </c>
      <c r="O596" s="11">
        <v>2.09</v>
      </c>
      <c r="P596" s="8">
        <f t="shared" si="1218"/>
        <v>2.9855</v>
      </c>
      <c r="Q596" s="9">
        <v>1.075</v>
      </c>
      <c r="R596" s="17">
        <v>1</v>
      </c>
      <c r="S596" s="18">
        <f t="shared" si="1219"/>
        <v>58933.5209350715</v>
      </c>
      <c r="Z596" s="11">
        <v>2536</v>
      </c>
      <c r="AA596" s="11">
        <v>0.65</v>
      </c>
      <c r="AB596" s="12">
        <v>1.35</v>
      </c>
      <c r="AC596" s="13">
        <f t="shared" si="1220"/>
        <v>2225.34</v>
      </c>
      <c r="AD596" s="11">
        <v>3</v>
      </c>
      <c r="AE596" s="11">
        <v>190</v>
      </c>
      <c r="AF596" s="11">
        <v>1.23</v>
      </c>
      <c r="AG596" s="16">
        <f t="shared" si="1221"/>
        <v>2.75054794520548</v>
      </c>
      <c r="AH596" s="11">
        <v>0.95</v>
      </c>
      <c r="AI596" s="11">
        <v>2.09</v>
      </c>
      <c r="AJ596" s="8">
        <f t="shared" si="1222"/>
        <v>2.9855</v>
      </c>
      <c r="AK596" s="9">
        <v>1.075</v>
      </c>
      <c r="AL596" s="17">
        <v>1</v>
      </c>
      <c r="AM596" s="18">
        <f t="shared" si="1223"/>
        <v>58933.5209350715</v>
      </c>
      <c r="AT596" s="11">
        <v>2536</v>
      </c>
      <c r="AU596" s="11">
        <v>0.65</v>
      </c>
      <c r="AV596" s="12">
        <v>1.35</v>
      </c>
      <c r="AW596" s="13">
        <f t="shared" si="1224"/>
        <v>2225.34</v>
      </c>
      <c r="AX596" s="11">
        <v>3</v>
      </c>
      <c r="AY596" s="11">
        <v>190</v>
      </c>
      <c r="AZ596" s="11">
        <v>1.23</v>
      </c>
      <c r="BA596" s="16">
        <f t="shared" si="1225"/>
        <v>2.75054794520548</v>
      </c>
      <c r="BB596" s="11">
        <v>0.95</v>
      </c>
      <c r="BC596" s="11">
        <v>2.09</v>
      </c>
      <c r="BD596" s="8">
        <f t="shared" si="1226"/>
        <v>2.9855</v>
      </c>
      <c r="BE596" s="9">
        <v>1.075</v>
      </c>
      <c r="BF596" s="17">
        <v>1.015</v>
      </c>
      <c r="BG596" s="18">
        <f t="shared" si="1227"/>
        <v>59817.5237490975</v>
      </c>
      <c r="BN596" s="11">
        <v>2536</v>
      </c>
      <c r="BO596" s="11">
        <v>0.65</v>
      </c>
      <c r="BP596" s="12">
        <v>1.35</v>
      </c>
      <c r="BQ596" s="13">
        <f t="shared" si="1228"/>
        <v>2225.34</v>
      </c>
      <c r="BR596" s="11">
        <v>3</v>
      </c>
      <c r="BS596" s="11">
        <v>190</v>
      </c>
      <c r="BT596" s="11">
        <v>1.23</v>
      </c>
      <c r="BU596" s="16">
        <f t="shared" si="1229"/>
        <v>2.75054794520548</v>
      </c>
      <c r="BV596" s="11">
        <v>0.95</v>
      </c>
      <c r="BW596" s="11">
        <v>2.09</v>
      </c>
      <c r="BX596" s="8">
        <f t="shared" si="1230"/>
        <v>2.9855</v>
      </c>
      <c r="BY596" s="9">
        <v>1.075</v>
      </c>
      <c r="BZ596" s="17">
        <v>1.015</v>
      </c>
      <c r="CA596" s="18">
        <f t="shared" si="1231"/>
        <v>59817.5237490975</v>
      </c>
      <c r="CH596" s="11">
        <v>2536</v>
      </c>
      <c r="CI596" s="11">
        <v>0.65</v>
      </c>
      <c r="CJ596" s="12">
        <v>1.35</v>
      </c>
      <c r="CK596" s="13">
        <f t="shared" si="1232"/>
        <v>2225.34</v>
      </c>
      <c r="CL596" s="11">
        <v>3</v>
      </c>
      <c r="CM596" s="11">
        <v>190</v>
      </c>
      <c r="CN596" s="11">
        <v>1.23</v>
      </c>
      <c r="CO596" s="16">
        <f t="shared" si="1233"/>
        <v>2.75054794520548</v>
      </c>
      <c r="CP596" s="11">
        <v>0.95</v>
      </c>
      <c r="CQ596" s="11">
        <v>2.09</v>
      </c>
      <c r="CR596" s="8">
        <f t="shared" si="1234"/>
        <v>2.9855</v>
      </c>
      <c r="CS596" s="9">
        <v>1.075</v>
      </c>
      <c r="CT596" s="17">
        <v>1.085</v>
      </c>
      <c r="CU596" s="18">
        <f t="shared" si="1235"/>
        <v>63942.8702145526</v>
      </c>
      <c r="DB596" s="11">
        <v>2536</v>
      </c>
      <c r="DC596" s="11">
        <v>0.65</v>
      </c>
      <c r="DD596" s="12">
        <v>1.35</v>
      </c>
      <c r="DE596" s="13">
        <f t="shared" si="1236"/>
        <v>2225.34</v>
      </c>
      <c r="DF596" s="11">
        <v>3</v>
      </c>
      <c r="DG596" s="11">
        <v>190</v>
      </c>
      <c r="DH596" s="11">
        <v>1.23</v>
      </c>
      <c r="DI596" s="16">
        <f t="shared" si="1237"/>
        <v>2.75054794520548</v>
      </c>
      <c r="DJ596" s="11">
        <v>0.95</v>
      </c>
      <c r="DK596" s="11">
        <v>2.09</v>
      </c>
      <c r="DL596" s="8">
        <f t="shared" si="1238"/>
        <v>2.9855</v>
      </c>
      <c r="DM596" s="9">
        <v>1.075</v>
      </c>
      <c r="DN596" s="17">
        <v>1.085</v>
      </c>
      <c r="DO596" s="18">
        <f t="shared" si="1239"/>
        <v>63942.8702145526</v>
      </c>
      <c r="DV596" s="11">
        <v>2536</v>
      </c>
      <c r="DW596" s="11">
        <v>0.65</v>
      </c>
      <c r="DX596" s="12">
        <v>1.35</v>
      </c>
      <c r="DY596" s="13">
        <f t="shared" si="1240"/>
        <v>2225.34</v>
      </c>
      <c r="DZ596" s="11">
        <v>3</v>
      </c>
      <c r="EA596" s="11">
        <v>190</v>
      </c>
      <c r="EB596" s="11">
        <v>1.32</v>
      </c>
      <c r="EC596" s="16">
        <f t="shared" si="1241"/>
        <v>2.84054794520548</v>
      </c>
      <c r="ED596" s="11">
        <v>0.95</v>
      </c>
      <c r="EE596" s="11">
        <v>2.91</v>
      </c>
      <c r="EF596" s="8">
        <f t="shared" si="1242"/>
        <v>3.7645</v>
      </c>
      <c r="EG596" s="9">
        <v>1.075</v>
      </c>
      <c r="EH596" s="17">
        <v>1.2</v>
      </c>
      <c r="EI596" s="18">
        <f t="shared" si="1243"/>
        <v>92090.9100898928</v>
      </c>
    </row>
    <row r="597" s="1" customFormat="1" customHeight="1" spans="6:139">
      <c r="F597" s="11">
        <v>2536</v>
      </c>
      <c r="G597" s="11">
        <v>0.65</v>
      </c>
      <c r="H597" s="12">
        <v>1.35</v>
      </c>
      <c r="I597" s="13">
        <f t="shared" si="1216"/>
        <v>2225.34</v>
      </c>
      <c r="J597" s="11">
        <v>3</v>
      </c>
      <c r="K597" s="11">
        <v>190</v>
      </c>
      <c r="L597" s="11">
        <v>1.23</v>
      </c>
      <c r="M597" s="16">
        <f t="shared" si="1217"/>
        <v>2.75054794520548</v>
      </c>
      <c r="N597" s="11">
        <v>0.95</v>
      </c>
      <c r="O597" s="11">
        <v>2.09</v>
      </c>
      <c r="P597" s="8">
        <f t="shared" si="1218"/>
        <v>2.9855</v>
      </c>
      <c r="Q597" s="9">
        <v>1.075</v>
      </c>
      <c r="R597" s="17">
        <v>1</v>
      </c>
      <c r="S597" s="18">
        <f t="shared" si="1219"/>
        <v>58933.5209350715</v>
      </c>
      <c r="Z597" s="11">
        <v>2536</v>
      </c>
      <c r="AA597" s="11">
        <v>0.65</v>
      </c>
      <c r="AB597" s="12">
        <v>1.35</v>
      </c>
      <c r="AC597" s="13">
        <f t="shared" si="1220"/>
        <v>2225.34</v>
      </c>
      <c r="AD597" s="11">
        <v>3</v>
      </c>
      <c r="AE597" s="11">
        <v>190</v>
      </c>
      <c r="AF597" s="11">
        <v>1.23</v>
      </c>
      <c r="AG597" s="16">
        <f t="shared" si="1221"/>
        <v>2.75054794520548</v>
      </c>
      <c r="AH597" s="11">
        <v>0.95</v>
      </c>
      <c r="AI597" s="11">
        <v>2.09</v>
      </c>
      <c r="AJ597" s="8">
        <f t="shared" si="1222"/>
        <v>2.9855</v>
      </c>
      <c r="AK597" s="9">
        <v>1.075</v>
      </c>
      <c r="AL597" s="17">
        <v>1</v>
      </c>
      <c r="AM597" s="18">
        <f t="shared" si="1223"/>
        <v>58933.5209350715</v>
      </c>
      <c r="AT597" s="11">
        <v>2536</v>
      </c>
      <c r="AU597" s="11">
        <v>0.65</v>
      </c>
      <c r="AV597" s="12">
        <v>1.35</v>
      </c>
      <c r="AW597" s="13">
        <f t="shared" si="1224"/>
        <v>2225.34</v>
      </c>
      <c r="AX597" s="11">
        <v>3</v>
      </c>
      <c r="AY597" s="11">
        <v>190</v>
      </c>
      <c r="AZ597" s="11">
        <v>1.23</v>
      </c>
      <c r="BA597" s="16">
        <f t="shared" si="1225"/>
        <v>2.75054794520548</v>
      </c>
      <c r="BB597" s="11">
        <v>0.95</v>
      </c>
      <c r="BC597" s="11">
        <v>2.09</v>
      </c>
      <c r="BD597" s="8">
        <f t="shared" si="1226"/>
        <v>2.9855</v>
      </c>
      <c r="BE597" s="9">
        <v>1.075</v>
      </c>
      <c r="BF597" s="17">
        <v>1.015</v>
      </c>
      <c r="BG597" s="18">
        <f t="shared" si="1227"/>
        <v>59817.5237490975</v>
      </c>
      <c r="BN597" s="11">
        <v>2536</v>
      </c>
      <c r="BO597" s="11">
        <v>0.65</v>
      </c>
      <c r="BP597" s="12">
        <v>1.35</v>
      </c>
      <c r="BQ597" s="13">
        <f t="shared" si="1228"/>
        <v>2225.34</v>
      </c>
      <c r="BR597" s="11">
        <v>3</v>
      </c>
      <c r="BS597" s="11">
        <v>190</v>
      </c>
      <c r="BT597" s="11">
        <v>1.23</v>
      </c>
      <c r="BU597" s="16">
        <f t="shared" si="1229"/>
        <v>2.75054794520548</v>
      </c>
      <c r="BV597" s="11">
        <v>0.95</v>
      </c>
      <c r="BW597" s="11">
        <v>2.09</v>
      </c>
      <c r="BX597" s="8">
        <f t="shared" si="1230"/>
        <v>2.9855</v>
      </c>
      <c r="BY597" s="9">
        <v>1.075</v>
      </c>
      <c r="BZ597" s="17">
        <v>1.015</v>
      </c>
      <c r="CA597" s="18">
        <f t="shared" si="1231"/>
        <v>59817.5237490975</v>
      </c>
      <c r="CH597" s="11">
        <v>2536</v>
      </c>
      <c r="CI597" s="11">
        <v>0.65</v>
      </c>
      <c r="CJ597" s="12">
        <v>1.35</v>
      </c>
      <c r="CK597" s="13">
        <f t="shared" si="1232"/>
        <v>2225.34</v>
      </c>
      <c r="CL597" s="11">
        <v>3</v>
      </c>
      <c r="CM597" s="11">
        <v>190</v>
      </c>
      <c r="CN597" s="11">
        <v>1.23</v>
      </c>
      <c r="CO597" s="16">
        <f t="shared" si="1233"/>
        <v>2.75054794520548</v>
      </c>
      <c r="CP597" s="11">
        <v>0.95</v>
      </c>
      <c r="CQ597" s="11">
        <v>2.09</v>
      </c>
      <c r="CR597" s="8">
        <f t="shared" si="1234"/>
        <v>2.9855</v>
      </c>
      <c r="CS597" s="9">
        <v>1.075</v>
      </c>
      <c r="CT597" s="17">
        <v>1.085</v>
      </c>
      <c r="CU597" s="18">
        <f t="shared" si="1235"/>
        <v>63942.8702145526</v>
      </c>
      <c r="DB597" s="11">
        <v>2536</v>
      </c>
      <c r="DC597" s="11">
        <v>0.65</v>
      </c>
      <c r="DD597" s="12">
        <v>1.35</v>
      </c>
      <c r="DE597" s="13">
        <f t="shared" si="1236"/>
        <v>2225.34</v>
      </c>
      <c r="DF597" s="11">
        <v>3</v>
      </c>
      <c r="DG597" s="11">
        <v>190</v>
      </c>
      <c r="DH597" s="11">
        <v>1.23</v>
      </c>
      <c r="DI597" s="16">
        <f t="shared" si="1237"/>
        <v>2.75054794520548</v>
      </c>
      <c r="DJ597" s="11">
        <v>0.95</v>
      </c>
      <c r="DK597" s="11">
        <v>2.09</v>
      </c>
      <c r="DL597" s="8">
        <f t="shared" si="1238"/>
        <v>2.9855</v>
      </c>
      <c r="DM597" s="9">
        <v>1.075</v>
      </c>
      <c r="DN597" s="17">
        <v>1.085</v>
      </c>
      <c r="DO597" s="18">
        <f t="shared" si="1239"/>
        <v>63942.8702145526</v>
      </c>
      <c r="DV597" s="11">
        <v>2536</v>
      </c>
      <c r="DW597" s="11">
        <v>0.65</v>
      </c>
      <c r="DX597" s="12">
        <v>1.35</v>
      </c>
      <c r="DY597" s="13">
        <f t="shared" si="1240"/>
        <v>2225.34</v>
      </c>
      <c r="DZ597" s="11">
        <v>3</v>
      </c>
      <c r="EA597" s="11">
        <v>190</v>
      </c>
      <c r="EB597" s="11">
        <v>1.32</v>
      </c>
      <c r="EC597" s="16">
        <f t="shared" si="1241"/>
        <v>2.84054794520548</v>
      </c>
      <c r="ED597" s="11">
        <v>0.95</v>
      </c>
      <c r="EE597" s="11">
        <v>2.91</v>
      </c>
      <c r="EF597" s="8">
        <f t="shared" si="1242"/>
        <v>3.7645</v>
      </c>
      <c r="EG597" s="9">
        <v>1.075</v>
      </c>
      <c r="EH597" s="17">
        <v>1.2</v>
      </c>
      <c r="EI597" s="18">
        <f t="shared" si="1243"/>
        <v>92090.9100898928</v>
      </c>
    </row>
    <row r="598" s="1" customFormat="1" customHeight="1" spans="6:139">
      <c r="F598" s="11">
        <v>2536</v>
      </c>
      <c r="G598" s="11">
        <v>0.65</v>
      </c>
      <c r="H598" s="12">
        <v>1.35</v>
      </c>
      <c r="I598" s="13">
        <f t="shared" si="1216"/>
        <v>2225.34</v>
      </c>
      <c r="J598" s="11">
        <v>3</v>
      </c>
      <c r="K598" s="11">
        <v>190</v>
      </c>
      <c r="L598" s="11">
        <v>1.23</v>
      </c>
      <c r="M598" s="16">
        <f t="shared" si="1217"/>
        <v>2.75054794520548</v>
      </c>
      <c r="N598" s="11">
        <v>0.95</v>
      </c>
      <c r="O598" s="11">
        <v>2.09</v>
      </c>
      <c r="P598" s="8">
        <f t="shared" si="1218"/>
        <v>2.9855</v>
      </c>
      <c r="Q598" s="9">
        <v>1.075</v>
      </c>
      <c r="R598" s="17">
        <v>1</v>
      </c>
      <c r="S598" s="18">
        <f t="shared" si="1219"/>
        <v>58933.5209350715</v>
      </c>
      <c r="Z598" s="11">
        <v>2536</v>
      </c>
      <c r="AA598" s="11">
        <v>0.65</v>
      </c>
      <c r="AB598" s="12">
        <v>1.35</v>
      </c>
      <c r="AC598" s="13">
        <f t="shared" si="1220"/>
        <v>2225.34</v>
      </c>
      <c r="AD598" s="11">
        <v>3</v>
      </c>
      <c r="AE598" s="11">
        <v>190</v>
      </c>
      <c r="AF598" s="11">
        <v>1.23</v>
      </c>
      <c r="AG598" s="16">
        <f t="shared" si="1221"/>
        <v>2.75054794520548</v>
      </c>
      <c r="AH598" s="11">
        <v>0.95</v>
      </c>
      <c r="AI598" s="11">
        <v>2.09</v>
      </c>
      <c r="AJ598" s="8">
        <f t="shared" si="1222"/>
        <v>2.9855</v>
      </c>
      <c r="AK598" s="9">
        <v>1.075</v>
      </c>
      <c r="AL598" s="17">
        <v>1</v>
      </c>
      <c r="AM598" s="18">
        <f t="shared" si="1223"/>
        <v>58933.5209350715</v>
      </c>
      <c r="AT598" s="11">
        <v>2536</v>
      </c>
      <c r="AU598" s="11">
        <v>0.65</v>
      </c>
      <c r="AV598" s="12">
        <v>1.35</v>
      </c>
      <c r="AW598" s="13">
        <f t="shared" si="1224"/>
        <v>2225.34</v>
      </c>
      <c r="AX598" s="11">
        <v>3</v>
      </c>
      <c r="AY598" s="11">
        <v>190</v>
      </c>
      <c r="AZ598" s="11">
        <v>1.23</v>
      </c>
      <c r="BA598" s="16">
        <f t="shared" si="1225"/>
        <v>2.75054794520548</v>
      </c>
      <c r="BB598" s="11">
        <v>0.95</v>
      </c>
      <c r="BC598" s="11">
        <v>2.09</v>
      </c>
      <c r="BD598" s="8">
        <f t="shared" si="1226"/>
        <v>2.9855</v>
      </c>
      <c r="BE598" s="9">
        <v>1.075</v>
      </c>
      <c r="BF598" s="17">
        <v>1.015</v>
      </c>
      <c r="BG598" s="18">
        <f t="shared" si="1227"/>
        <v>59817.5237490975</v>
      </c>
      <c r="BN598" s="11">
        <v>2536</v>
      </c>
      <c r="BO598" s="11">
        <v>0.65</v>
      </c>
      <c r="BP598" s="12">
        <v>1.35</v>
      </c>
      <c r="BQ598" s="13">
        <f t="shared" si="1228"/>
        <v>2225.34</v>
      </c>
      <c r="BR598" s="11">
        <v>3</v>
      </c>
      <c r="BS598" s="11">
        <v>190</v>
      </c>
      <c r="BT598" s="11">
        <v>1.23</v>
      </c>
      <c r="BU598" s="16">
        <f t="shared" si="1229"/>
        <v>2.75054794520548</v>
      </c>
      <c r="BV598" s="11">
        <v>0.95</v>
      </c>
      <c r="BW598" s="11">
        <v>2.09</v>
      </c>
      <c r="BX598" s="8">
        <f t="shared" si="1230"/>
        <v>2.9855</v>
      </c>
      <c r="BY598" s="9">
        <v>1.075</v>
      </c>
      <c r="BZ598" s="17">
        <v>1.015</v>
      </c>
      <c r="CA598" s="18">
        <f t="shared" si="1231"/>
        <v>59817.5237490975</v>
      </c>
      <c r="CH598" s="11">
        <v>2536</v>
      </c>
      <c r="CI598" s="11">
        <v>0.65</v>
      </c>
      <c r="CJ598" s="12">
        <v>1.35</v>
      </c>
      <c r="CK598" s="13">
        <f t="shared" si="1232"/>
        <v>2225.34</v>
      </c>
      <c r="CL598" s="11">
        <v>3</v>
      </c>
      <c r="CM598" s="11">
        <v>190</v>
      </c>
      <c r="CN598" s="11">
        <v>1.23</v>
      </c>
      <c r="CO598" s="16">
        <f t="shared" si="1233"/>
        <v>2.75054794520548</v>
      </c>
      <c r="CP598" s="11">
        <v>0.95</v>
      </c>
      <c r="CQ598" s="11">
        <v>2.09</v>
      </c>
      <c r="CR598" s="8">
        <f t="shared" si="1234"/>
        <v>2.9855</v>
      </c>
      <c r="CS598" s="9">
        <v>1.075</v>
      </c>
      <c r="CT598" s="17">
        <v>1.085</v>
      </c>
      <c r="CU598" s="18">
        <f t="shared" si="1235"/>
        <v>63942.8702145526</v>
      </c>
      <c r="DB598" s="11">
        <v>2536</v>
      </c>
      <c r="DC598" s="11">
        <v>0.65</v>
      </c>
      <c r="DD598" s="12">
        <v>1.35</v>
      </c>
      <c r="DE598" s="13">
        <f t="shared" si="1236"/>
        <v>2225.34</v>
      </c>
      <c r="DF598" s="11">
        <v>3</v>
      </c>
      <c r="DG598" s="11">
        <v>190</v>
      </c>
      <c r="DH598" s="11">
        <v>1.23</v>
      </c>
      <c r="DI598" s="16">
        <f t="shared" si="1237"/>
        <v>2.75054794520548</v>
      </c>
      <c r="DJ598" s="11">
        <v>0.95</v>
      </c>
      <c r="DK598" s="11">
        <v>2.09</v>
      </c>
      <c r="DL598" s="8">
        <f t="shared" si="1238"/>
        <v>2.9855</v>
      </c>
      <c r="DM598" s="9">
        <v>1.075</v>
      </c>
      <c r="DN598" s="17">
        <v>1.085</v>
      </c>
      <c r="DO598" s="18">
        <f t="shared" si="1239"/>
        <v>63942.8702145526</v>
      </c>
      <c r="DV598" s="11">
        <v>2536</v>
      </c>
      <c r="DW598" s="11">
        <v>0.65</v>
      </c>
      <c r="DX598" s="12">
        <v>1.35</v>
      </c>
      <c r="DY598" s="13">
        <f t="shared" si="1240"/>
        <v>2225.34</v>
      </c>
      <c r="DZ598" s="11">
        <v>3</v>
      </c>
      <c r="EA598" s="11">
        <v>190</v>
      </c>
      <c r="EB598" s="11">
        <v>1.32</v>
      </c>
      <c r="EC598" s="16">
        <f t="shared" si="1241"/>
        <v>2.84054794520548</v>
      </c>
      <c r="ED598" s="11">
        <v>0.95</v>
      </c>
      <c r="EE598" s="11">
        <v>2.91</v>
      </c>
      <c r="EF598" s="8">
        <f t="shared" si="1242"/>
        <v>3.7645</v>
      </c>
      <c r="EG598" s="9">
        <v>1.075</v>
      </c>
      <c r="EH598" s="17">
        <v>1.2</v>
      </c>
      <c r="EI598" s="18">
        <f t="shared" si="1243"/>
        <v>92090.9100898928</v>
      </c>
    </row>
    <row r="599" s="1" customFormat="1" customHeight="1" spans="6:139">
      <c r="F599" s="11">
        <v>2536</v>
      </c>
      <c r="G599" s="11">
        <v>0.65</v>
      </c>
      <c r="H599" s="12">
        <v>1.35</v>
      </c>
      <c r="I599" s="13">
        <f t="shared" si="1216"/>
        <v>2225.34</v>
      </c>
      <c r="J599" s="11">
        <v>3</v>
      </c>
      <c r="K599" s="11">
        <v>190</v>
      </c>
      <c r="L599" s="11">
        <v>1.23</v>
      </c>
      <c r="M599" s="16">
        <f t="shared" si="1217"/>
        <v>2.75054794520548</v>
      </c>
      <c r="N599" s="11">
        <v>0.95</v>
      </c>
      <c r="O599" s="11">
        <v>2.09</v>
      </c>
      <c r="P599" s="8">
        <f t="shared" si="1218"/>
        <v>2.9855</v>
      </c>
      <c r="Q599" s="9">
        <v>1.075</v>
      </c>
      <c r="R599" s="17">
        <v>1</v>
      </c>
      <c r="S599" s="18">
        <f t="shared" si="1219"/>
        <v>58933.5209350715</v>
      </c>
      <c r="Z599" s="11">
        <v>2536</v>
      </c>
      <c r="AA599" s="11">
        <v>0.65</v>
      </c>
      <c r="AB599" s="12">
        <v>1.35</v>
      </c>
      <c r="AC599" s="13">
        <f t="shared" si="1220"/>
        <v>2225.34</v>
      </c>
      <c r="AD599" s="11">
        <v>3</v>
      </c>
      <c r="AE599" s="11">
        <v>190</v>
      </c>
      <c r="AF599" s="11">
        <v>1.23</v>
      </c>
      <c r="AG599" s="16">
        <f t="shared" si="1221"/>
        <v>2.75054794520548</v>
      </c>
      <c r="AH599" s="11">
        <v>0.95</v>
      </c>
      <c r="AI599" s="11">
        <v>2.09</v>
      </c>
      <c r="AJ599" s="8">
        <f t="shared" si="1222"/>
        <v>2.9855</v>
      </c>
      <c r="AK599" s="9">
        <v>1.075</v>
      </c>
      <c r="AL599" s="17">
        <v>1</v>
      </c>
      <c r="AM599" s="18">
        <f t="shared" si="1223"/>
        <v>58933.5209350715</v>
      </c>
      <c r="AT599" s="11">
        <v>2536</v>
      </c>
      <c r="AU599" s="11">
        <v>0.65</v>
      </c>
      <c r="AV599" s="12">
        <v>1.35</v>
      </c>
      <c r="AW599" s="13">
        <f t="shared" si="1224"/>
        <v>2225.34</v>
      </c>
      <c r="AX599" s="11">
        <v>3</v>
      </c>
      <c r="AY599" s="11">
        <v>190</v>
      </c>
      <c r="AZ599" s="11">
        <v>1.23</v>
      </c>
      <c r="BA599" s="16">
        <f t="shared" si="1225"/>
        <v>2.75054794520548</v>
      </c>
      <c r="BB599" s="11">
        <v>0.95</v>
      </c>
      <c r="BC599" s="11">
        <v>2.09</v>
      </c>
      <c r="BD599" s="8">
        <f t="shared" si="1226"/>
        <v>2.9855</v>
      </c>
      <c r="BE599" s="9">
        <v>1.075</v>
      </c>
      <c r="BF599" s="17">
        <v>1.015</v>
      </c>
      <c r="BG599" s="18">
        <f t="shared" si="1227"/>
        <v>59817.5237490975</v>
      </c>
      <c r="BN599" s="11">
        <v>2536</v>
      </c>
      <c r="BO599" s="11">
        <v>0.65</v>
      </c>
      <c r="BP599" s="12">
        <v>1.35</v>
      </c>
      <c r="BQ599" s="13">
        <f t="shared" si="1228"/>
        <v>2225.34</v>
      </c>
      <c r="BR599" s="11">
        <v>3</v>
      </c>
      <c r="BS599" s="11">
        <v>190</v>
      </c>
      <c r="BT599" s="11">
        <v>1.23</v>
      </c>
      <c r="BU599" s="16">
        <f t="shared" si="1229"/>
        <v>2.75054794520548</v>
      </c>
      <c r="BV599" s="11">
        <v>0.95</v>
      </c>
      <c r="BW599" s="11">
        <v>2.09</v>
      </c>
      <c r="BX599" s="8">
        <f t="shared" si="1230"/>
        <v>2.9855</v>
      </c>
      <c r="BY599" s="9">
        <v>1.075</v>
      </c>
      <c r="BZ599" s="17">
        <v>1.015</v>
      </c>
      <c r="CA599" s="18">
        <f t="shared" si="1231"/>
        <v>59817.5237490975</v>
      </c>
      <c r="CH599" s="11">
        <v>2536</v>
      </c>
      <c r="CI599" s="11">
        <v>0.65</v>
      </c>
      <c r="CJ599" s="12">
        <v>1.35</v>
      </c>
      <c r="CK599" s="13">
        <f t="shared" si="1232"/>
        <v>2225.34</v>
      </c>
      <c r="CL599" s="11">
        <v>3</v>
      </c>
      <c r="CM599" s="11">
        <v>190</v>
      </c>
      <c r="CN599" s="11">
        <v>1.23</v>
      </c>
      <c r="CO599" s="16">
        <f t="shared" si="1233"/>
        <v>2.75054794520548</v>
      </c>
      <c r="CP599" s="11">
        <v>0.95</v>
      </c>
      <c r="CQ599" s="11">
        <v>2.09</v>
      </c>
      <c r="CR599" s="8">
        <f t="shared" si="1234"/>
        <v>2.9855</v>
      </c>
      <c r="CS599" s="9">
        <v>1.075</v>
      </c>
      <c r="CT599" s="17">
        <v>1.085</v>
      </c>
      <c r="CU599" s="18">
        <f t="shared" si="1235"/>
        <v>63942.8702145526</v>
      </c>
      <c r="DB599" s="11">
        <v>2536</v>
      </c>
      <c r="DC599" s="11">
        <v>0.65</v>
      </c>
      <c r="DD599" s="12">
        <v>1.35</v>
      </c>
      <c r="DE599" s="13">
        <f t="shared" si="1236"/>
        <v>2225.34</v>
      </c>
      <c r="DF599" s="11">
        <v>3</v>
      </c>
      <c r="DG599" s="11">
        <v>190</v>
      </c>
      <c r="DH599" s="11">
        <v>1.23</v>
      </c>
      <c r="DI599" s="16">
        <f t="shared" si="1237"/>
        <v>2.75054794520548</v>
      </c>
      <c r="DJ599" s="11">
        <v>0.95</v>
      </c>
      <c r="DK599" s="11">
        <v>2.09</v>
      </c>
      <c r="DL599" s="8">
        <f t="shared" si="1238"/>
        <v>2.9855</v>
      </c>
      <c r="DM599" s="9">
        <v>1.075</v>
      </c>
      <c r="DN599" s="17">
        <v>1.085</v>
      </c>
      <c r="DO599" s="18">
        <f t="shared" si="1239"/>
        <v>63942.8702145526</v>
      </c>
      <c r="DV599" s="11">
        <v>2536</v>
      </c>
      <c r="DW599" s="11">
        <v>0.65</v>
      </c>
      <c r="DX599" s="12">
        <v>1.35</v>
      </c>
      <c r="DY599" s="13">
        <f t="shared" si="1240"/>
        <v>2225.34</v>
      </c>
      <c r="DZ599" s="11">
        <v>3</v>
      </c>
      <c r="EA599" s="11">
        <v>190</v>
      </c>
      <c r="EB599" s="11">
        <v>1.32</v>
      </c>
      <c r="EC599" s="16">
        <f t="shared" si="1241"/>
        <v>2.84054794520548</v>
      </c>
      <c r="ED599" s="11">
        <v>0.95</v>
      </c>
      <c r="EE599" s="11">
        <v>2.91</v>
      </c>
      <c r="EF599" s="8">
        <f t="shared" si="1242"/>
        <v>3.7645</v>
      </c>
      <c r="EG599" s="9">
        <v>1.075</v>
      </c>
      <c r="EH599" s="17">
        <v>1.2</v>
      </c>
      <c r="EI599" s="18">
        <f t="shared" si="1243"/>
        <v>92090.9100898928</v>
      </c>
    </row>
    <row r="600" s="1" customFormat="1" customHeight="1" spans="6:139">
      <c r="F600" s="23" t="s">
        <v>50</v>
      </c>
      <c r="G600" s="24"/>
      <c r="H600" s="24"/>
      <c r="I600" s="24"/>
      <c r="J600" s="24"/>
      <c r="K600" s="24"/>
      <c r="L600" s="24"/>
      <c r="M600" s="25">
        <f>SUM(S591:S599)</f>
        <v>656558.493069623</v>
      </c>
      <c r="N600" s="25"/>
      <c r="O600" s="25"/>
      <c r="P600" s="25"/>
      <c r="Q600" s="25"/>
      <c r="R600" s="25"/>
      <c r="S600" s="25"/>
      <c r="T600" s="1"/>
      <c r="U600" s="1"/>
      <c r="V600" s="1"/>
      <c r="W600" s="1"/>
      <c r="X600" s="1"/>
      <c r="Y600" s="1"/>
      <c r="Z600" s="23" t="s">
        <v>50</v>
      </c>
      <c r="AA600" s="24"/>
      <c r="AB600" s="24"/>
      <c r="AC600" s="24"/>
      <c r="AD600" s="24"/>
      <c r="AE600" s="24"/>
      <c r="AF600" s="24"/>
      <c r="AG600" s="25">
        <f>SUM(AM591:AM599)</f>
        <v>656558.493069623</v>
      </c>
      <c r="AH600" s="25"/>
      <c r="AI600" s="25"/>
      <c r="AJ600" s="25"/>
      <c r="AK600" s="25"/>
      <c r="AL600" s="25"/>
      <c r="AM600" s="25"/>
      <c r="AN600" s="1"/>
      <c r="AO600" s="1"/>
      <c r="AP600" s="1"/>
      <c r="AQ600" s="1"/>
      <c r="AR600" s="1"/>
      <c r="AS600" s="1"/>
      <c r="AT600" s="23" t="s">
        <v>50</v>
      </c>
      <c r="AU600" s="24"/>
      <c r="AV600" s="24"/>
      <c r="AW600" s="24"/>
      <c r="AX600" s="24"/>
      <c r="AY600" s="24"/>
      <c r="AZ600" s="24"/>
      <c r="BA600" s="25">
        <f>SUM(BG591:BG599)</f>
        <v>666406.870465667</v>
      </c>
      <c r="BB600" s="25"/>
      <c r="BC600" s="25"/>
      <c r="BD600" s="25"/>
      <c r="BE600" s="25"/>
      <c r="BF600" s="25"/>
      <c r="BG600" s="25"/>
      <c r="BH600" s="1"/>
      <c r="BI600" s="1"/>
      <c r="BJ600" s="1"/>
      <c r="BK600" s="1"/>
      <c r="BL600" s="1"/>
      <c r="BM600" s="1"/>
      <c r="BN600" s="23" t="s">
        <v>50</v>
      </c>
      <c r="BO600" s="24"/>
      <c r="BP600" s="24"/>
      <c r="BQ600" s="24"/>
      <c r="BR600" s="24"/>
      <c r="BS600" s="24"/>
      <c r="BT600" s="24"/>
      <c r="BU600" s="25">
        <f>SUM(CA591:CA599)</f>
        <v>666406.870465667</v>
      </c>
      <c r="BV600" s="25"/>
      <c r="BW600" s="25"/>
      <c r="BX600" s="25"/>
      <c r="BY600" s="25"/>
      <c r="BZ600" s="25"/>
      <c r="CA600" s="25"/>
      <c r="CB600" s="1"/>
      <c r="CC600" s="1"/>
      <c r="CD600" s="1"/>
      <c r="CE600" s="1"/>
      <c r="CF600" s="1"/>
      <c r="CG600" s="1"/>
      <c r="CH600" s="23" t="s">
        <v>50</v>
      </c>
      <c r="CI600" s="24"/>
      <c r="CJ600" s="24"/>
      <c r="CK600" s="24"/>
      <c r="CL600" s="24"/>
      <c r="CM600" s="24"/>
      <c r="CN600" s="24"/>
      <c r="CO600" s="25">
        <f>SUM(CU591:CU599)</f>
        <v>712365.96498054</v>
      </c>
      <c r="CP600" s="25"/>
      <c r="CQ600" s="25"/>
      <c r="CR600" s="25"/>
      <c r="CS600" s="25"/>
      <c r="CT600" s="25"/>
      <c r="CU600" s="25"/>
      <c r="CV600" s="1"/>
      <c r="CW600" s="1"/>
      <c r="CX600" s="1"/>
      <c r="CY600" s="1"/>
      <c r="CZ600" s="1"/>
      <c r="DA600" s="1"/>
      <c r="DB600" s="23" t="s">
        <v>50</v>
      </c>
      <c r="DC600" s="24"/>
      <c r="DD600" s="24"/>
      <c r="DE600" s="24"/>
      <c r="DF600" s="24"/>
      <c r="DG600" s="24"/>
      <c r="DH600" s="24"/>
      <c r="DI600" s="25">
        <f>SUM(DO591:DO599)</f>
        <v>712365.96498054</v>
      </c>
      <c r="DJ600" s="25"/>
      <c r="DK600" s="25"/>
      <c r="DL600" s="25"/>
      <c r="DM600" s="25"/>
      <c r="DN600" s="25"/>
      <c r="DO600" s="25"/>
      <c r="DP600" s="1"/>
      <c r="DQ600" s="1"/>
      <c r="DR600" s="1"/>
      <c r="DS600" s="1"/>
      <c r="DT600" s="1"/>
      <c r="DU600" s="1"/>
      <c r="DV600" s="23" t="s">
        <v>50</v>
      </c>
      <c r="DW600" s="24"/>
      <c r="DX600" s="24"/>
      <c r="DY600" s="24"/>
      <c r="DZ600" s="24"/>
      <c r="EA600" s="24"/>
      <c r="EB600" s="24"/>
      <c r="EC600" s="25">
        <f>SUM(EI591:EI599)</f>
        <v>1022421.98282579</v>
      </c>
      <c r="ED600" s="25"/>
      <c r="EE600" s="25"/>
      <c r="EF600" s="25"/>
      <c r="EG600" s="25"/>
      <c r="EH600" s="25"/>
      <c r="EI600" s="25"/>
    </row>
    <row r="601" s="1" customFormat="1" customHeight="1" spans="6:139">
      <c r="F601" s="24"/>
      <c r="G601" s="24"/>
      <c r="H601" s="24"/>
      <c r="I601" s="24"/>
      <c r="J601" s="24"/>
      <c r="K601" s="24"/>
      <c r="L601" s="24"/>
      <c r="M601" s="25"/>
      <c r="N601" s="25"/>
      <c r="O601" s="25"/>
      <c r="P601" s="25"/>
      <c r="Q601" s="25"/>
      <c r="R601" s="25"/>
      <c r="S601" s="25"/>
      <c r="T601" s="1"/>
      <c r="U601" s="1"/>
      <c r="V601" s="1"/>
      <c r="W601" s="1"/>
      <c r="X601" s="1"/>
      <c r="Y601" s="1"/>
      <c r="Z601" s="24"/>
      <c r="AA601" s="24"/>
      <c r="AB601" s="24"/>
      <c r="AC601" s="24"/>
      <c r="AD601" s="24"/>
      <c r="AE601" s="24"/>
      <c r="AF601" s="24"/>
      <c r="AG601" s="25"/>
      <c r="AH601" s="25"/>
      <c r="AI601" s="25"/>
      <c r="AJ601" s="25"/>
      <c r="AK601" s="25"/>
      <c r="AL601" s="25"/>
      <c r="AM601" s="25"/>
      <c r="AN601" s="1"/>
      <c r="AO601" s="1"/>
      <c r="AP601" s="1"/>
      <c r="AQ601" s="1"/>
      <c r="AR601" s="1"/>
      <c r="AS601" s="1"/>
      <c r="AT601" s="24"/>
      <c r="AU601" s="24"/>
      <c r="AV601" s="24"/>
      <c r="AW601" s="24"/>
      <c r="AX601" s="24"/>
      <c r="AY601" s="24"/>
      <c r="AZ601" s="24"/>
      <c r="BA601" s="25"/>
      <c r="BB601" s="25"/>
      <c r="BC601" s="25"/>
      <c r="BD601" s="25"/>
      <c r="BE601" s="25"/>
      <c r="BF601" s="25"/>
      <c r="BG601" s="25"/>
      <c r="BH601" s="1"/>
      <c r="BI601" s="1"/>
      <c r="BJ601" s="1"/>
      <c r="BK601" s="1"/>
      <c r="BL601" s="1"/>
      <c r="BM601" s="1"/>
      <c r="BN601" s="24"/>
      <c r="BO601" s="24"/>
      <c r="BP601" s="24"/>
      <c r="BQ601" s="24"/>
      <c r="BR601" s="24"/>
      <c r="BS601" s="24"/>
      <c r="BT601" s="24"/>
      <c r="BU601" s="25"/>
      <c r="BV601" s="25"/>
      <c r="BW601" s="25"/>
      <c r="BX601" s="25"/>
      <c r="BY601" s="25"/>
      <c r="BZ601" s="25"/>
      <c r="CA601" s="25"/>
      <c r="CB601" s="1"/>
      <c r="CC601" s="1"/>
      <c r="CD601" s="1"/>
      <c r="CE601" s="1"/>
      <c r="CF601" s="1"/>
      <c r="CG601" s="1"/>
      <c r="CH601" s="24"/>
      <c r="CI601" s="24"/>
      <c r="CJ601" s="24"/>
      <c r="CK601" s="24"/>
      <c r="CL601" s="24"/>
      <c r="CM601" s="24"/>
      <c r="CN601" s="24"/>
      <c r="CO601" s="25"/>
      <c r="CP601" s="25"/>
      <c r="CQ601" s="25"/>
      <c r="CR601" s="25"/>
      <c r="CS601" s="25"/>
      <c r="CT601" s="25"/>
      <c r="CU601" s="25"/>
      <c r="CV601" s="1"/>
      <c r="CW601" s="1"/>
      <c r="CX601" s="1"/>
      <c r="CY601" s="1"/>
      <c r="CZ601" s="1"/>
      <c r="DA601" s="1"/>
      <c r="DB601" s="24"/>
      <c r="DC601" s="24"/>
      <c r="DD601" s="24"/>
      <c r="DE601" s="24"/>
      <c r="DF601" s="24"/>
      <c r="DG601" s="24"/>
      <c r="DH601" s="24"/>
      <c r="DI601" s="25"/>
      <c r="DJ601" s="25"/>
      <c r="DK601" s="25"/>
      <c r="DL601" s="25"/>
      <c r="DM601" s="25"/>
      <c r="DN601" s="25"/>
      <c r="DO601" s="25"/>
      <c r="DP601" s="1"/>
      <c r="DQ601" s="1"/>
      <c r="DR601" s="1"/>
      <c r="DS601" s="1"/>
      <c r="DT601" s="1"/>
      <c r="DU601" s="1"/>
      <c r="DV601" s="24"/>
      <c r="DW601" s="24"/>
      <c r="DX601" s="24"/>
      <c r="DY601" s="24"/>
      <c r="DZ601" s="24"/>
      <c r="EA601" s="24"/>
      <c r="EB601" s="24"/>
      <c r="EC601" s="25"/>
      <c r="ED601" s="25"/>
      <c r="EE601" s="25"/>
      <c r="EF601" s="25"/>
      <c r="EG601" s="25"/>
      <c r="EH601" s="25"/>
      <c r="EI601" s="25"/>
    </row>
    <row r="602" s="1" customFormat="1" customHeight="1" spans="6:139">
      <c r="F602" s="3" t="s">
        <v>51</v>
      </c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1"/>
      <c r="U602" s="1"/>
      <c r="V602" s="1"/>
      <c r="W602" s="1"/>
      <c r="X602" s="1"/>
      <c r="Y602" s="1"/>
      <c r="Z602" s="3" t="s">
        <v>51</v>
      </c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1"/>
      <c r="AO602" s="1"/>
      <c r="AP602" s="1"/>
      <c r="AQ602" s="1"/>
      <c r="AR602" s="1"/>
      <c r="AS602" s="1"/>
      <c r="AT602" s="3" t="s">
        <v>51</v>
      </c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1"/>
      <c r="BI602" s="1"/>
      <c r="BJ602" s="1"/>
      <c r="BK602" s="1"/>
      <c r="BL602" s="1"/>
      <c r="BM602" s="1"/>
      <c r="BN602" s="3" t="s">
        <v>51</v>
      </c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1"/>
      <c r="CC602" s="1"/>
      <c r="CD602" s="1"/>
      <c r="CE602" s="1"/>
      <c r="CF602" s="1"/>
      <c r="CG602" s="1"/>
      <c r="CH602" s="3" t="s">
        <v>51</v>
      </c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1"/>
      <c r="CW602" s="1"/>
      <c r="CX602" s="1"/>
      <c r="CY602" s="1"/>
      <c r="CZ602" s="1"/>
      <c r="DA602" s="1"/>
      <c r="DB602" s="3" t="s">
        <v>51</v>
      </c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1"/>
      <c r="DQ602" s="1"/>
      <c r="DR602" s="1"/>
      <c r="DS602" s="1"/>
      <c r="DT602" s="1"/>
      <c r="DU602" s="1"/>
      <c r="DV602" s="3" t="s">
        <v>51</v>
      </c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</row>
    <row r="603" s="1" customFormat="1" customHeight="1" spans="6:139">
      <c r="F603" s="4" t="s">
        <v>8</v>
      </c>
      <c r="G603" s="5"/>
      <c r="H603" s="5"/>
      <c r="I603" s="6"/>
      <c r="J603" s="7" t="s">
        <v>9</v>
      </c>
      <c r="K603" s="7"/>
      <c r="L603" s="7"/>
      <c r="M603" s="7"/>
      <c r="N603" s="8" t="s">
        <v>10</v>
      </c>
      <c r="O603" s="8"/>
      <c r="P603" s="8"/>
      <c r="Q603" s="9" t="s">
        <v>11</v>
      </c>
      <c r="R603" s="10" t="s">
        <v>12</v>
      </c>
      <c r="S603" s="10" t="s">
        <v>13</v>
      </c>
      <c r="Z603" s="4" t="s">
        <v>8</v>
      </c>
      <c r="AA603" s="5"/>
      <c r="AB603" s="5"/>
      <c r="AC603" s="6"/>
      <c r="AD603" s="7" t="s">
        <v>9</v>
      </c>
      <c r="AE603" s="7"/>
      <c r="AF603" s="7"/>
      <c r="AG603" s="7"/>
      <c r="AH603" s="8" t="s">
        <v>10</v>
      </c>
      <c r="AI603" s="8"/>
      <c r="AJ603" s="8"/>
      <c r="AK603" s="9" t="s">
        <v>11</v>
      </c>
      <c r="AL603" s="10" t="s">
        <v>12</v>
      </c>
      <c r="AM603" s="10" t="s">
        <v>13</v>
      </c>
      <c r="AT603" s="4" t="s">
        <v>8</v>
      </c>
      <c r="AU603" s="5"/>
      <c r="AV603" s="5"/>
      <c r="AW603" s="6"/>
      <c r="AX603" s="7" t="s">
        <v>9</v>
      </c>
      <c r="AY603" s="7"/>
      <c r="AZ603" s="7"/>
      <c r="BA603" s="7"/>
      <c r="BB603" s="8" t="s">
        <v>10</v>
      </c>
      <c r="BC603" s="8"/>
      <c r="BD603" s="8"/>
      <c r="BE603" s="9" t="s">
        <v>11</v>
      </c>
      <c r="BF603" s="10" t="s">
        <v>12</v>
      </c>
      <c r="BG603" s="10" t="s">
        <v>13</v>
      </c>
      <c r="BN603" s="4" t="s">
        <v>8</v>
      </c>
      <c r="BO603" s="5"/>
      <c r="BP603" s="5"/>
      <c r="BQ603" s="6"/>
      <c r="BR603" s="7" t="s">
        <v>9</v>
      </c>
      <c r="BS603" s="7"/>
      <c r="BT603" s="7"/>
      <c r="BU603" s="7"/>
      <c r="BV603" s="8" t="s">
        <v>10</v>
      </c>
      <c r="BW603" s="8"/>
      <c r="BX603" s="8"/>
      <c r="BY603" s="9" t="s">
        <v>11</v>
      </c>
      <c r="BZ603" s="10" t="s">
        <v>12</v>
      </c>
      <c r="CA603" s="10" t="s">
        <v>13</v>
      </c>
      <c r="CH603" s="4" t="s">
        <v>8</v>
      </c>
      <c r="CI603" s="5"/>
      <c r="CJ603" s="5"/>
      <c r="CK603" s="6"/>
      <c r="CL603" s="7" t="s">
        <v>9</v>
      </c>
      <c r="CM603" s="7"/>
      <c r="CN603" s="7"/>
      <c r="CO603" s="7"/>
      <c r="CP603" s="8" t="s">
        <v>10</v>
      </c>
      <c r="CQ603" s="8"/>
      <c r="CR603" s="8"/>
      <c r="CS603" s="9" t="s">
        <v>11</v>
      </c>
      <c r="CT603" s="10" t="s">
        <v>12</v>
      </c>
      <c r="CU603" s="10" t="s">
        <v>13</v>
      </c>
      <c r="DB603" s="4" t="s">
        <v>8</v>
      </c>
      <c r="DC603" s="5"/>
      <c r="DD603" s="5"/>
      <c r="DE603" s="6"/>
      <c r="DF603" s="7" t="s">
        <v>9</v>
      </c>
      <c r="DG603" s="7"/>
      <c r="DH603" s="7"/>
      <c r="DI603" s="7"/>
      <c r="DJ603" s="8" t="s">
        <v>10</v>
      </c>
      <c r="DK603" s="8"/>
      <c r="DL603" s="8"/>
      <c r="DM603" s="9" t="s">
        <v>11</v>
      </c>
      <c r="DN603" s="10" t="s">
        <v>12</v>
      </c>
      <c r="DO603" s="10" t="s">
        <v>13</v>
      </c>
      <c r="DV603" s="4" t="s">
        <v>8</v>
      </c>
      <c r="DW603" s="5"/>
      <c r="DX603" s="5"/>
      <c r="DY603" s="6"/>
      <c r="DZ603" s="7" t="s">
        <v>9</v>
      </c>
      <c r="EA603" s="7"/>
      <c r="EB603" s="7"/>
      <c r="EC603" s="7"/>
      <c r="ED603" s="8" t="s">
        <v>10</v>
      </c>
      <c r="EE603" s="8"/>
      <c r="EF603" s="8"/>
      <c r="EG603" s="9" t="s">
        <v>11</v>
      </c>
      <c r="EH603" s="10" t="s">
        <v>12</v>
      </c>
      <c r="EI603" s="10" t="s">
        <v>13</v>
      </c>
    </row>
    <row r="604" s="1" customFormat="1" customHeight="1" spans="6:139">
      <c r="F604" s="11" t="s">
        <v>52</v>
      </c>
      <c r="G604" s="11" t="s">
        <v>20</v>
      </c>
      <c r="H604" s="12" t="s">
        <v>21</v>
      </c>
      <c r="I604" s="13" t="s">
        <v>8</v>
      </c>
      <c r="J604" s="11" t="s">
        <v>22</v>
      </c>
      <c r="K604" s="11" t="s">
        <v>23</v>
      </c>
      <c r="L604" s="11" t="s">
        <v>24</v>
      </c>
      <c r="M604" s="7" t="s">
        <v>25</v>
      </c>
      <c r="N604" s="11" t="s">
        <v>26</v>
      </c>
      <c r="O604" s="11" t="s">
        <v>27</v>
      </c>
      <c r="P604" s="8" t="s">
        <v>28</v>
      </c>
      <c r="Q604" s="9" t="s">
        <v>29</v>
      </c>
      <c r="R604" s="14"/>
      <c r="S604" s="14"/>
      <c r="T604" s="1"/>
      <c r="U604" s="1"/>
      <c r="V604" s="1"/>
      <c r="W604" s="1"/>
      <c r="X604" s="1"/>
      <c r="Y604" s="1"/>
      <c r="Z604" s="11" t="s">
        <v>52</v>
      </c>
      <c r="AA604" s="11" t="s">
        <v>20</v>
      </c>
      <c r="AB604" s="12" t="s">
        <v>21</v>
      </c>
      <c r="AC604" s="13" t="s">
        <v>8</v>
      </c>
      <c r="AD604" s="11" t="s">
        <v>22</v>
      </c>
      <c r="AE604" s="11" t="s">
        <v>23</v>
      </c>
      <c r="AF604" s="11" t="s">
        <v>24</v>
      </c>
      <c r="AG604" s="7" t="s">
        <v>25</v>
      </c>
      <c r="AH604" s="11" t="s">
        <v>26</v>
      </c>
      <c r="AI604" s="11" t="s">
        <v>27</v>
      </c>
      <c r="AJ604" s="8" t="s">
        <v>28</v>
      </c>
      <c r="AK604" s="9" t="s">
        <v>29</v>
      </c>
      <c r="AL604" s="14"/>
      <c r="AM604" s="14"/>
      <c r="AN604" s="1"/>
      <c r="AO604" s="1"/>
      <c r="AP604" s="1"/>
      <c r="AQ604" s="1"/>
      <c r="AR604" s="1"/>
      <c r="AS604" s="1"/>
      <c r="AT604" s="11" t="s">
        <v>52</v>
      </c>
      <c r="AU604" s="11" t="s">
        <v>20</v>
      </c>
      <c r="AV604" s="12" t="s">
        <v>21</v>
      </c>
      <c r="AW604" s="13" t="s">
        <v>8</v>
      </c>
      <c r="AX604" s="11" t="s">
        <v>22</v>
      </c>
      <c r="AY604" s="11" t="s">
        <v>23</v>
      </c>
      <c r="AZ604" s="11" t="s">
        <v>24</v>
      </c>
      <c r="BA604" s="7" t="s">
        <v>25</v>
      </c>
      <c r="BB604" s="11" t="s">
        <v>26</v>
      </c>
      <c r="BC604" s="11" t="s">
        <v>27</v>
      </c>
      <c r="BD604" s="8" t="s">
        <v>28</v>
      </c>
      <c r="BE604" s="9" t="s">
        <v>29</v>
      </c>
      <c r="BF604" s="14"/>
      <c r="BG604" s="14"/>
      <c r="BH604" s="1"/>
      <c r="BI604" s="1"/>
      <c r="BJ604" s="1"/>
      <c r="BK604" s="1"/>
      <c r="BL604" s="1"/>
      <c r="BM604" s="1"/>
      <c r="BN604" s="11" t="s">
        <v>52</v>
      </c>
      <c r="BO604" s="11" t="s">
        <v>20</v>
      </c>
      <c r="BP604" s="12" t="s">
        <v>21</v>
      </c>
      <c r="BQ604" s="13" t="s">
        <v>8</v>
      </c>
      <c r="BR604" s="11" t="s">
        <v>22</v>
      </c>
      <c r="BS604" s="11" t="s">
        <v>23</v>
      </c>
      <c r="BT604" s="11" t="s">
        <v>24</v>
      </c>
      <c r="BU604" s="7" t="s">
        <v>25</v>
      </c>
      <c r="BV604" s="11" t="s">
        <v>26</v>
      </c>
      <c r="BW604" s="11" t="s">
        <v>27</v>
      </c>
      <c r="BX604" s="8" t="s">
        <v>28</v>
      </c>
      <c r="BY604" s="9" t="s">
        <v>29</v>
      </c>
      <c r="BZ604" s="14"/>
      <c r="CA604" s="14"/>
      <c r="CB604" s="1"/>
      <c r="CC604" s="1"/>
      <c r="CD604" s="1"/>
      <c r="CE604" s="1"/>
      <c r="CF604" s="1"/>
      <c r="CG604" s="1"/>
      <c r="CH604" s="11" t="s">
        <v>52</v>
      </c>
      <c r="CI604" s="11" t="s">
        <v>20</v>
      </c>
      <c r="CJ604" s="12" t="s">
        <v>21</v>
      </c>
      <c r="CK604" s="13" t="s">
        <v>8</v>
      </c>
      <c r="CL604" s="11" t="s">
        <v>22</v>
      </c>
      <c r="CM604" s="11" t="s">
        <v>23</v>
      </c>
      <c r="CN604" s="11" t="s">
        <v>24</v>
      </c>
      <c r="CO604" s="7" t="s">
        <v>25</v>
      </c>
      <c r="CP604" s="11" t="s">
        <v>26</v>
      </c>
      <c r="CQ604" s="11" t="s">
        <v>27</v>
      </c>
      <c r="CR604" s="8" t="s">
        <v>28</v>
      </c>
      <c r="CS604" s="9" t="s">
        <v>29</v>
      </c>
      <c r="CT604" s="14"/>
      <c r="CU604" s="14"/>
      <c r="CV604" s="1"/>
      <c r="CW604" s="1"/>
      <c r="CX604" s="1"/>
      <c r="CY604" s="1"/>
      <c r="CZ604" s="1"/>
      <c r="DA604" s="1"/>
      <c r="DB604" s="11" t="s">
        <v>52</v>
      </c>
      <c r="DC604" s="11" t="s">
        <v>20</v>
      </c>
      <c r="DD604" s="12" t="s">
        <v>21</v>
      </c>
      <c r="DE604" s="13" t="s">
        <v>8</v>
      </c>
      <c r="DF604" s="11" t="s">
        <v>22</v>
      </c>
      <c r="DG604" s="11" t="s">
        <v>23</v>
      </c>
      <c r="DH604" s="11" t="s">
        <v>24</v>
      </c>
      <c r="DI604" s="7" t="s">
        <v>25</v>
      </c>
      <c r="DJ604" s="11" t="s">
        <v>26</v>
      </c>
      <c r="DK604" s="11" t="s">
        <v>27</v>
      </c>
      <c r="DL604" s="8" t="s">
        <v>28</v>
      </c>
      <c r="DM604" s="9" t="s">
        <v>29</v>
      </c>
      <c r="DN604" s="14"/>
      <c r="DO604" s="14"/>
      <c r="DP604" s="1"/>
      <c r="DQ604" s="1"/>
      <c r="DR604" s="1"/>
      <c r="DS604" s="1"/>
      <c r="DT604" s="1"/>
      <c r="DU604" s="1"/>
      <c r="DV604" s="11" t="s">
        <v>52</v>
      </c>
      <c r="DW604" s="11" t="s">
        <v>20</v>
      </c>
      <c r="DX604" s="12" t="s">
        <v>21</v>
      </c>
      <c r="DY604" s="13" t="s">
        <v>8</v>
      </c>
      <c r="DZ604" s="11" t="s">
        <v>22</v>
      </c>
      <c r="EA604" s="11" t="s">
        <v>23</v>
      </c>
      <c r="EB604" s="11" t="s">
        <v>24</v>
      </c>
      <c r="EC604" s="7" t="s">
        <v>25</v>
      </c>
      <c r="ED604" s="11" t="s">
        <v>26</v>
      </c>
      <c r="EE604" s="11" t="s">
        <v>27</v>
      </c>
      <c r="EF604" s="8" t="s">
        <v>28</v>
      </c>
      <c r="EG604" s="9" t="s">
        <v>29</v>
      </c>
      <c r="EH604" s="14"/>
      <c r="EI604" s="14"/>
    </row>
    <row r="605" s="1" customFormat="1" customHeight="1" spans="6:139">
      <c r="F605" s="11">
        <v>35434</v>
      </c>
      <c r="G605" s="11">
        <v>0.0847</v>
      </c>
      <c r="H605" s="12">
        <v>1.35</v>
      </c>
      <c r="I605" s="13">
        <f t="shared" ref="I605:I607" si="1244">F605*G605*H605</f>
        <v>4051.70073</v>
      </c>
      <c r="J605" s="11">
        <v>3</v>
      </c>
      <c r="K605" s="11">
        <v>490</v>
      </c>
      <c r="L605" s="11">
        <v>1.83</v>
      </c>
      <c r="M605" s="16">
        <f t="shared" ref="M605:M607" si="1245">1+6*K605/(K605+2000)+L605</f>
        <v>4.01072289156627</v>
      </c>
      <c r="N605" s="11">
        <v>0.89</v>
      </c>
      <c r="O605" s="11">
        <v>1.78</v>
      </c>
      <c r="P605" s="8">
        <f t="shared" ref="P605:P607" si="1246">1+N605*O605</f>
        <v>2.5842</v>
      </c>
      <c r="Q605" s="9">
        <v>1.275</v>
      </c>
      <c r="R605" s="17">
        <v>1</v>
      </c>
      <c r="S605" s="18">
        <f t="shared" ref="S605:S609" si="1247">I605*J605*Q605*P605*M605*R605</f>
        <v>160626.641197838</v>
      </c>
      <c r="Z605" s="11">
        <v>35728</v>
      </c>
      <c r="AA605" s="11">
        <v>0.0847</v>
      </c>
      <c r="AB605" s="12">
        <v>1.35</v>
      </c>
      <c r="AC605" s="13">
        <f t="shared" ref="AC605:AC607" si="1248">Z605*AA605*AB605</f>
        <v>4085.31816</v>
      </c>
      <c r="AD605" s="11">
        <v>3</v>
      </c>
      <c r="AE605" s="11">
        <v>450</v>
      </c>
      <c r="AF605" s="11">
        <v>1.83</v>
      </c>
      <c r="AG605" s="16">
        <f t="shared" ref="AG605:AG607" si="1249">1+6*AE605/(AE605+2000)+AF605</f>
        <v>3.93204081632653</v>
      </c>
      <c r="AH605" s="11">
        <v>1</v>
      </c>
      <c r="AI605" s="11">
        <v>2.71</v>
      </c>
      <c r="AJ605" s="8">
        <f t="shared" ref="AJ605:AJ607" si="1250">1+AH605*AI605</f>
        <v>3.71</v>
      </c>
      <c r="AK605" s="9">
        <v>1.275</v>
      </c>
      <c r="AL605" s="17">
        <v>1</v>
      </c>
      <c r="AM605" s="18">
        <f t="shared" ref="AM605:AM609" si="1251">AC605*AD605*AK605*AJ605*AG605*AL605</f>
        <v>227955.067440547</v>
      </c>
      <c r="AT605" s="11">
        <v>36903</v>
      </c>
      <c r="AU605" s="11">
        <v>0.0847</v>
      </c>
      <c r="AV605" s="12">
        <v>1.35</v>
      </c>
      <c r="AW605" s="13">
        <f t="shared" ref="AW605:AW608" si="1252">AT605*AU605*AV605</f>
        <v>4219.673535</v>
      </c>
      <c r="AX605" s="11">
        <v>3</v>
      </c>
      <c r="AY605" s="11">
        <v>490</v>
      </c>
      <c r="AZ605" s="11">
        <v>1.83</v>
      </c>
      <c r="BA605" s="16">
        <f t="shared" ref="BA605:BA608" si="1253">1+6*AY605/(AY605+2000)+AZ605</f>
        <v>4.01072289156627</v>
      </c>
      <c r="BB605" s="11">
        <v>0.93</v>
      </c>
      <c r="BC605" s="11">
        <v>1.85</v>
      </c>
      <c r="BD605" s="8">
        <f t="shared" ref="BD605:BD608" si="1254">1+BB605*BC605</f>
        <v>2.7205</v>
      </c>
      <c r="BE605" s="9">
        <v>1.275</v>
      </c>
      <c r="BF605" s="17">
        <v>1.015</v>
      </c>
      <c r="BG605" s="18">
        <f t="shared" ref="BG605:BG609" si="1255">AW605*AX605*BE605*BD605*BA605*BF605</f>
        <v>178750.687492658</v>
      </c>
      <c r="BN605" s="11">
        <v>38167</v>
      </c>
      <c r="BO605" s="11">
        <v>0.0847</v>
      </c>
      <c r="BP605" s="12">
        <v>1.35</v>
      </c>
      <c r="BQ605" s="13">
        <f t="shared" ref="BQ605:BQ608" si="1256">BN605*BO605*BP605</f>
        <v>4364.205615</v>
      </c>
      <c r="BR605" s="11">
        <v>3</v>
      </c>
      <c r="BS605" s="11">
        <v>490</v>
      </c>
      <c r="BT605" s="11">
        <v>1.83</v>
      </c>
      <c r="BU605" s="16">
        <f t="shared" ref="BU605:BU608" si="1257">1+6*BS605/(BS605+2000)+BT605</f>
        <v>4.01072289156627</v>
      </c>
      <c r="BV605" s="11">
        <v>1</v>
      </c>
      <c r="BW605" s="11">
        <v>2.71</v>
      </c>
      <c r="BX605" s="8">
        <f t="shared" ref="BX605:BX608" si="1258">1+BV605*BW605</f>
        <v>3.71</v>
      </c>
      <c r="BY605" s="9">
        <v>1.275</v>
      </c>
      <c r="BZ605" s="17">
        <v>1.015</v>
      </c>
      <c r="CA605" s="18">
        <f t="shared" ref="CA605:CA609" si="1259">BQ605*BR605*BY605*BX605*BU605*BZ605</f>
        <v>252115.328781015</v>
      </c>
      <c r="CH605" s="11">
        <v>42781</v>
      </c>
      <c r="CI605" s="11">
        <v>0.0847</v>
      </c>
      <c r="CJ605" s="12">
        <v>1.35</v>
      </c>
      <c r="CK605" s="13">
        <f t="shared" ref="CK605:CK609" si="1260">CH605*CI605*CJ605</f>
        <v>4891.793445</v>
      </c>
      <c r="CL605" s="11">
        <v>3</v>
      </c>
      <c r="CM605" s="11">
        <v>490</v>
      </c>
      <c r="CN605" s="11">
        <v>1.83</v>
      </c>
      <c r="CO605" s="16">
        <f t="shared" ref="CO605:CO609" si="1261">1+6*CM605/(CM605+2000)+CN605</f>
        <v>4.01072289156627</v>
      </c>
      <c r="CP605" s="11">
        <v>0.93</v>
      </c>
      <c r="CQ605" s="11">
        <v>1.85</v>
      </c>
      <c r="CR605" s="8">
        <f t="shared" ref="CR605:CR609" si="1262">1+CP605*CQ605</f>
        <v>2.7205</v>
      </c>
      <c r="CS605" s="9">
        <v>1.275</v>
      </c>
      <c r="CT605" s="17">
        <v>1.085</v>
      </c>
      <c r="CU605" s="18">
        <f t="shared" ref="CU605:CU609" si="1263">CK605*CL605*CS605*CR605*CO605*CT605</f>
        <v>221513.74293495</v>
      </c>
      <c r="DB605" s="11">
        <v>44045</v>
      </c>
      <c r="DC605" s="11">
        <v>0.0847</v>
      </c>
      <c r="DD605" s="12">
        <v>1.35</v>
      </c>
      <c r="DE605" s="13">
        <f t="shared" ref="DE605:DE609" si="1264">DB605*DC605*DD605</f>
        <v>5036.325525</v>
      </c>
      <c r="DF605" s="11">
        <v>3</v>
      </c>
      <c r="DG605" s="11">
        <v>490</v>
      </c>
      <c r="DH605" s="11">
        <v>1.83</v>
      </c>
      <c r="DI605" s="16">
        <f t="shared" ref="DI605:DI609" si="1265">1+6*DG605/(DG605+2000)+DH605</f>
        <v>4.01072289156627</v>
      </c>
      <c r="DJ605" s="11">
        <v>1</v>
      </c>
      <c r="DK605" s="11">
        <v>2.71</v>
      </c>
      <c r="DL605" s="8">
        <f t="shared" ref="DL605:DL609" si="1266">1+DJ605*DK605</f>
        <v>3.71</v>
      </c>
      <c r="DM605" s="9">
        <v>1.275</v>
      </c>
      <c r="DN605" s="17">
        <v>1.085</v>
      </c>
      <c r="DO605" s="18">
        <f t="shared" ref="DO605:DO609" si="1267">DE605*DF605*DM605*DL605*DI605*DN605</f>
        <v>311007.983373391</v>
      </c>
      <c r="DV605" s="11">
        <v>49923</v>
      </c>
      <c r="DW605" s="11">
        <v>0.09996</v>
      </c>
      <c r="DX605" s="12">
        <v>1.35</v>
      </c>
      <c r="DY605" s="13">
        <f t="shared" ref="DY605:DY609" si="1268">DV605*DW605*DX605</f>
        <v>6736.909158</v>
      </c>
      <c r="DZ605" s="11">
        <v>3</v>
      </c>
      <c r="EA605" s="11">
        <v>490</v>
      </c>
      <c r="EB605" s="11">
        <v>1.92</v>
      </c>
      <c r="EC605" s="16">
        <f t="shared" ref="EC605:EC609" si="1269">1+6*EA605/(EA605+2000)+EB605</f>
        <v>4.10072289156627</v>
      </c>
      <c r="ED605" s="11">
        <v>1</v>
      </c>
      <c r="EE605" s="11">
        <v>3.51</v>
      </c>
      <c r="EF605" s="8">
        <f t="shared" ref="EF605:EF609" si="1270">1+ED605*EE605</f>
        <v>4.51</v>
      </c>
      <c r="EG605" s="9">
        <v>1.275</v>
      </c>
      <c r="EH605" s="17">
        <v>1.2</v>
      </c>
      <c r="EI605" s="18">
        <f t="shared" ref="EI605:EI609" si="1271">DY605*DZ605*EG605*EF605*EC605*EH605</f>
        <v>571887.153951932</v>
      </c>
    </row>
    <row r="606" s="1" customFormat="1" customHeight="1" spans="6:139">
      <c r="F606" s="11">
        <v>35434</v>
      </c>
      <c r="G606" s="11">
        <v>0.0847</v>
      </c>
      <c r="H606" s="12">
        <v>1.35</v>
      </c>
      <c r="I606" s="13">
        <f t="shared" si="1244"/>
        <v>4051.70073</v>
      </c>
      <c r="J606" s="11">
        <v>3</v>
      </c>
      <c r="K606" s="11">
        <v>490</v>
      </c>
      <c r="L606" s="11">
        <v>1.83</v>
      </c>
      <c r="M606" s="16">
        <f t="shared" si="1245"/>
        <v>4.01072289156627</v>
      </c>
      <c r="N606" s="11">
        <v>0.89</v>
      </c>
      <c r="O606" s="11">
        <v>1.78</v>
      </c>
      <c r="P606" s="8">
        <f t="shared" si="1246"/>
        <v>2.5842</v>
      </c>
      <c r="Q606" s="9">
        <v>1.275</v>
      </c>
      <c r="R606" s="17">
        <v>1</v>
      </c>
      <c r="S606" s="18">
        <f t="shared" si="1247"/>
        <v>160626.641197838</v>
      </c>
      <c r="Z606" s="11">
        <v>35728</v>
      </c>
      <c r="AA606" s="11">
        <v>0.0847</v>
      </c>
      <c r="AB606" s="12">
        <v>1.35</v>
      </c>
      <c r="AC606" s="13">
        <f t="shared" si="1248"/>
        <v>4085.31816</v>
      </c>
      <c r="AD606" s="11">
        <v>3</v>
      </c>
      <c r="AE606" s="11">
        <v>450</v>
      </c>
      <c r="AF606" s="11">
        <v>1.83</v>
      </c>
      <c r="AG606" s="16">
        <f t="shared" si="1249"/>
        <v>3.93204081632653</v>
      </c>
      <c r="AH606" s="11">
        <v>1</v>
      </c>
      <c r="AI606" s="11">
        <v>2.71</v>
      </c>
      <c r="AJ606" s="8">
        <f t="shared" si="1250"/>
        <v>3.71</v>
      </c>
      <c r="AK606" s="9">
        <v>1.275</v>
      </c>
      <c r="AL606" s="17">
        <v>1</v>
      </c>
      <c r="AM606" s="18">
        <f t="shared" si="1251"/>
        <v>227955.067440547</v>
      </c>
      <c r="AT606" s="11">
        <v>36903</v>
      </c>
      <c r="AU606" s="11">
        <v>0.0847</v>
      </c>
      <c r="AV606" s="12">
        <v>1.35</v>
      </c>
      <c r="AW606" s="13">
        <f t="shared" si="1252"/>
        <v>4219.673535</v>
      </c>
      <c r="AX606" s="11">
        <v>3</v>
      </c>
      <c r="AY606" s="11">
        <v>490</v>
      </c>
      <c r="AZ606" s="11">
        <v>1.83</v>
      </c>
      <c r="BA606" s="16">
        <f t="shared" si="1253"/>
        <v>4.01072289156627</v>
      </c>
      <c r="BB606" s="11">
        <v>0.93</v>
      </c>
      <c r="BC606" s="11">
        <v>1.85</v>
      </c>
      <c r="BD606" s="8">
        <f t="shared" si="1254"/>
        <v>2.7205</v>
      </c>
      <c r="BE606" s="9">
        <v>1.275</v>
      </c>
      <c r="BF606" s="17">
        <v>1.015</v>
      </c>
      <c r="BG606" s="18">
        <f t="shared" si="1255"/>
        <v>178750.687492658</v>
      </c>
      <c r="BN606" s="11">
        <v>38167</v>
      </c>
      <c r="BO606" s="11">
        <v>0.0847</v>
      </c>
      <c r="BP606" s="12">
        <v>1.35</v>
      </c>
      <c r="BQ606" s="13">
        <f t="shared" si="1256"/>
        <v>4364.205615</v>
      </c>
      <c r="BR606" s="11">
        <v>3</v>
      </c>
      <c r="BS606" s="11">
        <v>490</v>
      </c>
      <c r="BT606" s="11">
        <v>1.83</v>
      </c>
      <c r="BU606" s="16">
        <f t="shared" si="1257"/>
        <v>4.01072289156627</v>
      </c>
      <c r="BV606" s="11">
        <v>1</v>
      </c>
      <c r="BW606" s="11">
        <v>2.71</v>
      </c>
      <c r="BX606" s="8">
        <f t="shared" si="1258"/>
        <v>3.71</v>
      </c>
      <c r="BY606" s="9">
        <v>1.275</v>
      </c>
      <c r="BZ606" s="17">
        <v>1.015</v>
      </c>
      <c r="CA606" s="18">
        <f t="shared" si="1259"/>
        <v>252115.328781015</v>
      </c>
      <c r="CH606" s="11">
        <v>42781</v>
      </c>
      <c r="CI606" s="11">
        <v>0.0847</v>
      </c>
      <c r="CJ606" s="12">
        <v>1.35</v>
      </c>
      <c r="CK606" s="13">
        <f t="shared" si="1260"/>
        <v>4891.793445</v>
      </c>
      <c r="CL606" s="11">
        <v>3</v>
      </c>
      <c r="CM606" s="11">
        <v>490</v>
      </c>
      <c r="CN606" s="11">
        <v>1.83</v>
      </c>
      <c r="CO606" s="16">
        <f t="shared" si="1261"/>
        <v>4.01072289156627</v>
      </c>
      <c r="CP606" s="11">
        <v>0.93</v>
      </c>
      <c r="CQ606" s="11">
        <v>1.85</v>
      </c>
      <c r="CR606" s="8">
        <f t="shared" si="1262"/>
        <v>2.7205</v>
      </c>
      <c r="CS606" s="9">
        <v>1.275</v>
      </c>
      <c r="CT606" s="17">
        <v>1.085</v>
      </c>
      <c r="CU606" s="18">
        <f t="shared" si="1263"/>
        <v>221513.74293495</v>
      </c>
      <c r="DB606" s="11">
        <v>44045</v>
      </c>
      <c r="DC606" s="11">
        <v>0.0847</v>
      </c>
      <c r="DD606" s="12">
        <v>1.35</v>
      </c>
      <c r="DE606" s="13">
        <f t="shared" si="1264"/>
        <v>5036.325525</v>
      </c>
      <c r="DF606" s="11">
        <v>3</v>
      </c>
      <c r="DG606" s="11">
        <v>490</v>
      </c>
      <c r="DH606" s="11">
        <v>1.83</v>
      </c>
      <c r="DI606" s="16">
        <f t="shared" si="1265"/>
        <v>4.01072289156627</v>
      </c>
      <c r="DJ606" s="11">
        <v>1</v>
      </c>
      <c r="DK606" s="11">
        <v>2.71</v>
      </c>
      <c r="DL606" s="8">
        <f t="shared" si="1266"/>
        <v>3.71</v>
      </c>
      <c r="DM606" s="9">
        <v>1.275</v>
      </c>
      <c r="DN606" s="17">
        <v>1.085</v>
      </c>
      <c r="DO606" s="18">
        <f t="shared" si="1267"/>
        <v>311007.983373391</v>
      </c>
      <c r="DV606" s="11">
        <v>49923</v>
      </c>
      <c r="DW606" s="11">
        <v>0.09996</v>
      </c>
      <c r="DX606" s="12">
        <v>1.35</v>
      </c>
      <c r="DY606" s="13">
        <f t="shared" si="1268"/>
        <v>6736.909158</v>
      </c>
      <c r="DZ606" s="11">
        <v>3</v>
      </c>
      <c r="EA606" s="11">
        <v>490</v>
      </c>
      <c r="EB606" s="11">
        <v>1.92</v>
      </c>
      <c r="EC606" s="16">
        <f t="shared" si="1269"/>
        <v>4.10072289156627</v>
      </c>
      <c r="ED606" s="11">
        <v>1</v>
      </c>
      <c r="EE606" s="11">
        <v>3.51</v>
      </c>
      <c r="EF606" s="8">
        <f t="shared" si="1270"/>
        <v>4.51</v>
      </c>
      <c r="EG606" s="9">
        <v>1.275</v>
      </c>
      <c r="EH606" s="17">
        <v>1.2</v>
      </c>
      <c r="EI606" s="18">
        <f t="shared" si="1271"/>
        <v>571887.153951932</v>
      </c>
    </row>
    <row r="607" s="1" customFormat="1" customHeight="1" spans="6:139">
      <c r="F607" s="11">
        <v>35434</v>
      </c>
      <c r="G607" s="11">
        <v>0.0847</v>
      </c>
      <c r="H607" s="12">
        <v>1.35</v>
      </c>
      <c r="I607" s="13">
        <f t="shared" si="1244"/>
        <v>4051.70073</v>
      </c>
      <c r="J607" s="11">
        <v>3</v>
      </c>
      <c r="K607" s="11">
        <v>240</v>
      </c>
      <c r="L607" s="11">
        <v>1.83</v>
      </c>
      <c r="M607" s="16">
        <f t="shared" si="1245"/>
        <v>3.47285714285714</v>
      </c>
      <c r="N607" s="11">
        <v>0.89</v>
      </c>
      <c r="O607" s="11">
        <v>1.78</v>
      </c>
      <c r="P607" s="8">
        <f t="shared" si="1246"/>
        <v>2.5842</v>
      </c>
      <c r="Q607" s="9">
        <v>1.075</v>
      </c>
      <c r="R607" s="17">
        <v>1</v>
      </c>
      <c r="S607" s="18">
        <f t="shared" si="1247"/>
        <v>117268.162353383</v>
      </c>
      <c r="Z607" s="11">
        <v>35728</v>
      </c>
      <c r="AA607" s="11">
        <v>0.0847</v>
      </c>
      <c r="AB607" s="12">
        <v>1.35</v>
      </c>
      <c r="AC607" s="13">
        <f t="shared" si="1248"/>
        <v>4085.31816</v>
      </c>
      <c r="AD607" s="11">
        <v>3</v>
      </c>
      <c r="AE607" s="11">
        <v>200</v>
      </c>
      <c r="AF607" s="11">
        <v>1.83</v>
      </c>
      <c r="AG607" s="16">
        <f t="shared" si="1249"/>
        <v>3.37545454545455</v>
      </c>
      <c r="AH607" s="11">
        <v>1</v>
      </c>
      <c r="AI607" s="11">
        <v>2.71</v>
      </c>
      <c r="AJ607" s="8">
        <f t="shared" si="1250"/>
        <v>3.71</v>
      </c>
      <c r="AK607" s="9">
        <v>1.075</v>
      </c>
      <c r="AL607" s="17">
        <v>1</v>
      </c>
      <c r="AM607" s="18">
        <f t="shared" si="1251"/>
        <v>164991.578380814</v>
      </c>
      <c r="AT607" s="11">
        <v>36903</v>
      </c>
      <c r="AU607" s="11">
        <v>0.0847</v>
      </c>
      <c r="AV607" s="12">
        <v>1.35</v>
      </c>
      <c r="AW607" s="13">
        <f t="shared" si="1252"/>
        <v>4219.673535</v>
      </c>
      <c r="AX607" s="11">
        <v>3</v>
      </c>
      <c r="AY607" s="11">
        <v>490</v>
      </c>
      <c r="AZ607" s="11">
        <v>1.83</v>
      </c>
      <c r="BA607" s="16">
        <f t="shared" si="1253"/>
        <v>4.01072289156627</v>
      </c>
      <c r="BB607" s="11">
        <v>0.93</v>
      </c>
      <c r="BC607" s="11">
        <v>1.85</v>
      </c>
      <c r="BD607" s="8">
        <f t="shared" si="1254"/>
        <v>2.7205</v>
      </c>
      <c r="BE607" s="9">
        <v>1.275</v>
      </c>
      <c r="BF607" s="17">
        <v>1.015</v>
      </c>
      <c r="BG607" s="18">
        <f t="shared" si="1255"/>
        <v>178750.687492658</v>
      </c>
      <c r="BN607" s="11">
        <v>38167</v>
      </c>
      <c r="BO607" s="11">
        <v>0.0847</v>
      </c>
      <c r="BP607" s="12">
        <v>1.35</v>
      </c>
      <c r="BQ607" s="13">
        <f t="shared" si="1256"/>
        <v>4364.205615</v>
      </c>
      <c r="BR607" s="11">
        <v>3</v>
      </c>
      <c r="BS607" s="11">
        <v>490</v>
      </c>
      <c r="BT607" s="11">
        <v>1.83</v>
      </c>
      <c r="BU607" s="16">
        <f t="shared" si="1257"/>
        <v>4.01072289156627</v>
      </c>
      <c r="BV607" s="11">
        <v>1</v>
      </c>
      <c r="BW607" s="11">
        <v>2.71</v>
      </c>
      <c r="BX607" s="8">
        <f t="shared" si="1258"/>
        <v>3.71</v>
      </c>
      <c r="BY607" s="9">
        <v>1.275</v>
      </c>
      <c r="BZ607" s="17">
        <v>1.015</v>
      </c>
      <c r="CA607" s="18">
        <f t="shared" si="1259"/>
        <v>252115.328781015</v>
      </c>
      <c r="CH607" s="11">
        <v>42781</v>
      </c>
      <c r="CI607" s="11">
        <v>0.0847</v>
      </c>
      <c r="CJ607" s="12">
        <v>1.35</v>
      </c>
      <c r="CK607" s="13">
        <f t="shared" si="1260"/>
        <v>4891.793445</v>
      </c>
      <c r="CL607" s="11">
        <v>3</v>
      </c>
      <c r="CM607" s="11">
        <v>490</v>
      </c>
      <c r="CN607" s="11">
        <v>1.83</v>
      </c>
      <c r="CO607" s="16">
        <f t="shared" si="1261"/>
        <v>4.01072289156627</v>
      </c>
      <c r="CP607" s="11">
        <v>0.93</v>
      </c>
      <c r="CQ607" s="11">
        <v>1.85</v>
      </c>
      <c r="CR607" s="8">
        <f t="shared" si="1262"/>
        <v>2.7205</v>
      </c>
      <c r="CS607" s="9">
        <v>1.275</v>
      </c>
      <c r="CT607" s="17">
        <v>1.085</v>
      </c>
      <c r="CU607" s="18">
        <f t="shared" si="1263"/>
        <v>221513.74293495</v>
      </c>
      <c r="DB607" s="11">
        <v>44045</v>
      </c>
      <c r="DC607" s="11">
        <v>0.0847</v>
      </c>
      <c r="DD607" s="12">
        <v>1.35</v>
      </c>
      <c r="DE607" s="13">
        <f t="shared" si="1264"/>
        <v>5036.325525</v>
      </c>
      <c r="DF607" s="11">
        <v>3</v>
      </c>
      <c r="DG607" s="11">
        <v>490</v>
      </c>
      <c r="DH607" s="11">
        <v>1.83</v>
      </c>
      <c r="DI607" s="16">
        <f t="shared" si="1265"/>
        <v>4.01072289156627</v>
      </c>
      <c r="DJ607" s="11">
        <v>1</v>
      </c>
      <c r="DK607" s="11">
        <v>2.71</v>
      </c>
      <c r="DL607" s="8">
        <f t="shared" si="1266"/>
        <v>3.71</v>
      </c>
      <c r="DM607" s="9">
        <v>1.275</v>
      </c>
      <c r="DN607" s="17">
        <v>1.085</v>
      </c>
      <c r="DO607" s="18">
        <f t="shared" si="1267"/>
        <v>311007.983373391</v>
      </c>
      <c r="DV607" s="11">
        <v>49923</v>
      </c>
      <c r="DW607" s="11">
        <v>0.09996</v>
      </c>
      <c r="DX607" s="12">
        <v>1.35</v>
      </c>
      <c r="DY607" s="13">
        <f t="shared" si="1268"/>
        <v>6736.909158</v>
      </c>
      <c r="DZ607" s="11">
        <v>3</v>
      </c>
      <c r="EA607" s="11">
        <v>490</v>
      </c>
      <c r="EB607" s="11">
        <v>1.92</v>
      </c>
      <c r="EC607" s="16">
        <f t="shared" si="1269"/>
        <v>4.10072289156627</v>
      </c>
      <c r="ED607" s="11">
        <v>1</v>
      </c>
      <c r="EE607" s="11">
        <v>3.51</v>
      </c>
      <c r="EF607" s="8">
        <f t="shared" si="1270"/>
        <v>4.51</v>
      </c>
      <c r="EG607" s="9">
        <v>1.275</v>
      </c>
      <c r="EH607" s="17">
        <v>1.2</v>
      </c>
      <c r="EI607" s="18">
        <f t="shared" si="1271"/>
        <v>571887.153951932</v>
      </c>
    </row>
    <row r="608" s="1" customFormat="1" customHeight="1" spans="6:139">
      <c r="F608" s="11"/>
      <c r="G608" s="11"/>
      <c r="H608" s="12"/>
      <c r="I608" s="13"/>
      <c r="J608" s="11"/>
      <c r="K608" s="11"/>
      <c r="L608" s="11"/>
      <c r="M608" s="16"/>
      <c r="N608" s="11"/>
      <c r="O608" s="11"/>
      <c r="P608" s="8"/>
      <c r="Q608" s="9"/>
      <c r="R608" s="17">
        <v>1</v>
      </c>
      <c r="S608" s="18">
        <f t="shared" si="1247"/>
        <v>0</v>
      </c>
      <c r="Z608" s="11"/>
      <c r="AA608" s="11"/>
      <c r="AB608" s="12"/>
      <c r="AC608" s="13"/>
      <c r="AD608" s="11"/>
      <c r="AE608" s="11"/>
      <c r="AF608" s="11"/>
      <c r="AG608" s="16"/>
      <c r="AH608" s="11"/>
      <c r="AI608" s="11"/>
      <c r="AJ608" s="8"/>
      <c r="AK608" s="9"/>
      <c r="AL608" s="17">
        <v>1</v>
      </c>
      <c r="AM608" s="18">
        <f t="shared" si="1251"/>
        <v>0</v>
      </c>
      <c r="AT608" s="11">
        <v>36903</v>
      </c>
      <c r="AU608" s="11">
        <v>0.0847</v>
      </c>
      <c r="AV608" s="12">
        <v>1.35</v>
      </c>
      <c r="AW608" s="13">
        <f t="shared" si="1252"/>
        <v>4219.673535</v>
      </c>
      <c r="AX608" s="11">
        <v>3</v>
      </c>
      <c r="AY608" s="11">
        <v>240</v>
      </c>
      <c r="AZ608" s="11">
        <v>1.83</v>
      </c>
      <c r="BA608" s="16">
        <f t="shared" si="1253"/>
        <v>3.47285714285714</v>
      </c>
      <c r="BB608" s="11">
        <v>0.93</v>
      </c>
      <c r="BC608" s="11">
        <v>1.85</v>
      </c>
      <c r="BD608" s="8">
        <f t="shared" si="1254"/>
        <v>2.7205</v>
      </c>
      <c r="BE608" s="9">
        <v>1.075</v>
      </c>
      <c r="BF608" s="17">
        <v>1.015</v>
      </c>
      <c r="BG608" s="18">
        <f t="shared" si="1255"/>
        <v>130499.925076874</v>
      </c>
      <c r="BN608" s="11">
        <v>38167</v>
      </c>
      <c r="BO608" s="11">
        <v>0.0847</v>
      </c>
      <c r="BP608" s="12">
        <v>1.35</v>
      </c>
      <c r="BQ608" s="13">
        <f t="shared" si="1256"/>
        <v>4364.205615</v>
      </c>
      <c r="BR608" s="11">
        <v>3</v>
      </c>
      <c r="BS608" s="11">
        <v>240</v>
      </c>
      <c r="BT608" s="11">
        <v>1.83</v>
      </c>
      <c r="BU608" s="16">
        <f t="shared" si="1257"/>
        <v>3.47285714285714</v>
      </c>
      <c r="BV608" s="11">
        <v>1</v>
      </c>
      <c r="BW608" s="11">
        <v>2.71</v>
      </c>
      <c r="BX608" s="8">
        <f t="shared" si="1258"/>
        <v>3.71</v>
      </c>
      <c r="BY608" s="9">
        <v>1.075</v>
      </c>
      <c r="BZ608" s="17">
        <v>1.015</v>
      </c>
      <c r="CA608" s="18">
        <f t="shared" si="1259"/>
        <v>184061.006859095</v>
      </c>
      <c r="CH608" s="11">
        <v>42781</v>
      </c>
      <c r="CI608" s="11">
        <v>0.0847</v>
      </c>
      <c r="CJ608" s="12">
        <v>1.35</v>
      </c>
      <c r="CK608" s="13">
        <f t="shared" si="1260"/>
        <v>4891.793445</v>
      </c>
      <c r="CL608" s="11">
        <v>3</v>
      </c>
      <c r="CM608" s="11">
        <v>240</v>
      </c>
      <c r="CN608" s="11">
        <v>1.83</v>
      </c>
      <c r="CO608" s="16">
        <f t="shared" si="1261"/>
        <v>3.47285714285714</v>
      </c>
      <c r="CP608" s="11">
        <v>0.93</v>
      </c>
      <c r="CQ608" s="11">
        <v>1.85</v>
      </c>
      <c r="CR608" s="8">
        <f t="shared" si="1262"/>
        <v>2.7205</v>
      </c>
      <c r="CS608" s="9">
        <v>1.075</v>
      </c>
      <c r="CT608" s="17">
        <v>1.085</v>
      </c>
      <c r="CU608" s="18">
        <f t="shared" si="1263"/>
        <v>161719.807973865</v>
      </c>
      <c r="DB608" s="11">
        <v>44045</v>
      </c>
      <c r="DC608" s="11">
        <v>0.0847</v>
      </c>
      <c r="DD608" s="12">
        <v>1.35</v>
      </c>
      <c r="DE608" s="13">
        <f t="shared" si="1264"/>
        <v>5036.325525</v>
      </c>
      <c r="DF608" s="11">
        <v>3</v>
      </c>
      <c r="DG608" s="11">
        <v>240</v>
      </c>
      <c r="DH608" s="11">
        <v>1.83</v>
      </c>
      <c r="DI608" s="16">
        <f t="shared" si="1265"/>
        <v>3.47285714285714</v>
      </c>
      <c r="DJ608" s="11">
        <v>1</v>
      </c>
      <c r="DK608" s="11">
        <v>2.71</v>
      </c>
      <c r="DL608" s="8">
        <f t="shared" si="1266"/>
        <v>3.71</v>
      </c>
      <c r="DM608" s="9">
        <v>1.075</v>
      </c>
      <c r="DN608" s="17">
        <v>1.085</v>
      </c>
      <c r="DO608" s="18">
        <f t="shared" si="1267"/>
        <v>227056.57302831</v>
      </c>
      <c r="DV608" s="11">
        <v>49923</v>
      </c>
      <c r="DW608" s="11">
        <v>0.09996</v>
      </c>
      <c r="DX608" s="12">
        <v>1.35</v>
      </c>
      <c r="DY608" s="13">
        <f t="shared" si="1268"/>
        <v>6736.909158</v>
      </c>
      <c r="DZ608" s="11">
        <v>3</v>
      </c>
      <c r="EA608" s="11">
        <v>240</v>
      </c>
      <c r="EB608" s="11">
        <v>1.92</v>
      </c>
      <c r="EC608" s="16">
        <f t="shared" si="1269"/>
        <v>3.56285714285714</v>
      </c>
      <c r="ED608" s="11">
        <v>1</v>
      </c>
      <c r="EE608" s="11">
        <v>3.51</v>
      </c>
      <c r="EF608" s="8">
        <f t="shared" si="1270"/>
        <v>4.51</v>
      </c>
      <c r="EG608" s="9">
        <v>1.075</v>
      </c>
      <c r="EH608" s="17">
        <v>1.2</v>
      </c>
      <c r="EI608" s="18">
        <f t="shared" si="1271"/>
        <v>418934.963541765</v>
      </c>
    </row>
    <row r="609" s="1" customFormat="1" customHeight="1" spans="6:139">
      <c r="F609" s="11"/>
      <c r="G609" s="11"/>
      <c r="H609" s="12"/>
      <c r="I609" s="13"/>
      <c r="J609" s="11"/>
      <c r="K609" s="11"/>
      <c r="L609" s="11"/>
      <c r="M609" s="16"/>
      <c r="N609" s="11"/>
      <c r="O609" s="11"/>
      <c r="P609" s="8"/>
      <c r="Q609" s="9"/>
      <c r="R609" s="17">
        <v>1</v>
      </c>
      <c r="S609" s="18">
        <f t="shared" si="1247"/>
        <v>0</v>
      </c>
      <c r="Z609" s="11"/>
      <c r="AA609" s="11"/>
      <c r="AB609" s="12"/>
      <c r="AC609" s="13"/>
      <c r="AD609" s="11"/>
      <c r="AE609" s="11"/>
      <c r="AF609" s="11"/>
      <c r="AG609" s="16"/>
      <c r="AH609" s="11"/>
      <c r="AI609" s="11"/>
      <c r="AJ609" s="8"/>
      <c r="AK609" s="9"/>
      <c r="AL609" s="17">
        <v>1</v>
      </c>
      <c r="AM609" s="18">
        <f t="shared" si="1251"/>
        <v>0</v>
      </c>
      <c r="AT609" s="11"/>
      <c r="AU609" s="11"/>
      <c r="AV609" s="12"/>
      <c r="AW609" s="13"/>
      <c r="AX609" s="11"/>
      <c r="AY609" s="11"/>
      <c r="AZ609" s="11"/>
      <c r="BA609" s="16"/>
      <c r="BB609" s="11"/>
      <c r="BC609" s="11"/>
      <c r="BD609" s="8"/>
      <c r="BE609" s="9"/>
      <c r="BF609" s="17">
        <v>1</v>
      </c>
      <c r="BG609" s="18">
        <f t="shared" si="1255"/>
        <v>0</v>
      </c>
      <c r="BN609" s="11"/>
      <c r="BO609" s="11"/>
      <c r="BP609" s="12"/>
      <c r="BQ609" s="13"/>
      <c r="BR609" s="11"/>
      <c r="BS609" s="11"/>
      <c r="BT609" s="11"/>
      <c r="BU609" s="16"/>
      <c r="BV609" s="11"/>
      <c r="BW609" s="11"/>
      <c r="BX609" s="8"/>
      <c r="BY609" s="9"/>
      <c r="BZ609" s="17">
        <v>1</v>
      </c>
      <c r="CA609" s="18">
        <f t="shared" si="1259"/>
        <v>0</v>
      </c>
      <c r="CH609" s="11">
        <v>42781</v>
      </c>
      <c r="CI609" s="11">
        <v>0.0847</v>
      </c>
      <c r="CJ609" s="12">
        <v>1.35</v>
      </c>
      <c r="CK609" s="13">
        <f t="shared" si="1260"/>
        <v>4891.793445</v>
      </c>
      <c r="CL609" s="11">
        <v>3</v>
      </c>
      <c r="CM609" s="11">
        <v>240</v>
      </c>
      <c r="CN609" s="11">
        <v>1.83</v>
      </c>
      <c r="CO609" s="16">
        <f t="shared" si="1261"/>
        <v>3.47285714285714</v>
      </c>
      <c r="CP609" s="11">
        <v>0.93</v>
      </c>
      <c r="CQ609" s="11">
        <v>1.85</v>
      </c>
      <c r="CR609" s="8">
        <f t="shared" si="1262"/>
        <v>2.7205</v>
      </c>
      <c r="CS609" s="9">
        <v>1.075</v>
      </c>
      <c r="CT609" s="17">
        <v>1.085</v>
      </c>
      <c r="CU609" s="18">
        <f t="shared" si="1263"/>
        <v>161719.807973865</v>
      </c>
      <c r="DB609" s="11">
        <v>44045</v>
      </c>
      <c r="DC609" s="11">
        <v>0.0847</v>
      </c>
      <c r="DD609" s="12">
        <v>1.35</v>
      </c>
      <c r="DE609" s="13">
        <f t="shared" si="1264"/>
        <v>5036.325525</v>
      </c>
      <c r="DF609" s="11">
        <v>3</v>
      </c>
      <c r="DG609" s="11">
        <v>240</v>
      </c>
      <c r="DH609" s="11">
        <v>1.83</v>
      </c>
      <c r="DI609" s="16">
        <f t="shared" si="1265"/>
        <v>3.47285714285714</v>
      </c>
      <c r="DJ609" s="11">
        <v>1</v>
      </c>
      <c r="DK609" s="11">
        <v>2.71</v>
      </c>
      <c r="DL609" s="8">
        <f t="shared" si="1266"/>
        <v>3.71</v>
      </c>
      <c r="DM609" s="9">
        <v>1.075</v>
      </c>
      <c r="DN609" s="17">
        <v>1.085</v>
      </c>
      <c r="DO609" s="18">
        <f t="shared" si="1267"/>
        <v>227056.57302831</v>
      </c>
      <c r="DV609" s="11">
        <v>49923</v>
      </c>
      <c r="DW609" s="11">
        <v>0.09996</v>
      </c>
      <c r="DX609" s="12">
        <v>1.35</v>
      </c>
      <c r="DY609" s="13">
        <f t="shared" si="1268"/>
        <v>6736.909158</v>
      </c>
      <c r="DZ609" s="11">
        <v>3</v>
      </c>
      <c r="EA609" s="11">
        <v>240</v>
      </c>
      <c r="EB609" s="11">
        <v>1.92</v>
      </c>
      <c r="EC609" s="16">
        <f t="shared" si="1269"/>
        <v>3.56285714285714</v>
      </c>
      <c r="ED609" s="11">
        <v>1</v>
      </c>
      <c r="EE609" s="11">
        <v>3.51</v>
      </c>
      <c r="EF609" s="8">
        <f t="shared" si="1270"/>
        <v>4.51</v>
      </c>
      <c r="EG609" s="9">
        <v>1.075</v>
      </c>
      <c r="EH609" s="17">
        <v>1.2</v>
      </c>
      <c r="EI609" s="18">
        <f t="shared" si="1271"/>
        <v>418934.963541765</v>
      </c>
    </row>
    <row r="610" s="1" customFormat="1" customHeight="1" spans="6:139">
      <c r="F610" s="39" t="s">
        <v>51</v>
      </c>
      <c r="G610" s="40"/>
      <c r="H610" s="40"/>
      <c r="I610" s="40"/>
      <c r="J610" s="40"/>
      <c r="K610" s="40"/>
      <c r="L610" s="40"/>
      <c r="M610" s="25">
        <f>SUM(S605:S609)</f>
        <v>438521.444749058</v>
      </c>
      <c r="N610" s="25"/>
      <c r="O610" s="25"/>
      <c r="P610" s="25"/>
      <c r="Q610" s="25"/>
      <c r="R610" s="25"/>
      <c r="S610" s="25"/>
      <c r="T610" s="1"/>
      <c r="U610" s="1"/>
      <c r="V610" s="1"/>
      <c r="W610" s="1"/>
      <c r="X610" s="1"/>
      <c r="Y610" s="1"/>
      <c r="Z610" s="39" t="s">
        <v>51</v>
      </c>
      <c r="AA610" s="40"/>
      <c r="AB610" s="40"/>
      <c r="AC610" s="40"/>
      <c r="AD610" s="40"/>
      <c r="AE610" s="40"/>
      <c r="AF610" s="40"/>
      <c r="AG610" s="25">
        <f>SUM(AM605:AM609)</f>
        <v>620901.713261907</v>
      </c>
      <c r="AH610" s="25"/>
      <c r="AI610" s="25"/>
      <c r="AJ610" s="25"/>
      <c r="AK610" s="25"/>
      <c r="AL610" s="25"/>
      <c r="AM610" s="25"/>
      <c r="AN610" s="1"/>
      <c r="AO610" s="1"/>
      <c r="AP610" s="1"/>
      <c r="AQ610" s="1"/>
      <c r="AR610" s="1"/>
      <c r="AS610" s="1"/>
      <c r="AT610" s="39" t="s">
        <v>51</v>
      </c>
      <c r="AU610" s="40"/>
      <c r="AV610" s="40"/>
      <c r="AW610" s="40"/>
      <c r="AX610" s="40"/>
      <c r="AY610" s="40"/>
      <c r="AZ610" s="40"/>
      <c r="BA610" s="25">
        <f>SUM(BG605:BG609)</f>
        <v>666751.987554849</v>
      </c>
      <c r="BB610" s="25"/>
      <c r="BC610" s="25"/>
      <c r="BD610" s="25"/>
      <c r="BE610" s="25"/>
      <c r="BF610" s="25"/>
      <c r="BG610" s="25"/>
      <c r="BH610" s="1"/>
      <c r="BI610" s="1"/>
      <c r="BJ610" s="1"/>
      <c r="BK610" s="1"/>
      <c r="BL610" s="1"/>
      <c r="BM610" s="1"/>
      <c r="BN610" s="39" t="s">
        <v>51</v>
      </c>
      <c r="BO610" s="40"/>
      <c r="BP610" s="40"/>
      <c r="BQ610" s="40"/>
      <c r="BR610" s="40"/>
      <c r="BS610" s="40"/>
      <c r="BT610" s="40"/>
      <c r="BU610" s="25">
        <f>SUM(CA605:CA609)</f>
        <v>940406.99320214</v>
      </c>
      <c r="BV610" s="25"/>
      <c r="BW610" s="25"/>
      <c r="BX610" s="25"/>
      <c r="BY610" s="25"/>
      <c r="BZ610" s="25"/>
      <c r="CA610" s="25"/>
      <c r="CB610" s="1"/>
      <c r="CC610" s="1"/>
      <c r="CD610" s="1"/>
      <c r="CE610" s="1"/>
      <c r="CF610" s="1"/>
      <c r="CG610" s="1"/>
      <c r="CH610" s="39" t="s">
        <v>51</v>
      </c>
      <c r="CI610" s="40"/>
      <c r="CJ610" s="40"/>
      <c r="CK610" s="40"/>
      <c r="CL610" s="40"/>
      <c r="CM610" s="40"/>
      <c r="CN610" s="40"/>
      <c r="CO610" s="25">
        <f>SUM(CU605:CU609)</f>
        <v>987980.844752582</v>
      </c>
      <c r="CP610" s="25"/>
      <c r="CQ610" s="25"/>
      <c r="CR610" s="25"/>
      <c r="CS610" s="25"/>
      <c r="CT610" s="25"/>
      <c r="CU610" s="25"/>
      <c r="CV610" s="1"/>
      <c r="CW610" s="1"/>
      <c r="CX610" s="1"/>
      <c r="CY610" s="1"/>
      <c r="CZ610" s="1"/>
      <c r="DA610" s="1"/>
      <c r="DB610" s="39" t="s">
        <v>51</v>
      </c>
      <c r="DC610" s="40"/>
      <c r="DD610" s="40"/>
      <c r="DE610" s="40"/>
      <c r="DF610" s="40"/>
      <c r="DG610" s="40"/>
      <c r="DH610" s="40"/>
      <c r="DI610" s="25">
        <f>SUM(DO605:DO609)</f>
        <v>1387137.09617679</v>
      </c>
      <c r="DJ610" s="25"/>
      <c r="DK610" s="25"/>
      <c r="DL610" s="25"/>
      <c r="DM610" s="25"/>
      <c r="DN610" s="25"/>
      <c r="DO610" s="25"/>
      <c r="DP610" s="1"/>
      <c r="DQ610" s="1"/>
      <c r="DR610" s="1"/>
      <c r="DS610" s="1"/>
      <c r="DT610" s="1"/>
      <c r="DU610" s="1"/>
      <c r="DV610" s="39" t="s">
        <v>51</v>
      </c>
      <c r="DW610" s="40"/>
      <c r="DX610" s="40"/>
      <c r="DY610" s="40"/>
      <c r="DZ610" s="40"/>
      <c r="EA610" s="40"/>
      <c r="EB610" s="40"/>
      <c r="EC610" s="25">
        <f>SUM(EI605:EI609)</f>
        <v>2553531.38893932</v>
      </c>
      <c r="ED610" s="25"/>
      <c r="EE610" s="25"/>
      <c r="EF610" s="25"/>
      <c r="EG610" s="25"/>
      <c r="EH610" s="25"/>
      <c r="EI610" s="25"/>
    </row>
    <row r="611" s="1" customFormat="1" customHeight="1" spans="6:139">
      <c r="F611" s="40"/>
      <c r="G611" s="40"/>
      <c r="H611" s="40"/>
      <c r="I611" s="40"/>
      <c r="J611" s="40"/>
      <c r="K611" s="40"/>
      <c r="L611" s="40"/>
      <c r="M611" s="25"/>
      <c r="N611" s="25"/>
      <c r="O611" s="25"/>
      <c r="P611" s="25"/>
      <c r="Q611" s="25"/>
      <c r="R611" s="25"/>
      <c r="S611" s="25"/>
      <c r="T611" s="1"/>
      <c r="U611" s="1"/>
      <c r="V611" s="1"/>
      <c r="W611" s="1"/>
      <c r="X611" s="1"/>
      <c r="Y611" s="1"/>
      <c r="Z611" s="40"/>
      <c r="AA611" s="40"/>
      <c r="AB611" s="40"/>
      <c r="AC611" s="40"/>
      <c r="AD611" s="40"/>
      <c r="AE611" s="40"/>
      <c r="AF611" s="40"/>
      <c r="AG611" s="25"/>
      <c r="AH611" s="25"/>
      <c r="AI611" s="25"/>
      <c r="AJ611" s="25"/>
      <c r="AK611" s="25"/>
      <c r="AL611" s="25"/>
      <c r="AM611" s="25"/>
      <c r="AN611" s="1"/>
      <c r="AO611" s="1"/>
      <c r="AP611" s="1"/>
      <c r="AQ611" s="1"/>
      <c r="AR611" s="1"/>
      <c r="AS611" s="1"/>
      <c r="AT611" s="40"/>
      <c r="AU611" s="40"/>
      <c r="AV611" s="40"/>
      <c r="AW611" s="40"/>
      <c r="AX611" s="40"/>
      <c r="AY611" s="40"/>
      <c r="AZ611" s="40"/>
      <c r="BA611" s="25"/>
      <c r="BB611" s="25"/>
      <c r="BC611" s="25"/>
      <c r="BD611" s="25"/>
      <c r="BE611" s="25"/>
      <c r="BF611" s="25"/>
      <c r="BG611" s="25"/>
      <c r="BH611" s="1"/>
      <c r="BI611" s="1"/>
      <c r="BJ611" s="1"/>
      <c r="BK611" s="1"/>
      <c r="BL611" s="1"/>
      <c r="BM611" s="1"/>
      <c r="BN611" s="40"/>
      <c r="BO611" s="40"/>
      <c r="BP611" s="40"/>
      <c r="BQ611" s="40"/>
      <c r="BR611" s="40"/>
      <c r="BS611" s="40"/>
      <c r="BT611" s="40"/>
      <c r="BU611" s="25"/>
      <c r="BV611" s="25"/>
      <c r="BW611" s="25"/>
      <c r="BX611" s="25"/>
      <c r="BY611" s="25"/>
      <c r="BZ611" s="25"/>
      <c r="CA611" s="25"/>
      <c r="CB611" s="1"/>
      <c r="CC611" s="1"/>
      <c r="CD611" s="1"/>
      <c r="CE611" s="1"/>
      <c r="CF611" s="1"/>
      <c r="CG611" s="1"/>
      <c r="CH611" s="40"/>
      <c r="CI611" s="40"/>
      <c r="CJ611" s="40"/>
      <c r="CK611" s="40"/>
      <c r="CL611" s="40"/>
      <c r="CM611" s="40"/>
      <c r="CN611" s="40"/>
      <c r="CO611" s="25"/>
      <c r="CP611" s="25"/>
      <c r="CQ611" s="25"/>
      <c r="CR611" s="25"/>
      <c r="CS611" s="25"/>
      <c r="CT611" s="25"/>
      <c r="CU611" s="25"/>
      <c r="CV611" s="1"/>
      <c r="CW611" s="1"/>
      <c r="CX611" s="1"/>
      <c r="CY611" s="1"/>
      <c r="CZ611" s="1"/>
      <c r="DA611" s="1"/>
      <c r="DB611" s="40"/>
      <c r="DC611" s="40"/>
      <c r="DD611" s="40"/>
      <c r="DE611" s="40"/>
      <c r="DF611" s="40"/>
      <c r="DG611" s="40"/>
      <c r="DH611" s="40"/>
      <c r="DI611" s="25"/>
      <c r="DJ611" s="25"/>
      <c r="DK611" s="25"/>
      <c r="DL611" s="25"/>
      <c r="DM611" s="25"/>
      <c r="DN611" s="25"/>
      <c r="DO611" s="25"/>
      <c r="DP611" s="1"/>
      <c r="DQ611" s="1"/>
      <c r="DR611" s="1"/>
      <c r="DS611" s="1"/>
      <c r="DT611" s="1"/>
      <c r="DU611" s="1"/>
      <c r="DV611" s="40"/>
      <c r="DW611" s="40"/>
      <c r="DX611" s="40"/>
      <c r="DY611" s="40"/>
      <c r="DZ611" s="40"/>
      <c r="EA611" s="40"/>
      <c r="EB611" s="40"/>
      <c r="EC611" s="25"/>
      <c r="ED611" s="25"/>
      <c r="EE611" s="25"/>
      <c r="EF611" s="25"/>
      <c r="EG611" s="25"/>
      <c r="EH611" s="25"/>
      <c r="EI611" s="25"/>
    </row>
    <row r="612" s="1" customFormat="1" customHeight="1" spans="6:139">
      <c r="F612" s="35" t="s">
        <v>30</v>
      </c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1"/>
      <c r="S612" s="1"/>
      <c r="T612" s="1"/>
      <c r="U612" s="1"/>
      <c r="V612" s="1"/>
      <c r="W612" s="1"/>
      <c r="X612" s="1"/>
      <c r="Y612" s="1"/>
      <c r="Z612" s="35" t="s">
        <v>30</v>
      </c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1"/>
      <c r="AM612" s="1"/>
      <c r="AN612" s="1"/>
      <c r="AO612" s="1"/>
      <c r="AP612" s="1"/>
      <c r="AQ612" s="1"/>
      <c r="AR612" s="1"/>
      <c r="AS612" s="1"/>
      <c r="AT612" s="35" t="s">
        <v>30</v>
      </c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1"/>
      <c r="BG612" s="1"/>
      <c r="BH612" s="1"/>
      <c r="BI612" s="1"/>
      <c r="BJ612" s="1"/>
      <c r="BK612" s="1"/>
      <c r="BL612" s="1"/>
      <c r="BM612" s="1"/>
      <c r="BN612" s="35" t="s">
        <v>30</v>
      </c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1"/>
      <c r="CA612" s="1"/>
      <c r="CB612" s="1"/>
      <c r="CC612" s="1"/>
      <c r="CD612" s="1"/>
      <c r="CE612" s="1"/>
      <c r="CF612" s="1"/>
      <c r="CG612" s="1"/>
      <c r="CH612" s="35" t="s">
        <v>30</v>
      </c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1"/>
      <c r="CU612" s="1"/>
      <c r="CV612" s="1"/>
      <c r="CW612" s="1"/>
      <c r="CX612" s="1"/>
      <c r="CY612" s="1"/>
      <c r="CZ612" s="1"/>
      <c r="DA612" s="1"/>
      <c r="DB612" s="35" t="s">
        <v>30</v>
      </c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1"/>
      <c r="DO612" s="1"/>
      <c r="DP612" s="1"/>
      <c r="DQ612" s="1"/>
      <c r="DR612" s="1"/>
      <c r="DS612" s="1"/>
      <c r="DT612" s="1"/>
      <c r="DU612" s="1"/>
      <c r="DV612" s="35" t="s">
        <v>30</v>
      </c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</row>
    <row r="613" s="1" customFormat="1" customHeight="1" spans="6:139">
      <c r="F613" s="13" t="s">
        <v>8</v>
      </c>
      <c r="G613" s="13"/>
      <c r="H613" s="13"/>
      <c r="I613" s="13"/>
      <c r="J613" s="13"/>
      <c r="K613" s="8" t="s">
        <v>53</v>
      </c>
      <c r="L613" s="8"/>
      <c r="M613" s="8"/>
      <c r="N613" s="8"/>
      <c r="O613" s="9" t="s">
        <v>38</v>
      </c>
      <c r="P613" s="9"/>
      <c r="Q613" s="41" t="s">
        <v>13</v>
      </c>
      <c r="Z613" s="13" t="s">
        <v>8</v>
      </c>
      <c r="AA613" s="13"/>
      <c r="AB613" s="13"/>
      <c r="AC613" s="13"/>
      <c r="AD613" s="13"/>
      <c r="AE613" s="8" t="s">
        <v>53</v>
      </c>
      <c r="AF613" s="8"/>
      <c r="AG613" s="8"/>
      <c r="AH613" s="8"/>
      <c r="AI613" s="9" t="s">
        <v>38</v>
      </c>
      <c r="AJ613" s="9"/>
      <c r="AK613" s="41" t="s">
        <v>13</v>
      </c>
      <c r="AT613" s="13" t="s">
        <v>8</v>
      </c>
      <c r="AU613" s="13"/>
      <c r="AV613" s="13"/>
      <c r="AW613" s="13"/>
      <c r="AX613" s="13"/>
      <c r="AY613" s="8" t="s">
        <v>53</v>
      </c>
      <c r="AZ613" s="8"/>
      <c r="BA613" s="8"/>
      <c r="BB613" s="8"/>
      <c r="BC613" s="9" t="s">
        <v>38</v>
      </c>
      <c r="BD613" s="9"/>
      <c r="BE613" s="41" t="s">
        <v>13</v>
      </c>
      <c r="BN613" s="13" t="s">
        <v>8</v>
      </c>
      <c r="BO613" s="13"/>
      <c r="BP613" s="13"/>
      <c r="BQ613" s="13"/>
      <c r="BR613" s="13"/>
      <c r="BS613" s="8" t="s">
        <v>53</v>
      </c>
      <c r="BT613" s="8"/>
      <c r="BU613" s="8"/>
      <c r="BV613" s="8"/>
      <c r="BW613" s="9" t="s">
        <v>38</v>
      </c>
      <c r="BX613" s="9"/>
      <c r="BY613" s="41" t="s">
        <v>13</v>
      </c>
      <c r="CH613" s="13" t="s">
        <v>8</v>
      </c>
      <c r="CI613" s="13"/>
      <c r="CJ613" s="13"/>
      <c r="CK613" s="13"/>
      <c r="CL613" s="13"/>
      <c r="CM613" s="8" t="s">
        <v>53</v>
      </c>
      <c r="CN613" s="8"/>
      <c r="CO613" s="8"/>
      <c r="CP613" s="8"/>
      <c r="CQ613" s="9" t="s">
        <v>38</v>
      </c>
      <c r="CR613" s="9"/>
      <c r="CS613" s="41" t="s">
        <v>13</v>
      </c>
      <c r="DB613" s="13" t="s">
        <v>8</v>
      </c>
      <c r="DC613" s="13"/>
      <c r="DD613" s="13"/>
      <c r="DE613" s="13"/>
      <c r="DF613" s="13"/>
      <c r="DG613" s="8" t="s">
        <v>53</v>
      </c>
      <c r="DH613" s="8"/>
      <c r="DI613" s="8"/>
      <c r="DJ613" s="8"/>
      <c r="DK613" s="9" t="s">
        <v>38</v>
      </c>
      <c r="DL613" s="9"/>
      <c r="DM613" s="41" t="s">
        <v>13</v>
      </c>
      <c r="DV613" s="13" t="s">
        <v>8</v>
      </c>
      <c r="DW613" s="13"/>
      <c r="DX613" s="13"/>
      <c r="DY613" s="13"/>
      <c r="DZ613" s="13"/>
      <c r="EA613" s="8" t="s">
        <v>53</v>
      </c>
      <c r="EB613" s="8"/>
      <c r="EC613" s="8"/>
      <c r="ED613" s="8"/>
      <c r="EE613" s="9" t="s">
        <v>38</v>
      </c>
      <c r="EF613" s="9"/>
      <c r="EG613" s="41" t="s">
        <v>13</v>
      </c>
    </row>
    <row r="614" s="1" customFormat="1" customHeight="1" spans="6:139">
      <c r="F614" s="13" t="s">
        <v>54</v>
      </c>
      <c r="G614" s="13" t="s">
        <v>55</v>
      </c>
      <c r="H614" s="13" t="s">
        <v>56</v>
      </c>
      <c r="I614" s="13" t="s">
        <v>57</v>
      </c>
      <c r="J614" s="13" t="s">
        <v>8</v>
      </c>
      <c r="K614" s="8" t="s">
        <v>58</v>
      </c>
      <c r="L614" s="8" t="s">
        <v>26</v>
      </c>
      <c r="M614" s="8" t="s">
        <v>27</v>
      </c>
      <c r="N614" s="42" t="s">
        <v>28</v>
      </c>
      <c r="O614" s="9" t="s">
        <v>59</v>
      </c>
      <c r="P614" s="9" t="s">
        <v>60</v>
      </c>
      <c r="Q614" s="41"/>
      <c r="R614" s="1"/>
      <c r="S614" s="1"/>
      <c r="T614" s="1"/>
      <c r="U614" s="1"/>
      <c r="V614" s="1"/>
      <c r="W614" s="1"/>
      <c r="X614" s="1"/>
      <c r="Y614" s="1"/>
      <c r="Z614" s="13" t="s">
        <v>54</v>
      </c>
      <c r="AA614" s="13" t="s">
        <v>55</v>
      </c>
      <c r="AB614" s="13" t="s">
        <v>56</v>
      </c>
      <c r="AC614" s="13" t="s">
        <v>57</v>
      </c>
      <c r="AD614" s="13" t="s">
        <v>8</v>
      </c>
      <c r="AE614" s="8" t="s">
        <v>58</v>
      </c>
      <c r="AF614" s="8" t="s">
        <v>26</v>
      </c>
      <c r="AG614" s="8" t="s">
        <v>27</v>
      </c>
      <c r="AH614" s="42" t="s">
        <v>28</v>
      </c>
      <c r="AI614" s="9" t="s">
        <v>59</v>
      </c>
      <c r="AJ614" s="9" t="s">
        <v>60</v>
      </c>
      <c r="AK614" s="41"/>
      <c r="AL614" s="1"/>
      <c r="AM614" s="1"/>
      <c r="AN614" s="1"/>
      <c r="AO614" s="1"/>
      <c r="AP614" s="1"/>
      <c r="AQ614" s="1"/>
      <c r="AR614" s="1"/>
      <c r="AS614" s="1"/>
      <c r="AT614" s="13" t="s">
        <v>54</v>
      </c>
      <c r="AU614" s="13" t="s">
        <v>55</v>
      </c>
      <c r="AV614" s="13" t="s">
        <v>56</v>
      </c>
      <c r="AW614" s="13" t="s">
        <v>57</v>
      </c>
      <c r="AX614" s="13" t="s">
        <v>8</v>
      </c>
      <c r="AY614" s="8" t="s">
        <v>58</v>
      </c>
      <c r="AZ614" s="8" t="s">
        <v>26</v>
      </c>
      <c r="BA614" s="8" t="s">
        <v>27</v>
      </c>
      <c r="BB614" s="42" t="s">
        <v>28</v>
      </c>
      <c r="BC614" s="9" t="s">
        <v>59</v>
      </c>
      <c r="BD614" s="9" t="s">
        <v>60</v>
      </c>
      <c r="BE614" s="41"/>
      <c r="BF614" s="1"/>
      <c r="BG614" s="1"/>
      <c r="BH614" s="1"/>
      <c r="BI614" s="1"/>
      <c r="BJ614" s="1"/>
      <c r="BK614" s="1"/>
      <c r="BL614" s="1"/>
      <c r="BM614" s="1"/>
      <c r="BN614" s="13" t="s">
        <v>54</v>
      </c>
      <c r="BO614" s="13" t="s">
        <v>55</v>
      </c>
      <c r="BP614" s="13" t="s">
        <v>56</v>
      </c>
      <c r="BQ614" s="13" t="s">
        <v>57</v>
      </c>
      <c r="BR614" s="13" t="s">
        <v>8</v>
      </c>
      <c r="BS614" s="8" t="s">
        <v>58</v>
      </c>
      <c r="BT614" s="8" t="s">
        <v>26</v>
      </c>
      <c r="BU614" s="8" t="s">
        <v>27</v>
      </c>
      <c r="BV614" s="42" t="s">
        <v>28</v>
      </c>
      <c r="BW614" s="9" t="s">
        <v>59</v>
      </c>
      <c r="BX614" s="9" t="s">
        <v>60</v>
      </c>
      <c r="BY614" s="41"/>
      <c r="BZ614" s="1"/>
      <c r="CA614" s="1"/>
      <c r="CB614" s="1"/>
      <c r="CC614" s="1"/>
      <c r="CD614" s="1"/>
      <c r="CE614" s="1"/>
      <c r="CF614" s="1"/>
      <c r="CG614" s="1"/>
      <c r="CH614" s="13" t="s">
        <v>54</v>
      </c>
      <c r="CI614" s="13" t="s">
        <v>55</v>
      </c>
      <c r="CJ614" s="13" t="s">
        <v>56</v>
      </c>
      <c r="CK614" s="13" t="s">
        <v>57</v>
      </c>
      <c r="CL614" s="13" t="s">
        <v>8</v>
      </c>
      <c r="CM614" s="8" t="s">
        <v>58</v>
      </c>
      <c r="CN614" s="8" t="s">
        <v>26</v>
      </c>
      <c r="CO614" s="8" t="s">
        <v>27</v>
      </c>
      <c r="CP614" s="42" t="s">
        <v>28</v>
      </c>
      <c r="CQ614" s="9" t="s">
        <v>59</v>
      </c>
      <c r="CR614" s="9" t="s">
        <v>60</v>
      </c>
      <c r="CS614" s="41"/>
      <c r="CT614" s="1"/>
      <c r="CU614" s="1"/>
      <c r="CV614" s="1"/>
      <c r="CW614" s="1"/>
      <c r="CX614" s="1"/>
      <c r="CY614" s="1"/>
      <c r="CZ614" s="1"/>
      <c r="DA614" s="1"/>
      <c r="DB614" s="13" t="s">
        <v>54</v>
      </c>
      <c r="DC614" s="13" t="s">
        <v>55</v>
      </c>
      <c r="DD614" s="13" t="s">
        <v>56</v>
      </c>
      <c r="DE614" s="13" t="s">
        <v>57</v>
      </c>
      <c r="DF614" s="13" t="s">
        <v>8</v>
      </c>
      <c r="DG614" s="8" t="s">
        <v>58</v>
      </c>
      <c r="DH614" s="8" t="s">
        <v>26</v>
      </c>
      <c r="DI614" s="8" t="s">
        <v>27</v>
      </c>
      <c r="DJ614" s="42" t="s">
        <v>28</v>
      </c>
      <c r="DK614" s="9" t="s">
        <v>59</v>
      </c>
      <c r="DL614" s="9" t="s">
        <v>60</v>
      </c>
      <c r="DM614" s="41"/>
      <c r="DN614" s="1"/>
      <c r="DO614" s="1"/>
      <c r="DP614" s="1"/>
      <c r="DQ614" s="1"/>
      <c r="DR614" s="1"/>
      <c r="DS614" s="1"/>
      <c r="DT614" s="1"/>
      <c r="DU614" s="1"/>
      <c r="DV614" s="13" t="s">
        <v>54</v>
      </c>
      <c r="DW614" s="13" t="s">
        <v>55</v>
      </c>
      <c r="DX614" s="13" t="s">
        <v>56</v>
      </c>
      <c r="DY614" s="13" t="s">
        <v>57</v>
      </c>
      <c r="DZ614" s="13" t="s">
        <v>8</v>
      </c>
      <c r="EA614" s="8" t="s">
        <v>58</v>
      </c>
      <c r="EB614" s="8" t="s">
        <v>26</v>
      </c>
      <c r="EC614" s="8" t="s">
        <v>27</v>
      </c>
      <c r="ED614" s="42" t="s">
        <v>28</v>
      </c>
      <c r="EE614" s="9" t="s">
        <v>59</v>
      </c>
      <c r="EF614" s="9" t="s">
        <v>60</v>
      </c>
      <c r="EG614" s="41"/>
    </row>
    <row r="615" s="1" customFormat="1" customHeight="1" spans="6:139">
      <c r="F615" s="11">
        <v>2704</v>
      </c>
      <c r="G615" s="12">
        <v>1.05</v>
      </c>
      <c r="H615" s="11">
        <v>1</v>
      </c>
      <c r="I615" s="11">
        <v>0</v>
      </c>
      <c r="J615" s="13">
        <f t="shared" ref="J615:J629" si="1272">F615*G615*H615+I615</f>
        <v>2839.2</v>
      </c>
      <c r="K615" s="11">
        <v>1</v>
      </c>
      <c r="L615" s="11">
        <v>1</v>
      </c>
      <c r="M615" s="11">
        <v>2.38</v>
      </c>
      <c r="N615" s="42">
        <f t="shared" ref="N615:N629" si="1273">L615*M615+1</f>
        <v>3.38</v>
      </c>
      <c r="O615" s="11">
        <v>1.275</v>
      </c>
      <c r="P615" s="9">
        <v>0.5</v>
      </c>
      <c r="Q615" s="43">
        <f t="shared" ref="Q615:Q629" si="1274">J615*K615*N615*O615*P615</f>
        <v>6117.7662</v>
      </c>
      <c r="Z615" s="11">
        <v>2704</v>
      </c>
      <c r="AA615" s="12">
        <v>1.05</v>
      </c>
      <c r="AB615" s="11">
        <v>1</v>
      </c>
      <c r="AC615" s="11">
        <v>0</v>
      </c>
      <c r="AD615" s="13">
        <f t="shared" ref="AD615:AD629" si="1275">Z615*AA615*AB615+AC615</f>
        <v>2839.2</v>
      </c>
      <c r="AE615" s="11">
        <v>1</v>
      </c>
      <c r="AF615" s="11">
        <v>1</v>
      </c>
      <c r="AG615" s="11">
        <v>2.38</v>
      </c>
      <c r="AH615" s="42">
        <f t="shared" ref="AH615:AH629" si="1276">AF615*AG615+1</f>
        <v>3.38</v>
      </c>
      <c r="AI615" s="11">
        <v>1.275</v>
      </c>
      <c r="AJ615" s="9">
        <v>0.5</v>
      </c>
      <c r="AK615" s="43">
        <f t="shared" ref="AK615:AK629" si="1277">AD615*AE615*AH615*AI615*AJ615</f>
        <v>6117.7662</v>
      </c>
      <c r="AT615" s="11">
        <v>2704</v>
      </c>
      <c r="AU615" s="12">
        <v>1.05</v>
      </c>
      <c r="AV615" s="11">
        <v>1</v>
      </c>
      <c r="AW615" s="11">
        <v>0</v>
      </c>
      <c r="AX615" s="13">
        <f t="shared" ref="AX615:AX629" si="1278">AT615*AU615*AV615+AW615</f>
        <v>2839.2</v>
      </c>
      <c r="AY615" s="11">
        <v>1</v>
      </c>
      <c r="AZ615" s="11">
        <v>1</v>
      </c>
      <c r="BA615" s="11">
        <v>2.38</v>
      </c>
      <c r="BB615" s="42">
        <f t="shared" ref="BB615:BB629" si="1279">AZ615*BA615+1</f>
        <v>3.38</v>
      </c>
      <c r="BC615" s="11">
        <v>1.275</v>
      </c>
      <c r="BD615" s="9">
        <v>0.5</v>
      </c>
      <c r="BE615" s="43">
        <f t="shared" ref="BE615:BE629" si="1280">AX615*AY615*BB615*BC615*BD615</f>
        <v>6117.7662</v>
      </c>
      <c r="BN615" s="11">
        <v>2704</v>
      </c>
      <c r="BO615" s="12">
        <v>1.05</v>
      </c>
      <c r="BP615" s="11">
        <v>1</v>
      </c>
      <c r="BQ615" s="11">
        <v>0</v>
      </c>
      <c r="BR615" s="13">
        <f t="shared" ref="BR615:BR629" si="1281">BN615*BO615*BP615+BQ615</f>
        <v>2839.2</v>
      </c>
      <c r="BS615" s="11">
        <v>1</v>
      </c>
      <c r="BT615" s="11">
        <v>1</v>
      </c>
      <c r="BU615" s="11">
        <v>2.38</v>
      </c>
      <c r="BV615" s="42">
        <f t="shared" ref="BV615:BV629" si="1282">BT615*BU615+1</f>
        <v>3.38</v>
      </c>
      <c r="BW615" s="11">
        <v>1.275</v>
      </c>
      <c r="BX615" s="9">
        <v>0.5</v>
      </c>
      <c r="BY615" s="43">
        <f t="shared" ref="BY615:BY629" si="1283">BR615*BS615*BV615*BW615*BX615</f>
        <v>6117.7662</v>
      </c>
      <c r="CH615" s="11">
        <f t="shared" ref="CH615:CH629" si="1284">2704+428</f>
        <v>3132</v>
      </c>
      <c r="CI615" s="12">
        <v>1.05</v>
      </c>
      <c r="CJ615" s="11">
        <v>1</v>
      </c>
      <c r="CK615" s="11">
        <v>0</v>
      </c>
      <c r="CL615" s="13">
        <f t="shared" ref="CL615:CL629" si="1285">CH615*CI615*CJ615+CK615</f>
        <v>3288.6</v>
      </c>
      <c r="CM615" s="11">
        <v>1</v>
      </c>
      <c r="CN615" s="11">
        <v>1</v>
      </c>
      <c r="CO615" s="11">
        <v>2.38</v>
      </c>
      <c r="CP615" s="42">
        <f t="shared" ref="CP615:CP629" si="1286">CN615*CO615+1</f>
        <v>3.38</v>
      </c>
      <c r="CQ615" s="11">
        <v>1.275</v>
      </c>
      <c r="CR615" s="9">
        <v>0.5</v>
      </c>
      <c r="CS615" s="43">
        <f t="shared" ref="CS615:CS629" si="1287">CL615*CM615*CP615*CQ615*CR615</f>
        <v>7086.11085</v>
      </c>
      <c r="DB615" s="11">
        <f t="shared" ref="DB615:DB629" si="1288">2704+440</f>
        <v>3144</v>
      </c>
      <c r="DC615" s="12">
        <v>1.05</v>
      </c>
      <c r="DD615" s="11">
        <v>1</v>
      </c>
      <c r="DE615" s="11">
        <v>0</v>
      </c>
      <c r="DF615" s="13">
        <f t="shared" ref="DF615:DF629" si="1289">DB615*DC615*DD615+DE615</f>
        <v>3301.2</v>
      </c>
      <c r="DG615" s="11">
        <v>1</v>
      </c>
      <c r="DH615" s="11">
        <v>1</v>
      </c>
      <c r="DI615" s="11">
        <v>2.38</v>
      </c>
      <c r="DJ615" s="42">
        <f t="shared" ref="DJ615:DJ629" si="1290">DH615*DI615+1</f>
        <v>3.38</v>
      </c>
      <c r="DK615" s="11">
        <v>1.275</v>
      </c>
      <c r="DL615" s="9">
        <v>0.5</v>
      </c>
      <c r="DM615" s="43">
        <f t="shared" ref="DM615:DM629" si="1291">DF615*DG615*DJ615*DK615*DL615</f>
        <v>7113.2607</v>
      </c>
      <c r="DV615" s="11">
        <f t="shared" ref="DV615:DV629" si="1292">2704+499</f>
        <v>3203</v>
      </c>
      <c r="DW615" s="12">
        <v>1.05</v>
      </c>
      <c r="DX615" s="11">
        <v>1</v>
      </c>
      <c r="DY615" s="11">
        <v>0</v>
      </c>
      <c r="DZ615" s="13">
        <f t="shared" ref="DZ615:DZ629" si="1293">DV615*DW615*DX615+DY615</f>
        <v>3363.15</v>
      </c>
      <c r="EA615" s="11">
        <v>1</v>
      </c>
      <c r="EB615" s="11">
        <v>1</v>
      </c>
      <c r="EC615" s="11">
        <v>3.18</v>
      </c>
      <c r="ED615" s="42">
        <f t="shared" ref="ED615:ED629" si="1294">EB615*EC615+1</f>
        <v>4.18</v>
      </c>
      <c r="EE615" s="11">
        <v>1.275</v>
      </c>
      <c r="EF615" s="9">
        <v>0.5</v>
      </c>
      <c r="EG615" s="43">
        <f t="shared" ref="EG615:EG629" si="1295">DZ615*EA615*ED615*EE615*EF615</f>
        <v>8961.9539625</v>
      </c>
    </row>
    <row r="616" s="1" customFormat="1" customHeight="1" spans="6:139">
      <c r="F616" s="11">
        <v>2704</v>
      </c>
      <c r="G616" s="12">
        <v>1.06</v>
      </c>
      <c r="H616" s="11">
        <v>1</v>
      </c>
      <c r="I616" s="11">
        <v>0</v>
      </c>
      <c r="J616" s="13">
        <f t="shared" si="1272"/>
        <v>2866.24</v>
      </c>
      <c r="K616" s="11">
        <v>1</v>
      </c>
      <c r="L616" s="11">
        <v>1</v>
      </c>
      <c r="M616" s="11">
        <v>2.38</v>
      </c>
      <c r="N616" s="42">
        <f t="shared" si="1273"/>
        <v>3.38</v>
      </c>
      <c r="O616" s="11">
        <v>1.275</v>
      </c>
      <c r="P616" s="9">
        <v>0.5</v>
      </c>
      <c r="Q616" s="43">
        <f t="shared" si="1274"/>
        <v>6176.03064</v>
      </c>
      <c r="Z616" s="11">
        <v>2704</v>
      </c>
      <c r="AA616" s="12">
        <v>1.06</v>
      </c>
      <c r="AB616" s="11">
        <v>1</v>
      </c>
      <c r="AC616" s="11">
        <v>0</v>
      </c>
      <c r="AD616" s="13">
        <f t="shared" si="1275"/>
        <v>2866.24</v>
      </c>
      <c r="AE616" s="11">
        <v>1</v>
      </c>
      <c r="AF616" s="11">
        <v>1</v>
      </c>
      <c r="AG616" s="11">
        <v>2.38</v>
      </c>
      <c r="AH616" s="42">
        <f t="shared" si="1276"/>
        <v>3.38</v>
      </c>
      <c r="AI616" s="11">
        <v>1.275</v>
      </c>
      <c r="AJ616" s="9">
        <v>0.5</v>
      </c>
      <c r="AK616" s="43">
        <f t="shared" si="1277"/>
        <v>6176.03064</v>
      </c>
      <c r="AT616" s="11">
        <v>2704</v>
      </c>
      <c r="AU616" s="12">
        <v>1.06</v>
      </c>
      <c r="AV616" s="11">
        <v>1</v>
      </c>
      <c r="AW616" s="11">
        <v>0</v>
      </c>
      <c r="AX616" s="13">
        <f t="shared" si="1278"/>
        <v>2866.24</v>
      </c>
      <c r="AY616" s="11">
        <v>1</v>
      </c>
      <c r="AZ616" s="11">
        <v>1</v>
      </c>
      <c r="BA616" s="11">
        <v>2.38</v>
      </c>
      <c r="BB616" s="42">
        <f t="shared" si="1279"/>
        <v>3.38</v>
      </c>
      <c r="BC616" s="11">
        <v>1.275</v>
      </c>
      <c r="BD616" s="9">
        <v>0.5</v>
      </c>
      <c r="BE616" s="43">
        <f t="shared" si="1280"/>
        <v>6176.03064</v>
      </c>
      <c r="BN616" s="11">
        <v>2704</v>
      </c>
      <c r="BO616" s="12">
        <v>1.06</v>
      </c>
      <c r="BP616" s="11">
        <v>1</v>
      </c>
      <c r="BQ616" s="11">
        <v>0</v>
      </c>
      <c r="BR616" s="13">
        <f t="shared" si="1281"/>
        <v>2866.24</v>
      </c>
      <c r="BS616" s="11">
        <v>1</v>
      </c>
      <c r="BT616" s="11">
        <v>1</v>
      </c>
      <c r="BU616" s="11">
        <v>2.38</v>
      </c>
      <c r="BV616" s="42">
        <f t="shared" si="1282"/>
        <v>3.38</v>
      </c>
      <c r="BW616" s="11">
        <v>1.275</v>
      </c>
      <c r="BX616" s="9">
        <v>0.5</v>
      </c>
      <c r="BY616" s="43">
        <f t="shared" si="1283"/>
        <v>6176.03064</v>
      </c>
      <c r="CH616" s="11">
        <f t="shared" si="1284"/>
        <v>3132</v>
      </c>
      <c r="CI616" s="12">
        <v>1.06</v>
      </c>
      <c r="CJ616" s="11">
        <v>1</v>
      </c>
      <c r="CK616" s="11">
        <v>0</v>
      </c>
      <c r="CL616" s="13">
        <f t="shared" si="1285"/>
        <v>3319.92</v>
      </c>
      <c r="CM616" s="11">
        <v>1</v>
      </c>
      <c r="CN616" s="11">
        <v>1</v>
      </c>
      <c r="CO616" s="11">
        <v>2.38</v>
      </c>
      <c r="CP616" s="42">
        <f t="shared" si="1286"/>
        <v>3.38</v>
      </c>
      <c r="CQ616" s="11">
        <v>1.275</v>
      </c>
      <c r="CR616" s="9">
        <v>0.5</v>
      </c>
      <c r="CS616" s="43">
        <f t="shared" si="1287"/>
        <v>7153.59762</v>
      </c>
      <c r="DB616" s="11">
        <f t="shared" si="1288"/>
        <v>3144</v>
      </c>
      <c r="DC616" s="12">
        <v>1.06</v>
      </c>
      <c r="DD616" s="11">
        <v>1</v>
      </c>
      <c r="DE616" s="11">
        <v>0</v>
      </c>
      <c r="DF616" s="13">
        <f t="shared" si="1289"/>
        <v>3332.64</v>
      </c>
      <c r="DG616" s="11">
        <v>1</v>
      </c>
      <c r="DH616" s="11">
        <v>1</v>
      </c>
      <c r="DI616" s="11">
        <v>2.38</v>
      </c>
      <c r="DJ616" s="42">
        <f t="shared" si="1290"/>
        <v>3.38</v>
      </c>
      <c r="DK616" s="11">
        <v>1.275</v>
      </c>
      <c r="DL616" s="9">
        <v>0.5</v>
      </c>
      <c r="DM616" s="43">
        <f t="shared" si="1291"/>
        <v>7181.00604</v>
      </c>
      <c r="DV616" s="11">
        <f t="shared" si="1292"/>
        <v>3203</v>
      </c>
      <c r="DW616" s="12">
        <v>1.06</v>
      </c>
      <c r="DX616" s="11">
        <v>1</v>
      </c>
      <c r="DY616" s="11">
        <v>0</v>
      </c>
      <c r="DZ616" s="13">
        <f t="shared" si="1293"/>
        <v>3395.18</v>
      </c>
      <c r="EA616" s="11">
        <v>1</v>
      </c>
      <c r="EB616" s="11">
        <v>1</v>
      </c>
      <c r="EC616" s="11">
        <v>3.18</v>
      </c>
      <c r="ED616" s="42">
        <f t="shared" si="1294"/>
        <v>4.18</v>
      </c>
      <c r="EE616" s="11">
        <v>1.275</v>
      </c>
      <c r="EF616" s="9">
        <v>0.5</v>
      </c>
      <c r="EG616" s="43">
        <f t="shared" si="1295"/>
        <v>9047.305905</v>
      </c>
    </row>
    <row r="617" s="1" customFormat="1" customHeight="1" spans="6:139">
      <c r="F617" s="11">
        <v>2704</v>
      </c>
      <c r="G617" s="12">
        <v>1.31</v>
      </c>
      <c r="H617" s="11">
        <v>1</v>
      </c>
      <c r="I617" s="11">
        <v>0</v>
      </c>
      <c r="J617" s="13">
        <f t="shared" si="1272"/>
        <v>3542.24</v>
      </c>
      <c r="K617" s="11">
        <v>1</v>
      </c>
      <c r="L617" s="11">
        <v>1</v>
      </c>
      <c r="M617" s="11">
        <v>2.38</v>
      </c>
      <c r="N617" s="42">
        <f t="shared" si="1273"/>
        <v>3.38</v>
      </c>
      <c r="O617" s="11">
        <v>1.275</v>
      </c>
      <c r="P617" s="9">
        <v>0.5</v>
      </c>
      <c r="Q617" s="43">
        <f t="shared" si="1274"/>
        <v>7632.64164</v>
      </c>
      <c r="Z617" s="11">
        <v>2704</v>
      </c>
      <c r="AA617" s="12">
        <v>1.31</v>
      </c>
      <c r="AB617" s="11">
        <v>1</v>
      </c>
      <c r="AC617" s="11">
        <v>0</v>
      </c>
      <c r="AD617" s="13">
        <f t="shared" si="1275"/>
        <v>3542.24</v>
      </c>
      <c r="AE617" s="11">
        <v>1</v>
      </c>
      <c r="AF617" s="11">
        <v>1</v>
      </c>
      <c r="AG617" s="11">
        <v>2.38</v>
      </c>
      <c r="AH617" s="42">
        <f t="shared" si="1276"/>
        <v>3.38</v>
      </c>
      <c r="AI617" s="11">
        <v>1.275</v>
      </c>
      <c r="AJ617" s="9">
        <v>0.5</v>
      </c>
      <c r="AK617" s="43">
        <f t="shared" si="1277"/>
        <v>7632.64164</v>
      </c>
      <c r="AT617" s="11">
        <v>2704</v>
      </c>
      <c r="AU617" s="12">
        <v>1.31</v>
      </c>
      <c r="AV617" s="11">
        <v>1</v>
      </c>
      <c r="AW617" s="11">
        <v>0</v>
      </c>
      <c r="AX617" s="13">
        <f t="shared" si="1278"/>
        <v>3542.24</v>
      </c>
      <c r="AY617" s="11">
        <v>1</v>
      </c>
      <c r="AZ617" s="11">
        <v>1</v>
      </c>
      <c r="BA617" s="11">
        <v>2.38</v>
      </c>
      <c r="BB617" s="42">
        <f t="shared" si="1279"/>
        <v>3.38</v>
      </c>
      <c r="BC617" s="11">
        <v>1.275</v>
      </c>
      <c r="BD617" s="9">
        <v>0.5</v>
      </c>
      <c r="BE617" s="43">
        <f t="shared" si="1280"/>
        <v>7632.64164</v>
      </c>
      <c r="BN617" s="11">
        <v>2704</v>
      </c>
      <c r="BO617" s="12">
        <v>1.31</v>
      </c>
      <c r="BP617" s="11">
        <v>1</v>
      </c>
      <c r="BQ617" s="11">
        <v>0</v>
      </c>
      <c r="BR617" s="13">
        <f t="shared" si="1281"/>
        <v>3542.24</v>
      </c>
      <c r="BS617" s="11">
        <v>1</v>
      </c>
      <c r="BT617" s="11">
        <v>1</v>
      </c>
      <c r="BU617" s="11">
        <v>2.38</v>
      </c>
      <c r="BV617" s="42">
        <f t="shared" si="1282"/>
        <v>3.38</v>
      </c>
      <c r="BW617" s="11">
        <v>1.275</v>
      </c>
      <c r="BX617" s="9">
        <v>0.5</v>
      </c>
      <c r="BY617" s="43">
        <f t="shared" si="1283"/>
        <v>7632.64164</v>
      </c>
      <c r="CH617" s="11">
        <f t="shared" si="1284"/>
        <v>3132</v>
      </c>
      <c r="CI617" s="12">
        <v>1.31</v>
      </c>
      <c r="CJ617" s="11">
        <v>1</v>
      </c>
      <c r="CK617" s="11">
        <v>0</v>
      </c>
      <c r="CL617" s="13">
        <f t="shared" si="1285"/>
        <v>4102.92</v>
      </c>
      <c r="CM617" s="11">
        <v>1</v>
      </c>
      <c r="CN617" s="11">
        <v>1</v>
      </c>
      <c r="CO617" s="11">
        <v>2.38</v>
      </c>
      <c r="CP617" s="42">
        <f t="shared" si="1286"/>
        <v>3.38</v>
      </c>
      <c r="CQ617" s="11">
        <v>1.275</v>
      </c>
      <c r="CR617" s="9">
        <v>0.5</v>
      </c>
      <c r="CS617" s="43">
        <f t="shared" si="1287"/>
        <v>8840.76687</v>
      </c>
      <c r="DB617" s="11">
        <f t="shared" si="1288"/>
        <v>3144</v>
      </c>
      <c r="DC617" s="12">
        <v>1.31</v>
      </c>
      <c r="DD617" s="11">
        <v>1</v>
      </c>
      <c r="DE617" s="11">
        <v>0</v>
      </c>
      <c r="DF617" s="13">
        <f t="shared" si="1289"/>
        <v>4118.64</v>
      </c>
      <c r="DG617" s="11">
        <v>1</v>
      </c>
      <c r="DH617" s="11">
        <v>1</v>
      </c>
      <c r="DI617" s="11">
        <v>2.38</v>
      </c>
      <c r="DJ617" s="42">
        <f t="shared" si="1290"/>
        <v>3.38</v>
      </c>
      <c r="DK617" s="11">
        <v>1.275</v>
      </c>
      <c r="DL617" s="9">
        <v>0.5</v>
      </c>
      <c r="DM617" s="43">
        <f t="shared" si="1291"/>
        <v>8874.63954</v>
      </c>
      <c r="DV617" s="11">
        <f t="shared" si="1292"/>
        <v>3203</v>
      </c>
      <c r="DW617" s="12">
        <v>1.31</v>
      </c>
      <c r="DX617" s="11">
        <v>1</v>
      </c>
      <c r="DY617" s="11">
        <v>0</v>
      </c>
      <c r="DZ617" s="13">
        <f t="shared" si="1293"/>
        <v>4195.93</v>
      </c>
      <c r="EA617" s="11">
        <v>1</v>
      </c>
      <c r="EB617" s="11">
        <v>1</v>
      </c>
      <c r="EC617" s="11">
        <v>3.18</v>
      </c>
      <c r="ED617" s="42">
        <f t="shared" si="1294"/>
        <v>4.18</v>
      </c>
      <c r="EE617" s="11">
        <v>1.275</v>
      </c>
      <c r="EF617" s="9">
        <v>0.5</v>
      </c>
      <c r="EG617" s="43">
        <f t="shared" si="1295"/>
        <v>11181.1044675</v>
      </c>
    </row>
    <row r="618" s="1" customFormat="1" customHeight="1" spans="6:139">
      <c r="F618" s="11">
        <v>2704</v>
      </c>
      <c r="G618" s="12">
        <v>0.75</v>
      </c>
      <c r="H618" s="11">
        <v>1</v>
      </c>
      <c r="I618" s="11">
        <v>0</v>
      </c>
      <c r="J618" s="13">
        <f t="shared" si="1272"/>
        <v>2028</v>
      </c>
      <c r="K618" s="11">
        <v>1</v>
      </c>
      <c r="L618" s="11">
        <v>1</v>
      </c>
      <c r="M618" s="11">
        <v>2.38</v>
      </c>
      <c r="N618" s="42">
        <f t="shared" si="1273"/>
        <v>3.38</v>
      </c>
      <c r="O618" s="11">
        <v>1.275</v>
      </c>
      <c r="P618" s="9">
        <v>0.5</v>
      </c>
      <c r="Q618" s="43">
        <f t="shared" si="1274"/>
        <v>4369.833</v>
      </c>
      <c r="Z618" s="11">
        <v>2704</v>
      </c>
      <c r="AA618" s="12">
        <v>0.75</v>
      </c>
      <c r="AB618" s="11">
        <v>1</v>
      </c>
      <c r="AC618" s="11">
        <v>0</v>
      </c>
      <c r="AD618" s="13">
        <f t="shared" si="1275"/>
        <v>2028</v>
      </c>
      <c r="AE618" s="11">
        <v>1</v>
      </c>
      <c r="AF618" s="11">
        <v>1</v>
      </c>
      <c r="AG618" s="11">
        <v>2.38</v>
      </c>
      <c r="AH618" s="42">
        <f t="shared" si="1276"/>
        <v>3.38</v>
      </c>
      <c r="AI618" s="11">
        <v>1.275</v>
      </c>
      <c r="AJ618" s="9">
        <v>0.5</v>
      </c>
      <c r="AK618" s="43">
        <f t="shared" si="1277"/>
        <v>4369.833</v>
      </c>
      <c r="AT618" s="11">
        <v>2704</v>
      </c>
      <c r="AU618" s="12">
        <v>0.75</v>
      </c>
      <c r="AV618" s="11">
        <v>1</v>
      </c>
      <c r="AW618" s="11">
        <v>0</v>
      </c>
      <c r="AX618" s="13">
        <f t="shared" si="1278"/>
        <v>2028</v>
      </c>
      <c r="AY618" s="11">
        <v>1</v>
      </c>
      <c r="AZ618" s="11">
        <v>1</v>
      </c>
      <c r="BA618" s="11">
        <v>2.38</v>
      </c>
      <c r="BB618" s="42">
        <f t="shared" si="1279"/>
        <v>3.38</v>
      </c>
      <c r="BC618" s="11">
        <v>1.275</v>
      </c>
      <c r="BD618" s="9">
        <v>0.5</v>
      </c>
      <c r="BE618" s="43">
        <f t="shared" si="1280"/>
        <v>4369.833</v>
      </c>
      <c r="BN618" s="11">
        <v>2704</v>
      </c>
      <c r="BO618" s="12">
        <v>0.75</v>
      </c>
      <c r="BP618" s="11">
        <v>1</v>
      </c>
      <c r="BQ618" s="11">
        <v>0</v>
      </c>
      <c r="BR618" s="13">
        <f t="shared" si="1281"/>
        <v>2028</v>
      </c>
      <c r="BS618" s="11">
        <v>1</v>
      </c>
      <c r="BT618" s="11">
        <v>1</v>
      </c>
      <c r="BU618" s="11">
        <v>2.38</v>
      </c>
      <c r="BV618" s="42">
        <f t="shared" si="1282"/>
        <v>3.38</v>
      </c>
      <c r="BW618" s="11">
        <v>1.275</v>
      </c>
      <c r="BX618" s="9">
        <v>0.5</v>
      </c>
      <c r="BY618" s="43">
        <f t="shared" si="1283"/>
        <v>4369.833</v>
      </c>
      <c r="CH618" s="11">
        <f t="shared" si="1284"/>
        <v>3132</v>
      </c>
      <c r="CI618" s="12">
        <v>0.75</v>
      </c>
      <c r="CJ618" s="11">
        <v>1</v>
      </c>
      <c r="CK618" s="11">
        <v>0</v>
      </c>
      <c r="CL618" s="13">
        <f t="shared" si="1285"/>
        <v>2349</v>
      </c>
      <c r="CM618" s="11">
        <v>1</v>
      </c>
      <c r="CN618" s="11">
        <v>1</v>
      </c>
      <c r="CO618" s="11">
        <v>2.38</v>
      </c>
      <c r="CP618" s="42">
        <f t="shared" si="1286"/>
        <v>3.38</v>
      </c>
      <c r="CQ618" s="11">
        <v>1.275</v>
      </c>
      <c r="CR618" s="9">
        <v>0.5</v>
      </c>
      <c r="CS618" s="43">
        <f t="shared" si="1287"/>
        <v>5061.50775</v>
      </c>
      <c r="DB618" s="11">
        <f t="shared" si="1288"/>
        <v>3144</v>
      </c>
      <c r="DC618" s="12">
        <v>0.75</v>
      </c>
      <c r="DD618" s="11">
        <v>1</v>
      </c>
      <c r="DE618" s="11">
        <v>0</v>
      </c>
      <c r="DF618" s="13">
        <f t="shared" si="1289"/>
        <v>2358</v>
      </c>
      <c r="DG618" s="11">
        <v>1</v>
      </c>
      <c r="DH618" s="11">
        <v>1</v>
      </c>
      <c r="DI618" s="11">
        <v>2.38</v>
      </c>
      <c r="DJ618" s="42">
        <f t="shared" si="1290"/>
        <v>3.38</v>
      </c>
      <c r="DK618" s="11">
        <v>1.275</v>
      </c>
      <c r="DL618" s="9">
        <v>0.5</v>
      </c>
      <c r="DM618" s="43">
        <f t="shared" si="1291"/>
        <v>5080.9005</v>
      </c>
      <c r="DV618" s="11">
        <f t="shared" si="1292"/>
        <v>3203</v>
      </c>
      <c r="DW618" s="12">
        <v>0.75</v>
      </c>
      <c r="DX618" s="11">
        <v>1</v>
      </c>
      <c r="DY618" s="11">
        <v>0</v>
      </c>
      <c r="DZ618" s="13">
        <f t="shared" si="1293"/>
        <v>2402.25</v>
      </c>
      <c r="EA618" s="11">
        <v>1</v>
      </c>
      <c r="EB618" s="11">
        <v>1</v>
      </c>
      <c r="EC618" s="11">
        <v>3.18</v>
      </c>
      <c r="ED618" s="42">
        <f t="shared" si="1294"/>
        <v>4.18</v>
      </c>
      <c r="EE618" s="11">
        <v>1.275</v>
      </c>
      <c r="EF618" s="9">
        <v>0.5</v>
      </c>
      <c r="EG618" s="43">
        <f t="shared" si="1295"/>
        <v>6401.3956875</v>
      </c>
    </row>
    <row r="619" s="1" customFormat="1" customHeight="1" spans="6:139">
      <c r="F619" s="11">
        <v>2704</v>
      </c>
      <c r="G619" s="12">
        <v>0.75</v>
      </c>
      <c r="H619" s="11">
        <v>1</v>
      </c>
      <c r="I619" s="11">
        <v>0</v>
      </c>
      <c r="J619" s="13">
        <f t="shared" si="1272"/>
        <v>2028</v>
      </c>
      <c r="K619" s="11">
        <v>1</v>
      </c>
      <c r="L619" s="11">
        <v>1</v>
      </c>
      <c r="M619" s="11">
        <v>2.38</v>
      </c>
      <c r="N619" s="42">
        <f t="shared" si="1273"/>
        <v>3.38</v>
      </c>
      <c r="O619" s="11">
        <v>1.275</v>
      </c>
      <c r="P619" s="9">
        <v>0.5</v>
      </c>
      <c r="Q619" s="43">
        <f t="shared" si="1274"/>
        <v>4369.833</v>
      </c>
      <c r="Z619" s="11">
        <v>2704</v>
      </c>
      <c r="AA619" s="12">
        <v>0.75</v>
      </c>
      <c r="AB619" s="11">
        <v>1</v>
      </c>
      <c r="AC619" s="11">
        <v>0</v>
      </c>
      <c r="AD619" s="13">
        <f t="shared" si="1275"/>
        <v>2028</v>
      </c>
      <c r="AE619" s="11">
        <v>1</v>
      </c>
      <c r="AF619" s="11">
        <v>1</v>
      </c>
      <c r="AG619" s="11">
        <v>2.38</v>
      </c>
      <c r="AH619" s="42">
        <f t="shared" si="1276"/>
        <v>3.38</v>
      </c>
      <c r="AI619" s="11">
        <v>1.275</v>
      </c>
      <c r="AJ619" s="9">
        <v>0.5</v>
      </c>
      <c r="AK619" s="43">
        <f t="shared" si="1277"/>
        <v>4369.833</v>
      </c>
      <c r="AT619" s="11">
        <v>2704</v>
      </c>
      <c r="AU619" s="12">
        <v>0.75</v>
      </c>
      <c r="AV619" s="11">
        <v>1</v>
      </c>
      <c r="AW619" s="11">
        <v>0</v>
      </c>
      <c r="AX619" s="13">
        <f t="shared" si="1278"/>
        <v>2028</v>
      </c>
      <c r="AY619" s="11">
        <v>1</v>
      </c>
      <c r="AZ619" s="11">
        <v>1</v>
      </c>
      <c r="BA619" s="11">
        <v>2.38</v>
      </c>
      <c r="BB619" s="42">
        <f t="shared" si="1279"/>
        <v>3.38</v>
      </c>
      <c r="BC619" s="11">
        <v>1.275</v>
      </c>
      <c r="BD619" s="9">
        <v>0.5</v>
      </c>
      <c r="BE619" s="43">
        <f t="shared" si="1280"/>
        <v>4369.833</v>
      </c>
      <c r="BN619" s="11">
        <v>2704</v>
      </c>
      <c r="BO619" s="12">
        <v>0.75</v>
      </c>
      <c r="BP619" s="11">
        <v>1</v>
      </c>
      <c r="BQ619" s="11">
        <v>0</v>
      </c>
      <c r="BR619" s="13">
        <f t="shared" si="1281"/>
        <v>2028</v>
      </c>
      <c r="BS619" s="11">
        <v>1</v>
      </c>
      <c r="BT619" s="11">
        <v>1</v>
      </c>
      <c r="BU619" s="11">
        <v>2.38</v>
      </c>
      <c r="BV619" s="42">
        <f t="shared" si="1282"/>
        <v>3.38</v>
      </c>
      <c r="BW619" s="11">
        <v>1.275</v>
      </c>
      <c r="BX619" s="9">
        <v>0.5</v>
      </c>
      <c r="BY619" s="43">
        <f t="shared" si="1283"/>
        <v>4369.833</v>
      </c>
      <c r="CH619" s="11">
        <f t="shared" si="1284"/>
        <v>3132</v>
      </c>
      <c r="CI619" s="12">
        <v>0.75</v>
      </c>
      <c r="CJ619" s="11">
        <v>1</v>
      </c>
      <c r="CK619" s="11">
        <v>0</v>
      </c>
      <c r="CL619" s="13">
        <f t="shared" si="1285"/>
        <v>2349</v>
      </c>
      <c r="CM619" s="11">
        <v>1</v>
      </c>
      <c r="CN619" s="11">
        <v>1</v>
      </c>
      <c r="CO619" s="11">
        <v>2.38</v>
      </c>
      <c r="CP619" s="42">
        <f t="shared" si="1286"/>
        <v>3.38</v>
      </c>
      <c r="CQ619" s="11">
        <v>1.275</v>
      </c>
      <c r="CR619" s="9">
        <v>0.5</v>
      </c>
      <c r="CS619" s="43">
        <f t="shared" si="1287"/>
        <v>5061.50775</v>
      </c>
      <c r="DB619" s="11">
        <f t="shared" si="1288"/>
        <v>3144</v>
      </c>
      <c r="DC619" s="12">
        <v>0.75</v>
      </c>
      <c r="DD619" s="11">
        <v>1</v>
      </c>
      <c r="DE619" s="11">
        <v>0</v>
      </c>
      <c r="DF619" s="13">
        <f t="shared" si="1289"/>
        <v>2358</v>
      </c>
      <c r="DG619" s="11">
        <v>1</v>
      </c>
      <c r="DH619" s="11">
        <v>1</v>
      </c>
      <c r="DI619" s="11">
        <v>2.38</v>
      </c>
      <c r="DJ619" s="42">
        <f t="shared" si="1290"/>
        <v>3.38</v>
      </c>
      <c r="DK619" s="11">
        <v>1.275</v>
      </c>
      <c r="DL619" s="9">
        <v>0.5</v>
      </c>
      <c r="DM619" s="43">
        <f t="shared" si="1291"/>
        <v>5080.9005</v>
      </c>
      <c r="DV619" s="11">
        <f t="shared" si="1292"/>
        <v>3203</v>
      </c>
      <c r="DW619" s="12">
        <v>0.75</v>
      </c>
      <c r="DX619" s="11">
        <v>1</v>
      </c>
      <c r="DY619" s="11">
        <v>0</v>
      </c>
      <c r="DZ619" s="13">
        <f t="shared" si="1293"/>
        <v>2402.25</v>
      </c>
      <c r="EA619" s="11">
        <v>1</v>
      </c>
      <c r="EB619" s="11">
        <v>1</v>
      </c>
      <c r="EC619" s="11">
        <v>3.18</v>
      </c>
      <c r="ED619" s="42">
        <f t="shared" si="1294"/>
        <v>4.18</v>
      </c>
      <c r="EE619" s="11">
        <v>1.275</v>
      </c>
      <c r="EF619" s="9">
        <v>0.5</v>
      </c>
      <c r="EG619" s="43">
        <f t="shared" si="1295"/>
        <v>6401.3956875</v>
      </c>
    </row>
    <row r="620" s="1" customFormat="1" customHeight="1" spans="6:139">
      <c r="F620" s="11">
        <v>2704</v>
      </c>
      <c r="G620" s="12">
        <v>1.8</v>
      </c>
      <c r="H620" s="11">
        <v>1</v>
      </c>
      <c r="I620" s="11">
        <v>0</v>
      </c>
      <c r="J620" s="13">
        <f t="shared" si="1272"/>
        <v>4867.2</v>
      </c>
      <c r="K620" s="11">
        <v>1</v>
      </c>
      <c r="L620" s="11">
        <v>1</v>
      </c>
      <c r="M620" s="11">
        <v>2.38</v>
      </c>
      <c r="N620" s="42">
        <f t="shared" si="1273"/>
        <v>3.38</v>
      </c>
      <c r="O620" s="11">
        <v>1.275</v>
      </c>
      <c r="P620" s="9">
        <v>0.5</v>
      </c>
      <c r="Q620" s="43">
        <f t="shared" si="1274"/>
        <v>10487.5992</v>
      </c>
      <c r="Z620" s="11">
        <v>2704</v>
      </c>
      <c r="AA620" s="12">
        <v>1.8</v>
      </c>
      <c r="AB620" s="11">
        <v>1</v>
      </c>
      <c r="AC620" s="11">
        <v>0</v>
      </c>
      <c r="AD620" s="13">
        <f t="shared" si="1275"/>
        <v>4867.2</v>
      </c>
      <c r="AE620" s="11">
        <v>1</v>
      </c>
      <c r="AF620" s="11">
        <v>1</v>
      </c>
      <c r="AG620" s="11">
        <v>2.38</v>
      </c>
      <c r="AH620" s="42">
        <f t="shared" si="1276"/>
        <v>3.38</v>
      </c>
      <c r="AI620" s="11">
        <v>1.275</v>
      </c>
      <c r="AJ620" s="9">
        <v>0.5</v>
      </c>
      <c r="AK620" s="43">
        <f t="shared" si="1277"/>
        <v>10487.5992</v>
      </c>
      <c r="AT620" s="11">
        <v>2704</v>
      </c>
      <c r="AU620" s="12">
        <v>1.8</v>
      </c>
      <c r="AV620" s="11">
        <v>1</v>
      </c>
      <c r="AW620" s="11">
        <v>0</v>
      </c>
      <c r="AX620" s="13">
        <f t="shared" si="1278"/>
        <v>4867.2</v>
      </c>
      <c r="AY620" s="11">
        <v>1</v>
      </c>
      <c r="AZ620" s="11">
        <v>1</v>
      </c>
      <c r="BA620" s="11">
        <v>2.38</v>
      </c>
      <c r="BB620" s="42">
        <f t="shared" si="1279"/>
        <v>3.38</v>
      </c>
      <c r="BC620" s="11">
        <v>1.275</v>
      </c>
      <c r="BD620" s="9">
        <v>0.5</v>
      </c>
      <c r="BE620" s="43">
        <f t="shared" si="1280"/>
        <v>10487.5992</v>
      </c>
      <c r="BN620" s="11">
        <v>2704</v>
      </c>
      <c r="BO620" s="12">
        <v>1.8</v>
      </c>
      <c r="BP620" s="11">
        <v>1</v>
      </c>
      <c r="BQ620" s="11">
        <v>0</v>
      </c>
      <c r="BR620" s="13">
        <f t="shared" si="1281"/>
        <v>4867.2</v>
      </c>
      <c r="BS620" s="11">
        <v>1</v>
      </c>
      <c r="BT620" s="11">
        <v>1</v>
      </c>
      <c r="BU620" s="11">
        <v>2.38</v>
      </c>
      <c r="BV620" s="42">
        <f t="shared" si="1282"/>
        <v>3.38</v>
      </c>
      <c r="BW620" s="11">
        <v>1.275</v>
      </c>
      <c r="BX620" s="9">
        <v>0.5</v>
      </c>
      <c r="BY620" s="43">
        <f t="shared" si="1283"/>
        <v>10487.5992</v>
      </c>
      <c r="CH620" s="11">
        <f t="shared" si="1284"/>
        <v>3132</v>
      </c>
      <c r="CI620" s="12">
        <v>1.8</v>
      </c>
      <c r="CJ620" s="11">
        <v>1</v>
      </c>
      <c r="CK620" s="11">
        <v>0</v>
      </c>
      <c r="CL620" s="13">
        <f t="shared" si="1285"/>
        <v>5637.6</v>
      </c>
      <c r="CM620" s="11">
        <v>1</v>
      </c>
      <c r="CN620" s="11">
        <v>1</v>
      </c>
      <c r="CO620" s="11">
        <v>2.38</v>
      </c>
      <c r="CP620" s="42">
        <f t="shared" si="1286"/>
        <v>3.38</v>
      </c>
      <c r="CQ620" s="11">
        <v>1.275</v>
      </c>
      <c r="CR620" s="9">
        <v>0.5</v>
      </c>
      <c r="CS620" s="43">
        <f t="shared" si="1287"/>
        <v>12147.6186</v>
      </c>
      <c r="DB620" s="11">
        <f t="shared" si="1288"/>
        <v>3144</v>
      </c>
      <c r="DC620" s="12">
        <v>1.8</v>
      </c>
      <c r="DD620" s="11">
        <v>1</v>
      </c>
      <c r="DE620" s="11">
        <v>0</v>
      </c>
      <c r="DF620" s="13">
        <f t="shared" si="1289"/>
        <v>5659.2</v>
      </c>
      <c r="DG620" s="11">
        <v>1</v>
      </c>
      <c r="DH620" s="11">
        <v>1</v>
      </c>
      <c r="DI620" s="11">
        <v>2.38</v>
      </c>
      <c r="DJ620" s="42">
        <f t="shared" si="1290"/>
        <v>3.38</v>
      </c>
      <c r="DK620" s="11">
        <v>1.275</v>
      </c>
      <c r="DL620" s="9">
        <v>0.5</v>
      </c>
      <c r="DM620" s="43">
        <f t="shared" si="1291"/>
        <v>12194.1612</v>
      </c>
      <c r="DV620" s="11">
        <f t="shared" si="1292"/>
        <v>3203</v>
      </c>
      <c r="DW620" s="12">
        <v>1.8</v>
      </c>
      <c r="DX620" s="11">
        <v>1</v>
      </c>
      <c r="DY620" s="11">
        <v>0</v>
      </c>
      <c r="DZ620" s="13">
        <f t="shared" si="1293"/>
        <v>5765.4</v>
      </c>
      <c r="EA620" s="11">
        <v>1</v>
      </c>
      <c r="EB620" s="11">
        <v>1</v>
      </c>
      <c r="EC620" s="11">
        <v>3.18</v>
      </c>
      <c r="ED620" s="42">
        <f t="shared" si="1294"/>
        <v>4.18</v>
      </c>
      <c r="EE620" s="11">
        <v>1.275</v>
      </c>
      <c r="EF620" s="9">
        <v>0.5</v>
      </c>
      <c r="EG620" s="43">
        <f t="shared" si="1295"/>
        <v>15363.34965</v>
      </c>
    </row>
    <row r="621" s="1" customFormat="1" customHeight="1" spans="6:139">
      <c r="F621" s="11">
        <v>2704</v>
      </c>
      <c r="G621" s="12">
        <v>1.05</v>
      </c>
      <c r="H621" s="11">
        <v>1</v>
      </c>
      <c r="I621" s="11">
        <v>0</v>
      </c>
      <c r="J621" s="13">
        <f t="shared" si="1272"/>
        <v>2839.2</v>
      </c>
      <c r="K621" s="11">
        <v>1</v>
      </c>
      <c r="L621" s="11">
        <v>1</v>
      </c>
      <c r="M621" s="11">
        <v>2.38</v>
      </c>
      <c r="N621" s="42">
        <f t="shared" si="1273"/>
        <v>3.38</v>
      </c>
      <c r="O621" s="11">
        <v>1.275</v>
      </c>
      <c r="P621" s="9">
        <v>0.5</v>
      </c>
      <c r="Q621" s="43">
        <f t="shared" si="1274"/>
        <v>6117.7662</v>
      </c>
      <c r="Z621" s="11">
        <v>2704</v>
      </c>
      <c r="AA621" s="12">
        <v>1.05</v>
      </c>
      <c r="AB621" s="11">
        <v>1</v>
      </c>
      <c r="AC621" s="11">
        <v>0</v>
      </c>
      <c r="AD621" s="13">
        <f t="shared" si="1275"/>
        <v>2839.2</v>
      </c>
      <c r="AE621" s="11">
        <v>1</v>
      </c>
      <c r="AF621" s="11">
        <v>1</v>
      </c>
      <c r="AG621" s="11">
        <v>2.38</v>
      </c>
      <c r="AH621" s="42">
        <f t="shared" si="1276"/>
        <v>3.38</v>
      </c>
      <c r="AI621" s="11">
        <v>1.275</v>
      </c>
      <c r="AJ621" s="9">
        <v>0.5</v>
      </c>
      <c r="AK621" s="43">
        <f t="shared" si="1277"/>
        <v>6117.7662</v>
      </c>
      <c r="AT621" s="11">
        <v>2704</v>
      </c>
      <c r="AU621" s="12">
        <v>1.05</v>
      </c>
      <c r="AV621" s="11">
        <v>1</v>
      </c>
      <c r="AW621" s="11">
        <v>0</v>
      </c>
      <c r="AX621" s="13">
        <f t="shared" si="1278"/>
        <v>2839.2</v>
      </c>
      <c r="AY621" s="11">
        <v>1</v>
      </c>
      <c r="AZ621" s="11">
        <v>1</v>
      </c>
      <c r="BA621" s="11">
        <v>2.38</v>
      </c>
      <c r="BB621" s="42">
        <f t="shared" si="1279"/>
        <v>3.38</v>
      </c>
      <c r="BC621" s="11">
        <v>1.275</v>
      </c>
      <c r="BD621" s="9">
        <v>0.5</v>
      </c>
      <c r="BE621" s="43">
        <f t="shared" si="1280"/>
        <v>6117.7662</v>
      </c>
      <c r="BN621" s="11">
        <v>2704</v>
      </c>
      <c r="BO621" s="12">
        <v>1.05</v>
      </c>
      <c r="BP621" s="11">
        <v>1</v>
      </c>
      <c r="BQ621" s="11">
        <v>0</v>
      </c>
      <c r="BR621" s="13">
        <f t="shared" si="1281"/>
        <v>2839.2</v>
      </c>
      <c r="BS621" s="11">
        <v>1</v>
      </c>
      <c r="BT621" s="11">
        <v>1</v>
      </c>
      <c r="BU621" s="11">
        <v>2.38</v>
      </c>
      <c r="BV621" s="42">
        <f t="shared" si="1282"/>
        <v>3.38</v>
      </c>
      <c r="BW621" s="11">
        <v>1.275</v>
      </c>
      <c r="BX621" s="9">
        <v>0.5</v>
      </c>
      <c r="BY621" s="43">
        <f t="shared" si="1283"/>
        <v>6117.7662</v>
      </c>
      <c r="CH621" s="11">
        <f t="shared" si="1284"/>
        <v>3132</v>
      </c>
      <c r="CI621" s="12">
        <v>1.05</v>
      </c>
      <c r="CJ621" s="11">
        <v>1</v>
      </c>
      <c r="CK621" s="11">
        <v>0</v>
      </c>
      <c r="CL621" s="13">
        <f t="shared" si="1285"/>
        <v>3288.6</v>
      </c>
      <c r="CM621" s="11">
        <v>1</v>
      </c>
      <c r="CN621" s="11">
        <v>1</v>
      </c>
      <c r="CO621" s="11">
        <v>2.38</v>
      </c>
      <c r="CP621" s="42">
        <f t="shared" si="1286"/>
        <v>3.38</v>
      </c>
      <c r="CQ621" s="11">
        <v>1.275</v>
      </c>
      <c r="CR621" s="9">
        <v>0.5</v>
      </c>
      <c r="CS621" s="43">
        <f t="shared" si="1287"/>
        <v>7086.11085</v>
      </c>
      <c r="DB621" s="11">
        <f t="shared" si="1288"/>
        <v>3144</v>
      </c>
      <c r="DC621" s="12">
        <v>1.05</v>
      </c>
      <c r="DD621" s="11">
        <v>1</v>
      </c>
      <c r="DE621" s="11">
        <v>0</v>
      </c>
      <c r="DF621" s="13">
        <f t="shared" si="1289"/>
        <v>3301.2</v>
      </c>
      <c r="DG621" s="11">
        <v>1</v>
      </c>
      <c r="DH621" s="11">
        <v>1</v>
      </c>
      <c r="DI621" s="11">
        <v>2.38</v>
      </c>
      <c r="DJ621" s="42">
        <f t="shared" si="1290"/>
        <v>3.38</v>
      </c>
      <c r="DK621" s="11">
        <v>1.275</v>
      </c>
      <c r="DL621" s="9">
        <v>0.5</v>
      </c>
      <c r="DM621" s="43">
        <f t="shared" si="1291"/>
        <v>7113.2607</v>
      </c>
      <c r="DV621" s="11">
        <f t="shared" si="1292"/>
        <v>3203</v>
      </c>
      <c r="DW621" s="12">
        <v>1.05</v>
      </c>
      <c r="DX621" s="11">
        <v>1</v>
      </c>
      <c r="DY621" s="11">
        <v>0</v>
      </c>
      <c r="DZ621" s="13">
        <f t="shared" si="1293"/>
        <v>3363.15</v>
      </c>
      <c r="EA621" s="11">
        <v>1</v>
      </c>
      <c r="EB621" s="11">
        <v>1</v>
      </c>
      <c r="EC621" s="11">
        <v>3.18</v>
      </c>
      <c r="ED621" s="42">
        <f t="shared" si="1294"/>
        <v>4.18</v>
      </c>
      <c r="EE621" s="11">
        <v>1.275</v>
      </c>
      <c r="EF621" s="9">
        <v>0.5</v>
      </c>
      <c r="EG621" s="43">
        <f t="shared" si="1295"/>
        <v>8961.9539625</v>
      </c>
    </row>
    <row r="622" s="1" customFormat="1" customHeight="1" spans="6:139">
      <c r="F622" s="11">
        <v>2704</v>
      </c>
      <c r="G622" s="12">
        <v>1.06</v>
      </c>
      <c r="H622" s="11">
        <v>1</v>
      </c>
      <c r="I622" s="11">
        <v>0</v>
      </c>
      <c r="J622" s="13">
        <f t="shared" si="1272"/>
        <v>2866.24</v>
      </c>
      <c r="K622" s="11">
        <v>1</v>
      </c>
      <c r="L622" s="11">
        <v>1</v>
      </c>
      <c r="M622" s="11">
        <v>2.38</v>
      </c>
      <c r="N622" s="42">
        <f t="shared" si="1273"/>
        <v>3.38</v>
      </c>
      <c r="O622" s="11">
        <v>1.275</v>
      </c>
      <c r="P622" s="9">
        <v>0.5</v>
      </c>
      <c r="Q622" s="43">
        <f t="shared" si="1274"/>
        <v>6176.03064</v>
      </c>
      <c r="Z622" s="11">
        <v>2704</v>
      </c>
      <c r="AA622" s="12">
        <v>1.06</v>
      </c>
      <c r="AB622" s="11">
        <v>1</v>
      </c>
      <c r="AC622" s="11">
        <v>0</v>
      </c>
      <c r="AD622" s="13">
        <f t="shared" si="1275"/>
        <v>2866.24</v>
      </c>
      <c r="AE622" s="11">
        <v>1</v>
      </c>
      <c r="AF622" s="11">
        <v>1</v>
      </c>
      <c r="AG622" s="11">
        <v>2.38</v>
      </c>
      <c r="AH622" s="42">
        <f t="shared" si="1276"/>
        <v>3.38</v>
      </c>
      <c r="AI622" s="11">
        <v>1.275</v>
      </c>
      <c r="AJ622" s="9">
        <v>0.5</v>
      </c>
      <c r="AK622" s="43">
        <f t="shared" si="1277"/>
        <v>6176.03064</v>
      </c>
      <c r="AT622" s="11">
        <v>2704</v>
      </c>
      <c r="AU622" s="12">
        <v>1.06</v>
      </c>
      <c r="AV622" s="11">
        <v>1</v>
      </c>
      <c r="AW622" s="11">
        <v>0</v>
      </c>
      <c r="AX622" s="13">
        <f t="shared" si="1278"/>
        <v>2866.24</v>
      </c>
      <c r="AY622" s="11">
        <v>1</v>
      </c>
      <c r="AZ622" s="11">
        <v>1</v>
      </c>
      <c r="BA622" s="11">
        <v>2.38</v>
      </c>
      <c r="BB622" s="42">
        <f t="shared" si="1279"/>
        <v>3.38</v>
      </c>
      <c r="BC622" s="11">
        <v>1.275</v>
      </c>
      <c r="BD622" s="9">
        <v>0.5</v>
      </c>
      <c r="BE622" s="43">
        <f t="shared" si="1280"/>
        <v>6176.03064</v>
      </c>
      <c r="BN622" s="11">
        <v>2704</v>
      </c>
      <c r="BO622" s="12">
        <v>1.06</v>
      </c>
      <c r="BP622" s="11">
        <v>1</v>
      </c>
      <c r="BQ622" s="11">
        <v>0</v>
      </c>
      <c r="BR622" s="13">
        <f t="shared" si="1281"/>
        <v>2866.24</v>
      </c>
      <c r="BS622" s="11">
        <v>1</v>
      </c>
      <c r="BT622" s="11">
        <v>1</v>
      </c>
      <c r="BU622" s="11">
        <v>2.38</v>
      </c>
      <c r="BV622" s="42">
        <f t="shared" si="1282"/>
        <v>3.38</v>
      </c>
      <c r="BW622" s="11">
        <v>1.275</v>
      </c>
      <c r="BX622" s="9">
        <v>0.5</v>
      </c>
      <c r="BY622" s="43">
        <f t="shared" si="1283"/>
        <v>6176.03064</v>
      </c>
      <c r="CH622" s="11">
        <f t="shared" si="1284"/>
        <v>3132</v>
      </c>
      <c r="CI622" s="12">
        <v>1.06</v>
      </c>
      <c r="CJ622" s="11">
        <v>1</v>
      </c>
      <c r="CK622" s="11">
        <v>0</v>
      </c>
      <c r="CL622" s="13">
        <f t="shared" si="1285"/>
        <v>3319.92</v>
      </c>
      <c r="CM622" s="11">
        <v>1</v>
      </c>
      <c r="CN622" s="11">
        <v>1</v>
      </c>
      <c r="CO622" s="11">
        <v>2.38</v>
      </c>
      <c r="CP622" s="42">
        <f t="shared" si="1286"/>
        <v>3.38</v>
      </c>
      <c r="CQ622" s="11">
        <v>1.275</v>
      </c>
      <c r="CR622" s="9">
        <v>0.5</v>
      </c>
      <c r="CS622" s="43">
        <f t="shared" si="1287"/>
        <v>7153.59762</v>
      </c>
      <c r="DB622" s="11">
        <f t="shared" si="1288"/>
        <v>3144</v>
      </c>
      <c r="DC622" s="12">
        <v>1.06</v>
      </c>
      <c r="DD622" s="11">
        <v>1</v>
      </c>
      <c r="DE622" s="11">
        <v>0</v>
      </c>
      <c r="DF622" s="13">
        <f t="shared" si="1289"/>
        <v>3332.64</v>
      </c>
      <c r="DG622" s="11">
        <v>1</v>
      </c>
      <c r="DH622" s="11">
        <v>1</v>
      </c>
      <c r="DI622" s="11">
        <v>2.38</v>
      </c>
      <c r="DJ622" s="42">
        <f t="shared" si="1290"/>
        <v>3.38</v>
      </c>
      <c r="DK622" s="11">
        <v>1.275</v>
      </c>
      <c r="DL622" s="9">
        <v>0.5</v>
      </c>
      <c r="DM622" s="43">
        <f t="shared" si="1291"/>
        <v>7181.00604</v>
      </c>
      <c r="DV622" s="11">
        <f t="shared" si="1292"/>
        <v>3203</v>
      </c>
      <c r="DW622" s="12">
        <v>1.06</v>
      </c>
      <c r="DX622" s="11">
        <v>1</v>
      </c>
      <c r="DY622" s="11">
        <v>0</v>
      </c>
      <c r="DZ622" s="13">
        <f t="shared" si="1293"/>
        <v>3395.18</v>
      </c>
      <c r="EA622" s="11">
        <v>1</v>
      </c>
      <c r="EB622" s="11">
        <v>1</v>
      </c>
      <c r="EC622" s="11">
        <v>3.18</v>
      </c>
      <c r="ED622" s="42">
        <f t="shared" si="1294"/>
        <v>4.18</v>
      </c>
      <c r="EE622" s="11">
        <v>1.275</v>
      </c>
      <c r="EF622" s="9">
        <v>0.5</v>
      </c>
      <c r="EG622" s="43">
        <f t="shared" si="1295"/>
        <v>9047.305905</v>
      </c>
    </row>
    <row r="623" s="1" customFormat="1" customHeight="1" spans="6:139">
      <c r="F623" s="11">
        <v>2704</v>
      </c>
      <c r="G623" s="12">
        <v>1.31</v>
      </c>
      <c r="H623" s="11">
        <v>1</v>
      </c>
      <c r="I623" s="11">
        <v>0</v>
      </c>
      <c r="J623" s="13">
        <f t="shared" si="1272"/>
        <v>3542.24</v>
      </c>
      <c r="K623" s="11">
        <v>1</v>
      </c>
      <c r="L623" s="11">
        <v>1</v>
      </c>
      <c r="M623" s="11">
        <v>2.38</v>
      </c>
      <c r="N623" s="42">
        <f t="shared" si="1273"/>
        <v>3.38</v>
      </c>
      <c r="O623" s="11">
        <v>1.275</v>
      </c>
      <c r="P623" s="9">
        <v>0.5</v>
      </c>
      <c r="Q623" s="43">
        <f t="shared" si="1274"/>
        <v>7632.64164</v>
      </c>
      <c r="Z623" s="11">
        <v>2704</v>
      </c>
      <c r="AA623" s="12">
        <v>1.31</v>
      </c>
      <c r="AB623" s="11">
        <v>1</v>
      </c>
      <c r="AC623" s="11">
        <v>0</v>
      </c>
      <c r="AD623" s="13">
        <f t="shared" si="1275"/>
        <v>3542.24</v>
      </c>
      <c r="AE623" s="11">
        <v>1</v>
      </c>
      <c r="AF623" s="11">
        <v>1</v>
      </c>
      <c r="AG623" s="11">
        <v>2.38</v>
      </c>
      <c r="AH623" s="42">
        <f t="shared" si="1276"/>
        <v>3.38</v>
      </c>
      <c r="AI623" s="11">
        <v>1.275</v>
      </c>
      <c r="AJ623" s="9">
        <v>0.5</v>
      </c>
      <c r="AK623" s="43">
        <f t="shared" si="1277"/>
        <v>7632.64164</v>
      </c>
      <c r="AT623" s="11">
        <v>2704</v>
      </c>
      <c r="AU623" s="12">
        <v>1.31</v>
      </c>
      <c r="AV623" s="11">
        <v>1</v>
      </c>
      <c r="AW623" s="11">
        <v>0</v>
      </c>
      <c r="AX623" s="13">
        <f t="shared" si="1278"/>
        <v>3542.24</v>
      </c>
      <c r="AY623" s="11">
        <v>1</v>
      </c>
      <c r="AZ623" s="11">
        <v>1</v>
      </c>
      <c r="BA623" s="11">
        <v>2.38</v>
      </c>
      <c r="BB623" s="42">
        <f t="shared" si="1279"/>
        <v>3.38</v>
      </c>
      <c r="BC623" s="11">
        <v>1.275</v>
      </c>
      <c r="BD623" s="9">
        <v>0.5</v>
      </c>
      <c r="BE623" s="43">
        <f t="shared" si="1280"/>
        <v>7632.64164</v>
      </c>
      <c r="BN623" s="11">
        <v>2704</v>
      </c>
      <c r="BO623" s="12">
        <v>1.31</v>
      </c>
      <c r="BP623" s="11">
        <v>1</v>
      </c>
      <c r="BQ623" s="11">
        <v>0</v>
      </c>
      <c r="BR623" s="13">
        <f t="shared" si="1281"/>
        <v>3542.24</v>
      </c>
      <c r="BS623" s="11">
        <v>1</v>
      </c>
      <c r="BT623" s="11">
        <v>1</v>
      </c>
      <c r="BU623" s="11">
        <v>2.38</v>
      </c>
      <c r="BV623" s="42">
        <f t="shared" si="1282"/>
        <v>3.38</v>
      </c>
      <c r="BW623" s="11">
        <v>1.275</v>
      </c>
      <c r="BX623" s="9">
        <v>0.5</v>
      </c>
      <c r="BY623" s="43">
        <f t="shared" si="1283"/>
        <v>7632.64164</v>
      </c>
      <c r="CH623" s="11">
        <f t="shared" si="1284"/>
        <v>3132</v>
      </c>
      <c r="CI623" s="12">
        <v>1.31</v>
      </c>
      <c r="CJ623" s="11">
        <v>1</v>
      </c>
      <c r="CK623" s="11">
        <v>0</v>
      </c>
      <c r="CL623" s="13">
        <f t="shared" si="1285"/>
        <v>4102.92</v>
      </c>
      <c r="CM623" s="11">
        <v>1</v>
      </c>
      <c r="CN623" s="11">
        <v>1</v>
      </c>
      <c r="CO623" s="11">
        <v>2.38</v>
      </c>
      <c r="CP623" s="42">
        <f t="shared" si="1286"/>
        <v>3.38</v>
      </c>
      <c r="CQ623" s="11">
        <v>1.275</v>
      </c>
      <c r="CR623" s="9">
        <v>0.5</v>
      </c>
      <c r="CS623" s="43">
        <f t="shared" si="1287"/>
        <v>8840.76687</v>
      </c>
      <c r="DB623" s="11">
        <f t="shared" si="1288"/>
        <v>3144</v>
      </c>
      <c r="DC623" s="12">
        <v>1.31</v>
      </c>
      <c r="DD623" s="11">
        <v>1</v>
      </c>
      <c r="DE623" s="11">
        <v>0</v>
      </c>
      <c r="DF623" s="13">
        <f t="shared" si="1289"/>
        <v>4118.64</v>
      </c>
      <c r="DG623" s="11">
        <v>1</v>
      </c>
      <c r="DH623" s="11">
        <v>1</v>
      </c>
      <c r="DI623" s="11">
        <v>2.38</v>
      </c>
      <c r="DJ623" s="42">
        <f t="shared" si="1290"/>
        <v>3.38</v>
      </c>
      <c r="DK623" s="11">
        <v>1.275</v>
      </c>
      <c r="DL623" s="9">
        <v>0.5</v>
      </c>
      <c r="DM623" s="43">
        <f t="shared" si="1291"/>
        <v>8874.63954</v>
      </c>
      <c r="DV623" s="11">
        <f t="shared" si="1292"/>
        <v>3203</v>
      </c>
      <c r="DW623" s="12">
        <v>1.31</v>
      </c>
      <c r="DX623" s="11">
        <v>1</v>
      </c>
      <c r="DY623" s="11">
        <v>0</v>
      </c>
      <c r="DZ623" s="13">
        <f t="shared" si="1293"/>
        <v>4195.93</v>
      </c>
      <c r="EA623" s="11">
        <v>1</v>
      </c>
      <c r="EB623" s="11">
        <v>1</v>
      </c>
      <c r="EC623" s="11">
        <v>3.18</v>
      </c>
      <c r="ED623" s="42">
        <f t="shared" si="1294"/>
        <v>4.18</v>
      </c>
      <c r="EE623" s="11">
        <v>1.275</v>
      </c>
      <c r="EF623" s="9">
        <v>0.5</v>
      </c>
      <c r="EG623" s="43">
        <f t="shared" si="1295"/>
        <v>11181.1044675</v>
      </c>
    </row>
    <row r="624" s="1" customFormat="1" customHeight="1" spans="6:139">
      <c r="F624" s="11">
        <v>2704</v>
      </c>
      <c r="G624" s="12">
        <v>0.75</v>
      </c>
      <c r="H624" s="11">
        <v>1</v>
      </c>
      <c r="I624" s="11">
        <v>0</v>
      </c>
      <c r="J624" s="13">
        <f t="shared" si="1272"/>
        <v>2028</v>
      </c>
      <c r="K624" s="11">
        <v>1</v>
      </c>
      <c r="L624" s="11">
        <v>1</v>
      </c>
      <c r="M624" s="11">
        <v>2.38</v>
      </c>
      <c r="N624" s="42">
        <f t="shared" si="1273"/>
        <v>3.38</v>
      </c>
      <c r="O624" s="11">
        <v>1.275</v>
      </c>
      <c r="P624" s="9">
        <v>0.5</v>
      </c>
      <c r="Q624" s="43">
        <f t="shared" si="1274"/>
        <v>4369.833</v>
      </c>
      <c r="Z624" s="11">
        <v>2704</v>
      </c>
      <c r="AA624" s="12">
        <v>0.75</v>
      </c>
      <c r="AB624" s="11">
        <v>1</v>
      </c>
      <c r="AC624" s="11">
        <v>0</v>
      </c>
      <c r="AD624" s="13">
        <f t="shared" si="1275"/>
        <v>2028</v>
      </c>
      <c r="AE624" s="11">
        <v>1</v>
      </c>
      <c r="AF624" s="11">
        <v>1</v>
      </c>
      <c r="AG624" s="11">
        <v>2.38</v>
      </c>
      <c r="AH624" s="42">
        <f t="shared" si="1276"/>
        <v>3.38</v>
      </c>
      <c r="AI624" s="11">
        <v>1.275</v>
      </c>
      <c r="AJ624" s="9">
        <v>0.5</v>
      </c>
      <c r="AK624" s="43">
        <f t="shared" si="1277"/>
        <v>4369.833</v>
      </c>
      <c r="AT624" s="11">
        <v>2704</v>
      </c>
      <c r="AU624" s="12">
        <v>0.75</v>
      </c>
      <c r="AV624" s="11">
        <v>1</v>
      </c>
      <c r="AW624" s="11">
        <v>0</v>
      </c>
      <c r="AX624" s="13">
        <f t="shared" si="1278"/>
        <v>2028</v>
      </c>
      <c r="AY624" s="11">
        <v>1</v>
      </c>
      <c r="AZ624" s="11">
        <v>1</v>
      </c>
      <c r="BA624" s="11">
        <v>2.38</v>
      </c>
      <c r="BB624" s="42">
        <f t="shared" si="1279"/>
        <v>3.38</v>
      </c>
      <c r="BC624" s="11">
        <v>1.275</v>
      </c>
      <c r="BD624" s="9">
        <v>0.5</v>
      </c>
      <c r="BE624" s="43">
        <f t="shared" si="1280"/>
        <v>4369.833</v>
      </c>
      <c r="BN624" s="11">
        <v>2704</v>
      </c>
      <c r="BO624" s="12">
        <v>0.75</v>
      </c>
      <c r="BP624" s="11">
        <v>1</v>
      </c>
      <c r="BQ624" s="11">
        <v>0</v>
      </c>
      <c r="BR624" s="13">
        <f t="shared" si="1281"/>
        <v>2028</v>
      </c>
      <c r="BS624" s="11">
        <v>1</v>
      </c>
      <c r="BT624" s="11">
        <v>1</v>
      </c>
      <c r="BU624" s="11">
        <v>2.38</v>
      </c>
      <c r="BV624" s="42">
        <f t="shared" si="1282"/>
        <v>3.38</v>
      </c>
      <c r="BW624" s="11">
        <v>1.275</v>
      </c>
      <c r="BX624" s="9">
        <v>0.5</v>
      </c>
      <c r="BY624" s="43">
        <f t="shared" si="1283"/>
        <v>4369.833</v>
      </c>
      <c r="CH624" s="11">
        <f t="shared" si="1284"/>
        <v>3132</v>
      </c>
      <c r="CI624" s="12">
        <v>0.75</v>
      </c>
      <c r="CJ624" s="11">
        <v>1</v>
      </c>
      <c r="CK624" s="11">
        <v>0</v>
      </c>
      <c r="CL624" s="13">
        <f t="shared" si="1285"/>
        <v>2349</v>
      </c>
      <c r="CM624" s="11">
        <v>1</v>
      </c>
      <c r="CN624" s="11">
        <v>1</v>
      </c>
      <c r="CO624" s="11">
        <v>2.38</v>
      </c>
      <c r="CP624" s="42">
        <f t="shared" si="1286"/>
        <v>3.38</v>
      </c>
      <c r="CQ624" s="11">
        <v>1.275</v>
      </c>
      <c r="CR624" s="9">
        <v>0.5</v>
      </c>
      <c r="CS624" s="43">
        <f t="shared" si="1287"/>
        <v>5061.50775</v>
      </c>
      <c r="DB624" s="11">
        <f t="shared" si="1288"/>
        <v>3144</v>
      </c>
      <c r="DC624" s="12">
        <v>0.75</v>
      </c>
      <c r="DD624" s="11">
        <v>1</v>
      </c>
      <c r="DE624" s="11">
        <v>0</v>
      </c>
      <c r="DF624" s="13">
        <f t="shared" si="1289"/>
        <v>2358</v>
      </c>
      <c r="DG624" s="11">
        <v>1</v>
      </c>
      <c r="DH624" s="11">
        <v>1</v>
      </c>
      <c r="DI624" s="11">
        <v>2.38</v>
      </c>
      <c r="DJ624" s="42">
        <f t="shared" si="1290"/>
        <v>3.38</v>
      </c>
      <c r="DK624" s="11">
        <v>1.275</v>
      </c>
      <c r="DL624" s="9">
        <v>0.5</v>
      </c>
      <c r="DM624" s="43">
        <f t="shared" si="1291"/>
        <v>5080.9005</v>
      </c>
      <c r="DV624" s="11">
        <f t="shared" si="1292"/>
        <v>3203</v>
      </c>
      <c r="DW624" s="12">
        <v>0.75</v>
      </c>
      <c r="DX624" s="11">
        <v>1</v>
      </c>
      <c r="DY624" s="11">
        <v>0</v>
      </c>
      <c r="DZ624" s="13">
        <f t="shared" si="1293"/>
        <v>2402.25</v>
      </c>
      <c r="EA624" s="11">
        <v>1</v>
      </c>
      <c r="EB624" s="11">
        <v>1</v>
      </c>
      <c r="EC624" s="11">
        <v>3.18</v>
      </c>
      <c r="ED624" s="42">
        <f t="shared" si="1294"/>
        <v>4.18</v>
      </c>
      <c r="EE624" s="11">
        <v>1.275</v>
      </c>
      <c r="EF624" s="9">
        <v>0.5</v>
      </c>
      <c r="EG624" s="43">
        <f t="shared" si="1295"/>
        <v>6401.3956875</v>
      </c>
    </row>
    <row r="625" s="1" customFormat="1" customHeight="1" spans="6:137">
      <c r="F625" s="11">
        <v>2704</v>
      </c>
      <c r="G625" s="12">
        <v>0.75</v>
      </c>
      <c r="H625" s="11">
        <v>1</v>
      </c>
      <c r="I625" s="11">
        <v>0</v>
      </c>
      <c r="J625" s="13">
        <f t="shared" si="1272"/>
        <v>2028</v>
      </c>
      <c r="K625" s="11">
        <v>1</v>
      </c>
      <c r="L625" s="11">
        <v>1</v>
      </c>
      <c r="M625" s="11">
        <v>2.38</v>
      </c>
      <c r="N625" s="42">
        <f t="shared" si="1273"/>
        <v>3.38</v>
      </c>
      <c r="O625" s="11">
        <v>1.275</v>
      </c>
      <c r="P625" s="9">
        <v>0.5</v>
      </c>
      <c r="Q625" s="43">
        <f t="shared" si="1274"/>
        <v>4369.833</v>
      </c>
      <c r="Z625" s="11">
        <v>2704</v>
      </c>
      <c r="AA625" s="12">
        <v>0.75</v>
      </c>
      <c r="AB625" s="11">
        <v>1</v>
      </c>
      <c r="AC625" s="11">
        <v>0</v>
      </c>
      <c r="AD625" s="13">
        <f t="shared" si="1275"/>
        <v>2028</v>
      </c>
      <c r="AE625" s="11">
        <v>1</v>
      </c>
      <c r="AF625" s="11">
        <v>1</v>
      </c>
      <c r="AG625" s="11">
        <v>2.38</v>
      </c>
      <c r="AH625" s="42">
        <f t="shared" si="1276"/>
        <v>3.38</v>
      </c>
      <c r="AI625" s="11">
        <v>1.275</v>
      </c>
      <c r="AJ625" s="9">
        <v>0.5</v>
      </c>
      <c r="AK625" s="43">
        <f t="shared" si="1277"/>
        <v>4369.833</v>
      </c>
      <c r="AT625" s="11">
        <v>2704</v>
      </c>
      <c r="AU625" s="12">
        <v>0.75</v>
      </c>
      <c r="AV625" s="11">
        <v>1</v>
      </c>
      <c r="AW625" s="11">
        <v>0</v>
      </c>
      <c r="AX625" s="13">
        <f t="shared" si="1278"/>
        <v>2028</v>
      </c>
      <c r="AY625" s="11">
        <v>1</v>
      </c>
      <c r="AZ625" s="11">
        <v>1</v>
      </c>
      <c r="BA625" s="11">
        <v>2.38</v>
      </c>
      <c r="BB625" s="42">
        <f t="shared" si="1279"/>
        <v>3.38</v>
      </c>
      <c r="BC625" s="11">
        <v>1.275</v>
      </c>
      <c r="BD625" s="9">
        <v>0.5</v>
      </c>
      <c r="BE625" s="43">
        <f t="shared" si="1280"/>
        <v>4369.833</v>
      </c>
      <c r="BN625" s="11">
        <v>2704</v>
      </c>
      <c r="BO625" s="12">
        <v>0.75</v>
      </c>
      <c r="BP625" s="11">
        <v>1</v>
      </c>
      <c r="BQ625" s="11">
        <v>0</v>
      </c>
      <c r="BR625" s="13">
        <f t="shared" si="1281"/>
        <v>2028</v>
      </c>
      <c r="BS625" s="11">
        <v>1</v>
      </c>
      <c r="BT625" s="11">
        <v>1</v>
      </c>
      <c r="BU625" s="11">
        <v>2.38</v>
      </c>
      <c r="BV625" s="42">
        <f t="shared" si="1282"/>
        <v>3.38</v>
      </c>
      <c r="BW625" s="11">
        <v>1.275</v>
      </c>
      <c r="BX625" s="9">
        <v>0.5</v>
      </c>
      <c r="BY625" s="43">
        <f t="shared" si="1283"/>
        <v>4369.833</v>
      </c>
      <c r="CH625" s="11">
        <f t="shared" si="1284"/>
        <v>3132</v>
      </c>
      <c r="CI625" s="12">
        <v>0.75</v>
      </c>
      <c r="CJ625" s="11">
        <v>1</v>
      </c>
      <c r="CK625" s="11">
        <v>0</v>
      </c>
      <c r="CL625" s="13">
        <f t="shared" si="1285"/>
        <v>2349</v>
      </c>
      <c r="CM625" s="11">
        <v>1</v>
      </c>
      <c r="CN625" s="11">
        <v>1</v>
      </c>
      <c r="CO625" s="11">
        <v>2.38</v>
      </c>
      <c r="CP625" s="42">
        <f t="shared" si="1286"/>
        <v>3.38</v>
      </c>
      <c r="CQ625" s="11">
        <v>1.275</v>
      </c>
      <c r="CR625" s="9">
        <v>0.5</v>
      </c>
      <c r="CS625" s="43">
        <f t="shared" si="1287"/>
        <v>5061.50775</v>
      </c>
      <c r="DB625" s="11">
        <f t="shared" si="1288"/>
        <v>3144</v>
      </c>
      <c r="DC625" s="12">
        <v>0.75</v>
      </c>
      <c r="DD625" s="11">
        <v>1</v>
      </c>
      <c r="DE625" s="11">
        <v>0</v>
      </c>
      <c r="DF625" s="13">
        <f t="shared" si="1289"/>
        <v>2358</v>
      </c>
      <c r="DG625" s="11">
        <v>1</v>
      </c>
      <c r="DH625" s="11">
        <v>1</v>
      </c>
      <c r="DI625" s="11">
        <v>2.38</v>
      </c>
      <c r="DJ625" s="42">
        <f t="shared" si="1290"/>
        <v>3.38</v>
      </c>
      <c r="DK625" s="11">
        <v>1.275</v>
      </c>
      <c r="DL625" s="9">
        <v>0.5</v>
      </c>
      <c r="DM625" s="43">
        <f t="shared" si="1291"/>
        <v>5080.9005</v>
      </c>
      <c r="DV625" s="11">
        <f t="shared" si="1292"/>
        <v>3203</v>
      </c>
      <c r="DW625" s="12">
        <v>0.75</v>
      </c>
      <c r="DX625" s="11">
        <v>1</v>
      </c>
      <c r="DY625" s="11">
        <v>0</v>
      </c>
      <c r="DZ625" s="13">
        <f t="shared" si="1293"/>
        <v>2402.25</v>
      </c>
      <c r="EA625" s="11">
        <v>1</v>
      </c>
      <c r="EB625" s="11">
        <v>1</v>
      </c>
      <c r="EC625" s="11">
        <v>3.18</v>
      </c>
      <c r="ED625" s="42">
        <f t="shared" si="1294"/>
        <v>4.18</v>
      </c>
      <c r="EE625" s="11">
        <v>1.275</v>
      </c>
      <c r="EF625" s="9">
        <v>0.5</v>
      </c>
      <c r="EG625" s="43">
        <f t="shared" si="1295"/>
        <v>6401.3956875</v>
      </c>
    </row>
    <row r="626" s="1" customFormat="1" customHeight="1" spans="6:137">
      <c r="F626" s="11">
        <v>2704</v>
      </c>
      <c r="G626" s="12">
        <v>1.8</v>
      </c>
      <c r="H626" s="11">
        <v>1</v>
      </c>
      <c r="I626" s="11">
        <v>0</v>
      </c>
      <c r="J626" s="13">
        <f t="shared" si="1272"/>
        <v>4867.2</v>
      </c>
      <c r="K626" s="11">
        <v>1</v>
      </c>
      <c r="L626" s="11">
        <v>1</v>
      </c>
      <c r="M626" s="11">
        <v>2.38</v>
      </c>
      <c r="N626" s="42">
        <f t="shared" si="1273"/>
        <v>3.38</v>
      </c>
      <c r="O626" s="11">
        <v>1.275</v>
      </c>
      <c r="P626" s="9">
        <v>0.5</v>
      </c>
      <c r="Q626" s="43">
        <f t="shared" si="1274"/>
        <v>10487.5992</v>
      </c>
      <c r="Z626" s="11">
        <v>2704</v>
      </c>
      <c r="AA626" s="12">
        <v>1.8</v>
      </c>
      <c r="AB626" s="11">
        <v>1</v>
      </c>
      <c r="AC626" s="11">
        <v>0</v>
      </c>
      <c r="AD626" s="13">
        <f t="shared" si="1275"/>
        <v>4867.2</v>
      </c>
      <c r="AE626" s="11">
        <v>1</v>
      </c>
      <c r="AF626" s="11">
        <v>1</v>
      </c>
      <c r="AG626" s="11">
        <v>2.38</v>
      </c>
      <c r="AH626" s="42">
        <f t="shared" si="1276"/>
        <v>3.38</v>
      </c>
      <c r="AI626" s="11">
        <v>1.275</v>
      </c>
      <c r="AJ626" s="9">
        <v>0.5</v>
      </c>
      <c r="AK626" s="43">
        <f t="shared" si="1277"/>
        <v>10487.5992</v>
      </c>
      <c r="AT626" s="11">
        <v>2704</v>
      </c>
      <c r="AU626" s="12">
        <v>1.8</v>
      </c>
      <c r="AV626" s="11">
        <v>1</v>
      </c>
      <c r="AW626" s="11">
        <v>0</v>
      </c>
      <c r="AX626" s="13">
        <f t="shared" si="1278"/>
        <v>4867.2</v>
      </c>
      <c r="AY626" s="11">
        <v>1</v>
      </c>
      <c r="AZ626" s="11">
        <v>1</v>
      </c>
      <c r="BA626" s="11">
        <v>2.38</v>
      </c>
      <c r="BB626" s="42">
        <f t="shared" si="1279"/>
        <v>3.38</v>
      </c>
      <c r="BC626" s="11">
        <v>1.275</v>
      </c>
      <c r="BD626" s="9">
        <v>0.5</v>
      </c>
      <c r="BE626" s="43">
        <f t="shared" si="1280"/>
        <v>10487.5992</v>
      </c>
      <c r="BN626" s="11">
        <v>2704</v>
      </c>
      <c r="BO626" s="12">
        <v>1.8</v>
      </c>
      <c r="BP626" s="11">
        <v>1</v>
      </c>
      <c r="BQ626" s="11">
        <v>0</v>
      </c>
      <c r="BR626" s="13">
        <f t="shared" si="1281"/>
        <v>4867.2</v>
      </c>
      <c r="BS626" s="11">
        <v>1</v>
      </c>
      <c r="BT626" s="11">
        <v>1</v>
      </c>
      <c r="BU626" s="11">
        <v>2.38</v>
      </c>
      <c r="BV626" s="42">
        <f t="shared" si="1282"/>
        <v>3.38</v>
      </c>
      <c r="BW626" s="11">
        <v>1.275</v>
      </c>
      <c r="BX626" s="9">
        <v>0.5</v>
      </c>
      <c r="BY626" s="43">
        <f t="shared" si="1283"/>
        <v>10487.5992</v>
      </c>
      <c r="CH626" s="11">
        <f t="shared" si="1284"/>
        <v>3132</v>
      </c>
      <c r="CI626" s="12">
        <v>1.8</v>
      </c>
      <c r="CJ626" s="11">
        <v>1</v>
      </c>
      <c r="CK626" s="11">
        <v>0</v>
      </c>
      <c r="CL626" s="13">
        <f t="shared" si="1285"/>
        <v>5637.6</v>
      </c>
      <c r="CM626" s="11">
        <v>1</v>
      </c>
      <c r="CN626" s="11">
        <v>1</v>
      </c>
      <c r="CO626" s="11">
        <v>2.38</v>
      </c>
      <c r="CP626" s="42">
        <f t="shared" si="1286"/>
        <v>3.38</v>
      </c>
      <c r="CQ626" s="11">
        <v>1.275</v>
      </c>
      <c r="CR626" s="9">
        <v>0.5</v>
      </c>
      <c r="CS626" s="43">
        <f t="shared" si="1287"/>
        <v>12147.6186</v>
      </c>
      <c r="DB626" s="11">
        <f t="shared" si="1288"/>
        <v>3144</v>
      </c>
      <c r="DC626" s="12">
        <v>1.8</v>
      </c>
      <c r="DD626" s="11">
        <v>1</v>
      </c>
      <c r="DE626" s="11">
        <v>0</v>
      </c>
      <c r="DF626" s="13">
        <f t="shared" si="1289"/>
        <v>5659.2</v>
      </c>
      <c r="DG626" s="11">
        <v>1</v>
      </c>
      <c r="DH626" s="11">
        <v>1</v>
      </c>
      <c r="DI626" s="11">
        <v>2.38</v>
      </c>
      <c r="DJ626" s="42">
        <f t="shared" si="1290"/>
        <v>3.38</v>
      </c>
      <c r="DK626" s="11">
        <v>1.275</v>
      </c>
      <c r="DL626" s="9">
        <v>0.5</v>
      </c>
      <c r="DM626" s="43">
        <f t="shared" si="1291"/>
        <v>12194.1612</v>
      </c>
      <c r="DV626" s="11">
        <f t="shared" si="1292"/>
        <v>3203</v>
      </c>
      <c r="DW626" s="12">
        <v>1.8</v>
      </c>
      <c r="DX626" s="11">
        <v>1</v>
      </c>
      <c r="DY626" s="11">
        <v>0</v>
      </c>
      <c r="DZ626" s="13">
        <f t="shared" si="1293"/>
        <v>5765.4</v>
      </c>
      <c r="EA626" s="11">
        <v>1</v>
      </c>
      <c r="EB626" s="11">
        <v>1</v>
      </c>
      <c r="EC626" s="11">
        <v>3.18</v>
      </c>
      <c r="ED626" s="42">
        <f t="shared" si="1294"/>
        <v>4.18</v>
      </c>
      <c r="EE626" s="11">
        <v>1.275</v>
      </c>
      <c r="EF626" s="9">
        <v>0.5</v>
      </c>
      <c r="EG626" s="43">
        <f t="shared" si="1295"/>
        <v>15363.34965</v>
      </c>
    </row>
    <row r="627" s="1" customFormat="1" customHeight="1" spans="6:137">
      <c r="F627" s="11">
        <v>2704</v>
      </c>
      <c r="G627" s="12">
        <v>3.21</v>
      </c>
      <c r="H627" s="11">
        <v>1</v>
      </c>
      <c r="I627" s="11">
        <v>0</v>
      </c>
      <c r="J627" s="13">
        <f t="shared" si="1272"/>
        <v>8679.84</v>
      </c>
      <c r="K627" s="11">
        <v>1</v>
      </c>
      <c r="L627" s="11">
        <v>1</v>
      </c>
      <c r="M627" s="11">
        <v>2.38</v>
      </c>
      <c r="N627" s="42">
        <f t="shared" si="1273"/>
        <v>3.38</v>
      </c>
      <c r="O627" s="11">
        <v>1.275</v>
      </c>
      <c r="P627" s="9">
        <v>0.5</v>
      </c>
      <c r="Q627" s="43">
        <f t="shared" si="1274"/>
        <v>18702.88524</v>
      </c>
      <c r="Z627" s="11">
        <v>2704</v>
      </c>
      <c r="AA627" s="12">
        <v>3.21</v>
      </c>
      <c r="AB627" s="11">
        <v>1</v>
      </c>
      <c r="AC627" s="11">
        <v>0</v>
      </c>
      <c r="AD627" s="13">
        <f t="shared" si="1275"/>
        <v>8679.84</v>
      </c>
      <c r="AE627" s="11">
        <v>1</v>
      </c>
      <c r="AF627" s="11">
        <v>1</v>
      </c>
      <c r="AG627" s="11">
        <v>2.38</v>
      </c>
      <c r="AH627" s="42">
        <f t="shared" si="1276"/>
        <v>3.38</v>
      </c>
      <c r="AI627" s="11">
        <v>1.275</v>
      </c>
      <c r="AJ627" s="9">
        <v>0.5</v>
      </c>
      <c r="AK627" s="43">
        <f t="shared" si="1277"/>
        <v>18702.88524</v>
      </c>
      <c r="AT627" s="11">
        <v>2704</v>
      </c>
      <c r="AU627" s="12">
        <v>3.21</v>
      </c>
      <c r="AV627" s="11">
        <v>1</v>
      </c>
      <c r="AW627" s="11">
        <v>0</v>
      </c>
      <c r="AX627" s="13">
        <f t="shared" si="1278"/>
        <v>8679.84</v>
      </c>
      <c r="AY627" s="11">
        <v>1</v>
      </c>
      <c r="AZ627" s="11">
        <v>1</v>
      </c>
      <c r="BA627" s="11">
        <v>2.38</v>
      </c>
      <c r="BB627" s="42">
        <f t="shared" si="1279"/>
        <v>3.38</v>
      </c>
      <c r="BC627" s="11">
        <v>1.275</v>
      </c>
      <c r="BD627" s="9">
        <v>0.5</v>
      </c>
      <c r="BE627" s="43">
        <f t="shared" si="1280"/>
        <v>18702.88524</v>
      </c>
      <c r="BN627" s="11">
        <v>2704</v>
      </c>
      <c r="BO627" s="12">
        <v>3.21</v>
      </c>
      <c r="BP627" s="11">
        <v>1</v>
      </c>
      <c r="BQ627" s="11">
        <v>0</v>
      </c>
      <c r="BR627" s="13">
        <f t="shared" si="1281"/>
        <v>8679.84</v>
      </c>
      <c r="BS627" s="11">
        <v>1</v>
      </c>
      <c r="BT627" s="11">
        <v>1</v>
      </c>
      <c r="BU627" s="11">
        <v>2.38</v>
      </c>
      <c r="BV627" s="42">
        <f t="shared" si="1282"/>
        <v>3.38</v>
      </c>
      <c r="BW627" s="11">
        <v>1.275</v>
      </c>
      <c r="BX627" s="9">
        <v>0.5</v>
      </c>
      <c r="BY627" s="43">
        <f t="shared" si="1283"/>
        <v>18702.88524</v>
      </c>
      <c r="CH627" s="11">
        <f t="shared" si="1284"/>
        <v>3132</v>
      </c>
      <c r="CI627" s="12">
        <v>3.21</v>
      </c>
      <c r="CJ627" s="11">
        <v>1</v>
      </c>
      <c r="CK627" s="11">
        <v>0</v>
      </c>
      <c r="CL627" s="13">
        <f t="shared" si="1285"/>
        <v>10053.72</v>
      </c>
      <c r="CM627" s="11">
        <v>1</v>
      </c>
      <c r="CN627" s="11">
        <v>1</v>
      </c>
      <c r="CO627" s="11">
        <v>2.38</v>
      </c>
      <c r="CP627" s="42">
        <f t="shared" si="1286"/>
        <v>3.38</v>
      </c>
      <c r="CQ627" s="11">
        <v>1.275</v>
      </c>
      <c r="CR627" s="9">
        <v>0.5</v>
      </c>
      <c r="CS627" s="43">
        <f t="shared" si="1287"/>
        <v>21663.25317</v>
      </c>
      <c r="DB627" s="11">
        <f t="shared" si="1288"/>
        <v>3144</v>
      </c>
      <c r="DC627" s="12">
        <v>3.21</v>
      </c>
      <c r="DD627" s="11">
        <v>1</v>
      </c>
      <c r="DE627" s="11">
        <v>0</v>
      </c>
      <c r="DF627" s="13">
        <f t="shared" si="1289"/>
        <v>10092.24</v>
      </c>
      <c r="DG627" s="11">
        <v>1</v>
      </c>
      <c r="DH627" s="11">
        <v>1</v>
      </c>
      <c r="DI627" s="11">
        <v>2.38</v>
      </c>
      <c r="DJ627" s="42">
        <f t="shared" si="1290"/>
        <v>3.38</v>
      </c>
      <c r="DK627" s="11">
        <v>1.275</v>
      </c>
      <c r="DL627" s="9">
        <v>0.5</v>
      </c>
      <c r="DM627" s="43">
        <f t="shared" si="1291"/>
        <v>21746.25414</v>
      </c>
      <c r="DV627" s="11">
        <f t="shared" si="1292"/>
        <v>3203</v>
      </c>
      <c r="DW627" s="12">
        <v>3.21</v>
      </c>
      <c r="DX627" s="11">
        <v>1</v>
      </c>
      <c r="DY627" s="11">
        <v>0</v>
      </c>
      <c r="DZ627" s="13">
        <f t="shared" si="1293"/>
        <v>10281.63</v>
      </c>
      <c r="EA627" s="11">
        <v>1</v>
      </c>
      <c r="EB627" s="11">
        <v>1</v>
      </c>
      <c r="EC627" s="11">
        <v>3.18</v>
      </c>
      <c r="ED627" s="42">
        <f t="shared" si="1294"/>
        <v>4.18</v>
      </c>
      <c r="EE627" s="11">
        <v>1.275</v>
      </c>
      <c r="EF627" s="9">
        <v>0.5</v>
      </c>
      <c r="EG627" s="43">
        <f t="shared" si="1295"/>
        <v>27397.9735425</v>
      </c>
    </row>
    <row r="628" s="1" customFormat="1" customHeight="1" spans="6:137">
      <c r="F628" s="11">
        <v>2704</v>
      </c>
      <c r="G628" s="12">
        <v>3.21</v>
      </c>
      <c r="H628" s="11">
        <v>1</v>
      </c>
      <c r="I628" s="11">
        <v>0</v>
      </c>
      <c r="J628" s="13">
        <f t="shared" si="1272"/>
        <v>8679.84</v>
      </c>
      <c r="K628" s="11">
        <v>1</v>
      </c>
      <c r="L628" s="11">
        <v>1</v>
      </c>
      <c r="M628" s="11">
        <v>2.38</v>
      </c>
      <c r="N628" s="42">
        <f t="shared" si="1273"/>
        <v>3.38</v>
      </c>
      <c r="O628" s="11">
        <v>1.275</v>
      </c>
      <c r="P628" s="9">
        <v>0.5</v>
      </c>
      <c r="Q628" s="43">
        <f t="shared" si="1274"/>
        <v>18702.88524</v>
      </c>
      <c r="Z628" s="11">
        <v>2704</v>
      </c>
      <c r="AA628" s="12">
        <v>3.21</v>
      </c>
      <c r="AB628" s="11">
        <v>1</v>
      </c>
      <c r="AC628" s="11">
        <v>0</v>
      </c>
      <c r="AD628" s="13">
        <f t="shared" si="1275"/>
        <v>8679.84</v>
      </c>
      <c r="AE628" s="11">
        <v>1</v>
      </c>
      <c r="AF628" s="11">
        <v>1</v>
      </c>
      <c r="AG628" s="11">
        <v>2.38</v>
      </c>
      <c r="AH628" s="42">
        <f t="shared" si="1276"/>
        <v>3.38</v>
      </c>
      <c r="AI628" s="11">
        <v>1.275</v>
      </c>
      <c r="AJ628" s="9">
        <v>0.5</v>
      </c>
      <c r="AK628" s="43">
        <f t="shared" si="1277"/>
        <v>18702.88524</v>
      </c>
      <c r="AT628" s="11">
        <v>2704</v>
      </c>
      <c r="AU628" s="12">
        <v>3.21</v>
      </c>
      <c r="AV628" s="11">
        <v>1</v>
      </c>
      <c r="AW628" s="11">
        <v>0</v>
      </c>
      <c r="AX628" s="13">
        <f t="shared" si="1278"/>
        <v>8679.84</v>
      </c>
      <c r="AY628" s="11">
        <v>1</v>
      </c>
      <c r="AZ628" s="11">
        <v>1</v>
      </c>
      <c r="BA628" s="11">
        <v>2.38</v>
      </c>
      <c r="BB628" s="42">
        <f t="shared" si="1279"/>
        <v>3.38</v>
      </c>
      <c r="BC628" s="11">
        <v>1.275</v>
      </c>
      <c r="BD628" s="9">
        <v>0.5</v>
      </c>
      <c r="BE628" s="43">
        <f t="shared" si="1280"/>
        <v>18702.88524</v>
      </c>
      <c r="BN628" s="11">
        <v>2704</v>
      </c>
      <c r="BO628" s="12">
        <v>3.21</v>
      </c>
      <c r="BP628" s="11">
        <v>1</v>
      </c>
      <c r="BQ628" s="11">
        <v>0</v>
      </c>
      <c r="BR628" s="13">
        <f t="shared" si="1281"/>
        <v>8679.84</v>
      </c>
      <c r="BS628" s="11">
        <v>1</v>
      </c>
      <c r="BT628" s="11">
        <v>1</v>
      </c>
      <c r="BU628" s="11">
        <v>2.38</v>
      </c>
      <c r="BV628" s="42">
        <f t="shared" si="1282"/>
        <v>3.38</v>
      </c>
      <c r="BW628" s="11">
        <v>1.275</v>
      </c>
      <c r="BX628" s="9">
        <v>0.5</v>
      </c>
      <c r="BY628" s="43">
        <f t="shared" si="1283"/>
        <v>18702.88524</v>
      </c>
      <c r="CH628" s="11">
        <f t="shared" si="1284"/>
        <v>3132</v>
      </c>
      <c r="CI628" s="12">
        <v>3.21</v>
      </c>
      <c r="CJ628" s="11">
        <v>1</v>
      </c>
      <c r="CK628" s="11">
        <v>0</v>
      </c>
      <c r="CL628" s="13">
        <f t="shared" si="1285"/>
        <v>10053.72</v>
      </c>
      <c r="CM628" s="11">
        <v>1</v>
      </c>
      <c r="CN628" s="11">
        <v>1</v>
      </c>
      <c r="CO628" s="11">
        <v>2.38</v>
      </c>
      <c r="CP628" s="42">
        <f t="shared" si="1286"/>
        <v>3.38</v>
      </c>
      <c r="CQ628" s="11">
        <v>1.275</v>
      </c>
      <c r="CR628" s="9">
        <v>0.5</v>
      </c>
      <c r="CS628" s="43">
        <f t="shared" si="1287"/>
        <v>21663.25317</v>
      </c>
      <c r="DB628" s="11">
        <f t="shared" si="1288"/>
        <v>3144</v>
      </c>
      <c r="DC628" s="12">
        <v>3.21</v>
      </c>
      <c r="DD628" s="11">
        <v>1</v>
      </c>
      <c r="DE628" s="11">
        <v>0</v>
      </c>
      <c r="DF628" s="13">
        <f t="shared" si="1289"/>
        <v>10092.24</v>
      </c>
      <c r="DG628" s="11">
        <v>1</v>
      </c>
      <c r="DH628" s="11">
        <v>1</v>
      </c>
      <c r="DI628" s="11">
        <v>2.38</v>
      </c>
      <c r="DJ628" s="42">
        <f t="shared" si="1290"/>
        <v>3.38</v>
      </c>
      <c r="DK628" s="11">
        <v>1.275</v>
      </c>
      <c r="DL628" s="9">
        <v>0.5</v>
      </c>
      <c r="DM628" s="43">
        <f t="shared" si="1291"/>
        <v>21746.25414</v>
      </c>
      <c r="DV628" s="11">
        <f t="shared" si="1292"/>
        <v>3203</v>
      </c>
      <c r="DW628" s="12">
        <v>3.21</v>
      </c>
      <c r="DX628" s="11">
        <v>1</v>
      </c>
      <c r="DY628" s="11">
        <v>0</v>
      </c>
      <c r="DZ628" s="13">
        <f t="shared" si="1293"/>
        <v>10281.63</v>
      </c>
      <c r="EA628" s="11">
        <v>1</v>
      </c>
      <c r="EB628" s="11">
        <v>1</v>
      </c>
      <c r="EC628" s="11">
        <v>3.18</v>
      </c>
      <c r="ED628" s="42">
        <f t="shared" si="1294"/>
        <v>4.18</v>
      </c>
      <c r="EE628" s="11">
        <v>1.275</v>
      </c>
      <c r="EF628" s="9">
        <v>0.5</v>
      </c>
      <c r="EG628" s="43">
        <f t="shared" si="1295"/>
        <v>27397.9735425</v>
      </c>
    </row>
    <row r="629" s="1" customFormat="1" customHeight="1" spans="6:137">
      <c r="F629" s="11">
        <v>2704</v>
      </c>
      <c r="G629" s="12">
        <v>0</v>
      </c>
      <c r="H629" s="11">
        <v>1</v>
      </c>
      <c r="I629" s="11">
        <v>0</v>
      </c>
      <c r="J629" s="13">
        <f t="shared" si="1272"/>
        <v>0</v>
      </c>
      <c r="K629" s="11">
        <v>1</v>
      </c>
      <c r="L629" s="11">
        <v>1</v>
      </c>
      <c r="M629" s="11">
        <v>2.38</v>
      </c>
      <c r="N629" s="42">
        <f t="shared" si="1273"/>
        <v>3.38</v>
      </c>
      <c r="O629" s="11">
        <v>1.275</v>
      </c>
      <c r="P629" s="9">
        <v>0.5</v>
      </c>
      <c r="Q629" s="43">
        <f t="shared" si="1274"/>
        <v>0</v>
      </c>
      <c r="Z629" s="11">
        <v>2704</v>
      </c>
      <c r="AA629" s="12">
        <v>0</v>
      </c>
      <c r="AB629" s="11">
        <v>1</v>
      </c>
      <c r="AC629" s="11">
        <v>0</v>
      </c>
      <c r="AD629" s="13">
        <f t="shared" si="1275"/>
        <v>0</v>
      </c>
      <c r="AE629" s="11">
        <v>1</v>
      </c>
      <c r="AF629" s="11">
        <v>1</v>
      </c>
      <c r="AG629" s="11">
        <v>2.38</v>
      </c>
      <c r="AH629" s="42">
        <f t="shared" si="1276"/>
        <v>3.38</v>
      </c>
      <c r="AI629" s="11">
        <v>1.275</v>
      </c>
      <c r="AJ629" s="9">
        <v>0.5</v>
      </c>
      <c r="AK629" s="43">
        <f t="shared" si="1277"/>
        <v>0</v>
      </c>
      <c r="AT629" s="11">
        <v>2704</v>
      </c>
      <c r="AU629" s="12">
        <v>0</v>
      </c>
      <c r="AV629" s="11">
        <v>1</v>
      </c>
      <c r="AW629" s="11">
        <v>0</v>
      </c>
      <c r="AX629" s="13">
        <f t="shared" si="1278"/>
        <v>0</v>
      </c>
      <c r="AY629" s="11">
        <v>1</v>
      </c>
      <c r="AZ629" s="11">
        <v>1</v>
      </c>
      <c r="BA629" s="11">
        <v>2.38</v>
      </c>
      <c r="BB629" s="42">
        <f t="shared" si="1279"/>
        <v>3.38</v>
      </c>
      <c r="BC629" s="11">
        <v>1.275</v>
      </c>
      <c r="BD629" s="9">
        <v>0.5</v>
      </c>
      <c r="BE629" s="43">
        <f t="shared" si="1280"/>
        <v>0</v>
      </c>
      <c r="BN629" s="11">
        <v>2704</v>
      </c>
      <c r="BO629" s="12">
        <v>0</v>
      </c>
      <c r="BP629" s="11">
        <v>1</v>
      </c>
      <c r="BQ629" s="11">
        <v>0</v>
      </c>
      <c r="BR629" s="13">
        <f t="shared" si="1281"/>
        <v>0</v>
      </c>
      <c r="BS629" s="11">
        <v>1</v>
      </c>
      <c r="BT629" s="11">
        <v>1</v>
      </c>
      <c r="BU629" s="11">
        <v>2.38</v>
      </c>
      <c r="BV629" s="42">
        <f t="shared" si="1282"/>
        <v>3.38</v>
      </c>
      <c r="BW629" s="11">
        <v>1.275</v>
      </c>
      <c r="BX629" s="9">
        <v>0.5</v>
      </c>
      <c r="BY629" s="43">
        <f t="shared" si="1283"/>
        <v>0</v>
      </c>
      <c r="CH629" s="11">
        <f t="shared" si="1284"/>
        <v>3132</v>
      </c>
      <c r="CI629" s="12">
        <v>0</v>
      </c>
      <c r="CJ629" s="11">
        <v>1</v>
      </c>
      <c r="CK629" s="11">
        <v>0</v>
      </c>
      <c r="CL629" s="13">
        <f t="shared" si="1285"/>
        <v>0</v>
      </c>
      <c r="CM629" s="11">
        <v>1</v>
      </c>
      <c r="CN629" s="11">
        <v>1</v>
      </c>
      <c r="CO629" s="11">
        <v>2.38</v>
      </c>
      <c r="CP629" s="42">
        <f t="shared" si="1286"/>
        <v>3.38</v>
      </c>
      <c r="CQ629" s="11">
        <v>1.275</v>
      </c>
      <c r="CR629" s="9">
        <v>0.5</v>
      </c>
      <c r="CS629" s="43">
        <f t="shared" si="1287"/>
        <v>0</v>
      </c>
      <c r="DB629" s="11">
        <f t="shared" si="1288"/>
        <v>3144</v>
      </c>
      <c r="DC629" s="12">
        <v>0</v>
      </c>
      <c r="DD629" s="11">
        <v>1</v>
      </c>
      <c r="DE629" s="11">
        <v>0</v>
      </c>
      <c r="DF629" s="13">
        <f t="shared" si="1289"/>
        <v>0</v>
      </c>
      <c r="DG629" s="11">
        <v>1</v>
      </c>
      <c r="DH629" s="11">
        <v>1</v>
      </c>
      <c r="DI629" s="11">
        <v>2.38</v>
      </c>
      <c r="DJ629" s="42">
        <f t="shared" si="1290"/>
        <v>3.38</v>
      </c>
      <c r="DK629" s="11">
        <v>1.275</v>
      </c>
      <c r="DL629" s="9">
        <v>0.5</v>
      </c>
      <c r="DM629" s="43">
        <f t="shared" si="1291"/>
        <v>0</v>
      </c>
      <c r="DV629" s="11">
        <f t="shared" si="1292"/>
        <v>3203</v>
      </c>
      <c r="DW629" s="12">
        <v>0</v>
      </c>
      <c r="DX629" s="11">
        <v>1</v>
      </c>
      <c r="DY629" s="11">
        <v>0</v>
      </c>
      <c r="DZ629" s="13">
        <f t="shared" si="1293"/>
        <v>0</v>
      </c>
      <c r="EA629" s="11">
        <v>1</v>
      </c>
      <c r="EB629" s="11">
        <v>1</v>
      </c>
      <c r="EC629" s="11">
        <v>3.18</v>
      </c>
      <c r="ED629" s="42">
        <f t="shared" si="1294"/>
        <v>4.18</v>
      </c>
      <c r="EE629" s="11">
        <v>1.275</v>
      </c>
      <c r="EF629" s="9">
        <v>0.5</v>
      </c>
      <c r="EG629" s="43">
        <f t="shared" si="1295"/>
        <v>0</v>
      </c>
    </row>
    <row r="630" s="1" customFormat="1" customHeight="1" spans="6:137">
      <c r="F630" s="44" t="s">
        <v>30</v>
      </c>
      <c r="G630" s="45"/>
      <c r="H630" s="45"/>
      <c r="I630" s="45"/>
      <c r="J630" s="45"/>
      <c r="K630" s="45"/>
      <c r="L630" s="45"/>
      <c r="M630" s="46">
        <f>SUM(Q615:Q629)</f>
        <v>115713.17784</v>
      </c>
      <c r="N630" s="46"/>
      <c r="O630" s="46"/>
      <c r="P630" s="46"/>
      <c r="Q630" s="46"/>
      <c r="R630" s="1"/>
      <c r="S630" s="1"/>
      <c r="T630" s="1"/>
      <c r="U630" s="1"/>
      <c r="V630" s="1"/>
      <c r="W630" s="1"/>
      <c r="X630" s="1"/>
      <c r="Y630" s="1"/>
      <c r="Z630" s="44" t="s">
        <v>30</v>
      </c>
      <c r="AA630" s="45"/>
      <c r="AB630" s="45"/>
      <c r="AC630" s="45"/>
      <c r="AD630" s="45"/>
      <c r="AE630" s="45"/>
      <c r="AF630" s="45"/>
      <c r="AG630" s="46">
        <f>SUM(AK615:AK629)</f>
        <v>115713.17784</v>
      </c>
      <c r="AH630" s="46"/>
      <c r="AI630" s="46"/>
      <c r="AJ630" s="46"/>
      <c r="AK630" s="46"/>
      <c r="AL630" s="1"/>
      <c r="AM630" s="1"/>
      <c r="AN630" s="1"/>
      <c r="AO630" s="1"/>
      <c r="AP630" s="1"/>
      <c r="AQ630" s="1"/>
      <c r="AR630" s="1"/>
      <c r="AS630" s="1"/>
      <c r="AT630" s="44" t="s">
        <v>30</v>
      </c>
      <c r="AU630" s="45"/>
      <c r="AV630" s="45"/>
      <c r="AW630" s="45"/>
      <c r="AX630" s="45"/>
      <c r="AY630" s="45"/>
      <c r="AZ630" s="45"/>
      <c r="BA630" s="46">
        <f>SUM(BE615:BE629)</f>
        <v>115713.17784</v>
      </c>
      <c r="BB630" s="46"/>
      <c r="BC630" s="46"/>
      <c r="BD630" s="46"/>
      <c r="BE630" s="46"/>
      <c r="BF630" s="1"/>
      <c r="BG630" s="1"/>
      <c r="BH630" s="1"/>
      <c r="BI630" s="1"/>
      <c r="BJ630" s="1"/>
      <c r="BK630" s="1"/>
      <c r="BL630" s="1"/>
      <c r="BM630" s="1"/>
      <c r="BN630" s="44" t="s">
        <v>30</v>
      </c>
      <c r="BO630" s="45"/>
      <c r="BP630" s="45"/>
      <c r="BQ630" s="45"/>
      <c r="BR630" s="45"/>
      <c r="BS630" s="45"/>
      <c r="BT630" s="45"/>
      <c r="BU630" s="46">
        <f>SUM(BY615:BY629)</f>
        <v>115713.17784</v>
      </c>
      <c r="BV630" s="46"/>
      <c r="BW630" s="46"/>
      <c r="BX630" s="46"/>
      <c r="BY630" s="46"/>
      <c r="BZ630" s="1"/>
      <c r="CA630" s="1"/>
      <c r="CB630" s="1"/>
      <c r="CC630" s="1"/>
      <c r="CD630" s="1"/>
      <c r="CE630" s="1"/>
      <c r="CF630" s="1"/>
      <c r="CG630" s="1"/>
      <c r="CH630" s="44" t="s">
        <v>30</v>
      </c>
      <c r="CI630" s="45"/>
      <c r="CJ630" s="45"/>
      <c r="CK630" s="45"/>
      <c r="CL630" s="45"/>
      <c r="CM630" s="45"/>
      <c r="CN630" s="45"/>
      <c r="CO630" s="46">
        <f>SUM(CS615:CS629)</f>
        <v>134028.72522</v>
      </c>
      <c r="CP630" s="46"/>
      <c r="CQ630" s="46"/>
      <c r="CR630" s="46"/>
      <c r="CS630" s="46"/>
      <c r="CT630" s="1"/>
      <c r="CU630" s="1"/>
      <c r="CV630" s="1"/>
      <c r="CW630" s="1"/>
      <c r="CX630" s="1"/>
      <c r="CY630" s="1"/>
      <c r="CZ630" s="1"/>
      <c r="DA630" s="1"/>
      <c r="DB630" s="44" t="s">
        <v>30</v>
      </c>
      <c r="DC630" s="45"/>
      <c r="DD630" s="45"/>
      <c r="DE630" s="45"/>
      <c r="DF630" s="45"/>
      <c r="DG630" s="45"/>
      <c r="DH630" s="45"/>
      <c r="DI630" s="46">
        <f>SUM(DM615:DM629)</f>
        <v>134542.24524</v>
      </c>
      <c r="DJ630" s="46"/>
      <c r="DK630" s="46"/>
      <c r="DL630" s="46"/>
      <c r="DM630" s="46"/>
      <c r="DN630" s="1"/>
      <c r="DO630" s="1"/>
      <c r="DP630" s="1"/>
      <c r="DQ630" s="1"/>
      <c r="DR630" s="1"/>
      <c r="DS630" s="1"/>
      <c r="DT630" s="1"/>
      <c r="DU630" s="1"/>
      <c r="DV630" s="44" t="s">
        <v>30</v>
      </c>
      <c r="DW630" s="45"/>
      <c r="DX630" s="45"/>
      <c r="DY630" s="45"/>
      <c r="DZ630" s="45"/>
      <c r="EA630" s="45"/>
      <c r="EB630" s="45"/>
      <c r="EC630" s="46">
        <f>SUM(EG615:EG629)</f>
        <v>169508.957805</v>
      </c>
      <c r="ED630" s="46"/>
      <c r="EE630" s="46"/>
      <c r="EF630" s="46"/>
      <c r="EG630" s="46"/>
    </row>
    <row r="631" s="1" customFormat="1" customHeight="1" spans="6:137">
      <c r="F631" s="45"/>
      <c r="G631" s="45"/>
      <c r="H631" s="45"/>
      <c r="I631" s="45"/>
      <c r="J631" s="45"/>
      <c r="K631" s="45"/>
      <c r="L631" s="45"/>
      <c r="M631" s="46"/>
      <c r="N631" s="46"/>
      <c r="O631" s="46"/>
      <c r="P631" s="46"/>
      <c r="Q631" s="46"/>
      <c r="R631" s="1"/>
      <c r="S631" s="1"/>
      <c r="T631" s="1"/>
      <c r="U631" s="1"/>
      <c r="V631" s="1"/>
      <c r="W631" s="1"/>
      <c r="X631" s="1"/>
      <c r="Y631" s="1"/>
      <c r="Z631" s="45"/>
      <c r="AA631" s="45"/>
      <c r="AB631" s="45"/>
      <c r="AC631" s="45"/>
      <c r="AD631" s="45"/>
      <c r="AE631" s="45"/>
      <c r="AF631" s="45"/>
      <c r="AG631" s="46"/>
      <c r="AH631" s="46"/>
      <c r="AI631" s="46"/>
      <c r="AJ631" s="46"/>
      <c r="AK631" s="46"/>
      <c r="AL631" s="1"/>
      <c r="AM631" s="1"/>
      <c r="AN631" s="1"/>
      <c r="AO631" s="1"/>
      <c r="AP631" s="1"/>
      <c r="AQ631" s="1"/>
      <c r="AR631" s="1"/>
      <c r="AS631" s="1"/>
      <c r="AT631" s="45"/>
      <c r="AU631" s="45"/>
      <c r="AV631" s="45"/>
      <c r="AW631" s="45"/>
      <c r="AX631" s="45"/>
      <c r="AY631" s="45"/>
      <c r="AZ631" s="45"/>
      <c r="BA631" s="46"/>
      <c r="BB631" s="46"/>
      <c r="BC631" s="46"/>
      <c r="BD631" s="46"/>
      <c r="BE631" s="46"/>
      <c r="BF631" s="1"/>
      <c r="BG631" s="1"/>
      <c r="BH631" s="1"/>
      <c r="BI631" s="1"/>
      <c r="BJ631" s="1"/>
      <c r="BK631" s="1"/>
      <c r="BL631" s="1"/>
      <c r="BM631" s="1"/>
      <c r="BN631" s="45"/>
      <c r="BO631" s="45"/>
      <c r="BP631" s="45"/>
      <c r="BQ631" s="45"/>
      <c r="BR631" s="45"/>
      <c r="BS631" s="45"/>
      <c r="BT631" s="45"/>
      <c r="BU631" s="46"/>
      <c r="BV631" s="46"/>
      <c r="BW631" s="46"/>
      <c r="BX631" s="46"/>
      <c r="BY631" s="46"/>
      <c r="BZ631" s="1"/>
      <c r="CA631" s="1"/>
      <c r="CB631" s="1"/>
      <c r="CC631" s="1"/>
      <c r="CD631" s="1"/>
      <c r="CE631" s="1"/>
      <c r="CF631" s="1"/>
      <c r="CG631" s="1"/>
      <c r="CH631" s="45"/>
      <c r="CI631" s="45"/>
      <c r="CJ631" s="45"/>
      <c r="CK631" s="45"/>
      <c r="CL631" s="45"/>
      <c r="CM631" s="45"/>
      <c r="CN631" s="45"/>
      <c r="CO631" s="46"/>
      <c r="CP631" s="46"/>
      <c r="CQ631" s="46"/>
      <c r="CR631" s="46"/>
      <c r="CS631" s="46"/>
      <c r="CT631" s="1"/>
      <c r="CU631" s="1"/>
      <c r="CV631" s="1"/>
      <c r="CW631" s="1"/>
      <c r="CX631" s="1"/>
      <c r="CY631" s="1"/>
      <c r="CZ631" s="1"/>
      <c r="DA631" s="1"/>
      <c r="DB631" s="45"/>
      <c r="DC631" s="45"/>
      <c r="DD631" s="45"/>
      <c r="DE631" s="45"/>
      <c r="DF631" s="45"/>
      <c r="DG631" s="45"/>
      <c r="DH631" s="45"/>
      <c r="DI631" s="46"/>
      <c r="DJ631" s="46"/>
      <c r="DK631" s="46"/>
      <c r="DL631" s="46"/>
      <c r="DM631" s="46"/>
      <c r="DN631" s="1"/>
      <c r="DO631" s="1"/>
      <c r="DP631" s="1"/>
      <c r="DQ631" s="1"/>
      <c r="DR631" s="1"/>
      <c r="DS631" s="1"/>
      <c r="DT631" s="1"/>
      <c r="DU631" s="1"/>
      <c r="DV631" s="45"/>
      <c r="DW631" s="45"/>
      <c r="DX631" s="45"/>
      <c r="DY631" s="45"/>
      <c r="DZ631" s="45"/>
      <c r="EA631" s="45"/>
      <c r="EB631" s="45"/>
      <c r="EC631" s="46"/>
      <c r="ED631" s="46"/>
      <c r="EE631" s="46"/>
      <c r="EF631" s="46"/>
      <c r="EG631" s="46"/>
    </row>
    <row r="632" s="1" customFormat="1" customHeight="1" spans="6:137">
      <c r="F632" s="45"/>
      <c r="G632" s="45"/>
      <c r="H632" s="45"/>
      <c r="I632" s="45"/>
      <c r="J632" s="45"/>
      <c r="K632" s="45"/>
      <c r="L632" s="45"/>
      <c r="M632" s="46"/>
      <c r="N632" s="46"/>
      <c r="O632" s="46"/>
      <c r="P632" s="46"/>
      <c r="Q632" s="46"/>
      <c r="R632" s="1"/>
      <c r="S632" s="1"/>
      <c r="T632" s="1"/>
      <c r="U632" s="1"/>
      <c r="V632" s="1"/>
      <c r="W632" s="1"/>
      <c r="X632" s="1"/>
      <c r="Y632" s="1"/>
      <c r="Z632" s="45"/>
      <c r="AA632" s="45"/>
      <c r="AB632" s="45"/>
      <c r="AC632" s="45"/>
      <c r="AD632" s="45"/>
      <c r="AE632" s="45"/>
      <c r="AF632" s="45"/>
      <c r="AG632" s="46"/>
      <c r="AH632" s="46"/>
      <c r="AI632" s="46"/>
      <c r="AJ632" s="46"/>
      <c r="AK632" s="46"/>
      <c r="AL632" s="1"/>
      <c r="AM632" s="1"/>
      <c r="AN632" s="1"/>
      <c r="AO632" s="1"/>
      <c r="AP632" s="1"/>
      <c r="AQ632" s="1"/>
      <c r="AR632" s="1"/>
      <c r="AS632" s="1"/>
      <c r="AT632" s="45"/>
      <c r="AU632" s="45"/>
      <c r="AV632" s="45"/>
      <c r="AW632" s="45"/>
      <c r="AX632" s="45"/>
      <c r="AY632" s="45"/>
      <c r="AZ632" s="45"/>
      <c r="BA632" s="46"/>
      <c r="BB632" s="46"/>
      <c r="BC632" s="46"/>
      <c r="BD632" s="46"/>
      <c r="BE632" s="46"/>
      <c r="BF632" s="1"/>
      <c r="BG632" s="1"/>
      <c r="BH632" s="1"/>
      <c r="BI632" s="1"/>
      <c r="BJ632" s="1"/>
      <c r="BK632" s="1"/>
      <c r="BL632" s="1"/>
      <c r="BM632" s="1"/>
      <c r="BN632" s="45"/>
      <c r="BO632" s="45"/>
      <c r="BP632" s="45"/>
      <c r="BQ632" s="45"/>
      <c r="BR632" s="45"/>
      <c r="BS632" s="45"/>
      <c r="BT632" s="45"/>
      <c r="BU632" s="46"/>
      <c r="BV632" s="46"/>
      <c r="BW632" s="46"/>
      <c r="BX632" s="46"/>
      <c r="BY632" s="46"/>
      <c r="BZ632" s="1"/>
      <c r="CA632" s="1"/>
      <c r="CB632" s="1"/>
      <c r="CC632" s="1"/>
      <c r="CD632" s="1"/>
      <c r="CE632" s="1"/>
      <c r="CF632" s="1"/>
      <c r="CG632" s="1"/>
      <c r="CH632" s="45"/>
      <c r="CI632" s="45"/>
      <c r="CJ632" s="45"/>
      <c r="CK632" s="45"/>
      <c r="CL632" s="45"/>
      <c r="CM632" s="45"/>
      <c r="CN632" s="45"/>
      <c r="CO632" s="46"/>
      <c r="CP632" s="46"/>
      <c r="CQ632" s="46"/>
      <c r="CR632" s="46"/>
      <c r="CS632" s="46"/>
      <c r="CT632" s="1"/>
      <c r="CU632" s="1"/>
      <c r="CV632" s="1"/>
      <c r="CW632" s="1"/>
      <c r="CX632" s="1"/>
      <c r="CY632" s="1"/>
      <c r="CZ632" s="1"/>
      <c r="DA632" s="1"/>
      <c r="DB632" s="45"/>
      <c r="DC632" s="45"/>
      <c r="DD632" s="45"/>
      <c r="DE632" s="45"/>
      <c r="DF632" s="45"/>
      <c r="DG632" s="45"/>
      <c r="DH632" s="45"/>
      <c r="DI632" s="46"/>
      <c r="DJ632" s="46"/>
      <c r="DK632" s="46"/>
      <c r="DL632" s="46"/>
      <c r="DM632" s="46"/>
      <c r="DN632" s="1"/>
      <c r="DO632" s="1"/>
      <c r="DP632" s="1"/>
      <c r="DQ632" s="1"/>
      <c r="DR632" s="1"/>
      <c r="DS632" s="1"/>
      <c r="DT632" s="1"/>
      <c r="DU632" s="1"/>
      <c r="DV632" s="45"/>
      <c r="DW632" s="45"/>
      <c r="DX632" s="45"/>
      <c r="DY632" s="45"/>
      <c r="DZ632" s="45"/>
      <c r="EA632" s="45"/>
      <c r="EB632" s="45"/>
      <c r="EC632" s="46"/>
      <c r="ED632" s="46"/>
      <c r="EE632" s="46"/>
      <c r="EF632" s="46"/>
      <c r="EG632" s="46"/>
    </row>
    <row r="633" s="1" customFormat="1" customHeight="1" spans="6:137">
      <c r="F633" s="35" t="s">
        <v>31</v>
      </c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1"/>
      <c r="S633" s="1"/>
      <c r="T633" s="1"/>
      <c r="U633" s="1"/>
      <c r="V633" s="1"/>
      <c r="W633" s="1"/>
      <c r="X633" s="1"/>
      <c r="Y633" s="1"/>
      <c r="Z633" s="35" t="s">
        <v>31</v>
      </c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1"/>
      <c r="AM633" s="1"/>
      <c r="AN633" s="1"/>
      <c r="AO633" s="1"/>
      <c r="AP633" s="1"/>
      <c r="AQ633" s="1"/>
      <c r="AR633" s="1"/>
      <c r="AS633" s="1"/>
      <c r="AT633" s="35" t="s">
        <v>31</v>
      </c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1"/>
      <c r="BG633" s="1"/>
      <c r="BH633" s="1"/>
      <c r="BI633" s="1"/>
      <c r="BJ633" s="1"/>
      <c r="BK633" s="1"/>
      <c r="BL633" s="1"/>
      <c r="BM633" s="1"/>
      <c r="BN633" s="35" t="s">
        <v>31</v>
      </c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1"/>
      <c r="CA633" s="1"/>
      <c r="CB633" s="1"/>
      <c r="CC633" s="1"/>
      <c r="CD633" s="1"/>
      <c r="CE633" s="1"/>
      <c r="CF633" s="1"/>
      <c r="CG633" s="1"/>
      <c r="CH633" s="35" t="s">
        <v>31</v>
      </c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1"/>
      <c r="CU633" s="1"/>
      <c r="CV633" s="1"/>
      <c r="CW633" s="1"/>
      <c r="CX633" s="1"/>
      <c r="CY633" s="1"/>
      <c r="CZ633" s="1"/>
      <c r="DA633" s="1"/>
      <c r="DB633" s="35" t="s">
        <v>31</v>
      </c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1"/>
      <c r="DO633" s="1"/>
      <c r="DP633" s="1"/>
      <c r="DQ633" s="1"/>
      <c r="DR633" s="1"/>
      <c r="DS633" s="1"/>
      <c r="DT633" s="1"/>
      <c r="DU633" s="1"/>
      <c r="DV633" s="35" t="s">
        <v>31</v>
      </c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</row>
    <row r="634" s="1" customFormat="1" customHeight="1" spans="6:137">
      <c r="F634" s="13" t="s">
        <v>8</v>
      </c>
      <c r="G634" s="13"/>
      <c r="H634" s="13"/>
      <c r="I634" s="13"/>
      <c r="J634" s="13"/>
      <c r="K634" s="8" t="s">
        <v>53</v>
      </c>
      <c r="L634" s="8"/>
      <c r="M634" s="8"/>
      <c r="N634" s="8"/>
      <c r="O634" s="9" t="s">
        <v>38</v>
      </c>
      <c r="P634" s="9"/>
      <c r="Q634" s="41" t="s">
        <v>13</v>
      </c>
      <c r="Z634" s="13" t="s">
        <v>8</v>
      </c>
      <c r="AA634" s="13"/>
      <c r="AB634" s="13"/>
      <c r="AC634" s="13"/>
      <c r="AD634" s="13"/>
      <c r="AE634" s="8" t="s">
        <v>53</v>
      </c>
      <c r="AF634" s="8"/>
      <c r="AG634" s="8"/>
      <c r="AH634" s="8"/>
      <c r="AI634" s="9" t="s">
        <v>38</v>
      </c>
      <c r="AJ634" s="9"/>
      <c r="AK634" s="41" t="s">
        <v>13</v>
      </c>
      <c r="AT634" s="13" t="s">
        <v>8</v>
      </c>
      <c r="AU634" s="13"/>
      <c r="AV634" s="13"/>
      <c r="AW634" s="13"/>
      <c r="AX634" s="13"/>
      <c r="AY634" s="8" t="s">
        <v>53</v>
      </c>
      <c r="AZ634" s="8"/>
      <c r="BA634" s="8"/>
      <c r="BB634" s="8"/>
      <c r="BC634" s="9" t="s">
        <v>38</v>
      </c>
      <c r="BD634" s="9"/>
      <c r="BE634" s="41" t="s">
        <v>13</v>
      </c>
      <c r="BN634" s="13" t="s">
        <v>8</v>
      </c>
      <c r="BO634" s="13"/>
      <c r="BP634" s="13"/>
      <c r="BQ634" s="13"/>
      <c r="BR634" s="13"/>
      <c r="BS634" s="8" t="s">
        <v>53</v>
      </c>
      <c r="BT634" s="8"/>
      <c r="BU634" s="8"/>
      <c r="BV634" s="8"/>
      <c r="BW634" s="9" t="s">
        <v>38</v>
      </c>
      <c r="BX634" s="9"/>
      <c r="BY634" s="41" t="s">
        <v>13</v>
      </c>
      <c r="CH634" s="13" t="s">
        <v>8</v>
      </c>
      <c r="CI634" s="13"/>
      <c r="CJ634" s="13"/>
      <c r="CK634" s="13"/>
      <c r="CL634" s="13"/>
      <c r="CM634" s="8" t="s">
        <v>53</v>
      </c>
      <c r="CN634" s="8"/>
      <c r="CO634" s="8"/>
      <c r="CP634" s="8"/>
      <c r="CQ634" s="9" t="s">
        <v>38</v>
      </c>
      <c r="CR634" s="9"/>
      <c r="CS634" s="41" t="s">
        <v>13</v>
      </c>
      <c r="DB634" s="13" t="s">
        <v>8</v>
      </c>
      <c r="DC634" s="13"/>
      <c r="DD634" s="13"/>
      <c r="DE634" s="13"/>
      <c r="DF634" s="13"/>
      <c r="DG634" s="8" t="s">
        <v>53</v>
      </c>
      <c r="DH634" s="8"/>
      <c r="DI634" s="8"/>
      <c r="DJ634" s="8"/>
      <c r="DK634" s="9" t="s">
        <v>38</v>
      </c>
      <c r="DL634" s="9"/>
      <c r="DM634" s="41" t="s">
        <v>13</v>
      </c>
      <c r="DV634" s="13" t="s">
        <v>8</v>
      </c>
      <c r="DW634" s="13"/>
      <c r="DX634" s="13"/>
      <c r="DY634" s="13"/>
      <c r="DZ634" s="13"/>
      <c r="EA634" s="8" t="s">
        <v>53</v>
      </c>
      <c r="EB634" s="8"/>
      <c r="EC634" s="8"/>
      <c r="ED634" s="8"/>
      <c r="EE634" s="9" t="s">
        <v>38</v>
      </c>
      <c r="EF634" s="9"/>
      <c r="EG634" s="41" t="s">
        <v>13</v>
      </c>
    </row>
    <row r="635" s="1" customFormat="1" customHeight="1" spans="6:137">
      <c r="F635" s="13" t="s">
        <v>54</v>
      </c>
      <c r="G635" s="13" t="s">
        <v>55</v>
      </c>
      <c r="H635" s="13" t="s">
        <v>56</v>
      </c>
      <c r="I635" s="13" t="s">
        <v>57</v>
      </c>
      <c r="J635" s="13" t="s">
        <v>8</v>
      </c>
      <c r="K635" s="8" t="s">
        <v>58</v>
      </c>
      <c r="L635" s="8" t="s">
        <v>26</v>
      </c>
      <c r="M635" s="8" t="s">
        <v>27</v>
      </c>
      <c r="N635" s="42" t="s">
        <v>28</v>
      </c>
      <c r="O635" s="9" t="s">
        <v>59</v>
      </c>
      <c r="P635" s="9" t="s">
        <v>60</v>
      </c>
      <c r="Q635" s="41"/>
      <c r="R635" s="1"/>
      <c r="S635" s="1"/>
      <c r="T635" s="1"/>
      <c r="U635" s="1"/>
      <c r="V635" s="1"/>
      <c r="W635" s="1"/>
      <c r="X635" s="1"/>
      <c r="Y635" s="1"/>
      <c r="Z635" s="13" t="s">
        <v>54</v>
      </c>
      <c r="AA635" s="13" t="s">
        <v>55</v>
      </c>
      <c r="AB635" s="13" t="s">
        <v>56</v>
      </c>
      <c r="AC635" s="13" t="s">
        <v>57</v>
      </c>
      <c r="AD635" s="13" t="s">
        <v>8</v>
      </c>
      <c r="AE635" s="8" t="s">
        <v>58</v>
      </c>
      <c r="AF635" s="8" t="s">
        <v>26</v>
      </c>
      <c r="AG635" s="8" t="s">
        <v>27</v>
      </c>
      <c r="AH635" s="42" t="s">
        <v>28</v>
      </c>
      <c r="AI635" s="9" t="s">
        <v>59</v>
      </c>
      <c r="AJ635" s="9" t="s">
        <v>60</v>
      </c>
      <c r="AK635" s="41"/>
      <c r="AL635" s="1"/>
      <c r="AM635" s="1"/>
      <c r="AN635" s="1"/>
      <c r="AO635" s="1"/>
      <c r="AP635" s="1"/>
      <c r="AQ635" s="1"/>
      <c r="AR635" s="1"/>
      <c r="AS635" s="1"/>
      <c r="AT635" s="13" t="s">
        <v>54</v>
      </c>
      <c r="AU635" s="13" t="s">
        <v>55</v>
      </c>
      <c r="AV635" s="13" t="s">
        <v>56</v>
      </c>
      <c r="AW635" s="13" t="s">
        <v>57</v>
      </c>
      <c r="AX635" s="13" t="s">
        <v>8</v>
      </c>
      <c r="AY635" s="8" t="s">
        <v>58</v>
      </c>
      <c r="AZ635" s="8" t="s">
        <v>26</v>
      </c>
      <c r="BA635" s="8" t="s">
        <v>27</v>
      </c>
      <c r="BB635" s="42" t="s">
        <v>28</v>
      </c>
      <c r="BC635" s="9" t="s">
        <v>59</v>
      </c>
      <c r="BD635" s="9" t="s">
        <v>60</v>
      </c>
      <c r="BE635" s="41"/>
      <c r="BF635" s="1"/>
      <c r="BG635" s="1"/>
      <c r="BH635" s="1"/>
      <c r="BI635" s="1"/>
      <c r="BJ635" s="1"/>
      <c r="BK635" s="1"/>
      <c r="BL635" s="1"/>
      <c r="BM635" s="1"/>
      <c r="BN635" s="13" t="s">
        <v>54</v>
      </c>
      <c r="BO635" s="13" t="s">
        <v>55</v>
      </c>
      <c r="BP635" s="13" t="s">
        <v>56</v>
      </c>
      <c r="BQ635" s="13" t="s">
        <v>57</v>
      </c>
      <c r="BR635" s="13" t="s">
        <v>8</v>
      </c>
      <c r="BS635" s="8" t="s">
        <v>58</v>
      </c>
      <c r="BT635" s="8" t="s">
        <v>26</v>
      </c>
      <c r="BU635" s="8" t="s">
        <v>27</v>
      </c>
      <c r="BV635" s="42" t="s">
        <v>28</v>
      </c>
      <c r="BW635" s="9" t="s">
        <v>59</v>
      </c>
      <c r="BX635" s="9" t="s">
        <v>60</v>
      </c>
      <c r="BY635" s="41"/>
      <c r="BZ635" s="1"/>
      <c r="CA635" s="1"/>
      <c r="CB635" s="1"/>
      <c r="CC635" s="1"/>
      <c r="CD635" s="1"/>
      <c r="CE635" s="1"/>
      <c r="CF635" s="1"/>
      <c r="CG635" s="1"/>
      <c r="CH635" s="13" t="s">
        <v>54</v>
      </c>
      <c r="CI635" s="13" t="s">
        <v>55</v>
      </c>
      <c r="CJ635" s="13" t="s">
        <v>56</v>
      </c>
      <c r="CK635" s="13" t="s">
        <v>57</v>
      </c>
      <c r="CL635" s="13" t="s">
        <v>8</v>
      </c>
      <c r="CM635" s="8" t="s">
        <v>58</v>
      </c>
      <c r="CN635" s="8" t="s">
        <v>26</v>
      </c>
      <c r="CO635" s="8" t="s">
        <v>27</v>
      </c>
      <c r="CP635" s="42" t="s">
        <v>28</v>
      </c>
      <c r="CQ635" s="9" t="s">
        <v>59</v>
      </c>
      <c r="CR635" s="9" t="s">
        <v>60</v>
      </c>
      <c r="CS635" s="41"/>
      <c r="CT635" s="1"/>
      <c r="CU635" s="1"/>
      <c r="CV635" s="1"/>
      <c r="CW635" s="1"/>
      <c r="CX635" s="1"/>
      <c r="CY635" s="1"/>
      <c r="CZ635" s="1"/>
      <c r="DA635" s="1"/>
      <c r="DB635" s="13" t="s">
        <v>54</v>
      </c>
      <c r="DC635" s="13" t="s">
        <v>55</v>
      </c>
      <c r="DD635" s="13" t="s">
        <v>56</v>
      </c>
      <c r="DE635" s="13" t="s">
        <v>57</v>
      </c>
      <c r="DF635" s="13" t="s">
        <v>8</v>
      </c>
      <c r="DG635" s="8" t="s">
        <v>58</v>
      </c>
      <c r="DH635" s="8" t="s">
        <v>26</v>
      </c>
      <c r="DI635" s="8" t="s">
        <v>27</v>
      </c>
      <c r="DJ635" s="42" t="s">
        <v>28</v>
      </c>
      <c r="DK635" s="9" t="s">
        <v>59</v>
      </c>
      <c r="DL635" s="9" t="s">
        <v>60</v>
      </c>
      <c r="DM635" s="41"/>
      <c r="DN635" s="1"/>
      <c r="DO635" s="1"/>
      <c r="DP635" s="1"/>
      <c r="DQ635" s="1"/>
      <c r="DR635" s="1"/>
      <c r="DS635" s="1"/>
      <c r="DT635" s="1"/>
      <c r="DU635" s="1"/>
      <c r="DV635" s="13" t="s">
        <v>54</v>
      </c>
      <c r="DW635" s="13" t="s">
        <v>55</v>
      </c>
      <c r="DX635" s="13" t="s">
        <v>56</v>
      </c>
      <c r="DY635" s="13" t="s">
        <v>57</v>
      </c>
      <c r="DZ635" s="13" t="s">
        <v>8</v>
      </c>
      <c r="EA635" s="8" t="s">
        <v>58</v>
      </c>
      <c r="EB635" s="8" t="s">
        <v>26</v>
      </c>
      <c r="EC635" s="8" t="s">
        <v>27</v>
      </c>
      <c r="ED635" s="42" t="s">
        <v>28</v>
      </c>
      <c r="EE635" s="9" t="s">
        <v>59</v>
      </c>
      <c r="EF635" s="9" t="s">
        <v>60</v>
      </c>
      <c r="EG635" s="41"/>
    </row>
    <row r="636" s="1" customFormat="1" customHeight="1" spans="6:137">
      <c r="F636" s="11">
        <v>2536</v>
      </c>
      <c r="G636" s="12">
        <v>1.728</v>
      </c>
      <c r="H636" s="11">
        <v>1</v>
      </c>
      <c r="I636" s="11">
        <v>0</v>
      </c>
      <c r="J636" s="13">
        <f t="shared" ref="J636:J646" si="1296">F636*G636*H636+I636</f>
        <v>4382.208</v>
      </c>
      <c r="K636" s="11">
        <v>1</v>
      </c>
      <c r="L636" s="11">
        <v>0.95</v>
      </c>
      <c r="M636" s="11">
        <v>2.09</v>
      </c>
      <c r="N636" s="42">
        <f t="shared" ref="N636:N646" si="1297">L636*M636+1</f>
        <v>2.9855</v>
      </c>
      <c r="O636" s="11">
        <v>1.275</v>
      </c>
      <c r="P636" s="9">
        <v>0.5</v>
      </c>
      <c r="Q636" s="43">
        <f t="shared" ref="Q636:Q646" si="1298">J636*K636*N636*O636*P636</f>
        <v>8340.4647648</v>
      </c>
      <c r="Z636" s="11">
        <v>2536</v>
      </c>
      <c r="AA636" s="12">
        <v>1.728</v>
      </c>
      <c r="AB636" s="11">
        <v>1</v>
      </c>
      <c r="AC636" s="11">
        <v>0</v>
      </c>
      <c r="AD636" s="13">
        <f t="shared" ref="AD636:AD646" si="1299">Z636*AA636*AB636+AC636</f>
        <v>4382.208</v>
      </c>
      <c r="AE636" s="11">
        <v>1</v>
      </c>
      <c r="AF636" s="11">
        <v>0.95</v>
      </c>
      <c r="AG636" s="11">
        <v>2.09</v>
      </c>
      <c r="AH636" s="42">
        <f t="shared" ref="AH636:AH646" si="1300">AF636*AG636+1</f>
        <v>2.9855</v>
      </c>
      <c r="AI636" s="11">
        <v>1.275</v>
      </c>
      <c r="AJ636" s="9">
        <v>0.5</v>
      </c>
      <c r="AK636" s="43">
        <f t="shared" ref="AK636:AK646" si="1301">AD636*AE636*AH636*AI636*AJ636</f>
        <v>8340.4647648</v>
      </c>
      <c r="AT636" s="11">
        <v>2536</v>
      </c>
      <c r="AU636" s="12">
        <v>1.728</v>
      </c>
      <c r="AV636" s="11">
        <v>1</v>
      </c>
      <c r="AW636" s="11">
        <v>0</v>
      </c>
      <c r="AX636" s="13">
        <f t="shared" ref="AX636:AX646" si="1302">AT636*AU636*AV636+AW636</f>
        <v>4382.208</v>
      </c>
      <c r="AY636" s="11">
        <v>1</v>
      </c>
      <c r="AZ636" s="11">
        <v>0.95</v>
      </c>
      <c r="BA636" s="11">
        <v>2.09</v>
      </c>
      <c r="BB636" s="42">
        <f t="shared" ref="BB636:BB646" si="1303">AZ636*BA636+1</f>
        <v>2.9855</v>
      </c>
      <c r="BC636" s="11">
        <v>1.275</v>
      </c>
      <c r="BD636" s="9">
        <v>0.5</v>
      </c>
      <c r="BE636" s="43">
        <f t="shared" ref="BE636:BE646" si="1304">AX636*AY636*BB636*BC636*BD636</f>
        <v>8340.4647648</v>
      </c>
      <c r="BN636" s="11">
        <v>2536</v>
      </c>
      <c r="BO636" s="12">
        <v>1.728</v>
      </c>
      <c r="BP636" s="11">
        <v>1</v>
      </c>
      <c r="BQ636" s="11">
        <v>0</v>
      </c>
      <c r="BR636" s="13">
        <f t="shared" ref="BR636:BR646" si="1305">BN636*BO636*BP636+BQ636</f>
        <v>4382.208</v>
      </c>
      <c r="BS636" s="11">
        <v>1</v>
      </c>
      <c r="BT636" s="11">
        <v>0.95</v>
      </c>
      <c r="BU636" s="11">
        <v>2.09</v>
      </c>
      <c r="BV636" s="42">
        <f t="shared" ref="BV636:BV646" si="1306">BT636*BU636+1</f>
        <v>2.9855</v>
      </c>
      <c r="BW636" s="11">
        <v>1.275</v>
      </c>
      <c r="BX636" s="9">
        <v>0.5</v>
      </c>
      <c r="BY636" s="43">
        <f t="shared" ref="BY636:BY646" si="1307">BR636*BS636*BV636*BW636*BX636</f>
        <v>8340.4647648</v>
      </c>
      <c r="CH636" s="11">
        <v>2536</v>
      </c>
      <c r="CI636" s="12">
        <v>1.728</v>
      </c>
      <c r="CJ636" s="11">
        <v>1</v>
      </c>
      <c r="CK636" s="11">
        <v>0</v>
      </c>
      <c r="CL636" s="13">
        <f t="shared" ref="CL636:CL646" si="1308">CH636*CI636*CJ636+CK636</f>
        <v>4382.208</v>
      </c>
      <c r="CM636" s="11">
        <v>1</v>
      </c>
      <c r="CN636" s="11">
        <v>0.95</v>
      </c>
      <c r="CO636" s="11">
        <v>2.09</v>
      </c>
      <c r="CP636" s="42">
        <f t="shared" ref="CP636:CP646" si="1309">CN636*CO636+1</f>
        <v>2.9855</v>
      </c>
      <c r="CQ636" s="11">
        <v>1.275</v>
      </c>
      <c r="CR636" s="9">
        <v>0.5</v>
      </c>
      <c r="CS636" s="43">
        <f t="shared" ref="CS636:CS646" si="1310">CL636*CM636*CP636*CQ636*CR636</f>
        <v>8340.4647648</v>
      </c>
      <c r="DB636" s="11">
        <v>2536</v>
      </c>
      <c r="DC636" s="12">
        <v>1.728</v>
      </c>
      <c r="DD636" s="11">
        <v>1</v>
      </c>
      <c r="DE636" s="11">
        <v>0</v>
      </c>
      <c r="DF636" s="13">
        <f t="shared" ref="DF636:DF646" si="1311">DB636*DC636*DD636+DE636</f>
        <v>4382.208</v>
      </c>
      <c r="DG636" s="11">
        <v>1</v>
      </c>
      <c r="DH636" s="11">
        <v>0.95</v>
      </c>
      <c r="DI636" s="11">
        <v>2.09</v>
      </c>
      <c r="DJ636" s="42">
        <f t="shared" ref="DJ636:DJ646" si="1312">DH636*DI636+1</f>
        <v>2.9855</v>
      </c>
      <c r="DK636" s="11">
        <v>1.275</v>
      </c>
      <c r="DL636" s="9">
        <v>0.5</v>
      </c>
      <c r="DM636" s="43">
        <f t="shared" ref="DM636:DM646" si="1313">DF636*DG636*DJ636*DK636*DL636</f>
        <v>8340.4647648</v>
      </c>
      <c r="DV636" s="11">
        <v>2536</v>
      </c>
      <c r="DW636" s="12">
        <v>1.728</v>
      </c>
      <c r="DX636" s="11">
        <v>1</v>
      </c>
      <c r="DY636" s="11">
        <v>0</v>
      </c>
      <c r="DZ636" s="13">
        <f t="shared" ref="DZ636:DZ646" si="1314">DV636*DW636*DX636+DY636</f>
        <v>4382.208</v>
      </c>
      <c r="EA636" s="11">
        <v>1</v>
      </c>
      <c r="EB636" s="11">
        <v>0.95</v>
      </c>
      <c r="EC636" s="11">
        <v>2.91</v>
      </c>
      <c r="ED636" s="42">
        <f t="shared" ref="ED636:ED646" si="1315">EB636*EC636+1</f>
        <v>3.7645</v>
      </c>
      <c r="EE636" s="11">
        <v>1.275</v>
      </c>
      <c r="EF636" s="9">
        <v>0.5</v>
      </c>
      <c r="EG636" s="43">
        <f t="shared" ref="EG636:EG646" si="1316">DZ636*EA636*ED636*EE636*EF636</f>
        <v>10516.7240352</v>
      </c>
    </row>
    <row r="637" s="1" customFormat="1" customHeight="1" spans="6:137">
      <c r="F637" s="11">
        <v>2536</v>
      </c>
      <c r="G637" s="12">
        <v>1.728</v>
      </c>
      <c r="H637" s="11">
        <v>1</v>
      </c>
      <c r="I637" s="11">
        <v>0</v>
      </c>
      <c r="J637" s="13">
        <f t="shared" si="1296"/>
        <v>4382.208</v>
      </c>
      <c r="K637" s="11">
        <v>1</v>
      </c>
      <c r="L637" s="11">
        <v>0.95</v>
      </c>
      <c r="M637" s="11">
        <v>2.09</v>
      </c>
      <c r="N637" s="42">
        <f t="shared" si="1297"/>
        <v>2.9855</v>
      </c>
      <c r="O637" s="11">
        <v>1.275</v>
      </c>
      <c r="P637" s="9">
        <v>0.5</v>
      </c>
      <c r="Q637" s="43">
        <f t="shared" si="1298"/>
        <v>8340.4647648</v>
      </c>
      <c r="Z637" s="11">
        <v>2536</v>
      </c>
      <c r="AA637" s="12">
        <v>1.728</v>
      </c>
      <c r="AB637" s="11">
        <v>1</v>
      </c>
      <c r="AC637" s="11">
        <v>0</v>
      </c>
      <c r="AD637" s="13">
        <f t="shared" si="1299"/>
        <v>4382.208</v>
      </c>
      <c r="AE637" s="11">
        <v>1</v>
      </c>
      <c r="AF637" s="11">
        <v>0.95</v>
      </c>
      <c r="AG637" s="11">
        <v>2.09</v>
      </c>
      <c r="AH637" s="42">
        <f t="shared" si="1300"/>
        <v>2.9855</v>
      </c>
      <c r="AI637" s="11">
        <v>1.275</v>
      </c>
      <c r="AJ637" s="9">
        <v>0.5</v>
      </c>
      <c r="AK637" s="43">
        <f t="shared" si="1301"/>
        <v>8340.4647648</v>
      </c>
      <c r="AT637" s="11">
        <v>2536</v>
      </c>
      <c r="AU637" s="12">
        <v>1.728</v>
      </c>
      <c r="AV637" s="11">
        <v>1</v>
      </c>
      <c r="AW637" s="11">
        <v>0</v>
      </c>
      <c r="AX637" s="13">
        <f t="shared" si="1302"/>
        <v>4382.208</v>
      </c>
      <c r="AY637" s="11">
        <v>1</v>
      </c>
      <c r="AZ637" s="11">
        <v>0.95</v>
      </c>
      <c r="BA637" s="11">
        <v>2.09</v>
      </c>
      <c r="BB637" s="42">
        <f t="shared" si="1303"/>
        <v>2.9855</v>
      </c>
      <c r="BC637" s="11">
        <v>1.275</v>
      </c>
      <c r="BD637" s="9">
        <v>0.5</v>
      </c>
      <c r="BE637" s="43">
        <f t="shared" si="1304"/>
        <v>8340.4647648</v>
      </c>
      <c r="BN637" s="11">
        <v>2536</v>
      </c>
      <c r="BO637" s="12">
        <v>1.728</v>
      </c>
      <c r="BP637" s="11">
        <v>1</v>
      </c>
      <c r="BQ637" s="11">
        <v>0</v>
      </c>
      <c r="BR637" s="13">
        <f t="shared" si="1305"/>
        <v>4382.208</v>
      </c>
      <c r="BS637" s="11">
        <v>1</v>
      </c>
      <c r="BT637" s="11">
        <v>0.95</v>
      </c>
      <c r="BU637" s="11">
        <v>2.09</v>
      </c>
      <c r="BV637" s="42">
        <f t="shared" si="1306"/>
        <v>2.9855</v>
      </c>
      <c r="BW637" s="11">
        <v>1.275</v>
      </c>
      <c r="BX637" s="9">
        <v>0.5</v>
      </c>
      <c r="BY637" s="43">
        <f t="shared" si="1307"/>
        <v>8340.4647648</v>
      </c>
      <c r="CH637" s="11">
        <v>2536</v>
      </c>
      <c r="CI637" s="12">
        <v>1.728</v>
      </c>
      <c r="CJ637" s="11">
        <v>1</v>
      </c>
      <c r="CK637" s="11">
        <v>0</v>
      </c>
      <c r="CL637" s="13">
        <f t="shared" si="1308"/>
        <v>4382.208</v>
      </c>
      <c r="CM637" s="11">
        <v>1</v>
      </c>
      <c r="CN637" s="11">
        <v>0.95</v>
      </c>
      <c r="CO637" s="11">
        <v>2.09</v>
      </c>
      <c r="CP637" s="42">
        <f t="shared" si="1309"/>
        <v>2.9855</v>
      </c>
      <c r="CQ637" s="11">
        <v>1.275</v>
      </c>
      <c r="CR637" s="9">
        <v>0.5</v>
      </c>
      <c r="CS637" s="43">
        <f t="shared" si="1310"/>
        <v>8340.4647648</v>
      </c>
      <c r="DB637" s="11">
        <v>2536</v>
      </c>
      <c r="DC637" s="12">
        <v>1.728</v>
      </c>
      <c r="DD637" s="11">
        <v>1</v>
      </c>
      <c r="DE637" s="11">
        <v>0</v>
      </c>
      <c r="DF637" s="13">
        <f t="shared" si="1311"/>
        <v>4382.208</v>
      </c>
      <c r="DG637" s="11">
        <v>1</v>
      </c>
      <c r="DH637" s="11">
        <v>0.95</v>
      </c>
      <c r="DI637" s="11">
        <v>2.09</v>
      </c>
      <c r="DJ637" s="42">
        <f t="shared" si="1312"/>
        <v>2.9855</v>
      </c>
      <c r="DK637" s="11">
        <v>1.275</v>
      </c>
      <c r="DL637" s="9">
        <v>0.5</v>
      </c>
      <c r="DM637" s="43">
        <f t="shared" si="1313"/>
        <v>8340.4647648</v>
      </c>
      <c r="DV637" s="11">
        <v>2536</v>
      </c>
      <c r="DW637" s="12">
        <v>1.728</v>
      </c>
      <c r="DX637" s="11">
        <v>1</v>
      </c>
      <c r="DY637" s="11">
        <v>0</v>
      </c>
      <c r="DZ637" s="13">
        <f t="shared" si="1314"/>
        <v>4382.208</v>
      </c>
      <c r="EA637" s="11">
        <v>1</v>
      </c>
      <c r="EB637" s="11">
        <v>0.95</v>
      </c>
      <c r="EC637" s="11">
        <v>2.91</v>
      </c>
      <c r="ED637" s="42">
        <f t="shared" si="1315"/>
        <v>3.7645</v>
      </c>
      <c r="EE637" s="11">
        <v>1.275</v>
      </c>
      <c r="EF637" s="9">
        <v>0.5</v>
      </c>
      <c r="EG637" s="43">
        <f t="shared" si="1316"/>
        <v>10516.7240352</v>
      </c>
    </row>
    <row r="638" s="1" customFormat="1" customHeight="1" spans="6:137">
      <c r="F638" s="11">
        <v>2536</v>
      </c>
      <c r="G638" s="12">
        <v>1.728</v>
      </c>
      <c r="H638" s="11">
        <v>1</v>
      </c>
      <c r="I638" s="11">
        <v>0</v>
      </c>
      <c r="J638" s="13">
        <f t="shared" si="1296"/>
        <v>4382.208</v>
      </c>
      <c r="K638" s="11">
        <v>1</v>
      </c>
      <c r="L638" s="11">
        <v>0.95</v>
      </c>
      <c r="M638" s="11">
        <v>2.09</v>
      </c>
      <c r="N638" s="42">
        <f t="shared" si="1297"/>
        <v>2.9855</v>
      </c>
      <c r="O638" s="11">
        <v>1.275</v>
      </c>
      <c r="P638" s="9">
        <v>0.5</v>
      </c>
      <c r="Q638" s="43">
        <f t="shared" si="1298"/>
        <v>8340.4647648</v>
      </c>
      <c r="Z638" s="11">
        <v>2536</v>
      </c>
      <c r="AA638" s="12">
        <v>1.728</v>
      </c>
      <c r="AB638" s="11">
        <v>1</v>
      </c>
      <c r="AC638" s="11">
        <v>0</v>
      </c>
      <c r="AD638" s="13">
        <f t="shared" si="1299"/>
        <v>4382.208</v>
      </c>
      <c r="AE638" s="11">
        <v>1</v>
      </c>
      <c r="AF638" s="11">
        <v>0.95</v>
      </c>
      <c r="AG638" s="11">
        <v>2.09</v>
      </c>
      <c r="AH638" s="42">
        <f t="shared" si="1300"/>
        <v>2.9855</v>
      </c>
      <c r="AI638" s="11">
        <v>1.275</v>
      </c>
      <c r="AJ638" s="9">
        <v>0.5</v>
      </c>
      <c r="AK638" s="43">
        <f t="shared" si="1301"/>
        <v>8340.4647648</v>
      </c>
      <c r="AT638" s="11">
        <v>2536</v>
      </c>
      <c r="AU638" s="12">
        <v>1.728</v>
      </c>
      <c r="AV638" s="11">
        <v>1</v>
      </c>
      <c r="AW638" s="11">
        <v>0</v>
      </c>
      <c r="AX638" s="13">
        <f t="shared" si="1302"/>
        <v>4382.208</v>
      </c>
      <c r="AY638" s="11">
        <v>1</v>
      </c>
      <c r="AZ638" s="11">
        <v>0.95</v>
      </c>
      <c r="BA638" s="11">
        <v>2.09</v>
      </c>
      <c r="BB638" s="42">
        <f t="shared" si="1303"/>
        <v>2.9855</v>
      </c>
      <c r="BC638" s="11">
        <v>1.275</v>
      </c>
      <c r="BD638" s="9">
        <v>0.5</v>
      </c>
      <c r="BE638" s="43">
        <f t="shared" si="1304"/>
        <v>8340.4647648</v>
      </c>
      <c r="BN638" s="11">
        <v>2536</v>
      </c>
      <c r="BO638" s="12">
        <v>1.728</v>
      </c>
      <c r="BP638" s="11">
        <v>1</v>
      </c>
      <c r="BQ638" s="11">
        <v>0</v>
      </c>
      <c r="BR638" s="13">
        <f t="shared" si="1305"/>
        <v>4382.208</v>
      </c>
      <c r="BS638" s="11">
        <v>1</v>
      </c>
      <c r="BT638" s="11">
        <v>0.95</v>
      </c>
      <c r="BU638" s="11">
        <v>2.09</v>
      </c>
      <c r="BV638" s="42">
        <f t="shared" si="1306"/>
        <v>2.9855</v>
      </c>
      <c r="BW638" s="11">
        <v>1.275</v>
      </c>
      <c r="BX638" s="9">
        <v>0.5</v>
      </c>
      <c r="BY638" s="43">
        <f t="shared" si="1307"/>
        <v>8340.4647648</v>
      </c>
      <c r="CH638" s="11">
        <v>2536</v>
      </c>
      <c r="CI638" s="12">
        <v>1.728</v>
      </c>
      <c r="CJ638" s="11">
        <v>1</v>
      </c>
      <c r="CK638" s="11">
        <v>0</v>
      </c>
      <c r="CL638" s="13">
        <f t="shared" si="1308"/>
        <v>4382.208</v>
      </c>
      <c r="CM638" s="11">
        <v>1</v>
      </c>
      <c r="CN638" s="11">
        <v>0.95</v>
      </c>
      <c r="CO638" s="11">
        <v>2.09</v>
      </c>
      <c r="CP638" s="42">
        <f t="shared" si="1309"/>
        <v>2.9855</v>
      </c>
      <c r="CQ638" s="11">
        <v>1.275</v>
      </c>
      <c r="CR638" s="9">
        <v>0.5</v>
      </c>
      <c r="CS638" s="43">
        <f t="shared" si="1310"/>
        <v>8340.4647648</v>
      </c>
      <c r="DB638" s="11">
        <v>2536</v>
      </c>
      <c r="DC638" s="12">
        <v>1.728</v>
      </c>
      <c r="DD638" s="11">
        <v>1</v>
      </c>
      <c r="DE638" s="11">
        <v>0</v>
      </c>
      <c r="DF638" s="13">
        <f t="shared" si="1311"/>
        <v>4382.208</v>
      </c>
      <c r="DG638" s="11">
        <v>1</v>
      </c>
      <c r="DH638" s="11">
        <v>0.95</v>
      </c>
      <c r="DI638" s="11">
        <v>2.09</v>
      </c>
      <c r="DJ638" s="42">
        <f t="shared" si="1312"/>
        <v>2.9855</v>
      </c>
      <c r="DK638" s="11">
        <v>1.275</v>
      </c>
      <c r="DL638" s="9">
        <v>0.5</v>
      </c>
      <c r="DM638" s="43">
        <f t="shared" si="1313"/>
        <v>8340.4647648</v>
      </c>
      <c r="DV638" s="11">
        <v>2536</v>
      </c>
      <c r="DW638" s="12">
        <v>1.728</v>
      </c>
      <c r="DX638" s="11">
        <v>1</v>
      </c>
      <c r="DY638" s="11">
        <v>0</v>
      </c>
      <c r="DZ638" s="13">
        <f t="shared" si="1314"/>
        <v>4382.208</v>
      </c>
      <c r="EA638" s="11">
        <v>1</v>
      </c>
      <c r="EB638" s="11">
        <v>0.95</v>
      </c>
      <c r="EC638" s="11">
        <v>2.91</v>
      </c>
      <c r="ED638" s="42">
        <f t="shared" si="1315"/>
        <v>3.7645</v>
      </c>
      <c r="EE638" s="11">
        <v>1.275</v>
      </c>
      <c r="EF638" s="9">
        <v>0.5</v>
      </c>
      <c r="EG638" s="43">
        <f t="shared" si="1316"/>
        <v>10516.7240352</v>
      </c>
    </row>
    <row r="639" s="1" customFormat="1" customHeight="1" spans="6:137">
      <c r="F639" s="11">
        <v>2536</v>
      </c>
      <c r="G639" s="12">
        <v>1.728</v>
      </c>
      <c r="H639" s="11">
        <v>1</v>
      </c>
      <c r="I639" s="11">
        <v>0</v>
      </c>
      <c r="J639" s="13">
        <f t="shared" si="1296"/>
        <v>4382.208</v>
      </c>
      <c r="K639" s="11">
        <v>1</v>
      </c>
      <c r="L639" s="11">
        <v>0.95</v>
      </c>
      <c r="M639" s="11">
        <v>2.09</v>
      </c>
      <c r="N639" s="42">
        <f t="shared" si="1297"/>
        <v>2.9855</v>
      </c>
      <c r="O639" s="11">
        <v>1.275</v>
      </c>
      <c r="P639" s="9">
        <v>0.5</v>
      </c>
      <c r="Q639" s="43">
        <f t="shared" si="1298"/>
        <v>8340.4647648</v>
      </c>
      <c r="Z639" s="11">
        <v>2536</v>
      </c>
      <c r="AA639" s="12">
        <v>1.728</v>
      </c>
      <c r="AB639" s="11">
        <v>1</v>
      </c>
      <c r="AC639" s="11">
        <v>0</v>
      </c>
      <c r="AD639" s="13">
        <f t="shared" si="1299"/>
        <v>4382.208</v>
      </c>
      <c r="AE639" s="11">
        <v>1</v>
      </c>
      <c r="AF639" s="11">
        <v>0.95</v>
      </c>
      <c r="AG639" s="11">
        <v>2.09</v>
      </c>
      <c r="AH639" s="42">
        <f t="shared" si="1300"/>
        <v>2.9855</v>
      </c>
      <c r="AI639" s="11">
        <v>1.275</v>
      </c>
      <c r="AJ639" s="9">
        <v>0.5</v>
      </c>
      <c r="AK639" s="43">
        <f t="shared" si="1301"/>
        <v>8340.4647648</v>
      </c>
      <c r="AT639" s="11">
        <v>2536</v>
      </c>
      <c r="AU639" s="12">
        <v>1.728</v>
      </c>
      <c r="AV639" s="11">
        <v>1</v>
      </c>
      <c r="AW639" s="11">
        <v>0</v>
      </c>
      <c r="AX639" s="13">
        <f t="shared" si="1302"/>
        <v>4382.208</v>
      </c>
      <c r="AY639" s="11">
        <v>1</v>
      </c>
      <c r="AZ639" s="11">
        <v>0.95</v>
      </c>
      <c r="BA639" s="11">
        <v>2.09</v>
      </c>
      <c r="BB639" s="42">
        <f t="shared" si="1303"/>
        <v>2.9855</v>
      </c>
      <c r="BC639" s="11">
        <v>1.275</v>
      </c>
      <c r="BD639" s="9">
        <v>0.5</v>
      </c>
      <c r="BE639" s="43">
        <f t="shared" si="1304"/>
        <v>8340.4647648</v>
      </c>
      <c r="BN639" s="11">
        <v>2536</v>
      </c>
      <c r="BO639" s="12">
        <v>1.728</v>
      </c>
      <c r="BP639" s="11">
        <v>1</v>
      </c>
      <c r="BQ639" s="11">
        <v>0</v>
      </c>
      <c r="BR639" s="13">
        <f t="shared" si="1305"/>
        <v>4382.208</v>
      </c>
      <c r="BS639" s="11">
        <v>1</v>
      </c>
      <c r="BT639" s="11">
        <v>0.95</v>
      </c>
      <c r="BU639" s="11">
        <v>2.09</v>
      </c>
      <c r="BV639" s="42">
        <f t="shared" si="1306"/>
        <v>2.9855</v>
      </c>
      <c r="BW639" s="11">
        <v>1.275</v>
      </c>
      <c r="BX639" s="9">
        <v>0.5</v>
      </c>
      <c r="BY639" s="43">
        <f t="shared" si="1307"/>
        <v>8340.4647648</v>
      </c>
      <c r="CH639" s="11">
        <v>2536</v>
      </c>
      <c r="CI639" s="12">
        <v>1.728</v>
      </c>
      <c r="CJ639" s="11">
        <v>1</v>
      </c>
      <c r="CK639" s="11">
        <v>0</v>
      </c>
      <c r="CL639" s="13">
        <f t="shared" si="1308"/>
        <v>4382.208</v>
      </c>
      <c r="CM639" s="11">
        <v>1</v>
      </c>
      <c r="CN639" s="11">
        <v>0.95</v>
      </c>
      <c r="CO639" s="11">
        <v>2.09</v>
      </c>
      <c r="CP639" s="42">
        <f t="shared" si="1309"/>
        <v>2.9855</v>
      </c>
      <c r="CQ639" s="11">
        <v>1.275</v>
      </c>
      <c r="CR639" s="9">
        <v>0.5</v>
      </c>
      <c r="CS639" s="43">
        <f t="shared" si="1310"/>
        <v>8340.4647648</v>
      </c>
      <c r="DB639" s="11">
        <v>2536</v>
      </c>
      <c r="DC639" s="12">
        <v>1.728</v>
      </c>
      <c r="DD639" s="11">
        <v>1</v>
      </c>
      <c r="DE639" s="11">
        <v>0</v>
      </c>
      <c r="DF639" s="13">
        <f t="shared" si="1311"/>
        <v>4382.208</v>
      </c>
      <c r="DG639" s="11">
        <v>1</v>
      </c>
      <c r="DH639" s="11">
        <v>0.95</v>
      </c>
      <c r="DI639" s="11">
        <v>2.09</v>
      </c>
      <c r="DJ639" s="42">
        <f t="shared" si="1312"/>
        <v>2.9855</v>
      </c>
      <c r="DK639" s="11">
        <v>1.275</v>
      </c>
      <c r="DL639" s="9">
        <v>0.5</v>
      </c>
      <c r="DM639" s="43">
        <f t="shared" si="1313"/>
        <v>8340.4647648</v>
      </c>
      <c r="DV639" s="11">
        <v>2536</v>
      </c>
      <c r="DW639" s="12">
        <v>1.728</v>
      </c>
      <c r="DX639" s="11">
        <v>1</v>
      </c>
      <c r="DY639" s="11">
        <v>0</v>
      </c>
      <c r="DZ639" s="13">
        <f t="shared" si="1314"/>
        <v>4382.208</v>
      </c>
      <c r="EA639" s="11">
        <v>1</v>
      </c>
      <c r="EB639" s="11">
        <v>0.95</v>
      </c>
      <c r="EC639" s="11">
        <v>2.91</v>
      </c>
      <c r="ED639" s="42">
        <f t="shared" si="1315"/>
        <v>3.7645</v>
      </c>
      <c r="EE639" s="11">
        <v>1.275</v>
      </c>
      <c r="EF639" s="9">
        <v>0.5</v>
      </c>
      <c r="EG639" s="43">
        <f t="shared" si="1316"/>
        <v>10516.7240352</v>
      </c>
    </row>
    <row r="640" s="1" customFormat="1" customHeight="1" spans="6:137">
      <c r="F640" s="11">
        <v>2536</v>
      </c>
      <c r="G640" s="12">
        <v>1.728</v>
      </c>
      <c r="H640" s="11">
        <v>1</v>
      </c>
      <c r="I640" s="11">
        <v>0</v>
      </c>
      <c r="J640" s="13">
        <f t="shared" si="1296"/>
        <v>4382.208</v>
      </c>
      <c r="K640" s="11">
        <v>1</v>
      </c>
      <c r="L640" s="11">
        <v>0.95</v>
      </c>
      <c r="M640" s="11">
        <v>2.09</v>
      </c>
      <c r="N640" s="42">
        <f t="shared" si="1297"/>
        <v>2.9855</v>
      </c>
      <c r="O640" s="11">
        <v>1.275</v>
      </c>
      <c r="P640" s="9">
        <v>0.5</v>
      </c>
      <c r="Q640" s="43">
        <f t="shared" si="1298"/>
        <v>8340.4647648</v>
      </c>
      <c r="Z640" s="11">
        <v>2536</v>
      </c>
      <c r="AA640" s="12">
        <v>1.728</v>
      </c>
      <c r="AB640" s="11">
        <v>1</v>
      </c>
      <c r="AC640" s="11">
        <v>0</v>
      </c>
      <c r="AD640" s="13">
        <f t="shared" si="1299"/>
        <v>4382.208</v>
      </c>
      <c r="AE640" s="11">
        <v>1</v>
      </c>
      <c r="AF640" s="11">
        <v>0.95</v>
      </c>
      <c r="AG640" s="11">
        <v>2.09</v>
      </c>
      <c r="AH640" s="42">
        <f t="shared" si="1300"/>
        <v>2.9855</v>
      </c>
      <c r="AI640" s="11">
        <v>1.275</v>
      </c>
      <c r="AJ640" s="9">
        <v>0.5</v>
      </c>
      <c r="AK640" s="43">
        <f t="shared" si="1301"/>
        <v>8340.4647648</v>
      </c>
      <c r="AT640" s="11">
        <v>2536</v>
      </c>
      <c r="AU640" s="12">
        <v>1.728</v>
      </c>
      <c r="AV640" s="11">
        <v>1</v>
      </c>
      <c r="AW640" s="11">
        <v>0</v>
      </c>
      <c r="AX640" s="13">
        <f t="shared" si="1302"/>
        <v>4382.208</v>
      </c>
      <c r="AY640" s="11">
        <v>1</v>
      </c>
      <c r="AZ640" s="11">
        <v>0.95</v>
      </c>
      <c r="BA640" s="11">
        <v>2.09</v>
      </c>
      <c r="BB640" s="42">
        <f t="shared" si="1303"/>
        <v>2.9855</v>
      </c>
      <c r="BC640" s="11">
        <v>1.275</v>
      </c>
      <c r="BD640" s="9">
        <v>0.5</v>
      </c>
      <c r="BE640" s="43">
        <f t="shared" si="1304"/>
        <v>8340.4647648</v>
      </c>
      <c r="BN640" s="11">
        <v>2536</v>
      </c>
      <c r="BO640" s="12">
        <v>1.728</v>
      </c>
      <c r="BP640" s="11">
        <v>1</v>
      </c>
      <c r="BQ640" s="11">
        <v>0</v>
      </c>
      <c r="BR640" s="13">
        <f t="shared" si="1305"/>
        <v>4382.208</v>
      </c>
      <c r="BS640" s="11">
        <v>1</v>
      </c>
      <c r="BT640" s="11">
        <v>0.95</v>
      </c>
      <c r="BU640" s="11">
        <v>2.09</v>
      </c>
      <c r="BV640" s="42">
        <f t="shared" si="1306"/>
        <v>2.9855</v>
      </c>
      <c r="BW640" s="11">
        <v>1.275</v>
      </c>
      <c r="BX640" s="9">
        <v>0.5</v>
      </c>
      <c r="BY640" s="43">
        <f t="shared" si="1307"/>
        <v>8340.4647648</v>
      </c>
      <c r="CH640" s="11">
        <v>2536</v>
      </c>
      <c r="CI640" s="12">
        <v>1.728</v>
      </c>
      <c r="CJ640" s="11">
        <v>1</v>
      </c>
      <c r="CK640" s="11">
        <v>0</v>
      </c>
      <c r="CL640" s="13">
        <f t="shared" si="1308"/>
        <v>4382.208</v>
      </c>
      <c r="CM640" s="11">
        <v>1</v>
      </c>
      <c r="CN640" s="11">
        <v>0.95</v>
      </c>
      <c r="CO640" s="11">
        <v>2.09</v>
      </c>
      <c r="CP640" s="42">
        <f t="shared" si="1309"/>
        <v>2.9855</v>
      </c>
      <c r="CQ640" s="11">
        <v>1.275</v>
      </c>
      <c r="CR640" s="9">
        <v>0.5</v>
      </c>
      <c r="CS640" s="43">
        <f t="shared" si="1310"/>
        <v>8340.4647648</v>
      </c>
      <c r="DB640" s="11">
        <v>2536</v>
      </c>
      <c r="DC640" s="12">
        <v>1.728</v>
      </c>
      <c r="DD640" s="11">
        <v>1</v>
      </c>
      <c r="DE640" s="11">
        <v>0</v>
      </c>
      <c r="DF640" s="13">
        <f t="shared" si="1311"/>
        <v>4382.208</v>
      </c>
      <c r="DG640" s="11">
        <v>1</v>
      </c>
      <c r="DH640" s="11">
        <v>0.95</v>
      </c>
      <c r="DI640" s="11">
        <v>2.09</v>
      </c>
      <c r="DJ640" s="42">
        <f t="shared" si="1312"/>
        <v>2.9855</v>
      </c>
      <c r="DK640" s="11">
        <v>1.275</v>
      </c>
      <c r="DL640" s="9">
        <v>0.5</v>
      </c>
      <c r="DM640" s="43">
        <f t="shared" si="1313"/>
        <v>8340.4647648</v>
      </c>
      <c r="DV640" s="11">
        <v>2536</v>
      </c>
      <c r="DW640" s="12">
        <v>1.728</v>
      </c>
      <c r="DX640" s="11">
        <v>1</v>
      </c>
      <c r="DY640" s="11">
        <v>0</v>
      </c>
      <c r="DZ640" s="13">
        <f t="shared" si="1314"/>
        <v>4382.208</v>
      </c>
      <c r="EA640" s="11">
        <v>1</v>
      </c>
      <c r="EB640" s="11">
        <v>0.95</v>
      </c>
      <c r="EC640" s="11">
        <v>2.91</v>
      </c>
      <c r="ED640" s="42">
        <f t="shared" si="1315"/>
        <v>3.7645</v>
      </c>
      <c r="EE640" s="11">
        <v>1.275</v>
      </c>
      <c r="EF640" s="9">
        <v>0.5</v>
      </c>
      <c r="EG640" s="43">
        <f t="shared" si="1316"/>
        <v>10516.7240352</v>
      </c>
    </row>
    <row r="641" s="1" customFormat="1" customHeight="1" spans="6:137">
      <c r="F641" s="11">
        <v>2536</v>
      </c>
      <c r="G641" s="12">
        <v>1.728</v>
      </c>
      <c r="H641" s="11">
        <v>1</v>
      </c>
      <c r="I641" s="11">
        <v>0</v>
      </c>
      <c r="J641" s="13">
        <f t="shared" si="1296"/>
        <v>4382.208</v>
      </c>
      <c r="K641" s="11">
        <v>1</v>
      </c>
      <c r="L641" s="11">
        <v>0.95</v>
      </c>
      <c r="M641" s="11">
        <v>2.09</v>
      </c>
      <c r="N641" s="42">
        <f t="shared" si="1297"/>
        <v>2.9855</v>
      </c>
      <c r="O641" s="11">
        <v>1.075</v>
      </c>
      <c r="P641" s="9">
        <v>0.5</v>
      </c>
      <c r="Q641" s="43">
        <f t="shared" si="1298"/>
        <v>7032.1565664</v>
      </c>
      <c r="Z641" s="11">
        <v>2536</v>
      </c>
      <c r="AA641" s="12">
        <v>1.728</v>
      </c>
      <c r="AB641" s="11">
        <v>1</v>
      </c>
      <c r="AC641" s="11">
        <v>0</v>
      </c>
      <c r="AD641" s="13">
        <f t="shared" si="1299"/>
        <v>4382.208</v>
      </c>
      <c r="AE641" s="11">
        <v>1</v>
      </c>
      <c r="AF641" s="11">
        <v>0.95</v>
      </c>
      <c r="AG641" s="11">
        <v>2.09</v>
      </c>
      <c r="AH641" s="42">
        <f t="shared" si="1300"/>
        <v>2.9855</v>
      </c>
      <c r="AI641" s="11">
        <v>1.075</v>
      </c>
      <c r="AJ641" s="9">
        <v>0.5</v>
      </c>
      <c r="AK641" s="43">
        <f t="shared" si="1301"/>
        <v>7032.1565664</v>
      </c>
      <c r="AT641" s="11">
        <v>2536</v>
      </c>
      <c r="AU641" s="12">
        <v>1.728</v>
      </c>
      <c r="AV641" s="11">
        <v>1</v>
      </c>
      <c r="AW641" s="11">
        <v>0</v>
      </c>
      <c r="AX641" s="13">
        <f t="shared" si="1302"/>
        <v>4382.208</v>
      </c>
      <c r="AY641" s="11">
        <v>1</v>
      </c>
      <c r="AZ641" s="11">
        <v>0.95</v>
      </c>
      <c r="BA641" s="11">
        <v>2.09</v>
      </c>
      <c r="BB641" s="42">
        <f t="shared" si="1303"/>
        <v>2.9855</v>
      </c>
      <c r="BC641" s="11">
        <v>1.075</v>
      </c>
      <c r="BD641" s="9">
        <v>0.5</v>
      </c>
      <c r="BE641" s="43">
        <f t="shared" si="1304"/>
        <v>7032.1565664</v>
      </c>
      <c r="BN641" s="11">
        <v>2536</v>
      </c>
      <c r="BO641" s="12">
        <v>1.728</v>
      </c>
      <c r="BP641" s="11">
        <v>1</v>
      </c>
      <c r="BQ641" s="11">
        <v>0</v>
      </c>
      <c r="BR641" s="13">
        <f t="shared" si="1305"/>
        <v>4382.208</v>
      </c>
      <c r="BS641" s="11">
        <v>1</v>
      </c>
      <c r="BT641" s="11">
        <v>0.95</v>
      </c>
      <c r="BU641" s="11">
        <v>2.09</v>
      </c>
      <c r="BV641" s="42">
        <f t="shared" si="1306"/>
        <v>2.9855</v>
      </c>
      <c r="BW641" s="11">
        <v>1.075</v>
      </c>
      <c r="BX641" s="9">
        <v>0.5</v>
      </c>
      <c r="BY641" s="43">
        <f t="shared" si="1307"/>
        <v>7032.1565664</v>
      </c>
      <c r="CH641" s="11">
        <v>2536</v>
      </c>
      <c r="CI641" s="12">
        <v>1.728</v>
      </c>
      <c r="CJ641" s="11">
        <v>1</v>
      </c>
      <c r="CK641" s="11">
        <v>0</v>
      </c>
      <c r="CL641" s="13">
        <f t="shared" si="1308"/>
        <v>4382.208</v>
      </c>
      <c r="CM641" s="11">
        <v>1</v>
      </c>
      <c r="CN641" s="11">
        <v>0.95</v>
      </c>
      <c r="CO641" s="11">
        <v>2.09</v>
      </c>
      <c r="CP641" s="42">
        <f t="shared" si="1309"/>
        <v>2.9855</v>
      </c>
      <c r="CQ641" s="11">
        <v>1.075</v>
      </c>
      <c r="CR641" s="9">
        <v>0.5</v>
      </c>
      <c r="CS641" s="43">
        <f t="shared" si="1310"/>
        <v>7032.1565664</v>
      </c>
      <c r="DB641" s="11">
        <v>2536</v>
      </c>
      <c r="DC641" s="12">
        <v>1.728</v>
      </c>
      <c r="DD641" s="11">
        <v>1</v>
      </c>
      <c r="DE641" s="11">
        <v>0</v>
      </c>
      <c r="DF641" s="13">
        <f t="shared" si="1311"/>
        <v>4382.208</v>
      </c>
      <c r="DG641" s="11">
        <v>1</v>
      </c>
      <c r="DH641" s="11">
        <v>0.95</v>
      </c>
      <c r="DI641" s="11">
        <v>2.09</v>
      </c>
      <c r="DJ641" s="42">
        <f t="shared" si="1312"/>
        <v>2.9855</v>
      </c>
      <c r="DK641" s="11">
        <v>1.075</v>
      </c>
      <c r="DL641" s="9">
        <v>0.5</v>
      </c>
      <c r="DM641" s="43">
        <f t="shared" si="1313"/>
        <v>7032.1565664</v>
      </c>
      <c r="DV641" s="11">
        <v>2536</v>
      </c>
      <c r="DW641" s="12">
        <v>1.728</v>
      </c>
      <c r="DX641" s="11">
        <v>1</v>
      </c>
      <c r="DY641" s="11">
        <v>0</v>
      </c>
      <c r="DZ641" s="13">
        <f t="shared" si="1314"/>
        <v>4382.208</v>
      </c>
      <c r="EA641" s="11">
        <v>1</v>
      </c>
      <c r="EB641" s="11">
        <v>0.95</v>
      </c>
      <c r="EC641" s="11">
        <v>2.91</v>
      </c>
      <c r="ED641" s="42">
        <f t="shared" si="1315"/>
        <v>3.7645</v>
      </c>
      <c r="EE641" s="11">
        <v>1.075</v>
      </c>
      <c r="EF641" s="9">
        <v>0.5</v>
      </c>
      <c r="EG641" s="43">
        <f t="shared" si="1316"/>
        <v>8867.0418336</v>
      </c>
    </row>
    <row r="642" s="1" customFormat="1" customHeight="1" spans="6:137">
      <c r="F642" s="11">
        <v>2536</v>
      </c>
      <c r="G642" s="12">
        <v>1.728</v>
      </c>
      <c r="H642" s="11">
        <v>1</v>
      </c>
      <c r="I642" s="11">
        <v>0</v>
      </c>
      <c r="J642" s="13">
        <f t="shared" si="1296"/>
        <v>4382.208</v>
      </c>
      <c r="K642" s="11">
        <v>1</v>
      </c>
      <c r="L642" s="11">
        <v>0.95</v>
      </c>
      <c r="M642" s="11">
        <v>2.09</v>
      </c>
      <c r="N642" s="42">
        <f t="shared" si="1297"/>
        <v>2.9855</v>
      </c>
      <c r="O642" s="11">
        <v>1.075</v>
      </c>
      <c r="P642" s="9">
        <v>0.5</v>
      </c>
      <c r="Q642" s="43">
        <f t="shared" si="1298"/>
        <v>7032.1565664</v>
      </c>
      <c r="Z642" s="11">
        <v>2536</v>
      </c>
      <c r="AA642" s="12">
        <v>1.728</v>
      </c>
      <c r="AB642" s="11">
        <v>1</v>
      </c>
      <c r="AC642" s="11">
        <v>0</v>
      </c>
      <c r="AD642" s="13">
        <f t="shared" si="1299"/>
        <v>4382.208</v>
      </c>
      <c r="AE642" s="11">
        <v>1</v>
      </c>
      <c r="AF642" s="11">
        <v>0.95</v>
      </c>
      <c r="AG642" s="11">
        <v>2.09</v>
      </c>
      <c r="AH642" s="42">
        <f t="shared" si="1300"/>
        <v>2.9855</v>
      </c>
      <c r="AI642" s="11">
        <v>1.075</v>
      </c>
      <c r="AJ642" s="9">
        <v>0.5</v>
      </c>
      <c r="AK642" s="43">
        <f t="shared" si="1301"/>
        <v>7032.1565664</v>
      </c>
      <c r="AT642" s="11">
        <v>2536</v>
      </c>
      <c r="AU642" s="12">
        <v>1.728</v>
      </c>
      <c r="AV642" s="11">
        <v>1</v>
      </c>
      <c r="AW642" s="11">
        <v>0</v>
      </c>
      <c r="AX642" s="13">
        <f t="shared" si="1302"/>
        <v>4382.208</v>
      </c>
      <c r="AY642" s="11">
        <v>1</v>
      </c>
      <c r="AZ642" s="11">
        <v>0.95</v>
      </c>
      <c r="BA642" s="11">
        <v>2.09</v>
      </c>
      <c r="BB642" s="42">
        <f t="shared" si="1303"/>
        <v>2.9855</v>
      </c>
      <c r="BC642" s="11">
        <v>1.075</v>
      </c>
      <c r="BD642" s="9">
        <v>0.5</v>
      </c>
      <c r="BE642" s="43">
        <f t="shared" si="1304"/>
        <v>7032.1565664</v>
      </c>
      <c r="BN642" s="11">
        <v>2536</v>
      </c>
      <c r="BO642" s="12">
        <v>1.728</v>
      </c>
      <c r="BP642" s="11">
        <v>1</v>
      </c>
      <c r="BQ642" s="11">
        <v>0</v>
      </c>
      <c r="BR642" s="13">
        <f t="shared" si="1305"/>
        <v>4382.208</v>
      </c>
      <c r="BS642" s="11">
        <v>1</v>
      </c>
      <c r="BT642" s="11">
        <v>0.95</v>
      </c>
      <c r="BU642" s="11">
        <v>2.09</v>
      </c>
      <c r="BV642" s="42">
        <f t="shared" si="1306"/>
        <v>2.9855</v>
      </c>
      <c r="BW642" s="11">
        <v>1.075</v>
      </c>
      <c r="BX642" s="9">
        <v>0.5</v>
      </c>
      <c r="BY642" s="43">
        <f t="shared" si="1307"/>
        <v>7032.1565664</v>
      </c>
      <c r="CH642" s="11">
        <v>2536</v>
      </c>
      <c r="CI642" s="12">
        <v>1.728</v>
      </c>
      <c r="CJ642" s="11">
        <v>1</v>
      </c>
      <c r="CK642" s="11">
        <v>0</v>
      </c>
      <c r="CL642" s="13">
        <f t="shared" si="1308"/>
        <v>4382.208</v>
      </c>
      <c r="CM642" s="11">
        <v>1</v>
      </c>
      <c r="CN642" s="11">
        <v>0.95</v>
      </c>
      <c r="CO642" s="11">
        <v>2.09</v>
      </c>
      <c r="CP642" s="42">
        <f t="shared" si="1309"/>
        <v>2.9855</v>
      </c>
      <c r="CQ642" s="11">
        <v>1.075</v>
      </c>
      <c r="CR642" s="9">
        <v>0.5</v>
      </c>
      <c r="CS642" s="43">
        <f t="shared" si="1310"/>
        <v>7032.1565664</v>
      </c>
      <c r="DB642" s="11">
        <v>2536</v>
      </c>
      <c r="DC642" s="12">
        <v>1.728</v>
      </c>
      <c r="DD642" s="11">
        <v>1</v>
      </c>
      <c r="DE642" s="11">
        <v>0</v>
      </c>
      <c r="DF642" s="13">
        <f t="shared" si="1311"/>
        <v>4382.208</v>
      </c>
      <c r="DG642" s="11">
        <v>1</v>
      </c>
      <c r="DH642" s="11">
        <v>0.95</v>
      </c>
      <c r="DI642" s="11">
        <v>2.09</v>
      </c>
      <c r="DJ642" s="42">
        <f t="shared" si="1312"/>
        <v>2.9855</v>
      </c>
      <c r="DK642" s="11">
        <v>1.075</v>
      </c>
      <c r="DL642" s="9">
        <v>0.5</v>
      </c>
      <c r="DM642" s="43">
        <f t="shared" si="1313"/>
        <v>7032.1565664</v>
      </c>
      <c r="DV642" s="11">
        <v>2536</v>
      </c>
      <c r="DW642" s="12">
        <v>1.728</v>
      </c>
      <c r="DX642" s="11">
        <v>1</v>
      </c>
      <c r="DY642" s="11">
        <v>0</v>
      </c>
      <c r="DZ642" s="13">
        <f t="shared" si="1314"/>
        <v>4382.208</v>
      </c>
      <c r="EA642" s="11">
        <v>1</v>
      </c>
      <c r="EB642" s="11">
        <v>0.95</v>
      </c>
      <c r="EC642" s="11">
        <v>2.91</v>
      </c>
      <c r="ED642" s="42">
        <f t="shared" si="1315"/>
        <v>3.7645</v>
      </c>
      <c r="EE642" s="11">
        <v>1.075</v>
      </c>
      <c r="EF642" s="9">
        <v>0.5</v>
      </c>
      <c r="EG642" s="43">
        <f t="shared" si="1316"/>
        <v>8867.0418336</v>
      </c>
    </row>
    <row r="643" s="1" customFormat="1" customHeight="1" spans="6:137">
      <c r="F643" s="11">
        <v>2536</v>
      </c>
      <c r="G643" s="12">
        <v>1.728</v>
      </c>
      <c r="H643" s="11">
        <v>1</v>
      </c>
      <c r="I643" s="11">
        <v>0</v>
      </c>
      <c r="J643" s="13">
        <f t="shared" si="1296"/>
        <v>4382.208</v>
      </c>
      <c r="K643" s="11">
        <v>1</v>
      </c>
      <c r="L643" s="11">
        <v>0.95</v>
      </c>
      <c r="M643" s="11">
        <v>2.09</v>
      </c>
      <c r="N643" s="42">
        <f t="shared" si="1297"/>
        <v>2.9855</v>
      </c>
      <c r="O643" s="11">
        <v>1.075</v>
      </c>
      <c r="P643" s="9">
        <v>0.5</v>
      </c>
      <c r="Q643" s="43">
        <f t="shared" si="1298"/>
        <v>7032.1565664</v>
      </c>
      <c r="Z643" s="11">
        <v>2536</v>
      </c>
      <c r="AA643" s="12">
        <v>1.728</v>
      </c>
      <c r="AB643" s="11">
        <v>1</v>
      </c>
      <c r="AC643" s="11">
        <v>0</v>
      </c>
      <c r="AD643" s="13">
        <f t="shared" si="1299"/>
        <v>4382.208</v>
      </c>
      <c r="AE643" s="11">
        <v>1</v>
      </c>
      <c r="AF643" s="11">
        <v>0.95</v>
      </c>
      <c r="AG643" s="11">
        <v>2.09</v>
      </c>
      <c r="AH643" s="42">
        <f t="shared" si="1300"/>
        <v>2.9855</v>
      </c>
      <c r="AI643" s="11">
        <v>1.075</v>
      </c>
      <c r="AJ643" s="9">
        <v>0.5</v>
      </c>
      <c r="AK643" s="43">
        <f t="shared" si="1301"/>
        <v>7032.1565664</v>
      </c>
      <c r="AT643" s="11">
        <v>2536</v>
      </c>
      <c r="AU643" s="12">
        <v>1.728</v>
      </c>
      <c r="AV643" s="11">
        <v>1</v>
      </c>
      <c r="AW643" s="11">
        <v>0</v>
      </c>
      <c r="AX643" s="13">
        <f t="shared" si="1302"/>
        <v>4382.208</v>
      </c>
      <c r="AY643" s="11">
        <v>1</v>
      </c>
      <c r="AZ643" s="11">
        <v>0.95</v>
      </c>
      <c r="BA643" s="11">
        <v>2.09</v>
      </c>
      <c r="BB643" s="42">
        <f t="shared" si="1303"/>
        <v>2.9855</v>
      </c>
      <c r="BC643" s="11">
        <v>1.075</v>
      </c>
      <c r="BD643" s="9">
        <v>0.5</v>
      </c>
      <c r="BE643" s="43">
        <f t="shared" si="1304"/>
        <v>7032.1565664</v>
      </c>
      <c r="BN643" s="11">
        <v>2536</v>
      </c>
      <c r="BO643" s="12">
        <v>1.728</v>
      </c>
      <c r="BP643" s="11">
        <v>1</v>
      </c>
      <c r="BQ643" s="11">
        <v>0</v>
      </c>
      <c r="BR643" s="13">
        <f t="shared" si="1305"/>
        <v>4382.208</v>
      </c>
      <c r="BS643" s="11">
        <v>1</v>
      </c>
      <c r="BT643" s="11">
        <v>0.95</v>
      </c>
      <c r="BU643" s="11">
        <v>2.09</v>
      </c>
      <c r="BV643" s="42">
        <f t="shared" si="1306"/>
        <v>2.9855</v>
      </c>
      <c r="BW643" s="11">
        <v>1.075</v>
      </c>
      <c r="BX643" s="9">
        <v>0.5</v>
      </c>
      <c r="BY643" s="43">
        <f t="shared" si="1307"/>
        <v>7032.1565664</v>
      </c>
      <c r="CH643" s="11">
        <v>2536</v>
      </c>
      <c r="CI643" s="12">
        <v>1.728</v>
      </c>
      <c r="CJ643" s="11">
        <v>1</v>
      </c>
      <c r="CK643" s="11">
        <v>0</v>
      </c>
      <c r="CL643" s="13">
        <f t="shared" si="1308"/>
        <v>4382.208</v>
      </c>
      <c r="CM643" s="11">
        <v>1</v>
      </c>
      <c r="CN643" s="11">
        <v>0.95</v>
      </c>
      <c r="CO643" s="11">
        <v>2.09</v>
      </c>
      <c r="CP643" s="42">
        <f t="shared" si="1309"/>
        <v>2.9855</v>
      </c>
      <c r="CQ643" s="11">
        <v>1.075</v>
      </c>
      <c r="CR643" s="9">
        <v>0.5</v>
      </c>
      <c r="CS643" s="43">
        <f t="shared" si="1310"/>
        <v>7032.1565664</v>
      </c>
      <c r="DB643" s="11">
        <v>2536</v>
      </c>
      <c r="DC643" s="12">
        <v>1.728</v>
      </c>
      <c r="DD643" s="11">
        <v>1</v>
      </c>
      <c r="DE643" s="11">
        <v>0</v>
      </c>
      <c r="DF643" s="13">
        <f t="shared" si="1311"/>
        <v>4382.208</v>
      </c>
      <c r="DG643" s="11">
        <v>1</v>
      </c>
      <c r="DH643" s="11">
        <v>0.95</v>
      </c>
      <c r="DI643" s="11">
        <v>2.09</v>
      </c>
      <c r="DJ643" s="42">
        <f t="shared" si="1312"/>
        <v>2.9855</v>
      </c>
      <c r="DK643" s="11">
        <v>1.075</v>
      </c>
      <c r="DL643" s="9">
        <v>0.5</v>
      </c>
      <c r="DM643" s="43">
        <f t="shared" si="1313"/>
        <v>7032.1565664</v>
      </c>
      <c r="DV643" s="11">
        <v>2536</v>
      </c>
      <c r="DW643" s="12">
        <v>1.728</v>
      </c>
      <c r="DX643" s="11">
        <v>1</v>
      </c>
      <c r="DY643" s="11">
        <v>0</v>
      </c>
      <c r="DZ643" s="13">
        <f t="shared" si="1314"/>
        <v>4382.208</v>
      </c>
      <c r="EA643" s="11">
        <v>1</v>
      </c>
      <c r="EB643" s="11">
        <v>0.95</v>
      </c>
      <c r="EC643" s="11">
        <v>2.91</v>
      </c>
      <c r="ED643" s="42">
        <f t="shared" si="1315"/>
        <v>3.7645</v>
      </c>
      <c r="EE643" s="11">
        <v>1.075</v>
      </c>
      <c r="EF643" s="9">
        <v>0.5</v>
      </c>
      <c r="EG643" s="43">
        <f t="shared" si="1316"/>
        <v>8867.0418336</v>
      </c>
    </row>
    <row r="644" s="1" customFormat="1" customHeight="1" spans="6:137">
      <c r="F644" s="11">
        <v>2536</v>
      </c>
      <c r="G644" s="12">
        <v>1.728</v>
      </c>
      <c r="H644" s="11">
        <v>1</v>
      </c>
      <c r="I644" s="11">
        <v>0</v>
      </c>
      <c r="J644" s="13">
        <f t="shared" si="1296"/>
        <v>4382.208</v>
      </c>
      <c r="K644" s="11">
        <v>1</v>
      </c>
      <c r="L644" s="11">
        <v>0.95</v>
      </c>
      <c r="M644" s="11">
        <v>2.09</v>
      </c>
      <c r="N644" s="42">
        <f t="shared" si="1297"/>
        <v>2.9855</v>
      </c>
      <c r="O644" s="11">
        <v>1.075</v>
      </c>
      <c r="P644" s="9">
        <v>0.5</v>
      </c>
      <c r="Q644" s="43">
        <f t="shared" si="1298"/>
        <v>7032.1565664</v>
      </c>
      <c r="Z644" s="11">
        <v>2536</v>
      </c>
      <c r="AA644" s="12">
        <v>1.728</v>
      </c>
      <c r="AB644" s="11">
        <v>1</v>
      </c>
      <c r="AC644" s="11">
        <v>0</v>
      </c>
      <c r="AD644" s="13">
        <f t="shared" si="1299"/>
        <v>4382.208</v>
      </c>
      <c r="AE644" s="11">
        <v>1</v>
      </c>
      <c r="AF644" s="11">
        <v>0.95</v>
      </c>
      <c r="AG644" s="11">
        <v>2.09</v>
      </c>
      <c r="AH644" s="42">
        <f t="shared" si="1300"/>
        <v>2.9855</v>
      </c>
      <c r="AI644" s="11">
        <v>1.075</v>
      </c>
      <c r="AJ644" s="9">
        <v>0.5</v>
      </c>
      <c r="AK644" s="43">
        <f t="shared" si="1301"/>
        <v>7032.1565664</v>
      </c>
      <c r="AT644" s="11">
        <v>2536</v>
      </c>
      <c r="AU644" s="12">
        <v>1.728</v>
      </c>
      <c r="AV644" s="11">
        <v>1</v>
      </c>
      <c r="AW644" s="11">
        <v>0</v>
      </c>
      <c r="AX644" s="13">
        <f t="shared" si="1302"/>
        <v>4382.208</v>
      </c>
      <c r="AY644" s="11">
        <v>1</v>
      </c>
      <c r="AZ644" s="11">
        <v>0.95</v>
      </c>
      <c r="BA644" s="11">
        <v>2.09</v>
      </c>
      <c r="BB644" s="42">
        <f t="shared" si="1303"/>
        <v>2.9855</v>
      </c>
      <c r="BC644" s="11">
        <v>1.075</v>
      </c>
      <c r="BD644" s="9">
        <v>0.5</v>
      </c>
      <c r="BE644" s="43">
        <f t="shared" si="1304"/>
        <v>7032.1565664</v>
      </c>
      <c r="BN644" s="11">
        <v>2536</v>
      </c>
      <c r="BO644" s="12">
        <v>1.728</v>
      </c>
      <c r="BP644" s="11">
        <v>1</v>
      </c>
      <c r="BQ644" s="11">
        <v>0</v>
      </c>
      <c r="BR644" s="13">
        <f t="shared" si="1305"/>
        <v>4382.208</v>
      </c>
      <c r="BS644" s="11">
        <v>1</v>
      </c>
      <c r="BT644" s="11">
        <v>0.95</v>
      </c>
      <c r="BU644" s="11">
        <v>2.09</v>
      </c>
      <c r="BV644" s="42">
        <f t="shared" si="1306"/>
        <v>2.9855</v>
      </c>
      <c r="BW644" s="11">
        <v>1.075</v>
      </c>
      <c r="BX644" s="9">
        <v>0.5</v>
      </c>
      <c r="BY644" s="43">
        <f t="shared" si="1307"/>
        <v>7032.1565664</v>
      </c>
      <c r="CH644" s="11">
        <v>2536</v>
      </c>
      <c r="CI644" s="12">
        <v>1.728</v>
      </c>
      <c r="CJ644" s="11">
        <v>1</v>
      </c>
      <c r="CK644" s="11">
        <v>0</v>
      </c>
      <c r="CL644" s="13">
        <f t="shared" si="1308"/>
        <v>4382.208</v>
      </c>
      <c r="CM644" s="11">
        <v>1</v>
      </c>
      <c r="CN644" s="11">
        <v>0.95</v>
      </c>
      <c r="CO644" s="11">
        <v>2.09</v>
      </c>
      <c r="CP644" s="42">
        <f t="shared" si="1309"/>
        <v>2.9855</v>
      </c>
      <c r="CQ644" s="11">
        <v>1.075</v>
      </c>
      <c r="CR644" s="9">
        <v>0.5</v>
      </c>
      <c r="CS644" s="43">
        <f t="shared" si="1310"/>
        <v>7032.1565664</v>
      </c>
      <c r="DB644" s="11">
        <v>2536</v>
      </c>
      <c r="DC644" s="12">
        <v>1.728</v>
      </c>
      <c r="DD644" s="11">
        <v>1</v>
      </c>
      <c r="DE644" s="11">
        <v>0</v>
      </c>
      <c r="DF644" s="13">
        <f t="shared" si="1311"/>
        <v>4382.208</v>
      </c>
      <c r="DG644" s="11">
        <v>1</v>
      </c>
      <c r="DH644" s="11">
        <v>0.95</v>
      </c>
      <c r="DI644" s="11">
        <v>2.09</v>
      </c>
      <c r="DJ644" s="42">
        <f t="shared" si="1312"/>
        <v>2.9855</v>
      </c>
      <c r="DK644" s="11">
        <v>1.075</v>
      </c>
      <c r="DL644" s="9">
        <v>0.5</v>
      </c>
      <c r="DM644" s="43">
        <f t="shared" si="1313"/>
        <v>7032.1565664</v>
      </c>
      <c r="DV644" s="11">
        <v>2536</v>
      </c>
      <c r="DW644" s="12">
        <v>1.728</v>
      </c>
      <c r="DX644" s="11">
        <v>1</v>
      </c>
      <c r="DY644" s="11">
        <v>0</v>
      </c>
      <c r="DZ644" s="13">
        <f t="shared" si="1314"/>
        <v>4382.208</v>
      </c>
      <c r="EA644" s="11">
        <v>1</v>
      </c>
      <c r="EB644" s="11">
        <v>0.95</v>
      </c>
      <c r="EC644" s="11">
        <v>2.91</v>
      </c>
      <c r="ED644" s="42">
        <f t="shared" si="1315"/>
        <v>3.7645</v>
      </c>
      <c r="EE644" s="11">
        <v>1.075</v>
      </c>
      <c r="EF644" s="9">
        <v>0.5</v>
      </c>
      <c r="EG644" s="43">
        <f t="shared" si="1316"/>
        <v>8867.0418336</v>
      </c>
    </row>
    <row r="645" s="1" customFormat="1" customHeight="1" spans="6:137">
      <c r="F645" s="11">
        <v>2536</v>
      </c>
      <c r="G645" s="12">
        <v>1.55</v>
      </c>
      <c r="H645" s="11">
        <v>1</v>
      </c>
      <c r="I645" s="11">
        <v>0</v>
      </c>
      <c r="J645" s="13">
        <f t="shared" si="1296"/>
        <v>3930.8</v>
      </c>
      <c r="K645" s="11">
        <v>1</v>
      </c>
      <c r="L645" s="11">
        <v>0.95</v>
      </c>
      <c r="M645" s="11">
        <v>2.09</v>
      </c>
      <c r="N645" s="42">
        <f t="shared" si="1297"/>
        <v>2.9855</v>
      </c>
      <c r="O645" s="11">
        <v>1.075</v>
      </c>
      <c r="P645" s="9">
        <v>0.5</v>
      </c>
      <c r="Q645" s="43">
        <f t="shared" si="1298"/>
        <v>6307.7793275</v>
      </c>
      <c r="Z645" s="11">
        <v>2536</v>
      </c>
      <c r="AA645" s="12">
        <v>1.55</v>
      </c>
      <c r="AB645" s="11">
        <v>1</v>
      </c>
      <c r="AC645" s="11">
        <v>0</v>
      </c>
      <c r="AD645" s="13">
        <f t="shared" si="1299"/>
        <v>3930.8</v>
      </c>
      <c r="AE645" s="11">
        <v>1</v>
      </c>
      <c r="AF645" s="11">
        <v>0.95</v>
      </c>
      <c r="AG645" s="11">
        <v>2.09</v>
      </c>
      <c r="AH645" s="42">
        <f t="shared" si="1300"/>
        <v>2.9855</v>
      </c>
      <c r="AI645" s="11">
        <v>1.075</v>
      </c>
      <c r="AJ645" s="9">
        <v>0.5</v>
      </c>
      <c r="AK645" s="43">
        <f t="shared" si="1301"/>
        <v>6307.7793275</v>
      </c>
      <c r="AT645" s="11">
        <v>2536</v>
      </c>
      <c r="AU645" s="12">
        <v>1.55</v>
      </c>
      <c r="AV645" s="11">
        <v>1</v>
      </c>
      <c r="AW645" s="11">
        <v>0</v>
      </c>
      <c r="AX645" s="13">
        <f t="shared" si="1302"/>
        <v>3930.8</v>
      </c>
      <c r="AY645" s="11">
        <v>1</v>
      </c>
      <c r="AZ645" s="11">
        <v>0.95</v>
      </c>
      <c r="BA645" s="11">
        <v>2.09</v>
      </c>
      <c r="BB645" s="42">
        <f t="shared" si="1303"/>
        <v>2.9855</v>
      </c>
      <c r="BC645" s="11">
        <v>1.075</v>
      </c>
      <c r="BD645" s="9">
        <v>0.5</v>
      </c>
      <c r="BE645" s="43">
        <f t="shared" si="1304"/>
        <v>6307.7793275</v>
      </c>
      <c r="BN645" s="11">
        <v>2536</v>
      </c>
      <c r="BO645" s="12">
        <v>1.55</v>
      </c>
      <c r="BP645" s="11">
        <v>1</v>
      </c>
      <c r="BQ645" s="11">
        <v>0</v>
      </c>
      <c r="BR645" s="13">
        <f t="shared" si="1305"/>
        <v>3930.8</v>
      </c>
      <c r="BS645" s="11">
        <v>1</v>
      </c>
      <c r="BT645" s="11">
        <v>0.95</v>
      </c>
      <c r="BU645" s="11">
        <v>2.09</v>
      </c>
      <c r="BV645" s="42">
        <f t="shared" si="1306"/>
        <v>2.9855</v>
      </c>
      <c r="BW645" s="11">
        <v>1.075</v>
      </c>
      <c r="BX645" s="9">
        <v>0.5</v>
      </c>
      <c r="BY645" s="43">
        <f t="shared" si="1307"/>
        <v>6307.7793275</v>
      </c>
      <c r="CH645" s="11">
        <v>2536</v>
      </c>
      <c r="CI645" s="12">
        <v>1.55</v>
      </c>
      <c r="CJ645" s="11">
        <v>1</v>
      </c>
      <c r="CK645" s="11">
        <v>0</v>
      </c>
      <c r="CL645" s="13">
        <f t="shared" si="1308"/>
        <v>3930.8</v>
      </c>
      <c r="CM645" s="11">
        <v>1</v>
      </c>
      <c r="CN645" s="11">
        <v>0.95</v>
      </c>
      <c r="CO645" s="11">
        <v>2.09</v>
      </c>
      <c r="CP645" s="42">
        <f t="shared" si="1309"/>
        <v>2.9855</v>
      </c>
      <c r="CQ645" s="11">
        <v>1.075</v>
      </c>
      <c r="CR645" s="9">
        <v>0.5</v>
      </c>
      <c r="CS645" s="43">
        <f t="shared" si="1310"/>
        <v>6307.7793275</v>
      </c>
      <c r="DB645" s="11">
        <v>2536</v>
      </c>
      <c r="DC645" s="12">
        <v>1.55</v>
      </c>
      <c r="DD645" s="11">
        <v>1</v>
      </c>
      <c r="DE645" s="11">
        <v>0</v>
      </c>
      <c r="DF645" s="13">
        <f t="shared" si="1311"/>
        <v>3930.8</v>
      </c>
      <c r="DG645" s="11">
        <v>1</v>
      </c>
      <c r="DH645" s="11">
        <v>0.95</v>
      </c>
      <c r="DI645" s="11">
        <v>2.09</v>
      </c>
      <c r="DJ645" s="42">
        <f t="shared" si="1312"/>
        <v>2.9855</v>
      </c>
      <c r="DK645" s="11">
        <v>1.075</v>
      </c>
      <c r="DL645" s="9">
        <v>0.5</v>
      </c>
      <c r="DM645" s="43">
        <f t="shared" si="1313"/>
        <v>6307.7793275</v>
      </c>
      <c r="DV645" s="11">
        <v>2536</v>
      </c>
      <c r="DW645" s="12">
        <v>1.55</v>
      </c>
      <c r="DX645" s="11">
        <v>1</v>
      </c>
      <c r="DY645" s="11">
        <v>0</v>
      </c>
      <c r="DZ645" s="13">
        <f t="shared" si="1314"/>
        <v>3930.8</v>
      </c>
      <c r="EA645" s="11">
        <v>1</v>
      </c>
      <c r="EB645" s="11">
        <v>0.95</v>
      </c>
      <c r="EC645" s="11">
        <v>2.91</v>
      </c>
      <c r="ED645" s="42">
        <f t="shared" si="1315"/>
        <v>3.7645</v>
      </c>
      <c r="EE645" s="11">
        <v>1.075</v>
      </c>
      <c r="EF645" s="9">
        <v>0.5</v>
      </c>
      <c r="EG645" s="43">
        <f t="shared" si="1316"/>
        <v>7953.6544225</v>
      </c>
    </row>
    <row r="646" s="1" customFormat="1" customHeight="1" spans="6:137">
      <c r="F646" s="11">
        <v>2536</v>
      </c>
      <c r="G646" s="12">
        <v>12.18</v>
      </c>
      <c r="H646" s="11">
        <v>1</v>
      </c>
      <c r="I646" s="11">
        <v>0</v>
      </c>
      <c r="J646" s="13">
        <f t="shared" si="1296"/>
        <v>30888.48</v>
      </c>
      <c r="K646" s="11">
        <v>1</v>
      </c>
      <c r="L646" s="11">
        <v>0.95</v>
      </c>
      <c r="M646" s="11">
        <v>2.09</v>
      </c>
      <c r="N646" s="42">
        <f t="shared" si="1297"/>
        <v>2.9855</v>
      </c>
      <c r="O646" s="11">
        <v>1.075</v>
      </c>
      <c r="P646" s="9">
        <v>0.5</v>
      </c>
      <c r="Q646" s="43">
        <f t="shared" si="1298"/>
        <v>49566.936909</v>
      </c>
      <c r="Z646" s="11">
        <v>2536</v>
      </c>
      <c r="AA646" s="12">
        <v>12.18</v>
      </c>
      <c r="AB646" s="11">
        <v>1</v>
      </c>
      <c r="AC646" s="11">
        <v>0</v>
      </c>
      <c r="AD646" s="13">
        <f t="shared" si="1299"/>
        <v>30888.48</v>
      </c>
      <c r="AE646" s="11">
        <v>1</v>
      </c>
      <c r="AF646" s="11">
        <v>0.95</v>
      </c>
      <c r="AG646" s="11">
        <v>2.09</v>
      </c>
      <c r="AH646" s="42">
        <f t="shared" si="1300"/>
        <v>2.9855</v>
      </c>
      <c r="AI646" s="11">
        <v>1.075</v>
      </c>
      <c r="AJ646" s="9">
        <v>0.5</v>
      </c>
      <c r="AK646" s="43">
        <f t="shared" si="1301"/>
        <v>49566.936909</v>
      </c>
      <c r="AT646" s="11">
        <v>2536</v>
      </c>
      <c r="AU646" s="12">
        <v>12.18</v>
      </c>
      <c r="AV646" s="11">
        <v>1</v>
      </c>
      <c r="AW646" s="11">
        <v>0</v>
      </c>
      <c r="AX646" s="13">
        <f t="shared" si="1302"/>
        <v>30888.48</v>
      </c>
      <c r="AY646" s="11">
        <v>1</v>
      </c>
      <c r="AZ646" s="11">
        <v>0.95</v>
      </c>
      <c r="BA646" s="11">
        <v>2.09</v>
      </c>
      <c r="BB646" s="42">
        <f t="shared" si="1303"/>
        <v>2.9855</v>
      </c>
      <c r="BC646" s="11">
        <v>1.075</v>
      </c>
      <c r="BD646" s="9">
        <v>0.5</v>
      </c>
      <c r="BE646" s="43">
        <f t="shared" si="1304"/>
        <v>49566.936909</v>
      </c>
      <c r="BN646" s="11">
        <v>2536</v>
      </c>
      <c r="BO646" s="12">
        <v>12.18</v>
      </c>
      <c r="BP646" s="11">
        <v>1</v>
      </c>
      <c r="BQ646" s="11">
        <v>0</v>
      </c>
      <c r="BR646" s="13">
        <f t="shared" si="1305"/>
        <v>30888.48</v>
      </c>
      <c r="BS646" s="11">
        <v>1</v>
      </c>
      <c r="BT646" s="11">
        <v>0.95</v>
      </c>
      <c r="BU646" s="11">
        <v>2.09</v>
      </c>
      <c r="BV646" s="42">
        <f t="shared" si="1306"/>
        <v>2.9855</v>
      </c>
      <c r="BW646" s="11">
        <v>1.075</v>
      </c>
      <c r="BX646" s="9">
        <v>0.5</v>
      </c>
      <c r="BY646" s="43">
        <f t="shared" si="1307"/>
        <v>49566.936909</v>
      </c>
      <c r="CH646" s="11">
        <v>2536</v>
      </c>
      <c r="CI646" s="12">
        <v>12.18</v>
      </c>
      <c r="CJ646" s="11">
        <v>1</v>
      </c>
      <c r="CK646" s="11">
        <v>0</v>
      </c>
      <c r="CL646" s="13">
        <f t="shared" si="1308"/>
        <v>30888.48</v>
      </c>
      <c r="CM646" s="11">
        <v>1</v>
      </c>
      <c r="CN646" s="11">
        <v>0.95</v>
      </c>
      <c r="CO646" s="11">
        <v>2.09</v>
      </c>
      <c r="CP646" s="42">
        <f t="shared" si="1309"/>
        <v>2.9855</v>
      </c>
      <c r="CQ646" s="11">
        <v>1.075</v>
      </c>
      <c r="CR646" s="9">
        <v>0.5</v>
      </c>
      <c r="CS646" s="43">
        <f t="shared" si="1310"/>
        <v>49566.936909</v>
      </c>
      <c r="DB646" s="11">
        <v>2536</v>
      </c>
      <c r="DC646" s="12">
        <v>12.18</v>
      </c>
      <c r="DD646" s="11">
        <v>1</v>
      </c>
      <c r="DE646" s="11">
        <v>0</v>
      </c>
      <c r="DF646" s="13">
        <f t="shared" si="1311"/>
        <v>30888.48</v>
      </c>
      <c r="DG646" s="11">
        <v>1</v>
      </c>
      <c r="DH646" s="11">
        <v>0.95</v>
      </c>
      <c r="DI646" s="11">
        <v>2.09</v>
      </c>
      <c r="DJ646" s="42">
        <f t="shared" si="1312"/>
        <v>2.9855</v>
      </c>
      <c r="DK646" s="11">
        <v>1.075</v>
      </c>
      <c r="DL646" s="9">
        <v>0.5</v>
      </c>
      <c r="DM646" s="43">
        <f t="shared" si="1313"/>
        <v>49566.936909</v>
      </c>
      <c r="DV646" s="11">
        <v>2536</v>
      </c>
      <c r="DW646" s="12">
        <v>12.18</v>
      </c>
      <c r="DX646" s="11">
        <v>1</v>
      </c>
      <c r="DY646" s="11">
        <v>0</v>
      </c>
      <c r="DZ646" s="13">
        <f t="shared" si="1314"/>
        <v>30888.48</v>
      </c>
      <c r="EA646" s="11">
        <v>1</v>
      </c>
      <c r="EB646" s="11">
        <v>0.95</v>
      </c>
      <c r="EC646" s="11">
        <v>2.91</v>
      </c>
      <c r="ED646" s="42">
        <f t="shared" si="1315"/>
        <v>3.7645</v>
      </c>
      <c r="EE646" s="11">
        <v>1.075</v>
      </c>
      <c r="EF646" s="9">
        <v>0.5</v>
      </c>
      <c r="EG646" s="43">
        <f t="shared" si="1316"/>
        <v>62500.329591</v>
      </c>
    </row>
    <row r="647" s="1" customFormat="1" customHeight="1" spans="6:137">
      <c r="F647" s="44" t="s">
        <v>31</v>
      </c>
      <c r="G647" s="45"/>
      <c r="H647" s="45"/>
      <c r="I647" s="45"/>
      <c r="J647" s="45"/>
      <c r="K647" s="45"/>
      <c r="L647" s="45"/>
      <c r="M647" s="46">
        <f>SUM(Q636:Q646)</f>
        <v>125705.6663261</v>
      </c>
      <c r="N647" s="46"/>
      <c r="O647" s="46"/>
      <c r="P647" s="46"/>
      <c r="Q647" s="46"/>
      <c r="R647" s="1"/>
      <c r="S647" s="1"/>
      <c r="T647" s="1"/>
      <c r="U647" s="1"/>
      <c r="V647" s="1"/>
      <c r="W647" s="1"/>
      <c r="X647" s="1"/>
      <c r="Y647" s="1"/>
      <c r="Z647" s="44" t="s">
        <v>31</v>
      </c>
      <c r="AA647" s="45"/>
      <c r="AB647" s="45"/>
      <c r="AC647" s="45"/>
      <c r="AD647" s="45"/>
      <c r="AE647" s="45"/>
      <c r="AF647" s="45"/>
      <c r="AG647" s="46">
        <f>SUM(AK636:AK646)</f>
        <v>125705.6663261</v>
      </c>
      <c r="AH647" s="46"/>
      <c r="AI647" s="46"/>
      <c r="AJ647" s="46"/>
      <c r="AK647" s="46"/>
      <c r="AL647" s="1"/>
      <c r="AM647" s="1"/>
      <c r="AN647" s="1"/>
      <c r="AO647" s="1"/>
      <c r="AP647" s="1"/>
      <c r="AQ647" s="1"/>
      <c r="AR647" s="1"/>
      <c r="AS647" s="1"/>
      <c r="AT647" s="44" t="s">
        <v>31</v>
      </c>
      <c r="AU647" s="45"/>
      <c r="AV647" s="45"/>
      <c r="AW647" s="45"/>
      <c r="AX647" s="45"/>
      <c r="AY647" s="45"/>
      <c r="AZ647" s="45"/>
      <c r="BA647" s="46">
        <f>SUM(BE636:BE646)</f>
        <v>125705.6663261</v>
      </c>
      <c r="BB647" s="46"/>
      <c r="BC647" s="46"/>
      <c r="BD647" s="46"/>
      <c r="BE647" s="46"/>
      <c r="BF647" s="1"/>
      <c r="BG647" s="1"/>
      <c r="BH647" s="1"/>
      <c r="BI647" s="1"/>
      <c r="BJ647" s="1"/>
      <c r="BK647" s="1"/>
      <c r="BL647" s="1"/>
      <c r="BM647" s="1"/>
      <c r="BN647" s="44" t="s">
        <v>31</v>
      </c>
      <c r="BO647" s="45"/>
      <c r="BP647" s="45"/>
      <c r="BQ647" s="45"/>
      <c r="BR647" s="45"/>
      <c r="BS647" s="45"/>
      <c r="BT647" s="45"/>
      <c r="BU647" s="46">
        <f>SUM(BY636:BY646)</f>
        <v>125705.6663261</v>
      </c>
      <c r="BV647" s="46"/>
      <c r="BW647" s="46"/>
      <c r="BX647" s="46"/>
      <c r="BY647" s="46"/>
      <c r="BZ647" s="1"/>
      <c r="CA647" s="1"/>
      <c r="CB647" s="1"/>
      <c r="CC647" s="1"/>
      <c r="CD647" s="1"/>
      <c r="CE647" s="1"/>
      <c r="CF647" s="1"/>
      <c r="CG647" s="1"/>
      <c r="CH647" s="44" t="s">
        <v>31</v>
      </c>
      <c r="CI647" s="45"/>
      <c r="CJ647" s="45"/>
      <c r="CK647" s="45"/>
      <c r="CL647" s="45"/>
      <c r="CM647" s="45"/>
      <c r="CN647" s="45"/>
      <c r="CO647" s="46">
        <f>SUM(CS636:CS646)</f>
        <v>125705.6663261</v>
      </c>
      <c r="CP647" s="46"/>
      <c r="CQ647" s="46"/>
      <c r="CR647" s="46"/>
      <c r="CS647" s="46"/>
      <c r="CT647" s="1"/>
      <c r="CU647" s="1"/>
      <c r="CV647" s="1"/>
      <c r="CW647" s="1"/>
      <c r="CX647" s="1"/>
      <c r="CY647" s="1"/>
      <c r="CZ647" s="1"/>
      <c r="DA647" s="1"/>
      <c r="DB647" s="44" t="s">
        <v>31</v>
      </c>
      <c r="DC647" s="45"/>
      <c r="DD647" s="45"/>
      <c r="DE647" s="45"/>
      <c r="DF647" s="45"/>
      <c r="DG647" s="45"/>
      <c r="DH647" s="45"/>
      <c r="DI647" s="46">
        <f>SUM(DM636:DM646)</f>
        <v>125705.6663261</v>
      </c>
      <c r="DJ647" s="46"/>
      <c r="DK647" s="46"/>
      <c r="DL647" s="46"/>
      <c r="DM647" s="46"/>
      <c r="DN647" s="1"/>
      <c r="DO647" s="1"/>
      <c r="DP647" s="1"/>
      <c r="DQ647" s="1"/>
      <c r="DR647" s="1"/>
      <c r="DS647" s="1"/>
      <c r="DT647" s="1"/>
      <c r="DU647" s="1"/>
      <c r="DV647" s="44" t="s">
        <v>31</v>
      </c>
      <c r="DW647" s="45"/>
      <c r="DX647" s="45"/>
      <c r="DY647" s="45"/>
      <c r="DZ647" s="45"/>
      <c r="EA647" s="45"/>
      <c r="EB647" s="45"/>
      <c r="EC647" s="46">
        <f>SUM(EG636:EG646)</f>
        <v>158505.7715239</v>
      </c>
      <c r="ED647" s="46"/>
      <c r="EE647" s="46"/>
      <c r="EF647" s="46"/>
      <c r="EG647" s="46"/>
    </row>
    <row r="648" s="1" customFormat="1" customHeight="1" spans="6:137">
      <c r="F648" s="45"/>
      <c r="G648" s="45"/>
      <c r="H648" s="45"/>
      <c r="I648" s="45"/>
      <c r="J648" s="45"/>
      <c r="K648" s="45"/>
      <c r="L648" s="45"/>
      <c r="M648" s="46"/>
      <c r="N648" s="46"/>
      <c r="O648" s="46"/>
      <c r="P648" s="46"/>
      <c r="Q648" s="46"/>
      <c r="R648" s="1"/>
      <c r="S648" s="1"/>
      <c r="T648" s="1"/>
      <c r="U648" s="1"/>
      <c r="V648" s="1"/>
      <c r="W648" s="1"/>
      <c r="X648" s="1"/>
      <c r="Y648" s="1"/>
      <c r="Z648" s="45"/>
      <c r="AA648" s="45"/>
      <c r="AB648" s="45"/>
      <c r="AC648" s="45"/>
      <c r="AD648" s="45"/>
      <c r="AE648" s="45"/>
      <c r="AF648" s="45"/>
      <c r="AG648" s="46"/>
      <c r="AH648" s="46"/>
      <c r="AI648" s="46"/>
      <c r="AJ648" s="46"/>
      <c r="AK648" s="46"/>
      <c r="AL648" s="1"/>
      <c r="AM648" s="1"/>
      <c r="AN648" s="1"/>
      <c r="AO648" s="1"/>
      <c r="AP648" s="1"/>
      <c r="AQ648" s="1"/>
      <c r="AR648" s="1"/>
      <c r="AS648" s="1"/>
      <c r="AT648" s="45"/>
      <c r="AU648" s="45"/>
      <c r="AV648" s="45"/>
      <c r="AW648" s="45"/>
      <c r="AX648" s="45"/>
      <c r="AY648" s="45"/>
      <c r="AZ648" s="45"/>
      <c r="BA648" s="46"/>
      <c r="BB648" s="46"/>
      <c r="BC648" s="46"/>
      <c r="BD648" s="46"/>
      <c r="BE648" s="46"/>
      <c r="BF648" s="1"/>
      <c r="BG648" s="1"/>
      <c r="BH648" s="1"/>
      <c r="BI648" s="1"/>
      <c r="BJ648" s="1"/>
      <c r="BK648" s="1"/>
      <c r="BL648" s="1"/>
      <c r="BM648" s="1"/>
      <c r="BN648" s="45"/>
      <c r="BO648" s="45"/>
      <c r="BP648" s="45"/>
      <c r="BQ648" s="45"/>
      <c r="BR648" s="45"/>
      <c r="BS648" s="45"/>
      <c r="BT648" s="45"/>
      <c r="BU648" s="46"/>
      <c r="BV648" s="46"/>
      <c r="BW648" s="46"/>
      <c r="BX648" s="46"/>
      <c r="BY648" s="46"/>
      <c r="BZ648" s="1"/>
      <c r="CA648" s="1"/>
      <c r="CB648" s="1"/>
      <c r="CC648" s="1"/>
      <c r="CD648" s="1"/>
      <c r="CE648" s="1"/>
      <c r="CF648" s="1"/>
      <c r="CG648" s="1"/>
      <c r="CH648" s="45"/>
      <c r="CI648" s="45"/>
      <c r="CJ648" s="45"/>
      <c r="CK648" s="45"/>
      <c r="CL648" s="45"/>
      <c r="CM648" s="45"/>
      <c r="CN648" s="45"/>
      <c r="CO648" s="46"/>
      <c r="CP648" s="46"/>
      <c r="CQ648" s="46"/>
      <c r="CR648" s="46"/>
      <c r="CS648" s="46"/>
      <c r="CT648" s="1"/>
      <c r="CU648" s="1"/>
      <c r="CV648" s="1"/>
      <c r="CW648" s="1"/>
      <c r="CX648" s="1"/>
      <c r="CY648" s="1"/>
      <c r="CZ648" s="1"/>
      <c r="DA648" s="1"/>
      <c r="DB648" s="45"/>
      <c r="DC648" s="45"/>
      <c r="DD648" s="45"/>
      <c r="DE648" s="45"/>
      <c r="DF648" s="45"/>
      <c r="DG648" s="45"/>
      <c r="DH648" s="45"/>
      <c r="DI648" s="46"/>
      <c r="DJ648" s="46"/>
      <c r="DK648" s="46"/>
      <c r="DL648" s="46"/>
      <c r="DM648" s="46"/>
      <c r="DN648" s="1"/>
      <c r="DO648" s="1"/>
      <c r="DP648" s="1"/>
      <c r="DQ648" s="1"/>
      <c r="DR648" s="1"/>
      <c r="DS648" s="1"/>
      <c r="DT648" s="1"/>
      <c r="DU648" s="1"/>
      <c r="DV648" s="45"/>
      <c r="DW648" s="45"/>
      <c r="DX648" s="45"/>
      <c r="DY648" s="45"/>
      <c r="DZ648" s="45"/>
      <c r="EA648" s="45"/>
      <c r="EB648" s="45"/>
      <c r="EC648" s="46"/>
      <c r="ED648" s="46"/>
      <c r="EE648" s="46"/>
      <c r="EF648" s="46"/>
      <c r="EG648" s="46"/>
    </row>
    <row r="649" s="1" customFormat="1" customHeight="1" spans="6:137">
      <c r="F649" s="45"/>
      <c r="G649" s="45"/>
      <c r="H649" s="45"/>
      <c r="I649" s="45"/>
      <c r="J649" s="45"/>
      <c r="K649" s="45"/>
      <c r="L649" s="45"/>
      <c r="M649" s="46"/>
      <c r="N649" s="46"/>
      <c r="O649" s="46"/>
      <c r="P649" s="46"/>
      <c r="Q649" s="46"/>
      <c r="R649" s="1"/>
      <c r="S649" s="1"/>
      <c r="T649" s="1"/>
      <c r="U649" s="1"/>
      <c r="V649" s="1"/>
      <c r="W649" s="1"/>
      <c r="X649" s="1"/>
      <c r="Y649" s="1"/>
      <c r="Z649" s="45"/>
      <c r="AA649" s="45"/>
      <c r="AB649" s="45"/>
      <c r="AC649" s="45"/>
      <c r="AD649" s="45"/>
      <c r="AE649" s="45"/>
      <c r="AF649" s="45"/>
      <c r="AG649" s="46"/>
      <c r="AH649" s="46"/>
      <c r="AI649" s="46"/>
      <c r="AJ649" s="46"/>
      <c r="AK649" s="46"/>
      <c r="AL649" s="1"/>
      <c r="AM649" s="1"/>
      <c r="AN649" s="1"/>
      <c r="AO649" s="1"/>
      <c r="AP649" s="1"/>
      <c r="AQ649" s="1"/>
      <c r="AR649" s="1"/>
      <c r="AS649" s="1"/>
      <c r="AT649" s="45"/>
      <c r="AU649" s="45"/>
      <c r="AV649" s="45"/>
      <c r="AW649" s="45"/>
      <c r="AX649" s="45"/>
      <c r="AY649" s="45"/>
      <c r="AZ649" s="45"/>
      <c r="BA649" s="46"/>
      <c r="BB649" s="46"/>
      <c r="BC649" s="46"/>
      <c r="BD649" s="46"/>
      <c r="BE649" s="46"/>
      <c r="BF649" s="1"/>
      <c r="BG649" s="1"/>
      <c r="BH649" s="1"/>
      <c r="BI649" s="1"/>
      <c r="BJ649" s="1"/>
      <c r="BK649" s="1"/>
      <c r="BL649" s="1"/>
      <c r="BM649" s="1"/>
      <c r="BN649" s="45"/>
      <c r="BO649" s="45"/>
      <c r="BP649" s="45"/>
      <c r="BQ649" s="45"/>
      <c r="BR649" s="45"/>
      <c r="BS649" s="45"/>
      <c r="BT649" s="45"/>
      <c r="BU649" s="46"/>
      <c r="BV649" s="46"/>
      <c r="BW649" s="46"/>
      <c r="BX649" s="46"/>
      <c r="BY649" s="46"/>
      <c r="BZ649" s="1"/>
      <c r="CA649" s="1"/>
      <c r="CB649" s="1"/>
      <c r="CC649" s="1"/>
      <c r="CD649" s="1"/>
      <c r="CE649" s="1"/>
      <c r="CF649" s="1"/>
      <c r="CG649" s="1"/>
      <c r="CH649" s="45"/>
      <c r="CI649" s="45"/>
      <c r="CJ649" s="45"/>
      <c r="CK649" s="45"/>
      <c r="CL649" s="45"/>
      <c r="CM649" s="45"/>
      <c r="CN649" s="45"/>
      <c r="CO649" s="46"/>
      <c r="CP649" s="46"/>
      <c r="CQ649" s="46"/>
      <c r="CR649" s="46"/>
      <c r="CS649" s="46"/>
      <c r="CT649" s="1"/>
      <c r="CU649" s="1"/>
      <c r="CV649" s="1"/>
      <c r="CW649" s="1"/>
      <c r="CX649" s="1"/>
      <c r="CY649" s="1"/>
      <c r="CZ649" s="1"/>
      <c r="DA649" s="1"/>
      <c r="DB649" s="45"/>
      <c r="DC649" s="45"/>
      <c r="DD649" s="45"/>
      <c r="DE649" s="45"/>
      <c r="DF649" s="45"/>
      <c r="DG649" s="45"/>
      <c r="DH649" s="45"/>
      <c r="DI649" s="46"/>
      <c r="DJ649" s="46"/>
      <c r="DK649" s="46"/>
      <c r="DL649" s="46"/>
      <c r="DM649" s="46"/>
      <c r="DN649" s="1"/>
      <c r="DO649" s="1"/>
      <c r="DP649" s="1"/>
      <c r="DQ649" s="1"/>
      <c r="DR649" s="1"/>
      <c r="DS649" s="1"/>
      <c r="DT649" s="1"/>
      <c r="DU649" s="1"/>
      <c r="DV649" s="45"/>
      <c r="DW649" s="45"/>
      <c r="DX649" s="45"/>
      <c r="DY649" s="45"/>
      <c r="DZ649" s="45"/>
      <c r="EA649" s="45"/>
      <c r="EB649" s="45"/>
      <c r="EC649" s="46"/>
      <c r="ED649" s="46"/>
      <c r="EE649" s="46"/>
      <c r="EF649" s="46"/>
      <c r="EG649" s="46"/>
    </row>
    <row r="650" s="1" customFormat="1" customHeight="1" spans="6:137">
      <c r="F650" s="35" t="s">
        <v>32</v>
      </c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1"/>
      <c r="S650" s="1"/>
      <c r="T650" s="1"/>
      <c r="U650" s="1"/>
      <c r="V650" s="1"/>
      <c r="W650" s="1"/>
      <c r="X650" s="1"/>
      <c r="Y650" s="1"/>
      <c r="Z650" s="35" t="s">
        <v>32</v>
      </c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1"/>
      <c r="AM650" s="1"/>
      <c r="AN650" s="1"/>
      <c r="AO650" s="1"/>
      <c r="AP650" s="1"/>
      <c r="AQ650" s="1"/>
      <c r="AR650" s="1"/>
      <c r="AS650" s="1"/>
      <c r="AT650" s="35" t="s">
        <v>32</v>
      </c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1"/>
      <c r="BG650" s="1"/>
      <c r="BH650" s="1"/>
      <c r="BI650" s="1"/>
      <c r="BJ650" s="1"/>
      <c r="BK650" s="1"/>
      <c r="BL650" s="1"/>
      <c r="BM650" s="1"/>
      <c r="BN650" s="35" t="s">
        <v>32</v>
      </c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1"/>
      <c r="CA650" s="1"/>
      <c r="CB650" s="1"/>
      <c r="CC650" s="1"/>
      <c r="CD650" s="1"/>
      <c r="CE650" s="1"/>
      <c r="CF650" s="1"/>
      <c r="CG650" s="1"/>
      <c r="CH650" s="35" t="s">
        <v>32</v>
      </c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1"/>
      <c r="CU650" s="1"/>
      <c r="CV650" s="1"/>
      <c r="CW650" s="1"/>
      <c r="CX650" s="1"/>
      <c r="CY650" s="1"/>
      <c r="CZ650" s="1"/>
      <c r="DA650" s="1"/>
      <c r="DB650" s="35" t="s">
        <v>32</v>
      </c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1"/>
      <c r="DO650" s="1"/>
      <c r="DP650" s="1"/>
      <c r="DQ650" s="1"/>
      <c r="DR650" s="1"/>
      <c r="DS650" s="1"/>
      <c r="DT650" s="1"/>
      <c r="DU650" s="1"/>
      <c r="DV650" s="35" t="s">
        <v>32</v>
      </c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</row>
    <row r="651" s="1" customFormat="1" customHeight="1" spans="6:137">
      <c r="F651" s="13" t="s">
        <v>8</v>
      </c>
      <c r="G651" s="13"/>
      <c r="H651" s="13"/>
      <c r="I651" s="13"/>
      <c r="J651" s="13"/>
      <c r="K651" s="8" t="s">
        <v>53</v>
      </c>
      <c r="L651" s="8"/>
      <c r="M651" s="8"/>
      <c r="N651" s="8"/>
      <c r="O651" s="9" t="s">
        <v>38</v>
      </c>
      <c r="P651" s="9"/>
      <c r="Q651" s="41" t="s">
        <v>13</v>
      </c>
      <c r="Z651" s="13" t="s">
        <v>8</v>
      </c>
      <c r="AA651" s="13"/>
      <c r="AB651" s="13"/>
      <c r="AC651" s="13"/>
      <c r="AD651" s="13"/>
      <c r="AE651" s="8" t="s">
        <v>53</v>
      </c>
      <c r="AF651" s="8"/>
      <c r="AG651" s="8"/>
      <c r="AH651" s="8"/>
      <c r="AI651" s="9" t="s">
        <v>38</v>
      </c>
      <c r="AJ651" s="9"/>
      <c r="AK651" s="41" t="s">
        <v>13</v>
      </c>
      <c r="AT651" s="13" t="s">
        <v>8</v>
      </c>
      <c r="AU651" s="13"/>
      <c r="AV651" s="13"/>
      <c r="AW651" s="13"/>
      <c r="AX651" s="13"/>
      <c r="AY651" s="8" t="s">
        <v>53</v>
      </c>
      <c r="AZ651" s="8"/>
      <c r="BA651" s="8"/>
      <c r="BB651" s="8"/>
      <c r="BC651" s="9" t="s">
        <v>38</v>
      </c>
      <c r="BD651" s="9"/>
      <c r="BE651" s="41" t="s">
        <v>13</v>
      </c>
      <c r="BN651" s="13" t="s">
        <v>8</v>
      </c>
      <c r="BO651" s="13"/>
      <c r="BP651" s="13"/>
      <c r="BQ651" s="13"/>
      <c r="BR651" s="13"/>
      <c r="BS651" s="8" t="s">
        <v>53</v>
      </c>
      <c r="BT651" s="8"/>
      <c r="BU651" s="8"/>
      <c r="BV651" s="8"/>
      <c r="BW651" s="9" t="s">
        <v>38</v>
      </c>
      <c r="BX651" s="9"/>
      <c r="BY651" s="41" t="s">
        <v>13</v>
      </c>
      <c r="CH651" s="13" t="s">
        <v>8</v>
      </c>
      <c r="CI651" s="13"/>
      <c r="CJ651" s="13"/>
      <c r="CK651" s="13"/>
      <c r="CL651" s="13"/>
      <c r="CM651" s="8" t="s">
        <v>53</v>
      </c>
      <c r="CN651" s="8"/>
      <c r="CO651" s="8"/>
      <c r="CP651" s="8"/>
      <c r="CQ651" s="9" t="s">
        <v>38</v>
      </c>
      <c r="CR651" s="9"/>
      <c r="CS651" s="41" t="s">
        <v>13</v>
      </c>
      <c r="DB651" s="13" t="s">
        <v>8</v>
      </c>
      <c r="DC651" s="13"/>
      <c r="DD651" s="13"/>
      <c r="DE651" s="13"/>
      <c r="DF651" s="13"/>
      <c r="DG651" s="8" t="s">
        <v>53</v>
      </c>
      <c r="DH651" s="8"/>
      <c r="DI651" s="8"/>
      <c r="DJ651" s="8"/>
      <c r="DK651" s="9" t="s">
        <v>38</v>
      </c>
      <c r="DL651" s="9"/>
      <c r="DM651" s="41" t="s">
        <v>13</v>
      </c>
      <c r="DV651" s="13" t="s">
        <v>8</v>
      </c>
      <c r="DW651" s="13"/>
      <c r="DX651" s="13"/>
      <c r="DY651" s="13"/>
      <c r="DZ651" s="13"/>
      <c r="EA651" s="8" t="s">
        <v>53</v>
      </c>
      <c r="EB651" s="8"/>
      <c r="EC651" s="8"/>
      <c r="ED651" s="8"/>
      <c r="EE651" s="9" t="s">
        <v>38</v>
      </c>
      <c r="EF651" s="9"/>
      <c r="EG651" s="41" t="s">
        <v>13</v>
      </c>
    </row>
    <row r="652" s="1" customFormat="1" customHeight="1" spans="6:137">
      <c r="F652" s="13" t="s">
        <v>54</v>
      </c>
      <c r="G652" s="13" t="s">
        <v>55</v>
      </c>
      <c r="H652" s="13" t="s">
        <v>56</v>
      </c>
      <c r="I652" s="13" t="s">
        <v>57</v>
      </c>
      <c r="J652" s="13" t="s">
        <v>8</v>
      </c>
      <c r="K652" s="8" t="s">
        <v>58</v>
      </c>
      <c r="L652" s="8" t="s">
        <v>26</v>
      </c>
      <c r="M652" s="8" t="s">
        <v>27</v>
      </c>
      <c r="N652" s="42" t="s">
        <v>28</v>
      </c>
      <c r="O652" s="9" t="s">
        <v>59</v>
      </c>
      <c r="P652" s="9" t="s">
        <v>60</v>
      </c>
      <c r="Q652" s="41"/>
      <c r="R652" s="1"/>
      <c r="S652" s="1"/>
      <c r="T652" s="1"/>
      <c r="U652" s="1"/>
      <c r="V652" s="1"/>
      <c r="W652" s="1"/>
      <c r="X652" s="1"/>
      <c r="Y652" s="1"/>
      <c r="Z652" s="13" t="s">
        <v>54</v>
      </c>
      <c r="AA652" s="13" t="s">
        <v>55</v>
      </c>
      <c r="AB652" s="13" t="s">
        <v>56</v>
      </c>
      <c r="AC652" s="13" t="s">
        <v>57</v>
      </c>
      <c r="AD652" s="13" t="s">
        <v>8</v>
      </c>
      <c r="AE652" s="8" t="s">
        <v>58</v>
      </c>
      <c r="AF652" s="8" t="s">
        <v>26</v>
      </c>
      <c r="AG652" s="8" t="s">
        <v>27</v>
      </c>
      <c r="AH652" s="42" t="s">
        <v>28</v>
      </c>
      <c r="AI652" s="9" t="s">
        <v>59</v>
      </c>
      <c r="AJ652" s="9" t="s">
        <v>60</v>
      </c>
      <c r="AK652" s="41"/>
      <c r="AL652" s="1"/>
      <c r="AM652" s="1"/>
      <c r="AN652" s="1"/>
      <c r="AO652" s="1"/>
      <c r="AP652" s="1"/>
      <c r="AQ652" s="1"/>
      <c r="AR652" s="1"/>
      <c r="AS652" s="1"/>
      <c r="AT652" s="13" t="s">
        <v>54</v>
      </c>
      <c r="AU652" s="13" t="s">
        <v>55</v>
      </c>
      <c r="AV652" s="13" t="s">
        <v>56</v>
      </c>
      <c r="AW652" s="13" t="s">
        <v>57</v>
      </c>
      <c r="AX652" s="13" t="s">
        <v>8</v>
      </c>
      <c r="AY652" s="8" t="s">
        <v>58</v>
      </c>
      <c r="AZ652" s="8" t="s">
        <v>26</v>
      </c>
      <c r="BA652" s="8" t="s">
        <v>27</v>
      </c>
      <c r="BB652" s="42" t="s">
        <v>28</v>
      </c>
      <c r="BC652" s="9" t="s">
        <v>59</v>
      </c>
      <c r="BD652" s="9" t="s">
        <v>60</v>
      </c>
      <c r="BE652" s="41"/>
      <c r="BF652" s="1"/>
      <c r="BG652" s="1"/>
      <c r="BH652" s="1"/>
      <c r="BI652" s="1"/>
      <c r="BJ652" s="1"/>
      <c r="BK652" s="1"/>
      <c r="BL652" s="1"/>
      <c r="BM652" s="1"/>
      <c r="BN652" s="13" t="s">
        <v>54</v>
      </c>
      <c r="BO652" s="13" t="s">
        <v>55</v>
      </c>
      <c r="BP652" s="13" t="s">
        <v>56</v>
      </c>
      <c r="BQ652" s="13" t="s">
        <v>57</v>
      </c>
      <c r="BR652" s="13" t="s">
        <v>8</v>
      </c>
      <c r="BS652" s="8" t="s">
        <v>58</v>
      </c>
      <c r="BT652" s="8" t="s">
        <v>26</v>
      </c>
      <c r="BU652" s="8" t="s">
        <v>27</v>
      </c>
      <c r="BV652" s="42" t="s">
        <v>28</v>
      </c>
      <c r="BW652" s="9" t="s">
        <v>59</v>
      </c>
      <c r="BX652" s="9" t="s">
        <v>60</v>
      </c>
      <c r="BY652" s="41"/>
      <c r="BZ652" s="1"/>
      <c r="CA652" s="1"/>
      <c r="CB652" s="1"/>
      <c r="CC652" s="1"/>
      <c r="CD652" s="1"/>
      <c r="CE652" s="1"/>
      <c r="CF652" s="1"/>
      <c r="CG652" s="1"/>
      <c r="CH652" s="13" t="s">
        <v>54</v>
      </c>
      <c r="CI652" s="13" t="s">
        <v>55</v>
      </c>
      <c r="CJ652" s="13" t="s">
        <v>56</v>
      </c>
      <c r="CK652" s="13" t="s">
        <v>57</v>
      </c>
      <c r="CL652" s="13" t="s">
        <v>8</v>
      </c>
      <c r="CM652" s="8" t="s">
        <v>58</v>
      </c>
      <c r="CN652" s="8" t="s">
        <v>26</v>
      </c>
      <c r="CO652" s="8" t="s">
        <v>27</v>
      </c>
      <c r="CP652" s="42" t="s">
        <v>28</v>
      </c>
      <c r="CQ652" s="9" t="s">
        <v>59</v>
      </c>
      <c r="CR652" s="9" t="s">
        <v>60</v>
      </c>
      <c r="CS652" s="41"/>
      <c r="CT652" s="1"/>
      <c r="CU652" s="1"/>
      <c r="CV652" s="1"/>
      <c r="CW652" s="1"/>
      <c r="CX652" s="1"/>
      <c r="CY652" s="1"/>
      <c r="CZ652" s="1"/>
      <c r="DA652" s="1"/>
      <c r="DB652" s="13" t="s">
        <v>54</v>
      </c>
      <c r="DC652" s="13" t="s">
        <v>55</v>
      </c>
      <c r="DD652" s="13" t="s">
        <v>56</v>
      </c>
      <c r="DE652" s="13" t="s">
        <v>57</v>
      </c>
      <c r="DF652" s="13" t="s">
        <v>8</v>
      </c>
      <c r="DG652" s="8" t="s">
        <v>58</v>
      </c>
      <c r="DH652" s="8" t="s">
        <v>26</v>
      </c>
      <c r="DI652" s="8" t="s">
        <v>27</v>
      </c>
      <c r="DJ652" s="42" t="s">
        <v>28</v>
      </c>
      <c r="DK652" s="9" t="s">
        <v>59</v>
      </c>
      <c r="DL652" s="9" t="s">
        <v>60</v>
      </c>
      <c r="DM652" s="41"/>
      <c r="DN652" s="1"/>
      <c r="DO652" s="1"/>
      <c r="DP652" s="1"/>
      <c r="DQ652" s="1"/>
      <c r="DR652" s="1"/>
      <c r="DS652" s="1"/>
      <c r="DT652" s="1"/>
      <c r="DU652" s="1"/>
      <c r="DV652" s="13" t="s">
        <v>54</v>
      </c>
      <c r="DW652" s="13" t="s">
        <v>55</v>
      </c>
      <c r="DX652" s="13" t="s">
        <v>56</v>
      </c>
      <c r="DY652" s="13" t="s">
        <v>57</v>
      </c>
      <c r="DZ652" s="13" t="s">
        <v>8</v>
      </c>
      <c r="EA652" s="8" t="s">
        <v>58</v>
      </c>
      <c r="EB652" s="8" t="s">
        <v>26</v>
      </c>
      <c r="EC652" s="8" t="s">
        <v>27</v>
      </c>
      <c r="ED652" s="42" t="s">
        <v>28</v>
      </c>
      <c r="EE652" s="9" t="s">
        <v>59</v>
      </c>
      <c r="EF652" s="9" t="s">
        <v>60</v>
      </c>
      <c r="EG652" s="41"/>
    </row>
    <row r="653" s="1" customFormat="1" customHeight="1" spans="6:137">
      <c r="F653" s="11">
        <v>35434</v>
      </c>
      <c r="G653" s="12">
        <v>0.168</v>
      </c>
      <c r="H653" s="11">
        <v>1</v>
      </c>
      <c r="I653" s="11">
        <v>0</v>
      </c>
      <c r="J653" s="13">
        <f t="shared" ref="J653:J662" si="1317">F653*G653*H653+I653</f>
        <v>5952.912</v>
      </c>
      <c r="K653" s="11">
        <v>1</v>
      </c>
      <c r="L653" s="11">
        <v>0.89</v>
      </c>
      <c r="M653" s="11">
        <v>1.78</v>
      </c>
      <c r="N653" s="42">
        <f t="shared" ref="N653:N662" si="1318">L653*M653+1</f>
        <v>2.5842</v>
      </c>
      <c r="O653" s="11">
        <v>0.9</v>
      </c>
      <c r="P653" s="9">
        <v>0.5</v>
      </c>
      <c r="Q653" s="43">
        <f t="shared" ref="Q653:Q662" si="1319">J653*K653*N653*O653*P653</f>
        <v>6922.58183568</v>
      </c>
      <c r="Z653" s="11">
        <v>35728</v>
      </c>
      <c r="AA653" s="12">
        <v>0.168</v>
      </c>
      <c r="AB653" s="11">
        <v>1</v>
      </c>
      <c r="AC653" s="11">
        <v>0</v>
      </c>
      <c r="AD653" s="13">
        <f t="shared" ref="AD653:AD662" si="1320">Z653*AA653*AB653+AC653</f>
        <v>6002.304</v>
      </c>
      <c r="AE653" s="11">
        <v>1</v>
      </c>
      <c r="AF653" s="11">
        <v>1</v>
      </c>
      <c r="AG653" s="11">
        <v>2.09</v>
      </c>
      <c r="AH653" s="42">
        <f t="shared" ref="AH653:AH662" si="1321">AF653*AG653+1</f>
        <v>3.09</v>
      </c>
      <c r="AI653" s="11">
        <v>0.9</v>
      </c>
      <c r="AJ653" s="9">
        <v>0.5</v>
      </c>
      <c r="AK653" s="43">
        <f t="shared" ref="AK653:AK662" si="1322">AD653*AE653*AH653*AI653*AJ653</f>
        <v>8346.203712</v>
      </c>
      <c r="AT653" s="11">
        <v>36903</v>
      </c>
      <c r="AU653" s="12">
        <v>0.168</v>
      </c>
      <c r="AV653" s="11">
        <v>1</v>
      </c>
      <c r="AW653" s="11">
        <v>0</v>
      </c>
      <c r="AX653" s="13">
        <f t="shared" ref="AX653:AX662" si="1323">AT653*AU653*AV653+AW653</f>
        <v>6199.704</v>
      </c>
      <c r="AY653" s="11">
        <v>1</v>
      </c>
      <c r="AZ653" s="11">
        <v>0.93</v>
      </c>
      <c r="BA653" s="11">
        <v>1.85</v>
      </c>
      <c r="BB653" s="42">
        <f t="shared" ref="BB653:BB662" si="1324">AZ653*BA653+1</f>
        <v>2.7205</v>
      </c>
      <c r="BC653" s="11">
        <v>0.9</v>
      </c>
      <c r="BD653" s="9">
        <v>0.5</v>
      </c>
      <c r="BE653" s="43">
        <f t="shared" ref="BE653:BE662" si="1325">AX653*AY653*BB653*BC653*BD653</f>
        <v>7589.8326294</v>
      </c>
      <c r="BN653" s="11">
        <v>38167</v>
      </c>
      <c r="BO653" s="12">
        <v>0.168</v>
      </c>
      <c r="BP653" s="11">
        <v>1</v>
      </c>
      <c r="BQ653" s="11">
        <v>0</v>
      </c>
      <c r="BR653" s="13">
        <f t="shared" ref="BR653:BR662" si="1326">BN653*BO653*BP653+BQ653</f>
        <v>6412.056</v>
      </c>
      <c r="BS653" s="11">
        <v>1</v>
      </c>
      <c r="BT653" s="11">
        <v>1</v>
      </c>
      <c r="BU653" s="11">
        <v>2.71</v>
      </c>
      <c r="BV653" s="42">
        <f t="shared" ref="BV653:BV662" si="1327">BT653*BU653+1</f>
        <v>3.71</v>
      </c>
      <c r="BW653" s="11">
        <v>0.9</v>
      </c>
      <c r="BX653" s="9">
        <v>0.5</v>
      </c>
      <c r="BY653" s="43">
        <f t="shared" ref="BY653:BY662" si="1328">BR653*BS653*BV653*BW653*BX653</f>
        <v>10704.927492</v>
      </c>
      <c r="CH653" s="11">
        <v>42781</v>
      </c>
      <c r="CI653" s="12">
        <v>0.168</v>
      </c>
      <c r="CJ653" s="11">
        <v>1</v>
      </c>
      <c r="CK653" s="11">
        <v>0</v>
      </c>
      <c r="CL653" s="13">
        <f t="shared" ref="CL653:CL662" si="1329">CH653*CI653*CJ653+CK653</f>
        <v>7187.208</v>
      </c>
      <c r="CM653" s="11">
        <v>1</v>
      </c>
      <c r="CN653" s="11">
        <v>0.93</v>
      </c>
      <c r="CO653" s="11">
        <v>1.85</v>
      </c>
      <c r="CP653" s="42">
        <f t="shared" ref="CP653:CP662" si="1330">CN653*CO653+1</f>
        <v>2.7205</v>
      </c>
      <c r="CQ653" s="11">
        <v>0.9</v>
      </c>
      <c r="CR653" s="9">
        <v>0.5</v>
      </c>
      <c r="CS653" s="43">
        <f t="shared" ref="CS653:CS662" si="1331">CL653*CM653*CP653*CQ653*CR653</f>
        <v>8798.7597138</v>
      </c>
      <c r="DB653" s="11">
        <v>44045</v>
      </c>
      <c r="DC653" s="12">
        <v>0.168</v>
      </c>
      <c r="DD653" s="11">
        <v>1</v>
      </c>
      <c r="DE653" s="11">
        <v>0</v>
      </c>
      <c r="DF653" s="13">
        <f t="shared" ref="DF653:DF662" si="1332">DB653*DC653*DD653+DE653</f>
        <v>7399.56</v>
      </c>
      <c r="DG653" s="11">
        <v>1</v>
      </c>
      <c r="DH653" s="11">
        <v>1</v>
      </c>
      <c r="DI653" s="11">
        <v>2.09</v>
      </c>
      <c r="DJ653" s="42">
        <f t="shared" ref="DJ653:DJ662" si="1333">DH653*DI653+1</f>
        <v>3.09</v>
      </c>
      <c r="DK653" s="11">
        <v>0.9</v>
      </c>
      <c r="DL653" s="9">
        <v>0.5</v>
      </c>
      <c r="DM653" s="43">
        <f t="shared" ref="DM653:DM662" si="1334">DF653*DG653*DJ653*DK653*DL653</f>
        <v>10289.08818</v>
      </c>
      <c r="DV653" s="11">
        <v>49923</v>
      </c>
      <c r="DW653" s="12">
        <v>0.199</v>
      </c>
      <c r="DX653" s="11">
        <v>1</v>
      </c>
      <c r="DY653" s="11">
        <v>0</v>
      </c>
      <c r="DZ653" s="13">
        <f t="shared" ref="DZ653:DZ662" si="1335">DV653*DW653*DX653+DY653</f>
        <v>9934.677</v>
      </c>
      <c r="EA653" s="11">
        <v>1</v>
      </c>
      <c r="EB653" s="11">
        <v>1</v>
      </c>
      <c r="EC653" s="11">
        <v>2.91</v>
      </c>
      <c r="ED653" s="42">
        <f t="shared" ref="ED653:ED662" si="1336">EB653*EC653+1</f>
        <v>3.91</v>
      </c>
      <c r="EE653" s="11">
        <v>0.9</v>
      </c>
      <c r="EF653" s="9">
        <v>0.5</v>
      </c>
      <c r="EG653" s="43">
        <f t="shared" ref="EG653:EG662" si="1337">DZ653*EA653*ED653*EE653*EF653</f>
        <v>17480.0641815</v>
      </c>
    </row>
    <row r="654" s="1" customFormat="1" customHeight="1" spans="6:137">
      <c r="F654" s="11">
        <v>35434</v>
      </c>
      <c r="G654" s="12">
        <v>0.168</v>
      </c>
      <c r="H654" s="11">
        <v>1</v>
      </c>
      <c r="I654" s="11">
        <v>0</v>
      </c>
      <c r="J654" s="13">
        <f t="shared" si="1317"/>
        <v>5952.912</v>
      </c>
      <c r="K654" s="11">
        <v>1</v>
      </c>
      <c r="L654" s="11">
        <v>0.89</v>
      </c>
      <c r="M654" s="11">
        <v>1.78</v>
      </c>
      <c r="N654" s="42">
        <f t="shared" si="1318"/>
        <v>2.5842</v>
      </c>
      <c r="O654" s="11">
        <v>0.9</v>
      </c>
      <c r="P654" s="9">
        <v>0.5</v>
      </c>
      <c r="Q654" s="43">
        <f t="shared" si="1319"/>
        <v>6922.58183568</v>
      </c>
      <c r="Z654" s="11">
        <v>35728</v>
      </c>
      <c r="AA654" s="12">
        <v>0.168</v>
      </c>
      <c r="AB654" s="11">
        <v>1</v>
      </c>
      <c r="AC654" s="11">
        <v>0</v>
      </c>
      <c r="AD654" s="13">
        <f t="shared" si="1320"/>
        <v>6002.304</v>
      </c>
      <c r="AE654" s="11">
        <v>1</v>
      </c>
      <c r="AF654" s="11">
        <v>1</v>
      </c>
      <c r="AG654" s="11">
        <v>2.09</v>
      </c>
      <c r="AH654" s="42">
        <f t="shared" si="1321"/>
        <v>3.09</v>
      </c>
      <c r="AI654" s="11">
        <v>0.9</v>
      </c>
      <c r="AJ654" s="9">
        <v>0.5</v>
      </c>
      <c r="AK654" s="43">
        <f t="shared" si="1322"/>
        <v>8346.203712</v>
      </c>
      <c r="AT654" s="11">
        <v>36903</v>
      </c>
      <c r="AU654" s="12">
        <v>0.168</v>
      </c>
      <c r="AV654" s="11">
        <v>1</v>
      </c>
      <c r="AW654" s="11">
        <v>0</v>
      </c>
      <c r="AX654" s="13">
        <f t="shared" si="1323"/>
        <v>6199.704</v>
      </c>
      <c r="AY654" s="11">
        <v>1</v>
      </c>
      <c r="AZ654" s="11">
        <v>0.93</v>
      </c>
      <c r="BA654" s="11">
        <v>1.85</v>
      </c>
      <c r="BB654" s="42">
        <f t="shared" si="1324"/>
        <v>2.7205</v>
      </c>
      <c r="BC654" s="11">
        <v>0.9</v>
      </c>
      <c r="BD654" s="9">
        <v>0.5</v>
      </c>
      <c r="BE654" s="43">
        <f t="shared" si="1325"/>
        <v>7589.8326294</v>
      </c>
      <c r="BN654" s="11">
        <v>38167</v>
      </c>
      <c r="BO654" s="12">
        <v>0.168</v>
      </c>
      <c r="BP654" s="11">
        <v>1</v>
      </c>
      <c r="BQ654" s="11">
        <v>0</v>
      </c>
      <c r="BR654" s="13">
        <f t="shared" si="1326"/>
        <v>6412.056</v>
      </c>
      <c r="BS654" s="11">
        <v>1</v>
      </c>
      <c r="BT654" s="11">
        <v>1</v>
      </c>
      <c r="BU654" s="11">
        <v>2.71</v>
      </c>
      <c r="BV654" s="42">
        <f t="shared" si="1327"/>
        <v>3.71</v>
      </c>
      <c r="BW654" s="11">
        <v>0.9</v>
      </c>
      <c r="BX654" s="9">
        <v>0.5</v>
      </c>
      <c r="BY654" s="43">
        <f t="shared" si="1328"/>
        <v>10704.927492</v>
      </c>
      <c r="CH654" s="11">
        <v>42781</v>
      </c>
      <c r="CI654" s="12">
        <v>0.168</v>
      </c>
      <c r="CJ654" s="11">
        <v>1</v>
      </c>
      <c r="CK654" s="11">
        <v>0</v>
      </c>
      <c r="CL654" s="13">
        <f t="shared" si="1329"/>
        <v>7187.208</v>
      </c>
      <c r="CM654" s="11">
        <v>1</v>
      </c>
      <c r="CN654" s="11">
        <v>0.93</v>
      </c>
      <c r="CO654" s="11">
        <v>1.85</v>
      </c>
      <c r="CP654" s="42">
        <f t="shared" si="1330"/>
        <v>2.7205</v>
      </c>
      <c r="CQ654" s="11">
        <v>0.9</v>
      </c>
      <c r="CR654" s="9">
        <v>0.5</v>
      </c>
      <c r="CS654" s="43">
        <f t="shared" si="1331"/>
        <v>8798.7597138</v>
      </c>
      <c r="DB654" s="11">
        <v>44045</v>
      </c>
      <c r="DC654" s="12">
        <v>0.168</v>
      </c>
      <c r="DD654" s="11">
        <v>1</v>
      </c>
      <c r="DE654" s="11">
        <v>0</v>
      </c>
      <c r="DF654" s="13">
        <f t="shared" si="1332"/>
        <v>7399.56</v>
      </c>
      <c r="DG654" s="11">
        <v>1</v>
      </c>
      <c r="DH654" s="11">
        <v>1</v>
      </c>
      <c r="DI654" s="11">
        <v>2.09</v>
      </c>
      <c r="DJ654" s="42">
        <f t="shared" si="1333"/>
        <v>3.09</v>
      </c>
      <c r="DK654" s="11">
        <v>0.9</v>
      </c>
      <c r="DL654" s="9">
        <v>0.5</v>
      </c>
      <c r="DM654" s="43">
        <f t="shared" si="1334"/>
        <v>10289.08818</v>
      </c>
      <c r="DV654" s="11">
        <v>49923</v>
      </c>
      <c r="DW654" s="12">
        <v>0.199</v>
      </c>
      <c r="DX654" s="11">
        <v>1</v>
      </c>
      <c r="DY654" s="11">
        <v>0</v>
      </c>
      <c r="DZ654" s="13">
        <f t="shared" si="1335"/>
        <v>9934.677</v>
      </c>
      <c r="EA654" s="11">
        <v>1</v>
      </c>
      <c r="EB654" s="11">
        <v>1</v>
      </c>
      <c r="EC654" s="11">
        <v>2.91</v>
      </c>
      <c r="ED654" s="42">
        <f t="shared" si="1336"/>
        <v>3.91</v>
      </c>
      <c r="EE654" s="11">
        <v>0.9</v>
      </c>
      <c r="EF654" s="9">
        <v>0.5</v>
      </c>
      <c r="EG654" s="43">
        <f t="shared" si="1337"/>
        <v>17480.0641815</v>
      </c>
    </row>
    <row r="655" s="1" customFormat="1" customHeight="1" spans="6:137">
      <c r="F655" s="11">
        <v>35434</v>
      </c>
      <c r="G655" s="12">
        <v>0.168</v>
      </c>
      <c r="H655" s="11">
        <v>1</v>
      </c>
      <c r="I655" s="11">
        <v>0</v>
      </c>
      <c r="J655" s="13">
        <f t="shared" si="1317"/>
        <v>5952.912</v>
      </c>
      <c r="K655" s="11">
        <v>1</v>
      </c>
      <c r="L655" s="11">
        <v>0.89</v>
      </c>
      <c r="M655" s="11">
        <v>1.78</v>
      </c>
      <c r="N655" s="42">
        <f t="shared" si="1318"/>
        <v>2.5842</v>
      </c>
      <c r="O655" s="11">
        <v>0.9</v>
      </c>
      <c r="P655" s="9">
        <v>0.5</v>
      </c>
      <c r="Q655" s="43">
        <f t="shared" si="1319"/>
        <v>6922.58183568</v>
      </c>
      <c r="Z655" s="11">
        <v>35728</v>
      </c>
      <c r="AA655" s="12">
        <v>0.168</v>
      </c>
      <c r="AB655" s="11">
        <v>1</v>
      </c>
      <c r="AC655" s="11">
        <v>0</v>
      </c>
      <c r="AD655" s="13">
        <f t="shared" si="1320"/>
        <v>6002.304</v>
      </c>
      <c r="AE655" s="11">
        <v>1</v>
      </c>
      <c r="AF655" s="11">
        <v>1</v>
      </c>
      <c r="AG655" s="11">
        <v>2.09</v>
      </c>
      <c r="AH655" s="42">
        <f t="shared" si="1321"/>
        <v>3.09</v>
      </c>
      <c r="AI655" s="11">
        <v>0.9</v>
      </c>
      <c r="AJ655" s="9">
        <v>0.5</v>
      </c>
      <c r="AK655" s="43">
        <f t="shared" si="1322"/>
        <v>8346.203712</v>
      </c>
      <c r="AT655" s="11">
        <v>36903</v>
      </c>
      <c r="AU655" s="12">
        <v>0.168</v>
      </c>
      <c r="AV655" s="11">
        <v>1</v>
      </c>
      <c r="AW655" s="11">
        <v>0</v>
      </c>
      <c r="AX655" s="13">
        <f t="shared" si="1323"/>
        <v>6199.704</v>
      </c>
      <c r="AY655" s="11">
        <v>1</v>
      </c>
      <c r="AZ655" s="11">
        <v>0.93</v>
      </c>
      <c r="BA655" s="11">
        <v>1.85</v>
      </c>
      <c r="BB655" s="42">
        <f t="shared" si="1324"/>
        <v>2.7205</v>
      </c>
      <c r="BC655" s="11">
        <v>0.9</v>
      </c>
      <c r="BD655" s="9">
        <v>0.5</v>
      </c>
      <c r="BE655" s="43">
        <f t="shared" si="1325"/>
        <v>7589.8326294</v>
      </c>
      <c r="BN655" s="11">
        <v>38167</v>
      </c>
      <c r="BO655" s="12">
        <v>0.168</v>
      </c>
      <c r="BP655" s="11">
        <v>1</v>
      </c>
      <c r="BQ655" s="11">
        <v>0</v>
      </c>
      <c r="BR655" s="13">
        <f t="shared" si="1326"/>
        <v>6412.056</v>
      </c>
      <c r="BS655" s="11">
        <v>1</v>
      </c>
      <c r="BT655" s="11">
        <v>1</v>
      </c>
      <c r="BU655" s="11">
        <v>2.71</v>
      </c>
      <c r="BV655" s="42">
        <f t="shared" si="1327"/>
        <v>3.71</v>
      </c>
      <c r="BW655" s="11">
        <v>0.9</v>
      </c>
      <c r="BX655" s="9">
        <v>0.5</v>
      </c>
      <c r="BY655" s="43">
        <f t="shared" si="1328"/>
        <v>10704.927492</v>
      </c>
      <c r="CH655" s="11">
        <v>42781</v>
      </c>
      <c r="CI655" s="12">
        <v>0.168</v>
      </c>
      <c r="CJ655" s="11">
        <v>1</v>
      </c>
      <c r="CK655" s="11">
        <v>0</v>
      </c>
      <c r="CL655" s="13">
        <f t="shared" si="1329"/>
        <v>7187.208</v>
      </c>
      <c r="CM655" s="11">
        <v>1</v>
      </c>
      <c r="CN655" s="11">
        <v>0.93</v>
      </c>
      <c r="CO655" s="11">
        <v>1.85</v>
      </c>
      <c r="CP655" s="42">
        <f t="shared" si="1330"/>
        <v>2.7205</v>
      </c>
      <c r="CQ655" s="11">
        <v>0.9</v>
      </c>
      <c r="CR655" s="9">
        <v>0.5</v>
      </c>
      <c r="CS655" s="43">
        <f t="shared" si="1331"/>
        <v>8798.7597138</v>
      </c>
      <c r="DB655" s="11">
        <v>44045</v>
      </c>
      <c r="DC655" s="12">
        <v>0.168</v>
      </c>
      <c r="DD655" s="11">
        <v>1</v>
      </c>
      <c r="DE655" s="11">
        <v>0</v>
      </c>
      <c r="DF655" s="13">
        <f t="shared" si="1332"/>
        <v>7399.56</v>
      </c>
      <c r="DG655" s="11">
        <v>1</v>
      </c>
      <c r="DH655" s="11">
        <v>1</v>
      </c>
      <c r="DI655" s="11">
        <v>2.09</v>
      </c>
      <c r="DJ655" s="42">
        <f t="shared" si="1333"/>
        <v>3.09</v>
      </c>
      <c r="DK655" s="11">
        <v>0.9</v>
      </c>
      <c r="DL655" s="9">
        <v>0.5</v>
      </c>
      <c r="DM655" s="43">
        <f t="shared" si="1334"/>
        <v>10289.08818</v>
      </c>
      <c r="DV655" s="11">
        <v>49923</v>
      </c>
      <c r="DW655" s="12">
        <v>0.199</v>
      </c>
      <c r="DX655" s="11">
        <v>1</v>
      </c>
      <c r="DY655" s="11">
        <v>0</v>
      </c>
      <c r="DZ655" s="13">
        <f t="shared" si="1335"/>
        <v>9934.677</v>
      </c>
      <c r="EA655" s="11">
        <v>1</v>
      </c>
      <c r="EB655" s="11">
        <v>1</v>
      </c>
      <c r="EC655" s="11">
        <v>2.91</v>
      </c>
      <c r="ED655" s="42">
        <f t="shared" si="1336"/>
        <v>3.91</v>
      </c>
      <c r="EE655" s="11">
        <v>0.9</v>
      </c>
      <c r="EF655" s="9">
        <v>0.5</v>
      </c>
      <c r="EG655" s="43">
        <f t="shared" si="1337"/>
        <v>17480.0641815</v>
      </c>
    </row>
    <row r="656" s="1" customFormat="1" customHeight="1" spans="6:137">
      <c r="F656" s="11">
        <v>35434</v>
      </c>
      <c r="G656" s="12">
        <v>0.168</v>
      </c>
      <c r="H656" s="11">
        <v>1</v>
      </c>
      <c r="I656" s="11">
        <v>0</v>
      </c>
      <c r="J656" s="13">
        <f t="shared" si="1317"/>
        <v>5952.912</v>
      </c>
      <c r="K656" s="11">
        <v>1</v>
      </c>
      <c r="L656" s="11">
        <v>0.89</v>
      </c>
      <c r="M656" s="11">
        <v>1.78</v>
      </c>
      <c r="N656" s="42">
        <f t="shared" si="1318"/>
        <v>2.5842</v>
      </c>
      <c r="O656" s="11">
        <v>0.9</v>
      </c>
      <c r="P656" s="9">
        <v>0.5</v>
      </c>
      <c r="Q656" s="43">
        <f t="shared" si="1319"/>
        <v>6922.58183568</v>
      </c>
      <c r="Z656" s="11">
        <v>35728</v>
      </c>
      <c r="AA656" s="12">
        <v>0.168</v>
      </c>
      <c r="AB656" s="11">
        <v>1</v>
      </c>
      <c r="AC656" s="11">
        <v>0</v>
      </c>
      <c r="AD656" s="13">
        <f t="shared" si="1320"/>
        <v>6002.304</v>
      </c>
      <c r="AE656" s="11">
        <v>1</v>
      </c>
      <c r="AF656" s="11">
        <v>1</v>
      </c>
      <c r="AG656" s="11">
        <v>2.09</v>
      </c>
      <c r="AH656" s="42">
        <f t="shared" si="1321"/>
        <v>3.09</v>
      </c>
      <c r="AI656" s="11">
        <v>0.9</v>
      </c>
      <c r="AJ656" s="9">
        <v>0.5</v>
      </c>
      <c r="AK656" s="43">
        <f t="shared" si="1322"/>
        <v>8346.203712</v>
      </c>
      <c r="AT656" s="11">
        <v>36903</v>
      </c>
      <c r="AU656" s="12">
        <v>0.168</v>
      </c>
      <c r="AV656" s="11">
        <v>1</v>
      </c>
      <c r="AW656" s="11">
        <v>0</v>
      </c>
      <c r="AX656" s="13">
        <f t="shared" si="1323"/>
        <v>6199.704</v>
      </c>
      <c r="AY656" s="11">
        <v>1</v>
      </c>
      <c r="AZ656" s="11">
        <v>0.93</v>
      </c>
      <c r="BA656" s="11">
        <v>1.85</v>
      </c>
      <c r="BB656" s="42">
        <f t="shared" si="1324"/>
        <v>2.7205</v>
      </c>
      <c r="BC656" s="11">
        <v>0.9</v>
      </c>
      <c r="BD656" s="9">
        <v>0.5</v>
      </c>
      <c r="BE656" s="43">
        <f t="shared" si="1325"/>
        <v>7589.8326294</v>
      </c>
      <c r="BN656" s="11">
        <v>38167</v>
      </c>
      <c r="BO656" s="12">
        <v>0.168</v>
      </c>
      <c r="BP656" s="11">
        <v>1</v>
      </c>
      <c r="BQ656" s="11">
        <v>0</v>
      </c>
      <c r="BR656" s="13">
        <f t="shared" si="1326"/>
        <v>6412.056</v>
      </c>
      <c r="BS656" s="11">
        <v>1</v>
      </c>
      <c r="BT656" s="11">
        <v>1</v>
      </c>
      <c r="BU656" s="11">
        <v>2.71</v>
      </c>
      <c r="BV656" s="42">
        <f t="shared" si="1327"/>
        <v>3.71</v>
      </c>
      <c r="BW656" s="11">
        <v>0.9</v>
      </c>
      <c r="BX656" s="9">
        <v>0.5</v>
      </c>
      <c r="BY656" s="43">
        <f t="shared" si="1328"/>
        <v>10704.927492</v>
      </c>
      <c r="CH656" s="11">
        <v>42781</v>
      </c>
      <c r="CI656" s="12">
        <v>0.168</v>
      </c>
      <c r="CJ656" s="11">
        <v>1</v>
      </c>
      <c r="CK656" s="11">
        <v>0</v>
      </c>
      <c r="CL656" s="13">
        <f t="shared" si="1329"/>
        <v>7187.208</v>
      </c>
      <c r="CM656" s="11">
        <v>1</v>
      </c>
      <c r="CN656" s="11">
        <v>0.93</v>
      </c>
      <c r="CO656" s="11">
        <v>1.85</v>
      </c>
      <c r="CP656" s="42">
        <f t="shared" si="1330"/>
        <v>2.7205</v>
      </c>
      <c r="CQ656" s="11">
        <v>0.9</v>
      </c>
      <c r="CR656" s="9">
        <v>0.5</v>
      </c>
      <c r="CS656" s="43">
        <f t="shared" si="1331"/>
        <v>8798.7597138</v>
      </c>
      <c r="DB656" s="11">
        <v>44045</v>
      </c>
      <c r="DC656" s="12">
        <v>0.168</v>
      </c>
      <c r="DD656" s="11">
        <v>1</v>
      </c>
      <c r="DE656" s="11">
        <v>0</v>
      </c>
      <c r="DF656" s="13">
        <f t="shared" si="1332"/>
        <v>7399.56</v>
      </c>
      <c r="DG656" s="11">
        <v>1</v>
      </c>
      <c r="DH656" s="11">
        <v>1</v>
      </c>
      <c r="DI656" s="11">
        <v>2.09</v>
      </c>
      <c r="DJ656" s="42">
        <f t="shared" si="1333"/>
        <v>3.09</v>
      </c>
      <c r="DK656" s="11">
        <v>0.9</v>
      </c>
      <c r="DL656" s="9">
        <v>0.5</v>
      </c>
      <c r="DM656" s="43">
        <f t="shared" si="1334"/>
        <v>10289.08818</v>
      </c>
      <c r="DV656" s="11">
        <v>49923</v>
      </c>
      <c r="DW656" s="12">
        <v>0.199</v>
      </c>
      <c r="DX656" s="11">
        <v>1</v>
      </c>
      <c r="DY656" s="11">
        <v>0</v>
      </c>
      <c r="DZ656" s="13">
        <f t="shared" si="1335"/>
        <v>9934.677</v>
      </c>
      <c r="EA656" s="11">
        <v>1</v>
      </c>
      <c r="EB656" s="11">
        <v>1</v>
      </c>
      <c r="EC656" s="11">
        <v>2.91</v>
      </c>
      <c r="ED656" s="42">
        <f t="shared" si="1336"/>
        <v>3.91</v>
      </c>
      <c r="EE656" s="11">
        <v>0.9</v>
      </c>
      <c r="EF656" s="9">
        <v>0.5</v>
      </c>
      <c r="EG656" s="43">
        <f t="shared" si="1337"/>
        <v>17480.0641815</v>
      </c>
    </row>
    <row r="657" s="1" customFormat="1" customHeight="1" spans="1:139">
      <c r="F657" s="11">
        <v>35434</v>
      </c>
      <c r="G657" s="12">
        <v>0.168</v>
      </c>
      <c r="H657" s="11">
        <v>1</v>
      </c>
      <c r="I657" s="11">
        <v>0</v>
      </c>
      <c r="J657" s="13">
        <f t="shared" si="1317"/>
        <v>5952.912</v>
      </c>
      <c r="K657" s="11">
        <v>1</v>
      </c>
      <c r="L657" s="11">
        <v>0.89</v>
      </c>
      <c r="M657" s="11">
        <v>1.78</v>
      </c>
      <c r="N657" s="42">
        <f t="shared" si="1318"/>
        <v>2.5842</v>
      </c>
      <c r="O657" s="11">
        <v>0.9</v>
      </c>
      <c r="P657" s="9">
        <v>0.5</v>
      </c>
      <c r="Q657" s="43">
        <f t="shared" si="1319"/>
        <v>6922.58183568</v>
      </c>
      <c r="Z657" s="11">
        <v>35728</v>
      </c>
      <c r="AA657" s="12">
        <v>0.168</v>
      </c>
      <c r="AB657" s="11">
        <v>1</v>
      </c>
      <c r="AC657" s="11">
        <v>0</v>
      </c>
      <c r="AD657" s="13">
        <f t="shared" si="1320"/>
        <v>6002.304</v>
      </c>
      <c r="AE657" s="11">
        <v>1</v>
      </c>
      <c r="AF657" s="11">
        <v>1</v>
      </c>
      <c r="AG657" s="11">
        <v>2.09</v>
      </c>
      <c r="AH657" s="42">
        <f t="shared" si="1321"/>
        <v>3.09</v>
      </c>
      <c r="AI657" s="11">
        <v>0.9</v>
      </c>
      <c r="AJ657" s="9">
        <v>0.5</v>
      </c>
      <c r="AK657" s="43">
        <f t="shared" si="1322"/>
        <v>8346.203712</v>
      </c>
      <c r="AT657" s="11">
        <v>36903</v>
      </c>
      <c r="AU657" s="12">
        <v>0.168</v>
      </c>
      <c r="AV657" s="11">
        <v>1</v>
      </c>
      <c r="AW657" s="11">
        <v>0</v>
      </c>
      <c r="AX657" s="13">
        <f t="shared" si="1323"/>
        <v>6199.704</v>
      </c>
      <c r="AY657" s="11">
        <v>1</v>
      </c>
      <c r="AZ657" s="11">
        <v>0.93</v>
      </c>
      <c r="BA657" s="11">
        <v>1.85</v>
      </c>
      <c r="BB657" s="42">
        <f t="shared" si="1324"/>
        <v>2.7205</v>
      </c>
      <c r="BC657" s="11">
        <v>0.9</v>
      </c>
      <c r="BD657" s="9">
        <v>0.5</v>
      </c>
      <c r="BE657" s="43">
        <f t="shared" si="1325"/>
        <v>7589.8326294</v>
      </c>
      <c r="BN657" s="11">
        <v>38167</v>
      </c>
      <c r="BO657" s="12">
        <v>0.168</v>
      </c>
      <c r="BP657" s="11">
        <v>1</v>
      </c>
      <c r="BQ657" s="11">
        <v>0</v>
      </c>
      <c r="BR657" s="13">
        <f t="shared" si="1326"/>
        <v>6412.056</v>
      </c>
      <c r="BS657" s="11">
        <v>1</v>
      </c>
      <c r="BT657" s="11">
        <v>1</v>
      </c>
      <c r="BU657" s="11">
        <v>2.71</v>
      </c>
      <c r="BV657" s="42">
        <f t="shared" si="1327"/>
        <v>3.71</v>
      </c>
      <c r="BW657" s="11">
        <v>0.9</v>
      </c>
      <c r="BX657" s="9">
        <v>0.5</v>
      </c>
      <c r="BY657" s="43">
        <f t="shared" si="1328"/>
        <v>10704.927492</v>
      </c>
      <c r="CH657" s="11">
        <v>42781</v>
      </c>
      <c r="CI657" s="12">
        <v>0.168</v>
      </c>
      <c r="CJ657" s="11">
        <v>1</v>
      </c>
      <c r="CK657" s="11">
        <v>0</v>
      </c>
      <c r="CL657" s="13">
        <f t="shared" si="1329"/>
        <v>7187.208</v>
      </c>
      <c r="CM657" s="11">
        <v>1</v>
      </c>
      <c r="CN657" s="11">
        <v>0.93</v>
      </c>
      <c r="CO657" s="11">
        <v>1.85</v>
      </c>
      <c r="CP657" s="42">
        <f t="shared" si="1330"/>
        <v>2.7205</v>
      </c>
      <c r="CQ657" s="11">
        <v>0.9</v>
      </c>
      <c r="CR657" s="9">
        <v>0.5</v>
      </c>
      <c r="CS657" s="43">
        <f t="shared" si="1331"/>
        <v>8798.7597138</v>
      </c>
      <c r="DB657" s="11">
        <v>44045</v>
      </c>
      <c r="DC657" s="12">
        <v>0.168</v>
      </c>
      <c r="DD657" s="11">
        <v>1</v>
      </c>
      <c r="DE657" s="11">
        <v>0</v>
      </c>
      <c r="DF657" s="13">
        <f t="shared" si="1332"/>
        <v>7399.56</v>
      </c>
      <c r="DG657" s="11">
        <v>1</v>
      </c>
      <c r="DH657" s="11">
        <v>1</v>
      </c>
      <c r="DI657" s="11">
        <v>2.09</v>
      </c>
      <c r="DJ657" s="42">
        <f t="shared" si="1333"/>
        <v>3.09</v>
      </c>
      <c r="DK657" s="11">
        <v>0.9</v>
      </c>
      <c r="DL657" s="9">
        <v>0.5</v>
      </c>
      <c r="DM657" s="43">
        <f t="shared" si="1334"/>
        <v>10289.08818</v>
      </c>
      <c r="DV657" s="11">
        <v>49923</v>
      </c>
      <c r="DW657" s="12">
        <v>0.199</v>
      </c>
      <c r="DX657" s="11">
        <v>1</v>
      </c>
      <c r="DY657" s="11">
        <v>0</v>
      </c>
      <c r="DZ657" s="13">
        <f t="shared" si="1335"/>
        <v>9934.677</v>
      </c>
      <c r="EA657" s="11">
        <v>1</v>
      </c>
      <c r="EB657" s="11">
        <v>1</v>
      </c>
      <c r="EC657" s="11">
        <v>2.91</v>
      </c>
      <c r="ED657" s="42">
        <f t="shared" si="1336"/>
        <v>3.91</v>
      </c>
      <c r="EE657" s="11">
        <v>0.9</v>
      </c>
      <c r="EF657" s="9">
        <v>0.5</v>
      </c>
      <c r="EG657" s="43">
        <f t="shared" si="1337"/>
        <v>17480.0641815</v>
      </c>
    </row>
    <row r="658" s="1" customFormat="1" customHeight="1" spans="1:139">
      <c r="F658" s="11">
        <v>35434</v>
      </c>
      <c r="G658" s="12">
        <v>0.168</v>
      </c>
      <c r="H658" s="11">
        <v>1</v>
      </c>
      <c r="I658" s="11">
        <v>0</v>
      </c>
      <c r="J658" s="13">
        <f t="shared" si="1317"/>
        <v>5952.912</v>
      </c>
      <c r="K658" s="11">
        <v>1</v>
      </c>
      <c r="L658" s="11">
        <v>0.89</v>
      </c>
      <c r="M658" s="11">
        <v>1.78</v>
      </c>
      <c r="N658" s="42">
        <f t="shared" si="1318"/>
        <v>2.5842</v>
      </c>
      <c r="O658" s="11">
        <v>0.9</v>
      </c>
      <c r="P658" s="9">
        <v>0.5</v>
      </c>
      <c r="Q658" s="43">
        <f t="shared" si="1319"/>
        <v>6922.58183568</v>
      </c>
      <c r="Z658" s="11">
        <v>35728</v>
      </c>
      <c r="AA658" s="12">
        <v>0.168</v>
      </c>
      <c r="AB658" s="11">
        <v>1</v>
      </c>
      <c r="AC658" s="11">
        <v>0</v>
      </c>
      <c r="AD658" s="13">
        <f t="shared" si="1320"/>
        <v>6002.304</v>
      </c>
      <c r="AE658" s="11">
        <v>1</v>
      </c>
      <c r="AF658" s="11">
        <v>1</v>
      </c>
      <c r="AG658" s="11">
        <v>2.09</v>
      </c>
      <c r="AH658" s="42">
        <f t="shared" si="1321"/>
        <v>3.09</v>
      </c>
      <c r="AI658" s="11">
        <v>0.9</v>
      </c>
      <c r="AJ658" s="9">
        <v>0.5</v>
      </c>
      <c r="AK658" s="43">
        <f t="shared" si="1322"/>
        <v>8346.203712</v>
      </c>
      <c r="AT658" s="11">
        <v>36903</v>
      </c>
      <c r="AU658" s="12">
        <v>0.168</v>
      </c>
      <c r="AV658" s="11">
        <v>1</v>
      </c>
      <c r="AW658" s="11">
        <v>0</v>
      </c>
      <c r="AX658" s="13">
        <f t="shared" si="1323"/>
        <v>6199.704</v>
      </c>
      <c r="AY658" s="11">
        <v>1</v>
      </c>
      <c r="AZ658" s="11">
        <v>0.93</v>
      </c>
      <c r="BA658" s="11">
        <v>1.85</v>
      </c>
      <c r="BB658" s="42">
        <f t="shared" si="1324"/>
        <v>2.7205</v>
      </c>
      <c r="BC658" s="11">
        <v>0.9</v>
      </c>
      <c r="BD658" s="9">
        <v>0.5</v>
      </c>
      <c r="BE658" s="43">
        <f t="shared" si="1325"/>
        <v>7589.8326294</v>
      </c>
      <c r="BN658" s="11">
        <v>38167</v>
      </c>
      <c r="BO658" s="12">
        <v>0.168</v>
      </c>
      <c r="BP658" s="11">
        <v>1</v>
      </c>
      <c r="BQ658" s="11">
        <v>0</v>
      </c>
      <c r="BR658" s="13">
        <f t="shared" si="1326"/>
        <v>6412.056</v>
      </c>
      <c r="BS658" s="11">
        <v>1</v>
      </c>
      <c r="BT658" s="11">
        <v>1</v>
      </c>
      <c r="BU658" s="11">
        <v>2.71</v>
      </c>
      <c r="BV658" s="42">
        <f t="shared" si="1327"/>
        <v>3.71</v>
      </c>
      <c r="BW658" s="11">
        <v>0.9</v>
      </c>
      <c r="BX658" s="9">
        <v>0.5</v>
      </c>
      <c r="BY658" s="43">
        <f t="shared" si="1328"/>
        <v>10704.927492</v>
      </c>
      <c r="CH658" s="11">
        <v>42781</v>
      </c>
      <c r="CI658" s="12">
        <v>0.168</v>
      </c>
      <c r="CJ658" s="11">
        <v>1</v>
      </c>
      <c r="CK658" s="11">
        <v>0</v>
      </c>
      <c r="CL658" s="13">
        <f t="shared" si="1329"/>
        <v>7187.208</v>
      </c>
      <c r="CM658" s="11">
        <v>1</v>
      </c>
      <c r="CN658" s="11">
        <v>0.93</v>
      </c>
      <c r="CO658" s="11">
        <v>1.85</v>
      </c>
      <c r="CP658" s="42">
        <f t="shared" si="1330"/>
        <v>2.7205</v>
      </c>
      <c r="CQ658" s="11">
        <v>0.9</v>
      </c>
      <c r="CR658" s="9">
        <v>0.5</v>
      </c>
      <c r="CS658" s="43">
        <f t="shared" si="1331"/>
        <v>8798.7597138</v>
      </c>
      <c r="DB658" s="11">
        <v>44045</v>
      </c>
      <c r="DC658" s="12">
        <v>0.168</v>
      </c>
      <c r="DD658" s="11">
        <v>1</v>
      </c>
      <c r="DE658" s="11">
        <v>0</v>
      </c>
      <c r="DF658" s="13">
        <f t="shared" si="1332"/>
        <v>7399.56</v>
      </c>
      <c r="DG658" s="11">
        <v>1</v>
      </c>
      <c r="DH658" s="11">
        <v>1</v>
      </c>
      <c r="DI658" s="11">
        <v>2.09</v>
      </c>
      <c r="DJ658" s="42">
        <f t="shared" si="1333"/>
        <v>3.09</v>
      </c>
      <c r="DK658" s="11">
        <v>0.9</v>
      </c>
      <c r="DL658" s="9">
        <v>0.5</v>
      </c>
      <c r="DM658" s="43">
        <f t="shared" si="1334"/>
        <v>10289.08818</v>
      </c>
      <c r="DV658" s="11">
        <v>49923</v>
      </c>
      <c r="DW658" s="12">
        <v>0.199</v>
      </c>
      <c r="DX658" s="11">
        <v>1</v>
      </c>
      <c r="DY658" s="11">
        <v>0</v>
      </c>
      <c r="DZ658" s="13">
        <f t="shared" si="1335"/>
        <v>9934.677</v>
      </c>
      <c r="EA658" s="11">
        <v>1</v>
      </c>
      <c r="EB658" s="11">
        <v>1</v>
      </c>
      <c r="EC658" s="11">
        <v>2.91</v>
      </c>
      <c r="ED658" s="42">
        <f t="shared" si="1336"/>
        <v>3.91</v>
      </c>
      <c r="EE658" s="11">
        <v>0.9</v>
      </c>
      <c r="EF658" s="9">
        <v>0.5</v>
      </c>
      <c r="EG658" s="43">
        <f t="shared" si="1337"/>
        <v>17480.0641815</v>
      </c>
    </row>
    <row r="659" s="1" customFormat="1" customHeight="1" spans="1:139">
      <c r="F659" s="11">
        <v>35434</v>
      </c>
      <c r="G659" s="12">
        <v>0.168</v>
      </c>
      <c r="H659" s="11">
        <v>1</v>
      </c>
      <c r="I659" s="11">
        <v>0</v>
      </c>
      <c r="J659" s="13">
        <f t="shared" si="1317"/>
        <v>5952.912</v>
      </c>
      <c r="K659" s="11">
        <v>1</v>
      </c>
      <c r="L659" s="11">
        <v>0.89</v>
      </c>
      <c r="M659" s="11">
        <v>1.78</v>
      </c>
      <c r="N659" s="42">
        <f t="shared" si="1318"/>
        <v>2.5842</v>
      </c>
      <c r="O659" s="11">
        <v>0.9</v>
      </c>
      <c r="P659" s="9">
        <v>0.5</v>
      </c>
      <c r="Q659" s="43">
        <f t="shared" si="1319"/>
        <v>6922.58183568</v>
      </c>
      <c r="Z659" s="11">
        <v>35728</v>
      </c>
      <c r="AA659" s="12">
        <v>0.168</v>
      </c>
      <c r="AB659" s="11">
        <v>1</v>
      </c>
      <c r="AC659" s="11">
        <v>0</v>
      </c>
      <c r="AD659" s="13">
        <f t="shared" si="1320"/>
        <v>6002.304</v>
      </c>
      <c r="AE659" s="11">
        <v>1</v>
      </c>
      <c r="AF659" s="11">
        <v>1</v>
      </c>
      <c r="AG659" s="11">
        <v>2.09</v>
      </c>
      <c r="AH659" s="42">
        <f t="shared" si="1321"/>
        <v>3.09</v>
      </c>
      <c r="AI659" s="11">
        <v>0.9</v>
      </c>
      <c r="AJ659" s="9">
        <v>0.5</v>
      </c>
      <c r="AK659" s="43">
        <f t="shared" si="1322"/>
        <v>8346.203712</v>
      </c>
      <c r="AT659" s="11">
        <v>36903</v>
      </c>
      <c r="AU659" s="12">
        <v>0.168</v>
      </c>
      <c r="AV659" s="11">
        <v>1</v>
      </c>
      <c r="AW659" s="11">
        <v>0</v>
      </c>
      <c r="AX659" s="13">
        <f t="shared" si="1323"/>
        <v>6199.704</v>
      </c>
      <c r="AY659" s="11">
        <v>1</v>
      </c>
      <c r="AZ659" s="11">
        <v>0.93</v>
      </c>
      <c r="BA659" s="11">
        <v>1.85</v>
      </c>
      <c r="BB659" s="42">
        <f t="shared" si="1324"/>
        <v>2.7205</v>
      </c>
      <c r="BC659" s="11">
        <v>0.9</v>
      </c>
      <c r="BD659" s="9">
        <v>0.5</v>
      </c>
      <c r="BE659" s="43">
        <f t="shared" si="1325"/>
        <v>7589.8326294</v>
      </c>
      <c r="BN659" s="11">
        <v>38167</v>
      </c>
      <c r="BO659" s="12">
        <v>0.168</v>
      </c>
      <c r="BP659" s="11">
        <v>1</v>
      </c>
      <c r="BQ659" s="11">
        <v>0</v>
      </c>
      <c r="BR659" s="13">
        <f t="shared" si="1326"/>
        <v>6412.056</v>
      </c>
      <c r="BS659" s="11">
        <v>1</v>
      </c>
      <c r="BT659" s="11">
        <v>1</v>
      </c>
      <c r="BU659" s="11">
        <v>2.71</v>
      </c>
      <c r="BV659" s="42">
        <f t="shared" si="1327"/>
        <v>3.71</v>
      </c>
      <c r="BW659" s="11">
        <v>0.9</v>
      </c>
      <c r="BX659" s="9">
        <v>0.5</v>
      </c>
      <c r="BY659" s="43">
        <f t="shared" si="1328"/>
        <v>10704.927492</v>
      </c>
      <c r="CH659" s="11">
        <v>42781</v>
      </c>
      <c r="CI659" s="12">
        <v>0.168</v>
      </c>
      <c r="CJ659" s="11">
        <v>1</v>
      </c>
      <c r="CK659" s="11">
        <v>0</v>
      </c>
      <c r="CL659" s="13">
        <f t="shared" si="1329"/>
        <v>7187.208</v>
      </c>
      <c r="CM659" s="11">
        <v>1</v>
      </c>
      <c r="CN659" s="11">
        <v>0.93</v>
      </c>
      <c r="CO659" s="11">
        <v>1.85</v>
      </c>
      <c r="CP659" s="42">
        <f t="shared" si="1330"/>
        <v>2.7205</v>
      </c>
      <c r="CQ659" s="11">
        <v>0.9</v>
      </c>
      <c r="CR659" s="9">
        <v>0.5</v>
      </c>
      <c r="CS659" s="43">
        <f t="shared" si="1331"/>
        <v>8798.7597138</v>
      </c>
      <c r="DB659" s="11">
        <v>44045</v>
      </c>
      <c r="DC659" s="12">
        <v>0.168</v>
      </c>
      <c r="DD659" s="11">
        <v>1</v>
      </c>
      <c r="DE659" s="11">
        <v>0</v>
      </c>
      <c r="DF659" s="13">
        <f t="shared" si="1332"/>
        <v>7399.56</v>
      </c>
      <c r="DG659" s="11">
        <v>1</v>
      </c>
      <c r="DH659" s="11">
        <v>1</v>
      </c>
      <c r="DI659" s="11">
        <v>2.09</v>
      </c>
      <c r="DJ659" s="42">
        <f t="shared" si="1333"/>
        <v>3.09</v>
      </c>
      <c r="DK659" s="11">
        <v>0.9</v>
      </c>
      <c r="DL659" s="9">
        <v>0.5</v>
      </c>
      <c r="DM659" s="43">
        <f t="shared" si="1334"/>
        <v>10289.08818</v>
      </c>
      <c r="DV659" s="11">
        <v>49923</v>
      </c>
      <c r="DW659" s="12">
        <v>0.199</v>
      </c>
      <c r="DX659" s="11">
        <v>1</v>
      </c>
      <c r="DY659" s="11">
        <v>0</v>
      </c>
      <c r="DZ659" s="13">
        <f t="shared" si="1335"/>
        <v>9934.677</v>
      </c>
      <c r="EA659" s="11">
        <v>1</v>
      </c>
      <c r="EB659" s="11">
        <v>1</v>
      </c>
      <c r="EC659" s="11">
        <v>2.91</v>
      </c>
      <c r="ED659" s="42">
        <f t="shared" si="1336"/>
        <v>3.91</v>
      </c>
      <c r="EE659" s="11">
        <v>0.9</v>
      </c>
      <c r="EF659" s="9">
        <v>0.5</v>
      </c>
      <c r="EG659" s="43">
        <f t="shared" si="1337"/>
        <v>17480.0641815</v>
      </c>
    </row>
    <row r="660" s="1" customFormat="1" customHeight="1" spans="1:139">
      <c r="F660" s="11">
        <v>35434</v>
      </c>
      <c r="G660" s="12">
        <v>0.168</v>
      </c>
      <c r="H660" s="11">
        <v>1</v>
      </c>
      <c r="I660" s="11">
        <v>0</v>
      </c>
      <c r="J660" s="13">
        <f t="shared" si="1317"/>
        <v>5952.912</v>
      </c>
      <c r="K660" s="11">
        <v>1</v>
      </c>
      <c r="L660" s="11">
        <v>0.89</v>
      </c>
      <c r="M660" s="11">
        <v>1.78</v>
      </c>
      <c r="N660" s="42">
        <f t="shared" si="1318"/>
        <v>2.5842</v>
      </c>
      <c r="O660" s="11">
        <v>0.9</v>
      </c>
      <c r="P660" s="9">
        <v>0.5</v>
      </c>
      <c r="Q660" s="43">
        <f t="shared" si="1319"/>
        <v>6922.58183568</v>
      </c>
      <c r="Z660" s="11">
        <v>35728</v>
      </c>
      <c r="AA660" s="12">
        <v>0.168</v>
      </c>
      <c r="AB660" s="11">
        <v>1</v>
      </c>
      <c r="AC660" s="11">
        <v>0</v>
      </c>
      <c r="AD660" s="13">
        <f t="shared" si="1320"/>
        <v>6002.304</v>
      </c>
      <c r="AE660" s="11">
        <v>1</v>
      </c>
      <c r="AF660" s="11">
        <v>1</v>
      </c>
      <c r="AG660" s="11">
        <v>2.09</v>
      </c>
      <c r="AH660" s="42">
        <f t="shared" si="1321"/>
        <v>3.09</v>
      </c>
      <c r="AI660" s="11">
        <v>0.9</v>
      </c>
      <c r="AJ660" s="9">
        <v>0.5</v>
      </c>
      <c r="AK660" s="43">
        <f t="shared" si="1322"/>
        <v>8346.203712</v>
      </c>
      <c r="AT660" s="11">
        <v>36903</v>
      </c>
      <c r="AU660" s="12">
        <v>0.168</v>
      </c>
      <c r="AV660" s="11">
        <v>1</v>
      </c>
      <c r="AW660" s="11">
        <v>0</v>
      </c>
      <c r="AX660" s="13">
        <f t="shared" si="1323"/>
        <v>6199.704</v>
      </c>
      <c r="AY660" s="11">
        <v>1</v>
      </c>
      <c r="AZ660" s="11">
        <v>0.93</v>
      </c>
      <c r="BA660" s="11">
        <v>1.85</v>
      </c>
      <c r="BB660" s="42">
        <f t="shared" si="1324"/>
        <v>2.7205</v>
      </c>
      <c r="BC660" s="11">
        <v>0.9</v>
      </c>
      <c r="BD660" s="9">
        <v>0.5</v>
      </c>
      <c r="BE660" s="43">
        <f t="shared" si="1325"/>
        <v>7589.8326294</v>
      </c>
      <c r="BN660" s="11">
        <v>38167</v>
      </c>
      <c r="BO660" s="12">
        <v>0.168</v>
      </c>
      <c r="BP660" s="11">
        <v>1</v>
      </c>
      <c r="BQ660" s="11">
        <v>0</v>
      </c>
      <c r="BR660" s="13">
        <f t="shared" si="1326"/>
        <v>6412.056</v>
      </c>
      <c r="BS660" s="11">
        <v>1</v>
      </c>
      <c r="BT660" s="11">
        <v>1</v>
      </c>
      <c r="BU660" s="11">
        <v>2.71</v>
      </c>
      <c r="BV660" s="42">
        <f t="shared" si="1327"/>
        <v>3.71</v>
      </c>
      <c r="BW660" s="11">
        <v>0.9</v>
      </c>
      <c r="BX660" s="9">
        <v>0.5</v>
      </c>
      <c r="BY660" s="43">
        <f t="shared" si="1328"/>
        <v>10704.927492</v>
      </c>
      <c r="CH660" s="11">
        <v>42781</v>
      </c>
      <c r="CI660" s="12">
        <v>0.168</v>
      </c>
      <c r="CJ660" s="11">
        <v>1</v>
      </c>
      <c r="CK660" s="11">
        <v>0</v>
      </c>
      <c r="CL660" s="13">
        <f t="shared" si="1329"/>
        <v>7187.208</v>
      </c>
      <c r="CM660" s="11">
        <v>1</v>
      </c>
      <c r="CN660" s="11">
        <v>0.93</v>
      </c>
      <c r="CO660" s="11">
        <v>1.85</v>
      </c>
      <c r="CP660" s="42">
        <f t="shared" si="1330"/>
        <v>2.7205</v>
      </c>
      <c r="CQ660" s="11">
        <v>0.9</v>
      </c>
      <c r="CR660" s="9">
        <v>0.5</v>
      </c>
      <c r="CS660" s="43">
        <f t="shared" si="1331"/>
        <v>8798.7597138</v>
      </c>
      <c r="DB660" s="11">
        <v>44045</v>
      </c>
      <c r="DC660" s="12">
        <v>0.168</v>
      </c>
      <c r="DD660" s="11">
        <v>1</v>
      </c>
      <c r="DE660" s="11">
        <v>0</v>
      </c>
      <c r="DF660" s="13">
        <f t="shared" si="1332"/>
        <v>7399.56</v>
      </c>
      <c r="DG660" s="11">
        <v>1</v>
      </c>
      <c r="DH660" s="11">
        <v>1</v>
      </c>
      <c r="DI660" s="11">
        <v>2.09</v>
      </c>
      <c r="DJ660" s="42">
        <f t="shared" si="1333"/>
        <v>3.09</v>
      </c>
      <c r="DK660" s="11">
        <v>0.9</v>
      </c>
      <c r="DL660" s="9">
        <v>0.5</v>
      </c>
      <c r="DM660" s="43">
        <f t="shared" si="1334"/>
        <v>10289.08818</v>
      </c>
      <c r="DV660" s="11">
        <v>49923</v>
      </c>
      <c r="DW660" s="12">
        <v>0.199</v>
      </c>
      <c r="DX660" s="11">
        <v>1</v>
      </c>
      <c r="DY660" s="11">
        <v>0</v>
      </c>
      <c r="DZ660" s="13">
        <f t="shared" si="1335"/>
        <v>9934.677</v>
      </c>
      <c r="EA660" s="11">
        <v>1</v>
      </c>
      <c r="EB660" s="11">
        <v>1</v>
      </c>
      <c r="EC660" s="11">
        <v>2.91</v>
      </c>
      <c r="ED660" s="42">
        <f t="shared" si="1336"/>
        <v>3.91</v>
      </c>
      <c r="EE660" s="11">
        <v>0.9</v>
      </c>
      <c r="EF660" s="9">
        <v>0.5</v>
      </c>
      <c r="EG660" s="43">
        <f t="shared" si="1337"/>
        <v>17480.0641815</v>
      </c>
    </row>
    <row r="661" s="1" customFormat="1" customHeight="1" spans="1:139">
      <c r="F661" s="11">
        <v>35434</v>
      </c>
      <c r="G661" s="12">
        <v>0.3</v>
      </c>
      <c r="H661" s="11">
        <v>1</v>
      </c>
      <c r="I661" s="11">
        <v>0</v>
      </c>
      <c r="J661" s="13">
        <f t="shared" si="1317"/>
        <v>10630.2</v>
      </c>
      <c r="K661" s="11">
        <v>1</v>
      </c>
      <c r="L661" s="11">
        <v>0.89</v>
      </c>
      <c r="M661" s="11">
        <v>1.78</v>
      </c>
      <c r="N661" s="42">
        <f t="shared" si="1318"/>
        <v>2.5842</v>
      </c>
      <c r="O661" s="11">
        <v>0.9</v>
      </c>
      <c r="P661" s="9">
        <v>0.5</v>
      </c>
      <c r="Q661" s="43">
        <f t="shared" si="1319"/>
        <v>12361.753278</v>
      </c>
      <c r="Z661" s="11">
        <v>35728</v>
      </c>
      <c r="AA661" s="12">
        <v>0.3</v>
      </c>
      <c r="AB661" s="11">
        <v>1</v>
      </c>
      <c r="AC661" s="11">
        <v>0</v>
      </c>
      <c r="AD661" s="13">
        <f t="shared" si="1320"/>
        <v>10718.4</v>
      </c>
      <c r="AE661" s="11">
        <v>1</v>
      </c>
      <c r="AF661" s="11">
        <v>1</v>
      </c>
      <c r="AG661" s="11">
        <v>2.09</v>
      </c>
      <c r="AH661" s="42">
        <f t="shared" si="1321"/>
        <v>3.09</v>
      </c>
      <c r="AI661" s="11">
        <v>0.9</v>
      </c>
      <c r="AJ661" s="9">
        <v>0.5</v>
      </c>
      <c r="AK661" s="43">
        <f t="shared" si="1322"/>
        <v>14903.9352</v>
      </c>
      <c r="AT661" s="11">
        <v>36903</v>
      </c>
      <c r="AU661" s="12">
        <v>0.3</v>
      </c>
      <c r="AV661" s="11">
        <v>1</v>
      </c>
      <c r="AW661" s="11">
        <v>0</v>
      </c>
      <c r="AX661" s="13">
        <f t="shared" si="1323"/>
        <v>11070.9</v>
      </c>
      <c r="AY661" s="11">
        <v>1</v>
      </c>
      <c r="AZ661" s="11">
        <v>0.93</v>
      </c>
      <c r="BA661" s="11">
        <v>1.85</v>
      </c>
      <c r="BB661" s="42">
        <f t="shared" si="1324"/>
        <v>2.7205</v>
      </c>
      <c r="BC661" s="11">
        <v>0.9</v>
      </c>
      <c r="BD661" s="9">
        <v>0.5</v>
      </c>
      <c r="BE661" s="43">
        <f t="shared" si="1325"/>
        <v>13553.2725525</v>
      </c>
      <c r="BN661" s="11">
        <v>38167</v>
      </c>
      <c r="BO661" s="12">
        <v>0.3</v>
      </c>
      <c r="BP661" s="11">
        <v>1</v>
      </c>
      <c r="BQ661" s="11">
        <v>0</v>
      </c>
      <c r="BR661" s="13">
        <f t="shared" si="1326"/>
        <v>11450.1</v>
      </c>
      <c r="BS661" s="11">
        <v>1</v>
      </c>
      <c r="BT661" s="11">
        <v>1</v>
      </c>
      <c r="BU661" s="11">
        <v>2.71</v>
      </c>
      <c r="BV661" s="42">
        <f t="shared" si="1327"/>
        <v>3.71</v>
      </c>
      <c r="BW661" s="11">
        <v>0.9</v>
      </c>
      <c r="BX661" s="9">
        <v>0.5</v>
      </c>
      <c r="BY661" s="43">
        <f t="shared" si="1328"/>
        <v>19115.94195</v>
      </c>
      <c r="CH661" s="11">
        <v>42781</v>
      </c>
      <c r="CI661" s="12">
        <v>0.3</v>
      </c>
      <c r="CJ661" s="11">
        <v>1</v>
      </c>
      <c r="CK661" s="11">
        <v>0</v>
      </c>
      <c r="CL661" s="13">
        <f t="shared" si="1329"/>
        <v>12834.3</v>
      </c>
      <c r="CM661" s="11">
        <v>1</v>
      </c>
      <c r="CN661" s="11">
        <v>0.93</v>
      </c>
      <c r="CO661" s="11">
        <v>1.85</v>
      </c>
      <c r="CP661" s="42">
        <f t="shared" si="1330"/>
        <v>2.7205</v>
      </c>
      <c r="CQ661" s="11">
        <v>0.9</v>
      </c>
      <c r="CR661" s="9">
        <v>0.5</v>
      </c>
      <c r="CS661" s="43">
        <f t="shared" si="1331"/>
        <v>15712.0709175</v>
      </c>
      <c r="DB661" s="11">
        <v>44045</v>
      </c>
      <c r="DC661" s="12">
        <v>0.3</v>
      </c>
      <c r="DD661" s="11">
        <v>1</v>
      </c>
      <c r="DE661" s="11">
        <v>0</v>
      </c>
      <c r="DF661" s="13">
        <f t="shared" si="1332"/>
        <v>13213.5</v>
      </c>
      <c r="DG661" s="11">
        <v>1</v>
      </c>
      <c r="DH661" s="11">
        <v>1</v>
      </c>
      <c r="DI661" s="11">
        <v>2.09</v>
      </c>
      <c r="DJ661" s="42">
        <f t="shared" si="1333"/>
        <v>3.09</v>
      </c>
      <c r="DK661" s="11">
        <v>0.9</v>
      </c>
      <c r="DL661" s="9">
        <v>0.5</v>
      </c>
      <c r="DM661" s="43">
        <f t="shared" si="1334"/>
        <v>18373.37175</v>
      </c>
      <c r="DV661" s="11">
        <v>49923</v>
      </c>
      <c r="DW661" s="12">
        <v>0.355</v>
      </c>
      <c r="DX661" s="11">
        <v>1</v>
      </c>
      <c r="DY661" s="11">
        <v>0</v>
      </c>
      <c r="DZ661" s="13">
        <f t="shared" si="1335"/>
        <v>17722.665</v>
      </c>
      <c r="EA661" s="11">
        <v>1</v>
      </c>
      <c r="EB661" s="11">
        <v>1</v>
      </c>
      <c r="EC661" s="11">
        <v>2.91</v>
      </c>
      <c r="ED661" s="42">
        <f t="shared" si="1336"/>
        <v>3.91</v>
      </c>
      <c r="EE661" s="11">
        <v>0.9</v>
      </c>
      <c r="EF661" s="9">
        <v>0.5</v>
      </c>
      <c r="EG661" s="43">
        <f t="shared" si="1337"/>
        <v>31183.0290675</v>
      </c>
    </row>
    <row r="662" s="1" customFormat="1" customHeight="1" spans="1:139">
      <c r="F662" s="11">
        <v>35434</v>
      </c>
      <c r="G662" s="12">
        <v>0.58</v>
      </c>
      <c r="H662" s="11">
        <v>1</v>
      </c>
      <c r="I662" s="11">
        <v>0</v>
      </c>
      <c r="J662" s="13">
        <f t="shared" si="1317"/>
        <v>20551.72</v>
      </c>
      <c r="K662" s="11">
        <v>1</v>
      </c>
      <c r="L662" s="11">
        <v>0.89</v>
      </c>
      <c r="M662" s="11">
        <v>1.78</v>
      </c>
      <c r="N662" s="42">
        <f t="shared" si="1318"/>
        <v>2.5842</v>
      </c>
      <c r="O662" s="11">
        <v>0.9</v>
      </c>
      <c r="P662" s="9">
        <v>0.5</v>
      </c>
      <c r="Q662" s="43">
        <f t="shared" si="1319"/>
        <v>23899.3896708</v>
      </c>
      <c r="Z662" s="11">
        <v>35728</v>
      </c>
      <c r="AA662" s="12">
        <v>0.58</v>
      </c>
      <c r="AB662" s="11">
        <v>1</v>
      </c>
      <c r="AC662" s="11">
        <v>0</v>
      </c>
      <c r="AD662" s="13">
        <f t="shared" si="1320"/>
        <v>20722.24</v>
      </c>
      <c r="AE662" s="11">
        <v>1</v>
      </c>
      <c r="AF662" s="11">
        <v>1</v>
      </c>
      <c r="AG662" s="11">
        <v>2.09</v>
      </c>
      <c r="AH662" s="42">
        <f t="shared" si="1321"/>
        <v>3.09</v>
      </c>
      <c r="AI662" s="11">
        <v>0.9</v>
      </c>
      <c r="AJ662" s="9">
        <v>0.5</v>
      </c>
      <c r="AK662" s="43">
        <f t="shared" si="1322"/>
        <v>28814.27472</v>
      </c>
      <c r="AT662" s="11">
        <v>36903</v>
      </c>
      <c r="AU662" s="12">
        <v>0.58</v>
      </c>
      <c r="AV662" s="11">
        <v>1</v>
      </c>
      <c r="AW662" s="11">
        <v>0</v>
      </c>
      <c r="AX662" s="13">
        <f t="shared" si="1323"/>
        <v>21403.74</v>
      </c>
      <c r="AY662" s="11">
        <v>1</v>
      </c>
      <c r="AZ662" s="11">
        <v>0.93</v>
      </c>
      <c r="BA662" s="11">
        <v>1.85</v>
      </c>
      <c r="BB662" s="42">
        <f t="shared" si="1324"/>
        <v>2.7205</v>
      </c>
      <c r="BC662" s="11">
        <v>0.9</v>
      </c>
      <c r="BD662" s="9">
        <v>0.5</v>
      </c>
      <c r="BE662" s="43">
        <f t="shared" si="1325"/>
        <v>26202.9936015</v>
      </c>
      <c r="BN662" s="11">
        <v>38167</v>
      </c>
      <c r="BO662" s="12">
        <v>0.58</v>
      </c>
      <c r="BP662" s="11">
        <v>1</v>
      </c>
      <c r="BQ662" s="11">
        <v>0</v>
      </c>
      <c r="BR662" s="13">
        <f t="shared" si="1326"/>
        <v>22136.86</v>
      </c>
      <c r="BS662" s="11">
        <v>1</v>
      </c>
      <c r="BT662" s="11">
        <v>1</v>
      </c>
      <c r="BU662" s="11">
        <v>2.71</v>
      </c>
      <c r="BV662" s="42">
        <f t="shared" si="1327"/>
        <v>3.71</v>
      </c>
      <c r="BW662" s="11">
        <v>0.9</v>
      </c>
      <c r="BX662" s="9">
        <v>0.5</v>
      </c>
      <c r="BY662" s="43">
        <f t="shared" si="1328"/>
        <v>36957.48777</v>
      </c>
      <c r="CH662" s="11">
        <v>42781</v>
      </c>
      <c r="CI662" s="12">
        <v>0.58</v>
      </c>
      <c r="CJ662" s="11">
        <v>1</v>
      </c>
      <c r="CK662" s="11">
        <v>0</v>
      </c>
      <c r="CL662" s="13">
        <f t="shared" si="1329"/>
        <v>24812.98</v>
      </c>
      <c r="CM662" s="11">
        <v>1</v>
      </c>
      <c r="CN662" s="11">
        <v>0.93</v>
      </c>
      <c r="CO662" s="11">
        <v>1.85</v>
      </c>
      <c r="CP662" s="42">
        <f t="shared" si="1330"/>
        <v>2.7205</v>
      </c>
      <c r="CQ662" s="11">
        <v>0.9</v>
      </c>
      <c r="CR662" s="9">
        <v>0.5</v>
      </c>
      <c r="CS662" s="43">
        <f t="shared" si="1331"/>
        <v>30376.6704405</v>
      </c>
      <c r="DB662" s="11">
        <v>44045</v>
      </c>
      <c r="DC662" s="12">
        <v>0.58</v>
      </c>
      <c r="DD662" s="11">
        <v>1</v>
      </c>
      <c r="DE662" s="11">
        <v>0</v>
      </c>
      <c r="DF662" s="13">
        <f t="shared" si="1332"/>
        <v>25546.1</v>
      </c>
      <c r="DG662" s="11">
        <v>1</v>
      </c>
      <c r="DH662" s="11">
        <v>1</v>
      </c>
      <c r="DI662" s="11">
        <v>2.09</v>
      </c>
      <c r="DJ662" s="42">
        <f t="shared" si="1333"/>
        <v>3.09</v>
      </c>
      <c r="DK662" s="11">
        <v>0.9</v>
      </c>
      <c r="DL662" s="9">
        <v>0.5</v>
      </c>
      <c r="DM662" s="43">
        <f t="shared" si="1334"/>
        <v>35521.85205</v>
      </c>
      <c r="DV662" s="11">
        <v>49923</v>
      </c>
      <c r="DW662" s="12">
        <v>0.69</v>
      </c>
      <c r="DX662" s="11">
        <v>1</v>
      </c>
      <c r="DY662" s="11">
        <v>0</v>
      </c>
      <c r="DZ662" s="13">
        <f t="shared" si="1335"/>
        <v>34446.87</v>
      </c>
      <c r="EA662" s="11">
        <v>1</v>
      </c>
      <c r="EB662" s="11">
        <v>1</v>
      </c>
      <c r="EC662" s="11">
        <v>2.91</v>
      </c>
      <c r="ED662" s="42">
        <f t="shared" si="1336"/>
        <v>3.91</v>
      </c>
      <c r="EE662" s="11">
        <v>0.9</v>
      </c>
      <c r="EF662" s="9">
        <v>0.5</v>
      </c>
      <c r="EG662" s="43">
        <f t="shared" si="1337"/>
        <v>60609.267765</v>
      </c>
    </row>
    <row r="663" s="1" customFormat="1" customHeight="1" spans="1:139">
      <c r="F663" s="47" t="s">
        <v>32</v>
      </c>
      <c r="G663" s="48"/>
      <c r="H663" s="48"/>
      <c r="I663" s="48"/>
      <c r="J663" s="48"/>
      <c r="K663" s="48"/>
      <c r="L663" s="48"/>
      <c r="M663" s="46">
        <f>SUM(Q653:Q662)</f>
        <v>91641.79763424</v>
      </c>
      <c r="N663" s="46"/>
      <c r="O663" s="46"/>
      <c r="P663" s="46"/>
      <c r="Q663" s="46"/>
      <c r="R663" s="1"/>
      <c r="S663" s="1"/>
      <c r="T663" s="1"/>
      <c r="U663" s="1"/>
      <c r="V663" s="1"/>
      <c r="W663" s="1"/>
      <c r="X663" s="1"/>
      <c r="Y663" s="1"/>
      <c r="Z663" s="47" t="s">
        <v>32</v>
      </c>
      <c r="AA663" s="48"/>
      <c r="AB663" s="48"/>
      <c r="AC663" s="48"/>
      <c r="AD663" s="48"/>
      <c r="AE663" s="48"/>
      <c r="AF663" s="48"/>
      <c r="AG663" s="46">
        <f>SUM(AK653:AK662)</f>
        <v>110487.839616</v>
      </c>
      <c r="AH663" s="46"/>
      <c r="AI663" s="46"/>
      <c r="AJ663" s="46"/>
      <c r="AK663" s="46"/>
      <c r="AL663" s="1"/>
      <c r="AM663" s="1"/>
      <c r="AN663" s="1"/>
      <c r="AO663" s="1"/>
      <c r="AP663" s="1"/>
      <c r="AQ663" s="1"/>
      <c r="AR663" s="1"/>
      <c r="AS663" s="1"/>
      <c r="AT663" s="47" t="s">
        <v>32</v>
      </c>
      <c r="AU663" s="48"/>
      <c r="AV663" s="48"/>
      <c r="AW663" s="48"/>
      <c r="AX663" s="48"/>
      <c r="AY663" s="48"/>
      <c r="AZ663" s="48"/>
      <c r="BA663" s="46">
        <f>SUM(BE653:BE662)</f>
        <v>100474.9271892</v>
      </c>
      <c r="BB663" s="46"/>
      <c r="BC663" s="46"/>
      <c r="BD663" s="46"/>
      <c r="BE663" s="46"/>
      <c r="BF663" s="1"/>
      <c r="BG663" s="1"/>
      <c r="BH663" s="1"/>
      <c r="BI663" s="1"/>
      <c r="BJ663" s="1"/>
      <c r="BK663" s="1"/>
      <c r="BL663" s="1"/>
      <c r="BM663" s="1"/>
      <c r="BN663" s="47" t="s">
        <v>32</v>
      </c>
      <c r="BO663" s="48"/>
      <c r="BP663" s="48"/>
      <c r="BQ663" s="48"/>
      <c r="BR663" s="48"/>
      <c r="BS663" s="48"/>
      <c r="BT663" s="48"/>
      <c r="BU663" s="46">
        <f>SUM(BY653:BY662)</f>
        <v>141712.849656</v>
      </c>
      <c r="BV663" s="46"/>
      <c r="BW663" s="46"/>
      <c r="BX663" s="46"/>
      <c r="BY663" s="46"/>
      <c r="BZ663" s="1"/>
      <c r="CA663" s="1"/>
      <c r="CB663" s="1"/>
      <c r="CC663" s="1"/>
      <c r="CD663" s="1"/>
      <c r="CE663" s="1"/>
      <c r="CF663" s="1"/>
      <c r="CG663" s="1"/>
      <c r="CH663" s="47" t="s">
        <v>32</v>
      </c>
      <c r="CI663" s="48"/>
      <c r="CJ663" s="48"/>
      <c r="CK663" s="48"/>
      <c r="CL663" s="48"/>
      <c r="CM663" s="48"/>
      <c r="CN663" s="48"/>
      <c r="CO663" s="46">
        <f>SUM(CS653:CS662)</f>
        <v>116478.8190684</v>
      </c>
      <c r="CP663" s="46"/>
      <c r="CQ663" s="46"/>
      <c r="CR663" s="46"/>
      <c r="CS663" s="46"/>
      <c r="CT663" s="1"/>
      <c r="CU663" s="1"/>
      <c r="CV663" s="1"/>
      <c r="CW663" s="1"/>
      <c r="CX663" s="1"/>
      <c r="CY663" s="1"/>
      <c r="CZ663" s="1"/>
      <c r="DA663" s="1"/>
      <c r="DB663" s="47" t="s">
        <v>32</v>
      </c>
      <c r="DC663" s="48"/>
      <c r="DD663" s="48"/>
      <c r="DE663" s="48"/>
      <c r="DF663" s="48"/>
      <c r="DG663" s="48"/>
      <c r="DH663" s="48"/>
      <c r="DI663" s="46">
        <f>SUM(DM653:DM662)</f>
        <v>136207.92924</v>
      </c>
      <c r="DJ663" s="46"/>
      <c r="DK663" s="46"/>
      <c r="DL663" s="46"/>
      <c r="DM663" s="46"/>
      <c r="DN663" s="1"/>
      <c r="DO663" s="1"/>
      <c r="DP663" s="1"/>
      <c r="DQ663" s="1"/>
      <c r="DR663" s="1"/>
      <c r="DS663" s="1"/>
      <c r="DT663" s="1"/>
      <c r="DU663" s="1"/>
      <c r="DV663" s="47" t="s">
        <v>32</v>
      </c>
      <c r="DW663" s="48"/>
      <c r="DX663" s="48"/>
      <c r="DY663" s="48"/>
      <c r="DZ663" s="48"/>
      <c r="EA663" s="48"/>
      <c r="EB663" s="48"/>
      <c r="EC663" s="46">
        <f>SUM(EG653:EG662)</f>
        <v>231632.8102845</v>
      </c>
      <c r="ED663" s="46"/>
      <c r="EE663" s="46"/>
      <c r="EF663" s="46"/>
      <c r="EG663" s="46"/>
    </row>
    <row r="664" s="1" customFormat="1" customHeight="1" spans="1:139">
      <c r="F664" s="48"/>
      <c r="G664" s="48"/>
      <c r="H664" s="48"/>
      <c r="I664" s="48"/>
      <c r="J664" s="48"/>
      <c r="K664" s="48"/>
      <c r="L664" s="48"/>
      <c r="M664" s="46"/>
      <c r="N664" s="46"/>
      <c r="O664" s="46"/>
      <c r="P664" s="46"/>
      <c r="Q664" s="46"/>
      <c r="R664" s="1"/>
      <c r="S664" s="1"/>
      <c r="T664" s="1"/>
      <c r="U664" s="1"/>
      <c r="V664" s="1"/>
      <c r="W664" s="1"/>
      <c r="X664" s="1"/>
      <c r="Y664" s="1"/>
      <c r="Z664" s="48"/>
      <c r="AA664" s="48"/>
      <c r="AB664" s="48"/>
      <c r="AC664" s="48"/>
      <c r="AD664" s="48"/>
      <c r="AE664" s="48"/>
      <c r="AF664" s="48"/>
      <c r="AG664" s="46"/>
      <c r="AH664" s="46"/>
      <c r="AI664" s="46"/>
      <c r="AJ664" s="46"/>
      <c r="AK664" s="46"/>
      <c r="AL664" s="1"/>
      <c r="AM664" s="1"/>
      <c r="AN664" s="1"/>
      <c r="AO664" s="1"/>
      <c r="AP664" s="1"/>
      <c r="AQ664" s="1"/>
      <c r="AR664" s="1"/>
      <c r="AS664" s="1"/>
      <c r="AT664" s="48"/>
      <c r="AU664" s="48"/>
      <c r="AV664" s="48"/>
      <c r="AW664" s="48"/>
      <c r="AX664" s="48"/>
      <c r="AY664" s="48"/>
      <c r="AZ664" s="48"/>
      <c r="BA664" s="46"/>
      <c r="BB664" s="46"/>
      <c r="BC664" s="46"/>
      <c r="BD664" s="46"/>
      <c r="BE664" s="46"/>
      <c r="BF664" s="1"/>
      <c r="BG664" s="1"/>
      <c r="BH664" s="1"/>
      <c r="BI664" s="1"/>
      <c r="BJ664" s="1"/>
      <c r="BK664" s="1"/>
      <c r="BL664" s="1"/>
      <c r="BM664" s="1"/>
      <c r="BN664" s="48"/>
      <c r="BO664" s="48"/>
      <c r="BP664" s="48"/>
      <c r="BQ664" s="48"/>
      <c r="BR664" s="48"/>
      <c r="BS664" s="48"/>
      <c r="BT664" s="48"/>
      <c r="BU664" s="46"/>
      <c r="BV664" s="46"/>
      <c r="BW664" s="46"/>
      <c r="BX664" s="46"/>
      <c r="BY664" s="46"/>
      <c r="BZ664" s="1"/>
      <c r="CA664" s="1"/>
      <c r="CB664" s="1"/>
      <c r="CC664" s="1"/>
      <c r="CD664" s="1"/>
      <c r="CE664" s="1"/>
      <c r="CF664" s="1"/>
      <c r="CG664" s="1"/>
      <c r="CH664" s="48"/>
      <c r="CI664" s="48"/>
      <c r="CJ664" s="48"/>
      <c r="CK664" s="48"/>
      <c r="CL664" s="48"/>
      <c r="CM664" s="48"/>
      <c r="CN664" s="48"/>
      <c r="CO664" s="46"/>
      <c r="CP664" s="46"/>
      <c r="CQ664" s="46"/>
      <c r="CR664" s="46"/>
      <c r="CS664" s="46"/>
      <c r="CT664" s="1"/>
      <c r="CU664" s="1"/>
      <c r="CV664" s="1"/>
      <c r="CW664" s="1"/>
      <c r="CX664" s="1"/>
      <c r="CY664" s="1"/>
      <c r="CZ664" s="1"/>
      <c r="DA664" s="1"/>
      <c r="DB664" s="48"/>
      <c r="DC664" s="48"/>
      <c r="DD664" s="48"/>
      <c r="DE664" s="48"/>
      <c r="DF664" s="48"/>
      <c r="DG664" s="48"/>
      <c r="DH664" s="48"/>
      <c r="DI664" s="46"/>
      <c r="DJ664" s="46"/>
      <c r="DK664" s="46"/>
      <c r="DL664" s="46"/>
      <c r="DM664" s="46"/>
      <c r="DN664" s="1"/>
      <c r="DO664" s="1"/>
      <c r="DP664" s="1"/>
      <c r="DQ664" s="1"/>
      <c r="DR664" s="1"/>
      <c r="DS664" s="1"/>
      <c r="DT664" s="1"/>
      <c r="DU664" s="1"/>
      <c r="DV664" s="48"/>
      <c r="DW664" s="48"/>
      <c r="DX664" s="48"/>
      <c r="DY664" s="48"/>
      <c r="DZ664" s="48"/>
      <c r="EA664" s="48"/>
      <c r="EB664" s="48"/>
      <c r="EC664" s="46"/>
      <c r="ED664" s="46"/>
      <c r="EE664" s="46"/>
      <c r="EF664" s="46"/>
      <c r="EG664" s="46"/>
    </row>
    <row r="665" s="1" customFormat="1" customHeight="1" spans="1:139">
      <c r="F665" s="48"/>
      <c r="G665" s="48"/>
      <c r="H665" s="48"/>
      <c r="I665" s="48"/>
      <c r="J665" s="48"/>
      <c r="K665" s="48"/>
      <c r="L665" s="48"/>
      <c r="M665" s="46"/>
      <c r="N665" s="46"/>
      <c r="O665" s="46"/>
      <c r="P665" s="46"/>
      <c r="Q665" s="46"/>
      <c r="R665" s="1"/>
      <c r="S665" s="1"/>
      <c r="T665" s="1"/>
      <c r="U665" s="1"/>
      <c r="V665" s="1"/>
      <c r="W665" s="1"/>
      <c r="X665" s="1"/>
      <c r="Y665" s="1"/>
      <c r="Z665" s="48"/>
      <c r="AA665" s="48"/>
      <c r="AB665" s="48"/>
      <c r="AC665" s="48"/>
      <c r="AD665" s="48"/>
      <c r="AE665" s="48"/>
      <c r="AF665" s="48"/>
      <c r="AG665" s="46"/>
      <c r="AH665" s="46"/>
      <c r="AI665" s="46"/>
      <c r="AJ665" s="46"/>
      <c r="AK665" s="46"/>
      <c r="AL665" s="1"/>
      <c r="AM665" s="1"/>
      <c r="AN665" s="1"/>
      <c r="AO665" s="1"/>
      <c r="AP665" s="1"/>
      <c r="AQ665" s="1"/>
      <c r="AR665" s="1"/>
      <c r="AS665" s="1"/>
      <c r="AT665" s="48"/>
      <c r="AU665" s="48"/>
      <c r="AV665" s="48"/>
      <c r="AW665" s="48"/>
      <c r="AX665" s="48"/>
      <c r="AY665" s="48"/>
      <c r="AZ665" s="48"/>
      <c r="BA665" s="46"/>
      <c r="BB665" s="46"/>
      <c r="BC665" s="46"/>
      <c r="BD665" s="46"/>
      <c r="BE665" s="46"/>
      <c r="BF665" s="1"/>
      <c r="BG665" s="1"/>
      <c r="BH665" s="1"/>
      <c r="BI665" s="1"/>
      <c r="BJ665" s="1"/>
      <c r="BK665" s="1"/>
      <c r="BL665" s="1"/>
      <c r="BM665" s="1"/>
      <c r="BN665" s="48"/>
      <c r="BO665" s="48"/>
      <c r="BP665" s="48"/>
      <c r="BQ665" s="48"/>
      <c r="BR665" s="48"/>
      <c r="BS665" s="48"/>
      <c r="BT665" s="48"/>
      <c r="BU665" s="46"/>
      <c r="BV665" s="46"/>
      <c r="BW665" s="46"/>
      <c r="BX665" s="46"/>
      <c r="BY665" s="46"/>
      <c r="BZ665" s="1"/>
      <c r="CA665" s="1"/>
      <c r="CB665" s="1"/>
      <c r="CC665" s="1"/>
      <c r="CD665" s="1"/>
      <c r="CE665" s="1"/>
      <c r="CF665" s="1"/>
      <c r="CG665" s="1"/>
      <c r="CH665" s="48"/>
      <c r="CI665" s="48"/>
      <c r="CJ665" s="48"/>
      <c r="CK665" s="48"/>
      <c r="CL665" s="48"/>
      <c r="CM665" s="48"/>
      <c r="CN665" s="48"/>
      <c r="CO665" s="46"/>
      <c r="CP665" s="46"/>
      <c r="CQ665" s="46"/>
      <c r="CR665" s="46"/>
      <c r="CS665" s="46"/>
      <c r="CT665" s="1"/>
      <c r="CU665" s="1"/>
      <c r="CV665" s="1"/>
      <c r="CW665" s="1"/>
      <c r="CX665" s="1"/>
      <c r="CY665" s="1"/>
      <c r="CZ665" s="1"/>
      <c r="DA665" s="1"/>
      <c r="DB665" s="48"/>
      <c r="DC665" s="48"/>
      <c r="DD665" s="48"/>
      <c r="DE665" s="48"/>
      <c r="DF665" s="48"/>
      <c r="DG665" s="48"/>
      <c r="DH665" s="48"/>
      <c r="DI665" s="46"/>
      <c r="DJ665" s="46"/>
      <c r="DK665" s="46"/>
      <c r="DL665" s="46"/>
      <c r="DM665" s="46"/>
      <c r="DN665" s="1"/>
      <c r="DO665" s="1"/>
      <c r="DP665" s="1"/>
      <c r="DQ665" s="1"/>
      <c r="DR665" s="1"/>
      <c r="DS665" s="1"/>
      <c r="DT665" s="1"/>
      <c r="DU665" s="1"/>
      <c r="DV665" s="48"/>
      <c r="DW665" s="48"/>
      <c r="DX665" s="48"/>
      <c r="DY665" s="48"/>
      <c r="DZ665" s="48"/>
      <c r="EA665" s="48"/>
      <c r="EB665" s="48"/>
      <c r="EC665" s="46"/>
      <c r="ED665" s="46"/>
      <c r="EE665" s="46"/>
      <c r="EF665" s="46"/>
      <c r="EG665" s="46"/>
    </row>
    <row r="667" s="1" customFormat="1" customHeight="1" spans="1:139">
      <c r="A667" s="2" t="s">
        <v>96</v>
      </c>
      <c r="B667" s="2"/>
      <c r="C667" s="2"/>
      <c r="D667" s="2"/>
      <c r="E667" s="2"/>
      <c r="F667" s="3" t="s">
        <v>1</v>
      </c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1"/>
      <c r="U667" s="2" t="s">
        <v>97</v>
      </c>
      <c r="V667" s="2"/>
      <c r="W667" s="2"/>
      <c r="X667" s="2"/>
      <c r="Y667" s="2"/>
      <c r="Z667" s="3" t="s">
        <v>1</v>
      </c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1"/>
      <c r="AO667" s="2" t="s">
        <v>98</v>
      </c>
      <c r="AP667" s="2"/>
      <c r="AQ667" s="2"/>
      <c r="AR667" s="2"/>
      <c r="AS667" s="2"/>
      <c r="AT667" s="3" t="s">
        <v>1</v>
      </c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1"/>
      <c r="BI667" s="2" t="s">
        <v>99</v>
      </c>
      <c r="BJ667" s="2"/>
      <c r="BK667" s="2"/>
      <c r="BL667" s="2"/>
      <c r="BM667" s="2"/>
      <c r="BN667" s="3" t="s">
        <v>1</v>
      </c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1"/>
      <c r="CC667" s="2" t="s">
        <v>100</v>
      </c>
      <c r="CD667" s="2"/>
      <c r="CE667" s="2"/>
      <c r="CF667" s="2"/>
      <c r="CG667" s="2"/>
      <c r="CH667" s="3" t="s">
        <v>1</v>
      </c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1"/>
      <c r="CW667" s="2" t="s">
        <v>101</v>
      </c>
      <c r="CX667" s="2"/>
      <c r="CY667" s="2"/>
      <c r="CZ667" s="2"/>
      <c r="DA667" s="2"/>
      <c r="DB667" s="3" t="s">
        <v>1</v>
      </c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1"/>
      <c r="DQ667" s="2" t="s">
        <v>102</v>
      </c>
      <c r="DR667" s="2"/>
      <c r="DS667" s="2"/>
      <c r="DT667" s="2"/>
      <c r="DU667" s="2"/>
      <c r="DV667" s="3" t="s">
        <v>1</v>
      </c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</row>
    <row r="668" s="1" customFormat="1" customHeight="1" spans="1:139">
      <c r="A668" s="2"/>
      <c r="B668" s="2"/>
      <c r="C668" s="2"/>
      <c r="D668" s="2"/>
      <c r="E668" s="2"/>
      <c r="F668" s="4" t="s">
        <v>8</v>
      </c>
      <c r="G668" s="5"/>
      <c r="H668" s="5"/>
      <c r="I668" s="6"/>
      <c r="J668" s="7" t="s">
        <v>9</v>
      </c>
      <c r="K668" s="7"/>
      <c r="L668" s="7"/>
      <c r="M668" s="7"/>
      <c r="N668" s="8" t="s">
        <v>10</v>
      </c>
      <c r="O668" s="8"/>
      <c r="P668" s="8"/>
      <c r="Q668" s="9" t="s">
        <v>11</v>
      </c>
      <c r="R668" s="10" t="s">
        <v>12</v>
      </c>
      <c r="S668" s="10" t="s">
        <v>13</v>
      </c>
      <c r="U668" s="2"/>
      <c r="V668" s="2"/>
      <c r="W668" s="2"/>
      <c r="X668" s="2"/>
      <c r="Y668" s="2"/>
      <c r="Z668" s="4" t="s">
        <v>8</v>
      </c>
      <c r="AA668" s="5"/>
      <c r="AB668" s="5"/>
      <c r="AC668" s="6"/>
      <c r="AD668" s="7" t="s">
        <v>9</v>
      </c>
      <c r="AE668" s="7"/>
      <c r="AF668" s="7"/>
      <c r="AG668" s="7"/>
      <c r="AH668" s="8" t="s">
        <v>10</v>
      </c>
      <c r="AI668" s="8"/>
      <c r="AJ668" s="8"/>
      <c r="AK668" s="9" t="s">
        <v>11</v>
      </c>
      <c r="AL668" s="10" t="s">
        <v>12</v>
      </c>
      <c r="AM668" s="10" t="s">
        <v>13</v>
      </c>
      <c r="AO668" s="2"/>
      <c r="AP668" s="2"/>
      <c r="AQ668" s="2"/>
      <c r="AR668" s="2"/>
      <c r="AS668" s="2"/>
      <c r="AT668" s="4" t="s">
        <v>8</v>
      </c>
      <c r="AU668" s="5"/>
      <c r="AV668" s="5"/>
      <c r="AW668" s="6"/>
      <c r="AX668" s="7" t="s">
        <v>9</v>
      </c>
      <c r="AY668" s="7"/>
      <c r="AZ668" s="7"/>
      <c r="BA668" s="7"/>
      <c r="BB668" s="8" t="s">
        <v>10</v>
      </c>
      <c r="BC668" s="8"/>
      <c r="BD668" s="8"/>
      <c r="BE668" s="9" t="s">
        <v>11</v>
      </c>
      <c r="BF668" s="10" t="s">
        <v>12</v>
      </c>
      <c r="BG668" s="10" t="s">
        <v>13</v>
      </c>
      <c r="BI668" s="2"/>
      <c r="BJ668" s="2"/>
      <c r="BK668" s="2"/>
      <c r="BL668" s="2"/>
      <c r="BM668" s="2"/>
      <c r="BN668" s="4" t="s">
        <v>8</v>
      </c>
      <c r="BO668" s="5"/>
      <c r="BP668" s="5"/>
      <c r="BQ668" s="6"/>
      <c r="BR668" s="7" t="s">
        <v>9</v>
      </c>
      <c r="BS668" s="7"/>
      <c r="BT668" s="7"/>
      <c r="BU668" s="7"/>
      <c r="BV668" s="8" t="s">
        <v>10</v>
      </c>
      <c r="BW668" s="8"/>
      <c r="BX668" s="8"/>
      <c r="BY668" s="9" t="s">
        <v>11</v>
      </c>
      <c r="BZ668" s="10" t="s">
        <v>12</v>
      </c>
      <c r="CA668" s="10" t="s">
        <v>13</v>
      </c>
      <c r="CC668" s="2"/>
      <c r="CD668" s="2"/>
      <c r="CE668" s="2"/>
      <c r="CF668" s="2"/>
      <c r="CG668" s="2"/>
      <c r="CH668" s="4" t="s">
        <v>8</v>
      </c>
      <c r="CI668" s="5"/>
      <c r="CJ668" s="5"/>
      <c r="CK668" s="6"/>
      <c r="CL668" s="7" t="s">
        <v>9</v>
      </c>
      <c r="CM668" s="7"/>
      <c r="CN668" s="7"/>
      <c r="CO668" s="7"/>
      <c r="CP668" s="8" t="s">
        <v>10</v>
      </c>
      <c r="CQ668" s="8"/>
      <c r="CR668" s="8"/>
      <c r="CS668" s="9" t="s">
        <v>11</v>
      </c>
      <c r="CT668" s="10" t="s">
        <v>12</v>
      </c>
      <c r="CU668" s="10" t="s">
        <v>13</v>
      </c>
      <c r="CW668" s="2"/>
      <c r="CX668" s="2"/>
      <c r="CY668" s="2"/>
      <c r="CZ668" s="2"/>
      <c r="DA668" s="2"/>
      <c r="DB668" s="4" t="s">
        <v>8</v>
      </c>
      <c r="DC668" s="5"/>
      <c r="DD668" s="5"/>
      <c r="DE668" s="6"/>
      <c r="DF668" s="7" t="s">
        <v>9</v>
      </c>
      <c r="DG668" s="7"/>
      <c r="DH668" s="7"/>
      <c r="DI668" s="7"/>
      <c r="DJ668" s="8" t="s">
        <v>10</v>
      </c>
      <c r="DK668" s="8"/>
      <c r="DL668" s="8"/>
      <c r="DM668" s="9" t="s">
        <v>11</v>
      </c>
      <c r="DN668" s="10" t="s">
        <v>12</v>
      </c>
      <c r="DO668" s="10" t="s">
        <v>13</v>
      </c>
      <c r="DQ668" s="2"/>
      <c r="DR668" s="2"/>
      <c r="DS668" s="2"/>
      <c r="DT668" s="2"/>
      <c r="DU668" s="2"/>
      <c r="DV668" s="4" t="s">
        <v>8</v>
      </c>
      <c r="DW668" s="5"/>
      <c r="DX668" s="5"/>
      <c r="DY668" s="6"/>
      <c r="DZ668" s="7" t="s">
        <v>9</v>
      </c>
      <c r="EA668" s="7"/>
      <c r="EB668" s="7"/>
      <c r="EC668" s="7"/>
      <c r="ED668" s="8" t="s">
        <v>10</v>
      </c>
      <c r="EE668" s="8"/>
      <c r="EF668" s="8"/>
      <c r="EG668" s="9" t="s">
        <v>11</v>
      </c>
      <c r="EH668" s="10" t="s">
        <v>12</v>
      </c>
      <c r="EI668" s="10" t="s">
        <v>13</v>
      </c>
    </row>
    <row r="669" s="1" customFormat="1" customHeight="1" spans="1:139">
      <c r="A669" s="1" t="s">
        <v>14</v>
      </c>
      <c r="B669" s="1" t="s">
        <v>15</v>
      </c>
      <c r="C669" s="1" t="s">
        <v>16</v>
      </c>
      <c r="D669" s="1" t="s">
        <v>17</v>
      </c>
      <c r="E669" s="1" t="s">
        <v>18</v>
      </c>
      <c r="F669" s="11" t="s">
        <v>19</v>
      </c>
      <c r="G669" s="11" t="s">
        <v>20</v>
      </c>
      <c r="H669" s="12" t="s">
        <v>21</v>
      </c>
      <c r="I669" s="13" t="s">
        <v>8</v>
      </c>
      <c r="J669" s="11" t="s">
        <v>22</v>
      </c>
      <c r="K669" s="11" t="s">
        <v>23</v>
      </c>
      <c r="L669" s="11" t="s">
        <v>24</v>
      </c>
      <c r="M669" s="7" t="s">
        <v>25</v>
      </c>
      <c r="N669" s="11" t="s">
        <v>26</v>
      </c>
      <c r="O669" s="11" t="s">
        <v>27</v>
      </c>
      <c r="P669" s="8" t="s">
        <v>28</v>
      </c>
      <c r="Q669" s="9" t="s">
        <v>29</v>
      </c>
      <c r="R669" s="14"/>
      <c r="S669" s="14"/>
      <c r="T669" s="1"/>
      <c r="U669" s="1" t="s">
        <v>14</v>
      </c>
      <c r="V669" s="1" t="s">
        <v>15</v>
      </c>
      <c r="W669" s="1" t="s">
        <v>16</v>
      </c>
      <c r="X669" s="1" t="s">
        <v>17</v>
      </c>
      <c r="Y669" s="1" t="s">
        <v>18</v>
      </c>
      <c r="Z669" s="11" t="s">
        <v>19</v>
      </c>
      <c r="AA669" s="11" t="s">
        <v>20</v>
      </c>
      <c r="AB669" s="12" t="s">
        <v>21</v>
      </c>
      <c r="AC669" s="13" t="s">
        <v>8</v>
      </c>
      <c r="AD669" s="11" t="s">
        <v>22</v>
      </c>
      <c r="AE669" s="11" t="s">
        <v>23</v>
      </c>
      <c r="AF669" s="11" t="s">
        <v>24</v>
      </c>
      <c r="AG669" s="7" t="s">
        <v>25</v>
      </c>
      <c r="AH669" s="11" t="s">
        <v>26</v>
      </c>
      <c r="AI669" s="11" t="s">
        <v>27</v>
      </c>
      <c r="AJ669" s="8" t="s">
        <v>28</v>
      </c>
      <c r="AK669" s="9" t="s">
        <v>29</v>
      </c>
      <c r="AL669" s="14"/>
      <c r="AM669" s="14"/>
      <c r="AN669" s="1"/>
      <c r="AO669" s="1" t="s">
        <v>14</v>
      </c>
      <c r="AP669" s="1" t="s">
        <v>15</v>
      </c>
      <c r="AQ669" s="1" t="s">
        <v>16</v>
      </c>
      <c r="AR669" s="1" t="s">
        <v>17</v>
      </c>
      <c r="AS669" s="1" t="s">
        <v>18</v>
      </c>
      <c r="AT669" s="11" t="s">
        <v>19</v>
      </c>
      <c r="AU669" s="11" t="s">
        <v>20</v>
      </c>
      <c r="AV669" s="12" t="s">
        <v>21</v>
      </c>
      <c r="AW669" s="13" t="s">
        <v>8</v>
      </c>
      <c r="AX669" s="11" t="s">
        <v>22</v>
      </c>
      <c r="AY669" s="11" t="s">
        <v>23</v>
      </c>
      <c r="AZ669" s="11" t="s">
        <v>24</v>
      </c>
      <c r="BA669" s="7" t="s">
        <v>25</v>
      </c>
      <c r="BB669" s="11" t="s">
        <v>26</v>
      </c>
      <c r="BC669" s="11" t="s">
        <v>27</v>
      </c>
      <c r="BD669" s="8" t="s">
        <v>28</v>
      </c>
      <c r="BE669" s="9" t="s">
        <v>29</v>
      </c>
      <c r="BF669" s="14"/>
      <c r="BG669" s="14"/>
      <c r="BH669" s="1"/>
      <c r="BI669" s="1" t="s">
        <v>14</v>
      </c>
      <c r="BJ669" s="1" t="s">
        <v>15</v>
      </c>
      <c r="BK669" s="1" t="s">
        <v>16</v>
      </c>
      <c r="BL669" s="1" t="s">
        <v>17</v>
      </c>
      <c r="BM669" s="1" t="s">
        <v>18</v>
      </c>
      <c r="BN669" s="11" t="s">
        <v>19</v>
      </c>
      <c r="BO669" s="11" t="s">
        <v>20</v>
      </c>
      <c r="BP669" s="12" t="s">
        <v>21</v>
      </c>
      <c r="BQ669" s="13" t="s">
        <v>8</v>
      </c>
      <c r="BR669" s="11" t="s">
        <v>22</v>
      </c>
      <c r="BS669" s="11" t="s">
        <v>23</v>
      </c>
      <c r="BT669" s="11" t="s">
        <v>24</v>
      </c>
      <c r="BU669" s="7" t="s">
        <v>25</v>
      </c>
      <c r="BV669" s="11" t="s">
        <v>26</v>
      </c>
      <c r="BW669" s="11" t="s">
        <v>27</v>
      </c>
      <c r="BX669" s="8" t="s">
        <v>28</v>
      </c>
      <c r="BY669" s="9" t="s">
        <v>29</v>
      </c>
      <c r="BZ669" s="14"/>
      <c r="CA669" s="14"/>
      <c r="CB669" s="1"/>
      <c r="CC669" s="1" t="s">
        <v>14</v>
      </c>
      <c r="CD669" s="1" t="s">
        <v>15</v>
      </c>
      <c r="CE669" s="1" t="s">
        <v>16</v>
      </c>
      <c r="CF669" s="1" t="s">
        <v>17</v>
      </c>
      <c r="CG669" s="1" t="s">
        <v>18</v>
      </c>
      <c r="CH669" s="11" t="s">
        <v>19</v>
      </c>
      <c r="CI669" s="11" t="s">
        <v>20</v>
      </c>
      <c r="CJ669" s="12" t="s">
        <v>21</v>
      </c>
      <c r="CK669" s="13" t="s">
        <v>8</v>
      </c>
      <c r="CL669" s="11" t="s">
        <v>22</v>
      </c>
      <c r="CM669" s="11" t="s">
        <v>23</v>
      </c>
      <c r="CN669" s="11" t="s">
        <v>24</v>
      </c>
      <c r="CO669" s="7" t="s">
        <v>25</v>
      </c>
      <c r="CP669" s="11" t="s">
        <v>26</v>
      </c>
      <c r="CQ669" s="11" t="s">
        <v>27</v>
      </c>
      <c r="CR669" s="8" t="s">
        <v>28</v>
      </c>
      <c r="CS669" s="9" t="s">
        <v>29</v>
      </c>
      <c r="CT669" s="14"/>
      <c r="CU669" s="14"/>
      <c r="CV669" s="1"/>
      <c r="CW669" s="1" t="s">
        <v>14</v>
      </c>
      <c r="CX669" s="1" t="s">
        <v>15</v>
      </c>
      <c r="CY669" s="1" t="s">
        <v>16</v>
      </c>
      <c r="CZ669" s="1" t="s">
        <v>17</v>
      </c>
      <c r="DA669" s="1" t="s">
        <v>18</v>
      </c>
      <c r="DB669" s="11" t="s">
        <v>19</v>
      </c>
      <c r="DC669" s="11" t="s">
        <v>20</v>
      </c>
      <c r="DD669" s="12" t="s">
        <v>21</v>
      </c>
      <c r="DE669" s="13" t="s">
        <v>8</v>
      </c>
      <c r="DF669" s="11" t="s">
        <v>22</v>
      </c>
      <c r="DG669" s="11" t="s">
        <v>23</v>
      </c>
      <c r="DH669" s="11" t="s">
        <v>24</v>
      </c>
      <c r="DI669" s="7" t="s">
        <v>25</v>
      </c>
      <c r="DJ669" s="11" t="s">
        <v>26</v>
      </c>
      <c r="DK669" s="11" t="s">
        <v>27</v>
      </c>
      <c r="DL669" s="8" t="s">
        <v>28</v>
      </c>
      <c r="DM669" s="9" t="s">
        <v>29</v>
      </c>
      <c r="DN669" s="14"/>
      <c r="DO669" s="14"/>
      <c r="DP669" s="1"/>
      <c r="DQ669" s="1" t="s">
        <v>14</v>
      </c>
      <c r="DR669" s="1" t="s">
        <v>15</v>
      </c>
      <c r="DS669" s="1" t="s">
        <v>16</v>
      </c>
      <c r="DT669" s="1" t="s">
        <v>17</v>
      </c>
      <c r="DU669" s="1" t="s">
        <v>18</v>
      </c>
      <c r="DV669" s="11" t="s">
        <v>19</v>
      </c>
      <c r="DW669" s="11" t="s">
        <v>20</v>
      </c>
      <c r="DX669" s="12" t="s">
        <v>21</v>
      </c>
      <c r="DY669" s="13" t="s">
        <v>8</v>
      </c>
      <c r="DZ669" s="11" t="s">
        <v>22</v>
      </c>
      <c r="EA669" s="11" t="s">
        <v>23</v>
      </c>
      <c r="EB669" s="11" t="s">
        <v>24</v>
      </c>
      <c r="EC669" s="7" t="s">
        <v>25</v>
      </c>
      <c r="ED669" s="11" t="s">
        <v>26</v>
      </c>
      <c r="EE669" s="11" t="s">
        <v>27</v>
      </c>
      <c r="EF669" s="8" t="s">
        <v>28</v>
      </c>
      <c r="EG669" s="9" t="s">
        <v>29</v>
      </c>
      <c r="EH669" s="14"/>
      <c r="EI669" s="14"/>
    </row>
    <row r="670" s="1" customFormat="1" customHeight="1" spans="1:139">
      <c r="A670" s="15">
        <f>M679</f>
        <v>2488936.24097267</v>
      </c>
      <c r="B670" s="15">
        <f>T688+T697</f>
        <v>880186.735995033</v>
      </c>
      <c r="C670" s="15">
        <f>M711</f>
        <v>656558.493069623</v>
      </c>
      <c r="D670" s="15">
        <f>M721</f>
        <v>438521.444749058</v>
      </c>
      <c r="E670" s="15">
        <v>18</v>
      </c>
      <c r="F670" s="11">
        <v>2704</v>
      </c>
      <c r="G670" s="11">
        <v>1.518</v>
      </c>
      <c r="H670" s="12">
        <v>1.35</v>
      </c>
      <c r="I670" s="13">
        <f t="shared" ref="I670:I678" si="1338">F670*G670*H670</f>
        <v>5541.3072</v>
      </c>
      <c r="J670" s="11">
        <v>3</v>
      </c>
      <c r="K670" s="11">
        <v>680</v>
      </c>
      <c r="L670" s="11">
        <v>1.79</v>
      </c>
      <c r="M670" s="16">
        <f t="shared" ref="M670:M678" si="1339">1+6*K670/(K670+2000)+L670</f>
        <v>4.31238805970149</v>
      </c>
      <c r="N670" s="11">
        <v>1</v>
      </c>
      <c r="O670" s="11">
        <v>2.38</v>
      </c>
      <c r="P670" s="8">
        <f t="shared" ref="P670:P678" si="1340">1+N670*O670</f>
        <v>3.38</v>
      </c>
      <c r="Q670" s="9">
        <v>1.275</v>
      </c>
      <c r="R670" s="17">
        <v>1</v>
      </c>
      <c r="S670" s="18">
        <f t="shared" ref="S670:S678" si="1341">I670*J670*Q670*P670*M670*R670</f>
        <v>308942.887966617</v>
      </c>
      <c r="U670" s="15">
        <f>AG679</f>
        <v>2488936.24097267</v>
      </c>
      <c r="V670" s="15">
        <f>AN688+AN697</f>
        <v>1014868.84540577</v>
      </c>
      <c r="W670" s="15">
        <f>AG711</f>
        <v>656558.493069623</v>
      </c>
      <c r="X670" s="15">
        <f>AG721</f>
        <v>620901.713261907</v>
      </c>
      <c r="Y670" s="15">
        <v>18</v>
      </c>
      <c r="Z670" s="11">
        <v>2704</v>
      </c>
      <c r="AA670" s="11">
        <v>1.518</v>
      </c>
      <c r="AB670" s="12">
        <v>1.35</v>
      </c>
      <c r="AC670" s="13">
        <f t="shared" ref="AC670:AC678" si="1342">Z670*AA670*AB670</f>
        <v>5541.3072</v>
      </c>
      <c r="AD670" s="11">
        <v>3</v>
      </c>
      <c r="AE670" s="11">
        <v>680</v>
      </c>
      <c r="AF670" s="11">
        <v>1.79</v>
      </c>
      <c r="AG670" s="16">
        <f t="shared" ref="AG670:AG678" si="1343">1+6*AE670/(AE670+2000)+AF670</f>
        <v>4.31238805970149</v>
      </c>
      <c r="AH670" s="11">
        <v>1</v>
      </c>
      <c r="AI670" s="11">
        <v>2.38</v>
      </c>
      <c r="AJ670" s="8">
        <f t="shared" ref="AJ670:AJ678" si="1344">1+AH670*AI670</f>
        <v>3.38</v>
      </c>
      <c r="AK670" s="9">
        <v>1.275</v>
      </c>
      <c r="AL670" s="17">
        <v>1</v>
      </c>
      <c r="AM670" s="18">
        <f t="shared" ref="AM670:AM678" si="1345">AC670*AD670*AK670*AJ670*AG670*AL670</f>
        <v>308942.887966617</v>
      </c>
      <c r="AO670" s="15">
        <f>BA679</f>
        <v>2526270.28458726</v>
      </c>
      <c r="AP670" s="15">
        <f>BH688+BH697</f>
        <v>911346.084227482</v>
      </c>
      <c r="AQ670" s="15">
        <f>BA711</f>
        <v>666406.870465667</v>
      </c>
      <c r="AR670" s="15">
        <f>BA721</f>
        <v>666751.987554849</v>
      </c>
      <c r="AS670" s="15">
        <v>18</v>
      </c>
      <c r="AT670" s="11">
        <v>2704</v>
      </c>
      <c r="AU670" s="11">
        <v>1.518</v>
      </c>
      <c r="AV670" s="12">
        <v>1.35</v>
      </c>
      <c r="AW670" s="13">
        <f t="shared" ref="AW670:AW678" si="1346">AT670*AU670*AV670</f>
        <v>5541.3072</v>
      </c>
      <c r="AX670" s="11">
        <v>3</v>
      </c>
      <c r="AY670" s="11">
        <v>680</v>
      </c>
      <c r="AZ670" s="11">
        <v>1.79</v>
      </c>
      <c r="BA670" s="16">
        <f t="shared" ref="BA670:BA678" si="1347">1+6*AY670/(AY670+2000)+AZ670</f>
        <v>4.31238805970149</v>
      </c>
      <c r="BB670" s="11">
        <v>1</v>
      </c>
      <c r="BC670" s="11">
        <v>2.38</v>
      </c>
      <c r="BD670" s="8">
        <f t="shared" ref="BD670:BD678" si="1348">1+BB670*BC670</f>
        <v>3.38</v>
      </c>
      <c r="BE670" s="9">
        <v>1.275</v>
      </c>
      <c r="BF670" s="17">
        <v>1.015</v>
      </c>
      <c r="BG670" s="18">
        <f t="shared" ref="BG670:BG678" si="1349">AW670*AX670*BE670*BD670*BA670*BF670</f>
        <v>313577.031286116</v>
      </c>
      <c r="BI670" s="15">
        <f>BU679</f>
        <v>2526270.28458726</v>
      </c>
      <c r="BJ670" s="15">
        <f>CB688+CB697</f>
        <v>1046337.90568706</v>
      </c>
      <c r="BK670" s="15">
        <f>BU711</f>
        <v>666406.870465667</v>
      </c>
      <c r="BL670" s="15">
        <f>BU721</f>
        <v>940406.99320214</v>
      </c>
      <c r="BM670" s="15">
        <v>18</v>
      </c>
      <c r="BN670" s="11">
        <v>2704</v>
      </c>
      <c r="BO670" s="11">
        <v>1.518</v>
      </c>
      <c r="BP670" s="12">
        <v>1.35</v>
      </c>
      <c r="BQ670" s="13">
        <f t="shared" ref="BQ670:BQ678" si="1350">BN670*BO670*BP670</f>
        <v>5541.3072</v>
      </c>
      <c r="BR670" s="11">
        <v>3</v>
      </c>
      <c r="BS670" s="11">
        <v>680</v>
      </c>
      <c r="BT670" s="11">
        <v>1.79</v>
      </c>
      <c r="BU670" s="16">
        <f t="shared" ref="BU670:BU678" si="1351">1+6*BS670/(BS670+2000)+BT670</f>
        <v>4.31238805970149</v>
      </c>
      <c r="BV670" s="11">
        <v>1</v>
      </c>
      <c r="BW670" s="11">
        <v>2.38</v>
      </c>
      <c r="BX670" s="8">
        <f t="shared" ref="BX670:BX678" si="1352">1+BV670*BW670</f>
        <v>3.38</v>
      </c>
      <c r="BY670" s="9">
        <v>1.275</v>
      </c>
      <c r="BZ670" s="17">
        <v>1.015</v>
      </c>
      <c r="CA670" s="18">
        <f t="shared" ref="CA670:CA678" si="1353">BQ670*BR670*BY670*BX670*BU670*BZ670</f>
        <v>313577.031286116</v>
      </c>
      <c r="CC670" s="15">
        <f>CO679</f>
        <v>3127941.16597565</v>
      </c>
      <c r="CD670" s="15">
        <f>CV688+CV697</f>
        <v>974197.538312136</v>
      </c>
      <c r="CE670" s="15">
        <f>CO711</f>
        <v>712365.96498054</v>
      </c>
      <c r="CF670" s="15">
        <f>CO721</f>
        <v>987980.844752582</v>
      </c>
      <c r="CG670" s="15">
        <v>18</v>
      </c>
      <c r="CH670" s="11">
        <f t="shared" ref="CH670:CH678" si="1354">2704+428</f>
        <v>3132</v>
      </c>
      <c r="CI670" s="11">
        <v>1.518</v>
      </c>
      <c r="CJ670" s="12">
        <v>1.35</v>
      </c>
      <c r="CK670" s="13">
        <f t="shared" ref="CK670:CK678" si="1355">CH670*CI670*CJ670</f>
        <v>6418.4076</v>
      </c>
      <c r="CL670" s="11">
        <v>3</v>
      </c>
      <c r="CM670" s="11">
        <v>680</v>
      </c>
      <c r="CN670" s="11">
        <v>1.79</v>
      </c>
      <c r="CO670" s="16">
        <f t="shared" ref="CO670:CO678" si="1356">1+6*CM670/(CM670+2000)+CN670</f>
        <v>4.31238805970149</v>
      </c>
      <c r="CP670" s="11">
        <v>1</v>
      </c>
      <c r="CQ670" s="11">
        <v>2.38</v>
      </c>
      <c r="CR670" s="8">
        <f t="shared" ref="CR670:CR678" si="1357">1+CP670*CQ670</f>
        <v>3.38</v>
      </c>
      <c r="CS670" s="9">
        <v>1.275</v>
      </c>
      <c r="CT670" s="17">
        <v>1.085</v>
      </c>
      <c r="CU670" s="18">
        <f t="shared" ref="CU670:CU678" si="1358">CK670*CL670*CS670*CR670*CO670*CT670</f>
        <v>388260.318323194</v>
      </c>
      <c r="CW670" s="15">
        <f>DI679</f>
        <v>3139925.61488744</v>
      </c>
      <c r="CX670" s="15">
        <f>DP688+DP697</f>
        <v>1118499.14056203</v>
      </c>
      <c r="CY670" s="15">
        <f>DI711</f>
        <v>712365.96498054</v>
      </c>
      <c r="CZ670" s="15">
        <f>DI721</f>
        <v>1387137.09617679</v>
      </c>
      <c r="DA670" s="15">
        <v>18</v>
      </c>
      <c r="DB670" s="11">
        <f t="shared" ref="DB670:DB678" si="1359">2704+440</f>
        <v>3144</v>
      </c>
      <c r="DC670" s="11">
        <v>1.518</v>
      </c>
      <c r="DD670" s="12">
        <v>1.35</v>
      </c>
      <c r="DE670" s="13">
        <f t="shared" ref="DE670:DE678" si="1360">DB670*DC670*DD670</f>
        <v>6442.9992</v>
      </c>
      <c r="DF670" s="11">
        <v>3</v>
      </c>
      <c r="DG670" s="11">
        <v>680</v>
      </c>
      <c r="DH670" s="11">
        <v>1.79</v>
      </c>
      <c r="DI670" s="16">
        <f t="shared" ref="DI670:DI678" si="1361">1+6*DG670/(DG670+2000)+DH670</f>
        <v>4.31238805970149</v>
      </c>
      <c r="DJ670" s="11">
        <v>1</v>
      </c>
      <c r="DK670" s="11">
        <v>2.38</v>
      </c>
      <c r="DL670" s="8">
        <f t="shared" ref="DL670:DL678" si="1362">1+DJ670*DK670</f>
        <v>3.38</v>
      </c>
      <c r="DM670" s="9">
        <v>1.275</v>
      </c>
      <c r="DN670" s="17">
        <v>1.085</v>
      </c>
      <c r="DO670" s="18">
        <f t="shared" ref="DO670:DO678" si="1363">DE670*DF670*DM670*DL670*DI670*DN670</f>
        <v>389747.90574972</v>
      </c>
      <c r="DQ670" s="15">
        <f>EC679</f>
        <v>4469953.71764568</v>
      </c>
      <c r="DR670" s="15">
        <f>EJ688+EJ697</f>
        <v>1551399.30028174</v>
      </c>
      <c r="DS670" s="15">
        <f>EC711</f>
        <v>1022421.98282579</v>
      </c>
      <c r="DT670" s="15">
        <f>EC721</f>
        <v>2553531.38893932</v>
      </c>
      <c r="DU670" s="15">
        <v>18</v>
      </c>
      <c r="DV670" s="11">
        <f t="shared" ref="DV670:DV678" si="1364">2704+499</f>
        <v>3203</v>
      </c>
      <c r="DW670" s="11">
        <v>1.518</v>
      </c>
      <c r="DX670" s="12">
        <v>1.35</v>
      </c>
      <c r="DY670" s="13">
        <f t="shared" ref="DY670:DY678" si="1365">DV670*DW670*DX670</f>
        <v>6563.9079</v>
      </c>
      <c r="DZ670" s="11">
        <v>3</v>
      </c>
      <c r="EA670" s="11">
        <v>680</v>
      </c>
      <c r="EB670" s="11">
        <v>1.88</v>
      </c>
      <c r="EC670" s="16">
        <f t="shared" ref="EC670:EC678" si="1366">1+6*EA670/(EA670+2000)+EB670</f>
        <v>4.40238805970149</v>
      </c>
      <c r="ED670" s="11">
        <v>1</v>
      </c>
      <c r="EE670" s="11">
        <v>3.18</v>
      </c>
      <c r="EF670" s="8">
        <f t="shared" ref="EF670:EF678" si="1367">1+ED670*EE670</f>
        <v>4.18</v>
      </c>
      <c r="EG670" s="9">
        <v>1.275</v>
      </c>
      <c r="EH670" s="17">
        <v>1.2</v>
      </c>
      <c r="EI670" s="18">
        <f t="shared" ref="EI670:EI678" si="1368">DY670*DZ670*EG670*EF670*EC670*EH670</f>
        <v>554421.122664911</v>
      </c>
    </row>
    <row r="671" s="1" customFormat="1" customHeight="1" spans="1:139">
      <c r="A671" s="1" t="s">
        <v>30</v>
      </c>
      <c r="B671" s="1" t="s">
        <v>31</v>
      </c>
      <c r="C671" s="1" t="s">
        <v>32</v>
      </c>
      <c r="D671" s="1" t="s">
        <v>12</v>
      </c>
      <c r="E671" s="1"/>
      <c r="F671" s="11">
        <v>2704</v>
      </c>
      <c r="G671" s="11">
        <v>2.209</v>
      </c>
      <c r="H671" s="12">
        <v>1.35</v>
      </c>
      <c r="I671" s="13">
        <f t="shared" si="1338"/>
        <v>8063.7336</v>
      </c>
      <c r="J671" s="11">
        <v>3</v>
      </c>
      <c r="K671" s="11">
        <v>680</v>
      </c>
      <c r="L671" s="11">
        <v>1.79</v>
      </c>
      <c r="M671" s="16">
        <f t="shared" si="1339"/>
        <v>4.31238805970149</v>
      </c>
      <c r="N671" s="11">
        <v>1</v>
      </c>
      <c r="O671" s="11">
        <v>2.38</v>
      </c>
      <c r="P671" s="8">
        <f t="shared" si="1340"/>
        <v>3.38</v>
      </c>
      <c r="Q671" s="9">
        <v>1.275</v>
      </c>
      <c r="R671" s="17">
        <v>1</v>
      </c>
      <c r="S671" s="18">
        <f t="shared" si="1341"/>
        <v>449574.993095031</v>
      </c>
      <c r="U671" s="1" t="s">
        <v>30</v>
      </c>
      <c r="V671" s="1" t="s">
        <v>31</v>
      </c>
      <c r="W671" s="1" t="s">
        <v>32</v>
      </c>
      <c r="X671" s="1" t="s">
        <v>12</v>
      </c>
      <c r="Y671" s="1"/>
      <c r="Z671" s="11">
        <v>2704</v>
      </c>
      <c r="AA671" s="11">
        <v>2.209</v>
      </c>
      <c r="AB671" s="12">
        <v>1.35</v>
      </c>
      <c r="AC671" s="13">
        <f t="shared" si="1342"/>
        <v>8063.7336</v>
      </c>
      <c r="AD671" s="11">
        <v>3</v>
      </c>
      <c r="AE671" s="11">
        <v>680</v>
      </c>
      <c r="AF671" s="11">
        <v>1.79</v>
      </c>
      <c r="AG671" s="16">
        <f t="shared" si="1343"/>
        <v>4.31238805970149</v>
      </c>
      <c r="AH671" s="11">
        <v>1</v>
      </c>
      <c r="AI671" s="11">
        <v>2.38</v>
      </c>
      <c r="AJ671" s="8">
        <f t="shared" si="1344"/>
        <v>3.38</v>
      </c>
      <c r="AK671" s="9">
        <v>1.275</v>
      </c>
      <c r="AL671" s="17">
        <v>1</v>
      </c>
      <c r="AM671" s="18">
        <f t="shared" si="1345"/>
        <v>449574.993095031</v>
      </c>
      <c r="AO671" s="1" t="s">
        <v>30</v>
      </c>
      <c r="AP671" s="1" t="s">
        <v>31</v>
      </c>
      <c r="AQ671" s="1" t="s">
        <v>32</v>
      </c>
      <c r="AR671" s="1" t="s">
        <v>12</v>
      </c>
      <c r="AS671" s="1"/>
      <c r="AT671" s="11">
        <v>2704</v>
      </c>
      <c r="AU671" s="11">
        <v>2.209</v>
      </c>
      <c r="AV671" s="12">
        <v>1.35</v>
      </c>
      <c r="AW671" s="13">
        <f t="shared" si="1346"/>
        <v>8063.7336</v>
      </c>
      <c r="AX671" s="11">
        <v>3</v>
      </c>
      <c r="AY671" s="11">
        <v>680</v>
      </c>
      <c r="AZ671" s="11">
        <v>1.79</v>
      </c>
      <c r="BA671" s="16">
        <f t="shared" si="1347"/>
        <v>4.31238805970149</v>
      </c>
      <c r="BB671" s="11">
        <v>1</v>
      </c>
      <c r="BC671" s="11">
        <v>2.38</v>
      </c>
      <c r="BD671" s="8">
        <f t="shared" si="1348"/>
        <v>3.38</v>
      </c>
      <c r="BE671" s="9">
        <v>1.275</v>
      </c>
      <c r="BF671" s="17">
        <v>1.015</v>
      </c>
      <c r="BG671" s="18">
        <f t="shared" si="1349"/>
        <v>456318.617991456</v>
      </c>
      <c r="BI671" s="1" t="s">
        <v>30</v>
      </c>
      <c r="BJ671" s="1" t="s">
        <v>31</v>
      </c>
      <c r="BK671" s="1" t="s">
        <v>32</v>
      </c>
      <c r="BL671" s="1" t="s">
        <v>12</v>
      </c>
      <c r="BM671" s="1"/>
      <c r="BN671" s="11">
        <v>2704</v>
      </c>
      <c r="BO671" s="11">
        <v>2.209</v>
      </c>
      <c r="BP671" s="12">
        <v>1.35</v>
      </c>
      <c r="BQ671" s="13">
        <f t="shared" si="1350"/>
        <v>8063.7336</v>
      </c>
      <c r="BR671" s="11">
        <v>3</v>
      </c>
      <c r="BS671" s="11">
        <v>680</v>
      </c>
      <c r="BT671" s="11">
        <v>1.79</v>
      </c>
      <c r="BU671" s="16">
        <f t="shared" si="1351"/>
        <v>4.31238805970149</v>
      </c>
      <c r="BV671" s="11">
        <v>1</v>
      </c>
      <c r="BW671" s="11">
        <v>2.38</v>
      </c>
      <c r="BX671" s="8">
        <f t="shared" si="1352"/>
        <v>3.38</v>
      </c>
      <c r="BY671" s="9">
        <v>1.275</v>
      </c>
      <c r="BZ671" s="17">
        <v>1.015</v>
      </c>
      <c r="CA671" s="18">
        <f t="shared" si="1353"/>
        <v>456318.617991456</v>
      </c>
      <c r="CC671" s="1" t="s">
        <v>30</v>
      </c>
      <c r="CD671" s="1" t="s">
        <v>31</v>
      </c>
      <c r="CE671" s="1" t="s">
        <v>32</v>
      </c>
      <c r="CF671" s="1" t="s">
        <v>12</v>
      </c>
      <c r="CG671" s="1"/>
      <c r="CH671" s="11">
        <f t="shared" si="1354"/>
        <v>3132</v>
      </c>
      <c r="CI671" s="11">
        <v>2.209</v>
      </c>
      <c r="CJ671" s="12">
        <v>1.35</v>
      </c>
      <c r="CK671" s="13">
        <f t="shared" si="1355"/>
        <v>9340.0938</v>
      </c>
      <c r="CL671" s="11">
        <v>3</v>
      </c>
      <c r="CM671" s="11">
        <v>680</v>
      </c>
      <c r="CN671" s="11">
        <v>1.79</v>
      </c>
      <c r="CO671" s="16">
        <f t="shared" si="1356"/>
        <v>4.31238805970149</v>
      </c>
      <c r="CP671" s="11">
        <v>1</v>
      </c>
      <c r="CQ671" s="11">
        <v>2.38</v>
      </c>
      <c r="CR671" s="8">
        <f t="shared" si="1357"/>
        <v>3.38</v>
      </c>
      <c r="CS671" s="9">
        <v>1.275</v>
      </c>
      <c r="CT671" s="17">
        <v>1.085</v>
      </c>
      <c r="CU671" s="18">
        <f t="shared" si="1358"/>
        <v>564998.052158061</v>
      </c>
      <c r="CW671" s="1" t="s">
        <v>30</v>
      </c>
      <c r="CX671" s="1" t="s">
        <v>31</v>
      </c>
      <c r="CY671" s="1" t="s">
        <v>32</v>
      </c>
      <c r="CZ671" s="1" t="s">
        <v>12</v>
      </c>
      <c r="DA671" s="1"/>
      <c r="DB671" s="11">
        <f t="shared" si="1359"/>
        <v>3144</v>
      </c>
      <c r="DC671" s="11">
        <v>2.209</v>
      </c>
      <c r="DD671" s="12">
        <v>1.35</v>
      </c>
      <c r="DE671" s="13">
        <f t="shared" si="1360"/>
        <v>9375.8796</v>
      </c>
      <c r="DF671" s="11">
        <v>3</v>
      </c>
      <c r="DG671" s="11">
        <v>680</v>
      </c>
      <c r="DH671" s="11">
        <v>1.79</v>
      </c>
      <c r="DI671" s="16">
        <f t="shared" si="1361"/>
        <v>4.31238805970149</v>
      </c>
      <c r="DJ671" s="11">
        <v>1</v>
      </c>
      <c r="DK671" s="11">
        <v>2.38</v>
      </c>
      <c r="DL671" s="8">
        <f t="shared" si="1362"/>
        <v>3.38</v>
      </c>
      <c r="DM671" s="9">
        <v>1.275</v>
      </c>
      <c r="DN671" s="17">
        <v>1.085</v>
      </c>
      <c r="DO671" s="18">
        <f t="shared" si="1363"/>
        <v>567162.795652919</v>
      </c>
      <c r="DQ671" s="1" t="s">
        <v>30</v>
      </c>
      <c r="DR671" s="1" t="s">
        <v>31</v>
      </c>
      <c r="DS671" s="1" t="s">
        <v>32</v>
      </c>
      <c r="DT671" s="1" t="s">
        <v>12</v>
      </c>
      <c r="DU671" s="1"/>
      <c r="DV671" s="11">
        <f t="shared" si="1364"/>
        <v>3203</v>
      </c>
      <c r="DW671" s="11">
        <v>2.209</v>
      </c>
      <c r="DX671" s="12">
        <v>1.35</v>
      </c>
      <c r="DY671" s="13">
        <f t="shared" si="1365"/>
        <v>9551.82645</v>
      </c>
      <c r="DZ671" s="11">
        <v>3</v>
      </c>
      <c r="EA671" s="11">
        <v>680</v>
      </c>
      <c r="EB671" s="11">
        <v>1.88</v>
      </c>
      <c r="EC671" s="16">
        <f t="shared" si="1366"/>
        <v>4.40238805970149</v>
      </c>
      <c r="ED671" s="11">
        <v>1</v>
      </c>
      <c r="EE671" s="11">
        <v>3.18</v>
      </c>
      <c r="EF671" s="8">
        <f t="shared" si="1367"/>
        <v>4.18</v>
      </c>
      <c r="EG671" s="9">
        <v>1.275</v>
      </c>
      <c r="EH671" s="17">
        <v>1.2</v>
      </c>
      <c r="EI671" s="18">
        <f t="shared" si="1368"/>
        <v>806795.955182338</v>
      </c>
    </row>
    <row r="672" s="1" customFormat="1" customHeight="1" spans="1:139">
      <c r="A672" s="15">
        <f>M741</f>
        <v>115713.17784</v>
      </c>
      <c r="B672" s="15">
        <f>M758</f>
        <v>125705.6663261</v>
      </c>
      <c r="C672" s="1">
        <f>M774</f>
        <v>91641.79763424</v>
      </c>
      <c r="D672" s="1">
        <v>1</v>
      </c>
      <c r="E672" s="1"/>
      <c r="F672" s="11">
        <v>2704</v>
      </c>
      <c r="G672" s="11">
        <v>1.518</v>
      </c>
      <c r="H672" s="12">
        <v>1.35</v>
      </c>
      <c r="I672" s="13">
        <f t="shared" si="1338"/>
        <v>5541.3072</v>
      </c>
      <c r="J672" s="11">
        <v>3</v>
      </c>
      <c r="K672" s="11">
        <v>680</v>
      </c>
      <c r="L672" s="11">
        <v>1.79</v>
      </c>
      <c r="M672" s="16">
        <f t="shared" si="1339"/>
        <v>4.31238805970149</v>
      </c>
      <c r="N672" s="11">
        <v>1</v>
      </c>
      <c r="O672" s="11">
        <v>2.38</v>
      </c>
      <c r="P672" s="8">
        <f t="shared" si="1340"/>
        <v>3.38</v>
      </c>
      <c r="Q672" s="9">
        <v>1.275</v>
      </c>
      <c r="R672" s="17">
        <v>1</v>
      </c>
      <c r="S672" s="18">
        <f t="shared" si="1341"/>
        <v>308942.887966617</v>
      </c>
      <c r="U672" s="15">
        <f>AG741</f>
        <v>115713.17784</v>
      </c>
      <c r="V672" s="15">
        <f>AG758</f>
        <v>125705.6663261</v>
      </c>
      <c r="W672" s="1">
        <f>AG774</f>
        <v>110487.839616</v>
      </c>
      <c r="X672" s="1">
        <v>1</v>
      </c>
      <c r="Y672" s="1"/>
      <c r="Z672" s="11">
        <v>2704</v>
      </c>
      <c r="AA672" s="11">
        <v>1.518</v>
      </c>
      <c r="AB672" s="12">
        <v>1.35</v>
      </c>
      <c r="AC672" s="13">
        <f t="shared" si="1342"/>
        <v>5541.3072</v>
      </c>
      <c r="AD672" s="11">
        <v>3</v>
      </c>
      <c r="AE672" s="11">
        <v>680</v>
      </c>
      <c r="AF672" s="11">
        <v>1.79</v>
      </c>
      <c r="AG672" s="16">
        <f t="shared" si="1343"/>
        <v>4.31238805970149</v>
      </c>
      <c r="AH672" s="11">
        <v>1</v>
      </c>
      <c r="AI672" s="11">
        <v>2.38</v>
      </c>
      <c r="AJ672" s="8">
        <f t="shared" si="1344"/>
        <v>3.38</v>
      </c>
      <c r="AK672" s="9">
        <v>1.275</v>
      </c>
      <c r="AL672" s="17">
        <v>1</v>
      </c>
      <c r="AM672" s="18">
        <f t="shared" si="1345"/>
        <v>308942.887966617</v>
      </c>
      <c r="AO672" s="15">
        <f>BA741</f>
        <v>115713.17784</v>
      </c>
      <c r="AP672" s="15">
        <f>BA758</f>
        <v>125705.6663261</v>
      </c>
      <c r="AQ672" s="1">
        <f>BA774</f>
        <v>100474.9271892</v>
      </c>
      <c r="AR672" s="1">
        <v>1</v>
      </c>
      <c r="AS672" s="1"/>
      <c r="AT672" s="11">
        <v>2704</v>
      </c>
      <c r="AU672" s="11">
        <v>1.518</v>
      </c>
      <c r="AV672" s="12">
        <v>1.35</v>
      </c>
      <c r="AW672" s="13">
        <f t="shared" si="1346"/>
        <v>5541.3072</v>
      </c>
      <c r="AX672" s="11">
        <v>3</v>
      </c>
      <c r="AY672" s="11">
        <v>680</v>
      </c>
      <c r="AZ672" s="11">
        <v>1.79</v>
      </c>
      <c r="BA672" s="16">
        <f t="shared" si="1347"/>
        <v>4.31238805970149</v>
      </c>
      <c r="BB672" s="11">
        <v>1</v>
      </c>
      <c r="BC672" s="11">
        <v>2.38</v>
      </c>
      <c r="BD672" s="8">
        <f t="shared" si="1348"/>
        <v>3.38</v>
      </c>
      <c r="BE672" s="9">
        <v>1.275</v>
      </c>
      <c r="BF672" s="17">
        <v>1.015</v>
      </c>
      <c r="BG672" s="18">
        <f t="shared" si="1349"/>
        <v>313577.031286116</v>
      </c>
      <c r="BI672" s="15">
        <f>BU741</f>
        <v>115713.17784</v>
      </c>
      <c r="BJ672" s="15">
        <f>BU758</f>
        <v>125705.6663261</v>
      </c>
      <c r="BK672" s="1">
        <f>BU774</f>
        <v>141712.849656</v>
      </c>
      <c r="BL672" s="1">
        <v>1</v>
      </c>
      <c r="BM672" s="1"/>
      <c r="BN672" s="11">
        <v>2704</v>
      </c>
      <c r="BO672" s="11">
        <v>1.518</v>
      </c>
      <c r="BP672" s="12">
        <v>1.35</v>
      </c>
      <c r="BQ672" s="13">
        <f t="shared" si="1350"/>
        <v>5541.3072</v>
      </c>
      <c r="BR672" s="11">
        <v>3</v>
      </c>
      <c r="BS672" s="11">
        <v>680</v>
      </c>
      <c r="BT672" s="11">
        <v>1.79</v>
      </c>
      <c r="BU672" s="16">
        <f t="shared" si="1351"/>
        <v>4.31238805970149</v>
      </c>
      <c r="BV672" s="11">
        <v>1</v>
      </c>
      <c r="BW672" s="11">
        <v>2.38</v>
      </c>
      <c r="BX672" s="8">
        <f t="shared" si="1352"/>
        <v>3.38</v>
      </c>
      <c r="BY672" s="9">
        <v>1.275</v>
      </c>
      <c r="BZ672" s="17">
        <v>1.015</v>
      </c>
      <c r="CA672" s="18">
        <f t="shared" si="1353"/>
        <v>313577.031286116</v>
      </c>
      <c r="CC672" s="15">
        <f>CO741</f>
        <v>134028.72522</v>
      </c>
      <c r="CD672" s="15">
        <f>CO758</f>
        <v>125705.6663261</v>
      </c>
      <c r="CE672" s="1">
        <f>CO774</f>
        <v>116478.8190684</v>
      </c>
      <c r="CF672" s="1">
        <v>1</v>
      </c>
      <c r="CG672" s="1"/>
      <c r="CH672" s="11">
        <f t="shared" si="1354"/>
        <v>3132</v>
      </c>
      <c r="CI672" s="11">
        <v>1.518</v>
      </c>
      <c r="CJ672" s="12">
        <v>1.35</v>
      </c>
      <c r="CK672" s="13">
        <f t="shared" si="1355"/>
        <v>6418.4076</v>
      </c>
      <c r="CL672" s="11">
        <v>3</v>
      </c>
      <c r="CM672" s="11">
        <v>680</v>
      </c>
      <c r="CN672" s="11">
        <v>1.79</v>
      </c>
      <c r="CO672" s="16">
        <f t="shared" si="1356"/>
        <v>4.31238805970149</v>
      </c>
      <c r="CP672" s="11">
        <v>1</v>
      </c>
      <c r="CQ672" s="11">
        <v>2.38</v>
      </c>
      <c r="CR672" s="8">
        <f t="shared" si="1357"/>
        <v>3.38</v>
      </c>
      <c r="CS672" s="9">
        <v>1.275</v>
      </c>
      <c r="CT672" s="17">
        <v>1.085</v>
      </c>
      <c r="CU672" s="18">
        <f t="shared" si="1358"/>
        <v>388260.318323194</v>
      </c>
      <c r="CW672" s="15">
        <f>DI741</f>
        <v>134542.24524</v>
      </c>
      <c r="CX672" s="15">
        <f>DI758</f>
        <v>125705.6663261</v>
      </c>
      <c r="CY672" s="1">
        <f>DI774</f>
        <v>136207.92924</v>
      </c>
      <c r="CZ672" s="1">
        <v>1</v>
      </c>
      <c r="DA672" s="1"/>
      <c r="DB672" s="11">
        <f t="shared" si="1359"/>
        <v>3144</v>
      </c>
      <c r="DC672" s="11">
        <v>1.518</v>
      </c>
      <c r="DD672" s="12">
        <v>1.35</v>
      </c>
      <c r="DE672" s="13">
        <f t="shared" si="1360"/>
        <v>6442.9992</v>
      </c>
      <c r="DF672" s="11">
        <v>3</v>
      </c>
      <c r="DG672" s="11">
        <v>680</v>
      </c>
      <c r="DH672" s="11">
        <v>1.79</v>
      </c>
      <c r="DI672" s="16">
        <f t="shared" si="1361"/>
        <v>4.31238805970149</v>
      </c>
      <c r="DJ672" s="11">
        <v>1</v>
      </c>
      <c r="DK672" s="11">
        <v>2.38</v>
      </c>
      <c r="DL672" s="8">
        <f t="shared" si="1362"/>
        <v>3.38</v>
      </c>
      <c r="DM672" s="9">
        <v>1.275</v>
      </c>
      <c r="DN672" s="17">
        <v>1.085</v>
      </c>
      <c r="DO672" s="18">
        <f t="shared" si="1363"/>
        <v>389747.90574972</v>
      </c>
      <c r="DQ672" s="15">
        <f>EC741</f>
        <v>169508.957805</v>
      </c>
      <c r="DR672" s="15">
        <f>EC758</f>
        <v>158505.7715239</v>
      </c>
      <c r="DS672" s="1">
        <f>EC774</f>
        <v>231632.8102845</v>
      </c>
      <c r="DT672" s="1">
        <v>1</v>
      </c>
      <c r="DU672" s="1"/>
      <c r="DV672" s="11">
        <f t="shared" si="1364"/>
        <v>3203</v>
      </c>
      <c r="DW672" s="11">
        <v>1.518</v>
      </c>
      <c r="DX672" s="12">
        <v>1.35</v>
      </c>
      <c r="DY672" s="13">
        <f t="shared" si="1365"/>
        <v>6563.9079</v>
      </c>
      <c r="DZ672" s="11">
        <v>3</v>
      </c>
      <c r="EA672" s="11">
        <v>680</v>
      </c>
      <c r="EB672" s="11">
        <v>1.88</v>
      </c>
      <c r="EC672" s="16">
        <f t="shared" si="1366"/>
        <v>4.40238805970149</v>
      </c>
      <c r="ED672" s="11">
        <v>1</v>
      </c>
      <c r="EE672" s="11">
        <v>3.18</v>
      </c>
      <c r="EF672" s="8">
        <f t="shared" si="1367"/>
        <v>4.18</v>
      </c>
      <c r="EG672" s="9">
        <v>1.275</v>
      </c>
      <c r="EH672" s="17">
        <v>1.2</v>
      </c>
      <c r="EI672" s="18">
        <f t="shared" si="1368"/>
        <v>554421.122664911</v>
      </c>
    </row>
    <row r="673" s="1" customFormat="1" customHeight="1" spans="1:140">
      <c r="A673" s="19" t="s">
        <v>34</v>
      </c>
      <c r="B673" s="19"/>
      <c r="C673" s="19"/>
      <c r="D673" s="20" t="s">
        <v>35</v>
      </c>
      <c r="E673" s="20"/>
      <c r="F673" s="11">
        <v>2704</v>
      </c>
      <c r="G673" s="11">
        <v>2.209</v>
      </c>
      <c r="H673" s="12">
        <v>1.35</v>
      </c>
      <c r="I673" s="13">
        <f t="shared" si="1338"/>
        <v>8063.7336</v>
      </c>
      <c r="J673" s="11">
        <v>3</v>
      </c>
      <c r="K673" s="11">
        <v>680</v>
      </c>
      <c r="L673" s="11">
        <v>1.79</v>
      </c>
      <c r="M673" s="16">
        <f t="shared" si="1339"/>
        <v>4.31238805970149</v>
      </c>
      <c r="N673" s="11">
        <v>1</v>
      </c>
      <c r="O673" s="11">
        <v>2.38</v>
      </c>
      <c r="P673" s="8">
        <f t="shared" si="1340"/>
        <v>3.38</v>
      </c>
      <c r="Q673" s="9">
        <v>1.275</v>
      </c>
      <c r="R673" s="17">
        <v>1</v>
      </c>
      <c r="S673" s="18">
        <f t="shared" si="1341"/>
        <v>449574.993095031</v>
      </c>
      <c r="U673" s="19" t="s">
        <v>34</v>
      </c>
      <c r="V673" s="19"/>
      <c r="W673" s="19"/>
      <c r="X673" s="20" t="s">
        <v>35</v>
      </c>
      <c r="Y673" s="20"/>
      <c r="Z673" s="11">
        <v>2704</v>
      </c>
      <c r="AA673" s="11">
        <v>2.209</v>
      </c>
      <c r="AB673" s="12">
        <v>1.35</v>
      </c>
      <c r="AC673" s="13">
        <f t="shared" si="1342"/>
        <v>8063.7336</v>
      </c>
      <c r="AD673" s="11">
        <v>3</v>
      </c>
      <c r="AE673" s="11">
        <v>680</v>
      </c>
      <c r="AF673" s="11">
        <v>1.79</v>
      </c>
      <c r="AG673" s="16">
        <f t="shared" si="1343"/>
        <v>4.31238805970149</v>
      </c>
      <c r="AH673" s="11">
        <v>1</v>
      </c>
      <c r="AI673" s="11">
        <v>2.38</v>
      </c>
      <c r="AJ673" s="8">
        <f t="shared" si="1344"/>
        <v>3.38</v>
      </c>
      <c r="AK673" s="9">
        <v>1.275</v>
      </c>
      <c r="AL673" s="17">
        <v>1</v>
      </c>
      <c r="AM673" s="18">
        <f t="shared" si="1345"/>
        <v>449574.993095031</v>
      </c>
      <c r="AO673" s="19" t="s">
        <v>34</v>
      </c>
      <c r="AP673" s="19"/>
      <c r="AQ673" s="19"/>
      <c r="AR673" s="20" t="s">
        <v>35</v>
      </c>
      <c r="AS673" s="20"/>
      <c r="AT673" s="11">
        <v>2704</v>
      </c>
      <c r="AU673" s="11">
        <v>2.209</v>
      </c>
      <c r="AV673" s="12">
        <v>1.35</v>
      </c>
      <c r="AW673" s="13">
        <f t="shared" si="1346"/>
        <v>8063.7336</v>
      </c>
      <c r="AX673" s="11">
        <v>3</v>
      </c>
      <c r="AY673" s="11">
        <v>680</v>
      </c>
      <c r="AZ673" s="11">
        <v>1.79</v>
      </c>
      <c r="BA673" s="16">
        <f t="shared" si="1347"/>
        <v>4.31238805970149</v>
      </c>
      <c r="BB673" s="11">
        <v>1</v>
      </c>
      <c r="BC673" s="11">
        <v>2.38</v>
      </c>
      <c r="BD673" s="8">
        <f t="shared" si="1348"/>
        <v>3.38</v>
      </c>
      <c r="BE673" s="9">
        <v>1.275</v>
      </c>
      <c r="BF673" s="17">
        <v>1.015</v>
      </c>
      <c r="BG673" s="18">
        <f t="shared" si="1349"/>
        <v>456318.617991456</v>
      </c>
      <c r="BI673" s="19" t="s">
        <v>34</v>
      </c>
      <c r="BJ673" s="19"/>
      <c r="BK673" s="19"/>
      <c r="BL673" s="20" t="s">
        <v>35</v>
      </c>
      <c r="BM673" s="20"/>
      <c r="BN673" s="11">
        <v>2704</v>
      </c>
      <c r="BO673" s="11">
        <v>2.209</v>
      </c>
      <c r="BP673" s="12">
        <v>1.35</v>
      </c>
      <c r="BQ673" s="13">
        <f t="shared" si="1350"/>
        <v>8063.7336</v>
      </c>
      <c r="BR673" s="11">
        <v>3</v>
      </c>
      <c r="BS673" s="11">
        <v>680</v>
      </c>
      <c r="BT673" s="11">
        <v>1.79</v>
      </c>
      <c r="BU673" s="16">
        <f t="shared" si="1351"/>
        <v>4.31238805970149</v>
      </c>
      <c r="BV673" s="11">
        <v>1</v>
      </c>
      <c r="BW673" s="11">
        <v>2.38</v>
      </c>
      <c r="BX673" s="8">
        <f t="shared" si="1352"/>
        <v>3.38</v>
      </c>
      <c r="BY673" s="9">
        <v>1.275</v>
      </c>
      <c r="BZ673" s="17">
        <v>1.015</v>
      </c>
      <c r="CA673" s="18">
        <f t="shared" si="1353"/>
        <v>456318.617991456</v>
      </c>
      <c r="CC673" s="19" t="s">
        <v>34</v>
      </c>
      <c r="CD673" s="19"/>
      <c r="CE673" s="19"/>
      <c r="CF673" s="20" t="s">
        <v>35</v>
      </c>
      <c r="CG673" s="20"/>
      <c r="CH673" s="11">
        <f t="shared" si="1354"/>
        <v>3132</v>
      </c>
      <c r="CI673" s="11">
        <v>2.209</v>
      </c>
      <c r="CJ673" s="12">
        <v>1.35</v>
      </c>
      <c r="CK673" s="13">
        <f t="shared" si="1355"/>
        <v>9340.0938</v>
      </c>
      <c r="CL673" s="11">
        <v>3</v>
      </c>
      <c r="CM673" s="11">
        <v>680</v>
      </c>
      <c r="CN673" s="11">
        <v>1.79</v>
      </c>
      <c r="CO673" s="16">
        <f t="shared" si="1356"/>
        <v>4.31238805970149</v>
      </c>
      <c r="CP673" s="11">
        <v>1</v>
      </c>
      <c r="CQ673" s="11">
        <v>2.38</v>
      </c>
      <c r="CR673" s="8">
        <f t="shared" si="1357"/>
        <v>3.38</v>
      </c>
      <c r="CS673" s="9">
        <v>1.275</v>
      </c>
      <c r="CT673" s="17">
        <v>1.085</v>
      </c>
      <c r="CU673" s="18">
        <f t="shared" si="1358"/>
        <v>564998.052158061</v>
      </c>
      <c r="CW673" s="19" t="s">
        <v>34</v>
      </c>
      <c r="CX673" s="19"/>
      <c r="CY673" s="19"/>
      <c r="CZ673" s="20" t="s">
        <v>35</v>
      </c>
      <c r="DA673" s="20"/>
      <c r="DB673" s="11">
        <f t="shared" si="1359"/>
        <v>3144</v>
      </c>
      <c r="DC673" s="11">
        <v>2.209</v>
      </c>
      <c r="DD673" s="12">
        <v>1.35</v>
      </c>
      <c r="DE673" s="13">
        <f t="shared" si="1360"/>
        <v>9375.8796</v>
      </c>
      <c r="DF673" s="11">
        <v>3</v>
      </c>
      <c r="DG673" s="11">
        <v>680</v>
      </c>
      <c r="DH673" s="11">
        <v>1.79</v>
      </c>
      <c r="DI673" s="16">
        <f t="shared" si="1361"/>
        <v>4.31238805970149</v>
      </c>
      <c r="DJ673" s="11">
        <v>1</v>
      </c>
      <c r="DK673" s="11">
        <v>2.38</v>
      </c>
      <c r="DL673" s="8">
        <f t="shared" si="1362"/>
        <v>3.38</v>
      </c>
      <c r="DM673" s="9">
        <v>1.275</v>
      </c>
      <c r="DN673" s="17">
        <v>1.085</v>
      </c>
      <c r="DO673" s="18">
        <f t="shared" si="1363"/>
        <v>567162.795652919</v>
      </c>
      <c r="DQ673" s="19" t="s">
        <v>34</v>
      </c>
      <c r="DR673" s="19"/>
      <c r="DS673" s="19"/>
      <c r="DT673" s="20" t="s">
        <v>35</v>
      </c>
      <c r="DU673" s="20"/>
      <c r="DV673" s="11">
        <f t="shared" si="1364"/>
        <v>3203</v>
      </c>
      <c r="DW673" s="11">
        <v>2.209</v>
      </c>
      <c r="DX673" s="12">
        <v>1.35</v>
      </c>
      <c r="DY673" s="13">
        <f t="shared" si="1365"/>
        <v>9551.82645</v>
      </c>
      <c r="DZ673" s="11">
        <v>3</v>
      </c>
      <c r="EA673" s="11">
        <v>680</v>
      </c>
      <c r="EB673" s="11">
        <v>1.88</v>
      </c>
      <c r="EC673" s="16">
        <f t="shared" si="1366"/>
        <v>4.40238805970149</v>
      </c>
      <c r="ED673" s="11">
        <v>1</v>
      </c>
      <c r="EE673" s="11">
        <v>3.18</v>
      </c>
      <c r="EF673" s="8">
        <f t="shared" si="1367"/>
        <v>4.18</v>
      </c>
      <c r="EG673" s="9">
        <v>1.275</v>
      </c>
      <c r="EH673" s="17">
        <v>1.2</v>
      </c>
      <c r="EI673" s="18">
        <f t="shared" si="1368"/>
        <v>806795.955182338</v>
      </c>
    </row>
    <row r="674" s="1" customFormat="1" customHeight="1" spans="1:140">
      <c r="A674" s="19"/>
      <c r="B674" s="19"/>
      <c r="C674" s="19"/>
      <c r="D674" s="20"/>
      <c r="E674" s="20"/>
      <c r="F674" s="11">
        <v>2704</v>
      </c>
      <c r="G674" s="11">
        <v>1.518</v>
      </c>
      <c r="H674" s="12">
        <v>1.35</v>
      </c>
      <c r="I674" s="13">
        <f t="shared" si="1338"/>
        <v>5541.3072</v>
      </c>
      <c r="J674" s="11">
        <v>3</v>
      </c>
      <c r="K674" s="11">
        <v>430</v>
      </c>
      <c r="L674" s="11">
        <v>1.79</v>
      </c>
      <c r="M674" s="16">
        <f t="shared" si="1339"/>
        <v>3.85172839506173</v>
      </c>
      <c r="N674" s="11">
        <v>1</v>
      </c>
      <c r="O674" s="11">
        <v>2.38</v>
      </c>
      <c r="P674" s="8">
        <f t="shared" si="1340"/>
        <v>3.38</v>
      </c>
      <c r="Q674" s="9">
        <v>1.275</v>
      </c>
      <c r="R674" s="17">
        <v>1</v>
      </c>
      <c r="S674" s="18">
        <f t="shared" si="1341"/>
        <v>275940.865608408</v>
      </c>
      <c r="U674" s="19"/>
      <c r="V674" s="19"/>
      <c r="W674" s="19"/>
      <c r="X674" s="20"/>
      <c r="Y674" s="20"/>
      <c r="Z674" s="11">
        <v>2704</v>
      </c>
      <c r="AA674" s="11">
        <v>1.518</v>
      </c>
      <c r="AB674" s="12">
        <v>1.35</v>
      </c>
      <c r="AC674" s="13">
        <f t="shared" si="1342"/>
        <v>5541.3072</v>
      </c>
      <c r="AD674" s="11">
        <v>3</v>
      </c>
      <c r="AE674" s="11">
        <v>430</v>
      </c>
      <c r="AF674" s="11">
        <v>1.79</v>
      </c>
      <c r="AG674" s="16">
        <f t="shared" si="1343"/>
        <v>3.85172839506173</v>
      </c>
      <c r="AH674" s="11">
        <v>1</v>
      </c>
      <c r="AI674" s="11">
        <v>2.38</v>
      </c>
      <c r="AJ674" s="8">
        <f t="shared" si="1344"/>
        <v>3.38</v>
      </c>
      <c r="AK674" s="9">
        <v>1.275</v>
      </c>
      <c r="AL674" s="17">
        <v>1</v>
      </c>
      <c r="AM674" s="18">
        <f t="shared" si="1345"/>
        <v>275940.865608408</v>
      </c>
      <c r="AO674" s="19"/>
      <c r="AP674" s="19"/>
      <c r="AQ674" s="19"/>
      <c r="AR674" s="20"/>
      <c r="AS674" s="20"/>
      <c r="AT674" s="11">
        <v>2704</v>
      </c>
      <c r="AU674" s="11">
        <v>1.518</v>
      </c>
      <c r="AV674" s="12">
        <v>1.35</v>
      </c>
      <c r="AW674" s="13">
        <f t="shared" si="1346"/>
        <v>5541.3072</v>
      </c>
      <c r="AX674" s="11">
        <v>3</v>
      </c>
      <c r="AY674" s="11">
        <v>430</v>
      </c>
      <c r="AZ674" s="11">
        <v>1.79</v>
      </c>
      <c r="BA674" s="16">
        <f t="shared" si="1347"/>
        <v>3.85172839506173</v>
      </c>
      <c r="BB674" s="11">
        <v>1</v>
      </c>
      <c r="BC674" s="11">
        <v>2.38</v>
      </c>
      <c r="BD674" s="8">
        <f t="shared" si="1348"/>
        <v>3.38</v>
      </c>
      <c r="BE674" s="9">
        <v>1.275</v>
      </c>
      <c r="BF674" s="17">
        <v>1.015</v>
      </c>
      <c r="BG674" s="18">
        <f t="shared" si="1349"/>
        <v>280079.978592534</v>
      </c>
      <c r="BI674" s="19"/>
      <c r="BJ674" s="19"/>
      <c r="BK674" s="19"/>
      <c r="BL674" s="20"/>
      <c r="BM674" s="20"/>
      <c r="BN674" s="11">
        <v>2704</v>
      </c>
      <c r="BO674" s="11">
        <v>1.518</v>
      </c>
      <c r="BP674" s="12">
        <v>1.35</v>
      </c>
      <c r="BQ674" s="13">
        <f t="shared" si="1350"/>
        <v>5541.3072</v>
      </c>
      <c r="BR674" s="11">
        <v>3</v>
      </c>
      <c r="BS674" s="11">
        <v>430</v>
      </c>
      <c r="BT674" s="11">
        <v>1.79</v>
      </c>
      <c r="BU674" s="16">
        <f t="shared" si="1351"/>
        <v>3.85172839506173</v>
      </c>
      <c r="BV674" s="11">
        <v>1</v>
      </c>
      <c r="BW674" s="11">
        <v>2.38</v>
      </c>
      <c r="BX674" s="8">
        <f t="shared" si="1352"/>
        <v>3.38</v>
      </c>
      <c r="BY674" s="9">
        <v>1.275</v>
      </c>
      <c r="BZ674" s="17">
        <v>1.015</v>
      </c>
      <c r="CA674" s="18">
        <f t="shared" si="1353"/>
        <v>280079.978592534</v>
      </c>
      <c r="CC674" s="19"/>
      <c r="CD674" s="19"/>
      <c r="CE674" s="19"/>
      <c r="CF674" s="20"/>
      <c r="CG674" s="20"/>
      <c r="CH674" s="11">
        <f t="shared" si="1354"/>
        <v>3132</v>
      </c>
      <c r="CI674" s="11">
        <v>1.518</v>
      </c>
      <c r="CJ674" s="12">
        <v>1.35</v>
      </c>
      <c r="CK674" s="13">
        <f t="shared" si="1355"/>
        <v>6418.4076</v>
      </c>
      <c r="CL674" s="11">
        <v>3</v>
      </c>
      <c r="CM674" s="11">
        <v>430</v>
      </c>
      <c r="CN674" s="11">
        <v>1.79</v>
      </c>
      <c r="CO674" s="16">
        <f t="shared" si="1356"/>
        <v>3.85172839506173</v>
      </c>
      <c r="CP674" s="11">
        <v>1</v>
      </c>
      <c r="CQ674" s="11">
        <v>2.38</v>
      </c>
      <c r="CR674" s="8">
        <f t="shared" si="1357"/>
        <v>3.38</v>
      </c>
      <c r="CS674" s="9">
        <v>1.275</v>
      </c>
      <c r="CT674" s="17">
        <v>1.085</v>
      </c>
      <c r="CU674" s="18">
        <f t="shared" si="1358"/>
        <v>346785.417280993</v>
      </c>
      <c r="CW674" s="19"/>
      <c r="CX674" s="19"/>
      <c r="CY674" s="19"/>
      <c r="CZ674" s="20"/>
      <c r="DA674" s="20"/>
      <c r="DB674" s="11">
        <f t="shared" si="1359"/>
        <v>3144</v>
      </c>
      <c r="DC674" s="11">
        <v>1.518</v>
      </c>
      <c r="DD674" s="12">
        <v>1.35</v>
      </c>
      <c r="DE674" s="13">
        <f t="shared" si="1360"/>
        <v>6442.9992</v>
      </c>
      <c r="DF674" s="11">
        <v>3</v>
      </c>
      <c r="DG674" s="11">
        <v>430</v>
      </c>
      <c r="DH674" s="11">
        <v>1.79</v>
      </c>
      <c r="DI674" s="16">
        <f t="shared" si="1361"/>
        <v>3.85172839506173</v>
      </c>
      <c r="DJ674" s="11">
        <v>1</v>
      </c>
      <c r="DK674" s="11">
        <v>2.38</v>
      </c>
      <c r="DL674" s="8">
        <f t="shared" si="1362"/>
        <v>3.38</v>
      </c>
      <c r="DM674" s="9">
        <v>1.275</v>
      </c>
      <c r="DN674" s="17">
        <v>1.085</v>
      </c>
      <c r="DO674" s="18">
        <f t="shared" si="1363"/>
        <v>348114.09704069</v>
      </c>
      <c r="DQ674" s="19"/>
      <c r="DR674" s="19"/>
      <c r="DS674" s="19"/>
      <c r="DT674" s="20"/>
      <c r="DU674" s="20"/>
      <c r="DV674" s="11">
        <f t="shared" si="1364"/>
        <v>3203</v>
      </c>
      <c r="DW674" s="11">
        <v>1.518</v>
      </c>
      <c r="DX674" s="12">
        <v>1.35</v>
      </c>
      <c r="DY674" s="13">
        <f t="shared" si="1365"/>
        <v>6563.9079</v>
      </c>
      <c r="DZ674" s="11">
        <v>3</v>
      </c>
      <c r="EA674" s="11">
        <v>430</v>
      </c>
      <c r="EB674" s="11">
        <v>1.88</v>
      </c>
      <c r="EC674" s="16">
        <f t="shared" si="1366"/>
        <v>3.94172839506173</v>
      </c>
      <c r="ED674" s="11">
        <v>1</v>
      </c>
      <c r="EE674" s="11">
        <v>3.18</v>
      </c>
      <c r="EF674" s="8">
        <f t="shared" si="1367"/>
        <v>4.18</v>
      </c>
      <c r="EG674" s="9">
        <v>1.275</v>
      </c>
      <c r="EH674" s="17">
        <v>1.2</v>
      </c>
      <c r="EI674" s="18">
        <f t="shared" si="1368"/>
        <v>496407.279956702</v>
      </c>
    </row>
    <row r="675" s="1" customFormat="1" customHeight="1" spans="1:140">
      <c r="A675" s="21">
        <f>A670+B670+C670+D670+A672+B672+C672</f>
        <v>4797263.55658673</v>
      </c>
      <c r="B675" s="21"/>
      <c r="C675" s="21"/>
      <c r="D675" s="22">
        <f>A675/E670</f>
        <v>266514.642032596</v>
      </c>
      <c r="E675" s="22"/>
      <c r="F675" s="11">
        <v>2704</v>
      </c>
      <c r="G675" s="11">
        <v>2.209</v>
      </c>
      <c r="H675" s="12">
        <v>1.35</v>
      </c>
      <c r="I675" s="13">
        <f t="shared" si="1338"/>
        <v>8063.7336</v>
      </c>
      <c r="J675" s="11">
        <v>3</v>
      </c>
      <c r="K675" s="11">
        <v>430</v>
      </c>
      <c r="L675" s="11">
        <v>1.79</v>
      </c>
      <c r="M675" s="16">
        <f t="shared" si="1339"/>
        <v>3.85172839506173</v>
      </c>
      <c r="N675" s="11">
        <v>1</v>
      </c>
      <c r="O675" s="11">
        <v>2.38</v>
      </c>
      <c r="P675" s="8">
        <f t="shared" si="1340"/>
        <v>3.38</v>
      </c>
      <c r="Q675" s="9">
        <v>1.275</v>
      </c>
      <c r="R675" s="17">
        <v>1</v>
      </c>
      <c r="S675" s="18">
        <f t="shared" si="1341"/>
        <v>401550.311020404</v>
      </c>
      <c r="U675" s="21">
        <f>U670+V670+W670+X670+U672+V672+W672</f>
        <v>5133171.97649208</v>
      </c>
      <c r="V675" s="21"/>
      <c r="W675" s="21"/>
      <c r="X675" s="22">
        <f>U675/Y670</f>
        <v>285176.220916226</v>
      </c>
      <c r="Y675" s="22"/>
      <c r="Z675" s="11">
        <v>2704</v>
      </c>
      <c r="AA675" s="11">
        <v>2.209</v>
      </c>
      <c r="AB675" s="12">
        <v>1.35</v>
      </c>
      <c r="AC675" s="13">
        <f t="shared" si="1342"/>
        <v>8063.7336</v>
      </c>
      <c r="AD675" s="11">
        <v>3</v>
      </c>
      <c r="AE675" s="11">
        <v>430</v>
      </c>
      <c r="AF675" s="11">
        <v>1.79</v>
      </c>
      <c r="AG675" s="16">
        <f t="shared" si="1343"/>
        <v>3.85172839506173</v>
      </c>
      <c r="AH675" s="11">
        <v>1</v>
      </c>
      <c r="AI675" s="11">
        <v>2.38</v>
      </c>
      <c r="AJ675" s="8">
        <f t="shared" si="1344"/>
        <v>3.38</v>
      </c>
      <c r="AK675" s="9">
        <v>1.275</v>
      </c>
      <c r="AL675" s="17">
        <v>1</v>
      </c>
      <c r="AM675" s="18">
        <f t="shared" si="1345"/>
        <v>401550.311020404</v>
      </c>
      <c r="AO675" s="21">
        <f>AO670+AP670+AQ670+AR670+AO672+AP672+AQ672</f>
        <v>5112668.99819056</v>
      </c>
      <c r="AP675" s="21"/>
      <c r="AQ675" s="21"/>
      <c r="AR675" s="22">
        <f>AO675/AS670</f>
        <v>284037.166566142</v>
      </c>
      <c r="AS675" s="22"/>
      <c r="AT675" s="11">
        <v>2704</v>
      </c>
      <c r="AU675" s="11">
        <v>2.209</v>
      </c>
      <c r="AV675" s="12">
        <v>1.35</v>
      </c>
      <c r="AW675" s="13">
        <f t="shared" si="1346"/>
        <v>8063.7336</v>
      </c>
      <c r="AX675" s="11">
        <v>3</v>
      </c>
      <c r="AY675" s="11">
        <v>430</v>
      </c>
      <c r="AZ675" s="11">
        <v>1.79</v>
      </c>
      <c r="BA675" s="16">
        <f t="shared" si="1347"/>
        <v>3.85172839506173</v>
      </c>
      <c r="BB675" s="11">
        <v>1</v>
      </c>
      <c r="BC675" s="11">
        <v>2.38</v>
      </c>
      <c r="BD675" s="8">
        <f t="shared" si="1348"/>
        <v>3.38</v>
      </c>
      <c r="BE675" s="9">
        <v>1.275</v>
      </c>
      <c r="BF675" s="17">
        <v>1.015</v>
      </c>
      <c r="BG675" s="18">
        <f t="shared" si="1349"/>
        <v>407573.56568571</v>
      </c>
      <c r="BI675" s="21">
        <f>BI670+BJ670+BK670+BL670+BI672+BJ672+BK672</f>
        <v>5562553.74776423</v>
      </c>
      <c r="BJ675" s="21"/>
      <c r="BK675" s="21"/>
      <c r="BL675" s="22">
        <f>BI675/BM670</f>
        <v>309030.763764679</v>
      </c>
      <c r="BM675" s="22"/>
      <c r="BN675" s="11">
        <v>2704</v>
      </c>
      <c r="BO675" s="11">
        <v>2.209</v>
      </c>
      <c r="BP675" s="12">
        <v>1.35</v>
      </c>
      <c r="BQ675" s="13">
        <f t="shared" si="1350"/>
        <v>8063.7336</v>
      </c>
      <c r="BR675" s="11">
        <v>3</v>
      </c>
      <c r="BS675" s="11">
        <v>430</v>
      </c>
      <c r="BT675" s="11">
        <v>1.79</v>
      </c>
      <c r="BU675" s="16">
        <f t="shared" si="1351"/>
        <v>3.85172839506173</v>
      </c>
      <c r="BV675" s="11">
        <v>1</v>
      </c>
      <c r="BW675" s="11">
        <v>2.38</v>
      </c>
      <c r="BX675" s="8">
        <f t="shared" si="1352"/>
        <v>3.38</v>
      </c>
      <c r="BY675" s="9">
        <v>1.275</v>
      </c>
      <c r="BZ675" s="17">
        <v>1.015</v>
      </c>
      <c r="CA675" s="18">
        <f t="shared" si="1353"/>
        <v>407573.56568571</v>
      </c>
      <c r="CC675" s="21">
        <f>CC670+CD670+CE670+CF670+CC672+CD672+CE672</f>
        <v>6178698.72463541</v>
      </c>
      <c r="CD675" s="21"/>
      <c r="CE675" s="21"/>
      <c r="CF675" s="22">
        <f>CC675/CG670</f>
        <v>343261.040257523</v>
      </c>
      <c r="CG675" s="22"/>
      <c r="CH675" s="11">
        <f t="shared" si="1354"/>
        <v>3132</v>
      </c>
      <c r="CI675" s="11">
        <v>2.209</v>
      </c>
      <c r="CJ675" s="12">
        <v>1.35</v>
      </c>
      <c r="CK675" s="13">
        <f t="shared" si="1355"/>
        <v>9340.0938</v>
      </c>
      <c r="CL675" s="11">
        <v>3</v>
      </c>
      <c r="CM675" s="11">
        <v>430</v>
      </c>
      <c r="CN675" s="11">
        <v>1.79</v>
      </c>
      <c r="CO675" s="16">
        <f t="shared" si="1356"/>
        <v>3.85172839506173</v>
      </c>
      <c r="CP675" s="11">
        <v>1</v>
      </c>
      <c r="CQ675" s="11">
        <v>2.38</v>
      </c>
      <c r="CR675" s="8">
        <f t="shared" si="1357"/>
        <v>3.38</v>
      </c>
      <c r="CS675" s="9">
        <v>1.275</v>
      </c>
      <c r="CT675" s="17">
        <v>1.085</v>
      </c>
      <c r="CU675" s="18">
        <f t="shared" si="1358"/>
        <v>504643.601300206</v>
      </c>
      <c r="CW675" s="21">
        <f>CW670+CX670+CY670+CZ670+CW672+CX672+CY672</f>
        <v>6754383.6574129</v>
      </c>
      <c r="CX675" s="21"/>
      <c r="CY675" s="21"/>
      <c r="CZ675" s="22">
        <f>CW675/DA670</f>
        <v>375243.536522939</v>
      </c>
      <c r="DA675" s="22"/>
      <c r="DB675" s="11">
        <f t="shared" si="1359"/>
        <v>3144</v>
      </c>
      <c r="DC675" s="11">
        <v>2.209</v>
      </c>
      <c r="DD675" s="12">
        <v>1.35</v>
      </c>
      <c r="DE675" s="13">
        <f t="shared" si="1360"/>
        <v>9375.8796</v>
      </c>
      <c r="DF675" s="11">
        <v>3</v>
      </c>
      <c r="DG675" s="11">
        <v>430</v>
      </c>
      <c r="DH675" s="11">
        <v>1.79</v>
      </c>
      <c r="DI675" s="16">
        <f t="shared" si="1361"/>
        <v>3.85172839506173</v>
      </c>
      <c r="DJ675" s="11">
        <v>1</v>
      </c>
      <c r="DK675" s="11">
        <v>2.38</v>
      </c>
      <c r="DL675" s="8">
        <f t="shared" si="1362"/>
        <v>3.38</v>
      </c>
      <c r="DM675" s="9">
        <v>1.275</v>
      </c>
      <c r="DN675" s="17">
        <v>1.085</v>
      </c>
      <c r="DO675" s="18">
        <f t="shared" si="1363"/>
        <v>506577.10168833</v>
      </c>
      <c r="DQ675" s="21">
        <f>DQ670+DR670+DS670+DT670+DQ672+DR672+DS672</f>
        <v>10156953.9293059</v>
      </c>
      <c r="DR675" s="21"/>
      <c r="DS675" s="21"/>
      <c r="DT675" s="22">
        <f>DQ675/DU670</f>
        <v>564275.218294774</v>
      </c>
      <c r="DU675" s="22"/>
      <c r="DV675" s="11">
        <f t="shared" si="1364"/>
        <v>3203</v>
      </c>
      <c r="DW675" s="11">
        <v>2.209</v>
      </c>
      <c r="DX675" s="12">
        <v>1.35</v>
      </c>
      <c r="DY675" s="13">
        <f t="shared" si="1365"/>
        <v>9551.82645</v>
      </c>
      <c r="DZ675" s="11">
        <v>3</v>
      </c>
      <c r="EA675" s="11">
        <v>430</v>
      </c>
      <c r="EB675" s="11">
        <v>1.88</v>
      </c>
      <c r="EC675" s="16">
        <f t="shared" si="1366"/>
        <v>3.94172839506173</v>
      </c>
      <c r="ED675" s="11">
        <v>1</v>
      </c>
      <c r="EE675" s="11">
        <v>3.18</v>
      </c>
      <c r="EF675" s="8">
        <f t="shared" si="1367"/>
        <v>4.18</v>
      </c>
      <c r="EG675" s="9">
        <v>1.275</v>
      </c>
      <c r="EH675" s="17">
        <v>1.2</v>
      </c>
      <c r="EI675" s="18">
        <f t="shared" si="1368"/>
        <v>722373.966682711</v>
      </c>
    </row>
    <row r="676" s="1" customFormat="1" customHeight="1" spans="1:140">
      <c r="A676" s="21"/>
      <c r="B676" s="21"/>
      <c r="C676" s="21"/>
      <c r="D676" s="22"/>
      <c r="E676" s="22"/>
      <c r="F676" s="11">
        <v>2704</v>
      </c>
      <c r="G676" s="11">
        <v>0.5</v>
      </c>
      <c r="H676" s="12">
        <v>1.35</v>
      </c>
      <c r="I676" s="13">
        <f t="shared" si="1338"/>
        <v>1825.2</v>
      </c>
      <c r="J676" s="11">
        <v>3</v>
      </c>
      <c r="K676" s="11">
        <v>680</v>
      </c>
      <c r="L676" s="11">
        <v>1.79</v>
      </c>
      <c r="M676" s="16">
        <f t="shared" si="1339"/>
        <v>4.31238805970149</v>
      </c>
      <c r="N676" s="11">
        <v>1</v>
      </c>
      <c r="O676" s="11">
        <v>2.38</v>
      </c>
      <c r="P676" s="8">
        <f t="shared" si="1340"/>
        <v>3.38</v>
      </c>
      <c r="Q676" s="9">
        <v>1.275</v>
      </c>
      <c r="R676" s="17">
        <v>1</v>
      </c>
      <c r="S676" s="18">
        <f t="shared" si="1341"/>
        <v>101759.844521284</v>
      </c>
      <c r="U676" s="21"/>
      <c r="V676" s="21"/>
      <c r="W676" s="21"/>
      <c r="X676" s="22"/>
      <c r="Y676" s="22"/>
      <c r="Z676" s="11">
        <v>2704</v>
      </c>
      <c r="AA676" s="11">
        <v>0.5</v>
      </c>
      <c r="AB676" s="12">
        <v>1.35</v>
      </c>
      <c r="AC676" s="13">
        <f t="shared" si="1342"/>
        <v>1825.2</v>
      </c>
      <c r="AD676" s="11">
        <v>3</v>
      </c>
      <c r="AE676" s="11">
        <v>680</v>
      </c>
      <c r="AF676" s="11">
        <v>1.79</v>
      </c>
      <c r="AG676" s="16">
        <f t="shared" si="1343"/>
        <v>4.31238805970149</v>
      </c>
      <c r="AH676" s="11">
        <v>1</v>
      </c>
      <c r="AI676" s="11">
        <v>2.38</v>
      </c>
      <c r="AJ676" s="8">
        <f t="shared" si="1344"/>
        <v>3.38</v>
      </c>
      <c r="AK676" s="9">
        <v>1.275</v>
      </c>
      <c r="AL676" s="17">
        <v>1</v>
      </c>
      <c r="AM676" s="18">
        <f t="shared" si="1345"/>
        <v>101759.844521284</v>
      </c>
      <c r="AO676" s="21"/>
      <c r="AP676" s="21"/>
      <c r="AQ676" s="21"/>
      <c r="AR676" s="22"/>
      <c r="AS676" s="22"/>
      <c r="AT676" s="11">
        <v>2704</v>
      </c>
      <c r="AU676" s="11">
        <v>0.5</v>
      </c>
      <c r="AV676" s="12">
        <v>1.35</v>
      </c>
      <c r="AW676" s="13">
        <f t="shared" si="1346"/>
        <v>1825.2</v>
      </c>
      <c r="AX676" s="11">
        <v>3</v>
      </c>
      <c r="AY676" s="11">
        <v>680</v>
      </c>
      <c r="AZ676" s="11">
        <v>1.79</v>
      </c>
      <c r="BA676" s="16">
        <f t="shared" si="1347"/>
        <v>4.31238805970149</v>
      </c>
      <c r="BB676" s="11">
        <v>1</v>
      </c>
      <c r="BC676" s="11">
        <v>2.38</v>
      </c>
      <c r="BD676" s="8">
        <f t="shared" si="1348"/>
        <v>3.38</v>
      </c>
      <c r="BE676" s="9">
        <v>1.275</v>
      </c>
      <c r="BF676" s="17">
        <v>1.015</v>
      </c>
      <c r="BG676" s="18">
        <f t="shared" si="1349"/>
        <v>103286.242189103</v>
      </c>
      <c r="BI676" s="21"/>
      <c r="BJ676" s="21"/>
      <c r="BK676" s="21"/>
      <c r="BL676" s="22"/>
      <c r="BM676" s="22"/>
      <c r="BN676" s="11">
        <v>2704</v>
      </c>
      <c r="BO676" s="11">
        <v>0.5</v>
      </c>
      <c r="BP676" s="12">
        <v>1.35</v>
      </c>
      <c r="BQ676" s="13">
        <f t="shared" si="1350"/>
        <v>1825.2</v>
      </c>
      <c r="BR676" s="11">
        <v>3</v>
      </c>
      <c r="BS676" s="11">
        <v>680</v>
      </c>
      <c r="BT676" s="11">
        <v>1.79</v>
      </c>
      <c r="BU676" s="16">
        <f t="shared" si="1351"/>
        <v>4.31238805970149</v>
      </c>
      <c r="BV676" s="11">
        <v>1</v>
      </c>
      <c r="BW676" s="11">
        <v>2.38</v>
      </c>
      <c r="BX676" s="8">
        <f t="shared" si="1352"/>
        <v>3.38</v>
      </c>
      <c r="BY676" s="9">
        <v>1.275</v>
      </c>
      <c r="BZ676" s="17">
        <v>1.015</v>
      </c>
      <c r="CA676" s="18">
        <f t="shared" si="1353"/>
        <v>103286.242189103</v>
      </c>
      <c r="CC676" s="21"/>
      <c r="CD676" s="21"/>
      <c r="CE676" s="21"/>
      <c r="CF676" s="22"/>
      <c r="CG676" s="22"/>
      <c r="CH676" s="11">
        <f t="shared" si="1354"/>
        <v>3132</v>
      </c>
      <c r="CI676" s="11">
        <v>0.5</v>
      </c>
      <c r="CJ676" s="12">
        <v>1.35</v>
      </c>
      <c r="CK676" s="13">
        <f t="shared" si="1355"/>
        <v>2114.1</v>
      </c>
      <c r="CL676" s="11">
        <v>3</v>
      </c>
      <c r="CM676" s="11">
        <v>680</v>
      </c>
      <c r="CN676" s="11">
        <v>1.79</v>
      </c>
      <c r="CO676" s="16">
        <f t="shared" si="1356"/>
        <v>4.31238805970149</v>
      </c>
      <c r="CP676" s="11">
        <v>1</v>
      </c>
      <c r="CQ676" s="11">
        <v>2.38</v>
      </c>
      <c r="CR676" s="8">
        <f t="shared" si="1357"/>
        <v>3.38</v>
      </c>
      <c r="CS676" s="9">
        <v>1.275</v>
      </c>
      <c r="CT676" s="17">
        <v>1.085</v>
      </c>
      <c r="CU676" s="18">
        <f t="shared" si="1358"/>
        <v>127885.480343608</v>
      </c>
      <c r="CW676" s="21"/>
      <c r="CX676" s="21"/>
      <c r="CY676" s="21"/>
      <c r="CZ676" s="22"/>
      <c r="DA676" s="22"/>
      <c r="DB676" s="11">
        <f t="shared" si="1359"/>
        <v>3144</v>
      </c>
      <c r="DC676" s="11">
        <v>0.5</v>
      </c>
      <c r="DD676" s="12">
        <v>1.35</v>
      </c>
      <c r="DE676" s="13">
        <f t="shared" si="1360"/>
        <v>2122.2</v>
      </c>
      <c r="DF676" s="11">
        <v>3</v>
      </c>
      <c r="DG676" s="11">
        <v>680</v>
      </c>
      <c r="DH676" s="11">
        <v>1.79</v>
      </c>
      <c r="DI676" s="16">
        <f t="shared" si="1361"/>
        <v>4.31238805970149</v>
      </c>
      <c r="DJ676" s="11">
        <v>1</v>
      </c>
      <c r="DK676" s="11">
        <v>2.38</v>
      </c>
      <c r="DL676" s="8">
        <f t="shared" si="1362"/>
        <v>3.38</v>
      </c>
      <c r="DM676" s="9">
        <v>1.275</v>
      </c>
      <c r="DN676" s="17">
        <v>1.085</v>
      </c>
      <c r="DO676" s="18">
        <f t="shared" si="1363"/>
        <v>128375.463026917</v>
      </c>
      <c r="DQ676" s="21"/>
      <c r="DR676" s="21"/>
      <c r="DS676" s="21"/>
      <c r="DT676" s="22"/>
      <c r="DU676" s="22"/>
      <c r="DV676" s="11">
        <f t="shared" si="1364"/>
        <v>3203</v>
      </c>
      <c r="DW676" s="11">
        <v>0.5</v>
      </c>
      <c r="DX676" s="12">
        <v>1.35</v>
      </c>
      <c r="DY676" s="13">
        <f t="shared" si="1365"/>
        <v>2162.025</v>
      </c>
      <c r="DZ676" s="11">
        <v>3</v>
      </c>
      <c r="EA676" s="11">
        <v>680</v>
      </c>
      <c r="EB676" s="11">
        <v>1.88</v>
      </c>
      <c r="EC676" s="16">
        <f t="shared" si="1366"/>
        <v>4.40238805970149</v>
      </c>
      <c r="ED676" s="11">
        <v>1</v>
      </c>
      <c r="EE676" s="11">
        <v>3.18</v>
      </c>
      <c r="EF676" s="8">
        <f t="shared" si="1367"/>
        <v>4.18</v>
      </c>
      <c r="EG676" s="9">
        <v>1.275</v>
      </c>
      <c r="EH676" s="17">
        <v>1.2</v>
      </c>
      <c r="EI676" s="18">
        <f t="shared" si="1368"/>
        <v>182615.653051684</v>
      </c>
    </row>
    <row r="677" s="1" customFormat="1" customHeight="1" spans="1:140">
      <c r="F677" s="11">
        <v>2704</v>
      </c>
      <c r="G677" s="11">
        <v>0.5</v>
      </c>
      <c r="H677" s="12">
        <v>1.35</v>
      </c>
      <c r="I677" s="13">
        <f t="shared" si="1338"/>
        <v>1825.2</v>
      </c>
      <c r="J677" s="11">
        <v>3</v>
      </c>
      <c r="K677" s="11">
        <v>680</v>
      </c>
      <c r="L677" s="11">
        <v>1.79</v>
      </c>
      <c r="M677" s="16">
        <f t="shared" si="1339"/>
        <v>4.31238805970149</v>
      </c>
      <c r="N677" s="11">
        <v>1</v>
      </c>
      <c r="O677" s="11">
        <v>2.38</v>
      </c>
      <c r="P677" s="8">
        <f t="shared" si="1340"/>
        <v>3.38</v>
      </c>
      <c r="Q677" s="9">
        <v>1.275</v>
      </c>
      <c r="R677" s="17">
        <v>1</v>
      </c>
      <c r="S677" s="18">
        <f t="shared" si="1341"/>
        <v>101759.844521284</v>
      </c>
      <c r="Z677" s="11">
        <v>2704</v>
      </c>
      <c r="AA677" s="11">
        <v>0.5</v>
      </c>
      <c r="AB677" s="12">
        <v>1.35</v>
      </c>
      <c r="AC677" s="13">
        <f t="shared" si="1342"/>
        <v>1825.2</v>
      </c>
      <c r="AD677" s="11">
        <v>3</v>
      </c>
      <c r="AE677" s="11">
        <v>680</v>
      </c>
      <c r="AF677" s="11">
        <v>1.79</v>
      </c>
      <c r="AG677" s="16">
        <f t="shared" si="1343"/>
        <v>4.31238805970149</v>
      </c>
      <c r="AH677" s="11">
        <v>1</v>
      </c>
      <c r="AI677" s="11">
        <v>2.38</v>
      </c>
      <c r="AJ677" s="8">
        <f t="shared" si="1344"/>
        <v>3.38</v>
      </c>
      <c r="AK677" s="9">
        <v>1.275</v>
      </c>
      <c r="AL677" s="17">
        <v>1</v>
      </c>
      <c r="AM677" s="18">
        <f t="shared" si="1345"/>
        <v>101759.844521284</v>
      </c>
      <c r="AT677" s="11">
        <v>2704</v>
      </c>
      <c r="AU677" s="11">
        <v>0.5</v>
      </c>
      <c r="AV677" s="12">
        <v>1.35</v>
      </c>
      <c r="AW677" s="13">
        <f t="shared" si="1346"/>
        <v>1825.2</v>
      </c>
      <c r="AX677" s="11">
        <v>3</v>
      </c>
      <c r="AY677" s="11">
        <v>680</v>
      </c>
      <c r="AZ677" s="11">
        <v>1.79</v>
      </c>
      <c r="BA677" s="16">
        <f t="shared" si="1347"/>
        <v>4.31238805970149</v>
      </c>
      <c r="BB677" s="11">
        <v>1</v>
      </c>
      <c r="BC677" s="11">
        <v>2.38</v>
      </c>
      <c r="BD677" s="8">
        <f t="shared" si="1348"/>
        <v>3.38</v>
      </c>
      <c r="BE677" s="9">
        <v>1.275</v>
      </c>
      <c r="BF677" s="17">
        <v>1.015</v>
      </c>
      <c r="BG677" s="18">
        <f t="shared" si="1349"/>
        <v>103286.242189103</v>
      </c>
      <c r="BN677" s="11">
        <v>2704</v>
      </c>
      <c r="BO677" s="11">
        <v>0.5</v>
      </c>
      <c r="BP677" s="12">
        <v>1.35</v>
      </c>
      <c r="BQ677" s="13">
        <f t="shared" si="1350"/>
        <v>1825.2</v>
      </c>
      <c r="BR677" s="11">
        <v>3</v>
      </c>
      <c r="BS677" s="11">
        <v>680</v>
      </c>
      <c r="BT677" s="11">
        <v>1.79</v>
      </c>
      <c r="BU677" s="16">
        <f t="shared" si="1351"/>
        <v>4.31238805970149</v>
      </c>
      <c r="BV677" s="11">
        <v>1</v>
      </c>
      <c r="BW677" s="11">
        <v>2.38</v>
      </c>
      <c r="BX677" s="8">
        <f t="shared" si="1352"/>
        <v>3.38</v>
      </c>
      <c r="BY677" s="9">
        <v>1.275</v>
      </c>
      <c r="BZ677" s="17">
        <v>1.015</v>
      </c>
      <c r="CA677" s="18">
        <f t="shared" si="1353"/>
        <v>103286.242189103</v>
      </c>
      <c r="CH677" s="11">
        <f t="shared" si="1354"/>
        <v>3132</v>
      </c>
      <c r="CI677" s="11">
        <v>0.5</v>
      </c>
      <c r="CJ677" s="12">
        <v>1.35</v>
      </c>
      <c r="CK677" s="13">
        <f t="shared" si="1355"/>
        <v>2114.1</v>
      </c>
      <c r="CL677" s="11">
        <v>3</v>
      </c>
      <c r="CM677" s="11">
        <v>680</v>
      </c>
      <c r="CN677" s="11">
        <v>1.79</v>
      </c>
      <c r="CO677" s="16">
        <f t="shared" si="1356"/>
        <v>4.31238805970149</v>
      </c>
      <c r="CP677" s="11">
        <v>1</v>
      </c>
      <c r="CQ677" s="11">
        <v>2.38</v>
      </c>
      <c r="CR677" s="8">
        <f t="shared" si="1357"/>
        <v>3.38</v>
      </c>
      <c r="CS677" s="9">
        <v>1.275</v>
      </c>
      <c r="CT677" s="17">
        <v>1.085</v>
      </c>
      <c r="CU677" s="18">
        <f t="shared" si="1358"/>
        <v>127885.480343608</v>
      </c>
      <c r="DB677" s="11">
        <f t="shared" si="1359"/>
        <v>3144</v>
      </c>
      <c r="DC677" s="11">
        <v>0.5</v>
      </c>
      <c r="DD677" s="12">
        <v>1.35</v>
      </c>
      <c r="DE677" s="13">
        <f t="shared" si="1360"/>
        <v>2122.2</v>
      </c>
      <c r="DF677" s="11">
        <v>3</v>
      </c>
      <c r="DG677" s="11">
        <v>680</v>
      </c>
      <c r="DH677" s="11">
        <v>1.79</v>
      </c>
      <c r="DI677" s="16">
        <f t="shared" si="1361"/>
        <v>4.31238805970149</v>
      </c>
      <c r="DJ677" s="11">
        <v>1</v>
      </c>
      <c r="DK677" s="11">
        <v>2.38</v>
      </c>
      <c r="DL677" s="8">
        <f t="shared" si="1362"/>
        <v>3.38</v>
      </c>
      <c r="DM677" s="9">
        <v>1.275</v>
      </c>
      <c r="DN677" s="17">
        <v>1.085</v>
      </c>
      <c r="DO677" s="18">
        <f t="shared" si="1363"/>
        <v>128375.463026917</v>
      </c>
      <c r="DV677" s="11">
        <f t="shared" si="1364"/>
        <v>3203</v>
      </c>
      <c r="DW677" s="11">
        <v>0.5</v>
      </c>
      <c r="DX677" s="12">
        <v>1.35</v>
      </c>
      <c r="DY677" s="13">
        <f t="shared" si="1365"/>
        <v>2162.025</v>
      </c>
      <c r="DZ677" s="11">
        <v>3</v>
      </c>
      <c r="EA677" s="11">
        <v>680</v>
      </c>
      <c r="EB677" s="11">
        <v>1.88</v>
      </c>
      <c r="EC677" s="16">
        <f t="shared" si="1366"/>
        <v>4.40238805970149</v>
      </c>
      <c r="ED677" s="11">
        <v>1</v>
      </c>
      <c r="EE677" s="11">
        <v>3.18</v>
      </c>
      <c r="EF677" s="8">
        <f t="shared" si="1367"/>
        <v>4.18</v>
      </c>
      <c r="EG677" s="9">
        <v>1.275</v>
      </c>
      <c r="EH677" s="17">
        <v>1.2</v>
      </c>
      <c r="EI677" s="18">
        <f t="shared" si="1368"/>
        <v>182615.653051684</v>
      </c>
    </row>
    <row r="678" s="1" customFormat="1" customHeight="1" spans="1:140">
      <c r="F678" s="11">
        <v>2704</v>
      </c>
      <c r="G678" s="11">
        <v>0.5</v>
      </c>
      <c r="H678" s="12">
        <v>1.35</v>
      </c>
      <c r="I678" s="13">
        <f t="shared" si="1338"/>
        <v>1825.2</v>
      </c>
      <c r="J678" s="11">
        <v>3</v>
      </c>
      <c r="K678" s="11">
        <v>430</v>
      </c>
      <c r="L678" s="11">
        <v>1.79</v>
      </c>
      <c r="M678" s="16">
        <f t="shared" si="1339"/>
        <v>3.85172839506173</v>
      </c>
      <c r="N678" s="11">
        <v>1</v>
      </c>
      <c r="O678" s="11">
        <v>2.38</v>
      </c>
      <c r="P678" s="8">
        <f t="shared" si="1340"/>
        <v>3.38</v>
      </c>
      <c r="Q678" s="9">
        <v>1.275</v>
      </c>
      <c r="R678" s="17">
        <v>1</v>
      </c>
      <c r="S678" s="18">
        <f t="shared" si="1341"/>
        <v>90889.613178</v>
      </c>
      <c r="Z678" s="11">
        <v>2704</v>
      </c>
      <c r="AA678" s="11">
        <v>0.5</v>
      </c>
      <c r="AB678" s="12">
        <v>1.35</v>
      </c>
      <c r="AC678" s="13">
        <f t="shared" si="1342"/>
        <v>1825.2</v>
      </c>
      <c r="AD678" s="11">
        <v>3</v>
      </c>
      <c r="AE678" s="11">
        <v>430</v>
      </c>
      <c r="AF678" s="11">
        <v>1.79</v>
      </c>
      <c r="AG678" s="16">
        <f t="shared" si="1343"/>
        <v>3.85172839506173</v>
      </c>
      <c r="AH678" s="11">
        <v>1</v>
      </c>
      <c r="AI678" s="11">
        <v>2.38</v>
      </c>
      <c r="AJ678" s="8">
        <f t="shared" si="1344"/>
        <v>3.38</v>
      </c>
      <c r="AK678" s="9">
        <v>1.275</v>
      </c>
      <c r="AL678" s="17">
        <v>1</v>
      </c>
      <c r="AM678" s="18">
        <f t="shared" si="1345"/>
        <v>90889.613178</v>
      </c>
      <c r="AT678" s="11">
        <v>2704</v>
      </c>
      <c r="AU678" s="11">
        <v>0.5</v>
      </c>
      <c r="AV678" s="12">
        <v>1.35</v>
      </c>
      <c r="AW678" s="13">
        <f t="shared" si="1346"/>
        <v>1825.2</v>
      </c>
      <c r="AX678" s="11">
        <v>3</v>
      </c>
      <c r="AY678" s="11">
        <v>430</v>
      </c>
      <c r="AZ678" s="11">
        <v>1.79</v>
      </c>
      <c r="BA678" s="16">
        <f t="shared" si="1347"/>
        <v>3.85172839506173</v>
      </c>
      <c r="BB678" s="11">
        <v>1</v>
      </c>
      <c r="BC678" s="11">
        <v>2.38</v>
      </c>
      <c r="BD678" s="8">
        <f t="shared" si="1348"/>
        <v>3.38</v>
      </c>
      <c r="BE678" s="9">
        <v>1.275</v>
      </c>
      <c r="BF678" s="17">
        <v>1.015</v>
      </c>
      <c r="BG678" s="18">
        <f t="shared" si="1349"/>
        <v>92252.95737567</v>
      </c>
      <c r="BN678" s="11">
        <v>2704</v>
      </c>
      <c r="BO678" s="11">
        <v>0.5</v>
      </c>
      <c r="BP678" s="12">
        <v>1.35</v>
      </c>
      <c r="BQ678" s="13">
        <f t="shared" si="1350"/>
        <v>1825.2</v>
      </c>
      <c r="BR678" s="11">
        <v>3</v>
      </c>
      <c r="BS678" s="11">
        <v>430</v>
      </c>
      <c r="BT678" s="11">
        <v>1.79</v>
      </c>
      <c r="BU678" s="16">
        <f t="shared" si="1351"/>
        <v>3.85172839506173</v>
      </c>
      <c r="BV678" s="11">
        <v>1</v>
      </c>
      <c r="BW678" s="11">
        <v>2.38</v>
      </c>
      <c r="BX678" s="8">
        <f t="shared" si="1352"/>
        <v>3.38</v>
      </c>
      <c r="BY678" s="9">
        <v>1.275</v>
      </c>
      <c r="BZ678" s="17">
        <v>1.015</v>
      </c>
      <c r="CA678" s="18">
        <f t="shared" si="1353"/>
        <v>92252.95737567</v>
      </c>
      <c r="CH678" s="11">
        <f t="shared" si="1354"/>
        <v>3132</v>
      </c>
      <c r="CI678" s="11">
        <v>0.5</v>
      </c>
      <c r="CJ678" s="12">
        <v>1.35</v>
      </c>
      <c r="CK678" s="13">
        <f t="shared" si="1355"/>
        <v>2114.1</v>
      </c>
      <c r="CL678" s="11">
        <v>3</v>
      </c>
      <c r="CM678" s="11">
        <v>430</v>
      </c>
      <c r="CN678" s="11">
        <v>1.79</v>
      </c>
      <c r="CO678" s="16">
        <f t="shared" si="1356"/>
        <v>3.85172839506173</v>
      </c>
      <c r="CP678" s="11">
        <v>1</v>
      </c>
      <c r="CQ678" s="11">
        <v>2.38</v>
      </c>
      <c r="CR678" s="8">
        <f t="shared" si="1357"/>
        <v>3.38</v>
      </c>
      <c r="CS678" s="9">
        <v>1.275</v>
      </c>
      <c r="CT678" s="17">
        <v>1.085</v>
      </c>
      <c r="CU678" s="18">
        <f t="shared" si="1358"/>
        <v>114224.445744728</v>
      </c>
      <c r="DB678" s="11">
        <f t="shared" si="1359"/>
        <v>3144</v>
      </c>
      <c r="DC678" s="11">
        <v>0.5</v>
      </c>
      <c r="DD678" s="12">
        <v>1.35</v>
      </c>
      <c r="DE678" s="13">
        <f t="shared" si="1360"/>
        <v>2122.2</v>
      </c>
      <c r="DF678" s="11">
        <v>3</v>
      </c>
      <c r="DG678" s="11">
        <v>430</v>
      </c>
      <c r="DH678" s="11">
        <v>1.79</v>
      </c>
      <c r="DI678" s="16">
        <f t="shared" si="1361"/>
        <v>3.85172839506173</v>
      </c>
      <c r="DJ678" s="11">
        <v>1</v>
      </c>
      <c r="DK678" s="11">
        <v>2.38</v>
      </c>
      <c r="DL678" s="8">
        <f t="shared" si="1362"/>
        <v>3.38</v>
      </c>
      <c r="DM678" s="9">
        <v>1.275</v>
      </c>
      <c r="DN678" s="17">
        <v>1.085</v>
      </c>
      <c r="DO678" s="18">
        <f t="shared" si="1363"/>
        <v>114662.087299305</v>
      </c>
      <c r="DV678" s="11">
        <f t="shared" si="1364"/>
        <v>3203</v>
      </c>
      <c r="DW678" s="11">
        <v>0.5</v>
      </c>
      <c r="DX678" s="12">
        <v>1.35</v>
      </c>
      <c r="DY678" s="13">
        <f t="shared" si="1365"/>
        <v>2162.025</v>
      </c>
      <c r="DZ678" s="11">
        <v>3</v>
      </c>
      <c r="EA678" s="11">
        <v>430</v>
      </c>
      <c r="EB678" s="11">
        <v>1.88</v>
      </c>
      <c r="EC678" s="16">
        <f t="shared" si="1366"/>
        <v>3.94172839506173</v>
      </c>
      <c r="ED678" s="11">
        <v>1</v>
      </c>
      <c r="EE678" s="11">
        <v>3.18</v>
      </c>
      <c r="EF678" s="8">
        <f t="shared" si="1367"/>
        <v>4.18</v>
      </c>
      <c r="EG678" s="9">
        <v>1.275</v>
      </c>
      <c r="EH678" s="17">
        <v>1.2</v>
      </c>
      <c r="EI678" s="18">
        <f t="shared" si="1368"/>
        <v>163507.0092084</v>
      </c>
    </row>
    <row r="679" s="1" customFormat="1" customHeight="1" spans="1:140">
      <c r="F679" s="23" t="s">
        <v>1</v>
      </c>
      <c r="G679" s="24"/>
      <c r="H679" s="24"/>
      <c r="I679" s="24"/>
      <c r="J679" s="24"/>
      <c r="K679" s="24"/>
      <c r="L679" s="24"/>
      <c r="M679" s="25">
        <f>SUM(S670:S678)</f>
        <v>2488936.24097267</v>
      </c>
      <c r="N679" s="25"/>
      <c r="O679" s="25"/>
      <c r="P679" s="25"/>
      <c r="Q679" s="25"/>
      <c r="R679" s="25"/>
      <c r="S679" s="25"/>
      <c r="T679" s="1"/>
      <c r="Z679" s="23" t="s">
        <v>1</v>
      </c>
      <c r="AA679" s="24"/>
      <c r="AB679" s="24"/>
      <c r="AC679" s="24"/>
      <c r="AD679" s="24"/>
      <c r="AE679" s="24"/>
      <c r="AF679" s="24"/>
      <c r="AG679" s="25">
        <f>SUM(AM670:AM678)</f>
        <v>2488936.24097267</v>
      </c>
      <c r="AH679" s="25"/>
      <c r="AI679" s="25"/>
      <c r="AJ679" s="25"/>
      <c r="AK679" s="25"/>
      <c r="AL679" s="25"/>
      <c r="AM679" s="25"/>
      <c r="AN679" s="1"/>
      <c r="AT679" s="23" t="s">
        <v>1</v>
      </c>
      <c r="AU679" s="24"/>
      <c r="AV679" s="24"/>
      <c r="AW679" s="24"/>
      <c r="AX679" s="24"/>
      <c r="AY679" s="24"/>
      <c r="AZ679" s="24"/>
      <c r="BA679" s="25">
        <f>SUM(BG670:BG678)</f>
        <v>2526270.28458726</v>
      </c>
      <c r="BB679" s="25"/>
      <c r="BC679" s="25"/>
      <c r="BD679" s="25"/>
      <c r="BE679" s="25"/>
      <c r="BF679" s="25"/>
      <c r="BG679" s="25"/>
      <c r="BH679" s="1"/>
      <c r="BN679" s="23" t="s">
        <v>1</v>
      </c>
      <c r="BO679" s="24"/>
      <c r="BP679" s="24"/>
      <c r="BQ679" s="24"/>
      <c r="BR679" s="24"/>
      <c r="BS679" s="24"/>
      <c r="BT679" s="24"/>
      <c r="BU679" s="25">
        <f>SUM(CA670:CA678)</f>
        <v>2526270.28458726</v>
      </c>
      <c r="BV679" s="25"/>
      <c r="BW679" s="25"/>
      <c r="BX679" s="25"/>
      <c r="BY679" s="25"/>
      <c r="BZ679" s="25"/>
      <c r="CA679" s="25"/>
      <c r="CB679" s="1"/>
      <c r="CH679" s="23" t="s">
        <v>1</v>
      </c>
      <c r="CI679" s="24"/>
      <c r="CJ679" s="24"/>
      <c r="CK679" s="24"/>
      <c r="CL679" s="24"/>
      <c r="CM679" s="24"/>
      <c r="CN679" s="24"/>
      <c r="CO679" s="25">
        <f>SUM(CU670:CU678)</f>
        <v>3127941.16597565</v>
      </c>
      <c r="CP679" s="25"/>
      <c r="CQ679" s="25"/>
      <c r="CR679" s="25"/>
      <c r="CS679" s="25"/>
      <c r="CT679" s="25"/>
      <c r="CU679" s="25"/>
      <c r="CV679" s="1"/>
      <c r="DB679" s="23" t="s">
        <v>1</v>
      </c>
      <c r="DC679" s="24"/>
      <c r="DD679" s="24"/>
      <c r="DE679" s="24"/>
      <c r="DF679" s="24"/>
      <c r="DG679" s="24"/>
      <c r="DH679" s="24"/>
      <c r="DI679" s="25">
        <f>SUM(DO670:DO678)</f>
        <v>3139925.61488744</v>
      </c>
      <c r="DJ679" s="25"/>
      <c r="DK679" s="25"/>
      <c r="DL679" s="25"/>
      <c r="DM679" s="25"/>
      <c r="DN679" s="25"/>
      <c r="DO679" s="25"/>
      <c r="DP679" s="1"/>
      <c r="DV679" s="23" t="s">
        <v>1</v>
      </c>
      <c r="DW679" s="24"/>
      <c r="DX679" s="24"/>
      <c r="DY679" s="24"/>
      <c r="DZ679" s="24"/>
      <c r="EA679" s="24"/>
      <c r="EB679" s="24"/>
      <c r="EC679" s="25">
        <f>SUM(EI670:EI678)</f>
        <v>4469953.71764568</v>
      </c>
      <c r="ED679" s="25"/>
      <c r="EE679" s="25"/>
      <c r="EF679" s="25"/>
      <c r="EG679" s="25"/>
      <c r="EH679" s="25"/>
      <c r="EI679" s="25"/>
    </row>
    <row r="680" s="1" customFormat="1" customHeight="1" spans="1:140">
      <c r="F680" s="24"/>
      <c r="G680" s="24"/>
      <c r="H680" s="24"/>
      <c r="I680" s="24"/>
      <c r="J680" s="24"/>
      <c r="K680" s="24"/>
      <c r="L680" s="24"/>
      <c r="M680" s="25"/>
      <c r="N680" s="25"/>
      <c r="O680" s="25"/>
      <c r="P680" s="25"/>
      <c r="Q680" s="25"/>
      <c r="R680" s="25"/>
      <c r="S680" s="25"/>
      <c r="T680" s="1"/>
      <c r="Z680" s="24"/>
      <c r="AA680" s="24"/>
      <c r="AB680" s="24"/>
      <c r="AC680" s="24"/>
      <c r="AD680" s="24"/>
      <c r="AE680" s="24"/>
      <c r="AF680" s="24"/>
      <c r="AG680" s="25"/>
      <c r="AH680" s="25"/>
      <c r="AI680" s="25"/>
      <c r="AJ680" s="25"/>
      <c r="AK680" s="25"/>
      <c r="AL680" s="25"/>
      <c r="AM680" s="25"/>
      <c r="AN680" s="1"/>
      <c r="AT680" s="24"/>
      <c r="AU680" s="24"/>
      <c r="AV680" s="24"/>
      <c r="AW680" s="24"/>
      <c r="AX680" s="24"/>
      <c r="AY680" s="24"/>
      <c r="AZ680" s="24"/>
      <c r="BA680" s="25"/>
      <c r="BB680" s="25"/>
      <c r="BC680" s="25"/>
      <c r="BD680" s="25"/>
      <c r="BE680" s="25"/>
      <c r="BF680" s="25"/>
      <c r="BG680" s="25"/>
      <c r="BH680" s="1"/>
      <c r="BN680" s="24"/>
      <c r="BO680" s="24"/>
      <c r="BP680" s="24"/>
      <c r="BQ680" s="24"/>
      <c r="BR680" s="24"/>
      <c r="BS680" s="24"/>
      <c r="BT680" s="24"/>
      <c r="BU680" s="25"/>
      <c r="BV680" s="25"/>
      <c r="BW680" s="25"/>
      <c r="BX680" s="25"/>
      <c r="BY680" s="25"/>
      <c r="BZ680" s="25"/>
      <c r="CA680" s="25"/>
      <c r="CB680" s="1"/>
      <c r="CH680" s="24"/>
      <c r="CI680" s="24"/>
      <c r="CJ680" s="24"/>
      <c r="CK680" s="24"/>
      <c r="CL680" s="24"/>
      <c r="CM680" s="24"/>
      <c r="CN680" s="24"/>
      <c r="CO680" s="25"/>
      <c r="CP680" s="25"/>
      <c r="CQ680" s="25"/>
      <c r="CR680" s="25"/>
      <c r="CS680" s="25"/>
      <c r="CT680" s="25"/>
      <c r="CU680" s="25"/>
      <c r="CV680" s="1"/>
      <c r="DB680" s="24"/>
      <c r="DC680" s="24"/>
      <c r="DD680" s="24"/>
      <c r="DE680" s="24"/>
      <c r="DF680" s="24"/>
      <c r="DG680" s="24"/>
      <c r="DH680" s="24"/>
      <c r="DI680" s="25"/>
      <c r="DJ680" s="25"/>
      <c r="DK680" s="25"/>
      <c r="DL680" s="25"/>
      <c r="DM680" s="25"/>
      <c r="DN680" s="25"/>
      <c r="DO680" s="25"/>
      <c r="DP680" s="1"/>
      <c r="DV680" s="24"/>
      <c r="DW680" s="24"/>
      <c r="DX680" s="24"/>
      <c r="DY680" s="24"/>
      <c r="DZ680" s="24"/>
      <c r="EA680" s="24"/>
      <c r="EB680" s="24"/>
      <c r="EC680" s="25"/>
      <c r="ED680" s="25"/>
      <c r="EE680" s="25"/>
      <c r="EF680" s="25"/>
      <c r="EG680" s="25"/>
      <c r="EH680" s="25"/>
      <c r="EI680" s="25"/>
    </row>
    <row r="681" s="1" customFormat="1" customHeight="1" spans="1:140">
      <c r="F681" s="3" t="s">
        <v>36</v>
      </c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Z681" s="3" t="s">
        <v>36</v>
      </c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T681" s="3" t="s">
        <v>36</v>
      </c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N681" s="3" t="s">
        <v>36</v>
      </c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H681" s="3" t="s">
        <v>36</v>
      </c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DB681" s="3" t="s">
        <v>36</v>
      </c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V681" s="3" t="s">
        <v>36</v>
      </c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</row>
    <row r="682" s="1" customFormat="1" customHeight="1" spans="1:140">
      <c r="A682" s="26"/>
      <c r="B682" s="26"/>
      <c r="C682" s="27"/>
      <c r="D682" s="27"/>
      <c r="E682" s="27"/>
      <c r="F682" s="28" t="s">
        <v>37</v>
      </c>
      <c r="G682" s="13" t="s">
        <v>8</v>
      </c>
      <c r="H682" s="13"/>
      <c r="I682" s="13"/>
      <c r="J682" s="13"/>
      <c r="K682" s="7" t="s">
        <v>25</v>
      </c>
      <c r="L682" s="7"/>
      <c r="M682" s="7"/>
      <c r="N682" s="8" t="s">
        <v>10</v>
      </c>
      <c r="O682" s="8"/>
      <c r="P682" s="8"/>
      <c r="Q682" s="9" t="s">
        <v>38</v>
      </c>
      <c r="R682" s="10" t="s">
        <v>12</v>
      </c>
      <c r="S682" s="29" t="s">
        <v>13</v>
      </c>
      <c r="T682" s="11" t="s">
        <v>39</v>
      </c>
      <c r="U682" s="26"/>
      <c r="V682" s="26"/>
      <c r="W682" s="27"/>
      <c r="X682" s="27"/>
      <c r="Y682" s="27"/>
      <c r="Z682" s="28" t="s">
        <v>37</v>
      </c>
      <c r="AA682" s="13" t="s">
        <v>8</v>
      </c>
      <c r="AB682" s="13"/>
      <c r="AC682" s="13"/>
      <c r="AD682" s="13"/>
      <c r="AE682" s="7" t="s">
        <v>25</v>
      </c>
      <c r="AF682" s="7"/>
      <c r="AG682" s="7"/>
      <c r="AH682" s="8" t="s">
        <v>10</v>
      </c>
      <c r="AI682" s="8"/>
      <c r="AJ682" s="8"/>
      <c r="AK682" s="9" t="s">
        <v>38</v>
      </c>
      <c r="AL682" s="10" t="s">
        <v>12</v>
      </c>
      <c r="AM682" s="29" t="s">
        <v>13</v>
      </c>
      <c r="AN682" s="11" t="s">
        <v>39</v>
      </c>
      <c r="AO682" s="26"/>
      <c r="AP682" s="26"/>
      <c r="AQ682" s="27"/>
      <c r="AR682" s="27"/>
      <c r="AS682" s="27"/>
      <c r="AT682" s="28" t="s">
        <v>37</v>
      </c>
      <c r="AU682" s="13" t="s">
        <v>8</v>
      </c>
      <c r="AV682" s="13"/>
      <c r="AW682" s="13"/>
      <c r="AX682" s="13"/>
      <c r="AY682" s="7" t="s">
        <v>25</v>
      </c>
      <c r="AZ682" s="7"/>
      <c r="BA682" s="7"/>
      <c r="BB682" s="8" t="s">
        <v>10</v>
      </c>
      <c r="BC682" s="8"/>
      <c r="BD682" s="8"/>
      <c r="BE682" s="9" t="s">
        <v>38</v>
      </c>
      <c r="BF682" s="10" t="s">
        <v>12</v>
      </c>
      <c r="BG682" s="29" t="s">
        <v>13</v>
      </c>
      <c r="BH682" s="11" t="s">
        <v>39</v>
      </c>
      <c r="BI682" s="26"/>
      <c r="BJ682" s="26"/>
      <c r="BK682" s="27"/>
      <c r="BL682" s="27"/>
      <c r="BM682" s="27"/>
      <c r="BN682" s="28" t="s">
        <v>37</v>
      </c>
      <c r="BO682" s="13" t="s">
        <v>8</v>
      </c>
      <c r="BP682" s="13"/>
      <c r="BQ682" s="13"/>
      <c r="BR682" s="13"/>
      <c r="BS682" s="7" t="s">
        <v>25</v>
      </c>
      <c r="BT682" s="7"/>
      <c r="BU682" s="7"/>
      <c r="BV682" s="8" t="s">
        <v>10</v>
      </c>
      <c r="BW682" s="8"/>
      <c r="BX682" s="8"/>
      <c r="BY682" s="9" t="s">
        <v>38</v>
      </c>
      <c r="BZ682" s="10" t="s">
        <v>12</v>
      </c>
      <c r="CA682" s="29" t="s">
        <v>13</v>
      </c>
      <c r="CB682" s="11" t="s">
        <v>39</v>
      </c>
      <c r="CC682" s="26"/>
      <c r="CD682" s="26"/>
      <c r="CE682" s="27"/>
      <c r="CF682" s="27"/>
      <c r="CG682" s="27"/>
      <c r="CH682" s="28" t="s">
        <v>37</v>
      </c>
      <c r="CI682" s="13" t="s">
        <v>8</v>
      </c>
      <c r="CJ682" s="13"/>
      <c r="CK682" s="13"/>
      <c r="CL682" s="13"/>
      <c r="CM682" s="7" t="s">
        <v>25</v>
      </c>
      <c r="CN682" s="7"/>
      <c r="CO682" s="7"/>
      <c r="CP682" s="8" t="s">
        <v>10</v>
      </c>
      <c r="CQ682" s="8"/>
      <c r="CR682" s="8"/>
      <c r="CS682" s="9" t="s">
        <v>38</v>
      </c>
      <c r="CT682" s="10" t="s">
        <v>12</v>
      </c>
      <c r="CU682" s="29" t="s">
        <v>13</v>
      </c>
      <c r="CV682" s="11" t="s">
        <v>39</v>
      </c>
      <c r="CW682" s="26"/>
      <c r="CX682" s="26"/>
      <c r="CY682" s="27"/>
      <c r="CZ682" s="27"/>
      <c r="DA682" s="27"/>
      <c r="DB682" s="28" t="s">
        <v>37</v>
      </c>
      <c r="DC682" s="13" t="s">
        <v>8</v>
      </c>
      <c r="DD682" s="13"/>
      <c r="DE682" s="13"/>
      <c r="DF682" s="13"/>
      <c r="DG682" s="7" t="s">
        <v>25</v>
      </c>
      <c r="DH682" s="7"/>
      <c r="DI682" s="7"/>
      <c r="DJ682" s="8" t="s">
        <v>10</v>
      </c>
      <c r="DK682" s="8"/>
      <c r="DL682" s="8"/>
      <c r="DM682" s="9" t="s">
        <v>38</v>
      </c>
      <c r="DN682" s="10" t="s">
        <v>12</v>
      </c>
      <c r="DO682" s="29" t="s">
        <v>13</v>
      </c>
      <c r="DP682" s="11" t="s">
        <v>39</v>
      </c>
      <c r="DQ682" s="26"/>
      <c r="DR682" s="26"/>
      <c r="DS682" s="27"/>
      <c r="DT682" s="27"/>
      <c r="DU682" s="27"/>
      <c r="DV682" s="28" t="s">
        <v>37</v>
      </c>
      <c r="DW682" s="13" t="s">
        <v>8</v>
      </c>
      <c r="DX682" s="13"/>
      <c r="DY682" s="13"/>
      <c r="DZ682" s="13"/>
      <c r="EA682" s="7" t="s">
        <v>25</v>
      </c>
      <c r="EB682" s="7"/>
      <c r="EC682" s="7"/>
      <c r="ED682" s="8" t="s">
        <v>10</v>
      </c>
      <c r="EE682" s="8"/>
      <c r="EF682" s="8"/>
      <c r="EG682" s="9" t="s">
        <v>38</v>
      </c>
      <c r="EH682" s="10" t="s">
        <v>12</v>
      </c>
      <c r="EI682" s="29" t="s">
        <v>13</v>
      </c>
      <c r="EJ682" s="11" t="s">
        <v>39</v>
      </c>
    </row>
    <row r="683" s="1" customFormat="1" customHeight="1" spans="1:140">
      <c r="A683" s="26"/>
      <c r="B683" s="26"/>
      <c r="C683" s="27"/>
      <c r="D683" s="27"/>
      <c r="E683" s="27"/>
      <c r="F683" s="30"/>
      <c r="G683" s="11" t="s">
        <v>40</v>
      </c>
      <c r="H683" s="11" t="s">
        <v>41</v>
      </c>
      <c r="I683" s="11" t="s">
        <v>21</v>
      </c>
      <c r="J683" s="13" t="s">
        <v>8</v>
      </c>
      <c r="K683" s="11" t="s">
        <v>23</v>
      </c>
      <c r="L683" s="11" t="s">
        <v>24</v>
      </c>
      <c r="M683" s="7" t="s">
        <v>25</v>
      </c>
      <c r="N683" s="11" t="s">
        <v>26</v>
      </c>
      <c r="O683" s="11" t="s">
        <v>27</v>
      </c>
      <c r="P683" s="8" t="s">
        <v>28</v>
      </c>
      <c r="Q683" s="9" t="s">
        <v>29</v>
      </c>
      <c r="R683" s="14"/>
      <c r="S683" s="29"/>
      <c r="T683" s="11"/>
      <c r="U683" s="26"/>
      <c r="V683" s="26"/>
      <c r="W683" s="27"/>
      <c r="X683" s="27"/>
      <c r="Y683" s="27"/>
      <c r="Z683" s="30"/>
      <c r="AA683" s="11" t="s">
        <v>40</v>
      </c>
      <c r="AB683" s="11" t="s">
        <v>41</v>
      </c>
      <c r="AC683" s="11" t="s">
        <v>21</v>
      </c>
      <c r="AD683" s="13" t="s">
        <v>8</v>
      </c>
      <c r="AE683" s="11" t="s">
        <v>23</v>
      </c>
      <c r="AF683" s="11" t="s">
        <v>24</v>
      </c>
      <c r="AG683" s="7" t="s">
        <v>25</v>
      </c>
      <c r="AH683" s="11" t="s">
        <v>26</v>
      </c>
      <c r="AI683" s="11" t="s">
        <v>27</v>
      </c>
      <c r="AJ683" s="8" t="s">
        <v>28</v>
      </c>
      <c r="AK683" s="9" t="s">
        <v>29</v>
      </c>
      <c r="AL683" s="14"/>
      <c r="AM683" s="29"/>
      <c r="AN683" s="11"/>
      <c r="AO683" s="26"/>
      <c r="AP683" s="26"/>
      <c r="AQ683" s="27"/>
      <c r="AR683" s="27"/>
      <c r="AS683" s="27"/>
      <c r="AT683" s="30"/>
      <c r="AU683" s="11" t="s">
        <v>40</v>
      </c>
      <c r="AV683" s="11" t="s">
        <v>41</v>
      </c>
      <c r="AW683" s="11" t="s">
        <v>21</v>
      </c>
      <c r="AX683" s="13" t="s">
        <v>8</v>
      </c>
      <c r="AY683" s="11" t="s">
        <v>23</v>
      </c>
      <c r="AZ683" s="11" t="s">
        <v>24</v>
      </c>
      <c r="BA683" s="7" t="s">
        <v>25</v>
      </c>
      <c r="BB683" s="11" t="s">
        <v>26</v>
      </c>
      <c r="BC683" s="11" t="s">
        <v>27</v>
      </c>
      <c r="BD683" s="8" t="s">
        <v>28</v>
      </c>
      <c r="BE683" s="9" t="s">
        <v>29</v>
      </c>
      <c r="BF683" s="14"/>
      <c r="BG683" s="29"/>
      <c r="BH683" s="11"/>
      <c r="BI683" s="26"/>
      <c r="BJ683" s="26"/>
      <c r="BK683" s="27"/>
      <c r="BL683" s="27"/>
      <c r="BM683" s="27"/>
      <c r="BN683" s="30"/>
      <c r="BO683" s="11" t="s">
        <v>40</v>
      </c>
      <c r="BP683" s="11" t="s">
        <v>41</v>
      </c>
      <c r="BQ683" s="11" t="s">
        <v>21</v>
      </c>
      <c r="BR683" s="13" t="s">
        <v>8</v>
      </c>
      <c r="BS683" s="11" t="s">
        <v>23</v>
      </c>
      <c r="BT683" s="11" t="s">
        <v>24</v>
      </c>
      <c r="BU683" s="7" t="s">
        <v>25</v>
      </c>
      <c r="BV683" s="11" t="s">
        <v>26</v>
      </c>
      <c r="BW683" s="11" t="s">
        <v>27</v>
      </c>
      <c r="BX683" s="8" t="s">
        <v>28</v>
      </c>
      <c r="BY683" s="9" t="s">
        <v>29</v>
      </c>
      <c r="BZ683" s="14"/>
      <c r="CA683" s="29"/>
      <c r="CB683" s="11"/>
      <c r="CC683" s="26"/>
      <c r="CD683" s="26"/>
      <c r="CE683" s="27"/>
      <c r="CF683" s="27"/>
      <c r="CG683" s="27"/>
      <c r="CH683" s="30"/>
      <c r="CI683" s="11" t="s">
        <v>40</v>
      </c>
      <c r="CJ683" s="11" t="s">
        <v>41</v>
      </c>
      <c r="CK683" s="11" t="s">
        <v>21</v>
      </c>
      <c r="CL683" s="13" t="s">
        <v>8</v>
      </c>
      <c r="CM683" s="11" t="s">
        <v>23</v>
      </c>
      <c r="CN683" s="11" t="s">
        <v>24</v>
      </c>
      <c r="CO683" s="7" t="s">
        <v>25</v>
      </c>
      <c r="CP683" s="11" t="s">
        <v>26</v>
      </c>
      <c r="CQ683" s="11" t="s">
        <v>27</v>
      </c>
      <c r="CR683" s="8" t="s">
        <v>28</v>
      </c>
      <c r="CS683" s="9" t="s">
        <v>29</v>
      </c>
      <c r="CT683" s="14"/>
      <c r="CU683" s="29"/>
      <c r="CV683" s="11"/>
      <c r="CW683" s="26"/>
      <c r="CX683" s="26"/>
      <c r="CY683" s="27"/>
      <c r="CZ683" s="27"/>
      <c r="DA683" s="27"/>
      <c r="DB683" s="30"/>
      <c r="DC683" s="11" t="s">
        <v>40</v>
      </c>
      <c r="DD683" s="11" t="s">
        <v>41</v>
      </c>
      <c r="DE683" s="11" t="s">
        <v>21</v>
      </c>
      <c r="DF683" s="13" t="s">
        <v>8</v>
      </c>
      <c r="DG683" s="11" t="s">
        <v>23</v>
      </c>
      <c r="DH683" s="11" t="s">
        <v>24</v>
      </c>
      <c r="DI683" s="7" t="s">
        <v>25</v>
      </c>
      <c r="DJ683" s="11" t="s">
        <v>26</v>
      </c>
      <c r="DK683" s="11" t="s">
        <v>27</v>
      </c>
      <c r="DL683" s="8" t="s">
        <v>28</v>
      </c>
      <c r="DM683" s="9" t="s">
        <v>29</v>
      </c>
      <c r="DN683" s="14"/>
      <c r="DO683" s="29"/>
      <c r="DP683" s="11"/>
      <c r="DQ683" s="26"/>
      <c r="DR683" s="26"/>
      <c r="DS683" s="27"/>
      <c r="DT683" s="27"/>
      <c r="DU683" s="27"/>
      <c r="DV683" s="30"/>
      <c r="DW683" s="11" t="s">
        <v>40</v>
      </c>
      <c r="DX683" s="11" t="s">
        <v>41</v>
      </c>
      <c r="DY683" s="11" t="s">
        <v>21</v>
      </c>
      <c r="DZ683" s="13" t="s">
        <v>8</v>
      </c>
      <c r="EA683" s="11" t="s">
        <v>23</v>
      </c>
      <c r="EB683" s="11" t="s">
        <v>24</v>
      </c>
      <c r="EC683" s="7" t="s">
        <v>25</v>
      </c>
      <c r="ED683" s="11" t="s">
        <v>26</v>
      </c>
      <c r="EE683" s="11" t="s">
        <v>27</v>
      </c>
      <c r="EF683" s="8" t="s">
        <v>28</v>
      </c>
      <c r="EG683" s="9" t="s">
        <v>29</v>
      </c>
      <c r="EH683" s="14"/>
      <c r="EI683" s="29"/>
      <c r="EJ683" s="11"/>
    </row>
    <row r="684" s="1" customFormat="1" customHeight="1" spans="1:140">
      <c r="A684" s="26"/>
      <c r="B684" s="26"/>
      <c r="C684" s="27"/>
      <c r="D684" s="27"/>
      <c r="E684" s="27"/>
      <c r="F684" s="11">
        <f>_xlfn.RANK.EQ(S684,S684:S687,0)</f>
        <v>3</v>
      </c>
      <c r="G684" s="11">
        <v>0</v>
      </c>
      <c r="H684" s="11">
        <v>1.8</v>
      </c>
      <c r="I684" s="12">
        <v>1.35</v>
      </c>
      <c r="J684" s="13">
        <f t="shared" ref="J684:J687" si="1369">G684*H684*I684</f>
        <v>0</v>
      </c>
      <c r="K684" s="11">
        <v>680</v>
      </c>
      <c r="L684" s="11">
        <v>0</v>
      </c>
      <c r="M684" s="31">
        <f t="shared" ref="M684:M687" si="1370">1+6*K684/(K684+2000)+L684</f>
        <v>2.52238805970149</v>
      </c>
      <c r="N684" s="11">
        <v>1</v>
      </c>
      <c r="O684" s="11">
        <v>2.38</v>
      </c>
      <c r="P684" s="8">
        <f t="shared" ref="P684:P687" si="1371">1+N684*O684</f>
        <v>3.38</v>
      </c>
      <c r="Q684" s="9">
        <v>1.075</v>
      </c>
      <c r="R684" s="17">
        <v>1</v>
      </c>
      <c r="S684" s="18">
        <f t="shared" ref="S684:S687" si="1372">J684*M684*Q684*P684*R684</f>
        <v>0</v>
      </c>
      <c r="T684" s="11">
        <f t="shared" ref="T684:T687" si="1373">IF(F684=1,1,(IF(F684=2,2,12)))</f>
        <v>12</v>
      </c>
      <c r="U684" s="26"/>
      <c r="V684" s="26"/>
      <c r="W684" s="27"/>
      <c r="X684" s="27"/>
      <c r="Y684" s="27"/>
      <c r="Z684" s="11">
        <f>_xlfn.RANK.EQ(AM684,AM684:AM687,0)</f>
        <v>3</v>
      </c>
      <c r="AA684" s="11">
        <v>0</v>
      </c>
      <c r="AB684" s="11">
        <v>1.8</v>
      </c>
      <c r="AC684" s="12">
        <v>1.35</v>
      </c>
      <c r="AD684" s="13">
        <f t="shared" ref="AD684:AD687" si="1374">AA684*AB684*AC684</f>
        <v>0</v>
      </c>
      <c r="AE684" s="11">
        <v>680</v>
      </c>
      <c r="AF684" s="11">
        <v>0</v>
      </c>
      <c r="AG684" s="31">
        <f t="shared" ref="AG684:AG687" si="1375">1+6*AE684/(AE684+2000)+AF684</f>
        <v>2.52238805970149</v>
      </c>
      <c r="AH684" s="11">
        <v>1</v>
      </c>
      <c r="AI684" s="11">
        <v>2.38</v>
      </c>
      <c r="AJ684" s="8">
        <f t="shared" ref="AJ684:AJ687" si="1376">1+AH684*AI684</f>
        <v>3.38</v>
      </c>
      <c r="AK684" s="9">
        <v>1.075</v>
      </c>
      <c r="AL684" s="17">
        <v>1</v>
      </c>
      <c r="AM684" s="18">
        <f t="shared" ref="AM684:AM687" si="1377">AD684*AG684*AK684*AJ684*AL684</f>
        <v>0</v>
      </c>
      <c r="AN684" s="11">
        <f t="shared" ref="AN684:AN687" si="1378">IF(Z684=1,1,(IF(Z684=2,2,12)))</f>
        <v>12</v>
      </c>
      <c r="AO684" s="26"/>
      <c r="AP684" s="26"/>
      <c r="AQ684" s="27"/>
      <c r="AR684" s="27"/>
      <c r="AS684" s="27"/>
      <c r="AT684" s="11">
        <f>_xlfn.RANK.EQ(BG684,BG684:BG687,0)</f>
        <v>3</v>
      </c>
      <c r="AU684" s="11">
        <v>0</v>
      </c>
      <c r="AV684" s="11">
        <v>1.8</v>
      </c>
      <c r="AW684" s="12">
        <v>1.35</v>
      </c>
      <c r="AX684" s="13">
        <f t="shared" ref="AX684:AX687" si="1379">AU684*AV684*AW684</f>
        <v>0</v>
      </c>
      <c r="AY684" s="11">
        <v>680</v>
      </c>
      <c r="AZ684" s="11">
        <v>0</v>
      </c>
      <c r="BA684" s="31">
        <f t="shared" ref="BA684:BA687" si="1380">1+6*AY684/(AY684+2000)+AZ684</f>
        <v>2.52238805970149</v>
      </c>
      <c r="BB684" s="11">
        <v>1</v>
      </c>
      <c r="BC684" s="11">
        <v>2.38</v>
      </c>
      <c r="BD684" s="8">
        <f t="shared" ref="BD684:BD687" si="1381">1+BB684*BC684</f>
        <v>3.38</v>
      </c>
      <c r="BE684" s="9">
        <v>1.075</v>
      </c>
      <c r="BF684" s="17">
        <v>1.015</v>
      </c>
      <c r="BG684" s="18">
        <f t="shared" ref="BG684:BG687" si="1382">AX684*BA684*BE684*BD684*BF684</f>
        <v>0</v>
      </c>
      <c r="BH684" s="11">
        <f t="shared" ref="BH684:BH687" si="1383">IF(AT684=1,1,(IF(AT684=2,2,12)))</f>
        <v>12</v>
      </c>
      <c r="BI684" s="26"/>
      <c r="BJ684" s="26"/>
      <c r="BK684" s="27"/>
      <c r="BL684" s="27"/>
      <c r="BM684" s="27"/>
      <c r="BN684" s="11">
        <f>_xlfn.RANK.EQ(CA684,CA684:CA687,0)</f>
        <v>3</v>
      </c>
      <c r="BO684" s="11">
        <v>0</v>
      </c>
      <c r="BP684" s="11">
        <v>1.8</v>
      </c>
      <c r="BQ684" s="12">
        <v>1.35</v>
      </c>
      <c r="BR684" s="13">
        <f t="shared" ref="BR684:BR687" si="1384">BO684*BP684*BQ684</f>
        <v>0</v>
      </c>
      <c r="BS684" s="11">
        <v>680</v>
      </c>
      <c r="BT684" s="11">
        <v>0</v>
      </c>
      <c r="BU684" s="31">
        <f t="shared" ref="BU684:BU687" si="1385">1+6*BS684/(BS684+2000)+BT684</f>
        <v>2.52238805970149</v>
      </c>
      <c r="BV684" s="11">
        <v>1</v>
      </c>
      <c r="BW684" s="11">
        <v>2.38</v>
      </c>
      <c r="BX684" s="8">
        <f t="shared" ref="BX684:BX687" si="1386">1+BV684*BW684</f>
        <v>3.38</v>
      </c>
      <c r="BY684" s="9">
        <v>1.075</v>
      </c>
      <c r="BZ684" s="17">
        <v>1.015</v>
      </c>
      <c r="CA684" s="18">
        <f t="shared" ref="CA684:CA687" si="1387">BR684*BU684*BY684*BX684*BZ684</f>
        <v>0</v>
      </c>
      <c r="CB684" s="11">
        <f t="shared" ref="CB684:CB687" si="1388">IF(BN684=1,1,(IF(BN684=2,2,12)))</f>
        <v>12</v>
      </c>
      <c r="CC684" s="26"/>
      <c r="CD684" s="26"/>
      <c r="CE684" s="27"/>
      <c r="CF684" s="27"/>
      <c r="CG684" s="27"/>
      <c r="CH684" s="11">
        <f>_xlfn.RANK.EQ(CU684,CU684:CU687,0)</f>
        <v>3</v>
      </c>
      <c r="CI684" s="11">
        <v>0</v>
      </c>
      <c r="CJ684" s="11">
        <v>1.8</v>
      </c>
      <c r="CK684" s="12">
        <v>1.35</v>
      </c>
      <c r="CL684" s="13">
        <f t="shared" ref="CL684:CL687" si="1389">CI684*CJ684*CK684</f>
        <v>0</v>
      </c>
      <c r="CM684" s="11">
        <v>680</v>
      </c>
      <c r="CN684" s="11">
        <v>0</v>
      </c>
      <c r="CO684" s="31">
        <f t="shared" ref="CO684:CO687" si="1390">1+6*CM684/(CM684+2000)+CN684</f>
        <v>2.52238805970149</v>
      </c>
      <c r="CP684" s="11">
        <v>1</v>
      </c>
      <c r="CQ684" s="11">
        <v>2.38</v>
      </c>
      <c r="CR684" s="8">
        <f t="shared" ref="CR684:CR687" si="1391">1+CP684*CQ684</f>
        <v>3.38</v>
      </c>
      <c r="CS684" s="9">
        <v>1.075</v>
      </c>
      <c r="CT684" s="17">
        <v>1.085</v>
      </c>
      <c r="CU684" s="18">
        <f t="shared" ref="CU684:CU687" si="1392">CL684*CO684*CS684*CR684*CT684</f>
        <v>0</v>
      </c>
      <c r="CV684" s="11">
        <f t="shared" ref="CV684:CV687" si="1393">IF(CH684=1,1,(IF(CH684=2,2,12)))</f>
        <v>12</v>
      </c>
      <c r="CW684" s="26"/>
      <c r="CX684" s="26"/>
      <c r="CY684" s="27"/>
      <c r="CZ684" s="27"/>
      <c r="DA684" s="27"/>
      <c r="DB684" s="11">
        <f>_xlfn.RANK.EQ(DO684,DO684:DO687,0)</f>
        <v>3</v>
      </c>
      <c r="DC684" s="11">
        <v>0</v>
      </c>
      <c r="DD684" s="11">
        <v>1.8</v>
      </c>
      <c r="DE684" s="12">
        <v>1.35</v>
      </c>
      <c r="DF684" s="13">
        <f t="shared" ref="DF684:DF687" si="1394">DC684*DD684*DE684</f>
        <v>0</v>
      </c>
      <c r="DG684" s="11">
        <v>680</v>
      </c>
      <c r="DH684" s="11">
        <v>0</v>
      </c>
      <c r="DI684" s="31">
        <f t="shared" ref="DI684:DI687" si="1395">1+6*DG684/(DG684+2000)+DH684</f>
        <v>2.52238805970149</v>
      </c>
      <c r="DJ684" s="11">
        <v>1</v>
      </c>
      <c r="DK684" s="11">
        <v>2.38</v>
      </c>
      <c r="DL684" s="8">
        <f t="shared" ref="DL684:DL687" si="1396">1+DJ684*DK684</f>
        <v>3.38</v>
      </c>
      <c r="DM684" s="9">
        <v>1.075</v>
      </c>
      <c r="DN684" s="17">
        <v>1.085</v>
      </c>
      <c r="DO684" s="18">
        <f t="shared" ref="DO684:DO687" si="1397">DF684*DI684*DM684*DL684*DN684</f>
        <v>0</v>
      </c>
      <c r="DP684" s="11">
        <f t="shared" ref="DP684:DP687" si="1398">IF(DB684=1,1,(IF(DB684=2,2,12)))</f>
        <v>12</v>
      </c>
      <c r="DQ684" s="26"/>
      <c r="DR684" s="26"/>
      <c r="DS684" s="27"/>
      <c r="DT684" s="27"/>
      <c r="DU684" s="27"/>
      <c r="DV684" s="11">
        <f>_xlfn.RANK.EQ(EI684,EI684:EI687,0)</f>
        <v>3</v>
      </c>
      <c r="DW684" s="11">
        <v>0</v>
      </c>
      <c r="DX684" s="11">
        <v>1.8</v>
      </c>
      <c r="DY684" s="12">
        <v>1.35</v>
      </c>
      <c r="DZ684" s="13">
        <f t="shared" ref="DZ684:DZ687" si="1399">DW684*DX684*DY684</f>
        <v>0</v>
      </c>
      <c r="EA684" s="11">
        <v>680</v>
      </c>
      <c r="EB684" s="11">
        <v>0</v>
      </c>
      <c r="EC684" s="31">
        <f t="shared" ref="EC684:EC687" si="1400">1+6*EA684/(EA684+2000)+EB684</f>
        <v>2.52238805970149</v>
      </c>
      <c r="ED684" s="11">
        <v>1</v>
      </c>
      <c r="EE684" s="11">
        <v>3.18</v>
      </c>
      <c r="EF684" s="8">
        <f t="shared" ref="EF684:EF687" si="1401">1+ED684*EE684</f>
        <v>4.18</v>
      </c>
      <c r="EG684" s="9">
        <v>1.075</v>
      </c>
      <c r="EH684" s="17">
        <v>1.2</v>
      </c>
      <c r="EI684" s="18">
        <f t="shared" ref="EI684:EI687" si="1402">DZ684*EC684*EG684*EF684*EH684</f>
        <v>0</v>
      </c>
      <c r="EJ684" s="11">
        <f t="shared" ref="EJ684:EJ687" si="1403">IF(DV684=1,1,(IF(DV684=2,2,12)))</f>
        <v>12</v>
      </c>
    </row>
    <row r="685" s="1" customFormat="1" customHeight="1" spans="1:140">
      <c r="F685" s="11">
        <f>_xlfn.RANK.EQ(S685,S684:S687,0)</f>
        <v>2</v>
      </c>
      <c r="G685" s="11">
        <v>1446.85</v>
      </c>
      <c r="H685" s="11">
        <v>1.8</v>
      </c>
      <c r="I685" s="12">
        <v>1.35</v>
      </c>
      <c r="J685" s="13">
        <f t="shared" si="1369"/>
        <v>3515.8455</v>
      </c>
      <c r="K685" s="11">
        <v>190</v>
      </c>
      <c r="L685" s="11">
        <v>1.23</v>
      </c>
      <c r="M685" s="31">
        <f t="shared" si="1370"/>
        <v>2.75054794520548</v>
      </c>
      <c r="N685" s="11">
        <v>0.95</v>
      </c>
      <c r="O685" s="11">
        <v>2.09</v>
      </c>
      <c r="P685" s="8">
        <f t="shared" si="1371"/>
        <v>2.9855</v>
      </c>
      <c r="Q685" s="9">
        <v>1.075</v>
      </c>
      <c r="R685" s="17">
        <v>1</v>
      </c>
      <c r="S685" s="18">
        <f t="shared" si="1372"/>
        <v>31036.6287666494</v>
      </c>
      <c r="T685" s="11">
        <f t="shared" si="1373"/>
        <v>2</v>
      </c>
      <c r="Z685" s="11">
        <f>_xlfn.RANK.EQ(AM685,AM684:AM687,0)</f>
        <v>2</v>
      </c>
      <c r="AA685" s="11">
        <v>1446.85</v>
      </c>
      <c r="AB685" s="11">
        <v>1.8</v>
      </c>
      <c r="AC685" s="12">
        <v>1.35</v>
      </c>
      <c r="AD685" s="13">
        <f t="shared" si="1374"/>
        <v>3515.8455</v>
      </c>
      <c r="AE685" s="11">
        <v>190</v>
      </c>
      <c r="AF685" s="11">
        <v>1.23</v>
      </c>
      <c r="AG685" s="31">
        <f t="shared" si="1375"/>
        <v>2.75054794520548</v>
      </c>
      <c r="AH685" s="11">
        <v>0.95</v>
      </c>
      <c r="AI685" s="11">
        <v>2.09</v>
      </c>
      <c r="AJ685" s="8">
        <f t="shared" si="1376"/>
        <v>2.9855</v>
      </c>
      <c r="AK685" s="9">
        <v>1.075</v>
      </c>
      <c r="AL685" s="17">
        <v>1</v>
      </c>
      <c r="AM685" s="18">
        <f t="shared" si="1377"/>
        <v>31036.6287666494</v>
      </c>
      <c r="AN685" s="11">
        <f t="shared" si="1378"/>
        <v>2</v>
      </c>
      <c r="AT685" s="11">
        <f>_xlfn.RANK.EQ(BG685,BG684:BG687,0)</f>
        <v>2</v>
      </c>
      <c r="AU685" s="11">
        <v>1446.85</v>
      </c>
      <c r="AV685" s="11">
        <v>1.8</v>
      </c>
      <c r="AW685" s="12">
        <v>1.35</v>
      </c>
      <c r="AX685" s="13">
        <f t="shared" si="1379"/>
        <v>3515.8455</v>
      </c>
      <c r="AY685" s="11">
        <v>190</v>
      </c>
      <c r="AZ685" s="11">
        <v>1.23</v>
      </c>
      <c r="BA685" s="31">
        <f t="shared" si="1380"/>
        <v>2.75054794520548</v>
      </c>
      <c r="BB685" s="11">
        <v>0.95</v>
      </c>
      <c r="BC685" s="11">
        <v>2.09</v>
      </c>
      <c r="BD685" s="8">
        <f t="shared" si="1381"/>
        <v>2.9855</v>
      </c>
      <c r="BE685" s="9">
        <v>1.075</v>
      </c>
      <c r="BF685" s="17">
        <v>1.015</v>
      </c>
      <c r="BG685" s="18">
        <f t="shared" si="1382"/>
        <v>31502.1781981492</v>
      </c>
      <c r="BH685" s="11">
        <f t="shared" si="1383"/>
        <v>2</v>
      </c>
      <c r="BN685" s="11">
        <f>_xlfn.RANK.EQ(CA685,CA684:CA687,0)</f>
        <v>2</v>
      </c>
      <c r="BO685" s="11">
        <v>1446.85</v>
      </c>
      <c r="BP685" s="11">
        <v>1.8</v>
      </c>
      <c r="BQ685" s="12">
        <v>1.35</v>
      </c>
      <c r="BR685" s="13">
        <f t="shared" si="1384"/>
        <v>3515.8455</v>
      </c>
      <c r="BS685" s="11">
        <v>190</v>
      </c>
      <c r="BT685" s="11">
        <v>1.23</v>
      </c>
      <c r="BU685" s="31">
        <f t="shared" si="1385"/>
        <v>2.75054794520548</v>
      </c>
      <c r="BV685" s="11">
        <v>0.95</v>
      </c>
      <c r="BW685" s="11">
        <v>2.09</v>
      </c>
      <c r="BX685" s="8">
        <f t="shared" si="1386"/>
        <v>2.9855</v>
      </c>
      <c r="BY685" s="9">
        <v>1.075</v>
      </c>
      <c r="BZ685" s="17">
        <v>1.015</v>
      </c>
      <c r="CA685" s="18">
        <f t="shared" si="1387"/>
        <v>31502.1781981492</v>
      </c>
      <c r="CB685" s="11">
        <f t="shared" si="1388"/>
        <v>2</v>
      </c>
      <c r="CH685" s="11">
        <f>_xlfn.RANK.EQ(CU685,CU684:CU687,0)</f>
        <v>2</v>
      </c>
      <c r="CI685" s="11">
        <v>1446.85</v>
      </c>
      <c r="CJ685" s="11">
        <v>1.8</v>
      </c>
      <c r="CK685" s="12">
        <v>1.35</v>
      </c>
      <c r="CL685" s="13">
        <f t="shared" si="1389"/>
        <v>3515.8455</v>
      </c>
      <c r="CM685" s="11">
        <v>190</v>
      </c>
      <c r="CN685" s="11">
        <v>1.23</v>
      </c>
      <c r="CO685" s="31">
        <f t="shared" si="1390"/>
        <v>2.75054794520548</v>
      </c>
      <c r="CP685" s="11">
        <v>0.95</v>
      </c>
      <c r="CQ685" s="11">
        <v>2.09</v>
      </c>
      <c r="CR685" s="8">
        <f t="shared" si="1391"/>
        <v>2.9855</v>
      </c>
      <c r="CS685" s="9">
        <v>1.075</v>
      </c>
      <c r="CT685" s="17">
        <v>1.085</v>
      </c>
      <c r="CU685" s="18">
        <f t="shared" si="1392"/>
        <v>33674.7422118146</v>
      </c>
      <c r="CV685" s="11">
        <f t="shared" si="1393"/>
        <v>2</v>
      </c>
      <c r="DB685" s="11">
        <f>_xlfn.RANK.EQ(DO685,DO684:DO687,0)</f>
        <v>2</v>
      </c>
      <c r="DC685" s="11">
        <v>1446.85</v>
      </c>
      <c r="DD685" s="11">
        <v>1.8</v>
      </c>
      <c r="DE685" s="12">
        <v>1.35</v>
      </c>
      <c r="DF685" s="13">
        <f t="shared" si="1394"/>
        <v>3515.8455</v>
      </c>
      <c r="DG685" s="11">
        <v>190</v>
      </c>
      <c r="DH685" s="11">
        <v>1.23</v>
      </c>
      <c r="DI685" s="31">
        <f t="shared" si="1395"/>
        <v>2.75054794520548</v>
      </c>
      <c r="DJ685" s="11">
        <v>0.95</v>
      </c>
      <c r="DK685" s="11">
        <v>2.09</v>
      </c>
      <c r="DL685" s="8">
        <f t="shared" si="1396"/>
        <v>2.9855</v>
      </c>
      <c r="DM685" s="9">
        <v>1.075</v>
      </c>
      <c r="DN685" s="17">
        <v>1.085</v>
      </c>
      <c r="DO685" s="18">
        <f t="shared" si="1397"/>
        <v>33674.7422118146</v>
      </c>
      <c r="DP685" s="11">
        <f t="shared" si="1398"/>
        <v>2</v>
      </c>
      <c r="DV685" s="11">
        <f>_xlfn.RANK.EQ(EI685,EI684:EI687,0)</f>
        <v>2</v>
      </c>
      <c r="DW685" s="11">
        <v>1446.85</v>
      </c>
      <c r="DX685" s="11">
        <v>1.8</v>
      </c>
      <c r="DY685" s="12">
        <v>1.35</v>
      </c>
      <c r="DZ685" s="13">
        <f t="shared" si="1399"/>
        <v>3515.8455</v>
      </c>
      <c r="EA685" s="11">
        <v>190</v>
      </c>
      <c r="EB685" s="11">
        <v>1.32</v>
      </c>
      <c r="EC685" s="31">
        <f t="shared" si="1400"/>
        <v>2.84054794520548</v>
      </c>
      <c r="ED685" s="11">
        <v>0.95</v>
      </c>
      <c r="EE685" s="11">
        <v>2.91</v>
      </c>
      <c r="EF685" s="8">
        <f t="shared" si="1401"/>
        <v>3.7645</v>
      </c>
      <c r="EG685" s="9">
        <v>1.075</v>
      </c>
      <c r="EH685" s="17">
        <v>1.2</v>
      </c>
      <c r="EI685" s="18">
        <f t="shared" si="1402"/>
        <v>48498.5682832667</v>
      </c>
      <c r="EJ685" s="11">
        <f t="shared" si="1403"/>
        <v>2</v>
      </c>
    </row>
    <row r="686" s="1" customFormat="1" customHeight="1" spans="1:140">
      <c r="F686" s="11">
        <f>_xlfn.RANK.EQ(S686,S684:S687,0)</f>
        <v>1</v>
      </c>
      <c r="G686" s="11">
        <v>1446.85</v>
      </c>
      <c r="H686" s="11">
        <v>1.8</v>
      </c>
      <c r="I686" s="12">
        <v>1.35</v>
      </c>
      <c r="J686" s="13">
        <f t="shared" si="1369"/>
        <v>3515.8455</v>
      </c>
      <c r="K686" s="11">
        <v>240</v>
      </c>
      <c r="L686" s="11">
        <v>1.83</v>
      </c>
      <c r="M686" s="31">
        <f t="shared" si="1370"/>
        <v>3.47285714285714</v>
      </c>
      <c r="N686" s="11">
        <v>0.89</v>
      </c>
      <c r="O686" s="11">
        <v>1.78</v>
      </c>
      <c r="P686" s="8">
        <f t="shared" si="1371"/>
        <v>2.5842</v>
      </c>
      <c r="Q686" s="9">
        <v>1.075</v>
      </c>
      <c r="R686" s="17">
        <v>1</v>
      </c>
      <c r="S686" s="18">
        <f t="shared" si="1372"/>
        <v>33919.6441509645</v>
      </c>
      <c r="T686" s="11">
        <f t="shared" si="1373"/>
        <v>1</v>
      </c>
      <c r="Z686" s="11">
        <f>_xlfn.RANK.EQ(AM686,AM684:AM687,0)</f>
        <v>1</v>
      </c>
      <c r="AA686" s="11">
        <v>1446.85</v>
      </c>
      <c r="AB686" s="11">
        <v>1.8</v>
      </c>
      <c r="AC686" s="12">
        <v>1.35</v>
      </c>
      <c r="AD686" s="13">
        <f t="shared" si="1374"/>
        <v>3515.8455</v>
      </c>
      <c r="AE686" s="11">
        <v>200</v>
      </c>
      <c r="AF686" s="11">
        <v>1.83</v>
      </c>
      <c r="AG686" s="31">
        <f t="shared" si="1375"/>
        <v>3.37545454545455</v>
      </c>
      <c r="AH686" s="11">
        <v>1</v>
      </c>
      <c r="AI686" s="11">
        <v>2.71</v>
      </c>
      <c r="AJ686" s="8">
        <f t="shared" si="1376"/>
        <v>3.71</v>
      </c>
      <c r="AK686" s="9">
        <v>1.075</v>
      </c>
      <c r="AL686" s="17">
        <v>1</v>
      </c>
      <c r="AM686" s="18">
        <f t="shared" si="1377"/>
        <v>47330.8626704431</v>
      </c>
      <c r="AN686" s="11">
        <f t="shared" si="1378"/>
        <v>1</v>
      </c>
      <c r="AT686" s="11">
        <f>_xlfn.RANK.EQ(BG686,BG684:BG687,0)</f>
        <v>1</v>
      </c>
      <c r="AU686" s="11">
        <v>1446.85</v>
      </c>
      <c r="AV686" s="11">
        <v>1.8</v>
      </c>
      <c r="AW686" s="12">
        <v>1.35</v>
      </c>
      <c r="AX686" s="13">
        <f t="shared" si="1379"/>
        <v>3515.8455</v>
      </c>
      <c r="AY686" s="11">
        <v>240</v>
      </c>
      <c r="AZ686" s="11">
        <v>1.83</v>
      </c>
      <c r="BA686" s="31">
        <f t="shared" si="1380"/>
        <v>3.47285714285714</v>
      </c>
      <c r="BB686" s="11">
        <v>0.93</v>
      </c>
      <c r="BC686" s="11">
        <v>1.85</v>
      </c>
      <c r="BD686" s="8">
        <f t="shared" si="1381"/>
        <v>2.7205</v>
      </c>
      <c r="BE686" s="9">
        <v>1.075</v>
      </c>
      <c r="BF686" s="17">
        <v>1.015</v>
      </c>
      <c r="BG686" s="18">
        <f t="shared" si="1382"/>
        <v>36244.3184704703</v>
      </c>
      <c r="BH686" s="11">
        <f t="shared" si="1383"/>
        <v>1</v>
      </c>
      <c r="BN686" s="11">
        <f>_xlfn.RANK.EQ(CA686,CA684:CA687,0)</f>
        <v>1</v>
      </c>
      <c r="BO686" s="11">
        <v>1446.85</v>
      </c>
      <c r="BP686" s="11">
        <v>1.8</v>
      </c>
      <c r="BQ686" s="12">
        <v>1.35</v>
      </c>
      <c r="BR686" s="13">
        <f t="shared" si="1384"/>
        <v>3515.8455</v>
      </c>
      <c r="BS686" s="11">
        <v>240</v>
      </c>
      <c r="BT686" s="11">
        <v>1.83</v>
      </c>
      <c r="BU686" s="31">
        <f t="shared" si="1385"/>
        <v>3.47285714285714</v>
      </c>
      <c r="BV686" s="11">
        <v>1</v>
      </c>
      <c r="BW686" s="11">
        <v>2.71</v>
      </c>
      <c r="BX686" s="8">
        <f t="shared" si="1386"/>
        <v>3.71</v>
      </c>
      <c r="BY686" s="9">
        <v>1.075</v>
      </c>
      <c r="BZ686" s="17">
        <v>1.015</v>
      </c>
      <c r="CA686" s="18">
        <f t="shared" si="1387"/>
        <v>49427.0985206561</v>
      </c>
      <c r="CB686" s="11">
        <f t="shared" si="1388"/>
        <v>1</v>
      </c>
      <c r="CH686" s="11">
        <f>_xlfn.RANK.EQ(CU686,CU684:CU687,0)</f>
        <v>1</v>
      </c>
      <c r="CI686" s="11">
        <v>1446.85</v>
      </c>
      <c r="CJ686" s="11">
        <v>1.8</v>
      </c>
      <c r="CK686" s="12">
        <v>1.35</v>
      </c>
      <c r="CL686" s="13">
        <f t="shared" si="1389"/>
        <v>3515.8455</v>
      </c>
      <c r="CM686" s="11">
        <v>240</v>
      </c>
      <c r="CN686" s="11">
        <v>1.83</v>
      </c>
      <c r="CO686" s="31">
        <f t="shared" si="1390"/>
        <v>3.47285714285714</v>
      </c>
      <c r="CP686" s="11">
        <v>0.93</v>
      </c>
      <c r="CQ686" s="11">
        <v>1.85</v>
      </c>
      <c r="CR686" s="8">
        <f t="shared" si="1391"/>
        <v>2.7205</v>
      </c>
      <c r="CS686" s="9">
        <v>1.075</v>
      </c>
      <c r="CT686" s="17">
        <v>1.085</v>
      </c>
      <c r="CU686" s="18">
        <f t="shared" si="1392"/>
        <v>38743.9266408476</v>
      </c>
      <c r="CV686" s="11">
        <f t="shared" si="1393"/>
        <v>1</v>
      </c>
      <c r="DB686" s="11">
        <f>_xlfn.RANK.EQ(DO686,DO684:DO687,0)</f>
        <v>1</v>
      </c>
      <c r="DC686" s="11">
        <v>1446.85</v>
      </c>
      <c r="DD686" s="11">
        <v>1.8</v>
      </c>
      <c r="DE686" s="12">
        <v>1.35</v>
      </c>
      <c r="DF686" s="13">
        <f t="shared" si="1394"/>
        <v>3515.8455</v>
      </c>
      <c r="DG686" s="11">
        <v>240</v>
      </c>
      <c r="DH686" s="11">
        <v>1.83</v>
      </c>
      <c r="DI686" s="31">
        <f t="shared" si="1395"/>
        <v>3.47285714285714</v>
      </c>
      <c r="DJ686" s="11">
        <v>1</v>
      </c>
      <c r="DK686" s="11">
        <v>2.71</v>
      </c>
      <c r="DL686" s="8">
        <f t="shared" si="1396"/>
        <v>3.71</v>
      </c>
      <c r="DM686" s="9">
        <v>1.075</v>
      </c>
      <c r="DN686" s="17">
        <v>1.085</v>
      </c>
      <c r="DO686" s="18">
        <f t="shared" si="1397"/>
        <v>52835.8639358738</v>
      </c>
      <c r="DP686" s="11">
        <f t="shared" si="1398"/>
        <v>1</v>
      </c>
      <c r="DV686" s="11">
        <f>_xlfn.RANK.EQ(EI686,EI684:EI687,0)</f>
        <v>1</v>
      </c>
      <c r="DW686" s="11">
        <v>1446.85</v>
      </c>
      <c r="DX686" s="11">
        <v>1.8</v>
      </c>
      <c r="DY686" s="12">
        <v>1.35</v>
      </c>
      <c r="DZ686" s="13">
        <f t="shared" si="1399"/>
        <v>3515.8455</v>
      </c>
      <c r="EA686" s="11">
        <v>240</v>
      </c>
      <c r="EB686" s="11">
        <v>1.92</v>
      </c>
      <c r="EC686" s="31">
        <f t="shared" si="1400"/>
        <v>3.56285714285714</v>
      </c>
      <c r="ED686" s="11">
        <v>1</v>
      </c>
      <c r="EE686" s="11">
        <v>3.51</v>
      </c>
      <c r="EF686" s="8">
        <f t="shared" si="1401"/>
        <v>4.51</v>
      </c>
      <c r="EG686" s="9">
        <v>1.075</v>
      </c>
      <c r="EH686" s="17">
        <v>1.2</v>
      </c>
      <c r="EI686" s="18">
        <f t="shared" si="1402"/>
        <v>72877.6640155976</v>
      </c>
      <c r="EJ686" s="11">
        <f t="shared" si="1403"/>
        <v>1</v>
      </c>
    </row>
    <row r="687" s="1" customFormat="1" customHeight="1" spans="1:140">
      <c r="F687" s="11">
        <f>_xlfn.RANK.EQ(S687,S684:S687,0)</f>
        <v>3</v>
      </c>
      <c r="G687" s="11">
        <v>0</v>
      </c>
      <c r="H687" s="11">
        <v>1.8</v>
      </c>
      <c r="I687" s="12">
        <v>1.35</v>
      </c>
      <c r="J687" s="13">
        <f t="shared" si="1369"/>
        <v>0</v>
      </c>
      <c r="K687" s="11">
        <v>0</v>
      </c>
      <c r="L687" s="11">
        <v>0.2</v>
      </c>
      <c r="M687" s="31">
        <f t="shared" si="1370"/>
        <v>1.2</v>
      </c>
      <c r="N687" s="28">
        <v>0.7</v>
      </c>
      <c r="O687" s="28">
        <v>1.5</v>
      </c>
      <c r="P687" s="8">
        <f t="shared" si="1371"/>
        <v>2.05</v>
      </c>
      <c r="Q687" s="9">
        <v>1.075</v>
      </c>
      <c r="R687" s="17">
        <v>1</v>
      </c>
      <c r="S687" s="18">
        <f t="shared" si="1372"/>
        <v>0</v>
      </c>
      <c r="T687" s="28">
        <f t="shared" si="1373"/>
        <v>12</v>
      </c>
      <c r="Z687" s="11">
        <f>_xlfn.RANK.EQ(AM687,AM684:AM687,0)</f>
        <v>3</v>
      </c>
      <c r="AA687" s="11">
        <v>0</v>
      </c>
      <c r="AB687" s="11">
        <v>1.8</v>
      </c>
      <c r="AC687" s="12">
        <v>1.35</v>
      </c>
      <c r="AD687" s="13">
        <f t="shared" si="1374"/>
        <v>0</v>
      </c>
      <c r="AE687" s="11">
        <v>0</v>
      </c>
      <c r="AF687" s="11">
        <v>0.2</v>
      </c>
      <c r="AG687" s="31">
        <f t="shared" si="1375"/>
        <v>1.2</v>
      </c>
      <c r="AH687" s="28">
        <v>0.7</v>
      </c>
      <c r="AI687" s="28">
        <v>1.5</v>
      </c>
      <c r="AJ687" s="8">
        <f t="shared" si="1376"/>
        <v>2.05</v>
      </c>
      <c r="AK687" s="9">
        <v>1.075</v>
      </c>
      <c r="AL687" s="17">
        <v>1</v>
      </c>
      <c r="AM687" s="18">
        <f t="shared" si="1377"/>
        <v>0</v>
      </c>
      <c r="AN687" s="28">
        <f t="shared" si="1378"/>
        <v>12</v>
      </c>
      <c r="AT687" s="11">
        <f>_xlfn.RANK.EQ(BG687,BG684:BG687,0)</f>
        <v>3</v>
      </c>
      <c r="AU687" s="11">
        <v>0</v>
      </c>
      <c r="AV687" s="11">
        <v>1.8</v>
      </c>
      <c r="AW687" s="12">
        <v>1.35</v>
      </c>
      <c r="AX687" s="13">
        <f t="shared" si="1379"/>
        <v>0</v>
      </c>
      <c r="AY687" s="11">
        <v>0</v>
      </c>
      <c r="AZ687" s="11">
        <v>0.2</v>
      </c>
      <c r="BA687" s="31">
        <f t="shared" si="1380"/>
        <v>1.2</v>
      </c>
      <c r="BB687" s="28">
        <v>0.7</v>
      </c>
      <c r="BC687" s="28">
        <v>1.5</v>
      </c>
      <c r="BD687" s="8">
        <f t="shared" si="1381"/>
        <v>2.05</v>
      </c>
      <c r="BE687" s="9">
        <v>1.075</v>
      </c>
      <c r="BF687" s="17">
        <v>1.015</v>
      </c>
      <c r="BG687" s="18">
        <f t="shared" si="1382"/>
        <v>0</v>
      </c>
      <c r="BH687" s="28">
        <f t="shared" si="1383"/>
        <v>12</v>
      </c>
      <c r="BN687" s="11">
        <f>_xlfn.RANK.EQ(CA687,CA684:CA687,0)</f>
        <v>3</v>
      </c>
      <c r="BO687" s="11">
        <v>0</v>
      </c>
      <c r="BP687" s="11">
        <v>1.8</v>
      </c>
      <c r="BQ687" s="12">
        <v>1.35</v>
      </c>
      <c r="BR687" s="13">
        <f t="shared" si="1384"/>
        <v>0</v>
      </c>
      <c r="BS687" s="11">
        <v>0</v>
      </c>
      <c r="BT687" s="11">
        <v>0.2</v>
      </c>
      <c r="BU687" s="31">
        <f t="shared" si="1385"/>
        <v>1.2</v>
      </c>
      <c r="BV687" s="28">
        <v>0.7</v>
      </c>
      <c r="BW687" s="28">
        <v>1.5</v>
      </c>
      <c r="BX687" s="8">
        <f t="shared" si="1386"/>
        <v>2.05</v>
      </c>
      <c r="BY687" s="9">
        <v>1.075</v>
      </c>
      <c r="BZ687" s="17">
        <v>1.015</v>
      </c>
      <c r="CA687" s="18">
        <f t="shared" si="1387"/>
        <v>0</v>
      </c>
      <c r="CB687" s="28">
        <f t="shared" si="1388"/>
        <v>12</v>
      </c>
      <c r="CH687" s="11">
        <f>_xlfn.RANK.EQ(CU687,CU684:CU687,0)</f>
        <v>3</v>
      </c>
      <c r="CI687" s="11">
        <v>0</v>
      </c>
      <c r="CJ687" s="11">
        <v>1.8</v>
      </c>
      <c r="CK687" s="12">
        <v>1.35</v>
      </c>
      <c r="CL687" s="13">
        <f t="shared" si="1389"/>
        <v>0</v>
      </c>
      <c r="CM687" s="11">
        <v>0</v>
      </c>
      <c r="CN687" s="11">
        <v>0.2</v>
      </c>
      <c r="CO687" s="31">
        <f t="shared" si="1390"/>
        <v>1.2</v>
      </c>
      <c r="CP687" s="28">
        <v>0.7</v>
      </c>
      <c r="CQ687" s="28">
        <v>1.5</v>
      </c>
      <c r="CR687" s="8">
        <f t="shared" si="1391"/>
        <v>2.05</v>
      </c>
      <c r="CS687" s="9">
        <v>1.075</v>
      </c>
      <c r="CT687" s="17">
        <v>1.085</v>
      </c>
      <c r="CU687" s="18">
        <f t="shared" si="1392"/>
        <v>0</v>
      </c>
      <c r="CV687" s="28">
        <f t="shared" si="1393"/>
        <v>12</v>
      </c>
      <c r="DB687" s="11">
        <f>_xlfn.RANK.EQ(DO687,DO684:DO687,0)</f>
        <v>3</v>
      </c>
      <c r="DC687" s="11">
        <v>0</v>
      </c>
      <c r="DD687" s="11">
        <v>1.8</v>
      </c>
      <c r="DE687" s="12">
        <v>1.35</v>
      </c>
      <c r="DF687" s="13">
        <f t="shared" si="1394"/>
        <v>0</v>
      </c>
      <c r="DG687" s="11">
        <v>0</v>
      </c>
      <c r="DH687" s="11">
        <v>0.2</v>
      </c>
      <c r="DI687" s="31">
        <f t="shared" si="1395"/>
        <v>1.2</v>
      </c>
      <c r="DJ687" s="28">
        <v>0.7</v>
      </c>
      <c r="DK687" s="28">
        <v>1.5</v>
      </c>
      <c r="DL687" s="8">
        <f t="shared" si="1396"/>
        <v>2.05</v>
      </c>
      <c r="DM687" s="9">
        <v>1.075</v>
      </c>
      <c r="DN687" s="17">
        <v>1.085</v>
      </c>
      <c r="DO687" s="18">
        <f t="shared" si="1397"/>
        <v>0</v>
      </c>
      <c r="DP687" s="28">
        <f t="shared" si="1398"/>
        <v>12</v>
      </c>
      <c r="DV687" s="11">
        <f>_xlfn.RANK.EQ(EI687,EI684:EI687,0)</f>
        <v>3</v>
      </c>
      <c r="DW687" s="11">
        <v>0</v>
      </c>
      <c r="DX687" s="11">
        <v>1.8</v>
      </c>
      <c r="DY687" s="12">
        <v>1.35</v>
      </c>
      <c r="DZ687" s="13">
        <f t="shared" si="1399"/>
        <v>0</v>
      </c>
      <c r="EA687" s="11">
        <v>0</v>
      </c>
      <c r="EB687" s="11">
        <v>0.2</v>
      </c>
      <c r="EC687" s="31">
        <f t="shared" si="1400"/>
        <v>1.2</v>
      </c>
      <c r="ED687" s="28">
        <v>0.7</v>
      </c>
      <c r="EE687" s="28">
        <v>1.5</v>
      </c>
      <c r="EF687" s="8">
        <f t="shared" si="1401"/>
        <v>2.05</v>
      </c>
      <c r="EG687" s="9">
        <v>1.075</v>
      </c>
      <c r="EH687" s="17">
        <v>1.2</v>
      </c>
      <c r="EI687" s="18">
        <f t="shared" si="1402"/>
        <v>0</v>
      </c>
      <c r="EJ687" s="28">
        <f t="shared" si="1403"/>
        <v>12</v>
      </c>
    </row>
    <row r="688" s="1" customFormat="1" customHeight="1" spans="1:140">
      <c r="F688" s="32" t="s">
        <v>42</v>
      </c>
      <c r="G688" s="33">
        <f>LARGE(S684:S687,1)/1</f>
        <v>33919.6441509645</v>
      </c>
      <c r="H688" s="32" t="s">
        <v>43</v>
      </c>
      <c r="I688" s="33">
        <f>LARGE(S684:S687,2)/2</f>
        <v>15518.3143833247</v>
      </c>
      <c r="J688" s="32" t="s">
        <v>44</v>
      </c>
      <c r="K688" s="33">
        <f>LARGE(S684:S687,3)/12</f>
        <v>0</v>
      </c>
      <c r="L688" s="32" t="s">
        <v>45</v>
      </c>
      <c r="M688" s="34">
        <f>LARGE(S684:S687,4)/12</f>
        <v>0</v>
      </c>
      <c r="N688" s="35" t="s">
        <v>46</v>
      </c>
      <c r="O688" s="36">
        <f>G688+I688+K688+M688</f>
        <v>49437.9585342892</v>
      </c>
      <c r="P688" s="35" t="s">
        <v>47</v>
      </c>
      <c r="Q688" s="35">
        <v>5.3</v>
      </c>
      <c r="R688" s="35"/>
      <c r="S688" s="35" t="s">
        <v>48</v>
      </c>
      <c r="T688" s="36">
        <f>O688*Q688</f>
        <v>262021.180231733</v>
      </c>
      <c r="Z688" s="32" t="s">
        <v>42</v>
      </c>
      <c r="AA688" s="33">
        <f>LARGE(AM684:AM687,1)/1</f>
        <v>47330.8626704431</v>
      </c>
      <c r="AB688" s="32" t="s">
        <v>43</v>
      </c>
      <c r="AC688" s="33">
        <f>LARGE(AM684:AM687,2)/2</f>
        <v>15518.3143833247</v>
      </c>
      <c r="AD688" s="32" t="s">
        <v>44</v>
      </c>
      <c r="AE688" s="33">
        <f>LARGE(AM684:AM687,3)/12</f>
        <v>0</v>
      </c>
      <c r="AF688" s="32" t="s">
        <v>45</v>
      </c>
      <c r="AG688" s="34">
        <f>LARGE(AM684:AM687,4)/12</f>
        <v>0</v>
      </c>
      <c r="AH688" s="35" t="s">
        <v>46</v>
      </c>
      <c r="AI688" s="36">
        <f>AA688+AC688+AE688+AG688</f>
        <v>62849.1770537678</v>
      </c>
      <c r="AJ688" s="35" t="s">
        <v>47</v>
      </c>
      <c r="AK688" s="35">
        <v>5.3</v>
      </c>
      <c r="AL688" s="35"/>
      <c r="AM688" s="35" t="s">
        <v>48</v>
      </c>
      <c r="AN688" s="36">
        <f>AI688*AK688</f>
        <v>333100.638384969</v>
      </c>
      <c r="AT688" s="32" t="s">
        <v>42</v>
      </c>
      <c r="AU688" s="33">
        <f>LARGE(BG684:BG687,1)/1</f>
        <v>36244.3184704703</v>
      </c>
      <c r="AV688" s="32" t="s">
        <v>43</v>
      </c>
      <c r="AW688" s="33">
        <f>LARGE(BG684:BG687,2)/2</f>
        <v>15751.0890990746</v>
      </c>
      <c r="AX688" s="32" t="s">
        <v>44</v>
      </c>
      <c r="AY688" s="33">
        <f>LARGE(BG684:BG687,3)/12</f>
        <v>0</v>
      </c>
      <c r="AZ688" s="32" t="s">
        <v>45</v>
      </c>
      <c r="BA688" s="34">
        <f>LARGE(BG684:BG687,4)/12</f>
        <v>0</v>
      </c>
      <c r="BB688" s="35" t="s">
        <v>46</v>
      </c>
      <c r="BC688" s="36">
        <f>AU688+AW688+AY688+BA688</f>
        <v>51995.4075695449</v>
      </c>
      <c r="BD688" s="35" t="s">
        <v>47</v>
      </c>
      <c r="BE688" s="35">
        <v>5.3</v>
      </c>
      <c r="BF688" s="35"/>
      <c r="BG688" s="35" t="s">
        <v>48</v>
      </c>
      <c r="BH688" s="36">
        <f>BC688*BE688</f>
        <v>275575.660118588</v>
      </c>
      <c r="BN688" s="32" t="s">
        <v>42</v>
      </c>
      <c r="BO688" s="33">
        <f>LARGE(CA684:CA687,1)/1</f>
        <v>49427.0985206561</v>
      </c>
      <c r="BP688" s="32" t="s">
        <v>43</v>
      </c>
      <c r="BQ688" s="33">
        <f>LARGE(CA684:CA687,2)/2</f>
        <v>15751.0890990746</v>
      </c>
      <c r="BR688" s="32" t="s">
        <v>44</v>
      </c>
      <c r="BS688" s="33">
        <f>LARGE(CA684:CA687,3)/12</f>
        <v>0</v>
      </c>
      <c r="BT688" s="32" t="s">
        <v>45</v>
      </c>
      <c r="BU688" s="34">
        <f>LARGE(CA684:CA687,4)/12</f>
        <v>0</v>
      </c>
      <c r="BV688" s="35" t="s">
        <v>46</v>
      </c>
      <c r="BW688" s="36">
        <f>BO688+BQ688+BS688+BU688</f>
        <v>65178.1876197307</v>
      </c>
      <c r="BX688" s="35" t="s">
        <v>47</v>
      </c>
      <c r="BY688" s="35">
        <v>5.3</v>
      </c>
      <c r="BZ688" s="35"/>
      <c r="CA688" s="35" t="s">
        <v>48</v>
      </c>
      <c r="CB688" s="36">
        <f>BW688*BY688</f>
        <v>345444.394384573</v>
      </c>
      <c r="CH688" s="32" t="s">
        <v>42</v>
      </c>
      <c r="CI688" s="33">
        <f>LARGE(CU684:CU687,1)/1</f>
        <v>38743.9266408476</v>
      </c>
      <c r="CJ688" s="32" t="s">
        <v>43</v>
      </c>
      <c r="CK688" s="33">
        <f>LARGE(CU684:CU687,2)/2</f>
        <v>16837.3711059073</v>
      </c>
      <c r="CL688" s="32" t="s">
        <v>44</v>
      </c>
      <c r="CM688" s="33">
        <f>LARGE(CU684:CU687,3)/12</f>
        <v>0</v>
      </c>
      <c r="CN688" s="32" t="s">
        <v>45</v>
      </c>
      <c r="CO688" s="34">
        <f>LARGE(CU684:CU687,4)/12</f>
        <v>0</v>
      </c>
      <c r="CP688" s="35" t="s">
        <v>46</v>
      </c>
      <c r="CQ688" s="36">
        <f>CI688+CK688+CM688+CO688</f>
        <v>55581.2977467549</v>
      </c>
      <c r="CR688" s="35" t="s">
        <v>47</v>
      </c>
      <c r="CS688" s="35">
        <v>5.3</v>
      </c>
      <c r="CT688" s="35"/>
      <c r="CU688" s="35" t="s">
        <v>48</v>
      </c>
      <c r="CV688" s="36">
        <f>CQ688*CS688</f>
        <v>294580.878057801</v>
      </c>
      <c r="DB688" s="32" t="s">
        <v>42</v>
      </c>
      <c r="DC688" s="33">
        <f>LARGE(DO684:DO687,1)/1</f>
        <v>52835.8639358738</v>
      </c>
      <c r="DD688" s="32" t="s">
        <v>43</v>
      </c>
      <c r="DE688" s="33">
        <f>LARGE(DO684:DO687,2)/2</f>
        <v>16837.3711059073</v>
      </c>
      <c r="DF688" s="32" t="s">
        <v>44</v>
      </c>
      <c r="DG688" s="33">
        <f>LARGE(DO684:DO687,3)/12</f>
        <v>0</v>
      </c>
      <c r="DH688" s="32" t="s">
        <v>45</v>
      </c>
      <c r="DI688" s="34">
        <f>LARGE(DO684:DO687,4)/12</f>
        <v>0</v>
      </c>
      <c r="DJ688" s="35" t="s">
        <v>46</v>
      </c>
      <c r="DK688" s="36">
        <f>DC688+DE688+DG688+DI688</f>
        <v>69673.2350417811</v>
      </c>
      <c r="DL688" s="35" t="s">
        <v>47</v>
      </c>
      <c r="DM688" s="35">
        <v>5.3</v>
      </c>
      <c r="DN688" s="35"/>
      <c r="DO688" s="35" t="s">
        <v>48</v>
      </c>
      <c r="DP688" s="36">
        <f>DK688*DM688</f>
        <v>369268.14572144</v>
      </c>
      <c r="DV688" s="32" t="s">
        <v>42</v>
      </c>
      <c r="DW688" s="33">
        <f>LARGE(EI684:EI687,1)/1</f>
        <v>72877.6640155976</v>
      </c>
      <c r="DX688" s="32" t="s">
        <v>43</v>
      </c>
      <c r="DY688" s="33">
        <f>LARGE(EI684:EI687,2)/2</f>
        <v>24249.2841416334</v>
      </c>
      <c r="DZ688" s="32" t="s">
        <v>44</v>
      </c>
      <c r="EA688" s="33">
        <f>LARGE(EI684:EI687,3)/12</f>
        <v>0</v>
      </c>
      <c r="EB688" s="32" t="s">
        <v>45</v>
      </c>
      <c r="EC688" s="34">
        <f>LARGE(EI684:EI687,4)/12</f>
        <v>0</v>
      </c>
      <c r="ED688" s="35" t="s">
        <v>46</v>
      </c>
      <c r="EE688" s="36">
        <f>DW688+DY688+EA688+EC688</f>
        <v>97126.9481572309</v>
      </c>
      <c r="EF688" s="35" t="s">
        <v>47</v>
      </c>
      <c r="EG688" s="35">
        <v>5.3</v>
      </c>
      <c r="EH688" s="35"/>
      <c r="EI688" s="35" t="s">
        <v>48</v>
      </c>
      <c r="EJ688" s="36">
        <f>EE688*EG688</f>
        <v>514772.825233324</v>
      </c>
    </row>
    <row r="689" s="1" customFormat="1" customHeight="1" spans="6:140">
      <c r="F689" s="32"/>
      <c r="G689" s="33"/>
      <c r="H689" s="32"/>
      <c r="I689" s="33"/>
      <c r="J689" s="32"/>
      <c r="K689" s="33"/>
      <c r="L689" s="32"/>
      <c r="M689" s="34"/>
      <c r="N689" s="35"/>
      <c r="O689" s="36"/>
      <c r="P689" s="35"/>
      <c r="Q689" s="35"/>
      <c r="R689" s="35"/>
      <c r="S689" s="35"/>
      <c r="T689" s="36"/>
      <c r="Z689" s="32"/>
      <c r="AA689" s="33"/>
      <c r="AB689" s="32"/>
      <c r="AC689" s="33"/>
      <c r="AD689" s="32"/>
      <c r="AE689" s="33"/>
      <c r="AF689" s="32"/>
      <c r="AG689" s="34"/>
      <c r="AH689" s="35"/>
      <c r="AI689" s="36"/>
      <c r="AJ689" s="35"/>
      <c r="AK689" s="35"/>
      <c r="AL689" s="35"/>
      <c r="AM689" s="35"/>
      <c r="AN689" s="36"/>
      <c r="AT689" s="32"/>
      <c r="AU689" s="33"/>
      <c r="AV689" s="32"/>
      <c r="AW689" s="33"/>
      <c r="AX689" s="32"/>
      <c r="AY689" s="33"/>
      <c r="AZ689" s="32"/>
      <c r="BA689" s="34"/>
      <c r="BB689" s="35"/>
      <c r="BC689" s="36"/>
      <c r="BD689" s="35"/>
      <c r="BE689" s="35"/>
      <c r="BF689" s="35"/>
      <c r="BG689" s="35"/>
      <c r="BH689" s="36"/>
      <c r="BN689" s="32"/>
      <c r="BO689" s="33"/>
      <c r="BP689" s="32"/>
      <c r="BQ689" s="33"/>
      <c r="BR689" s="32"/>
      <c r="BS689" s="33"/>
      <c r="BT689" s="32"/>
      <c r="BU689" s="34"/>
      <c r="BV689" s="35"/>
      <c r="BW689" s="36"/>
      <c r="BX689" s="35"/>
      <c r="BY689" s="35"/>
      <c r="BZ689" s="35"/>
      <c r="CA689" s="35"/>
      <c r="CB689" s="36"/>
      <c r="CH689" s="32"/>
      <c r="CI689" s="33"/>
      <c r="CJ689" s="32"/>
      <c r="CK689" s="33"/>
      <c r="CL689" s="32"/>
      <c r="CM689" s="33"/>
      <c r="CN689" s="32"/>
      <c r="CO689" s="34"/>
      <c r="CP689" s="35"/>
      <c r="CQ689" s="36"/>
      <c r="CR689" s="35"/>
      <c r="CS689" s="35"/>
      <c r="CT689" s="35"/>
      <c r="CU689" s="35"/>
      <c r="CV689" s="36"/>
      <c r="DB689" s="32"/>
      <c r="DC689" s="33"/>
      <c r="DD689" s="32"/>
      <c r="DE689" s="33"/>
      <c r="DF689" s="32"/>
      <c r="DG689" s="33"/>
      <c r="DH689" s="32"/>
      <c r="DI689" s="34"/>
      <c r="DJ689" s="35"/>
      <c r="DK689" s="36"/>
      <c r="DL689" s="35"/>
      <c r="DM689" s="35"/>
      <c r="DN689" s="35"/>
      <c r="DO689" s="35"/>
      <c r="DP689" s="36"/>
      <c r="DV689" s="32"/>
      <c r="DW689" s="33"/>
      <c r="DX689" s="32"/>
      <c r="DY689" s="33"/>
      <c r="DZ689" s="32"/>
      <c r="EA689" s="33"/>
      <c r="EB689" s="32"/>
      <c r="EC689" s="34"/>
      <c r="ED689" s="35"/>
      <c r="EE689" s="36"/>
      <c r="EF689" s="35"/>
      <c r="EG689" s="35"/>
      <c r="EH689" s="35"/>
      <c r="EI689" s="35"/>
      <c r="EJ689" s="36"/>
    </row>
    <row r="690" s="1" customFormat="1" customHeight="1" spans="6:140">
      <c r="F690" s="3" t="s">
        <v>49</v>
      </c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Z690" s="3" t="s">
        <v>49</v>
      </c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T690" s="3" t="s">
        <v>49</v>
      </c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N690" s="3" t="s">
        <v>49</v>
      </c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H690" s="3" t="s">
        <v>49</v>
      </c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DB690" s="3" t="s">
        <v>49</v>
      </c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V690" s="3" t="s">
        <v>49</v>
      </c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</row>
    <row r="691" s="1" customFormat="1" customHeight="1" spans="6:140">
      <c r="F691" s="28" t="s">
        <v>37</v>
      </c>
      <c r="G691" s="13" t="s">
        <v>8</v>
      </c>
      <c r="H691" s="13"/>
      <c r="I691" s="13"/>
      <c r="J691" s="13"/>
      <c r="K691" s="7" t="s">
        <v>25</v>
      </c>
      <c r="L691" s="7"/>
      <c r="M691" s="7"/>
      <c r="N691" s="8" t="s">
        <v>10</v>
      </c>
      <c r="O691" s="8"/>
      <c r="P691" s="8"/>
      <c r="Q691" s="9" t="s">
        <v>38</v>
      </c>
      <c r="R691" s="10" t="s">
        <v>12</v>
      </c>
      <c r="S691" s="29" t="s">
        <v>13</v>
      </c>
      <c r="T691" s="11" t="s">
        <v>39</v>
      </c>
      <c r="Z691" s="28" t="s">
        <v>37</v>
      </c>
      <c r="AA691" s="13" t="s">
        <v>8</v>
      </c>
      <c r="AB691" s="13"/>
      <c r="AC691" s="13"/>
      <c r="AD691" s="13"/>
      <c r="AE691" s="7" t="s">
        <v>25</v>
      </c>
      <c r="AF691" s="7"/>
      <c r="AG691" s="7"/>
      <c r="AH691" s="8" t="s">
        <v>10</v>
      </c>
      <c r="AI691" s="8"/>
      <c r="AJ691" s="8"/>
      <c r="AK691" s="9" t="s">
        <v>38</v>
      </c>
      <c r="AL691" s="10" t="s">
        <v>12</v>
      </c>
      <c r="AM691" s="29" t="s">
        <v>13</v>
      </c>
      <c r="AN691" s="11" t="s">
        <v>39</v>
      </c>
      <c r="AT691" s="28" t="s">
        <v>37</v>
      </c>
      <c r="AU691" s="13" t="s">
        <v>8</v>
      </c>
      <c r="AV691" s="13"/>
      <c r="AW691" s="13"/>
      <c r="AX691" s="13"/>
      <c r="AY691" s="7" t="s">
        <v>25</v>
      </c>
      <c r="AZ691" s="7"/>
      <c r="BA691" s="7"/>
      <c r="BB691" s="8" t="s">
        <v>10</v>
      </c>
      <c r="BC691" s="8"/>
      <c r="BD691" s="8"/>
      <c r="BE691" s="9" t="s">
        <v>38</v>
      </c>
      <c r="BF691" s="10" t="s">
        <v>12</v>
      </c>
      <c r="BG691" s="29" t="s">
        <v>13</v>
      </c>
      <c r="BH691" s="11" t="s">
        <v>39</v>
      </c>
      <c r="BN691" s="28" t="s">
        <v>37</v>
      </c>
      <c r="BO691" s="13" t="s">
        <v>8</v>
      </c>
      <c r="BP691" s="13"/>
      <c r="BQ691" s="13"/>
      <c r="BR691" s="13"/>
      <c r="BS691" s="7" t="s">
        <v>25</v>
      </c>
      <c r="BT691" s="7"/>
      <c r="BU691" s="7"/>
      <c r="BV691" s="8" t="s">
        <v>10</v>
      </c>
      <c r="BW691" s="8"/>
      <c r="BX691" s="8"/>
      <c r="BY691" s="9" t="s">
        <v>38</v>
      </c>
      <c r="BZ691" s="10" t="s">
        <v>12</v>
      </c>
      <c r="CA691" s="29" t="s">
        <v>13</v>
      </c>
      <c r="CB691" s="11" t="s">
        <v>39</v>
      </c>
      <c r="CH691" s="28" t="s">
        <v>37</v>
      </c>
      <c r="CI691" s="13" t="s">
        <v>8</v>
      </c>
      <c r="CJ691" s="13"/>
      <c r="CK691" s="13"/>
      <c r="CL691" s="13"/>
      <c r="CM691" s="7" t="s">
        <v>25</v>
      </c>
      <c r="CN691" s="7"/>
      <c r="CO691" s="7"/>
      <c r="CP691" s="8" t="s">
        <v>10</v>
      </c>
      <c r="CQ691" s="8"/>
      <c r="CR691" s="8"/>
      <c r="CS691" s="9" t="s">
        <v>38</v>
      </c>
      <c r="CT691" s="10" t="s">
        <v>12</v>
      </c>
      <c r="CU691" s="29" t="s">
        <v>13</v>
      </c>
      <c r="CV691" s="11" t="s">
        <v>39</v>
      </c>
      <c r="DB691" s="28" t="s">
        <v>37</v>
      </c>
      <c r="DC691" s="13" t="s">
        <v>8</v>
      </c>
      <c r="DD691" s="13"/>
      <c r="DE691" s="13"/>
      <c r="DF691" s="13"/>
      <c r="DG691" s="7" t="s">
        <v>25</v>
      </c>
      <c r="DH691" s="7"/>
      <c r="DI691" s="7"/>
      <c r="DJ691" s="8" t="s">
        <v>10</v>
      </c>
      <c r="DK691" s="8"/>
      <c r="DL691" s="8"/>
      <c r="DM691" s="9" t="s">
        <v>38</v>
      </c>
      <c r="DN691" s="10" t="s">
        <v>12</v>
      </c>
      <c r="DO691" s="29" t="s">
        <v>13</v>
      </c>
      <c r="DP691" s="11" t="s">
        <v>39</v>
      </c>
      <c r="DV691" s="28" t="s">
        <v>37</v>
      </c>
      <c r="DW691" s="13" t="s">
        <v>8</v>
      </c>
      <c r="DX691" s="13"/>
      <c r="DY691" s="13"/>
      <c r="DZ691" s="13"/>
      <c r="EA691" s="7" t="s">
        <v>25</v>
      </c>
      <c r="EB691" s="7"/>
      <c r="EC691" s="7"/>
      <c r="ED691" s="8" t="s">
        <v>10</v>
      </c>
      <c r="EE691" s="8"/>
      <c r="EF691" s="8"/>
      <c r="EG691" s="9" t="s">
        <v>38</v>
      </c>
      <c r="EH691" s="10" t="s">
        <v>12</v>
      </c>
      <c r="EI691" s="29" t="s">
        <v>13</v>
      </c>
      <c r="EJ691" s="11" t="s">
        <v>39</v>
      </c>
    </row>
    <row r="692" s="1" customFormat="1" customHeight="1" spans="6:140">
      <c r="F692" s="30"/>
      <c r="G692" s="11" t="s">
        <v>40</v>
      </c>
      <c r="H692" s="11" t="s">
        <v>41</v>
      </c>
      <c r="I692" s="11" t="s">
        <v>21</v>
      </c>
      <c r="J692" s="13" t="s">
        <v>8</v>
      </c>
      <c r="K692" s="11" t="s">
        <v>23</v>
      </c>
      <c r="L692" s="11" t="s">
        <v>24</v>
      </c>
      <c r="M692" s="7" t="s">
        <v>25</v>
      </c>
      <c r="N692" s="11" t="s">
        <v>26</v>
      </c>
      <c r="O692" s="11" t="s">
        <v>27</v>
      </c>
      <c r="P692" s="8" t="s">
        <v>28</v>
      </c>
      <c r="Q692" s="9" t="s">
        <v>29</v>
      </c>
      <c r="R692" s="14"/>
      <c r="S692" s="29"/>
      <c r="T692" s="11"/>
      <c r="U692" s="1"/>
      <c r="V692" s="1"/>
      <c r="W692" s="1"/>
      <c r="X692" s="1"/>
      <c r="Y692" s="1"/>
      <c r="Z692" s="30"/>
      <c r="AA692" s="11" t="s">
        <v>40</v>
      </c>
      <c r="AB692" s="11" t="s">
        <v>41</v>
      </c>
      <c r="AC692" s="11" t="s">
        <v>21</v>
      </c>
      <c r="AD692" s="13" t="s">
        <v>8</v>
      </c>
      <c r="AE692" s="11" t="s">
        <v>23</v>
      </c>
      <c r="AF692" s="11" t="s">
        <v>24</v>
      </c>
      <c r="AG692" s="7" t="s">
        <v>25</v>
      </c>
      <c r="AH692" s="11" t="s">
        <v>26</v>
      </c>
      <c r="AI692" s="11" t="s">
        <v>27</v>
      </c>
      <c r="AJ692" s="8" t="s">
        <v>28</v>
      </c>
      <c r="AK692" s="9" t="s">
        <v>29</v>
      </c>
      <c r="AL692" s="14"/>
      <c r="AM692" s="29"/>
      <c r="AN692" s="11"/>
      <c r="AO692" s="1"/>
      <c r="AP692" s="1"/>
      <c r="AQ692" s="1"/>
      <c r="AR692" s="1"/>
      <c r="AS692" s="1"/>
      <c r="AT692" s="30"/>
      <c r="AU692" s="11" t="s">
        <v>40</v>
      </c>
      <c r="AV692" s="11" t="s">
        <v>41</v>
      </c>
      <c r="AW692" s="11" t="s">
        <v>21</v>
      </c>
      <c r="AX692" s="13" t="s">
        <v>8</v>
      </c>
      <c r="AY692" s="11" t="s">
        <v>23</v>
      </c>
      <c r="AZ692" s="11" t="s">
        <v>24</v>
      </c>
      <c r="BA692" s="7" t="s">
        <v>25</v>
      </c>
      <c r="BB692" s="11" t="s">
        <v>26</v>
      </c>
      <c r="BC692" s="11" t="s">
        <v>27</v>
      </c>
      <c r="BD692" s="8" t="s">
        <v>28</v>
      </c>
      <c r="BE692" s="9" t="s">
        <v>29</v>
      </c>
      <c r="BF692" s="14"/>
      <c r="BG692" s="29"/>
      <c r="BH692" s="11"/>
      <c r="BI692" s="1"/>
      <c r="BJ692" s="1"/>
      <c r="BK692" s="1"/>
      <c r="BL692" s="1"/>
      <c r="BM692" s="1"/>
      <c r="BN692" s="30"/>
      <c r="BO692" s="11" t="s">
        <v>40</v>
      </c>
      <c r="BP692" s="11" t="s">
        <v>41</v>
      </c>
      <c r="BQ692" s="11" t="s">
        <v>21</v>
      </c>
      <c r="BR692" s="13" t="s">
        <v>8</v>
      </c>
      <c r="BS692" s="11" t="s">
        <v>23</v>
      </c>
      <c r="BT692" s="11" t="s">
        <v>24</v>
      </c>
      <c r="BU692" s="7" t="s">
        <v>25</v>
      </c>
      <c r="BV692" s="11" t="s">
        <v>26</v>
      </c>
      <c r="BW692" s="11" t="s">
        <v>27</v>
      </c>
      <c r="BX692" s="8" t="s">
        <v>28</v>
      </c>
      <c r="BY692" s="9" t="s">
        <v>29</v>
      </c>
      <c r="BZ692" s="14"/>
      <c r="CA692" s="29"/>
      <c r="CB692" s="11"/>
      <c r="CC692" s="1"/>
      <c r="CD692" s="1"/>
      <c r="CE692" s="1"/>
      <c r="CF692" s="1"/>
      <c r="CG692" s="1"/>
      <c r="CH692" s="30"/>
      <c r="CI692" s="11" t="s">
        <v>40</v>
      </c>
      <c r="CJ692" s="11" t="s">
        <v>41</v>
      </c>
      <c r="CK692" s="11" t="s">
        <v>21</v>
      </c>
      <c r="CL692" s="13" t="s">
        <v>8</v>
      </c>
      <c r="CM692" s="11" t="s">
        <v>23</v>
      </c>
      <c r="CN692" s="11" t="s">
        <v>24</v>
      </c>
      <c r="CO692" s="7" t="s">
        <v>25</v>
      </c>
      <c r="CP692" s="11" t="s">
        <v>26</v>
      </c>
      <c r="CQ692" s="11" t="s">
        <v>27</v>
      </c>
      <c r="CR692" s="8" t="s">
        <v>28</v>
      </c>
      <c r="CS692" s="9" t="s">
        <v>29</v>
      </c>
      <c r="CT692" s="14"/>
      <c r="CU692" s="29"/>
      <c r="CV692" s="11"/>
      <c r="CW692" s="1"/>
      <c r="CX692" s="1"/>
      <c r="CY692" s="1"/>
      <c r="CZ692" s="1"/>
      <c r="DA692" s="1"/>
      <c r="DB692" s="30"/>
      <c r="DC692" s="11" t="s">
        <v>40</v>
      </c>
      <c r="DD692" s="11" t="s">
        <v>41</v>
      </c>
      <c r="DE692" s="11" t="s">
        <v>21</v>
      </c>
      <c r="DF692" s="13" t="s">
        <v>8</v>
      </c>
      <c r="DG692" s="11" t="s">
        <v>23</v>
      </c>
      <c r="DH692" s="11" t="s">
        <v>24</v>
      </c>
      <c r="DI692" s="7" t="s">
        <v>25</v>
      </c>
      <c r="DJ692" s="11" t="s">
        <v>26</v>
      </c>
      <c r="DK692" s="11" t="s">
        <v>27</v>
      </c>
      <c r="DL692" s="8" t="s">
        <v>28</v>
      </c>
      <c r="DM692" s="9" t="s">
        <v>29</v>
      </c>
      <c r="DN692" s="14"/>
      <c r="DO692" s="29"/>
      <c r="DP692" s="11"/>
      <c r="DQ692" s="1"/>
      <c r="DR692" s="1"/>
      <c r="DS692" s="1"/>
      <c r="DT692" s="1"/>
      <c r="DU692" s="1"/>
      <c r="DV692" s="30"/>
      <c r="DW692" s="11" t="s">
        <v>40</v>
      </c>
      <c r="DX692" s="11" t="s">
        <v>41</v>
      </c>
      <c r="DY692" s="11" t="s">
        <v>21</v>
      </c>
      <c r="DZ692" s="13" t="s">
        <v>8</v>
      </c>
      <c r="EA692" s="11" t="s">
        <v>23</v>
      </c>
      <c r="EB692" s="11" t="s">
        <v>24</v>
      </c>
      <c r="EC692" s="7" t="s">
        <v>25</v>
      </c>
      <c r="ED692" s="11" t="s">
        <v>26</v>
      </c>
      <c r="EE692" s="11" t="s">
        <v>27</v>
      </c>
      <c r="EF692" s="8" t="s">
        <v>28</v>
      </c>
      <c r="EG692" s="9" t="s">
        <v>29</v>
      </c>
      <c r="EH692" s="14"/>
      <c r="EI692" s="29"/>
      <c r="EJ692" s="11"/>
    </row>
    <row r="693" s="1" customFormat="1" customHeight="1" spans="6:140">
      <c r="F693" s="11">
        <f>_xlfn.RANK.EQ(S693,S693:S696,0)</f>
        <v>1</v>
      </c>
      <c r="G693" s="11">
        <v>1446.85</v>
      </c>
      <c r="H693" s="11">
        <v>1.8</v>
      </c>
      <c r="I693" s="12">
        <v>1.35</v>
      </c>
      <c r="J693" s="13">
        <f t="shared" ref="J693:J696" si="1404">G693*H693*I693</f>
        <v>3515.8455</v>
      </c>
      <c r="K693" s="11">
        <v>680</v>
      </c>
      <c r="L693" s="11">
        <v>1.79</v>
      </c>
      <c r="M693" s="31">
        <f t="shared" ref="M693:M696" si="1405">1+6*K693/(K693+2000)+L693</f>
        <v>4.31238805970149</v>
      </c>
      <c r="N693" s="11">
        <v>1</v>
      </c>
      <c r="O693" s="11">
        <v>2.38</v>
      </c>
      <c r="P693" s="8">
        <f t="shared" ref="P693:P696" si="1406">1+N693*O693</f>
        <v>3.38</v>
      </c>
      <c r="Q693" s="9">
        <v>1.275</v>
      </c>
      <c r="R693" s="17">
        <v>1</v>
      </c>
      <c r="S693" s="18">
        <f t="shared" ref="S693:S696" si="1407">J693*M693*Q693*P693*R693</f>
        <v>65339.30371847</v>
      </c>
      <c r="T693" s="11">
        <f t="shared" ref="T693:T696" si="1408">IF(F693=1,1,(IF(F693=2,2,12)))</f>
        <v>1</v>
      </c>
      <c r="Z693" s="11">
        <f>_xlfn.RANK.EQ(AM693,AM693:AM696,0)</f>
        <v>2</v>
      </c>
      <c r="AA693" s="11">
        <v>1446.85</v>
      </c>
      <c r="AB693" s="11">
        <v>1.8</v>
      </c>
      <c r="AC693" s="12">
        <v>1.35</v>
      </c>
      <c r="AD693" s="13">
        <f t="shared" ref="AD693:AD696" si="1409">AA693*AB693*AC693</f>
        <v>3515.8455</v>
      </c>
      <c r="AE693" s="11">
        <v>680</v>
      </c>
      <c r="AF693" s="11">
        <v>1.79</v>
      </c>
      <c r="AG693" s="31">
        <f t="shared" ref="AG693:AG696" si="1410">1+6*AE693/(AE693+2000)+AF693</f>
        <v>4.31238805970149</v>
      </c>
      <c r="AH693" s="11">
        <v>1</v>
      </c>
      <c r="AI693" s="11">
        <v>2.38</v>
      </c>
      <c r="AJ693" s="8">
        <f t="shared" ref="AJ693:AJ696" si="1411">1+AH693*AI693</f>
        <v>3.38</v>
      </c>
      <c r="AK693" s="9">
        <v>1.275</v>
      </c>
      <c r="AL693" s="17">
        <v>1</v>
      </c>
      <c r="AM693" s="18">
        <f t="shared" ref="AM693:AM696" si="1412">AD693*AG693*AK693*AJ693*AL693</f>
        <v>65339.30371847</v>
      </c>
      <c r="AN693" s="11">
        <f t="shared" ref="AN693:AN696" si="1413">IF(Z693=1,1,(IF(Z693=2,2,12)))</f>
        <v>2</v>
      </c>
      <c r="AT693" s="11">
        <f>_xlfn.RANK.EQ(BG693,BG693:BG696,0)</f>
        <v>1</v>
      </c>
      <c r="AU693" s="11">
        <v>1446.85</v>
      </c>
      <c r="AV693" s="11">
        <v>1.8</v>
      </c>
      <c r="AW693" s="12">
        <v>1.35</v>
      </c>
      <c r="AX693" s="13">
        <f t="shared" ref="AX693:AX696" si="1414">AU693*AV693*AW693</f>
        <v>3515.8455</v>
      </c>
      <c r="AY693" s="11">
        <v>680</v>
      </c>
      <c r="AZ693" s="11">
        <v>1.79</v>
      </c>
      <c r="BA693" s="31">
        <f t="shared" ref="BA693:BA696" si="1415">1+6*AY693/(AY693+2000)+AZ693</f>
        <v>4.31238805970149</v>
      </c>
      <c r="BB693" s="11">
        <v>1</v>
      </c>
      <c r="BC693" s="11">
        <v>2.38</v>
      </c>
      <c r="BD693" s="8">
        <f t="shared" ref="BD693:BD696" si="1416">1+BB693*BC693</f>
        <v>3.38</v>
      </c>
      <c r="BE693" s="9">
        <v>1.275</v>
      </c>
      <c r="BF693" s="17">
        <v>1.015</v>
      </c>
      <c r="BG693" s="18">
        <f t="shared" ref="BG693:BG696" si="1417">AX693*BA693*BE693*BD693*BF693</f>
        <v>66319.3932742471</v>
      </c>
      <c r="BH693" s="11">
        <f t="shared" ref="BH693:BH696" si="1418">IF(AT693=1,1,(IF(AT693=2,2,12)))</f>
        <v>1</v>
      </c>
      <c r="BN693" s="11">
        <f>_xlfn.RANK.EQ(CA693,CA693:CA696,0)</f>
        <v>2</v>
      </c>
      <c r="BO693" s="11">
        <v>1446.85</v>
      </c>
      <c r="BP693" s="11">
        <v>1.8</v>
      </c>
      <c r="BQ693" s="12">
        <v>1.35</v>
      </c>
      <c r="BR693" s="13">
        <f t="shared" ref="BR693:BR696" si="1419">BO693*BP693*BQ693</f>
        <v>3515.8455</v>
      </c>
      <c r="BS693" s="11">
        <v>680</v>
      </c>
      <c r="BT693" s="11">
        <v>1.79</v>
      </c>
      <c r="BU693" s="31">
        <f t="shared" ref="BU693:BU696" si="1420">1+6*BS693/(BS693+2000)+BT693</f>
        <v>4.31238805970149</v>
      </c>
      <c r="BV693" s="11">
        <v>1</v>
      </c>
      <c r="BW693" s="11">
        <v>2.38</v>
      </c>
      <c r="BX693" s="8">
        <f t="shared" ref="BX693:BX696" si="1421">1+BV693*BW693</f>
        <v>3.38</v>
      </c>
      <c r="BY693" s="9">
        <v>1.275</v>
      </c>
      <c r="BZ693" s="17">
        <v>1.015</v>
      </c>
      <c r="CA693" s="18">
        <f t="shared" ref="CA693:CA696" si="1422">BR693*BU693*BY693*BX693*BZ693</f>
        <v>66319.3932742471</v>
      </c>
      <c r="CB693" s="11">
        <f t="shared" ref="CB693:CB696" si="1423">IF(BN693=1,1,(IF(BN693=2,2,12)))</f>
        <v>2</v>
      </c>
      <c r="CH693" s="11">
        <f>_xlfn.RANK.EQ(CU693,CU693:CU696,0)</f>
        <v>1</v>
      </c>
      <c r="CI693" s="11">
        <v>1446.85</v>
      </c>
      <c r="CJ693" s="11">
        <v>1.8</v>
      </c>
      <c r="CK693" s="12">
        <v>1.35</v>
      </c>
      <c r="CL693" s="13">
        <f t="shared" ref="CL693:CL696" si="1424">CI693*CJ693*CK693</f>
        <v>3515.8455</v>
      </c>
      <c r="CM693" s="11">
        <v>680</v>
      </c>
      <c r="CN693" s="11">
        <v>1.79</v>
      </c>
      <c r="CO693" s="31">
        <f t="shared" ref="CO693:CO696" si="1425">1+6*CM693/(CM693+2000)+CN693</f>
        <v>4.31238805970149</v>
      </c>
      <c r="CP693" s="11">
        <v>1</v>
      </c>
      <c r="CQ693" s="11">
        <v>2.38</v>
      </c>
      <c r="CR693" s="8">
        <f t="shared" ref="CR693:CR696" si="1426">1+CP693*CQ693</f>
        <v>3.38</v>
      </c>
      <c r="CS693" s="9">
        <v>1.275</v>
      </c>
      <c r="CT693" s="17">
        <v>1.085</v>
      </c>
      <c r="CU693" s="18">
        <f t="shared" ref="CU693:CU696" si="1427">CL693*CO693*CS693*CR693*CT693</f>
        <v>70893.14453454</v>
      </c>
      <c r="CV693" s="11">
        <f t="shared" ref="CV693:CV696" si="1428">IF(CH693=1,1,(IF(CH693=2,2,12)))</f>
        <v>1</v>
      </c>
      <c r="DB693" s="11">
        <f>_xlfn.RANK.EQ(DO693,DO693:DO696,0)</f>
        <v>2</v>
      </c>
      <c r="DC693" s="11">
        <v>1446.85</v>
      </c>
      <c r="DD693" s="11">
        <v>1.8</v>
      </c>
      <c r="DE693" s="12">
        <v>1.35</v>
      </c>
      <c r="DF693" s="13">
        <f t="shared" ref="DF693:DF696" si="1429">DC693*DD693*DE693</f>
        <v>3515.8455</v>
      </c>
      <c r="DG693" s="11">
        <v>680</v>
      </c>
      <c r="DH693" s="11">
        <v>1.79</v>
      </c>
      <c r="DI693" s="31">
        <f t="shared" ref="DI693:DI696" si="1430">1+6*DG693/(DG693+2000)+DH693</f>
        <v>4.31238805970149</v>
      </c>
      <c r="DJ693" s="11">
        <v>1</v>
      </c>
      <c r="DK693" s="11">
        <v>2.38</v>
      </c>
      <c r="DL693" s="8">
        <f t="shared" ref="DL693:DL696" si="1431">1+DJ693*DK693</f>
        <v>3.38</v>
      </c>
      <c r="DM693" s="9">
        <v>1.275</v>
      </c>
      <c r="DN693" s="17">
        <v>1.085</v>
      </c>
      <c r="DO693" s="18">
        <f t="shared" ref="DO693:DO696" si="1432">DF693*DI693*DM693*DL693*DN693</f>
        <v>70893.14453454</v>
      </c>
      <c r="DP693" s="11">
        <f t="shared" ref="DP693:DP696" si="1433">IF(DB693=1,1,(IF(DB693=2,2,12)))</f>
        <v>2</v>
      </c>
      <c r="DV693" s="11">
        <f>_xlfn.RANK.EQ(EI693,EI693:EI696,0)</f>
        <v>2</v>
      </c>
      <c r="DW693" s="11">
        <v>1446.85</v>
      </c>
      <c r="DX693" s="11">
        <v>1.8</v>
      </c>
      <c r="DY693" s="12">
        <v>1.35</v>
      </c>
      <c r="DZ693" s="13">
        <f t="shared" ref="DZ693:DZ696" si="1434">DW693*DX693*DY693</f>
        <v>3515.8455</v>
      </c>
      <c r="EA693" s="11">
        <v>680</v>
      </c>
      <c r="EB693" s="11">
        <v>1.88</v>
      </c>
      <c r="EC693" s="31">
        <f t="shared" ref="EC693:EC696" si="1435">1+6*EA693/(EA693+2000)+EB693</f>
        <v>4.40238805970149</v>
      </c>
      <c r="ED693" s="11">
        <v>1</v>
      </c>
      <c r="EE693" s="11">
        <v>3.18</v>
      </c>
      <c r="EF693" s="8">
        <f t="shared" ref="EF693:EF696" si="1436">1+ED693*EE693</f>
        <v>4.18</v>
      </c>
      <c r="EG693" s="9">
        <v>1.275</v>
      </c>
      <c r="EH693" s="17">
        <v>1.2</v>
      </c>
      <c r="EI693" s="18">
        <f t="shared" ref="EI693:EI696" si="1437">DZ693*EC693*EG693*EF693*EH693</f>
        <v>98988.7446585682</v>
      </c>
      <c r="EJ693" s="11">
        <f t="shared" ref="EJ693:EJ696" si="1438">IF(DV693=1,1,(IF(DV693=2,2,12)))</f>
        <v>2</v>
      </c>
    </row>
    <row r="694" s="1" customFormat="1" customHeight="1" spans="6:140">
      <c r="F694" s="11">
        <f>_xlfn.RANK.EQ(S694,S693:S696,0)</f>
        <v>3</v>
      </c>
      <c r="G694" s="11">
        <v>1446.85</v>
      </c>
      <c r="H694" s="11">
        <v>1.8</v>
      </c>
      <c r="I694" s="12">
        <v>1.35</v>
      </c>
      <c r="J694" s="13">
        <f t="shared" si="1404"/>
        <v>3515.8455</v>
      </c>
      <c r="K694" s="11">
        <v>440</v>
      </c>
      <c r="L694" s="11">
        <v>1.23</v>
      </c>
      <c r="M694" s="31">
        <f t="shared" si="1405"/>
        <v>3.31196721311475</v>
      </c>
      <c r="N694" s="11">
        <v>0.95</v>
      </c>
      <c r="O694" s="11">
        <v>2.09</v>
      </c>
      <c r="P694" s="8">
        <f t="shared" si="1406"/>
        <v>2.9855</v>
      </c>
      <c r="Q694" s="9">
        <v>1.275</v>
      </c>
      <c r="R694" s="17">
        <v>1</v>
      </c>
      <c r="S694" s="18">
        <f t="shared" si="1407"/>
        <v>44324.421012241</v>
      </c>
      <c r="T694" s="11">
        <f t="shared" si="1408"/>
        <v>12</v>
      </c>
      <c r="Z694" s="11">
        <f>_xlfn.RANK.EQ(AM694,AM693:AM696,0)</f>
        <v>3</v>
      </c>
      <c r="AA694" s="11">
        <v>1446.85</v>
      </c>
      <c r="AB694" s="11">
        <v>1.8</v>
      </c>
      <c r="AC694" s="12">
        <v>1.35</v>
      </c>
      <c r="AD694" s="13">
        <f t="shared" si="1409"/>
        <v>3515.8455</v>
      </c>
      <c r="AE694" s="11">
        <v>440</v>
      </c>
      <c r="AF694" s="11">
        <v>1.23</v>
      </c>
      <c r="AG694" s="31">
        <f t="shared" si="1410"/>
        <v>3.31196721311475</v>
      </c>
      <c r="AH694" s="11">
        <v>0.95</v>
      </c>
      <c r="AI694" s="11">
        <v>2.09</v>
      </c>
      <c r="AJ694" s="8">
        <f t="shared" si="1411"/>
        <v>2.9855</v>
      </c>
      <c r="AK694" s="9">
        <v>1.275</v>
      </c>
      <c r="AL694" s="17">
        <v>1</v>
      </c>
      <c r="AM694" s="18">
        <f t="shared" si="1412"/>
        <v>44324.421012241</v>
      </c>
      <c r="AN694" s="11">
        <f t="shared" si="1413"/>
        <v>12</v>
      </c>
      <c r="AT694" s="11">
        <f>_xlfn.RANK.EQ(BG694,BG693:BG696,0)</f>
        <v>3</v>
      </c>
      <c r="AU694" s="11">
        <v>1446.85</v>
      </c>
      <c r="AV694" s="11">
        <v>1.8</v>
      </c>
      <c r="AW694" s="12">
        <v>1.35</v>
      </c>
      <c r="AX694" s="13">
        <f t="shared" si="1414"/>
        <v>3515.8455</v>
      </c>
      <c r="AY694" s="11">
        <v>440</v>
      </c>
      <c r="AZ694" s="11">
        <v>1.23</v>
      </c>
      <c r="BA694" s="31">
        <f t="shared" si="1415"/>
        <v>3.31196721311475</v>
      </c>
      <c r="BB694" s="11">
        <v>0.95</v>
      </c>
      <c r="BC694" s="11">
        <v>2.09</v>
      </c>
      <c r="BD694" s="8">
        <f t="shared" si="1416"/>
        <v>2.9855</v>
      </c>
      <c r="BE694" s="9">
        <v>1.275</v>
      </c>
      <c r="BF694" s="17">
        <v>1.015</v>
      </c>
      <c r="BG694" s="18">
        <f t="shared" si="1417"/>
        <v>44989.2873274246</v>
      </c>
      <c r="BH694" s="11">
        <f t="shared" si="1418"/>
        <v>12</v>
      </c>
      <c r="BN694" s="11">
        <f>_xlfn.RANK.EQ(CA694,CA693:CA696,0)</f>
        <v>3</v>
      </c>
      <c r="BO694" s="11">
        <v>1446.85</v>
      </c>
      <c r="BP694" s="11">
        <v>1.8</v>
      </c>
      <c r="BQ694" s="12">
        <v>1.35</v>
      </c>
      <c r="BR694" s="13">
        <f t="shared" si="1419"/>
        <v>3515.8455</v>
      </c>
      <c r="BS694" s="11">
        <v>440</v>
      </c>
      <c r="BT694" s="11">
        <v>1.23</v>
      </c>
      <c r="BU694" s="31">
        <f t="shared" si="1420"/>
        <v>3.31196721311475</v>
      </c>
      <c r="BV694" s="11">
        <v>0.95</v>
      </c>
      <c r="BW694" s="11">
        <v>2.09</v>
      </c>
      <c r="BX694" s="8">
        <f t="shared" si="1421"/>
        <v>2.9855</v>
      </c>
      <c r="BY694" s="9">
        <v>1.275</v>
      </c>
      <c r="BZ694" s="17">
        <v>1.015</v>
      </c>
      <c r="CA694" s="18">
        <f t="shared" si="1422"/>
        <v>44989.2873274246</v>
      </c>
      <c r="CB694" s="11">
        <f t="shared" si="1423"/>
        <v>12</v>
      </c>
      <c r="CH694" s="11">
        <f>_xlfn.RANK.EQ(CU694,CU693:CU696,0)</f>
        <v>3</v>
      </c>
      <c r="CI694" s="11">
        <v>1446.85</v>
      </c>
      <c r="CJ694" s="11">
        <v>1.8</v>
      </c>
      <c r="CK694" s="12">
        <v>1.35</v>
      </c>
      <c r="CL694" s="13">
        <f t="shared" si="1424"/>
        <v>3515.8455</v>
      </c>
      <c r="CM694" s="11">
        <v>440</v>
      </c>
      <c r="CN694" s="11">
        <v>1.23</v>
      </c>
      <c r="CO694" s="31">
        <f t="shared" si="1425"/>
        <v>3.31196721311475</v>
      </c>
      <c r="CP694" s="11">
        <v>0.95</v>
      </c>
      <c r="CQ694" s="11">
        <v>2.09</v>
      </c>
      <c r="CR694" s="8">
        <f t="shared" si="1426"/>
        <v>2.9855</v>
      </c>
      <c r="CS694" s="9">
        <v>1.275</v>
      </c>
      <c r="CT694" s="17">
        <v>1.085</v>
      </c>
      <c r="CU694" s="18">
        <f t="shared" si="1427"/>
        <v>48091.9967982815</v>
      </c>
      <c r="CV694" s="11">
        <f t="shared" si="1428"/>
        <v>12</v>
      </c>
      <c r="DB694" s="11">
        <f>_xlfn.RANK.EQ(DO694,DO693:DO696,0)</f>
        <v>3</v>
      </c>
      <c r="DC694" s="11">
        <v>1446.85</v>
      </c>
      <c r="DD694" s="11">
        <v>1.8</v>
      </c>
      <c r="DE694" s="12">
        <v>1.35</v>
      </c>
      <c r="DF694" s="13">
        <f t="shared" si="1429"/>
        <v>3515.8455</v>
      </c>
      <c r="DG694" s="11">
        <v>440</v>
      </c>
      <c r="DH694" s="11">
        <v>1.23</v>
      </c>
      <c r="DI694" s="31">
        <f t="shared" si="1430"/>
        <v>3.31196721311475</v>
      </c>
      <c r="DJ694" s="11">
        <v>0.95</v>
      </c>
      <c r="DK694" s="11">
        <v>2.09</v>
      </c>
      <c r="DL694" s="8">
        <f t="shared" si="1431"/>
        <v>2.9855</v>
      </c>
      <c r="DM694" s="9">
        <v>1.275</v>
      </c>
      <c r="DN694" s="17">
        <v>1.085</v>
      </c>
      <c r="DO694" s="18">
        <f t="shared" si="1432"/>
        <v>48091.9967982815</v>
      </c>
      <c r="DP694" s="11">
        <f t="shared" si="1433"/>
        <v>12</v>
      </c>
      <c r="DV694" s="11">
        <f>_xlfn.RANK.EQ(EI694,EI693:EI696,0)</f>
        <v>3</v>
      </c>
      <c r="DW694" s="11">
        <v>1446.85</v>
      </c>
      <c r="DX694" s="11">
        <v>1.8</v>
      </c>
      <c r="DY694" s="12">
        <v>1.35</v>
      </c>
      <c r="DZ694" s="13">
        <f t="shared" si="1434"/>
        <v>3515.8455</v>
      </c>
      <c r="EA694" s="11">
        <v>440</v>
      </c>
      <c r="EB694" s="11">
        <v>1.32</v>
      </c>
      <c r="EC694" s="31">
        <f t="shared" si="1435"/>
        <v>3.40196721311475</v>
      </c>
      <c r="ED694" s="11">
        <v>0.95</v>
      </c>
      <c r="EE694" s="11">
        <v>2.91</v>
      </c>
      <c r="EF694" s="8">
        <f t="shared" si="1436"/>
        <v>3.7645</v>
      </c>
      <c r="EG694" s="9">
        <v>1.275</v>
      </c>
      <c r="EH694" s="17">
        <v>1.2</v>
      </c>
      <c r="EI694" s="18">
        <f t="shared" si="1437"/>
        <v>68890.3891868898</v>
      </c>
      <c r="EJ694" s="11">
        <f t="shared" si="1438"/>
        <v>12</v>
      </c>
    </row>
    <row r="695" s="1" customFormat="1" customHeight="1" spans="6:140">
      <c r="F695" s="11">
        <f>_xlfn.RANK.EQ(S695,S693:S696,0)</f>
        <v>2</v>
      </c>
      <c r="G695" s="11">
        <v>1446.85</v>
      </c>
      <c r="H695" s="11">
        <v>1.8</v>
      </c>
      <c r="I695" s="12">
        <v>1.35</v>
      </c>
      <c r="J695" s="13">
        <f t="shared" si="1404"/>
        <v>3515.8455</v>
      </c>
      <c r="K695" s="11">
        <v>490</v>
      </c>
      <c r="L695" s="11">
        <v>1.83</v>
      </c>
      <c r="M695" s="31">
        <f t="shared" si="1405"/>
        <v>4.01072289156627</v>
      </c>
      <c r="N695" s="11">
        <v>0.89</v>
      </c>
      <c r="O695" s="11">
        <v>1.78</v>
      </c>
      <c r="P695" s="8">
        <f t="shared" si="1406"/>
        <v>2.5842</v>
      </c>
      <c r="Q695" s="9">
        <v>1.275</v>
      </c>
      <c r="R695" s="17">
        <v>1</v>
      </c>
      <c r="S695" s="18">
        <f t="shared" si="1407"/>
        <v>46461.0206321541</v>
      </c>
      <c r="T695" s="11">
        <f t="shared" si="1408"/>
        <v>2</v>
      </c>
      <c r="Z695" s="11">
        <f>_xlfn.RANK.EQ(AM695,AM693:AM696,0)</f>
        <v>1</v>
      </c>
      <c r="AA695" s="11">
        <v>1446.85</v>
      </c>
      <c r="AB695" s="11">
        <v>1.8</v>
      </c>
      <c r="AC695" s="12">
        <v>1.35</v>
      </c>
      <c r="AD695" s="13">
        <f t="shared" si="1409"/>
        <v>3515.8455</v>
      </c>
      <c r="AE695" s="11">
        <v>450</v>
      </c>
      <c r="AF695" s="11">
        <v>1.83</v>
      </c>
      <c r="AG695" s="31">
        <f t="shared" si="1410"/>
        <v>3.93204081632653</v>
      </c>
      <c r="AH695" s="11">
        <v>1</v>
      </c>
      <c r="AI695" s="11">
        <v>2.71</v>
      </c>
      <c r="AJ695" s="8">
        <f t="shared" si="1411"/>
        <v>3.71</v>
      </c>
      <c r="AK695" s="9">
        <v>1.275</v>
      </c>
      <c r="AL695" s="17">
        <v>1</v>
      </c>
      <c r="AM695" s="18">
        <f t="shared" si="1412"/>
        <v>65393.0951988198</v>
      </c>
      <c r="AN695" s="11">
        <f t="shared" si="1413"/>
        <v>1</v>
      </c>
      <c r="AT695" s="11">
        <f>_xlfn.RANK.EQ(BG695,BG693:BG696,0)</f>
        <v>2</v>
      </c>
      <c r="AU695" s="11">
        <v>1446.85</v>
      </c>
      <c r="AV695" s="11">
        <v>1.8</v>
      </c>
      <c r="AW695" s="12">
        <v>1.35</v>
      </c>
      <c r="AX695" s="13">
        <f t="shared" si="1414"/>
        <v>3515.8455</v>
      </c>
      <c r="AY695" s="11">
        <v>490</v>
      </c>
      <c r="AZ695" s="11">
        <v>1.83</v>
      </c>
      <c r="BA695" s="31">
        <f t="shared" si="1415"/>
        <v>4.01072289156627</v>
      </c>
      <c r="BB695" s="11">
        <v>0.93</v>
      </c>
      <c r="BC695" s="11">
        <v>1.85</v>
      </c>
      <c r="BD695" s="8">
        <f t="shared" si="1416"/>
        <v>2.7205</v>
      </c>
      <c r="BE695" s="9">
        <v>1.275</v>
      </c>
      <c r="BF695" s="17">
        <v>1.015</v>
      </c>
      <c r="BG695" s="18">
        <f t="shared" si="1417"/>
        <v>49645.2150488437</v>
      </c>
      <c r="BH695" s="11">
        <f t="shared" si="1418"/>
        <v>2</v>
      </c>
      <c r="BN695" s="11">
        <f>_xlfn.RANK.EQ(CA695,CA693:CA696,0)</f>
        <v>1</v>
      </c>
      <c r="BO695" s="11">
        <v>1446.85</v>
      </c>
      <c r="BP695" s="11">
        <v>1.8</v>
      </c>
      <c r="BQ695" s="12">
        <v>1.35</v>
      </c>
      <c r="BR695" s="13">
        <f t="shared" si="1419"/>
        <v>3515.8455</v>
      </c>
      <c r="BS695" s="11">
        <v>490</v>
      </c>
      <c r="BT695" s="11">
        <v>1.83</v>
      </c>
      <c r="BU695" s="31">
        <f t="shared" si="1420"/>
        <v>4.01072289156627</v>
      </c>
      <c r="BV695" s="11">
        <v>1</v>
      </c>
      <c r="BW695" s="11">
        <v>2.71</v>
      </c>
      <c r="BX695" s="8">
        <f t="shared" si="1421"/>
        <v>3.71</v>
      </c>
      <c r="BY695" s="9">
        <v>1.275</v>
      </c>
      <c r="BZ695" s="17">
        <v>1.015</v>
      </c>
      <c r="CA695" s="18">
        <f t="shared" si="1422"/>
        <v>67702.1679217828</v>
      </c>
      <c r="CB695" s="11">
        <f t="shared" si="1423"/>
        <v>1</v>
      </c>
      <c r="CH695" s="11">
        <f>_xlfn.RANK.EQ(CU695,CU693:CU696,0)</f>
        <v>2</v>
      </c>
      <c r="CI695" s="11">
        <v>1446.85</v>
      </c>
      <c r="CJ695" s="11">
        <v>1.8</v>
      </c>
      <c r="CK695" s="12">
        <v>1.35</v>
      </c>
      <c r="CL695" s="13">
        <f t="shared" si="1424"/>
        <v>3515.8455</v>
      </c>
      <c r="CM695" s="11">
        <v>490</v>
      </c>
      <c r="CN695" s="11">
        <v>1.83</v>
      </c>
      <c r="CO695" s="31">
        <f t="shared" si="1425"/>
        <v>4.01072289156627</v>
      </c>
      <c r="CP695" s="11">
        <v>0.93</v>
      </c>
      <c r="CQ695" s="11">
        <v>1.85</v>
      </c>
      <c r="CR695" s="8">
        <f t="shared" si="1426"/>
        <v>2.7205</v>
      </c>
      <c r="CS695" s="9">
        <v>1.275</v>
      </c>
      <c r="CT695" s="17">
        <v>1.085</v>
      </c>
      <c r="CU695" s="18">
        <f t="shared" si="1427"/>
        <v>53069.0229832468</v>
      </c>
      <c r="CV695" s="11">
        <f t="shared" si="1428"/>
        <v>2</v>
      </c>
      <c r="DB695" s="11">
        <f>_xlfn.RANK.EQ(DO695,DO693:DO696,0)</f>
        <v>1</v>
      </c>
      <c r="DC695" s="11">
        <v>1446.85</v>
      </c>
      <c r="DD695" s="11">
        <v>1.8</v>
      </c>
      <c r="DE695" s="12">
        <v>1.35</v>
      </c>
      <c r="DF695" s="13">
        <f t="shared" si="1429"/>
        <v>3515.8455</v>
      </c>
      <c r="DG695" s="11">
        <v>490</v>
      </c>
      <c r="DH695" s="11">
        <v>1.83</v>
      </c>
      <c r="DI695" s="31">
        <f t="shared" si="1430"/>
        <v>4.01072289156627</v>
      </c>
      <c r="DJ695" s="11">
        <v>1</v>
      </c>
      <c r="DK695" s="11">
        <v>2.71</v>
      </c>
      <c r="DL695" s="8">
        <f t="shared" si="1431"/>
        <v>3.71</v>
      </c>
      <c r="DM695" s="9">
        <v>1.275</v>
      </c>
      <c r="DN695" s="17">
        <v>1.085</v>
      </c>
      <c r="DO695" s="18">
        <f t="shared" si="1432"/>
        <v>72371.2829508713</v>
      </c>
      <c r="DP695" s="11">
        <f t="shared" si="1433"/>
        <v>1</v>
      </c>
      <c r="DV695" s="11">
        <f>_xlfn.RANK.EQ(EI695,EI693:EI696,0)</f>
        <v>1</v>
      </c>
      <c r="DW695" s="11">
        <v>1446.85</v>
      </c>
      <c r="DX695" s="11">
        <v>1.8</v>
      </c>
      <c r="DY695" s="12">
        <v>1.35</v>
      </c>
      <c r="DZ695" s="13">
        <f t="shared" si="1434"/>
        <v>3515.8455</v>
      </c>
      <c r="EA695" s="11">
        <v>490</v>
      </c>
      <c r="EB695" s="11">
        <v>1.92</v>
      </c>
      <c r="EC695" s="31">
        <f t="shared" si="1435"/>
        <v>4.10072289156627</v>
      </c>
      <c r="ED695" s="11">
        <v>1</v>
      </c>
      <c r="EE695" s="11">
        <v>3.51</v>
      </c>
      <c r="EF695" s="8">
        <f t="shared" si="1436"/>
        <v>4.51</v>
      </c>
      <c r="EG695" s="9">
        <v>1.275</v>
      </c>
      <c r="EH695" s="17">
        <v>1.2</v>
      </c>
      <c r="EI695" s="18">
        <f t="shared" si="1437"/>
        <v>99485.1313153532</v>
      </c>
      <c r="EJ695" s="11">
        <f t="shared" si="1438"/>
        <v>1</v>
      </c>
    </row>
    <row r="696" s="1" customFormat="1" customHeight="1" spans="6:140">
      <c r="F696" s="11">
        <f>_xlfn.RANK.EQ(S696,S693:S696,0)</f>
        <v>4</v>
      </c>
      <c r="G696" s="11">
        <v>0</v>
      </c>
      <c r="H696" s="11">
        <v>1.8</v>
      </c>
      <c r="I696" s="12">
        <v>1.35</v>
      </c>
      <c r="J696" s="13">
        <f t="shared" si="1404"/>
        <v>0</v>
      </c>
      <c r="K696" s="11">
        <v>0</v>
      </c>
      <c r="L696" s="11">
        <v>0.2</v>
      </c>
      <c r="M696" s="31">
        <f t="shared" si="1405"/>
        <v>1.2</v>
      </c>
      <c r="N696" s="28">
        <v>0.7</v>
      </c>
      <c r="O696" s="28">
        <v>1.5</v>
      </c>
      <c r="P696" s="8">
        <f t="shared" si="1406"/>
        <v>2.05</v>
      </c>
      <c r="Q696" s="9">
        <v>1.275</v>
      </c>
      <c r="R696" s="17">
        <v>1</v>
      </c>
      <c r="S696" s="18">
        <f t="shared" si="1407"/>
        <v>0</v>
      </c>
      <c r="T696" s="28">
        <f t="shared" si="1408"/>
        <v>12</v>
      </c>
      <c r="Z696" s="11">
        <f>_xlfn.RANK.EQ(AM696,AM693:AM696,0)</f>
        <v>4</v>
      </c>
      <c r="AA696" s="11">
        <v>0</v>
      </c>
      <c r="AB696" s="11">
        <v>1.8</v>
      </c>
      <c r="AC696" s="12">
        <v>1.35</v>
      </c>
      <c r="AD696" s="13">
        <f t="shared" si="1409"/>
        <v>0</v>
      </c>
      <c r="AE696" s="11">
        <v>0</v>
      </c>
      <c r="AF696" s="11">
        <v>0.2</v>
      </c>
      <c r="AG696" s="31">
        <f t="shared" si="1410"/>
        <v>1.2</v>
      </c>
      <c r="AH696" s="28">
        <v>0.7</v>
      </c>
      <c r="AI696" s="28">
        <v>1.5</v>
      </c>
      <c r="AJ696" s="8">
        <f t="shared" si="1411"/>
        <v>2.05</v>
      </c>
      <c r="AK696" s="9">
        <v>1.275</v>
      </c>
      <c r="AL696" s="17">
        <v>1</v>
      </c>
      <c r="AM696" s="18">
        <f t="shared" si="1412"/>
        <v>0</v>
      </c>
      <c r="AN696" s="28">
        <f t="shared" si="1413"/>
        <v>12</v>
      </c>
      <c r="AT696" s="11">
        <f>_xlfn.RANK.EQ(BG696,BG693:BG696,0)</f>
        <v>4</v>
      </c>
      <c r="AU696" s="11">
        <v>0</v>
      </c>
      <c r="AV696" s="11">
        <v>1.8</v>
      </c>
      <c r="AW696" s="12">
        <v>1.35</v>
      </c>
      <c r="AX696" s="13">
        <f t="shared" si="1414"/>
        <v>0</v>
      </c>
      <c r="AY696" s="11">
        <v>0</v>
      </c>
      <c r="AZ696" s="11">
        <v>0.2</v>
      </c>
      <c r="BA696" s="31">
        <f t="shared" si="1415"/>
        <v>1.2</v>
      </c>
      <c r="BB696" s="28">
        <v>0.7</v>
      </c>
      <c r="BC696" s="28">
        <v>1.5</v>
      </c>
      <c r="BD696" s="8">
        <f t="shared" si="1416"/>
        <v>2.05</v>
      </c>
      <c r="BE696" s="9">
        <v>1.275</v>
      </c>
      <c r="BF696" s="17">
        <v>1.015</v>
      </c>
      <c r="BG696" s="18">
        <f t="shared" si="1417"/>
        <v>0</v>
      </c>
      <c r="BH696" s="28">
        <f t="shared" si="1418"/>
        <v>12</v>
      </c>
      <c r="BN696" s="11">
        <f>_xlfn.RANK.EQ(CA696,CA693:CA696,0)</f>
        <v>4</v>
      </c>
      <c r="BO696" s="11">
        <v>0</v>
      </c>
      <c r="BP696" s="11">
        <v>1.8</v>
      </c>
      <c r="BQ696" s="12">
        <v>1.35</v>
      </c>
      <c r="BR696" s="13">
        <f t="shared" si="1419"/>
        <v>0</v>
      </c>
      <c r="BS696" s="11">
        <v>0</v>
      </c>
      <c r="BT696" s="11">
        <v>0.2</v>
      </c>
      <c r="BU696" s="31">
        <f t="shared" si="1420"/>
        <v>1.2</v>
      </c>
      <c r="BV696" s="28">
        <v>0.7</v>
      </c>
      <c r="BW696" s="28">
        <v>1.5</v>
      </c>
      <c r="BX696" s="8">
        <f t="shared" si="1421"/>
        <v>2.05</v>
      </c>
      <c r="BY696" s="9">
        <v>1.275</v>
      </c>
      <c r="BZ696" s="17">
        <v>1.015</v>
      </c>
      <c r="CA696" s="18">
        <f t="shared" si="1422"/>
        <v>0</v>
      </c>
      <c r="CB696" s="28">
        <f t="shared" si="1423"/>
        <v>12</v>
      </c>
      <c r="CH696" s="11">
        <f>_xlfn.RANK.EQ(CU696,CU693:CU696,0)</f>
        <v>4</v>
      </c>
      <c r="CI696" s="11">
        <v>0</v>
      </c>
      <c r="CJ696" s="11">
        <v>1.8</v>
      </c>
      <c r="CK696" s="12">
        <v>1.35</v>
      </c>
      <c r="CL696" s="13">
        <f t="shared" si="1424"/>
        <v>0</v>
      </c>
      <c r="CM696" s="11">
        <v>0</v>
      </c>
      <c r="CN696" s="11">
        <v>0.2</v>
      </c>
      <c r="CO696" s="31">
        <f t="shared" si="1425"/>
        <v>1.2</v>
      </c>
      <c r="CP696" s="28">
        <v>0.7</v>
      </c>
      <c r="CQ696" s="28">
        <v>1.5</v>
      </c>
      <c r="CR696" s="8">
        <f t="shared" si="1426"/>
        <v>2.05</v>
      </c>
      <c r="CS696" s="9">
        <v>1.275</v>
      </c>
      <c r="CT696" s="17">
        <v>1.085</v>
      </c>
      <c r="CU696" s="18">
        <f t="shared" si="1427"/>
        <v>0</v>
      </c>
      <c r="CV696" s="28">
        <f t="shared" si="1428"/>
        <v>12</v>
      </c>
      <c r="DB696" s="11">
        <f>_xlfn.RANK.EQ(DO696,DO693:DO696,0)</f>
        <v>4</v>
      </c>
      <c r="DC696" s="11">
        <v>0</v>
      </c>
      <c r="DD696" s="11">
        <v>1.8</v>
      </c>
      <c r="DE696" s="12">
        <v>1.35</v>
      </c>
      <c r="DF696" s="13">
        <f t="shared" si="1429"/>
        <v>0</v>
      </c>
      <c r="DG696" s="11">
        <v>0</v>
      </c>
      <c r="DH696" s="11">
        <v>0.2</v>
      </c>
      <c r="DI696" s="31">
        <f t="shared" si="1430"/>
        <v>1.2</v>
      </c>
      <c r="DJ696" s="28">
        <v>0.7</v>
      </c>
      <c r="DK696" s="28">
        <v>1.5</v>
      </c>
      <c r="DL696" s="8">
        <f t="shared" si="1431"/>
        <v>2.05</v>
      </c>
      <c r="DM696" s="9">
        <v>1.275</v>
      </c>
      <c r="DN696" s="17">
        <v>1.085</v>
      </c>
      <c r="DO696" s="18">
        <f t="shared" si="1432"/>
        <v>0</v>
      </c>
      <c r="DP696" s="28">
        <f t="shared" si="1433"/>
        <v>12</v>
      </c>
      <c r="DV696" s="11">
        <f>_xlfn.RANK.EQ(EI696,EI693:EI696,0)</f>
        <v>4</v>
      </c>
      <c r="DW696" s="11">
        <v>0</v>
      </c>
      <c r="DX696" s="11">
        <v>1.8</v>
      </c>
      <c r="DY696" s="12">
        <v>1.35</v>
      </c>
      <c r="DZ696" s="13">
        <f t="shared" si="1434"/>
        <v>0</v>
      </c>
      <c r="EA696" s="11">
        <v>0</v>
      </c>
      <c r="EB696" s="11">
        <v>0.2</v>
      </c>
      <c r="EC696" s="31">
        <f t="shared" si="1435"/>
        <v>1.2</v>
      </c>
      <c r="ED696" s="28">
        <v>0.7</v>
      </c>
      <c r="EE696" s="28">
        <v>1.5</v>
      </c>
      <c r="EF696" s="8">
        <f t="shared" si="1436"/>
        <v>2.05</v>
      </c>
      <c r="EG696" s="9">
        <v>1.275</v>
      </c>
      <c r="EH696" s="17">
        <v>1.2</v>
      </c>
      <c r="EI696" s="18">
        <f t="shared" si="1437"/>
        <v>0</v>
      </c>
      <c r="EJ696" s="28">
        <f t="shared" si="1438"/>
        <v>12</v>
      </c>
    </row>
    <row r="697" s="1" customFormat="1" customHeight="1" spans="6:140">
      <c r="F697" s="32" t="s">
        <v>42</v>
      </c>
      <c r="G697" s="33">
        <f>LARGE(S693:S696,1)/1</f>
        <v>65339.30371847</v>
      </c>
      <c r="H697" s="32" t="s">
        <v>43</v>
      </c>
      <c r="I697" s="33">
        <f>LARGE(S693:S696,2)/2</f>
        <v>23230.5103160771</v>
      </c>
      <c r="J697" s="32" t="s">
        <v>44</v>
      </c>
      <c r="K697" s="33">
        <f>LARGE(S693:S696,3)/12</f>
        <v>3693.70175102008</v>
      </c>
      <c r="L697" s="32" t="s">
        <v>45</v>
      </c>
      <c r="M697" s="34">
        <f>LARGE(S693:S696,4)/12</f>
        <v>0</v>
      </c>
      <c r="N697" s="35" t="s">
        <v>46</v>
      </c>
      <c r="O697" s="36">
        <f>G697+I697+K697+M697</f>
        <v>92263.5157855672</v>
      </c>
      <c r="P697" s="35" t="s">
        <v>47</v>
      </c>
      <c r="Q697" s="35">
        <v>6.7</v>
      </c>
      <c r="R697" s="35"/>
      <c r="S697" s="35" t="s">
        <v>48</v>
      </c>
      <c r="T697" s="36">
        <f>O697*Q697</f>
        <v>618165.5557633</v>
      </c>
      <c r="Z697" s="32" t="s">
        <v>42</v>
      </c>
      <c r="AA697" s="33">
        <f>LARGE(AM693:AM696,1)/1</f>
        <v>65393.0951988198</v>
      </c>
      <c r="AB697" s="32" t="s">
        <v>43</v>
      </c>
      <c r="AC697" s="33">
        <f>LARGE(AM693:AM696,2)/2</f>
        <v>32669.651859235</v>
      </c>
      <c r="AD697" s="32" t="s">
        <v>44</v>
      </c>
      <c r="AE697" s="33">
        <f>LARGE(AM693:AM696,3)/12</f>
        <v>3693.70175102008</v>
      </c>
      <c r="AF697" s="32" t="s">
        <v>45</v>
      </c>
      <c r="AG697" s="34">
        <f>LARGE(AM693:AM696,4)/12</f>
        <v>0</v>
      </c>
      <c r="AH697" s="35" t="s">
        <v>46</v>
      </c>
      <c r="AI697" s="36">
        <f>AA697+AC697+AE697+AG697</f>
        <v>101756.448809075</v>
      </c>
      <c r="AJ697" s="35" t="s">
        <v>47</v>
      </c>
      <c r="AK697" s="35">
        <v>6.7</v>
      </c>
      <c r="AL697" s="35"/>
      <c r="AM697" s="35" t="s">
        <v>48</v>
      </c>
      <c r="AN697" s="36">
        <f>AI697*AK697</f>
        <v>681768.207020802</v>
      </c>
      <c r="AT697" s="32" t="s">
        <v>42</v>
      </c>
      <c r="AU697" s="33">
        <f>LARGE(BG693:BG696,1)/1</f>
        <v>66319.3932742471</v>
      </c>
      <c r="AV697" s="32" t="s">
        <v>43</v>
      </c>
      <c r="AW697" s="33">
        <f>LARGE(BG693:BG696,2)/2</f>
        <v>24822.6075244219</v>
      </c>
      <c r="AX697" s="32" t="s">
        <v>44</v>
      </c>
      <c r="AY697" s="33">
        <f>LARGE(BG693:BG696,3)/12</f>
        <v>3749.10727728539</v>
      </c>
      <c r="AZ697" s="32" t="s">
        <v>45</v>
      </c>
      <c r="BA697" s="34">
        <f>LARGE(BG693:BG696,4)/12</f>
        <v>0</v>
      </c>
      <c r="BB697" s="35" t="s">
        <v>46</v>
      </c>
      <c r="BC697" s="36">
        <f>AU697+AW697+AY697+BA697</f>
        <v>94891.1080759543</v>
      </c>
      <c r="BD697" s="35" t="s">
        <v>47</v>
      </c>
      <c r="BE697" s="35">
        <v>6.7</v>
      </c>
      <c r="BF697" s="35"/>
      <c r="BG697" s="35" t="s">
        <v>48</v>
      </c>
      <c r="BH697" s="36">
        <f>BC697*BE697</f>
        <v>635770.424108894</v>
      </c>
      <c r="BN697" s="32" t="s">
        <v>42</v>
      </c>
      <c r="BO697" s="33">
        <f>LARGE(CA693:CA696,1)/1</f>
        <v>67702.1679217828</v>
      </c>
      <c r="BP697" s="32" t="s">
        <v>43</v>
      </c>
      <c r="BQ697" s="33">
        <f>LARGE(CA693:CA696,2)/2</f>
        <v>33159.6966371235</v>
      </c>
      <c r="BR697" s="32" t="s">
        <v>44</v>
      </c>
      <c r="BS697" s="33">
        <f>LARGE(CA693:CA696,3)/12</f>
        <v>3749.10727728539</v>
      </c>
      <c r="BT697" s="32" t="s">
        <v>45</v>
      </c>
      <c r="BU697" s="34">
        <f>LARGE(CA693:CA696,4)/12</f>
        <v>0</v>
      </c>
      <c r="BV697" s="35" t="s">
        <v>46</v>
      </c>
      <c r="BW697" s="36">
        <f>BO697+BQ697+BS697+BU697</f>
        <v>104610.971836192</v>
      </c>
      <c r="BX697" s="35" t="s">
        <v>47</v>
      </c>
      <c r="BY697" s="35">
        <v>6.7</v>
      </c>
      <c r="BZ697" s="35"/>
      <c r="CA697" s="35" t="s">
        <v>48</v>
      </c>
      <c r="CB697" s="36">
        <f>BW697*BY697</f>
        <v>700893.511302485</v>
      </c>
      <c r="CH697" s="32" t="s">
        <v>42</v>
      </c>
      <c r="CI697" s="33">
        <f>LARGE(CU693:CU696,1)/1</f>
        <v>70893.14453454</v>
      </c>
      <c r="CJ697" s="32" t="s">
        <v>43</v>
      </c>
      <c r="CK697" s="33">
        <f>LARGE(CU693:CU696,2)/2</f>
        <v>26534.5114916234</v>
      </c>
      <c r="CL697" s="32" t="s">
        <v>44</v>
      </c>
      <c r="CM697" s="33">
        <f>LARGE(CU693:CU696,3)/12</f>
        <v>4007.66639985679</v>
      </c>
      <c r="CN697" s="32" t="s">
        <v>45</v>
      </c>
      <c r="CO697" s="34">
        <f>LARGE(CU693:CU696,4)/12</f>
        <v>0</v>
      </c>
      <c r="CP697" s="35" t="s">
        <v>46</v>
      </c>
      <c r="CQ697" s="36">
        <f>CI697+CK697+CM697+CO697</f>
        <v>101435.32242602</v>
      </c>
      <c r="CR697" s="35" t="s">
        <v>47</v>
      </c>
      <c r="CS697" s="35">
        <v>6.7</v>
      </c>
      <c r="CT697" s="35"/>
      <c r="CU697" s="35" t="s">
        <v>48</v>
      </c>
      <c r="CV697" s="36">
        <f>CQ697*CS697</f>
        <v>679616.660254335</v>
      </c>
      <c r="DB697" s="32" t="s">
        <v>42</v>
      </c>
      <c r="DC697" s="33">
        <f>LARGE(DO693:DO696,1)/1</f>
        <v>72371.2829508713</v>
      </c>
      <c r="DD697" s="32" t="s">
        <v>43</v>
      </c>
      <c r="DE697" s="33">
        <f>LARGE(DO693:DO696,2)/2</f>
        <v>35446.57226727</v>
      </c>
      <c r="DF697" s="32" t="s">
        <v>44</v>
      </c>
      <c r="DG697" s="33">
        <f>LARGE(DO693:DO696,3)/12</f>
        <v>4007.66639985679</v>
      </c>
      <c r="DH697" s="32" t="s">
        <v>45</v>
      </c>
      <c r="DI697" s="34">
        <f>LARGE(DO693:DO696,4)/12</f>
        <v>0</v>
      </c>
      <c r="DJ697" s="35" t="s">
        <v>46</v>
      </c>
      <c r="DK697" s="36">
        <f>DC697+DE697+DG697+DI697</f>
        <v>111825.521617998</v>
      </c>
      <c r="DL697" s="35" t="s">
        <v>47</v>
      </c>
      <c r="DM697" s="35">
        <v>6.7</v>
      </c>
      <c r="DN697" s="35"/>
      <c r="DO697" s="35" t="s">
        <v>48</v>
      </c>
      <c r="DP697" s="36">
        <f>DK697*DM697</f>
        <v>749230.994840587</v>
      </c>
      <c r="DV697" s="32" t="s">
        <v>42</v>
      </c>
      <c r="DW697" s="33">
        <f>LARGE(EI693:EI696,1)/1</f>
        <v>99485.1313153532</v>
      </c>
      <c r="DX697" s="32" t="s">
        <v>43</v>
      </c>
      <c r="DY697" s="33">
        <f>LARGE(EI693:EI696,2)/2</f>
        <v>49494.3723292841</v>
      </c>
      <c r="DZ697" s="32" t="s">
        <v>44</v>
      </c>
      <c r="EA697" s="33">
        <f>LARGE(EI693:EI696,3)/12</f>
        <v>5740.86576557415</v>
      </c>
      <c r="EB697" s="32" t="s">
        <v>45</v>
      </c>
      <c r="EC697" s="34">
        <f>LARGE(EI693:EI696,4)/12</f>
        <v>0</v>
      </c>
      <c r="ED697" s="35" t="s">
        <v>46</v>
      </c>
      <c r="EE697" s="36">
        <f>DW697+DY697+EA697+EC697</f>
        <v>154720.369410211</v>
      </c>
      <c r="EF697" s="35" t="s">
        <v>47</v>
      </c>
      <c r="EG697" s="35">
        <v>6.7</v>
      </c>
      <c r="EH697" s="35"/>
      <c r="EI697" s="35" t="s">
        <v>48</v>
      </c>
      <c r="EJ697" s="36">
        <f>EE697*EG697</f>
        <v>1036626.47504842</v>
      </c>
    </row>
    <row r="698" s="1" customFormat="1" customHeight="1" spans="6:140">
      <c r="F698" s="32"/>
      <c r="G698" s="33"/>
      <c r="H698" s="32"/>
      <c r="I698" s="33"/>
      <c r="J698" s="32"/>
      <c r="K698" s="33"/>
      <c r="L698" s="32"/>
      <c r="M698" s="34"/>
      <c r="N698" s="35"/>
      <c r="O698" s="36"/>
      <c r="P698" s="35"/>
      <c r="Q698" s="35"/>
      <c r="R698" s="35"/>
      <c r="S698" s="35"/>
      <c r="T698" s="36"/>
      <c r="U698" s="1"/>
      <c r="V698" s="1"/>
      <c r="W698" s="1"/>
      <c r="X698" s="1"/>
      <c r="Y698" s="1"/>
      <c r="Z698" s="32"/>
      <c r="AA698" s="33"/>
      <c r="AB698" s="32"/>
      <c r="AC698" s="33"/>
      <c r="AD698" s="32"/>
      <c r="AE698" s="33"/>
      <c r="AF698" s="32"/>
      <c r="AG698" s="34"/>
      <c r="AH698" s="35"/>
      <c r="AI698" s="36"/>
      <c r="AJ698" s="35"/>
      <c r="AK698" s="35"/>
      <c r="AL698" s="35"/>
      <c r="AM698" s="35"/>
      <c r="AN698" s="36"/>
      <c r="AO698" s="1"/>
      <c r="AP698" s="1"/>
      <c r="AQ698" s="1"/>
      <c r="AR698" s="1"/>
      <c r="AS698" s="1"/>
      <c r="AT698" s="32"/>
      <c r="AU698" s="33"/>
      <c r="AV698" s="32"/>
      <c r="AW698" s="33"/>
      <c r="AX698" s="32"/>
      <c r="AY698" s="33"/>
      <c r="AZ698" s="32"/>
      <c r="BA698" s="34"/>
      <c r="BB698" s="35"/>
      <c r="BC698" s="36"/>
      <c r="BD698" s="35"/>
      <c r="BE698" s="35"/>
      <c r="BF698" s="35"/>
      <c r="BG698" s="35"/>
      <c r="BH698" s="36"/>
      <c r="BI698" s="1"/>
      <c r="BJ698" s="1"/>
      <c r="BK698" s="1"/>
      <c r="BL698" s="1"/>
      <c r="BM698" s="1"/>
      <c r="BN698" s="32"/>
      <c r="BO698" s="33"/>
      <c r="BP698" s="32"/>
      <c r="BQ698" s="33"/>
      <c r="BR698" s="32"/>
      <c r="BS698" s="33"/>
      <c r="BT698" s="32"/>
      <c r="BU698" s="34"/>
      <c r="BV698" s="35"/>
      <c r="BW698" s="36"/>
      <c r="BX698" s="35"/>
      <c r="BY698" s="35"/>
      <c r="BZ698" s="35"/>
      <c r="CA698" s="35"/>
      <c r="CB698" s="36"/>
      <c r="CC698" s="1"/>
      <c r="CD698" s="1"/>
      <c r="CE698" s="1"/>
      <c r="CF698" s="1"/>
      <c r="CG698" s="1"/>
      <c r="CH698" s="32"/>
      <c r="CI698" s="33"/>
      <c r="CJ698" s="32"/>
      <c r="CK698" s="33"/>
      <c r="CL698" s="32"/>
      <c r="CM698" s="33"/>
      <c r="CN698" s="32"/>
      <c r="CO698" s="34"/>
      <c r="CP698" s="35"/>
      <c r="CQ698" s="36"/>
      <c r="CR698" s="35"/>
      <c r="CS698" s="35"/>
      <c r="CT698" s="35"/>
      <c r="CU698" s="35"/>
      <c r="CV698" s="36"/>
      <c r="CW698" s="1"/>
      <c r="CX698" s="1"/>
      <c r="CY698" s="1"/>
      <c r="CZ698" s="1"/>
      <c r="DA698" s="1"/>
      <c r="DB698" s="32"/>
      <c r="DC698" s="33"/>
      <c r="DD698" s="32"/>
      <c r="DE698" s="33"/>
      <c r="DF698" s="32"/>
      <c r="DG698" s="33"/>
      <c r="DH698" s="32"/>
      <c r="DI698" s="34"/>
      <c r="DJ698" s="35"/>
      <c r="DK698" s="36"/>
      <c r="DL698" s="35"/>
      <c r="DM698" s="35"/>
      <c r="DN698" s="35"/>
      <c r="DO698" s="35"/>
      <c r="DP698" s="36"/>
      <c r="DQ698" s="1"/>
      <c r="DR698" s="1"/>
      <c r="DS698" s="1"/>
      <c r="DT698" s="1"/>
      <c r="DU698" s="1"/>
      <c r="DV698" s="32"/>
      <c r="DW698" s="33"/>
      <c r="DX698" s="32"/>
      <c r="DY698" s="33"/>
      <c r="DZ698" s="32"/>
      <c r="EA698" s="33"/>
      <c r="EB698" s="32"/>
      <c r="EC698" s="34"/>
      <c r="ED698" s="35"/>
      <c r="EE698" s="36"/>
      <c r="EF698" s="35"/>
      <c r="EG698" s="35"/>
      <c r="EH698" s="35"/>
      <c r="EI698" s="35"/>
      <c r="EJ698" s="36"/>
    </row>
    <row r="699" s="1" customFormat="1" customHeight="1" spans="6:140">
      <c r="F699" s="3" t="s">
        <v>50</v>
      </c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1"/>
      <c r="U699" s="1"/>
      <c r="V699" s="1"/>
      <c r="W699" s="1"/>
      <c r="X699" s="1"/>
      <c r="Y699" s="1"/>
      <c r="Z699" s="3" t="s">
        <v>50</v>
      </c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1"/>
      <c r="AO699" s="1"/>
      <c r="AP699" s="1"/>
      <c r="AQ699" s="1"/>
      <c r="AR699" s="1"/>
      <c r="AS699" s="1"/>
      <c r="AT699" s="3" t="s">
        <v>50</v>
      </c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1"/>
      <c r="BI699" s="1"/>
      <c r="BJ699" s="1"/>
      <c r="BK699" s="1"/>
      <c r="BL699" s="1"/>
      <c r="BM699" s="1"/>
      <c r="BN699" s="3" t="s">
        <v>50</v>
      </c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1"/>
      <c r="CC699" s="1"/>
      <c r="CD699" s="1"/>
      <c r="CE699" s="1"/>
      <c r="CF699" s="1"/>
      <c r="CG699" s="1"/>
      <c r="CH699" s="3" t="s">
        <v>50</v>
      </c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1"/>
      <c r="CW699" s="1"/>
      <c r="CX699" s="1"/>
      <c r="CY699" s="1"/>
      <c r="CZ699" s="1"/>
      <c r="DA699" s="1"/>
      <c r="DB699" s="3" t="s">
        <v>50</v>
      </c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1"/>
      <c r="DQ699" s="1"/>
      <c r="DR699" s="1"/>
      <c r="DS699" s="1"/>
      <c r="DT699" s="1"/>
      <c r="DU699" s="1"/>
      <c r="DV699" s="3" t="s">
        <v>50</v>
      </c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</row>
    <row r="700" s="1" customFormat="1" customHeight="1" spans="6:140">
      <c r="F700" s="4" t="s">
        <v>8</v>
      </c>
      <c r="G700" s="5"/>
      <c r="H700" s="5"/>
      <c r="I700" s="6"/>
      <c r="J700" s="7" t="s">
        <v>9</v>
      </c>
      <c r="K700" s="7"/>
      <c r="L700" s="7"/>
      <c r="M700" s="7"/>
      <c r="N700" s="8" t="s">
        <v>10</v>
      </c>
      <c r="O700" s="8"/>
      <c r="P700" s="8"/>
      <c r="Q700" s="9" t="s">
        <v>11</v>
      </c>
      <c r="R700" s="10" t="s">
        <v>12</v>
      </c>
      <c r="S700" s="10" t="s">
        <v>13</v>
      </c>
      <c r="Z700" s="4" t="s">
        <v>8</v>
      </c>
      <c r="AA700" s="5"/>
      <c r="AB700" s="5"/>
      <c r="AC700" s="6"/>
      <c r="AD700" s="7" t="s">
        <v>9</v>
      </c>
      <c r="AE700" s="7"/>
      <c r="AF700" s="7"/>
      <c r="AG700" s="7"/>
      <c r="AH700" s="8" t="s">
        <v>10</v>
      </c>
      <c r="AI700" s="8"/>
      <c r="AJ700" s="8"/>
      <c r="AK700" s="9" t="s">
        <v>11</v>
      </c>
      <c r="AL700" s="10" t="s">
        <v>12</v>
      </c>
      <c r="AM700" s="10" t="s">
        <v>13</v>
      </c>
      <c r="AT700" s="4" t="s">
        <v>8</v>
      </c>
      <c r="AU700" s="5"/>
      <c r="AV700" s="5"/>
      <c r="AW700" s="6"/>
      <c r="AX700" s="7" t="s">
        <v>9</v>
      </c>
      <c r="AY700" s="7"/>
      <c r="AZ700" s="7"/>
      <c r="BA700" s="7"/>
      <c r="BB700" s="8" t="s">
        <v>10</v>
      </c>
      <c r="BC700" s="8"/>
      <c r="BD700" s="8"/>
      <c r="BE700" s="9" t="s">
        <v>11</v>
      </c>
      <c r="BF700" s="10" t="s">
        <v>12</v>
      </c>
      <c r="BG700" s="10" t="s">
        <v>13</v>
      </c>
      <c r="BN700" s="4" t="s">
        <v>8</v>
      </c>
      <c r="BO700" s="5"/>
      <c r="BP700" s="5"/>
      <c r="BQ700" s="6"/>
      <c r="BR700" s="7" t="s">
        <v>9</v>
      </c>
      <c r="BS700" s="7"/>
      <c r="BT700" s="7"/>
      <c r="BU700" s="7"/>
      <c r="BV700" s="8" t="s">
        <v>10</v>
      </c>
      <c r="BW700" s="8"/>
      <c r="BX700" s="8"/>
      <c r="BY700" s="9" t="s">
        <v>11</v>
      </c>
      <c r="BZ700" s="10" t="s">
        <v>12</v>
      </c>
      <c r="CA700" s="10" t="s">
        <v>13</v>
      </c>
      <c r="CH700" s="4" t="s">
        <v>8</v>
      </c>
      <c r="CI700" s="5"/>
      <c r="CJ700" s="5"/>
      <c r="CK700" s="6"/>
      <c r="CL700" s="7" t="s">
        <v>9</v>
      </c>
      <c r="CM700" s="7"/>
      <c r="CN700" s="7"/>
      <c r="CO700" s="7"/>
      <c r="CP700" s="8" t="s">
        <v>10</v>
      </c>
      <c r="CQ700" s="8"/>
      <c r="CR700" s="8"/>
      <c r="CS700" s="9" t="s">
        <v>11</v>
      </c>
      <c r="CT700" s="10" t="s">
        <v>12</v>
      </c>
      <c r="CU700" s="10" t="s">
        <v>13</v>
      </c>
      <c r="DB700" s="4" t="s">
        <v>8</v>
      </c>
      <c r="DC700" s="5"/>
      <c r="DD700" s="5"/>
      <c r="DE700" s="6"/>
      <c r="DF700" s="7" t="s">
        <v>9</v>
      </c>
      <c r="DG700" s="7"/>
      <c r="DH700" s="7"/>
      <c r="DI700" s="7"/>
      <c r="DJ700" s="8" t="s">
        <v>10</v>
      </c>
      <c r="DK700" s="8"/>
      <c r="DL700" s="8"/>
      <c r="DM700" s="9" t="s">
        <v>11</v>
      </c>
      <c r="DN700" s="10" t="s">
        <v>12</v>
      </c>
      <c r="DO700" s="10" t="s">
        <v>13</v>
      </c>
      <c r="DV700" s="4" t="s">
        <v>8</v>
      </c>
      <c r="DW700" s="5"/>
      <c r="DX700" s="5"/>
      <c r="DY700" s="6"/>
      <c r="DZ700" s="7" t="s">
        <v>9</v>
      </c>
      <c r="EA700" s="7"/>
      <c r="EB700" s="7"/>
      <c r="EC700" s="7"/>
      <c r="ED700" s="8" t="s">
        <v>10</v>
      </c>
      <c r="EE700" s="8"/>
      <c r="EF700" s="8"/>
      <c r="EG700" s="9" t="s">
        <v>11</v>
      </c>
      <c r="EH700" s="10" t="s">
        <v>12</v>
      </c>
      <c r="EI700" s="10" t="s">
        <v>13</v>
      </c>
    </row>
    <row r="701" s="1" customFormat="1" customHeight="1" spans="6:140">
      <c r="F701" s="11" t="s">
        <v>19</v>
      </c>
      <c r="G701" s="11" t="s">
        <v>20</v>
      </c>
      <c r="H701" s="12" t="s">
        <v>21</v>
      </c>
      <c r="I701" s="13" t="s">
        <v>8</v>
      </c>
      <c r="J701" s="11" t="s">
        <v>22</v>
      </c>
      <c r="K701" s="11" t="s">
        <v>23</v>
      </c>
      <c r="L701" s="11" t="s">
        <v>24</v>
      </c>
      <c r="M701" s="7" t="s">
        <v>25</v>
      </c>
      <c r="N701" s="11" t="s">
        <v>26</v>
      </c>
      <c r="O701" s="11" t="s">
        <v>27</v>
      </c>
      <c r="P701" s="8" t="s">
        <v>28</v>
      </c>
      <c r="Q701" s="9" t="s">
        <v>29</v>
      </c>
      <c r="R701" s="14"/>
      <c r="S701" s="14"/>
      <c r="T701" s="1"/>
      <c r="U701" s="1"/>
      <c r="V701" s="1"/>
      <c r="W701" s="1"/>
      <c r="X701" s="1"/>
      <c r="Y701" s="1"/>
      <c r="Z701" s="11" t="s">
        <v>19</v>
      </c>
      <c r="AA701" s="11" t="s">
        <v>20</v>
      </c>
      <c r="AB701" s="12" t="s">
        <v>21</v>
      </c>
      <c r="AC701" s="13" t="s">
        <v>8</v>
      </c>
      <c r="AD701" s="11" t="s">
        <v>22</v>
      </c>
      <c r="AE701" s="11" t="s">
        <v>23</v>
      </c>
      <c r="AF701" s="11" t="s">
        <v>24</v>
      </c>
      <c r="AG701" s="7" t="s">
        <v>25</v>
      </c>
      <c r="AH701" s="11" t="s">
        <v>26</v>
      </c>
      <c r="AI701" s="11" t="s">
        <v>27</v>
      </c>
      <c r="AJ701" s="8" t="s">
        <v>28</v>
      </c>
      <c r="AK701" s="9" t="s">
        <v>29</v>
      </c>
      <c r="AL701" s="14"/>
      <c r="AM701" s="14"/>
      <c r="AN701" s="1"/>
      <c r="AO701" s="1"/>
      <c r="AP701" s="1"/>
      <c r="AQ701" s="1"/>
      <c r="AR701" s="1"/>
      <c r="AS701" s="1"/>
      <c r="AT701" s="11" t="s">
        <v>19</v>
      </c>
      <c r="AU701" s="11" t="s">
        <v>20</v>
      </c>
      <c r="AV701" s="12" t="s">
        <v>21</v>
      </c>
      <c r="AW701" s="13" t="s">
        <v>8</v>
      </c>
      <c r="AX701" s="11" t="s">
        <v>22</v>
      </c>
      <c r="AY701" s="11" t="s">
        <v>23</v>
      </c>
      <c r="AZ701" s="11" t="s">
        <v>24</v>
      </c>
      <c r="BA701" s="7" t="s">
        <v>25</v>
      </c>
      <c r="BB701" s="11" t="s">
        <v>26</v>
      </c>
      <c r="BC701" s="11" t="s">
        <v>27</v>
      </c>
      <c r="BD701" s="8" t="s">
        <v>28</v>
      </c>
      <c r="BE701" s="9" t="s">
        <v>29</v>
      </c>
      <c r="BF701" s="14"/>
      <c r="BG701" s="14"/>
      <c r="BH701" s="1"/>
      <c r="BI701" s="1"/>
      <c r="BJ701" s="1"/>
      <c r="BK701" s="1"/>
      <c r="BL701" s="1"/>
      <c r="BM701" s="1"/>
      <c r="BN701" s="11" t="s">
        <v>19</v>
      </c>
      <c r="BO701" s="11" t="s">
        <v>20</v>
      </c>
      <c r="BP701" s="12" t="s">
        <v>21</v>
      </c>
      <c r="BQ701" s="13" t="s">
        <v>8</v>
      </c>
      <c r="BR701" s="11" t="s">
        <v>22</v>
      </c>
      <c r="BS701" s="11" t="s">
        <v>23</v>
      </c>
      <c r="BT701" s="11" t="s">
        <v>24</v>
      </c>
      <c r="BU701" s="7" t="s">
        <v>25</v>
      </c>
      <c r="BV701" s="11" t="s">
        <v>26</v>
      </c>
      <c r="BW701" s="11" t="s">
        <v>27</v>
      </c>
      <c r="BX701" s="8" t="s">
        <v>28</v>
      </c>
      <c r="BY701" s="9" t="s">
        <v>29</v>
      </c>
      <c r="BZ701" s="14"/>
      <c r="CA701" s="14"/>
      <c r="CB701" s="1"/>
      <c r="CC701" s="1"/>
      <c r="CD701" s="1"/>
      <c r="CE701" s="1"/>
      <c r="CF701" s="1"/>
      <c r="CG701" s="1"/>
      <c r="CH701" s="11" t="s">
        <v>19</v>
      </c>
      <c r="CI701" s="11" t="s">
        <v>20</v>
      </c>
      <c r="CJ701" s="12" t="s">
        <v>21</v>
      </c>
      <c r="CK701" s="13" t="s">
        <v>8</v>
      </c>
      <c r="CL701" s="11" t="s">
        <v>22</v>
      </c>
      <c r="CM701" s="11" t="s">
        <v>23</v>
      </c>
      <c r="CN701" s="11" t="s">
        <v>24</v>
      </c>
      <c r="CO701" s="7" t="s">
        <v>25</v>
      </c>
      <c r="CP701" s="11" t="s">
        <v>26</v>
      </c>
      <c r="CQ701" s="11" t="s">
        <v>27</v>
      </c>
      <c r="CR701" s="8" t="s">
        <v>28</v>
      </c>
      <c r="CS701" s="9" t="s">
        <v>29</v>
      </c>
      <c r="CT701" s="14"/>
      <c r="CU701" s="14"/>
      <c r="CV701" s="1"/>
      <c r="CW701" s="1"/>
      <c r="CX701" s="1"/>
      <c r="CY701" s="1"/>
      <c r="CZ701" s="1"/>
      <c r="DA701" s="1"/>
      <c r="DB701" s="11" t="s">
        <v>19</v>
      </c>
      <c r="DC701" s="11" t="s">
        <v>20</v>
      </c>
      <c r="DD701" s="12" t="s">
        <v>21</v>
      </c>
      <c r="DE701" s="13" t="s">
        <v>8</v>
      </c>
      <c r="DF701" s="11" t="s">
        <v>22</v>
      </c>
      <c r="DG701" s="11" t="s">
        <v>23</v>
      </c>
      <c r="DH701" s="11" t="s">
        <v>24</v>
      </c>
      <c r="DI701" s="7" t="s">
        <v>25</v>
      </c>
      <c r="DJ701" s="11" t="s">
        <v>26</v>
      </c>
      <c r="DK701" s="11" t="s">
        <v>27</v>
      </c>
      <c r="DL701" s="8" t="s">
        <v>28</v>
      </c>
      <c r="DM701" s="9" t="s">
        <v>29</v>
      </c>
      <c r="DN701" s="14"/>
      <c r="DO701" s="14"/>
      <c r="DP701" s="1"/>
      <c r="DQ701" s="1"/>
      <c r="DR701" s="1"/>
      <c r="DS701" s="1"/>
      <c r="DT701" s="1"/>
      <c r="DU701" s="1"/>
      <c r="DV701" s="11" t="s">
        <v>19</v>
      </c>
      <c r="DW701" s="11" t="s">
        <v>20</v>
      </c>
      <c r="DX701" s="12" t="s">
        <v>21</v>
      </c>
      <c r="DY701" s="13" t="s">
        <v>8</v>
      </c>
      <c r="DZ701" s="11" t="s">
        <v>22</v>
      </c>
      <c r="EA701" s="11" t="s">
        <v>23</v>
      </c>
      <c r="EB701" s="11" t="s">
        <v>24</v>
      </c>
      <c r="EC701" s="7" t="s">
        <v>25</v>
      </c>
      <c r="ED701" s="11" t="s">
        <v>26</v>
      </c>
      <c r="EE701" s="11" t="s">
        <v>27</v>
      </c>
      <c r="EF701" s="8" t="s">
        <v>28</v>
      </c>
      <c r="EG701" s="9" t="s">
        <v>29</v>
      </c>
      <c r="EH701" s="14"/>
      <c r="EI701" s="14"/>
    </row>
    <row r="702" s="1" customFormat="1" customHeight="1" spans="6:140">
      <c r="F702" s="11">
        <v>2536</v>
      </c>
      <c r="G702" s="11">
        <v>0.65</v>
      </c>
      <c r="H702" s="12">
        <v>1.35</v>
      </c>
      <c r="I702" s="13">
        <f t="shared" ref="I702:I710" si="1439">F702*G702*H702</f>
        <v>2225.34</v>
      </c>
      <c r="J702" s="11">
        <v>3</v>
      </c>
      <c r="K702" s="11">
        <v>440</v>
      </c>
      <c r="L702" s="11">
        <v>1.23</v>
      </c>
      <c r="M702" s="16">
        <f t="shared" ref="M702:M710" si="1440">1+6*K702/(K702+2000)+L702</f>
        <v>3.31196721311475</v>
      </c>
      <c r="N702" s="11">
        <v>0.95</v>
      </c>
      <c r="O702" s="11">
        <v>2.09</v>
      </c>
      <c r="P702" s="8">
        <f t="shared" ref="P702:P710" si="1441">1+N702*O702</f>
        <v>2.9855</v>
      </c>
      <c r="Q702" s="9">
        <v>1.275</v>
      </c>
      <c r="R702" s="17">
        <v>1</v>
      </c>
      <c r="S702" s="18">
        <f t="shared" ref="S702:S710" si="1442">I702*J702*Q702*P702*M702*R702</f>
        <v>84164.8818658673</v>
      </c>
      <c r="Z702" s="11">
        <v>2536</v>
      </c>
      <c r="AA702" s="11">
        <v>0.65</v>
      </c>
      <c r="AB702" s="12">
        <v>1.35</v>
      </c>
      <c r="AC702" s="13">
        <f t="shared" ref="AC702:AC710" si="1443">Z702*AA702*AB702</f>
        <v>2225.34</v>
      </c>
      <c r="AD702" s="11">
        <v>3</v>
      </c>
      <c r="AE702" s="11">
        <v>440</v>
      </c>
      <c r="AF702" s="11">
        <v>1.23</v>
      </c>
      <c r="AG702" s="16">
        <f t="shared" ref="AG702:AG710" si="1444">1+6*AE702/(AE702+2000)+AF702</f>
        <v>3.31196721311475</v>
      </c>
      <c r="AH702" s="11">
        <v>0.95</v>
      </c>
      <c r="AI702" s="11">
        <v>2.09</v>
      </c>
      <c r="AJ702" s="8">
        <f t="shared" ref="AJ702:AJ710" si="1445">1+AH702*AI702</f>
        <v>2.9855</v>
      </c>
      <c r="AK702" s="9">
        <v>1.275</v>
      </c>
      <c r="AL702" s="17">
        <v>1</v>
      </c>
      <c r="AM702" s="18">
        <f t="shared" ref="AM702:AM710" si="1446">AC702*AD702*AK702*AJ702*AG702*AL702</f>
        <v>84164.8818658673</v>
      </c>
      <c r="AT702" s="11">
        <v>2536</v>
      </c>
      <c r="AU702" s="11">
        <v>0.65</v>
      </c>
      <c r="AV702" s="12">
        <v>1.35</v>
      </c>
      <c r="AW702" s="13">
        <f t="shared" ref="AW702:AW710" si="1447">AT702*AU702*AV702</f>
        <v>2225.34</v>
      </c>
      <c r="AX702" s="11">
        <v>3</v>
      </c>
      <c r="AY702" s="11">
        <v>440</v>
      </c>
      <c r="AZ702" s="11">
        <v>1.23</v>
      </c>
      <c r="BA702" s="16">
        <f t="shared" ref="BA702:BA710" si="1448">1+6*AY702/(AY702+2000)+AZ702</f>
        <v>3.31196721311475</v>
      </c>
      <c r="BB702" s="11">
        <v>0.95</v>
      </c>
      <c r="BC702" s="11">
        <v>2.09</v>
      </c>
      <c r="BD702" s="8">
        <f t="shared" ref="BD702:BD710" si="1449">1+BB702*BC702</f>
        <v>2.9855</v>
      </c>
      <c r="BE702" s="9">
        <v>1.275</v>
      </c>
      <c r="BF702" s="17">
        <v>1.015</v>
      </c>
      <c r="BG702" s="18">
        <f t="shared" ref="BG702:BG710" si="1450">AW702*AX702*BE702*BD702*BA702*BF702</f>
        <v>85427.3550938553</v>
      </c>
      <c r="BN702" s="11">
        <v>2536</v>
      </c>
      <c r="BO702" s="11">
        <v>0.65</v>
      </c>
      <c r="BP702" s="12">
        <v>1.35</v>
      </c>
      <c r="BQ702" s="13">
        <f t="shared" ref="BQ702:BQ710" si="1451">BN702*BO702*BP702</f>
        <v>2225.34</v>
      </c>
      <c r="BR702" s="11">
        <v>3</v>
      </c>
      <c r="BS702" s="11">
        <v>440</v>
      </c>
      <c r="BT702" s="11">
        <v>1.23</v>
      </c>
      <c r="BU702" s="16">
        <f t="shared" ref="BU702:BU710" si="1452">1+6*BS702/(BS702+2000)+BT702</f>
        <v>3.31196721311475</v>
      </c>
      <c r="BV702" s="11">
        <v>0.95</v>
      </c>
      <c r="BW702" s="11">
        <v>2.09</v>
      </c>
      <c r="BX702" s="8">
        <f t="shared" ref="BX702:BX710" si="1453">1+BV702*BW702</f>
        <v>2.9855</v>
      </c>
      <c r="BY702" s="9">
        <v>1.275</v>
      </c>
      <c r="BZ702" s="17">
        <v>1.015</v>
      </c>
      <c r="CA702" s="18">
        <f t="shared" ref="CA702:CA710" si="1454">BQ702*BR702*BY702*BX702*BU702*BZ702</f>
        <v>85427.3550938553</v>
      </c>
      <c r="CH702" s="11">
        <v>2536</v>
      </c>
      <c r="CI702" s="11">
        <v>0.65</v>
      </c>
      <c r="CJ702" s="12">
        <v>1.35</v>
      </c>
      <c r="CK702" s="13">
        <f t="shared" ref="CK702:CK710" si="1455">CH702*CI702*CJ702</f>
        <v>2225.34</v>
      </c>
      <c r="CL702" s="11">
        <v>3</v>
      </c>
      <c r="CM702" s="11">
        <v>440</v>
      </c>
      <c r="CN702" s="11">
        <v>1.23</v>
      </c>
      <c r="CO702" s="16">
        <f t="shared" ref="CO702:CO710" si="1456">1+6*CM702/(CM702+2000)+CN702</f>
        <v>3.31196721311475</v>
      </c>
      <c r="CP702" s="11">
        <v>0.95</v>
      </c>
      <c r="CQ702" s="11">
        <v>2.09</v>
      </c>
      <c r="CR702" s="8">
        <f t="shared" ref="CR702:CR710" si="1457">1+CP702*CQ702</f>
        <v>2.9855</v>
      </c>
      <c r="CS702" s="9">
        <v>1.275</v>
      </c>
      <c r="CT702" s="17">
        <v>1.085</v>
      </c>
      <c r="CU702" s="18">
        <f t="shared" ref="CU702:CU710" si="1458">CK702*CL702*CS702*CR702*CO702*CT702</f>
        <v>91318.896824466</v>
      </c>
      <c r="DB702" s="11">
        <v>2536</v>
      </c>
      <c r="DC702" s="11">
        <v>0.65</v>
      </c>
      <c r="DD702" s="12">
        <v>1.35</v>
      </c>
      <c r="DE702" s="13">
        <f t="shared" ref="DE702:DE710" si="1459">DB702*DC702*DD702</f>
        <v>2225.34</v>
      </c>
      <c r="DF702" s="11">
        <v>3</v>
      </c>
      <c r="DG702" s="11">
        <v>440</v>
      </c>
      <c r="DH702" s="11">
        <v>1.23</v>
      </c>
      <c r="DI702" s="16">
        <f t="shared" ref="DI702:DI710" si="1460">1+6*DG702/(DG702+2000)+DH702</f>
        <v>3.31196721311475</v>
      </c>
      <c r="DJ702" s="11">
        <v>0.95</v>
      </c>
      <c r="DK702" s="11">
        <v>2.09</v>
      </c>
      <c r="DL702" s="8">
        <f t="shared" ref="DL702:DL710" si="1461">1+DJ702*DK702</f>
        <v>2.9855</v>
      </c>
      <c r="DM702" s="9">
        <v>1.275</v>
      </c>
      <c r="DN702" s="17">
        <v>1.085</v>
      </c>
      <c r="DO702" s="18">
        <f t="shared" ref="DO702:DO710" si="1462">DE702*DF702*DM702*DL702*DI702*DN702</f>
        <v>91318.896824466</v>
      </c>
      <c r="DV702" s="11">
        <v>2536</v>
      </c>
      <c r="DW702" s="11">
        <v>0.65</v>
      </c>
      <c r="DX702" s="12">
        <v>1.35</v>
      </c>
      <c r="DY702" s="13">
        <f t="shared" ref="DY702:DY710" si="1463">DV702*DW702*DX702</f>
        <v>2225.34</v>
      </c>
      <c r="DZ702" s="11">
        <v>3</v>
      </c>
      <c r="EA702" s="11">
        <v>440</v>
      </c>
      <c r="EB702" s="11">
        <v>1.32</v>
      </c>
      <c r="EC702" s="16">
        <f t="shared" ref="EC702:EC710" si="1464">1+6*EA702/(EA702+2000)+EB702</f>
        <v>3.40196721311475</v>
      </c>
      <c r="ED702" s="11">
        <v>0.95</v>
      </c>
      <c r="EE702" s="11">
        <v>2.91</v>
      </c>
      <c r="EF702" s="8">
        <f t="shared" ref="EF702:EF710" si="1465">1+ED702*EE702</f>
        <v>3.7645</v>
      </c>
      <c r="EG702" s="9">
        <v>1.275</v>
      </c>
      <c r="EH702" s="17">
        <v>1.2</v>
      </c>
      <c r="EI702" s="18">
        <f t="shared" ref="EI702:EI710" si="1466">DY702*DZ702*EG702*EF702*EC702*EH702</f>
        <v>130811.668493243</v>
      </c>
    </row>
    <row r="703" s="1" customFormat="1" customHeight="1" spans="6:140">
      <c r="F703" s="11">
        <v>2536</v>
      </c>
      <c r="G703" s="11">
        <v>0.65</v>
      </c>
      <c r="H703" s="12">
        <v>1.35</v>
      </c>
      <c r="I703" s="13">
        <f t="shared" si="1439"/>
        <v>2225.34</v>
      </c>
      <c r="J703" s="11">
        <v>3</v>
      </c>
      <c r="K703" s="11">
        <v>440</v>
      </c>
      <c r="L703" s="11">
        <v>1.23</v>
      </c>
      <c r="M703" s="16">
        <f t="shared" si="1440"/>
        <v>3.31196721311475</v>
      </c>
      <c r="N703" s="11">
        <v>0.95</v>
      </c>
      <c r="O703" s="11">
        <v>2.09</v>
      </c>
      <c r="P703" s="8">
        <f t="shared" si="1441"/>
        <v>2.9855</v>
      </c>
      <c r="Q703" s="9">
        <v>1.275</v>
      </c>
      <c r="R703" s="17">
        <v>1</v>
      </c>
      <c r="S703" s="18">
        <f t="shared" si="1442"/>
        <v>84164.8818658673</v>
      </c>
      <c r="Z703" s="11">
        <v>2536</v>
      </c>
      <c r="AA703" s="11">
        <v>0.65</v>
      </c>
      <c r="AB703" s="12">
        <v>1.35</v>
      </c>
      <c r="AC703" s="13">
        <f t="shared" si="1443"/>
        <v>2225.34</v>
      </c>
      <c r="AD703" s="11">
        <v>3</v>
      </c>
      <c r="AE703" s="11">
        <v>440</v>
      </c>
      <c r="AF703" s="11">
        <v>1.23</v>
      </c>
      <c r="AG703" s="16">
        <f t="shared" si="1444"/>
        <v>3.31196721311475</v>
      </c>
      <c r="AH703" s="11">
        <v>0.95</v>
      </c>
      <c r="AI703" s="11">
        <v>2.09</v>
      </c>
      <c r="AJ703" s="8">
        <f t="shared" si="1445"/>
        <v>2.9855</v>
      </c>
      <c r="AK703" s="9">
        <v>1.275</v>
      </c>
      <c r="AL703" s="17">
        <v>1</v>
      </c>
      <c r="AM703" s="18">
        <f t="shared" si="1446"/>
        <v>84164.8818658673</v>
      </c>
      <c r="AT703" s="11">
        <v>2536</v>
      </c>
      <c r="AU703" s="11">
        <v>0.65</v>
      </c>
      <c r="AV703" s="12">
        <v>1.35</v>
      </c>
      <c r="AW703" s="13">
        <f t="shared" si="1447"/>
        <v>2225.34</v>
      </c>
      <c r="AX703" s="11">
        <v>3</v>
      </c>
      <c r="AY703" s="11">
        <v>440</v>
      </c>
      <c r="AZ703" s="11">
        <v>1.23</v>
      </c>
      <c r="BA703" s="16">
        <f t="shared" si="1448"/>
        <v>3.31196721311475</v>
      </c>
      <c r="BB703" s="11">
        <v>0.95</v>
      </c>
      <c r="BC703" s="11">
        <v>2.09</v>
      </c>
      <c r="BD703" s="8">
        <f t="shared" si="1449"/>
        <v>2.9855</v>
      </c>
      <c r="BE703" s="9">
        <v>1.275</v>
      </c>
      <c r="BF703" s="17">
        <v>1.015</v>
      </c>
      <c r="BG703" s="18">
        <f t="shared" si="1450"/>
        <v>85427.3550938553</v>
      </c>
      <c r="BN703" s="11">
        <v>2536</v>
      </c>
      <c r="BO703" s="11">
        <v>0.65</v>
      </c>
      <c r="BP703" s="12">
        <v>1.35</v>
      </c>
      <c r="BQ703" s="13">
        <f t="shared" si="1451"/>
        <v>2225.34</v>
      </c>
      <c r="BR703" s="11">
        <v>3</v>
      </c>
      <c r="BS703" s="11">
        <v>440</v>
      </c>
      <c r="BT703" s="11">
        <v>1.23</v>
      </c>
      <c r="BU703" s="16">
        <f t="shared" si="1452"/>
        <v>3.31196721311475</v>
      </c>
      <c r="BV703" s="11">
        <v>0.95</v>
      </c>
      <c r="BW703" s="11">
        <v>2.09</v>
      </c>
      <c r="BX703" s="8">
        <f t="shared" si="1453"/>
        <v>2.9855</v>
      </c>
      <c r="BY703" s="9">
        <v>1.275</v>
      </c>
      <c r="BZ703" s="17">
        <v>1.015</v>
      </c>
      <c r="CA703" s="18">
        <f t="shared" si="1454"/>
        <v>85427.3550938553</v>
      </c>
      <c r="CH703" s="11">
        <v>2536</v>
      </c>
      <c r="CI703" s="11">
        <v>0.65</v>
      </c>
      <c r="CJ703" s="12">
        <v>1.35</v>
      </c>
      <c r="CK703" s="13">
        <f t="shared" si="1455"/>
        <v>2225.34</v>
      </c>
      <c r="CL703" s="11">
        <v>3</v>
      </c>
      <c r="CM703" s="11">
        <v>440</v>
      </c>
      <c r="CN703" s="11">
        <v>1.23</v>
      </c>
      <c r="CO703" s="16">
        <f t="shared" si="1456"/>
        <v>3.31196721311475</v>
      </c>
      <c r="CP703" s="11">
        <v>0.95</v>
      </c>
      <c r="CQ703" s="11">
        <v>2.09</v>
      </c>
      <c r="CR703" s="8">
        <f t="shared" si="1457"/>
        <v>2.9855</v>
      </c>
      <c r="CS703" s="9">
        <v>1.275</v>
      </c>
      <c r="CT703" s="17">
        <v>1.085</v>
      </c>
      <c r="CU703" s="18">
        <f t="shared" si="1458"/>
        <v>91318.896824466</v>
      </c>
      <c r="DB703" s="11">
        <v>2536</v>
      </c>
      <c r="DC703" s="11">
        <v>0.65</v>
      </c>
      <c r="DD703" s="12">
        <v>1.35</v>
      </c>
      <c r="DE703" s="13">
        <f t="shared" si="1459"/>
        <v>2225.34</v>
      </c>
      <c r="DF703" s="11">
        <v>3</v>
      </c>
      <c r="DG703" s="11">
        <v>440</v>
      </c>
      <c r="DH703" s="11">
        <v>1.23</v>
      </c>
      <c r="DI703" s="16">
        <f t="shared" si="1460"/>
        <v>3.31196721311475</v>
      </c>
      <c r="DJ703" s="11">
        <v>0.95</v>
      </c>
      <c r="DK703" s="11">
        <v>2.09</v>
      </c>
      <c r="DL703" s="8">
        <f t="shared" si="1461"/>
        <v>2.9855</v>
      </c>
      <c r="DM703" s="9">
        <v>1.275</v>
      </c>
      <c r="DN703" s="17">
        <v>1.085</v>
      </c>
      <c r="DO703" s="18">
        <f t="shared" si="1462"/>
        <v>91318.896824466</v>
      </c>
      <c r="DV703" s="11">
        <v>2536</v>
      </c>
      <c r="DW703" s="11">
        <v>0.65</v>
      </c>
      <c r="DX703" s="12">
        <v>1.35</v>
      </c>
      <c r="DY703" s="13">
        <f t="shared" si="1463"/>
        <v>2225.34</v>
      </c>
      <c r="DZ703" s="11">
        <v>3</v>
      </c>
      <c r="EA703" s="11">
        <v>440</v>
      </c>
      <c r="EB703" s="11">
        <v>1.32</v>
      </c>
      <c r="EC703" s="16">
        <f t="shared" si="1464"/>
        <v>3.40196721311475</v>
      </c>
      <c r="ED703" s="11">
        <v>0.95</v>
      </c>
      <c r="EE703" s="11">
        <v>2.91</v>
      </c>
      <c r="EF703" s="8">
        <f t="shared" si="1465"/>
        <v>3.7645</v>
      </c>
      <c r="EG703" s="9">
        <v>1.275</v>
      </c>
      <c r="EH703" s="17">
        <v>1.2</v>
      </c>
      <c r="EI703" s="18">
        <f t="shared" si="1466"/>
        <v>130811.668493243</v>
      </c>
    </row>
    <row r="704" s="1" customFormat="1" customHeight="1" spans="6:140">
      <c r="F704" s="11">
        <v>2536</v>
      </c>
      <c r="G704" s="11">
        <v>0.65</v>
      </c>
      <c r="H704" s="12">
        <v>1.35</v>
      </c>
      <c r="I704" s="13">
        <f t="shared" si="1439"/>
        <v>2225.34</v>
      </c>
      <c r="J704" s="11">
        <v>3</v>
      </c>
      <c r="K704" s="11">
        <v>440</v>
      </c>
      <c r="L704" s="11">
        <v>1.23</v>
      </c>
      <c r="M704" s="16">
        <f t="shared" si="1440"/>
        <v>3.31196721311475</v>
      </c>
      <c r="N704" s="11">
        <v>0.95</v>
      </c>
      <c r="O704" s="11">
        <v>2.09</v>
      </c>
      <c r="P704" s="8">
        <f t="shared" si="1441"/>
        <v>2.9855</v>
      </c>
      <c r="Q704" s="9">
        <v>1.275</v>
      </c>
      <c r="R704" s="17">
        <v>1</v>
      </c>
      <c r="S704" s="18">
        <f t="shared" si="1442"/>
        <v>84164.8818658673</v>
      </c>
      <c r="Z704" s="11">
        <v>2536</v>
      </c>
      <c r="AA704" s="11">
        <v>0.65</v>
      </c>
      <c r="AB704" s="12">
        <v>1.35</v>
      </c>
      <c r="AC704" s="13">
        <f t="shared" si="1443"/>
        <v>2225.34</v>
      </c>
      <c r="AD704" s="11">
        <v>3</v>
      </c>
      <c r="AE704" s="11">
        <v>440</v>
      </c>
      <c r="AF704" s="11">
        <v>1.23</v>
      </c>
      <c r="AG704" s="16">
        <f t="shared" si="1444"/>
        <v>3.31196721311475</v>
      </c>
      <c r="AH704" s="11">
        <v>0.95</v>
      </c>
      <c r="AI704" s="11">
        <v>2.09</v>
      </c>
      <c r="AJ704" s="8">
        <f t="shared" si="1445"/>
        <v>2.9855</v>
      </c>
      <c r="AK704" s="9">
        <v>1.275</v>
      </c>
      <c r="AL704" s="17">
        <v>1</v>
      </c>
      <c r="AM704" s="18">
        <f t="shared" si="1446"/>
        <v>84164.8818658673</v>
      </c>
      <c r="AT704" s="11">
        <v>2536</v>
      </c>
      <c r="AU704" s="11">
        <v>0.65</v>
      </c>
      <c r="AV704" s="12">
        <v>1.35</v>
      </c>
      <c r="AW704" s="13">
        <f t="shared" si="1447"/>
        <v>2225.34</v>
      </c>
      <c r="AX704" s="11">
        <v>3</v>
      </c>
      <c r="AY704" s="11">
        <v>440</v>
      </c>
      <c r="AZ704" s="11">
        <v>1.23</v>
      </c>
      <c r="BA704" s="16">
        <f t="shared" si="1448"/>
        <v>3.31196721311475</v>
      </c>
      <c r="BB704" s="11">
        <v>0.95</v>
      </c>
      <c r="BC704" s="11">
        <v>2.09</v>
      </c>
      <c r="BD704" s="8">
        <f t="shared" si="1449"/>
        <v>2.9855</v>
      </c>
      <c r="BE704" s="9">
        <v>1.275</v>
      </c>
      <c r="BF704" s="17">
        <v>1.015</v>
      </c>
      <c r="BG704" s="18">
        <f t="shared" si="1450"/>
        <v>85427.3550938553</v>
      </c>
      <c r="BN704" s="11">
        <v>2536</v>
      </c>
      <c r="BO704" s="11">
        <v>0.65</v>
      </c>
      <c r="BP704" s="12">
        <v>1.35</v>
      </c>
      <c r="BQ704" s="13">
        <f t="shared" si="1451"/>
        <v>2225.34</v>
      </c>
      <c r="BR704" s="11">
        <v>3</v>
      </c>
      <c r="BS704" s="11">
        <v>440</v>
      </c>
      <c r="BT704" s="11">
        <v>1.23</v>
      </c>
      <c r="BU704" s="16">
        <f t="shared" si="1452"/>
        <v>3.31196721311475</v>
      </c>
      <c r="BV704" s="11">
        <v>0.95</v>
      </c>
      <c r="BW704" s="11">
        <v>2.09</v>
      </c>
      <c r="BX704" s="8">
        <f t="shared" si="1453"/>
        <v>2.9855</v>
      </c>
      <c r="BY704" s="9">
        <v>1.275</v>
      </c>
      <c r="BZ704" s="17">
        <v>1.015</v>
      </c>
      <c r="CA704" s="18">
        <f t="shared" si="1454"/>
        <v>85427.3550938553</v>
      </c>
      <c r="CH704" s="11">
        <v>2536</v>
      </c>
      <c r="CI704" s="11">
        <v>0.65</v>
      </c>
      <c r="CJ704" s="12">
        <v>1.35</v>
      </c>
      <c r="CK704" s="13">
        <f t="shared" si="1455"/>
        <v>2225.34</v>
      </c>
      <c r="CL704" s="11">
        <v>3</v>
      </c>
      <c r="CM704" s="11">
        <v>440</v>
      </c>
      <c r="CN704" s="11">
        <v>1.23</v>
      </c>
      <c r="CO704" s="16">
        <f t="shared" si="1456"/>
        <v>3.31196721311475</v>
      </c>
      <c r="CP704" s="11">
        <v>0.95</v>
      </c>
      <c r="CQ704" s="11">
        <v>2.09</v>
      </c>
      <c r="CR704" s="8">
        <f t="shared" si="1457"/>
        <v>2.9855</v>
      </c>
      <c r="CS704" s="9">
        <v>1.275</v>
      </c>
      <c r="CT704" s="17">
        <v>1.085</v>
      </c>
      <c r="CU704" s="18">
        <f t="shared" si="1458"/>
        <v>91318.896824466</v>
      </c>
      <c r="DB704" s="11">
        <v>2536</v>
      </c>
      <c r="DC704" s="11">
        <v>0.65</v>
      </c>
      <c r="DD704" s="12">
        <v>1.35</v>
      </c>
      <c r="DE704" s="13">
        <f t="shared" si="1459"/>
        <v>2225.34</v>
      </c>
      <c r="DF704" s="11">
        <v>3</v>
      </c>
      <c r="DG704" s="11">
        <v>440</v>
      </c>
      <c r="DH704" s="11">
        <v>1.23</v>
      </c>
      <c r="DI704" s="16">
        <f t="shared" si="1460"/>
        <v>3.31196721311475</v>
      </c>
      <c r="DJ704" s="11">
        <v>0.95</v>
      </c>
      <c r="DK704" s="11">
        <v>2.09</v>
      </c>
      <c r="DL704" s="8">
        <f t="shared" si="1461"/>
        <v>2.9855</v>
      </c>
      <c r="DM704" s="9">
        <v>1.275</v>
      </c>
      <c r="DN704" s="17">
        <v>1.085</v>
      </c>
      <c r="DO704" s="18">
        <f t="shared" si="1462"/>
        <v>91318.896824466</v>
      </c>
      <c r="DV704" s="11">
        <v>2536</v>
      </c>
      <c r="DW704" s="11">
        <v>0.65</v>
      </c>
      <c r="DX704" s="12">
        <v>1.35</v>
      </c>
      <c r="DY704" s="13">
        <f t="shared" si="1463"/>
        <v>2225.34</v>
      </c>
      <c r="DZ704" s="11">
        <v>3</v>
      </c>
      <c r="EA704" s="11">
        <v>440</v>
      </c>
      <c r="EB704" s="11">
        <v>1.32</v>
      </c>
      <c r="EC704" s="16">
        <f t="shared" si="1464"/>
        <v>3.40196721311475</v>
      </c>
      <c r="ED704" s="11">
        <v>0.95</v>
      </c>
      <c r="EE704" s="11">
        <v>2.91</v>
      </c>
      <c r="EF704" s="8">
        <f t="shared" si="1465"/>
        <v>3.7645</v>
      </c>
      <c r="EG704" s="9">
        <v>1.275</v>
      </c>
      <c r="EH704" s="17">
        <v>1.2</v>
      </c>
      <c r="EI704" s="18">
        <f t="shared" si="1466"/>
        <v>130811.668493243</v>
      </c>
    </row>
    <row r="705" s="1" customFormat="1" customHeight="1" spans="6:139">
      <c r="F705" s="11">
        <v>2536</v>
      </c>
      <c r="G705" s="11">
        <v>0.65</v>
      </c>
      <c r="H705" s="12">
        <v>1.35</v>
      </c>
      <c r="I705" s="13">
        <f t="shared" si="1439"/>
        <v>2225.34</v>
      </c>
      <c r="J705" s="11">
        <v>3</v>
      </c>
      <c r="K705" s="11">
        <v>440</v>
      </c>
      <c r="L705" s="11">
        <v>1.23</v>
      </c>
      <c r="M705" s="16">
        <f t="shared" si="1440"/>
        <v>3.31196721311475</v>
      </c>
      <c r="N705" s="11">
        <v>0.95</v>
      </c>
      <c r="O705" s="11">
        <v>2.09</v>
      </c>
      <c r="P705" s="8">
        <f t="shared" si="1441"/>
        <v>2.9855</v>
      </c>
      <c r="Q705" s="9">
        <v>1.275</v>
      </c>
      <c r="R705" s="17">
        <v>1</v>
      </c>
      <c r="S705" s="18">
        <f t="shared" si="1442"/>
        <v>84164.8818658673</v>
      </c>
      <c r="Z705" s="11">
        <v>2536</v>
      </c>
      <c r="AA705" s="11">
        <v>0.65</v>
      </c>
      <c r="AB705" s="12">
        <v>1.35</v>
      </c>
      <c r="AC705" s="13">
        <f t="shared" si="1443"/>
        <v>2225.34</v>
      </c>
      <c r="AD705" s="11">
        <v>3</v>
      </c>
      <c r="AE705" s="11">
        <v>440</v>
      </c>
      <c r="AF705" s="11">
        <v>1.23</v>
      </c>
      <c r="AG705" s="16">
        <f t="shared" si="1444"/>
        <v>3.31196721311475</v>
      </c>
      <c r="AH705" s="11">
        <v>0.95</v>
      </c>
      <c r="AI705" s="11">
        <v>2.09</v>
      </c>
      <c r="AJ705" s="8">
        <f t="shared" si="1445"/>
        <v>2.9855</v>
      </c>
      <c r="AK705" s="9">
        <v>1.275</v>
      </c>
      <c r="AL705" s="17">
        <v>1</v>
      </c>
      <c r="AM705" s="18">
        <f t="shared" si="1446"/>
        <v>84164.8818658673</v>
      </c>
      <c r="AT705" s="11">
        <v>2536</v>
      </c>
      <c r="AU705" s="11">
        <v>0.65</v>
      </c>
      <c r="AV705" s="12">
        <v>1.35</v>
      </c>
      <c r="AW705" s="13">
        <f t="shared" si="1447"/>
        <v>2225.34</v>
      </c>
      <c r="AX705" s="11">
        <v>3</v>
      </c>
      <c r="AY705" s="11">
        <v>440</v>
      </c>
      <c r="AZ705" s="11">
        <v>1.23</v>
      </c>
      <c r="BA705" s="16">
        <f t="shared" si="1448"/>
        <v>3.31196721311475</v>
      </c>
      <c r="BB705" s="11">
        <v>0.95</v>
      </c>
      <c r="BC705" s="11">
        <v>2.09</v>
      </c>
      <c r="BD705" s="8">
        <f t="shared" si="1449"/>
        <v>2.9855</v>
      </c>
      <c r="BE705" s="9">
        <v>1.275</v>
      </c>
      <c r="BF705" s="17">
        <v>1.015</v>
      </c>
      <c r="BG705" s="18">
        <f t="shared" si="1450"/>
        <v>85427.3550938553</v>
      </c>
      <c r="BN705" s="11">
        <v>2536</v>
      </c>
      <c r="BO705" s="11">
        <v>0.65</v>
      </c>
      <c r="BP705" s="12">
        <v>1.35</v>
      </c>
      <c r="BQ705" s="13">
        <f t="shared" si="1451"/>
        <v>2225.34</v>
      </c>
      <c r="BR705" s="11">
        <v>3</v>
      </c>
      <c r="BS705" s="11">
        <v>440</v>
      </c>
      <c r="BT705" s="11">
        <v>1.23</v>
      </c>
      <c r="BU705" s="16">
        <f t="shared" si="1452"/>
        <v>3.31196721311475</v>
      </c>
      <c r="BV705" s="11">
        <v>0.95</v>
      </c>
      <c r="BW705" s="11">
        <v>2.09</v>
      </c>
      <c r="BX705" s="8">
        <f t="shared" si="1453"/>
        <v>2.9855</v>
      </c>
      <c r="BY705" s="9">
        <v>1.275</v>
      </c>
      <c r="BZ705" s="17">
        <v>1.015</v>
      </c>
      <c r="CA705" s="18">
        <f t="shared" si="1454"/>
        <v>85427.3550938553</v>
      </c>
      <c r="CH705" s="11">
        <v>2536</v>
      </c>
      <c r="CI705" s="11">
        <v>0.65</v>
      </c>
      <c r="CJ705" s="12">
        <v>1.35</v>
      </c>
      <c r="CK705" s="13">
        <f t="shared" si="1455"/>
        <v>2225.34</v>
      </c>
      <c r="CL705" s="11">
        <v>3</v>
      </c>
      <c r="CM705" s="11">
        <v>440</v>
      </c>
      <c r="CN705" s="11">
        <v>1.23</v>
      </c>
      <c r="CO705" s="16">
        <f t="shared" si="1456"/>
        <v>3.31196721311475</v>
      </c>
      <c r="CP705" s="11">
        <v>0.95</v>
      </c>
      <c r="CQ705" s="11">
        <v>2.09</v>
      </c>
      <c r="CR705" s="8">
        <f t="shared" si="1457"/>
        <v>2.9855</v>
      </c>
      <c r="CS705" s="9">
        <v>1.275</v>
      </c>
      <c r="CT705" s="17">
        <v>1.085</v>
      </c>
      <c r="CU705" s="18">
        <f t="shared" si="1458"/>
        <v>91318.896824466</v>
      </c>
      <c r="DB705" s="11">
        <v>2536</v>
      </c>
      <c r="DC705" s="11">
        <v>0.65</v>
      </c>
      <c r="DD705" s="12">
        <v>1.35</v>
      </c>
      <c r="DE705" s="13">
        <f t="shared" si="1459"/>
        <v>2225.34</v>
      </c>
      <c r="DF705" s="11">
        <v>3</v>
      </c>
      <c r="DG705" s="11">
        <v>440</v>
      </c>
      <c r="DH705" s="11">
        <v>1.23</v>
      </c>
      <c r="DI705" s="16">
        <f t="shared" si="1460"/>
        <v>3.31196721311475</v>
      </c>
      <c r="DJ705" s="11">
        <v>0.95</v>
      </c>
      <c r="DK705" s="11">
        <v>2.09</v>
      </c>
      <c r="DL705" s="8">
        <f t="shared" si="1461"/>
        <v>2.9855</v>
      </c>
      <c r="DM705" s="9">
        <v>1.275</v>
      </c>
      <c r="DN705" s="17">
        <v>1.085</v>
      </c>
      <c r="DO705" s="18">
        <f t="shared" si="1462"/>
        <v>91318.896824466</v>
      </c>
      <c r="DV705" s="11">
        <v>2536</v>
      </c>
      <c r="DW705" s="11">
        <v>0.65</v>
      </c>
      <c r="DX705" s="12">
        <v>1.35</v>
      </c>
      <c r="DY705" s="13">
        <f t="shared" si="1463"/>
        <v>2225.34</v>
      </c>
      <c r="DZ705" s="11">
        <v>3</v>
      </c>
      <c r="EA705" s="11">
        <v>440</v>
      </c>
      <c r="EB705" s="11">
        <v>1.32</v>
      </c>
      <c r="EC705" s="16">
        <f t="shared" si="1464"/>
        <v>3.40196721311475</v>
      </c>
      <c r="ED705" s="11">
        <v>0.95</v>
      </c>
      <c r="EE705" s="11">
        <v>2.91</v>
      </c>
      <c r="EF705" s="8">
        <f t="shared" si="1465"/>
        <v>3.7645</v>
      </c>
      <c r="EG705" s="9">
        <v>1.275</v>
      </c>
      <c r="EH705" s="17">
        <v>1.2</v>
      </c>
      <c r="EI705" s="18">
        <f t="shared" si="1466"/>
        <v>130811.668493243</v>
      </c>
    </row>
    <row r="706" s="1" customFormat="1" customHeight="1" spans="6:139">
      <c r="F706" s="11">
        <v>2536</v>
      </c>
      <c r="G706" s="11">
        <v>0.65</v>
      </c>
      <c r="H706" s="12">
        <v>1.35</v>
      </c>
      <c r="I706" s="13">
        <f t="shared" si="1439"/>
        <v>2225.34</v>
      </c>
      <c r="J706" s="11">
        <v>3</v>
      </c>
      <c r="K706" s="11">
        <v>440</v>
      </c>
      <c r="L706" s="11">
        <v>1.23</v>
      </c>
      <c r="M706" s="16">
        <f t="shared" si="1440"/>
        <v>3.31196721311475</v>
      </c>
      <c r="N706" s="11">
        <v>0.95</v>
      </c>
      <c r="O706" s="11">
        <v>2.09</v>
      </c>
      <c r="P706" s="8">
        <f t="shared" si="1441"/>
        <v>2.9855</v>
      </c>
      <c r="Q706" s="9">
        <v>1.275</v>
      </c>
      <c r="R706" s="17">
        <v>1</v>
      </c>
      <c r="S706" s="18">
        <f t="shared" si="1442"/>
        <v>84164.8818658673</v>
      </c>
      <c r="Z706" s="11">
        <v>2536</v>
      </c>
      <c r="AA706" s="11">
        <v>0.65</v>
      </c>
      <c r="AB706" s="12">
        <v>1.35</v>
      </c>
      <c r="AC706" s="13">
        <f t="shared" si="1443"/>
        <v>2225.34</v>
      </c>
      <c r="AD706" s="11">
        <v>3</v>
      </c>
      <c r="AE706" s="11">
        <v>440</v>
      </c>
      <c r="AF706" s="11">
        <v>1.23</v>
      </c>
      <c r="AG706" s="16">
        <f t="shared" si="1444"/>
        <v>3.31196721311475</v>
      </c>
      <c r="AH706" s="11">
        <v>0.95</v>
      </c>
      <c r="AI706" s="11">
        <v>2.09</v>
      </c>
      <c r="AJ706" s="8">
        <f t="shared" si="1445"/>
        <v>2.9855</v>
      </c>
      <c r="AK706" s="9">
        <v>1.275</v>
      </c>
      <c r="AL706" s="17">
        <v>1</v>
      </c>
      <c r="AM706" s="18">
        <f t="shared" si="1446"/>
        <v>84164.8818658673</v>
      </c>
      <c r="AT706" s="11">
        <v>2536</v>
      </c>
      <c r="AU706" s="11">
        <v>0.65</v>
      </c>
      <c r="AV706" s="12">
        <v>1.35</v>
      </c>
      <c r="AW706" s="13">
        <f t="shared" si="1447"/>
        <v>2225.34</v>
      </c>
      <c r="AX706" s="11">
        <v>3</v>
      </c>
      <c r="AY706" s="11">
        <v>440</v>
      </c>
      <c r="AZ706" s="11">
        <v>1.23</v>
      </c>
      <c r="BA706" s="16">
        <f t="shared" si="1448"/>
        <v>3.31196721311475</v>
      </c>
      <c r="BB706" s="11">
        <v>0.95</v>
      </c>
      <c r="BC706" s="11">
        <v>2.09</v>
      </c>
      <c r="BD706" s="8">
        <f t="shared" si="1449"/>
        <v>2.9855</v>
      </c>
      <c r="BE706" s="9">
        <v>1.275</v>
      </c>
      <c r="BF706" s="17">
        <v>1.015</v>
      </c>
      <c r="BG706" s="18">
        <f t="shared" si="1450"/>
        <v>85427.3550938553</v>
      </c>
      <c r="BN706" s="11">
        <v>2536</v>
      </c>
      <c r="BO706" s="11">
        <v>0.65</v>
      </c>
      <c r="BP706" s="12">
        <v>1.35</v>
      </c>
      <c r="BQ706" s="13">
        <f t="shared" si="1451"/>
        <v>2225.34</v>
      </c>
      <c r="BR706" s="11">
        <v>3</v>
      </c>
      <c r="BS706" s="11">
        <v>440</v>
      </c>
      <c r="BT706" s="11">
        <v>1.23</v>
      </c>
      <c r="BU706" s="16">
        <f t="shared" si="1452"/>
        <v>3.31196721311475</v>
      </c>
      <c r="BV706" s="11">
        <v>0.95</v>
      </c>
      <c r="BW706" s="11">
        <v>2.09</v>
      </c>
      <c r="BX706" s="8">
        <f t="shared" si="1453"/>
        <v>2.9855</v>
      </c>
      <c r="BY706" s="9">
        <v>1.275</v>
      </c>
      <c r="BZ706" s="17">
        <v>1.015</v>
      </c>
      <c r="CA706" s="18">
        <f t="shared" si="1454"/>
        <v>85427.3550938553</v>
      </c>
      <c r="CH706" s="11">
        <v>2536</v>
      </c>
      <c r="CI706" s="11">
        <v>0.65</v>
      </c>
      <c r="CJ706" s="12">
        <v>1.35</v>
      </c>
      <c r="CK706" s="13">
        <f t="shared" si="1455"/>
        <v>2225.34</v>
      </c>
      <c r="CL706" s="11">
        <v>3</v>
      </c>
      <c r="CM706" s="11">
        <v>440</v>
      </c>
      <c r="CN706" s="11">
        <v>1.23</v>
      </c>
      <c r="CO706" s="16">
        <f t="shared" si="1456"/>
        <v>3.31196721311475</v>
      </c>
      <c r="CP706" s="11">
        <v>0.95</v>
      </c>
      <c r="CQ706" s="11">
        <v>2.09</v>
      </c>
      <c r="CR706" s="8">
        <f t="shared" si="1457"/>
        <v>2.9855</v>
      </c>
      <c r="CS706" s="9">
        <v>1.275</v>
      </c>
      <c r="CT706" s="17">
        <v>1.085</v>
      </c>
      <c r="CU706" s="18">
        <f t="shared" si="1458"/>
        <v>91318.896824466</v>
      </c>
      <c r="DB706" s="11">
        <v>2536</v>
      </c>
      <c r="DC706" s="11">
        <v>0.65</v>
      </c>
      <c r="DD706" s="12">
        <v>1.35</v>
      </c>
      <c r="DE706" s="13">
        <f t="shared" si="1459"/>
        <v>2225.34</v>
      </c>
      <c r="DF706" s="11">
        <v>3</v>
      </c>
      <c r="DG706" s="11">
        <v>440</v>
      </c>
      <c r="DH706" s="11">
        <v>1.23</v>
      </c>
      <c r="DI706" s="16">
        <f t="shared" si="1460"/>
        <v>3.31196721311475</v>
      </c>
      <c r="DJ706" s="11">
        <v>0.95</v>
      </c>
      <c r="DK706" s="11">
        <v>2.09</v>
      </c>
      <c r="DL706" s="8">
        <f t="shared" si="1461"/>
        <v>2.9855</v>
      </c>
      <c r="DM706" s="9">
        <v>1.275</v>
      </c>
      <c r="DN706" s="17">
        <v>1.085</v>
      </c>
      <c r="DO706" s="18">
        <f t="shared" si="1462"/>
        <v>91318.896824466</v>
      </c>
      <c r="DV706" s="11">
        <v>2536</v>
      </c>
      <c r="DW706" s="11">
        <v>0.65</v>
      </c>
      <c r="DX706" s="12">
        <v>1.35</v>
      </c>
      <c r="DY706" s="13">
        <f t="shared" si="1463"/>
        <v>2225.34</v>
      </c>
      <c r="DZ706" s="11">
        <v>3</v>
      </c>
      <c r="EA706" s="11">
        <v>440</v>
      </c>
      <c r="EB706" s="11">
        <v>1.32</v>
      </c>
      <c r="EC706" s="16">
        <f t="shared" si="1464"/>
        <v>3.40196721311475</v>
      </c>
      <c r="ED706" s="11">
        <v>0.95</v>
      </c>
      <c r="EE706" s="11">
        <v>2.91</v>
      </c>
      <c r="EF706" s="8">
        <f t="shared" si="1465"/>
        <v>3.7645</v>
      </c>
      <c r="EG706" s="9">
        <v>1.275</v>
      </c>
      <c r="EH706" s="17">
        <v>1.2</v>
      </c>
      <c r="EI706" s="18">
        <f t="shared" si="1466"/>
        <v>130811.668493243</v>
      </c>
    </row>
    <row r="707" s="1" customFormat="1" customHeight="1" spans="6:139">
      <c r="F707" s="11">
        <v>2536</v>
      </c>
      <c r="G707" s="11">
        <v>0.65</v>
      </c>
      <c r="H707" s="12">
        <v>1.35</v>
      </c>
      <c r="I707" s="13">
        <f t="shared" si="1439"/>
        <v>2225.34</v>
      </c>
      <c r="J707" s="11">
        <v>3</v>
      </c>
      <c r="K707" s="11">
        <v>190</v>
      </c>
      <c r="L707" s="11">
        <v>1.23</v>
      </c>
      <c r="M707" s="16">
        <f t="shared" si="1440"/>
        <v>2.75054794520548</v>
      </c>
      <c r="N707" s="11">
        <v>0.95</v>
      </c>
      <c r="O707" s="11">
        <v>2.09</v>
      </c>
      <c r="P707" s="8">
        <f t="shared" si="1441"/>
        <v>2.9855</v>
      </c>
      <c r="Q707" s="9">
        <v>1.075</v>
      </c>
      <c r="R707" s="17">
        <v>1</v>
      </c>
      <c r="S707" s="18">
        <f t="shared" si="1442"/>
        <v>58933.5209350715</v>
      </c>
      <c r="Z707" s="11">
        <v>2536</v>
      </c>
      <c r="AA707" s="11">
        <v>0.65</v>
      </c>
      <c r="AB707" s="12">
        <v>1.35</v>
      </c>
      <c r="AC707" s="13">
        <f t="shared" si="1443"/>
        <v>2225.34</v>
      </c>
      <c r="AD707" s="11">
        <v>3</v>
      </c>
      <c r="AE707" s="11">
        <v>190</v>
      </c>
      <c r="AF707" s="11">
        <v>1.23</v>
      </c>
      <c r="AG707" s="16">
        <f t="shared" si="1444"/>
        <v>2.75054794520548</v>
      </c>
      <c r="AH707" s="11">
        <v>0.95</v>
      </c>
      <c r="AI707" s="11">
        <v>2.09</v>
      </c>
      <c r="AJ707" s="8">
        <f t="shared" si="1445"/>
        <v>2.9855</v>
      </c>
      <c r="AK707" s="9">
        <v>1.075</v>
      </c>
      <c r="AL707" s="17">
        <v>1</v>
      </c>
      <c r="AM707" s="18">
        <f t="shared" si="1446"/>
        <v>58933.5209350715</v>
      </c>
      <c r="AT707" s="11">
        <v>2536</v>
      </c>
      <c r="AU707" s="11">
        <v>0.65</v>
      </c>
      <c r="AV707" s="12">
        <v>1.35</v>
      </c>
      <c r="AW707" s="13">
        <f t="shared" si="1447"/>
        <v>2225.34</v>
      </c>
      <c r="AX707" s="11">
        <v>3</v>
      </c>
      <c r="AY707" s="11">
        <v>190</v>
      </c>
      <c r="AZ707" s="11">
        <v>1.23</v>
      </c>
      <c r="BA707" s="16">
        <f t="shared" si="1448"/>
        <v>2.75054794520548</v>
      </c>
      <c r="BB707" s="11">
        <v>0.95</v>
      </c>
      <c r="BC707" s="11">
        <v>2.09</v>
      </c>
      <c r="BD707" s="8">
        <f t="shared" si="1449"/>
        <v>2.9855</v>
      </c>
      <c r="BE707" s="9">
        <v>1.075</v>
      </c>
      <c r="BF707" s="17">
        <v>1.015</v>
      </c>
      <c r="BG707" s="18">
        <f t="shared" si="1450"/>
        <v>59817.5237490975</v>
      </c>
      <c r="BN707" s="11">
        <v>2536</v>
      </c>
      <c r="BO707" s="11">
        <v>0.65</v>
      </c>
      <c r="BP707" s="12">
        <v>1.35</v>
      </c>
      <c r="BQ707" s="13">
        <f t="shared" si="1451"/>
        <v>2225.34</v>
      </c>
      <c r="BR707" s="11">
        <v>3</v>
      </c>
      <c r="BS707" s="11">
        <v>190</v>
      </c>
      <c r="BT707" s="11">
        <v>1.23</v>
      </c>
      <c r="BU707" s="16">
        <f t="shared" si="1452"/>
        <v>2.75054794520548</v>
      </c>
      <c r="BV707" s="11">
        <v>0.95</v>
      </c>
      <c r="BW707" s="11">
        <v>2.09</v>
      </c>
      <c r="BX707" s="8">
        <f t="shared" si="1453"/>
        <v>2.9855</v>
      </c>
      <c r="BY707" s="9">
        <v>1.075</v>
      </c>
      <c r="BZ707" s="17">
        <v>1.015</v>
      </c>
      <c r="CA707" s="18">
        <f t="shared" si="1454"/>
        <v>59817.5237490975</v>
      </c>
      <c r="CH707" s="11">
        <v>2536</v>
      </c>
      <c r="CI707" s="11">
        <v>0.65</v>
      </c>
      <c r="CJ707" s="12">
        <v>1.35</v>
      </c>
      <c r="CK707" s="13">
        <f t="shared" si="1455"/>
        <v>2225.34</v>
      </c>
      <c r="CL707" s="11">
        <v>3</v>
      </c>
      <c r="CM707" s="11">
        <v>190</v>
      </c>
      <c r="CN707" s="11">
        <v>1.23</v>
      </c>
      <c r="CO707" s="16">
        <f t="shared" si="1456"/>
        <v>2.75054794520548</v>
      </c>
      <c r="CP707" s="11">
        <v>0.95</v>
      </c>
      <c r="CQ707" s="11">
        <v>2.09</v>
      </c>
      <c r="CR707" s="8">
        <f t="shared" si="1457"/>
        <v>2.9855</v>
      </c>
      <c r="CS707" s="9">
        <v>1.075</v>
      </c>
      <c r="CT707" s="17">
        <v>1.085</v>
      </c>
      <c r="CU707" s="18">
        <f t="shared" si="1458"/>
        <v>63942.8702145526</v>
      </c>
      <c r="DB707" s="11">
        <v>2536</v>
      </c>
      <c r="DC707" s="11">
        <v>0.65</v>
      </c>
      <c r="DD707" s="12">
        <v>1.35</v>
      </c>
      <c r="DE707" s="13">
        <f t="shared" si="1459"/>
        <v>2225.34</v>
      </c>
      <c r="DF707" s="11">
        <v>3</v>
      </c>
      <c r="DG707" s="11">
        <v>190</v>
      </c>
      <c r="DH707" s="11">
        <v>1.23</v>
      </c>
      <c r="DI707" s="16">
        <f t="shared" si="1460"/>
        <v>2.75054794520548</v>
      </c>
      <c r="DJ707" s="11">
        <v>0.95</v>
      </c>
      <c r="DK707" s="11">
        <v>2.09</v>
      </c>
      <c r="DL707" s="8">
        <f t="shared" si="1461"/>
        <v>2.9855</v>
      </c>
      <c r="DM707" s="9">
        <v>1.075</v>
      </c>
      <c r="DN707" s="17">
        <v>1.085</v>
      </c>
      <c r="DO707" s="18">
        <f t="shared" si="1462"/>
        <v>63942.8702145526</v>
      </c>
      <c r="DV707" s="11">
        <v>2536</v>
      </c>
      <c r="DW707" s="11">
        <v>0.65</v>
      </c>
      <c r="DX707" s="12">
        <v>1.35</v>
      </c>
      <c r="DY707" s="13">
        <f t="shared" si="1463"/>
        <v>2225.34</v>
      </c>
      <c r="DZ707" s="11">
        <v>3</v>
      </c>
      <c r="EA707" s="11">
        <v>190</v>
      </c>
      <c r="EB707" s="11">
        <v>1.32</v>
      </c>
      <c r="EC707" s="16">
        <f t="shared" si="1464"/>
        <v>2.84054794520548</v>
      </c>
      <c r="ED707" s="11">
        <v>0.95</v>
      </c>
      <c r="EE707" s="11">
        <v>2.91</v>
      </c>
      <c r="EF707" s="8">
        <f t="shared" si="1465"/>
        <v>3.7645</v>
      </c>
      <c r="EG707" s="9">
        <v>1.075</v>
      </c>
      <c r="EH707" s="17">
        <v>1.2</v>
      </c>
      <c r="EI707" s="18">
        <f t="shared" si="1466"/>
        <v>92090.9100898928</v>
      </c>
    </row>
    <row r="708" s="1" customFormat="1" customHeight="1" spans="6:139">
      <c r="F708" s="11">
        <v>2536</v>
      </c>
      <c r="G708" s="11">
        <v>0.65</v>
      </c>
      <c r="H708" s="12">
        <v>1.35</v>
      </c>
      <c r="I708" s="13">
        <f t="shared" si="1439"/>
        <v>2225.34</v>
      </c>
      <c r="J708" s="11">
        <v>3</v>
      </c>
      <c r="K708" s="11">
        <v>190</v>
      </c>
      <c r="L708" s="11">
        <v>1.23</v>
      </c>
      <c r="M708" s="16">
        <f t="shared" si="1440"/>
        <v>2.75054794520548</v>
      </c>
      <c r="N708" s="11">
        <v>0.95</v>
      </c>
      <c r="O708" s="11">
        <v>2.09</v>
      </c>
      <c r="P708" s="8">
        <f t="shared" si="1441"/>
        <v>2.9855</v>
      </c>
      <c r="Q708" s="9">
        <v>1.075</v>
      </c>
      <c r="R708" s="17">
        <v>1</v>
      </c>
      <c r="S708" s="18">
        <f t="shared" si="1442"/>
        <v>58933.5209350715</v>
      </c>
      <c r="Z708" s="11">
        <v>2536</v>
      </c>
      <c r="AA708" s="11">
        <v>0.65</v>
      </c>
      <c r="AB708" s="12">
        <v>1.35</v>
      </c>
      <c r="AC708" s="13">
        <f t="shared" si="1443"/>
        <v>2225.34</v>
      </c>
      <c r="AD708" s="11">
        <v>3</v>
      </c>
      <c r="AE708" s="11">
        <v>190</v>
      </c>
      <c r="AF708" s="11">
        <v>1.23</v>
      </c>
      <c r="AG708" s="16">
        <f t="shared" si="1444"/>
        <v>2.75054794520548</v>
      </c>
      <c r="AH708" s="11">
        <v>0.95</v>
      </c>
      <c r="AI708" s="11">
        <v>2.09</v>
      </c>
      <c r="AJ708" s="8">
        <f t="shared" si="1445"/>
        <v>2.9855</v>
      </c>
      <c r="AK708" s="9">
        <v>1.075</v>
      </c>
      <c r="AL708" s="17">
        <v>1</v>
      </c>
      <c r="AM708" s="18">
        <f t="shared" si="1446"/>
        <v>58933.5209350715</v>
      </c>
      <c r="AT708" s="11">
        <v>2536</v>
      </c>
      <c r="AU708" s="11">
        <v>0.65</v>
      </c>
      <c r="AV708" s="12">
        <v>1.35</v>
      </c>
      <c r="AW708" s="13">
        <f t="shared" si="1447"/>
        <v>2225.34</v>
      </c>
      <c r="AX708" s="11">
        <v>3</v>
      </c>
      <c r="AY708" s="11">
        <v>190</v>
      </c>
      <c r="AZ708" s="11">
        <v>1.23</v>
      </c>
      <c r="BA708" s="16">
        <f t="shared" si="1448"/>
        <v>2.75054794520548</v>
      </c>
      <c r="BB708" s="11">
        <v>0.95</v>
      </c>
      <c r="BC708" s="11">
        <v>2.09</v>
      </c>
      <c r="BD708" s="8">
        <f t="shared" si="1449"/>
        <v>2.9855</v>
      </c>
      <c r="BE708" s="9">
        <v>1.075</v>
      </c>
      <c r="BF708" s="17">
        <v>1.015</v>
      </c>
      <c r="BG708" s="18">
        <f t="shared" si="1450"/>
        <v>59817.5237490975</v>
      </c>
      <c r="BN708" s="11">
        <v>2536</v>
      </c>
      <c r="BO708" s="11">
        <v>0.65</v>
      </c>
      <c r="BP708" s="12">
        <v>1.35</v>
      </c>
      <c r="BQ708" s="13">
        <f t="shared" si="1451"/>
        <v>2225.34</v>
      </c>
      <c r="BR708" s="11">
        <v>3</v>
      </c>
      <c r="BS708" s="11">
        <v>190</v>
      </c>
      <c r="BT708" s="11">
        <v>1.23</v>
      </c>
      <c r="BU708" s="16">
        <f t="shared" si="1452"/>
        <v>2.75054794520548</v>
      </c>
      <c r="BV708" s="11">
        <v>0.95</v>
      </c>
      <c r="BW708" s="11">
        <v>2.09</v>
      </c>
      <c r="BX708" s="8">
        <f t="shared" si="1453"/>
        <v>2.9855</v>
      </c>
      <c r="BY708" s="9">
        <v>1.075</v>
      </c>
      <c r="BZ708" s="17">
        <v>1.015</v>
      </c>
      <c r="CA708" s="18">
        <f t="shared" si="1454"/>
        <v>59817.5237490975</v>
      </c>
      <c r="CH708" s="11">
        <v>2536</v>
      </c>
      <c r="CI708" s="11">
        <v>0.65</v>
      </c>
      <c r="CJ708" s="12">
        <v>1.35</v>
      </c>
      <c r="CK708" s="13">
        <f t="shared" si="1455"/>
        <v>2225.34</v>
      </c>
      <c r="CL708" s="11">
        <v>3</v>
      </c>
      <c r="CM708" s="11">
        <v>190</v>
      </c>
      <c r="CN708" s="11">
        <v>1.23</v>
      </c>
      <c r="CO708" s="16">
        <f t="shared" si="1456"/>
        <v>2.75054794520548</v>
      </c>
      <c r="CP708" s="11">
        <v>0.95</v>
      </c>
      <c r="CQ708" s="11">
        <v>2.09</v>
      </c>
      <c r="CR708" s="8">
        <f t="shared" si="1457"/>
        <v>2.9855</v>
      </c>
      <c r="CS708" s="9">
        <v>1.075</v>
      </c>
      <c r="CT708" s="17">
        <v>1.085</v>
      </c>
      <c r="CU708" s="18">
        <f t="shared" si="1458"/>
        <v>63942.8702145526</v>
      </c>
      <c r="DB708" s="11">
        <v>2536</v>
      </c>
      <c r="DC708" s="11">
        <v>0.65</v>
      </c>
      <c r="DD708" s="12">
        <v>1.35</v>
      </c>
      <c r="DE708" s="13">
        <f t="shared" si="1459"/>
        <v>2225.34</v>
      </c>
      <c r="DF708" s="11">
        <v>3</v>
      </c>
      <c r="DG708" s="11">
        <v>190</v>
      </c>
      <c r="DH708" s="11">
        <v>1.23</v>
      </c>
      <c r="DI708" s="16">
        <f t="shared" si="1460"/>
        <v>2.75054794520548</v>
      </c>
      <c r="DJ708" s="11">
        <v>0.95</v>
      </c>
      <c r="DK708" s="11">
        <v>2.09</v>
      </c>
      <c r="DL708" s="8">
        <f t="shared" si="1461"/>
        <v>2.9855</v>
      </c>
      <c r="DM708" s="9">
        <v>1.075</v>
      </c>
      <c r="DN708" s="17">
        <v>1.085</v>
      </c>
      <c r="DO708" s="18">
        <f t="shared" si="1462"/>
        <v>63942.8702145526</v>
      </c>
      <c r="DV708" s="11">
        <v>2536</v>
      </c>
      <c r="DW708" s="11">
        <v>0.65</v>
      </c>
      <c r="DX708" s="12">
        <v>1.35</v>
      </c>
      <c r="DY708" s="13">
        <f t="shared" si="1463"/>
        <v>2225.34</v>
      </c>
      <c r="DZ708" s="11">
        <v>3</v>
      </c>
      <c r="EA708" s="11">
        <v>190</v>
      </c>
      <c r="EB708" s="11">
        <v>1.32</v>
      </c>
      <c r="EC708" s="16">
        <f t="shared" si="1464"/>
        <v>2.84054794520548</v>
      </c>
      <c r="ED708" s="11">
        <v>0.95</v>
      </c>
      <c r="EE708" s="11">
        <v>2.91</v>
      </c>
      <c r="EF708" s="8">
        <f t="shared" si="1465"/>
        <v>3.7645</v>
      </c>
      <c r="EG708" s="9">
        <v>1.075</v>
      </c>
      <c r="EH708" s="17">
        <v>1.2</v>
      </c>
      <c r="EI708" s="18">
        <f t="shared" si="1466"/>
        <v>92090.9100898928</v>
      </c>
    </row>
    <row r="709" s="1" customFormat="1" customHeight="1" spans="6:139">
      <c r="F709" s="11">
        <v>2536</v>
      </c>
      <c r="G709" s="11">
        <v>0.65</v>
      </c>
      <c r="H709" s="12">
        <v>1.35</v>
      </c>
      <c r="I709" s="13">
        <f t="shared" si="1439"/>
        <v>2225.34</v>
      </c>
      <c r="J709" s="11">
        <v>3</v>
      </c>
      <c r="K709" s="11">
        <v>190</v>
      </c>
      <c r="L709" s="11">
        <v>1.23</v>
      </c>
      <c r="M709" s="16">
        <f t="shared" si="1440"/>
        <v>2.75054794520548</v>
      </c>
      <c r="N709" s="11">
        <v>0.95</v>
      </c>
      <c r="O709" s="11">
        <v>2.09</v>
      </c>
      <c r="P709" s="8">
        <f t="shared" si="1441"/>
        <v>2.9855</v>
      </c>
      <c r="Q709" s="9">
        <v>1.075</v>
      </c>
      <c r="R709" s="17">
        <v>1</v>
      </c>
      <c r="S709" s="18">
        <f t="shared" si="1442"/>
        <v>58933.5209350715</v>
      </c>
      <c r="Z709" s="11">
        <v>2536</v>
      </c>
      <c r="AA709" s="11">
        <v>0.65</v>
      </c>
      <c r="AB709" s="12">
        <v>1.35</v>
      </c>
      <c r="AC709" s="13">
        <f t="shared" si="1443"/>
        <v>2225.34</v>
      </c>
      <c r="AD709" s="11">
        <v>3</v>
      </c>
      <c r="AE709" s="11">
        <v>190</v>
      </c>
      <c r="AF709" s="11">
        <v>1.23</v>
      </c>
      <c r="AG709" s="16">
        <f t="shared" si="1444"/>
        <v>2.75054794520548</v>
      </c>
      <c r="AH709" s="11">
        <v>0.95</v>
      </c>
      <c r="AI709" s="11">
        <v>2.09</v>
      </c>
      <c r="AJ709" s="8">
        <f t="shared" si="1445"/>
        <v>2.9855</v>
      </c>
      <c r="AK709" s="9">
        <v>1.075</v>
      </c>
      <c r="AL709" s="17">
        <v>1</v>
      </c>
      <c r="AM709" s="18">
        <f t="shared" si="1446"/>
        <v>58933.5209350715</v>
      </c>
      <c r="AT709" s="11">
        <v>2536</v>
      </c>
      <c r="AU709" s="11">
        <v>0.65</v>
      </c>
      <c r="AV709" s="12">
        <v>1.35</v>
      </c>
      <c r="AW709" s="13">
        <f t="shared" si="1447"/>
        <v>2225.34</v>
      </c>
      <c r="AX709" s="11">
        <v>3</v>
      </c>
      <c r="AY709" s="11">
        <v>190</v>
      </c>
      <c r="AZ709" s="11">
        <v>1.23</v>
      </c>
      <c r="BA709" s="16">
        <f t="shared" si="1448"/>
        <v>2.75054794520548</v>
      </c>
      <c r="BB709" s="11">
        <v>0.95</v>
      </c>
      <c r="BC709" s="11">
        <v>2.09</v>
      </c>
      <c r="BD709" s="8">
        <f t="shared" si="1449"/>
        <v>2.9855</v>
      </c>
      <c r="BE709" s="9">
        <v>1.075</v>
      </c>
      <c r="BF709" s="17">
        <v>1.015</v>
      </c>
      <c r="BG709" s="18">
        <f t="shared" si="1450"/>
        <v>59817.5237490975</v>
      </c>
      <c r="BN709" s="11">
        <v>2536</v>
      </c>
      <c r="BO709" s="11">
        <v>0.65</v>
      </c>
      <c r="BP709" s="12">
        <v>1.35</v>
      </c>
      <c r="BQ709" s="13">
        <f t="shared" si="1451"/>
        <v>2225.34</v>
      </c>
      <c r="BR709" s="11">
        <v>3</v>
      </c>
      <c r="BS709" s="11">
        <v>190</v>
      </c>
      <c r="BT709" s="11">
        <v>1.23</v>
      </c>
      <c r="BU709" s="16">
        <f t="shared" si="1452"/>
        <v>2.75054794520548</v>
      </c>
      <c r="BV709" s="11">
        <v>0.95</v>
      </c>
      <c r="BW709" s="11">
        <v>2.09</v>
      </c>
      <c r="BX709" s="8">
        <f t="shared" si="1453"/>
        <v>2.9855</v>
      </c>
      <c r="BY709" s="9">
        <v>1.075</v>
      </c>
      <c r="BZ709" s="17">
        <v>1.015</v>
      </c>
      <c r="CA709" s="18">
        <f t="shared" si="1454"/>
        <v>59817.5237490975</v>
      </c>
      <c r="CH709" s="11">
        <v>2536</v>
      </c>
      <c r="CI709" s="11">
        <v>0.65</v>
      </c>
      <c r="CJ709" s="12">
        <v>1.35</v>
      </c>
      <c r="CK709" s="13">
        <f t="shared" si="1455"/>
        <v>2225.34</v>
      </c>
      <c r="CL709" s="11">
        <v>3</v>
      </c>
      <c r="CM709" s="11">
        <v>190</v>
      </c>
      <c r="CN709" s="11">
        <v>1.23</v>
      </c>
      <c r="CO709" s="16">
        <f t="shared" si="1456"/>
        <v>2.75054794520548</v>
      </c>
      <c r="CP709" s="11">
        <v>0.95</v>
      </c>
      <c r="CQ709" s="11">
        <v>2.09</v>
      </c>
      <c r="CR709" s="8">
        <f t="shared" si="1457"/>
        <v>2.9855</v>
      </c>
      <c r="CS709" s="9">
        <v>1.075</v>
      </c>
      <c r="CT709" s="17">
        <v>1.085</v>
      </c>
      <c r="CU709" s="18">
        <f t="shared" si="1458"/>
        <v>63942.8702145526</v>
      </c>
      <c r="DB709" s="11">
        <v>2536</v>
      </c>
      <c r="DC709" s="11">
        <v>0.65</v>
      </c>
      <c r="DD709" s="12">
        <v>1.35</v>
      </c>
      <c r="DE709" s="13">
        <f t="shared" si="1459"/>
        <v>2225.34</v>
      </c>
      <c r="DF709" s="11">
        <v>3</v>
      </c>
      <c r="DG709" s="11">
        <v>190</v>
      </c>
      <c r="DH709" s="11">
        <v>1.23</v>
      </c>
      <c r="DI709" s="16">
        <f t="shared" si="1460"/>
        <v>2.75054794520548</v>
      </c>
      <c r="DJ709" s="11">
        <v>0.95</v>
      </c>
      <c r="DK709" s="11">
        <v>2.09</v>
      </c>
      <c r="DL709" s="8">
        <f t="shared" si="1461"/>
        <v>2.9855</v>
      </c>
      <c r="DM709" s="9">
        <v>1.075</v>
      </c>
      <c r="DN709" s="17">
        <v>1.085</v>
      </c>
      <c r="DO709" s="18">
        <f t="shared" si="1462"/>
        <v>63942.8702145526</v>
      </c>
      <c r="DV709" s="11">
        <v>2536</v>
      </c>
      <c r="DW709" s="11">
        <v>0.65</v>
      </c>
      <c r="DX709" s="12">
        <v>1.35</v>
      </c>
      <c r="DY709" s="13">
        <f t="shared" si="1463"/>
        <v>2225.34</v>
      </c>
      <c r="DZ709" s="11">
        <v>3</v>
      </c>
      <c r="EA709" s="11">
        <v>190</v>
      </c>
      <c r="EB709" s="11">
        <v>1.32</v>
      </c>
      <c r="EC709" s="16">
        <f t="shared" si="1464"/>
        <v>2.84054794520548</v>
      </c>
      <c r="ED709" s="11">
        <v>0.95</v>
      </c>
      <c r="EE709" s="11">
        <v>2.91</v>
      </c>
      <c r="EF709" s="8">
        <f t="shared" si="1465"/>
        <v>3.7645</v>
      </c>
      <c r="EG709" s="9">
        <v>1.075</v>
      </c>
      <c r="EH709" s="17">
        <v>1.2</v>
      </c>
      <c r="EI709" s="18">
        <f t="shared" si="1466"/>
        <v>92090.9100898928</v>
      </c>
    </row>
    <row r="710" s="1" customFormat="1" customHeight="1" spans="6:139">
      <c r="F710" s="11">
        <v>2536</v>
      </c>
      <c r="G710" s="11">
        <v>0.65</v>
      </c>
      <c r="H710" s="12">
        <v>1.35</v>
      </c>
      <c r="I710" s="13">
        <f t="shared" si="1439"/>
        <v>2225.34</v>
      </c>
      <c r="J710" s="11">
        <v>3</v>
      </c>
      <c r="K710" s="11">
        <v>190</v>
      </c>
      <c r="L710" s="11">
        <v>1.23</v>
      </c>
      <c r="M710" s="16">
        <f t="shared" si="1440"/>
        <v>2.75054794520548</v>
      </c>
      <c r="N710" s="11">
        <v>0.95</v>
      </c>
      <c r="O710" s="11">
        <v>2.09</v>
      </c>
      <c r="P710" s="8">
        <f t="shared" si="1441"/>
        <v>2.9855</v>
      </c>
      <c r="Q710" s="9">
        <v>1.075</v>
      </c>
      <c r="R710" s="17">
        <v>1</v>
      </c>
      <c r="S710" s="18">
        <f t="shared" si="1442"/>
        <v>58933.5209350715</v>
      </c>
      <c r="Z710" s="11">
        <v>2536</v>
      </c>
      <c r="AA710" s="11">
        <v>0.65</v>
      </c>
      <c r="AB710" s="12">
        <v>1.35</v>
      </c>
      <c r="AC710" s="13">
        <f t="shared" si="1443"/>
        <v>2225.34</v>
      </c>
      <c r="AD710" s="11">
        <v>3</v>
      </c>
      <c r="AE710" s="11">
        <v>190</v>
      </c>
      <c r="AF710" s="11">
        <v>1.23</v>
      </c>
      <c r="AG710" s="16">
        <f t="shared" si="1444"/>
        <v>2.75054794520548</v>
      </c>
      <c r="AH710" s="11">
        <v>0.95</v>
      </c>
      <c r="AI710" s="11">
        <v>2.09</v>
      </c>
      <c r="AJ710" s="8">
        <f t="shared" si="1445"/>
        <v>2.9855</v>
      </c>
      <c r="AK710" s="9">
        <v>1.075</v>
      </c>
      <c r="AL710" s="17">
        <v>1</v>
      </c>
      <c r="AM710" s="18">
        <f t="shared" si="1446"/>
        <v>58933.5209350715</v>
      </c>
      <c r="AT710" s="11">
        <v>2536</v>
      </c>
      <c r="AU710" s="11">
        <v>0.65</v>
      </c>
      <c r="AV710" s="12">
        <v>1.35</v>
      </c>
      <c r="AW710" s="13">
        <f t="shared" si="1447"/>
        <v>2225.34</v>
      </c>
      <c r="AX710" s="11">
        <v>3</v>
      </c>
      <c r="AY710" s="11">
        <v>190</v>
      </c>
      <c r="AZ710" s="11">
        <v>1.23</v>
      </c>
      <c r="BA710" s="16">
        <f t="shared" si="1448"/>
        <v>2.75054794520548</v>
      </c>
      <c r="BB710" s="11">
        <v>0.95</v>
      </c>
      <c r="BC710" s="11">
        <v>2.09</v>
      </c>
      <c r="BD710" s="8">
        <f t="shared" si="1449"/>
        <v>2.9855</v>
      </c>
      <c r="BE710" s="9">
        <v>1.075</v>
      </c>
      <c r="BF710" s="17">
        <v>1.015</v>
      </c>
      <c r="BG710" s="18">
        <f t="shared" si="1450"/>
        <v>59817.5237490975</v>
      </c>
      <c r="BN710" s="11">
        <v>2536</v>
      </c>
      <c r="BO710" s="11">
        <v>0.65</v>
      </c>
      <c r="BP710" s="12">
        <v>1.35</v>
      </c>
      <c r="BQ710" s="13">
        <f t="shared" si="1451"/>
        <v>2225.34</v>
      </c>
      <c r="BR710" s="11">
        <v>3</v>
      </c>
      <c r="BS710" s="11">
        <v>190</v>
      </c>
      <c r="BT710" s="11">
        <v>1.23</v>
      </c>
      <c r="BU710" s="16">
        <f t="shared" si="1452"/>
        <v>2.75054794520548</v>
      </c>
      <c r="BV710" s="11">
        <v>0.95</v>
      </c>
      <c r="BW710" s="11">
        <v>2.09</v>
      </c>
      <c r="BX710" s="8">
        <f t="shared" si="1453"/>
        <v>2.9855</v>
      </c>
      <c r="BY710" s="9">
        <v>1.075</v>
      </c>
      <c r="BZ710" s="17">
        <v>1.015</v>
      </c>
      <c r="CA710" s="18">
        <f t="shared" si="1454"/>
        <v>59817.5237490975</v>
      </c>
      <c r="CH710" s="11">
        <v>2536</v>
      </c>
      <c r="CI710" s="11">
        <v>0.65</v>
      </c>
      <c r="CJ710" s="12">
        <v>1.35</v>
      </c>
      <c r="CK710" s="13">
        <f t="shared" si="1455"/>
        <v>2225.34</v>
      </c>
      <c r="CL710" s="11">
        <v>3</v>
      </c>
      <c r="CM710" s="11">
        <v>190</v>
      </c>
      <c r="CN710" s="11">
        <v>1.23</v>
      </c>
      <c r="CO710" s="16">
        <f t="shared" si="1456"/>
        <v>2.75054794520548</v>
      </c>
      <c r="CP710" s="11">
        <v>0.95</v>
      </c>
      <c r="CQ710" s="11">
        <v>2.09</v>
      </c>
      <c r="CR710" s="8">
        <f t="shared" si="1457"/>
        <v>2.9855</v>
      </c>
      <c r="CS710" s="9">
        <v>1.075</v>
      </c>
      <c r="CT710" s="17">
        <v>1.085</v>
      </c>
      <c r="CU710" s="18">
        <f t="shared" si="1458"/>
        <v>63942.8702145526</v>
      </c>
      <c r="DB710" s="11">
        <v>2536</v>
      </c>
      <c r="DC710" s="11">
        <v>0.65</v>
      </c>
      <c r="DD710" s="12">
        <v>1.35</v>
      </c>
      <c r="DE710" s="13">
        <f t="shared" si="1459"/>
        <v>2225.34</v>
      </c>
      <c r="DF710" s="11">
        <v>3</v>
      </c>
      <c r="DG710" s="11">
        <v>190</v>
      </c>
      <c r="DH710" s="11">
        <v>1.23</v>
      </c>
      <c r="DI710" s="16">
        <f t="shared" si="1460"/>
        <v>2.75054794520548</v>
      </c>
      <c r="DJ710" s="11">
        <v>0.95</v>
      </c>
      <c r="DK710" s="11">
        <v>2.09</v>
      </c>
      <c r="DL710" s="8">
        <f t="shared" si="1461"/>
        <v>2.9855</v>
      </c>
      <c r="DM710" s="9">
        <v>1.075</v>
      </c>
      <c r="DN710" s="17">
        <v>1.085</v>
      </c>
      <c r="DO710" s="18">
        <f t="shared" si="1462"/>
        <v>63942.8702145526</v>
      </c>
      <c r="DV710" s="11">
        <v>2536</v>
      </c>
      <c r="DW710" s="11">
        <v>0.65</v>
      </c>
      <c r="DX710" s="12">
        <v>1.35</v>
      </c>
      <c r="DY710" s="13">
        <f t="shared" si="1463"/>
        <v>2225.34</v>
      </c>
      <c r="DZ710" s="11">
        <v>3</v>
      </c>
      <c r="EA710" s="11">
        <v>190</v>
      </c>
      <c r="EB710" s="11">
        <v>1.32</v>
      </c>
      <c r="EC710" s="16">
        <f t="shared" si="1464"/>
        <v>2.84054794520548</v>
      </c>
      <c r="ED710" s="11">
        <v>0.95</v>
      </c>
      <c r="EE710" s="11">
        <v>2.91</v>
      </c>
      <c r="EF710" s="8">
        <f t="shared" si="1465"/>
        <v>3.7645</v>
      </c>
      <c r="EG710" s="9">
        <v>1.075</v>
      </c>
      <c r="EH710" s="17">
        <v>1.2</v>
      </c>
      <c r="EI710" s="18">
        <f t="shared" si="1466"/>
        <v>92090.9100898928</v>
      </c>
    </row>
    <row r="711" s="1" customFormat="1" customHeight="1" spans="6:139">
      <c r="F711" s="23" t="s">
        <v>50</v>
      </c>
      <c r="G711" s="24"/>
      <c r="H711" s="24"/>
      <c r="I711" s="24"/>
      <c r="J711" s="24"/>
      <c r="K711" s="24"/>
      <c r="L711" s="24"/>
      <c r="M711" s="25">
        <f>SUM(S702:S710)</f>
        <v>656558.493069623</v>
      </c>
      <c r="N711" s="25"/>
      <c r="O711" s="25"/>
      <c r="P711" s="25"/>
      <c r="Q711" s="25"/>
      <c r="R711" s="25"/>
      <c r="S711" s="25"/>
      <c r="T711" s="1"/>
      <c r="U711" s="1"/>
      <c r="V711" s="1"/>
      <c r="W711" s="1"/>
      <c r="X711" s="1"/>
      <c r="Y711" s="1"/>
      <c r="Z711" s="23" t="s">
        <v>50</v>
      </c>
      <c r="AA711" s="24"/>
      <c r="AB711" s="24"/>
      <c r="AC711" s="24"/>
      <c r="AD711" s="24"/>
      <c r="AE711" s="24"/>
      <c r="AF711" s="24"/>
      <c r="AG711" s="25">
        <f>SUM(AM702:AM710)</f>
        <v>656558.493069623</v>
      </c>
      <c r="AH711" s="25"/>
      <c r="AI711" s="25"/>
      <c r="AJ711" s="25"/>
      <c r="AK711" s="25"/>
      <c r="AL711" s="25"/>
      <c r="AM711" s="25"/>
      <c r="AN711" s="1"/>
      <c r="AO711" s="1"/>
      <c r="AP711" s="1"/>
      <c r="AQ711" s="1"/>
      <c r="AR711" s="1"/>
      <c r="AS711" s="1"/>
      <c r="AT711" s="23" t="s">
        <v>50</v>
      </c>
      <c r="AU711" s="24"/>
      <c r="AV711" s="24"/>
      <c r="AW711" s="24"/>
      <c r="AX711" s="24"/>
      <c r="AY711" s="24"/>
      <c r="AZ711" s="24"/>
      <c r="BA711" s="25">
        <f>SUM(BG702:BG710)</f>
        <v>666406.870465667</v>
      </c>
      <c r="BB711" s="25"/>
      <c r="BC711" s="25"/>
      <c r="BD711" s="25"/>
      <c r="BE711" s="25"/>
      <c r="BF711" s="25"/>
      <c r="BG711" s="25"/>
      <c r="BH711" s="1"/>
      <c r="BI711" s="1"/>
      <c r="BJ711" s="1"/>
      <c r="BK711" s="1"/>
      <c r="BL711" s="1"/>
      <c r="BM711" s="1"/>
      <c r="BN711" s="23" t="s">
        <v>50</v>
      </c>
      <c r="BO711" s="24"/>
      <c r="BP711" s="24"/>
      <c r="BQ711" s="24"/>
      <c r="BR711" s="24"/>
      <c r="BS711" s="24"/>
      <c r="BT711" s="24"/>
      <c r="BU711" s="25">
        <f>SUM(CA702:CA710)</f>
        <v>666406.870465667</v>
      </c>
      <c r="BV711" s="25"/>
      <c r="BW711" s="25"/>
      <c r="BX711" s="25"/>
      <c r="BY711" s="25"/>
      <c r="BZ711" s="25"/>
      <c r="CA711" s="25"/>
      <c r="CB711" s="1"/>
      <c r="CC711" s="1"/>
      <c r="CD711" s="1"/>
      <c r="CE711" s="1"/>
      <c r="CF711" s="1"/>
      <c r="CG711" s="1"/>
      <c r="CH711" s="23" t="s">
        <v>50</v>
      </c>
      <c r="CI711" s="24"/>
      <c r="CJ711" s="24"/>
      <c r="CK711" s="24"/>
      <c r="CL711" s="24"/>
      <c r="CM711" s="24"/>
      <c r="CN711" s="24"/>
      <c r="CO711" s="25">
        <f>SUM(CU702:CU710)</f>
        <v>712365.96498054</v>
      </c>
      <c r="CP711" s="25"/>
      <c r="CQ711" s="25"/>
      <c r="CR711" s="25"/>
      <c r="CS711" s="25"/>
      <c r="CT711" s="25"/>
      <c r="CU711" s="25"/>
      <c r="CV711" s="1"/>
      <c r="CW711" s="1"/>
      <c r="CX711" s="1"/>
      <c r="CY711" s="1"/>
      <c r="CZ711" s="1"/>
      <c r="DA711" s="1"/>
      <c r="DB711" s="23" t="s">
        <v>50</v>
      </c>
      <c r="DC711" s="24"/>
      <c r="DD711" s="24"/>
      <c r="DE711" s="24"/>
      <c r="DF711" s="24"/>
      <c r="DG711" s="24"/>
      <c r="DH711" s="24"/>
      <c r="DI711" s="25">
        <f>SUM(DO702:DO710)</f>
        <v>712365.96498054</v>
      </c>
      <c r="DJ711" s="25"/>
      <c r="DK711" s="25"/>
      <c r="DL711" s="25"/>
      <c r="DM711" s="25"/>
      <c r="DN711" s="25"/>
      <c r="DO711" s="25"/>
      <c r="DP711" s="1"/>
      <c r="DQ711" s="1"/>
      <c r="DR711" s="1"/>
      <c r="DS711" s="1"/>
      <c r="DT711" s="1"/>
      <c r="DU711" s="1"/>
      <c r="DV711" s="23" t="s">
        <v>50</v>
      </c>
      <c r="DW711" s="24"/>
      <c r="DX711" s="24"/>
      <c r="DY711" s="24"/>
      <c r="DZ711" s="24"/>
      <c r="EA711" s="24"/>
      <c r="EB711" s="24"/>
      <c r="EC711" s="25">
        <f>SUM(EI702:EI710)</f>
        <v>1022421.98282579</v>
      </c>
      <c r="ED711" s="25"/>
      <c r="EE711" s="25"/>
      <c r="EF711" s="25"/>
      <c r="EG711" s="25"/>
      <c r="EH711" s="25"/>
      <c r="EI711" s="25"/>
    </row>
    <row r="712" s="1" customFormat="1" customHeight="1" spans="6:139">
      <c r="F712" s="24"/>
      <c r="G712" s="24"/>
      <c r="H712" s="24"/>
      <c r="I712" s="24"/>
      <c r="J712" s="24"/>
      <c r="K712" s="24"/>
      <c r="L712" s="24"/>
      <c r="M712" s="25"/>
      <c r="N712" s="25"/>
      <c r="O712" s="25"/>
      <c r="P712" s="25"/>
      <c r="Q712" s="25"/>
      <c r="R712" s="25"/>
      <c r="S712" s="25"/>
      <c r="T712" s="1"/>
      <c r="U712" s="1"/>
      <c r="V712" s="1"/>
      <c r="W712" s="1"/>
      <c r="X712" s="1"/>
      <c r="Y712" s="1"/>
      <c r="Z712" s="24"/>
      <c r="AA712" s="24"/>
      <c r="AB712" s="24"/>
      <c r="AC712" s="24"/>
      <c r="AD712" s="24"/>
      <c r="AE712" s="24"/>
      <c r="AF712" s="24"/>
      <c r="AG712" s="25"/>
      <c r="AH712" s="25"/>
      <c r="AI712" s="25"/>
      <c r="AJ712" s="25"/>
      <c r="AK712" s="25"/>
      <c r="AL712" s="25"/>
      <c r="AM712" s="25"/>
      <c r="AN712" s="1"/>
      <c r="AO712" s="1"/>
      <c r="AP712" s="1"/>
      <c r="AQ712" s="1"/>
      <c r="AR712" s="1"/>
      <c r="AS712" s="1"/>
      <c r="AT712" s="24"/>
      <c r="AU712" s="24"/>
      <c r="AV712" s="24"/>
      <c r="AW712" s="24"/>
      <c r="AX712" s="24"/>
      <c r="AY712" s="24"/>
      <c r="AZ712" s="24"/>
      <c r="BA712" s="25"/>
      <c r="BB712" s="25"/>
      <c r="BC712" s="25"/>
      <c r="BD712" s="25"/>
      <c r="BE712" s="25"/>
      <c r="BF712" s="25"/>
      <c r="BG712" s="25"/>
      <c r="BH712" s="1"/>
      <c r="BI712" s="1"/>
      <c r="BJ712" s="1"/>
      <c r="BK712" s="1"/>
      <c r="BL712" s="1"/>
      <c r="BM712" s="1"/>
      <c r="BN712" s="24"/>
      <c r="BO712" s="24"/>
      <c r="BP712" s="24"/>
      <c r="BQ712" s="24"/>
      <c r="BR712" s="24"/>
      <c r="BS712" s="24"/>
      <c r="BT712" s="24"/>
      <c r="BU712" s="25"/>
      <c r="BV712" s="25"/>
      <c r="BW712" s="25"/>
      <c r="BX712" s="25"/>
      <c r="BY712" s="25"/>
      <c r="BZ712" s="25"/>
      <c r="CA712" s="25"/>
      <c r="CB712" s="1"/>
      <c r="CC712" s="1"/>
      <c r="CD712" s="1"/>
      <c r="CE712" s="1"/>
      <c r="CF712" s="1"/>
      <c r="CG712" s="1"/>
      <c r="CH712" s="24"/>
      <c r="CI712" s="24"/>
      <c r="CJ712" s="24"/>
      <c r="CK712" s="24"/>
      <c r="CL712" s="24"/>
      <c r="CM712" s="24"/>
      <c r="CN712" s="24"/>
      <c r="CO712" s="25"/>
      <c r="CP712" s="25"/>
      <c r="CQ712" s="25"/>
      <c r="CR712" s="25"/>
      <c r="CS712" s="25"/>
      <c r="CT712" s="25"/>
      <c r="CU712" s="25"/>
      <c r="CV712" s="1"/>
      <c r="CW712" s="1"/>
      <c r="CX712" s="1"/>
      <c r="CY712" s="1"/>
      <c r="CZ712" s="1"/>
      <c r="DA712" s="1"/>
      <c r="DB712" s="24"/>
      <c r="DC712" s="24"/>
      <c r="DD712" s="24"/>
      <c r="DE712" s="24"/>
      <c r="DF712" s="24"/>
      <c r="DG712" s="24"/>
      <c r="DH712" s="24"/>
      <c r="DI712" s="25"/>
      <c r="DJ712" s="25"/>
      <c r="DK712" s="25"/>
      <c r="DL712" s="25"/>
      <c r="DM712" s="25"/>
      <c r="DN712" s="25"/>
      <c r="DO712" s="25"/>
      <c r="DP712" s="1"/>
      <c r="DQ712" s="1"/>
      <c r="DR712" s="1"/>
      <c r="DS712" s="1"/>
      <c r="DT712" s="1"/>
      <c r="DU712" s="1"/>
      <c r="DV712" s="24"/>
      <c r="DW712" s="24"/>
      <c r="DX712" s="24"/>
      <c r="DY712" s="24"/>
      <c r="DZ712" s="24"/>
      <c r="EA712" s="24"/>
      <c r="EB712" s="24"/>
      <c r="EC712" s="25"/>
      <c r="ED712" s="25"/>
      <c r="EE712" s="25"/>
      <c r="EF712" s="25"/>
      <c r="EG712" s="25"/>
      <c r="EH712" s="25"/>
      <c r="EI712" s="25"/>
    </row>
    <row r="713" s="1" customFormat="1" customHeight="1" spans="6:139">
      <c r="F713" s="3" t="s">
        <v>51</v>
      </c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1"/>
      <c r="U713" s="1"/>
      <c r="V713" s="1"/>
      <c r="W713" s="1"/>
      <c r="X713" s="1"/>
      <c r="Y713" s="1"/>
      <c r="Z713" s="3" t="s">
        <v>51</v>
      </c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1"/>
      <c r="AO713" s="1"/>
      <c r="AP713" s="1"/>
      <c r="AQ713" s="1"/>
      <c r="AR713" s="1"/>
      <c r="AS713" s="1"/>
      <c r="AT713" s="3" t="s">
        <v>51</v>
      </c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1"/>
      <c r="BI713" s="1"/>
      <c r="BJ713" s="1"/>
      <c r="BK713" s="1"/>
      <c r="BL713" s="1"/>
      <c r="BM713" s="1"/>
      <c r="BN713" s="3" t="s">
        <v>51</v>
      </c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1"/>
      <c r="CC713" s="1"/>
      <c r="CD713" s="1"/>
      <c r="CE713" s="1"/>
      <c r="CF713" s="1"/>
      <c r="CG713" s="1"/>
      <c r="CH713" s="3" t="s">
        <v>51</v>
      </c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1"/>
      <c r="CW713" s="1"/>
      <c r="CX713" s="1"/>
      <c r="CY713" s="1"/>
      <c r="CZ713" s="1"/>
      <c r="DA713" s="1"/>
      <c r="DB713" s="3" t="s">
        <v>51</v>
      </c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1"/>
      <c r="DQ713" s="1"/>
      <c r="DR713" s="1"/>
      <c r="DS713" s="1"/>
      <c r="DT713" s="1"/>
      <c r="DU713" s="1"/>
      <c r="DV713" s="3" t="s">
        <v>51</v>
      </c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</row>
    <row r="714" s="1" customFormat="1" customHeight="1" spans="6:139">
      <c r="F714" s="4" t="s">
        <v>8</v>
      </c>
      <c r="G714" s="5"/>
      <c r="H714" s="5"/>
      <c r="I714" s="6"/>
      <c r="J714" s="7" t="s">
        <v>9</v>
      </c>
      <c r="K714" s="7"/>
      <c r="L714" s="7"/>
      <c r="M714" s="7"/>
      <c r="N714" s="8" t="s">
        <v>10</v>
      </c>
      <c r="O714" s="8"/>
      <c r="P714" s="8"/>
      <c r="Q714" s="9" t="s">
        <v>11</v>
      </c>
      <c r="R714" s="10" t="s">
        <v>12</v>
      </c>
      <c r="S714" s="10" t="s">
        <v>13</v>
      </c>
      <c r="Z714" s="4" t="s">
        <v>8</v>
      </c>
      <c r="AA714" s="5"/>
      <c r="AB714" s="5"/>
      <c r="AC714" s="6"/>
      <c r="AD714" s="7" t="s">
        <v>9</v>
      </c>
      <c r="AE714" s="7"/>
      <c r="AF714" s="7"/>
      <c r="AG714" s="7"/>
      <c r="AH714" s="8" t="s">
        <v>10</v>
      </c>
      <c r="AI714" s="8"/>
      <c r="AJ714" s="8"/>
      <c r="AK714" s="9" t="s">
        <v>11</v>
      </c>
      <c r="AL714" s="10" t="s">
        <v>12</v>
      </c>
      <c r="AM714" s="10" t="s">
        <v>13</v>
      </c>
      <c r="AT714" s="4" t="s">
        <v>8</v>
      </c>
      <c r="AU714" s="5"/>
      <c r="AV714" s="5"/>
      <c r="AW714" s="6"/>
      <c r="AX714" s="7" t="s">
        <v>9</v>
      </c>
      <c r="AY714" s="7"/>
      <c r="AZ714" s="7"/>
      <c r="BA714" s="7"/>
      <c r="BB714" s="8" t="s">
        <v>10</v>
      </c>
      <c r="BC714" s="8"/>
      <c r="BD714" s="8"/>
      <c r="BE714" s="9" t="s">
        <v>11</v>
      </c>
      <c r="BF714" s="10" t="s">
        <v>12</v>
      </c>
      <c r="BG714" s="10" t="s">
        <v>13</v>
      </c>
      <c r="BN714" s="4" t="s">
        <v>8</v>
      </c>
      <c r="BO714" s="5"/>
      <c r="BP714" s="5"/>
      <c r="BQ714" s="6"/>
      <c r="BR714" s="7" t="s">
        <v>9</v>
      </c>
      <c r="BS714" s="7"/>
      <c r="BT714" s="7"/>
      <c r="BU714" s="7"/>
      <c r="BV714" s="8" t="s">
        <v>10</v>
      </c>
      <c r="BW714" s="8"/>
      <c r="BX714" s="8"/>
      <c r="BY714" s="9" t="s">
        <v>11</v>
      </c>
      <c r="BZ714" s="10" t="s">
        <v>12</v>
      </c>
      <c r="CA714" s="10" t="s">
        <v>13</v>
      </c>
      <c r="CH714" s="4" t="s">
        <v>8</v>
      </c>
      <c r="CI714" s="5"/>
      <c r="CJ714" s="5"/>
      <c r="CK714" s="6"/>
      <c r="CL714" s="7" t="s">
        <v>9</v>
      </c>
      <c r="CM714" s="7"/>
      <c r="CN714" s="7"/>
      <c r="CO714" s="7"/>
      <c r="CP714" s="8" t="s">
        <v>10</v>
      </c>
      <c r="CQ714" s="8"/>
      <c r="CR714" s="8"/>
      <c r="CS714" s="9" t="s">
        <v>11</v>
      </c>
      <c r="CT714" s="10" t="s">
        <v>12</v>
      </c>
      <c r="CU714" s="10" t="s">
        <v>13</v>
      </c>
      <c r="DB714" s="4" t="s">
        <v>8</v>
      </c>
      <c r="DC714" s="5"/>
      <c r="DD714" s="5"/>
      <c r="DE714" s="6"/>
      <c r="DF714" s="7" t="s">
        <v>9</v>
      </c>
      <c r="DG714" s="7"/>
      <c r="DH714" s="7"/>
      <c r="DI714" s="7"/>
      <c r="DJ714" s="8" t="s">
        <v>10</v>
      </c>
      <c r="DK714" s="8"/>
      <c r="DL714" s="8"/>
      <c r="DM714" s="9" t="s">
        <v>11</v>
      </c>
      <c r="DN714" s="10" t="s">
        <v>12</v>
      </c>
      <c r="DO714" s="10" t="s">
        <v>13</v>
      </c>
      <c r="DV714" s="4" t="s">
        <v>8</v>
      </c>
      <c r="DW714" s="5"/>
      <c r="DX714" s="5"/>
      <c r="DY714" s="6"/>
      <c r="DZ714" s="7" t="s">
        <v>9</v>
      </c>
      <c r="EA714" s="7"/>
      <c r="EB714" s="7"/>
      <c r="EC714" s="7"/>
      <c r="ED714" s="8" t="s">
        <v>10</v>
      </c>
      <c r="EE714" s="8"/>
      <c r="EF714" s="8"/>
      <c r="EG714" s="9" t="s">
        <v>11</v>
      </c>
      <c r="EH714" s="10" t="s">
        <v>12</v>
      </c>
      <c r="EI714" s="10" t="s">
        <v>13</v>
      </c>
    </row>
    <row r="715" s="1" customFormat="1" customHeight="1" spans="6:139">
      <c r="F715" s="11" t="s">
        <v>52</v>
      </c>
      <c r="G715" s="11" t="s">
        <v>20</v>
      </c>
      <c r="H715" s="12" t="s">
        <v>21</v>
      </c>
      <c r="I715" s="13" t="s">
        <v>8</v>
      </c>
      <c r="J715" s="11" t="s">
        <v>22</v>
      </c>
      <c r="K715" s="11" t="s">
        <v>23</v>
      </c>
      <c r="L715" s="11" t="s">
        <v>24</v>
      </c>
      <c r="M715" s="7" t="s">
        <v>25</v>
      </c>
      <c r="N715" s="11" t="s">
        <v>26</v>
      </c>
      <c r="O715" s="11" t="s">
        <v>27</v>
      </c>
      <c r="P715" s="8" t="s">
        <v>28</v>
      </c>
      <c r="Q715" s="9" t="s">
        <v>29</v>
      </c>
      <c r="R715" s="14"/>
      <c r="S715" s="14"/>
      <c r="T715" s="1"/>
      <c r="U715" s="1"/>
      <c r="V715" s="1"/>
      <c r="W715" s="1"/>
      <c r="X715" s="1"/>
      <c r="Y715" s="1"/>
      <c r="Z715" s="11" t="s">
        <v>52</v>
      </c>
      <c r="AA715" s="11" t="s">
        <v>20</v>
      </c>
      <c r="AB715" s="12" t="s">
        <v>21</v>
      </c>
      <c r="AC715" s="13" t="s">
        <v>8</v>
      </c>
      <c r="AD715" s="11" t="s">
        <v>22</v>
      </c>
      <c r="AE715" s="11" t="s">
        <v>23</v>
      </c>
      <c r="AF715" s="11" t="s">
        <v>24</v>
      </c>
      <c r="AG715" s="7" t="s">
        <v>25</v>
      </c>
      <c r="AH715" s="11" t="s">
        <v>26</v>
      </c>
      <c r="AI715" s="11" t="s">
        <v>27</v>
      </c>
      <c r="AJ715" s="8" t="s">
        <v>28</v>
      </c>
      <c r="AK715" s="9" t="s">
        <v>29</v>
      </c>
      <c r="AL715" s="14"/>
      <c r="AM715" s="14"/>
      <c r="AN715" s="1"/>
      <c r="AO715" s="1"/>
      <c r="AP715" s="1"/>
      <c r="AQ715" s="1"/>
      <c r="AR715" s="1"/>
      <c r="AS715" s="1"/>
      <c r="AT715" s="11" t="s">
        <v>52</v>
      </c>
      <c r="AU715" s="11" t="s">
        <v>20</v>
      </c>
      <c r="AV715" s="12" t="s">
        <v>21</v>
      </c>
      <c r="AW715" s="13" t="s">
        <v>8</v>
      </c>
      <c r="AX715" s="11" t="s">
        <v>22</v>
      </c>
      <c r="AY715" s="11" t="s">
        <v>23</v>
      </c>
      <c r="AZ715" s="11" t="s">
        <v>24</v>
      </c>
      <c r="BA715" s="7" t="s">
        <v>25</v>
      </c>
      <c r="BB715" s="11" t="s">
        <v>26</v>
      </c>
      <c r="BC715" s="11" t="s">
        <v>27</v>
      </c>
      <c r="BD715" s="8" t="s">
        <v>28</v>
      </c>
      <c r="BE715" s="9" t="s">
        <v>29</v>
      </c>
      <c r="BF715" s="14"/>
      <c r="BG715" s="14"/>
      <c r="BH715" s="1"/>
      <c r="BI715" s="1"/>
      <c r="BJ715" s="1"/>
      <c r="BK715" s="1"/>
      <c r="BL715" s="1"/>
      <c r="BM715" s="1"/>
      <c r="BN715" s="11" t="s">
        <v>52</v>
      </c>
      <c r="BO715" s="11" t="s">
        <v>20</v>
      </c>
      <c r="BP715" s="12" t="s">
        <v>21</v>
      </c>
      <c r="BQ715" s="13" t="s">
        <v>8</v>
      </c>
      <c r="BR715" s="11" t="s">
        <v>22</v>
      </c>
      <c r="BS715" s="11" t="s">
        <v>23</v>
      </c>
      <c r="BT715" s="11" t="s">
        <v>24</v>
      </c>
      <c r="BU715" s="7" t="s">
        <v>25</v>
      </c>
      <c r="BV715" s="11" t="s">
        <v>26</v>
      </c>
      <c r="BW715" s="11" t="s">
        <v>27</v>
      </c>
      <c r="BX715" s="8" t="s">
        <v>28</v>
      </c>
      <c r="BY715" s="9" t="s">
        <v>29</v>
      </c>
      <c r="BZ715" s="14"/>
      <c r="CA715" s="14"/>
      <c r="CB715" s="1"/>
      <c r="CC715" s="1"/>
      <c r="CD715" s="1"/>
      <c r="CE715" s="1"/>
      <c r="CF715" s="1"/>
      <c r="CG715" s="1"/>
      <c r="CH715" s="11" t="s">
        <v>52</v>
      </c>
      <c r="CI715" s="11" t="s">
        <v>20</v>
      </c>
      <c r="CJ715" s="12" t="s">
        <v>21</v>
      </c>
      <c r="CK715" s="13" t="s">
        <v>8</v>
      </c>
      <c r="CL715" s="11" t="s">
        <v>22</v>
      </c>
      <c r="CM715" s="11" t="s">
        <v>23</v>
      </c>
      <c r="CN715" s="11" t="s">
        <v>24</v>
      </c>
      <c r="CO715" s="7" t="s">
        <v>25</v>
      </c>
      <c r="CP715" s="11" t="s">
        <v>26</v>
      </c>
      <c r="CQ715" s="11" t="s">
        <v>27</v>
      </c>
      <c r="CR715" s="8" t="s">
        <v>28</v>
      </c>
      <c r="CS715" s="9" t="s">
        <v>29</v>
      </c>
      <c r="CT715" s="14"/>
      <c r="CU715" s="14"/>
      <c r="CV715" s="1"/>
      <c r="CW715" s="1"/>
      <c r="CX715" s="1"/>
      <c r="CY715" s="1"/>
      <c r="CZ715" s="1"/>
      <c r="DA715" s="1"/>
      <c r="DB715" s="11" t="s">
        <v>52</v>
      </c>
      <c r="DC715" s="11" t="s">
        <v>20</v>
      </c>
      <c r="DD715" s="12" t="s">
        <v>21</v>
      </c>
      <c r="DE715" s="13" t="s">
        <v>8</v>
      </c>
      <c r="DF715" s="11" t="s">
        <v>22</v>
      </c>
      <c r="DG715" s="11" t="s">
        <v>23</v>
      </c>
      <c r="DH715" s="11" t="s">
        <v>24</v>
      </c>
      <c r="DI715" s="7" t="s">
        <v>25</v>
      </c>
      <c r="DJ715" s="11" t="s">
        <v>26</v>
      </c>
      <c r="DK715" s="11" t="s">
        <v>27</v>
      </c>
      <c r="DL715" s="8" t="s">
        <v>28</v>
      </c>
      <c r="DM715" s="9" t="s">
        <v>29</v>
      </c>
      <c r="DN715" s="14"/>
      <c r="DO715" s="14"/>
      <c r="DP715" s="1"/>
      <c r="DQ715" s="1"/>
      <c r="DR715" s="1"/>
      <c r="DS715" s="1"/>
      <c r="DT715" s="1"/>
      <c r="DU715" s="1"/>
      <c r="DV715" s="11" t="s">
        <v>52</v>
      </c>
      <c r="DW715" s="11" t="s">
        <v>20</v>
      </c>
      <c r="DX715" s="12" t="s">
        <v>21</v>
      </c>
      <c r="DY715" s="13" t="s">
        <v>8</v>
      </c>
      <c r="DZ715" s="11" t="s">
        <v>22</v>
      </c>
      <c r="EA715" s="11" t="s">
        <v>23</v>
      </c>
      <c r="EB715" s="11" t="s">
        <v>24</v>
      </c>
      <c r="EC715" s="7" t="s">
        <v>25</v>
      </c>
      <c r="ED715" s="11" t="s">
        <v>26</v>
      </c>
      <c r="EE715" s="11" t="s">
        <v>27</v>
      </c>
      <c r="EF715" s="8" t="s">
        <v>28</v>
      </c>
      <c r="EG715" s="9" t="s">
        <v>29</v>
      </c>
      <c r="EH715" s="14"/>
      <c r="EI715" s="14"/>
    </row>
    <row r="716" s="1" customFormat="1" customHeight="1" spans="6:139">
      <c r="F716" s="11">
        <v>35434</v>
      </c>
      <c r="G716" s="11">
        <v>0.0847</v>
      </c>
      <c r="H716" s="12">
        <v>1.35</v>
      </c>
      <c r="I716" s="13">
        <f t="shared" ref="I716:I718" si="1467">F716*G716*H716</f>
        <v>4051.70073</v>
      </c>
      <c r="J716" s="11">
        <v>3</v>
      </c>
      <c r="K716" s="11">
        <v>490</v>
      </c>
      <c r="L716" s="11">
        <v>1.83</v>
      </c>
      <c r="M716" s="16">
        <f t="shared" ref="M716:M718" si="1468">1+6*K716/(K716+2000)+L716</f>
        <v>4.01072289156627</v>
      </c>
      <c r="N716" s="11">
        <v>0.89</v>
      </c>
      <c r="O716" s="11">
        <v>1.78</v>
      </c>
      <c r="P716" s="8">
        <f t="shared" ref="P716:P718" si="1469">1+N716*O716</f>
        <v>2.5842</v>
      </c>
      <c r="Q716" s="9">
        <v>1.275</v>
      </c>
      <c r="R716" s="17">
        <v>1</v>
      </c>
      <c r="S716" s="18">
        <f t="shared" ref="S716:S720" si="1470">I716*J716*Q716*P716*M716*R716</f>
        <v>160626.641197838</v>
      </c>
      <c r="Z716" s="11">
        <v>35728</v>
      </c>
      <c r="AA716" s="11">
        <v>0.0847</v>
      </c>
      <c r="AB716" s="12">
        <v>1.35</v>
      </c>
      <c r="AC716" s="13">
        <f t="shared" ref="AC716:AC718" si="1471">Z716*AA716*AB716</f>
        <v>4085.31816</v>
      </c>
      <c r="AD716" s="11">
        <v>3</v>
      </c>
      <c r="AE716" s="11">
        <v>450</v>
      </c>
      <c r="AF716" s="11">
        <v>1.83</v>
      </c>
      <c r="AG716" s="16">
        <f t="shared" ref="AG716:AG718" si="1472">1+6*AE716/(AE716+2000)+AF716</f>
        <v>3.93204081632653</v>
      </c>
      <c r="AH716" s="11">
        <v>1</v>
      </c>
      <c r="AI716" s="11">
        <v>2.71</v>
      </c>
      <c r="AJ716" s="8">
        <f t="shared" ref="AJ716:AJ718" si="1473">1+AH716*AI716</f>
        <v>3.71</v>
      </c>
      <c r="AK716" s="9">
        <v>1.275</v>
      </c>
      <c r="AL716" s="17">
        <v>1</v>
      </c>
      <c r="AM716" s="18">
        <f t="shared" ref="AM716:AM720" si="1474">AC716*AD716*AK716*AJ716*AG716*AL716</f>
        <v>227955.067440547</v>
      </c>
      <c r="AT716" s="11">
        <v>36903</v>
      </c>
      <c r="AU716" s="11">
        <v>0.0847</v>
      </c>
      <c r="AV716" s="12">
        <v>1.35</v>
      </c>
      <c r="AW716" s="13">
        <f t="shared" ref="AW716:AW719" si="1475">AT716*AU716*AV716</f>
        <v>4219.673535</v>
      </c>
      <c r="AX716" s="11">
        <v>3</v>
      </c>
      <c r="AY716" s="11">
        <v>490</v>
      </c>
      <c r="AZ716" s="11">
        <v>1.83</v>
      </c>
      <c r="BA716" s="16">
        <f t="shared" ref="BA716:BA719" si="1476">1+6*AY716/(AY716+2000)+AZ716</f>
        <v>4.01072289156627</v>
      </c>
      <c r="BB716" s="11">
        <v>0.93</v>
      </c>
      <c r="BC716" s="11">
        <v>1.85</v>
      </c>
      <c r="BD716" s="8">
        <f t="shared" ref="BD716:BD719" si="1477">1+BB716*BC716</f>
        <v>2.7205</v>
      </c>
      <c r="BE716" s="9">
        <v>1.275</v>
      </c>
      <c r="BF716" s="17">
        <v>1.015</v>
      </c>
      <c r="BG716" s="18">
        <f t="shared" ref="BG716:BG720" si="1478">AW716*AX716*BE716*BD716*BA716*BF716</f>
        <v>178750.687492658</v>
      </c>
      <c r="BN716" s="11">
        <v>38167</v>
      </c>
      <c r="BO716" s="11">
        <v>0.0847</v>
      </c>
      <c r="BP716" s="12">
        <v>1.35</v>
      </c>
      <c r="BQ716" s="13">
        <f t="shared" ref="BQ716:BQ719" si="1479">BN716*BO716*BP716</f>
        <v>4364.205615</v>
      </c>
      <c r="BR716" s="11">
        <v>3</v>
      </c>
      <c r="BS716" s="11">
        <v>490</v>
      </c>
      <c r="BT716" s="11">
        <v>1.83</v>
      </c>
      <c r="BU716" s="16">
        <f t="shared" ref="BU716:BU719" si="1480">1+6*BS716/(BS716+2000)+BT716</f>
        <v>4.01072289156627</v>
      </c>
      <c r="BV716" s="11">
        <v>1</v>
      </c>
      <c r="BW716" s="11">
        <v>2.71</v>
      </c>
      <c r="BX716" s="8">
        <f t="shared" ref="BX716:BX719" si="1481">1+BV716*BW716</f>
        <v>3.71</v>
      </c>
      <c r="BY716" s="9">
        <v>1.275</v>
      </c>
      <c r="BZ716" s="17">
        <v>1.015</v>
      </c>
      <c r="CA716" s="18">
        <f t="shared" ref="CA716:CA720" si="1482">BQ716*BR716*BY716*BX716*BU716*BZ716</f>
        <v>252115.328781015</v>
      </c>
      <c r="CH716" s="11">
        <v>42781</v>
      </c>
      <c r="CI716" s="11">
        <v>0.0847</v>
      </c>
      <c r="CJ716" s="12">
        <v>1.35</v>
      </c>
      <c r="CK716" s="13">
        <f t="shared" ref="CK716:CK720" si="1483">CH716*CI716*CJ716</f>
        <v>4891.793445</v>
      </c>
      <c r="CL716" s="11">
        <v>3</v>
      </c>
      <c r="CM716" s="11">
        <v>490</v>
      </c>
      <c r="CN716" s="11">
        <v>1.83</v>
      </c>
      <c r="CO716" s="16">
        <f t="shared" ref="CO716:CO720" si="1484">1+6*CM716/(CM716+2000)+CN716</f>
        <v>4.01072289156627</v>
      </c>
      <c r="CP716" s="11">
        <v>0.93</v>
      </c>
      <c r="CQ716" s="11">
        <v>1.85</v>
      </c>
      <c r="CR716" s="8">
        <f t="shared" ref="CR716:CR720" si="1485">1+CP716*CQ716</f>
        <v>2.7205</v>
      </c>
      <c r="CS716" s="9">
        <v>1.275</v>
      </c>
      <c r="CT716" s="17">
        <v>1.085</v>
      </c>
      <c r="CU716" s="18">
        <f t="shared" ref="CU716:CU720" si="1486">CK716*CL716*CS716*CR716*CO716*CT716</f>
        <v>221513.74293495</v>
      </c>
      <c r="DB716" s="11">
        <v>44045</v>
      </c>
      <c r="DC716" s="11">
        <v>0.0847</v>
      </c>
      <c r="DD716" s="12">
        <v>1.35</v>
      </c>
      <c r="DE716" s="13">
        <f t="shared" ref="DE716:DE720" si="1487">DB716*DC716*DD716</f>
        <v>5036.325525</v>
      </c>
      <c r="DF716" s="11">
        <v>3</v>
      </c>
      <c r="DG716" s="11">
        <v>490</v>
      </c>
      <c r="DH716" s="11">
        <v>1.83</v>
      </c>
      <c r="DI716" s="16">
        <f t="shared" ref="DI716:DI720" si="1488">1+6*DG716/(DG716+2000)+DH716</f>
        <v>4.01072289156627</v>
      </c>
      <c r="DJ716" s="11">
        <v>1</v>
      </c>
      <c r="DK716" s="11">
        <v>2.71</v>
      </c>
      <c r="DL716" s="8">
        <f t="shared" ref="DL716:DL720" si="1489">1+DJ716*DK716</f>
        <v>3.71</v>
      </c>
      <c r="DM716" s="9">
        <v>1.275</v>
      </c>
      <c r="DN716" s="17">
        <v>1.085</v>
      </c>
      <c r="DO716" s="18">
        <f t="shared" ref="DO716:DO720" si="1490">DE716*DF716*DM716*DL716*DI716*DN716</f>
        <v>311007.983373391</v>
      </c>
      <c r="DV716" s="11">
        <v>49923</v>
      </c>
      <c r="DW716" s="11">
        <v>0.09996</v>
      </c>
      <c r="DX716" s="12">
        <v>1.35</v>
      </c>
      <c r="DY716" s="13">
        <f t="shared" ref="DY716:DY720" si="1491">DV716*DW716*DX716</f>
        <v>6736.909158</v>
      </c>
      <c r="DZ716" s="11">
        <v>3</v>
      </c>
      <c r="EA716" s="11">
        <v>490</v>
      </c>
      <c r="EB716" s="11">
        <v>1.92</v>
      </c>
      <c r="EC716" s="16">
        <f t="shared" ref="EC716:EC720" si="1492">1+6*EA716/(EA716+2000)+EB716</f>
        <v>4.10072289156627</v>
      </c>
      <c r="ED716" s="11">
        <v>1</v>
      </c>
      <c r="EE716" s="11">
        <v>3.51</v>
      </c>
      <c r="EF716" s="8">
        <f t="shared" ref="EF716:EF720" si="1493">1+ED716*EE716</f>
        <v>4.51</v>
      </c>
      <c r="EG716" s="9">
        <v>1.275</v>
      </c>
      <c r="EH716" s="17">
        <v>1.2</v>
      </c>
      <c r="EI716" s="18">
        <f t="shared" ref="EI716:EI720" si="1494">DY716*DZ716*EG716*EF716*EC716*EH716</f>
        <v>571887.153951932</v>
      </c>
    </row>
    <row r="717" s="1" customFormat="1" customHeight="1" spans="6:139">
      <c r="F717" s="11">
        <v>35434</v>
      </c>
      <c r="G717" s="11">
        <v>0.0847</v>
      </c>
      <c r="H717" s="12">
        <v>1.35</v>
      </c>
      <c r="I717" s="13">
        <f t="shared" si="1467"/>
        <v>4051.70073</v>
      </c>
      <c r="J717" s="11">
        <v>3</v>
      </c>
      <c r="K717" s="11">
        <v>490</v>
      </c>
      <c r="L717" s="11">
        <v>1.83</v>
      </c>
      <c r="M717" s="16">
        <f t="shared" si="1468"/>
        <v>4.01072289156627</v>
      </c>
      <c r="N717" s="11">
        <v>0.89</v>
      </c>
      <c r="O717" s="11">
        <v>1.78</v>
      </c>
      <c r="P717" s="8">
        <f t="shared" si="1469"/>
        <v>2.5842</v>
      </c>
      <c r="Q717" s="9">
        <v>1.275</v>
      </c>
      <c r="R717" s="17">
        <v>1</v>
      </c>
      <c r="S717" s="18">
        <f t="shared" si="1470"/>
        <v>160626.641197838</v>
      </c>
      <c r="Z717" s="11">
        <v>35728</v>
      </c>
      <c r="AA717" s="11">
        <v>0.0847</v>
      </c>
      <c r="AB717" s="12">
        <v>1.35</v>
      </c>
      <c r="AC717" s="13">
        <f t="shared" si="1471"/>
        <v>4085.31816</v>
      </c>
      <c r="AD717" s="11">
        <v>3</v>
      </c>
      <c r="AE717" s="11">
        <v>450</v>
      </c>
      <c r="AF717" s="11">
        <v>1.83</v>
      </c>
      <c r="AG717" s="16">
        <f t="shared" si="1472"/>
        <v>3.93204081632653</v>
      </c>
      <c r="AH717" s="11">
        <v>1</v>
      </c>
      <c r="AI717" s="11">
        <v>2.71</v>
      </c>
      <c r="AJ717" s="8">
        <f t="shared" si="1473"/>
        <v>3.71</v>
      </c>
      <c r="AK717" s="9">
        <v>1.275</v>
      </c>
      <c r="AL717" s="17">
        <v>1</v>
      </c>
      <c r="AM717" s="18">
        <f t="shared" si="1474"/>
        <v>227955.067440547</v>
      </c>
      <c r="AT717" s="11">
        <v>36903</v>
      </c>
      <c r="AU717" s="11">
        <v>0.0847</v>
      </c>
      <c r="AV717" s="12">
        <v>1.35</v>
      </c>
      <c r="AW717" s="13">
        <f t="shared" si="1475"/>
        <v>4219.673535</v>
      </c>
      <c r="AX717" s="11">
        <v>3</v>
      </c>
      <c r="AY717" s="11">
        <v>490</v>
      </c>
      <c r="AZ717" s="11">
        <v>1.83</v>
      </c>
      <c r="BA717" s="16">
        <f t="shared" si="1476"/>
        <v>4.01072289156627</v>
      </c>
      <c r="BB717" s="11">
        <v>0.93</v>
      </c>
      <c r="BC717" s="11">
        <v>1.85</v>
      </c>
      <c r="BD717" s="8">
        <f t="shared" si="1477"/>
        <v>2.7205</v>
      </c>
      <c r="BE717" s="9">
        <v>1.275</v>
      </c>
      <c r="BF717" s="17">
        <v>1.015</v>
      </c>
      <c r="BG717" s="18">
        <f t="shared" si="1478"/>
        <v>178750.687492658</v>
      </c>
      <c r="BN717" s="11">
        <v>38167</v>
      </c>
      <c r="BO717" s="11">
        <v>0.0847</v>
      </c>
      <c r="BP717" s="12">
        <v>1.35</v>
      </c>
      <c r="BQ717" s="13">
        <f t="shared" si="1479"/>
        <v>4364.205615</v>
      </c>
      <c r="BR717" s="11">
        <v>3</v>
      </c>
      <c r="BS717" s="11">
        <v>490</v>
      </c>
      <c r="BT717" s="11">
        <v>1.83</v>
      </c>
      <c r="BU717" s="16">
        <f t="shared" si="1480"/>
        <v>4.01072289156627</v>
      </c>
      <c r="BV717" s="11">
        <v>1</v>
      </c>
      <c r="BW717" s="11">
        <v>2.71</v>
      </c>
      <c r="BX717" s="8">
        <f t="shared" si="1481"/>
        <v>3.71</v>
      </c>
      <c r="BY717" s="9">
        <v>1.275</v>
      </c>
      <c r="BZ717" s="17">
        <v>1.015</v>
      </c>
      <c r="CA717" s="18">
        <f t="shared" si="1482"/>
        <v>252115.328781015</v>
      </c>
      <c r="CH717" s="11">
        <v>42781</v>
      </c>
      <c r="CI717" s="11">
        <v>0.0847</v>
      </c>
      <c r="CJ717" s="12">
        <v>1.35</v>
      </c>
      <c r="CK717" s="13">
        <f t="shared" si="1483"/>
        <v>4891.793445</v>
      </c>
      <c r="CL717" s="11">
        <v>3</v>
      </c>
      <c r="CM717" s="11">
        <v>490</v>
      </c>
      <c r="CN717" s="11">
        <v>1.83</v>
      </c>
      <c r="CO717" s="16">
        <f t="shared" si="1484"/>
        <v>4.01072289156627</v>
      </c>
      <c r="CP717" s="11">
        <v>0.93</v>
      </c>
      <c r="CQ717" s="11">
        <v>1.85</v>
      </c>
      <c r="CR717" s="8">
        <f t="shared" si="1485"/>
        <v>2.7205</v>
      </c>
      <c r="CS717" s="9">
        <v>1.275</v>
      </c>
      <c r="CT717" s="17">
        <v>1.085</v>
      </c>
      <c r="CU717" s="18">
        <f t="shared" si="1486"/>
        <v>221513.74293495</v>
      </c>
      <c r="DB717" s="11">
        <v>44045</v>
      </c>
      <c r="DC717" s="11">
        <v>0.0847</v>
      </c>
      <c r="DD717" s="12">
        <v>1.35</v>
      </c>
      <c r="DE717" s="13">
        <f t="shared" si="1487"/>
        <v>5036.325525</v>
      </c>
      <c r="DF717" s="11">
        <v>3</v>
      </c>
      <c r="DG717" s="11">
        <v>490</v>
      </c>
      <c r="DH717" s="11">
        <v>1.83</v>
      </c>
      <c r="DI717" s="16">
        <f t="shared" si="1488"/>
        <v>4.01072289156627</v>
      </c>
      <c r="DJ717" s="11">
        <v>1</v>
      </c>
      <c r="DK717" s="11">
        <v>2.71</v>
      </c>
      <c r="DL717" s="8">
        <f t="shared" si="1489"/>
        <v>3.71</v>
      </c>
      <c r="DM717" s="9">
        <v>1.275</v>
      </c>
      <c r="DN717" s="17">
        <v>1.085</v>
      </c>
      <c r="DO717" s="18">
        <f t="shared" si="1490"/>
        <v>311007.983373391</v>
      </c>
      <c r="DV717" s="11">
        <v>49923</v>
      </c>
      <c r="DW717" s="11">
        <v>0.09996</v>
      </c>
      <c r="DX717" s="12">
        <v>1.35</v>
      </c>
      <c r="DY717" s="13">
        <f t="shared" si="1491"/>
        <v>6736.909158</v>
      </c>
      <c r="DZ717" s="11">
        <v>3</v>
      </c>
      <c r="EA717" s="11">
        <v>490</v>
      </c>
      <c r="EB717" s="11">
        <v>1.92</v>
      </c>
      <c r="EC717" s="16">
        <f t="shared" si="1492"/>
        <v>4.10072289156627</v>
      </c>
      <c r="ED717" s="11">
        <v>1</v>
      </c>
      <c r="EE717" s="11">
        <v>3.51</v>
      </c>
      <c r="EF717" s="8">
        <f t="shared" si="1493"/>
        <v>4.51</v>
      </c>
      <c r="EG717" s="9">
        <v>1.275</v>
      </c>
      <c r="EH717" s="17">
        <v>1.2</v>
      </c>
      <c r="EI717" s="18">
        <f t="shared" si="1494"/>
        <v>571887.153951932</v>
      </c>
    </row>
    <row r="718" s="1" customFormat="1" customHeight="1" spans="6:139">
      <c r="F718" s="11">
        <v>35434</v>
      </c>
      <c r="G718" s="11">
        <v>0.0847</v>
      </c>
      <c r="H718" s="12">
        <v>1.35</v>
      </c>
      <c r="I718" s="13">
        <f t="shared" si="1467"/>
        <v>4051.70073</v>
      </c>
      <c r="J718" s="11">
        <v>3</v>
      </c>
      <c r="K718" s="11">
        <v>240</v>
      </c>
      <c r="L718" s="11">
        <v>1.83</v>
      </c>
      <c r="M718" s="16">
        <f t="shared" si="1468"/>
        <v>3.47285714285714</v>
      </c>
      <c r="N718" s="11">
        <v>0.89</v>
      </c>
      <c r="O718" s="11">
        <v>1.78</v>
      </c>
      <c r="P718" s="8">
        <f t="shared" si="1469"/>
        <v>2.5842</v>
      </c>
      <c r="Q718" s="9">
        <v>1.075</v>
      </c>
      <c r="R718" s="17">
        <v>1</v>
      </c>
      <c r="S718" s="18">
        <f t="shared" si="1470"/>
        <v>117268.162353383</v>
      </c>
      <c r="Z718" s="11">
        <v>35728</v>
      </c>
      <c r="AA718" s="11">
        <v>0.0847</v>
      </c>
      <c r="AB718" s="12">
        <v>1.35</v>
      </c>
      <c r="AC718" s="13">
        <f t="shared" si="1471"/>
        <v>4085.31816</v>
      </c>
      <c r="AD718" s="11">
        <v>3</v>
      </c>
      <c r="AE718" s="11">
        <v>200</v>
      </c>
      <c r="AF718" s="11">
        <v>1.83</v>
      </c>
      <c r="AG718" s="16">
        <f t="shared" si="1472"/>
        <v>3.37545454545455</v>
      </c>
      <c r="AH718" s="11">
        <v>1</v>
      </c>
      <c r="AI718" s="11">
        <v>2.71</v>
      </c>
      <c r="AJ718" s="8">
        <f t="shared" si="1473"/>
        <v>3.71</v>
      </c>
      <c r="AK718" s="9">
        <v>1.075</v>
      </c>
      <c r="AL718" s="17">
        <v>1</v>
      </c>
      <c r="AM718" s="18">
        <f t="shared" si="1474"/>
        <v>164991.578380814</v>
      </c>
      <c r="AT718" s="11">
        <v>36903</v>
      </c>
      <c r="AU718" s="11">
        <v>0.0847</v>
      </c>
      <c r="AV718" s="12">
        <v>1.35</v>
      </c>
      <c r="AW718" s="13">
        <f t="shared" si="1475"/>
        <v>4219.673535</v>
      </c>
      <c r="AX718" s="11">
        <v>3</v>
      </c>
      <c r="AY718" s="11">
        <v>490</v>
      </c>
      <c r="AZ718" s="11">
        <v>1.83</v>
      </c>
      <c r="BA718" s="16">
        <f t="shared" si="1476"/>
        <v>4.01072289156627</v>
      </c>
      <c r="BB718" s="11">
        <v>0.93</v>
      </c>
      <c r="BC718" s="11">
        <v>1.85</v>
      </c>
      <c r="BD718" s="8">
        <f t="shared" si="1477"/>
        <v>2.7205</v>
      </c>
      <c r="BE718" s="9">
        <v>1.275</v>
      </c>
      <c r="BF718" s="17">
        <v>1.015</v>
      </c>
      <c r="BG718" s="18">
        <f t="shared" si="1478"/>
        <v>178750.687492658</v>
      </c>
      <c r="BN718" s="11">
        <v>38167</v>
      </c>
      <c r="BO718" s="11">
        <v>0.0847</v>
      </c>
      <c r="BP718" s="12">
        <v>1.35</v>
      </c>
      <c r="BQ718" s="13">
        <f t="shared" si="1479"/>
        <v>4364.205615</v>
      </c>
      <c r="BR718" s="11">
        <v>3</v>
      </c>
      <c r="BS718" s="11">
        <v>490</v>
      </c>
      <c r="BT718" s="11">
        <v>1.83</v>
      </c>
      <c r="BU718" s="16">
        <f t="shared" si="1480"/>
        <v>4.01072289156627</v>
      </c>
      <c r="BV718" s="11">
        <v>1</v>
      </c>
      <c r="BW718" s="11">
        <v>2.71</v>
      </c>
      <c r="BX718" s="8">
        <f t="shared" si="1481"/>
        <v>3.71</v>
      </c>
      <c r="BY718" s="9">
        <v>1.275</v>
      </c>
      <c r="BZ718" s="17">
        <v>1.015</v>
      </c>
      <c r="CA718" s="18">
        <f t="shared" si="1482"/>
        <v>252115.328781015</v>
      </c>
      <c r="CH718" s="11">
        <v>42781</v>
      </c>
      <c r="CI718" s="11">
        <v>0.0847</v>
      </c>
      <c r="CJ718" s="12">
        <v>1.35</v>
      </c>
      <c r="CK718" s="13">
        <f t="shared" si="1483"/>
        <v>4891.793445</v>
      </c>
      <c r="CL718" s="11">
        <v>3</v>
      </c>
      <c r="CM718" s="11">
        <v>490</v>
      </c>
      <c r="CN718" s="11">
        <v>1.83</v>
      </c>
      <c r="CO718" s="16">
        <f t="shared" si="1484"/>
        <v>4.01072289156627</v>
      </c>
      <c r="CP718" s="11">
        <v>0.93</v>
      </c>
      <c r="CQ718" s="11">
        <v>1.85</v>
      </c>
      <c r="CR718" s="8">
        <f t="shared" si="1485"/>
        <v>2.7205</v>
      </c>
      <c r="CS718" s="9">
        <v>1.275</v>
      </c>
      <c r="CT718" s="17">
        <v>1.085</v>
      </c>
      <c r="CU718" s="18">
        <f t="shared" si="1486"/>
        <v>221513.74293495</v>
      </c>
      <c r="DB718" s="11">
        <v>44045</v>
      </c>
      <c r="DC718" s="11">
        <v>0.0847</v>
      </c>
      <c r="DD718" s="12">
        <v>1.35</v>
      </c>
      <c r="DE718" s="13">
        <f t="shared" si="1487"/>
        <v>5036.325525</v>
      </c>
      <c r="DF718" s="11">
        <v>3</v>
      </c>
      <c r="DG718" s="11">
        <v>490</v>
      </c>
      <c r="DH718" s="11">
        <v>1.83</v>
      </c>
      <c r="DI718" s="16">
        <f t="shared" si="1488"/>
        <v>4.01072289156627</v>
      </c>
      <c r="DJ718" s="11">
        <v>1</v>
      </c>
      <c r="DK718" s="11">
        <v>2.71</v>
      </c>
      <c r="DL718" s="8">
        <f t="shared" si="1489"/>
        <v>3.71</v>
      </c>
      <c r="DM718" s="9">
        <v>1.275</v>
      </c>
      <c r="DN718" s="17">
        <v>1.085</v>
      </c>
      <c r="DO718" s="18">
        <f t="shared" si="1490"/>
        <v>311007.983373391</v>
      </c>
      <c r="DV718" s="11">
        <v>49923</v>
      </c>
      <c r="DW718" s="11">
        <v>0.09996</v>
      </c>
      <c r="DX718" s="12">
        <v>1.35</v>
      </c>
      <c r="DY718" s="13">
        <f t="shared" si="1491"/>
        <v>6736.909158</v>
      </c>
      <c r="DZ718" s="11">
        <v>3</v>
      </c>
      <c r="EA718" s="11">
        <v>490</v>
      </c>
      <c r="EB718" s="11">
        <v>1.92</v>
      </c>
      <c r="EC718" s="16">
        <f t="shared" si="1492"/>
        <v>4.10072289156627</v>
      </c>
      <c r="ED718" s="11">
        <v>1</v>
      </c>
      <c r="EE718" s="11">
        <v>3.51</v>
      </c>
      <c r="EF718" s="8">
        <f t="shared" si="1493"/>
        <v>4.51</v>
      </c>
      <c r="EG718" s="9">
        <v>1.275</v>
      </c>
      <c r="EH718" s="17">
        <v>1.2</v>
      </c>
      <c r="EI718" s="18">
        <f t="shared" si="1494"/>
        <v>571887.153951932</v>
      </c>
    </row>
    <row r="719" s="1" customFormat="1" customHeight="1" spans="6:139">
      <c r="F719" s="11"/>
      <c r="G719" s="11"/>
      <c r="H719" s="12"/>
      <c r="I719" s="13"/>
      <c r="J719" s="11"/>
      <c r="K719" s="11"/>
      <c r="L719" s="11"/>
      <c r="M719" s="16"/>
      <c r="N719" s="11"/>
      <c r="O719" s="11"/>
      <c r="P719" s="8"/>
      <c r="Q719" s="9"/>
      <c r="R719" s="17">
        <v>1</v>
      </c>
      <c r="S719" s="18">
        <f t="shared" si="1470"/>
        <v>0</v>
      </c>
      <c r="Z719" s="11"/>
      <c r="AA719" s="11"/>
      <c r="AB719" s="12"/>
      <c r="AC719" s="13"/>
      <c r="AD719" s="11"/>
      <c r="AE719" s="11"/>
      <c r="AF719" s="11"/>
      <c r="AG719" s="16"/>
      <c r="AH719" s="11"/>
      <c r="AI719" s="11"/>
      <c r="AJ719" s="8"/>
      <c r="AK719" s="9"/>
      <c r="AL719" s="17">
        <v>1</v>
      </c>
      <c r="AM719" s="18">
        <f t="shared" si="1474"/>
        <v>0</v>
      </c>
      <c r="AT719" s="11">
        <v>36903</v>
      </c>
      <c r="AU719" s="11">
        <v>0.0847</v>
      </c>
      <c r="AV719" s="12">
        <v>1.35</v>
      </c>
      <c r="AW719" s="13">
        <f t="shared" si="1475"/>
        <v>4219.673535</v>
      </c>
      <c r="AX719" s="11">
        <v>3</v>
      </c>
      <c r="AY719" s="11">
        <v>240</v>
      </c>
      <c r="AZ719" s="11">
        <v>1.83</v>
      </c>
      <c r="BA719" s="16">
        <f t="shared" si="1476"/>
        <v>3.47285714285714</v>
      </c>
      <c r="BB719" s="11">
        <v>0.93</v>
      </c>
      <c r="BC719" s="11">
        <v>1.85</v>
      </c>
      <c r="BD719" s="8">
        <f t="shared" si="1477"/>
        <v>2.7205</v>
      </c>
      <c r="BE719" s="9">
        <v>1.075</v>
      </c>
      <c r="BF719" s="17">
        <v>1.015</v>
      </c>
      <c r="BG719" s="18">
        <f t="shared" si="1478"/>
        <v>130499.925076874</v>
      </c>
      <c r="BN719" s="11">
        <v>38167</v>
      </c>
      <c r="BO719" s="11">
        <v>0.0847</v>
      </c>
      <c r="BP719" s="12">
        <v>1.35</v>
      </c>
      <c r="BQ719" s="13">
        <f t="shared" si="1479"/>
        <v>4364.205615</v>
      </c>
      <c r="BR719" s="11">
        <v>3</v>
      </c>
      <c r="BS719" s="11">
        <v>240</v>
      </c>
      <c r="BT719" s="11">
        <v>1.83</v>
      </c>
      <c r="BU719" s="16">
        <f t="shared" si="1480"/>
        <v>3.47285714285714</v>
      </c>
      <c r="BV719" s="11">
        <v>1</v>
      </c>
      <c r="BW719" s="11">
        <v>2.71</v>
      </c>
      <c r="BX719" s="8">
        <f t="shared" si="1481"/>
        <v>3.71</v>
      </c>
      <c r="BY719" s="9">
        <v>1.075</v>
      </c>
      <c r="BZ719" s="17">
        <v>1.015</v>
      </c>
      <c r="CA719" s="18">
        <f t="shared" si="1482"/>
        <v>184061.006859095</v>
      </c>
      <c r="CH719" s="11">
        <v>42781</v>
      </c>
      <c r="CI719" s="11">
        <v>0.0847</v>
      </c>
      <c r="CJ719" s="12">
        <v>1.35</v>
      </c>
      <c r="CK719" s="13">
        <f t="shared" si="1483"/>
        <v>4891.793445</v>
      </c>
      <c r="CL719" s="11">
        <v>3</v>
      </c>
      <c r="CM719" s="11">
        <v>240</v>
      </c>
      <c r="CN719" s="11">
        <v>1.83</v>
      </c>
      <c r="CO719" s="16">
        <f t="shared" si="1484"/>
        <v>3.47285714285714</v>
      </c>
      <c r="CP719" s="11">
        <v>0.93</v>
      </c>
      <c r="CQ719" s="11">
        <v>1.85</v>
      </c>
      <c r="CR719" s="8">
        <f t="shared" si="1485"/>
        <v>2.7205</v>
      </c>
      <c r="CS719" s="9">
        <v>1.075</v>
      </c>
      <c r="CT719" s="17">
        <v>1.085</v>
      </c>
      <c r="CU719" s="18">
        <f t="shared" si="1486"/>
        <v>161719.807973865</v>
      </c>
      <c r="DB719" s="11">
        <v>44045</v>
      </c>
      <c r="DC719" s="11">
        <v>0.0847</v>
      </c>
      <c r="DD719" s="12">
        <v>1.35</v>
      </c>
      <c r="DE719" s="13">
        <f t="shared" si="1487"/>
        <v>5036.325525</v>
      </c>
      <c r="DF719" s="11">
        <v>3</v>
      </c>
      <c r="DG719" s="11">
        <v>240</v>
      </c>
      <c r="DH719" s="11">
        <v>1.83</v>
      </c>
      <c r="DI719" s="16">
        <f t="shared" si="1488"/>
        <v>3.47285714285714</v>
      </c>
      <c r="DJ719" s="11">
        <v>1</v>
      </c>
      <c r="DK719" s="11">
        <v>2.71</v>
      </c>
      <c r="DL719" s="8">
        <f t="shared" si="1489"/>
        <v>3.71</v>
      </c>
      <c r="DM719" s="9">
        <v>1.075</v>
      </c>
      <c r="DN719" s="17">
        <v>1.085</v>
      </c>
      <c r="DO719" s="18">
        <f t="shared" si="1490"/>
        <v>227056.57302831</v>
      </c>
      <c r="DV719" s="11">
        <v>49923</v>
      </c>
      <c r="DW719" s="11">
        <v>0.09996</v>
      </c>
      <c r="DX719" s="12">
        <v>1.35</v>
      </c>
      <c r="DY719" s="13">
        <f t="shared" si="1491"/>
        <v>6736.909158</v>
      </c>
      <c r="DZ719" s="11">
        <v>3</v>
      </c>
      <c r="EA719" s="11">
        <v>240</v>
      </c>
      <c r="EB719" s="11">
        <v>1.92</v>
      </c>
      <c r="EC719" s="16">
        <f t="shared" si="1492"/>
        <v>3.56285714285714</v>
      </c>
      <c r="ED719" s="11">
        <v>1</v>
      </c>
      <c r="EE719" s="11">
        <v>3.51</v>
      </c>
      <c r="EF719" s="8">
        <f t="shared" si="1493"/>
        <v>4.51</v>
      </c>
      <c r="EG719" s="9">
        <v>1.075</v>
      </c>
      <c r="EH719" s="17">
        <v>1.2</v>
      </c>
      <c r="EI719" s="18">
        <f t="shared" si="1494"/>
        <v>418934.963541765</v>
      </c>
    </row>
    <row r="720" s="1" customFormat="1" customHeight="1" spans="6:139">
      <c r="F720" s="11"/>
      <c r="G720" s="11"/>
      <c r="H720" s="12"/>
      <c r="I720" s="13"/>
      <c r="J720" s="11"/>
      <c r="K720" s="11"/>
      <c r="L720" s="11"/>
      <c r="M720" s="16"/>
      <c r="N720" s="11"/>
      <c r="O720" s="11"/>
      <c r="P720" s="8"/>
      <c r="Q720" s="9"/>
      <c r="R720" s="17">
        <v>1</v>
      </c>
      <c r="S720" s="18">
        <f t="shared" si="1470"/>
        <v>0</v>
      </c>
      <c r="Z720" s="11"/>
      <c r="AA720" s="11"/>
      <c r="AB720" s="12"/>
      <c r="AC720" s="13"/>
      <c r="AD720" s="11"/>
      <c r="AE720" s="11"/>
      <c r="AF720" s="11"/>
      <c r="AG720" s="16"/>
      <c r="AH720" s="11"/>
      <c r="AI720" s="11"/>
      <c r="AJ720" s="8"/>
      <c r="AK720" s="9"/>
      <c r="AL720" s="17">
        <v>1</v>
      </c>
      <c r="AM720" s="18">
        <f t="shared" si="1474"/>
        <v>0</v>
      </c>
      <c r="AT720" s="11"/>
      <c r="AU720" s="11"/>
      <c r="AV720" s="12"/>
      <c r="AW720" s="13"/>
      <c r="AX720" s="11"/>
      <c r="AY720" s="11"/>
      <c r="AZ720" s="11"/>
      <c r="BA720" s="16"/>
      <c r="BB720" s="11"/>
      <c r="BC720" s="11"/>
      <c r="BD720" s="8"/>
      <c r="BE720" s="9"/>
      <c r="BF720" s="17">
        <v>1</v>
      </c>
      <c r="BG720" s="18">
        <f t="shared" si="1478"/>
        <v>0</v>
      </c>
      <c r="BN720" s="11"/>
      <c r="BO720" s="11"/>
      <c r="BP720" s="12"/>
      <c r="BQ720" s="13"/>
      <c r="BR720" s="11"/>
      <c r="BS720" s="11"/>
      <c r="BT720" s="11"/>
      <c r="BU720" s="16"/>
      <c r="BV720" s="11"/>
      <c r="BW720" s="11"/>
      <c r="BX720" s="8"/>
      <c r="BY720" s="9"/>
      <c r="BZ720" s="17">
        <v>1</v>
      </c>
      <c r="CA720" s="18">
        <f t="shared" si="1482"/>
        <v>0</v>
      </c>
      <c r="CH720" s="11">
        <v>42781</v>
      </c>
      <c r="CI720" s="11">
        <v>0.0847</v>
      </c>
      <c r="CJ720" s="12">
        <v>1.35</v>
      </c>
      <c r="CK720" s="13">
        <f t="shared" si="1483"/>
        <v>4891.793445</v>
      </c>
      <c r="CL720" s="11">
        <v>3</v>
      </c>
      <c r="CM720" s="11">
        <v>240</v>
      </c>
      <c r="CN720" s="11">
        <v>1.83</v>
      </c>
      <c r="CO720" s="16">
        <f t="shared" si="1484"/>
        <v>3.47285714285714</v>
      </c>
      <c r="CP720" s="11">
        <v>0.93</v>
      </c>
      <c r="CQ720" s="11">
        <v>1.85</v>
      </c>
      <c r="CR720" s="8">
        <f t="shared" si="1485"/>
        <v>2.7205</v>
      </c>
      <c r="CS720" s="9">
        <v>1.075</v>
      </c>
      <c r="CT720" s="17">
        <v>1.085</v>
      </c>
      <c r="CU720" s="18">
        <f t="shared" si="1486"/>
        <v>161719.807973865</v>
      </c>
      <c r="DB720" s="11">
        <v>44045</v>
      </c>
      <c r="DC720" s="11">
        <v>0.0847</v>
      </c>
      <c r="DD720" s="12">
        <v>1.35</v>
      </c>
      <c r="DE720" s="13">
        <f t="shared" si="1487"/>
        <v>5036.325525</v>
      </c>
      <c r="DF720" s="11">
        <v>3</v>
      </c>
      <c r="DG720" s="11">
        <v>240</v>
      </c>
      <c r="DH720" s="11">
        <v>1.83</v>
      </c>
      <c r="DI720" s="16">
        <f t="shared" si="1488"/>
        <v>3.47285714285714</v>
      </c>
      <c r="DJ720" s="11">
        <v>1</v>
      </c>
      <c r="DK720" s="11">
        <v>2.71</v>
      </c>
      <c r="DL720" s="8">
        <f t="shared" si="1489"/>
        <v>3.71</v>
      </c>
      <c r="DM720" s="9">
        <v>1.075</v>
      </c>
      <c r="DN720" s="17">
        <v>1.085</v>
      </c>
      <c r="DO720" s="18">
        <f t="shared" si="1490"/>
        <v>227056.57302831</v>
      </c>
      <c r="DV720" s="11">
        <v>49923</v>
      </c>
      <c r="DW720" s="11">
        <v>0.09996</v>
      </c>
      <c r="DX720" s="12">
        <v>1.35</v>
      </c>
      <c r="DY720" s="13">
        <f t="shared" si="1491"/>
        <v>6736.909158</v>
      </c>
      <c r="DZ720" s="11">
        <v>3</v>
      </c>
      <c r="EA720" s="11">
        <v>240</v>
      </c>
      <c r="EB720" s="11">
        <v>1.92</v>
      </c>
      <c r="EC720" s="16">
        <f t="shared" si="1492"/>
        <v>3.56285714285714</v>
      </c>
      <c r="ED720" s="11">
        <v>1</v>
      </c>
      <c r="EE720" s="11">
        <v>3.51</v>
      </c>
      <c r="EF720" s="8">
        <f t="shared" si="1493"/>
        <v>4.51</v>
      </c>
      <c r="EG720" s="9">
        <v>1.075</v>
      </c>
      <c r="EH720" s="17">
        <v>1.2</v>
      </c>
      <c r="EI720" s="18">
        <f t="shared" si="1494"/>
        <v>418934.963541765</v>
      </c>
    </row>
    <row r="721" s="1" customFormat="1" customHeight="1" spans="6:139">
      <c r="F721" s="39" t="s">
        <v>51</v>
      </c>
      <c r="G721" s="40"/>
      <c r="H721" s="40"/>
      <c r="I721" s="40"/>
      <c r="J721" s="40"/>
      <c r="K721" s="40"/>
      <c r="L721" s="40"/>
      <c r="M721" s="25">
        <f>SUM(S716:S720)</f>
        <v>438521.444749058</v>
      </c>
      <c r="N721" s="25"/>
      <c r="O721" s="25"/>
      <c r="P721" s="25"/>
      <c r="Q721" s="25"/>
      <c r="R721" s="25"/>
      <c r="S721" s="25"/>
      <c r="T721" s="1"/>
      <c r="U721" s="1"/>
      <c r="V721" s="1"/>
      <c r="W721" s="1"/>
      <c r="X721" s="1"/>
      <c r="Y721" s="1"/>
      <c r="Z721" s="39" t="s">
        <v>51</v>
      </c>
      <c r="AA721" s="40"/>
      <c r="AB721" s="40"/>
      <c r="AC721" s="40"/>
      <c r="AD721" s="40"/>
      <c r="AE721" s="40"/>
      <c r="AF721" s="40"/>
      <c r="AG721" s="25">
        <f>SUM(AM716:AM720)</f>
        <v>620901.713261907</v>
      </c>
      <c r="AH721" s="25"/>
      <c r="AI721" s="25"/>
      <c r="AJ721" s="25"/>
      <c r="AK721" s="25"/>
      <c r="AL721" s="25"/>
      <c r="AM721" s="25"/>
      <c r="AN721" s="1"/>
      <c r="AO721" s="1"/>
      <c r="AP721" s="1"/>
      <c r="AQ721" s="1"/>
      <c r="AR721" s="1"/>
      <c r="AS721" s="1"/>
      <c r="AT721" s="39" t="s">
        <v>51</v>
      </c>
      <c r="AU721" s="40"/>
      <c r="AV721" s="40"/>
      <c r="AW721" s="40"/>
      <c r="AX721" s="40"/>
      <c r="AY721" s="40"/>
      <c r="AZ721" s="40"/>
      <c r="BA721" s="25">
        <f>SUM(BG716:BG720)</f>
        <v>666751.987554849</v>
      </c>
      <c r="BB721" s="25"/>
      <c r="BC721" s="25"/>
      <c r="BD721" s="25"/>
      <c r="BE721" s="25"/>
      <c r="BF721" s="25"/>
      <c r="BG721" s="25"/>
      <c r="BH721" s="1"/>
      <c r="BI721" s="1"/>
      <c r="BJ721" s="1"/>
      <c r="BK721" s="1"/>
      <c r="BL721" s="1"/>
      <c r="BM721" s="1"/>
      <c r="BN721" s="39" t="s">
        <v>51</v>
      </c>
      <c r="BO721" s="40"/>
      <c r="BP721" s="40"/>
      <c r="BQ721" s="40"/>
      <c r="BR721" s="40"/>
      <c r="BS721" s="40"/>
      <c r="BT721" s="40"/>
      <c r="BU721" s="25">
        <f>SUM(CA716:CA720)</f>
        <v>940406.99320214</v>
      </c>
      <c r="BV721" s="25"/>
      <c r="BW721" s="25"/>
      <c r="BX721" s="25"/>
      <c r="BY721" s="25"/>
      <c r="BZ721" s="25"/>
      <c r="CA721" s="25"/>
      <c r="CB721" s="1"/>
      <c r="CC721" s="1"/>
      <c r="CD721" s="1"/>
      <c r="CE721" s="1"/>
      <c r="CF721" s="1"/>
      <c r="CG721" s="1"/>
      <c r="CH721" s="39" t="s">
        <v>51</v>
      </c>
      <c r="CI721" s="40"/>
      <c r="CJ721" s="40"/>
      <c r="CK721" s="40"/>
      <c r="CL721" s="40"/>
      <c r="CM721" s="40"/>
      <c r="CN721" s="40"/>
      <c r="CO721" s="25">
        <f>SUM(CU716:CU720)</f>
        <v>987980.844752582</v>
      </c>
      <c r="CP721" s="25"/>
      <c r="CQ721" s="25"/>
      <c r="CR721" s="25"/>
      <c r="CS721" s="25"/>
      <c r="CT721" s="25"/>
      <c r="CU721" s="25"/>
      <c r="CV721" s="1"/>
      <c r="CW721" s="1"/>
      <c r="CX721" s="1"/>
      <c r="CY721" s="1"/>
      <c r="CZ721" s="1"/>
      <c r="DA721" s="1"/>
      <c r="DB721" s="39" t="s">
        <v>51</v>
      </c>
      <c r="DC721" s="40"/>
      <c r="DD721" s="40"/>
      <c r="DE721" s="40"/>
      <c r="DF721" s="40"/>
      <c r="DG721" s="40"/>
      <c r="DH721" s="40"/>
      <c r="DI721" s="25">
        <f>SUM(DO716:DO720)</f>
        <v>1387137.09617679</v>
      </c>
      <c r="DJ721" s="25"/>
      <c r="DK721" s="25"/>
      <c r="DL721" s="25"/>
      <c r="DM721" s="25"/>
      <c r="DN721" s="25"/>
      <c r="DO721" s="25"/>
      <c r="DP721" s="1"/>
      <c r="DQ721" s="1"/>
      <c r="DR721" s="1"/>
      <c r="DS721" s="1"/>
      <c r="DT721" s="1"/>
      <c r="DU721" s="1"/>
      <c r="DV721" s="39" t="s">
        <v>51</v>
      </c>
      <c r="DW721" s="40"/>
      <c r="DX721" s="40"/>
      <c r="DY721" s="40"/>
      <c r="DZ721" s="40"/>
      <c r="EA721" s="40"/>
      <c r="EB721" s="40"/>
      <c r="EC721" s="25">
        <f>SUM(EI716:EI720)</f>
        <v>2553531.38893932</v>
      </c>
      <c r="ED721" s="25"/>
      <c r="EE721" s="25"/>
      <c r="EF721" s="25"/>
      <c r="EG721" s="25"/>
      <c r="EH721" s="25"/>
      <c r="EI721" s="25"/>
    </row>
    <row r="722" s="1" customFormat="1" customHeight="1" spans="6:139">
      <c r="F722" s="40"/>
      <c r="G722" s="40"/>
      <c r="H722" s="40"/>
      <c r="I722" s="40"/>
      <c r="J722" s="40"/>
      <c r="K722" s="40"/>
      <c r="L722" s="40"/>
      <c r="M722" s="25"/>
      <c r="N722" s="25"/>
      <c r="O722" s="25"/>
      <c r="P722" s="25"/>
      <c r="Q722" s="25"/>
      <c r="R722" s="25"/>
      <c r="S722" s="25"/>
      <c r="T722" s="1"/>
      <c r="U722" s="1"/>
      <c r="V722" s="1"/>
      <c r="W722" s="1"/>
      <c r="X722" s="1"/>
      <c r="Y722" s="1"/>
      <c r="Z722" s="40"/>
      <c r="AA722" s="40"/>
      <c r="AB722" s="40"/>
      <c r="AC722" s="40"/>
      <c r="AD722" s="40"/>
      <c r="AE722" s="40"/>
      <c r="AF722" s="40"/>
      <c r="AG722" s="25"/>
      <c r="AH722" s="25"/>
      <c r="AI722" s="25"/>
      <c r="AJ722" s="25"/>
      <c r="AK722" s="25"/>
      <c r="AL722" s="25"/>
      <c r="AM722" s="25"/>
      <c r="AN722" s="1"/>
      <c r="AO722" s="1"/>
      <c r="AP722" s="1"/>
      <c r="AQ722" s="1"/>
      <c r="AR722" s="1"/>
      <c r="AS722" s="1"/>
      <c r="AT722" s="40"/>
      <c r="AU722" s="40"/>
      <c r="AV722" s="40"/>
      <c r="AW722" s="40"/>
      <c r="AX722" s="40"/>
      <c r="AY722" s="40"/>
      <c r="AZ722" s="40"/>
      <c r="BA722" s="25"/>
      <c r="BB722" s="25"/>
      <c r="BC722" s="25"/>
      <c r="BD722" s="25"/>
      <c r="BE722" s="25"/>
      <c r="BF722" s="25"/>
      <c r="BG722" s="25"/>
      <c r="BH722" s="1"/>
      <c r="BI722" s="1"/>
      <c r="BJ722" s="1"/>
      <c r="BK722" s="1"/>
      <c r="BL722" s="1"/>
      <c r="BM722" s="1"/>
      <c r="BN722" s="40"/>
      <c r="BO722" s="40"/>
      <c r="BP722" s="40"/>
      <c r="BQ722" s="40"/>
      <c r="BR722" s="40"/>
      <c r="BS722" s="40"/>
      <c r="BT722" s="40"/>
      <c r="BU722" s="25"/>
      <c r="BV722" s="25"/>
      <c r="BW722" s="25"/>
      <c r="BX722" s="25"/>
      <c r="BY722" s="25"/>
      <c r="BZ722" s="25"/>
      <c r="CA722" s="25"/>
      <c r="CB722" s="1"/>
      <c r="CC722" s="1"/>
      <c r="CD722" s="1"/>
      <c r="CE722" s="1"/>
      <c r="CF722" s="1"/>
      <c r="CG722" s="1"/>
      <c r="CH722" s="40"/>
      <c r="CI722" s="40"/>
      <c r="CJ722" s="40"/>
      <c r="CK722" s="40"/>
      <c r="CL722" s="40"/>
      <c r="CM722" s="40"/>
      <c r="CN722" s="40"/>
      <c r="CO722" s="25"/>
      <c r="CP722" s="25"/>
      <c r="CQ722" s="25"/>
      <c r="CR722" s="25"/>
      <c r="CS722" s="25"/>
      <c r="CT722" s="25"/>
      <c r="CU722" s="25"/>
      <c r="CV722" s="1"/>
      <c r="CW722" s="1"/>
      <c r="CX722" s="1"/>
      <c r="CY722" s="1"/>
      <c r="CZ722" s="1"/>
      <c r="DA722" s="1"/>
      <c r="DB722" s="40"/>
      <c r="DC722" s="40"/>
      <c r="DD722" s="40"/>
      <c r="DE722" s="40"/>
      <c r="DF722" s="40"/>
      <c r="DG722" s="40"/>
      <c r="DH722" s="40"/>
      <c r="DI722" s="25"/>
      <c r="DJ722" s="25"/>
      <c r="DK722" s="25"/>
      <c r="DL722" s="25"/>
      <c r="DM722" s="25"/>
      <c r="DN722" s="25"/>
      <c r="DO722" s="25"/>
      <c r="DP722" s="1"/>
      <c r="DQ722" s="1"/>
      <c r="DR722" s="1"/>
      <c r="DS722" s="1"/>
      <c r="DT722" s="1"/>
      <c r="DU722" s="1"/>
      <c r="DV722" s="40"/>
      <c r="DW722" s="40"/>
      <c r="DX722" s="40"/>
      <c r="DY722" s="40"/>
      <c r="DZ722" s="40"/>
      <c r="EA722" s="40"/>
      <c r="EB722" s="40"/>
      <c r="EC722" s="25"/>
      <c r="ED722" s="25"/>
      <c r="EE722" s="25"/>
      <c r="EF722" s="25"/>
      <c r="EG722" s="25"/>
      <c r="EH722" s="25"/>
      <c r="EI722" s="25"/>
    </row>
    <row r="723" s="1" customFormat="1" customHeight="1" spans="6:139">
      <c r="F723" s="35" t="s">
        <v>30</v>
      </c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1"/>
      <c r="S723" s="1"/>
      <c r="T723" s="1"/>
      <c r="U723" s="1"/>
      <c r="V723" s="1"/>
      <c r="W723" s="1"/>
      <c r="X723" s="1"/>
      <c r="Y723" s="1"/>
      <c r="Z723" s="35" t="s">
        <v>30</v>
      </c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1"/>
      <c r="AM723" s="1"/>
      <c r="AN723" s="1"/>
      <c r="AO723" s="1"/>
      <c r="AP723" s="1"/>
      <c r="AQ723" s="1"/>
      <c r="AR723" s="1"/>
      <c r="AS723" s="1"/>
      <c r="AT723" s="35" t="s">
        <v>30</v>
      </c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1"/>
      <c r="BG723" s="1"/>
      <c r="BH723" s="1"/>
      <c r="BI723" s="1"/>
      <c r="BJ723" s="1"/>
      <c r="BK723" s="1"/>
      <c r="BL723" s="1"/>
      <c r="BM723" s="1"/>
      <c r="BN723" s="35" t="s">
        <v>30</v>
      </c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1"/>
      <c r="CA723" s="1"/>
      <c r="CB723" s="1"/>
      <c r="CC723" s="1"/>
      <c r="CD723" s="1"/>
      <c r="CE723" s="1"/>
      <c r="CF723" s="1"/>
      <c r="CG723" s="1"/>
      <c r="CH723" s="35" t="s">
        <v>30</v>
      </c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1"/>
      <c r="CU723" s="1"/>
      <c r="CV723" s="1"/>
      <c r="CW723" s="1"/>
      <c r="CX723" s="1"/>
      <c r="CY723" s="1"/>
      <c r="CZ723" s="1"/>
      <c r="DA723" s="1"/>
      <c r="DB723" s="35" t="s">
        <v>30</v>
      </c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1"/>
      <c r="DO723" s="1"/>
      <c r="DP723" s="1"/>
      <c r="DQ723" s="1"/>
      <c r="DR723" s="1"/>
      <c r="DS723" s="1"/>
      <c r="DT723" s="1"/>
      <c r="DU723" s="1"/>
      <c r="DV723" s="35" t="s">
        <v>30</v>
      </c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</row>
    <row r="724" s="1" customFormat="1" customHeight="1" spans="6:139">
      <c r="F724" s="13" t="s">
        <v>8</v>
      </c>
      <c r="G724" s="13"/>
      <c r="H724" s="13"/>
      <c r="I724" s="13"/>
      <c r="J724" s="13"/>
      <c r="K724" s="8" t="s">
        <v>53</v>
      </c>
      <c r="L724" s="8"/>
      <c r="M724" s="8"/>
      <c r="N724" s="8"/>
      <c r="O724" s="9" t="s">
        <v>38</v>
      </c>
      <c r="P724" s="9"/>
      <c r="Q724" s="41" t="s">
        <v>13</v>
      </c>
      <c r="Z724" s="13" t="s">
        <v>8</v>
      </c>
      <c r="AA724" s="13"/>
      <c r="AB724" s="13"/>
      <c r="AC724" s="13"/>
      <c r="AD724" s="13"/>
      <c r="AE724" s="8" t="s">
        <v>53</v>
      </c>
      <c r="AF724" s="8"/>
      <c r="AG724" s="8"/>
      <c r="AH724" s="8"/>
      <c r="AI724" s="9" t="s">
        <v>38</v>
      </c>
      <c r="AJ724" s="9"/>
      <c r="AK724" s="41" t="s">
        <v>13</v>
      </c>
      <c r="AT724" s="13" t="s">
        <v>8</v>
      </c>
      <c r="AU724" s="13"/>
      <c r="AV724" s="13"/>
      <c r="AW724" s="13"/>
      <c r="AX724" s="13"/>
      <c r="AY724" s="8" t="s">
        <v>53</v>
      </c>
      <c r="AZ724" s="8"/>
      <c r="BA724" s="8"/>
      <c r="BB724" s="8"/>
      <c r="BC724" s="9" t="s">
        <v>38</v>
      </c>
      <c r="BD724" s="9"/>
      <c r="BE724" s="41" t="s">
        <v>13</v>
      </c>
      <c r="BN724" s="13" t="s">
        <v>8</v>
      </c>
      <c r="BO724" s="13"/>
      <c r="BP724" s="13"/>
      <c r="BQ724" s="13"/>
      <c r="BR724" s="13"/>
      <c r="BS724" s="8" t="s">
        <v>53</v>
      </c>
      <c r="BT724" s="8"/>
      <c r="BU724" s="8"/>
      <c r="BV724" s="8"/>
      <c r="BW724" s="9" t="s">
        <v>38</v>
      </c>
      <c r="BX724" s="9"/>
      <c r="BY724" s="41" t="s">
        <v>13</v>
      </c>
      <c r="CH724" s="13" t="s">
        <v>8</v>
      </c>
      <c r="CI724" s="13"/>
      <c r="CJ724" s="13"/>
      <c r="CK724" s="13"/>
      <c r="CL724" s="13"/>
      <c r="CM724" s="8" t="s">
        <v>53</v>
      </c>
      <c r="CN724" s="8"/>
      <c r="CO724" s="8"/>
      <c r="CP724" s="8"/>
      <c r="CQ724" s="9" t="s">
        <v>38</v>
      </c>
      <c r="CR724" s="9"/>
      <c r="CS724" s="41" t="s">
        <v>13</v>
      </c>
      <c r="DB724" s="13" t="s">
        <v>8</v>
      </c>
      <c r="DC724" s="13"/>
      <c r="DD724" s="13"/>
      <c r="DE724" s="13"/>
      <c r="DF724" s="13"/>
      <c r="DG724" s="8" t="s">
        <v>53</v>
      </c>
      <c r="DH724" s="8"/>
      <c r="DI724" s="8"/>
      <c r="DJ724" s="8"/>
      <c r="DK724" s="9" t="s">
        <v>38</v>
      </c>
      <c r="DL724" s="9"/>
      <c r="DM724" s="41" t="s">
        <v>13</v>
      </c>
      <c r="DV724" s="13" t="s">
        <v>8</v>
      </c>
      <c r="DW724" s="13"/>
      <c r="DX724" s="13"/>
      <c r="DY724" s="13"/>
      <c r="DZ724" s="13"/>
      <c r="EA724" s="8" t="s">
        <v>53</v>
      </c>
      <c r="EB724" s="8"/>
      <c r="EC724" s="8"/>
      <c r="ED724" s="8"/>
      <c r="EE724" s="9" t="s">
        <v>38</v>
      </c>
      <c r="EF724" s="9"/>
      <c r="EG724" s="41" t="s">
        <v>13</v>
      </c>
    </row>
    <row r="725" s="1" customFormat="1" customHeight="1" spans="6:139">
      <c r="F725" s="13" t="s">
        <v>54</v>
      </c>
      <c r="G725" s="13" t="s">
        <v>55</v>
      </c>
      <c r="H725" s="13" t="s">
        <v>56</v>
      </c>
      <c r="I725" s="13" t="s">
        <v>57</v>
      </c>
      <c r="J725" s="13" t="s">
        <v>8</v>
      </c>
      <c r="K725" s="8" t="s">
        <v>58</v>
      </c>
      <c r="L725" s="8" t="s">
        <v>26</v>
      </c>
      <c r="M725" s="8" t="s">
        <v>27</v>
      </c>
      <c r="N725" s="42" t="s">
        <v>28</v>
      </c>
      <c r="O725" s="9" t="s">
        <v>59</v>
      </c>
      <c r="P725" s="9" t="s">
        <v>60</v>
      </c>
      <c r="Q725" s="41"/>
      <c r="R725" s="1"/>
      <c r="S725" s="1"/>
      <c r="T725" s="1"/>
      <c r="U725" s="1"/>
      <c r="V725" s="1"/>
      <c r="W725" s="1"/>
      <c r="X725" s="1"/>
      <c r="Y725" s="1"/>
      <c r="Z725" s="13" t="s">
        <v>54</v>
      </c>
      <c r="AA725" s="13" t="s">
        <v>55</v>
      </c>
      <c r="AB725" s="13" t="s">
        <v>56</v>
      </c>
      <c r="AC725" s="13" t="s">
        <v>57</v>
      </c>
      <c r="AD725" s="13" t="s">
        <v>8</v>
      </c>
      <c r="AE725" s="8" t="s">
        <v>58</v>
      </c>
      <c r="AF725" s="8" t="s">
        <v>26</v>
      </c>
      <c r="AG725" s="8" t="s">
        <v>27</v>
      </c>
      <c r="AH725" s="42" t="s">
        <v>28</v>
      </c>
      <c r="AI725" s="9" t="s">
        <v>59</v>
      </c>
      <c r="AJ725" s="9" t="s">
        <v>60</v>
      </c>
      <c r="AK725" s="41"/>
      <c r="AL725" s="1"/>
      <c r="AM725" s="1"/>
      <c r="AN725" s="1"/>
      <c r="AO725" s="1"/>
      <c r="AP725" s="1"/>
      <c r="AQ725" s="1"/>
      <c r="AR725" s="1"/>
      <c r="AS725" s="1"/>
      <c r="AT725" s="13" t="s">
        <v>54</v>
      </c>
      <c r="AU725" s="13" t="s">
        <v>55</v>
      </c>
      <c r="AV725" s="13" t="s">
        <v>56</v>
      </c>
      <c r="AW725" s="13" t="s">
        <v>57</v>
      </c>
      <c r="AX725" s="13" t="s">
        <v>8</v>
      </c>
      <c r="AY725" s="8" t="s">
        <v>58</v>
      </c>
      <c r="AZ725" s="8" t="s">
        <v>26</v>
      </c>
      <c r="BA725" s="8" t="s">
        <v>27</v>
      </c>
      <c r="BB725" s="42" t="s">
        <v>28</v>
      </c>
      <c r="BC725" s="9" t="s">
        <v>59</v>
      </c>
      <c r="BD725" s="9" t="s">
        <v>60</v>
      </c>
      <c r="BE725" s="41"/>
      <c r="BF725" s="1"/>
      <c r="BG725" s="1"/>
      <c r="BH725" s="1"/>
      <c r="BI725" s="1"/>
      <c r="BJ725" s="1"/>
      <c r="BK725" s="1"/>
      <c r="BL725" s="1"/>
      <c r="BM725" s="1"/>
      <c r="BN725" s="13" t="s">
        <v>54</v>
      </c>
      <c r="BO725" s="13" t="s">
        <v>55</v>
      </c>
      <c r="BP725" s="13" t="s">
        <v>56</v>
      </c>
      <c r="BQ725" s="13" t="s">
        <v>57</v>
      </c>
      <c r="BR725" s="13" t="s">
        <v>8</v>
      </c>
      <c r="BS725" s="8" t="s">
        <v>58</v>
      </c>
      <c r="BT725" s="8" t="s">
        <v>26</v>
      </c>
      <c r="BU725" s="8" t="s">
        <v>27</v>
      </c>
      <c r="BV725" s="42" t="s">
        <v>28</v>
      </c>
      <c r="BW725" s="9" t="s">
        <v>59</v>
      </c>
      <c r="BX725" s="9" t="s">
        <v>60</v>
      </c>
      <c r="BY725" s="41"/>
      <c r="BZ725" s="1"/>
      <c r="CA725" s="1"/>
      <c r="CB725" s="1"/>
      <c r="CC725" s="1"/>
      <c r="CD725" s="1"/>
      <c r="CE725" s="1"/>
      <c r="CF725" s="1"/>
      <c r="CG725" s="1"/>
      <c r="CH725" s="13" t="s">
        <v>54</v>
      </c>
      <c r="CI725" s="13" t="s">
        <v>55</v>
      </c>
      <c r="CJ725" s="13" t="s">
        <v>56</v>
      </c>
      <c r="CK725" s="13" t="s">
        <v>57</v>
      </c>
      <c r="CL725" s="13" t="s">
        <v>8</v>
      </c>
      <c r="CM725" s="8" t="s">
        <v>58</v>
      </c>
      <c r="CN725" s="8" t="s">
        <v>26</v>
      </c>
      <c r="CO725" s="8" t="s">
        <v>27</v>
      </c>
      <c r="CP725" s="42" t="s">
        <v>28</v>
      </c>
      <c r="CQ725" s="9" t="s">
        <v>59</v>
      </c>
      <c r="CR725" s="9" t="s">
        <v>60</v>
      </c>
      <c r="CS725" s="41"/>
      <c r="CT725" s="1"/>
      <c r="CU725" s="1"/>
      <c r="CV725" s="1"/>
      <c r="CW725" s="1"/>
      <c r="CX725" s="1"/>
      <c r="CY725" s="1"/>
      <c r="CZ725" s="1"/>
      <c r="DA725" s="1"/>
      <c r="DB725" s="13" t="s">
        <v>54</v>
      </c>
      <c r="DC725" s="13" t="s">
        <v>55</v>
      </c>
      <c r="DD725" s="13" t="s">
        <v>56</v>
      </c>
      <c r="DE725" s="13" t="s">
        <v>57</v>
      </c>
      <c r="DF725" s="13" t="s">
        <v>8</v>
      </c>
      <c r="DG725" s="8" t="s">
        <v>58</v>
      </c>
      <c r="DH725" s="8" t="s">
        <v>26</v>
      </c>
      <c r="DI725" s="8" t="s">
        <v>27</v>
      </c>
      <c r="DJ725" s="42" t="s">
        <v>28</v>
      </c>
      <c r="DK725" s="9" t="s">
        <v>59</v>
      </c>
      <c r="DL725" s="9" t="s">
        <v>60</v>
      </c>
      <c r="DM725" s="41"/>
      <c r="DN725" s="1"/>
      <c r="DO725" s="1"/>
      <c r="DP725" s="1"/>
      <c r="DQ725" s="1"/>
      <c r="DR725" s="1"/>
      <c r="DS725" s="1"/>
      <c r="DT725" s="1"/>
      <c r="DU725" s="1"/>
      <c r="DV725" s="13" t="s">
        <v>54</v>
      </c>
      <c r="DW725" s="13" t="s">
        <v>55</v>
      </c>
      <c r="DX725" s="13" t="s">
        <v>56</v>
      </c>
      <c r="DY725" s="13" t="s">
        <v>57</v>
      </c>
      <c r="DZ725" s="13" t="s">
        <v>8</v>
      </c>
      <c r="EA725" s="8" t="s">
        <v>58</v>
      </c>
      <c r="EB725" s="8" t="s">
        <v>26</v>
      </c>
      <c r="EC725" s="8" t="s">
        <v>27</v>
      </c>
      <c r="ED725" s="42" t="s">
        <v>28</v>
      </c>
      <c r="EE725" s="9" t="s">
        <v>59</v>
      </c>
      <c r="EF725" s="9" t="s">
        <v>60</v>
      </c>
      <c r="EG725" s="41"/>
    </row>
    <row r="726" s="1" customFormat="1" customHeight="1" spans="6:139">
      <c r="F726" s="11">
        <v>2704</v>
      </c>
      <c r="G726" s="12">
        <v>1.05</v>
      </c>
      <c r="H726" s="11">
        <v>1</v>
      </c>
      <c r="I726" s="11">
        <v>0</v>
      </c>
      <c r="J726" s="13">
        <f t="shared" ref="J726:J740" si="1495">F726*G726*H726+I726</f>
        <v>2839.2</v>
      </c>
      <c r="K726" s="11">
        <v>1</v>
      </c>
      <c r="L726" s="11">
        <v>1</v>
      </c>
      <c r="M726" s="11">
        <v>2.38</v>
      </c>
      <c r="N726" s="42">
        <f t="shared" ref="N726:N740" si="1496">L726*M726+1</f>
        <v>3.38</v>
      </c>
      <c r="O726" s="11">
        <v>1.275</v>
      </c>
      <c r="P726" s="9">
        <v>0.5</v>
      </c>
      <c r="Q726" s="43">
        <f t="shared" ref="Q726:Q740" si="1497">J726*K726*N726*O726*P726</f>
        <v>6117.7662</v>
      </c>
      <c r="Z726" s="11">
        <v>2704</v>
      </c>
      <c r="AA726" s="12">
        <v>1.05</v>
      </c>
      <c r="AB726" s="11">
        <v>1</v>
      </c>
      <c r="AC726" s="11">
        <v>0</v>
      </c>
      <c r="AD726" s="13">
        <f t="shared" ref="AD726:AD740" si="1498">Z726*AA726*AB726+AC726</f>
        <v>2839.2</v>
      </c>
      <c r="AE726" s="11">
        <v>1</v>
      </c>
      <c r="AF726" s="11">
        <v>1</v>
      </c>
      <c r="AG726" s="11">
        <v>2.38</v>
      </c>
      <c r="AH726" s="42">
        <f t="shared" ref="AH726:AH740" si="1499">AF726*AG726+1</f>
        <v>3.38</v>
      </c>
      <c r="AI726" s="11">
        <v>1.275</v>
      </c>
      <c r="AJ726" s="9">
        <v>0.5</v>
      </c>
      <c r="AK726" s="43">
        <f t="shared" ref="AK726:AK740" si="1500">AD726*AE726*AH726*AI726*AJ726</f>
        <v>6117.7662</v>
      </c>
      <c r="AT726" s="11">
        <v>2704</v>
      </c>
      <c r="AU726" s="12">
        <v>1.05</v>
      </c>
      <c r="AV726" s="11">
        <v>1</v>
      </c>
      <c r="AW726" s="11">
        <v>0</v>
      </c>
      <c r="AX726" s="13">
        <f t="shared" ref="AX726:AX740" si="1501">AT726*AU726*AV726+AW726</f>
        <v>2839.2</v>
      </c>
      <c r="AY726" s="11">
        <v>1</v>
      </c>
      <c r="AZ726" s="11">
        <v>1</v>
      </c>
      <c r="BA726" s="11">
        <v>2.38</v>
      </c>
      <c r="BB726" s="42">
        <f t="shared" ref="BB726:BB740" si="1502">AZ726*BA726+1</f>
        <v>3.38</v>
      </c>
      <c r="BC726" s="11">
        <v>1.275</v>
      </c>
      <c r="BD726" s="9">
        <v>0.5</v>
      </c>
      <c r="BE726" s="43">
        <f t="shared" ref="BE726:BE740" si="1503">AX726*AY726*BB726*BC726*BD726</f>
        <v>6117.7662</v>
      </c>
      <c r="BN726" s="11">
        <v>2704</v>
      </c>
      <c r="BO726" s="12">
        <v>1.05</v>
      </c>
      <c r="BP726" s="11">
        <v>1</v>
      </c>
      <c r="BQ726" s="11">
        <v>0</v>
      </c>
      <c r="BR726" s="13">
        <f t="shared" ref="BR726:BR740" si="1504">BN726*BO726*BP726+BQ726</f>
        <v>2839.2</v>
      </c>
      <c r="BS726" s="11">
        <v>1</v>
      </c>
      <c r="BT726" s="11">
        <v>1</v>
      </c>
      <c r="BU726" s="11">
        <v>2.38</v>
      </c>
      <c r="BV726" s="42">
        <f t="shared" ref="BV726:BV740" si="1505">BT726*BU726+1</f>
        <v>3.38</v>
      </c>
      <c r="BW726" s="11">
        <v>1.275</v>
      </c>
      <c r="BX726" s="9">
        <v>0.5</v>
      </c>
      <c r="BY726" s="43">
        <f t="shared" ref="BY726:BY740" si="1506">BR726*BS726*BV726*BW726*BX726</f>
        <v>6117.7662</v>
      </c>
      <c r="CH726" s="11">
        <f t="shared" ref="CH726:CH740" si="1507">2704+428</f>
        <v>3132</v>
      </c>
      <c r="CI726" s="12">
        <v>1.05</v>
      </c>
      <c r="CJ726" s="11">
        <v>1</v>
      </c>
      <c r="CK726" s="11">
        <v>0</v>
      </c>
      <c r="CL726" s="13">
        <f t="shared" ref="CL726:CL740" si="1508">CH726*CI726*CJ726+CK726</f>
        <v>3288.6</v>
      </c>
      <c r="CM726" s="11">
        <v>1</v>
      </c>
      <c r="CN726" s="11">
        <v>1</v>
      </c>
      <c r="CO726" s="11">
        <v>2.38</v>
      </c>
      <c r="CP726" s="42">
        <f t="shared" ref="CP726:CP740" si="1509">CN726*CO726+1</f>
        <v>3.38</v>
      </c>
      <c r="CQ726" s="11">
        <v>1.275</v>
      </c>
      <c r="CR726" s="9">
        <v>0.5</v>
      </c>
      <c r="CS726" s="43">
        <f t="shared" ref="CS726:CS740" si="1510">CL726*CM726*CP726*CQ726*CR726</f>
        <v>7086.11085</v>
      </c>
      <c r="DB726" s="11">
        <f t="shared" ref="DB726:DB740" si="1511">2704+440</f>
        <v>3144</v>
      </c>
      <c r="DC726" s="12">
        <v>1.05</v>
      </c>
      <c r="DD726" s="11">
        <v>1</v>
      </c>
      <c r="DE726" s="11">
        <v>0</v>
      </c>
      <c r="DF726" s="13">
        <f t="shared" ref="DF726:DF740" si="1512">DB726*DC726*DD726+DE726</f>
        <v>3301.2</v>
      </c>
      <c r="DG726" s="11">
        <v>1</v>
      </c>
      <c r="DH726" s="11">
        <v>1</v>
      </c>
      <c r="DI726" s="11">
        <v>2.38</v>
      </c>
      <c r="DJ726" s="42">
        <f t="shared" ref="DJ726:DJ740" si="1513">DH726*DI726+1</f>
        <v>3.38</v>
      </c>
      <c r="DK726" s="11">
        <v>1.275</v>
      </c>
      <c r="DL726" s="9">
        <v>0.5</v>
      </c>
      <c r="DM726" s="43">
        <f t="shared" ref="DM726:DM740" si="1514">DF726*DG726*DJ726*DK726*DL726</f>
        <v>7113.2607</v>
      </c>
      <c r="DV726" s="11">
        <f t="shared" ref="DV726:DV740" si="1515">2704+499</f>
        <v>3203</v>
      </c>
      <c r="DW726" s="12">
        <v>1.05</v>
      </c>
      <c r="DX726" s="11">
        <v>1</v>
      </c>
      <c r="DY726" s="11">
        <v>0</v>
      </c>
      <c r="DZ726" s="13">
        <f t="shared" ref="DZ726:DZ740" si="1516">DV726*DW726*DX726+DY726</f>
        <v>3363.15</v>
      </c>
      <c r="EA726" s="11">
        <v>1</v>
      </c>
      <c r="EB726" s="11">
        <v>1</v>
      </c>
      <c r="EC726" s="11">
        <v>3.18</v>
      </c>
      <c r="ED726" s="42">
        <f t="shared" ref="ED726:ED740" si="1517">EB726*EC726+1</f>
        <v>4.18</v>
      </c>
      <c r="EE726" s="11">
        <v>1.275</v>
      </c>
      <c r="EF726" s="9">
        <v>0.5</v>
      </c>
      <c r="EG726" s="43">
        <f t="shared" ref="EG726:EG740" si="1518">DZ726*EA726*ED726*EE726*EF726</f>
        <v>8961.9539625</v>
      </c>
    </row>
    <row r="727" s="1" customFormat="1" customHeight="1" spans="6:139">
      <c r="F727" s="11">
        <v>2704</v>
      </c>
      <c r="G727" s="12">
        <v>1.06</v>
      </c>
      <c r="H727" s="11">
        <v>1</v>
      </c>
      <c r="I727" s="11">
        <v>0</v>
      </c>
      <c r="J727" s="13">
        <f t="shared" si="1495"/>
        <v>2866.24</v>
      </c>
      <c r="K727" s="11">
        <v>1</v>
      </c>
      <c r="L727" s="11">
        <v>1</v>
      </c>
      <c r="M727" s="11">
        <v>2.38</v>
      </c>
      <c r="N727" s="42">
        <f t="shared" si="1496"/>
        <v>3.38</v>
      </c>
      <c r="O727" s="11">
        <v>1.275</v>
      </c>
      <c r="P727" s="9">
        <v>0.5</v>
      </c>
      <c r="Q727" s="43">
        <f t="shared" si="1497"/>
        <v>6176.03064</v>
      </c>
      <c r="Z727" s="11">
        <v>2704</v>
      </c>
      <c r="AA727" s="12">
        <v>1.06</v>
      </c>
      <c r="AB727" s="11">
        <v>1</v>
      </c>
      <c r="AC727" s="11">
        <v>0</v>
      </c>
      <c r="AD727" s="13">
        <f t="shared" si="1498"/>
        <v>2866.24</v>
      </c>
      <c r="AE727" s="11">
        <v>1</v>
      </c>
      <c r="AF727" s="11">
        <v>1</v>
      </c>
      <c r="AG727" s="11">
        <v>2.38</v>
      </c>
      <c r="AH727" s="42">
        <f t="shared" si="1499"/>
        <v>3.38</v>
      </c>
      <c r="AI727" s="11">
        <v>1.275</v>
      </c>
      <c r="AJ727" s="9">
        <v>0.5</v>
      </c>
      <c r="AK727" s="43">
        <f t="shared" si="1500"/>
        <v>6176.03064</v>
      </c>
      <c r="AT727" s="11">
        <v>2704</v>
      </c>
      <c r="AU727" s="12">
        <v>1.06</v>
      </c>
      <c r="AV727" s="11">
        <v>1</v>
      </c>
      <c r="AW727" s="11">
        <v>0</v>
      </c>
      <c r="AX727" s="13">
        <f t="shared" si="1501"/>
        <v>2866.24</v>
      </c>
      <c r="AY727" s="11">
        <v>1</v>
      </c>
      <c r="AZ727" s="11">
        <v>1</v>
      </c>
      <c r="BA727" s="11">
        <v>2.38</v>
      </c>
      <c r="BB727" s="42">
        <f t="shared" si="1502"/>
        <v>3.38</v>
      </c>
      <c r="BC727" s="11">
        <v>1.275</v>
      </c>
      <c r="BD727" s="9">
        <v>0.5</v>
      </c>
      <c r="BE727" s="43">
        <f t="shared" si="1503"/>
        <v>6176.03064</v>
      </c>
      <c r="BN727" s="11">
        <v>2704</v>
      </c>
      <c r="BO727" s="12">
        <v>1.06</v>
      </c>
      <c r="BP727" s="11">
        <v>1</v>
      </c>
      <c r="BQ727" s="11">
        <v>0</v>
      </c>
      <c r="BR727" s="13">
        <f t="shared" si="1504"/>
        <v>2866.24</v>
      </c>
      <c r="BS727" s="11">
        <v>1</v>
      </c>
      <c r="BT727" s="11">
        <v>1</v>
      </c>
      <c r="BU727" s="11">
        <v>2.38</v>
      </c>
      <c r="BV727" s="42">
        <f t="shared" si="1505"/>
        <v>3.38</v>
      </c>
      <c r="BW727" s="11">
        <v>1.275</v>
      </c>
      <c r="BX727" s="9">
        <v>0.5</v>
      </c>
      <c r="BY727" s="43">
        <f t="shared" si="1506"/>
        <v>6176.03064</v>
      </c>
      <c r="CH727" s="11">
        <f t="shared" si="1507"/>
        <v>3132</v>
      </c>
      <c r="CI727" s="12">
        <v>1.06</v>
      </c>
      <c r="CJ727" s="11">
        <v>1</v>
      </c>
      <c r="CK727" s="11">
        <v>0</v>
      </c>
      <c r="CL727" s="13">
        <f t="shared" si="1508"/>
        <v>3319.92</v>
      </c>
      <c r="CM727" s="11">
        <v>1</v>
      </c>
      <c r="CN727" s="11">
        <v>1</v>
      </c>
      <c r="CO727" s="11">
        <v>2.38</v>
      </c>
      <c r="CP727" s="42">
        <f t="shared" si="1509"/>
        <v>3.38</v>
      </c>
      <c r="CQ727" s="11">
        <v>1.275</v>
      </c>
      <c r="CR727" s="9">
        <v>0.5</v>
      </c>
      <c r="CS727" s="43">
        <f t="shared" si="1510"/>
        <v>7153.59762</v>
      </c>
      <c r="DB727" s="11">
        <f t="shared" si="1511"/>
        <v>3144</v>
      </c>
      <c r="DC727" s="12">
        <v>1.06</v>
      </c>
      <c r="DD727" s="11">
        <v>1</v>
      </c>
      <c r="DE727" s="11">
        <v>0</v>
      </c>
      <c r="DF727" s="13">
        <f t="shared" si="1512"/>
        <v>3332.64</v>
      </c>
      <c r="DG727" s="11">
        <v>1</v>
      </c>
      <c r="DH727" s="11">
        <v>1</v>
      </c>
      <c r="DI727" s="11">
        <v>2.38</v>
      </c>
      <c r="DJ727" s="42">
        <f t="shared" si="1513"/>
        <v>3.38</v>
      </c>
      <c r="DK727" s="11">
        <v>1.275</v>
      </c>
      <c r="DL727" s="9">
        <v>0.5</v>
      </c>
      <c r="DM727" s="43">
        <f t="shared" si="1514"/>
        <v>7181.00604</v>
      </c>
      <c r="DV727" s="11">
        <f t="shared" si="1515"/>
        <v>3203</v>
      </c>
      <c r="DW727" s="12">
        <v>1.06</v>
      </c>
      <c r="DX727" s="11">
        <v>1</v>
      </c>
      <c r="DY727" s="11">
        <v>0</v>
      </c>
      <c r="DZ727" s="13">
        <f t="shared" si="1516"/>
        <v>3395.18</v>
      </c>
      <c r="EA727" s="11">
        <v>1</v>
      </c>
      <c r="EB727" s="11">
        <v>1</v>
      </c>
      <c r="EC727" s="11">
        <v>3.18</v>
      </c>
      <c r="ED727" s="42">
        <f t="shared" si="1517"/>
        <v>4.18</v>
      </c>
      <c r="EE727" s="11">
        <v>1.275</v>
      </c>
      <c r="EF727" s="9">
        <v>0.5</v>
      </c>
      <c r="EG727" s="43">
        <f t="shared" si="1518"/>
        <v>9047.305905</v>
      </c>
    </row>
    <row r="728" s="1" customFormat="1" customHeight="1" spans="6:139">
      <c r="F728" s="11">
        <v>2704</v>
      </c>
      <c r="G728" s="12">
        <v>1.31</v>
      </c>
      <c r="H728" s="11">
        <v>1</v>
      </c>
      <c r="I728" s="11">
        <v>0</v>
      </c>
      <c r="J728" s="13">
        <f t="shared" si="1495"/>
        <v>3542.24</v>
      </c>
      <c r="K728" s="11">
        <v>1</v>
      </c>
      <c r="L728" s="11">
        <v>1</v>
      </c>
      <c r="M728" s="11">
        <v>2.38</v>
      </c>
      <c r="N728" s="42">
        <f t="shared" si="1496"/>
        <v>3.38</v>
      </c>
      <c r="O728" s="11">
        <v>1.275</v>
      </c>
      <c r="P728" s="9">
        <v>0.5</v>
      </c>
      <c r="Q728" s="43">
        <f t="shared" si="1497"/>
        <v>7632.64164</v>
      </c>
      <c r="Z728" s="11">
        <v>2704</v>
      </c>
      <c r="AA728" s="12">
        <v>1.31</v>
      </c>
      <c r="AB728" s="11">
        <v>1</v>
      </c>
      <c r="AC728" s="11">
        <v>0</v>
      </c>
      <c r="AD728" s="13">
        <f t="shared" si="1498"/>
        <v>3542.24</v>
      </c>
      <c r="AE728" s="11">
        <v>1</v>
      </c>
      <c r="AF728" s="11">
        <v>1</v>
      </c>
      <c r="AG728" s="11">
        <v>2.38</v>
      </c>
      <c r="AH728" s="42">
        <f t="shared" si="1499"/>
        <v>3.38</v>
      </c>
      <c r="AI728" s="11">
        <v>1.275</v>
      </c>
      <c r="AJ728" s="9">
        <v>0.5</v>
      </c>
      <c r="AK728" s="43">
        <f t="shared" si="1500"/>
        <v>7632.64164</v>
      </c>
      <c r="AT728" s="11">
        <v>2704</v>
      </c>
      <c r="AU728" s="12">
        <v>1.31</v>
      </c>
      <c r="AV728" s="11">
        <v>1</v>
      </c>
      <c r="AW728" s="11">
        <v>0</v>
      </c>
      <c r="AX728" s="13">
        <f t="shared" si="1501"/>
        <v>3542.24</v>
      </c>
      <c r="AY728" s="11">
        <v>1</v>
      </c>
      <c r="AZ728" s="11">
        <v>1</v>
      </c>
      <c r="BA728" s="11">
        <v>2.38</v>
      </c>
      <c r="BB728" s="42">
        <f t="shared" si="1502"/>
        <v>3.38</v>
      </c>
      <c r="BC728" s="11">
        <v>1.275</v>
      </c>
      <c r="BD728" s="9">
        <v>0.5</v>
      </c>
      <c r="BE728" s="43">
        <f t="shared" si="1503"/>
        <v>7632.64164</v>
      </c>
      <c r="BN728" s="11">
        <v>2704</v>
      </c>
      <c r="BO728" s="12">
        <v>1.31</v>
      </c>
      <c r="BP728" s="11">
        <v>1</v>
      </c>
      <c r="BQ728" s="11">
        <v>0</v>
      </c>
      <c r="BR728" s="13">
        <f t="shared" si="1504"/>
        <v>3542.24</v>
      </c>
      <c r="BS728" s="11">
        <v>1</v>
      </c>
      <c r="BT728" s="11">
        <v>1</v>
      </c>
      <c r="BU728" s="11">
        <v>2.38</v>
      </c>
      <c r="BV728" s="42">
        <f t="shared" si="1505"/>
        <v>3.38</v>
      </c>
      <c r="BW728" s="11">
        <v>1.275</v>
      </c>
      <c r="BX728" s="9">
        <v>0.5</v>
      </c>
      <c r="BY728" s="43">
        <f t="shared" si="1506"/>
        <v>7632.64164</v>
      </c>
      <c r="CH728" s="11">
        <f t="shared" si="1507"/>
        <v>3132</v>
      </c>
      <c r="CI728" s="12">
        <v>1.31</v>
      </c>
      <c r="CJ728" s="11">
        <v>1</v>
      </c>
      <c r="CK728" s="11">
        <v>0</v>
      </c>
      <c r="CL728" s="13">
        <f t="shared" si="1508"/>
        <v>4102.92</v>
      </c>
      <c r="CM728" s="11">
        <v>1</v>
      </c>
      <c r="CN728" s="11">
        <v>1</v>
      </c>
      <c r="CO728" s="11">
        <v>2.38</v>
      </c>
      <c r="CP728" s="42">
        <f t="shared" si="1509"/>
        <v>3.38</v>
      </c>
      <c r="CQ728" s="11">
        <v>1.275</v>
      </c>
      <c r="CR728" s="9">
        <v>0.5</v>
      </c>
      <c r="CS728" s="43">
        <f t="shared" si="1510"/>
        <v>8840.76687</v>
      </c>
      <c r="DB728" s="11">
        <f t="shared" si="1511"/>
        <v>3144</v>
      </c>
      <c r="DC728" s="12">
        <v>1.31</v>
      </c>
      <c r="DD728" s="11">
        <v>1</v>
      </c>
      <c r="DE728" s="11">
        <v>0</v>
      </c>
      <c r="DF728" s="13">
        <f t="shared" si="1512"/>
        <v>4118.64</v>
      </c>
      <c r="DG728" s="11">
        <v>1</v>
      </c>
      <c r="DH728" s="11">
        <v>1</v>
      </c>
      <c r="DI728" s="11">
        <v>2.38</v>
      </c>
      <c r="DJ728" s="42">
        <f t="shared" si="1513"/>
        <v>3.38</v>
      </c>
      <c r="DK728" s="11">
        <v>1.275</v>
      </c>
      <c r="DL728" s="9">
        <v>0.5</v>
      </c>
      <c r="DM728" s="43">
        <f t="shared" si="1514"/>
        <v>8874.63954</v>
      </c>
      <c r="DV728" s="11">
        <f t="shared" si="1515"/>
        <v>3203</v>
      </c>
      <c r="DW728" s="12">
        <v>1.31</v>
      </c>
      <c r="DX728" s="11">
        <v>1</v>
      </c>
      <c r="DY728" s="11">
        <v>0</v>
      </c>
      <c r="DZ728" s="13">
        <f t="shared" si="1516"/>
        <v>4195.93</v>
      </c>
      <c r="EA728" s="11">
        <v>1</v>
      </c>
      <c r="EB728" s="11">
        <v>1</v>
      </c>
      <c r="EC728" s="11">
        <v>3.18</v>
      </c>
      <c r="ED728" s="42">
        <f t="shared" si="1517"/>
        <v>4.18</v>
      </c>
      <c r="EE728" s="11">
        <v>1.275</v>
      </c>
      <c r="EF728" s="9">
        <v>0.5</v>
      </c>
      <c r="EG728" s="43">
        <f t="shared" si="1518"/>
        <v>11181.1044675</v>
      </c>
    </row>
    <row r="729" s="1" customFormat="1" customHeight="1" spans="6:139">
      <c r="F729" s="11">
        <v>2704</v>
      </c>
      <c r="G729" s="12">
        <v>0.75</v>
      </c>
      <c r="H729" s="11">
        <v>1</v>
      </c>
      <c r="I729" s="11">
        <v>0</v>
      </c>
      <c r="J729" s="13">
        <f t="shared" si="1495"/>
        <v>2028</v>
      </c>
      <c r="K729" s="11">
        <v>1</v>
      </c>
      <c r="L729" s="11">
        <v>1</v>
      </c>
      <c r="M729" s="11">
        <v>2.38</v>
      </c>
      <c r="N729" s="42">
        <f t="shared" si="1496"/>
        <v>3.38</v>
      </c>
      <c r="O729" s="11">
        <v>1.275</v>
      </c>
      <c r="P729" s="9">
        <v>0.5</v>
      </c>
      <c r="Q729" s="43">
        <f t="shared" si="1497"/>
        <v>4369.833</v>
      </c>
      <c r="Z729" s="11">
        <v>2704</v>
      </c>
      <c r="AA729" s="12">
        <v>0.75</v>
      </c>
      <c r="AB729" s="11">
        <v>1</v>
      </c>
      <c r="AC729" s="11">
        <v>0</v>
      </c>
      <c r="AD729" s="13">
        <f t="shared" si="1498"/>
        <v>2028</v>
      </c>
      <c r="AE729" s="11">
        <v>1</v>
      </c>
      <c r="AF729" s="11">
        <v>1</v>
      </c>
      <c r="AG729" s="11">
        <v>2.38</v>
      </c>
      <c r="AH729" s="42">
        <f t="shared" si="1499"/>
        <v>3.38</v>
      </c>
      <c r="AI729" s="11">
        <v>1.275</v>
      </c>
      <c r="AJ729" s="9">
        <v>0.5</v>
      </c>
      <c r="AK729" s="43">
        <f t="shared" si="1500"/>
        <v>4369.833</v>
      </c>
      <c r="AT729" s="11">
        <v>2704</v>
      </c>
      <c r="AU729" s="12">
        <v>0.75</v>
      </c>
      <c r="AV729" s="11">
        <v>1</v>
      </c>
      <c r="AW729" s="11">
        <v>0</v>
      </c>
      <c r="AX729" s="13">
        <f t="shared" si="1501"/>
        <v>2028</v>
      </c>
      <c r="AY729" s="11">
        <v>1</v>
      </c>
      <c r="AZ729" s="11">
        <v>1</v>
      </c>
      <c r="BA729" s="11">
        <v>2.38</v>
      </c>
      <c r="BB729" s="42">
        <f t="shared" si="1502"/>
        <v>3.38</v>
      </c>
      <c r="BC729" s="11">
        <v>1.275</v>
      </c>
      <c r="BD729" s="9">
        <v>0.5</v>
      </c>
      <c r="BE729" s="43">
        <f t="shared" si="1503"/>
        <v>4369.833</v>
      </c>
      <c r="BN729" s="11">
        <v>2704</v>
      </c>
      <c r="BO729" s="12">
        <v>0.75</v>
      </c>
      <c r="BP729" s="11">
        <v>1</v>
      </c>
      <c r="BQ729" s="11">
        <v>0</v>
      </c>
      <c r="BR729" s="13">
        <f t="shared" si="1504"/>
        <v>2028</v>
      </c>
      <c r="BS729" s="11">
        <v>1</v>
      </c>
      <c r="BT729" s="11">
        <v>1</v>
      </c>
      <c r="BU729" s="11">
        <v>2.38</v>
      </c>
      <c r="BV729" s="42">
        <f t="shared" si="1505"/>
        <v>3.38</v>
      </c>
      <c r="BW729" s="11">
        <v>1.275</v>
      </c>
      <c r="BX729" s="9">
        <v>0.5</v>
      </c>
      <c r="BY729" s="43">
        <f t="shared" si="1506"/>
        <v>4369.833</v>
      </c>
      <c r="CH729" s="11">
        <f t="shared" si="1507"/>
        <v>3132</v>
      </c>
      <c r="CI729" s="12">
        <v>0.75</v>
      </c>
      <c r="CJ729" s="11">
        <v>1</v>
      </c>
      <c r="CK729" s="11">
        <v>0</v>
      </c>
      <c r="CL729" s="13">
        <f t="shared" si="1508"/>
        <v>2349</v>
      </c>
      <c r="CM729" s="11">
        <v>1</v>
      </c>
      <c r="CN729" s="11">
        <v>1</v>
      </c>
      <c r="CO729" s="11">
        <v>2.38</v>
      </c>
      <c r="CP729" s="42">
        <f t="shared" si="1509"/>
        <v>3.38</v>
      </c>
      <c r="CQ729" s="11">
        <v>1.275</v>
      </c>
      <c r="CR729" s="9">
        <v>0.5</v>
      </c>
      <c r="CS729" s="43">
        <f t="shared" si="1510"/>
        <v>5061.50775</v>
      </c>
      <c r="DB729" s="11">
        <f t="shared" si="1511"/>
        <v>3144</v>
      </c>
      <c r="DC729" s="12">
        <v>0.75</v>
      </c>
      <c r="DD729" s="11">
        <v>1</v>
      </c>
      <c r="DE729" s="11">
        <v>0</v>
      </c>
      <c r="DF729" s="13">
        <f t="shared" si="1512"/>
        <v>2358</v>
      </c>
      <c r="DG729" s="11">
        <v>1</v>
      </c>
      <c r="DH729" s="11">
        <v>1</v>
      </c>
      <c r="DI729" s="11">
        <v>2.38</v>
      </c>
      <c r="DJ729" s="42">
        <f t="shared" si="1513"/>
        <v>3.38</v>
      </c>
      <c r="DK729" s="11">
        <v>1.275</v>
      </c>
      <c r="DL729" s="9">
        <v>0.5</v>
      </c>
      <c r="DM729" s="43">
        <f t="shared" si="1514"/>
        <v>5080.9005</v>
      </c>
      <c r="DV729" s="11">
        <f t="shared" si="1515"/>
        <v>3203</v>
      </c>
      <c r="DW729" s="12">
        <v>0.75</v>
      </c>
      <c r="DX729" s="11">
        <v>1</v>
      </c>
      <c r="DY729" s="11">
        <v>0</v>
      </c>
      <c r="DZ729" s="13">
        <f t="shared" si="1516"/>
        <v>2402.25</v>
      </c>
      <c r="EA729" s="11">
        <v>1</v>
      </c>
      <c r="EB729" s="11">
        <v>1</v>
      </c>
      <c r="EC729" s="11">
        <v>3.18</v>
      </c>
      <c r="ED729" s="42">
        <f t="shared" si="1517"/>
        <v>4.18</v>
      </c>
      <c r="EE729" s="11">
        <v>1.275</v>
      </c>
      <c r="EF729" s="9">
        <v>0.5</v>
      </c>
      <c r="EG729" s="43">
        <f t="shared" si="1518"/>
        <v>6401.3956875</v>
      </c>
    </row>
    <row r="730" s="1" customFormat="1" customHeight="1" spans="6:139">
      <c r="F730" s="11">
        <v>2704</v>
      </c>
      <c r="G730" s="12">
        <v>0.75</v>
      </c>
      <c r="H730" s="11">
        <v>1</v>
      </c>
      <c r="I730" s="11">
        <v>0</v>
      </c>
      <c r="J730" s="13">
        <f t="shared" si="1495"/>
        <v>2028</v>
      </c>
      <c r="K730" s="11">
        <v>1</v>
      </c>
      <c r="L730" s="11">
        <v>1</v>
      </c>
      <c r="M730" s="11">
        <v>2.38</v>
      </c>
      <c r="N730" s="42">
        <f t="shared" si="1496"/>
        <v>3.38</v>
      </c>
      <c r="O730" s="11">
        <v>1.275</v>
      </c>
      <c r="P730" s="9">
        <v>0.5</v>
      </c>
      <c r="Q730" s="43">
        <f t="shared" si="1497"/>
        <v>4369.833</v>
      </c>
      <c r="Z730" s="11">
        <v>2704</v>
      </c>
      <c r="AA730" s="12">
        <v>0.75</v>
      </c>
      <c r="AB730" s="11">
        <v>1</v>
      </c>
      <c r="AC730" s="11">
        <v>0</v>
      </c>
      <c r="AD730" s="13">
        <f t="shared" si="1498"/>
        <v>2028</v>
      </c>
      <c r="AE730" s="11">
        <v>1</v>
      </c>
      <c r="AF730" s="11">
        <v>1</v>
      </c>
      <c r="AG730" s="11">
        <v>2.38</v>
      </c>
      <c r="AH730" s="42">
        <f t="shared" si="1499"/>
        <v>3.38</v>
      </c>
      <c r="AI730" s="11">
        <v>1.275</v>
      </c>
      <c r="AJ730" s="9">
        <v>0.5</v>
      </c>
      <c r="AK730" s="43">
        <f t="shared" si="1500"/>
        <v>4369.833</v>
      </c>
      <c r="AT730" s="11">
        <v>2704</v>
      </c>
      <c r="AU730" s="12">
        <v>0.75</v>
      </c>
      <c r="AV730" s="11">
        <v>1</v>
      </c>
      <c r="AW730" s="11">
        <v>0</v>
      </c>
      <c r="AX730" s="13">
        <f t="shared" si="1501"/>
        <v>2028</v>
      </c>
      <c r="AY730" s="11">
        <v>1</v>
      </c>
      <c r="AZ730" s="11">
        <v>1</v>
      </c>
      <c r="BA730" s="11">
        <v>2.38</v>
      </c>
      <c r="BB730" s="42">
        <f t="shared" si="1502"/>
        <v>3.38</v>
      </c>
      <c r="BC730" s="11">
        <v>1.275</v>
      </c>
      <c r="BD730" s="9">
        <v>0.5</v>
      </c>
      <c r="BE730" s="43">
        <f t="shared" si="1503"/>
        <v>4369.833</v>
      </c>
      <c r="BN730" s="11">
        <v>2704</v>
      </c>
      <c r="BO730" s="12">
        <v>0.75</v>
      </c>
      <c r="BP730" s="11">
        <v>1</v>
      </c>
      <c r="BQ730" s="11">
        <v>0</v>
      </c>
      <c r="BR730" s="13">
        <f t="shared" si="1504"/>
        <v>2028</v>
      </c>
      <c r="BS730" s="11">
        <v>1</v>
      </c>
      <c r="BT730" s="11">
        <v>1</v>
      </c>
      <c r="BU730" s="11">
        <v>2.38</v>
      </c>
      <c r="BV730" s="42">
        <f t="shared" si="1505"/>
        <v>3.38</v>
      </c>
      <c r="BW730" s="11">
        <v>1.275</v>
      </c>
      <c r="BX730" s="9">
        <v>0.5</v>
      </c>
      <c r="BY730" s="43">
        <f t="shared" si="1506"/>
        <v>4369.833</v>
      </c>
      <c r="CH730" s="11">
        <f t="shared" si="1507"/>
        <v>3132</v>
      </c>
      <c r="CI730" s="12">
        <v>0.75</v>
      </c>
      <c r="CJ730" s="11">
        <v>1</v>
      </c>
      <c r="CK730" s="11">
        <v>0</v>
      </c>
      <c r="CL730" s="13">
        <f t="shared" si="1508"/>
        <v>2349</v>
      </c>
      <c r="CM730" s="11">
        <v>1</v>
      </c>
      <c r="CN730" s="11">
        <v>1</v>
      </c>
      <c r="CO730" s="11">
        <v>2.38</v>
      </c>
      <c r="CP730" s="42">
        <f t="shared" si="1509"/>
        <v>3.38</v>
      </c>
      <c r="CQ730" s="11">
        <v>1.275</v>
      </c>
      <c r="CR730" s="9">
        <v>0.5</v>
      </c>
      <c r="CS730" s="43">
        <f t="shared" si="1510"/>
        <v>5061.50775</v>
      </c>
      <c r="DB730" s="11">
        <f t="shared" si="1511"/>
        <v>3144</v>
      </c>
      <c r="DC730" s="12">
        <v>0.75</v>
      </c>
      <c r="DD730" s="11">
        <v>1</v>
      </c>
      <c r="DE730" s="11">
        <v>0</v>
      </c>
      <c r="DF730" s="13">
        <f t="shared" si="1512"/>
        <v>2358</v>
      </c>
      <c r="DG730" s="11">
        <v>1</v>
      </c>
      <c r="DH730" s="11">
        <v>1</v>
      </c>
      <c r="DI730" s="11">
        <v>2.38</v>
      </c>
      <c r="DJ730" s="42">
        <f t="shared" si="1513"/>
        <v>3.38</v>
      </c>
      <c r="DK730" s="11">
        <v>1.275</v>
      </c>
      <c r="DL730" s="9">
        <v>0.5</v>
      </c>
      <c r="DM730" s="43">
        <f t="shared" si="1514"/>
        <v>5080.9005</v>
      </c>
      <c r="DV730" s="11">
        <f t="shared" si="1515"/>
        <v>3203</v>
      </c>
      <c r="DW730" s="12">
        <v>0.75</v>
      </c>
      <c r="DX730" s="11">
        <v>1</v>
      </c>
      <c r="DY730" s="11">
        <v>0</v>
      </c>
      <c r="DZ730" s="13">
        <f t="shared" si="1516"/>
        <v>2402.25</v>
      </c>
      <c r="EA730" s="11">
        <v>1</v>
      </c>
      <c r="EB730" s="11">
        <v>1</v>
      </c>
      <c r="EC730" s="11">
        <v>3.18</v>
      </c>
      <c r="ED730" s="42">
        <f t="shared" si="1517"/>
        <v>4.18</v>
      </c>
      <c r="EE730" s="11">
        <v>1.275</v>
      </c>
      <c r="EF730" s="9">
        <v>0.5</v>
      </c>
      <c r="EG730" s="43">
        <f t="shared" si="1518"/>
        <v>6401.3956875</v>
      </c>
    </row>
    <row r="731" s="1" customFormat="1" customHeight="1" spans="6:139">
      <c r="F731" s="11">
        <v>2704</v>
      </c>
      <c r="G731" s="12">
        <v>1.8</v>
      </c>
      <c r="H731" s="11">
        <v>1</v>
      </c>
      <c r="I731" s="11">
        <v>0</v>
      </c>
      <c r="J731" s="13">
        <f t="shared" si="1495"/>
        <v>4867.2</v>
      </c>
      <c r="K731" s="11">
        <v>1</v>
      </c>
      <c r="L731" s="11">
        <v>1</v>
      </c>
      <c r="M731" s="11">
        <v>2.38</v>
      </c>
      <c r="N731" s="42">
        <f t="shared" si="1496"/>
        <v>3.38</v>
      </c>
      <c r="O731" s="11">
        <v>1.275</v>
      </c>
      <c r="P731" s="9">
        <v>0.5</v>
      </c>
      <c r="Q731" s="43">
        <f t="shared" si="1497"/>
        <v>10487.5992</v>
      </c>
      <c r="Z731" s="11">
        <v>2704</v>
      </c>
      <c r="AA731" s="12">
        <v>1.8</v>
      </c>
      <c r="AB731" s="11">
        <v>1</v>
      </c>
      <c r="AC731" s="11">
        <v>0</v>
      </c>
      <c r="AD731" s="13">
        <f t="shared" si="1498"/>
        <v>4867.2</v>
      </c>
      <c r="AE731" s="11">
        <v>1</v>
      </c>
      <c r="AF731" s="11">
        <v>1</v>
      </c>
      <c r="AG731" s="11">
        <v>2.38</v>
      </c>
      <c r="AH731" s="42">
        <f t="shared" si="1499"/>
        <v>3.38</v>
      </c>
      <c r="AI731" s="11">
        <v>1.275</v>
      </c>
      <c r="AJ731" s="9">
        <v>0.5</v>
      </c>
      <c r="AK731" s="43">
        <f t="shared" si="1500"/>
        <v>10487.5992</v>
      </c>
      <c r="AT731" s="11">
        <v>2704</v>
      </c>
      <c r="AU731" s="12">
        <v>1.8</v>
      </c>
      <c r="AV731" s="11">
        <v>1</v>
      </c>
      <c r="AW731" s="11">
        <v>0</v>
      </c>
      <c r="AX731" s="13">
        <f t="shared" si="1501"/>
        <v>4867.2</v>
      </c>
      <c r="AY731" s="11">
        <v>1</v>
      </c>
      <c r="AZ731" s="11">
        <v>1</v>
      </c>
      <c r="BA731" s="11">
        <v>2.38</v>
      </c>
      <c r="BB731" s="42">
        <f t="shared" si="1502"/>
        <v>3.38</v>
      </c>
      <c r="BC731" s="11">
        <v>1.275</v>
      </c>
      <c r="BD731" s="9">
        <v>0.5</v>
      </c>
      <c r="BE731" s="43">
        <f t="shared" si="1503"/>
        <v>10487.5992</v>
      </c>
      <c r="BN731" s="11">
        <v>2704</v>
      </c>
      <c r="BO731" s="12">
        <v>1.8</v>
      </c>
      <c r="BP731" s="11">
        <v>1</v>
      </c>
      <c r="BQ731" s="11">
        <v>0</v>
      </c>
      <c r="BR731" s="13">
        <f t="shared" si="1504"/>
        <v>4867.2</v>
      </c>
      <c r="BS731" s="11">
        <v>1</v>
      </c>
      <c r="BT731" s="11">
        <v>1</v>
      </c>
      <c r="BU731" s="11">
        <v>2.38</v>
      </c>
      <c r="BV731" s="42">
        <f t="shared" si="1505"/>
        <v>3.38</v>
      </c>
      <c r="BW731" s="11">
        <v>1.275</v>
      </c>
      <c r="BX731" s="9">
        <v>0.5</v>
      </c>
      <c r="BY731" s="43">
        <f t="shared" si="1506"/>
        <v>10487.5992</v>
      </c>
      <c r="CH731" s="11">
        <f t="shared" si="1507"/>
        <v>3132</v>
      </c>
      <c r="CI731" s="12">
        <v>1.8</v>
      </c>
      <c r="CJ731" s="11">
        <v>1</v>
      </c>
      <c r="CK731" s="11">
        <v>0</v>
      </c>
      <c r="CL731" s="13">
        <f t="shared" si="1508"/>
        <v>5637.6</v>
      </c>
      <c r="CM731" s="11">
        <v>1</v>
      </c>
      <c r="CN731" s="11">
        <v>1</v>
      </c>
      <c r="CO731" s="11">
        <v>2.38</v>
      </c>
      <c r="CP731" s="42">
        <f t="shared" si="1509"/>
        <v>3.38</v>
      </c>
      <c r="CQ731" s="11">
        <v>1.275</v>
      </c>
      <c r="CR731" s="9">
        <v>0.5</v>
      </c>
      <c r="CS731" s="43">
        <f t="shared" si="1510"/>
        <v>12147.6186</v>
      </c>
      <c r="DB731" s="11">
        <f t="shared" si="1511"/>
        <v>3144</v>
      </c>
      <c r="DC731" s="12">
        <v>1.8</v>
      </c>
      <c r="DD731" s="11">
        <v>1</v>
      </c>
      <c r="DE731" s="11">
        <v>0</v>
      </c>
      <c r="DF731" s="13">
        <f t="shared" si="1512"/>
        <v>5659.2</v>
      </c>
      <c r="DG731" s="11">
        <v>1</v>
      </c>
      <c r="DH731" s="11">
        <v>1</v>
      </c>
      <c r="DI731" s="11">
        <v>2.38</v>
      </c>
      <c r="DJ731" s="42">
        <f t="shared" si="1513"/>
        <v>3.38</v>
      </c>
      <c r="DK731" s="11">
        <v>1.275</v>
      </c>
      <c r="DL731" s="9">
        <v>0.5</v>
      </c>
      <c r="DM731" s="43">
        <f t="shared" si="1514"/>
        <v>12194.1612</v>
      </c>
      <c r="DV731" s="11">
        <f t="shared" si="1515"/>
        <v>3203</v>
      </c>
      <c r="DW731" s="12">
        <v>1.8</v>
      </c>
      <c r="DX731" s="11">
        <v>1</v>
      </c>
      <c r="DY731" s="11">
        <v>0</v>
      </c>
      <c r="DZ731" s="13">
        <f t="shared" si="1516"/>
        <v>5765.4</v>
      </c>
      <c r="EA731" s="11">
        <v>1</v>
      </c>
      <c r="EB731" s="11">
        <v>1</v>
      </c>
      <c r="EC731" s="11">
        <v>3.18</v>
      </c>
      <c r="ED731" s="42">
        <f t="shared" si="1517"/>
        <v>4.18</v>
      </c>
      <c r="EE731" s="11">
        <v>1.275</v>
      </c>
      <c r="EF731" s="9">
        <v>0.5</v>
      </c>
      <c r="EG731" s="43">
        <f t="shared" si="1518"/>
        <v>15363.34965</v>
      </c>
    </row>
    <row r="732" s="1" customFormat="1" customHeight="1" spans="6:139">
      <c r="F732" s="11">
        <v>2704</v>
      </c>
      <c r="G732" s="12">
        <v>1.05</v>
      </c>
      <c r="H732" s="11">
        <v>1</v>
      </c>
      <c r="I732" s="11">
        <v>0</v>
      </c>
      <c r="J732" s="13">
        <f t="shared" si="1495"/>
        <v>2839.2</v>
      </c>
      <c r="K732" s="11">
        <v>1</v>
      </c>
      <c r="L732" s="11">
        <v>1</v>
      </c>
      <c r="M732" s="11">
        <v>2.38</v>
      </c>
      <c r="N732" s="42">
        <f t="shared" si="1496"/>
        <v>3.38</v>
      </c>
      <c r="O732" s="11">
        <v>1.275</v>
      </c>
      <c r="P732" s="9">
        <v>0.5</v>
      </c>
      <c r="Q732" s="43">
        <f t="shared" si="1497"/>
        <v>6117.7662</v>
      </c>
      <c r="Z732" s="11">
        <v>2704</v>
      </c>
      <c r="AA732" s="12">
        <v>1.05</v>
      </c>
      <c r="AB732" s="11">
        <v>1</v>
      </c>
      <c r="AC732" s="11">
        <v>0</v>
      </c>
      <c r="AD732" s="13">
        <f t="shared" si="1498"/>
        <v>2839.2</v>
      </c>
      <c r="AE732" s="11">
        <v>1</v>
      </c>
      <c r="AF732" s="11">
        <v>1</v>
      </c>
      <c r="AG732" s="11">
        <v>2.38</v>
      </c>
      <c r="AH732" s="42">
        <f t="shared" si="1499"/>
        <v>3.38</v>
      </c>
      <c r="AI732" s="11">
        <v>1.275</v>
      </c>
      <c r="AJ732" s="9">
        <v>0.5</v>
      </c>
      <c r="AK732" s="43">
        <f t="shared" si="1500"/>
        <v>6117.7662</v>
      </c>
      <c r="AT732" s="11">
        <v>2704</v>
      </c>
      <c r="AU732" s="12">
        <v>1.05</v>
      </c>
      <c r="AV732" s="11">
        <v>1</v>
      </c>
      <c r="AW732" s="11">
        <v>0</v>
      </c>
      <c r="AX732" s="13">
        <f t="shared" si="1501"/>
        <v>2839.2</v>
      </c>
      <c r="AY732" s="11">
        <v>1</v>
      </c>
      <c r="AZ732" s="11">
        <v>1</v>
      </c>
      <c r="BA732" s="11">
        <v>2.38</v>
      </c>
      <c r="BB732" s="42">
        <f t="shared" si="1502"/>
        <v>3.38</v>
      </c>
      <c r="BC732" s="11">
        <v>1.275</v>
      </c>
      <c r="BD732" s="9">
        <v>0.5</v>
      </c>
      <c r="BE732" s="43">
        <f t="shared" si="1503"/>
        <v>6117.7662</v>
      </c>
      <c r="BN732" s="11">
        <v>2704</v>
      </c>
      <c r="BO732" s="12">
        <v>1.05</v>
      </c>
      <c r="BP732" s="11">
        <v>1</v>
      </c>
      <c r="BQ732" s="11">
        <v>0</v>
      </c>
      <c r="BR732" s="13">
        <f t="shared" si="1504"/>
        <v>2839.2</v>
      </c>
      <c r="BS732" s="11">
        <v>1</v>
      </c>
      <c r="BT732" s="11">
        <v>1</v>
      </c>
      <c r="BU732" s="11">
        <v>2.38</v>
      </c>
      <c r="BV732" s="42">
        <f t="shared" si="1505"/>
        <v>3.38</v>
      </c>
      <c r="BW732" s="11">
        <v>1.275</v>
      </c>
      <c r="BX732" s="9">
        <v>0.5</v>
      </c>
      <c r="BY732" s="43">
        <f t="shared" si="1506"/>
        <v>6117.7662</v>
      </c>
      <c r="CH732" s="11">
        <f t="shared" si="1507"/>
        <v>3132</v>
      </c>
      <c r="CI732" s="12">
        <v>1.05</v>
      </c>
      <c r="CJ732" s="11">
        <v>1</v>
      </c>
      <c r="CK732" s="11">
        <v>0</v>
      </c>
      <c r="CL732" s="13">
        <f t="shared" si="1508"/>
        <v>3288.6</v>
      </c>
      <c r="CM732" s="11">
        <v>1</v>
      </c>
      <c r="CN732" s="11">
        <v>1</v>
      </c>
      <c r="CO732" s="11">
        <v>2.38</v>
      </c>
      <c r="CP732" s="42">
        <f t="shared" si="1509"/>
        <v>3.38</v>
      </c>
      <c r="CQ732" s="11">
        <v>1.275</v>
      </c>
      <c r="CR732" s="9">
        <v>0.5</v>
      </c>
      <c r="CS732" s="43">
        <f t="shared" si="1510"/>
        <v>7086.11085</v>
      </c>
      <c r="DB732" s="11">
        <f t="shared" si="1511"/>
        <v>3144</v>
      </c>
      <c r="DC732" s="12">
        <v>1.05</v>
      </c>
      <c r="DD732" s="11">
        <v>1</v>
      </c>
      <c r="DE732" s="11">
        <v>0</v>
      </c>
      <c r="DF732" s="13">
        <f t="shared" si="1512"/>
        <v>3301.2</v>
      </c>
      <c r="DG732" s="11">
        <v>1</v>
      </c>
      <c r="DH732" s="11">
        <v>1</v>
      </c>
      <c r="DI732" s="11">
        <v>2.38</v>
      </c>
      <c r="DJ732" s="42">
        <f t="shared" si="1513"/>
        <v>3.38</v>
      </c>
      <c r="DK732" s="11">
        <v>1.275</v>
      </c>
      <c r="DL732" s="9">
        <v>0.5</v>
      </c>
      <c r="DM732" s="43">
        <f t="shared" si="1514"/>
        <v>7113.2607</v>
      </c>
      <c r="DV732" s="11">
        <f t="shared" si="1515"/>
        <v>3203</v>
      </c>
      <c r="DW732" s="12">
        <v>1.05</v>
      </c>
      <c r="DX732" s="11">
        <v>1</v>
      </c>
      <c r="DY732" s="11">
        <v>0</v>
      </c>
      <c r="DZ732" s="13">
        <f t="shared" si="1516"/>
        <v>3363.15</v>
      </c>
      <c r="EA732" s="11">
        <v>1</v>
      </c>
      <c r="EB732" s="11">
        <v>1</v>
      </c>
      <c r="EC732" s="11">
        <v>3.18</v>
      </c>
      <c r="ED732" s="42">
        <f t="shared" si="1517"/>
        <v>4.18</v>
      </c>
      <c r="EE732" s="11">
        <v>1.275</v>
      </c>
      <c r="EF732" s="9">
        <v>0.5</v>
      </c>
      <c r="EG732" s="43">
        <f t="shared" si="1518"/>
        <v>8961.9539625</v>
      </c>
    </row>
    <row r="733" s="1" customFormat="1" customHeight="1" spans="6:139">
      <c r="F733" s="11">
        <v>2704</v>
      </c>
      <c r="G733" s="12">
        <v>1.06</v>
      </c>
      <c r="H733" s="11">
        <v>1</v>
      </c>
      <c r="I733" s="11">
        <v>0</v>
      </c>
      <c r="J733" s="13">
        <f t="shared" si="1495"/>
        <v>2866.24</v>
      </c>
      <c r="K733" s="11">
        <v>1</v>
      </c>
      <c r="L733" s="11">
        <v>1</v>
      </c>
      <c r="M733" s="11">
        <v>2.38</v>
      </c>
      <c r="N733" s="42">
        <f t="shared" si="1496"/>
        <v>3.38</v>
      </c>
      <c r="O733" s="11">
        <v>1.275</v>
      </c>
      <c r="P733" s="9">
        <v>0.5</v>
      </c>
      <c r="Q733" s="43">
        <f t="shared" si="1497"/>
        <v>6176.03064</v>
      </c>
      <c r="Z733" s="11">
        <v>2704</v>
      </c>
      <c r="AA733" s="12">
        <v>1.06</v>
      </c>
      <c r="AB733" s="11">
        <v>1</v>
      </c>
      <c r="AC733" s="11">
        <v>0</v>
      </c>
      <c r="AD733" s="13">
        <f t="shared" si="1498"/>
        <v>2866.24</v>
      </c>
      <c r="AE733" s="11">
        <v>1</v>
      </c>
      <c r="AF733" s="11">
        <v>1</v>
      </c>
      <c r="AG733" s="11">
        <v>2.38</v>
      </c>
      <c r="AH733" s="42">
        <f t="shared" si="1499"/>
        <v>3.38</v>
      </c>
      <c r="AI733" s="11">
        <v>1.275</v>
      </c>
      <c r="AJ733" s="9">
        <v>0.5</v>
      </c>
      <c r="AK733" s="43">
        <f t="shared" si="1500"/>
        <v>6176.03064</v>
      </c>
      <c r="AT733" s="11">
        <v>2704</v>
      </c>
      <c r="AU733" s="12">
        <v>1.06</v>
      </c>
      <c r="AV733" s="11">
        <v>1</v>
      </c>
      <c r="AW733" s="11">
        <v>0</v>
      </c>
      <c r="AX733" s="13">
        <f t="shared" si="1501"/>
        <v>2866.24</v>
      </c>
      <c r="AY733" s="11">
        <v>1</v>
      </c>
      <c r="AZ733" s="11">
        <v>1</v>
      </c>
      <c r="BA733" s="11">
        <v>2.38</v>
      </c>
      <c r="BB733" s="42">
        <f t="shared" si="1502"/>
        <v>3.38</v>
      </c>
      <c r="BC733" s="11">
        <v>1.275</v>
      </c>
      <c r="BD733" s="9">
        <v>0.5</v>
      </c>
      <c r="BE733" s="43">
        <f t="shared" si="1503"/>
        <v>6176.03064</v>
      </c>
      <c r="BN733" s="11">
        <v>2704</v>
      </c>
      <c r="BO733" s="12">
        <v>1.06</v>
      </c>
      <c r="BP733" s="11">
        <v>1</v>
      </c>
      <c r="BQ733" s="11">
        <v>0</v>
      </c>
      <c r="BR733" s="13">
        <f t="shared" si="1504"/>
        <v>2866.24</v>
      </c>
      <c r="BS733" s="11">
        <v>1</v>
      </c>
      <c r="BT733" s="11">
        <v>1</v>
      </c>
      <c r="BU733" s="11">
        <v>2.38</v>
      </c>
      <c r="BV733" s="42">
        <f t="shared" si="1505"/>
        <v>3.38</v>
      </c>
      <c r="BW733" s="11">
        <v>1.275</v>
      </c>
      <c r="BX733" s="9">
        <v>0.5</v>
      </c>
      <c r="BY733" s="43">
        <f t="shared" si="1506"/>
        <v>6176.03064</v>
      </c>
      <c r="CH733" s="11">
        <f t="shared" si="1507"/>
        <v>3132</v>
      </c>
      <c r="CI733" s="12">
        <v>1.06</v>
      </c>
      <c r="CJ733" s="11">
        <v>1</v>
      </c>
      <c r="CK733" s="11">
        <v>0</v>
      </c>
      <c r="CL733" s="13">
        <f t="shared" si="1508"/>
        <v>3319.92</v>
      </c>
      <c r="CM733" s="11">
        <v>1</v>
      </c>
      <c r="CN733" s="11">
        <v>1</v>
      </c>
      <c r="CO733" s="11">
        <v>2.38</v>
      </c>
      <c r="CP733" s="42">
        <f t="shared" si="1509"/>
        <v>3.38</v>
      </c>
      <c r="CQ733" s="11">
        <v>1.275</v>
      </c>
      <c r="CR733" s="9">
        <v>0.5</v>
      </c>
      <c r="CS733" s="43">
        <f t="shared" si="1510"/>
        <v>7153.59762</v>
      </c>
      <c r="DB733" s="11">
        <f t="shared" si="1511"/>
        <v>3144</v>
      </c>
      <c r="DC733" s="12">
        <v>1.06</v>
      </c>
      <c r="DD733" s="11">
        <v>1</v>
      </c>
      <c r="DE733" s="11">
        <v>0</v>
      </c>
      <c r="DF733" s="13">
        <f t="shared" si="1512"/>
        <v>3332.64</v>
      </c>
      <c r="DG733" s="11">
        <v>1</v>
      </c>
      <c r="DH733" s="11">
        <v>1</v>
      </c>
      <c r="DI733" s="11">
        <v>2.38</v>
      </c>
      <c r="DJ733" s="42">
        <f t="shared" si="1513"/>
        <v>3.38</v>
      </c>
      <c r="DK733" s="11">
        <v>1.275</v>
      </c>
      <c r="DL733" s="9">
        <v>0.5</v>
      </c>
      <c r="DM733" s="43">
        <f t="shared" si="1514"/>
        <v>7181.00604</v>
      </c>
      <c r="DV733" s="11">
        <f t="shared" si="1515"/>
        <v>3203</v>
      </c>
      <c r="DW733" s="12">
        <v>1.06</v>
      </c>
      <c r="DX733" s="11">
        <v>1</v>
      </c>
      <c r="DY733" s="11">
        <v>0</v>
      </c>
      <c r="DZ733" s="13">
        <f t="shared" si="1516"/>
        <v>3395.18</v>
      </c>
      <c r="EA733" s="11">
        <v>1</v>
      </c>
      <c r="EB733" s="11">
        <v>1</v>
      </c>
      <c r="EC733" s="11">
        <v>3.18</v>
      </c>
      <c r="ED733" s="42">
        <f t="shared" si="1517"/>
        <v>4.18</v>
      </c>
      <c r="EE733" s="11">
        <v>1.275</v>
      </c>
      <c r="EF733" s="9">
        <v>0.5</v>
      </c>
      <c r="EG733" s="43">
        <f t="shared" si="1518"/>
        <v>9047.305905</v>
      </c>
    </row>
    <row r="734" s="1" customFormat="1" customHeight="1" spans="6:139">
      <c r="F734" s="11">
        <v>2704</v>
      </c>
      <c r="G734" s="12">
        <v>1.31</v>
      </c>
      <c r="H734" s="11">
        <v>1</v>
      </c>
      <c r="I734" s="11">
        <v>0</v>
      </c>
      <c r="J734" s="13">
        <f t="shared" si="1495"/>
        <v>3542.24</v>
      </c>
      <c r="K734" s="11">
        <v>1</v>
      </c>
      <c r="L734" s="11">
        <v>1</v>
      </c>
      <c r="M734" s="11">
        <v>2.38</v>
      </c>
      <c r="N734" s="42">
        <f t="shared" si="1496"/>
        <v>3.38</v>
      </c>
      <c r="O734" s="11">
        <v>1.275</v>
      </c>
      <c r="P734" s="9">
        <v>0.5</v>
      </c>
      <c r="Q734" s="43">
        <f t="shared" si="1497"/>
        <v>7632.64164</v>
      </c>
      <c r="Z734" s="11">
        <v>2704</v>
      </c>
      <c r="AA734" s="12">
        <v>1.31</v>
      </c>
      <c r="AB734" s="11">
        <v>1</v>
      </c>
      <c r="AC734" s="11">
        <v>0</v>
      </c>
      <c r="AD734" s="13">
        <f t="shared" si="1498"/>
        <v>3542.24</v>
      </c>
      <c r="AE734" s="11">
        <v>1</v>
      </c>
      <c r="AF734" s="11">
        <v>1</v>
      </c>
      <c r="AG734" s="11">
        <v>2.38</v>
      </c>
      <c r="AH734" s="42">
        <f t="shared" si="1499"/>
        <v>3.38</v>
      </c>
      <c r="AI734" s="11">
        <v>1.275</v>
      </c>
      <c r="AJ734" s="9">
        <v>0.5</v>
      </c>
      <c r="AK734" s="43">
        <f t="shared" si="1500"/>
        <v>7632.64164</v>
      </c>
      <c r="AT734" s="11">
        <v>2704</v>
      </c>
      <c r="AU734" s="12">
        <v>1.31</v>
      </c>
      <c r="AV734" s="11">
        <v>1</v>
      </c>
      <c r="AW734" s="11">
        <v>0</v>
      </c>
      <c r="AX734" s="13">
        <f t="shared" si="1501"/>
        <v>3542.24</v>
      </c>
      <c r="AY734" s="11">
        <v>1</v>
      </c>
      <c r="AZ734" s="11">
        <v>1</v>
      </c>
      <c r="BA734" s="11">
        <v>2.38</v>
      </c>
      <c r="BB734" s="42">
        <f t="shared" si="1502"/>
        <v>3.38</v>
      </c>
      <c r="BC734" s="11">
        <v>1.275</v>
      </c>
      <c r="BD734" s="9">
        <v>0.5</v>
      </c>
      <c r="BE734" s="43">
        <f t="shared" si="1503"/>
        <v>7632.64164</v>
      </c>
      <c r="BN734" s="11">
        <v>2704</v>
      </c>
      <c r="BO734" s="12">
        <v>1.31</v>
      </c>
      <c r="BP734" s="11">
        <v>1</v>
      </c>
      <c r="BQ734" s="11">
        <v>0</v>
      </c>
      <c r="BR734" s="13">
        <f t="shared" si="1504"/>
        <v>3542.24</v>
      </c>
      <c r="BS734" s="11">
        <v>1</v>
      </c>
      <c r="BT734" s="11">
        <v>1</v>
      </c>
      <c r="BU734" s="11">
        <v>2.38</v>
      </c>
      <c r="BV734" s="42">
        <f t="shared" si="1505"/>
        <v>3.38</v>
      </c>
      <c r="BW734" s="11">
        <v>1.275</v>
      </c>
      <c r="BX734" s="9">
        <v>0.5</v>
      </c>
      <c r="BY734" s="43">
        <f t="shared" si="1506"/>
        <v>7632.64164</v>
      </c>
      <c r="CH734" s="11">
        <f t="shared" si="1507"/>
        <v>3132</v>
      </c>
      <c r="CI734" s="12">
        <v>1.31</v>
      </c>
      <c r="CJ734" s="11">
        <v>1</v>
      </c>
      <c r="CK734" s="11">
        <v>0</v>
      </c>
      <c r="CL734" s="13">
        <f t="shared" si="1508"/>
        <v>4102.92</v>
      </c>
      <c r="CM734" s="11">
        <v>1</v>
      </c>
      <c r="CN734" s="11">
        <v>1</v>
      </c>
      <c r="CO734" s="11">
        <v>2.38</v>
      </c>
      <c r="CP734" s="42">
        <f t="shared" si="1509"/>
        <v>3.38</v>
      </c>
      <c r="CQ734" s="11">
        <v>1.275</v>
      </c>
      <c r="CR734" s="9">
        <v>0.5</v>
      </c>
      <c r="CS734" s="43">
        <f t="shared" si="1510"/>
        <v>8840.76687</v>
      </c>
      <c r="DB734" s="11">
        <f t="shared" si="1511"/>
        <v>3144</v>
      </c>
      <c r="DC734" s="12">
        <v>1.31</v>
      </c>
      <c r="DD734" s="11">
        <v>1</v>
      </c>
      <c r="DE734" s="11">
        <v>0</v>
      </c>
      <c r="DF734" s="13">
        <f t="shared" si="1512"/>
        <v>4118.64</v>
      </c>
      <c r="DG734" s="11">
        <v>1</v>
      </c>
      <c r="DH734" s="11">
        <v>1</v>
      </c>
      <c r="DI734" s="11">
        <v>2.38</v>
      </c>
      <c r="DJ734" s="42">
        <f t="shared" si="1513"/>
        <v>3.38</v>
      </c>
      <c r="DK734" s="11">
        <v>1.275</v>
      </c>
      <c r="DL734" s="9">
        <v>0.5</v>
      </c>
      <c r="DM734" s="43">
        <f t="shared" si="1514"/>
        <v>8874.63954</v>
      </c>
      <c r="DV734" s="11">
        <f t="shared" si="1515"/>
        <v>3203</v>
      </c>
      <c r="DW734" s="12">
        <v>1.31</v>
      </c>
      <c r="DX734" s="11">
        <v>1</v>
      </c>
      <c r="DY734" s="11">
        <v>0</v>
      </c>
      <c r="DZ734" s="13">
        <f t="shared" si="1516"/>
        <v>4195.93</v>
      </c>
      <c r="EA734" s="11">
        <v>1</v>
      </c>
      <c r="EB734" s="11">
        <v>1</v>
      </c>
      <c r="EC734" s="11">
        <v>3.18</v>
      </c>
      <c r="ED734" s="42">
        <f t="shared" si="1517"/>
        <v>4.18</v>
      </c>
      <c r="EE734" s="11">
        <v>1.275</v>
      </c>
      <c r="EF734" s="9">
        <v>0.5</v>
      </c>
      <c r="EG734" s="43">
        <f t="shared" si="1518"/>
        <v>11181.1044675</v>
      </c>
    </row>
    <row r="735" s="1" customFormat="1" customHeight="1" spans="6:139">
      <c r="F735" s="11">
        <v>2704</v>
      </c>
      <c r="G735" s="12">
        <v>0.75</v>
      </c>
      <c r="H735" s="11">
        <v>1</v>
      </c>
      <c r="I735" s="11">
        <v>0</v>
      </c>
      <c r="J735" s="13">
        <f t="shared" si="1495"/>
        <v>2028</v>
      </c>
      <c r="K735" s="11">
        <v>1</v>
      </c>
      <c r="L735" s="11">
        <v>1</v>
      </c>
      <c r="M735" s="11">
        <v>2.38</v>
      </c>
      <c r="N735" s="42">
        <f t="shared" si="1496"/>
        <v>3.38</v>
      </c>
      <c r="O735" s="11">
        <v>1.275</v>
      </c>
      <c r="P735" s="9">
        <v>0.5</v>
      </c>
      <c r="Q735" s="43">
        <f t="shared" si="1497"/>
        <v>4369.833</v>
      </c>
      <c r="Z735" s="11">
        <v>2704</v>
      </c>
      <c r="AA735" s="12">
        <v>0.75</v>
      </c>
      <c r="AB735" s="11">
        <v>1</v>
      </c>
      <c r="AC735" s="11">
        <v>0</v>
      </c>
      <c r="AD735" s="13">
        <f t="shared" si="1498"/>
        <v>2028</v>
      </c>
      <c r="AE735" s="11">
        <v>1</v>
      </c>
      <c r="AF735" s="11">
        <v>1</v>
      </c>
      <c r="AG735" s="11">
        <v>2.38</v>
      </c>
      <c r="AH735" s="42">
        <f t="shared" si="1499"/>
        <v>3.38</v>
      </c>
      <c r="AI735" s="11">
        <v>1.275</v>
      </c>
      <c r="AJ735" s="9">
        <v>0.5</v>
      </c>
      <c r="AK735" s="43">
        <f t="shared" si="1500"/>
        <v>4369.833</v>
      </c>
      <c r="AT735" s="11">
        <v>2704</v>
      </c>
      <c r="AU735" s="12">
        <v>0.75</v>
      </c>
      <c r="AV735" s="11">
        <v>1</v>
      </c>
      <c r="AW735" s="11">
        <v>0</v>
      </c>
      <c r="AX735" s="13">
        <f t="shared" si="1501"/>
        <v>2028</v>
      </c>
      <c r="AY735" s="11">
        <v>1</v>
      </c>
      <c r="AZ735" s="11">
        <v>1</v>
      </c>
      <c r="BA735" s="11">
        <v>2.38</v>
      </c>
      <c r="BB735" s="42">
        <f t="shared" si="1502"/>
        <v>3.38</v>
      </c>
      <c r="BC735" s="11">
        <v>1.275</v>
      </c>
      <c r="BD735" s="9">
        <v>0.5</v>
      </c>
      <c r="BE735" s="43">
        <f t="shared" si="1503"/>
        <v>4369.833</v>
      </c>
      <c r="BN735" s="11">
        <v>2704</v>
      </c>
      <c r="BO735" s="12">
        <v>0.75</v>
      </c>
      <c r="BP735" s="11">
        <v>1</v>
      </c>
      <c r="BQ735" s="11">
        <v>0</v>
      </c>
      <c r="BR735" s="13">
        <f t="shared" si="1504"/>
        <v>2028</v>
      </c>
      <c r="BS735" s="11">
        <v>1</v>
      </c>
      <c r="BT735" s="11">
        <v>1</v>
      </c>
      <c r="BU735" s="11">
        <v>2.38</v>
      </c>
      <c r="BV735" s="42">
        <f t="shared" si="1505"/>
        <v>3.38</v>
      </c>
      <c r="BW735" s="11">
        <v>1.275</v>
      </c>
      <c r="BX735" s="9">
        <v>0.5</v>
      </c>
      <c r="BY735" s="43">
        <f t="shared" si="1506"/>
        <v>4369.833</v>
      </c>
      <c r="CH735" s="11">
        <f t="shared" si="1507"/>
        <v>3132</v>
      </c>
      <c r="CI735" s="12">
        <v>0.75</v>
      </c>
      <c r="CJ735" s="11">
        <v>1</v>
      </c>
      <c r="CK735" s="11">
        <v>0</v>
      </c>
      <c r="CL735" s="13">
        <f t="shared" si="1508"/>
        <v>2349</v>
      </c>
      <c r="CM735" s="11">
        <v>1</v>
      </c>
      <c r="CN735" s="11">
        <v>1</v>
      </c>
      <c r="CO735" s="11">
        <v>2.38</v>
      </c>
      <c r="CP735" s="42">
        <f t="shared" si="1509"/>
        <v>3.38</v>
      </c>
      <c r="CQ735" s="11">
        <v>1.275</v>
      </c>
      <c r="CR735" s="9">
        <v>0.5</v>
      </c>
      <c r="CS735" s="43">
        <f t="shared" si="1510"/>
        <v>5061.50775</v>
      </c>
      <c r="DB735" s="11">
        <f t="shared" si="1511"/>
        <v>3144</v>
      </c>
      <c r="DC735" s="12">
        <v>0.75</v>
      </c>
      <c r="DD735" s="11">
        <v>1</v>
      </c>
      <c r="DE735" s="11">
        <v>0</v>
      </c>
      <c r="DF735" s="13">
        <f t="shared" si="1512"/>
        <v>2358</v>
      </c>
      <c r="DG735" s="11">
        <v>1</v>
      </c>
      <c r="DH735" s="11">
        <v>1</v>
      </c>
      <c r="DI735" s="11">
        <v>2.38</v>
      </c>
      <c r="DJ735" s="42">
        <f t="shared" si="1513"/>
        <v>3.38</v>
      </c>
      <c r="DK735" s="11">
        <v>1.275</v>
      </c>
      <c r="DL735" s="9">
        <v>0.5</v>
      </c>
      <c r="DM735" s="43">
        <f t="shared" si="1514"/>
        <v>5080.9005</v>
      </c>
      <c r="DV735" s="11">
        <f t="shared" si="1515"/>
        <v>3203</v>
      </c>
      <c r="DW735" s="12">
        <v>0.75</v>
      </c>
      <c r="DX735" s="11">
        <v>1</v>
      </c>
      <c r="DY735" s="11">
        <v>0</v>
      </c>
      <c r="DZ735" s="13">
        <f t="shared" si="1516"/>
        <v>2402.25</v>
      </c>
      <c r="EA735" s="11">
        <v>1</v>
      </c>
      <c r="EB735" s="11">
        <v>1</v>
      </c>
      <c r="EC735" s="11">
        <v>3.18</v>
      </c>
      <c r="ED735" s="42">
        <f t="shared" si="1517"/>
        <v>4.18</v>
      </c>
      <c r="EE735" s="11">
        <v>1.275</v>
      </c>
      <c r="EF735" s="9">
        <v>0.5</v>
      </c>
      <c r="EG735" s="43">
        <f t="shared" si="1518"/>
        <v>6401.3956875</v>
      </c>
    </row>
    <row r="736" s="1" customFormat="1" customHeight="1" spans="6:139">
      <c r="F736" s="11">
        <v>2704</v>
      </c>
      <c r="G736" s="12">
        <v>0.75</v>
      </c>
      <c r="H736" s="11">
        <v>1</v>
      </c>
      <c r="I736" s="11">
        <v>0</v>
      </c>
      <c r="J736" s="13">
        <f t="shared" si="1495"/>
        <v>2028</v>
      </c>
      <c r="K736" s="11">
        <v>1</v>
      </c>
      <c r="L736" s="11">
        <v>1</v>
      </c>
      <c r="M736" s="11">
        <v>2.38</v>
      </c>
      <c r="N736" s="42">
        <f t="shared" si="1496"/>
        <v>3.38</v>
      </c>
      <c r="O736" s="11">
        <v>1.275</v>
      </c>
      <c r="P736" s="9">
        <v>0.5</v>
      </c>
      <c r="Q736" s="43">
        <f t="shared" si="1497"/>
        <v>4369.833</v>
      </c>
      <c r="Z736" s="11">
        <v>2704</v>
      </c>
      <c r="AA736" s="12">
        <v>0.75</v>
      </c>
      <c r="AB736" s="11">
        <v>1</v>
      </c>
      <c r="AC736" s="11">
        <v>0</v>
      </c>
      <c r="AD736" s="13">
        <f t="shared" si="1498"/>
        <v>2028</v>
      </c>
      <c r="AE736" s="11">
        <v>1</v>
      </c>
      <c r="AF736" s="11">
        <v>1</v>
      </c>
      <c r="AG736" s="11">
        <v>2.38</v>
      </c>
      <c r="AH736" s="42">
        <f t="shared" si="1499"/>
        <v>3.38</v>
      </c>
      <c r="AI736" s="11">
        <v>1.275</v>
      </c>
      <c r="AJ736" s="9">
        <v>0.5</v>
      </c>
      <c r="AK736" s="43">
        <f t="shared" si="1500"/>
        <v>4369.833</v>
      </c>
      <c r="AT736" s="11">
        <v>2704</v>
      </c>
      <c r="AU736" s="12">
        <v>0.75</v>
      </c>
      <c r="AV736" s="11">
        <v>1</v>
      </c>
      <c r="AW736" s="11">
        <v>0</v>
      </c>
      <c r="AX736" s="13">
        <f t="shared" si="1501"/>
        <v>2028</v>
      </c>
      <c r="AY736" s="11">
        <v>1</v>
      </c>
      <c r="AZ736" s="11">
        <v>1</v>
      </c>
      <c r="BA736" s="11">
        <v>2.38</v>
      </c>
      <c r="BB736" s="42">
        <f t="shared" si="1502"/>
        <v>3.38</v>
      </c>
      <c r="BC736" s="11">
        <v>1.275</v>
      </c>
      <c r="BD736" s="9">
        <v>0.5</v>
      </c>
      <c r="BE736" s="43">
        <f t="shared" si="1503"/>
        <v>4369.833</v>
      </c>
      <c r="BN736" s="11">
        <v>2704</v>
      </c>
      <c r="BO736" s="12">
        <v>0.75</v>
      </c>
      <c r="BP736" s="11">
        <v>1</v>
      </c>
      <c r="BQ736" s="11">
        <v>0</v>
      </c>
      <c r="BR736" s="13">
        <f t="shared" si="1504"/>
        <v>2028</v>
      </c>
      <c r="BS736" s="11">
        <v>1</v>
      </c>
      <c r="BT736" s="11">
        <v>1</v>
      </c>
      <c r="BU736" s="11">
        <v>2.38</v>
      </c>
      <c r="BV736" s="42">
        <f t="shared" si="1505"/>
        <v>3.38</v>
      </c>
      <c r="BW736" s="11">
        <v>1.275</v>
      </c>
      <c r="BX736" s="9">
        <v>0.5</v>
      </c>
      <c r="BY736" s="43">
        <f t="shared" si="1506"/>
        <v>4369.833</v>
      </c>
      <c r="CH736" s="11">
        <f t="shared" si="1507"/>
        <v>3132</v>
      </c>
      <c r="CI736" s="12">
        <v>0.75</v>
      </c>
      <c r="CJ736" s="11">
        <v>1</v>
      </c>
      <c r="CK736" s="11">
        <v>0</v>
      </c>
      <c r="CL736" s="13">
        <f t="shared" si="1508"/>
        <v>2349</v>
      </c>
      <c r="CM736" s="11">
        <v>1</v>
      </c>
      <c r="CN736" s="11">
        <v>1</v>
      </c>
      <c r="CO736" s="11">
        <v>2.38</v>
      </c>
      <c r="CP736" s="42">
        <f t="shared" si="1509"/>
        <v>3.38</v>
      </c>
      <c r="CQ736" s="11">
        <v>1.275</v>
      </c>
      <c r="CR736" s="9">
        <v>0.5</v>
      </c>
      <c r="CS736" s="43">
        <f t="shared" si="1510"/>
        <v>5061.50775</v>
      </c>
      <c r="DB736" s="11">
        <f t="shared" si="1511"/>
        <v>3144</v>
      </c>
      <c r="DC736" s="12">
        <v>0.75</v>
      </c>
      <c r="DD736" s="11">
        <v>1</v>
      </c>
      <c r="DE736" s="11">
        <v>0</v>
      </c>
      <c r="DF736" s="13">
        <f t="shared" si="1512"/>
        <v>2358</v>
      </c>
      <c r="DG736" s="11">
        <v>1</v>
      </c>
      <c r="DH736" s="11">
        <v>1</v>
      </c>
      <c r="DI736" s="11">
        <v>2.38</v>
      </c>
      <c r="DJ736" s="42">
        <f t="shared" si="1513"/>
        <v>3.38</v>
      </c>
      <c r="DK736" s="11">
        <v>1.275</v>
      </c>
      <c r="DL736" s="9">
        <v>0.5</v>
      </c>
      <c r="DM736" s="43">
        <f t="shared" si="1514"/>
        <v>5080.9005</v>
      </c>
      <c r="DV736" s="11">
        <f t="shared" si="1515"/>
        <v>3203</v>
      </c>
      <c r="DW736" s="12">
        <v>0.75</v>
      </c>
      <c r="DX736" s="11">
        <v>1</v>
      </c>
      <c r="DY736" s="11">
        <v>0</v>
      </c>
      <c r="DZ736" s="13">
        <f t="shared" si="1516"/>
        <v>2402.25</v>
      </c>
      <c r="EA736" s="11">
        <v>1</v>
      </c>
      <c r="EB736" s="11">
        <v>1</v>
      </c>
      <c r="EC736" s="11">
        <v>3.18</v>
      </c>
      <c r="ED736" s="42">
        <f t="shared" si="1517"/>
        <v>4.18</v>
      </c>
      <c r="EE736" s="11">
        <v>1.275</v>
      </c>
      <c r="EF736" s="9">
        <v>0.5</v>
      </c>
      <c r="EG736" s="43">
        <f t="shared" si="1518"/>
        <v>6401.3956875</v>
      </c>
    </row>
    <row r="737" s="1" customFormat="1" customHeight="1" spans="6:137">
      <c r="F737" s="11">
        <v>2704</v>
      </c>
      <c r="G737" s="12">
        <v>1.8</v>
      </c>
      <c r="H737" s="11">
        <v>1</v>
      </c>
      <c r="I737" s="11">
        <v>0</v>
      </c>
      <c r="J737" s="13">
        <f t="shared" si="1495"/>
        <v>4867.2</v>
      </c>
      <c r="K737" s="11">
        <v>1</v>
      </c>
      <c r="L737" s="11">
        <v>1</v>
      </c>
      <c r="M737" s="11">
        <v>2.38</v>
      </c>
      <c r="N737" s="42">
        <f t="shared" si="1496"/>
        <v>3.38</v>
      </c>
      <c r="O737" s="11">
        <v>1.275</v>
      </c>
      <c r="P737" s="9">
        <v>0.5</v>
      </c>
      <c r="Q737" s="43">
        <f t="shared" si="1497"/>
        <v>10487.5992</v>
      </c>
      <c r="Z737" s="11">
        <v>2704</v>
      </c>
      <c r="AA737" s="12">
        <v>1.8</v>
      </c>
      <c r="AB737" s="11">
        <v>1</v>
      </c>
      <c r="AC737" s="11">
        <v>0</v>
      </c>
      <c r="AD737" s="13">
        <f t="shared" si="1498"/>
        <v>4867.2</v>
      </c>
      <c r="AE737" s="11">
        <v>1</v>
      </c>
      <c r="AF737" s="11">
        <v>1</v>
      </c>
      <c r="AG737" s="11">
        <v>2.38</v>
      </c>
      <c r="AH737" s="42">
        <f t="shared" si="1499"/>
        <v>3.38</v>
      </c>
      <c r="AI737" s="11">
        <v>1.275</v>
      </c>
      <c r="AJ737" s="9">
        <v>0.5</v>
      </c>
      <c r="AK737" s="43">
        <f t="shared" si="1500"/>
        <v>10487.5992</v>
      </c>
      <c r="AT737" s="11">
        <v>2704</v>
      </c>
      <c r="AU737" s="12">
        <v>1.8</v>
      </c>
      <c r="AV737" s="11">
        <v>1</v>
      </c>
      <c r="AW737" s="11">
        <v>0</v>
      </c>
      <c r="AX737" s="13">
        <f t="shared" si="1501"/>
        <v>4867.2</v>
      </c>
      <c r="AY737" s="11">
        <v>1</v>
      </c>
      <c r="AZ737" s="11">
        <v>1</v>
      </c>
      <c r="BA737" s="11">
        <v>2.38</v>
      </c>
      <c r="BB737" s="42">
        <f t="shared" si="1502"/>
        <v>3.38</v>
      </c>
      <c r="BC737" s="11">
        <v>1.275</v>
      </c>
      <c r="BD737" s="9">
        <v>0.5</v>
      </c>
      <c r="BE737" s="43">
        <f t="shared" si="1503"/>
        <v>10487.5992</v>
      </c>
      <c r="BN737" s="11">
        <v>2704</v>
      </c>
      <c r="BO737" s="12">
        <v>1.8</v>
      </c>
      <c r="BP737" s="11">
        <v>1</v>
      </c>
      <c r="BQ737" s="11">
        <v>0</v>
      </c>
      <c r="BR737" s="13">
        <f t="shared" si="1504"/>
        <v>4867.2</v>
      </c>
      <c r="BS737" s="11">
        <v>1</v>
      </c>
      <c r="BT737" s="11">
        <v>1</v>
      </c>
      <c r="BU737" s="11">
        <v>2.38</v>
      </c>
      <c r="BV737" s="42">
        <f t="shared" si="1505"/>
        <v>3.38</v>
      </c>
      <c r="BW737" s="11">
        <v>1.275</v>
      </c>
      <c r="BX737" s="9">
        <v>0.5</v>
      </c>
      <c r="BY737" s="43">
        <f t="shared" si="1506"/>
        <v>10487.5992</v>
      </c>
      <c r="CH737" s="11">
        <f t="shared" si="1507"/>
        <v>3132</v>
      </c>
      <c r="CI737" s="12">
        <v>1.8</v>
      </c>
      <c r="CJ737" s="11">
        <v>1</v>
      </c>
      <c r="CK737" s="11">
        <v>0</v>
      </c>
      <c r="CL737" s="13">
        <f t="shared" si="1508"/>
        <v>5637.6</v>
      </c>
      <c r="CM737" s="11">
        <v>1</v>
      </c>
      <c r="CN737" s="11">
        <v>1</v>
      </c>
      <c r="CO737" s="11">
        <v>2.38</v>
      </c>
      <c r="CP737" s="42">
        <f t="shared" si="1509"/>
        <v>3.38</v>
      </c>
      <c r="CQ737" s="11">
        <v>1.275</v>
      </c>
      <c r="CR737" s="9">
        <v>0.5</v>
      </c>
      <c r="CS737" s="43">
        <f t="shared" si="1510"/>
        <v>12147.6186</v>
      </c>
      <c r="DB737" s="11">
        <f t="shared" si="1511"/>
        <v>3144</v>
      </c>
      <c r="DC737" s="12">
        <v>1.8</v>
      </c>
      <c r="DD737" s="11">
        <v>1</v>
      </c>
      <c r="DE737" s="11">
        <v>0</v>
      </c>
      <c r="DF737" s="13">
        <f t="shared" si="1512"/>
        <v>5659.2</v>
      </c>
      <c r="DG737" s="11">
        <v>1</v>
      </c>
      <c r="DH737" s="11">
        <v>1</v>
      </c>
      <c r="DI737" s="11">
        <v>2.38</v>
      </c>
      <c r="DJ737" s="42">
        <f t="shared" si="1513"/>
        <v>3.38</v>
      </c>
      <c r="DK737" s="11">
        <v>1.275</v>
      </c>
      <c r="DL737" s="9">
        <v>0.5</v>
      </c>
      <c r="DM737" s="43">
        <f t="shared" si="1514"/>
        <v>12194.1612</v>
      </c>
      <c r="DV737" s="11">
        <f t="shared" si="1515"/>
        <v>3203</v>
      </c>
      <c r="DW737" s="12">
        <v>1.8</v>
      </c>
      <c r="DX737" s="11">
        <v>1</v>
      </c>
      <c r="DY737" s="11">
        <v>0</v>
      </c>
      <c r="DZ737" s="13">
        <f t="shared" si="1516"/>
        <v>5765.4</v>
      </c>
      <c r="EA737" s="11">
        <v>1</v>
      </c>
      <c r="EB737" s="11">
        <v>1</v>
      </c>
      <c r="EC737" s="11">
        <v>3.18</v>
      </c>
      <c r="ED737" s="42">
        <f t="shared" si="1517"/>
        <v>4.18</v>
      </c>
      <c r="EE737" s="11">
        <v>1.275</v>
      </c>
      <c r="EF737" s="9">
        <v>0.5</v>
      </c>
      <c r="EG737" s="43">
        <f t="shared" si="1518"/>
        <v>15363.34965</v>
      </c>
    </row>
    <row r="738" s="1" customFormat="1" customHeight="1" spans="6:137">
      <c r="F738" s="11">
        <v>2704</v>
      </c>
      <c r="G738" s="12">
        <v>3.21</v>
      </c>
      <c r="H738" s="11">
        <v>1</v>
      </c>
      <c r="I738" s="11">
        <v>0</v>
      </c>
      <c r="J738" s="13">
        <f t="shared" si="1495"/>
        <v>8679.84</v>
      </c>
      <c r="K738" s="11">
        <v>1</v>
      </c>
      <c r="L738" s="11">
        <v>1</v>
      </c>
      <c r="M738" s="11">
        <v>2.38</v>
      </c>
      <c r="N738" s="42">
        <f t="shared" si="1496"/>
        <v>3.38</v>
      </c>
      <c r="O738" s="11">
        <v>1.275</v>
      </c>
      <c r="P738" s="9">
        <v>0.5</v>
      </c>
      <c r="Q738" s="43">
        <f t="shared" si="1497"/>
        <v>18702.88524</v>
      </c>
      <c r="Z738" s="11">
        <v>2704</v>
      </c>
      <c r="AA738" s="12">
        <v>3.21</v>
      </c>
      <c r="AB738" s="11">
        <v>1</v>
      </c>
      <c r="AC738" s="11">
        <v>0</v>
      </c>
      <c r="AD738" s="13">
        <f t="shared" si="1498"/>
        <v>8679.84</v>
      </c>
      <c r="AE738" s="11">
        <v>1</v>
      </c>
      <c r="AF738" s="11">
        <v>1</v>
      </c>
      <c r="AG738" s="11">
        <v>2.38</v>
      </c>
      <c r="AH738" s="42">
        <f t="shared" si="1499"/>
        <v>3.38</v>
      </c>
      <c r="AI738" s="11">
        <v>1.275</v>
      </c>
      <c r="AJ738" s="9">
        <v>0.5</v>
      </c>
      <c r="AK738" s="43">
        <f t="shared" si="1500"/>
        <v>18702.88524</v>
      </c>
      <c r="AT738" s="11">
        <v>2704</v>
      </c>
      <c r="AU738" s="12">
        <v>3.21</v>
      </c>
      <c r="AV738" s="11">
        <v>1</v>
      </c>
      <c r="AW738" s="11">
        <v>0</v>
      </c>
      <c r="AX738" s="13">
        <f t="shared" si="1501"/>
        <v>8679.84</v>
      </c>
      <c r="AY738" s="11">
        <v>1</v>
      </c>
      <c r="AZ738" s="11">
        <v>1</v>
      </c>
      <c r="BA738" s="11">
        <v>2.38</v>
      </c>
      <c r="BB738" s="42">
        <f t="shared" si="1502"/>
        <v>3.38</v>
      </c>
      <c r="BC738" s="11">
        <v>1.275</v>
      </c>
      <c r="BD738" s="9">
        <v>0.5</v>
      </c>
      <c r="BE738" s="43">
        <f t="shared" si="1503"/>
        <v>18702.88524</v>
      </c>
      <c r="BN738" s="11">
        <v>2704</v>
      </c>
      <c r="BO738" s="12">
        <v>3.21</v>
      </c>
      <c r="BP738" s="11">
        <v>1</v>
      </c>
      <c r="BQ738" s="11">
        <v>0</v>
      </c>
      <c r="BR738" s="13">
        <f t="shared" si="1504"/>
        <v>8679.84</v>
      </c>
      <c r="BS738" s="11">
        <v>1</v>
      </c>
      <c r="BT738" s="11">
        <v>1</v>
      </c>
      <c r="BU738" s="11">
        <v>2.38</v>
      </c>
      <c r="BV738" s="42">
        <f t="shared" si="1505"/>
        <v>3.38</v>
      </c>
      <c r="BW738" s="11">
        <v>1.275</v>
      </c>
      <c r="BX738" s="9">
        <v>0.5</v>
      </c>
      <c r="BY738" s="43">
        <f t="shared" si="1506"/>
        <v>18702.88524</v>
      </c>
      <c r="CH738" s="11">
        <f t="shared" si="1507"/>
        <v>3132</v>
      </c>
      <c r="CI738" s="12">
        <v>3.21</v>
      </c>
      <c r="CJ738" s="11">
        <v>1</v>
      </c>
      <c r="CK738" s="11">
        <v>0</v>
      </c>
      <c r="CL738" s="13">
        <f t="shared" si="1508"/>
        <v>10053.72</v>
      </c>
      <c r="CM738" s="11">
        <v>1</v>
      </c>
      <c r="CN738" s="11">
        <v>1</v>
      </c>
      <c r="CO738" s="11">
        <v>2.38</v>
      </c>
      <c r="CP738" s="42">
        <f t="shared" si="1509"/>
        <v>3.38</v>
      </c>
      <c r="CQ738" s="11">
        <v>1.275</v>
      </c>
      <c r="CR738" s="9">
        <v>0.5</v>
      </c>
      <c r="CS738" s="43">
        <f t="shared" si="1510"/>
        <v>21663.25317</v>
      </c>
      <c r="DB738" s="11">
        <f t="shared" si="1511"/>
        <v>3144</v>
      </c>
      <c r="DC738" s="12">
        <v>3.21</v>
      </c>
      <c r="DD738" s="11">
        <v>1</v>
      </c>
      <c r="DE738" s="11">
        <v>0</v>
      </c>
      <c r="DF738" s="13">
        <f t="shared" si="1512"/>
        <v>10092.24</v>
      </c>
      <c r="DG738" s="11">
        <v>1</v>
      </c>
      <c r="DH738" s="11">
        <v>1</v>
      </c>
      <c r="DI738" s="11">
        <v>2.38</v>
      </c>
      <c r="DJ738" s="42">
        <f t="shared" si="1513"/>
        <v>3.38</v>
      </c>
      <c r="DK738" s="11">
        <v>1.275</v>
      </c>
      <c r="DL738" s="9">
        <v>0.5</v>
      </c>
      <c r="DM738" s="43">
        <f t="shared" si="1514"/>
        <v>21746.25414</v>
      </c>
      <c r="DV738" s="11">
        <f t="shared" si="1515"/>
        <v>3203</v>
      </c>
      <c r="DW738" s="12">
        <v>3.21</v>
      </c>
      <c r="DX738" s="11">
        <v>1</v>
      </c>
      <c r="DY738" s="11">
        <v>0</v>
      </c>
      <c r="DZ738" s="13">
        <f t="shared" si="1516"/>
        <v>10281.63</v>
      </c>
      <c r="EA738" s="11">
        <v>1</v>
      </c>
      <c r="EB738" s="11">
        <v>1</v>
      </c>
      <c r="EC738" s="11">
        <v>3.18</v>
      </c>
      <c r="ED738" s="42">
        <f t="shared" si="1517"/>
        <v>4.18</v>
      </c>
      <c r="EE738" s="11">
        <v>1.275</v>
      </c>
      <c r="EF738" s="9">
        <v>0.5</v>
      </c>
      <c r="EG738" s="43">
        <f t="shared" si="1518"/>
        <v>27397.9735425</v>
      </c>
    </row>
    <row r="739" s="1" customFormat="1" customHeight="1" spans="6:137">
      <c r="F739" s="11">
        <v>2704</v>
      </c>
      <c r="G739" s="12">
        <v>3.21</v>
      </c>
      <c r="H739" s="11">
        <v>1</v>
      </c>
      <c r="I739" s="11">
        <v>0</v>
      </c>
      <c r="J739" s="13">
        <f t="shared" si="1495"/>
        <v>8679.84</v>
      </c>
      <c r="K739" s="11">
        <v>1</v>
      </c>
      <c r="L739" s="11">
        <v>1</v>
      </c>
      <c r="M739" s="11">
        <v>2.38</v>
      </c>
      <c r="N739" s="42">
        <f t="shared" si="1496"/>
        <v>3.38</v>
      </c>
      <c r="O739" s="11">
        <v>1.275</v>
      </c>
      <c r="P739" s="9">
        <v>0.5</v>
      </c>
      <c r="Q739" s="43">
        <f t="shared" si="1497"/>
        <v>18702.88524</v>
      </c>
      <c r="Z739" s="11">
        <v>2704</v>
      </c>
      <c r="AA739" s="12">
        <v>3.21</v>
      </c>
      <c r="AB739" s="11">
        <v>1</v>
      </c>
      <c r="AC739" s="11">
        <v>0</v>
      </c>
      <c r="AD739" s="13">
        <f t="shared" si="1498"/>
        <v>8679.84</v>
      </c>
      <c r="AE739" s="11">
        <v>1</v>
      </c>
      <c r="AF739" s="11">
        <v>1</v>
      </c>
      <c r="AG739" s="11">
        <v>2.38</v>
      </c>
      <c r="AH739" s="42">
        <f t="shared" si="1499"/>
        <v>3.38</v>
      </c>
      <c r="AI739" s="11">
        <v>1.275</v>
      </c>
      <c r="AJ739" s="9">
        <v>0.5</v>
      </c>
      <c r="AK739" s="43">
        <f t="shared" si="1500"/>
        <v>18702.88524</v>
      </c>
      <c r="AT739" s="11">
        <v>2704</v>
      </c>
      <c r="AU739" s="12">
        <v>3.21</v>
      </c>
      <c r="AV739" s="11">
        <v>1</v>
      </c>
      <c r="AW739" s="11">
        <v>0</v>
      </c>
      <c r="AX739" s="13">
        <f t="shared" si="1501"/>
        <v>8679.84</v>
      </c>
      <c r="AY739" s="11">
        <v>1</v>
      </c>
      <c r="AZ739" s="11">
        <v>1</v>
      </c>
      <c r="BA739" s="11">
        <v>2.38</v>
      </c>
      <c r="BB739" s="42">
        <f t="shared" si="1502"/>
        <v>3.38</v>
      </c>
      <c r="BC739" s="11">
        <v>1.275</v>
      </c>
      <c r="BD739" s="9">
        <v>0.5</v>
      </c>
      <c r="BE739" s="43">
        <f t="shared" si="1503"/>
        <v>18702.88524</v>
      </c>
      <c r="BN739" s="11">
        <v>2704</v>
      </c>
      <c r="BO739" s="12">
        <v>3.21</v>
      </c>
      <c r="BP739" s="11">
        <v>1</v>
      </c>
      <c r="BQ739" s="11">
        <v>0</v>
      </c>
      <c r="BR739" s="13">
        <f t="shared" si="1504"/>
        <v>8679.84</v>
      </c>
      <c r="BS739" s="11">
        <v>1</v>
      </c>
      <c r="BT739" s="11">
        <v>1</v>
      </c>
      <c r="BU739" s="11">
        <v>2.38</v>
      </c>
      <c r="BV739" s="42">
        <f t="shared" si="1505"/>
        <v>3.38</v>
      </c>
      <c r="BW739" s="11">
        <v>1.275</v>
      </c>
      <c r="BX739" s="9">
        <v>0.5</v>
      </c>
      <c r="BY739" s="43">
        <f t="shared" si="1506"/>
        <v>18702.88524</v>
      </c>
      <c r="CH739" s="11">
        <f t="shared" si="1507"/>
        <v>3132</v>
      </c>
      <c r="CI739" s="12">
        <v>3.21</v>
      </c>
      <c r="CJ739" s="11">
        <v>1</v>
      </c>
      <c r="CK739" s="11">
        <v>0</v>
      </c>
      <c r="CL739" s="13">
        <f t="shared" si="1508"/>
        <v>10053.72</v>
      </c>
      <c r="CM739" s="11">
        <v>1</v>
      </c>
      <c r="CN739" s="11">
        <v>1</v>
      </c>
      <c r="CO739" s="11">
        <v>2.38</v>
      </c>
      <c r="CP739" s="42">
        <f t="shared" si="1509"/>
        <v>3.38</v>
      </c>
      <c r="CQ739" s="11">
        <v>1.275</v>
      </c>
      <c r="CR739" s="9">
        <v>0.5</v>
      </c>
      <c r="CS739" s="43">
        <f t="shared" si="1510"/>
        <v>21663.25317</v>
      </c>
      <c r="DB739" s="11">
        <f t="shared" si="1511"/>
        <v>3144</v>
      </c>
      <c r="DC739" s="12">
        <v>3.21</v>
      </c>
      <c r="DD739" s="11">
        <v>1</v>
      </c>
      <c r="DE739" s="11">
        <v>0</v>
      </c>
      <c r="DF739" s="13">
        <f t="shared" si="1512"/>
        <v>10092.24</v>
      </c>
      <c r="DG739" s="11">
        <v>1</v>
      </c>
      <c r="DH739" s="11">
        <v>1</v>
      </c>
      <c r="DI739" s="11">
        <v>2.38</v>
      </c>
      <c r="DJ739" s="42">
        <f t="shared" si="1513"/>
        <v>3.38</v>
      </c>
      <c r="DK739" s="11">
        <v>1.275</v>
      </c>
      <c r="DL739" s="9">
        <v>0.5</v>
      </c>
      <c r="DM739" s="43">
        <f t="shared" si="1514"/>
        <v>21746.25414</v>
      </c>
      <c r="DV739" s="11">
        <f t="shared" si="1515"/>
        <v>3203</v>
      </c>
      <c r="DW739" s="12">
        <v>3.21</v>
      </c>
      <c r="DX739" s="11">
        <v>1</v>
      </c>
      <c r="DY739" s="11">
        <v>0</v>
      </c>
      <c r="DZ739" s="13">
        <f t="shared" si="1516"/>
        <v>10281.63</v>
      </c>
      <c r="EA739" s="11">
        <v>1</v>
      </c>
      <c r="EB739" s="11">
        <v>1</v>
      </c>
      <c r="EC739" s="11">
        <v>3.18</v>
      </c>
      <c r="ED739" s="42">
        <f t="shared" si="1517"/>
        <v>4.18</v>
      </c>
      <c r="EE739" s="11">
        <v>1.275</v>
      </c>
      <c r="EF739" s="9">
        <v>0.5</v>
      </c>
      <c r="EG739" s="43">
        <f t="shared" si="1518"/>
        <v>27397.9735425</v>
      </c>
    </row>
    <row r="740" s="1" customFormat="1" customHeight="1" spans="6:137">
      <c r="F740" s="11">
        <v>2704</v>
      </c>
      <c r="G740" s="12">
        <v>0</v>
      </c>
      <c r="H740" s="11">
        <v>1</v>
      </c>
      <c r="I740" s="11">
        <v>0</v>
      </c>
      <c r="J740" s="13">
        <f t="shared" si="1495"/>
        <v>0</v>
      </c>
      <c r="K740" s="11">
        <v>1</v>
      </c>
      <c r="L740" s="11">
        <v>1</v>
      </c>
      <c r="M740" s="11">
        <v>2.38</v>
      </c>
      <c r="N740" s="42">
        <f t="shared" si="1496"/>
        <v>3.38</v>
      </c>
      <c r="O740" s="11">
        <v>1.275</v>
      </c>
      <c r="P740" s="9">
        <v>0.5</v>
      </c>
      <c r="Q740" s="43">
        <f t="shared" si="1497"/>
        <v>0</v>
      </c>
      <c r="Z740" s="11">
        <v>2704</v>
      </c>
      <c r="AA740" s="12">
        <v>0</v>
      </c>
      <c r="AB740" s="11">
        <v>1</v>
      </c>
      <c r="AC740" s="11">
        <v>0</v>
      </c>
      <c r="AD740" s="13">
        <f t="shared" si="1498"/>
        <v>0</v>
      </c>
      <c r="AE740" s="11">
        <v>1</v>
      </c>
      <c r="AF740" s="11">
        <v>1</v>
      </c>
      <c r="AG740" s="11">
        <v>2.38</v>
      </c>
      <c r="AH740" s="42">
        <f t="shared" si="1499"/>
        <v>3.38</v>
      </c>
      <c r="AI740" s="11">
        <v>1.275</v>
      </c>
      <c r="AJ740" s="9">
        <v>0.5</v>
      </c>
      <c r="AK740" s="43">
        <f t="shared" si="1500"/>
        <v>0</v>
      </c>
      <c r="AT740" s="11">
        <v>2704</v>
      </c>
      <c r="AU740" s="12">
        <v>0</v>
      </c>
      <c r="AV740" s="11">
        <v>1</v>
      </c>
      <c r="AW740" s="11">
        <v>0</v>
      </c>
      <c r="AX740" s="13">
        <f t="shared" si="1501"/>
        <v>0</v>
      </c>
      <c r="AY740" s="11">
        <v>1</v>
      </c>
      <c r="AZ740" s="11">
        <v>1</v>
      </c>
      <c r="BA740" s="11">
        <v>2.38</v>
      </c>
      <c r="BB740" s="42">
        <f t="shared" si="1502"/>
        <v>3.38</v>
      </c>
      <c r="BC740" s="11">
        <v>1.275</v>
      </c>
      <c r="BD740" s="9">
        <v>0.5</v>
      </c>
      <c r="BE740" s="43">
        <f t="shared" si="1503"/>
        <v>0</v>
      </c>
      <c r="BN740" s="11">
        <v>2704</v>
      </c>
      <c r="BO740" s="12">
        <v>0</v>
      </c>
      <c r="BP740" s="11">
        <v>1</v>
      </c>
      <c r="BQ740" s="11">
        <v>0</v>
      </c>
      <c r="BR740" s="13">
        <f t="shared" si="1504"/>
        <v>0</v>
      </c>
      <c r="BS740" s="11">
        <v>1</v>
      </c>
      <c r="BT740" s="11">
        <v>1</v>
      </c>
      <c r="BU740" s="11">
        <v>2.38</v>
      </c>
      <c r="BV740" s="42">
        <f t="shared" si="1505"/>
        <v>3.38</v>
      </c>
      <c r="BW740" s="11">
        <v>1.275</v>
      </c>
      <c r="BX740" s="9">
        <v>0.5</v>
      </c>
      <c r="BY740" s="43">
        <f t="shared" si="1506"/>
        <v>0</v>
      </c>
      <c r="CH740" s="11">
        <f t="shared" si="1507"/>
        <v>3132</v>
      </c>
      <c r="CI740" s="12">
        <v>0</v>
      </c>
      <c r="CJ740" s="11">
        <v>1</v>
      </c>
      <c r="CK740" s="11">
        <v>0</v>
      </c>
      <c r="CL740" s="13">
        <f t="shared" si="1508"/>
        <v>0</v>
      </c>
      <c r="CM740" s="11">
        <v>1</v>
      </c>
      <c r="CN740" s="11">
        <v>1</v>
      </c>
      <c r="CO740" s="11">
        <v>2.38</v>
      </c>
      <c r="CP740" s="42">
        <f t="shared" si="1509"/>
        <v>3.38</v>
      </c>
      <c r="CQ740" s="11">
        <v>1.275</v>
      </c>
      <c r="CR740" s="9">
        <v>0.5</v>
      </c>
      <c r="CS740" s="43">
        <f t="shared" si="1510"/>
        <v>0</v>
      </c>
      <c r="DB740" s="11">
        <f t="shared" si="1511"/>
        <v>3144</v>
      </c>
      <c r="DC740" s="12">
        <v>0</v>
      </c>
      <c r="DD740" s="11">
        <v>1</v>
      </c>
      <c r="DE740" s="11">
        <v>0</v>
      </c>
      <c r="DF740" s="13">
        <f t="shared" si="1512"/>
        <v>0</v>
      </c>
      <c r="DG740" s="11">
        <v>1</v>
      </c>
      <c r="DH740" s="11">
        <v>1</v>
      </c>
      <c r="DI740" s="11">
        <v>2.38</v>
      </c>
      <c r="DJ740" s="42">
        <f t="shared" si="1513"/>
        <v>3.38</v>
      </c>
      <c r="DK740" s="11">
        <v>1.275</v>
      </c>
      <c r="DL740" s="9">
        <v>0.5</v>
      </c>
      <c r="DM740" s="43">
        <f t="shared" si="1514"/>
        <v>0</v>
      </c>
      <c r="DV740" s="11">
        <f t="shared" si="1515"/>
        <v>3203</v>
      </c>
      <c r="DW740" s="12">
        <v>0</v>
      </c>
      <c r="DX740" s="11">
        <v>1</v>
      </c>
      <c r="DY740" s="11">
        <v>0</v>
      </c>
      <c r="DZ740" s="13">
        <f t="shared" si="1516"/>
        <v>0</v>
      </c>
      <c r="EA740" s="11">
        <v>1</v>
      </c>
      <c r="EB740" s="11">
        <v>1</v>
      </c>
      <c r="EC740" s="11">
        <v>3.18</v>
      </c>
      <c r="ED740" s="42">
        <f t="shared" si="1517"/>
        <v>4.18</v>
      </c>
      <c r="EE740" s="11">
        <v>1.275</v>
      </c>
      <c r="EF740" s="9">
        <v>0.5</v>
      </c>
      <c r="EG740" s="43">
        <f t="shared" si="1518"/>
        <v>0</v>
      </c>
    </row>
    <row r="741" s="1" customFormat="1" customHeight="1" spans="6:137">
      <c r="F741" s="44" t="s">
        <v>30</v>
      </c>
      <c r="G741" s="45"/>
      <c r="H741" s="45"/>
      <c r="I741" s="45"/>
      <c r="J741" s="45"/>
      <c r="K741" s="45"/>
      <c r="L741" s="45"/>
      <c r="M741" s="46">
        <f>SUM(Q726:Q740)</f>
        <v>115713.17784</v>
      </c>
      <c r="N741" s="46"/>
      <c r="O741" s="46"/>
      <c r="P741" s="46"/>
      <c r="Q741" s="46"/>
      <c r="R741" s="1"/>
      <c r="S741" s="1"/>
      <c r="T741" s="1"/>
      <c r="U741" s="1"/>
      <c r="V741" s="1"/>
      <c r="W741" s="1"/>
      <c r="X741" s="1"/>
      <c r="Y741" s="1"/>
      <c r="Z741" s="44" t="s">
        <v>30</v>
      </c>
      <c r="AA741" s="45"/>
      <c r="AB741" s="45"/>
      <c r="AC741" s="45"/>
      <c r="AD741" s="45"/>
      <c r="AE741" s="45"/>
      <c r="AF741" s="45"/>
      <c r="AG741" s="46">
        <f>SUM(AK726:AK740)</f>
        <v>115713.17784</v>
      </c>
      <c r="AH741" s="46"/>
      <c r="AI741" s="46"/>
      <c r="AJ741" s="46"/>
      <c r="AK741" s="46"/>
      <c r="AL741" s="1"/>
      <c r="AM741" s="1"/>
      <c r="AN741" s="1"/>
      <c r="AO741" s="1"/>
      <c r="AP741" s="1"/>
      <c r="AQ741" s="1"/>
      <c r="AR741" s="1"/>
      <c r="AS741" s="1"/>
      <c r="AT741" s="44" t="s">
        <v>30</v>
      </c>
      <c r="AU741" s="45"/>
      <c r="AV741" s="45"/>
      <c r="AW741" s="45"/>
      <c r="AX741" s="45"/>
      <c r="AY741" s="45"/>
      <c r="AZ741" s="45"/>
      <c r="BA741" s="46">
        <f>SUM(BE726:BE740)</f>
        <v>115713.17784</v>
      </c>
      <c r="BB741" s="46"/>
      <c r="BC741" s="46"/>
      <c r="BD741" s="46"/>
      <c r="BE741" s="46"/>
      <c r="BF741" s="1"/>
      <c r="BG741" s="1"/>
      <c r="BH741" s="1"/>
      <c r="BI741" s="1"/>
      <c r="BJ741" s="1"/>
      <c r="BK741" s="1"/>
      <c r="BL741" s="1"/>
      <c r="BM741" s="1"/>
      <c r="BN741" s="44" t="s">
        <v>30</v>
      </c>
      <c r="BO741" s="45"/>
      <c r="BP741" s="45"/>
      <c r="BQ741" s="45"/>
      <c r="BR741" s="45"/>
      <c r="BS741" s="45"/>
      <c r="BT741" s="45"/>
      <c r="BU741" s="46">
        <f>SUM(BY726:BY740)</f>
        <v>115713.17784</v>
      </c>
      <c r="BV741" s="46"/>
      <c r="BW741" s="46"/>
      <c r="BX741" s="46"/>
      <c r="BY741" s="46"/>
      <c r="BZ741" s="1"/>
      <c r="CA741" s="1"/>
      <c r="CB741" s="1"/>
      <c r="CC741" s="1"/>
      <c r="CD741" s="1"/>
      <c r="CE741" s="1"/>
      <c r="CF741" s="1"/>
      <c r="CG741" s="1"/>
      <c r="CH741" s="44" t="s">
        <v>30</v>
      </c>
      <c r="CI741" s="45"/>
      <c r="CJ741" s="45"/>
      <c r="CK741" s="45"/>
      <c r="CL741" s="45"/>
      <c r="CM741" s="45"/>
      <c r="CN741" s="45"/>
      <c r="CO741" s="46">
        <f>SUM(CS726:CS740)</f>
        <v>134028.72522</v>
      </c>
      <c r="CP741" s="46"/>
      <c r="CQ741" s="46"/>
      <c r="CR741" s="46"/>
      <c r="CS741" s="46"/>
      <c r="CT741" s="1"/>
      <c r="CU741" s="1"/>
      <c r="CV741" s="1"/>
      <c r="CW741" s="1"/>
      <c r="CX741" s="1"/>
      <c r="CY741" s="1"/>
      <c r="CZ741" s="1"/>
      <c r="DA741" s="1"/>
      <c r="DB741" s="44" t="s">
        <v>30</v>
      </c>
      <c r="DC741" s="45"/>
      <c r="DD741" s="45"/>
      <c r="DE741" s="45"/>
      <c r="DF741" s="45"/>
      <c r="DG741" s="45"/>
      <c r="DH741" s="45"/>
      <c r="DI741" s="46">
        <f>SUM(DM726:DM740)</f>
        <v>134542.24524</v>
      </c>
      <c r="DJ741" s="46"/>
      <c r="DK741" s="46"/>
      <c r="DL741" s="46"/>
      <c r="DM741" s="46"/>
      <c r="DN741" s="1"/>
      <c r="DO741" s="1"/>
      <c r="DP741" s="1"/>
      <c r="DQ741" s="1"/>
      <c r="DR741" s="1"/>
      <c r="DS741" s="1"/>
      <c r="DT741" s="1"/>
      <c r="DU741" s="1"/>
      <c r="DV741" s="44" t="s">
        <v>30</v>
      </c>
      <c r="DW741" s="45"/>
      <c r="DX741" s="45"/>
      <c r="DY741" s="45"/>
      <c r="DZ741" s="45"/>
      <c r="EA741" s="45"/>
      <c r="EB741" s="45"/>
      <c r="EC741" s="46">
        <f>SUM(EG726:EG740)</f>
        <v>169508.957805</v>
      </c>
      <c r="ED741" s="46"/>
      <c r="EE741" s="46"/>
      <c r="EF741" s="46"/>
      <c r="EG741" s="46"/>
    </row>
    <row r="742" s="1" customFormat="1" customHeight="1" spans="6:137">
      <c r="F742" s="45"/>
      <c r="G742" s="45"/>
      <c r="H742" s="45"/>
      <c r="I742" s="45"/>
      <c r="J742" s="45"/>
      <c r="K742" s="45"/>
      <c r="L742" s="45"/>
      <c r="M742" s="46"/>
      <c r="N742" s="46"/>
      <c r="O742" s="46"/>
      <c r="P742" s="46"/>
      <c r="Q742" s="46"/>
      <c r="R742" s="1"/>
      <c r="S742" s="1"/>
      <c r="T742" s="1"/>
      <c r="U742" s="1"/>
      <c r="V742" s="1"/>
      <c r="W742" s="1"/>
      <c r="X742" s="1"/>
      <c r="Y742" s="1"/>
      <c r="Z742" s="45"/>
      <c r="AA742" s="45"/>
      <c r="AB742" s="45"/>
      <c r="AC742" s="45"/>
      <c r="AD742" s="45"/>
      <c r="AE742" s="45"/>
      <c r="AF742" s="45"/>
      <c r="AG742" s="46"/>
      <c r="AH742" s="46"/>
      <c r="AI742" s="46"/>
      <c r="AJ742" s="46"/>
      <c r="AK742" s="46"/>
      <c r="AL742" s="1"/>
      <c r="AM742" s="1"/>
      <c r="AN742" s="1"/>
      <c r="AO742" s="1"/>
      <c r="AP742" s="1"/>
      <c r="AQ742" s="1"/>
      <c r="AR742" s="1"/>
      <c r="AS742" s="1"/>
      <c r="AT742" s="45"/>
      <c r="AU742" s="45"/>
      <c r="AV742" s="45"/>
      <c r="AW742" s="45"/>
      <c r="AX742" s="45"/>
      <c r="AY742" s="45"/>
      <c r="AZ742" s="45"/>
      <c r="BA742" s="46"/>
      <c r="BB742" s="46"/>
      <c r="BC742" s="46"/>
      <c r="BD742" s="46"/>
      <c r="BE742" s="46"/>
      <c r="BF742" s="1"/>
      <c r="BG742" s="1"/>
      <c r="BH742" s="1"/>
      <c r="BI742" s="1"/>
      <c r="BJ742" s="1"/>
      <c r="BK742" s="1"/>
      <c r="BL742" s="1"/>
      <c r="BM742" s="1"/>
      <c r="BN742" s="45"/>
      <c r="BO742" s="45"/>
      <c r="BP742" s="45"/>
      <c r="BQ742" s="45"/>
      <c r="BR742" s="45"/>
      <c r="BS742" s="45"/>
      <c r="BT742" s="45"/>
      <c r="BU742" s="46"/>
      <c r="BV742" s="46"/>
      <c r="BW742" s="46"/>
      <c r="BX742" s="46"/>
      <c r="BY742" s="46"/>
      <c r="BZ742" s="1"/>
      <c r="CA742" s="1"/>
      <c r="CB742" s="1"/>
      <c r="CC742" s="1"/>
      <c r="CD742" s="1"/>
      <c r="CE742" s="1"/>
      <c r="CF742" s="1"/>
      <c r="CG742" s="1"/>
      <c r="CH742" s="45"/>
      <c r="CI742" s="45"/>
      <c r="CJ742" s="45"/>
      <c r="CK742" s="45"/>
      <c r="CL742" s="45"/>
      <c r="CM742" s="45"/>
      <c r="CN742" s="45"/>
      <c r="CO742" s="46"/>
      <c r="CP742" s="46"/>
      <c r="CQ742" s="46"/>
      <c r="CR742" s="46"/>
      <c r="CS742" s="46"/>
      <c r="CT742" s="1"/>
      <c r="CU742" s="1"/>
      <c r="CV742" s="1"/>
      <c r="CW742" s="1"/>
      <c r="CX742" s="1"/>
      <c r="CY742" s="1"/>
      <c r="CZ742" s="1"/>
      <c r="DA742" s="1"/>
      <c r="DB742" s="45"/>
      <c r="DC742" s="45"/>
      <c r="DD742" s="45"/>
      <c r="DE742" s="45"/>
      <c r="DF742" s="45"/>
      <c r="DG742" s="45"/>
      <c r="DH742" s="45"/>
      <c r="DI742" s="46"/>
      <c r="DJ742" s="46"/>
      <c r="DK742" s="46"/>
      <c r="DL742" s="46"/>
      <c r="DM742" s="46"/>
      <c r="DN742" s="1"/>
      <c r="DO742" s="1"/>
      <c r="DP742" s="1"/>
      <c r="DQ742" s="1"/>
      <c r="DR742" s="1"/>
      <c r="DS742" s="1"/>
      <c r="DT742" s="1"/>
      <c r="DU742" s="1"/>
      <c r="DV742" s="45"/>
      <c r="DW742" s="45"/>
      <c r="DX742" s="45"/>
      <c r="DY742" s="45"/>
      <c r="DZ742" s="45"/>
      <c r="EA742" s="45"/>
      <c r="EB742" s="45"/>
      <c r="EC742" s="46"/>
      <c r="ED742" s="46"/>
      <c r="EE742" s="46"/>
      <c r="EF742" s="46"/>
      <c r="EG742" s="46"/>
    </row>
    <row r="743" s="1" customFormat="1" customHeight="1" spans="6:137">
      <c r="F743" s="45"/>
      <c r="G743" s="45"/>
      <c r="H743" s="45"/>
      <c r="I743" s="45"/>
      <c r="J743" s="45"/>
      <c r="K743" s="45"/>
      <c r="L743" s="45"/>
      <c r="M743" s="46"/>
      <c r="N743" s="46"/>
      <c r="O743" s="46"/>
      <c r="P743" s="46"/>
      <c r="Q743" s="46"/>
      <c r="R743" s="1"/>
      <c r="S743" s="1"/>
      <c r="T743" s="1"/>
      <c r="U743" s="1"/>
      <c r="V743" s="1"/>
      <c r="W743" s="1"/>
      <c r="X743" s="1"/>
      <c r="Y743" s="1"/>
      <c r="Z743" s="45"/>
      <c r="AA743" s="45"/>
      <c r="AB743" s="45"/>
      <c r="AC743" s="45"/>
      <c r="AD743" s="45"/>
      <c r="AE743" s="45"/>
      <c r="AF743" s="45"/>
      <c r="AG743" s="46"/>
      <c r="AH743" s="46"/>
      <c r="AI743" s="46"/>
      <c r="AJ743" s="46"/>
      <c r="AK743" s="46"/>
      <c r="AL743" s="1"/>
      <c r="AM743" s="1"/>
      <c r="AN743" s="1"/>
      <c r="AO743" s="1"/>
      <c r="AP743" s="1"/>
      <c r="AQ743" s="1"/>
      <c r="AR743" s="1"/>
      <c r="AS743" s="1"/>
      <c r="AT743" s="45"/>
      <c r="AU743" s="45"/>
      <c r="AV743" s="45"/>
      <c r="AW743" s="45"/>
      <c r="AX743" s="45"/>
      <c r="AY743" s="45"/>
      <c r="AZ743" s="45"/>
      <c r="BA743" s="46"/>
      <c r="BB743" s="46"/>
      <c r="BC743" s="46"/>
      <c r="BD743" s="46"/>
      <c r="BE743" s="46"/>
      <c r="BF743" s="1"/>
      <c r="BG743" s="1"/>
      <c r="BH743" s="1"/>
      <c r="BI743" s="1"/>
      <c r="BJ743" s="1"/>
      <c r="BK743" s="1"/>
      <c r="BL743" s="1"/>
      <c r="BM743" s="1"/>
      <c r="BN743" s="45"/>
      <c r="BO743" s="45"/>
      <c r="BP743" s="45"/>
      <c r="BQ743" s="45"/>
      <c r="BR743" s="45"/>
      <c r="BS743" s="45"/>
      <c r="BT743" s="45"/>
      <c r="BU743" s="46"/>
      <c r="BV743" s="46"/>
      <c r="BW743" s="46"/>
      <c r="BX743" s="46"/>
      <c r="BY743" s="46"/>
      <c r="BZ743" s="1"/>
      <c r="CA743" s="1"/>
      <c r="CB743" s="1"/>
      <c r="CC743" s="1"/>
      <c r="CD743" s="1"/>
      <c r="CE743" s="1"/>
      <c r="CF743" s="1"/>
      <c r="CG743" s="1"/>
      <c r="CH743" s="45"/>
      <c r="CI743" s="45"/>
      <c r="CJ743" s="45"/>
      <c r="CK743" s="45"/>
      <c r="CL743" s="45"/>
      <c r="CM743" s="45"/>
      <c r="CN743" s="45"/>
      <c r="CO743" s="46"/>
      <c r="CP743" s="46"/>
      <c r="CQ743" s="46"/>
      <c r="CR743" s="46"/>
      <c r="CS743" s="46"/>
      <c r="CT743" s="1"/>
      <c r="CU743" s="1"/>
      <c r="CV743" s="1"/>
      <c r="CW743" s="1"/>
      <c r="CX743" s="1"/>
      <c r="CY743" s="1"/>
      <c r="CZ743" s="1"/>
      <c r="DA743" s="1"/>
      <c r="DB743" s="45"/>
      <c r="DC743" s="45"/>
      <c r="DD743" s="45"/>
      <c r="DE743" s="45"/>
      <c r="DF743" s="45"/>
      <c r="DG743" s="45"/>
      <c r="DH743" s="45"/>
      <c r="DI743" s="46"/>
      <c r="DJ743" s="46"/>
      <c r="DK743" s="46"/>
      <c r="DL743" s="46"/>
      <c r="DM743" s="46"/>
      <c r="DN743" s="1"/>
      <c r="DO743" s="1"/>
      <c r="DP743" s="1"/>
      <c r="DQ743" s="1"/>
      <c r="DR743" s="1"/>
      <c r="DS743" s="1"/>
      <c r="DT743" s="1"/>
      <c r="DU743" s="1"/>
      <c r="DV743" s="45"/>
      <c r="DW743" s="45"/>
      <c r="DX743" s="45"/>
      <c r="DY743" s="45"/>
      <c r="DZ743" s="45"/>
      <c r="EA743" s="45"/>
      <c r="EB743" s="45"/>
      <c r="EC743" s="46"/>
      <c r="ED743" s="46"/>
      <c r="EE743" s="46"/>
      <c r="EF743" s="46"/>
      <c r="EG743" s="46"/>
    </row>
    <row r="744" s="1" customFormat="1" customHeight="1" spans="6:137">
      <c r="F744" s="35" t="s">
        <v>31</v>
      </c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1"/>
      <c r="S744" s="1"/>
      <c r="T744" s="1"/>
      <c r="U744" s="1"/>
      <c r="V744" s="1"/>
      <c r="W744" s="1"/>
      <c r="X744" s="1"/>
      <c r="Y744" s="1"/>
      <c r="Z744" s="35" t="s">
        <v>31</v>
      </c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1"/>
      <c r="AM744" s="1"/>
      <c r="AN744" s="1"/>
      <c r="AO744" s="1"/>
      <c r="AP744" s="1"/>
      <c r="AQ744" s="1"/>
      <c r="AR744" s="1"/>
      <c r="AS744" s="1"/>
      <c r="AT744" s="35" t="s">
        <v>31</v>
      </c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1"/>
      <c r="BG744" s="1"/>
      <c r="BH744" s="1"/>
      <c r="BI744" s="1"/>
      <c r="BJ744" s="1"/>
      <c r="BK744" s="1"/>
      <c r="BL744" s="1"/>
      <c r="BM744" s="1"/>
      <c r="BN744" s="35" t="s">
        <v>31</v>
      </c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1"/>
      <c r="CA744" s="1"/>
      <c r="CB744" s="1"/>
      <c r="CC744" s="1"/>
      <c r="CD744" s="1"/>
      <c r="CE744" s="1"/>
      <c r="CF744" s="1"/>
      <c r="CG744" s="1"/>
      <c r="CH744" s="35" t="s">
        <v>31</v>
      </c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1"/>
      <c r="CU744" s="1"/>
      <c r="CV744" s="1"/>
      <c r="CW744" s="1"/>
      <c r="CX744" s="1"/>
      <c r="CY744" s="1"/>
      <c r="CZ744" s="1"/>
      <c r="DA744" s="1"/>
      <c r="DB744" s="35" t="s">
        <v>31</v>
      </c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1"/>
      <c r="DO744" s="1"/>
      <c r="DP744" s="1"/>
      <c r="DQ744" s="1"/>
      <c r="DR744" s="1"/>
      <c r="DS744" s="1"/>
      <c r="DT744" s="1"/>
      <c r="DU744" s="1"/>
      <c r="DV744" s="35" t="s">
        <v>31</v>
      </c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</row>
    <row r="745" s="1" customFormat="1" customHeight="1" spans="6:137">
      <c r="F745" s="13" t="s">
        <v>8</v>
      </c>
      <c r="G745" s="13"/>
      <c r="H745" s="13"/>
      <c r="I745" s="13"/>
      <c r="J745" s="13"/>
      <c r="K745" s="8" t="s">
        <v>53</v>
      </c>
      <c r="L745" s="8"/>
      <c r="M745" s="8"/>
      <c r="N745" s="8"/>
      <c r="O745" s="9" t="s">
        <v>38</v>
      </c>
      <c r="P745" s="9"/>
      <c r="Q745" s="41" t="s">
        <v>13</v>
      </c>
      <c r="Z745" s="13" t="s">
        <v>8</v>
      </c>
      <c r="AA745" s="13"/>
      <c r="AB745" s="13"/>
      <c r="AC745" s="13"/>
      <c r="AD745" s="13"/>
      <c r="AE745" s="8" t="s">
        <v>53</v>
      </c>
      <c r="AF745" s="8"/>
      <c r="AG745" s="8"/>
      <c r="AH745" s="8"/>
      <c r="AI745" s="9" t="s">
        <v>38</v>
      </c>
      <c r="AJ745" s="9"/>
      <c r="AK745" s="41" t="s">
        <v>13</v>
      </c>
      <c r="AT745" s="13" t="s">
        <v>8</v>
      </c>
      <c r="AU745" s="13"/>
      <c r="AV745" s="13"/>
      <c r="AW745" s="13"/>
      <c r="AX745" s="13"/>
      <c r="AY745" s="8" t="s">
        <v>53</v>
      </c>
      <c r="AZ745" s="8"/>
      <c r="BA745" s="8"/>
      <c r="BB745" s="8"/>
      <c r="BC745" s="9" t="s">
        <v>38</v>
      </c>
      <c r="BD745" s="9"/>
      <c r="BE745" s="41" t="s">
        <v>13</v>
      </c>
      <c r="BN745" s="13" t="s">
        <v>8</v>
      </c>
      <c r="BO745" s="13"/>
      <c r="BP745" s="13"/>
      <c r="BQ745" s="13"/>
      <c r="BR745" s="13"/>
      <c r="BS745" s="8" t="s">
        <v>53</v>
      </c>
      <c r="BT745" s="8"/>
      <c r="BU745" s="8"/>
      <c r="BV745" s="8"/>
      <c r="BW745" s="9" t="s">
        <v>38</v>
      </c>
      <c r="BX745" s="9"/>
      <c r="BY745" s="41" t="s">
        <v>13</v>
      </c>
      <c r="CH745" s="13" t="s">
        <v>8</v>
      </c>
      <c r="CI745" s="13"/>
      <c r="CJ745" s="13"/>
      <c r="CK745" s="13"/>
      <c r="CL745" s="13"/>
      <c r="CM745" s="8" t="s">
        <v>53</v>
      </c>
      <c r="CN745" s="8"/>
      <c r="CO745" s="8"/>
      <c r="CP745" s="8"/>
      <c r="CQ745" s="9" t="s">
        <v>38</v>
      </c>
      <c r="CR745" s="9"/>
      <c r="CS745" s="41" t="s">
        <v>13</v>
      </c>
      <c r="DB745" s="13" t="s">
        <v>8</v>
      </c>
      <c r="DC745" s="13"/>
      <c r="DD745" s="13"/>
      <c r="DE745" s="13"/>
      <c r="DF745" s="13"/>
      <c r="DG745" s="8" t="s">
        <v>53</v>
      </c>
      <c r="DH745" s="8"/>
      <c r="DI745" s="8"/>
      <c r="DJ745" s="8"/>
      <c r="DK745" s="9" t="s">
        <v>38</v>
      </c>
      <c r="DL745" s="9"/>
      <c r="DM745" s="41" t="s">
        <v>13</v>
      </c>
      <c r="DV745" s="13" t="s">
        <v>8</v>
      </c>
      <c r="DW745" s="13"/>
      <c r="DX745" s="13"/>
      <c r="DY745" s="13"/>
      <c r="DZ745" s="13"/>
      <c r="EA745" s="8" t="s">
        <v>53</v>
      </c>
      <c r="EB745" s="8"/>
      <c r="EC745" s="8"/>
      <c r="ED745" s="8"/>
      <c r="EE745" s="9" t="s">
        <v>38</v>
      </c>
      <c r="EF745" s="9"/>
      <c r="EG745" s="41" t="s">
        <v>13</v>
      </c>
    </row>
    <row r="746" s="1" customFormat="1" customHeight="1" spans="6:137">
      <c r="F746" s="13" t="s">
        <v>54</v>
      </c>
      <c r="G746" s="13" t="s">
        <v>55</v>
      </c>
      <c r="H746" s="13" t="s">
        <v>56</v>
      </c>
      <c r="I746" s="13" t="s">
        <v>57</v>
      </c>
      <c r="J746" s="13" t="s">
        <v>8</v>
      </c>
      <c r="K746" s="8" t="s">
        <v>58</v>
      </c>
      <c r="L746" s="8" t="s">
        <v>26</v>
      </c>
      <c r="M746" s="8" t="s">
        <v>27</v>
      </c>
      <c r="N746" s="42" t="s">
        <v>28</v>
      </c>
      <c r="O746" s="9" t="s">
        <v>59</v>
      </c>
      <c r="P746" s="9" t="s">
        <v>60</v>
      </c>
      <c r="Q746" s="41"/>
      <c r="R746" s="1"/>
      <c r="S746" s="1"/>
      <c r="T746" s="1"/>
      <c r="U746" s="1"/>
      <c r="V746" s="1"/>
      <c r="W746" s="1"/>
      <c r="X746" s="1"/>
      <c r="Y746" s="1"/>
      <c r="Z746" s="13" t="s">
        <v>54</v>
      </c>
      <c r="AA746" s="13" t="s">
        <v>55</v>
      </c>
      <c r="AB746" s="13" t="s">
        <v>56</v>
      </c>
      <c r="AC746" s="13" t="s">
        <v>57</v>
      </c>
      <c r="AD746" s="13" t="s">
        <v>8</v>
      </c>
      <c r="AE746" s="8" t="s">
        <v>58</v>
      </c>
      <c r="AF746" s="8" t="s">
        <v>26</v>
      </c>
      <c r="AG746" s="8" t="s">
        <v>27</v>
      </c>
      <c r="AH746" s="42" t="s">
        <v>28</v>
      </c>
      <c r="AI746" s="9" t="s">
        <v>59</v>
      </c>
      <c r="AJ746" s="9" t="s">
        <v>60</v>
      </c>
      <c r="AK746" s="41"/>
      <c r="AL746" s="1"/>
      <c r="AM746" s="1"/>
      <c r="AN746" s="1"/>
      <c r="AO746" s="1"/>
      <c r="AP746" s="1"/>
      <c r="AQ746" s="1"/>
      <c r="AR746" s="1"/>
      <c r="AS746" s="1"/>
      <c r="AT746" s="13" t="s">
        <v>54</v>
      </c>
      <c r="AU746" s="13" t="s">
        <v>55</v>
      </c>
      <c r="AV746" s="13" t="s">
        <v>56</v>
      </c>
      <c r="AW746" s="13" t="s">
        <v>57</v>
      </c>
      <c r="AX746" s="13" t="s">
        <v>8</v>
      </c>
      <c r="AY746" s="8" t="s">
        <v>58</v>
      </c>
      <c r="AZ746" s="8" t="s">
        <v>26</v>
      </c>
      <c r="BA746" s="8" t="s">
        <v>27</v>
      </c>
      <c r="BB746" s="42" t="s">
        <v>28</v>
      </c>
      <c r="BC746" s="9" t="s">
        <v>59</v>
      </c>
      <c r="BD746" s="9" t="s">
        <v>60</v>
      </c>
      <c r="BE746" s="41"/>
      <c r="BF746" s="1"/>
      <c r="BG746" s="1"/>
      <c r="BH746" s="1"/>
      <c r="BI746" s="1"/>
      <c r="BJ746" s="1"/>
      <c r="BK746" s="1"/>
      <c r="BL746" s="1"/>
      <c r="BM746" s="1"/>
      <c r="BN746" s="13" t="s">
        <v>54</v>
      </c>
      <c r="BO746" s="13" t="s">
        <v>55</v>
      </c>
      <c r="BP746" s="13" t="s">
        <v>56</v>
      </c>
      <c r="BQ746" s="13" t="s">
        <v>57</v>
      </c>
      <c r="BR746" s="13" t="s">
        <v>8</v>
      </c>
      <c r="BS746" s="8" t="s">
        <v>58</v>
      </c>
      <c r="BT746" s="8" t="s">
        <v>26</v>
      </c>
      <c r="BU746" s="8" t="s">
        <v>27</v>
      </c>
      <c r="BV746" s="42" t="s">
        <v>28</v>
      </c>
      <c r="BW746" s="9" t="s">
        <v>59</v>
      </c>
      <c r="BX746" s="9" t="s">
        <v>60</v>
      </c>
      <c r="BY746" s="41"/>
      <c r="BZ746" s="1"/>
      <c r="CA746" s="1"/>
      <c r="CB746" s="1"/>
      <c r="CC746" s="1"/>
      <c r="CD746" s="1"/>
      <c r="CE746" s="1"/>
      <c r="CF746" s="1"/>
      <c r="CG746" s="1"/>
      <c r="CH746" s="13" t="s">
        <v>54</v>
      </c>
      <c r="CI746" s="13" t="s">
        <v>55</v>
      </c>
      <c r="CJ746" s="13" t="s">
        <v>56</v>
      </c>
      <c r="CK746" s="13" t="s">
        <v>57</v>
      </c>
      <c r="CL746" s="13" t="s">
        <v>8</v>
      </c>
      <c r="CM746" s="8" t="s">
        <v>58</v>
      </c>
      <c r="CN746" s="8" t="s">
        <v>26</v>
      </c>
      <c r="CO746" s="8" t="s">
        <v>27</v>
      </c>
      <c r="CP746" s="42" t="s">
        <v>28</v>
      </c>
      <c r="CQ746" s="9" t="s">
        <v>59</v>
      </c>
      <c r="CR746" s="9" t="s">
        <v>60</v>
      </c>
      <c r="CS746" s="41"/>
      <c r="CT746" s="1"/>
      <c r="CU746" s="1"/>
      <c r="CV746" s="1"/>
      <c r="CW746" s="1"/>
      <c r="CX746" s="1"/>
      <c r="CY746" s="1"/>
      <c r="CZ746" s="1"/>
      <c r="DA746" s="1"/>
      <c r="DB746" s="13" t="s">
        <v>54</v>
      </c>
      <c r="DC746" s="13" t="s">
        <v>55</v>
      </c>
      <c r="DD746" s="13" t="s">
        <v>56</v>
      </c>
      <c r="DE746" s="13" t="s">
        <v>57</v>
      </c>
      <c r="DF746" s="13" t="s">
        <v>8</v>
      </c>
      <c r="DG746" s="8" t="s">
        <v>58</v>
      </c>
      <c r="DH746" s="8" t="s">
        <v>26</v>
      </c>
      <c r="DI746" s="8" t="s">
        <v>27</v>
      </c>
      <c r="DJ746" s="42" t="s">
        <v>28</v>
      </c>
      <c r="DK746" s="9" t="s">
        <v>59</v>
      </c>
      <c r="DL746" s="9" t="s">
        <v>60</v>
      </c>
      <c r="DM746" s="41"/>
      <c r="DN746" s="1"/>
      <c r="DO746" s="1"/>
      <c r="DP746" s="1"/>
      <c r="DQ746" s="1"/>
      <c r="DR746" s="1"/>
      <c r="DS746" s="1"/>
      <c r="DT746" s="1"/>
      <c r="DU746" s="1"/>
      <c r="DV746" s="13" t="s">
        <v>54</v>
      </c>
      <c r="DW746" s="13" t="s">
        <v>55</v>
      </c>
      <c r="DX746" s="13" t="s">
        <v>56</v>
      </c>
      <c r="DY746" s="13" t="s">
        <v>57</v>
      </c>
      <c r="DZ746" s="13" t="s">
        <v>8</v>
      </c>
      <c r="EA746" s="8" t="s">
        <v>58</v>
      </c>
      <c r="EB746" s="8" t="s">
        <v>26</v>
      </c>
      <c r="EC746" s="8" t="s">
        <v>27</v>
      </c>
      <c r="ED746" s="42" t="s">
        <v>28</v>
      </c>
      <c r="EE746" s="9" t="s">
        <v>59</v>
      </c>
      <c r="EF746" s="9" t="s">
        <v>60</v>
      </c>
      <c r="EG746" s="41"/>
    </row>
    <row r="747" s="1" customFormat="1" customHeight="1" spans="6:137">
      <c r="F747" s="11">
        <v>2536</v>
      </c>
      <c r="G747" s="12">
        <v>1.728</v>
      </c>
      <c r="H747" s="11">
        <v>1</v>
      </c>
      <c r="I747" s="11">
        <v>0</v>
      </c>
      <c r="J747" s="13">
        <f t="shared" ref="J747:J757" si="1519">F747*G747*H747+I747</f>
        <v>4382.208</v>
      </c>
      <c r="K747" s="11">
        <v>1</v>
      </c>
      <c r="L747" s="11">
        <v>0.95</v>
      </c>
      <c r="M747" s="11">
        <v>2.09</v>
      </c>
      <c r="N747" s="42">
        <f t="shared" ref="N747:N757" si="1520">L747*M747+1</f>
        <v>2.9855</v>
      </c>
      <c r="O747" s="11">
        <v>1.275</v>
      </c>
      <c r="P747" s="9">
        <v>0.5</v>
      </c>
      <c r="Q747" s="43">
        <f t="shared" ref="Q747:Q757" si="1521">J747*K747*N747*O747*P747</f>
        <v>8340.4647648</v>
      </c>
      <c r="Z747" s="11">
        <v>2536</v>
      </c>
      <c r="AA747" s="12">
        <v>1.728</v>
      </c>
      <c r="AB747" s="11">
        <v>1</v>
      </c>
      <c r="AC747" s="11">
        <v>0</v>
      </c>
      <c r="AD747" s="13">
        <f t="shared" ref="AD747:AD757" si="1522">Z747*AA747*AB747+AC747</f>
        <v>4382.208</v>
      </c>
      <c r="AE747" s="11">
        <v>1</v>
      </c>
      <c r="AF747" s="11">
        <v>0.95</v>
      </c>
      <c r="AG747" s="11">
        <v>2.09</v>
      </c>
      <c r="AH747" s="42">
        <f t="shared" ref="AH747:AH757" si="1523">AF747*AG747+1</f>
        <v>2.9855</v>
      </c>
      <c r="AI747" s="11">
        <v>1.275</v>
      </c>
      <c r="AJ747" s="9">
        <v>0.5</v>
      </c>
      <c r="AK747" s="43">
        <f t="shared" ref="AK747:AK757" si="1524">AD747*AE747*AH747*AI747*AJ747</f>
        <v>8340.4647648</v>
      </c>
      <c r="AT747" s="11">
        <v>2536</v>
      </c>
      <c r="AU747" s="12">
        <v>1.728</v>
      </c>
      <c r="AV747" s="11">
        <v>1</v>
      </c>
      <c r="AW747" s="11">
        <v>0</v>
      </c>
      <c r="AX747" s="13">
        <f t="shared" ref="AX747:AX757" si="1525">AT747*AU747*AV747+AW747</f>
        <v>4382.208</v>
      </c>
      <c r="AY747" s="11">
        <v>1</v>
      </c>
      <c r="AZ747" s="11">
        <v>0.95</v>
      </c>
      <c r="BA747" s="11">
        <v>2.09</v>
      </c>
      <c r="BB747" s="42">
        <f t="shared" ref="BB747:BB757" si="1526">AZ747*BA747+1</f>
        <v>2.9855</v>
      </c>
      <c r="BC747" s="11">
        <v>1.275</v>
      </c>
      <c r="BD747" s="9">
        <v>0.5</v>
      </c>
      <c r="BE747" s="43">
        <f t="shared" ref="BE747:BE757" si="1527">AX747*AY747*BB747*BC747*BD747</f>
        <v>8340.4647648</v>
      </c>
      <c r="BN747" s="11">
        <v>2536</v>
      </c>
      <c r="BO747" s="12">
        <v>1.728</v>
      </c>
      <c r="BP747" s="11">
        <v>1</v>
      </c>
      <c r="BQ747" s="11">
        <v>0</v>
      </c>
      <c r="BR747" s="13">
        <f t="shared" ref="BR747:BR757" si="1528">BN747*BO747*BP747+BQ747</f>
        <v>4382.208</v>
      </c>
      <c r="BS747" s="11">
        <v>1</v>
      </c>
      <c r="BT747" s="11">
        <v>0.95</v>
      </c>
      <c r="BU747" s="11">
        <v>2.09</v>
      </c>
      <c r="BV747" s="42">
        <f t="shared" ref="BV747:BV757" si="1529">BT747*BU747+1</f>
        <v>2.9855</v>
      </c>
      <c r="BW747" s="11">
        <v>1.275</v>
      </c>
      <c r="BX747" s="9">
        <v>0.5</v>
      </c>
      <c r="BY747" s="43">
        <f t="shared" ref="BY747:BY757" si="1530">BR747*BS747*BV747*BW747*BX747</f>
        <v>8340.4647648</v>
      </c>
      <c r="CH747" s="11">
        <v>2536</v>
      </c>
      <c r="CI747" s="12">
        <v>1.728</v>
      </c>
      <c r="CJ747" s="11">
        <v>1</v>
      </c>
      <c r="CK747" s="11">
        <v>0</v>
      </c>
      <c r="CL747" s="13">
        <f t="shared" ref="CL747:CL757" si="1531">CH747*CI747*CJ747+CK747</f>
        <v>4382.208</v>
      </c>
      <c r="CM747" s="11">
        <v>1</v>
      </c>
      <c r="CN747" s="11">
        <v>0.95</v>
      </c>
      <c r="CO747" s="11">
        <v>2.09</v>
      </c>
      <c r="CP747" s="42">
        <f t="shared" ref="CP747:CP757" si="1532">CN747*CO747+1</f>
        <v>2.9855</v>
      </c>
      <c r="CQ747" s="11">
        <v>1.275</v>
      </c>
      <c r="CR747" s="9">
        <v>0.5</v>
      </c>
      <c r="CS747" s="43">
        <f t="shared" ref="CS747:CS757" si="1533">CL747*CM747*CP747*CQ747*CR747</f>
        <v>8340.4647648</v>
      </c>
      <c r="DB747" s="11">
        <v>2536</v>
      </c>
      <c r="DC747" s="12">
        <v>1.728</v>
      </c>
      <c r="DD747" s="11">
        <v>1</v>
      </c>
      <c r="DE747" s="11">
        <v>0</v>
      </c>
      <c r="DF747" s="13">
        <f t="shared" ref="DF747:DF757" si="1534">DB747*DC747*DD747+DE747</f>
        <v>4382.208</v>
      </c>
      <c r="DG747" s="11">
        <v>1</v>
      </c>
      <c r="DH747" s="11">
        <v>0.95</v>
      </c>
      <c r="DI747" s="11">
        <v>2.09</v>
      </c>
      <c r="DJ747" s="42">
        <f t="shared" ref="DJ747:DJ757" si="1535">DH747*DI747+1</f>
        <v>2.9855</v>
      </c>
      <c r="DK747" s="11">
        <v>1.275</v>
      </c>
      <c r="DL747" s="9">
        <v>0.5</v>
      </c>
      <c r="DM747" s="43">
        <f t="shared" ref="DM747:DM757" si="1536">DF747*DG747*DJ747*DK747*DL747</f>
        <v>8340.4647648</v>
      </c>
      <c r="DV747" s="11">
        <v>2536</v>
      </c>
      <c r="DW747" s="12">
        <v>1.728</v>
      </c>
      <c r="DX747" s="11">
        <v>1</v>
      </c>
      <c r="DY747" s="11">
        <v>0</v>
      </c>
      <c r="DZ747" s="13">
        <f t="shared" ref="DZ747:DZ757" si="1537">DV747*DW747*DX747+DY747</f>
        <v>4382.208</v>
      </c>
      <c r="EA747" s="11">
        <v>1</v>
      </c>
      <c r="EB747" s="11">
        <v>0.95</v>
      </c>
      <c r="EC747" s="11">
        <v>2.91</v>
      </c>
      <c r="ED747" s="42">
        <f t="shared" ref="ED747:ED757" si="1538">EB747*EC747+1</f>
        <v>3.7645</v>
      </c>
      <c r="EE747" s="11">
        <v>1.275</v>
      </c>
      <c r="EF747" s="9">
        <v>0.5</v>
      </c>
      <c r="EG747" s="43">
        <f t="shared" ref="EG747:EG757" si="1539">DZ747*EA747*ED747*EE747*EF747</f>
        <v>10516.7240352</v>
      </c>
    </row>
    <row r="748" s="1" customFormat="1" customHeight="1" spans="6:137">
      <c r="F748" s="11">
        <v>2536</v>
      </c>
      <c r="G748" s="12">
        <v>1.728</v>
      </c>
      <c r="H748" s="11">
        <v>1</v>
      </c>
      <c r="I748" s="11">
        <v>0</v>
      </c>
      <c r="J748" s="13">
        <f t="shared" si="1519"/>
        <v>4382.208</v>
      </c>
      <c r="K748" s="11">
        <v>1</v>
      </c>
      <c r="L748" s="11">
        <v>0.95</v>
      </c>
      <c r="M748" s="11">
        <v>2.09</v>
      </c>
      <c r="N748" s="42">
        <f t="shared" si="1520"/>
        <v>2.9855</v>
      </c>
      <c r="O748" s="11">
        <v>1.275</v>
      </c>
      <c r="P748" s="9">
        <v>0.5</v>
      </c>
      <c r="Q748" s="43">
        <f t="shared" si="1521"/>
        <v>8340.4647648</v>
      </c>
      <c r="Z748" s="11">
        <v>2536</v>
      </c>
      <c r="AA748" s="12">
        <v>1.728</v>
      </c>
      <c r="AB748" s="11">
        <v>1</v>
      </c>
      <c r="AC748" s="11">
        <v>0</v>
      </c>
      <c r="AD748" s="13">
        <f t="shared" si="1522"/>
        <v>4382.208</v>
      </c>
      <c r="AE748" s="11">
        <v>1</v>
      </c>
      <c r="AF748" s="11">
        <v>0.95</v>
      </c>
      <c r="AG748" s="11">
        <v>2.09</v>
      </c>
      <c r="AH748" s="42">
        <f t="shared" si="1523"/>
        <v>2.9855</v>
      </c>
      <c r="AI748" s="11">
        <v>1.275</v>
      </c>
      <c r="AJ748" s="9">
        <v>0.5</v>
      </c>
      <c r="AK748" s="43">
        <f t="shared" si="1524"/>
        <v>8340.4647648</v>
      </c>
      <c r="AT748" s="11">
        <v>2536</v>
      </c>
      <c r="AU748" s="12">
        <v>1.728</v>
      </c>
      <c r="AV748" s="11">
        <v>1</v>
      </c>
      <c r="AW748" s="11">
        <v>0</v>
      </c>
      <c r="AX748" s="13">
        <f t="shared" si="1525"/>
        <v>4382.208</v>
      </c>
      <c r="AY748" s="11">
        <v>1</v>
      </c>
      <c r="AZ748" s="11">
        <v>0.95</v>
      </c>
      <c r="BA748" s="11">
        <v>2.09</v>
      </c>
      <c r="BB748" s="42">
        <f t="shared" si="1526"/>
        <v>2.9855</v>
      </c>
      <c r="BC748" s="11">
        <v>1.275</v>
      </c>
      <c r="BD748" s="9">
        <v>0.5</v>
      </c>
      <c r="BE748" s="43">
        <f t="shared" si="1527"/>
        <v>8340.4647648</v>
      </c>
      <c r="BN748" s="11">
        <v>2536</v>
      </c>
      <c r="BO748" s="12">
        <v>1.728</v>
      </c>
      <c r="BP748" s="11">
        <v>1</v>
      </c>
      <c r="BQ748" s="11">
        <v>0</v>
      </c>
      <c r="BR748" s="13">
        <f t="shared" si="1528"/>
        <v>4382.208</v>
      </c>
      <c r="BS748" s="11">
        <v>1</v>
      </c>
      <c r="BT748" s="11">
        <v>0.95</v>
      </c>
      <c r="BU748" s="11">
        <v>2.09</v>
      </c>
      <c r="BV748" s="42">
        <f t="shared" si="1529"/>
        <v>2.9855</v>
      </c>
      <c r="BW748" s="11">
        <v>1.275</v>
      </c>
      <c r="BX748" s="9">
        <v>0.5</v>
      </c>
      <c r="BY748" s="43">
        <f t="shared" si="1530"/>
        <v>8340.4647648</v>
      </c>
      <c r="CH748" s="11">
        <v>2536</v>
      </c>
      <c r="CI748" s="12">
        <v>1.728</v>
      </c>
      <c r="CJ748" s="11">
        <v>1</v>
      </c>
      <c r="CK748" s="11">
        <v>0</v>
      </c>
      <c r="CL748" s="13">
        <f t="shared" si="1531"/>
        <v>4382.208</v>
      </c>
      <c r="CM748" s="11">
        <v>1</v>
      </c>
      <c r="CN748" s="11">
        <v>0.95</v>
      </c>
      <c r="CO748" s="11">
        <v>2.09</v>
      </c>
      <c r="CP748" s="42">
        <f t="shared" si="1532"/>
        <v>2.9855</v>
      </c>
      <c r="CQ748" s="11">
        <v>1.275</v>
      </c>
      <c r="CR748" s="9">
        <v>0.5</v>
      </c>
      <c r="CS748" s="43">
        <f t="shared" si="1533"/>
        <v>8340.4647648</v>
      </c>
      <c r="DB748" s="11">
        <v>2536</v>
      </c>
      <c r="DC748" s="12">
        <v>1.728</v>
      </c>
      <c r="DD748" s="11">
        <v>1</v>
      </c>
      <c r="DE748" s="11">
        <v>0</v>
      </c>
      <c r="DF748" s="13">
        <f t="shared" si="1534"/>
        <v>4382.208</v>
      </c>
      <c r="DG748" s="11">
        <v>1</v>
      </c>
      <c r="DH748" s="11">
        <v>0.95</v>
      </c>
      <c r="DI748" s="11">
        <v>2.09</v>
      </c>
      <c r="DJ748" s="42">
        <f t="shared" si="1535"/>
        <v>2.9855</v>
      </c>
      <c r="DK748" s="11">
        <v>1.275</v>
      </c>
      <c r="DL748" s="9">
        <v>0.5</v>
      </c>
      <c r="DM748" s="43">
        <f t="shared" si="1536"/>
        <v>8340.4647648</v>
      </c>
      <c r="DV748" s="11">
        <v>2536</v>
      </c>
      <c r="DW748" s="12">
        <v>1.728</v>
      </c>
      <c r="DX748" s="11">
        <v>1</v>
      </c>
      <c r="DY748" s="11">
        <v>0</v>
      </c>
      <c r="DZ748" s="13">
        <f t="shared" si="1537"/>
        <v>4382.208</v>
      </c>
      <c r="EA748" s="11">
        <v>1</v>
      </c>
      <c r="EB748" s="11">
        <v>0.95</v>
      </c>
      <c r="EC748" s="11">
        <v>2.91</v>
      </c>
      <c r="ED748" s="42">
        <f t="shared" si="1538"/>
        <v>3.7645</v>
      </c>
      <c r="EE748" s="11">
        <v>1.275</v>
      </c>
      <c r="EF748" s="9">
        <v>0.5</v>
      </c>
      <c r="EG748" s="43">
        <f t="shared" si="1539"/>
        <v>10516.7240352</v>
      </c>
    </row>
    <row r="749" s="1" customFormat="1" customHeight="1" spans="6:137">
      <c r="F749" s="11">
        <v>2536</v>
      </c>
      <c r="G749" s="12">
        <v>1.728</v>
      </c>
      <c r="H749" s="11">
        <v>1</v>
      </c>
      <c r="I749" s="11">
        <v>0</v>
      </c>
      <c r="J749" s="13">
        <f t="shared" si="1519"/>
        <v>4382.208</v>
      </c>
      <c r="K749" s="11">
        <v>1</v>
      </c>
      <c r="L749" s="11">
        <v>0.95</v>
      </c>
      <c r="M749" s="11">
        <v>2.09</v>
      </c>
      <c r="N749" s="42">
        <f t="shared" si="1520"/>
        <v>2.9855</v>
      </c>
      <c r="O749" s="11">
        <v>1.275</v>
      </c>
      <c r="P749" s="9">
        <v>0.5</v>
      </c>
      <c r="Q749" s="43">
        <f t="shared" si="1521"/>
        <v>8340.4647648</v>
      </c>
      <c r="Z749" s="11">
        <v>2536</v>
      </c>
      <c r="AA749" s="12">
        <v>1.728</v>
      </c>
      <c r="AB749" s="11">
        <v>1</v>
      </c>
      <c r="AC749" s="11">
        <v>0</v>
      </c>
      <c r="AD749" s="13">
        <f t="shared" si="1522"/>
        <v>4382.208</v>
      </c>
      <c r="AE749" s="11">
        <v>1</v>
      </c>
      <c r="AF749" s="11">
        <v>0.95</v>
      </c>
      <c r="AG749" s="11">
        <v>2.09</v>
      </c>
      <c r="AH749" s="42">
        <f t="shared" si="1523"/>
        <v>2.9855</v>
      </c>
      <c r="AI749" s="11">
        <v>1.275</v>
      </c>
      <c r="AJ749" s="9">
        <v>0.5</v>
      </c>
      <c r="AK749" s="43">
        <f t="shared" si="1524"/>
        <v>8340.4647648</v>
      </c>
      <c r="AT749" s="11">
        <v>2536</v>
      </c>
      <c r="AU749" s="12">
        <v>1.728</v>
      </c>
      <c r="AV749" s="11">
        <v>1</v>
      </c>
      <c r="AW749" s="11">
        <v>0</v>
      </c>
      <c r="AX749" s="13">
        <f t="shared" si="1525"/>
        <v>4382.208</v>
      </c>
      <c r="AY749" s="11">
        <v>1</v>
      </c>
      <c r="AZ749" s="11">
        <v>0.95</v>
      </c>
      <c r="BA749" s="11">
        <v>2.09</v>
      </c>
      <c r="BB749" s="42">
        <f t="shared" si="1526"/>
        <v>2.9855</v>
      </c>
      <c r="BC749" s="11">
        <v>1.275</v>
      </c>
      <c r="BD749" s="9">
        <v>0.5</v>
      </c>
      <c r="BE749" s="43">
        <f t="shared" si="1527"/>
        <v>8340.4647648</v>
      </c>
      <c r="BN749" s="11">
        <v>2536</v>
      </c>
      <c r="BO749" s="12">
        <v>1.728</v>
      </c>
      <c r="BP749" s="11">
        <v>1</v>
      </c>
      <c r="BQ749" s="11">
        <v>0</v>
      </c>
      <c r="BR749" s="13">
        <f t="shared" si="1528"/>
        <v>4382.208</v>
      </c>
      <c r="BS749" s="11">
        <v>1</v>
      </c>
      <c r="BT749" s="11">
        <v>0.95</v>
      </c>
      <c r="BU749" s="11">
        <v>2.09</v>
      </c>
      <c r="BV749" s="42">
        <f t="shared" si="1529"/>
        <v>2.9855</v>
      </c>
      <c r="BW749" s="11">
        <v>1.275</v>
      </c>
      <c r="BX749" s="9">
        <v>0.5</v>
      </c>
      <c r="BY749" s="43">
        <f t="shared" si="1530"/>
        <v>8340.4647648</v>
      </c>
      <c r="CH749" s="11">
        <v>2536</v>
      </c>
      <c r="CI749" s="12">
        <v>1.728</v>
      </c>
      <c r="CJ749" s="11">
        <v>1</v>
      </c>
      <c r="CK749" s="11">
        <v>0</v>
      </c>
      <c r="CL749" s="13">
        <f t="shared" si="1531"/>
        <v>4382.208</v>
      </c>
      <c r="CM749" s="11">
        <v>1</v>
      </c>
      <c r="CN749" s="11">
        <v>0.95</v>
      </c>
      <c r="CO749" s="11">
        <v>2.09</v>
      </c>
      <c r="CP749" s="42">
        <f t="shared" si="1532"/>
        <v>2.9855</v>
      </c>
      <c r="CQ749" s="11">
        <v>1.275</v>
      </c>
      <c r="CR749" s="9">
        <v>0.5</v>
      </c>
      <c r="CS749" s="43">
        <f t="shared" si="1533"/>
        <v>8340.4647648</v>
      </c>
      <c r="DB749" s="11">
        <v>2536</v>
      </c>
      <c r="DC749" s="12">
        <v>1.728</v>
      </c>
      <c r="DD749" s="11">
        <v>1</v>
      </c>
      <c r="DE749" s="11">
        <v>0</v>
      </c>
      <c r="DF749" s="13">
        <f t="shared" si="1534"/>
        <v>4382.208</v>
      </c>
      <c r="DG749" s="11">
        <v>1</v>
      </c>
      <c r="DH749" s="11">
        <v>0.95</v>
      </c>
      <c r="DI749" s="11">
        <v>2.09</v>
      </c>
      <c r="DJ749" s="42">
        <f t="shared" si="1535"/>
        <v>2.9855</v>
      </c>
      <c r="DK749" s="11">
        <v>1.275</v>
      </c>
      <c r="DL749" s="9">
        <v>0.5</v>
      </c>
      <c r="DM749" s="43">
        <f t="shared" si="1536"/>
        <v>8340.4647648</v>
      </c>
      <c r="DV749" s="11">
        <v>2536</v>
      </c>
      <c r="DW749" s="12">
        <v>1.728</v>
      </c>
      <c r="DX749" s="11">
        <v>1</v>
      </c>
      <c r="DY749" s="11">
        <v>0</v>
      </c>
      <c r="DZ749" s="13">
        <f t="shared" si="1537"/>
        <v>4382.208</v>
      </c>
      <c r="EA749" s="11">
        <v>1</v>
      </c>
      <c r="EB749" s="11">
        <v>0.95</v>
      </c>
      <c r="EC749" s="11">
        <v>2.91</v>
      </c>
      <c r="ED749" s="42">
        <f t="shared" si="1538"/>
        <v>3.7645</v>
      </c>
      <c r="EE749" s="11">
        <v>1.275</v>
      </c>
      <c r="EF749" s="9">
        <v>0.5</v>
      </c>
      <c r="EG749" s="43">
        <f t="shared" si="1539"/>
        <v>10516.7240352</v>
      </c>
    </row>
    <row r="750" s="1" customFormat="1" customHeight="1" spans="6:137">
      <c r="F750" s="11">
        <v>2536</v>
      </c>
      <c r="G750" s="12">
        <v>1.728</v>
      </c>
      <c r="H750" s="11">
        <v>1</v>
      </c>
      <c r="I750" s="11">
        <v>0</v>
      </c>
      <c r="J750" s="13">
        <f t="shared" si="1519"/>
        <v>4382.208</v>
      </c>
      <c r="K750" s="11">
        <v>1</v>
      </c>
      <c r="L750" s="11">
        <v>0.95</v>
      </c>
      <c r="M750" s="11">
        <v>2.09</v>
      </c>
      <c r="N750" s="42">
        <f t="shared" si="1520"/>
        <v>2.9855</v>
      </c>
      <c r="O750" s="11">
        <v>1.275</v>
      </c>
      <c r="P750" s="9">
        <v>0.5</v>
      </c>
      <c r="Q750" s="43">
        <f t="shared" si="1521"/>
        <v>8340.4647648</v>
      </c>
      <c r="Z750" s="11">
        <v>2536</v>
      </c>
      <c r="AA750" s="12">
        <v>1.728</v>
      </c>
      <c r="AB750" s="11">
        <v>1</v>
      </c>
      <c r="AC750" s="11">
        <v>0</v>
      </c>
      <c r="AD750" s="13">
        <f t="shared" si="1522"/>
        <v>4382.208</v>
      </c>
      <c r="AE750" s="11">
        <v>1</v>
      </c>
      <c r="AF750" s="11">
        <v>0.95</v>
      </c>
      <c r="AG750" s="11">
        <v>2.09</v>
      </c>
      <c r="AH750" s="42">
        <f t="shared" si="1523"/>
        <v>2.9855</v>
      </c>
      <c r="AI750" s="11">
        <v>1.275</v>
      </c>
      <c r="AJ750" s="9">
        <v>0.5</v>
      </c>
      <c r="AK750" s="43">
        <f t="shared" si="1524"/>
        <v>8340.4647648</v>
      </c>
      <c r="AT750" s="11">
        <v>2536</v>
      </c>
      <c r="AU750" s="12">
        <v>1.728</v>
      </c>
      <c r="AV750" s="11">
        <v>1</v>
      </c>
      <c r="AW750" s="11">
        <v>0</v>
      </c>
      <c r="AX750" s="13">
        <f t="shared" si="1525"/>
        <v>4382.208</v>
      </c>
      <c r="AY750" s="11">
        <v>1</v>
      </c>
      <c r="AZ750" s="11">
        <v>0.95</v>
      </c>
      <c r="BA750" s="11">
        <v>2.09</v>
      </c>
      <c r="BB750" s="42">
        <f t="shared" si="1526"/>
        <v>2.9855</v>
      </c>
      <c r="BC750" s="11">
        <v>1.275</v>
      </c>
      <c r="BD750" s="9">
        <v>0.5</v>
      </c>
      <c r="BE750" s="43">
        <f t="shared" si="1527"/>
        <v>8340.4647648</v>
      </c>
      <c r="BN750" s="11">
        <v>2536</v>
      </c>
      <c r="BO750" s="12">
        <v>1.728</v>
      </c>
      <c r="BP750" s="11">
        <v>1</v>
      </c>
      <c r="BQ750" s="11">
        <v>0</v>
      </c>
      <c r="BR750" s="13">
        <f t="shared" si="1528"/>
        <v>4382.208</v>
      </c>
      <c r="BS750" s="11">
        <v>1</v>
      </c>
      <c r="BT750" s="11">
        <v>0.95</v>
      </c>
      <c r="BU750" s="11">
        <v>2.09</v>
      </c>
      <c r="BV750" s="42">
        <f t="shared" si="1529"/>
        <v>2.9855</v>
      </c>
      <c r="BW750" s="11">
        <v>1.275</v>
      </c>
      <c r="BX750" s="9">
        <v>0.5</v>
      </c>
      <c r="BY750" s="43">
        <f t="shared" si="1530"/>
        <v>8340.4647648</v>
      </c>
      <c r="CH750" s="11">
        <v>2536</v>
      </c>
      <c r="CI750" s="12">
        <v>1.728</v>
      </c>
      <c r="CJ750" s="11">
        <v>1</v>
      </c>
      <c r="CK750" s="11">
        <v>0</v>
      </c>
      <c r="CL750" s="13">
        <f t="shared" si="1531"/>
        <v>4382.208</v>
      </c>
      <c r="CM750" s="11">
        <v>1</v>
      </c>
      <c r="CN750" s="11">
        <v>0.95</v>
      </c>
      <c r="CO750" s="11">
        <v>2.09</v>
      </c>
      <c r="CP750" s="42">
        <f t="shared" si="1532"/>
        <v>2.9855</v>
      </c>
      <c r="CQ750" s="11">
        <v>1.275</v>
      </c>
      <c r="CR750" s="9">
        <v>0.5</v>
      </c>
      <c r="CS750" s="43">
        <f t="shared" si="1533"/>
        <v>8340.4647648</v>
      </c>
      <c r="DB750" s="11">
        <v>2536</v>
      </c>
      <c r="DC750" s="12">
        <v>1.728</v>
      </c>
      <c r="DD750" s="11">
        <v>1</v>
      </c>
      <c r="DE750" s="11">
        <v>0</v>
      </c>
      <c r="DF750" s="13">
        <f t="shared" si="1534"/>
        <v>4382.208</v>
      </c>
      <c r="DG750" s="11">
        <v>1</v>
      </c>
      <c r="DH750" s="11">
        <v>0.95</v>
      </c>
      <c r="DI750" s="11">
        <v>2.09</v>
      </c>
      <c r="DJ750" s="42">
        <f t="shared" si="1535"/>
        <v>2.9855</v>
      </c>
      <c r="DK750" s="11">
        <v>1.275</v>
      </c>
      <c r="DL750" s="9">
        <v>0.5</v>
      </c>
      <c r="DM750" s="43">
        <f t="shared" si="1536"/>
        <v>8340.4647648</v>
      </c>
      <c r="DV750" s="11">
        <v>2536</v>
      </c>
      <c r="DW750" s="12">
        <v>1.728</v>
      </c>
      <c r="DX750" s="11">
        <v>1</v>
      </c>
      <c r="DY750" s="11">
        <v>0</v>
      </c>
      <c r="DZ750" s="13">
        <f t="shared" si="1537"/>
        <v>4382.208</v>
      </c>
      <c r="EA750" s="11">
        <v>1</v>
      </c>
      <c r="EB750" s="11">
        <v>0.95</v>
      </c>
      <c r="EC750" s="11">
        <v>2.91</v>
      </c>
      <c r="ED750" s="42">
        <f t="shared" si="1538"/>
        <v>3.7645</v>
      </c>
      <c r="EE750" s="11">
        <v>1.275</v>
      </c>
      <c r="EF750" s="9">
        <v>0.5</v>
      </c>
      <c r="EG750" s="43">
        <f t="shared" si="1539"/>
        <v>10516.7240352</v>
      </c>
    </row>
    <row r="751" s="1" customFormat="1" customHeight="1" spans="6:137">
      <c r="F751" s="11">
        <v>2536</v>
      </c>
      <c r="G751" s="12">
        <v>1.728</v>
      </c>
      <c r="H751" s="11">
        <v>1</v>
      </c>
      <c r="I751" s="11">
        <v>0</v>
      </c>
      <c r="J751" s="13">
        <f t="shared" si="1519"/>
        <v>4382.208</v>
      </c>
      <c r="K751" s="11">
        <v>1</v>
      </c>
      <c r="L751" s="11">
        <v>0.95</v>
      </c>
      <c r="M751" s="11">
        <v>2.09</v>
      </c>
      <c r="N751" s="42">
        <f t="shared" si="1520"/>
        <v>2.9855</v>
      </c>
      <c r="O751" s="11">
        <v>1.275</v>
      </c>
      <c r="P751" s="9">
        <v>0.5</v>
      </c>
      <c r="Q751" s="43">
        <f t="shared" si="1521"/>
        <v>8340.4647648</v>
      </c>
      <c r="Z751" s="11">
        <v>2536</v>
      </c>
      <c r="AA751" s="12">
        <v>1.728</v>
      </c>
      <c r="AB751" s="11">
        <v>1</v>
      </c>
      <c r="AC751" s="11">
        <v>0</v>
      </c>
      <c r="AD751" s="13">
        <f t="shared" si="1522"/>
        <v>4382.208</v>
      </c>
      <c r="AE751" s="11">
        <v>1</v>
      </c>
      <c r="AF751" s="11">
        <v>0.95</v>
      </c>
      <c r="AG751" s="11">
        <v>2.09</v>
      </c>
      <c r="AH751" s="42">
        <f t="shared" si="1523"/>
        <v>2.9855</v>
      </c>
      <c r="AI751" s="11">
        <v>1.275</v>
      </c>
      <c r="AJ751" s="9">
        <v>0.5</v>
      </c>
      <c r="AK751" s="43">
        <f t="shared" si="1524"/>
        <v>8340.4647648</v>
      </c>
      <c r="AT751" s="11">
        <v>2536</v>
      </c>
      <c r="AU751" s="12">
        <v>1.728</v>
      </c>
      <c r="AV751" s="11">
        <v>1</v>
      </c>
      <c r="AW751" s="11">
        <v>0</v>
      </c>
      <c r="AX751" s="13">
        <f t="shared" si="1525"/>
        <v>4382.208</v>
      </c>
      <c r="AY751" s="11">
        <v>1</v>
      </c>
      <c r="AZ751" s="11">
        <v>0.95</v>
      </c>
      <c r="BA751" s="11">
        <v>2.09</v>
      </c>
      <c r="BB751" s="42">
        <f t="shared" si="1526"/>
        <v>2.9855</v>
      </c>
      <c r="BC751" s="11">
        <v>1.275</v>
      </c>
      <c r="BD751" s="9">
        <v>0.5</v>
      </c>
      <c r="BE751" s="43">
        <f t="shared" si="1527"/>
        <v>8340.4647648</v>
      </c>
      <c r="BN751" s="11">
        <v>2536</v>
      </c>
      <c r="BO751" s="12">
        <v>1.728</v>
      </c>
      <c r="BP751" s="11">
        <v>1</v>
      </c>
      <c r="BQ751" s="11">
        <v>0</v>
      </c>
      <c r="BR751" s="13">
        <f t="shared" si="1528"/>
        <v>4382.208</v>
      </c>
      <c r="BS751" s="11">
        <v>1</v>
      </c>
      <c r="BT751" s="11">
        <v>0.95</v>
      </c>
      <c r="BU751" s="11">
        <v>2.09</v>
      </c>
      <c r="BV751" s="42">
        <f t="shared" si="1529"/>
        <v>2.9855</v>
      </c>
      <c r="BW751" s="11">
        <v>1.275</v>
      </c>
      <c r="BX751" s="9">
        <v>0.5</v>
      </c>
      <c r="BY751" s="43">
        <f t="shared" si="1530"/>
        <v>8340.4647648</v>
      </c>
      <c r="CH751" s="11">
        <v>2536</v>
      </c>
      <c r="CI751" s="12">
        <v>1.728</v>
      </c>
      <c r="CJ751" s="11">
        <v>1</v>
      </c>
      <c r="CK751" s="11">
        <v>0</v>
      </c>
      <c r="CL751" s="13">
        <f t="shared" si="1531"/>
        <v>4382.208</v>
      </c>
      <c r="CM751" s="11">
        <v>1</v>
      </c>
      <c r="CN751" s="11">
        <v>0.95</v>
      </c>
      <c r="CO751" s="11">
        <v>2.09</v>
      </c>
      <c r="CP751" s="42">
        <f t="shared" si="1532"/>
        <v>2.9855</v>
      </c>
      <c r="CQ751" s="11">
        <v>1.275</v>
      </c>
      <c r="CR751" s="9">
        <v>0.5</v>
      </c>
      <c r="CS751" s="43">
        <f t="shared" si="1533"/>
        <v>8340.4647648</v>
      </c>
      <c r="DB751" s="11">
        <v>2536</v>
      </c>
      <c r="DC751" s="12">
        <v>1.728</v>
      </c>
      <c r="DD751" s="11">
        <v>1</v>
      </c>
      <c r="DE751" s="11">
        <v>0</v>
      </c>
      <c r="DF751" s="13">
        <f t="shared" si="1534"/>
        <v>4382.208</v>
      </c>
      <c r="DG751" s="11">
        <v>1</v>
      </c>
      <c r="DH751" s="11">
        <v>0.95</v>
      </c>
      <c r="DI751" s="11">
        <v>2.09</v>
      </c>
      <c r="DJ751" s="42">
        <f t="shared" si="1535"/>
        <v>2.9855</v>
      </c>
      <c r="DK751" s="11">
        <v>1.275</v>
      </c>
      <c r="DL751" s="9">
        <v>0.5</v>
      </c>
      <c r="DM751" s="43">
        <f t="shared" si="1536"/>
        <v>8340.4647648</v>
      </c>
      <c r="DV751" s="11">
        <v>2536</v>
      </c>
      <c r="DW751" s="12">
        <v>1.728</v>
      </c>
      <c r="DX751" s="11">
        <v>1</v>
      </c>
      <c r="DY751" s="11">
        <v>0</v>
      </c>
      <c r="DZ751" s="13">
        <f t="shared" si="1537"/>
        <v>4382.208</v>
      </c>
      <c r="EA751" s="11">
        <v>1</v>
      </c>
      <c r="EB751" s="11">
        <v>0.95</v>
      </c>
      <c r="EC751" s="11">
        <v>2.91</v>
      </c>
      <c r="ED751" s="42">
        <f t="shared" si="1538"/>
        <v>3.7645</v>
      </c>
      <c r="EE751" s="11">
        <v>1.275</v>
      </c>
      <c r="EF751" s="9">
        <v>0.5</v>
      </c>
      <c r="EG751" s="43">
        <f t="shared" si="1539"/>
        <v>10516.7240352</v>
      </c>
    </row>
    <row r="752" s="1" customFormat="1" customHeight="1" spans="6:137">
      <c r="F752" s="11">
        <v>2536</v>
      </c>
      <c r="G752" s="12">
        <v>1.728</v>
      </c>
      <c r="H752" s="11">
        <v>1</v>
      </c>
      <c r="I752" s="11">
        <v>0</v>
      </c>
      <c r="J752" s="13">
        <f t="shared" si="1519"/>
        <v>4382.208</v>
      </c>
      <c r="K752" s="11">
        <v>1</v>
      </c>
      <c r="L752" s="11">
        <v>0.95</v>
      </c>
      <c r="M752" s="11">
        <v>2.09</v>
      </c>
      <c r="N752" s="42">
        <f t="shared" si="1520"/>
        <v>2.9855</v>
      </c>
      <c r="O752" s="11">
        <v>1.075</v>
      </c>
      <c r="P752" s="9">
        <v>0.5</v>
      </c>
      <c r="Q752" s="43">
        <f t="shared" si="1521"/>
        <v>7032.1565664</v>
      </c>
      <c r="Z752" s="11">
        <v>2536</v>
      </c>
      <c r="AA752" s="12">
        <v>1.728</v>
      </c>
      <c r="AB752" s="11">
        <v>1</v>
      </c>
      <c r="AC752" s="11">
        <v>0</v>
      </c>
      <c r="AD752" s="13">
        <f t="shared" si="1522"/>
        <v>4382.208</v>
      </c>
      <c r="AE752" s="11">
        <v>1</v>
      </c>
      <c r="AF752" s="11">
        <v>0.95</v>
      </c>
      <c r="AG752" s="11">
        <v>2.09</v>
      </c>
      <c r="AH752" s="42">
        <f t="shared" si="1523"/>
        <v>2.9855</v>
      </c>
      <c r="AI752" s="11">
        <v>1.075</v>
      </c>
      <c r="AJ752" s="9">
        <v>0.5</v>
      </c>
      <c r="AK752" s="43">
        <f t="shared" si="1524"/>
        <v>7032.1565664</v>
      </c>
      <c r="AT752" s="11">
        <v>2536</v>
      </c>
      <c r="AU752" s="12">
        <v>1.728</v>
      </c>
      <c r="AV752" s="11">
        <v>1</v>
      </c>
      <c r="AW752" s="11">
        <v>0</v>
      </c>
      <c r="AX752" s="13">
        <f t="shared" si="1525"/>
        <v>4382.208</v>
      </c>
      <c r="AY752" s="11">
        <v>1</v>
      </c>
      <c r="AZ752" s="11">
        <v>0.95</v>
      </c>
      <c r="BA752" s="11">
        <v>2.09</v>
      </c>
      <c r="BB752" s="42">
        <f t="shared" si="1526"/>
        <v>2.9855</v>
      </c>
      <c r="BC752" s="11">
        <v>1.075</v>
      </c>
      <c r="BD752" s="9">
        <v>0.5</v>
      </c>
      <c r="BE752" s="43">
        <f t="shared" si="1527"/>
        <v>7032.1565664</v>
      </c>
      <c r="BN752" s="11">
        <v>2536</v>
      </c>
      <c r="BO752" s="12">
        <v>1.728</v>
      </c>
      <c r="BP752" s="11">
        <v>1</v>
      </c>
      <c r="BQ752" s="11">
        <v>0</v>
      </c>
      <c r="BR752" s="13">
        <f t="shared" si="1528"/>
        <v>4382.208</v>
      </c>
      <c r="BS752" s="11">
        <v>1</v>
      </c>
      <c r="BT752" s="11">
        <v>0.95</v>
      </c>
      <c r="BU752" s="11">
        <v>2.09</v>
      </c>
      <c r="BV752" s="42">
        <f t="shared" si="1529"/>
        <v>2.9855</v>
      </c>
      <c r="BW752" s="11">
        <v>1.075</v>
      </c>
      <c r="BX752" s="9">
        <v>0.5</v>
      </c>
      <c r="BY752" s="43">
        <f t="shared" si="1530"/>
        <v>7032.1565664</v>
      </c>
      <c r="CH752" s="11">
        <v>2536</v>
      </c>
      <c r="CI752" s="12">
        <v>1.728</v>
      </c>
      <c r="CJ752" s="11">
        <v>1</v>
      </c>
      <c r="CK752" s="11">
        <v>0</v>
      </c>
      <c r="CL752" s="13">
        <f t="shared" si="1531"/>
        <v>4382.208</v>
      </c>
      <c r="CM752" s="11">
        <v>1</v>
      </c>
      <c r="CN752" s="11">
        <v>0.95</v>
      </c>
      <c r="CO752" s="11">
        <v>2.09</v>
      </c>
      <c r="CP752" s="42">
        <f t="shared" si="1532"/>
        <v>2.9855</v>
      </c>
      <c r="CQ752" s="11">
        <v>1.075</v>
      </c>
      <c r="CR752" s="9">
        <v>0.5</v>
      </c>
      <c r="CS752" s="43">
        <f t="shared" si="1533"/>
        <v>7032.1565664</v>
      </c>
      <c r="DB752" s="11">
        <v>2536</v>
      </c>
      <c r="DC752" s="12">
        <v>1.728</v>
      </c>
      <c r="DD752" s="11">
        <v>1</v>
      </c>
      <c r="DE752" s="11">
        <v>0</v>
      </c>
      <c r="DF752" s="13">
        <f t="shared" si="1534"/>
        <v>4382.208</v>
      </c>
      <c r="DG752" s="11">
        <v>1</v>
      </c>
      <c r="DH752" s="11">
        <v>0.95</v>
      </c>
      <c r="DI752" s="11">
        <v>2.09</v>
      </c>
      <c r="DJ752" s="42">
        <f t="shared" si="1535"/>
        <v>2.9855</v>
      </c>
      <c r="DK752" s="11">
        <v>1.075</v>
      </c>
      <c r="DL752" s="9">
        <v>0.5</v>
      </c>
      <c r="DM752" s="43">
        <f t="shared" si="1536"/>
        <v>7032.1565664</v>
      </c>
      <c r="DV752" s="11">
        <v>2536</v>
      </c>
      <c r="DW752" s="12">
        <v>1.728</v>
      </c>
      <c r="DX752" s="11">
        <v>1</v>
      </c>
      <c r="DY752" s="11">
        <v>0</v>
      </c>
      <c r="DZ752" s="13">
        <f t="shared" si="1537"/>
        <v>4382.208</v>
      </c>
      <c r="EA752" s="11">
        <v>1</v>
      </c>
      <c r="EB752" s="11">
        <v>0.95</v>
      </c>
      <c r="EC752" s="11">
        <v>2.91</v>
      </c>
      <c r="ED752" s="42">
        <f t="shared" si="1538"/>
        <v>3.7645</v>
      </c>
      <c r="EE752" s="11">
        <v>1.075</v>
      </c>
      <c r="EF752" s="9">
        <v>0.5</v>
      </c>
      <c r="EG752" s="43">
        <f t="shared" si="1539"/>
        <v>8867.0418336</v>
      </c>
    </row>
    <row r="753" s="1" customFormat="1" customHeight="1" spans="6:137">
      <c r="F753" s="11">
        <v>2536</v>
      </c>
      <c r="G753" s="12">
        <v>1.728</v>
      </c>
      <c r="H753" s="11">
        <v>1</v>
      </c>
      <c r="I753" s="11">
        <v>0</v>
      </c>
      <c r="J753" s="13">
        <f t="shared" si="1519"/>
        <v>4382.208</v>
      </c>
      <c r="K753" s="11">
        <v>1</v>
      </c>
      <c r="L753" s="11">
        <v>0.95</v>
      </c>
      <c r="M753" s="11">
        <v>2.09</v>
      </c>
      <c r="N753" s="42">
        <f t="shared" si="1520"/>
        <v>2.9855</v>
      </c>
      <c r="O753" s="11">
        <v>1.075</v>
      </c>
      <c r="P753" s="9">
        <v>0.5</v>
      </c>
      <c r="Q753" s="43">
        <f t="shared" si="1521"/>
        <v>7032.1565664</v>
      </c>
      <c r="Z753" s="11">
        <v>2536</v>
      </c>
      <c r="AA753" s="12">
        <v>1.728</v>
      </c>
      <c r="AB753" s="11">
        <v>1</v>
      </c>
      <c r="AC753" s="11">
        <v>0</v>
      </c>
      <c r="AD753" s="13">
        <f t="shared" si="1522"/>
        <v>4382.208</v>
      </c>
      <c r="AE753" s="11">
        <v>1</v>
      </c>
      <c r="AF753" s="11">
        <v>0.95</v>
      </c>
      <c r="AG753" s="11">
        <v>2.09</v>
      </c>
      <c r="AH753" s="42">
        <f t="shared" si="1523"/>
        <v>2.9855</v>
      </c>
      <c r="AI753" s="11">
        <v>1.075</v>
      </c>
      <c r="AJ753" s="9">
        <v>0.5</v>
      </c>
      <c r="AK753" s="43">
        <f t="shared" si="1524"/>
        <v>7032.1565664</v>
      </c>
      <c r="AT753" s="11">
        <v>2536</v>
      </c>
      <c r="AU753" s="12">
        <v>1.728</v>
      </c>
      <c r="AV753" s="11">
        <v>1</v>
      </c>
      <c r="AW753" s="11">
        <v>0</v>
      </c>
      <c r="AX753" s="13">
        <f t="shared" si="1525"/>
        <v>4382.208</v>
      </c>
      <c r="AY753" s="11">
        <v>1</v>
      </c>
      <c r="AZ753" s="11">
        <v>0.95</v>
      </c>
      <c r="BA753" s="11">
        <v>2.09</v>
      </c>
      <c r="BB753" s="42">
        <f t="shared" si="1526"/>
        <v>2.9855</v>
      </c>
      <c r="BC753" s="11">
        <v>1.075</v>
      </c>
      <c r="BD753" s="9">
        <v>0.5</v>
      </c>
      <c r="BE753" s="43">
        <f t="shared" si="1527"/>
        <v>7032.1565664</v>
      </c>
      <c r="BN753" s="11">
        <v>2536</v>
      </c>
      <c r="BO753" s="12">
        <v>1.728</v>
      </c>
      <c r="BP753" s="11">
        <v>1</v>
      </c>
      <c r="BQ753" s="11">
        <v>0</v>
      </c>
      <c r="BR753" s="13">
        <f t="shared" si="1528"/>
        <v>4382.208</v>
      </c>
      <c r="BS753" s="11">
        <v>1</v>
      </c>
      <c r="BT753" s="11">
        <v>0.95</v>
      </c>
      <c r="BU753" s="11">
        <v>2.09</v>
      </c>
      <c r="BV753" s="42">
        <f t="shared" si="1529"/>
        <v>2.9855</v>
      </c>
      <c r="BW753" s="11">
        <v>1.075</v>
      </c>
      <c r="BX753" s="9">
        <v>0.5</v>
      </c>
      <c r="BY753" s="43">
        <f t="shared" si="1530"/>
        <v>7032.1565664</v>
      </c>
      <c r="CH753" s="11">
        <v>2536</v>
      </c>
      <c r="CI753" s="12">
        <v>1.728</v>
      </c>
      <c r="CJ753" s="11">
        <v>1</v>
      </c>
      <c r="CK753" s="11">
        <v>0</v>
      </c>
      <c r="CL753" s="13">
        <f t="shared" si="1531"/>
        <v>4382.208</v>
      </c>
      <c r="CM753" s="11">
        <v>1</v>
      </c>
      <c r="CN753" s="11">
        <v>0.95</v>
      </c>
      <c r="CO753" s="11">
        <v>2.09</v>
      </c>
      <c r="CP753" s="42">
        <f t="shared" si="1532"/>
        <v>2.9855</v>
      </c>
      <c r="CQ753" s="11">
        <v>1.075</v>
      </c>
      <c r="CR753" s="9">
        <v>0.5</v>
      </c>
      <c r="CS753" s="43">
        <f t="shared" si="1533"/>
        <v>7032.1565664</v>
      </c>
      <c r="DB753" s="11">
        <v>2536</v>
      </c>
      <c r="DC753" s="12">
        <v>1.728</v>
      </c>
      <c r="DD753" s="11">
        <v>1</v>
      </c>
      <c r="DE753" s="11">
        <v>0</v>
      </c>
      <c r="DF753" s="13">
        <f t="shared" si="1534"/>
        <v>4382.208</v>
      </c>
      <c r="DG753" s="11">
        <v>1</v>
      </c>
      <c r="DH753" s="11">
        <v>0.95</v>
      </c>
      <c r="DI753" s="11">
        <v>2.09</v>
      </c>
      <c r="DJ753" s="42">
        <f t="shared" si="1535"/>
        <v>2.9855</v>
      </c>
      <c r="DK753" s="11">
        <v>1.075</v>
      </c>
      <c r="DL753" s="9">
        <v>0.5</v>
      </c>
      <c r="DM753" s="43">
        <f t="shared" si="1536"/>
        <v>7032.1565664</v>
      </c>
      <c r="DV753" s="11">
        <v>2536</v>
      </c>
      <c r="DW753" s="12">
        <v>1.728</v>
      </c>
      <c r="DX753" s="11">
        <v>1</v>
      </c>
      <c r="DY753" s="11">
        <v>0</v>
      </c>
      <c r="DZ753" s="13">
        <f t="shared" si="1537"/>
        <v>4382.208</v>
      </c>
      <c r="EA753" s="11">
        <v>1</v>
      </c>
      <c r="EB753" s="11">
        <v>0.95</v>
      </c>
      <c r="EC753" s="11">
        <v>2.91</v>
      </c>
      <c r="ED753" s="42">
        <f t="shared" si="1538"/>
        <v>3.7645</v>
      </c>
      <c r="EE753" s="11">
        <v>1.075</v>
      </c>
      <c r="EF753" s="9">
        <v>0.5</v>
      </c>
      <c r="EG753" s="43">
        <f t="shared" si="1539"/>
        <v>8867.0418336</v>
      </c>
    </row>
    <row r="754" s="1" customFormat="1" customHeight="1" spans="6:137">
      <c r="F754" s="11">
        <v>2536</v>
      </c>
      <c r="G754" s="12">
        <v>1.728</v>
      </c>
      <c r="H754" s="11">
        <v>1</v>
      </c>
      <c r="I754" s="11">
        <v>0</v>
      </c>
      <c r="J754" s="13">
        <f t="shared" si="1519"/>
        <v>4382.208</v>
      </c>
      <c r="K754" s="11">
        <v>1</v>
      </c>
      <c r="L754" s="11">
        <v>0.95</v>
      </c>
      <c r="M754" s="11">
        <v>2.09</v>
      </c>
      <c r="N754" s="42">
        <f t="shared" si="1520"/>
        <v>2.9855</v>
      </c>
      <c r="O754" s="11">
        <v>1.075</v>
      </c>
      <c r="P754" s="9">
        <v>0.5</v>
      </c>
      <c r="Q754" s="43">
        <f t="shared" si="1521"/>
        <v>7032.1565664</v>
      </c>
      <c r="Z754" s="11">
        <v>2536</v>
      </c>
      <c r="AA754" s="12">
        <v>1.728</v>
      </c>
      <c r="AB754" s="11">
        <v>1</v>
      </c>
      <c r="AC754" s="11">
        <v>0</v>
      </c>
      <c r="AD754" s="13">
        <f t="shared" si="1522"/>
        <v>4382.208</v>
      </c>
      <c r="AE754" s="11">
        <v>1</v>
      </c>
      <c r="AF754" s="11">
        <v>0.95</v>
      </c>
      <c r="AG754" s="11">
        <v>2.09</v>
      </c>
      <c r="AH754" s="42">
        <f t="shared" si="1523"/>
        <v>2.9855</v>
      </c>
      <c r="AI754" s="11">
        <v>1.075</v>
      </c>
      <c r="AJ754" s="9">
        <v>0.5</v>
      </c>
      <c r="AK754" s="43">
        <f t="shared" si="1524"/>
        <v>7032.1565664</v>
      </c>
      <c r="AT754" s="11">
        <v>2536</v>
      </c>
      <c r="AU754" s="12">
        <v>1.728</v>
      </c>
      <c r="AV754" s="11">
        <v>1</v>
      </c>
      <c r="AW754" s="11">
        <v>0</v>
      </c>
      <c r="AX754" s="13">
        <f t="shared" si="1525"/>
        <v>4382.208</v>
      </c>
      <c r="AY754" s="11">
        <v>1</v>
      </c>
      <c r="AZ754" s="11">
        <v>0.95</v>
      </c>
      <c r="BA754" s="11">
        <v>2.09</v>
      </c>
      <c r="BB754" s="42">
        <f t="shared" si="1526"/>
        <v>2.9855</v>
      </c>
      <c r="BC754" s="11">
        <v>1.075</v>
      </c>
      <c r="BD754" s="9">
        <v>0.5</v>
      </c>
      <c r="BE754" s="43">
        <f t="shared" si="1527"/>
        <v>7032.1565664</v>
      </c>
      <c r="BN754" s="11">
        <v>2536</v>
      </c>
      <c r="BO754" s="12">
        <v>1.728</v>
      </c>
      <c r="BP754" s="11">
        <v>1</v>
      </c>
      <c r="BQ754" s="11">
        <v>0</v>
      </c>
      <c r="BR754" s="13">
        <f t="shared" si="1528"/>
        <v>4382.208</v>
      </c>
      <c r="BS754" s="11">
        <v>1</v>
      </c>
      <c r="BT754" s="11">
        <v>0.95</v>
      </c>
      <c r="BU754" s="11">
        <v>2.09</v>
      </c>
      <c r="BV754" s="42">
        <f t="shared" si="1529"/>
        <v>2.9855</v>
      </c>
      <c r="BW754" s="11">
        <v>1.075</v>
      </c>
      <c r="BX754" s="9">
        <v>0.5</v>
      </c>
      <c r="BY754" s="43">
        <f t="shared" si="1530"/>
        <v>7032.1565664</v>
      </c>
      <c r="CH754" s="11">
        <v>2536</v>
      </c>
      <c r="CI754" s="12">
        <v>1.728</v>
      </c>
      <c r="CJ754" s="11">
        <v>1</v>
      </c>
      <c r="CK754" s="11">
        <v>0</v>
      </c>
      <c r="CL754" s="13">
        <f t="shared" si="1531"/>
        <v>4382.208</v>
      </c>
      <c r="CM754" s="11">
        <v>1</v>
      </c>
      <c r="CN754" s="11">
        <v>0.95</v>
      </c>
      <c r="CO754" s="11">
        <v>2.09</v>
      </c>
      <c r="CP754" s="42">
        <f t="shared" si="1532"/>
        <v>2.9855</v>
      </c>
      <c r="CQ754" s="11">
        <v>1.075</v>
      </c>
      <c r="CR754" s="9">
        <v>0.5</v>
      </c>
      <c r="CS754" s="43">
        <f t="shared" si="1533"/>
        <v>7032.1565664</v>
      </c>
      <c r="DB754" s="11">
        <v>2536</v>
      </c>
      <c r="DC754" s="12">
        <v>1.728</v>
      </c>
      <c r="DD754" s="11">
        <v>1</v>
      </c>
      <c r="DE754" s="11">
        <v>0</v>
      </c>
      <c r="DF754" s="13">
        <f t="shared" si="1534"/>
        <v>4382.208</v>
      </c>
      <c r="DG754" s="11">
        <v>1</v>
      </c>
      <c r="DH754" s="11">
        <v>0.95</v>
      </c>
      <c r="DI754" s="11">
        <v>2.09</v>
      </c>
      <c r="DJ754" s="42">
        <f t="shared" si="1535"/>
        <v>2.9855</v>
      </c>
      <c r="DK754" s="11">
        <v>1.075</v>
      </c>
      <c r="DL754" s="9">
        <v>0.5</v>
      </c>
      <c r="DM754" s="43">
        <f t="shared" si="1536"/>
        <v>7032.1565664</v>
      </c>
      <c r="DV754" s="11">
        <v>2536</v>
      </c>
      <c r="DW754" s="12">
        <v>1.728</v>
      </c>
      <c r="DX754" s="11">
        <v>1</v>
      </c>
      <c r="DY754" s="11">
        <v>0</v>
      </c>
      <c r="DZ754" s="13">
        <f t="shared" si="1537"/>
        <v>4382.208</v>
      </c>
      <c r="EA754" s="11">
        <v>1</v>
      </c>
      <c r="EB754" s="11">
        <v>0.95</v>
      </c>
      <c r="EC754" s="11">
        <v>2.91</v>
      </c>
      <c r="ED754" s="42">
        <f t="shared" si="1538"/>
        <v>3.7645</v>
      </c>
      <c r="EE754" s="11">
        <v>1.075</v>
      </c>
      <c r="EF754" s="9">
        <v>0.5</v>
      </c>
      <c r="EG754" s="43">
        <f t="shared" si="1539"/>
        <v>8867.0418336</v>
      </c>
    </row>
    <row r="755" s="1" customFormat="1" customHeight="1" spans="6:137">
      <c r="F755" s="11">
        <v>2536</v>
      </c>
      <c r="G755" s="12">
        <v>1.728</v>
      </c>
      <c r="H755" s="11">
        <v>1</v>
      </c>
      <c r="I755" s="11">
        <v>0</v>
      </c>
      <c r="J755" s="13">
        <f t="shared" si="1519"/>
        <v>4382.208</v>
      </c>
      <c r="K755" s="11">
        <v>1</v>
      </c>
      <c r="L755" s="11">
        <v>0.95</v>
      </c>
      <c r="M755" s="11">
        <v>2.09</v>
      </c>
      <c r="N755" s="42">
        <f t="shared" si="1520"/>
        <v>2.9855</v>
      </c>
      <c r="O755" s="11">
        <v>1.075</v>
      </c>
      <c r="P755" s="9">
        <v>0.5</v>
      </c>
      <c r="Q755" s="43">
        <f t="shared" si="1521"/>
        <v>7032.1565664</v>
      </c>
      <c r="Z755" s="11">
        <v>2536</v>
      </c>
      <c r="AA755" s="12">
        <v>1.728</v>
      </c>
      <c r="AB755" s="11">
        <v>1</v>
      </c>
      <c r="AC755" s="11">
        <v>0</v>
      </c>
      <c r="AD755" s="13">
        <f t="shared" si="1522"/>
        <v>4382.208</v>
      </c>
      <c r="AE755" s="11">
        <v>1</v>
      </c>
      <c r="AF755" s="11">
        <v>0.95</v>
      </c>
      <c r="AG755" s="11">
        <v>2.09</v>
      </c>
      <c r="AH755" s="42">
        <f t="shared" si="1523"/>
        <v>2.9855</v>
      </c>
      <c r="AI755" s="11">
        <v>1.075</v>
      </c>
      <c r="AJ755" s="9">
        <v>0.5</v>
      </c>
      <c r="AK755" s="43">
        <f t="shared" si="1524"/>
        <v>7032.1565664</v>
      </c>
      <c r="AT755" s="11">
        <v>2536</v>
      </c>
      <c r="AU755" s="12">
        <v>1.728</v>
      </c>
      <c r="AV755" s="11">
        <v>1</v>
      </c>
      <c r="AW755" s="11">
        <v>0</v>
      </c>
      <c r="AX755" s="13">
        <f t="shared" si="1525"/>
        <v>4382.208</v>
      </c>
      <c r="AY755" s="11">
        <v>1</v>
      </c>
      <c r="AZ755" s="11">
        <v>0.95</v>
      </c>
      <c r="BA755" s="11">
        <v>2.09</v>
      </c>
      <c r="BB755" s="42">
        <f t="shared" si="1526"/>
        <v>2.9855</v>
      </c>
      <c r="BC755" s="11">
        <v>1.075</v>
      </c>
      <c r="BD755" s="9">
        <v>0.5</v>
      </c>
      <c r="BE755" s="43">
        <f t="shared" si="1527"/>
        <v>7032.1565664</v>
      </c>
      <c r="BN755" s="11">
        <v>2536</v>
      </c>
      <c r="BO755" s="12">
        <v>1.728</v>
      </c>
      <c r="BP755" s="11">
        <v>1</v>
      </c>
      <c r="BQ755" s="11">
        <v>0</v>
      </c>
      <c r="BR755" s="13">
        <f t="shared" si="1528"/>
        <v>4382.208</v>
      </c>
      <c r="BS755" s="11">
        <v>1</v>
      </c>
      <c r="BT755" s="11">
        <v>0.95</v>
      </c>
      <c r="BU755" s="11">
        <v>2.09</v>
      </c>
      <c r="BV755" s="42">
        <f t="shared" si="1529"/>
        <v>2.9855</v>
      </c>
      <c r="BW755" s="11">
        <v>1.075</v>
      </c>
      <c r="BX755" s="9">
        <v>0.5</v>
      </c>
      <c r="BY755" s="43">
        <f t="shared" si="1530"/>
        <v>7032.1565664</v>
      </c>
      <c r="CH755" s="11">
        <v>2536</v>
      </c>
      <c r="CI755" s="12">
        <v>1.728</v>
      </c>
      <c r="CJ755" s="11">
        <v>1</v>
      </c>
      <c r="CK755" s="11">
        <v>0</v>
      </c>
      <c r="CL755" s="13">
        <f t="shared" si="1531"/>
        <v>4382.208</v>
      </c>
      <c r="CM755" s="11">
        <v>1</v>
      </c>
      <c r="CN755" s="11">
        <v>0.95</v>
      </c>
      <c r="CO755" s="11">
        <v>2.09</v>
      </c>
      <c r="CP755" s="42">
        <f t="shared" si="1532"/>
        <v>2.9855</v>
      </c>
      <c r="CQ755" s="11">
        <v>1.075</v>
      </c>
      <c r="CR755" s="9">
        <v>0.5</v>
      </c>
      <c r="CS755" s="43">
        <f t="shared" si="1533"/>
        <v>7032.1565664</v>
      </c>
      <c r="DB755" s="11">
        <v>2536</v>
      </c>
      <c r="DC755" s="12">
        <v>1.728</v>
      </c>
      <c r="DD755" s="11">
        <v>1</v>
      </c>
      <c r="DE755" s="11">
        <v>0</v>
      </c>
      <c r="DF755" s="13">
        <f t="shared" si="1534"/>
        <v>4382.208</v>
      </c>
      <c r="DG755" s="11">
        <v>1</v>
      </c>
      <c r="DH755" s="11">
        <v>0.95</v>
      </c>
      <c r="DI755" s="11">
        <v>2.09</v>
      </c>
      <c r="DJ755" s="42">
        <f t="shared" si="1535"/>
        <v>2.9855</v>
      </c>
      <c r="DK755" s="11">
        <v>1.075</v>
      </c>
      <c r="DL755" s="9">
        <v>0.5</v>
      </c>
      <c r="DM755" s="43">
        <f t="shared" si="1536"/>
        <v>7032.1565664</v>
      </c>
      <c r="DV755" s="11">
        <v>2536</v>
      </c>
      <c r="DW755" s="12">
        <v>1.728</v>
      </c>
      <c r="DX755" s="11">
        <v>1</v>
      </c>
      <c r="DY755" s="11">
        <v>0</v>
      </c>
      <c r="DZ755" s="13">
        <f t="shared" si="1537"/>
        <v>4382.208</v>
      </c>
      <c r="EA755" s="11">
        <v>1</v>
      </c>
      <c r="EB755" s="11">
        <v>0.95</v>
      </c>
      <c r="EC755" s="11">
        <v>2.91</v>
      </c>
      <c r="ED755" s="42">
        <f t="shared" si="1538"/>
        <v>3.7645</v>
      </c>
      <c r="EE755" s="11">
        <v>1.075</v>
      </c>
      <c r="EF755" s="9">
        <v>0.5</v>
      </c>
      <c r="EG755" s="43">
        <f t="shared" si="1539"/>
        <v>8867.0418336</v>
      </c>
    </row>
    <row r="756" s="1" customFormat="1" customHeight="1" spans="6:137">
      <c r="F756" s="11">
        <v>2536</v>
      </c>
      <c r="G756" s="12">
        <v>1.55</v>
      </c>
      <c r="H756" s="11">
        <v>1</v>
      </c>
      <c r="I756" s="11">
        <v>0</v>
      </c>
      <c r="J756" s="13">
        <f t="shared" si="1519"/>
        <v>3930.8</v>
      </c>
      <c r="K756" s="11">
        <v>1</v>
      </c>
      <c r="L756" s="11">
        <v>0.95</v>
      </c>
      <c r="M756" s="11">
        <v>2.09</v>
      </c>
      <c r="N756" s="42">
        <f t="shared" si="1520"/>
        <v>2.9855</v>
      </c>
      <c r="O756" s="11">
        <v>1.075</v>
      </c>
      <c r="P756" s="9">
        <v>0.5</v>
      </c>
      <c r="Q756" s="43">
        <f t="shared" si="1521"/>
        <v>6307.7793275</v>
      </c>
      <c r="Z756" s="11">
        <v>2536</v>
      </c>
      <c r="AA756" s="12">
        <v>1.55</v>
      </c>
      <c r="AB756" s="11">
        <v>1</v>
      </c>
      <c r="AC756" s="11">
        <v>0</v>
      </c>
      <c r="AD756" s="13">
        <f t="shared" si="1522"/>
        <v>3930.8</v>
      </c>
      <c r="AE756" s="11">
        <v>1</v>
      </c>
      <c r="AF756" s="11">
        <v>0.95</v>
      </c>
      <c r="AG756" s="11">
        <v>2.09</v>
      </c>
      <c r="AH756" s="42">
        <f t="shared" si="1523"/>
        <v>2.9855</v>
      </c>
      <c r="AI756" s="11">
        <v>1.075</v>
      </c>
      <c r="AJ756" s="9">
        <v>0.5</v>
      </c>
      <c r="AK756" s="43">
        <f t="shared" si="1524"/>
        <v>6307.7793275</v>
      </c>
      <c r="AT756" s="11">
        <v>2536</v>
      </c>
      <c r="AU756" s="12">
        <v>1.55</v>
      </c>
      <c r="AV756" s="11">
        <v>1</v>
      </c>
      <c r="AW756" s="11">
        <v>0</v>
      </c>
      <c r="AX756" s="13">
        <f t="shared" si="1525"/>
        <v>3930.8</v>
      </c>
      <c r="AY756" s="11">
        <v>1</v>
      </c>
      <c r="AZ756" s="11">
        <v>0.95</v>
      </c>
      <c r="BA756" s="11">
        <v>2.09</v>
      </c>
      <c r="BB756" s="42">
        <f t="shared" si="1526"/>
        <v>2.9855</v>
      </c>
      <c r="BC756" s="11">
        <v>1.075</v>
      </c>
      <c r="BD756" s="9">
        <v>0.5</v>
      </c>
      <c r="BE756" s="43">
        <f t="shared" si="1527"/>
        <v>6307.7793275</v>
      </c>
      <c r="BN756" s="11">
        <v>2536</v>
      </c>
      <c r="BO756" s="12">
        <v>1.55</v>
      </c>
      <c r="BP756" s="11">
        <v>1</v>
      </c>
      <c r="BQ756" s="11">
        <v>0</v>
      </c>
      <c r="BR756" s="13">
        <f t="shared" si="1528"/>
        <v>3930.8</v>
      </c>
      <c r="BS756" s="11">
        <v>1</v>
      </c>
      <c r="BT756" s="11">
        <v>0.95</v>
      </c>
      <c r="BU756" s="11">
        <v>2.09</v>
      </c>
      <c r="BV756" s="42">
        <f t="shared" si="1529"/>
        <v>2.9855</v>
      </c>
      <c r="BW756" s="11">
        <v>1.075</v>
      </c>
      <c r="BX756" s="9">
        <v>0.5</v>
      </c>
      <c r="BY756" s="43">
        <f t="shared" si="1530"/>
        <v>6307.7793275</v>
      </c>
      <c r="CH756" s="11">
        <v>2536</v>
      </c>
      <c r="CI756" s="12">
        <v>1.55</v>
      </c>
      <c r="CJ756" s="11">
        <v>1</v>
      </c>
      <c r="CK756" s="11">
        <v>0</v>
      </c>
      <c r="CL756" s="13">
        <f t="shared" si="1531"/>
        <v>3930.8</v>
      </c>
      <c r="CM756" s="11">
        <v>1</v>
      </c>
      <c r="CN756" s="11">
        <v>0.95</v>
      </c>
      <c r="CO756" s="11">
        <v>2.09</v>
      </c>
      <c r="CP756" s="42">
        <f t="shared" si="1532"/>
        <v>2.9855</v>
      </c>
      <c r="CQ756" s="11">
        <v>1.075</v>
      </c>
      <c r="CR756" s="9">
        <v>0.5</v>
      </c>
      <c r="CS756" s="43">
        <f t="shared" si="1533"/>
        <v>6307.7793275</v>
      </c>
      <c r="DB756" s="11">
        <v>2536</v>
      </c>
      <c r="DC756" s="12">
        <v>1.55</v>
      </c>
      <c r="DD756" s="11">
        <v>1</v>
      </c>
      <c r="DE756" s="11">
        <v>0</v>
      </c>
      <c r="DF756" s="13">
        <f t="shared" si="1534"/>
        <v>3930.8</v>
      </c>
      <c r="DG756" s="11">
        <v>1</v>
      </c>
      <c r="DH756" s="11">
        <v>0.95</v>
      </c>
      <c r="DI756" s="11">
        <v>2.09</v>
      </c>
      <c r="DJ756" s="42">
        <f t="shared" si="1535"/>
        <v>2.9855</v>
      </c>
      <c r="DK756" s="11">
        <v>1.075</v>
      </c>
      <c r="DL756" s="9">
        <v>0.5</v>
      </c>
      <c r="DM756" s="43">
        <f t="shared" si="1536"/>
        <v>6307.7793275</v>
      </c>
      <c r="DV756" s="11">
        <v>2536</v>
      </c>
      <c r="DW756" s="12">
        <v>1.55</v>
      </c>
      <c r="DX756" s="11">
        <v>1</v>
      </c>
      <c r="DY756" s="11">
        <v>0</v>
      </c>
      <c r="DZ756" s="13">
        <f t="shared" si="1537"/>
        <v>3930.8</v>
      </c>
      <c r="EA756" s="11">
        <v>1</v>
      </c>
      <c r="EB756" s="11">
        <v>0.95</v>
      </c>
      <c r="EC756" s="11">
        <v>2.91</v>
      </c>
      <c r="ED756" s="42">
        <f t="shared" si="1538"/>
        <v>3.7645</v>
      </c>
      <c r="EE756" s="11">
        <v>1.075</v>
      </c>
      <c r="EF756" s="9">
        <v>0.5</v>
      </c>
      <c r="EG756" s="43">
        <f t="shared" si="1539"/>
        <v>7953.6544225</v>
      </c>
    </row>
    <row r="757" s="1" customFormat="1" customHeight="1" spans="6:137">
      <c r="F757" s="11">
        <v>2536</v>
      </c>
      <c r="G757" s="12">
        <v>12.18</v>
      </c>
      <c r="H757" s="11">
        <v>1</v>
      </c>
      <c r="I757" s="11">
        <v>0</v>
      </c>
      <c r="J757" s="13">
        <f t="shared" si="1519"/>
        <v>30888.48</v>
      </c>
      <c r="K757" s="11">
        <v>1</v>
      </c>
      <c r="L757" s="11">
        <v>0.95</v>
      </c>
      <c r="M757" s="11">
        <v>2.09</v>
      </c>
      <c r="N757" s="42">
        <f t="shared" si="1520"/>
        <v>2.9855</v>
      </c>
      <c r="O757" s="11">
        <v>1.075</v>
      </c>
      <c r="P757" s="9">
        <v>0.5</v>
      </c>
      <c r="Q757" s="43">
        <f t="shared" si="1521"/>
        <v>49566.936909</v>
      </c>
      <c r="Z757" s="11">
        <v>2536</v>
      </c>
      <c r="AA757" s="12">
        <v>12.18</v>
      </c>
      <c r="AB757" s="11">
        <v>1</v>
      </c>
      <c r="AC757" s="11">
        <v>0</v>
      </c>
      <c r="AD757" s="13">
        <f t="shared" si="1522"/>
        <v>30888.48</v>
      </c>
      <c r="AE757" s="11">
        <v>1</v>
      </c>
      <c r="AF757" s="11">
        <v>0.95</v>
      </c>
      <c r="AG757" s="11">
        <v>2.09</v>
      </c>
      <c r="AH757" s="42">
        <f t="shared" si="1523"/>
        <v>2.9855</v>
      </c>
      <c r="AI757" s="11">
        <v>1.075</v>
      </c>
      <c r="AJ757" s="9">
        <v>0.5</v>
      </c>
      <c r="AK757" s="43">
        <f t="shared" si="1524"/>
        <v>49566.936909</v>
      </c>
      <c r="AT757" s="11">
        <v>2536</v>
      </c>
      <c r="AU757" s="12">
        <v>12.18</v>
      </c>
      <c r="AV757" s="11">
        <v>1</v>
      </c>
      <c r="AW757" s="11">
        <v>0</v>
      </c>
      <c r="AX757" s="13">
        <f t="shared" si="1525"/>
        <v>30888.48</v>
      </c>
      <c r="AY757" s="11">
        <v>1</v>
      </c>
      <c r="AZ757" s="11">
        <v>0.95</v>
      </c>
      <c r="BA757" s="11">
        <v>2.09</v>
      </c>
      <c r="BB757" s="42">
        <f t="shared" si="1526"/>
        <v>2.9855</v>
      </c>
      <c r="BC757" s="11">
        <v>1.075</v>
      </c>
      <c r="BD757" s="9">
        <v>0.5</v>
      </c>
      <c r="BE757" s="43">
        <f t="shared" si="1527"/>
        <v>49566.936909</v>
      </c>
      <c r="BN757" s="11">
        <v>2536</v>
      </c>
      <c r="BO757" s="12">
        <v>12.18</v>
      </c>
      <c r="BP757" s="11">
        <v>1</v>
      </c>
      <c r="BQ757" s="11">
        <v>0</v>
      </c>
      <c r="BR757" s="13">
        <f t="shared" si="1528"/>
        <v>30888.48</v>
      </c>
      <c r="BS757" s="11">
        <v>1</v>
      </c>
      <c r="BT757" s="11">
        <v>0.95</v>
      </c>
      <c r="BU757" s="11">
        <v>2.09</v>
      </c>
      <c r="BV757" s="42">
        <f t="shared" si="1529"/>
        <v>2.9855</v>
      </c>
      <c r="BW757" s="11">
        <v>1.075</v>
      </c>
      <c r="BX757" s="9">
        <v>0.5</v>
      </c>
      <c r="BY757" s="43">
        <f t="shared" si="1530"/>
        <v>49566.936909</v>
      </c>
      <c r="CH757" s="11">
        <v>2536</v>
      </c>
      <c r="CI757" s="12">
        <v>12.18</v>
      </c>
      <c r="CJ757" s="11">
        <v>1</v>
      </c>
      <c r="CK757" s="11">
        <v>0</v>
      </c>
      <c r="CL757" s="13">
        <f t="shared" si="1531"/>
        <v>30888.48</v>
      </c>
      <c r="CM757" s="11">
        <v>1</v>
      </c>
      <c r="CN757" s="11">
        <v>0.95</v>
      </c>
      <c r="CO757" s="11">
        <v>2.09</v>
      </c>
      <c r="CP757" s="42">
        <f t="shared" si="1532"/>
        <v>2.9855</v>
      </c>
      <c r="CQ757" s="11">
        <v>1.075</v>
      </c>
      <c r="CR757" s="9">
        <v>0.5</v>
      </c>
      <c r="CS757" s="43">
        <f t="shared" si="1533"/>
        <v>49566.936909</v>
      </c>
      <c r="DB757" s="11">
        <v>2536</v>
      </c>
      <c r="DC757" s="12">
        <v>12.18</v>
      </c>
      <c r="DD757" s="11">
        <v>1</v>
      </c>
      <c r="DE757" s="11">
        <v>0</v>
      </c>
      <c r="DF757" s="13">
        <f t="shared" si="1534"/>
        <v>30888.48</v>
      </c>
      <c r="DG757" s="11">
        <v>1</v>
      </c>
      <c r="DH757" s="11">
        <v>0.95</v>
      </c>
      <c r="DI757" s="11">
        <v>2.09</v>
      </c>
      <c r="DJ757" s="42">
        <f t="shared" si="1535"/>
        <v>2.9855</v>
      </c>
      <c r="DK757" s="11">
        <v>1.075</v>
      </c>
      <c r="DL757" s="9">
        <v>0.5</v>
      </c>
      <c r="DM757" s="43">
        <f t="shared" si="1536"/>
        <v>49566.936909</v>
      </c>
      <c r="DV757" s="11">
        <v>2536</v>
      </c>
      <c r="DW757" s="12">
        <v>12.18</v>
      </c>
      <c r="DX757" s="11">
        <v>1</v>
      </c>
      <c r="DY757" s="11">
        <v>0</v>
      </c>
      <c r="DZ757" s="13">
        <f t="shared" si="1537"/>
        <v>30888.48</v>
      </c>
      <c r="EA757" s="11">
        <v>1</v>
      </c>
      <c r="EB757" s="11">
        <v>0.95</v>
      </c>
      <c r="EC757" s="11">
        <v>2.91</v>
      </c>
      <c r="ED757" s="42">
        <f t="shared" si="1538"/>
        <v>3.7645</v>
      </c>
      <c r="EE757" s="11">
        <v>1.075</v>
      </c>
      <c r="EF757" s="9">
        <v>0.5</v>
      </c>
      <c r="EG757" s="43">
        <f t="shared" si="1539"/>
        <v>62500.329591</v>
      </c>
    </row>
    <row r="758" s="1" customFormat="1" customHeight="1" spans="6:137">
      <c r="F758" s="44" t="s">
        <v>31</v>
      </c>
      <c r="G758" s="45"/>
      <c r="H758" s="45"/>
      <c r="I758" s="45"/>
      <c r="J758" s="45"/>
      <c r="K758" s="45"/>
      <c r="L758" s="45"/>
      <c r="M758" s="46">
        <f>SUM(Q747:Q757)</f>
        <v>125705.6663261</v>
      </c>
      <c r="N758" s="46"/>
      <c r="O758" s="46"/>
      <c r="P758" s="46"/>
      <c r="Q758" s="46"/>
      <c r="R758" s="1"/>
      <c r="S758" s="1"/>
      <c r="T758" s="1"/>
      <c r="U758" s="1"/>
      <c r="V758" s="1"/>
      <c r="W758" s="1"/>
      <c r="X758" s="1"/>
      <c r="Y758" s="1"/>
      <c r="Z758" s="44" t="s">
        <v>31</v>
      </c>
      <c r="AA758" s="45"/>
      <c r="AB758" s="45"/>
      <c r="AC758" s="45"/>
      <c r="AD758" s="45"/>
      <c r="AE758" s="45"/>
      <c r="AF758" s="45"/>
      <c r="AG758" s="46">
        <f>SUM(AK747:AK757)</f>
        <v>125705.6663261</v>
      </c>
      <c r="AH758" s="46"/>
      <c r="AI758" s="46"/>
      <c r="AJ758" s="46"/>
      <c r="AK758" s="46"/>
      <c r="AL758" s="1"/>
      <c r="AM758" s="1"/>
      <c r="AN758" s="1"/>
      <c r="AO758" s="1"/>
      <c r="AP758" s="1"/>
      <c r="AQ758" s="1"/>
      <c r="AR758" s="1"/>
      <c r="AS758" s="1"/>
      <c r="AT758" s="44" t="s">
        <v>31</v>
      </c>
      <c r="AU758" s="45"/>
      <c r="AV758" s="45"/>
      <c r="AW758" s="45"/>
      <c r="AX758" s="45"/>
      <c r="AY758" s="45"/>
      <c r="AZ758" s="45"/>
      <c r="BA758" s="46">
        <f>SUM(BE747:BE757)</f>
        <v>125705.6663261</v>
      </c>
      <c r="BB758" s="46"/>
      <c r="BC758" s="46"/>
      <c r="BD758" s="46"/>
      <c r="BE758" s="46"/>
      <c r="BF758" s="1"/>
      <c r="BG758" s="1"/>
      <c r="BH758" s="1"/>
      <c r="BI758" s="1"/>
      <c r="BJ758" s="1"/>
      <c r="BK758" s="1"/>
      <c r="BL758" s="1"/>
      <c r="BM758" s="1"/>
      <c r="BN758" s="44" t="s">
        <v>31</v>
      </c>
      <c r="BO758" s="45"/>
      <c r="BP758" s="45"/>
      <c r="BQ758" s="45"/>
      <c r="BR758" s="45"/>
      <c r="BS758" s="45"/>
      <c r="BT758" s="45"/>
      <c r="BU758" s="46">
        <f>SUM(BY747:BY757)</f>
        <v>125705.6663261</v>
      </c>
      <c r="BV758" s="46"/>
      <c r="BW758" s="46"/>
      <c r="BX758" s="46"/>
      <c r="BY758" s="46"/>
      <c r="BZ758" s="1"/>
      <c r="CA758" s="1"/>
      <c r="CB758" s="1"/>
      <c r="CC758" s="1"/>
      <c r="CD758" s="1"/>
      <c r="CE758" s="1"/>
      <c r="CF758" s="1"/>
      <c r="CG758" s="1"/>
      <c r="CH758" s="44" t="s">
        <v>31</v>
      </c>
      <c r="CI758" s="45"/>
      <c r="CJ758" s="45"/>
      <c r="CK758" s="45"/>
      <c r="CL758" s="45"/>
      <c r="CM758" s="45"/>
      <c r="CN758" s="45"/>
      <c r="CO758" s="46">
        <f>SUM(CS747:CS757)</f>
        <v>125705.6663261</v>
      </c>
      <c r="CP758" s="46"/>
      <c r="CQ758" s="46"/>
      <c r="CR758" s="46"/>
      <c r="CS758" s="46"/>
      <c r="CT758" s="1"/>
      <c r="CU758" s="1"/>
      <c r="CV758" s="1"/>
      <c r="CW758" s="1"/>
      <c r="CX758" s="1"/>
      <c r="CY758" s="1"/>
      <c r="CZ758" s="1"/>
      <c r="DA758" s="1"/>
      <c r="DB758" s="44" t="s">
        <v>31</v>
      </c>
      <c r="DC758" s="45"/>
      <c r="DD758" s="45"/>
      <c r="DE758" s="45"/>
      <c r="DF758" s="45"/>
      <c r="DG758" s="45"/>
      <c r="DH758" s="45"/>
      <c r="DI758" s="46">
        <f>SUM(DM747:DM757)</f>
        <v>125705.6663261</v>
      </c>
      <c r="DJ758" s="46"/>
      <c r="DK758" s="46"/>
      <c r="DL758" s="46"/>
      <c r="DM758" s="46"/>
      <c r="DN758" s="1"/>
      <c r="DO758" s="1"/>
      <c r="DP758" s="1"/>
      <c r="DQ758" s="1"/>
      <c r="DR758" s="1"/>
      <c r="DS758" s="1"/>
      <c r="DT758" s="1"/>
      <c r="DU758" s="1"/>
      <c r="DV758" s="44" t="s">
        <v>31</v>
      </c>
      <c r="DW758" s="45"/>
      <c r="DX758" s="45"/>
      <c r="DY758" s="45"/>
      <c r="DZ758" s="45"/>
      <c r="EA758" s="45"/>
      <c r="EB758" s="45"/>
      <c r="EC758" s="46">
        <f>SUM(EG747:EG757)</f>
        <v>158505.7715239</v>
      </c>
      <c r="ED758" s="46"/>
      <c r="EE758" s="46"/>
      <c r="EF758" s="46"/>
      <c r="EG758" s="46"/>
    </row>
    <row r="759" s="1" customFormat="1" customHeight="1" spans="6:137">
      <c r="F759" s="45"/>
      <c r="G759" s="45"/>
      <c r="H759" s="45"/>
      <c r="I759" s="45"/>
      <c r="J759" s="45"/>
      <c r="K759" s="45"/>
      <c r="L759" s="45"/>
      <c r="M759" s="46"/>
      <c r="N759" s="46"/>
      <c r="O759" s="46"/>
      <c r="P759" s="46"/>
      <c r="Q759" s="46"/>
      <c r="R759" s="1"/>
      <c r="S759" s="1"/>
      <c r="T759" s="1"/>
      <c r="U759" s="1"/>
      <c r="V759" s="1"/>
      <c r="W759" s="1"/>
      <c r="X759" s="1"/>
      <c r="Y759" s="1"/>
      <c r="Z759" s="45"/>
      <c r="AA759" s="45"/>
      <c r="AB759" s="45"/>
      <c r="AC759" s="45"/>
      <c r="AD759" s="45"/>
      <c r="AE759" s="45"/>
      <c r="AF759" s="45"/>
      <c r="AG759" s="46"/>
      <c r="AH759" s="46"/>
      <c r="AI759" s="46"/>
      <c r="AJ759" s="46"/>
      <c r="AK759" s="46"/>
      <c r="AL759" s="1"/>
      <c r="AM759" s="1"/>
      <c r="AN759" s="1"/>
      <c r="AO759" s="1"/>
      <c r="AP759" s="1"/>
      <c r="AQ759" s="1"/>
      <c r="AR759" s="1"/>
      <c r="AS759" s="1"/>
      <c r="AT759" s="45"/>
      <c r="AU759" s="45"/>
      <c r="AV759" s="45"/>
      <c r="AW759" s="45"/>
      <c r="AX759" s="45"/>
      <c r="AY759" s="45"/>
      <c r="AZ759" s="45"/>
      <c r="BA759" s="46"/>
      <c r="BB759" s="46"/>
      <c r="BC759" s="46"/>
      <c r="BD759" s="46"/>
      <c r="BE759" s="46"/>
      <c r="BF759" s="1"/>
      <c r="BG759" s="1"/>
      <c r="BH759" s="1"/>
      <c r="BI759" s="1"/>
      <c r="BJ759" s="1"/>
      <c r="BK759" s="1"/>
      <c r="BL759" s="1"/>
      <c r="BM759" s="1"/>
      <c r="BN759" s="45"/>
      <c r="BO759" s="45"/>
      <c r="BP759" s="45"/>
      <c r="BQ759" s="45"/>
      <c r="BR759" s="45"/>
      <c r="BS759" s="45"/>
      <c r="BT759" s="45"/>
      <c r="BU759" s="46"/>
      <c r="BV759" s="46"/>
      <c r="BW759" s="46"/>
      <c r="BX759" s="46"/>
      <c r="BY759" s="46"/>
      <c r="BZ759" s="1"/>
      <c r="CA759" s="1"/>
      <c r="CB759" s="1"/>
      <c r="CC759" s="1"/>
      <c r="CD759" s="1"/>
      <c r="CE759" s="1"/>
      <c r="CF759" s="1"/>
      <c r="CG759" s="1"/>
      <c r="CH759" s="45"/>
      <c r="CI759" s="45"/>
      <c r="CJ759" s="45"/>
      <c r="CK759" s="45"/>
      <c r="CL759" s="45"/>
      <c r="CM759" s="45"/>
      <c r="CN759" s="45"/>
      <c r="CO759" s="46"/>
      <c r="CP759" s="46"/>
      <c r="CQ759" s="46"/>
      <c r="CR759" s="46"/>
      <c r="CS759" s="46"/>
      <c r="CT759" s="1"/>
      <c r="CU759" s="1"/>
      <c r="CV759" s="1"/>
      <c r="CW759" s="1"/>
      <c r="CX759" s="1"/>
      <c r="CY759" s="1"/>
      <c r="CZ759" s="1"/>
      <c r="DA759" s="1"/>
      <c r="DB759" s="45"/>
      <c r="DC759" s="45"/>
      <c r="DD759" s="45"/>
      <c r="DE759" s="45"/>
      <c r="DF759" s="45"/>
      <c r="DG759" s="45"/>
      <c r="DH759" s="45"/>
      <c r="DI759" s="46"/>
      <c r="DJ759" s="46"/>
      <c r="DK759" s="46"/>
      <c r="DL759" s="46"/>
      <c r="DM759" s="46"/>
      <c r="DN759" s="1"/>
      <c r="DO759" s="1"/>
      <c r="DP759" s="1"/>
      <c r="DQ759" s="1"/>
      <c r="DR759" s="1"/>
      <c r="DS759" s="1"/>
      <c r="DT759" s="1"/>
      <c r="DU759" s="1"/>
      <c r="DV759" s="45"/>
      <c r="DW759" s="45"/>
      <c r="DX759" s="45"/>
      <c r="DY759" s="45"/>
      <c r="DZ759" s="45"/>
      <c r="EA759" s="45"/>
      <c r="EB759" s="45"/>
      <c r="EC759" s="46"/>
      <c r="ED759" s="46"/>
      <c r="EE759" s="46"/>
      <c r="EF759" s="46"/>
      <c r="EG759" s="46"/>
    </row>
    <row r="760" s="1" customFormat="1" customHeight="1" spans="6:137">
      <c r="F760" s="45"/>
      <c r="G760" s="45"/>
      <c r="H760" s="45"/>
      <c r="I760" s="45"/>
      <c r="J760" s="45"/>
      <c r="K760" s="45"/>
      <c r="L760" s="45"/>
      <c r="M760" s="46"/>
      <c r="N760" s="46"/>
      <c r="O760" s="46"/>
      <c r="P760" s="46"/>
      <c r="Q760" s="46"/>
      <c r="R760" s="1"/>
      <c r="S760" s="1"/>
      <c r="T760" s="1"/>
      <c r="U760" s="1"/>
      <c r="V760" s="1"/>
      <c r="W760" s="1"/>
      <c r="X760" s="1"/>
      <c r="Y760" s="1"/>
      <c r="Z760" s="45"/>
      <c r="AA760" s="45"/>
      <c r="AB760" s="45"/>
      <c r="AC760" s="45"/>
      <c r="AD760" s="45"/>
      <c r="AE760" s="45"/>
      <c r="AF760" s="45"/>
      <c r="AG760" s="46"/>
      <c r="AH760" s="46"/>
      <c r="AI760" s="46"/>
      <c r="AJ760" s="46"/>
      <c r="AK760" s="46"/>
      <c r="AL760" s="1"/>
      <c r="AM760" s="1"/>
      <c r="AN760" s="1"/>
      <c r="AO760" s="1"/>
      <c r="AP760" s="1"/>
      <c r="AQ760" s="1"/>
      <c r="AR760" s="1"/>
      <c r="AS760" s="1"/>
      <c r="AT760" s="45"/>
      <c r="AU760" s="45"/>
      <c r="AV760" s="45"/>
      <c r="AW760" s="45"/>
      <c r="AX760" s="45"/>
      <c r="AY760" s="45"/>
      <c r="AZ760" s="45"/>
      <c r="BA760" s="46"/>
      <c r="BB760" s="46"/>
      <c r="BC760" s="46"/>
      <c r="BD760" s="46"/>
      <c r="BE760" s="46"/>
      <c r="BF760" s="1"/>
      <c r="BG760" s="1"/>
      <c r="BH760" s="1"/>
      <c r="BI760" s="1"/>
      <c r="BJ760" s="1"/>
      <c r="BK760" s="1"/>
      <c r="BL760" s="1"/>
      <c r="BM760" s="1"/>
      <c r="BN760" s="45"/>
      <c r="BO760" s="45"/>
      <c r="BP760" s="45"/>
      <c r="BQ760" s="45"/>
      <c r="BR760" s="45"/>
      <c r="BS760" s="45"/>
      <c r="BT760" s="45"/>
      <c r="BU760" s="46"/>
      <c r="BV760" s="46"/>
      <c r="BW760" s="46"/>
      <c r="BX760" s="46"/>
      <c r="BY760" s="46"/>
      <c r="BZ760" s="1"/>
      <c r="CA760" s="1"/>
      <c r="CB760" s="1"/>
      <c r="CC760" s="1"/>
      <c r="CD760" s="1"/>
      <c r="CE760" s="1"/>
      <c r="CF760" s="1"/>
      <c r="CG760" s="1"/>
      <c r="CH760" s="45"/>
      <c r="CI760" s="45"/>
      <c r="CJ760" s="45"/>
      <c r="CK760" s="45"/>
      <c r="CL760" s="45"/>
      <c r="CM760" s="45"/>
      <c r="CN760" s="45"/>
      <c r="CO760" s="46"/>
      <c r="CP760" s="46"/>
      <c r="CQ760" s="46"/>
      <c r="CR760" s="46"/>
      <c r="CS760" s="46"/>
      <c r="CT760" s="1"/>
      <c r="CU760" s="1"/>
      <c r="CV760" s="1"/>
      <c r="CW760" s="1"/>
      <c r="CX760" s="1"/>
      <c r="CY760" s="1"/>
      <c r="CZ760" s="1"/>
      <c r="DA760" s="1"/>
      <c r="DB760" s="45"/>
      <c r="DC760" s="45"/>
      <c r="DD760" s="45"/>
      <c r="DE760" s="45"/>
      <c r="DF760" s="45"/>
      <c r="DG760" s="45"/>
      <c r="DH760" s="45"/>
      <c r="DI760" s="46"/>
      <c r="DJ760" s="46"/>
      <c r="DK760" s="46"/>
      <c r="DL760" s="46"/>
      <c r="DM760" s="46"/>
      <c r="DN760" s="1"/>
      <c r="DO760" s="1"/>
      <c r="DP760" s="1"/>
      <c r="DQ760" s="1"/>
      <c r="DR760" s="1"/>
      <c r="DS760" s="1"/>
      <c r="DT760" s="1"/>
      <c r="DU760" s="1"/>
      <c r="DV760" s="45"/>
      <c r="DW760" s="45"/>
      <c r="DX760" s="45"/>
      <c r="DY760" s="45"/>
      <c r="DZ760" s="45"/>
      <c r="EA760" s="45"/>
      <c r="EB760" s="45"/>
      <c r="EC760" s="46"/>
      <c r="ED760" s="46"/>
      <c r="EE760" s="46"/>
      <c r="EF760" s="46"/>
      <c r="EG760" s="46"/>
    </row>
    <row r="761" s="1" customFormat="1" customHeight="1" spans="6:137">
      <c r="F761" s="35" t="s">
        <v>32</v>
      </c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1"/>
      <c r="S761" s="1"/>
      <c r="T761" s="1"/>
      <c r="U761" s="1"/>
      <c r="V761" s="1"/>
      <c r="W761" s="1"/>
      <c r="X761" s="1"/>
      <c r="Y761" s="1"/>
      <c r="Z761" s="35" t="s">
        <v>32</v>
      </c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1"/>
      <c r="AM761" s="1"/>
      <c r="AN761" s="1"/>
      <c r="AO761" s="1"/>
      <c r="AP761" s="1"/>
      <c r="AQ761" s="1"/>
      <c r="AR761" s="1"/>
      <c r="AS761" s="1"/>
      <c r="AT761" s="35" t="s">
        <v>32</v>
      </c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1"/>
      <c r="BG761" s="1"/>
      <c r="BH761" s="1"/>
      <c r="BI761" s="1"/>
      <c r="BJ761" s="1"/>
      <c r="BK761" s="1"/>
      <c r="BL761" s="1"/>
      <c r="BM761" s="1"/>
      <c r="BN761" s="35" t="s">
        <v>32</v>
      </c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1"/>
      <c r="CA761" s="1"/>
      <c r="CB761" s="1"/>
      <c r="CC761" s="1"/>
      <c r="CD761" s="1"/>
      <c r="CE761" s="1"/>
      <c r="CF761" s="1"/>
      <c r="CG761" s="1"/>
      <c r="CH761" s="35" t="s">
        <v>32</v>
      </c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1"/>
      <c r="CU761" s="1"/>
      <c r="CV761" s="1"/>
      <c r="CW761" s="1"/>
      <c r="CX761" s="1"/>
      <c r="CY761" s="1"/>
      <c r="CZ761" s="1"/>
      <c r="DA761" s="1"/>
      <c r="DB761" s="35" t="s">
        <v>32</v>
      </c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1"/>
      <c r="DO761" s="1"/>
      <c r="DP761" s="1"/>
      <c r="DQ761" s="1"/>
      <c r="DR761" s="1"/>
      <c r="DS761" s="1"/>
      <c r="DT761" s="1"/>
      <c r="DU761" s="1"/>
      <c r="DV761" s="35" t="s">
        <v>32</v>
      </c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</row>
    <row r="762" s="1" customFormat="1" customHeight="1" spans="6:137">
      <c r="F762" s="13" t="s">
        <v>8</v>
      </c>
      <c r="G762" s="13"/>
      <c r="H762" s="13"/>
      <c r="I762" s="13"/>
      <c r="J762" s="13"/>
      <c r="K762" s="8" t="s">
        <v>53</v>
      </c>
      <c r="L762" s="8"/>
      <c r="M762" s="8"/>
      <c r="N762" s="8"/>
      <c r="O762" s="9" t="s">
        <v>38</v>
      </c>
      <c r="P762" s="9"/>
      <c r="Q762" s="41" t="s">
        <v>13</v>
      </c>
      <c r="Z762" s="13" t="s">
        <v>8</v>
      </c>
      <c r="AA762" s="13"/>
      <c r="AB762" s="13"/>
      <c r="AC762" s="13"/>
      <c r="AD762" s="13"/>
      <c r="AE762" s="8" t="s">
        <v>53</v>
      </c>
      <c r="AF762" s="8"/>
      <c r="AG762" s="8"/>
      <c r="AH762" s="8"/>
      <c r="AI762" s="9" t="s">
        <v>38</v>
      </c>
      <c r="AJ762" s="9"/>
      <c r="AK762" s="41" t="s">
        <v>13</v>
      </c>
      <c r="AT762" s="13" t="s">
        <v>8</v>
      </c>
      <c r="AU762" s="13"/>
      <c r="AV762" s="13"/>
      <c r="AW762" s="13"/>
      <c r="AX762" s="13"/>
      <c r="AY762" s="8" t="s">
        <v>53</v>
      </c>
      <c r="AZ762" s="8"/>
      <c r="BA762" s="8"/>
      <c r="BB762" s="8"/>
      <c r="BC762" s="9" t="s">
        <v>38</v>
      </c>
      <c r="BD762" s="9"/>
      <c r="BE762" s="41" t="s">
        <v>13</v>
      </c>
      <c r="BN762" s="13" t="s">
        <v>8</v>
      </c>
      <c r="BO762" s="13"/>
      <c r="BP762" s="13"/>
      <c r="BQ762" s="13"/>
      <c r="BR762" s="13"/>
      <c r="BS762" s="8" t="s">
        <v>53</v>
      </c>
      <c r="BT762" s="8"/>
      <c r="BU762" s="8"/>
      <c r="BV762" s="8"/>
      <c r="BW762" s="9" t="s">
        <v>38</v>
      </c>
      <c r="BX762" s="9"/>
      <c r="BY762" s="41" t="s">
        <v>13</v>
      </c>
      <c r="CH762" s="13" t="s">
        <v>8</v>
      </c>
      <c r="CI762" s="13"/>
      <c r="CJ762" s="13"/>
      <c r="CK762" s="13"/>
      <c r="CL762" s="13"/>
      <c r="CM762" s="8" t="s">
        <v>53</v>
      </c>
      <c r="CN762" s="8"/>
      <c r="CO762" s="8"/>
      <c r="CP762" s="8"/>
      <c r="CQ762" s="9" t="s">
        <v>38</v>
      </c>
      <c r="CR762" s="9"/>
      <c r="CS762" s="41" t="s">
        <v>13</v>
      </c>
      <c r="DB762" s="13" t="s">
        <v>8</v>
      </c>
      <c r="DC762" s="13"/>
      <c r="DD762" s="13"/>
      <c r="DE762" s="13"/>
      <c r="DF762" s="13"/>
      <c r="DG762" s="8" t="s">
        <v>53</v>
      </c>
      <c r="DH762" s="8"/>
      <c r="DI762" s="8"/>
      <c r="DJ762" s="8"/>
      <c r="DK762" s="9" t="s">
        <v>38</v>
      </c>
      <c r="DL762" s="9"/>
      <c r="DM762" s="41" t="s">
        <v>13</v>
      </c>
      <c r="DV762" s="13" t="s">
        <v>8</v>
      </c>
      <c r="DW762" s="13"/>
      <c r="DX762" s="13"/>
      <c r="DY762" s="13"/>
      <c r="DZ762" s="13"/>
      <c r="EA762" s="8" t="s">
        <v>53</v>
      </c>
      <c r="EB762" s="8"/>
      <c r="EC762" s="8"/>
      <c r="ED762" s="8"/>
      <c r="EE762" s="9" t="s">
        <v>38</v>
      </c>
      <c r="EF762" s="9"/>
      <c r="EG762" s="41" t="s">
        <v>13</v>
      </c>
    </row>
    <row r="763" s="1" customFormat="1" customHeight="1" spans="6:137">
      <c r="F763" s="13" t="s">
        <v>54</v>
      </c>
      <c r="G763" s="13" t="s">
        <v>55</v>
      </c>
      <c r="H763" s="13" t="s">
        <v>56</v>
      </c>
      <c r="I763" s="13" t="s">
        <v>57</v>
      </c>
      <c r="J763" s="13" t="s">
        <v>8</v>
      </c>
      <c r="K763" s="8" t="s">
        <v>58</v>
      </c>
      <c r="L763" s="8" t="s">
        <v>26</v>
      </c>
      <c r="M763" s="8" t="s">
        <v>27</v>
      </c>
      <c r="N763" s="42" t="s">
        <v>28</v>
      </c>
      <c r="O763" s="9" t="s">
        <v>59</v>
      </c>
      <c r="P763" s="9" t="s">
        <v>60</v>
      </c>
      <c r="Q763" s="41"/>
      <c r="R763" s="1"/>
      <c r="S763" s="1"/>
      <c r="T763" s="1"/>
      <c r="U763" s="1"/>
      <c r="V763" s="1"/>
      <c r="W763" s="1"/>
      <c r="X763" s="1"/>
      <c r="Y763" s="1"/>
      <c r="Z763" s="13" t="s">
        <v>54</v>
      </c>
      <c r="AA763" s="13" t="s">
        <v>55</v>
      </c>
      <c r="AB763" s="13" t="s">
        <v>56</v>
      </c>
      <c r="AC763" s="13" t="s">
        <v>57</v>
      </c>
      <c r="AD763" s="13" t="s">
        <v>8</v>
      </c>
      <c r="AE763" s="8" t="s">
        <v>58</v>
      </c>
      <c r="AF763" s="8" t="s">
        <v>26</v>
      </c>
      <c r="AG763" s="8" t="s">
        <v>27</v>
      </c>
      <c r="AH763" s="42" t="s">
        <v>28</v>
      </c>
      <c r="AI763" s="9" t="s">
        <v>59</v>
      </c>
      <c r="AJ763" s="9" t="s">
        <v>60</v>
      </c>
      <c r="AK763" s="41"/>
      <c r="AL763" s="1"/>
      <c r="AM763" s="1"/>
      <c r="AN763" s="1"/>
      <c r="AO763" s="1"/>
      <c r="AP763" s="1"/>
      <c r="AQ763" s="1"/>
      <c r="AR763" s="1"/>
      <c r="AS763" s="1"/>
      <c r="AT763" s="13" t="s">
        <v>54</v>
      </c>
      <c r="AU763" s="13" t="s">
        <v>55</v>
      </c>
      <c r="AV763" s="13" t="s">
        <v>56</v>
      </c>
      <c r="AW763" s="13" t="s">
        <v>57</v>
      </c>
      <c r="AX763" s="13" t="s">
        <v>8</v>
      </c>
      <c r="AY763" s="8" t="s">
        <v>58</v>
      </c>
      <c r="AZ763" s="8" t="s">
        <v>26</v>
      </c>
      <c r="BA763" s="8" t="s">
        <v>27</v>
      </c>
      <c r="BB763" s="42" t="s">
        <v>28</v>
      </c>
      <c r="BC763" s="9" t="s">
        <v>59</v>
      </c>
      <c r="BD763" s="9" t="s">
        <v>60</v>
      </c>
      <c r="BE763" s="41"/>
      <c r="BF763" s="1"/>
      <c r="BG763" s="1"/>
      <c r="BH763" s="1"/>
      <c r="BI763" s="1"/>
      <c r="BJ763" s="1"/>
      <c r="BK763" s="1"/>
      <c r="BL763" s="1"/>
      <c r="BM763" s="1"/>
      <c r="BN763" s="13" t="s">
        <v>54</v>
      </c>
      <c r="BO763" s="13" t="s">
        <v>55</v>
      </c>
      <c r="BP763" s="13" t="s">
        <v>56</v>
      </c>
      <c r="BQ763" s="13" t="s">
        <v>57</v>
      </c>
      <c r="BR763" s="13" t="s">
        <v>8</v>
      </c>
      <c r="BS763" s="8" t="s">
        <v>58</v>
      </c>
      <c r="BT763" s="8" t="s">
        <v>26</v>
      </c>
      <c r="BU763" s="8" t="s">
        <v>27</v>
      </c>
      <c r="BV763" s="42" t="s">
        <v>28</v>
      </c>
      <c r="BW763" s="9" t="s">
        <v>59</v>
      </c>
      <c r="BX763" s="9" t="s">
        <v>60</v>
      </c>
      <c r="BY763" s="41"/>
      <c r="BZ763" s="1"/>
      <c r="CA763" s="1"/>
      <c r="CB763" s="1"/>
      <c r="CC763" s="1"/>
      <c r="CD763" s="1"/>
      <c r="CE763" s="1"/>
      <c r="CF763" s="1"/>
      <c r="CG763" s="1"/>
      <c r="CH763" s="13" t="s">
        <v>54</v>
      </c>
      <c r="CI763" s="13" t="s">
        <v>55</v>
      </c>
      <c r="CJ763" s="13" t="s">
        <v>56</v>
      </c>
      <c r="CK763" s="13" t="s">
        <v>57</v>
      </c>
      <c r="CL763" s="13" t="s">
        <v>8</v>
      </c>
      <c r="CM763" s="8" t="s">
        <v>58</v>
      </c>
      <c r="CN763" s="8" t="s">
        <v>26</v>
      </c>
      <c r="CO763" s="8" t="s">
        <v>27</v>
      </c>
      <c r="CP763" s="42" t="s">
        <v>28</v>
      </c>
      <c r="CQ763" s="9" t="s">
        <v>59</v>
      </c>
      <c r="CR763" s="9" t="s">
        <v>60</v>
      </c>
      <c r="CS763" s="41"/>
      <c r="CT763" s="1"/>
      <c r="CU763" s="1"/>
      <c r="CV763" s="1"/>
      <c r="CW763" s="1"/>
      <c r="CX763" s="1"/>
      <c r="CY763" s="1"/>
      <c r="CZ763" s="1"/>
      <c r="DA763" s="1"/>
      <c r="DB763" s="13" t="s">
        <v>54</v>
      </c>
      <c r="DC763" s="13" t="s">
        <v>55</v>
      </c>
      <c r="DD763" s="13" t="s">
        <v>56</v>
      </c>
      <c r="DE763" s="13" t="s">
        <v>57</v>
      </c>
      <c r="DF763" s="13" t="s">
        <v>8</v>
      </c>
      <c r="DG763" s="8" t="s">
        <v>58</v>
      </c>
      <c r="DH763" s="8" t="s">
        <v>26</v>
      </c>
      <c r="DI763" s="8" t="s">
        <v>27</v>
      </c>
      <c r="DJ763" s="42" t="s">
        <v>28</v>
      </c>
      <c r="DK763" s="9" t="s">
        <v>59</v>
      </c>
      <c r="DL763" s="9" t="s">
        <v>60</v>
      </c>
      <c r="DM763" s="41"/>
      <c r="DN763" s="1"/>
      <c r="DO763" s="1"/>
      <c r="DP763" s="1"/>
      <c r="DQ763" s="1"/>
      <c r="DR763" s="1"/>
      <c r="DS763" s="1"/>
      <c r="DT763" s="1"/>
      <c r="DU763" s="1"/>
      <c r="DV763" s="13" t="s">
        <v>54</v>
      </c>
      <c r="DW763" s="13" t="s">
        <v>55</v>
      </c>
      <c r="DX763" s="13" t="s">
        <v>56</v>
      </c>
      <c r="DY763" s="13" t="s">
        <v>57</v>
      </c>
      <c r="DZ763" s="13" t="s">
        <v>8</v>
      </c>
      <c r="EA763" s="8" t="s">
        <v>58</v>
      </c>
      <c r="EB763" s="8" t="s">
        <v>26</v>
      </c>
      <c r="EC763" s="8" t="s">
        <v>27</v>
      </c>
      <c r="ED763" s="42" t="s">
        <v>28</v>
      </c>
      <c r="EE763" s="9" t="s">
        <v>59</v>
      </c>
      <c r="EF763" s="9" t="s">
        <v>60</v>
      </c>
      <c r="EG763" s="41"/>
    </row>
    <row r="764" s="1" customFormat="1" customHeight="1" spans="6:137">
      <c r="F764" s="11">
        <v>35434</v>
      </c>
      <c r="G764" s="12">
        <v>0.168</v>
      </c>
      <c r="H764" s="11">
        <v>1</v>
      </c>
      <c r="I764" s="11">
        <v>0</v>
      </c>
      <c r="J764" s="13">
        <f t="shared" ref="J764:J773" si="1540">F764*G764*H764+I764</f>
        <v>5952.912</v>
      </c>
      <c r="K764" s="11">
        <v>1</v>
      </c>
      <c r="L764" s="11">
        <v>0.89</v>
      </c>
      <c r="M764" s="11">
        <v>1.78</v>
      </c>
      <c r="N764" s="42">
        <f t="shared" ref="N764:N773" si="1541">L764*M764+1</f>
        <v>2.5842</v>
      </c>
      <c r="O764" s="11">
        <v>0.9</v>
      </c>
      <c r="P764" s="9">
        <v>0.5</v>
      </c>
      <c r="Q764" s="43">
        <f t="shared" ref="Q764:Q773" si="1542">J764*K764*N764*O764*P764</f>
        <v>6922.58183568</v>
      </c>
      <c r="Z764" s="11">
        <v>35728</v>
      </c>
      <c r="AA764" s="12">
        <v>0.168</v>
      </c>
      <c r="AB764" s="11">
        <v>1</v>
      </c>
      <c r="AC764" s="11">
        <v>0</v>
      </c>
      <c r="AD764" s="13">
        <f t="shared" ref="AD764:AD773" si="1543">Z764*AA764*AB764+AC764</f>
        <v>6002.304</v>
      </c>
      <c r="AE764" s="11">
        <v>1</v>
      </c>
      <c r="AF764" s="11">
        <v>1</v>
      </c>
      <c r="AG764" s="11">
        <v>2.09</v>
      </c>
      <c r="AH764" s="42">
        <f t="shared" ref="AH764:AH773" si="1544">AF764*AG764+1</f>
        <v>3.09</v>
      </c>
      <c r="AI764" s="11">
        <v>0.9</v>
      </c>
      <c r="AJ764" s="9">
        <v>0.5</v>
      </c>
      <c r="AK764" s="43">
        <f t="shared" ref="AK764:AK773" si="1545">AD764*AE764*AH764*AI764*AJ764</f>
        <v>8346.203712</v>
      </c>
      <c r="AT764" s="11">
        <v>36903</v>
      </c>
      <c r="AU764" s="12">
        <v>0.168</v>
      </c>
      <c r="AV764" s="11">
        <v>1</v>
      </c>
      <c r="AW764" s="11">
        <v>0</v>
      </c>
      <c r="AX764" s="13">
        <f t="shared" ref="AX764:AX773" si="1546">AT764*AU764*AV764+AW764</f>
        <v>6199.704</v>
      </c>
      <c r="AY764" s="11">
        <v>1</v>
      </c>
      <c r="AZ764" s="11">
        <v>0.93</v>
      </c>
      <c r="BA764" s="11">
        <v>1.85</v>
      </c>
      <c r="BB764" s="42">
        <f t="shared" ref="BB764:BB773" si="1547">AZ764*BA764+1</f>
        <v>2.7205</v>
      </c>
      <c r="BC764" s="11">
        <v>0.9</v>
      </c>
      <c r="BD764" s="9">
        <v>0.5</v>
      </c>
      <c r="BE764" s="43">
        <f t="shared" ref="BE764:BE773" si="1548">AX764*AY764*BB764*BC764*BD764</f>
        <v>7589.8326294</v>
      </c>
      <c r="BN764" s="11">
        <v>38167</v>
      </c>
      <c r="BO764" s="12">
        <v>0.168</v>
      </c>
      <c r="BP764" s="11">
        <v>1</v>
      </c>
      <c r="BQ764" s="11">
        <v>0</v>
      </c>
      <c r="BR764" s="13">
        <f t="shared" ref="BR764:BR773" si="1549">BN764*BO764*BP764+BQ764</f>
        <v>6412.056</v>
      </c>
      <c r="BS764" s="11">
        <v>1</v>
      </c>
      <c r="BT764" s="11">
        <v>1</v>
      </c>
      <c r="BU764" s="11">
        <v>2.71</v>
      </c>
      <c r="BV764" s="42">
        <f t="shared" ref="BV764:BV773" si="1550">BT764*BU764+1</f>
        <v>3.71</v>
      </c>
      <c r="BW764" s="11">
        <v>0.9</v>
      </c>
      <c r="BX764" s="9">
        <v>0.5</v>
      </c>
      <c r="BY764" s="43">
        <f t="shared" ref="BY764:BY773" si="1551">BR764*BS764*BV764*BW764*BX764</f>
        <v>10704.927492</v>
      </c>
      <c r="CH764" s="11">
        <v>42781</v>
      </c>
      <c r="CI764" s="12">
        <v>0.168</v>
      </c>
      <c r="CJ764" s="11">
        <v>1</v>
      </c>
      <c r="CK764" s="11">
        <v>0</v>
      </c>
      <c r="CL764" s="13">
        <f t="shared" ref="CL764:CL773" si="1552">CH764*CI764*CJ764+CK764</f>
        <v>7187.208</v>
      </c>
      <c r="CM764" s="11">
        <v>1</v>
      </c>
      <c r="CN764" s="11">
        <v>0.93</v>
      </c>
      <c r="CO764" s="11">
        <v>1.85</v>
      </c>
      <c r="CP764" s="42">
        <f t="shared" ref="CP764:CP773" si="1553">CN764*CO764+1</f>
        <v>2.7205</v>
      </c>
      <c r="CQ764" s="11">
        <v>0.9</v>
      </c>
      <c r="CR764" s="9">
        <v>0.5</v>
      </c>
      <c r="CS764" s="43">
        <f t="shared" ref="CS764:CS773" si="1554">CL764*CM764*CP764*CQ764*CR764</f>
        <v>8798.7597138</v>
      </c>
      <c r="DB764" s="11">
        <v>44045</v>
      </c>
      <c r="DC764" s="12">
        <v>0.168</v>
      </c>
      <c r="DD764" s="11">
        <v>1</v>
      </c>
      <c r="DE764" s="11">
        <v>0</v>
      </c>
      <c r="DF764" s="13">
        <f t="shared" ref="DF764:DF773" si="1555">DB764*DC764*DD764+DE764</f>
        <v>7399.56</v>
      </c>
      <c r="DG764" s="11">
        <v>1</v>
      </c>
      <c r="DH764" s="11">
        <v>1</v>
      </c>
      <c r="DI764" s="11">
        <v>2.09</v>
      </c>
      <c r="DJ764" s="42">
        <f t="shared" ref="DJ764:DJ773" si="1556">DH764*DI764+1</f>
        <v>3.09</v>
      </c>
      <c r="DK764" s="11">
        <v>0.9</v>
      </c>
      <c r="DL764" s="9">
        <v>0.5</v>
      </c>
      <c r="DM764" s="43">
        <f t="shared" ref="DM764:DM773" si="1557">DF764*DG764*DJ764*DK764*DL764</f>
        <v>10289.08818</v>
      </c>
      <c r="DV764" s="11">
        <v>49923</v>
      </c>
      <c r="DW764" s="12">
        <v>0.199</v>
      </c>
      <c r="DX764" s="11">
        <v>1</v>
      </c>
      <c r="DY764" s="11">
        <v>0</v>
      </c>
      <c r="DZ764" s="13">
        <f t="shared" ref="DZ764:DZ773" si="1558">DV764*DW764*DX764+DY764</f>
        <v>9934.677</v>
      </c>
      <c r="EA764" s="11">
        <v>1</v>
      </c>
      <c r="EB764" s="11">
        <v>1</v>
      </c>
      <c r="EC764" s="11">
        <v>2.91</v>
      </c>
      <c r="ED764" s="42">
        <f t="shared" ref="ED764:ED773" si="1559">EB764*EC764+1</f>
        <v>3.91</v>
      </c>
      <c r="EE764" s="11">
        <v>0.9</v>
      </c>
      <c r="EF764" s="9">
        <v>0.5</v>
      </c>
      <c r="EG764" s="43">
        <f t="shared" ref="EG764:EG773" si="1560">DZ764*EA764*ED764*EE764*EF764</f>
        <v>17480.0641815</v>
      </c>
    </row>
    <row r="765" s="1" customFormat="1" customHeight="1" spans="6:137">
      <c r="F765" s="11">
        <v>35434</v>
      </c>
      <c r="G765" s="12">
        <v>0.168</v>
      </c>
      <c r="H765" s="11">
        <v>1</v>
      </c>
      <c r="I765" s="11">
        <v>0</v>
      </c>
      <c r="J765" s="13">
        <f t="shared" si="1540"/>
        <v>5952.912</v>
      </c>
      <c r="K765" s="11">
        <v>1</v>
      </c>
      <c r="L765" s="11">
        <v>0.89</v>
      </c>
      <c r="M765" s="11">
        <v>1.78</v>
      </c>
      <c r="N765" s="42">
        <f t="shared" si="1541"/>
        <v>2.5842</v>
      </c>
      <c r="O765" s="11">
        <v>0.9</v>
      </c>
      <c r="P765" s="9">
        <v>0.5</v>
      </c>
      <c r="Q765" s="43">
        <f t="shared" si="1542"/>
        <v>6922.58183568</v>
      </c>
      <c r="Z765" s="11">
        <v>35728</v>
      </c>
      <c r="AA765" s="12">
        <v>0.168</v>
      </c>
      <c r="AB765" s="11">
        <v>1</v>
      </c>
      <c r="AC765" s="11">
        <v>0</v>
      </c>
      <c r="AD765" s="13">
        <f t="shared" si="1543"/>
        <v>6002.304</v>
      </c>
      <c r="AE765" s="11">
        <v>1</v>
      </c>
      <c r="AF765" s="11">
        <v>1</v>
      </c>
      <c r="AG765" s="11">
        <v>2.09</v>
      </c>
      <c r="AH765" s="42">
        <f t="shared" si="1544"/>
        <v>3.09</v>
      </c>
      <c r="AI765" s="11">
        <v>0.9</v>
      </c>
      <c r="AJ765" s="9">
        <v>0.5</v>
      </c>
      <c r="AK765" s="43">
        <f t="shared" si="1545"/>
        <v>8346.203712</v>
      </c>
      <c r="AT765" s="11">
        <v>36903</v>
      </c>
      <c r="AU765" s="12">
        <v>0.168</v>
      </c>
      <c r="AV765" s="11">
        <v>1</v>
      </c>
      <c r="AW765" s="11">
        <v>0</v>
      </c>
      <c r="AX765" s="13">
        <f t="shared" si="1546"/>
        <v>6199.704</v>
      </c>
      <c r="AY765" s="11">
        <v>1</v>
      </c>
      <c r="AZ765" s="11">
        <v>0.93</v>
      </c>
      <c r="BA765" s="11">
        <v>1.85</v>
      </c>
      <c r="BB765" s="42">
        <f t="shared" si="1547"/>
        <v>2.7205</v>
      </c>
      <c r="BC765" s="11">
        <v>0.9</v>
      </c>
      <c r="BD765" s="9">
        <v>0.5</v>
      </c>
      <c r="BE765" s="43">
        <f t="shared" si="1548"/>
        <v>7589.8326294</v>
      </c>
      <c r="BN765" s="11">
        <v>38167</v>
      </c>
      <c r="BO765" s="12">
        <v>0.168</v>
      </c>
      <c r="BP765" s="11">
        <v>1</v>
      </c>
      <c r="BQ765" s="11">
        <v>0</v>
      </c>
      <c r="BR765" s="13">
        <f t="shared" si="1549"/>
        <v>6412.056</v>
      </c>
      <c r="BS765" s="11">
        <v>1</v>
      </c>
      <c r="BT765" s="11">
        <v>1</v>
      </c>
      <c r="BU765" s="11">
        <v>2.71</v>
      </c>
      <c r="BV765" s="42">
        <f t="shared" si="1550"/>
        <v>3.71</v>
      </c>
      <c r="BW765" s="11">
        <v>0.9</v>
      </c>
      <c r="BX765" s="9">
        <v>0.5</v>
      </c>
      <c r="BY765" s="43">
        <f t="shared" si="1551"/>
        <v>10704.927492</v>
      </c>
      <c r="CH765" s="11">
        <v>42781</v>
      </c>
      <c r="CI765" s="12">
        <v>0.168</v>
      </c>
      <c r="CJ765" s="11">
        <v>1</v>
      </c>
      <c r="CK765" s="11">
        <v>0</v>
      </c>
      <c r="CL765" s="13">
        <f t="shared" si="1552"/>
        <v>7187.208</v>
      </c>
      <c r="CM765" s="11">
        <v>1</v>
      </c>
      <c r="CN765" s="11">
        <v>0.93</v>
      </c>
      <c r="CO765" s="11">
        <v>1.85</v>
      </c>
      <c r="CP765" s="42">
        <f t="shared" si="1553"/>
        <v>2.7205</v>
      </c>
      <c r="CQ765" s="11">
        <v>0.9</v>
      </c>
      <c r="CR765" s="9">
        <v>0.5</v>
      </c>
      <c r="CS765" s="43">
        <f t="shared" si="1554"/>
        <v>8798.7597138</v>
      </c>
      <c r="DB765" s="11">
        <v>44045</v>
      </c>
      <c r="DC765" s="12">
        <v>0.168</v>
      </c>
      <c r="DD765" s="11">
        <v>1</v>
      </c>
      <c r="DE765" s="11">
        <v>0</v>
      </c>
      <c r="DF765" s="13">
        <f t="shared" si="1555"/>
        <v>7399.56</v>
      </c>
      <c r="DG765" s="11">
        <v>1</v>
      </c>
      <c r="DH765" s="11">
        <v>1</v>
      </c>
      <c r="DI765" s="11">
        <v>2.09</v>
      </c>
      <c r="DJ765" s="42">
        <f t="shared" si="1556"/>
        <v>3.09</v>
      </c>
      <c r="DK765" s="11">
        <v>0.9</v>
      </c>
      <c r="DL765" s="9">
        <v>0.5</v>
      </c>
      <c r="DM765" s="43">
        <f t="shared" si="1557"/>
        <v>10289.08818</v>
      </c>
      <c r="DV765" s="11">
        <v>49923</v>
      </c>
      <c r="DW765" s="12">
        <v>0.199</v>
      </c>
      <c r="DX765" s="11">
        <v>1</v>
      </c>
      <c r="DY765" s="11">
        <v>0</v>
      </c>
      <c r="DZ765" s="13">
        <f t="shared" si="1558"/>
        <v>9934.677</v>
      </c>
      <c r="EA765" s="11">
        <v>1</v>
      </c>
      <c r="EB765" s="11">
        <v>1</v>
      </c>
      <c r="EC765" s="11">
        <v>2.91</v>
      </c>
      <c r="ED765" s="42">
        <f t="shared" si="1559"/>
        <v>3.91</v>
      </c>
      <c r="EE765" s="11">
        <v>0.9</v>
      </c>
      <c r="EF765" s="9">
        <v>0.5</v>
      </c>
      <c r="EG765" s="43">
        <f t="shared" si="1560"/>
        <v>17480.0641815</v>
      </c>
    </row>
    <row r="766" s="1" customFormat="1" customHeight="1" spans="6:137">
      <c r="F766" s="11">
        <v>35434</v>
      </c>
      <c r="G766" s="12">
        <v>0.168</v>
      </c>
      <c r="H766" s="11">
        <v>1</v>
      </c>
      <c r="I766" s="11">
        <v>0</v>
      </c>
      <c r="J766" s="13">
        <f t="shared" si="1540"/>
        <v>5952.912</v>
      </c>
      <c r="K766" s="11">
        <v>1</v>
      </c>
      <c r="L766" s="11">
        <v>0.89</v>
      </c>
      <c r="M766" s="11">
        <v>1.78</v>
      </c>
      <c r="N766" s="42">
        <f t="shared" si="1541"/>
        <v>2.5842</v>
      </c>
      <c r="O766" s="11">
        <v>0.9</v>
      </c>
      <c r="P766" s="9">
        <v>0.5</v>
      </c>
      <c r="Q766" s="43">
        <f t="shared" si="1542"/>
        <v>6922.58183568</v>
      </c>
      <c r="Z766" s="11">
        <v>35728</v>
      </c>
      <c r="AA766" s="12">
        <v>0.168</v>
      </c>
      <c r="AB766" s="11">
        <v>1</v>
      </c>
      <c r="AC766" s="11">
        <v>0</v>
      </c>
      <c r="AD766" s="13">
        <f t="shared" si="1543"/>
        <v>6002.304</v>
      </c>
      <c r="AE766" s="11">
        <v>1</v>
      </c>
      <c r="AF766" s="11">
        <v>1</v>
      </c>
      <c r="AG766" s="11">
        <v>2.09</v>
      </c>
      <c r="AH766" s="42">
        <f t="shared" si="1544"/>
        <v>3.09</v>
      </c>
      <c r="AI766" s="11">
        <v>0.9</v>
      </c>
      <c r="AJ766" s="9">
        <v>0.5</v>
      </c>
      <c r="AK766" s="43">
        <f t="shared" si="1545"/>
        <v>8346.203712</v>
      </c>
      <c r="AT766" s="11">
        <v>36903</v>
      </c>
      <c r="AU766" s="12">
        <v>0.168</v>
      </c>
      <c r="AV766" s="11">
        <v>1</v>
      </c>
      <c r="AW766" s="11">
        <v>0</v>
      </c>
      <c r="AX766" s="13">
        <f t="shared" si="1546"/>
        <v>6199.704</v>
      </c>
      <c r="AY766" s="11">
        <v>1</v>
      </c>
      <c r="AZ766" s="11">
        <v>0.93</v>
      </c>
      <c r="BA766" s="11">
        <v>1.85</v>
      </c>
      <c r="BB766" s="42">
        <f t="shared" si="1547"/>
        <v>2.7205</v>
      </c>
      <c r="BC766" s="11">
        <v>0.9</v>
      </c>
      <c r="BD766" s="9">
        <v>0.5</v>
      </c>
      <c r="BE766" s="43">
        <f t="shared" si="1548"/>
        <v>7589.8326294</v>
      </c>
      <c r="BN766" s="11">
        <v>38167</v>
      </c>
      <c r="BO766" s="12">
        <v>0.168</v>
      </c>
      <c r="BP766" s="11">
        <v>1</v>
      </c>
      <c r="BQ766" s="11">
        <v>0</v>
      </c>
      <c r="BR766" s="13">
        <f t="shared" si="1549"/>
        <v>6412.056</v>
      </c>
      <c r="BS766" s="11">
        <v>1</v>
      </c>
      <c r="BT766" s="11">
        <v>1</v>
      </c>
      <c r="BU766" s="11">
        <v>2.71</v>
      </c>
      <c r="BV766" s="42">
        <f t="shared" si="1550"/>
        <v>3.71</v>
      </c>
      <c r="BW766" s="11">
        <v>0.9</v>
      </c>
      <c r="BX766" s="9">
        <v>0.5</v>
      </c>
      <c r="BY766" s="43">
        <f t="shared" si="1551"/>
        <v>10704.927492</v>
      </c>
      <c r="CH766" s="11">
        <v>42781</v>
      </c>
      <c r="CI766" s="12">
        <v>0.168</v>
      </c>
      <c r="CJ766" s="11">
        <v>1</v>
      </c>
      <c r="CK766" s="11">
        <v>0</v>
      </c>
      <c r="CL766" s="13">
        <f t="shared" si="1552"/>
        <v>7187.208</v>
      </c>
      <c r="CM766" s="11">
        <v>1</v>
      </c>
      <c r="CN766" s="11">
        <v>0.93</v>
      </c>
      <c r="CO766" s="11">
        <v>1.85</v>
      </c>
      <c r="CP766" s="42">
        <f t="shared" si="1553"/>
        <v>2.7205</v>
      </c>
      <c r="CQ766" s="11">
        <v>0.9</v>
      </c>
      <c r="CR766" s="9">
        <v>0.5</v>
      </c>
      <c r="CS766" s="43">
        <f t="shared" si="1554"/>
        <v>8798.7597138</v>
      </c>
      <c r="DB766" s="11">
        <v>44045</v>
      </c>
      <c r="DC766" s="12">
        <v>0.168</v>
      </c>
      <c r="DD766" s="11">
        <v>1</v>
      </c>
      <c r="DE766" s="11">
        <v>0</v>
      </c>
      <c r="DF766" s="13">
        <f t="shared" si="1555"/>
        <v>7399.56</v>
      </c>
      <c r="DG766" s="11">
        <v>1</v>
      </c>
      <c r="DH766" s="11">
        <v>1</v>
      </c>
      <c r="DI766" s="11">
        <v>2.09</v>
      </c>
      <c r="DJ766" s="42">
        <f t="shared" si="1556"/>
        <v>3.09</v>
      </c>
      <c r="DK766" s="11">
        <v>0.9</v>
      </c>
      <c r="DL766" s="9">
        <v>0.5</v>
      </c>
      <c r="DM766" s="43">
        <f t="shared" si="1557"/>
        <v>10289.08818</v>
      </c>
      <c r="DV766" s="11">
        <v>49923</v>
      </c>
      <c r="DW766" s="12">
        <v>0.199</v>
      </c>
      <c r="DX766" s="11">
        <v>1</v>
      </c>
      <c r="DY766" s="11">
        <v>0</v>
      </c>
      <c r="DZ766" s="13">
        <f t="shared" si="1558"/>
        <v>9934.677</v>
      </c>
      <c r="EA766" s="11">
        <v>1</v>
      </c>
      <c r="EB766" s="11">
        <v>1</v>
      </c>
      <c r="EC766" s="11">
        <v>2.91</v>
      </c>
      <c r="ED766" s="42">
        <f t="shared" si="1559"/>
        <v>3.91</v>
      </c>
      <c r="EE766" s="11">
        <v>0.9</v>
      </c>
      <c r="EF766" s="9">
        <v>0.5</v>
      </c>
      <c r="EG766" s="43">
        <f t="shared" si="1560"/>
        <v>17480.0641815</v>
      </c>
    </row>
    <row r="767" s="1" customFormat="1" customHeight="1" spans="6:137">
      <c r="F767" s="11">
        <v>35434</v>
      </c>
      <c r="G767" s="12">
        <v>0.168</v>
      </c>
      <c r="H767" s="11">
        <v>1</v>
      </c>
      <c r="I767" s="11">
        <v>0</v>
      </c>
      <c r="J767" s="13">
        <f t="shared" si="1540"/>
        <v>5952.912</v>
      </c>
      <c r="K767" s="11">
        <v>1</v>
      </c>
      <c r="L767" s="11">
        <v>0.89</v>
      </c>
      <c r="M767" s="11">
        <v>1.78</v>
      </c>
      <c r="N767" s="42">
        <f t="shared" si="1541"/>
        <v>2.5842</v>
      </c>
      <c r="O767" s="11">
        <v>0.9</v>
      </c>
      <c r="P767" s="9">
        <v>0.5</v>
      </c>
      <c r="Q767" s="43">
        <f t="shared" si="1542"/>
        <v>6922.58183568</v>
      </c>
      <c r="Z767" s="11">
        <v>35728</v>
      </c>
      <c r="AA767" s="12">
        <v>0.168</v>
      </c>
      <c r="AB767" s="11">
        <v>1</v>
      </c>
      <c r="AC767" s="11">
        <v>0</v>
      </c>
      <c r="AD767" s="13">
        <f t="shared" si="1543"/>
        <v>6002.304</v>
      </c>
      <c r="AE767" s="11">
        <v>1</v>
      </c>
      <c r="AF767" s="11">
        <v>1</v>
      </c>
      <c r="AG767" s="11">
        <v>2.09</v>
      </c>
      <c r="AH767" s="42">
        <f t="shared" si="1544"/>
        <v>3.09</v>
      </c>
      <c r="AI767" s="11">
        <v>0.9</v>
      </c>
      <c r="AJ767" s="9">
        <v>0.5</v>
      </c>
      <c r="AK767" s="43">
        <f t="shared" si="1545"/>
        <v>8346.203712</v>
      </c>
      <c r="AT767" s="11">
        <v>36903</v>
      </c>
      <c r="AU767" s="12">
        <v>0.168</v>
      </c>
      <c r="AV767" s="11">
        <v>1</v>
      </c>
      <c r="AW767" s="11">
        <v>0</v>
      </c>
      <c r="AX767" s="13">
        <f t="shared" si="1546"/>
        <v>6199.704</v>
      </c>
      <c r="AY767" s="11">
        <v>1</v>
      </c>
      <c r="AZ767" s="11">
        <v>0.93</v>
      </c>
      <c r="BA767" s="11">
        <v>1.85</v>
      </c>
      <c r="BB767" s="42">
        <f t="shared" si="1547"/>
        <v>2.7205</v>
      </c>
      <c r="BC767" s="11">
        <v>0.9</v>
      </c>
      <c r="BD767" s="9">
        <v>0.5</v>
      </c>
      <c r="BE767" s="43">
        <f t="shared" si="1548"/>
        <v>7589.8326294</v>
      </c>
      <c r="BN767" s="11">
        <v>38167</v>
      </c>
      <c r="BO767" s="12">
        <v>0.168</v>
      </c>
      <c r="BP767" s="11">
        <v>1</v>
      </c>
      <c r="BQ767" s="11">
        <v>0</v>
      </c>
      <c r="BR767" s="13">
        <f t="shared" si="1549"/>
        <v>6412.056</v>
      </c>
      <c r="BS767" s="11">
        <v>1</v>
      </c>
      <c r="BT767" s="11">
        <v>1</v>
      </c>
      <c r="BU767" s="11">
        <v>2.71</v>
      </c>
      <c r="BV767" s="42">
        <f t="shared" si="1550"/>
        <v>3.71</v>
      </c>
      <c r="BW767" s="11">
        <v>0.9</v>
      </c>
      <c r="BX767" s="9">
        <v>0.5</v>
      </c>
      <c r="BY767" s="43">
        <f t="shared" si="1551"/>
        <v>10704.927492</v>
      </c>
      <c r="CH767" s="11">
        <v>42781</v>
      </c>
      <c r="CI767" s="12">
        <v>0.168</v>
      </c>
      <c r="CJ767" s="11">
        <v>1</v>
      </c>
      <c r="CK767" s="11">
        <v>0</v>
      </c>
      <c r="CL767" s="13">
        <f t="shared" si="1552"/>
        <v>7187.208</v>
      </c>
      <c r="CM767" s="11">
        <v>1</v>
      </c>
      <c r="CN767" s="11">
        <v>0.93</v>
      </c>
      <c r="CO767" s="11">
        <v>1.85</v>
      </c>
      <c r="CP767" s="42">
        <f t="shared" si="1553"/>
        <v>2.7205</v>
      </c>
      <c r="CQ767" s="11">
        <v>0.9</v>
      </c>
      <c r="CR767" s="9">
        <v>0.5</v>
      </c>
      <c r="CS767" s="43">
        <f t="shared" si="1554"/>
        <v>8798.7597138</v>
      </c>
      <c r="DB767" s="11">
        <v>44045</v>
      </c>
      <c r="DC767" s="12">
        <v>0.168</v>
      </c>
      <c r="DD767" s="11">
        <v>1</v>
      </c>
      <c r="DE767" s="11">
        <v>0</v>
      </c>
      <c r="DF767" s="13">
        <f t="shared" si="1555"/>
        <v>7399.56</v>
      </c>
      <c r="DG767" s="11">
        <v>1</v>
      </c>
      <c r="DH767" s="11">
        <v>1</v>
      </c>
      <c r="DI767" s="11">
        <v>2.09</v>
      </c>
      <c r="DJ767" s="42">
        <f t="shared" si="1556"/>
        <v>3.09</v>
      </c>
      <c r="DK767" s="11">
        <v>0.9</v>
      </c>
      <c r="DL767" s="9">
        <v>0.5</v>
      </c>
      <c r="DM767" s="43">
        <f t="shared" si="1557"/>
        <v>10289.08818</v>
      </c>
      <c r="DV767" s="11">
        <v>49923</v>
      </c>
      <c r="DW767" s="12">
        <v>0.199</v>
      </c>
      <c r="DX767" s="11">
        <v>1</v>
      </c>
      <c r="DY767" s="11">
        <v>0</v>
      </c>
      <c r="DZ767" s="13">
        <f t="shared" si="1558"/>
        <v>9934.677</v>
      </c>
      <c r="EA767" s="11">
        <v>1</v>
      </c>
      <c r="EB767" s="11">
        <v>1</v>
      </c>
      <c r="EC767" s="11">
        <v>2.91</v>
      </c>
      <c r="ED767" s="42">
        <f t="shared" si="1559"/>
        <v>3.91</v>
      </c>
      <c r="EE767" s="11">
        <v>0.9</v>
      </c>
      <c r="EF767" s="9">
        <v>0.5</v>
      </c>
      <c r="EG767" s="43">
        <f t="shared" si="1560"/>
        <v>17480.0641815</v>
      </c>
    </row>
    <row r="768" s="1" customFormat="1" customHeight="1" spans="6:137">
      <c r="F768" s="11">
        <v>35434</v>
      </c>
      <c r="G768" s="12">
        <v>0.168</v>
      </c>
      <c r="H768" s="11">
        <v>1</v>
      </c>
      <c r="I768" s="11">
        <v>0</v>
      </c>
      <c r="J768" s="13">
        <f t="shared" si="1540"/>
        <v>5952.912</v>
      </c>
      <c r="K768" s="11">
        <v>1</v>
      </c>
      <c r="L768" s="11">
        <v>0.89</v>
      </c>
      <c r="M768" s="11">
        <v>1.78</v>
      </c>
      <c r="N768" s="42">
        <f t="shared" si="1541"/>
        <v>2.5842</v>
      </c>
      <c r="O768" s="11">
        <v>0.9</v>
      </c>
      <c r="P768" s="9">
        <v>0.5</v>
      </c>
      <c r="Q768" s="43">
        <f t="shared" si="1542"/>
        <v>6922.58183568</v>
      </c>
      <c r="Z768" s="11">
        <v>35728</v>
      </c>
      <c r="AA768" s="12">
        <v>0.168</v>
      </c>
      <c r="AB768" s="11">
        <v>1</v>
      </c>
      <c r="AC768" s="11">
        <v>0</v>
      </c>
      <c r="AD768" s="13">
        <f t="shared" si="1543"/>
        <v>6002.304</v>
      </c>
      <c r="AE768" s="11">
        <v>1</v>
      </c>
      <c r="AF768" s="11">
        <v>1</v>
      </c>
      <c r="AG768" s="11">
        <v>2.09</v>
      </c>
      <c r="AH768" s="42">
        <f t="shared" si="1544"/>
        <v>3.09</v>
      </c>
      <c r="AI768" s="11">
        <v>0.9</v>
      </c>
      <c r="AJ768" s="9">
        <v>0.5</v>
      </c>
      <c r="AK768" s="43">
        <f t="shared" si="1545"/>
        <v>8346.203712</v>
      </c>
      <c r="AT768" s="11">
        <v>36903</v>
      </c>
      <c r="AU768" s="12">
        <v>0.168</v>
      </c>
      <c r="AV768" s="11">
        <v>1</v>
      </c>
      <c r="AW768" s="11">
        <v>0</v>
      </c>
      <c r="AX768" s="13">
        <f t="shared" si="1546"/>
        <v>6199.704</v>
      </c>
      <c r="AY768" s="11">
        <v>1</v>
      </c>
      <c r="AZ768" s="11">
        <v>0.93</v>
      </c>
      <c r="BA768" s="11">
        <v>1.85</v>
      </c>
      <c r="BB768" s="42">
        <f t="shared" si="1547"/>
        <v>2.7205</v>
      </c>
      <c r="BC768" s="11">
        <v>0.9</v>
      </c>
      <c r="BD768" s="9">
        <v>0.5</v>
      </c>
      <c r="BE768" s="43">
        <f t="shared" si="1548"/>
        <v>7589.8326294</v>
      </c>
      <c r="BN768" s="11">
        <v>38167</v>
      </c>
      <c r="BO768" s="12">
        <v>0.168</v>
      </c>
      <c r="BP768" s="11">
        <v>1</v>
      </c>
      <c r="BQ768" s="11">
        <v>0</v>
      </c>
      <c r="BR768" s="13">
        <f t="shared" si="1549"/>
        <v>6412.056</v>
      </c>
      <c r="BS768" s="11">
        <v>1</v>
      </c>
      <c r="BT768" s="11">
        <v>1</v>
      </c>
      <c r="BU768" s="11">
        <v>2.71</v>
      </c>
      <c r="BV768" s="42">
        <f t="shared" si="1550"/>
        <v>3.71</v>
      </c>
      <c r="BW768" s="11">
        <v>0.9</v>
      </c>
      <c r="BX768" s="9">
        <v>0.5</v>
      </c>
      <c r="BY768" s="43">
        <f t="shared" si="1551"/>
        <v>10704.927492</v>
      </c>
      <c r="CH768" s="11">
        <v>42781</v>
      </c>
      <c r="CI768" s="12">
        <v>0.168</v>
      </c>
      <c r="CJ768" s="11">
        <v>1</v>
      </c>
      <c r="CK768" s="11">
        <v>0</v>
      </c>
      <c r="CL768" s="13">
        <f t="shared" si="1552"/>
        <v>7187.208</v>
      </c>
      <c r="CM768" s="11">
        <v>1</v>
      </c>
      <c r="CN768" s="11">
        <v>0.93</v>
      </c>
      <c r="CO768" s="11">
        <v>1.85</v>
      </c>
      <c r="CP768" s="42">
        <f t="shared" si="1553"/>
        <v>2.7205</v>
      </c>
      <c r="CQ768" s="11">
        <v>0.9</v>
      </c>
      <c r="CR768" s="9">
        <v>0.5</v>
      </c>
      <c r="CS768" s="43">
        <f t="shared" si="1554"/>
        <v>8798.7597138</v>
      </c>
      <c r="DB768" s="11">
        <v>44045</v>
      </c>
      <c r="DC768" s="12">
        <v>0.168</v>
      </c>
      <c r="DD768" s="11">
        <v>1</v>
      </c>
      <c r="DE768" s="11">
        <v>0</v>
      </c>
      <c r="DF768" s="13">
        <f t="shared" si="1555"/>
        <v>7399.56</v>
      </c>
      <c r="DG768" s="11">
        <v>1</v>
      </c>
      <c r="DH768" s="11">
        <v>1</v>
      </c>
      <c r="DI768" s="11">
        <v>2.09</v>
      </c>
      <c r="DJ768" s="42">
        <f t="shared" si="1556"/>
        <v>3.09</v>
      </c>
      <c r="DK768" s="11">
        <v>0.9</v>
      </c>
      <c r="DL768" s="9">
        <v>0.5</v>
      </c>
      <c r="DM768" s="43">
        <f t="shared" si="1557"/>
        <v>10289.08818</v>
      </c>
      <c r="DV768" s="11">
        <v>49923</v>
      </c>
      <c r="DW768" s="12">
        <v>0.199</v>
      </c>
      <c r="DX768" s="11">
        <v>1</v>
      </c>
      <c r="DY768" s="11">
        <v>0</v>
      </c>
      <c r="DZ768" s="13">
        <f t="shared" si="1558"/>
        <v>9934.677</v>
      </c>
      <c r="EA768" s="11">
        <v>1</v>
      </c>
      <c r="EB768" s="11">
        <v>1</v>
      </c>
      <c r="EC768" s="11">
        <v>2.91</v>
      </c>
      <c r="ED768" s="42">
        <f t="shared" si="1559"/>
        <v>3.91</v>
      </c>
      <c r="EE768" s="11">
        <v>0.9</v>
      </c>
      <c r="EF768" s="9">
        <v>0.5</v>
      </c>
      <c r="EG768" s="43">
        <f t="shared" si="1560"/>
        <v>17480.0641815</v>
      </c>
    </row>
    <row r="769" s="1" customFormat="1" customHeight="1" spans="1:139">
      <c r="F769" s="11">
        <v>35434</v>
      </c>
      <c r="G769" s="12">
        <v>0.168</v>
      </c>
      <c r="H769" s="11">
        <v>1</v>
      </c>
      <c r="I769" s="11">
        <v>0</v>
      </c>
      <c r="J769" s="13">
        <f t="shared" si="1540"/>
        <v>5952.912</v>
      </c>
      <c r="K769" s="11">
        <v>1</v>
      </c>
      <c r="L769" s="11">
        <v>0.89</v>
      </c>
      <c r="M769" s="11">
        <v>1.78</v>
      </c>
      <c r="N769" s="42">
        <f t="shared" si="1541"/>
        <v>2.5842</v>
      </c>
      <c r="O769" s="11">
        <v>0.9</v>
      </c>
      <c r="P769" s="9">
        <v>0.5</v>
      </c>
      <c r="Q769" s="43">
        <f t="shared" si="1542"/>
        <v>6922.58183568</v>
      </c>
      <c r="Z769" s="11">
        <v>35728</v>
      </c>
      <c r="AA769" s="12">
        <v>0.168</v>
      </c>
      <c r="AB769" s="11">
        <v>1</v>
      </c>
      <c r="AC769" s="11">
        <v>0</v>
      </c>
      <c r="AD769" s="13">
        <f t="shared" si="1543"/>
        <v>6002.304</v>
      </c>
      <c r="AE769" s="11">
        <v>1</v>
      </c>
      <c r="AF769" s="11">
        <v>1</v>
      </c>
      <c r="AG769" s="11">
        <v>2.09</v>
      </c>
      <c r="AH769" s="42">
        <f t="shared" si="1544"/>
        <v>3.09</v>
      </c>
      <c r="AI769" s="11">
        <v>0.9</v>
      </c>
      <c r="AJ769" s="9">
        <v>0.5</v>
      </c>
      <c r="AK769" s="43">
        <f t="shared" si="1545"/>
        <v>8346.203712</v>
      </c>
      <c r="AT769" s="11">
        <v>36903</v>
      </c>
      <c r="AU769" s="12">
        <v>0.168</v>
      </c>
      <c r="AV769" s="11">
        <v>1</v>
      </c>
      <c r="AW769" s="11">
        <v>0</v>
      </c>
      <c r="AX769" s="13">
        <f t="shared" si="1546"/>
        <v>6199.704</v>
      </c>
      <c r="AY769" s="11">
        <v>1</v>
      </c>
      <c r="AZ769" s="11">
        <v>0.93</v>
      </c>
      <c r="BA769" s="11">
        <v>1.85</v>
      </c>
      <c r="BB769" s="42">
        <f t="shared" si="1547"/>
        <v>2.7205</v>
      </c>
      <c r="BC769" s="11">
        <v>0.9</v>
      </c>
      <c r="BD769" s="9">
        <v>0.5</v>
      </c>
      <c r="BE769" s="43">
        <f t="shared" si="1548"/>
        <v>7589.8326294</v>
      </c>
      <c r="BN769" s="11">
        <v>38167</v>
      </c>
      <c r="BO769" s="12">
        <v>0.168</v>
      </c>
      <c r="BP769" s="11">
        <v>1</v>
      </c>
      <c r="BQ769" s="11">
        <v>0</v>
      </c>
      <c r="BR769" s="13">
        <f t="shared" si="1549"/>
        <v>6412.056</v>
      </c>
      <c r="BS769" s="11">
        <v>1</v>
      </c>
      <c r="BT769" s="11">
        <v>1</v>
      </c>
      <c r="BU769" s="11">
        <v>2.71</v>
      </c>
      <c r="BV769" s="42">
        <f t="shared" si="1550"/>
        <v>3.71</v>
      </c>
      <c r="BW769" s="11">
        <v>0.9</v>
      </c>
      <c r="BX769" s="9">
        <v>0.5</v>
      </c>
      <c r="BY769" s="43">
        <f t="shared" si="1551"/>
        <v>10704.927492</v>
      </c>
      <c r="CH769" s="11">
        <v>42781</v>
      </c>
      <c r="CI769" s="12">
        <v>0.168</v>
      </c>
      <c r="CJ769" s="11">
        <v>1</v>
      </c>
      <c r="CK769" s="11">
        <v>0</v>
      </c>
      <c r="CL769" s="13">
        <f t="shared" si="1552"/>
        <v>7187.208</v>
      </c>
      <c r="CM769" s="11">
        <v>1</v>
      </c>
      <c r="CN769" s="11">
        <v>0.93</v>
      </c>
      <c r="CO769" s="11">
        <v>1.85</v>
      </c>
      <c r="CP769" s="42">
        <f t="shared" si="1553"/>
        <v>2.7205</v>
      </c>
      <c r="CQ769" s="11">
        <v>0.9</v>
      </c>
      <c r="CR769" s="9">
        <v>0.5</v>
      </c>
      <c r="CS769" s="43">
        <f t="shared" si="1554"/>
        <v>8798.7597138</v>
      </c>
      <c r="DB769" s="11">
        <v>44045</v>
      </c>
      <c r="DC769" s="12">
        <v>0.168</v>
      </c>
      <c r="DD769" s="11">
        <v>1</v>
      </c>
      <c r="DE769" s="11">
        <v>0</v>
      </c>
      <c r="DF769" s="13">
        <f t="shared" si="1555"/>
        <v>7399.56</v>
      </c>
      <c r="DG769" s="11">
        <v>1</v>
      </c>
      <c r="DH769" s="11">
        <v>1</v>
      </c>
      <c r="DI769" s="11">
        <v>2.09</v>
      </c>
      <c r="DJ769" s="42">
        <f t="shared" si="1556"/>
        <v>3.09</v>
      </c>
      <c r="DK769" s="11">
        <v>0.9</v>
      </c>
      <c r="DL769" s="9">
        <v>0.5</v>
      </c>
      <c r="DM769" s="43">
        <f t="shared" si="1557"/>
        <v>10289.08818</v>
      </c>
      <c r="DV769" s="11">
        <v>49923</v>
      </c>
      <c r="DW769" s="12">
        <v>0.199</v>
      </c>
      <c r="DX769" s="11">
        <v>1</v>
      </c>
      <c r="DY769" s="11">
        <v>0</v>
      </c>
      <c r="DZ769" s="13">
        <f t="shared" si="1558"/>
        <v>9934.677</v>
      </c>
      <c r="EA769" s="11">
        <v>1</v>
      </c>
      <c r="EB769" s="11">
        <v>1</v>
      </c>
      <c r="EC769" s="11">
        <v>2.91</v>
      </c>
      <c r="ED769" s="42">
        <f t="shared" si="1559"/>
        <v>3.91</v>
      </c>
      <c r="EE769" s="11">
        <v>0.9</v>
      </c>
      <c r="EF769" s="9">
        <v>0.5</v>
      </c>
      <c r="EG769" s="43">
        <f t="shared" si="1560"/>
        <v>17480.0641815</v>
      </c>
    </row>
    <row r="770" s="1" customFormat="1" customHeight="1" spans="1:139">
      <c r="F770" s="11">
        <v>35434</v>
      </c>
      <c r="G770" s="12">
        <v>0.168</v>
      </c>
      <c r="H770" s="11">
        <v>1</v>
      </c>
      <c r="I770" s="11">
        <v>0</v>
      </c>
      <c r="J770" s="13">
        <f t="shared" si="1540"/>
        <v>5952.912</v>
      </c>
      <c r="K770" s="11">
        <v>1</v>
      </c>
      <c r="L770" s="11">
        <v>0.89</v>
      </c>
      <c r="M770" s="11">
        <v>1.78</v>
      </c>
      <c r="N770" s="42">
        <f t="shared" si="1541"/>
        <v>2.5842</v>
      </c>
      <c r="O770" s="11">
        <v>0.9</v>
      </c>
      <c r="P770" s="9">
        <v>0.5</v>
      </c>
      <c r="Q770" s="43">
        <f t="shared" si="1542"/>
        <v>6922.58183568</v>
      </c>
      <c r="Z770" s="11">
        <v>35728</v>
      </c>
      <c r="AA770" s="12">
        <v>0.168</v>
      </c>
      <c r="AB770" s="11">
        <v>1</v>
      </c>
      <c r="AC770" s="11">
        <v>0</v>
      </c>
      <c r="AD770" s="13">
        <f t="shared" si="1543"/>
        <v>6002.304</v>
      </c>
      <c r="AE770" s="11">
        <v>1</v>
      </c>
      <c r="AF770" s="11">
        <v>1</v>
      </c>
      <c r="AG770" s="11">
        <v>2.09</v>
      </c>
      <c r="AH770" s="42">
        <f t="shared" si="1544"/>
        <v>3.09</v>
      </c>
      <c r="AI770" s="11">
        <v>0.9</v>
      </c>
      <c r="AJ770" s="9">
        <v>0.5</v>
      </c>
      <c r="AK770" s="43">
        <f t="shared" si="1545"/>
        <v>8346.203712</v>
      </c>
      <c r="AT770" s="11">
        <v>36903</v>
      </c>
      <c r="AU770" s="12">
        <v>0.168</v>
      </c>
      <c r="AV770" s="11">
        <v>1</v>
      </c>
      <c r="AW770" s="11">
        <v>0</v>
      </c>
      <c r="AX770" s="13">
        <f t="shared" si="1546"/>
        <v>6199.704</v>
      </c>
      <c r="AY770" s="11">
        <v>1</v>
      </c>
      <c r="AZ770" s="11">
        <v>0.93</v>
      </c>
      <c r="BA770" s="11">
        <v>1.85</v>
      </c>
      <c r="BB770" s="42">
        <f t="shared" si="1547"/>
        <v>2.7205</v>
      </c>
      <c r="BC770" s="11">
        <v>0.9</v>
      </c>
      <c r="BD770" s="9">
        <v>0.5</v>
      </c>
      <c r="BE770" s="43">
        <f t="shared" si="1548"/>
        <v>7589.8326294</v>
      </c>
      <c r="BN770" s="11">
        <v>38167</v>
      </c>
      <c r="BO770" s="12">
        <v>0.168</v>
      </c>
      <c r="BP770" s="11">
        <v>1</v>
      </c>
      <c r="BQ770" s="11">
        <v>0</v>
      </c>
      <c r="BR770" s="13">
        <f t="shared" si="1549"/>
        <v>6412.056</v>
      </c>
      <c r="BS770" s="11">
        <v>1</v>
      </c>
      <c r="BT770" s="11">
        <v>1</v>
      </c>
      <c r="BU770" s="11">
        <v>2.71</v>
      </c>
      <c r="BV770" s="42">
        <f t="shared" si="1550"/>
        <v>3.71</v>
      </c>
      <c r="BW770" s="11">
        <v>0.9</v>
      </c>
      <c r="BX770" s="9">
        <v>0.5</v>
      </c>
      <c r="BY770" s="43">
        <f t="shared" si="1551"/>
        <v>10704.927492</v>
      </c>
      <c r="CH770" s="11">
        <v>42781</v>
      </c>
      <c r="CI770" s="12">
        <v>0.168</v>
      </c>
      <c r="CJ770" s="11">
        <v>1</v>
      </c>
      <c r="CK770" s="11">
        <v>0</v>
      </c>
      <c r="CL770" s="13">
        <f t="shared" si="1552"/>
        <v>7187.208</v>
      </c>
      <c r="CM770" s="11">
        <v>1</v>
      </c>
      <c r="CN770" s="11">
        <v>0.93</v>
      </c>
      <c r="CO770" s="11">
        <v>1.85</v>
      </c>
      <c r="CP770" s="42">
        <f t="shared" si="1553"/>
        <v>2.7205</v>
      </c>
      <c r="CQ770" s="11">
        <v>0.9</v>
      </c>
      <c r="CR770" s="9">
        <v>0.5</v>
      </c>
      <c r="CS770" s="43">
        <f t="shared" si="1554"/>
        <v>8798.7597138</v>
      </c>
      <c r="DB770" s="11">
        <v>44045</v>
      </c>
      <c r="DC770" s="12">
        <v>0.168</v>
      </c>
      <c r="DD770" s="11">
        <v>1</v>
      </c>
      <c r="DE770" s="11">
        <v>0</v>
      </c>
      <c r="DF770" s="13">
        <f t="shared" si="1555"/>
        <v>7399.56</v>
      </c>
      <c r="DG770" s="11">
        <v>1</v>
      </c>
      <c r="DH770" s="11">
        <v>1</v>
      </c>
      <c r="DI770" s="11">
        <v>2.09</v>
      </c>
      <c r="DJ770" s="42">
        <f t="shared" si="1556"/>
        <v>3.09</v>
      </c>
      <c r="DK770" s="11">
        <v>0.9</v>
      </c>
      <c r="DL770" s="9">
        <v>0.5</v>
      </c>
      <c r="DM770" s="43">
        <f t="shared" si="1557"/>
        <v>10289.08818</v>
      </c>
      <c r="DV770" s="11">
        <v>49923</v>
      </c>
      <c r="DW770" s="12">
        <v>0.199</v>
      </c>
      <c r="DX770" s="11">
        <v>1</v>
      </c>
      <c r="DY770" s="11">
        <v>0</v>
      </c>
      <c r="DZ770" s="13">
        <f t="shared" si="1558"/>
        <v>9934.677</v>
      </c>
      <c r="EA770" s="11">
        <v>1</v>
      </c>
      <c r="EB770" s="11">
        <v>1</v>
      </c>
      <c r="EC770" s="11">
        <v>2.91</v>
      </c>
      <c r="ED770" s="42">
        <f t="shared" si="1559"/>
        <v>3.91</v>
      </c>
      <c r="EE770" s="11">
        <v>0.9</v>
      </c>
      <c r="EF770" s="9">
        <v>0.5</v>
      </c>
      <c r="EG770" s="43">
        <f t="shared" si="1560"/>
        <v>17480.0641815</v>
      </c>
    </row>
    <row r="771" s="1" customFormat="1" customHeight="1" spans="1:139">
      <c r="F771" s="11">
        <v>35434</v>
      </c>
      <c r="G771" s="12">
        <v>0.168</v>
      </c>
      <c r="H771" s="11">
        <v>1</v>
      </c>
      <c r="I771" s="11">
        <v>0</v>
      </c>
      <c r="J771" s="13">
        <f t="shared" si="1540"/>
        <v>5952.912</v>
      </c>
      <c r="K771" s="11">
        <v>1</v>
      </c>
      <c r="L771" s="11">
        <v>0.89</v>
      </c>
      <c r="M771" s="11">
        <v>1.78</v>
      </c>
      <c r="N771" s="42">
        <f t="shared" si="1541"/>
        <v>2.5842</v>
      </c>
      <c r="O771" s="11">
        <v>0.9</v>
      </c>
      <c r="P771" s="9">
        <v>0.5</v>
      </c>
      <c r="Q771" s="43">
        <f t="shared" si="1542"/>
        <v>6922.58183568</v>
      </c>
      <c r="Z771" s="11">
        <v>35728</v>
      </c>
      <c r="AA771" s="12">
        <v>0.168</v>
      </c>
      <c r="AB771" s="11">
        <v>1</v>
      </c>
      <c r="AC771" s="11">
        <v>0</v>
      </c>
      <c r="AD771" s="13">
        <f t="shared" si="1543"/>
        <v>6002.304</v>
      </c>
      <c r="AE771" s="11">
        <v>1</v>
      </c>
      <c r="AF771" s="11">
        <v>1</v>
      </c>
      <c r="AG771" s="11">
        <v>2.09</v>
      </c>
      <c r="AH771" s="42">
        <f t="shared" si="1544"/>
        <v>3.09</v>
      </c>
      <c r="AI771" s="11">
        <v>0.9</v>
      </c>
      <c r="AJ771" s="9">
        <v>0.5</v>
      </c>
      <c r="AK771" s="43">
        <f t="shared" si="1545"/>
        <v>8346.203712</v>
      </c>
      <c r="AT771" s="11">
        <v>36903</v>
      </c>
      <c r="AU771" s="12">
        <v>0.168</v>
      </c>
      <c r="AV771" s="11">
        <v>1</v>
      </c>
      <c r="AW771" s="11">
        <v>0</v>
      </c>
      <c r="AX771" s="13">
        <f t="shared" si="1546"/>
        <v>6199.704</v>
      </c>
      <c r="AY771" s="11">
        <v>1</v>
      </c>
      <c r="AZ771" s="11">
        <v>0.93</v>
      </c>
      <c r="BA771" s="11">
        <v>1.85</v>
      </c>
      <c r="BB771" s="42">
        <f t="shared" si="1547"/>
        <v>2.7205</v>
      </c>
      <c r="BC771" s="11">
        <v>0.9</v>
      </c>
      <c r="BD771" s="9">
        <v>0.5</v>
      </c>
      <c r="BE771" s="43">
        <f t="shared" si="1548"/>
        <v>7589.8326294</v>
      </c>
      <c r="BN771" s="11">
        <v>38167</v>
      </c>
      <c r="BO771" s="12">
        <v>0.168</v>
      </c>
      <c r="BP771" s="11">
        <v>1</v>
      </c>
      <c r="BQ771" s="11">
        <v>0</v>
      </c>
      <c r="BR771" s="13">
        <f t="shared" si="1549"/>
        <v>6412.056</v>
      </c>
      <c r="BS771" s="11">
        <v>1</v>
      </c>
      <c r="BT771" s="11">
        <v>1</v>
      </c>
      <c r="BU771" s="11">
        <v>2.71</v>
      </c>
      <c r="BV771" s="42">
        <f t="shared" si="1550"/>
        <v>3.71</v>
      </c>
      <c r="BW771" s="11">
        <v>0.9</v>
      </c>
      <c r="BX771" s="9">
        <v>0.5</v>
      </c>
      <c r="BY771" s="43">
        <f t="shared" si="1551"/>
        <v>10704.927492</v>
      </c>
      <c r="CH771" s="11">
        <v>42781</v>
      </c>
      <c r="CI771" s="12">
        <v>0.168</v>
      </c>
      <c r="CJ771" s="11">
        <v>1</v>
      </c>
      <c r="CK771" s="11">
        <v>0</v>
      </c>
      <c r="CL771" s="13">
        <f t="shared" si="1552"/>
        <v>7187.208</v>
      </c>
      <c r="CM771" s="11">
        <v>1</v>
      </c>
      <c r="CN771" s="11">
        <v>0.93</v>
      </c>
      <c r="CO771" s="11">
        <v>1.85</v>
      </c>
      <c r="CP771" s="42">
        <f t="shared" si="1553"/>
        <v>2.7205</v>
      </c>
      <c r="CQ771" s="11">
        <v>0.9</v>
      </c>
      <c r="CR771" s="9">
        <v>0.5</v>
      </c>
      <c r="CS771" s="43">
        <f t="shared" si="1554"/>
        <v>8798.7597138</v>
      </c>
      <c r="DB771" s="11">
        <v>44045</v>
      </c>
      <c r="DC771" s="12">
        <v>0.168</v>
      </c>
      <c r="DD771" s="11">
        <v>1</v>
      </c>
      <c r="DE771" s="11">
        <v>0</v>
      </c>
      <c r="DF771" s="13">
        <f t="shared" si="1555"/>
        <v>7399.56</v>
      </c>
      <c r="DG771" s="11">
        <v>1</v>
      </c>
      <c r="DH771" s="11">
        <v>1</v>
      </c>
      <c r="DI771" s="11">
        <v>2.09</v>
      </c>
      <c r="DJ771" s="42">
        <f t="shared" si="1556"/>
        <v>3.09</v>
      </c>
      <c r="DK771" s="11">
        <v>0.9</v>
      </c>
      <c r="DL771" s="9">
        <v>0.5</v>
      </c>
      <c r="DM771" s="43">
        <f t="shared" si="1557"/>
        <v>10289.08818</v>
      </c>
      <c r="DV771" s="11">
        <v>49923</v>
      </c>
      <c r="DW771" s="12">
        <v>0.199</v>
      </c>
      <c r="DX771" s="11">
        <v>1</v>
      </c>
      <c r="DY771" s="11">
        <v>0</v>
      </c>
      <c r="DZ771" s="13">
        <f t="shared" si="1558"/>
        <v>9934.677</v>
      </c>
      <c r="EA771" s="11">
        <v>1</v>
      </c>
      <c r="EB771" s="11">
        <v>1</v>
      </c>
      <c r="EC771" s="11">
        <v>2.91</v>
      </c>
      <c r="ED771" s="42">
        <f t="shared" si="1559"/>
        <v>3.91</v>
      </c>
      <c r="EE771" s="11">
        <v>0.9</v>
      </c>
      <c r="EF771" s="9">
        <v>0.5</v>
      </c>
      <c r="EG771" s="43">
        <f t="shared" si="1560"/>
        <v>17480.0641815</v>
      </c>
    </row>
    <row r="772" s="1" customFormat="1" customHeight="1" spans="1:139">
      <c r="F772" s="11">
        <v>35434</v>
      </c>
      <c r="G772" s="12">
        <v>0.3</v>
      </c>
      <c r="H772" s="11">
        <v>1</v>
      </c>
      <c r="I772" s="11">
        <v>0</v>
      </c>
      <c r="J772" s="13">
        <f t="shared" si="1540"/>
        <v>10630.2</v>
      </c>
      <c r="K772" s="11">
        <v>1</v>
      </c>
      <c r="L772" s="11">
        <v>0.89</v>
      </c>
      <c r="M772" s="11">
        <v>1.78</v>
      </c>
      <c r="N772" s="42">
        <f t="shared" si="1541"/>
        <v>2.5842</v>
      </c>
      <c r="O772" s="11">
        <v>0.9</v>
      </c>
      <c r="P772" s="9">
        <v>0.5</v>
      </c>
      <c r="Q772" s="43">
        <f t="shared" si="1542"/>
        <v>12361.753278</v>
      </c>
      <c r="Z772" s="11">
        <v>35728</v>
      </c>
      <c r="AA772" s="12">
        <v>0.3</v>
      </c>
      <c r="AB772" s="11">
        <v>1</v>
      </c>
      <c r="AC772" s="11">
        <v>0</v>
      </c>
      <c r="AD772" s="13">
        <f t="shared" si="1543"/>
        <v>10718.4</v>
      </c>
      <c r="AE772" s="11">
        <v>1</v>
      </c>
      <c r="AF772" s="11">
        <v>1</v>
      </c>
      <c r="AG772" s="11">
        <v>2.09</v>
      </c>
      <c r="AH772" s="42">
        <f t="shared" si="1544"/>
        <v>3.09</v>
      </c>
      <c r="AI772" s="11">
        <v>0.9</v>
      </c>
      <c r="AJ772" s="9">
        <v>0.5</v>
      </c>
      <c r="AK772" s="43">
        <f t="shared" si="1545"/>
        <v>14903.9352</v>
      </c>
      <c r="AT772" s="11">
        <v>36903</v>
      </c>
      <c r="AU772" s="12">
        <v>0.3</v>
      </c>
      <c r="AV772" s="11">
        <v>1</v>
      </c>
      <c r="AW772" s="11">
        <v>0</v>
      </c>
      <c r="AX772" s="13">
        <f t="shared" si="1546"/>
        <v>11070.9</v>
      </c>
      <c r="AY772" s="11">
        <v>1</v>
      </c>
      <c r="AZ772" s="11">
        <v>0.93</v>
      </c>
      <c r="BA772" s="11">
        <v>1.85</v>
      </c>
      <c r="BB772" s="42">
        <f t="shared" si="1547"/>
        <v>2.7205</v>
      </c>
      <c r="BC772" s="11">
        <v>0.9</v>
      </c>
      <c r="BD772" s="9">
        <v>0.5</v>
      </c>
      <c r="BE772" s="43">
        <f t="shared" si="1548"/>
        <v>13553.2725525</v>
      </c>
      <c r="BN772" s="11">
        <v>38167</v>
      </c>
      <c r="BO772" s="12">
        <v>0.3</v>
      </c>
      <c r="BP772" s="11">
        <v>1</v>
      </c>
      <c r="BQ772" s="11">
        <v>0</v>
      </c>
      <c r="BR772" s="13">
        <f t="shared" si="1549"/>
        <v>11450.1</v>
      </c>
      <c r="BS772" s="11">
        <v>1</v>
      </c>
      <c r="BT772" s="11">
        <v>1</v>
      </c>
      <c r="BU772" s="11">
        <v>2.71</v>
      </c>
      <c r="BV772" s="42">
        <f t="shared" si="1550"/>
        <v>3.71</v>
      </c>
      <c r="BW772" s="11">
        <v>0.9</v>
      </c>
      <c r="BX772" s="9">
        <v>0.5</v>
      </c>
      <c r="BY772" s="43">
        <f t="shared" si="1551"/>
        <v>19115.94195</v>
      </c>
      <c r="CH772" s="11">
        <v>42781</v>
      </c>
      <c r="CI772" s="12">
        <v>0.3</v>
      </c>
      <c r="CJ772" s="11">
        <v>1</v>
      </c>
      <c r="CK772" s="11">
        <v>0</v>
      </c>
      <c r="CL772" s="13">
        <f t="shared" si="1552"/>
        <v>12834.3</v>
      </c>
      <c r="CM772" s="11">
        <v>1</v>
      </c>
      <c r="CN772" s="11">
        <v>0.93</v>
      </c>
      <c r="CO772" s="11">
        <v>1.85</v>
      </c>
      <c r="CP772" s="42">
        <f t="shared" si="1553"/>
        <v>2.7205</v>
      </c>
      <c r="CQ772" s="11">
        <v>0.9</v>
      </c>
      <c r="CR772" s="9">
        <v>0.5</v>
      </c>
      <c r="CS772" s="43">
        <f t="shared" si="1554"/>
        <v>15712.0709175</v>
      </c>
      <c r="DB772" s="11">
        <v>44045</v>
      </c>
      <c r="DC772" s="12">
        <v>0.3</v>
      </c>
      <c r="DD772" s="11">
        <v>1</v>
      </c>
      <c r="DE772" s="11">
        <v>0</v>
      </c>
      <c r="DF772" s="13">
        <f t="shared" si="1555"/>
        <v>13213.5</v>
      </c>
      <c r="DG772" s="11">
        <v>1</v>
      </c>
      <c r="DH772" s="11">
        <v>1</v>
      </c>
      <c r="DI772" s="11">
        <v>2.09</v>
      </c>
      <c r="DJ772" s="42">
        <f t="shared" si="1556"/>
        <v>3.09</v>
      </c>
      <c r="DK772" s="11">
        <v>0.9</v>
      </c>
      <c r="DL772" s="9">
        <v>0.5</v>
      </c>
      <c r="DM772" s="43">
        <f t="shared" si="1557"/>
        <v>18373.37175</v>
      </c>
      <c r="DV772" s="11">
        <v>49923</v>
      </c>
      <c r="DW772" s="12">
        <v>0.355</v>
      </c>
      <c r="DX772" s="11">
        <v>1</v>
      </c>
      <c r="DY772" s="11">
        <v>0</v>
      </c>
      <c r="DZ772" s="13">
        <f t="shared" si="1558"/>
        <v>17722.665</v>
      </c>
      <c r="EA772" s="11">
        <v>1</v>
      </c>
      <c r="EB772" s="11">
        <v>1</v>
      </c>
      <c r="EC772" s="11">
        <v>2.91</v>
      </c>
      <c r="ED772" s="42">
        <f t="shared" si="1559"/>
        <v>3.91</v>
      </c>
      <c r="EE772" s="11">
        <v>0.9</v>
      </c>
      <c r="EF772" s="9">
        <v>0.5</v>
      </c>
      <c r="EG772" s="43">
        <f t="shared" si="1560"/>
        <v>31183.0290675</v>
      </c>
    </row>
    <row r="773" s="1" customFormat="1" customHeight="1" spans="1:139">
      <c r="F773" s="11">
        <v>35434</v>
      </c>
      <c r="G773" s="12">
        <v>0.58</v>
      </c>
      <c r="H773" s="11">
        <v>1</v>
      </c>
      <c r="I773" s="11">
        <v>0</v>
      </c>
      <c r="J773" s="13">
        <f t="shared" si="1540"/>
        <v>20551.72</v>
      </c>
      <c r="K773" s="11">
        <v>1</v>
      </c>
      <c r="L773" s="11">
        <v>0.89</v>
      </c>
      <c r="M773" s="11">
        <v>1.78</v>
      </c>
      <c r="N773" s="42">
        <f t="shared" si="1541"/>
        <v>2.5842</v>
      </c>
      <c r="O773" s="11">
        <v>0.9</v>
      </c>
      <c r="P773" s="9">
        <v>0.5</v>
      </c>
      <c r="Q773" s="43">
        <f t="shared" si="1542"/>
        <v>23899.3896708</v>
      </c>
      <c r="Z773" s="11">
        <v>35728</v>
      </c>
      <c r="AA773" s="12">
        <v>0.58</v>
      </c>
      <c r="AB773" s="11">
        <v>1</v>
      </c>
      <c r="AC773" s="11">
        <v>0</v>
      </c>
      <c r="AD773" s="13">
        <f t="shared" si="1543"/>
        <v>20722.24</v>
      </c>
      <c r="AE773" s="11">
        <v>1</v>
      </c>
      <c r="AF773" s="11">
        <v>1</v>
      </c>
      <c r="AG773" s="11">
        <v>2.09</v>
      </c>
      <c r="AH773" s="42">
        <f t="shared" si="1544"/>
        <v>3.09</v>
      </c>
      <c r="AI773" s="11">
        <v>0.9</v>
      </c>
      <c r="AJ773" s="9">
        <v>0.5</v>
      </c>
      <c r="AK773" s="43">
        <f t="shared" si="1545"/>
        <v>28814.27472</v>
      </c>
      <c r="AT773" s="11">
        <v>36903</v>
      </c>
      <c r="AU773" s="12">
        <v>0.58</v>
      </c>
      <c r="AV773" s="11">
        <v>1</v>
      </c>
      <c r="AW773" s="11">
        <v>0</v>
      </c>
      <c r="AX773" s="13">
        <f t="shared" si="1546"/>
        <v>21403.74</v>
      </c>
      <c r="AY773" s="11">
        <v>1</v>
      </c>
      <c r="AZ773" s="11">
        <v>0.93</v>
      </c>
      <c r="BA773" s="11">
        <v>1.85</v>
      </c>
      <c r="BB773" s="42">
        <f t="shared" si="1547"/>
        <v>2.7205</v>
      </c>
      <c r="BC773" s="11">
        <v>0.9</v>
      </c>
      <c r="BD773" s="9">
        <v>0.5</v>
      </c>
      <c r="BE773" s="43">
        <f t="shared" si="1548"/>
        <v>26202.9936015</v>
      </c>
      <c r="BN773" s="11">
        <v>38167</v>
      </c>
      <c r="BO773" s="12">
        <v>0.58</v>
      </c>
      <c r="BP773" s="11">
        <v>1</v>
      </c>
      <c r="BQ773" s="11">
        <v>0</v>
      </c>
      <c r="BR773" s="13">
        <f t="shared" si="1549"/>
        <v>22136.86</v>
      </c>
      <c r="BS773" s="11">
        <v>1</v>
      </c>
      <c r="BT773" s="11">
        <v>1</v>
      </c>
      <c r="BU773" s="11">
        <v>2.71</v>
      </c>
      <c r="BV773" s="42">
        <f t="shared" si="1550"/>
        <v>3.71</v>
      </c>
      <c r="BW773" s="11">
        <v>0.9</v>
      </c>
      <c r="BX773" s="9">
        <v>0.5</v>
      </c>
      <c r="BY773" s="43">
        <f t="shared" si="1551"/>
        <v>36957.48777</v>
      </c>
      <c r="CH773" s="11">
        <v>42781</v>
      </c>
      <c r="CI773" s="12">
        <v>0.58</v>
      </c>
      <c r="CJ773" s="11">
        <v>1</v>
      </c>
      <c r="CK773" s="11">
        <v>0</v>
      </c>
      <c r="CL773" s="13">
        <f t="shared" si="1552"/>
        <v>24812.98</v>
      </c>
      <c r="CM773" s="11">
        <v>1</v>
      </c>
      <c r="CN773" s="11">
        <v>0.93</v>
      </c>
      <c r="CO773" s="11">
        <v>1.85</v>
      </c>
      <c r="CP773" s="42">
        <f t="shared" si="1553"/>
        <v>2.7205</v>
      </c>
      <c r="CQ773" s="11">
        <v>0.9</v>
      </c>
      <c r="CR773" s="9">
        <v>0.5</v>
      </c>
      <c r="CS773" s="43">
        <f t="shared" si="1554"/>
        <v>30376.6704405</v>
      </c>
      <c r="DB773" s="11">
        <v>44045</v>
      </c>
      <c r="DC773" s="12">
        <v>0.58</v>
      </c>
      <c r="DD773" s="11">
        <v>1</v>
      </c>
      <c r="DE773" s="11">
        <v>0</v>
      </c>
      <c r="DF773" s="13">
        <f t="shared" si="1555"/>
        <v>25546.1</v>
      </c>
      <c r="DG773" s="11">
        <v>1</v>
      </c>
      <c r="DH773" s="11">
        <v>1</v>
      </c>
      <c r="DI773" s="11">
        <v>2.09</v>
      </c>
      <c r="DJ773" s="42">
        <f t="shared" si="1556"/>
        <v>3.09</v>
      </c>
      <c r="DK773" s="11">
        <v>0.9</v>
      </c>
      <c r="DL773" s="9">
        <v>0.5</v>
      </c>
      <c r="DM773" s="43">
        <f t="shared" si="1557"/>
        <v>35521.85205</v>
      </c>
      <c r="DV773" s="11">
        <v>49923</v>
      </c>
      <c r="DW773" s="12">
        <v>0.69</v>
      </c>
      <c r="DX773" s="11">
        <v>1</v>
      </c>
      <c r="DY773" s="11">
        <v>0</v>
      </c>
      <c r="DZ773" s="13">
        <f t="shared" si="1558"/>
        <v>34446.87</v>
      </c>
      <c r="EA773" s="11">
        <v>1</v>
      </c>
      <c r="EB773" s="11">
        <v>1</v>
      </c>
      <c r="EC773" s="11">
        <v>2.91</v>
      </c>
      <c r="ED773" s="42">
        <f t="shared" si="1559"/>
        <v>3.91</v>
      </c>
      <c r="EE773" s="11">
        <v>0.9</v>
      </c>
      <c r="EF773" s="9">
        <v>0.5</v>
      </c>
      <c r="EG773" s="43">
        <f t="shared" si="1560"/>
        <v>60609.267765</v>
      </c>
    </row>
    <row r="774" s="1" customFormat="1" customHeight="1" spans="1:139">
      <c r="F774" s="47" t="s">
        <v>32</v>
      </c>
      <c r="G774" s="48"/>
      <c r="H774" s="48"/>
      <c r="I774" s="48"/>
      <c r="J774" s="48"/>
      <c r="K774" s="48"/>
      <c r="L774" s="48"/>
      <c r="M774" s="46">
        <f>SUM(Q764:Q773)</f>
        <v>91641.79763424</v>
      </c>
      <c r="N774" s="46"/>
      <c r="O774" s="46"/>
      <c r="P774" s="46"/>
      <c r="Q774" s="46"/>
      <c r="R774" s="1"/>
      <c r="S774" s="1"/>
      <c r="T774" s="1"/>
      <c r="U774" s="1"/>
      <c r="V774" s="1"/>
      <c r="W774" s="1"/>
      <c r="X774" s="1"/>
      <c r="Y774" s="1"/>
      <c r="Z774" s="47" t="s">
        <v>32</v>
      </c>
      <c r="AA774" s="48"/>
      <c r="AB774" s="48"/>
      <c r="AC774" s="48"/>
      <c r="AD774" s="48"/>
      <c r="AE774" s="48"/>
      <c r="AF774" s="48"/>
      <c r="AG774" s="46">
        <f>SUM(AK764:AK773)</f>
        <v>110487.839616</v>
      </c>
      <c r="AH774" s="46"/>
      <c r="AI774" s="46"/>
      <c r="AJ774" s="46"/>
      <c r="AK774" s="46"/>
      <c r="AL774" s="1"/>
      <c r="AM774" s="1"/>
      <c r="AN774" s="1"/>
      <c r="AO774" s="1"/>
      <c r="AP774" s="1"/>
      <c r="AQ774" s="1"/>
      <c r="AR774" s="1"/>
      <c r="AS774" s="1"/>
      <c r="AT774" s="47" t="s">
        <v>32</v>
      </c>
      <c r="AU774" s="48"/>
      <c r="AV774" s="48"/>
      <c r="AW774" s="48"/>
      <c r="AX774" s="48"/>
      <c r="AY774" s="48"/>
      <c r="AZ774" s="48"/>
      <c r="BA774" s="46">
        <f>SUM(BE764:BE773)</f>
        <v>100474.9271892</v>
      </c>
      <c r="BB774" s="46"/>
      <c r="BC774" s="46"/>
      <c r="BD774" s="46"/>
      <c r="BE774" s="46"/>
      <c r="BF774" s="1"/>
      <c r="BG774" s="1"/>
      <c r="BH774" s="1"/>
      <c r="BI774" s="1"/>
      <c r="BJ774" s="1"/>
      <c r="BK774" s="1"/>
      <c r="BL774" s="1"/>
      <c r="BM774" s="1"/>
      <c r="BN774" s="47" t="s">
        <v>32</v>
      </c>
      <c r="BO774" s="48"/>
      <c r="BP774" s="48"/>
      <c r="BQ774" s="48"/>
      <c r="BR774" s="48"/>
      <c r="BS774" s="48"/>
      <c r="BT774" s="48"/>
      <c r="BU774" s="46">
        <f>SUM(BY764:BY773)</f>
        <v>141712.849656</v>
      </c>
      <c r="BV774" s="46"/>
      <c r="BW774" s="46"/>
      <c r="BX774" s="46"/>
      <c r="BY774" s="46"/>
      <c r="BZ774" s="1"/>
      <c r="CA774" s="1"/>
      <c r="CB774" s="1"/>
      <c r="CC774" s="1"/>
      <c r="CD774" s="1"/>
      <c r="CE774" s="1"/>
      <c r="CF774" s="1"/>
      <c r="CG774" s="1"/>
      <c r="CH774" s="47" t="s">
        <v>32</v>
      </c>
      <c r="CI774" s="48"/>
      <c r="CJ774" s="48"/>
      <c r="CK774" s="48"/>
      <c r="CL774" s="48"/>
      <c r="CM774" s="48"/>
      <c r="CN774" s="48"/>
      <c r="CO774" s="46">
        <f>SUM(CS764:CS773)</f>
        <v>116478.8190684</v>
      </c>
      <c r="CP774" s="46"/>
      <c r="CQ774" s="46"/>
      <c r="CR774" s="46"/>
      <c r="CS774" s="46"/>
      <c r="CT774" s="1"/>
      <c r="CU774" s="1"/>
      <c r="CV774" s="1"/>
      <c r="CW774" s="1"/>
      <c r="CX774" s="1"/>
      <c r="CY774" s="1"/>
      <c r="CZ774" s="1"/>
      <c r="DA774" s="1"/>
      <c r="DB774" s="47" t="s">
        <v>32</v>
      </c>
      <c r="DC774" s="48"/>
      <c r="DD774" s="48"/>
      <c r="DE774" s="48"/>
      <c r="DF774" s="48"/>
      <c r="DG774" s="48"/>
      <c r="DH774" s="48"/>
      <c r="DI774" s="46">
        <f>SUM(DM764:DM773)</f>
        <v>136207.92924</v>
      </c>
      <c r="DJ774" s="46"/>
      <c r="DK774" s="46"/>
      <c r="DL774" s="46"/>
      <c r="DM774" s="46"/>
      <c r="DN774" s="1"/>
      <c r="DO774" s="1"/>
      <c r="DP774" s="1"/>
      <c r="DQ774" s="1"/>
      <c r="DR774" s="1"/>
      <c r="DS774" s="1"/>
      <c r="DT774" s="1"/>
      <c r="DU774" s="1"/>
      <c r="DV774" s="47" t="s">
        <v>32</v>
      </c>
      <c r="DW774" s="48"/>
      <c r="DX774" s="48"/>
      <c r="DY774" s="48"/>
      <c r="DZ774" s="48"/>
      <c r="EA774" s="48"/>
      <c r="EB774" s="48"/>
      <c r="EC774" s="46">
        <f>SUM(EG764:EG773)</f>
        <v>231632.8102845</v>
      </c>
      <c r="ED774" s="46"/>
      <c r="EE774" s="46"/>
      <c r="EF774" s="46"/>
      <c r="EG774" s="46"/>
    </row>
    <row r="775" s="1" customFormat="1" customHeight="1" spans="1:139">
      <c r="F775" s="48"/>
      <c r="G775" s="48"/>
      <c r="H775" s="48"/>
      <c r="I775" s="48"/>
      <c r="J775" s="48"/>
      <c r="K775" s="48"/>
      <c r="L775" s="48"/>
      <c r="M775" s="46"/>
      <c r="N775" s="46"/>
      <c r="O775" s="46"/>
      <c r="P775" s="46"/>
      <c r="Q775" s="46"/>
      <c r="R775" s="1"/>
      <c r="S775" s="1"/>
      <c r="T775" s="1"/>
      <c r="U775" s="1"/>
      <c r="V775" s="1"/>
      <c r="W775" s="1"/>
      <c r="X775" s="1"/>
      <c r="Y775" s="1"/>
      <c r="Z775" s="48"/>
      <c r="AA775" s="48"/>
      <c r="AB775" s="48"/>
      <c r="AC775" s="48"/>
      <c r="AD775" s="48"/>
      <c r="AE775" s="48"/>
      <c r="AF775" s="48"/>
      <c r="AG775" s="46"/>
      <c r="AH775" s="46"/>
      <c r="AI775" s="46"/>
      <c r="AJ775" s="46"/>
      <c r="AK775" s="46"/>
      <c r="AL775" s="1"/>
      <c r="AM775" s="1"/>
      <c r="AN775" s="1"/>
      <c r="AO775" s="1"/>
      <c r="AP775" s="1"/>
      <c r="AQ775" s="1"/>
      <c r="AR775" s="1"/>
      <c r="AS775" s="1"/>
      <c r="AT775" s="48"/>
      <c r="AU775" s="48"/>
      <c r="AV775" s="48"/>
      <c r="AW775" s="48"/>
      <c r="AX775" s="48"/>
      <c r="AY775" s="48"/>
      <c r="AZ775" s="48"/>
      <c r="BA775" s="46"/>
      <c r="BB775" s="46"/>
      <c r="BC775" s="46"/>
      <c r="BD775" s="46"/>
      <c r="BE775" s="46"/>
      <c r="BF775" s="1"/>
      <c r="BG775" s="1"/>
      <c r="BH775" s="1"/>
      <c r="BI775" s="1"/>
      <c r="BJ775" s="1"/>
      <c r="BK775" s="1"/>
      <c r="BL775" s="1"/>
      <c r="BM775" s="1"/>
      <c r="BN775" s="48"/>
      <c r="BO775" s="48"/>
      <c r="BP775" s="48"/>
      <c r="BQ775" s="48"/>
      <c r="BR775" s="48"/>
      <c r="BS775" s="48"/>
      <c r="BT775" s="48"/>
      <c r="BU775" s="46"/>
      <c r="BV775" s="46"/>
      <c r="BW775" s="46"/>
      <c r="BX775" s="46"/>
      <c r="BY775" s="46"/>
      <c r="BZ775" s="1"/>
      <c r="CA775" s="1"/>
      <c r="CB775" s="1"/>
      <c r="CC775" s="1"/>
      <c r="CD775" s="1"/>
      <c r="CE775" s="1"/>
      <c r="CF775" s="1"/>
      <c r="CG775" s="1"/>
      <c r="CH775" s="48"/>
      <c r="CI775" s="48"/>
      <c r="CJ775" s="48"/>
      <c r="CK775" s="48"/>
      <c r="CL775" s="48"/>
      <c r="CM775" s="48"/>
      <c r="CN775" s="48"/>
      <c r="CO775" s="46"/>
      <c r="CP775" s="46"/>
      <c r="CQ775" s="46"/>
      <c r="CR775" s="46"/>
      <c r="CS775" s="46"/>
      <c r="CT775" s="1"/>
      <c r="CU775" s="1"/>
      <c r="CV775" s="1"/>
      <c r="CW775" s="1"/>
      <c r="CX775" s="1"/>
      <c r="CY775" s="1"/>
      <c r="CZ775" s="1"/>
      <c r="DA775" s="1"/>
      <c r="DB775" s="48"/>
      <c r="DC775" s="48"/>
      <c r="DD775" s="48"/>
      <c r="DE775" s="48"/>
      <c r="DF775" s="48"/>
      <c r="DG775" s="48"/>
      <c r="DH775" s="48"/>
      <c r="DI775" s="46"/>
      <c r="DJ775" s="46"/>
      <c r="DK775" s="46"/>
      <c r="DL775" s="46"/>
      <c r="DM775" s="46"/>
      <c r="DN775" s="1"/>
      <c r="DO775" s="1"/>
      <c r="DP775" s="1"/>
      <c r="DQ775" s="1"/>
      <c r="DR775" s="1"/>
      <c r="DS775" s="1"/>
      <c r="DT775" s="1"/>
      <c r="DU775" s="1"/>
      <c r="DV775" s="48"/>
      <c r="DW775" s="48"/>
      <c r="DX775" s="48"/>
      <c r="DY775" s="48"/>
      <c r="DZ775" s="48"/>
      <c r="EA775" s="48"/>
      <c r="EB775" s="48"/>
      <c r="EC775" s="46"/>
      <c r="ED775" s="46"/>
      <c r="EE775" s="46"/>
      <c r="EF775" s="46"/>
      <c r="EG775" s="46"/>
    </row>
    <row r="776" s="1" customFormat="1" customHeight="1" spans="1:139">
      <c r="F776" s="48"/>
      <c r="G776" s="48"/>
      <c r="H776" s="48"/>
      <c r="I776" s="48"/>
      <c r="J776" s="48"/>
      <c r="K776" s="48"/>
      <c r="L776" s="48"/>
      <c r="M776" s="46"/>
      <c r="N776" s="46"/>
      <c r="O776" s="46"/>
      <c r="P776" s="46"/>
      <c r="Q776" s="46"/>
      <c r="R776" s="1"/>
      <c r="S776" s="1"/>
      <c r="T776" s="1"/>
      <c r="U776" s="1"/>
      <c r="V776" s="1"/>
      <c r="W776" s="1"/>
      <c r="X776" s="1"/>
      <c r="Y776" s="1"/>
      <c r="Z776" s="48"/>
      <c r="AA776" s="48"/>
      <c r="AB776" s="48"/>
      <c r="AC776" s="48"/>
      <c r="AD776" s="48"/>
      <c r="AE776" s="48"/>
      <c r="AF776" s="48"/>
      <c r="AG776" s="46"/>
      <c r="AH776" s="46"/>
      <c r="AI776" s="46"/>
      <c r="AJ776" s="46"/>
      <c r="AK776" s="46"/>
      <c r="AL776" s="1"/>
      <c r="AM776" s="1"/>
      <c r="AN776" s="1"/>
      <c r="AO776" s="1"/>
      <c r="AP776" s="1"/>
      <c r="AQ776" s="1"/>
      <c r="AR776" s="1"/>
      <c r="AS776" s="1"/>
      <c r="AT776" s="48"/>
      <c r="AU776" s="48"/>
      <c r="AV776" s="48"/>
      <c r="AW776" s="48"/>
      <c r="AX776" s="48"/>
      <c r="AY776" s="48"/>
      <c r="AZ776" s="48"/>
      <c r="BA776" s="46"/>
      <c r="BB776" s="46"/>
      <c r="BC776" s="46"/>
      <c r="BD776" s="46"/>
      <c r="BE776" s="46"/>
      <c r="BF776" s="1"/>
      <c r="BG776" s="1"/>
      <c r="BH776" s="1"/>
      <c r="BI776" s="1"/>
      <c r="BJ776" s="1"/>
      <c r="BK776" s="1"/>
      <c r="BL776" s="1"/>
      <c r="BM776" s="1"/>
      <c r="BN776" s="48"/>
      <c r="BO776" s="48"/>
      <c r="BP776" s="48"/>
      <c r="BQ776" s="48"/>
      <c r="BR776" s="48"/>
      <c r="BS776" s="48"/>
      <c r="BT776" s="48"/>
      <c r="BU776" s="46"/>
      <c r="BV776" s="46"/>
      <c r="BW776" s="46"/>
      <c r="BX776" s="46"/>
      <c r="BY776" s="46"/>
      <c r="BZ776" s="1"/>
      <c r="CA776" s="1"/>
      <c r="CB776" s="1"/>
      <c r="CC776" s="1"/>
      <c r="CD776" s="1"/>
      <c r="CE776" s="1"/>
      <c r="CF776" s="1"/>
      <c r="CG776" s="1"/>
      <c r="CH776" s="48"/>
      <c r="CI776" s="48"/>
      <c r="CJ776" s="48"/>
      <c r="CK776" s="48"/>
      <c r="CL776" s="48"/>
      <c r="CM776" s="48"/>
      <c r="CN776" s="48"/>
      <c r="CO776" s="46"/>
      <c r="CP776" s="46"/>
      <c r="CQ776" s="46"/>
      <c r="CR776" s="46"/>
      <c r="CS776" s="46"/>
      <c r="CT776" s="1"/>
      <c r="CU776" s="1"/>
      <c r="CV776" s="1"/>
      <c r="CW776" s="1"/>
      <c r="CX776" s="1"/>
      <c r="CY776" s="1"/>
      <c r="CZ776" s="1"/>
      <c r="DA776" s="1"/>
      <c r="DB776" s="48"/>
      <c r="DC776" s="48"/>
      <c r="DD776" s="48"/>
      <c r="DE776" s="48"/>
      <c r="DF776" s="48"/>
      <c r="DG776" s="48"/>
      <c r="DH776" s="48"/>
      <c r="DI776" s="46"/>
      <c r="DJ776" s="46"/>
      <c r="DK776" s="46"/>
      <c r="DL776" s="46"/>
      <c r="DM776" s="46"/>
      <c r="DN776" s="1"/>
      <c r="DO776" s="1"/>
      <c r="DP776" s="1"/>
      <c r="DQ776" s="1"/>
      <c r="DR776" s="1"/>
      <c r="DS776" s="1"/>
      <c r="DT776" s="1"/>
      <c r="DU776" s="1"/>
      <c r="DV776" s="48"/>
      <c r="DW776" s="48"/>
      <c r="DX776" s="48"/>
      <c r="DY776" s="48"/>
      <c r="DZ776" s="48"/>
      <c r="EA776" s="48"/>
      <c r="EB776" s="48"/>
      <c r="EC776" s="46"/>
      <c r="ED776" s="46"/>
      <c r="EE776" s="46"/>
      <c r="EF776" s="46"/>
      <c r="EG776" s="46"/>
    </row>
    <row r="778" s="1" customFormat="1" customHeight="1" spans="1:139">
      <c r="A778" s="2" t="s">
        <v>103</v>
      </c>
      <c r="B778" s="2"/>
      <c r="C778" s="2"/>
      <c r="D778" s="2"/>
      <c r="E778" s="2"/>
      <c r="F778" s="3" t="s">
        <v>1</v>
      </c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1"/>
      <c r="U778" s="2" t="s">
        <v>104</v>
      </c>
      <c r="V778" s="2"/>
      <c r="W778" s="2"/>
      <c r="X778" s="2"/>
      <c r="Y778" s="2"/>
      <c r="Z778" s="3" t="s">
        <v>1</v>
      </c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1"/>
      <c r="AO778" s="2" t="s">
        <v>105</v>
      </c>
      <c r="AP778" s="2"/>
      <c r="AQ778" s="2"/>
      <c r="AR778" s="2"/>
      <c r="AS778" s="2"/>
      <c r="AT778" s="3" t="s">
        <v>1</v>
      </c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1"/>
      <c r="BI778" s="2" t="s">
        <v>106</v>
      </c>
      <c r="BJ778" s="2"/>
      <c r="BK778" s="2"/>
      <c r="BL778" s="2"/>
      <c r="BM778" s="2"/>
      <c r="BN778" s="3" t="s">
        <v>1</v>
      </c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1"/>
      <c r="CC778" s="2" t="s">
        <v>107</v>
      </c>
      <c r="CD778" s="2"/>
      <c r="CE778" s="2"/>
      <c r="CF778" s="2"/>
      <c r="CG778" s="2"/>
      <c r="CH778" s="3" t="s">
        <v>1</v>
      </c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1"/>
      <c r="CW778" s="2" t="s">
        <v>108</v>
      </c>
      <c r="CX778" s="2"/>
      <c r="CY778" s="2"/>
      <c r="CZ778" s="2"/>
      <c r="DA778" s="2"/>
      <c r="DB778" s="3" t="s">
        <v>1</v>
      </c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1"/>
      <c r="DQ778" s="2" t="s">
        <v>109</v>
      </c>
      <c r="DR778" s="2"/>
      <c r="DS778" s="2"/>
      <c r="DT778" s="2"/>
      <c r="DU778" s="2"/>
      <c r="DV778" s="3" t="s">
        <v>1</v>
      </c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</row>
    <row r="779" s="1" customFormat="1" customHeight="1" spans="1:139">
      <c r="A779" s="2"/>
      <c r="B779" s="2"/>
      <c r="C779" s="2"/>
      <c r="D779" s="2"/>
      <c r="E779" s="2"/>
      <c r="F779" s="4" t="s">
        <v>8</v>
      </c>
      <c r="G779" s="5"/>
      <c r="H779" s="5"/>
      <c r="I779" s="6"/>
      <c r="J779" s="7" t="s">
        <v>9</v>
      </c>
      <c r="K779" s="7"/>
      <c r="L779" s="7"/>
      <c r="M779" s="7"/>
      <c r="N779" s="8" t="s">
        <v>10</v>
      </c>
      <c r="O779" s="8"/>
      <c r="P779" s="8"/>
      <c r="Q779" s="9" t="s">
        <v>11</v>
      </c>
      <c r="R779" s="10" t="s">
        <v>12</v>
      </c>
      <c r="S779" s="10" t="s">
        <v>13</v>
      </c>
      <c r="U779" s="2"/>
      <c r="V779" s="2"/>
      <c r="W779" s="2"/>
      <c r="X779" s="2"/>
      <c r="Y779" s="2"/>
      <c r="Z779" s="4" t="s">
        <v>8</v>
      </c>
      <c r="AA779" s="5"/>
      <c r="AB779" s="5"/>
      <c r="AC779" s="6"/>
      <c r="AD779" s="7" t="s">
        <v>9</v>
      </c>
      <c r="AE779" s="7"/>
      <c r="AF779" s="7"/>
      <c r="AG779" s="7"/>
      <c r="AH779" s="8" t="s">
        <v>10</v>
      </c>
      <c r="AI779" s="8"/>
      <c r="AJ779" s="8"/>
      <c r="AK779" s="9" t="s">
        <v>11</v>
      </c>
      <c r="AL779" s="10" t="s">
        <v>12</v>
      </c>
      <c r="AM779" s="10" t="s">
        <v>13</v>
      </c>
      <c r="AO779" s="2"/>
      <c r="AP779" s="2"/>
      <c r="AQ779" s="2"/>
      <c r="AR779" s="2"/>
      <c r="AS779" s="2"/>
      <c r="AT779" s="4" t="s">
        <v>8</v>
      </c>
      <c r="AU779" s="5"/>
      <c r="AV779" s="5"/>
      <c r="AW779" s="6"/>
      <c r="AX779" s="7" t="s">
        <v>9</v>
      </c>
      <c r="AY779" s="7"/>
      <c r="AZ779" s="7"/>
      <c r="BA779" s="7"/>
      <c r="BB779" s="8" t="s">
        <v>10</v>
      </c>
      <c r="BC779" s="8"/>
      <c r="BD779" s="8"/>
      <c r="BE779" s="9" t="s">
        <v>11</v>
      </c>
      <c r="BF779" s="10" t="s">
        <v>12</v>
      </c>
      <c r="BG779" s="10" t="s">
        <v>13</v>
      </c>
      <c r="BI779" s="2"/>
      <c r="BJ779" s="2"/>
      <c r="BK779" s="2"/>
      <c r="BL779" s="2"/>
      <c r="BM779" s="2"/>
      <c r="BN779" s="4" t="s">
        <v>8</v>
      </c>
      <c r="BO779" s="5"/>
      <c r="BP779" s="5"/>
      <c r="BQ779" s="6"/>
      <c r="BR779" s="7" t="s">
        <v>9</v>
      </c>
      <c r="BS779" s="7"/>
      <c r="BT779" s="7"/>
      <c r="BU779" s="7"/>
      <c r="BV779" s="8" t="s">
        <v>10</v>
      </c>
      <c r="BW779" s="8"/>
      <c r="BX779" s="8"/>
      <c r="BY779" s="9" t="s">
        <v>11</v>
      </c>
      <c r="BZ779" s="10" t="s">
        <v>12</v>
      </c>
      <c r="CA779" s="10" t="s">
        <v>13</v>
      </c>
      <c r="CC779" s="2"/>
      <c r="CD779" s="2"/>
      <c r="CE779" s="2"/>
      <c r="CF779" s="2"/>
      <c r="CG779" s="2"/>
      <c r="CH779" s="4" t="s">
        <v>8</v>
      </c>
      <c r="CI779" s="5"/>
      <c r="CJ779" s="5"/>
      <c r="CK779" s="6"/>
      <c r="CL779" s="7" t="s">
        <v>9</v>
      </c>
      <c r="CM779" s="7"/>
      <c r="CN779" s="7"/>
      <c r="CO779" s="7"/>
      <c r="CP779" s="8" t="s">
        <v>10</v>
      </c>
      <c r="CQ779" s="8"/>
      <c r="CR779" s="8"/>
      <c r="CS779" s="9" t="s">
        <v>11</v>
      </c>
      <c r="CT779" s="10" t="s">
        <v>12</v>
      </c>
      <c r="CU779" s="10" t="s">
        <v>13</v>
      </c>
      <c r="CW779" s="2"/>
      <c r="CX779" s="2"/>
      <c r="CY779" s="2"/>
      <c r="CZ779" s="2"/>
      <c r="DA779" s="2"/>
      <c r="DB779" s="4" t="s">
        <v>8</v>
      </c>
      <c r="DC779" s="5"/>
      <c r="DD779" s="5"/>
      <c r="DE779" s="6"/>
      <c r="DF779" s="7" t="s">
        <v>9</v>
      </c>
      <c r="DG779" s="7"/>
      <c r="DH779" s="7"/>
      <c r="DI779" s="7"/>
      <c r="DJ779" s="8" t="s">
        <v>10</v>
      </c>
      <c r="DK779" s="8"/>
      <c r="DL779" s="8"/>
      <c r="DM779" s="9" t="s">
        <v>11</v>
      </c>
      <c r="DN779" s="10" t="s">
        <v>12</v>
      </c>
      <c r="DO779" s="10" t="s">
        <v>13</v>
      </c>
      <c r="DQ779" s="2"/>
      <c r="DR779" s="2"/>
      <c r="DS779" s="2"/>
      <c r="DT779" s="2"/>
      <c r="DU779" s="2"/>
      <c r="DV779" s="4" t="s">
        <v>8</v>
      </c>
      <c r="DW779" s="5"/>
      <c r="DX779" s="5"/>
      <c r="DY779" s="6"/>
      <c r="DZ779" s="7" t="s">
        <v>9</v>
      </c>
      <c r="EA779" s="7"/>
      <c r="EB779" s="7"/>
      <c r="EC779" s="7"/>
      <c r="ED779" s="8" t="s">
        <v>10</v>
      </c>
      <c r="EE779" s="8"/>
      <c r="EF779" s="8"/>
      <c r="EG779" s="9" t="s">
        <v>11</v>
      </c>
      <c r="EH779" s="10" t="s">
        <v>12</v>
      </c>
      <c r="EI779" s="10" t="s">
        <v>13</v>
      </c>
    </row>
    <row r="780" s="1" customFormat="1" customHeight="1" spans="1:139">
      <c r="A780" s="1" t="s">
        <v>14</v>
      </c>
      <c r="B780" s="1" t="s">
        <v>15</v>
      </c>
      <c r="C780" s="1" t="s">
        <v>16</v>
      </c>
      <c r="D780" s="1" t="s">
        <v>17</v>
      </c>
      <c r="E780" s="1" t="s">
        <v>18</v>
      </c>
      <c r="F780" s="11" t="s">
        <v>19</v>
      </c>
      <c r="G780" s="11" t="s">
        <v>20</v>
      </c>
      <c r="H780" s="12" t="s">
        <v>21</v>
      </c>
      <c r="I780" s="13" t="s">
        <v>8</v>
      </c>
      <c r="J780" s="11" t="s">
        <v>22</v>
      </c>
      <c r="K780" s="11" t="s">
        <v>23</v>
      </c>
      <c r="L780" s="11" t="s">
        <v>24</v>
      </c>
      <c r="M780" s="7" t="s">
        <v>25</v>
      </c>
      <c r="N780" s="11" t="s">
        <v>26</v>
      </c>
      <c r="O780" s="11" t="s">
        <v>27</v>
      </c>
      <c r="P780" s="8" t="s">
        <v>28</v>
      </c>
      <c r="Q780" s="9" t="s">
        <v>29</v>
      </c>
      <c r="R780" s="14"/>
      <c r="S780" s="14"/>
      <c r="T780" s="1"/>
      <c r="U780" s="1" t="s">
        <v>14</v>
      </c>
      <c r="V780" s="1" t="s">
        <v>15</v>
      </c>
      <c r="W780" s="1" t="s">
        <v>16</v>
      </c>
      <c r="X780" s="1" t="s">
        <v>17</v>
      </c>
      <c r="Y780" s="1" t="s">
        <v>18</v>
      </c>
      <c r="Z780" s="11" t="s">
        <v>19</v>
      </c>
      <c r="AA780" s="11" t="s">
        <v>20</v>
      </c>
      <c r="AB780" s="12" t="s">
        <v>21</v>
      </c>
      <c r="AC780" s="13" t="s">
        <v>8</v>
      </c>
      <c r="AD780" s="11" t="s">
        <v>22</v>
      </c>
      <c r="AE780" s="11" t="s">
        <v>23</v>
      </c>
      <c r="AF780" s="11" t="s">
        <v>24</v>
      </c>
      <c r="AG780" s="7" t="s">
        <v>25</v>
      </c>
      <c r="AH780" s="11" t="s">
        <v>26</v>
      </c>
      <c r="AI780" s="11" t="s">
        <v>27</v>
      </c>
      <c r="AJ780" s="8" t="s">
        <v>28</v>
      </c>
      <c r="AK780" s="9" t="s">
        <v>29</v>
      </c>
      <c r="AL780" s="14"/>
      <c r="AM780" s="14"/>
      <c r="AN780" s="1"/>
      <c r="AO780" s="1" t="s">
        <v>14</v>
      </c>
      <c r="AP780" s="1" t="s">
        <v>15</v>
      </c>
      <c r="AQ780" s="1" t="s">
        <v>16</v>
      </c>
      <c r="AR780" s="1" t="s">
        <v>17</v>
      </c>
      <c r="AS780" s="1" t="s">
        <v>18</v>
      </c>
      <c r="AT780" s="11" t="s">
        <v>19</v>
      </c>
      <c r="AU780" s="11" t="s">
        <v>20</v>
      </c>
      <c r="AV780" s="12" t="s">
        <v>21</v>
      </c>
      <c r="AW780" s="13" t="s">
        <v>8</v>
      </c>
      <c r="AX780" s="11" t="s">
        <v>22</v>
      </c>
      <c r="AY780" s="11" t="s">
        <v>23</v>
      </c>
      <c r="AZ780" s="11" t="s">
        <v>24</v>
      </c>
      <c r="BA780" s="7" t="s">
        <v>25</v>
      </c>
      <c r="BB780" s="11" t="s">
        <v>26</v>
      </c>
      <c r="BC780" s="11" t="s">
        <v>27</v>
      </c>
      <c r="BD780" s="8" t="s">
        <v>28</v>
      </c>
      <c r="BE780" s="9" t="s">
        <v>29</v>
      </c>
      <c r="BF780" s="14"/>
      <c r="BG780" s="14"/>
      <c r="BH780" s="1"/>
      <c r="BI780" s="1" t="s">
        <v>14</v>
      </c>
      <c r="BJ780" s="1" t="s">
        <v>15</v>
      </c>
      <c r="BK780" s="1" t="s">
        <v>16</v>
      </c>
      <c r="BL780" s="1" t="s">
        <v>17</v>
      </c>
      <c r="BM780" s="1" t="s">
        <v>18</v>
      </c>
      <c r="BN780" s="11" t="s">
        <v>19</v>
      </c>
      <c r="BO780" s="11" t="s">
        <v>20</v>
      </c>
      <c r="BP780" s="12" t="s">
        <v>21</v>
      </c>
      <c r="BQ780" s="13" t="s">
        <v>8</v>
      </c>
      <c r="BR780" s="11" t="s">
        <v>22</v>
      </c>
      <c r="BS780" s="11" t="s">
        <v>23</v>
      </c>
      <c r="BT780" s="11" t="s">
        <v>24</v>
      </c>
      <c r="BU780" s="7" t="s">
        <v>25</v>
      </c>
      <c r="BV780" s="11" t="s">
        <v>26</v>
      </c>
      <c r="BW780" s="11" t="s">
        <v>27</v>
      </c>
      <c r="BX780" s="8" t="s">
        <v>28</v>
      </c>
      <c r="BY780" s="9" t="s">
        <v>29</v>
      </c>
      <c r="BZ780" s="14"/>
      <c r="CA780" s="14"/>
      <c r="CB780" s="1"/>
      <c r="CC780" s="1" t="s">
        <v>14</v>
      </c>
      <c r="CD780" s="1" t="s">
        <v>15</v>
      </c>
      <c r="CE780" s="1" t="s">
        <v>16</v>
      </c>
      <c r="CF780" s="1" t="s">
        <v>17</v>
      </c>
      <c r="CG780" s="1" t="s">
        <v>18</v>
      </c>
      <c r="CH780" s="11" t="s">
        <v>19</v>
      </c>
      <c r="CI780" s="11" t="s">
        <v>20</v>
      </c>
      <c r="CJ780" s="12" t="s">
        <v>21</v>
      </c>
      <c r="CK780" s="13" t="s">
        <v>8</v>
      </c>
      <c r="CL780" s="11" t="s">
        <v>22</v>
      </c>
      <c r="CM780" s="11" t="s">
        <v>23</v>
      </c>
      <c r="CN780" s="11" t="s">
        <v>24</v>
      </c>
      <c r="CO780" s="7" t="s">
        <v>25</v>
      </c>
      <c r="CP780" s="11" t="s">
        <v>26</v>
      </c>
      <c r="CQ780" s="11" t="s">
        <v>27</v>
      </c>
      <c r="CR780" s="8" t="s">
        <v>28</v>
      </c>
      <c r="CS780" s="9" t="s">
        <v>29</v>
      </c>
      <c r="CT780" s="14"/>
      <c r="CU780" s="14"/>
      <c r="CV780" s="1"/>
      <c r="CW780" s="1" t="s">
        <v>14</v>
      </c>
      <c r="CX780" s="1" t="s">
        <v>15</v>
      </c>
      <c r="CY780" s="1" t="s">
        <v>16</v>
      </c>
      <c r="CZ780" s="1" t="s">
        <v>17</v>
      </c>
      <c r="DA780" s="1" t="s">
        <v>18</v>
      </c>
      <c r="DB780" s="11" t="s">
        <v>19</v>
      </c>
      <c r="DC780" s="11" t="s">
        <v>20</v>
      </c>
      <c r="DD780" s="12" t="s">
        <v>21</v>
      </c>
      <c r="DE780" s="13" t="s">
        <v>8</v>
      </c>
      <c r="DF780" s="11" t="s">
        <v>22</v>
      </c>
      <c r="DG780" s="11" t="s">
        <v>23</v>
      </c>
      <c r="DH780" s="11" t="s">
        <v>24</v>
      </c>
      <c r="DI780" s="7" t="s">
        <v>25</v>
      </c>
      <c r="DJ780" s="11" t="s">
        <v>26</v>
      </c>
      <c r="DK780" s="11" t="s">
        <v>27</v>
      </c>
      <c r="DL780" s="8" t="s">
        <v>28</v>
      </c>
      <c r="DM780" s="9" t="s">
        <v>29</v>
      </c>
      <c r="DN780" s="14"/>
      <c r="DO780" s="14"/>
      <c r="DP780" s="1"/>
      <c r="DQ780" s="1" t="s">
        <v>14</v>
      </c>
      <c r="DR780" s="1" t="s">
        <v>15</v>
      </c>
      <c r="DS780" s="1" t="s">
        <v>16</v>
      </c>
      <c r="DT780" s="1" t="s">
        <v>17</v>
      </c>
      <c r="DU780" s="1" t="s">
        <v>18</v>
      </c>
      <c r="DV780" s="11" t="s">
        <v>19</v>
      </c>
      <c r="DW780" s="11" t="s">
        <v>20</v>
      </c>
      <c r="DX780" s="12" t="s">
        <v>21</v>
      </c>
      <c r="DY780" s="13" t="s">
        <v>8</v>
      </c>
      <c r="DZ780" s="11" t="s">
        <v>22</v>
      </c>
      <c r="EA780" s="11" t="s">
        <v>23</v>
      </c>
      <c r="EB780" s="11" t="s">
        <v>24</v>
      </c>
      <c r="EC780" s="7" t="s">
        <v>25</v>
      </c>
      <c r="ED780" s="11" t="s">
        <v>26</v>
      </c>
      <c r="EE780" s="11" t="s">
        <v>27</v>
      </c>
      <c r="EF780" s="8" t="s">
        <v>28</v>
      </c>
      <c r="EG780" s="9" t="s">
        <v>29</v>
      </c>
      <c r="EH780" s="14"/>
      <c r="EI780" s="14"/>
    </row>
    <row r="781" s="1" customFormat="1" customHeight="1" spans="1:139">
      <c r="A781" s="15">
        <f>M790</f>
        <v>3980619.89535648</v>
      </c>
      <c r="B781" s="15">
        <f>T799+T808</f>
        <v>1135858.7444916</v>
      </c>
      <c r="C781" s="15">
        <f>M822</f>
        <v>722214.342376585</v>
      </c>
      <c r="D781" s="15">
        <f>M832</f>
        <v>482373.589223964</v>
      </c>
      <c r="E781" s="15">
        <v>18</v>
      </c>
      <c r="F781" s="11">
        <v>2909</v>
      </c>
      <c r="G781" s="11">
        <v>1.518</v>
      </c>
      <c r="H781" s="12">
        <v>1.35</v>
      </c>
      <c r="I781" s="13">
        <f t="shared" ref="I781:I789" si="1561">F781*G781*H781</f>
        <v>5961.4137</v>
      </c>
      <c r="J781" s="11">
        <v>3</v>
      </c>
      <c r="K781" s="11">
        <v>740</v>
      </c>
      <c r="L781" s="11">
        <v>1.79</v>
      </c>
      <c r="M781" s="16">
        <f t="shared" ref="M781:M789" si="1562">1+6*K781/(K781+2000)+L781</f>
        <v>4.41043795620438</v>
      </c>
      <c r="N781" s="11">
        <v>1</v>
      </c>
      <c r="O781" s="11">
        <v>2.38</v>
      </c>
      <c r="P781" s="8">
        <f t="shared" ref="P781:P789" si="1563">1+N781*O781</f>
        <v>3.38</v>
      </c>
      <c r="Q781" s="9">
        <v>1.275</v>
      </c>
      <c r="R781" s="17">
        <v>1.45</v>
      </c>
      <c r="S781" s="18">
        <f t="shared" ref="S781:S789" si="1564">I781*J781*Q781*P781*M781*R781</f>
        <v>492886.723797127</v>
      </c>
      <c r="U781" s="15">
        <f>AG790</f>
        <v>3980619.89535648</v>
      </c>
      <c r="V781" s="15">
        <f>AN799+AN808</f>
        <v>1283810.84323832</v>
      </c>
      <c r="W781" s="15">
        <f>AG822</f>
        <v>722214.342376585</v>
      </c>
      <c r="X781" s="15">
        <f>AG832</f>
        <v>682991.884588098</v>
      </c>
      <c r="Y781" s="15">
        <v>18</v>
      </c>
      <c r="Z781" s="11">
        <v>2909</v>
      </c>
      <c r="AA781" s="11">
        <v>1.518</v>
      </c>
      <c r="AB781" s="12">
        <v>1.35</v>
      </c>
      <c r="AC781" s="13">
        <f t="shared" ref="AC781:AC789" si="1565">Z781*AA781*AB781</f>
        <v>5961.4137</v>
      </c>
      <c r="AD781" s="11">
        <v>3</v>
      </c>
      <c r="AE781" s="11">
        <v>740</v>
      </c>
      <c r="AF781" s="11">
        <v>1.79</v>
      </c>
      <c r="AG781" s="16">
        <f t="shared" ref="AG781:AG789" si="1566">1+6*AE781/(AE781+2000)+AF781</f>
        <v>4.41043795620438</v>
      </c>
      <c r="AH781" s="11">
        <v>1</v>
      </c>
      <c r="AI781" s="11">
        <v>2.38</v>
      </c>
      <c r="AJ781" s="8">
        <f t="shared" ref="AJ781:AJ789" si="1567">1+AH781*AI781</f>
        <v>3.38</v>
      </c>
      <c r="AK781" s="9">
        <v>1.275</v>
      </c>
      <c r="AL781" s="17">
        <v>1.45</v>
      </c>
      <c r="AM781" s="18">
        <f t="shared" ref="AM781:AM789" si="1568">AC781*AD781*AK781*AJ781*AG781*AL781</f>
        <v>492886.723797127</v>
      </c>
      <c r="AO781" s="15">
        <f>BA790</f>
        <v>4021798.72186016</v>
      </c>
      <c r="AP781" s="15">
        <f>BH799+BH808</f>
        <v>1168936.51413278</v>
      </c>
      <c r="AQ781" s="15">
        <f>BA822</f>
        <v>732062.719772629</v>
      </c>
      <c r="AR781" s="15">
        <f>BA832</f>
        <v>732441.838545475</v>
      </c>
      <c r="AS781" s="15">
        <v>18</v>
      </c>
      <c r="AT781" s="11">
        <v>2909</v>
      </c>
      <c r="AU781" s="11">
        <v>1.518</v>
      </c>
      <c r="AV781" s="12">
        <v>1.35</v>
      </c>
      <c r="AW781" s="13">
        <f t="shared" ref="AW781:AW789" si="1569">AT781*AU781*AV781</f>
        <v>5961.4137</v>
      </c>
      <c r="AX781" s="11">
        <v>3</v>
      </c>
      <c r="AY781" s="11">
        <v>740</v>
      </c>
      <c r="AZ781" s="11">
        <v>1.79</v>
      </c>
      <c r="BA781" s="16">
        <f t="shared" ref="BA781:BA789" si="1570">1+6*AY781/(AY781+2000)+AZ781</f>
        <v>4.41043795620438</v>
      </c>
      <c r="BB781" s="11">
        <v>1</v>
      </c>
      <c r="BC781" s="11">
        <v>2.38</v>
      </c>
      <c r="BD781" s="8">
        <f t="shared" ref="BD781:BD789" si="1571">1+BB781*BC781</f>
        <v>3.38</v>
      </c>
      <c r="BE781" s="9">
        <v>1.275</v>
      </c>
      <c r="BF781" s="17">
        <v>1.465</v>
      </c>
      <c r="BG781" s="18">
        <f t="shared" ref="BG781:BG789" si="1572">AW781*AX781*BE781*BD781*BA781*BF781</f>
        <v>497985.551974339</v>
      </c>
      <c r="BI781" s="15">
        <f>BU790</f>
        <v>4021798.72186016</v>
      </c>
      <c r="BJ781" s="15">
        <f>CB799+CB808</f>
        <v>1312139.34361576</v>
      </c>
      <c r="BK781" s="15">
        <f>BU822</f>
        <v>732062.719772629</v>
      </c>
      <c r="BL781" s="15">
        <f>BU832</f>
        <v>1033057.92849299</v>
      </c>
      <c r="BM781" s="15">
        <v>18</v>
      </c>
      <c r="BN781" s="11">
        <v>2909</v>
      </c>
      <c r="BO781" s="11">
        <v>1.518</v>
      </c>
      <c r="BP781" s="12">
        <v>1.35</v>
      </c>
      <c r="BQ781" s="13">
        <f t="shared" ref="BQ781:BQ789" si="1573">BN781*BO781*BP781</f>
        <v>5961.4137</v>
      </c>
      <c r="BR781" s="11">
        <v>3</v>
      </c>
      <c r="BS781" s="11">
        <v>740</v>
      </c>
      <c r="BT781" s="11">
        <v>1.79</v>
      </c>
      <c r="BU781" s="16">
        <f t="shared" ref="BU781:BU789" si="1574">1+6*BS781/(BS781+2000)+BT781</f>
        <v>4.41043795620438</v>
      </c>
      <c r="BV781" s="11">
        <v>1</v>
      </c>
      <c r="BW781" s="11">
        <v>2.38</v>
      </c>
      <c r="BX781" s="8">
        <f t="shared" ref="BX781:BX789" si="1575">1+BV781*BW781</f>
        <v>3.38</v>
      </c>
      <c r="BY781" s="9">
        <v>1.275</v>
      </c>
      <c r="BZ781" s="17">
        <v>1.465</v>
      </c>
      <c r="CA781" s="18">
        <f t="shared" ref="CA781:CA789" si="1576">BQ781*BR781*BY781*BX781*BU781*BZ781</f>
        <v>497985.551974339</v>
      </c>
      <c r="CC781" s="15">
        <f>CO790</f>
        <v>4833965.78676995</v>
      </c>
      <c r="CD781" s="15">
        <f>CV799+CV808</f>
        <v>1232484.71769151</v>
      </c>
      <c r="CE781" s="15">
        <f>CO822</f>
        <v>778021.814287503</v>
      </c>
      <c r="CF781" s="15">
        <f>CO832</f>
        <v>1079038.98712609</v>
      </c>
      <c r="CG781" s="15">
        <v>18</v>
      </c>
      <c r="CH781" s="11">
        <f t="shared" ref="CH781:CH789" si="1577">2909+428</f>
        <v>3337</v>
      </c>
      <c r="CI781" s="11">
        <v>1.518</v>
      </c>
      <c r="CJ781" s="12">
        <v>1.35</v>
      </c>
      <c r="CK781" s="13">
        <f t="shared" ref="CK781:CK789" si="1578">CH781*CI781*CJ781</f>
        <v>6838.5141</v>
      </c>
      <c r="CL781" s="11">
        <v>3</v>
      </c>
      <c r="CM781" s="11">
        <v>740</v>
      </c>
      <c r="CN781" s="11">
        <v>1.79</v>
      </c>
      <c r="CO781" s="16">
        <f t="shared" ref="CO781:CO789" si="1579">1+6*CM781/(CM781+2000)+CN781</f>
        <v>4.41043795620438</v>
      </c>
      <c r="CP781" s="11">
        <v>1</v>
      </c>
      <c r="CQ781" s="11">
        <v>2.38</v>
      </c>
      <c r="CR781" s="8">
        <f t="shared" ref="CR781:CR789" si="1580">1+CP781*CQ781</f>
        <v>3.38</v>
      </c>
      <c r="CS781" s="9">
        <v>1.275</v>
      </c>
      <c r="CT781" s="17">
        <v>1.535</v>
      </c>
      <c r="CU781" s="18">
        <f t="shared" ref="CU781:CU789" si="1581">CK781*CL781*CS781*CR781*CO781*CT781</f>
        <v>598549.377288654</v>
      </c>
      <c r="CW781" s="15">
        <f>DI790</f>
        <v>4851348.94213143</v>
      </c>
      <c r="CX781" s="15">
        <f>DP799+DP808</f>
        <v>1384677.85933934</v>
      </c>
      <c r="CY781" s="15">
        <f>DI822</f>
        <v>778021.814287503</v>
      </c>
      <c r="CZ781" s="15">
        <f>DI832</f>
        <v>1514983.83315161</v>
      </c>
      <c r="DA781" s="15">
        <v>18</v>
      </c>
      <c r="DB781" s="11">
        <f t="shared" ref="DB781:DB789" si="1582">2909+440</f>
        <v>3349</v>
      </c>
      <c r="DC781" s="11">
        <v>1.518</v>
      </c>
      <c r="DD781" s="12">
        <v>1.35</v>
      </c>
      <c r="DE781" s="13">
        <f t="shared" ref="DE781:DE789" si="1583">DB781*DC781*DD781</f>
        <v>6863.1057</v>
      </c>
      <c r="DF781" s="11">
        <v>3</v>
      </c>
      <c r="DG781" s="11">
        <v>740</v>
      </c>
      <c r="DH781" s="11">
        <v>1.79</v>
      </c>
      <c r="DI781" s="16">
        <f t="shared" ref="DI781:DI789" si="1584">1+6*DG781/(DG781+2000)+DH781</f>
        <v>4.41043795620438</v>
      </c>
      <c r="DJ781" s="11">
        <v>1</v>
      </c>
      <c r="DK781" s="11">
        <v>2.38</v>
      </c>
      <c r="DL781" s="8">
        <f t="shared" ref="DL781:DL789" si="1585">1+DJ781*DK781</f>
        <v>3.38</v>
      </c>
      <c r="DM781" s="9">
        <v>1.275</v>
      </c>
      <c r="DN781" s="17">
        <v>1.535</v>
      </c>
      <c r="DO781" s="18">
        <f t="shared" ref="DO781:DO789" si="1586">DE781*DF781*DM781*DL781*DI781*DN781</f>
        <v>600701.787395775</v>
      </c>
      <c r="DQ781" s="15">
        <f>EC790</f>
        <v>6585203.02960512</v>
      </c>
      <c r="DR781" s="15">
        <f>EJ799+EJ808</f>
        <v>1892632.18168541</v>
      </c>
      <c r="DS781" s="15">
        <f>EC822</f>
        <v>1107623.81472794</v>
      </c>
      <c r="DT781" s="15">
        <f>EC832</f>
        <v>2766325.67135094</v>
      </c>
      <c r="DU781" s="15">
        <v>18</v>
      </c>
      <c r="DV781" s="11">
        <f t="shared" ref="DV781:DV789" si="1587">2909+440</f>
        <v>3349</v>
      </c>
      <c r="DW781" s="11">
        <v>1.518</v>
      </c>
      <c r="DX781" s="12">
        <v>1.35</v>
      </c>
      <c r="DY781" s="13">
        <f t="shared" ref="DY781:DY789" si="1588">DV781*DW781*DX781</f>
        <v>6863.1057</v>
      </c>
      <c r="DZ781" s="11">
        <v>3</v>
      </c>
      <c r="EA781" s="11">
        <v>740</v>
      </c>
      <c r="EB781" s="11">
        <v>1.88</v>
      </c>
      <c r="EC781" s="16">
        <f t="shared" ref="EC781:EC789" si="1589">1+6*EA781/(EA781+2000)+EB781</f>
        <v>4.50043795620438</v>
      </c>
      <c r="ED781" s="11">
        <v>1</v>
      </c>
      <c r="EE781" s="11">
        <v>3.18</v>
      </c>
      <c r="EF781" s="8">
        <f t="shared" ref="EF781:EF789" si="1590">1+ED781*EE781</f>
        <v>4.18</v>
      </c>
      <c r="EG781" s="9">
        <v>1.275</v>
      </c>
      <c r="EH781" s="17">
        <v>1.65</v>
      </c>
      <c r="EI781" s="18">
        <f t="shared" ref="EI781:EI789" si="1591">DY781*DZ781*EG781*EF781*EC781*EH781</f>
        <v>814830.228216807</v>
      </c>
    </row>
    <row r="782" s="1" customFormat="1" customHeight="1" spans="1:139">
      <c r="A782" s="1" t="s">
        <v>30</v>
      </c>
      <c r="B782" s="1" t="s">
        <v>31</v>
      </c>
      <c r="C782" s="1" t="s">
        <v>32</v>
      </c>
      <c r="D782" s="1" t="s">
        <v>12</v>
      </c>
      <c r="E782" s="1"/>
      <c r="F782" s="11">
        <v>2909</v>
      </c>
      <c r="G782" s="11">
        <v>2.209</v>
      </c>
      <c r="H782" s="12">
        <v>1.35</v>
      </c>
      <c r="I782" s="13">
        <f t="shared" si="1561"/>
        <v>8675.07435</v>
      </c>
      <c r="J782" s="11">
        <v>3</v>
      </c>
      <c r="K782" s="11">
        <v>740</v>
      </c>
      <c r="L782" s="11">
        <v>1.79</v>
      </c>
      <c r="M782" s="16">
        <f t="shared" si="1562"/>
        <v>4.41043795620438</v>
      </c>
      <c r="N782" s="11">
        <v>1</v>
      </c>
      <c r="O782" s="11">
        <v>2.38</v>
      </c>
      <c r="P782" s="8">
        <f t="shared" si="1563"/>
        <v>3.38</v>
      </c>
      <c r="Q782" s="9">
        <v>1.275</v>
      </c>
      <c r="R782" s="17">
        <v>1.45</v>
      </c>
      <c r="S782" s="18">
        <f t="shared" si="1564"/>
        <v>717250.838516373</v>
      </c>
      <c r="U782" s="1" t="s">
        <v>30</v>
      </c>
      <c r="V782" s="1" t="s">
        <v>31</v>
      </c>
      <c r="W782" s="1" t="s">
        <v>32</v>
      </c>
      <c r="X782" s="1" t="s">
        <v>12</v>
      </c>
      <c r="Y782" s="1"/>
      <c r="Z782" s="11">
        <v>2909</v>
      </c>
      <c r="AA782" s="11">
        <v>2.209</v>
      </c>
      <c r="AB782" s="12">
        <v>1.35</v>
      </c>
      <c r="AC782" s="13">
        <f t="shared" si="1565"/>
        <v>8675.07435</v>
      </c>
      <c r="AD782" s="11">
        <v>3</v>
      </c>
      <c r="AE782" s="11">
        <v>740</v>
      </c>
      <c r="AF782" s="11">
        <v>1.79</v>
      </c>
      <c r="AG782" s="16">
        <f t="shared" si="1566"/>
        <v>4.41043795620438</v>
      </c>
      <c r="AH782" s="11">
        <v>1</v>
      </c>
      <c r="AI782" s="11">
        <v>2.38</v>
      </c>
      <c r="AJ782" s="8">
        <f t="shared" si="1567"/>
        <v>3.38</v>
      </c>
      <c r="AK782" s="9">
        <v>1.275</v>
      </c>
      <c r="AL782" s="17">
        <v>1.45</v>
      </c>
      <c r="AM782" s="18">
        <f t="shared" si="1568"/>
        <v>717250.838516373</v>
      </c>
      <c r="AO782" s="1" t="s">
        <v>30</v>
      </c>
      <c r="AP782" s="1" t="s">
        <v>31</v>
      </c>
      <c r="AQ782" s="1" t="s">
        <v>32</v>
      </c>
      <c r="AR782" s="1" t="s">
        <v>12</v>
      </c>
      <c r="AS782" s="1"/>
      <c r="AT782" s="11">
        <v>2909</v>
      </c>
      <c r="AU782" s="11">
        <v>2.209</v>
      </c>
      <c r="AV782" s="12">
        <v>1.35</v>
      </c>
      <c r="AW782" s="13">
        <f t="shared" si="1569"/>
        <v>8675.07435</v>
      </c>
      <c r="AX782" s="11">
        <v>3</v>
      </c>
      <c r="AY782" s="11">
        <v>740</v>
      </c>
      <c r="AZ782" s="11">
        <v>1.79</v>
      </c>
      <c r="BA782" s="16">
        <f t="shared" si="1570"/>
        <v>4.41043795620438</v>
      </c>
      <c r="BB782" s="11">
        <v>1</v>
      </c>
      <c r="BC782" s="11">
        <v>2.38</v>
      </c>
      <c r="BD782" s="8">
        <f t="shared" si="1571"/>
        <v>3.38</v>
      </c>
      <c r="BE782" s="9">
        <v>1.275</v>
      </c>
      <c r="BF782" s="17">
        <v>1.465</v>
      </c>
      <c r="BG782" s="18">
        <f t="shared" si="1572"/>
        <v>724670.674776887</v>
      </c>
      <c r="BI782" s="1" t="s">
        <v>30</v>
      </c>
      <c r="BJ782" s="1" t="s">
        <v>31</v>
      </c>
      <c r="BK782" s="1" t="s">
        <v>32</v>
      </c>
      <c r="BL782" s="1" t="s">
        <v>12</v>
      </c>
      <c r="BM782" s="1"/>
      <c r="BN782" s="11">
        <v>2909</v>
      </c>
      <c r="BO782" s="11">
        <v>2.209</v>
      </c>
      <c r="BP782" s="12">
        <v>1.35</v>
      </c>
      <c r="BQ782" s="13">
        <f t="shared" si="1573"/>
        <v>8675.07435</v>
      </c>
      <c r="BR782" s="11">
        <v>3</v>
      </c>
      <c r="BS782" s="11">
        <v>740</v>
      </c>
      <c r="BT782" s="11">
        <v>1.79</v>
      </c>
      <c r="BU782" s="16">
        <f t="shared" si="1574"/>
        <v>4.41043795620438</v>
      </c>
      <c r="BV782" s="11">
        <v>1</v>
      </c>
      <c r="BW782" s="11">
        <v>2.38</v>
      </c>
      <c r="BX782" s="8">
        <f t="shared" si="1575"/>
        <v>3.38</v>
      </c>
      <c r="BY782" s="9">
        <v>1.275</v>
      </c>
      <c r="BZ782" s="17">
        <v>1.465</v>
      </c>
      <c r="CA782" s="18">
        <f t="shared" si="1576"/>
        <v>724670.674776887</v>
      </c>
      <c r="CC782" s="1" t="s">
        <v>30</v>
      </c>
      <c r="CD782" s="1" t="s">
        <v>31</v>
      </c>
      <c r="CE782" s="1" t="s">
        <v>32</v>
      </c>
      <c r="CF782" s="1" t="s">
        <v>12</v>
      </c>
      <c r="CG782" s="1"/>
      <c r="CH782" s="11">
        <f t="shared" si="1577"/>
        <v>3337</v>
      </c>
      <c r="CI782" s="11">
        <v>2.209</v>
      </c>
      <c r="CJ782" s="12">
        <v>1.35</v>
      </c>
      <c r="CK782" s="13">
        <f t="shared" si="1578"/>
        <v>9951.43455</v>
      </c>
      <c r="CL782" s="11">
        <v>3</v>
      </c>
      <c r="CM782" s="11">
        <v>740</v>
      </c>
      <c r="CN782" s="11">
        <v>1.79</v>
      </c>
      <c r="CO782" s="16">
        <f t="shared" si="1579"/>
        <v>4.41043795620438</v>
      </c>
      <c r="CP782" s="11">
        <v>1</v>
      </c>
      <c r="CQ782" s="11">
        <v>2.38</v>
      </c>
      <c r="CR782" s="8">
        <f t="shared" si="1580"/>
        <v>3.38</v>
      </c>
      <c r="CS782" s="9">
        <v>1.275</v>
      </c>
      <c r="CT782" s="17">
        <v>1.535</v>
      </c>
      <c r="CU782" s="18">
        <f t="shared" si="1581"/>
        <v>871011.577358785</v>
      </c>
      <c r="CW782" s="1" t="s">
        <v>30</v>
      </c>
      <c r="CX782" s="1" t="s">
        <v>31</v>
      </c>
      <c r="CY782" s="1" t="s">
        <v>32</v>
      </c>
      <c r="CZ782" s="1" t="s">
        <v>12</v>
      </c>
      <c r="DA782" s="1"/>
      <c r="DB782" s="11">
        <f t="shared" si="1582"/>
        <v>3349</v>
      </c>
      <c r="DC782" s="11">
        <v>2.209</v>
      </c>
      <c r="DD782" s="12">
        <v>1.35</v>
      </c>
      <c r="DE782" s="13">
        <f t="shared" si="1583"/>
        <v>9987.22035</v>
      </c>
      <c r="DF782" s="11">
        <v>3</v>
      </c>
      <c r="DG782" s="11">
        <v>740</v>
      </c>
      <c r="DH782" s="11">
        <v>1.79</v>
      </c>
      <c r="DI782" s="16">
        <f t="shared" si="1584"/>
        <v>4.41043795620438</v>
      </c>
      <c r="DJ782" s="11">
        <v>1</v>
      </c>
      <c r="DK782" s="11">
        <v>2.38</v>
      </c>
      <c r="DL782" s="8">
        <f t="shared" si="1585"/>
        <v>3.38</v>
      </c>
      <c r="DM782" s="9">
        <v>1.275</v>
      </c>
      <c r="DN782" s="17">
        <v>1.535</v>
      </c>
      <c r="DO782" s="18">
        <f t="shared" si="1586"/>
        <v>874143.773621388</v>
      </c>
      <c r="DQ782" s="1" t="s">
        <v>30</v>
      </c>
      <c r="DR782" s="1" t="s">
        <v>31</v>
      </c>
      <c r="DS782" s="1" t="s">
        <v>32</v>
      </c>
      <c r="DT782" s="1" t="s">
        <v>12</v>
      </c>
      <c r="DU782" s="1"/>
      <c r="DV782" s="11">
        <f t="shared" si="1587"/>
        <v>3349</v>
      </c>
      <c r="DW782" s="11">
        <v>2.209</v>
      </c>
      <c r="DX782" s="12">
        <v>1.35</v>
      </c>
      <c r="DY782" s="13">
        <f t="shared" si="1588"/>
        <v>9987.22035</v>
      </c>
      <c r="DZ782" s="11">
        <v>3</v>
      </c>
      <c r="EA782" s="11">
        <v>740</v>
      </c>
      <c r="EB782" s="11">
        <v>1.88</v>
      </c>
      <c r="EC782" s="16">
        <f t="shared" si="1589"/>
        <v>4.50043795620438</v>
      </c>
      <c r="ED782" s="11">
        <v>1</v>
      </c>
      <c r="EE782" s="11">
        <v>3.18</v>
      </c>
      <c r="EF782" s="8">
        <f t="shared" si="1590"/>
        <v>4.18</v>
      </c>
      <c r="EG782" s="9">
        <v>1.275</v>
      </c>
      <c r="EH782" s="17">
        <v>1.65</v>
      </c>
      <c r="EI782" s="18">
        <f t="shared" si="1591"/>
        <v>1185744.38348546</v>
      </c>
    </row>
    <row r="783" s="1" customFormat="1" customHeight="1" spans="1:139">
      <c r="A783" s="15">
        <f>M852</f>
        <v>147101.360757</v>
      </c>
      <c r="B783" s="15">
        <f>M869</f>
        <v>125705.6663261</v>
      </c>
      <c r="C783" s="1">
        <f>M885</f>
        <v>91641.79763424</v>
      </c>
      <c r="D783" s="1">
        <v>1</v>
      </c>
      <c r="E783" s="1"/>
      <c r="F783" s="11">
        <v>2909</v>
      </c>
      <c r="G783" s="11">
        <v>1.518</v>
      </c>
      <c r="H783" s="12">
        <v>1.35</v>
      </c>
      <c r="I783" s="13">
        <f t="shared" si="1561"/>
        <v>5961.4137</v>
      </c>
      <c r="J783" s="11">
        <v>3</v>
      </c>
      <c r="K783" s="11">
        <v>740</v>
      </c>
      <c r="L783" s="11">
        <v>1.79</v>
      </c>
      <c r="M783" s="16">
        <f t="shared" si="1562"/>
        <v>4.41043795620438</v>
      </c>
      <c r="N783" s="11">
        <v>1</v>
      </c>
      <c r="O783" s="11">
        <v>2.38</v>
      </c>
      <c r="P783" s="8">
        <f t="shared" si="1563"/>
        <v>3.38</v>
      </c>
      <c r="Q783" s="9">
        <v>1.275</v>
      </c>
      <c r="R783" s="17">
        <v>1.45</v>
      </c>
      <c r="S783" s="18">
        <f t="shared" si="1564"/>
        <v>492886.723797127</v>
      </c>
      <c r="U783" s="15">
        <f>AG852</f>
        <v>147101.360757</v>
      </c>
      <c r="V783" s="15">
        <f>AG869</f>
        <v>125705.6663261</v>
      </c>
      <c r="W783" s="1">
        <f>AG885</f>
        <v>110487.839616</v>
      </c>
      <c r="X783" s="1">
        <v>1</v>
      </c>
      <c r="Y783" s="1"/>
      <c r="Z783" s="11">
        <v>2909</v>
      </c>
      <c r="AA783" s="11">
        <v>1.518</v>
      </c>
      <c r="AB783" s="12">
        <v>1.35</v>
      </c>
      <c r="AC783" s="13">
        <f t="shared" si="1565"/>
        <v>5961.4137</v>
      </c>
      <c r="AD783" s="11">
        <v>3</v>
      </c>
      <c r="AE783" s="11">
        <v>740</v>
      </c>
      <c r="AF783" s="11">
        <v>1.79</v>
      </c>
      <c r="AG783" s="16">
        <f t="shared" si="1566"/>
        <v>4.41043795620438</v>
      </c>
      <c r="AH783" s="11">
        <v>1</v>
      </c>
      <c r="AI783" s="11">
        <v>2.38</v>
      </c>
      <c r="AJ783" s="8">
        <f t="shared" si="1567"/>
        <v>3.38</v>
      </c>
      <c r="AK783" s="9">
        <v>1.275</v>
      </c>
      <c r="AL783" s="17">
        <v>1.45</v>
      </c>
      <c r="AM783" s="18">
        <f t="shared" si="1568"/>
        <v>492886.723797127</v>
      </c>
      <c r="AO783" s="15">
        <f>BA852</f>
        <v>147101.360757</v>
      </c>
      <c r="AP783" s="15">
        <f>BA869</f>
        <v>125705.6663261</v>
      </c>
      <c r="AQ783" s="1">
        <f>BA885</f>
        <v>100474.9271892</v>
      </c>
      <c r="AR783" s="1">
        <v>1</v>
      </c>
      <c r="AS783" s="1"/>
      <c r="AT783" s="11">
        <v>2909</v>
      </c>
      <c r="AU783" s="11">
        <v>1.518</v>
      </c>
      <c r="AV783" s="12">
        <v>1.35</v>
      </c>
      <c r="AW783" s="13">
        <f t="shared" si="1569"/>
        <v>5961.4137</v>
      </c>
      <c r="AX783" s="11">
        <v>3</v>
      </c>
      <c r="AY783" s="11">
        <v>740</v>
      </c>
      <c r="AZ783" s="11">
        <v>1.79</v>
      </c>
      <c r="BA783" s="16">
        <f t="shared" si="1570"/>
        <v>4.41043795620438</v>
      </c>
      <c r="BB783" s="11">
        <v>1</v>
      </c>
      <c r="BC783" s="11">
        <v>2.38</v>
      </c>
      <c r="BD783" s="8">
        <f t="shared" si="1571"/>
        <v>3.38</v>
      </c>
      <c r="BE783" s="9">
        <v>1.275</v>
      </c>
      <c r="BF783" s="17">
        <v>1.465</v>
      </c>
      <c r="BG783" s="18">
        <f t="shared" si="1572"/>
        <v>497985.551974339</v>
      </c>
      <c r="BI783" s="15">
        <f>BU852</f>
        <v>147101.360757</v>
      </c>
      <c r="BJ783" s="15">
        <f>BU869</f>
        <v>125705.6663261</v>
      </c>
      <c r="BK783" s="1">
        <f>BU885</f>
        <v>141712.849656</v>
      </c>
      <c r="BL783" s="1">
        <v>1</v>
      </c>
      <c r="BM783" s="1"/>
      <c r="BN783" s="11">
        <v>2909</v>
      </c>
      <c r="BO783" s="11">
        <v>1.518</v>
      </c>
      <c r="BP783" s="12">
        <v>1.35</v>
      </c>
      <c r="BQ783" s="13">
        <f t="shared" si="1573"/>
        <v>5961.4137</v>
      </c>
      <c r="BR783" s="11">
        <v>3</v>
      </c>
      <c r="BS783" s="11">
        <v>740</v>
      </c>
      <c r="BT783" s="11">
        <v>1.79</v>
      </c>
      <c r="BU783" s="16">
        <f t="shared" si="1574"/>
        <v>4.41043795620438</v>
      </c>
      <c r="BV783" s="11">
        <v>1</v>
      </c>
      <c r="BW783" s="11">
        <v>2.38</v>
      </c>
      <c r="BX783" s="8">
        <f t="shared" si="1575"/>
        <v>3.38</v>
      </c>
      <c r="BY783" s="9">
        <v>1.275</v>
      </c>
      <c r="BZ783" s="17">
        <v>1.465</v>
      </c>
      <c r="CA783" s="18">
        <f t="shared" si="1576"/>
        <v>497985.551974339</v>
      </c>
      <c r="CC783" s="15">
        <f>CO852</f>
        <v>168744.324801</v>
      </c>
      <c r="CD783" s="15">
        <f>CO869</f>
        <v>125705.6663261</v>
      </c>
      <c r="CE783" s="1">
        <f>CO885</f>
        <v>116478.8190684</v>
      </c>
      <c r="CF783" s="1">
        <v>1</v>
      </c>
      <c r="CG783" s="1"/>
      <c r="CH783" s="11">
        <f t="shared" si="1577"/>
        <v>3337</v>
      </c>
      <c r="CI783" s="11">
        <v>1.518</v>
      </c>
      <c r="CJ783" s="12">
        <v>1.35</v>
      </c>
      <c r="CK783" s="13">
        <f t="shared" si="1578"/>
        <v>6838.5141</v>
      </c>
      <c r="CL783" s="11">
        <v>3</v>
      </c>
      <c r="CM783" s="11">
        <v>740</v>
      </c>
      <c r="CN783" s="11">
        <v>1.79</v>
      </c>
      <c r="CO783" s="16">
        <f t="shared" si="1579"/>
        <v>4.41043795620438</v>
      </c>
      <c r="CP783" s="11">
        <v>1</v>
      </c>
      <c r="CQ783" s="11">
        <v>2.38</v>
      </c>
      <c r="CR783" s="8">
        <f t="shared" si="1580"/>
        <v>3.38</v>
      </c>
      <c r="CS783" s="9">
        <v>1.275</v>
      </c>
      <c r="CT783" s="17">
        <v>1.535</v>
      </c>
      <c r="CU783" s="18">
        <f t="shared" si="1581"/>
        <v>598549.377288654</v>
      </c>
      <c r="CW783" s="15">
        <f>DI852</f>
        <v>169351.136877</v>
      </c>
      <c r="CX783" s="15">
        <f>DI869</f>
        <v>125705.6663261</v>
      </c>
      <c r="CY783" s="1">
        <f>DI885</f>
        <v>136207.92924</v>
      </c>
      <c r="CZ783" s="1">
        <v>1</v>
      </c>
      <c r="DA783" s="1"/>
      <c r="DB783" s="11">
        <f t="shared" si="1582"/>
        <v>3349</v>
      </c>
      <c r="DC783" s="11">
        <v>1.518</v>
      </c>
      <c r="DD783" s="12">
        <v>1.35</v>
      </c>
      <c r="DE783" s="13">
        <f t="shared" si="1583"/>
        <v>6863.1057</v>
      </c>
      <c r="DF783" s="11">
        <v>3</v>
      </c>
      <c r="DG783" s="11">
        <v>740</v>
      </c>
      <c r="DH783" s="11">
        <v>1.79</v>
      </c>
      <c r="DI783" s="16">
        <f t="shared" si="1584"/>
        <v>4.41043795620438</v>
      </c>
      <c r="DJ783" s="11">
        <v>1</v>
      </c>
      <c r="DK783" s="11">
        <v>2.38</v>
      </c>
      <c r="DL783" s="8">
        <f t="shared" si="1585"/>
        <v>3.38</v>
      </c>
      <c r="DM783" s="9">
        <v>1.275</v>
      </c>
      <c r="DN783" s="17">
        <v>1.535</v>
      </c>
      <c r="DO783" s="18">
        <f t="shared" si="1586"/>
        <v>600701.787395775</v>
      </c>
      <c r="DQ783" s="15">
        <f>EC852</f>
        <v>209434.246197</v>
      </c>
      <c r="DR783" s="15">
        <f>EC869</f>
        <v>158505.7715239</v>
      </c>
      <c r="DS783" s="1">
        <f>EC885</f>
        <v>231632.8102845</v>
      </c>
      <c r="DT783" s="1">
        <v>1</v>
      </c>
      <c r="DU783" s="1"/>
      <c r="DV783" s="11">
        <f t="shared" si="1587"/>
        <v>3349</v>
      </c>
      <c r="DW783" s="11">
        <v>1.518</v>
      </c>
      <c r="DX783" s="12">
        <v>1.35</v>
      </c>
      <c r="DY783" s="13">
        <f t="shared" si="1588"/>
        <v>6863.1057</v>
      </c>
      <c r="DZ783" s="11">
        <v>3</v>
      </c>
      <c r="EA783" s="11">
        <v>740</v>
      </c>
      <c r="EB783" s="11">
        <v>1.88</v>
      </c>
      <c r="EC783" s="16">
        <f t="shared" si="1589"/>
        <v>4.50043795620438</v>
      </c>
      <c r="ED783" s="11">
        <v>1</v>
      </c>
      <c r="EE783" s="11">
        <v>3.18</v>
      </c>
      <c r="EF783" s="8">
        <f t="shared" si="1590"/>
        <v>4.18</v>
      </c>
      <c r="EG783" s="9">
        <v>1.275</v>
      </c>
      <c r="EH783" s="17">
        <v>1.65</v>
      </c>
      <c r="EI783" s="18">
        <f t="shared" si="1591"/>
        <v>814830.228216807</v>
      </c>
    </row>
    <row r="784" s="1" customFormat="1" customHeight="1" spans="1:139">
      <c r="A784" s="19" t="s">
        <v>34</v>
      </c>
      <c r="B784" s="19"/>
      <c r="C784" s="19"/>
      <c r="D784" s="20" t="s">
        <v>35</v>
      </c>
      <c r="E784" s="20"/>
      <c r="F784" s="11">
        <v>2909</v>
      </c>
      <c r="G784" s="11">
        <v>2.209</v>
      </c>
      <c r="H784" s="12">
        <v>1.35</v>
      </c>
      <c r="I784" s="13">
        <f t="shared" si="1561"/>
        <v>8675.07435</v>
      </c>
      <c r="J784" s="11">
        <v>3</v>
      </c>
      <c r="K784" s="11">
        <v>740</v>
      </c>
      <c r="L784" s="11">
        <v>1.79</v>
      </c>
      <c r="M784" s="16">
        <f t="shared" si="1562"/>
        <v>4.41043795620438</v>
      </c>
      <c r="N784" s="11">
        <v>1</v>
      </c>
      <c r="O784" s="11">
        <v>2.38</v>
      </c>
      <c r="P784" s="8">
        <f t="shared" si="1563"/>
        <v>3.38</v>
      </c>
      <c r="Q784" s="9">
        <v>1.275</v>
      </c>
      <c r="R784" s="17">
        <v>1.45</v>
      </c>
      <c r="S784" s="18">
        <f t="shared" si="1564"/>
        <v>717250.838516373</v>
      </c>
      <c r="U784" s="19" t="s">
        <v>34</v>
      </c>
      <c r="V784" s="19"/>
      <c r="W784" s="19"/>
      <c r="X784" s="20" t="s">
        <v>35</v>
      </c>
      <c r="Y784" s="20"/>
      <c r="Z784" s="11">
        <v>2909</v>
      </c>
      <c r="AA784" s="11">
        <v>2.209</v>
      </c>
      <c r="AB784" s="12">
        <v>1.35</v>
      </c>
      <c r="AC784" s="13">
        <f t="shared" si="1565"/>
        <v>8675.07435</v>
      </c>
      <c r="AD784" s="11">
        <v>3</v>
      </c>
      <c r="AE784" s="11">
        <v>740</v>
      </c>
      <c r="AF784" s="11">
        <v>1.79</v>
      </c>
      <c r="AG784" s="16">
        <f t="shared" si="1566"/>
        <v>4.41043795620438</v>
      </c>
      <c r="AH784" s="11">
        <v>1</v>
      </c>
      <c r="AI784" s="11">
        <v>2.38</v>
      </c>
      <c r="AJ784" s="8">
        <f t="shared" si="1567"/>
        <v>3.38</v>
      </c>
      <c r="AK784" s="9">
        <v>1.275</v>
      </c>
      <c r="AL784" s="17">
        <v>1.45</v>
      </c>
      <c r="AM784" s="18">
        <f t="shared" si="1568"/>
        <v>717250.838516373</v>
      </c>
      <c r="AO784" s="19" t="s">
        <v>34</v>
      </c>
      <c r="AP784" s="19"/>
      <c r="AQ784" s="19"/>
      <c r="AR784" s="20" t="s">
        <v>35</v>
      </c>
      <c r="AS784" s="20"/>
      <c r="AT784" s="11">
        <v>2909</v>
      </c>
      <c r="AU784" s="11">
        <v>2.209</v>
      </c>
      <c r="AV784" s="12">
        <v>1.35</v>
      </c>
      <c r="AW784" s="13">
        <f t="shared" si="1569"/>
        <v>8675.07435</v>
      </c>
      <c r="AX784" s="11">
        <v>3</v>
      </c>
      <c r="AY784" s="11">
        <v>740</v>
      </c>
      <c r="AZ784" s="11">
        <v>1.79</v>
      </c>
      <c r="BA784" s="16">
        <f t="shared" si="1570"/>
        <v>4.41043795620438</v>
      </c>
      <c r="BB784" s="11">
        <v>1</v>
      </c>
      <c r="BC784" s="11">
        <v>2.38</v>
      </c>
      <c r="BD784" s="8">
        <f t="shared" si="1571"/>
        <v>3.38</v>
      </c>
      <c r="BE784" s="9">
        <v>1.275</v>
      </c>
      <c r="BF784" s="17">
        <v>1.465</v>
      </c>
      <c r="BG784" s="18">
        <f t="shared" si="1572"/>
        <v>724670.674776887</v>
      </c>
      <c r="BI784" s="19" t="s">
        <v>34</v>
      </c>
      <c r="BJ784" s="19"/>
      <c r="BK784" s="19"/>
      <c r="BL784" s="20" t="s">
        <v>35</v>
      </c>
      <c r="BM784" s="20"/>
      <c r="BN784" s="11">
        <v>2909</v>
      </c>
      <c r="BO784" s="11">
        <v>2.209</v>
      </c>
      <c r="BP784" s="12">
        <v>1.35</v>
      </c>
      <c r="BQ784" s="13">
        <f t="shared" si="1573"/>
        <v>8675.07435</v>
      </c>
      <c r="BR784" s="11">
        <v>3</v>
      </c>
      <c r="BS784" s="11">
        <v>740</v>
      </c>
      <c r="BT784" s="11">
        <v>1.79</v>
      </c>
      <c r="BU784" s="16">
        <f t="shared" si="1574"/>
        <v>4.41043795620438</v>
      </c>
      <c r="BV784" s="11">
        <v>1</v>
      </c>
      <c r="BW784" s="11">
        <v>2.38</v>
      </c>
      <c r="BX784" s="8">
        <f t="shared" si="1575"/>
        <v>3.38</v>
      </c>
      <c r="BY784" s="9">
        <v>1.275</v>
      </c>
      <c r="BZ784" s="17">
        <v>1.465</v>
      </c>
      <c r="CA784" s="18">
        <f t="shared" si="1576"/>
        <v>724670.674776887</v>
      </c>
      <c r="CC784" s="19" t="s">
        <v>34</v>
      </c>
      <c r="CD784" s="19"/>
      <c r="CE784" s="19"/>
      <c r="CF784" s="20" t="s">
        <v>35</v>
      </c>
      <c r="CG784" s="20"/>
      <c r="CH784" s="11">
        <f t="shared" si="1577"/>
        <v>3337</v>
      </c>
      <c r="CI784" s="11">
        <v>2.209</v>
      </c>
      <c r="CJ784" s="12">
        <v>1.35</v>
      </c>
      <c r="CK784" s="13">
        <f t="shared" si="1578"/>
        <v>9951.43455</v>
      </c>
      <c r="CL784" s="11">
        <v>3</v>
      </c>
      <c r="CM784" s="11">
        <v>740</v>
      </c>
      <c r="CN784" s="11">
        <v>1.79</v>
      </c>
      <c r="CO784" s="16">
        <f t="shared" si="1579"/>
        <v>4.41043795620438</v>
      </c>
      <c r="CP784" s="11">
        <v>1</v>
      </c>
      <c r="CQ784" s="11">
        <v>2.38</v>
      </c>
      <c r="CR784" s="8">
        <f t="shared" si="1580"/>
        <v>3.38</v>
      </c>
      <c r="CS784" s="9">
        <v>1.275</v>
      </c>
      <c r="CT784" s="17">
        <v>1.535</v>
      </c>
      <c r="CU784" s="18">
        <f t="shared" si="1581"/>
        <v>871011.577358785</v>
      </c>
      <c r="CW784" s="19" t="s">
        <v>34</v>
      </c>
      <c r="CX784" s="19"/>
      <c r="CY784" s="19"/>
      <c r="CZ784" s="20" t="s">
        <v>35</v>
      </c>
      <c r="DA784" s="20"/>
      <c r="DB784" s="11">
        <f t="shared" si="1582"/>
        <v>3349</v>
      </c>
      <c r="DC784" s="11">
        <v>2.209</v>
      </c>
      <c r="DD784" s="12">
        <v>1.35</v>
      </c>
      <c r="DE784" s="13">
        <f t="shared" si="1583"/>
        <v>9987.22035</v>
      </c>
      <c r="DF784" s="11">
        <v>3</v>
      </c>
      <c r="DG784" s="11">
        <v>740</v>
      </c>
      <c r="DH784" s="11">
        <v>1.79</v>
      </c>
      <c r="DI784" s="16">
        <f t="shared" si="1584"/>
        <v>4.41043795620438</v>
      </c>
      <c r="DJ784" s="11">
        <v>1</v>
      </c>
      <c r="DK784" s="11">
        <v>2.38</v>
      </c>
      <c r="DL784" s="8">
        <f t="shared" si="1585"/>
        <v>3.38</v>
      </c>
      <c r="DM784" s="9">
        <v>1.275</v>
      </c>
      <c r="DN784" s="17">
        <v>1.535</v>
      </c>
      <c r="DO784" s="18">
        <f t="shared" si="1586"/>
        <v>874143.773621388</v>
      </c>
      <c r="DQ784" s="19" t="s">
        <v>34</v>
      </c>
      <c r="DR784" s="19"/>
      <c r="DS784" s="19"/>
      <c r="DT784" s="20" t="s">
        <v>35</v>
      </c>
      <c r="DU784" s="20"/>
      <c r="DV784" s="11">
        <f t="shared" si="1587"/>
        <v>3349</v>
      </c>
      <c r="DW784" s="11">
        <v>2.209</v>
      </c>
      <c r="DX784" s="12">
        <v>1.35</v>
      </c>
      <c r="DY784" s="13">
        <f t="shared" si="1588"/>
        <v>9987.22035</v>
      </c>
      <c r="DZ784" s="11">
        <v>3</v>
      </c>
      <c r="EA784" s="11">
        <v>740</v>
      </c>
      <c r="EB784" s="11">
        <v>1.88</v>
      </c>
      <c r="EC784" s="16">
        <f t="shared" si="1589"/>
        <v>4.50043795620438</v>
      </c>
      <c r="ED784" s="11">
        <v>1</v>
      </c>
      <c r="EE784" s="11">
        <v>3.18</v>
      </c>
      <c r="EF784" s="8">
        <f t="shared" si="1590"/>
        <v>4.18</v>
      </c>
      <c r="EG784" s="9">
        <v>1.275</v>
      </c>
      <c r="EH784" s="17">
        <v>1.65</v>
      </c>
      <c r="EI784" s="18">
        <f t="shared" si="1591"/>
        <v>1185744.38348546</v>
      </c>
    </row>
    <row r="785" s="1" customFormat="1" customHeight="1" spans="1:140">
      <c r="A785" s="19"/>
      <c r="B785" s="19"/>
      <c r="C785" s="19"/>
      <c r="D785" s="20"/>
      <c r="E785" s="20"/>
      <c r="F785" s="11">
        <v>2909</v>
      </c>
      <c r="G785" s="11">
        <v>1.518</v>
      </c>
      <c r="H785" s="12">
        <v>1.35</v>
      </c>
      <c r="I785" s="13">
        <f t="shared" si="1561"/>
        <v>5961.4137</v>
      </c>
      <c r="J785" s="11">
        <v>3</v>
      </c>
      <c r="K785" s="11">
        <v>490</v>
      </c>
      <c r="L785" s="11">
        <v>1.79</v>
      </c>
      <c r="M785" s="16">
        <f t="shared" si="1562"/>
        <v>3.97072289156626</v>
      </c>
      <c r="N785" s="11">
        <v>1</v>
      </c>
      <c r="O785" s="11">
        <v>2.38</v>
      </c>
      <c r="P785" s="8">
        <f t="shared" si="1563"/>
        <v>3.38</v>
      </c>
      <c r="Q785" s="9">
        <v>1.275</v>
      </c>
      <c r="R785" s="17">
        <v>1.45</v>
      </c>
      <c r="S785" s="18">
        <f t="shared" si="1564"/>
        <v>443746.543215097</v>
      </c>
      <c r="U785" s="19"/>
      <c r="V785" s="19"/>
      <c r="W785" s="19"/>
      <c r="X785" s="20"/>
      <c r="Y785" s="20"/>
      <c r="Z785" s="11">
        <v>2909</v>
      </c>
      <c r="AA785" s="11">
        <v>1.518</v>
      </c>
      <c r="AB785" s="12">
        <v>1.35</v>
      </c>
      <c r="AC785" s="13">
        <f t="shared" si="1565"/>
        <v>5961.4137</v>
      </c>
      <c r="AD785" s="11">
        <v>3</v>
      </c>
      <c r="AE785" s="11">
        <v>490</v>
      </c>
      <c r="AF785" s="11">
        <v>1.79</v>
      </c>
      <c r="AG785" s="16">
        <f t="shared" si="1566"/>
        <v>3.97072289156626</v>
      </c>
      <c r="AH785" s="11">
        <v>1</v>
      </c>
      <c r="AI785" s="11">
        <v>2.38</v>
      </c>
      <c r="AJ785" s="8">
        <f t="shared" si="1567"/>
        <v>3.38</v>
      </c>
      <c r="AK785" s="9">
        <v>1.275</v>
      </c>
      <c r="AL785" s="17">
        <v>1.45</v>
      </c>
      <c r="AM785" s="18">
        <f t="shared" si="1568"/>
        <v>443746.543215097</v>
      </c>
      <c r="AO785" s="19"/>
      <c r="AP785" s="19"/>
      <c r="AQ785" s="19"/>
      <c r="AR785" s="20"/>
      <c r="AS785" s="20"/>
      <c r="AT785" s="11">
        <v>2909</v>
      </c>
      <c r="AU785" s="11">
        <v>1.518</v>
      </c>
      <c r="AV785" s="12">
        <v>1.35</v>
      </c>
      <c r="AW785" s="13">
        <f t="shared" si="1569"/>
        <v>5961.4137</v>
      </c>
      <c r="AX785" s="11">
        <v>3</v>
      </c>
      <c r="AY785" s="11">
        <v>490</v>
      </c>
      <c r="AZ785" s="11">
        <v>1.79</v>
      </c>
      <c r="BA785" s="16">
        <f t="shared" si="1570"/>
        <v>3.97072289156626</v>
      </c>
      <c r="BB785" s="11">
        <v>1</v>
      </c>
      <c r="BC785" s="11">
        <v>2.38</v>
      </c>
      <c r="BD785" s="8">
        <f t="shared" si="1571"/>
        <v>3.38</v>
      </c>
      <c r="BE785" s="9">
        <v>1.275</v>
      </c>
      <c r="BF785" s="17">
        <v>1.465</v>
      </c>
      <c r="BG785" s="18">
        <f t="shared" si="1572"/>
        <v>448337.024696633</v>
      </c>
      <c r="BI785" s="19"/>
      <c r="BJ785" s="19"/>
      <c r="BK785" s="19"/>
      <c r="BL785" s="20"/>
      <c r="BM785" s="20"/>
      <c r="BN785" s="11">
        <v>2909</v>
      </c>
      <c r="BO785" s="11">
        <v>1.518</v>
      </c>
      <c r="BP785" s="12">
        <v>1.35</v>
      </c>
      <c r="BQ785" s="13">
        <f t="shared" si="1573"/>
        <v>5961.4137</v>
      </c>
      <c r="BR785" s="11">
        <v>3</v>
      </c>
      <c r="BS785" s="11">
        <v>490</v>
      </c>
      <c r="BT785" s="11">
        <v>1.79</v>
      </c>
      <c r="BU785" s="16">
        <f t="shared" si="1574"/>
        <v>3.97072289156626</v>
      </c>
      <c r="BV785" s="11">
        <v>1</v>
      </c>
      <c r="BW785" s="11">
        <v>2.38</v>
      </c>
      <c r="BX785" s="8">
        <f t="shared" si="1575"/>
        <v>3.38</v>
      </c>
      <c r="BY785" s="9">
        <v>1.275</v>
      </c>
      <c r="BZ785" s="17">
        <v>1.465</v>
      </c>
      <c r="CA785" s="18">
        <f t="shared" si="1576"/>
        <v>448337.024696633</v>
      </c>
      <c r="CC785" s="19"/>
      <c r="CD785" s="19"/>
      <c r="CE785" s="19"/>
      <c r="CF785" s="20"/>
      <c r="CG785" s="20"/>
      <c r="CH785" s="11">
        <f t="shared" si="1577"/>
        <v>3337</v>
      </c>
      <c r="CI785" s="11">
        <v>1.518</v>
      </c>
      <c r="CJ785" s="12">
        <v>1.35</v>
      </c>
      <c r="CK785" s="13">
        <f t="shared" si="1578"/>
        <v>6838.5141</v>
      </c>
      <c r="CL785" s="11">
        <v>3</v>
      </c>
      <c r="CM785" s="11">
        <v>490</v>
      </c>
      <c r="CN785" s="11">
        <v>1.79</v>
      </c>
      <c r="CO785" s="16">
        <f t="shared" si="1579"/>
        <v>3.97072289156626</v>
      </c>
      <c r="CP785" s="11">
        <v>1</v>
      </c>
      <c r="CQ785" s="11">
        <v>2.38</v>
      </c>
      <c r="CR785" s="8">
        <f t="shared" si="1580"/>
        <v>3.38</v>
      </c>
      <c r="CS785" s="9">
        <v>1.275</v>
      </c>
      <c r="CT785" s="17">
        <v>1.535</v>
      </c>
      <c r="CU785" s="18">
        <f t="shared" si="1581"/>
        <v>538874.764305301</v>
      </c>
      <c r="CW785" s="19"/>
      <c r="CX785" s="19"/>
      <c r="CY785" s="19"/>
      <c r="CZ785" s="20"/>
      <c r="DA785" s="20"/>
      <c r="DB785" s="11">
        <f t="shared" si="1582"/>
        <v>3349</v>
      </c>
      <c r="DC785" s="11">
        <v>1.518</v>
      </c>
      <c r="DD785" s="12">
        <v>1.35</v>
      </c>
      <c r="DE785" s="13">
        <f t="shared" si="1583"/>
        <v>6863.1057</v>
      </c>
      <c r="DF785" s="11">
        <v>3</v>
      </c>
      <c r="DG785" s="11">
        <v>490</v>
      </c>
      <c r="DH785" s="11">
        <v>1.79</v>
      </c>
      <c r="DI785" s="16">
        <f t="shared" si="1584"/>
        <v>3.97072289156626</v>
      </c>
      <c r="DJ785" s="11">
        <v>1</v>
      </c>
      <c r="DK785" s="11">
        <v>2.38</v>
      </c>
      <c r="DL785" s="8">
        <f t="shared" si="1585"/>
        <v>3.38</v>
      </c>
      <c r="DM785" s="9">
        <v>1.275</v>
      </c>
      <c r="DN785" s="17">
        <v>1.535</v>
      </c>
      <c r="DO785" s="18">
        <f t="shared" si="1586"/>
        <v>540812.581857493</v>
      </c>
      <c r="DQ785" s="19"/>
      <c r="DR785" s="19"/>
      <c r="DS785" s="19"/>
      <c r="DT785" s="20"/>
      <c r="DU785" s="20"/>
      <c r="DV785" s="11">
        <f t="shared" si="1587"/>
        <v>3349</v>
      </c>
      <c r="DW785" s="11">
        <v>1.518</v>
      </c>
      <c r="DX785" s="12">
        <v>1.35</v>
      </c>
      <c r="DY785" s="13">
        <f t="shared" si="1588"/>
        <v>6863.1057</v>
      </c>
      <c r="DZ785" s="11">
        <v>3</v>
      </c>
      <c r="EA785" s="11">
        <v>490</v>
      </c>
      <c r="EB785" s="11">
        <v>1.88</v>
      </c>
      <c r="EC785" s="16">
        <f t="shared" si="1589"/>
        <v>4.06072289156626</v>
      </c>
      <c r="ED785" s="11">
        <v>1</v>
      </c>
      <c r="EE785" s="11">
        <v>3.18</v>
      </c>
      <c r="EF785" s="8">
        <f t="shared" si="1590"/>
        <v>4.18</v>
      </c>
      <c r="EG785" s="9">
        <v>1.275</v>
      </c>
      <c r="EH785" s="17">
        <v>1.65</v>
      </c>
      <c r="EI785" s="18">
        <f t="shared" si="1591"/>
        <v>735217.281664462</v>
      </c>
    </row>
    <row r="786" s="1" customFormat="1" customHeight="1" spans="1:140">
      <c r="A786" s="21">
        <f>A781+B781+C781+D781+A783+B783+C783</f>
        <v>6685515.39616597</v>
      </c>
      <c r="B786" s="21"/>
      <c r="C786" s="21"/>
      <c r="D786" s="22">
        <f>A786/E781</f>
        <v>371417.52200922</v>
      </c>
      <c r="E786" s="22"/>
      <c r="F786" s="11">
        <v>2909</v>
      </c>
      <c r="G786" s="11">
        <v>2.209</v>
      </c>
      <c r="H786" s="12">
        <v>1.35</v>
      </c>
      <c r="I786" s="13">
        <f t="shared" si="1561"/>
        <v>8675.07435</v>
      </c>
      <c r="J786" s="11">
        <v>3</v>
      </c>
      <c r="K786" s="11">
        <v>490</v>
      </c>
      <c r="L786" s="11">
        <v>1.79</v>
      </c>
      <c r="M786" s="16">
        <f t="shared" si="1562"/>
        <v>3.97072289156626</v>
      </c>
      <c r="N786" s="11">
        <v>1</v>
      </c>
      <c r="O786" s="11">
        <v>2.38</v>
      </c>
      <c r="P786" s="8">
        <f t="shared" si="1563"/>
        <v>3.38</v>
      </c>
      <c r="Q786" s="9">
        <v>1.275</v>
      </c>
      <c r="R786" s="17">
        <v>1.45</v>
      </c>
      <c r="S786" s="18">
        <f t="shared" si="1564"/>
        <v>645741.840554776</v>
      </c>
      <c r="U786" s="21">
        <f>U781+V781+W781+X781+U783+V783+W783</f>
        <v>7052931.83225858</v>
      </c>
      <c r="V786" s="21"/>
      <c r="W786" s="21"/>
      <c r="X786" s="22">
        <f>U786/Y781</f>
        <v>391829.546236588</v>
      </c>
      <c r="Y786" s="22"/>
      <c r="Z786" s="11">
        <v>2909</v>
      </c>
      <c r="AA786" s="11">
        <v>2.209</v>
      </c>
      <c r="AB786" s="12">
        <v>1.35</v>
      </c>
      <c r="AC786" s="13">
        <f t="shared" si="1565"/>
        <v>8675.07435</v>
      </c>
      <c r="AD786" s="11">
        <v>3</v>
      </c>
      <c r="AE786" s="11">
        <v>490</v>
      </c>
      <c r="AF786" s="11">
        <v>1.79</v>
      </c>
      <c r="AG786" s="16">
        <f t="shared" si="1566"/>
        <v>3.97072289156626</v>
      </c>
      <c r="AH786" s="11">
        <v>1</v>
      </c>
      <c r="AI786" s="11">
        <v>2.38</v>
      </c>
      <c r="AJ786" s="8">
        <f t="shared" si="1567"/>
        <v>3.38</v>
      </c>
      <c r="AK786" s="9">
        <v>1.275</v>
      </c>
      <c r="AL786" s="17">
        <v>1.45</v>
      </c>
      <c r="AM786" s="18">
        <f t="shared" si="1568"/>
        <v>645741.840554776</v>
      </c>
      <c r="AO786" s="21">
        <f>AO781+AP781+AQ781+AR781+AO783+AP783+AQ783</f>
        <v>7028521.74858335</v>
      </c>
      <c r="AP786" s="21"/>
      <c r="AQ786" s="21"/>
      <c r="AR786" s="22">
        <f>AO786/AS781</f>
        <v>390473.430476853</v>
      </c>
      <c r="AS786" s="22"/>
      <c r="AT786" s="11">
        <v>2909</v>
      </c>
      <c r="AU786" s="11">
        <v>2.209</v>
      </c>
      <c r="AV786" s="12">
        <v>1.35</v>
      </c>
      <c r="AW786" s="13">
        <f t="shared" si="1569"/>
        <v>8675.07435</v>
      </c>
      <c r="AX786" s="11">
        <v>3</v>
      </c>
      <c r="AY786" s="11">
        <v>490</v>
      </c>
      <c r="AZ786" s="11">
        <v>1.79</v>
      </c>
      <c r="BA786" s="16">
        <f t="shared" si="1570"/>
        <v>3.97072289156626</v>
      </c>
      <c r="BB786" s="11">
        <v>1</v>
      </c>
      <c r="BC786" s="11">
        <v>2.38</v>
      </c>
      <c r="BD786" s="8">
        <f t="shared" si="1571"/>
        <v>3.38</v>
      </c>
      <c r="BE786" s="9">
        <v>1.275</v>
      </c>
      <c r="BF786" s="17">
        <v>1.465</v>
      </c>
      <c r="BG786" s="18">
        <f t="shared" si="1572"/>
        <v>652421.928560515</v>
      </c>
      <c r="BI786" s="21">
        <f>BI781+BJ781+BK781+BL781+BI783+BJ783+BK783</f>
        <v>7513578.59048064</v>
      </c>
      <c r="BJ786" s="21"/>
      <c r="BK786" s="21"/>
      <c r="BL786" s="22">
        <f>BI786/BM781</f>
        <v>417421.03280448</v>
      </c>
      <c r="BM786" s="22"/>
      <c r="BN786" s="11">
        <v>2909</v>
      </c>
      <c r="BO786" s="11">
        <v>2.209</v>
      </c>
      <c r="BP786" s="12">
        <v>1.35</v>
      </c>
      <c r="BQ786" s="13">
        <f t="shared" si="1573"/>
        <v>8675.07435</v>
      </c>
      <c r="BR786" s="11">
        <v>3</v>
      </c>
      <c r="BS786" s="11">
        <v>490</v>
      </c>
      <c r="BT786" s="11">
        <v>1.79</v>
      </c>
      <c r="BU786" s="16">
        <f t="shared" si="1574"/>
        <v>3.97072289156626</v>
      </c>
      <c r="BV786" s="11">
        <v>1</v>
      </c>
      <c r="BW786" s="11">
        <v>2.38</v>
      </c>
      <c r="BX786" s="8">
        <f t="shared" si="1575"/>
        <v>3.38</v>
      </c>
      <c r="BY786" s="9">
        <v>1.275</v>
      </c>
      <c r="BZ786" s="17">
        <v>1.465</v>
      </c>
      <c r="CA786" s="18">
        <f t="shared" si="1576"/>
        <v>652421.928560515</v>
      </c>
      <c r="CC786" s="21">
        <f>CC781+CD781+CE781+CF781+CC783+CD783+CE783</f>
        <v>8334440.11607056</v>
      </c>
      <c r="CD786" s="21"/>
      <c r="CE786" s="21"/>
      <c r="CF786" s="22">
        <f>CC786/CG781</f>
        <v>463024.450892809</v>
      </c>
      <c r="CG786" s="22"/>
      <c r="CH786" s="11">
        <f t="shared" si="1577"/>
        <v>3337</v>
      </c>
      <c r="CI786" s="11">
        <v>2.209</v>
      </c>
      <c r="CJ786" s="12">
        <v>1.35</v>
      </c>
      <c r="CK786" s="13">
        <f t="shared" si="1578"/>
        <v>9951.43455</v>
      </c>
      <c r="CL786" s="11">
        <v>3</v>
      </c>
      <c r="CM786" s="11">
        <v>490</v>
      </c>
      <c r="CN786" s="11">
        <v>1.79</v>
      </c>
      <c r="CO786" s="16">
        <f t="shared" si="1579"/>
        <v>3.97072289156626</v>
      </c>
      <c r="CP786" s="11">
        <v>1</v>
      </c>
      <c r="CQ786" s="11">
        <v>2.38</v>
      </c>
      <c r="CR786" s="8">
        <f t="shared" si="1580"/>
        <v>3.38</v>
      </c>
      <c r="CS786" s="9">
        <v>1.275</v>
      </c>
      <c r="CT786" s="17">
        <v>1.535</v>
      </c>
      <c r="CU786" s="18">
        <f t="shared" si="1581"/>
        <v>784172.82895284</v>
      </c>
      <c r="CW786" s="21">
        <f>CW781+CX781+CY781+CZ781+CW783+CX783+CY783</f>
        <v>8960297.18135298</v>
      </c>
      <c r="CX786" s="21"/>
      <c r="CY786" s="21"/>
      <c r="CZ786" s="22">
        <f>CW786/DA781</f>
        <v>497794.287852943</v>
      </c>
      <c r="DA786" s="22"/>
      <c r="DB786" s="11">
        <f t="shared" si="1582"/>
        <v>3349</v>
      </c>
      <c r="DC786" s="11">
        <v>2.209</v>
      </c>
      <c r="DD786" s="12">
        <v>1.35</v>
      </c>
      <c r="DE786" s="13">
        <f t="shared" si="1583"/>
        <v>9987.22035</v>
      </c>
      <c r="DF786" s="11">
        <v>3</v>
      </c>
      <c r="DG786" s="11">
        <v>490</v>
      </c>
      <c r="DH786" s="11">
        <v>1.79</v>
      </c>
      <c r="DI786" s="16">
        <f t="shared" si="1584"/>
        <v>3.97072289156626</v>
      </c>
      <c r="DJ786" s="11">
        <v>1</v>
      </c>
      <c r="DK786" s="11">
        <v>2.38</v>
      </c>
      <c r="DL786" s="8">
        <f t="shared" si="1585"/>
        <v>3.38</v>
      </c>
      <c r="DM786" s="9">
        <v>1.275</v>
      </c>
      <c r="DN786" s="17">
        <v>1.535</v>
      </c>
      <c r="DO786" s="18">
        <f t="shared" si="1586"/>
        <v>786992.749224771</v>
      </c>
      <c r="DQ786" s="21">
        <f>DQ781+DR781+DS781+DT781+DQ783+DR783+DS783</f>
        <v>12951357.5253748</v>
      </c>
      <c r="DR786" s="21"/>
      <c r="DS786" s="21"/>
      <c r="DT786" s="22">
        <f>DQ786/DU781</f>
        <v>719519.862520822</v>
      </c>
      <c r="DU786" s="22"/>
      <c r="DV786" s="11">
        <f t="shared" si="1587"/>
        <v>3349</v>
      </c>
      <c r="DW786" s="11">
        <v>2.209</v>
      </c>
      <c r="DX786" s="12">
        <v>1.35</v>
      </c>
      <c r="DY786" s="13">
        <f t="shared" si="1588"/>
        <v>9987.22035</v>
      </c>
      <c r="DZ786" s="11">
        <v>3</v>
      </c>
      <c r="EA786" s="11">
        <v>490</v>
      </c>
      <c r="EB786" s="11">
        <v>1.88</v>
      </c>
      <c r="EC786" s="16">
        <f t="shared" si="1589"/>
        <v>4.06072289156626</v>
      </c>
      <c r="ED786" s="11">
        <v>1</v>
      </c>
      <c r="EE786" s="11">
        <v>3.18</v>
      </c>
      <c r="EF786" s="8">
        <f t="shared" si="1590"/>
        <v>4.18</v>
      </c>
      <c r="EG786" s="9">
        <v>1.275</v>
      </c>
      <c r="EH786" s="17">
        <v>1.65</v>
      </c>
      <c r="EI786" s="18">
        <f t="shared" si="1591"/>
        <v>1069891.28800843</v>
      </c>
    </row>
    <row r="787" s="1" customFormat="1" customHeight="1" spans="1:140">
      <c r="A787" s="21"/>
      <c r="B787" s="21"/>
      <c r="C787" s="21"/>
      <c r="D787" s="22"/>
      <c r="E787" s="22"/>
      <c r="F787" s="11">
        <v>2909</v>
      </c>
      <c r="G787" s="11">
        <v>0.5</v>
      </c>
      <c r="H787" s="12">
        <v>1.35</v>
      </c>
      <c r="I787" s="13">
        <f t="shared" si="1561"/>
        <v>1963.575</v>
      </c>
      <c r="J787" s="11">
        <v>3</v>
      </c>
      <c r="K787" s="11">
        <v>740</v>
      </c>
      <c r="L787" s="11">
        <v>1.79</v>
      </c>
      <c r="M787" s="16">
        <f t="shared" si="1562"/>
        <v>4.41043795620438</v>
      </c>
      <c r="N787" s="11">
        <v>1</v>
      </c>
      <c r="O787" s="11">
        <v>2.38</v>
      </c>
      <c r="P787" s="8">
        <f t="shared" si="1563"/>
        <v>3.38</v>
      </c>
      <c r="Q787" s="9">
        <v>1.275</v>
      </c>
      <c r="R787" s="17">
        <v>1.45</v>
      </c>
      <c r="S787" s="18">
        <f t="shared" si="1564"/>
        <v>162347.405730279</v>
      </c>
      <c r="U787" s="21"/>
      <c r="V787" s="21"/>
      <c r="W787" s="21"/>
      <c r="X787" s="22"/>
      <c r="Y787" s="22"/>
      <c r="Z787" s="11">
        <v>2909</v>
      </c>
      <c r="AA787" s="11">
        <v>0.5</v>
      </c>
      <c r="AB787" s="12">
        <v>1.35</v>
      </c>
      <c r="AC787" s="13">
        <f t="shared" si="1565"/>
        <v>1963.575</v>
      </c>
      <c r="AD787" s="11">
        <v>3</v>
      </c>
      <c r="AE787" s="11">
        <v>740</v>
      </c>
      <c r="AF787" s="11">
        <v>1.79</v>
      </c>
      <c r="AG787" s="16">
        <f t="shared" si="1566"/>
        <v>4.41043795620438</v>
      </c>
      <c r="AH787" s="11">
        <v>1</v>
      </c>
      <c r="AI787" s="11">
        <v>2.38</v>
      </c>
      <c r="AJ787" s="8">
        <f t="shared" si="1567"/>
        <v>3.38</v>
      </c>
      <c r="AK787" s="9">
        <v>1.275</v>
      </c>
      <c r="AL787" s="17">
        <v>1.45</v>
      </c>
      <c r="AM787" s="18">
        <f t="shared" si="1568"/>
        <v>162347.405730279</v>
      </c>
      <c r="AO787" s="21"/>
      <c r="AP787" s="21"/>
      <c r="AQ787" s="21"/>
      <c r="AR787" s="22"/>
      <c r="AS787" s="22"/>
      <c r="AT787" s="11">
        <v>2909</v>
      </c>
      <c r="AU787" s="11">
        <v>0.5</v>
      </c>
      <c r="AV787" s="12">
        <v>1.35</v>
      </c>
      <c r="AW787" s="13">
        <f t="shared" si="1569"/>
        <v>1963.575</v>
      </c>
      <c r="AX787" s="11">
        <v>3</v>
      </c>
      <c r="AY787" s="11">
        <v>740</v>
      </c>
      <c r="AZ787" s="11">
        <v>1.79</v>
      </c>
      <c r="BA787" s="16">
        <f t="shared" si="1570"/>
        <v>4.41043795620438</v>
      </c>
      <c r="BB787" s="11">
        <v>1</v>
      </c>
      <c r="BC787" s="11">
        <v>2.38</v>
      </c>
      <c r="BD787" s="8">
        <f t="shared" si="1571"/>
        <v>3.38</v>
      </c>
      <c r="BE787" s="9">
        <v>1.275</v>
      </c>
      <c r="BF787" s="17">
        <v>1.465</v>
      </c>
      <c r="BG787" s="18">
        <f t="shared" si="1572"/>
        <v>164026.861651627</v>
      </c>
      <c r="BI787" s="21"/>
      <c r="BJ787" s="21"/>
      <c r="BK787" s="21"/>
      <c r="BL787" s="22"/>
      <c r="BM787" s="22"/>
      <c r="BN787" s="11">
        <v>2909</v>
      </c>
      <c r="BO787" s="11">
        <v>0.5</v>
      </c>
      <c r="BP787" s="12">
        <v>1.35</v>
      </c>
      <c r="BQ787" s="13">
        <f t="shared" si="1573"/>
        <v>1963.575</v>
      </c>
      <c r="BR787" s="11">
        <v>3</v>
      </c>
      <c r="BS787" s="11">
        <v>740</v>
      </c>
      <c r="BT787" s="11">
        <v>1.79</v>
      </c>
      <c r="BU787" s="16">
        <f t="shared" si="1574"/>
        <v>4.41043795620438</v>
      </c>
      <c r="BV787" s="11">
        <v>1</v>
      </c>
      <c r="BW787" s="11">
        <v>2.38</v>
      </c>
      <c r="BX787" s="8">
        <f t="shared" si="1575"/>
        <v>3.38</v>
      </c>
      <c r="BY787" s="9">
        <v>1.275</v>
      </c>
      <c r="BZ787" s="17">
        <v>1.465</v>
      </c>
      <c r="CA787" s="18">
        <f t="shared" si="1576"/>
        <v>164026.861651627</v>
      </c>
      <c r="CC787" s="21"/>
      <c r="CD787" s="21"/>
      <c r="CE787" s="21"/>
      <c r="CF787" s="22"/>
      <c r="CG787" s="22"/>
      <c r="CH787" s="11">
        <f t="shared" si="1577"/>
        <v>3337</v>
      </c>
      <c r="CI787" s="11">
        <v>0.5</v>
      </c>
      <c r="CJ787" s="12">
        <v>1.35</v>
      </c>
      <c r="CK787" s="13">
        <f t="shared" si="1578"/>
        <v>2252.475</v>
      </c>
      <c r="CL787" s="11">
        <v>3</v>
      </c>
      <c r="CM787" s="11">
        <v>740</v>
      </c>
      <c r="CN787" s="11">
        <v>1.79</v>
      </c>
      <c r="CO787" s="16">
        <f t="shared" si="1579"/>
        <v>4.41043795620438</v>
      </c>
      <c r="CP787" s="11">
        <v>1</v>
      </c>
      <c r="CQ787" s="11">
        <v>2.38</v>
      </c>
      <c r="CR787" s="8">
        <f t="shared" si="1580"/>
        <v>3.38</v>
      </c>
      <c r="CS787" s="9">
        <v>1.275</v>
      </c>
      <c r="CT787" s="17">
        <v>1.535</v>
      </c>
      <c r="CU787" s="18">
        <f t="shared" si="1581"/>
        <v>197150.651280848</v>
      </c>
      <c r="CW787" s="21"/>
      <c r="CX787" s="21"/>
      <c r="CY787" s="21"/>
      <c r="CZ787" s="22"/>
      <c r="DA787" s="22"/>
      <c r="DB787" s="11">
        <f t="shared" si="1582"/>
        <v>3349</v>
      </c>
      <c r="DC787" s="11">
        <v>0.5</v>
      </c>
      <c r="DD787" s="12">
        <v>1.35</v>
      </c>
      <c r="DE787" s="13">
        <f t="shared" si="1583"/>
        <v>2260.575</v>
      </c>
      <c r="DF787" s="11">
        <v>3</v>
      </c>
      <c r="DG787" s="11">
        <v>740</v>
      </c>
      <c r="DH787" s="11">
        <v>1.79</v>
      </c>
      <c r="DI787" s="16">
        <f t="shared" si="1584"/>
        <v>4.41043795620438</v>
      </c>
      <c r="DJ787" s="11">
        <v>1</v>
      </c>
      <c r="DK787" s="11">
        <v>2.38</v>
      </c>
      <c r="DL787" s="8">
        <f t="shared" si="1585"/>
        <v>3.38</v>
      </c>
      <c r="DM787" s="9">
        <v>1.275</v>
      </c>
      <c r="DN787" s="17">
        <v>1.535</v>
      </c>
      <c r="DO787" s="18">
        <f t="shared" si="1586"/>
        <v>197859.613766724</v>
      </c>
      <c r="DQ787" s="21"/>
      <c r="DR787" s="21"/>
      <c r="DS787" s="21"/>
      <c r="DT787" s="22"/>
      <c r="DU787" s="22"/>
      <c r="DV787" s="11">
        <f t="shared" si="1587"/>
        <v>3349</v>
      </c>
      <c r="DW787" s="11">
        <v>0.5</v>
      </c>
      <c r="DX787" s="12">
        <v>1.35</v>
      </c>
      <c r="DY787" s="13">
        <f t="shared" si="1588"/>
        <v>2260.575</v>
      </c>
      <c r="DZ787" s="11">
        <v>3</v>
      </c>
      <c r="EA787" s="11">
        <v>740</v>
      </c>
      <c r="EB787" s="11">
        <v>1.88</v>
      </c>
      <c r="EC787" s="16">
        <f t="shared" si="1589"/>
        <v>4.50043795620438</v>
      </c>
      <c r="ED787" s="11">
        <v>1</v>
      </c>
      <c r="EE787" s="11">
        <v>3.18</v>
      </c>
      <c r="EF787" s="8">
        <f t="shared" si="1590"/>
        <v>4.18</v>
      </c>
      <c r="EG787" s="9">
        <v>1.275</v>
      </c>
      <c r="EH787" s="17">
        <v>1.65</v>
      </c>
      <c r="EI787" s="18">
        <f t="shared" si="1591"/>
        <v>268389.403233467</v>
      </c>
    </row>
    <row r="788" s="1" customFormat="1" customHeight="1" spans="1:140">
      <c r="F788" s="11">
        <v>2909</v>
      </c>
      <c r="G788" s="11">
        <v>0.5</v>
      </c>
      <c r="H788" s="12">
        <v>1.35</v>
      </c>
      <c r="I788" s="13">
        <f t="shared" si="1561"/>
        <v>1963.575</v>
      </c>
      <c r="J788" s="11">
        <v>3</v>
      </c>
      <c r="K788" s="11">
        <v>740</v>
      </c>
      <c r="L788" s="11">
        <v>1.79</v>
      </c>
      <c r="M788" s="16">
        <f t="shared" si="1562"/>
        <v>4.41043795620438</v>
      </c>
      <c r="N788" s="11">
        <v>1</v>
      </c>
      <c r="O788" s="11">
        <v>2.38</v>
      </c>
      <c r="P788" s="8">
        <f t="shared" si="1563"/>
        <v>3.38</v>
      </c>
      <c r="Q788" s="9">
        <v>1.275</v>
      </c>
      <c r="R788" s="17">
        <v>1.45</v>
      </c>
      <c r="S788" s="18">
        <f t="shared" si="1564"/>
        <v>162347.405730279</v>
      </c>
      <c r="Z788" s="11">
        <v>2909</v>
      </c>
      <c r="AA788" s="11">
        <v>0.5</v>
      </c>
      <c r="AB788" s="12">
        <v>1.35</v>
      </c>
      <c r="AC788" s="13">
        <f t="shared" si="1565"/>
        <v>1963.575</v>
      </c>
      <c r="AD788" s="11">
        <v>3</v>
      </c>
      <c r="AE788" s="11">
        <v>740</v>
      </c>
      <c r="AF788" s="11">
        <v>1.79</v>
      </c>
      <c r="AG788" s="16">
        <f t="shared" si="1566"/>
        <v>4.41043795620438</v>
      </c>
      <c r="AH788" s="11">
        <v>1</v>
      </c>
      <c r="AI788" s="11">
        <v>2.38</v>
      </c>
      <c r="AJ788" s="8">
        <f t="shared" si="1567"/>
        <v>3.38</v>
      </c>
      <c r="AK788" s="9">
        <v>1.275</v>
      </c>
      <c r="AL788" s="17">
        <v>1.45</v>
      </c>
      <c r="AM788" s="18">
        <f t="shared" si="1568"/>
        <v>162347.405730279</v>
      </c>
      <c r="AT788" s="11">
        <v>2909</v>
      </c>
      <c r="AU788" s="11">
        <v>0.5</v>
      </c>
      <c r="AV788" s="12">
        <v>1.35</v>
      </c>
      <c r="AW788" s="13">
        <f t="shared" si="1569"/>
        <v>1963.575</v>
      </c>
      <c r="AX788" s="11">
        <v>3</v>
      </c>
      <c r="AY788" s="11">
        <v>740</v>
      </c>
      <c r="AZ788" s="11">
        <v>1.79</v>
      </c>
      <c r="BA788" s="16">
        <f t="shared" si="1570"/>
        <v>4.41043795620438</v>
      </c>
      <c r="BB788" s="11">
        <v>1</v>
      </c>
      <c r="BC788" s="11">
        <v>2.38</v>
      </c>
      <c r="BD788" s="8">
        <f t="shared" si="1571"/>
        <v>3.38</v>
      </c>
      <c r="BE788" s="9">
        <v>1.275</v>
      </c>
      <c r="BF788" s="17">
        <v>1.465</v>
      </c>
      <c r="BG788" s="18">
        <f t="shared" si="1572"/>
        <v>164026.861651627</v>
      </c>
      <c r="BN788" s="11">
        <v>2909</v>
      </c>
      <c r="BO788" s="11">
        <v>0.5</v>
      </c>
      <c r="BP788" s="12">
        <v>1.35</v>
      </c>
      <c r="BQ788" s="13">
        <f t="shared" si="1573"/>
        <v>1963.575</v>
      </c>
      <c r="BR788" s="11">
        <v>3</v>
      </c>
      <c r="BS788" s="11">
        <v>740</v>
      </c>
      <c r="BT788" s="11">
        <v>1.79</v>
      </c>
      <c r="BU788" s="16">
        <f t="shared" si="1574"/>
        <v>4.41043795620438</v>
      </c>
      <c r="BV788" s="11">
        <v>1</v>
      </c>
      <c r="BW788" s="11">
        <v>2.38</v>
      </c>
      <c r="BX788" s="8">
        <f t="shared" si="1575"/>
        <v>3.38</v>
      </c>
      <c r="BY788" s="9">
        <v>1.275</v>
      </c>
      <c r="BZ788" s="17">
        <v>1.465</v>
      </c>
      <c r="CA788" s="18">
        <f t="shared" si="1576"/>
        <v>164026.861651627</v>
      </c>
      <c r="CH788" s="11">
        <f t="shared" si="1577"/>
        <v>3337</v>
      </c>
      <c r="CI788" s="11">
        <v>0.5</v>
      </c>
      <c r="CJ788" s="12">
        <v>1.35</v>
      </c>
      <c r="CK788" s="13">
        <f t="shared" si="1578"/>
        <v>2252.475</v>
      </c>
      <c r="CL788" s="11">
        <v>3</v>
      </c>
      <c r="CM788" s="11">
        <v>740</v>
      </c>
      <c r="CN788" s="11">
        <v>1.79</v>
      </c>
      <c r="CO788" s="16">
        <f t="shared" si="1579"/>
        <v>4.41043795620438</v>
      </c>
      <c r="CP788" s="11">
        <v>1</v>
      </c>
      <c r="CQ788" s="11">
        <v>2.38</v>
      </c>
      <c r="CR788" s="8">
        <f t="shared" si="1580"/>
        <v>3.38</v>
      </c>
      <c r="CS788" s="9">
        <v>1.275</v>
      </c>
      <c r="CT788" s="17">
        <v>1.535</v>
      </c>
      <c r="CU788" s="18">
        <f t="shared" si="1581"/>
        <v>197150.651280848</v>
      </c>
      <c r="DB788" s="11">
        <f t="shared" si="1582"/>
        <v>3349</v>
      </c>
      <c r="DC788" s="11">
        <v>0.5</v>
      </c>
      <c r="DD788" s="12">
        <v>1.35</v>
      </c>
      <c r="DE788" s="13">
        <f t="shared" si="1583"/>
        <v>2260.575</v>
      </c>
      <c r="DF788" s="11">
        <v>3</v>
      </c>
      <c r="DG788" s="11">
        <v>740</v>
      </c>
      <c r="DH788" s="11">
        <v>1.79</v>
      </c>
      <c r="DI788" s="16">
        <f t="shared" si="1584"/>
        <v>4.41043795620438</v>
      </c>
      <c r="DJ788" s="11">
        <v>1</v>
      </c>
      <c r="DK788" s="11">
        <v>2.38</v>
      </c>
      <c r="DL788" s="8">
        <f t="shared" si="1585"/>
        <v>3.38</v>
      </c>
      <c r="DM788" s="9">
        <v>1.275</v>
      </c>
      <c r="DN788" s="17">
        <v>1.535</v>
      </c>
      <c r="DO788" s="18">
        <f t="shared" si="1586"/>
        <v>197859.613766724</v>
      </c>
      <c r="DV788" s="11">
        <f t="shared" si="1587"/>
        <v>3349</v>
      </c>
      <c r="DW788" s="11">
        <v>0.5</v>
      </c>
      <c r="DX788" s="12">
        <v>1.35</v>
      </c>
      <c r="DY788" s="13">
        <f t="shared" si="1588"/>
        <v>2260.575</v>
      </c>
      <c r="DZ788" s="11">
        <v>3</v>
      </c>
      <c r="EA788" s="11">
        <v>740</v>
      </c>
      <c r="EB788" s="11">
        <v>1.88</v>
      </c>
      <c r="EC788" s="16">
        <f t="shared" si="1589"/>
        <v>4.50043795620438</v>
      </c>
      <c r="ED788" s="11">
        <v>1</v>
      </c>
      <c r="EE788" s="11">
        <v>3.18</v>
      </c>
      <c r="EF788" s="8">
        <f t="shared" si="1590"/>
        <v>4.18</v>
      </c>
      <c r="EG788" s="9">
        <v>1.275</v>
      </c>
      <c r="EH788" s="17">
        <v>1.65</v>
      </c>
      <c r="EI788" s="18">
        <f t="shared" si="1591"/>
        <v>268389.403233467</v>
      </c>
    </row>
    <row r="789" s="1" customFormat="1" customHeight="1" spans="1:140">
      <c r="F789" s="11">
        <v>2909</v>
      </c>
      <c r="G789" s="11">
        <v>0.5</v>
      </c>
      <c r="H789" s="12">
        <v>1.35</v>
      </c>
      <c r="I789" s="13">
        <f t="shared" si="1561"/>
        <v>1963.575</v>
      </c>
      <c r="J789" s="11">
        <v>3</v>
      </c>
      <c r="K789" s="11">
        <v>490</v>
      </c>
      <c r="L789" s="11">
        <v>1.79</v>
      </c>
      <c r="M789" s="16">
        <f t="shared" si="1562"/>
        <v>3.97072289156626</v>
      </c>
      <c r="N789" s="11">
        <v>1</v>
      </c>
      <c r="O789" s="11">
        <v>2.38</v>
      </c>
      <c r="P789" s="8">
        <f t="shared" si="1563"/>
        <v>3.38</v>
      </c>
      <c r="Q789" s="9">
        <v>1.275</v>
      </c>
      <c r="R789" s="17">
        <v>1.45</v>
      </c>
      <c r="S789" s="18">
        <f t="shared" si="1564"/>
        <v>146161.575499044</v>
      </c>
      <c r="Z789" s="11">
        <v>2909</v>
      </c>
      <c r="AA789" s="11">
        <v>0.5</v>
      </c>
      <c r="AB789" s="12">
        <v>1.35</v>
      </c>
      <c r="AC789" s="13">
        <f t="shared" si="1565"/>
        <v>1963.575</v>
      </c>
      <c r="AD789" s="11">
        <v>3</v>
      </c>
      <c r="AE789" s="11">
        <v>490</v>
      </c>
      <c r="AF789" s="11">
        <v>1.79</v>
      </c>
      <c r="AG789" s="16">
        <f t="shared" si="1566"/>
        <v>3.97072289156626</v>
      </c>
      <c r="AH789" s="11">
        <v>1</v>
      </c>
      <c r="AI789" s="11">
        <v>2.38</v>
      </c>
      <c r="AJ789" s="8">
        <f t="shared" si="1567"/>
        <v>3.38</v>
      </c>
      <c r="AK789" s="9">
        <v>1.275</v>
      </c>
      <c r="AL789" s="17">
        <v>1.45</v>
      </c>
      <c r="AM789" s="18">
        <f t="shared" si="1568"/>
        <v>146161.575499044</v>
      </c>
      <c r="AT789" s="11">
        <v>2909</v>
      </c>
      <c r="AU789" s="11">
        <v>0.5</v>
      </c>
      <c r="AV789" s="12">
        <v>1.35</v>
      </c>
      <c r="AW789" s="13">
        <f t="shared" si="1569"/>
        <v>1963.575</v>
      </c>
      <c r="AX789" s="11">
        <v>3</v>
      </c>
      <c r="AY789" s="11">
        <v>490</v>
      </c>
      <c r="AZ789" s="11">
        <v>1.79</v>
      </c>
      <c r="BA789" s="16">
        <f t="shared" si="1570"/>
        <v>3.97072289156626</v>
      </c>
      <c r="BB789" s="11">
        <v>1</v>
      </c>
      <c r="BC789" s="11">
        <v>2.38</v>
      </c>
      <c r="BD789" s="8">
        <f t="shared" si="1571"/>
        <v>3.38</v>
      </c>
      <c r="BE789" s="9">
        <v>1.275</v>
      </c>
      <c r="BF789" s="17">
        <v>1.465</v>
      </c>
      <c r="BG789" s="18">
        <f t="shared" si="1572"/>
        <v>147673.59179731</v>
      </c>
      <c r="BN789" s="11">
        <v>2909</v>
      </c>
      <c r="BO789" s="11">
        <v>0.5</v>
      </c>
      <c r="BP789" s="12">
        <v>1.35</v>
      </c>
      <c r="BQ789" s="13">
        <f t="shared" si="1573"/>
        <v>1963.575</v>
      </c>
      <c r="BR789" s="11">
        <v>3</v>
      </c>
      <c r="BS789" s="11">
        <v>490</v>
      </c>
      <c r="BT789" s="11">
        <v>1.79</v>
      </c>
      <c r="BU789" s="16">
        <f t="shared" si="1574"/>
        <v>3.97072289156626</v>
      </c>
      <c r="BV789" s="11">
        <v>1</v>
      </c>
      <c r="BW789" s="11">
        <v>2.38</v>
      </c>
      <c r="BX789" s="8">
        <f t="shared" si="1575"/>
        <v>3.38</v>
      </c>
      <c r="BY789" s="9">
        <v>1.275</v>
      </c>
      <c r="BZ789" s="17">
        <v>1.465</v>
      </c>
      <c r="CA789" s="18">
        <f t="shared" si="1576"/>
        <v>147673.59179731</v>
      </c>
      <c r="CH789" s="11">
        <f t="shared" si="1577"/>
        <v>3337</v>
      </c>
      <c r="CI789" s="11">
        <v>0.5</v>
      </c>
      <c r="CJ789" s="12">
        <v>1.35</v>
      </c>
      <c r="CK789" s="13">
        <f t="shared" si="1578"/>
        <v>2252.475</v>
      </c>
      <c r="CL789" s="11">
        <v>3</v>
      </c>
      <c r="CM789" s="11">
        <v>490</v>
      </c>
      <c r="CN789" s="11">
        <v>1.79</v>
      </c>
      <c r="CO789" s="16">
        <f t="shared" si="1579"/>
        <v>3.97072289156626</v>
      </c>
      <c r="CP789" s="11">
        <v>1</v>
      </c>
      <c r="CQ789" s="11">
        <v>2.38</v>
      </c>
      <c r="CR789" s="8">
        <f t="shared" si="1580"/>
        <v>3.38</v>
      </c>
      <c r="CS789" s="9">
        <v>1.275</v>
      </c>
      <c r="CT789" s="17">
        <v>1.535</v>
      </c>
      <c r="CU789" s="18">
        <f t="shared" si="1581"/>
        <v>177494.981655238</v>
      </c>
      <c r="DB789" s="11">
        <f t="shared" si="1582"/>
        <v>3349</v>
      </c>
      <c r="DC789" s="11">
        <v>0.5</v>
      </c>
      <c r="DD789" s="12">
        <v>1.35</v>
      </c>
      <c r="DE789" s="13">
        <f t="shared" si="1583"/>
        <v>2260.575</v>
      </c>
      <c r="DF789" s="11">
        <v>3</v>
      </c>
      <c r="DG789" s="11">
        <v>490</v>
      </c>
      <c r="DH789" s="11">
        <v>1.79</v>
      </c>
      <c r="DI789" s="16">
        <f t="shared" si="1584"/>
        <v>3.97072289156626</v>
      </c>
      <c r="DJ789" s="11">
        <v>1</v>
      </c>
      <c r="DK789" s="11">
        <v>2.38</v>
      </c>
      <c r="DL789" s="8">
        <f t="shared" si="1585"/>
        <v>3.38</v>
      </c>
      <c r="DM789" s="9">
        <v>1.275</v>
      </c>
      <c r="DN789" s="17">
        <v>1.535</v>
      </c>
      <c r="DO789" s="18">
        <f t="shared" si="1586"/>
        <v>178133.261481388</v>
      </c>
      <c r="DV789" s="11">
        <f t="shared" si="1587"/>
        <v>3349</v>
      </c>
      <c r="DW789" s="11">
        <v>0.5</v>
      </c>
      <c r="DX789" s="12">
        <v>1.35</v>
      </c>
      <c r="DY789" s="13">
        <f t="shared" si="1588"/>
        <v>2260.575</v>
      </c>
      <c r="DZ789" s="11">
        <v>3</v>
      </c>
      <c r="EA789" s="11">
        <v>490</v>
      </c>
      <c r="EB789" s="11">
        <v>1.88</v>
      </c>
      <c r="EC789" s="16">
        <f t="shared" si="1589"/>
        <v>4.06072289156626</v>
      </c>
      <c r="ED789" s="11">
        <v>1</v>
      </c>
      <c r="EE789" s="11">
        <v>3.18</v>
      </c>
      <c r="EF789" s="8">
        <f t="shared" si="1590"/>
        <v>4.18</v>
      </c>
      <c r="EG789" s="9">
        <v>1.275</v>
      </c>
      <c r="EH789" s="17">
        <v>1.65</v>
      </c>
      <c r="EI789" s="18">
        <f t="shared" si="1591"/>
        <v>242166.430060758</v>
      </c>
    </row>
    <row r="790" s="1" customFormat="1" customHeight="1" spans="1:140">
      <c r="F790" s="23" t="s">
        <v>1</v>
      </c>
      <c r="G790" s="24"/>
      <c r="H790" s="24"/>
      <c r="I790" s="24"/>
      <c r="J790" s="24"/>
      <c r="K790" s="24"/>
      <c r="L790" s="24"/>
      <c r="M790" s="25">
        <f>SUM(S781:S789)</f>
        <v>3980619.89535648</v>
      </c>
      <c r="N790" s="25"/>
      <c r="O790" s="25"/>
      <c r="P790" s="25"/>
      <c r="Q790" s="25"/>
      <c r="R790" s="25"/>
      <c r="S790" s="25"/>
      <c r="T790" s="1"/>
      <c r="Z790" s="23" t="s">
        <v>1</v>
      </c>
      <c r="AA790" s="24"/>
      <c r="AB790" s="24"/>
      <c r="AC790" s="24"/>
      <c r="AD790" s="24"/>
      <c r="AE790" s="24"/>
      <c r="AF790" s="24"/>
      <c r="AG790" s="25">
        <f>SUM(AM781:AM789)</f>
        <v>3980619.89535648</v>
      </c>
      <c r="AH790" s="25"/>
      <c r="AI790" s="25"/>
      <c r="AJ790" s="25"/>
      <c r="AK790" s="25"/>
      <c r="AL790" s="25"/>
      <c r="AM790" s="25"/>
      <c r="AN790" s="1"/>
      <c r="AT790" s="23" t="s">
        <v>1</v>
      </c>
      <c r="AU790" s="24"/>
      <c r="AV790" s="24"/>
      <c r="AW790" s="24"/>
      <c r="AX790" s="24"/>
      <c r="AY790" s="24"/>
      <c r="AZ790" s="24"/>
      <c r="BA790" s="25">
        <f>SUM(BG781:BG789)</f>
        <v>4021798.72186016</v>
      </c>
      <c r="BB790" s="25"/>
      <c r="BC790" s="25"/>
      <c r="BD790" s="25"/>
      <c r="BE790" s="25"/>
      <c r="BF790" s="25"/>
      <c r="BG790" s="25"/>
      <c r="BH790" s="1"/>
      <c r="BN790" s="23" t="s">
        <v>1</v>
      </c>
      <c r="BO790" s="24"/>
      <c r="BP790" s="24"/>
      <c r="BQ790" s="24"/>
      <c r="BR790" s="24"/>
      <c r="BS790" s="24"/>
      <c r="BT790" s="24"/>
      <c r="BU790" s="25">
        <f>SUM(CA781:CA789)</f>
        <v>4021798.72186016</v>
      </c>
      <c r="BV790" s="25"/>
      <c r="BW790" s="25"/>
      <c r="BX790" s="25"/>
      <c r="BY790" s="25"/>
      <c r="BZ790" s="25"/>
      <c r="CA790" s="25"/>
      <c r="CB790" s="1"/>
      <c r="CH790" s="23" t="s">
        <v>1</v>
      </c>
      <c r="CI790" s="24"/>
      <c r="CJ790" s="24"/>
      <c r="CK790" s="24"/>
      <c r="CL790" s="24"/>
      <c r="CM790" s="24"/>
      <c r="CN790" s="24"/>
      <c r="CO790" s="25">
        <f>SUM(CU781:CU789)</f>
        <v>4833965.78676995</v>
      </c>
      <c r="CP790" s="25"/>
      <c r="CQ790" s="25"/>
      <c r="CR790" s="25"/>
      <c r="CS790" s="25"/>
      <c r="CT790" s="25"/>
      <c r="CU790" s="25"/>
      <c r="CV790" s="1"/>
      <c r="DB790" s="23" t="s">
        <v>1</v>
      </c>
      <c r="DC790" s="24"/>
      <c r="DD790" s="24"/>
      <c r="DE790" s="24"/>
      <c r="DF790" s="24"/>
      <c r="DG790" s="24"/>
      <c r="DH790" s="24"/>
      <c r="DI790" s="25">
        <f>SUM(DO781:DO789)</f>
        <v>4851348.94213143</v>
      </c>
      <c r="DJ790" s="25"/>
      <c r="DK790" s="25"/>
      <c r="DL790" s="25"/>
      <c r="DM790" s="25"/>
      <c r="DN790" s="25"/>
      <c r="DO790" s="25"/>
      <c r="DP790" s="1"/>
      <c r="DV790" s="23" t="s">
        <v>1</v>
      </c>
      <c r="DW790" s="24"/>
      <c r="DX790" s="24"/>
      <c r="DY790" s="24"/>
      <c r="DZ790" s="24"/>
      <c r="EA790" s="24"/>
      <c r="EB790" s="24"/>
      <c r="EC790" s="25">
        <f>SUM(EI781:EI789)</f>
        <v>6585203.02960512</v>
      </c>
      <c r="ED790" s="25"/>
      <c r="EE790" s="25"/>
      <c r="EF790" s="25"/>
      <c r="EG790" s="25"/>
      <c r="EH790" s="25"/>
      <c r="EI790" s="25"/>
    </row>
    <row r="791" s="1" customFormat="1" customHeight="1" spans="1:140">
      <c r="F791" s="24"/>
      <c r="G791" s="24"/>
      <c r="H791" s="24"/>
      <c r="I791" s="24"/>
      <c r="J791" s="24"/>
      <c r="K791" s="24"/>
      <c r="L791" s="24"/>
      <c r="M791" s="25"/>
      <c r="N791" s="25"/>
      <c r="O791" s="25"/>
      <c r="P791" s="25"/>
      <c r="Q791" s="25"/>
      <c r="R791" s="25"/>
      <c r="S791" s="25"/>
      <c r="T791" s="1"/>
      <c r="Z791" s="24"/>
      <c r="AA791" s="24"/>
      <c r="AB791" s="24"/>
      <c r="AC791" s="24"/>
      <c r="AD791" s="24"/>
      <c r="AE791" s="24"/>
      <c r="AF791" s="24"/>
      <c r="AG791" s="25"/>
      <c r="AH791" s="25"/>
      <c r="AI791" s="25"/>
      <c r="AJ791" s="25"/>
      <c r="AK791" s="25"/>
      <c r="AL791" s="25"/>
      <c r="AM791" s="25"/>
      <c r="AN791" s="1"/>
      <c r="AT791" s="24"/>
      <c r="AU791" s="24"/>
      <c r="AV791" s="24"/>
      <c r="AW791" s="24"/>
      <c r="AX791" s="24"/>
      <c r="AY791" s="24"/>
      <c r="AZ791" s="24"/>
      <c r="BA791" s="25"/>
      <c r="BB791" s="25"/>
      <c r="BC791" s="25"/>
      <c r="BD791" s="25"/>
      <c r="BE791" s="25"/>
      <c r="BF791" s="25"/>
      <c r="BG791" s="25"/>
      <c r="BH791" s="1"/>
      <c r="BN791" s="24"/>
      <c r="BO791" s="24"/>
      <c r="BP791" s="24"/>
      <c r="BQ791" s="24"/>
      <c r="BR791" s="24"/>
      <c r="BS791" s="24"/>
      <c r="BT791" s="24"/>
      <c r="BU791" s="25"/>
      <c r="BV791" s="25"/>
      <c r="BW791" s="25"/>
      <c r="BX791" s="25"/>
      <c r="BY791" s="25"/>
      <c r="BZ791" s="25"/>
      <c r="CA791" s="25"/>
      <c r="CB791" s="1"/>
      <c r="CH791" s="24"/>
      <c r="CI791" s="24"/>
      <c r="CJ791" s="24"/>
      <c r="CK791" s="24"/>
      <c r="CL791" s="24"/>
      <c r="CM791" s="24"/>
      <c r="CN791" s="24"/>
      <c r="CO791" s="25"/>
      <c r="CP791" s="25"/>
      <c r="CQ791" s="25"/>
      <c r="CR791" s="25"/>
      <c r="CS791" s="25"/>
      <c r="CT791" s="25"/>
      <c r="CU791" s="25"/>
      <c r="CV791" s="1"/>
      <c r="DB791" s="24"/>
      <c r="DC791" s="24"/>
      <c r="DD791" s="24"/>
      <c r="DE791" s="24"/>
      <c r="DF791" s="24"/>
      <c r="DG791" s="24"/>
      <c r="DH791" s="24"/>
      <c r="DI791" s="25"/>
      <c r="DJ791" s="25"/>
      <c r="DK791" s="25"/>
      <c r="DL791" s="25"/>
      <c r="DM791" s="25"/>
      <c r="DN791" s="25"/>
      <c r="DO791" s="25"/>
      <c r="DP791" s="1"/>
      <c r="DV791" s="24"/>
      <c r="DW791" s="24"/>
      <c r="DX791" s="24"/>
      <c r="DY791" s="24"/>
      <c r="DZ791" s="24"/>
      <c r="EA791" s="24"/>
      <c r="EB791" s="24"/>
      <c r="EC791" s="25"/>
      <c r="ED791" s="25"/>
      <c r="EE791" s="25"/>
      <c r="EF791" s="25"/>
      <c r="EG791" s="25"/>
      <c r="EH791" s="25"/>
      <c r="EI791" s="25"/>
    </row>
    <row r="792" s="1" customFormat="1" customHeight="1" spans="1:140">
      <c r="F792" s="3" t="s">
        <v>36</v>
      </c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Z792" s="3" t="s">
        <v>36</v>
      </c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T792" s="3" t="s">
        <v>36</v>
      </c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N792" s="3" t="s">
        <v>36</v>
      </c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H792" s="3" t="s">
        <v>36</v>
      </c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DB792" s="3" t="s">
        <v>36</v>
      </c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V792" s="3" t="s">
        <v>36</v>
      </c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</row>
    <row r="793" s="1" customFormat="1" customHeight="1" spans="1:140">
      <c r="A793" s="26"/>
      <c r="B793" s="26"/>
      <c r="C793" s="27"/>
      <c r="D793" s="27"/>
      <c r="E793" s="27"/>
      <c r="F793" s="28" t="s">
        <v>37</v>
      </c>
      <c r="G793" s="13" t="s">
        <v>8</v>
      </c>
      <c r="H793" s="13"/>
      <c r="I793" s="13"/>
      <c r="J793" s="13"/>
      <c r="K793" s="7" t="s">
        <v>25</v>
      </c>
      <c r="L793" s="7"/>
      <c r="M793" s="7"/>
      <c r="N793" s="8" t="s">
        <v>10</v>
      </c>
      <c r="O793" s="8"/>
      <c r="P793" s="8"/>
      <c r="Q793" s="9" t="s">
        <v>38</v>
      </c>
      <c r="R793" s="10" t="s">
        <v>12</v>
      </c>
      <c r="S793" s="29" t="s">
        <v>13</v>
      </c>
      <c r="T793" s="11" t="s">
        <v>39</v>
      </c>
      <c r="U793" s="26"/>
      <c r="V793" s="26"/>
      <c r="W793" s="27"/>
      <c r="X793" s="27"/>
      <c r="Y793" s="27"/>
      <c r="Z793" s="28" t="s">
        <v>37</v>
      </c>
      <c r="AA793" s="13" t="s">
        <v>8</v>
      </c>
      <c r="AB793" s="13"/>
      <c r="AC793" s="13"/>
      <c r="AD793" s="13"/>
      <c r="AE793" s="7" t="s">
        <v>25</v>
      </c>
      <c r="AF793" s="7"/>
      <c r="AG793" s="7"/>
      <c r="AH793" s="8" t="s">
        <v>10</v>
      </c>
      <c r="AI793" s="8"/>
      <c r="AJ793" s="8"/>
      <c r="AK793" s="9" t="s">
        <v>38</v>
      </c>
      <c r="AL793" s="10" t="s">
        <v>12</v>
      </c>
      <c r="AM793" s="29" t="s">
        <v>13</v>
      </c>
      <c r="AN793" s="11" t="s">
        <v>39</v>
      </c>
      <c r="AO793" s="26"/>
      <c r="AP793" s="26"/>
      <c r="AQ793" s="27"/>
      <c r="AR793" s="27"/>
      <c r="AS793" s="27"/>
      <c r="AT793" s="28" t="s">
        <v>37</v>
      </c>
      <c r="AU793" s="13" t="s">
        <v>8</v>
      </c>
      <c r="AV793" s="13"/>
      <c r="AW793" s="13"/>
      <c r="AX793" s="13"/>
      <c r="AY793" s="7" t="s">
        <v>25</v>
      </c>
      <c r="AZ793" s="7"/>
      <c r="BA793" s="7"/>
      <c r="BB793" s="8" t="s">
        <v>10</v>
      </c>
      <c r="BC793" s="8"/>
      <c r="BD793" s="8"/>
      <c r="BE793" s="9" t="s">
        <v>38</v>
      </c>
      <c r="BF793" s="10" t="s">
        <v>12</v>
      </c>
      <c r="BG793" s="29" t="s">
        <v>13</v>
      </c>
      <c r="BH793" s="11" t="s">
        <v>39</v>
      </c>
      <c r="BI793" s="26"/>
      <c r="BJ793" s="26"/>
      <c r="BK793" s="27"/>
      <c r="BL793" s="27"/>
      <c r="BM793" s="27"/>
      <c r="BN793" s="28" t="s">
        <v>37</v>
      </c>
      <c r="BO793" s="13" t="s">
        <v>8</v>
      </c>
      <c r="BP793" s="13"/>
      <c r="BQ793" s="13"/>
      <c r="BR793" s="13"/>
      <c r="BS793" s="7" t="s">
        <v>25</v>
      </c>
      <c r="BT793" s="7"/>
      <c r="BU793" s="7"/>
      <c r="BV793" s="8" t="s">
        <v>10</v>
      </c>
      <c r="BW793" s="8"/>
      <c r="BX793" s="8"/>
      <c r="BY793" s="9" t="s">
        <v>38</v>
      </c>
      <c r="BZ793" s="10" t="s">
        <v>12</v>
      </c>
      <c r="CA793" s="29" t="s">
        <v>13</v>
      </c>
      <c r="CB793" s="11" t="s">
        <v>39</v>
      </c>
      <c r="CC793" s="26"/>
      <c r="CD793" s="26"/>
      <c r="CE793" s="27"/>
      <c r="CF793" s="27"/>
      <c r="CG793" s="27"/>
      <c r="CH793" s="28" t="s">
        <v>37</v>
      </c>
      <c r="CI793" s="13" t="s">
        <v>8</v>
      </c>
      <c r="CJ793" s="13"/>
      <c r="CK793" s="13"/>
      <c r="CL793" s="13"/>
      <c r="CM793" s="7" t="s">
        <v>25</v>
      </c>
      <c r="CN793" s="7"/>
      <c r="CO793" s="7"/>
      <c r="CP793" s="8" t="s">
        <v>10</v>
      </c>
      <c r="CQ793" s="8"/>
      <c r="CR793" s="8"/>
      <c r="CS793" s="9" t="s">
        <v>38</v>
      </c>
      <c r="CT793" s="10" t="s">
        <v>12</v>
      </c>
      <c r="CU793" s="29" t="s">
        <v>13</v>
      </c>
      <c r="CV793" s="11" t="s">
        <v>39</v>
      </c>
      <c r="CW793" s="26"/>
      <c r="CX793" s="26"/>
      <c r="CY793" s="27"/>
      <c r="CZ793" s="27"/>
      <c r="DA793" s="27"/>
      <c r="DB793" s="28" t="s">
        <v>37</v>
      </c>
      <c r="DC793" s="13" t="s">
        <v>8</v>
      </c>
      <c r="DD793" s="13"/>
      <c r="DE793" s="13"/>
      <c r="DF793" s="13"/>
      <c r="DG793" s="7" t="s">
        <v>25</v>
      </c>
      <c r="DH793" s="7"/>
      <c r="DI793" s="7"/>
      <c r="DJ793" s="8" t="s">
        <v>10</v>
      </c>
      <c r="DK793" s="8"/>
      <c r="DL793" s="8"/>
      <c r="DM793" s="9" t="s">
        <v>38</v>
      </c>
      <c r="DN793" s="10" t="s">
        <v>12</v>
      </c>
      <c r="DO793" s="29" t="s">
        <v>13</v>
      </c>
      <c r="DP793" s="11" t="s">
        <v>39</v>
      </c>
      <c r="DQ793" s="26"/>
      <c r="DR793" s="26"/>
      <c r="DS793" s="27"/>
      <c r="DT793" s="27"/>
      <c r="DU793" s="27"/>
      <c r="DV793" s="28" t="s">
        <v>37</v>
      </c>
      <c r="DW793" s="13" t="s">
        <v>8</v>
      </c>
      <c r="DX793" s="13"/>
      <c r="DY793" s="13"/>
      <c r="DZ793" s="13"/>
      <c r="EA793" s="7" t="s">
        <v>25</v>
      </c>
      <c r="EB793" s="7"/>
      <c r="EC793" s="7"/>
      <c r="ED793" s="8" t="s">
        <v>10</v>
      </c>
      <c r="EE793" s="8"/>
      <c r="EF793" s="8"/>
      <c r="EG793" s="9" t="s">
        <v>38</v>
      </c>
      <c r="EH793" s="10" t="s">
        <v>12</v>
      </c>
      <c r="EI793" s="29" t="s">
        <v>13</v>
      </c>
      <c r="EJ793" s="11" t="s">
        <v>39</v>
      </c>
    </row>
    <row r="794" s="1" customFormat="1" customHeight="1" spans="1:140">
      <c r="A794" s="26"/>
      <c r="B794" s="26"/>
      <c r="C794" s="27"/>
      <c r="D794" s="27"/>
      <c r="E794" s="27"/>
      <c r="F794" s="30"/>
      <c r="G794" s="11" t="s">
        <v>40</v>
      </c>
      <c r="H794" s="11" t="s">
        <v>41</v>
      </c>
      <c r="I794" s="11" t="s">
        <v>21</v>
      </c>
      <c r="J794" s="13" t="s">
        <v>8</v>
      </c>
      <c r="K794" s="11" t="s">
        <v>23</v>
      </c>
      <c r="L794" s="11" t="s">
        <v>24</v>
      </c>
      <c r="M794" s="7" t="s">
        <v>25</v>
      </c>
      <c r="N794" s="11" t="s">
        <v>26</v>
      </c>
      <c r="O794" s="11" t="s">
        <v>27</v>
      </c>
      <c r="P794" s="8" t="s">
        <v>28</v>
      </c>
      <c r="Q794" s="9" t="s">
        <v>29</v>
      </c>
      <c r="R794" s="14"/>
      <c r="S794" s="29"/>
      <c r="T794" s="11"/>
      <c r="U794" s="26"/>
      <c r="V794" s="26"/>
      <c r="W794" s="27"/>
      <c r="X794" s="27"/>
      <c r="Y794" s="27"/>
      <c r="Z794" s="30"/>
      <c r="AA794" s="11" t="s">
        <v>40</v>
      </c>
      <c r="AB794" s="11" t="s">
        <v>41</v>
      </c>
      <c r="AC794" s="11" t="s">
        <v>21</v>
      </c>
      <c r="AD794" s="13" t="s">
        <v>8</v>
      </c>
      <c r="AE794" s="11" t="s">
        <v>23</v>
      </c>
      <c r="AF794" s="11" t="s">
        <v>24</v>
      </c>
      <c r="AG794" s="7" t="s">
        <v>25</v>
      </c>
      <c r="AH794" s="11" t="s">
        <v>26</v>
      </c>
      <c r="AI794" s="11" t="s">
        <v>27</v>
      </c>
      <c r="AJ794" s="8" t="s">
        <v>28</v>
      </c>
      <c r="AK794" s="9" t="s">
        <v>29</v>
      </c>
      <c r="AL794" s="14"/>
      <c r="AM794" s="29"/>
      <c r="AN794" s="11"/>
      <c r="AO794" s="26"/>
      <c r="AP794" s="26"/>
      <c r="AQ794" s="27"/>
      <c r="AR794" s="27"/>
      <c r="AS794" s="27"/>
      <c r="AT794" s="30"/>
      <c r="AU794" s="11" t="s">
        <v>40</v>
      </c>
      <c r="AV794" s="11" t="s">
        <v>41</v>
      </c>
      <c r="AW794" s="11" t="s">
        <v>21</v>
      </c>
      <c r="AX794" s="13" t="s">
        <v>8</v>
      </c>
      <c r="AY794" s="11" t="s">
        <v>23</v>
      </c>
      <c r="AZ794" s="11" t="s">
        <v>24</v>
      </c>
      <c r="BA794" s="7" t="s">
        <v>25</v>
      </c>
      <c r="BB794" s="11" t="s">
        <v>26</v>
      </c>
      <c r="BC794" s="11" t="s">
        <v>27</v>
      </c>
      <c r="BD794" s="8" t="s">
        <v>28</v>
      </c>
      <c r="BE794" s="9" t="s">
        <v>29</v>
      </c>
      <c r="BF794" s="14"/>
      <c r="BG794" s="29"/>
      <c r="BH794" s="11"/>
      <c r="BI794" s="26"/>
      <c r="BJ794" s="26"/>
      <c r="BK794" s="27"/>
      <c r="BL794" s="27"/>
      <c r="BM794" s="27"/>
      <c r="BN794" s="30"/>
      <c r="BO794" s="11" t="s">
        <v>40</v>
      </c>
      <c r="BP794" s="11" t="s">
        <v>41</v>
      </c>
      <c r="BQ794" s="11" t="s">
        <v>21</v>
      </c>
      <c r="BR794" s="13" t="s">
        <v>8</v>
      </c>
      <c r="BS794" s="11" t="s">
        <v>23</v>
      </c>
      <c r="BT794" s="11" t="s">
        <v>24</v>
      </c>
      <c r="BU794" s="7" t="s">
        <v>25</v>
      </c>
      <c r="BV794" s="11" t="s">
        <v>26</v>
      </c>
      <c r="BW794" s="11" t="s">
        <v>27</v>
      </c>
      <c r="BX794" s="8" t="s">
        <v>28</v>
      </c>
      <c r="BY794" s="9" t="s">
        <v>29</v>
      </c>
      <c r="BZ794" s="14"/>
      <c r="CA794" s="29"/>
      <c r="CB794" s="11"/>
      <c r="CC794" s="26"/>
      <c r="CD794" s="26"/>
      <c r="CE794" s="27"/>
      <c r="CF794" s="27"/>
      <c r="CG794" s="27"/>
      <c r="CH794" s="30"/>
      <c r="CI794" s="11" t="s">
        <v>40</v>
      </c>
      <c r="CJ794" s="11" t="s">
        <v>41</v>
      </c>
      <c r="CK794" s="11" t="s">
        <v>21</v>
      </c>
      <c r="CL794" s="13" t="s">
        <v>8</v>
      </c>
      <c r="CM794" s="11" t="s">
        <v>23</v>
      </c>
      <c r="CN794" s="11" t="s">
        <v>24</v>
      </c>
      <c r="CO794" s="7" t="s">
        <v>25</v>
      </c>
      <c r="CP794" s="11" t="s">
        <v>26</v>
      </c>
      <c r="CQ794" s="11" t="s">
        <v>27</v>
      </c>
      <c r="CR794" s="8" t="s">
        <v>28</v>
      </c>
      <c r="CS794" s="9" t="s">
        <v>29</v>
      </c>
      <c r="CT794" s="14"/>
      <c r="CU794" s="29"/>
      <c r="CV794" s="11"/>
      <c r="CW794" s="26"/>
      <c r="CX794" s="26"/>
      <c r="CY794" s="27"/>
      <c r="CZ794" s="27"/>
      <c r="DA794" s="27"/>
      <c r="DB794" s="30"/>
      <c r="DC794" s="11" t="s">
        <v>40</v>
      </c>
      <c r="DD794" s="11" t="s">
        <v>41</v>
      </c>
      <c r="DE794" s="11" t="s">
        <v>21</v>
      </c>
      <c r="DF794" s="13" t="s">
        <v>8</v>
      </c>
      <c r="DG794" s="11" t="s">
        <v>23</v>
      </c>
      <c r="DH794" s="11" t="s">
        <v>24</v>
      </c>
      <c r="DI794" s="7" t="s">
        <v>25</v>
      </c>
      <c r="DJ794" s="11" t="s">
        <v>26</v>
      </c>
      <c r="DK794" s="11" t="s">
        <v>27</v>
      </c>
      <c r="DL794" s="8" t="s">
        <v>28</v>
      </c>
      <c r="DM794" s="9" t="s">
        <v>29</v>
      </c>
      <c r="DN794" s="14"/>
      <c r="DO794" s="29"/>
      <c r="DP794" s="11"/>
      <c r="DQ794" s="26"/>
      <c r="DR794" s="26"/>
      <c r="DS794" s="27"/>
      <c r="DT794" s="27"/>
      <c r="DU794" s="27"/>
      <c r="DV794" s="30"/>
      <c r="DW794" s="11" t="s">
        <v>40</v>
      </c>
      <c r="DX794" s="11" t="s">
        <v>41</v>
      </c>
      <c r="DY794" s="11" t="s">
        <v>21</v>
      </c>
      <c r="DZ794" s="13" t="s">
        <v>8</v>
      </c>
      <c r="EA794" s="11" t="s">
        <v>23</v>
      </c>
      <c r="EB794" s="11" t="s">
        <v>24</v>
      </c>
      <c r="EC794" s="7" t="s">
        <v>25</v>
      </c>
      <c r="ED794" s="11" t="s">
        <v>26</v>
      </c>
      <c r="EE794" s="11" t="s">
        <v>27</v>
      </c>
      <c r="EF794" s="8" t="s">
        <v>28</v>
      </c>
      <c r="EG794" s="9" t="s">
        <v>29</v>
      </c>
      <c r="EH794" s="14"/>
      <c r="EI794" s="29"/>
      <c r="EJ794" s="11"/>
    </row>
    <row r="795" s="1" customFormat="1" customHeight="1" spans="1:140">
      <c r="A795" s="26"/>
      <c r="B795" s="26"/>
      <c r="C795" s="27"/>
      <c r="D795" s="27"/>
      <c r="E795" s="27"/>
      <c r="F795" s="11">
        <f>_xlfn.RANK.EQ(S795,S795:S798,0)</f>
        <v>3</v>
      </c>
      <c r="G795" s="11">
        <v>0</v>
      </c>
      <c r="H795" s="11">
        <v>1.8</v>
      </c>
      <c r="I795" s="12">
        <v>1.35</v>
      </c>
      <c r="J795" s="13">
        <f t="shared" ref="J795:J798" si="1592">G795*H795*I795</f>
        <v>0</v>
      </c>
      <c r="K795" s="11">
        <v>740</v>
      </c>
      <c r="L795" s="11">
        <v>0</v>
      </c>
      <c r="M795" s="31">
        <f t="shared" ref="M795:M798" si="1593">1+6*K795/(K795+2000)+L795</f>
        <v>2.62043795620438</v>
      </c>
      <c r="N795" s="11">
        <v>1</v>
      </c>
      <c r="O795" s="11">
        <v>2.38</v>
      </c>
      <c r="P795" s="8">
        <f t="shared" ref="P795:P798" si="1594">1+N795*O795</f>
        <v>3.38</v>
      </c>
      <c r="Q795" s="9">
        <v>1.075</v>
      </c>
      <c r="R795" s="17">
        <v>1.45</v>
      </c>
      <c r="S795" s="18">
        <f t="shared" ref="S795:S798" si="1595">J795*M795*Q795*P795*R795</f>
        <v>0</v>
      </c>
      <c r="T795" s="11">
        <f t="shared" ref="T795:T798" si="1596">IF(F795=1,1,(IF(F795=2,2,12)))</f>
        <v>12</v>
      </c>
      <c r="U795" s="26"/>
      <c r="V795" s="26"/>
      <c r="W795" s="27"/>
      <c r="X795" s="27"/>
      <c r="Y795" s="27"/>
      <c r="Z795" s="11">
        <f>_xlfn.RANK.EQ(AM795,AM795:AM798,0)</f>
        <v>3</v>
      </c>
      <c r="AA795" s="11">
        <v>0</v>
      </c>
      <c r="AB795" s="11">
        <v>1.8</v>
      </c>
      <c r="AC795" s="12">
        <v>1.35</v>
      </c>
      <c r="AD795" s="13">
        <f t="shared" ref="AD795:AD798" si="1597">AA795*AB795*AC795</f>
        <v>0</v>
      </c>
      <c r="AE795" s="11">
        <v>740</v>
      </c>
      <c r="AF795" s="11">
        <v>0</v>
      </c>
      <c r="AG795" s="31">
        <f t="shared" ref="AG795:AG798" si="1598">1+6*AE795/(AE795+2000)+AF795</f>
        <v>2.62043795620438</v>
      </c>
      <c r="AH795" s="11">
        <v>1</v>
      </c>
      <c r="AI795" s="11">
        <v>2.38</v>
      </c>
      <c r="AJ795" s="8">
        <f t="shared" ref="AJ795:AJ798" si="1599">1+AH795*AI795</f>
        <v>3.38</v>
      </c>
      <c r="AK795" s="9">
        <v>1.075</v>
      </c>
      <c r="AL795" s="17">
        <v>1.45</v>
      </c>
      <c r="AM795" s="18">
        <f t="shared" ref="AM795:AM798" si="1600">AD795*AG795*AK795*AJ795*AL795</f>
        <v>0</v>
      </c>
      <c r="AN795" s="11">
        <f t="shared" ref="AN795:AN798" si="1601">IF(Z795=1,1,(IF(Z795=2,2,12)))</f>
        <v>12</v>
      </c>
      <c r="AO795" s="26"/>
      <c r="AP795" s="26"/>
      <c r="AQ795" s="27"/>
      <c r="AR795" s="27"/>
      <c r="AS795" s="27"/>
      <c r="AT795" s="11">
        <f>_xlfn.RANK.EQ(BG795,BG795:BG798,0)</f>
        <v>3</v>
      </c>
      <c r="AU795" s="11">
        <v>0</v>
      </c>
      <c r="AV795" s="11">
        <v>1.8</v>
      </c>
      <c r="AW795" s="12">
        <v>1.35</v>
      </c>
      <c r="AX795" s="13">
        <f t="shared" ref="AX795:AX798" si="1602">AU795*AV795*AW795</f>
        <v>0</v>
      </c>
      <c r="AY795" s="11">
        <v>740</v>
      </c>
      <c r="AZ795" s="11">
        <v>0</v>
      </c>
      <c r="BA795" s="31">
        <f t="shared" ref="BA795:BA798" si="1603">1+6*AY795/(AY795+2000)+AZ795</f>
        <v>2.62043795620438</v>
      </c>
      <c r="BB795" s="11">
        <v>1</v>
      </c>
      <c r="BC795" s="11">
        <v>2.38</v>
      </c>
      <c r="BD795" s="8">
        <f t="shared" ref="BD795:BD798" si="1604">1+BB795*BC795</f>
        <v>3.38</v>
      </c>
      <c r="BE795" s="9">
        <v>1.075</v>
      </c>
      <c r="BF795" s="17">
        <v>1.465</v>
      </c>
      <c r="BG795" s="18">
        <f t="shared" ref="BG795:BG798" si="1605">AX795*BA795*BE795*BD795*BF795</f>
        <v>0</v>
      </c>
      <c r="BH795" s="11">
        <f t="shared" ref="BH795:BH798" si="1606">IF(AT795=1,1,(IF(AT795=2,2,12)))</f>
        <v>12</v>
      </c>
      <c r="BI795" s="26"/>
      <c r="BJ795" s="26"/>
      <c r="BK795" s="27"/>
      <c r="BL795" s="27"/>
      <c r="BM795" s="27"/>
      <c r="BN795" s="11">
        <f>_xlfn.RANK.EQ(CA795,CA795:CA798,0)</f>
        <v>3</v>
      </c>
      <c r="BO795" s="11">
        <v>0</v>
      </c>
      <c r="BP795" s="11">
        <v>1.8</v>
      </c>
      <c r="BQ795" s="12">
        <v>1.35</v>
      </c>
      <c r="BR795" s="13">
        <f t="shared" ref="BR795:BR798" si="1607">BO795*BP795*BQ795</f>
        <v>0</v>
      </c>
      <c r="BS795" s="11">
        <v>740</v>
      </c>
      <c r="BT795" s="11">
        <v>0</v>
      </c>
      <c r="BU795" s="31">
        <f t="shared" ref="BU795:BU798" si="1608">1+6*BS795/(BS795+2000)+BT795</f>
        <v>2.62043795620438</v>
      </c>
      <c r="BV795" s="11">
        <v>1</v>
      </c>
      <c r="BW795" s="11">
        <v>2.38</v>
      </c>
      <c r="BX795" s="8">
        <f t="shared" ref="BX795:BX798" si="1609">1+BV795*BW795</f>
        <v>3.38</v>
      </c>
      <c r="BY795" s="9">
        <v>1.075</v>
      </c>
      <c r="BZ795" s="17">
        <v>1.465</v>
      </c>
      <c r="CA795" s="18">
        <f t="shared" ref="CA795:CA798" si="1610">BR795*BU795*BY795*BX795*BZ795</f>
        <v>0</v>
      </c>
      <c r="CB795" s="11">
        <f t="shared" ref="CB795:CB798" si="1611">IF(BN795=1,1,(IF(BN795=2,2,12)))</f>
        <v>12</v>
      </c>
      <c r="CC795" s="26"/>
      <c r="CD795" s="26"/>
      <c r="CE795" s="27"/>
      <c r="CF795" s="27"/>
      <c r="CG795" s="27"/>
      <c r="CH795" s="11">
        <f>_xlfn.RANK.EQ(CU795,CU795:CU798,0)</f>
        <v>3</v>
      </c>
      <c r="CI795" s="11">
        <v>0</v>
      </c>
      <c r="CJ795" s="11">
        <v>1.8</v>
      </c>
      <c r="CK795" s="12">
        <v>1.35</v>
      </c>
      <c r="CL795" s="13">
        <f t="shared" ref="CL795:CL798" si="1612">CI795*CJ795*CK795</f>
        <v>0</v>
      </c>
      <c r="CM795" s="11">
        <v>740</v>
      </c>
      <c r="CN795" s="11">
        <v>0</v>
      </c>
      <c r="CO795" s="31">
        <f t="shared" ref="CO795:CO798" si="1613">1+6*CM795/(CM795+2000)+CN795</f>
        <v>2.62043795620438</v>
      </c>
      <c r="CP795" s="11">
        <v>1</v>
      </c>
      <c r="CQ795" s="11">
        <v>2.38</v>
      </c>
      <c r="CR795" s="8">
        <f t="shared" ref="CR795:CR798" si="1614">1+CP795*CQ795</f>
        <v>3.38</v>
      </c>
      <c r="CS795" s="9">
        <v>1.075</v>
      </c>
      <c r="CT795" s="17">
        <v>1.535</v>
      </c>
      <c r="CU795" s="18">
        <f t="shared" ref="CU795:CU798" si="1615">CL795*CO795*CS795*CR795*CT795</f>
        <v>0</v>
      </c>
      <c r="CV795" s="11">
        <f t="shared" ref="CV795:CV798" si="1616">IF(CH795=1,1,(IF(CH795=2,2,12)))</f>
        <v>12</v>
      </c>
      <c r="CW795" s="26"/>
      <c r="CX795" s="26"/>
      <c r="CY795" s="27"/>
      <c r="CZ795" s="27"/>
      <c r="DA795" s="27"/>
      <c r="DB795" s="11">
        <f>_xlfn.RANK.EQ(DO795,DO795:DO798,0)</f>
        <v>3</v>
      </c>
      <c r="DC795" s="11">
        <v>0</v>
      </c>
      <c r="DD795" s="11">
        <v>1.8</v>
      </c>
      <c r="DE795" s="12">
        <v>1.35</v>
      </c>
      <c r="DF795" s="13">
        <f t="shared" ref="DF795:DF798" si="1617">DC795*DD795*DE795</f>
        <v>0</v>
      </c>
      <c r="DG795" s="11">
        <v>740</v>
      </c>
      <c r="DH795" s="11">
        <v>0</v>
      </c>
      <c r="DI795" s="31">
        <f t="shared" ref="DI795:DI798" si="1618">1+6*DG795/(DG795+2000)+DH795</f>
        <v>2.62043795620438</v>
      </c>
      <c r="DJ795" s="11">
        <v>1</v>
      </c>
      <c r="DK795" s="11">
        <v>2.38</v>
      </c>
      <c r="DL795" s="8">
        <f t="shared" ref="DL795:DL798" si="1619">1+DJ795*DK795</f>
        <v>3.38</v>
      </c>
      <c r="DM795" s="9">
        <v>1.075</v>
      </c>
      <c r="DN795" s="17">
        <v>1.535</v>
      </c>
      <c r="DO795" s="18">
        <f t="shared" ref="DO795:DO798" si="1620">DF795*DI795*DM795*DL795*DN795</f>
        <v>0</v>
      </c>
      <c r="DP795" s="11">
        <f t="shared" ref="DP795:DP798" si="1621">IF(DB795=1,1,(IF(DB795=2,2,12)))</f>
        <v>12</v>
      </c>
      <c r="DQ795" s="26"/>
      <c r="DR795" s="26"/>
      <c r="DS795" s="27"/>
      <c r="DT795" s="27"/>
      <c r="DU795" s="27"/>
      <c r="DV795" s="11">
        <f>_xlfn.RANK.EQ(EI795,EI795:EI798,0)</f>
        <v>3</v>
      </c>
      <c r="DW795" s="11">
        <v>0</v>
      </c>
      <c r="DX795" s="11">
        <v>1.8</v>
      </c>
      <c r="DY795" s="12">
        <v>1.35</v>
      </c>
      <c r="DZ795" s="13">
        <f t="shared" ref="DZ795:DZ798" si="1622">DW795*DX795*DY795</f>
        <v>0</v>
      </c>
      <c r="EA795" s="11">
        <v>740</v>
      </c>
      <c r="EB795" s="11">
        <v>0</v>
      </c>
      <c r="EC795" s="31">
        <f t="shared" ref="EC795:EC798" si="1623">1+6*EA795/(EA795+2000)+EB795</f>
        <v>2.62043795620438</v>
      </c>
      <c r="ED795" s="11">
        <v>1</v>
      </c>
      <c r="EE795" s="11">
        <v>3.18</v>
      </c>
      <c r="EF795" s="8">
        <f t="shared" ref="EF795:EF798" si="1624">1+ED795*EE795</f>
        <v>4.18</v>
      </c>
      <c r="EG795" s="9">
        <v>1.075</v>
      </c>
      <c r="EH795" s="17">
        <v>1.65</v>
      </c>
      <c r="EI795" s="18">
        <f t="shared" ref="EI795:EI798" si="1625">DZ795*EC795*EG795*EF795*EH795</f>
        <v>0</v>
      </c>
      <c r="EJ795" s="11">
        <f t="shared" ref="EJ795:EJ798" si="1626">IF(DV795=1,1,(IF(DV795=2,2,12)))</f>
        <v>12</v>
      </c>
    </row>
    <row r="796" s="1" customFormat="1" customHeight="1" spans="1:140">
      <c r="F796" s="11">
        <f>_xlfn.RANK.EQ(S796,S795:S798,0)</f>
        <v>2</v>
      </c>
      <c r="G796" s="11">
        <v>1446.85</v>
      </c>
      <c r="H796" s="11">
        <v>1.8</v>
      </c>
      <c r="I796" s="12">
        <v>1.35</v>
      </c>
      <c r="J796" s="13">
        <f t="shared" si="1592"/>
        <v>3515.8455</v>
      </c>
      <c r="K796" s="11">
        <v>190</v>
      </c>
      <c r="L796" s="11">
        <v>1.23</v>
      </c>
      <c r="M796" s="31">
        <f t="shared" si="1593"/>
        <v>2.75054794520548</v>
      </c>
      <c r="N796" s="11">
        <v>0.95</v>
      </c>
      <c r="O796" s="11">
        <v>2.09</v>
      </c>
      <c r="P796" s="8">
        <f t="shared" si="1594"/>
        <v>2.9855</v>
      </c>
      <c r="Q796" s="9">
        <v>1.075</v>
      </c>
      <c r="R796" s="17">
        <v>1.1</v>
      </c>
      <c r="S796" s="18">
        <f t="shared" si="1595"/>
        <v>34140.2916433144</v>
      </c>
      <c r="T796" s="11">
        <f t="shared" si="1596"/>
        <v>2</v>
      </c>
      <c r="Z796" s="11">
        <f>_xlfn.RANK.EQ(AM796,AM795:AM798,0)</f>
        <v>2</v>
      </c>
      <c r="AA796" s="11">
        <v>1446.85</v>
      </c>
      <c r="AB796" s="11">
        <v>1.8</v>
      </c>
      <c r="AC796" s="12">
        <v>1.35</v>
      </c>
      <c r="AD796" s="13">
        <f t="shared" si="1597"/>
        <v>3515.8455</v>
      </c>
      <c r="AE796" s="11">
        <v>190</v>
      </c>
      <c r="AF796" s="11">
        <v>1.23</v>
      </c>
      <c r="AG796" s="31">
        <f t="shared" si="1598"/>
        <v>2.75054794520548</v>
      </c>
      <c r="AH796" s="11">
        <v>0.95</v>
      </c>
      <c r="AI796" s="11">
        <v>2.09</v>
      </c>
      <c r="AJ796" s="8">
        <f t="shared" si="1599"/>
        <v>2.9855</v>
      </c>
      <c r="AK796" s="9">
        <v>1.075</v>
      </c>
      <c r="AL796" s="17">
        <v>1.1</v>
      </c>
      <c r="AM796" s="18">
        <f t="shared" si="1600"/>
        <v>34140.2916433144</v>
      </c>
      <c r="AN796" s="11">
        <f t="shared" si="1601"/>
        <v>2</v>
      </c>
      <c r="AT796" s="11">
        <f>_xlfn.RANK.EQ(BG796,BG795:BG798,0)</f>
        <v>2</v>
      </c>
      <c r="AU796" s="11">
        <v>1446.85</v>
      </c>
      <c r="AV796" s="11">
        <v>1.8</v>
      </c>
      <c r="AW796" s="12">
        <v>1.35</v>
      </c>
      <c r="AX796" s="13">
        <f t="shared" si="1602"/>
        <v>3515.8455</v>
      </c>
      <c r="AY796" s="11">
        <v>190</v>
      </c>
      <c r="AZ796" s="11">
        <v>1.23</v>
      </c>
      <c r="BA796" s="31">
        <f t="shared" si="1603"/>
        <v>2.75054794520548</v>
      </c>
      <c r="BB796" s="11">
        <v>0.95</v>
      </c>
      <c r="BC796" s="11">
        <v>2.09</v>
      </c>
      <c r="BD796" s="8">
        <f t="shared" si="1604"/>
        <v>2.9855</v>
      </c>
      <c r="BE796" s="9">
        <v>1.075</v>
      </c>
      <c r="BF796" s="17">
        <v>1.115</v>
      </c>
      <c r="BG796" s="18">
        <f t="shared" si="1605"/>
        <v>34605.8410748141</v>
      </c>
      <c r="BH796" s="11">
        <f t="shared" si="1606"/>
        <v>2</v>
      </c>
      <c r="BN796" s="11">
        <f>_xlfn.RANK.EQ(CA796,CA795:CA798,0)</f>
        <v>2</v>
      </c>
      <c r="BO796" s="11">
        <v>1446.85</v>
      </c>
      <c r="BP796" s="11">
        <v>1.8</v>
      </c>
      <c r="BQ796" s="12">
        <v>1.35</v>
      </c>
      <c r="BR796" s="13">
        <f t="shared" si="1607"/>
        <v>3515.8455</v>
      </c>
      <c r="BS796" s="11">
        <v>190</v>
      </c>
      <c r="BT796" s="11">
        <v>1.23</v>
      </c>
      <c r="BU796" s="31">
        <f t="shared" si="1608"/>
        <v>2.75054794520548</v>
      </c>
      <c r="BV796" s="11">
        <v>0.95</v>
      </c>
      <c r="BW796" s="11">
        <v>2.09</v>
      </c>
      <c r="BX796" s="8">
        <f t="shared" si="1609"/>
        <v>2.9855</v>
      </c>
      <c r="BY796" s="9">
        <v>1.075</v>
      </c>
      <c r="BZ796" s="17">
        <v>1.115</v>
      </c>
      <c r="CA796" s="18">
        <f t="shared" si="1610"/>
        <v>34605.8410748141</v>
      </c>
      <c r="CB796" s="11">
        <f t="shared" si="1611"/>
        <v>2</v>
      </c>
      <c r="CH796" s="11">
        <f>_xlfn.RANK.EQ(CU796,CU795:CU798,0)</f>
        <v>2</v>
      </c>
      <c r="CI796" s="11">
        <v>1446.85</v>
      </c>
      <c r="CJ796" s="11">
        <v>1.8</v>
      </c>
      <c r="CK796" s="12">
        <v>1.35</v>
      </c>
      <c r="CL796" s="13">
        <f t="shared" si="1612"/>
        <v>3515.8455</v>
      </c>
      <c r="CM796" s="11">
        <v>190</v>
      </c>
      <c r="CN796" s="11">
        <v>1.23</v>
      </c>
      <c r="CO796" s="31">
        <f t="shared" si="1613"/>
        <v>2.75054794520548</v>
      </c>
      <c r="CP796" s="11">
        <v>0.95</v>
      </c>
      <c r="CQ796" s="11">
        <v>2.09</v>
      </c>
      <c r="CR796" s="8">
        <f t="shared" si="1614"/>
        <v>2.9855</v>
      </c>
      <c r="CS796" s="9">
        <v>1.075</v>
      </c>
      <c r="CT796" s="17">
        <v>1.185</v>
      </c>
      <c r="CU796" s="18">
        <f t="shared" si="1615"/>
        <v>36778.4050884796</v>
      </c>
      <c r="CV796" s="11">
        <f t="shared" si="1616"/>
        <v>2</v>
      </c>
      <c r="DB796" s="11">
        <f>_xlfn.RANK.EQ(DO796,DO795:DO798,0)</f>
        <v>2</v>
      </c>
      <c r="DC796" s="11">
        <v>1446.85</v>
      </c>
      <c r="DD796" s="11">
        <v>1.8</v>
      </c>
      <c r="DE796" s="12">
        <v>1.35</v>
      </c>
      <c r="DF796" s="13">
        <f t="shared" si="1617"/>
        <v>3515.8455</v>
      </c>
      <c r="DG796" s="11">
        <v>190</v>
      </c>
      <c r="DH796" s="11">
        <v>1.23</v>
      </c>
      <c r="DI796" s="31">
        <f t="shared" si="1618"/>
        <v>2.75054794520548</v>
      </c>
      <c r="DJ796" s="11">
        <v>0.95</v>
      </c>
      <c r="DK796" s="11">
        <v>2.09</v>
      </c>
      <c r="DL796" s="8">
        <f t="shared" si="1619"/>
        <v>2.9855</v>
      </c>
      <c r="DM796" s="9">
        <v>1.075</v>
      </c>
      <c r="DN796" s="17">
        <v>1.185</v>
      </c>
      <c r="DO796" s="18">
        <f t="shared" si="1620"/>
        <v>36778.4050884796</v>
      </c>
      <c r="DP796" s="11">
        <f t="shared" si="1621"/>
        <v>2</v>
      </c>
      <c r="DV796" s="11">
        <f>_xlfn.RANK.EQ(EI796,EI795:EI798,0)</f>
        <v>2</v>
      </c>
      <c r="DW796" s="11">
        <v>1446.85</v>
      </c>
      <c r="DX796" s="11">
        <v>1.8</v>
      </c>
      <c r="DY796" s="12">
        <v>1.35</v>
      </c>
      <c r="DZ796" s="13">
        <f t="shared" si="1622"/>
        <v>3515.8455</v>
      </c>
      <c r="EA796" s="11">
        <v>190</v>
      </c>
      <c r="EB796" s="11">
        <v>1.32</v>
      </c>
      <c r="EC796" s="31">
        <f t="shared" si="1623"/>
        <v>2.84054794520548</v>
      </c>
      <c r="ED796" s="11">
        <v>0.95</v>
      </c>
      <c r="EE796" s="11">
        <v>2.91</v>
      </c>
      <c r="EF796" s="8">
        <f t="shared" si="1624"/>
        <v>3.7645</v>
      </c>
      <c r="EG796" s="9">
        <v>1.075</v>
      </c>
      <c r="EH796" s="17">
        <v>1.3</v>
      </c>
      <c r="EI796" s="18">
        <f t="shared" si="1625"/>
        <v>52540.1156402056</v>
      </c>
      <c r="EJ796" s="11">
        <f t="shared" si="1626"/>
        <v>2</v>
      </c>
    </row>
    <row r="797" s="1" customFormat="1" customHeight="1" spans="1:140">
      <c r="F797" s="11">
        <f>_xlfn.RANK.EQ(S797,S795:S798,0)</f>
        <v>1</v>
      </c>
      <c r="G797" s="11">
        <v>1446.85</v>
      </c>
      <c r="H797" s="11">
        <v>1.8</v>
      </c>
      <c r="I797" s="12">
        <v>1.35</v>
      </c>
      <c r="J797" s="13">
        <f t="shared" si="1592"/>
        <v>3515.8455</v>
      </c>
      <c r="K797" s="11">
        <v>240</v>
      </c>
      <c r="L797" s="11">
        <v>1.83</v>
      </c>
      <c r="M797" s="31">
        <f t="shared" si="1593"/>
        <v>3.47285714285714</v>
      </c>
      <c r="N797" s="11">
        <v>0.89</v>
      </c>
      <c r="O797" s="11">
        <v>1.78</v>
      </c>
      <c r="P797" s="8">
        <f t="shared" si="1594"/>
        <v>2.5842</v>
      </c>
      <c r="Q797" s="9">
        <v>1.075</v>
      </c>
      <c r="R797" s="17">
        <v>1.1</v>
      </c>
      <c r="S797" s="18">
        <f t="shared" si="1595"/>
        <v>37311.608566061</v>
      </c>
      <c r="T797" s="11">
        <f t="shared" si="1596"/>
        <v>1</v>
      </c>
      <c r="Z797" s="11">
        <f>_xlfn.RANK.EQ(AM797,AM795:AM798,0)</f>
        <v>1</v>
      </c>
      <c r="AA797" s="11">
        <v>1446.85</v>
      </c>
      <c r="AB797" s="11">
        <v>1.8</v>
      </c>
      <c r="AC797" s="12">
        <v>1.35</v>
      </c>
      <c r="AD797" s="13">
        <f t="shared" si="1597"/>
        <v>3515.8455</v>
      </c>
      <c r="AE797" s="11">
        <v>200</v>
      </c>
      <c r="AF797" s="11">
        <v>1.83</v>
      </c>
      <c r="AG797" s="31">
        <f t="shared" si="1598"/>
        <v>3.37545454545455</v>
      </c>
      <c r="AH797" s="11">
        <v>1</v>
      </c>
      <c r="AI797" s="11">
        <v>2.71</v>
      </c>
      <c r="AJ797" s="8">
        <f t="shared" si="1599"/>
        <v>3.71</v>
      </c>
      <c r="AK797" s="9">
        <v>1.075</v>
      </c>
      <c r="AL797" s="17">
        <v>1.1</v>
      </c>
      <c r="AM797" s="18">
        <f t="shared" si="1600"/>
        <v>52063.9489374874</v>
      </c>
      <c r="AN797" s="11">
        <f t="shared" si="1601"/>
        <v>1</v>
      </c>
      <c r="AT797" s="11">
        <f>_xlfn.RANK.EQ(BG797,BG795:BG798,0)</f>
        <v>1</v>
      </c>
      <c r="AU797" s="11">
        <v>1446.85</v>
      </c>
      <c r="AV797" s="11">
        <v>1.8</v>
      </c>
      <c r="AW797" s="12">
        <v>1.35</v>
      </c>
      <c r="AX797" s="13">
        <f t="shared" si="1602"/>
        <v>3515.8455</v>
      </c>
      <c r="AY797" s="11">
        <v>240</v>
      </c>
      <c r="AZ797" s="11">
        <v>1.83</v>
      </c>
      <c r="BA797" s="31">
        <f t="shared" si="1603"/>
        <v>3.47285714285714</v>
      </c>
      <c r="BB797" s="11">
        <v>0.93</v>
      </c>
      <c r="BC797" s="11">
        <v>1.85</v>
      </c>
      <c r="BD797" s="8">
        <f t="shared" si="1604"/>
        <v>2.7205</v>
      </c>
      <c r="BE797" s="9">
        <v>1.075</v>
      </c>
      <c r="BF797" s="17">
        <v>1.115</v>
      </c>
      <c r="BG797" s="18">
        <f t="shared" si="1605"/>
        <v>39815.187285295</v>
      </c>
      <c r="BH797" s="11">
        <f t="shared" si="1606"/>
        <v>1</v>
      </c>
      <c r="BN797" s="11">
        <f>_xlfn.RANK.EQ(CA797,CA795:CA798,0)</f>
        <v>1</v>
      </c>
      <c r="BO797" s="11">
        <v>1446.85</v>
      </c>
      <c r="BP797" s="11">
        <v>1.8</v>
      </c>
      <c r="BQ797" s="12">
        <v>1.35</v>
      </c>
      <c r="BR797" s="13">
        <f t="shared" si="1607"/>
        <v>3515.8455</v>
      </c>
      <c r="BS797" s="11">
        <v>240</v>
      </c>
      <c r="BT797" s="11">
        <v>1.83</v>
      </c>
      <c r="BU797" s="31">
        <f t="shared" si="1608"/>
        <v>3.47285714285714</v>
      </c>
      <c r="BV797" s="11">
        <v>1</v>
      </c>
      <c r="BW797" s="11">
        <v>2.71</v>
      </c>
      <c r="BX797" s="8">
        <f t="shared" si="1609"/>
        <v>3.71</v>
      </c>
      <c r="BY797" s="9">
        <v>1.075</v>
      </c>
      <c r="BZ797" s="17">
        <v>1.115</v>
      </c>
      <c r="CA797" s="18">
        <f t="shared" si="1610"/>
        <v>54296.7633995385</v>
      </c>
      <c r="CB797" s="11">
        <f t="shared" si="1611"/>
        <v>1</v>
      </c>
      <c r="CH797" s="11">
        <f>_xlfn.RANK.EQ(CU797,CU795:CU798,0)</f>
        <v>1</v>
      </c>
      <c r="CI797" s="11">
        <v>1446.85</v>
      </c>
      <c r="CJ797" s="11">
        <v>1.8</v>
      </c>
      <c r="CK797" s="12">
        <v>1.35</v>
      </c>
      <c r="CL797" s="13">
        <f t="shared" si="1612"/>
        <v>3515.8455</v>
      </c>
      <c r="CM797" s="11">
        <v>240</v>
      </c>
      <c r="CN797" s="11">
        <v>1.83</v>
      </c>
      <c r="CO797" s="31">
        <f t="shared" si="1613"/>
        <v>3.47285714285714</v>
      </c>
      <c r="CP797" s="11">
        <v>0.93</v>
      </c>
      <c r="CQ797" s="11">
        <v>1.85</v>
      </c>
      <c r="CR797" s="8">
        <f t="shared" si="1614"/>
        <v>2.7205</v>
      </c>
      <c r="CS797" s="9">
        <v>1.075</v>
      </c>
      <c r="CT797" s="17">
        <v>1.185</v>
      </c>
      <c r="CU797" s="18">
        <f t="shared" si="1615"/>
        <v>42314.7954556723</v>
      </c>
      <c r="CV797" s="11">
        <f t="shared" si="1616"/>
        <v>1</v>
      </c>
      <c r="DB797" s="11">
        <f>_xlfn.RANK.EQ(DO797,DO795:DO798,0)</f>
        <v>1</v>
      </c>
      <c r="DC797" s="11">
        <v>1446.85</v>
      </c>
      <c r="DD797" s="11">
        <v>1.8</v>
      </c>
      <c r="DE797" s="12">
        <v>1.35</v>
      </c>
      <c r="DF797" s="13">
        <f t="shared" si="1617"/>
        <v>3515.8455</v>
      </c>
      <c r="DG797" s="11">
        <v>240</v>
      </c>
      <c r="DH797" s="11">
        <v>1.83</v>
      </c>
      <c r="DI797" s="31">
        <f t="shared" si="1618"/>
        <v>3.47285714285714</v>
      </c>
      <c r="DJ797" s="11">
        <v>1</v>
      </c>
      <c r="DK797" s="11">
        <v>2.71</v>
      </c>
      <c r="DL797" s="8">
        <f t="shared" si="1619"/>
        <v>3.71</v>
      </c>
      <c r="DM797" s="9">
        <v>1.075</v>
      </c>
      <c r="DN797" s="17">
        <v>1.185</v>
      </c>
      <c r="DO797" s="18">
        <f t="shared" si="1620"/>
        <v>57705.5288147561</v>
      </c>
      <c r="DP797" s="11">
        <f t="shared" si="1621"/>
        <v>1</v>
      </c>
      <c r="DV797" s="11">
        <f>_xlfn.RANK.EQ(EI797,EI795:EI798,0)</f>
        <v>1</v>
      </c>
      <c r="DW797" s="11">
        <v>1446.85</v>
      </c>
      <c r="DX797" s="11">
        <v>1.8</v>
      </c>
      <c r="DY797" s="12">
        <v>1.35</v>
      </c>
      <c r="DZ797" s="13">
        <f t="shared" si="1622"/>
        <v>3515.8455</v>
      </c>
      <c r="EA797" s="11">
        <v>240</v>
      </c>
      <c r="EB797" s="11">
        <v>1.92</v>
      </c>
      <c r="EC797" s="31">
        <f t="shared" si="1623"/>
        <v>3.56285714285714</v>
      </c>
      <c r="ED797" s="11">
        <v>1</v>
      </c>
      <c r="EE797" s="11">
        <v>3.51</v>
      </c>
      <c r="EF797" s="8">
        <f t="shared" si="1624"/>
        <v>4.51</v>
      </c>
      <c r="EG797" s="9">
        <v>1.075</v>
      </c>
      <c r="EH797" s="17">
        <v>1.3</v>
      </c>
      <c r="EI797" s="18">
        <f t="shared" si="1625"/>
        <v>78950.802683564</v>
      </c>
      <c r="EJ797" s="11">
        <f t="shared" si="1626"/>
        <v>1</v>
      </c>
    </row>
    <row r="798" s="1" customFormat="1" customHeight="1" spans="1:140">
      <c r="F798" s="11">
        <f>_xlfn.RANK.EQ(S798,S795:S798,0)</f>
        <v>3</v>
      </c>
      <c r="G798" s="11">
        <v>0</v>
      </c>
      <c r="H798" s="11">
        <v>1.8</v>
      </c>
      <c r="I798" s="12">
        <v>1.35</v>
      </c>
      <c r="J798" s="13">
        <f t="shared" si="1592"/>
        <v>0</v>
      </c>
      <c r="K798" s="11">
        <v>0</v>
      </c>
      <c r="L798" s="11">
        <v>0.2</v>
      </c>
      <c r="M798" s="31">
        <f t="shared" si="1593"/>
        <v>1.2</v>
      </c>
      <c r="N798" s="28">
        <v>0.7</v>
      </c>
      <c r="O798" s="28">
        <v>1.5</v>
      </c>
      <c r="P798" s="8">
        <f t="shared" si="1594"/>
        <v>2.05</v>
      </c>
      <c r="Q798" s="9">
        <v>1.075</v>
      </c>
      <c r="R798" s="17">
        <v>1.1</v>
      </c>
      <c r="S798" s="18">
        <f t="shared" si="1595"/>
        <v>0</v>
      </c>
      <c r="T798" s="28">
        <f t="shared" si="1596"/>
        <v>12</v>
      </c>
      <c r="Z798" s="11">
        <f>_xlfn.RANK.EQ(AM798,AM795:AM798,0)</f>
        <v>3</v>
      </c>
      <c r="AA798" s="11">
        <v>0</v>
      </c>
      <c r="AB798" s="11">
        <v>1.8</v>
      </c>
      <c r="AC798" s="12">
        <v>1.35</v>
      </c>
      <c r="AD798" s="13">
        <f t="shared" si="1597"/>
        <v>0</v>
      </c>
      <c r="AE798" s="11">
        <v>0</v>
      </c>
      <c r="AF798" s="11">
        <v>0.2</v>
      </c>
      <c r="AG798" s="31">
        <f t="shared" si="1598"/>
        <v>1.2</v>
      </c>
      <c r="AH798" s="28">
        <v>0.7</v>
      </c>
      <c r="AI798" s="28">
        <v>1.5</v>
      </c>
      <c r="AJ798" s="8">
        <f t="shared" si="1599"/>
        <v>2.05</v>
      </c>
      <c r="AK798" s="9">
        <v>1.075</v>
      </c>
      <c r="AL798" s="17">
        <v>1.1</v>
      </c>
      <c r="AM798" s="18">
        <f t="shared" si="1600"/>
        <v>0</v>
      </c>
      <c r="AN798" s="28">
        <f t="shared" si="1601"/>
        <v>12</v>
      </c>
      <c r="AT798" s="11">
        <f>_xlfn.RANK.EQ(BG798,BG795:BG798,0)</f>
        <v>3</v>
      </c>
      <c r="AU798" s="11">
        <v>0</v>
      </c>
      <c r="AV798" s="11">
        <v>1.8</v>
      </c>
      <c r="AW798" s="12">
        <v>1.35</v>
      </c>
      <c r="AX798" s="13">
        <f t="shared" si="1602"/>
        <v>0</v>
      </c>
      <c r="AY798" s="11">
        <v>0</v>
      </c>
      <c r="AZ798" s="11">
        <v>0.2</v>
      </c>
      <c r="BA798" s="31">
        <f t="shared" si="1603"/>
        <v>1.2</v>
      </c>
      <c r="BB798" s="28">
        <v>0.7</v>
      </c>
      <c r="BC798" s="28">
        <v>1.5</v>
      </c>
      <c r="BD798" s="8">
        <f t="shared" si="1604"/>
        <v>2.05</v>
      </c>
      <c r="BE798" s="9">
        <v>1.075</v>
      </c>
      <c r="BF798" s="17">
        <v>1.115</v>
      </c>
      <c r="BG798" s="18">
        <f t="shared" si="1605"/>
        <v>0</v>
      </c>
      <c r="BH798" s="28">
        <f t="shared" si="1606"/>
        <v>12</v>
      </c>
      <c r="BN798" s="11">
        <f>_xlfn.RANK.EQ(CA798,CA795:CA798,0)</f>
        <v>3</v>
      </c>
      <c r="BO798" s="11">
        <v>0</v>
      </c>
      <c r="BP798" s="11">
        <v>1.8</v>
      </c>
      <c r="BQ798" s="12">
        <v>1.35</v>
      </c>
      <c r="BR798" s="13">
        <f t="shared" si="1607"/>
        <v>0</v>
      </c>
      <c r="BS798" s="11">
        <v>0</v>
      </c>
      <c r="BT798" s="11">
        <v>0.2</v>
      </c>
      <c r="BU798" s="31">
        <f t="shared" si="1608"/>
        <v>1.2</v>
      </c>
      <c r="BV798" s="28">
        <v>0.7</v>
      </c>
      <c r="BW798" s="28">
        <v>1.5</v>
      </c>
      <c r="BX798" s="8">
        <f t="shared" si="1609"/>
        <v>2.05</v>
      </c>
      <c r="BY798" s="9">
        <v>1.075</v>
      </c>
      <c r="BZ798" s="17">
        <v>1.115</v>
      </c>
      <c r="CA798" s="18">
        <f t="shared" si="1610"/>
        <v>0</v>
      </c>
      <c r="CB798" s="28">
        <f t="shared" si="1611"/>
        <v>12</v>
      </c>
      <c r="CH798" s="11">
        <f>_xlfn.RANK.EQ(CU798,CU795:CU798,0)</f>
        <v>3</v>
      </c>
      <c r="CI798" s="11">
        <v>0</v>
      </c>
      <c r="CJ798" s="11">
        <v>1.8</v>
      </c>
      <c r="CK798" s="12">
        <v>1.35</v>
      </c>
      <c r="CL798" s="13">
        <f t="shared" si="1612"/>
        <v>0</v>
      </c>
      <c r="CM798" s="11">
        <v>0</v>
      </c>
      <c r="CN798" s="11">
        <v>0.2</v>
      </c>
      <c r="CO798" s="31">
        <f t="shared" si="1613"/>
        <v>1.2</v>
      </c>
      <c r="CP798" s="28">
        <v>0.7</v>
      </c>
      <c r="CQ798" s="28">
        <v>1.5</v>
      </c>
      <c r="CR798" s="8">
        <f t="shared" si="1614"/>
        <v>2.05</v>
      </c>
      <c r="CS798" s="9">
        <v>1.075</v>
      </c>
      <c r="CT798" s="17">
        <v>1.185</v>
      </c>
      <c r="CU798" s="18">
        <f t="shared" si="1615"/>
        <v>0</v>
      </c>
      <c r="CV798" s="28">
        <f t="shared" si="1616"/>
        <v>12</v>
      </c>
      <c r="DB798" s="11">
        <f>_xlfn.RANK.EQ(DO798,DO795:DO798,0)</f>
        <v>3</v>
      </c>
      <c r="DC798" s="11">
        <v>0</v>
      </c>
      <c r="DD798" s="11">
        <v>1.8</v>
      </c>
      <c r="DE798" s="12">
        <v>1.35</v>
      </c>
      <c r="DF798" s="13">
        <f t="shared" si="1617"/>
        <v>0</v>
      </c>
      <c r="DG798" s="11">
        <v>0</v>
      </c>
      <c r="DH798" s="11">
        <v>0.2</v>
      </c>
      <c r="DI798" s="31">
        <f t="shared" si="1618"/>
        <v>1.2</v>
      </c>
      <c r="DJ798" s="28">
        <v>0.7</v>
      </c>
      <c r="DK798" s="28">
        <v>1.5</v>
      </c>
      <c r="DL798" s="8">
        <f t="shared" si="1619"/>
        <v>2.05</v>
      </c>
      <c r="DM798" s="9">
        <v>1.075</v>
      </c>
      <c r="DN798" s="17">
        <v>1.185</v>
      </c>
      <c r="DO798" s="18">
        <f t="shared" si="1620"/>
        <v>0</v>
      </c>
      <c r="DP798" s="28">
        <f t="shared" si="1621"/>
        <v>12</v>
      </c>
      <c r="DV798" s="11">
        <f>_xlfn.RANK.EQ(EI798,EI795:EI798,0)</f>
        <v>3</v>
      </c>
      <c r="DW798" s="11">
        <v>0</v>
      </c>
      <c r="DX798" s="11">
        <v>1.8</v>
      </c>
      <c r="DY798" s="12">
        <v>1.35</v>
      </c>
      <c r="DZ798" s="13">
        <f t="shared" si="1622"/>
        <v>0</v>
      </c>
      <c r="EA798" s="11">
        <v>0</v>
      </c>
      <c r="EB798" s="11">
        <v>0.2</v>
      </c>
      <c r="EC798" s="31">
        <f t="shared" si="1623"/>
        <v>1.2</v>
      </c>
      <c r="ED798" s="28">
        <v>0.7</v>
      </c>
      <c r="EE798" s="28">
        <v>1.5</v>
      </c>
      <c r="EF798" s="8">
        <f t="shared" si="1624"/>
        <v>2.05</v>
      </c>
      <c r="EG798" s="9">
        <v>1.075</v>
      </c>
      <c r="EH798" s="17">
        <v>1.3</v>
      </c>
      <c r="EI798" s="18">
        <f t="shared" si="1625"/>
        <v>0</v>
      </c>
      <c r="EJ798" s="28">
        <f t="shared" si="1626"/>
        <v>12</v>
      </c>
    </row>
    <row r="799" s="1" customFormat="1" customHeight="1" spans="1:140">
      <c r="F799" s="32" t="s">
        <v>42</v>
      </c>
      <c r="G799" s="33">
        <f>LARGE(S795:S798,1)/1</f>
        <v>37311.608566061</v>
      </c>
      <c r="H799" s="32" t="s">
        <v>43</v>
      </c>
      <c r="I799" s="33">
        <f>LARGE(S795:S798,2)/2</f>
        <v>17070.1458216572</v>
      </c>
      <c r="J799" s="32" t="s">
        <v>44</v>
      </c>
      <c r="K799" s="33">
        <f>LARGE(S795:S798,3)/12</f>
        <v>0</v>
      </c>
      <c r="L799" s="32" t="s">
        <v>45</v>
      </c>
      <c r="M799" s="34">
        <f>LARGE(S795:S798,4)/12</f>
        <v>0</v>
      </c>
      <c r="N799" s="35" t="s">
        <v>46</v>
      </c>
      <c r="O799" s="36">
        <f>G799+I799+K799+M799</f>
        <v>54381.7543877181</v>
      </c>
      <c r="P799" s="35" t="s">
        <v>47</v>
      </c>
      <c r="Q799" s="35">
        <v>5.3</v>
      </c>
      <c r="R799" s="35"/>
      <c r="S799" s="35" t="s">
        <v>48</v>
      </c>
      <c r="T799" s="36">
        <f>O799*Q799</f>
        <v>288223.298254906</v>
      </c>
      <c r="Z799" s="32" t="s">
        <v>42</v>
      </c>
      <c r="AA799" s="33">
        <f>LARGE(AM795:AM798,1)/1</f>
        <v>52063.9489374874</v>
      </c>
      <c r="AB799" s="32" t="s">
        <v>43</v>
      </c>
      <c r="AC799" s="33">
        <f>LARGE(AM795:AM798,2)/2</f>
        <v>17070.1458216572</v>
      </c>
      <c r="AD799" s="32" t="s">
        <v>44</v>
      </c>
      <c r="AE799" s="33">
        <f>LARGE(AM795:AM798,3)/12</f>
        <v>0</v>
      </c>
      <c r="AF799" s="32" t="s">
        <v>45</v>
      </c>
      <c r="AG799" s="34">
        <f>LARGE(AM795:AM798,4)/12</f>
        <v>0</v>
      </c>
      <c r="AH799" s="35" t="s">
        <v>46</v>
      </c>
      <c r="AI799" s="36">
        <f>AA799+AC799+AE799+AG799</f>
        <v>69134.0947591446</v>
      </c>
      <c r="AJ799" s="35" t="s">
        <v>47</v>
      </c>
      <c r="AK799" s="35">
        <v>5.3</v>
      </c>
      <c r="AL799" s="35"/>
      <c r="AM799" s="35" t="s">
        <v>48</v>
      </c>
      <c r="AN799" s="36">
        <f>AI799*AK799</f>
        <v>366410.702223466</v>
      </c>
      <c r="AT799" s="32" t="s">
        <v>42</v>
      </c>
      <c r="AU799" s="33">
        <f>LARGE(BG795:BG798,1)/1</f>
        <v>39815.187285295</v>
      </c>
      <c r="AV799" s="32" t="s">
        <v>43</v>
      </c>
      <c r="AW799" s="33">
        <f>LARGE(BG795:BG798,2)/2</f>
        <v>17302.920537407</v>
      </c>
      <c r="AX799" s="32" t="s">
        <v>44</v>
      </c>
      <c r="AY799" s="33">
        <f>LARGE(BG795:BG798,3)/12</f>
        <v>0</v>
      </c>
      <c r="AZ799" s="32" t="s">
        <v>45</v>
      </c>
      <c r="BA799" s="34">
        <f>LARGE(BG795:BG798,4)/12</f>
        <v>0</v>
      </c>
      <c r="BB799" s="35" t="s">
        <v>46</v>
      </c>
      <c r="BC799" s="36">
        <f>AU799+AW799+AY799+BA799</f>
        <v>57118.107822702</v>
      </c>
      <c r="BD799" s="35" t="s">
        <v>47</v>
      </c>
      <c r="BE799" s="35">
        <v>5.3</v>
      </c>
      <c r="BF799" s="35"/>
      <c r="BG799" s="35" t="s">
        <v>48</v>
      </c>
      <c r="BH799" s="36">
        <f>BC799*BE799</f>
        <v>302725.971460321</v>
      </c>
      <c r="BN799" s="32" t="s">
        <v>42</v>
      </c>
      <c r="BO799" s="33">
        <f>LARGE(CA795:CA798,1)/1</f>
        <v>54296.7633995385</v>
      </c>
      <c r="BP799" s="32" t="s">
        <v>43</v>
      </c>
      <c r="BQ799" s="33">
        <f>LARGE(CA795:CA798,2)/2</f>
        <v>17302.920537407</v>
      </c>
      <c r="BR799" s="32" t="s">
        <v>44</v>
      </c>
      <c r="BS799" s="33">
        <f>LARGE(CA795:CA798,3)/12</f>
        <v>0</v>
      </c>
      <c r="BT799" s="32" t="s">
        <v>45</v>
      </c>
      <c r="BU799" s="34">
        <f>LARGE(CA795:CA798,4)/12</f>
        <v>0</v>
      </c>
      <c r="BV799" s="35" t="s">
        <v>46</v>
      </c>
      <c r="BW799" s="36">
        <f>BO799+BQ799+BS799+BU799</f>
        <v>71599.6839369455</v>
      </c>
      <c r="BX799" s="35" t="s">
        <v>47</v>
      </c>
      <c r="BY799" s="35">
        <v>5.3</v>
      </c>
      <c r="BZ799" s="35"/>
      <c r="CA799" s="35" t="s">
        <v>48</v>
      </c>
      <c r="CB799" s="36">
        <f>BW799*BY799</f>
        <v>379478.324865811</v>
      </c>
      <c r="CH799" s="32" t="s">
        <v>42</v>
      </c>
      <c r="CI799" s="33">
        <f>LARGE(CU795:CU798,1)/1</f>
        <v>42314.7954556723</v>
      </c>
      <c r="CJ799" s="32" t="s">
        <v>43</v>
      </c>
      <c r="CK799" s="33">
        <f>LARGE(CU795:CU798,2)/2</f>
        <v>18389.2025442398</v>
      </c>
      <c r="CL799" s="32" t="s">
        <v>44</v>
      </c>
      <c r="CM799" s="33">
        <f>LARGE(CU795:CU798,3)/12</f>
        <v>0</v>
      </c>
      <c r="CN799" s="32" t="s">
        <v>45</v>
      </c>
      <c r="CO799" s="34">
        <f>LARGE(CU795:CU798,4)/12</f>
        <v>0</v>
      </c>
      <c r="CP799" s="35" t="s">
        <v>46</v>
      </c>
      <c r="CQ799" s="36">
        <f>CI799+CK799+CM799+CO799</f>
        <v>60703.997999912</v>
      </c>
      <c r="CR799" s="35" t="s">
        <v>47</v>
      </c>
      <c r="CS799" s="35">
        <v>5.3</v>
      </c>
      <c r="CT799" s="35"/>
      <c r="CU799" s="35" t="s">
        <v>48</v>
      </c>
      <c r="CV799" s="36">
        <f>CQ799*CS799</f>
        <v>321731.189399534</v>
      </c>
      <c r="DB799" s="32" t="s">
        <v>42</v>
      </c>
      <c r="DC799" s="33">
        <f>LARGE(DO795:DO798,1)/1</f>
        <v>57705.5288147561</v>
      </c>
      <c r="DD799" s="32" t="s">
        <v>43</v>
      </c>
      <c r="DE799" s="33">
        <f>LARGE(DO795:DO798,2)/2</f>
        <v>18389.2025442398</v>
      </c>
      <c r="DF799" s="32" t="s">
        <v>44</v>
      </c>
      <c r="DG799" s="33">
        <f>LARGE(DO795:DO798,3)/12</f>
        <v>0</v>
      </c>
      <c r="DH799" s="32" t="s">
        <v>45</v>
      </c>
      <c r="DI799" s="34">
        <f>LARGE(DO795:DO798,4)/12</f>
        <v>0</v>
      </c>
      <c r="DJ799" s="35" t="s">
        <v>46</v>
      </c>
      <c r="DK799" s="36">
        <f>DC799+DE799+DG799+DI799</f>
        <v>76094.7313589959</v>
      </c>
      <c r="DL799" s="35" t="s">
        <v>47</v>
      </c>
      <c r="DM799" s="35">
        <v>5.3</v>
      </c>
      <c r="DN799" s="35"/>
      <c r="DO799" s="35" t="s">
        <v>48</v>
      </c>
      <c r="DP799" s="36">
        <f>DK799*DM799</f>
        <v>403302.076202678</v>
      </c>
      <c r="DV799" s="32" t="s">
        <v>42</v>
      </c>
      <c r="DW799" s="33">
        <f>LARGE(EI795:EI798,1)/1</f>
        <v>78950.802683564</v>
      </c>
      <c r="DX799" s="32" t="s">
        <v>43</v>
      </c>
      <c r="DY799" s="33">
        <f>LARGE(EI795:EI798,2)/2</f>
        <v>26270.0578201028</v>
      </c>
      <c r="DZ799" s="32" t="s">
        <v>44</v>
      </c>
      <c r="EA799" s="33">
        <f>LARGE(EI795:EI798,3)/12</f>
        <v>0</v>
      </c>
      <c r="EB799" s="32" t="s">
        <v>45</v>
      </c>
      <c r="EC799" s="34">
        <f>LARGE(EI795:EI798,4)/12</f>
        <v>0</v>
      </c>
      <c r="ED799" s="35" t="s">
        <v>46</v>
      </c>
      <c r="EE799" s="36">
        <f>DW799+DY799+EA799+EC799</f>
        <v>105220.860503667</v>
      </c>
      <c r="EF799" s="35" t="s">
        <v>47</v>
      </c>
      <c r="EG799" s="35">
        <v>5.3</v>
      </c>
      <c r="EH799" s="35"/>
      <c r="EI799" s="35" t="s">
        <v>48</v>
      </c>
      <c r="EJ799" s="36">
        <f>EE799*EG799</f>
        <v>557670.560669434</v>
      </c>
    </row>
    <row r="800" s="1" customFormat="1" customHeight="1" spans="1:140">
      <c r="F800" s="32"/>
      <c r="G800" s="33"/>
      <c r="H800" s="32"/>
      <c r="I800" s="33"/>
      <c r="J800" s="32"/>
      <c r="K800" s="33"/>
      <c r="L800" s="32"/>
      <c r="M800" s="34"/>
      <c r="N800" s="35"/>
      <c r="O800" s="36"/>
      <c r="P800" s="35"/>
      <c r="Q800" s="35"/>
      <c r="R800" s="35"/>
      <c r="S800" s="35"/>
      <c r="T800" s="36"/>
      <c r="Z800" s="32"/>
      <c r="AA800" s="33"/>
      <c r="AB800" s="32"/>
      <c r="AC800" s="33"/>
      <c r="AD800" s="32"/>
      <c r="AE800" s="33"/>
      <c r="AF800" s="32"/>
      <c r="AG800" s="34"/>
      <c r="AH800" s="35"/>
      <c r="AI800" s="36"/>
      <c r="AJ800" s="35"/>
      <c r="AK800" s="35"/>
      <c r="AL800" s="35"/>
      <c r="AM800" s="35"/>
      <c r="AN800" s="36"/>
      <c r="AT800" s="32"/>
      <c r="AU800" s="33"/>
      <c r="AV800" s="32"/>
      <c r="AW800" s="33"/>
      <c r="AX800" s="32"/>
      <c r="AY800" s="33"/>
      <c r="AZ800" s="32"/>
      <c r="BA800" s="34"/>
      <c r="BB800" s="35"/>
      <c r="BC800" s="36"/>
      <c r="BD800" s="35"/>
      <c r="BE800" s="35"/>
      <c r="BF800" s="35"/>
      <c r="BG800" s="35"/>
      <c r="BH800" s="36"/>
      <c r="BN800" s="32"/>
      <c r="BO800" s="33"/>
      <c r="BP800" s="32"/>
      <c r="BQ800" s="33"/>
      <c r="BR800" s="32"/>
      <c r="BS800" s="33"/>
      <c r="BT800" s="32"/>
      <c r="BU800" s="34"/>
      <c r="BV800" s="35"/>
      <c r="BW800" s="36"/>
      <c r="BX800" s="35"/>
      <c r="BY800" s="35"/>
      <c r="BZ800" s="35"/>
      <c r="CA800" s="35"/>
      <c r="CB800" s="36"/>
      <c r="CH800" s="32"/>
      <c r="CI800" s="33"/>
      <c r="CJ800" s="32"/>
      <c r="CK800" s="33"/>
      <c r="CL800" s="32"/>
      <c r="CM800" s="33"/>
      <c r="CN800" s="32"/>
      <c r="CO800" s="34"/>
      <c r="CP800" s="35"/>
      <c r="CQ800" s="36"/>
      <c r="CR800" s="35"/>
      <c r="CS800" s="35"/>
      <c r="CT800" s="35"/>
      <c r="CU800" s="35"/>
      <c r="CV800" s="36"/>
      <c r="DB800" s="32"/>
      <c r="DC800" s="33"/>
      <c r="DD800" s="32"/>
      <c r="DE800" s="33"/>
      <c r="DF800" s="32"/>
      <c r="DG800" s="33"/>
      <c r="DH800" s="32"/>
      <c r="DI800" s="34"/>
      <c r="DJ800" s="35"/>
      <c r="DK800" s="36"/>
      <c r="DL800" s="35"/>
      <c r="DM800" s="35"/>
      <c r="DN800" s="35"/>
      <c r="DO800" s="35"/>
      <c r="DP800" s="36"/>
      <c r="DV800" s="32"/>
      <c r="DW800" s="33"/>
      <c r="DX800" s="32"/>
      <c r="DY800" s="33"/>
      <c r="DZ800" s="32"/>
      <c r="EA800" s="33"/>
      <c r="EB800" s="32"/>
      <c r="EC800" s="34"/>
      <c r="ED800" s="35"/>
      <c r="EE800" s="36"/>
      <c r="EF800" s="35"/>
      <c r="EG800" s="35"/>
      <c r="EH800" s="35"/>
      <c r="EI800" s="35"/>
      <c r="EJ800" s="36"/>
    </row>
    <row r="801" s="1" customFormat="1" customHeight="1" spans="6:140">
      <c r="F801" s="3" t="s">
        <v>49</v>
      </c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Z801" s="3" t="s">
        <v>49</v>
      </c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T801" s="3" t="s">
        <v>49</v>
      </c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N801" s="3" t="s">
        <v>49</v>
      </c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H801" s="3" t="s">
        <v>49</v>
      </c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DB801" s="3" t="s">
        <v>49</v>
      </c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V801" s="3" t="s">
        <v>49</v>
      </c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</row>
    <row r="802" s="1" customFormat="1" customHeight="1" spans="6:140">
      <c r="F802" s="28" t="s">
        <v>37</v>
      </c>
      <c r="G802" s="13" t="s">
        <v>8</v>
      </c>
      <c r="H802" s="13"/>
      <c r="I802" s="13"/>
      <c r="J802" s="13"/>
      <c r="K802" s="7" t="s">
        <v>25</v>
      </c>
      <c r="L802" s="7"/>
      <c r="M802" s="7"/>
      <c r="N802" s="8" t="s">
        <v>10</v>
      </c>
      <c r="O802" s="8"/>
      <c r="P802" s="8"/>
      <c r="Q802" s="9" t="s">
        <v>38</v>
      </c>
      <c r="R802" s="10" t="s">
        <v>12</v>
      </c>
      <c r="S802" s="29" t="s">
        <v>13</v>
      </c>
      <c r="T802" s="11" t="s">
        <v>39</v>
      </c>
      <c r="Z802" s="28" t="s">
        <v>37</v>
      </c>
      <c r="AA802" s="13" t="s">
        <v>8</v>
      </c>
      <c r="AB802" s="13"/>
      <c r="AC802" s="13"/>
      <c r="AD802" s="13"/>
      <c r="AE802" s="7" t="s">
        <v>25</v>
      </c>
      <c r="AF802" s="7"/>
      <c r="AG802" s="7"/>
      <c r="AH802" s="8" t="s">
        <v>10</v>
      </c>
      <c r="AI802" s="8"/>
      <c r="AJ802" s="8"/>
      <c r="AK802" s="9" t="s">
        <v>38</v>
      </c>
      <c r="AL802" s="10" t="s">
        <v>12</v>
      </c>
      <c r="AM802" s="29" t="s">
        <v>13</v>
      </c>
      <c r="AN802" s="11" t="s">
        <v>39</v>
      </c>
      <c r="AT802" s="28" t="s">
        <v>37</v>
      </c>
      <c r="AU802" s="13" t="s">
        <v>8</v>
      </c>
      <c r="AV802" s="13"/>
      <c r="AW802" s="13"/>
      <c r="AX802" s="13"/>
      <c r="AY802" s="7" t="s">
        <v>25</v>
      </c>
      <c r="AZ802" s="7"/>
      <c r="BA802" s="7"/>
      <c r="BB802" s="8" t="s">
        <v>10</v>
      </c>
      <c r="BC802" s="8"/>
      <c r="BD802" s="8"/>
      <c r="BE802" s="9" t="s">
        <v>38</v>
      </c>
      <c r="BF802" s="10" t="s">
        <v>12</v>
      </c>
      <c r="BG802" s="29" t="s">
        <v>13</v>
      </c>
      <c r="BH802" s="11" t="s">
        <v>39</v>
      </c>
      <c r="BN802" s="28" t="s">
        <v>37</v>
      </c>
      <c r="BO802" s="13" t="s">
        <v>8</v>
      </c>
      <c r="BP802" s="13"/>
      <c r="BQ802" s="13"/>
      <c r="BR802" s="13"/>
      <c r="BS802" s="7" t="s">
        <v>25</v>
      </c>
      <c r="BT802" s="7"/>
      <c r="BU802" s="7"/>
      <c r="BV802" s="8" t="s">
        <v>10</v>
      </c>
      <c r="BW802" s="8"/>
      <c r="BX802" s="8"/>
      <c r="BY802" s="9" t="s">
        <v>38</v>
      </c>
      <c r="BZ802" s="10" t="s">
        <v>12</v>
      </c>
      <c r="CA802" s="29" t="s">
        <v>13</v>
      </c>
      <c r="CB802" s="11" t="s">
        <v>39</v>
      </c>
      <c r="CH802" s="28" t="s">
        <v>37</v>
      </c>
      <c r="CI802" s="13" t="s">
        <v>8</v>
      </c>
      <c r="CJ802" s="13"/>
      <c r="CK802" s="13"/>
      <c r="CL802" s="13"/>
      <c r="CM802" s="7" t="s">
        <v>25</v>
      </c>
      <c r="CN802" s="7"/>
      <c r="CO802" s="7"/>
      <c r="CP802" s="8" t="s">
        <v>10</v>
      </c>
      <c r="CQ802" s="8"/>
      <c r="CR802" s="8"/>
      <c r="CS802" s="9" t="s">
        <v>38</v>
      </c>
      <c r="CT802" s="10" t="s">
        <v>12</v>
      </c>
      <c r="CU802" s="29" t="s">
        <v>13</v>
      </c>
      <c r="CV802" s="11" t="s">
        <v>39</v>
      </c>
      <c r="DB802" s="28" t="s">
        <v>37</v>
      </c>
      <c r="DC802" s="13" t="s">
        <v>8</v>
      </c>
      <c r="DD802" s="13"/>
      <c r="DE802" s="13"/>
      <c r="DF802" s="13"/>
      <c r="DG802" s="7" t="s">
        <v>25</v>
      </c>
      <c r="DH802" s="7"/>
      <c r="DI802" s="7"/>
      <c r="DJ802" s="8" t="s">
        <v>10</v>
      </c>
      <c r="DK802" s="8"/>
      <c r="DL802" s="8"/>
      <c r="DM802" s="9" t="s">
        <v>38</v>
      </c>
      <c r="DN802" s="10" t="s">
        <v>12</v>
      </c>
      <c r="DO802" s="29" t="s">
        <v>13</v>
      </c>
      <c r="DP802" s="11" t="s">
        <v>39</v>
      </c>
      <c r="DV802" s="28" t="s">
        <v>37</v>
      </c>
      <c r="DW802" s="13" t="s">
        <v>8</v>
      </c>
      <c r="DX802" s="13"/>
      <c r="DY802" s="13"/>
      <c r="DZ802" s="13"/>
      <c r="EA802" s="7" t="s">
        <v>25</v>
      </c>
      <c r="EB802" s="7"/>
      <c r="EC802" s="7"/>
      <c r="ED802" s="8" t="s">
        <v>10</v>
      </c>
      <c r="EE802" s="8"/>
      <c r="EF802" s="8"/>
      <c r="EG802" s="9" t="s">
        <v>38</v>
      </c>
      <c r="EH802" s="10" t="s">
        <v>12</v>
      </c>
      <c r="EI802" s="29" t="s">
        <v>13</v>
      </c>
      <c r="EJ802" s="11" t="s">
        <v>39</v>
      </c>
    </row>
    <row r="803" s="1" customFormat="1" customHeight="1" spans="6:140">
      <c r="F803" s="30"/>
      <c r="G803" s="11" t="s">
        <v>40</v>
      </c>
      <c r="H803" s="11" t="s">
        <v>41</v>
      </c>
      <c r="I803" s="11" t="s">
        <v>21</v>
      </c>
      <c r="J803" s="13" t="s">
        <v>8</v>
      </c>
      <c r="K803" s="11" t="s">
        <v>23</v>
      </c>
      <c r="L803" s="11" t="s">
        <v>24</v>
      </c>
      <c r="M803" s="7" t="s">
        <v>25</v>
      </c>
      <c r="N803" s="11" t="s">
        <v>26</v>
      </c>
      <c r="O803" s="11" t="s">
        <v>27</v>
      </c>
      <c r="P803" s="8" t="s">
        <v>28</v>
      </c>
      <c r="Q803" s="9" t="s">
        <v>29</v>
      </c>
      <c r="R803" s="14"/>
      <c r="S803" s="29"/>
      <c r="T803" s="11"/>
      <c r="U803" s="1"/>
      <c r="V803" s="1"/>
      <c r="W803" s="1"/>
      <c r="X803" s="1"/>
      <c r="Y803" s="1"/>
      <c r="Z803" s="30"/>
      <c r="AA803" s="11" t="s">
        <v>40</v>
      </c>
      <c r="AB803" s="11" t="s">
        <v>41</v>
      </c>
      <c r="AC803" s="11" t="s">
        <v>21</v>
      </c>
      <c r="AD803" s="13" t="s">
        <v>8</v>
      </c>
      <c r="AE803" s="11" t="s">
        <v>23</v>
      </c>
      <c r="AF803" s="11" t="s">
        <v>24</v>
      </c>
      <c r="AG803" s="7" t="s">
        <v>25</v>
      </c>
      <c r="AH803" s="11" t="s">
        <v>26</v>
      </c>
      <c r="AI803" s="11" t="s">
        <v>27</v>
      </c>
      <c r="AJ803" s="8" t="s">
        <v>28</v>
      </c>
      <c r="AK803" s="9" t="s">
        <v>29</v>
      </c>
      <c r="AL803" s="14"/>
      <c r="AM803" s="29"/>
      <c r="AN803" s="11"/>
      <c r="AO803" s="1"/>
      <c r="AP803" s="1"/>
      <c r="AQ803" s="1"/>
      <c r="AR803" s="1"/>
      <c r="AS803" s="1"/>
      <c r="AT803" s="30"/>
      <c r="AU803" s="11" t="s">
        <v>40</v>
      </c>
      <c r="AV803" s="11" t="s">
        <v>41</v>
      </c>
      <c r="AW803" s="11" t="s">
        <v>21</v>
      </c>
      <c r="AX803" s="13" t="s">
        <v>8</v>
      </c>
      <c r="AY803" s="11" t="s">
        <v>23</v>
      </c>
      <c r="AZ803" s="11" t="s">
        <v>24</v>
      </c>
      <c r="BA803" s="7" t="s">
        <v>25</v>
      </c>
      <c r="BB803" s="11" t="s">
        <v>26</v>
      </c>
      <c r="BC803" s="11" t="s">
        <v>27</v>
      </c>
      <c r="BD803" s="8" t="s">
        <v>28</v>
      </c>
      <c r="BE803" s="9" t="s">
        <v>29</v>
      </c>
      <c r="BF803" s="14"/>
      <c r="BG803" s="29"/>
      <c r="BH803" s="11"/>
      <c r="BI803" s="1"/>
      <c r="BJ803" s="1"/>
      <c r="BK803" s="1"/>
      <c r="BL803" s="1"/>
      <c r="BM803" s="1"/>
      <c r="BN803" s="30"/>
      <c r="BO803" s="11" t="s">
        <v>40</v>
      </c>
      <c r="BP803" s="11" t="s">
        <v>41</v>
      </c>
      <c r="BQ803" s="11" t="s">
        <v>21</v>
      </c>
      <c r="BR803" s="13" t="s">
        <v>8</v>
      </c>
      <c r="BS803" s="11" t="s">
        <v>23</v>
      </c>
      <c r="BT803" s="11" t="s">
        <v>24</v>
      </c>
      <c r="BU803" s="7" t="s">
        <v>25</v>
      </c>
      <c r="BV803" s="11" t="s">
        <v>26</v>
      </c>
      <c r="BW803" s="11" t="s">
        <v>27</v>
      </c>
      <c r="BX803" s="8" t="s">
        <v>28</v>
      </c>
      <c r="BY803" s="9" t="s">
        <v>29</v>
      </c>
      <c r="BZ803" s="14"/>
      <c r="CA803" s="29"/>
      <c r="CB803" s="11"/>
      <c r="CC803" s="1"/>
      <c r="CD803" s="1"/>
      <c r="CE803" s="1"/>
      <c r="CF803" s="1"/>
      <c r="CG803" s="1"/>
      <c r="CH803" s="30"/>
      <c r="CI803" s="11" t="s">
        <v>40</v>
      </c>
      <c r="CJ803" s="11" t="s">
        <v>41</v>
      </c>
      <c r="CK803" s="11" t="s">
        <v>21</v>
      </c>
      <c r="CL803" s="13" t="s">
        <v>8</v>
      </c>
      <c r="CM803" s="11" t="s">
        <v>23</v>
      </c>
      <c r="CN803" s="11" t="s">
        <v>24</v>
      </c>
      <c r="CO803" s="7" t="s">
        <v>25</v>
      </c>
      <c r="CP803" s="11" t="s">
        <v>26</v>
      </c>
      <c r="CQ803" s="11" t="s">
        <v>27</v>
      </c>
      <c r="CR803" s="8" t="s">
        <v>28</v>
      </c>
      <c r="CS803" s="9" t="s">
        <v>29</v>
      </c>
      <c r="CT803" s="14"/>
      <c r="CU803" s="29"/>
      <c r="CV803" s="11"/>
      <c r="CW803" s="1"/>
      <c r="CX803" s="1"/>
      <c r="CY803" s="1"/>
      <c r="CZ803" s="1"/>
      <c r="DA803" s="1"/>
      <c r="DB803" s="30"/>
      <c r="DC803" s="11" t="s">
        <v>40</v>
      </c>
      <c r="DD803" s="11" t="s">
        <v>41</v>
      </c>
      <c r="DE803" s="11" t="s">
        <v>21</v>
      </c>
      <c r="DF803" s="13" t="s">
        <v>8</v>
      </c>
      <c r="DG803" s="11" t="s">
        <v>23</v>
      </c>
      <c r="DH803" s="11" t="s">
        <v>24</v>
      </c>
      <c r="DI803" s="7" t="s">
        <v>25</v>
      </c>
      <c r="DJ803" s="11" t="s">
        <v>26</v>
      </c>
      <c r="DK803" s="11" t="s">
        <v>27</v>
      </c>
      <c r="DL803" s="8" t="s">
        <v>28</v>
      </c>
      <c r="DM803" s="9" t="s">
        <v>29</v>
      </c>
      <c r="DN803" s="14"/>
      <c r="DO803" s="29"/>
      <c r="DP803" s="11"/>
      <c r="DQ803" s="1"/>
      <c r="DR803" s="1"/>
      <c r="DS803" s="1"/>
      <c r="DT803" s="1"/>
      <c r="DU803" s="1"/>
      <c r="DV803" s="30"/>
      <c r="DW803" s="11" t="s">
        <v>40</v>
      </c>
      <c r="DX803" s="11" t="s">
        <v>41</v>
      </c>
      <c r="DY803" s="11" t="s">
        <v>21</v>
      </c>
      <c r="DZ803" s="13" t="s">
        <v>8</v>
      </c>
      <c r="EA803" s="11" t="s">
        <v>23</v>
      </c>
      <c r="EB803" s="11" t="s">
        <v>24</v>
      </c>
      <c r="EC803" s="7" t="s">
        <v>25</v>
      </c>
      <c r="ED803" s="11" t="s">
        <v>26</v>
      </c>
      <c r="EE803" s="11" t="s">
        <v>27</v>
      </c>
      <c r="EF803" s="8" t="s">
        <v>28</v>
      </c>
      <c r="EG803" s="9" t="s">
        <v>29</v>
      </c>
      <c r="EH803" s="14"/>
      <c r="EI803" s="29"/>
      <c r="EJ803" s="11"/>
    </row>
    <row r="804" s="1" customFormat="1" customHeight="1" spans="6:140">
      <c r="F804" s="11">
        <f>_xlfn.RANK.EQ(S804,S804:S807,0)</f>
        <v>1</v>
      </c>
      <c r="G804" s="11">
        <v>1446.85</v>
      </c>
      <c r="H804" s="11">
        <v>1.8</v>
      </c>
      <c r="I804" s="12">
        <v>1.35</v>
      </c>
      <c r="J804" s="13">
        <f t="shared" ref="J804:J807" si="1627">G804*H804*I804</f>
        <v>3515.8455</v>
      </c>
      <c r="K804" s="11">
        <v>740</v>
      </c>
      <c r="L804" s="11">
        <v>1.79</v>
      </c>
      <c r="M804" s="31">
        <f t="shared" ref="M804:M807" si="1628">1+6*K804/(K804+2000)+L804</f>
        <v>4.41043795620438</v>
      </c>
      <c r="N804" s="11">
        <v>1</v>
      </c>
      <c r="O804" s="11">
        <v>2.38</v>
      </c>
      <c r="P804" s="8">
        <f t="shared" ref="P804:P807" si="1629">1+N804*O804</f>
        <v>3.38</v>
      </c>
      <c r="Q804" s="9">
        <v>1.275</v>
      </c>
      <c r="R804" s="17">
        <v>1.45</v>
      </c>
      <c r="S804" s="18">
        <f t="shared" ref="S804:S807" si="1630">J804*M804*Q804*P804*R804</f>
        <v>96896.1198958491</v>
      </c>
      <c r="T804" s="11">
        <f t="shared" ref="T804:T807" si="1631">IF(F804=1,1,(IF(F804=2,2,12)))</f>
        <v>1</v>
      </c>
      <c r="Z804" s="11">
        <f>_xlfn.RANK.EQ(AM804,AM804:AM807,0)</f>
        <v>1</v>
      </c>
      <c r="AA804" s="11">
        <v>1446.85</v>
      </c>
      <c r="AB804" s="11">
        <v>1.8</v>
      </c>
      <c r="AC804" s="12">
        <v>1.35</v>
      </c>
      <c r="AD804" s="13">
        <f t="shared" ref="AD804:AD807" si="1632">AA804*AB804*AC804</f>
        <v>3515.8455</v>
      </c>
      <c r="AE804" s="11">
        <v>740</v>
      </c>
      <c r="AF804" s="11">
        <v>1.79</v>
      </c>
      <c r="AG804" s="31">
        <f t="shared" ref="AG804:AG807" si="1633">1+6*AE804/(AE804+2000)+AF804</f>
        <v>4.41043795620438</v>
      </c>
      <c r="AH804" s="11">
        <v>1</v>
      </c>
      <c r="AI804" s="11">
        <v>2.38</v>
      </c>
      <c r="AJ804" s="8">
        <f t="shared" ref="AJ804:AJ807" si="1634">1+AH804*AI804</f>
        <v>3.38</v>
      </c>
      <c r="AK804" s="9">
        <v>1.275</v>
      </c>
      <c r="AL804" s="17">
        <v>1.45</v>
      </c>
      <c r="AM804" s="18">
        <f t="shared" ref="AM804:AM807" si="1635">AD804*AG804*AK804*AJ804*AL804</f>
        <v>96896.1198958491</v>
      </c>
      <c r="AN804" s="11">
        <f t="shared" ref="AN804:AN807" si="1636">IF(Z804=1,1,(IF(Z804=2,2,12)))</f>
        <v>1</v>
      </c>
      <c r="AT804" s="11">
        <f>_xlfn.RANK.EQ(BG804,BG804:BG807,0)</f>
        <v>1</v>
      </c>
      <c r="AU804" s="11">
        <v>1446.85</v>
      </c>
      <c r="AV804" s="11">
        <v>1.8</v>
      </c>
      <c r="AW804" s="12">
        <v>1.35</v>
      </c>
      <c r="AX804" s="13">
        <f t="shared" ref="AX804:AX807" si="1637">AU804*AV804*AW804</f>
        <v>3515.8455</v>
      </c>
      <c r="AY804" s="11">
        <v>740</v>
      </c>
      <c r="AZ804" s="11">
        <v>1.79</v>
      </c>
      <c r="BA804" s="31">
        <f t="shared" ref="BA804:BA807" si="1638">1+6*AY804/(AY804+2000)+AZ804</f>
        <v>4.41043795620438</v>
      </c>
      <c r="BB804" s="11">
        <v>1</v>
      </c>
      <c r="BC804" s="11">
        <v>2.38</v>
      </c>
      <c r="BD804" s="8">
        <f t="shared" ref="BD804:BD807" si="1639">1+BB804*BC804</f>
        <v>3.38</v>
      </c>
      <c r="BE804" s="9">
        <v>1.275</v>
      </c>
      <c r="BF804" s="17">
        <v>1.465</v>
      </c>
      <c r="BG804" s="18">
        <f t="shared" ref="BG804:BG807" si="1640">AX804*BA804*BE804*BD804*BF804</f>
        <v>97898.4935499441</v>
      </c>
      <c r="BH804" s="11">
        <f t="shared" ref="BH804:BH807" si="1641">IF(AT804=1,1,(IF(AT804=2,2,12)))</f>
        <v>1</v>
      </c>
      <c r="BN804" s="11">
        <f>_xlfn.RANK.EQ(CA804,CA804:CA807,0)</f>
        <v>1</v>
      </c>
      <c r="BO804" s="11">
        <v>1446.85</v>
      </c>
      <c r="BP804" s="11">
        <v>1.8</v>
      </c>
      <c r="BQ804" s="12">
        <v>1.35</v>
      </c>
      <c r="BR804" s="13">
        <f t="shared" ref="BR804:BR807" si="1642">BO804*BP804*BQ804</f>
        <v>3515.8455</v>
      </c>
      <c r="BS804" s="11">
        <v>740</v>
      </c>
      <c r="BT804" s="11">
        <v>1.79</v>
      </c>
      <c r="BU804" s="31">
        <f t="shared" ref="BU804:BU807" si="1643">1+6*BS804/(BS804+2000)+BT804</f>
        <v>4.41043795620438</v>
      </c>
      <c r="BV804" s="11">
        <v>1</v>
      </c>
      <c r="BW804" s="11">
        <v>2.38</v>
      </c>
      <c r="BX804" s="8">
        <f t="shared" ref="BX804:BX807" si="1644">1+BV804*BW804</f>
        <v>3.38</v>
      </c>
      <c r="BY804" s="9">
        <v>1.275</v>
      </c>
      <c r="BZ804" s="17">
        <v>1.465</v>
      </c>
      <c r="CA804" s="18">
        <f t="shared" ref="CA804:CA807" si="1645">BR804*BU804*BY804*BX804*BZ804</f>
        <v>97898.4935499441</v>
      </c>
      <c r="CB804" s="11">
        <f t="shared" ref="CB804:CB807" si="1646">IF(BN804=1,1,(IF(BN804=2,2,12)))</f>
        <v>1</v>
      </c>
      <c r="CH804" s="11">
        <f>_xlfn.RANK.EQ(CU804,CU804:CU807,0)</f>
        <v>1</v>
      </c>
      <c r="CI804" s="11">
        <v>1446.85</v>
      </c>
      <c r="CJ804" s="11">
        <v>1.8</v>
      </c>
      <c r="CK804" s="12">
        <v>1.35</v>
      </c>
      <c r="CL804" s="13">
        <f t="shared" ref="CL804:CL807" si="1647">CI804*CJ804*CK804</f>
        <v>3515.8455</v>
      </c>
      <c r="CM804" s="11">
        <v>740</v>
      </c>
      <c r="CN804" s="11">
        <v>1.79</v>
      </c>
      <c r="CO804" s="31">
        <f t="shared" ref="CO804:CO807" si="1648">1+6*CM804/(CM804+2000)+CN804</f>
        <v>4.41043795620438</v>
      </c>
      <c r="CP804" s="11">
        <v>1</v>
      </c>
      <c r="CQ804" s="11">
        <v>2.38</v>
      </c>
      <c r="CR804" s="8">
        <f t="shared" ref="CR804:CR807" si="1649">1+CP804*CQ804</f>
        <v>3.38</v>
      </c>
      <c r="CS804" s="9">
        <v>1.275</v>
      </c>
      <c r="CT804" s="17">
        <v>1.535</v>
      </c>
      <c r="CU804" s="18">
        <f t="shared" ref="CU804:CU807" si="1650">CL804*CO804*CS804*CR804*CT804</f>
        <v>102576.237269054</v>
      </c>
      <c r="CV804" s="11">
        <f t="shared" ref="CV804:CV807" si="1651">IF(CH804=1,1,(IF(CH804=2,2,12)))</f>
        <v>1</v>
      </c>
      <c r="DB804" s="11">
        <f>_xlfn.RANK.EQ(DO804,DO804:DO807,0)</f>
        <v>1</v>
      </c>
      <c r="DC804" s="11">
        <v>1446.85</v>
      </c>
      <c r="DD804" s="11">
        <v>1.8</v>
      </c>
      <c r="DE804" s="12">
        <v>1.35</v>
      </c>
      <c r="DF804" s="13">
        <f t="shared" ref="DF804:DF807" si="1652">DC804*DD804*DE804</f>
        <v>3515.8455</v>
      </c>
      <c r="DG804" s="11">
        <v>740</v>
      </c>
      <c r="DH804" s="11">
        <v>1.79</v>
      </c>
      <c r="DI804" s="31">
        <f t="shared" ref="DI804:DI807" si="1653">1+6*DG804/(DG804+2000)+DH804</f>
        <v>4.41043795620438</v>
      </c>
      <c r="DJ804" s="11">
        <v>1</v>
      </c>
      <c r="DK804" s="11">
        <v>2.38</v>
      </c>
      <c r="DL804" s="8">
        <f t="shared" ref="DL804:DL807" si="1654">1+DJ804*DK804</f>
        <v>3.38</v>
      </c>
      <c r="DM804" s="9">
        <v>1.275</v>
      </c>
      <c r="DN804" s="17">
        <v>1.535</v>
      </c>
      <c r="DO804" s="18">
        <f t="shared" ref="DO804:DO807" si="1655">DF804*DI804*DM804*DL804*DN804</f>
        <v>102576.237269054</v>
      </c>
      <c r="DP804" s="11">
        <f t="shared" ref="DP804:DP807" si="1656">IF(DB804=1,1,(IF(DB804=2,2,12)))</f>
        <v>1</v>
      </c>
      <c r="DV804" s="11">
        <f>_xlfn.RANK.EQ(EI804,EI804:EI807,0)</f>
        <v>1</v>
      </c>
      <c r="DW804" s="11">
        <v>1446.85</v>
      </c>
      <c r="DX804" s="11">
        <v>1.8</v>
      </c>
      <c r="DY804" s="12">
        <v>1.35</v>
      </c>
      <c r="DZ804" s="13">
        <f t="shared" ref="DZ804:DZ807" si="1657">DW804*DX804*DY804</f>
        <v>3515.8455</v>
      </c>
      <c r="EA804" s="11">
        <v>740</v>
      </c>
      <c r="EB804" s="11">
        <v>1.88</v>
      </c>
      <c r="EC804" s="31">
        <f t="shared" ref="EC804:EC807" si="1658">1+6*EA804/(EA804+2000)+EB804</f>
        <v>4.50043795620438</v>
      </c>
      <c r="ED804" s="11">
        <v>1</v>
      </c>
      <c r="EE804" s="11">
        <v>3.18</v>
      </c>
      <c r="EF804" s="8">
        <f t="shared" ref="EF804:EF807" si="1659">1+ED804*EE804</f>
        <v>4.18</v>
      </c>
      <c r="EG804" s="9">
        <v>1.275</v>
      </c>
      <c r="EH804" s="17">
        <v>1.65</v>
      </c>
      <c r="EI804" s="18">
        <f t="shared" ref="EI804:EI807" si="1660">DZ804*EC804*EG804*EF804*EH804</f>
        <v>139140.952428191</v>
      </c>
      <c r="EJ804" s="11">
        <f t="shared" ref="EJ804:EJ807" si="1661">IF(DV804=1,1,(IF(DV804=2,2,12)))</f>
        <v>1</v>
      </c>
    </row>
    <row r="805" s="1" customFormat="1" customHeight="1" spans="6:140">
      <c r="F805" s="11">
        <f>_xlfn.RANK.EQ(S805,S804:S807,0)</f>
        <v>3</v>
      </c>
      <c r="G805" s="11">
        <v>1446.85</v>
      </c>
      <c r="H805" s="11">
        <v>1.8</v>
      </c>
      <c r="I805" s="12">
        <v>1.35</v>
      </c>
      <c r="J805" s="13">
        <f t="shared" si="1627"/>
        <v>3515.8455</v>
      </c>
      <c r="K805" s="11">
        <v>440</v>
      </c>
      <c r="L805" s="11">
        <v>1.23</v>
      </c>
      <c r="M805" s="31">
        <f t="shared" si="1628"/>
        <v>3.31196721311475</v>
      </c>
      <c r="N805" s="11">
        <v>0.95</v>
      </c>
      <c r="O805" s="11">
        <v>2.09</v>
      </c>
      <c r="P805" s="8">
        <f t="shared" si="1629"/>
        <v>2.9855</v>
      </c>
      <c r="Q805" s="9">
        <v>1.275</v>
      </c>
      <c r="R805" s="17">
        <v>1.1</v>
      </c>
      <c r="S805" s="18">
        <f t="shared" si="1630"/>
        <v>48756.8631134651</v>
      </c>
      <c r="T805" s="11">
        <f t="shared" si="1631"/>
        <v>12</v>
      </c>
      <c r="Z805" s="11">
        <f>_xlfn.RANK.EQ(AM805,AM804:AM807,0)</f>
        <v>3</v>
      </c>
      <c r="AA805" s="11">
        <v>1446.85</v>
      </c>
      <c r="AB805" s="11">
        <v>1.8</v>
      </c>
      <c r="AC805" s="12">
        <v>1.35</v>
      </c>
      <c r="AD805" s="13">
        <f t="shared" si="1632"/>
        <v>3515.8455</v>
      </c>
      <c r="AE805" s="11">
        <v>440</v>
      </c>
      <c r="AF805" s="11">
        <v>1.23</v>
      </c>
      <c r="AG805" s="31">
        <f t="shared" si="1633"/>
        <v>3.31196721311475</v>
      </c>
      <c r="AH805" s="11">
        <v>0.95</v>
      </c>
      <c r="AI805" s="11">
        <v>2.09</v>
      </c>
      <c r="AJ805" s="8">
        <f t="shared" si="1634"/>
        <v>2.9855</v>
      </c>
      <c r="AK805" s="9">
        <v>1.275</v>
      </c>
      <c r="AL805" s="17">
        <v>1.1</v>
      </c>
      <c r="AM805" s="18">
        <f t="shared" si="1635"/>
        <v>48756.8631134651</v>
      </c>
      <c r="AN805" s="11">
        <f t="shared" si="1636"/>
        <v>12</v>
      </c>
      <c r="AT805" s="11">
        <f>_xlfn.RANK.EQ(BG805,BG804:BG807,0)</f>
        <v>3</v>
      </c>
      <c r="AU805" s="11">
        <v>1446.85</v>
      </c>
      <c r="AV805" s="11">
        <v>1.8</v>
      </c>
      <c r="AW805" s="12">
        <v>1.35</v>
      </c>
      <c r="AX805" s="13">
        <f t="shared" si="1637"/>
        <v>3515.8455</v>
      </c>
      <c r="AY805" s="11">
        <v>440</v>
      </c>
      <c r="AZ805" s="11">
        <v>1.23</v>
      </c>
      <c r="BA805" s="31">
        <f t="shared" si="1638"/>
        <v>3.31196721311475</v>
      </c>
      <c r="BB805" s="11">
        <v>0.95</v>
      </c>
      <c r="BC805" s="11">
        <v>2.09</v>
      </c>
      <c r="BD805" s="8">
        <f t="shared" si="1639"/>
        <v>2.9855</v>
      </c>
      <c r="BE805" s="9">
        <v>1.275</v>
      </c>
      <c r="BF805" s="17">
        <v>1.115</v>
      </c>
      <c r="BG805" s="18">
        <f t="shared" si="1640"/>
        <v>49421.7294286487</v>
      </c>
      <c r="BH805" s="11">
        <f t="shared" si="1641"/>
        <v>12</v>
      </c>
      <c r="BN805" s="11">
        <f>_xlfn.RANK.EQ(CA805,CA804:CA807,0)</f>
        <v>3</v>
      </c>
      <c r="BO805" s="11">
        <v>1446.85</v>
      </c>
      <c r="BP805" s="11">
        <v>1.8</v>
      </c>
      <c r="BQ805" s="12">
        <v>1.35</v>
      </c>
      <c r="BR805" s="13">
        <f t="shared" si="1642"/>
        <v>3515.8455</v>
      </c>
      <c r="BS805" s="11">
        <v>440</v>
      </c>
      <c r="BT805" s="11">
        <v>1.23</v>
      </c>
      <c r="BU805" s="31">
        <f t="shared" si="1643"/>
        <v>3.31196721311475</v>
      </c>
      <c r="BV805" s="11">
        <v>0.95</v>
      </c>
      <c r="BW805" s="11">
        <v>2.09</v>
      </c>
      <c r="BX805" s="8">
        <f t="shared" si="1644"/>
        <v>2.9855</v>
      </c>
      <c r="BY805" s="9">
        <v>1.275</v>
      </c>
      <c r="BZ805" s="17">
        <v>1.115</v>
      </c>
      <c r="CA805" s="18">
        <f t="shared" si="1645"/>
        <v>49421.7294286487</v>
      </c>
      <c r="CB805" s="11">
        <f t="shared" si="1646"/>
        <v>12</v>
      </c>
      <c r="CH805" s="11">
        <f>_xlfn.RANK.EQ(CU805,CU804:CU807,0)</f>
        <v>3</v>
      </c>
      <c r="CI805" s="11">
        <v>1446.85</v>
      </c>
      <c r="CJ805" s="11">
        <v>1.8</v>
      </c>
      <c r="CK805" s="12">
        <v>1.35</v>
      </c>
      <c r="CL805" s="13">
        <f t="shared" si="1647"/>
        <v>3515.8455</v>
      </c>
      <c r="CM805" s="11">
        <v>440</v>
      </c>
      <c r="CN805" s="11">
        <v>1.23</v>
      </c>
      <c r="CO805" s="31">
        <f t="shared" si="1648"/>
        <v>3.31196721311475</v>
      </c>
      <c r="CP805" s="11">
        <v>0.95</v>
      </c>
      <c r="CQ805" s="11">
        <v>2.09</v>
      </c>
      <c r="CR805" s="8">
        <f t="shared" si="1649"/>
        <v>2.9855</v>
      </c>
      <c r="CS805" s="9">
        <v>1.275</v>
      </c>
      <c r="CT805" s="17">
        <v>1.185</v>
      </c>
      <c r="CU805" s="18">
        <f t="shared" si="1650"/>
        <v>52524.4388995056</v>
      </c>
      <c r="CV805" s="11">
        <f t="shared" si="1651"/>
        <v>12</v>
      </c>
      <c r="DB805" s="11">
        <f>_xlfn.RANK.EQ(DO805,DO804:DO807,0)</f>
        <v>3</v>
      </c>
      <c r="DC805" s="11">
        <v>1446.85</v>
      </c>
      <c r="DD805" s="11">
        <v>1.8</v>
      </c>
      <c r="DE805" s="12">
        <v>1.35</v>
      </c>
      <c r="DF805" s="13">
        <f t="shared" si="1652"/>
        <v>3515.8455</v>
      </c>
      <c r="DG805" s="11">
        <v>440</v>
      </c>
      <c r="DH805" s="11">
        <v>1.23</v>
      </c>
      <c r="DI805" s="31">
        <f t="shared" si="1653"/>
        <v>3.31196721311475</v>
      </c>
      <c r="DJ805" s="11">
        <v>0.95</v>
      </c>
      <c r="DK805" s="11">
        <v>2.09</v>
      </c>
      <c r="DL805" s="8">
        <f t="shared" si="1654"/>
        <v>2.9855</v>
      </c>
      <c r="DM805" s="9">
        <v>1.275</v>
      </c>
      <c r="DN805" s="17">
        <v>1.185</v>
      </c>
      <c r="DO805" s="18">
        <f t="shared" si="1655"/>
        <v>52524.4388995056</v>
      </c>
      <c r="DP805" s="11">
        <f t="shared" si="1656"/>
        <v>12</v>
      </c>
      <c r="DV805" s="11">
        <f>_xlfn.RANK.EQ(EI805,EI804:EI807,0)</f>
        <v>3</v>
      </c>
      <c r="DW805" s="11">
        <v>1446.85</v>
      </c>
      <c r="DX805" s="11">
        <v>1.8</v>
      </c>
      <c r="DY805" s="12">
        <v>1.35</v>
      </c>
      <c r="DZ805" s="13">
        <f t="shared" si="1657"/>
        <v>3515.8455</v>
      </c>
      <c r="EA805" s="11">
        <v>440</v>
      </c>
      <c r="EB805" s="11">
        <v>1.32</v>
      </c>
      <c r="EC805" s="31">
        <f t="shared" si="1658"/>
        <v>3.40196721311475</v>
      </c>
      <c r="ED805" s="11">
        <v>0.95</v>
      </c>
      <c r="EE805" s="11">
        <v>2.91</v>
      </c>
      <c r="EF805" s="8">
        <f t="shared" si="1659"/>
        <v>3.7645</v>
      </c>
      <c r="EG805" s="9">
        <v>1.275</v>
      </c>
      <c r="EH805" s="17">
        <v>1.3</v>
      </c>
      <c r="EI805" s="18">
        <f t="shared" si="1660"/>
        <v>74631.254952464</v>
      </c>
      <c r="EJ805" s="11">
        <f t="shared" si="1661"/>
        <v>12</v>
      </c>
    </row>
    <row r="806" s="1" customFormat="1" customHeight="1" spans="6:140">
      <c r="F806" s="11">
        <f>_xlfn.RANK.EQ(S806,S804:S807,0)</f>
        <v>2</v>
      </c>
      <c r="G806" s="11">
        <v>1446.85</v>
      </c>
      <c r="H806" s="11">
        <v>1.8</v>
      </c>
      <c r="I806" s="12">
        <v>1.35</v>
      </c>
      <c r="J806" s="13">
        <f t="shared" si="1627"/>
        <v>3515.8455</v>
      </c>
      <c r="K806" s="11">
        <v>490</v>
      </c>
      <c r="L806" s="11">
        <v>1.83</v>
      </c>
      <c r="M806" s="31">
        <f t="shared" si="1628"/>
        <v>4.01072289156627</v>
      </c>
      <c r="N806" s="11">
        <v>0.89</v>
      </c>
      <c r="O806" s="11">
        <v>1.78</v>
      </c>
      <c r="P806" s="8">
        <f t="shared" si="1629"/>
        <v>2.5842</v>
      </c>
      <c r="Q806" s="9">
        <v>1.275</v>
      </c>
      <c r="R806" s="17">
        <v>1.1</v>
      </c>
      <c r="S806" s="18">
        <f t="shared" si="1630"/>
        <v>51107.1226953696</v>
      </c>
      <c r="T806" s="11">
        <f t="shared" si="1631"/>
        <v>2</v>
      </c>
      <c r="Z806" s="11">
        <f>_xlfn.RANK.EQ(AM806,AM804:AM807,0)</f>
        <v>2</v>
      </c>
      <c r="AA806" s="11">
        <v>1446.85</v>
      </c>
      <c r="AB806" s="11">
        <v>1.8</v>
      </c>
      <c r="AC806" s="12">
        <v>1.35</v>
      </c>
      <c r="AD806" s="13">
        <f t="shared" si="1632"/>
        <v>3515.8455</v>
      </c>
      <c r="AE806" s="11">
        <v>450</v>
      </c>
      <c r="AF806" s="11">
        <v>1.83</v>
      </c>
      <c r="AG806" s="31">
        <f t="shared" si="1633"/>
        <v>3.93204081632653</v>
      </c>
      <c r="AH806" s="11">
        <v>1</v>
      </c>
      <c r="AI806" s="11">
        <v>2.71</v>
      </c>
      <c r="AJ806" s="8">
        <f t="shared" si="1634"/>
        <v>3.71</v>
      </c>
      <c r="AK806" s="9">
        <v>1.275</v>
      </c>
      <c r="AL806" s="17">
        <v>1.1</v>
      </c>
      <c r="AM806" s="18">
        <f t="shared" si="1635"/>
        <v>71932.4047187018</v>
      </c>
      <c r="AN806" s="11">
        <f t="shared" si="1636"/>
        <v>2</v>
      </c>
      <c r="AT806" s="11">
        <f>_xlfn.RANK.EQ(BG806,BG804:BG807,0)</f>
        <v>2</v>
      </c>
      <c r="AU806" s="11">
        <v>1446.85</v>
      </c>
      <c r="AV806" s="11">
        <v>1.8</v>
      </c>
      <c r="AW806" s="12">
        <v>1.35</v>
      </c>
      <c r="AX806" s="13">
        <f t="shared" si="1637"/>
        <v>3515.8455</v>
      </c>
      <c r="AY806" s="11">
        <v>490</v>
      </c>
      <c r="AZ806" s="11">
        <v>1.83</v>
      </c>
      <c r="BA806" s="31">
        <f t="shared" si="1638"/>
        <v>4.01072289156627</v>
      </c>
      <c r="BB806" s="11">
        <v>0.93</v>
      </c>
      <c r="BC806" s="11">
        <v>1.85</v>
      </c>
      <c r="BD806" s="8">
        <f t="shared" si="1639"/>
        <v>2.7205</v>
      </c>
      <c r="BE806" s="9">
        <v>1.275</v>
      </c>
      <c r="BF806" s="17">
        <v>1.115</v>
      </c>
      <c r="BG806" s="18">
        <f t="shared" si="1640"/>
        <v>54536.369240848</v>
      </c>
      <c r="BH806" s="11">
        <f t="shared" si="1641"/>
        <v>2</v>
      </c>
      <c r="BN806" s="11">
        <f>_xlfn.RANK.EQ(CA806,CA804:CA807,0)</f>
        <v>2</v>
      </c>
      <c r="BO806" s="11">
        <v>1446.85</v>
      </c>
      <c r="BP806" s="11">
        <v>1.8</v>
      </c>
      <c r="BQ806" s="12">
        <v>1.35</v>
      </c>
      <c r="BR806" s="13">
        <f t="shared" si="1642"/>
        <v>3515.8455</v>
      </c>
      <c r="BS806" s="11">
        <v>490</v>
      </c>
      <c r="BT806" s="11">
        <v>1.83</v>
      </c>
      <c r="BU806" s="31">
        <f t="shared" si="1643"/>
        <v>4.01072289156627</v>
      </c>
      <c r="BV806" s="11">
        <v>1</v>
      </c>
      <c r="BW806" s="11">
        <v>2.71</v>
      </c>
      <c r="BX806" s="8">
        <f t="shared" si="1644"/>
        <v>3.71</v>
      </c>
      <c r="BY806" s="9">
        <v>1.275</v>
      </c>
      <c r="BZ806" s="17">
        <v>1.115</v>
      </c>
      <c r="CA806" s="18">
        <f t="shared" si="1645"/>
        <v>74372.3322490521</v>
      </c>
      <c r="CB806" s="11">
        <f t="shared" si="1646"/>
        <v>2</v>
      </c>
      <c r="CH806" s="11">
        <f>_xlfn.RANK.EQ(CU806,CU804:CU807,0)</f>
        <v>2</v>
      </c>
      <c r="CI806" s="11">
        <v>1446.85</v>
      </c>
      <c r="CJ806" s="11">
        <v>1.8</v>
      </c>
      <c r="CK806" s="12">
        <v>1.35</v>
      </c>
      <c r="CL806" s="13">
        <f t="shared" si="1647"/>
        <v>3515.8455</v>
      </c>
      <c r="CM806" s="11">
        <v>490</v>
      </c>
      <c r="CN806" s="11">
        <v>1.83</v>
      </c>
      <c r="CO806" s="31">
        <f t="shared" si="1648"/>
        <v>4.01072289156627</v>
      </c>
      <c r="CP806" s="11">
        <v>0.93</v>
      </c>
      <c r="CQ806" s="11">
        <v>1.85</v>
      </c>
      <c r="CR806" s="8">
        <f t="shared" si="1649"/>
        <v>2.7205</v>
      </c>
      <c r="CS806" s="9">
        <v>1.275</v>
      </c>
      <c r="CT806" s="17">
        <v>1.185</v>
      </c>
      <c r="CU806" s="18">
        <f t="shared" si="1650"/>
        <v>57960.1771752511</v>
      </c>
      <c r="CV806" s="11">
        <f t="shared" si="1651"/>
        <v>2</v>
      </c>
      <c r="DB806" s="11">
        <f>_xlfn.RANK.EQ(DO806,DO804:DO807,0)</f>
        <v>2</v>
      </c>
      <c r="DC806" s="11">
        <v>1446.85</v>
      </c>
      <c r="DD806" s="11">
        <v>1.8</v>
      </c>
      <c r="DE806" s="12">
        <v>1.35</v>
      </c>
      <c r="DF806" s="13">
        <f t="shared" si="1652"/>
        <v>3515.8455</v>
      </c>
      <c r="DG806" s="11">
        <v>490</v>
      </c>
      <c r="DH806" s="11">
        <v>1.83</v>
      </c>
      <c r="DI806" s="31">
        <f t="shared" si="1653"/>
        <v>4.01072289156627</v>
      </c>
      <c r="DJ806" s="11">
        <v>1</v>
      </c>
      <c r="DK806" s="11">
        <v>2.71</v>
      </c>
      <c r="DL806" s="8">
        <f t="shared" si="1654"/>
        <v>3.71</v>
      </c>
      <c r="DM806" s="9">
        <v>1.275</v>
      </c>
      <c r="DN806" s="17">
        <v>1.185</v>
      </c>
      <c r="DO806" s="18">
        <f t="shared" si="1655"/>
        <v>79041.4472781406</v>
      </c>
      <c r="DP806" s="11">
        <f t="shared" si="1656"/>
        <v>2</v>
      </c>
      <c r="DV806" s="11">
        <f>_xlfn.RANK.EQ(EI806,EI804:EI807,0)</f>
        <v>2</v>
      </c>
      <c r="DW806" s="11">
        <v>1446.85</v>
      </c>
      <c r="DX806" s="11">
        <v>1.8</v>
      </c>
      <c r="DY806" s="12">
        <v>1.35</v>
      </c>
      <c r="DZ806" s="13">
        <f t="shared" si="1657"/>
        <v>3515.8455</v>
      </c>
      <c r="EA806" s="11">
        <v>490</v>
      </c>
      <c r="EB806" s="11">
        <v>1.92</v>
      </c>
      <c r="EC806" s="31">
        <f t="shared" si="1658"/>
        <v>4.10072289156627</v>
      </c>
      <c r="ED806" s="11">
        <v>1</v>
      </c>
      <c r="EE806" s="11">
        <v>3.51</v>
      </c>
      <c r="EF806" s="8">
        <f t="shared" si="1659"/>
        <v>4.51</v>
      </c>
      <c r="EG806" s="9">
        <v>1.275</v>
      </c>
      <c r="EH806" s="17">
        <v>1.3</v>
      </c>
      <c r="EI806" s="18">
        <f t="shared" si="1660"/>
        <v>107775.558924966</v>
      </c>
      <c r="EJ806" s="11">
        <f t="shared" si="1661"/>
        <v>2</v>
      </c>
    </row>
    <row r="807" s="1" customFormat="1" customHeight="1" spans="6:140">
      <c r="F807" s="11">
        <f>_xlfn.RANK.EQ(S807,S804:S807,0)</f>
        <v>4</v>
      </c>
      <c r="G807" s="11">
        <v>0</v>
      </c>
      <c r="H807" s="11">
        <v>1.8</v>
      </c>
      <c r="I807" s="12">
        <v>1.35</v>
      </c>
      <c r="J807" s="13">
        <f t="shared" si="1627"/>
        <v>0</v>
      </c>
      <c r="K807" s="11">
        <v>0</v>
      </c>
      <c r="L807" s="11">
        <v>0.2</v>
      </c>
      <c r="M807" s="31">
        <f t="shared" si="1628"/>
        <v>1.2</v>
      </c>
      <c r="N807" s="28">
        <v>0.7</v>
      </c>
      <c r="O807" s="28">
        <v>1.5</v>
      </c>
      <c r="P807" s="8">
        <f t="shared" si="1629"/>
        <v>2.05</v>
      </c>
      <c r="Q807" s="9">
        <v>1.275</v>
      </c>
      <c r="R807" s="17">
        <v>1.1</v>
      </c>
      <c r="S807" s="18">
        <f t="shared" si="1630"/>
        <v>0</v>
      </c>
      <c r="T807" s="28">
        <f t="shared" si="1631"/>
        <v>12</v>
      </c>
      <c r="Z807" s="11">
        <f>_xlfn.RANK.EQ(AM807,AM804:AM807,0)</f>
        <v>4</v>
      </c>
      <c r="AA807" s="11">
        <v>0</v>
      </c>
      <c r="AB807" s="11">
        <v>1.8</v>
      </c>
      <c r="AC807" s="12">
        <v>1.35</v>
      </c>
      <c r="AD807" s="13">
        <f t="shared" si="1632"/>
        <v>0</v>
      </c>
      <c r="AE807" s="11">
        <v>0</v>
      </c>
      <c r="AF807" s="11">
        <v>0.2</v>
      </c>
      <c r="AG807" s="31">
        <f t="shared" si="1633"/>
        <v>1.2</v>
      </c>
      <c r="AH807" s="28">
        <v>0.7</v>
      </c>
      <c r="AI807" s="28">
        <v>1.5</v>
      </c>
      <c r="AJ807" s="8">
        <f t="shared" si="1634"/>
        <v>2.05</v>
      </c>
      <c r="AK807" s="9">
        <v>1.275</v>
      </c>
      <c r="AL807" s="17">
        <v>1.1</v>
      </c>
      <c r="AM807" s="18">
        <f t="shared" si="1635"/>
        <v>0</v>
      </c>
      <c r="AN807" s="28">
        <f t="shared" si="1636"/>
        <v>12</v>
      </c>
      <c r="AT807" s="11">
        <f>_xlfn.RANK.EQ(BG807,BG804:BG807,0)</f>
        <v>4</v>
      </c>
      <c r="AU807" s="11">
        <v>0</v>
      </c>
      <c r="AV807" s="11">
        <v>1.8</v>
      </c>
      <c r="AW807" s="12">
        <v>1.35</v>
      </c>
      <c r="AX807" s="13">
        <f t="shared" si="1637"/>
        <v>0</v>
      </c>
      <c r="AY807" s="11">
        <v>0</v>
      </c>
      <c r="AZ807" s="11">
        <v>0.2</v>
      </c>
      <c r="BA807" s="31">
        <f t="shared" si="1638"/>
        <v>1.2</v>
      </c>
      <c r="BB807" s="28">
        <v>0.7</v>
      </c>
      <c r="BC807" s="28">
        <v>1.5</v>
      </c>
      <c r="BD807" s="8">
        <f t="shared" si="1639"/>
        <v>2.05</v>
      </c>
      <c r="BE807" s="9">
        <v>1.275</v>
      </c>
      <c r="BF807" s="17">
        <v>1.115</v>
      </c>
      <c r="BG807" s="18">
        <f t="shared" si="1640"/>
        <v>0</v>
      </c>
      <c r="BH807" s="28">
        <f t="shared" si="1641"/>
        <v>12</v>
      </c>
      <c r="BN807" s="11">
        <f>_xlfn.RANK.EQ(CA807,CA804:CA807,0)</f>
        <v>4</v>
      </c>
      <c r="BO807" s="11">
        <v>0</v>
      </c>
      <c r="BP807" s="11">
        <v>1.8</v>
      </c>
      <c r="BQ807" s="12">
        <v>1.35</v>
      </c>
      <c r="BR807" s="13">
        <f t="shared" si="1642"/>
        <v>0</v>
      </c>
      <c r="BS807" s="11">
        <v>0</v>
      </c>
      <c r="BT807" s="11">
        <v>0.2</v>
      </c>
      <c r="BU807" s="31">
        <f t="shared" si="1643"/>
        <v>1.2</v>
      </c>
      <c r="BV807" s="28">
        <v>0.7</v>
      </c>
      <c r="BW807" s="28">
        <v>1.5</v>
      </c>
      <c r="BX807" s="8">
        <f t="shared" si="1644"/>
        <v>2.05</v>
      </c>
      <c r="BY807" s="9">
        <v>1.275</v>
      </c>
      <c r="BZ807" s="17">
        <v>1.115</v>
      </c>
      <c r="CA807" s="18">
        <f t="shared" si="1645"/>
        <v>0</v>
      </c>
      <c r="CB807" s="28">
        <f t="shared" si="1646"/>
        <v>12</v>
      </c>
      <c r="CH807" s="11">
        <f>_xlfn.RANK.EQ(CU807,CU804:CU807,0)</f>
        <v>4</v>
      </c>
      <c r="CI807" s="11">
        <v>0</v>
      </c>
      <c r="CJ807" s="11">
        <v>1.8</v>
      </c>
      <c r="CK807" s="12">
        <v>1.35</v>
      </c>
      <c r="CL807" s="13">
        <f t="shared" si="1647"/>
        <v>0</v>
      </c>
      <c r="CM807" s="11">
        <v>0</v>
      </c>
      <c r="CN807" s="11">
        <v>0.2</v>
      </c>
      <c r="CO807" s="31">
        <f t="shared" si="1648"/>
        <v>1.2</v>
      </c>
      <c r="CP807" s="28">
        <v>0.7</v>
      </c>
      <c r="CQ807" s="28">
        <v>1.5</v>
      </c>
      <c r="CR807" s="8">
        <f t="shared" si="1649"/>
        <v>2.05</v>
      </c>
      <c r="CS807" s="9">
        <v>1.275</v>
      </c>
      <c r="CT807" s="17">
        <v>1.185</v>
      </c>
      <c r="CU807" s="18">
        <f t="shared" si="1650"/>
        <v>0</v>
      </c>
      <c r="CV807" s="28">
        <f t="shared" si="1651"/>
        <v>12</v>
      </c>
      <c r="DB807" s="11">
        <f>_xlfn.RANK.EQ(DO807,DO804:DO807,0)</f>
        <v>4</v>
      </c>
      <c r="DC807" s="11">
        <v>0</v>
      </c>
      <c r="DD807" s="11">
        <v>1.8</v>
      </c>
      <c r="DE807" s="12">
        <v>1.35</v>
      </c>
      <c r="DF807" s="13">
        <f t="shared" si="1652"/>
        <v>0</v>
      </c>
      <c r="DG807" s="11">
        <v>0</v>
      </c>
      <c r="DH807" s="11">
        <v>0.2</v>
      </c>
      <c r="DI807" s="31">
        <f t="shared" si="1653"/>
        <v>1.2</v>
      </c>
      <c r="DJ807" s="28">
        <v>0.7</v>
      </c>
      <c r="DK807" s="28">
        <v>1.5</v>
      </c>
      <c r="DL807" s="8">
        <f t="shared" si="1654"/>
        <v>2.05</v>
      </c>
      <c r="DM807" s="9">
        <v>1.275</v>
      </c>
      <c r="DN807" s="17">
        <v>1.185</v>
      </c>
      <c r="DO807" s="18">
        <f t="shared" si="1655"/>
        <v>0</v>
      </c>
      <c r="DP807" s="28">
        <f t="shared" si="1656"/>
        <v>12</v>
      </c>
      <c r="DV807" s="11">
        <f>_xlfn.RANK.EQ(EI807,EI804:EI807,0)</f>
        <v>4</v>
      </c>
      <c r="DW807" s="11">
        <v>0</v>
      </c>
      <c r="DX807" s="11">
        <v>1.8</v>
      </c>
      <c r="DY807" s="12">
        <v>1.35</v>
      </c>
      <c r="DZ807" s="13">
        <f t="shared" si="1657"/>
        <v>0</v>
      </c>
      <c r="EA807" s="11">
        <v>0</v>
      </c>
      <c r="EB807" s="11">
        <v>0.2</v>
      </c>
      <c r="EC807" s="31">
        <f t="shared" si="1658"/>
        <v>1.2</v>
      </c>
      <c r="ED807" s="28">
        <v>0.7</v>
      </c>
      <c r="EE807" s="28">
        <v>1.5</v>
      </c>
      <c r="EF807" s="8">
        <f t="shared" si="1659"/>
        <v>2.05</v>
      </c>
      <c r="EG807" s="9">
        <v>1.275</v>
      </c>
      <c r="EH807" s="17">
        <v>1.3</v>
      </c>
      <c r="EI807" s="18">
        <f t="shared" si="1660"/>
        <v>0</v>
      </c>
      <c r="EJ807" s="28">
        <f t="shared" si="1661"/>
        <v>12</v>
      </c>
    </row>
    <row r="808" s="1" customFormat="1" customHeight="1" spans="6:140">
      <c r="F808" s="32" t="s">
        <v>42</v>
      </c>
      <c r="G808" s="33">
        <f>LARGE(S804:S807,1)/1</f>
        <v>96896.1198958491</v>
      </c>
      <c r="H808" s="32" t="s">
        <v>43</v>
      </c>
      <c r="I808" s="33">
        <f>LARGE(S804:S807,2)/2</f>
        <v>25553.5613476848</v>
      </c>
      <c r="J808" s="32" t="s">
        <v>44</v>
      </c>
      <c r="K808" s="33">
        <f>LARGE(S804:S807,3)/12</f>
        <v>4063.07192612209</v>
      </c>
      <c r="L808" s="32" t="s">
        <v>45</v>
      </c>
      <c r="M808" s="34">
        <f>LARGE(S804:S807,4)/12</f>
        <v>0</v>
      </c>
      <c r="N808" s="35" t="s">
        <v>46</v>
      </c>
      <c r="O808" s="36">
        <f>G808+I808+K808+M808</f>
        <v>126512.753169656</v>
      </c>
      <c r="P808" s="35" t="s">
        <v>47</v>
      </c>
      <c r="Q808" s="35">
        <v>6.7</v>
      </c>
      <c r="R808" s="35"/>
      <c r="S808" s="35" t="s">
        <v>48</v>
      </c>
      <c r="T808" s="36">
        <f>O808*Q808</f>
        <v>847635.446236695</v>
      </c>
      <c r="Z808" s="32" t="s">
        <v>42</v>
      </c>
      <c r="AA808" s="33">
        <f>LARGE(AM804:AM807,1)/1</f>
        <v>96896.1198958491</v>
      </c>
      <c r="AB808" s="32" t="s">
        <v>43</v>
      </c>
      <c r="AC808" s="33">
        <f>LARGE(AM804:AM807,2)/2</f>
        <v>35966.2023593509</v>
      </c>
      <c r="AD808" s="32" t="s">
        <v>44</v>
      </c>
      <c r="AE808" s="33">
        <f>LARGE(AM804:AM807,3)/12</f>
        <v>4063.07192612209</v>
      </c>
      <c r="AF808" s="32" t="s">
        <v>45</v>
      </c>
      <c r="AG808" s="34">
        <f>LARGE(AM804:AM807,4)/12</f>
        <v>0</v>
      </c>
      <c r="AH808" s="35" t="s">
        <v>46</v>
      </c>
      <c r="AI808" s="36">
        <f>AA808+AC808+AE808+AG808</f>
        <v>136925.394181322</v>
      </c>
      <c r="AJ808" s="35" t="s">
        <v>47</v>
      </c>
      <c r="AK808" s="35">
        <v>6.7</v>
      </c>
      <c r="AL808" s="35"/>
      <c r="AM808" s="35" t="s">
        <v>48</v>
      </c>
      <c r="AN808" s="36">
        <f>AI808*AK808</f>
        <v>917400.141014858</v>
      </c>
      <c r="AT808" s="32" t="s">
        <v>42</v>
      </c>
      <c r="AU808" s="33">
        <f>LARGE(BG804:BG807,1)/1</f>
        <v>97898.4935499441</v>
      </c>
      <c r="AV808" s="32" t="s">
        <v>43</v>
      </c>
      <c r="AW808" s="33">
        <f>LARGE(BG804:BG807,2)/2</f>
        <v>27268.184620424</v>
      </c>
      <c r="AX808" s="32" t="s">
        <v>44</v>
      </c>
      <c r="AY808" s="33">
        <f>LARGE(BG804:BG807,3)/12</f>
        <v>4118.47745238739</v>
      </c>
      <c r="AZ808" s="32" t="s">
        <v>45</v>
      </c>
      <c r="BA808" s="34">
        <f>LARGE(BG804:BG807,4)/12</f>
        <v>0</v>
      </c>
      <c r="BB808" s="35" t="s">
        <v>46</v>
      </c>
      <c r="BC808" s="36">
        <f>AU808+AW808+AY808+BA808</f>
        <v>129285.155622756</v>
      </c>
      <c r="BD808" s="35" t="s">
        <v>47</v>
      </c>
      <c r="BE808" s="35">
        <v>6.7</v>
      </c>
      <c r="BF808" s="35"/>
      <c r="BG808" s="35" t="s">
        <v>48</v>
      </c>
      <c r="BH808" s="36">
        <f>BC808*BE808</f>
        <v>866210.542672462</v>
      </c>
      <c r="BN808" s="32" t="s">
        <v>42</v>
      </c>
      <c r="BO808" s="33">
        <f>LARGE(CA804:CA807,1)/1</f>
        <v>97898.4935499441</v>
      </c>
      <c r="BP808" s="32" t="s">
        <v>43</v>
      </c>
      <c r="BQ808" s="33">
        <f>LARGE(CA804:CA807,2)/2</f>
        <v>37186.166124526</v>
      </c>
      <c r="BR808" s="32" t="s">
        <v>44</v>
      </c>
      <c r="BS808" s="33">
        <f>LARGE(CA804:CA807,3)/12</f>
        <v>4118.47745238739</v>
      </c>
      <c r="BT808" s="32" t="s">
        <v>45</v>
      </c>
      <c r="BU808" s="34">
        <f>LARGE(CA804:CA807,4)/12</f>
        <v>0</v>
      </c>
      <c r="BV808" s="35" t="s">
        <v>46</v>
      </c>
      <c r="BW808" s="36">
        <f>BO808+BQ808+BS808+BU808</f>
        <v>139203.137126858</v>
      </c>
      <c r="BX808" s="35" t="s">
        <v>47</v>
      </c>
      <c r="BY808" s="35">
        <v>6.7</v>
      </c>
      <c r="BZ808" s="35"/>
      <c r="CA808" s="35" t="s">
        <v>48</v>
      </c>
      <c r="CB808" s="36">
        <f>BW808*BY808</f>
        <v>932661.018749946</v>
      </c>
      <c r="CH808" s="32" t="s">
        <v>42</v>
      </c>
      <c r="CI808" s="33">
        <f>LARGE(CU804:CU807,1)/1</f>
        <v>102576.237269054</v>
      </c>
      <c r="CJ808" s="32" t="s">
        <v>43</v>
      </c>
      <c r="CK808" s="33">
        <f>LARGE(CU804:CU807,2)/2</f>
        <v>28980.0885876255</v>
      </c>
      <c r="CL808" s="32" t="s">
        <v>44</v>
      </c>
      <c r="CM808" s="33">
        <f>LARGE(CU804:CU807,3)/12</f>
        <v>4377.0365749588</v>
      </c>
      <c r="CN808" s="32" t="s">
        <v>45</v>
      </c>
      <c r="CO808" s="34">
        <f>LARGE(CU804:CU807,4)/12</f>
        <v>0</v>
      </c>
      <c r="CP808" s="35" t="s">
        <v>46</v>
      </c>
      <c r="CQ808" s="36">
        <f>CI808+CK808+CM808+CO808</f>
        <v>135933.362431638</v>
      </c>
      <c r="CR808" s="35" t="s">
        <v>47</v>
      </c>
      <c r="CS808" s="35">
        <v>6.7</v>
      </c>
      <c r="CT808" s="35"/>
      <c r="CU808" s="35" t="s">
        <v>48</v>
      </c>
      <c r="CV808" s="36">
        <f>CQ808*CS808</f>
        <v>910753.528291977</v>
      </c>
      <c r="DB808" s="32" t="s">
        <v>42</v>
      </c>
      <c r="DC808" s="33">
        <f>LARGE(DO804:DO807,1)/1</f>
        <v>102576.237269054</v>
      </c>
      <c r="DD808" s="32" t="s">
        <v>43</v>
      </c>
      <c r="DE808" s="33">
        <f>LARGE(DO804:DO807,2)/2</f>
        <v>39520.7236390703</v>
      </c>
      <c r="DF808" s="32" t="s">
        <v>44</v>
      </c>
      <c r="DG808" s="33">
        <f>LARGE(DO804:DO807,3)/12</f>
        <v>4377.0365749588</v>
      </c>
      <c r="DH808" s="32" t="s">
        <v>45</v>
      </c>
      <c r="DI808" s="34">
        <f>LARGE(DO804:DO807,4)/12</f>
        <v>0</v>
      </c>
      <c r="DJ808" s="35" t="s">
        <v>46</v>
      </c>
      <c r="DK808" s="36">
        <f>DC808+DE808+DG808+DI808</f>
        <v>146473.997483083</v>
      </c>
      <c r="DL808" s="35" t="s">
        <v>47</v>
      </c>
      <c r="DM808" s="35">
        <v>6.7</v>
      </c>
      <c r="DN808" s="35"/>
      <c r="DO808" s="35" t="s">
        <v>48</v>
      </c>
      <c r="DP808" s="36">
        <f>DK808*DM808</f>
        <v>981375.783136657</v>
      </c>
      <c r="DV808" s="32" t="s">
        <v>42</v>
      </c>
      <c r="DW808" s="33">
        <f>LARGE(EI804:EI807,1)/1</f>
        <v>139140.952428191</v>
      </c>
      <c r="DX808" s="32" t="s">
        <v>43</v>
      </c>
      <c r="DY808" s="33">
        <f>LARGE(EI804:EI807,2)/2</f>
        <v>53887.779462483</v>
      </c>
      <c r="DZ808" s="32" t="s">
        <v>44</v>
      </c>
      <c r="EA808" s="33">
        <f>LARGE(EI804:EI807,3)/12</f>
        <v>6219.27124603867</v>
      </c>
      <c r="EB808" s="32" t="s">
        <v>45</v>
      </c>
      <c r="EC808" s="34">
        <f>LARGE(EI804:EI807,4)/12</f>
        <v>0</v>
      </c>
      <c r="ED808" s="35" t="s">
        <v>46</v>
      </c>
      <c r="EE808" s="36">
        <f>DW808+DY808+EA808+EC808</f>
        <v>199248.003136712</v>
      </c>
      <c r="EF808" s="35" t="s">
        <v>47</v>
      </c>
      <c r="EG808" s="35">
        <v>6.7</v>
      </c>
      <c r="EH808" s="35"/>
      <c r="EI808" s="35" t="s">
        <v>48</v>
      </c>
      <c r="EJ808" s="36">
        <f>EE808*EG808</f>
        <v>1334961.62101597</v>
      </c>
    </row>
    <row r="809" s="1" customFormat="1" customHeight="1" spans="6:140">
      <c r="F809" s="32"/>
      <c r="G809" s="33"/>
      <c r="H809" s="32"/>
      <c r="I809" s="33"/>
      <c r="J809" s="32"/>
      <c r="K809" s="33"/>
      <c r="L809" s="32"/>
      <c r="M809" s="34"/>
      <c r="N809" s="35"/>
      <c r="O809" s="36"/>
      <c r="P809" s="35"/>
      <c r="Q809" s="35"/>
      <c r="R809" s="35"/>
      <c r="S809" s="35"/>
      <c r="T809" s="36"/>
      <c r="U809" s="1"/>
      <c r="V809" s="1"/>
      <c r="W809" s="1"/>
      <c r="X809" s="1"/>
      <c r="Y809" s="1"/>
      <c r="Z809" s="32"/>
      <c r="AA809" s="33"/>
      <c r="AB809" s="32"/>
      <c r="AC809" s="33"/>
      <c r="AD809" s="32"/>
      <c r="AE809" s="33"/>
      <c r="AF809" s="32"/>
      <c r="AG809" s="34"/>
      <c r="AH809" s="35"/>
      <c r="AI809" s="36"/>
      <c r="AJ809" s="35"/>
      <c r="AK809" s="35"/>
      <c r="AL809" s="35"/>
      <c r="AM809" s="35"/>
      <c r="AN809" s="36"/>
      <c r="AO809" s="1"/>
      <c r="AP809" s="1"/>
      <c r="AQ809" s="1"/>
      <c r="AR809" s="1"/>
      <c r="AS809" s="1"/>
      <c r="AT809" s="32"/>
      <c r="AU809" s="33"/>
      <c r="AV809" s="32"/>
      <c r="AW809" s="33"/>
      <c r="AX809" s="32"/>
      <c r="AY809" s="33"/>
      <c r="AZ809" s="32"/>
      <c r="BA809" s="34"/>
      <c r="BB809" s="35"/>
      <c r="BC809" s="36"/>
      <c r="BD809" s="35"/>
      <c r="BE809" s="35"/>
      <c r="BF809" s="35"/>
      <c r="BG809" s="35"/>
      <c r="BH809" s="36"/>
      <c r="BI809" s="1"/>
      <c r="BJ809" s="1"/>
      <c r="BK809" s="1"/>
      <c r="BL809" s="1"/>
      <c r="BM809" s="1"/>
      <c r="BN809" s="32"/>
      <c r="BO809" s="33"/>
      <c r="BP809" s="32"/>
      <c r="BQ809" s="33"/>
      <c r="BR809" s="32"/>
      <c r="BS809" s="33"/>
      <c r="BT809" s="32"/>
      <c r="BU809" s="34"/>
      <c r="BV809" s="35"/>
      <c r="BW809" s="36"/>
      <c r="BX809" s="35"/>
      <c r="BY809" s="35"/>
      <c r="BZ809" s="35"/>
      <c r="CA809" s="35"/>
      <c r="CB809" s="36"/>
      <c r="CC809" s="1"/>
      <c r="CD809" s="1"/>
      <c r="CE809" s="1"/>
      <c r="CF809" s="1"/>
      <c r="CG809" s="1"/>
      <c r="CH809" s="32"/>
      <c r="CI809" s="33"/>
      <c r="CJ809" s="32"/>
      <c r="CK809" s="33"/>
      <c r="CL809" s="32"/>
      <c r="CM809" s="33"/>
      <c r="CN809" s="32"/>
      <c r="CO809" s="34"/>
      <c r="CP809" s="35"/>
      <c r="CQ809" s="36"/>
      <c r="CR809" s="35"/>
      <c r="CS809" s="35"/>
      <c r="CT809" s="35"/>
      <c r="CU809" s="35"/>
      <c r="CV809" s="36"/>
      <c r="CW809" s="1"/>
      <c r="CX809" s="1"/>
      <c r="CY809" s="1"/>
      <c r="CZ809" s="1"/>
      <c r="DA809" s="1"/>
      <c r="DB809" s="32"/>
      <c r="DC809" s="33"/>
      <c r="DD809" s="32"/>
      <c r="DE809" s="33"/>
      <c r="DF809" s="32"/>
      <c r="DG809" s="33"/>
      <c r="DH809" s="32"/>
      <c r="DI809" s="34"/>
      <c r="DJ809" s="35"/>
      <c r="DK809" s="36"/>
      <c r="DL809" s="35"/>
      <c r="DM809" s="35"/>
      <c r="DN809" s="35"/>
      <c r="DO809" s="35"/>
      <c r="DP809" s="36"/>
      <c r="DQ809" s="1"/>
      <c r="DR809" s="1"/>
      <c r="DS809" s="1"/>
      <c r="DT809" s="1"/>
      <c r="DU809" s="1"/>
      <c r="DV809" s="32"/>
      <c r="DW809" s="33"/>
      <c r="DX809" s="32"/>
      <c r="DY809" s="33"/>
      <c r="DZ809" s="32"/>
      <c r="EA809" s="33"/>
      <c r="EB809" s="32"/>
      <c r="EC809" s="34"/>
      <c r="ED809" s="35"/>
      <c r="EE809" s="36"/>
      <c r="EF809" s="35"/>
      <c r="EG809" s="35"/>
      <c r="EH809" s="35"/>
      <c r="EI809" s="35"/>
      <c r="EJ809" s="36"/>
    </row>
    <row r="810" s="1" customFormat="1" customHeight="1" spans="6:140">
      <c r="F810" s="3" t="s">
        <v>50</v>
      </c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1"/>
      <c r="U810" s="1"/>
      <c r="V810" s="1"/>
      <c r="W810" s="1"/>
      <c r="X810" s="1"/>
      <c r="Y810" s="1"/>
      <c r="Z810" s="3" t="s">
        <v>50</v>
      </c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1"/>
      <c r="AO810" s="1"/>
      <c r="AP810" s="1"/>
      <c r="AQ810" s="1"/>
      <c r="AR810" s="1"/>
      <c r="AS810" s="1"/>
      <c r="AT810" s="3" t="s">
        <v>50</v>
      </c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1"/>
      <c r="BI810" s="1"/>
      <c r="BJ810" s="1"/>
      <c r="BK810" s="1"/>
      <c r="BL810" s="1"/>
      <c r="BM810" s="1"/>
      <c r="BN810" s="3" t="s">
        <v>50</v>
      </c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1"/>
      <c r="CC810" s="1"/>
      <c r="CD810" s="1"/>
      <c r="CE810" s="1"/>
      <c r="CF810" s="1"/>
      <c r="CG810" s="1"/>
      <c r="CH810" s="3" t="s">
        <v>50</v>
      </c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1"/>
      <c r="CW810" s="1"/>
      <c r="CX810" s="1"/>
      <c r="CY810" s="1"/>
      <c r="CZ810" s="1"/>
      <c r="DA810" s="1"/>
      <c r="DB810" s="3" t="s">
        <v>50</v>
      </c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1"/>
      <c r="DQ810" s="1"/>
      <c r="DR810" s="1"/>
      <c r="DS810" s="1"/>
      <c r="DT810" s="1"/>
      <c r="DU810" s="1"/>
      <c r="DV810" s="3" t="s">
        <v>50</v>
      </c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</row>
    <row r="811" s="1" customFormat="1" customHeight="1" spans="6:140">
      <c r="F811" s="4" t="s">
        <v>8</v>
      </c>
      <c r="G811" s="5"/>
      <c r="H811" s="5"/>
      <c r="I811" s="6"/>
      <c r="J811" s="7" t="s">
        <v>9</v>
      </c>
      <c r="K811" s="7"/>
      <c r="L811" s="7"/>
      <c r="M811" s="7"/>
      <c r="N811" s="8" t="s">
        <v>10</v>
      </c>
      <c r="O811" s="8"/>
      <c r="P811" s="8"/>
      <c r="Q811" s="9" t="s">
        <v>11</v>
      </c>
      <c r="R811" s="10" t="s">
        <v>12</v>
      </c>
      <c r="S811" s="10" t="s">
        <v>13</v>
      </c>
      <c r="Z811" s="4" t="s">
        <v>8</v>
      </c>
      <c r="AA811" s="5"/>
      <c r="AB811" s="5"/>
      <c r="AC811" s="6"/>
      <c r="AD811" s="7" t="s">
        <v>9</v>
      </c>
      <c r="AE811" s="7"/>
      <c r="AF811" s="7"/>
      <c r="AG811" s="7"/>
      <c r="AH811" s="8" t="s">
        <v>10</v>
      </c>
      <c r="AI811" s="8"/>
      <c r="AJ811" s="8"/>
      <c r="AK811" s="9" t="s">
        <v>11</v>
      </c>
      <c r="AL811" s="10" t="s">
        <v>12</v>
      </c>
      <c r="AM811" s="10" t="s">
        <v>13</v>
      </c>
      <c r="AT811" s="4" t="s">
        <v>8</v>
      </c>
      <c r="AU811" s="5"/>
      <c r="AV811" s="5"/>
      <c r="AW811" s="6"/>
      <c r="AX811" s="7" t="s">
        <v>9</v>
      </c>
      <c r="AY811" s="7"/>
      <c r="AZ811" s="7"/>
      <c r="BA811" s="7"/>
      <c r="BB811" s="8" t="s">
        <v>10</v>
      </c>
      <c r="BC811" s="8"/>
      <c r="BD811" s="8"/>
      <c r="BE811" s="9" t="s">
        <v>11</v>
      </c>
      <c r="BF811" s="10" t="s">
        <v>12</v>
      </c>
      <c r="BG811" s="10" t="s">
        <v>13</v>
      </c>
      <c r="BN811" s="4" t="s">
        <v>8</v>
      </c>
      <c r="BO811" s="5"/>
      <c r="BP811" s="5"/>
      <c r="BQ811" s="6"/>
      <c r="BR811" s="7" t="s">
        <v>9</v>
      </c>
      <c r="BS811" s="7"/>
      <c r="BT811" s="7"/>
      <c r="BU811" s="7"/>
      <c r="BV811" s="8" t="s">
        <v>10</v>
      </c>
      <c r="BW811" s="8"/>
      <c r="BX811" s="8"/>
      <c r="BY811" s="9" t="s">
        <v>11</v>
      </c>
      <c r="BZ811" s="10" t="s">
        <v>12</v>
      </c>
      <c r="CA811" s="10" t="s">
        <v>13</v>
      </c>
      <c r="CH811" s="4" t="s">
        <v>8</v>
      </c>
      <c r="CI811" s="5"/>
      <c r="CJ811" s="5"/>
      <c r="CK811" s="6"/>
      <c r="CL811" s="7" t="s">
        <v>9</v>
      </c>
      <c r="CM811" s="7"/>
      <c r="CN811" s="7"/>
      <c r="CO811" s="7"/>
      <c r="CP811" s="8" t="s">
        <v>10</v>
      </c>
      <c r="CQ811" s="8"/>
      <c r="CR811" s="8"/>
      <c r="CS811" s="9" t="s">
        <v>11</v>
      </c>
      <c r="CT811" s="10" t="s">
        <v>12</v>
      </c>
      <c r="CU811" s="10" t="s">
        <v>13</v>
      </c>
      <c r="DB811" s="4" t="s">
        <v>8</v>
      </c>
      <c r="DC811" s="5"/>
      <c r="DD811" s="5"/>
      <c r="DE811" s="6"/>
      <c r="DF811" s="7" t="s">
        <v>9</v>
      </c>
      <c r="DG811" s="7"/>
      <c r="DH811" s="7"/>
      <c r="DI811" s="7"/>
      <c r="DJ811" s="8" t="s">
        <v>10</v>
      </c>
      <c r="DK811" s="8"/>
      <c r="DL811" s="8"/>
      <c r="DM811" s="9" t="s">
        <v>11</v>
      </c>
      <c r="DN811" s="10" t="s">
        <v>12</v>
      </c>
      <c r="DO811" s="10" t="s">
        <v>13</v>
      </c>
      <c r="DV811" s="4" t="s">
        <v>8</v>
      </c>
      <c r="DW811" s="5"/>
      <c r="DX811" s="5"/>
      <c r="DY811" s="6"/>
      <c r="DZ811" s="7" t="s">
        <v>9</v>
      </c>
      <c r="EA811" s="7"/>
      <c r="EB811" s="7"/>
      <c r="EC811" s="7"/>
      <c r="ED811" s="8" t="s">
        <v>10</v>
      </c>
      <c r="EE811" s="8"/>
      <c r="EF811" s="8"/>
      <c r="EG811" s="9" t="s">
        <v>11</v>
      </c>
      <c r="EH811" s="10" t="s">
        <v>12</v>
      </c>
      <c r="EI811" s="10" t="s">
        <v>13</v>
      </c>
    </row>
    <row r="812" s="1" customFormat="1" customHeight="1" spans="6:140">
      <c r="F812" s="11" t="s">
        <v>19</v>
      </c>
      <c r="G812" s="11" t="s">
        <v>20</v>
      </c>
      <c r="H812" s="12" t="s">
        <v>21</v>
      </c>
      <c r="I812" s="13" t="s">
        <v>8</v>
      </c>
      <c r="J812" s="11" t="s">
        <v>22</v>
      </c>
      <c r="K812" s="11" t="s">
        <v>23</v>
      </c>
      <c r="L812" s="11" t="s">
        <v>24</v>
      </c>
      <c r="M812" s="7" t="s">
        <v>25</v>
      </c>
      <c r="N812" s="11" t="s">
        <v>26</v>
      </c>
      <c r="O812" s="11" t="s">
        <v>27</v>
      </c>
      <c r="P812" s="8" t="s">
        <v>28</v>
      </c>
      <c r="Q812" s="9" t="s">
        <v>29</v>
      </c>
      <c r="R812" s="14"/>
      <c r="S812" s="14"/>
      <c r="T812" s="1"/>
      <c r="U812" s="1"/>
      <c r="V812" s="1"/>
      <c r="W812" s="1"/>
      <c r="X812" s="1"/>
      <c r="Y812" s="1"/>
      <c r="Z812" s="11" t="s">
        <v>19</v>
      </c>
      <c r="AA812" s="11" t="s">
        <v>20</v>
      </c>
      <c r="AB812" s="12" t="s">
        <v>21</v>
      </c>
      <c r="AC812" s="13" t="s">
        <v>8</v>
      </c>
      <c r="AD812" s="11" t="s">
        <v>22</v>
      </c>
      <c r="AE812" s="11" t="s">
        <v>23</v>
      </c>
      <c r="AF812" s="11" t="s">
        <v>24</v>
      </c>
      <c r="AG812" s="7" t="s">
        <v>25</v>
      </c>
      <c r="AH812" s="11" t="s">
        <v>26</v>
      </c>
      <c r="AI812" s="11" t="s">
        <v>27</v>
      </c>
      <c r="AJ812" s="8" t="s">
        <v>28</v>
      </c>
      <c r="AK812" s="9" t="s">
        <v>29</v>
      </c>
      <c r="AL812" s="14"/>
      <c r="AM812" s="14"/>
      <c r="AN812" s="1"/>
      <c r="AO812" s="1"/>
      <c r="AP812" s="1"/>
      <c r="AQ812" s="1"/>
      <c r="AR812" s="1"/>
      <c r="AS812" s="1"/>
      <c r="AT812" s="11" t="s">
        <v>19</v>
      </c>
      <c r="AU812" s="11" t="s">
        <v>20</v>
      </c>
      <c r="AV812" s="12" t="s">
        <v>21</v>
      </c>
      <c r="AW812" s="13" t="s">
        <v>8</v>
      </c>
      <c r="AX812" s="11" t="s">
        <v>22</v>
      </c>
      <c r="AY812" s="11" t="s">
        <v>23</v>
      </c>
      <c r="AZ812" s="11" t="s">
        <v>24</v>
      </c>
      <c r="BA812" s="7" t="s">
        <v>25</v>
      </c>
      <c r="BB812" s="11" t="s">
        <v>26</v>
      </c>
      <c r="BC812" s="11" t="s">
        <v>27</v>
      </c>
      <c r="BD812" s="8" t="s">
        <v>28</v>
      </c>
      <c r="BE812" s="9" t="s">
        <v>29</v>
      </c>
      <c r="BF812" s="14"/>
      <c r="BG812" s="14"/>
      <c r="BH812" s="1"/>
      <c r="BI812" s="1"/>
      <c r="BJ812" s="1"/>
      <c r="BK812" s="1"/>
      <c r="BL812" s="1"/>
      <c r="BM812" s="1"/>
      <c r="BN812" s="11" t="s">
        <v>19</v>
      </c>
      <c r="BO812" s="11" t="s">
        <v>20</v>
      </c>
      <c r="BP812" s="12" t="s">
        <v>21</v>
      </c>
      <c r="BQ812" s="13" t="s">
        <v>8</v>
      </c>
      <c r="BR812" s="11" t="s">
        <v>22</v>
      </c>
      <c r="BS812" s="11" t="s">
        <v>23</v>
      </c>
      <c r="BT812" s="11" t="s">
        <v>24</v>
      </c>
      <c r="BU812" s="7" t="s">
        <v>25</v>
      </c>
      <c r="BV812" s="11" t="s">
        <v>26</v>
      </c>
      <c r="BW812" s="11" t="s">
        <v>27</v>
      </c>
      <c r="BX812" s="8" t="s">
        <v>28</v>
      </c>
      <c r="BY812" s="9" t="s">
        <v>29</v>
      </c>
      <c r="BZ812" s="14"/>
      <c r="CA812" s="14"/>
      <c r="CB812" s="1"/>
      <c r="CC812" s="1"/>
      <c r="CD812" s="1"/>
      <c r="CE812" s="1"/>
      <c r="CF812" s="1"/>
      <c r="CG812" s="1"/>
      <c r="CH812" s="11" t="s">
        <v>19</v>
      </c>
      <c r="CI812" s="11" t="s">
        <v>20</v>
      </c>
      <c r="CJ812" s="12" t="s">
        <v>21</v>
      </c>
      <c r="CK812" s="13" t="s">
        <v>8</v>
      </c>
      <c r="CL812" s="11" t="s">
        <v>22</v>
      </c>
      <c r="CM812" s="11" t="s">
        <v>23</v>
      </c>
      <c r="CN812" s="11" t="s">
        <v>24</v>
      </c>
      <c r="CO812" s="7" t="s">
        <v>25</v>
      </c>
      <c r="CP812" s="11" t="s">
        <v>26</v>
      </c>
      <c r="CQ812" s="11" t="s">
        <v>27</v>
      </c>
      <c r="CR812" s="8" t="s">
        <v>28</v>
      </c>
      <c r="CS812" s="9" t="s">
        <v>29</v>
      </c>
      <c r="CT812" s="14"/>
      <c r="CU812" s="14"/>
      <c r="CV812" s="1"/>
      <c r="CW812" s="1"/>
      <c r="CX812" s="1"/>
      <c r="CY812" s="1"/>
      <c r="CZ812" s="1"/>
      <c r="DA812" s="1"/>
      <c r="DB812" s="11" t="s">
        <v>19</v>
      </c>
      <c r="DC812" s="11" t="s">
        <v>20</v>
      </c>
      <c r="DD812" s="12" t="s">
        <v>21</v>
      </c>
      <c r="DE812" s="13" t="s">
        <v>8</v>
      </c>
      <c r="DF812" s="11" t="s">
        <v>22</v>
      </c>
      <c r="DG812" s="11" t="s">
        <v>23</v>
      </c>
      <c r="DH812" s="11" t="s">
        <v>24</v>
      </c>
      <c r="DI812" s="7" t="s">
        <v>25</v>
      </c>
      <c r="DJ812" s="11" t="s">
        <v>26</v>
      </c>
      <c r="DK812" s="11" t="s">
        <v>27</v>
      </c>
      <c r="DL812" s="8" t="s">
        <v>28</v>
      </c>
      <c r="DM812" s="9" t="s">
        <v>29</v>
      </c>
      <c r="DN812" s="14"/>
      <c r="DO812" s="14"/>
      <c r="DP812" s="1"/>
      <c r="DQ812" s="1"/>
      <c r="DR812" s="1"/>
      <c r="DS812" s="1"/>
      <c r="DT812" s="1"/>
      <c r="DU812" s="1"/>
      <c r="DV812" s="11" t="s">
        <v>19</v>
      </c>
      <c r="DW812" s="11" t="s">
        <v>20</v>
      </c>
      <c r="DX812" s="12" t="s">
        <v>21</v>
      </c>
      <c r="DY812" s="13" t="s">
        <v>8</v>
      </c>
      <c r="DZ812" s="11" t="s">
        <v>22</v>
      </c>
      <c r="EA812" s="11" t="s">
        <v>23</v>
      </c>
      <c r="EB812" s="11" t="s">
        <v>24</v>
      </c>
      <c r="EC812" s="7" t="s">
        <v>25</v>
      </c>
      <c r="ED812" s="11" t="s">
        <v>26</v>
      </c>
      <c r="EE812" s="11" t="s">
        <v>27</v>
      </c>
      <c r="EF812" s="8" t="s">
        <v>28</v>
      </c>
      <c r="EG812" s="9" t="s">
        <v>29</v>
      </c>
      <c r="EH812" s="14"/>
      <c r="EI812" s="14"/>
    </row>
    <row r="813" s="1" customFormat="1" customHeight="1" spans="6:140">
      <c r="F813" s="11">
        <v>2536</v>
      </c>
      <c r="G813" s="11">
        <v>0.65</v>
      </c>
      <c r="H813" s="12">
        <v>1.35</v>
      </c>
      <c r="I813" s="13">
        <f t="shared" ref="I813:I821" si="1662">F813*G813*H813</f>
        <v>2225.34</v>
      </c>
      <c r="J813" s="11">
        <v>3</v>
      </c>
      <c r="K813" s="11">
        <v>440</v>
      </c>
      <c r="L813" s="11">
        <v>1.23</v>
      </c>
      <c r="M813" s="16">
        <f t="shared" ref="M813:M821" si="1663">1+6*K813/(K813+2000)+L813</f>
        <v>3.31196721311475</v>
      </c>
      <c r="N813" s="11">
        <v>0.95</v>
      </c>
      <c r="O813" s="11">
        <v>2.09</v>
      </c>
      <c r="P813" s="8">
        <f t="shared" ref="P813:P821" si="1664">1+N813*O813</f>
        <v>2.9855</v>
      </c>
      <c r="Q813" s="9">
        <v>1.275</v>
      </c>
      <c r="R813" s="17">
        <v>1.1</v>
      </c>
      <c r="S813" s="18">
        <f t="shared" ref="S813:S821" si="1665">I813*J813*Q813*P813*M813*R813</f>
        <v>92581.3700524541</v>
      </c>
      <c r="Z813" s="11">
        <v>2536</v>
      </c>
      <c r="AA813" s="11">
        <v>0.65</v>
      </c>
      <c r="AB813" s="12">
        <v>1.35</v>
      </c>
      <c r="AC813" s="13">
        <f t="shared" ref="AC813:AC821" si="1666">Z813*AA813*AB813</f>
        <v>2225.34</v>
      </c>
      <c r="AD813" s="11">
        <v>3</v>
      </c>
      <c r="AE813" s="11">
        <v>440</v>
      </c>
      <c r="AF813" s="11">
        <v>1.23</v>
      </c>
      <c r="AG813" s="16">
        <f t="shared" ref="AG813:AG821" si="1667">1+6*AE813/(AE813+2000)+AF813</f>
        <v>3.31196721311475</v>
      </c>
      <c r="AH813" s="11">
        <v>0.95</v>
      </c>
      <c r="AI813" s="11">
        <v>2.09</v>
      </c>
      <c r="AJ813" s="8">
        <f t="shared" ref="AJ813:AJ821" si="1668">1+AH813*AI813</f>
        <v>2.9855</v>
      </c>
      <c r="AK813" s="9">
        <v>1.275</v>
      </c>
      <c r="AL813" s="17">
        <v>1.1</v>
      </c>
      <c r="AM813" s="18">
        <f t="shared" ref="AM813:AM821" si="1669">AC813*AD813*AK813*AJ813*AG813*AL813</f>
        <v>92581.3700524541</v>
      </c>
      <c r="AT813" s="11">
        <v>2536</v>
      </c>
      <c r="AU813" s="11">
        <v>0.65</v>
      </c>
      <c r="AV813" s="12">
        <v>1.35</v>
      </c>
      <c r="AW813" s="13">
        <f t="shared" ref="AW813:AW821" si="1670">AT813*AU813*AV813</f>
        <v>2225.34</v>
      </c>
      <c r="AX813" s="11">
        <v>3</v>
      </c>
      <c r="AY813" s="11">
        <v>440</v>
      </c>
      <c r="AZ813" s="11">
        <v>1.23</v>
      </c>
      <c r="BA813" s="16">
        <f t="shared" ref="BA813:BA821" si="1671">1+6*AY813/(AY813+2000)+AZ813</f>
        <v>3.31196721311475</v>
      </c>
      <c r="BB813" s="11">
        <v>0.95</v>
      </c>
      <c r="BC813" s="11">
        <v>2.09</v>
      </c>
      <c r="BD813" s="8">
        <f t="shared" ref="BD813:BD821" si="1672">1+BB813*BC813</f>
        <v>2.9855</v>
      </c>
      <c r="BE813" s="9">
        <v>1.275</v>
      </c>
      <c r="BF813" s="17">
        <v>1.115</v>
      </c>
      <c r="BG813" s="18">
        <f t="shared" ref="BG813:BG821" si="1673">AW813*AX813*BE813*BD813*BA813*BF813</f>
        <v>93843.8432804421</v>
      </c>
      <c r="BN813" s="11">
        <v>2536</v>
      </c>
      <c r="BO813" s="11">
        <v>0.65</v>
      </c>
      <c r="BP813" s="12">
        <v>1.35</v>
      </c>
      <c r="BQ813" s="13">
        <f t="shared" ref="BQ813:BQ821" si="1674">BN813*BO813*BP813</f>
        <v>2225.34</v>
      </c>
      <c r="BR813" s="11">
        <v>3</v>
      </c>
      <c r="BS813" s="11">
        <v>440</v>
      </c>
      <c r="BT813" s="11">
        <v>1.23</v>
      </c>
      <c r="BU813" s="16">
        <f t="shared" ref="BU813:BU821" si="1675">1+6*BS813/(BS813+2000)+BT813</f>
        <v>3.31196721311475</v>
      </c>
      <c r="BV813" s="11">
        <v>0.95</v>
      </c>
      <c r="BW813" s="11">
        <v>2.09</v>
      </c>
      <c r="BX813" s="8">
        <f t="shared" ref="BX813:BX821" si="1676">1+BV813*BW813</f>
        <v>2.9855</v>
      </c>
      <c r="BY813" s="9">
        <v>1.275</v>
      </c>
      <c r="BZ813" s="17">
        <v>1.115</v>
      </c>
      <c r="CA813" s="18">
        <f t="shared" ref="CA813:CA821" si="1677">BQ813*BR813*BY813*BX813*BU813*BZ813</f>
        <v>93843.8432804421</v>
      </c>
      <c r="CH813" s="11">
        <v>2536</v>
      </c>
      <c r="CI813" s="11">
        <v>0.65</v>
      </c>
      <c r="CJ813" s="12">
        <v>1.35</v>
      </c>
      <c r="CK813" s="13">
        <f t="shared" ref="CK813:CK821" si="1678">CH813*CI813*CJ813</f>
        <v>2225.34</v>
      </c>
      <c r="CL813" s="11">
        <v>3</v>
      </c>
      <c r="CM813" s="11">
        <v>440</v>
      </c>
      <c r="CN813" s="11">
        <v>1.23</v>
      </c>
      <c r="CO813" s="16">
        <f t="shared" ref="CO813:CO821" si="1679">1+6*CM813/(CM813+2000)+CN813</f>
        <v>3.31196721311475</v>
      </c>
      <c r="CP813" s="11">
        <v>0.95</v>
      </c>
      <c r="CQ813" s="11">
        <v>2.09</v>
      </c>
      <c r="CR813" s="8">
        <f t="shared" ref="CR813:CR821" si="1680">1+CP813*CQ813</f>
        <v>2.9855</v>
      </c>
      <c r="CS813" s="9">
        <v>1.275</v>
      </c>
      <c r="CT813" s="17">
        <v>1.185</v>
      </c>
      <c r="CU813" s="18">
        <f t="shared" ref="CU813:CU821" si="1681">CK813*CL813*CS813*CR813*CO813*CT813</f>
        <v>99735.3850110528</v>
      </c>
      <c r="DB813" s="11">
        <v>2536</v>
      </c>
      <c r="DC813" s="11">
        <v>0.65</v>
      </c>
      <c r="DD813" s="12">
        <v>1.35</v>
      </c>
      <c r="DE813" s="13">
        <f t="shared" ref="DE813:DE821" si="1682">DB813*DC813*DD813</f>
        <v>2225.34</v>
      </c>
      <c r="DF813" s="11">
        <v>3</v>
      </c>
      <c r="DG813" s="11">
        <v>440</v>
      </c>
      <c r="DH813" s="11">
        <v>1.23</v>
      </c>
      <c r="DI813" s="16">
        <f t="shared" ref="DI813:DI821" si="1683">1+6*DG813/(DG813+2000)+DH813</f>
        <v>3.31196721311475</v>
      </c>
      <c r="DJ813" s="11">
        <v>0.95</v>
      </c>
      <c r="DK813" s="11">
        <v>2.09</v>
      </c>
      <c r="DL813" s="8">
        <f t="shared" ref="DL813:DL821" si="1684">1+DJ813*DK813</f>
        <v>2.9855</v>
      </c>
      <c r="DM813" s="9">
        <v>1.275</v>
      </c>
      <c r="DN813" s="17">
        <v>1.185</v>
      </c>
      <c r="DO813" s="18">
        <f t="shared" ref="DO813:DO821" si="1685">DE813*DF813*DM813*DL813*DI813*DN813</f>
        <v>99735.3850110528</v>
      </c>
      <c r="DV813" s="11">
        <v>2536</v>
      </c>
      <c r="DW813" s="11">
        <v>0.65</v>
      </c>
      <c r="DX813" s="12">
        <v>1.35</v>
      </c>
      <c r="DY813" s="13">
        <f t="shared" ref="DY813:DY821" si="1686">DV813*DW813*DX813</f>
        <v>2225.34</v>
      </c>
      <c r="DZ813" s="11">
        <v>3</v>
      </c>
      <c r="EA813" s="11">
        <v>440</v>
      </c>
      <c r="EB813" s="11">
        <v>1.32</v>
      </c>
      <c r="EC813" s="16">
        <f t="shared" ref="EC813:EC821" si="1687">1+6*EA813/(EA813+2000)+EB813</f>
        <v>3.40196721311475</v>
      </c>
      <c r="ED813" s="11">
        <v>0.95</v>
      </c>
      <c r="EE813" s="11">
        <v>2.91</v>
      </c>
      <c r="EF813" s="8">
        <f t="shared" ref="EF813:EF821" si="1688">1+ED813*EE813</f>
        <v>3.7645</v>
      </c>
      <c r="EG813" s="9">
        <v>1.275</v>
      </c>
      <c r="EH813" s="17">
        <v>1.3</v>
      </c>
      <c r="EI813" s="18">
        <f t="shared" ref="EI813:EI821" si="1689">DY813*DZ813*EG813*EF813*EC813*EH813</f>
        <v>141712.64086768</v>
      </c>
    </row>
    <row r="814" s="1" customFormat="1" customHeight="1" spans="6:140">
      <c r="F814" s="11">
        <v>2536</v>
      </c>
      <c r="G814" s="11">
        <v>0.65</v>
      </c>
      <c r="H814" s="12">
        <v>1.35</v>
      </c>
      <c r="I814" s="13">
        <f t="shared" si="1662"/>
        <v>2225.34</v>
      </c>
      <c r="J814" s="11">
        <v>3</v>
      </c>
      <c r="K814" s="11">
        <v>440</v>
      </c>
      <c r="L814" s="11">
        <v>1.23</v>
      </c>
      <c r="M814" s="16">
        <f t="shared" si="1663"/>
        <v>3.31196721311475</v>
      </c>
      <c r="N814" s="11">
        <v>0.95</v>
      </c>
      <c r="O814" s="11">
        <v>2.09</v>
      </c>
      <c r="P814" s="8">
        <f t="shared" si="1664"/>
        <v>2.9855</v>
      </c>
      <c r="Q814" s="9">
        <v>1.275</v>
      </c>
      <c r="R814" s="17">
        <v>1.1</v>
      </c>
      <c r="S814" s="18">
        <f t="shared" si="1665"/>
        <v>92581.3700524541</v>
      </c>
      <c r="Z814" s="11">
        <v>2536</v>
      </c>
      <c r="AA814" s="11">
        <v>0.65</v>
      </c>
      <c r="AB814" s="12">
        <v>1.35</v>
      </c>
      <c r="AC814" s="13">
        <f t="shared" si="1666"/>
        <v>2225.34</v>
      </c>
      <c r="AD814" s="11">
        <v>3</v>
      </c>
      <c r="AE814" s="11">
        <v>440</v>
      </c>
      <c r="AF814" s="11">
        <v>1.23</v>
      </c>
      <c r="AG814" s="16">
        <f t="shared" si="1667"/>
        <v>3.31196721311475</v>
      </c>
      <c r="AH814" s="11">
        <v>0.95</v>
      </c>
      <c r="AI814" s="11">
        <v>2.09</v>
      </c>
      <c r="AJ814" s="8">
        <f t="shared" si="1668"/>
        <v>2.9855</v>
      </c>
      <c r="AK814" s="9">
        <v>1.275</v>
      </c>
      <c r="AL814" s="17">
        <v>1.1</v>
      </c>
      <c r="AM814" s="18">
        <f t="shared" si="1669"/>
        <v>92581.3700524541</v>
      </c>
      <c r="AT814" s="11">
        <v>2536</v>
      </c>
      <c r="AU814" s="11">
        <v>0.65</v>
      </c>
      <c r="AV814" s="12">
        <v>1.35</v>
      </c>
      <c r="AW814" s="13">
        <f t="shared" si="1670"/>
        <v>2225.34</v>
      </c>
      <c r="AX814" s="11">
        <v>3</v>
      </c>
      <c r="AY814" s="11">
        <v>440</v>
      </c>
      <c r="AZ814" s="11">
        <v>1.23</v>
      </c>
      <c r="BA814" s="16">
        <f t="shared" si="1671"/>
        <v>3.31196721311475</v>
      </c>
      <c r="BB814" s="11">
        <v>0.95</v>
      </c>
      <c r="BC814" s="11">
        <v>2.09</v>
      </c>
      <c r="BD814" s="8">
        <f t="shared" si="1672"/>
        <v>2.9855</v>
      </c>
      <c r="BE814" s="9">
        <v>1.275</v>
      </c>
      <c r="BF814" s="17">
        <v>1.115</v>
      </c>
      <c r="BG814" s="18">
        <f t="shared" si="1673"/>
        <v>93843.8432804421</v>
      </c>
      <c r="BN814" s="11">
        <v>2536</v>
      </c>
      <c r="BO814" s="11">
        <v>0.65</v>
      </c>
      <c r="BP814" s="12">
        <v>1.35</v>
      </c>
      <c r="BQ814" s="13">
        <f t="shared" si="1674"/>
        <v>2225.34</v>
      </c>
      <c r="BR814" s="11">
        <v>3</v>
      </c>
      <c r="BS814" s="11">
        <v>440</v>
      </c>
      <c r="BT814" s="11">
        <v>1.23</v>
      </c>
      <c r="BU814" s="16">
        <f t="shared" si="1675"/>
        <v>3.31196721311475</v>
      </c>
      <c r="BV814" s="11">
        <v>0.95</v>
      </c>
      <c r="BW814" s="11">
        <v>2.09</v>
      </c>
      <c r="BX814" s="8">
        <f t="shared" si="1676"/>
        <v>2.9855</v>
      </c>
      <c r="BY814" s="9">
        <v>1.275</v>
      </c>
      <c r="BZ814" s="17">
        <v>1.115</v>
      </c>
      <c r="CA814" s="18">
        <f t="shared" si="1677"/>
        <v>93843.8432804421</v>
      </c>
      <c r="CH814" s="11">
        <v>2536</v>
      </c>
      <c r="CI814" s="11">
        <v>0.65</v>
      </c>
      <c r="CJ814" s="12">
        <v>1.35</v>
      </c>
      <c r="CK814" s="13">
        <f t="shared" si="1678"/>
        <v>2225.34</v>
      </c>
      <c r="CL814" s="11">
        <v>3</v>
      </c>
      <c r="CM814" s="11">
        <v>440</v>
      </c>
      <c r="CN814" s="11">
        <v>1.23</v>
      </c>
      <c r="CO814" s="16">
        <f t="shared" si="1679"/>
        <v>3.31196721311475</v>
      </c>
      <c r="CP814" s="11">
        <v>0.95</v>
      </c>
      <c r="CQ814" s="11">
        <v>2.09</v>
      </c>
      <c r="CR814" s="8">
        <f t="shared" si="1680"/>
        <v>2.9855</v>
      </c>
      <c r="CS814" s="9">
        <v>1.275</v>
      </c>
      <c r="CT814" s="17">
        <v>1.185</v>
      </c>
      <c r="CU814" s="18">
        <f t="shared" si="1681"/>
        <v>99735.3850110528</v>
      </c>
      <c r="DB814" s="11">
        <v>2536</v>
      </c>
      <c r="DC814" s="11">
        <v>0.65</v>
      </c>
      <c r="DD814" s="12">
        <v>1.35</v>
      </c>
      <c r="DE814" s="13">
        <f t="shared" si="1682"/>
        <v>2225.34</v>
      </c>
      <c r="DF814" s="11">
        <v>3</v>
      </c>
      <c r="DG814" s="11">
        <v>440</v>
      </c>
      <c r="DH814" s="11">
        <v>1.23</v>
      </c>
      <c r="DI814" s="16">
        <f t="shared" si="1683"/>
        <v>3.31196721311475</v>
      </c>
      <c r="DJ814" s="11">
        <v>0.95</v>
      </c>
      <c r="DK814" s="11">
        <v>2.09</v>
      </c>
      <c r="DL814" s="8">
        <f t="shared" si="1684"/>
        <v>2.9855</v>
      </c>
      <c r="DM814" s="9">
        <v>1.275</v>
      </c>
      <c r="DN814" s="17">
        <v>1.185</v>
      </c>
      <c r="DO814" s="18">
        <f t="shared" si="1685"/>
        <v>99735.3850110528</v>
      </c>
      <c r="DV814" s="11">
        <v>2536</v>
      </c>
      <c r="DW814" s="11">
        <v>0.65</v>
      </c>
      <c r="DX814" s="12">
        <v>1.35</v>
      </c>
      <c r="DY814" s="13">
        <f t="shared" si="1686"/>
        <v>2225.34</v>
      </c>
      <c r="DZ814" s="11">
        <v>3</v>
      </c>
      <c r="EA814" s="11">
        <v>440</v>
      </c>
      <c r="EB814" s="11">
        <v>1.32</v>
      </c>
      <c r="EC814" s="16">
        <f t="shared" si="1687"/>
        <v>3.40196721311475</v>
      </c>
      <c r="ED814" s="11">
        <v>0.95</v>
      </c>
      <c r="EE814" s="11">
        <v>2.91</v>
      </c>
      <c r="EF814" s="8">
        <f t="shared" si="1688"/>
        <v>3.7645</v>
      </c>
      <c r="EG814" s="9">
        <v>1.275</v>
      </c>
      <c r="EH814" s="17">
        <v>1.3</v>
      </c>
      <c r="EI814" s="18">
        <f t="shared" si="1689"/>
        <v>141712.64086768</v>
      </c>
    </row>
    <row r="815" s="1" customFormat="1" customHeight="1" spans="6:140">
      <c r="F815" s="11">
        <v>2536</v>
      </c>
      <c r="G815" s="11">
        <v>0.65</v>
      </c>
      <c r="H815" s="12">
        <v>1.35</v>
      </c>
      <c r="I815" s="13">
        <f t="shared" si="1662"/>
        <v>2225.34</v>
      </c>
      <c r="J815" s="11">
        <v>3</v>
      </c>
      <c r="K815" s="11">
        <v>440</v>
      </c>
      <c r="L815" s="11">
        <v>1.23</v>
      </c>
      <c r="M815" s="16">
        <f t="shared" si="1663"/>
        <v>3.31196721311475</v>
      </c>
      <c r="N815" s="11">
        <v>0.95</v>
      </c>
      <c r="O815" s="11">
        <v>2.09</v>
      </c>
      <c r="P815" s="8">
        <f t="shared" si="1664"/>
        <v>2.9855</v>
      </c>
      <c r="Q815" s="9">
        <v>1.275</v>
      </c>
      <c r="R815" s="17">
        <v>1.1</v>
      </c>
      <c r="S815" s="18">
        <f t="shared" si="1665"/>
        <v>92581.3700524541</v>
      </c>
      <c r="Z815" s="11">
        <v>2536</v>
      </c>
      <c r="AA815" s="11">
        <v>0.65</v>
      </c>
      <c r="AB815" s="12">
        <v>1.35</v>
      </c>
      <c r="AC815" s="13">
        <f t="shared" si="1666"/>
        <v>2225.34</v>
      </c>
      <c r="AD815" s="11">
        <v>3</v>
      </c>
      <c r="AE815" s="11">
        <v>440</v>
      </c>
      <c r="AF815" s="11">
        <v>1.23</v>
      </c>
      <c r="AG815" s="16">
        <f t="shared" si="1667"/>
        <v>3.31196721311475</v>
      </c>
      <c r="AH815" s="11">
        <v>0.95</v>
      </c>
      <c r="AI815" s="11">
        <v>2.09</v>
      </c>
      <c r="AJ815" s="8">
        <f t="shared" si="1668"/>
        <v>2.9855</v>
      </c>
      <c r="AK815" s="9">
        <v>1.275</v>
      </c>
      <c r="AL815" s="17">
        <v>1.1</v>
      </c>
      <c r="AM815" s="18">
        <f t="shared" si="1669"/>
        <v>92581.3700524541</v>
      </c>
      <c r="AT815" s="11">
        <v>2536</v>
      </c>
      <c r="AU815" s="11">
        <v>0.65</v>
      </c>
      <c r="AV815" s="12">
        <v>1.35</v>
      </c>
      <c r="AW815" s="13">
        <f t="shared" si="1670"/>
        <v>2225.34</v>
      </c>
      <c r="AX815" s="11">
        <v>3</v>
      </c>
      <c r="AY815" s="11">
        <v>440</v>
      </c>
      <c r="AZ815" s="11">
        <v>1.23</v>
      </c>
      <c r="BA815" s="16">
        <f t="shared" si="1671"/>
        <v>3.31196721311475</v>
      </c>
      <c r="BB815" s="11">
        <v>0.95</v>
      </c>
      <c r="BC815" s="11">
        <v>2.09</v>
      </c>
      <c r="BD815" s="8">
        <f t="shared" si="1672"/>
        <v>2.9855</v>
      </c>
      <c r="BE815" s="9">
        <v>1.275</v>
      </c>
      <c r="BF815" s="17">
        <v>1.115</v>
      </c>
      <c r="BG815" s="18">
        <f t="shared" si="1673"/>
        <v>93843.8432804421</v>
      </c>
      <c r="BN815" s="11">
        <v>2536</v>
      </c>
      <c r="BO815" s="11">
        <v>0.65</v>
      </c>
      <c r="BP815" s="12">
        <v>1.35</v>
      </c>
      <c r="BQ815" s="13">
        <f t="shared" si="1674"/>
        <v>2225.34</v>
      </c>
      <c r="BR815" s="11">
        <v>3</v>
      </c>
      <c r="BS815" s="11">
        <v>440</v>
      </c>
      <c r="BT815" s="11">
        <v>1.23</v>
      </c>
      <c r="BU815" s="16">
        <f t="shared" si="1675"/>
        <v>3.31196721311475</v>
      </c>
      <c r="BV815" s="11">
        <v>0.95</v>
      </c>
      <c r="BW815" s="11">
        <v>2.09</v>
      </c>
      <c r="BX815" s="8">
        <f t="shared" si="1676"/>
        <v>2.9855</v>
      </c>
      <c r="BY815" s="9">
        <v>1.275</v>
      </c>
      <c r="BZ815" s="17">
        <v>1.115</v>
      </c>
      <c r="CA815" s="18">
        <f t="shared" si="1677"/>
        <v>93843.8432804421</v>
      </c>
      <c r="CH815" s="11">
        <v>2536</v>
      </c>
      <c r="CI815" s="11">
        <v>0.65</v>
      </c>
      <c r="CJ815" s="12">
        <v>1.35</v>
      </c>
      <c r="CK815" s="13">
        <f t="shared" si="1678"/>
        <v>2225.34</v>
      </c>
      <c r="CL815" s="11">
        <v>3</v>
      </c>
      <c r="CM815" s="11">
        <v>440</v>
      </c>
      <c r="CN815" s="11">
        <v>1.23</v>
      </c>
      <c r="CO815" s="16">
        <f t="shared" si="1679"/>
        <v>3.31196721311475</v>
      </c>
      <c r="CP815" s="11">
        <v>0.95</v>
      </c>
      <c r="CQ815" s="11">
        <v>2.09</v>
      </c>
      <c r="CR815" s="8">
        <f t="shared" si="1680"/>
        <v>2.9855</v>
      </c>
      <c r="CS815" s="9">
        <v>1.275</v>
      </c>
      <c r="CT815" s="17">
        <v>1.185</v>
      </c>
      <c r="CU815" s="18">
        <f t="shared" si="1681"/>
        <v>99735.3850110528</v>
      </c>
      <c r="DB815" s="11">
        <v>2536</v>
      </c>
      <c r="DC815" s="11">
        <v>0.65</v>
      </c>
      <c r="DD815" s="12">
        <v>1.35</v>
      </c>
      <c r="DE815" s="13">
        <f t="shared" si="1682"/>
        <v>2225.34</v>
      </c>
      <c r="DF815" s="11">
        <v>3</v>
      </c>
      <c r="DG815" s="11">
        <v>440</v>
      </c>
      <c r="DH815" s="11">
        <v>1.23</v>
      </c>
      <c r="DI815" s="16">
        <f t="shared" si="1683"/>
        <v>3.31196721311475</v>
      </c>
      <c r="DJ815" s="11">
        <v>0.95</v>
      </c>
      <c r="DK815" s="11">
        <v>2.09</v>
      </c>
      <c r="DL815" s="8">
        <f t="shared" si="1684"/>
        <v>2.9855</v>
      </c>
      <c r="DM815" s="9">
        <v>1.275</v>
      </c>
      <c r="DN815" s="17">
        <v>1.185</v>
      </c>
      <c r="DO815" s="18">
        <f t="shared" si="1685"/>
        <v>99735.3850110528</v>
      </c>
      <c r="DV815" s="11">
        <v>2536</v>
      </c>
      <c r="DW815" s="11">
        <v>0.65</v>
      </c>
      <c r="DX815" s="12">
        <v>1.35</v>
      </c>
      <c r="DY815" s="13">
        <f t="shared" si="1686"/>
        <v>2225.34</v>
      </c>
      <c r="DZ815" s="11">
        <v>3</v>
      </c>
      <c r="EA815" s="11">
        <v>440</v>
      </c>
      <c r="EB815" s="11">
        <v>1.32</v>
      </c>
      <c r="EC815" s="16">
        <f t="shared" si="1687"/>
        <v>3.40196721311475</v>
      </c>
      <c r="ED815" s="11">
        <v>0.95</v>
      </c>
      <c r="EE815" s="11">
        <v>2.91</v>
      </c>
      <c r="EF815" s="8">
        <f t="shared" si="1688"/>
        <v>3.7645</v>
      </c>
      <c r="EG815" s="9">
        <v>1.275</v>
      </c>
      <c r="EH815" s="17">
        <v>1.3</v>
      </c>
      <c r="EI815" s="18">
        <f t="shared" si="1689"/>
        <v>141712.64086768</v>
      </c>
    </row>
    <row r="816" s="1" customFormat="1" customHeight="1" spans="6:140">
      <c r="F816" s="11">
        <v>2536</v>
      </c>
      <c r="G816" s="11">
        <v>0.65</v>
      </c>
      <c r="H816" s="12">
        <v>1.35</v>
      </c>
      <c r="I816" s="13">
        <f t="shared" si="1662"/>
        <v>2225.34</v>
      </c>
      <c r="J816" s="11">
        <v>3</v>
      </c>
      <c r="K816" s="11">
        <v>440</v>
      </c>
      <c r="L816" s="11">
        <v>1.23</v>
      </c>
      <c r="M816" s="16">
        <f t="shared" si="1663"/>
        <v>3.31196721311475</v>
      </c>
      <c r="N816" s="11">
        <v>0.95</v>
      </c>
      <c r="O816" s="11">
        <v>2.09</v>
      </c>
      <c r="P816" s="8">
        <f t="shared" si="1664"/>
        <v>2.9855</v>
      </c>
      <c r="Q816" s="9">
        <v>1.275</v>
      </c>
      <c r="R816" s="17">
        <v>1.1</v>
      </c>
      <c r="S816" s="18">
        <f t="shared" si="1665"/>
        <v>92581.3700524541</v>
      </c>
      <c r="Z816" s="11">
        <v>2536</v>
      </c>
      <c r="AA816" s="11">
        <v>0.65</v>
      </c>
      <c r="AB816" s="12">
        <v>1.35</v>
      </c>
      <c r="AC816" s="13">
        <f t="shared" si="1666"/>
        <v>2225.34</v>
      </c>
      <c r="AD816" s="11">
        <v>3</v>
      </c>
      <c r="AE816" s="11">
        <v>440</v>
      </c>
      <c r="AF816" s="11">
        <v>1.23</v>
      </c>
      <c r="AG816" s="16">
        <f t="shared" si="1667"/>
        <v>3.31196721311475</v>
      </c>
      <c r="AH816" s="11">
        <v>0.95</v>
      </c>
      <c r="AI816" s="11">
        <v>2.09</v>
      </c>
      <c r="AJ816" s="8">
        <f t="shared" si="1668"/>
        <v>2.9855</v>
      </c>
      <c r="AK816" s="9">
        <v>1.275</v>
      </c>
      <c r="AL816" s="17">
        <v>1.1</v>
      </c>
      <c r="AM816" s="18">
        <f t="shared" si="1669"/>
        <v>92581.3700524541</v>
      </c>
      <c r="AT816" s="11">
        <v>2536</v>
      </c>
      <c r="AU816" s="11">
        <v>0.65</v>
      </c>
      <c r="AV816" s="12">
        <v>1.35</v>
      </c>
      <c r="AW816" s="13">
        <f t="shared" si="1670"/>
        <v>2225.34</v>
      </c>
      <c r="AX816" s="11">
        <v>3</v>
      </c>
      <c r="AY816" s="11">
        <v>440</v>
      </c>
      <c r="AZ816" s="11">
        <v>1.23</v>
      </c>
      <c r="BA816" s="16">
        <f t="shared" si="1671"/>
        <v>3.31196721311475</v>
      </c>
      <c r="BB816" s="11">
        <v>0.95</v>
      </c>
      <c r="BC816" s="11">
        <v>2.09</v>
      </c>
      <c r="BD816" s="8">
        <f t="shared" si="1672"/>
        <v>2.9855</v>
      </c>
      <c r="BE816" s="9">
        <v>1.275</v>
      </c>
      <c r="BF816" s="17">
        <v>1.115</v>
      </c>
      <c r="BG816" s="18">
        <f t="shared" si="1673"/>
        <v>93843.8432804421</v>
      </c>
      <c r="BN816" s="11">
        <v>2536</v>
      </c>
      <c r="BO816" s="11">
        <v>0.65</v>
      </c>
      <c r="BP816" s="12">
        <v>1.35</v>
      </c>
      <c r="BQ816" s="13">
        <f t="shared" si="1674"/>
        <v>2225.34</v>
      </c>
      <c r="BR816" s="11">
        <v>3</v>
      </c>
      <c r="BS816" s="11">
        <v>440</v>
      </c>
      <c r="BT816" s="11">
        <v>1.23</v>
      </c>
      <c r="BU816" s="16">
        <f t="shared" si="1675"/>
        <v>3.31196721311475</v>
      </c>
      <c r="BV816" s="11">
        <v>0.95</v>
      </c>
      <c r="BW816" s="11">
        <v>2.09</v>
      </c>
      <c r="BX816" s="8">
        <f t="shared" si="1676"/>
        <v>2.9855</v>
      </c>
      <c r="BY816" s="9">
        <v>1.275</v>
      </c>
      <c r="BZ816" s="17">
        <v>1.115</v>
      </c>
      <c r="CA816" s="18">
        <f t="shared" si="1677"/>
        <v>93843.8432804421</v>
      </c>
      <c r="CH816" s="11">
        <v>2536</v>
      </c>
      <c r="CI816" s="11">
        <v>0.65</v>
      </c>
      <c r="CJ816" s="12">
        <v>1.35</v>
      </c>
      <c r="CK816" s="13">
        <f t="shared" si="1678"/>
        <v>2225.34</v>
      </c>
      <c r="CL816" s="11">
        <v>3</v>
      </c>
      <c r="CM816" s="11">
        <v>440</v>
      </c>
      <c r="CN816" s="11">
        <v>1.23</v>
      </c>
      <c r="CO816" s="16">
        <f t="shared" si="1679"/>
        <v>3.31196721311475</v>
      </c>
      <c r="CP816" s="11">
        <v>0.95</v>
      </c>
      <c r="CQ816" s="11">
        <v>2.09</v>
      </c>
      <c r="CR816" s="8">
        <f t="shared" si="1680"/>
        <v>2.9855</v>
      </c>
      <c r="CS816" s="9">
        <v>1.275</v>
      </c>
      <c r="CT816" s="17">
        <v>1.185</v>
      </c>
      <c r="CU816" s="18">
        <f t="shared" si="1681"/>
        <v>99735.3850110528</v>
      </c>
      <c r="DB816" s="11">
        <v>2536</v>
      </c>
      <c r="DC816" s="11">
        <v>0.65</v>
      </c>
      <c r="DD816" s="12">
        <v>1.35</v>
      </c>
      <c r="DE816" s="13">
        <f t="shared" si="1682"/>
        <v>2225.34</v>
      </c>
      <c r="DF816" s="11">
        <v>3</v>
      </c>
      <c r="DG816" s="11">
        <v>440</v>
      </c>
      <c r="DH816" s="11">
        <v>1.23</v>
      </c>
      <c r="DI816" s="16">
        <f t="shared" si="1683"/>
        <v>3.31196721311475</v>
      </c>
      <c r="DJ816" s="11">
        <v>0.95</v>
      </c>
      <c r="DK816" s="11">
        <v>2.09</v>
      </c>
      <c r="DL816" s="8">
        <f t="shared" si="1684"/>
        <v>2.9855</v>
      </c>
      <c r="DM816" s="9">
        <v>1.275</v>
      </c>
      <c r="DN816" s="17">
        <v>1.185</v>
      </c>
      <c r="DO816" s="18">
        <f t="shared" si="1685"/>
        <v>99735.3850110528</v>
      </c>
      <c r="DV816" s="11">
        <v>2536</v>
      </c>
      <c r="DW816" s="11">
        <v>0.65</v>
      </c>
      <c r="DX816" s="12">
        <v>1.35</v>
      </c>
      <c r="DY816" s="13">
        <f t="shared" si="1686"/>
        <v>2225.34</v>
      </c>
      <c r="DZ816" s="11">
        <v>3</v>
      </c>
      <c r="EA816" s="11">
        <v>440</v>
      </c>
      <c r="EB816" s="11">
        <v>1.32</v>
      </c>
      <c r="EC816" s="16">
        <f t="shared" si="1687"/>
        <v>3.40196721311475</v>
      </c>
      <c r="ED816" s="11">
        <v>0.95</v>
      </c>
      <c r="EE816" s="11">
        <v>2.91</v>
      </c>
      <c r="EF816" s="8">
        <f t="shared" si="1688"/>
        <v>3.7645</v>
      </c>
      <c r="EG816" s="9">
        <v>1.275</v>
      </c>
      <c r="EH816" s="17">
        <v>1.3</v>
      </c>
      <c r="EI816" s="18">
        <f t="shared" si="1689"/>
        <v>141712.64086768</v>
      </c>
    </row>
    <row r="817" s="1" customFormat="1" customHeight="1" spans="6:139">
      <c r="F817" s="11">
        <v>2536</v>
      </c>
      <c r="G817" s="11">
        <v>0.65</v>
      </c>
      <c r="H817" s="12">
        <v>1.35</v>
      </c>
      <c r="I817" s="13">
        <f t="shared" si="1662"/>
        <v>2225.34</v>
      </c>
      <c r="J817" s="11">
        <v>3</v>
      </c>
      <c r="K817" s="11">
        <v>440</v>
      </c>
      <c r="L817" s="11">
        <v>1.23</v>
      </c>
      <c r="M817" s="16">
        <f t="shared" si="1663"/>
        <v>3.31196721311475</v>
      </c>
      <c r="N817" s="11">
        <v>0.95</v>
      </c>
      <c r="O817" s="11">
        <v>2.09</v>
      </c>
      <c r="P817" s="8">
        <f t="shared" si="1664"/>
        <v>2.9855</v>
      </c>
      <c r="Q817" s="9">
        <v>1.275</v>
      </c>
      <c r="R817" s="17">
        <v>1.1</v>
      </c>
      <c r="S817" s="18">
        <f t="shared" si="1665"/>
        <v>92581.3700524541</v>
      </c>
      <c r="Z817" s="11">
        <v>2536</v>
      </c>
      <c r="AA817" s="11">
        <v>0.65</v>
      </c>
      <c r="AB817" s="12">
        <v>1.35</v>
      </c>
      <c r="AC817" s="13">
        <f t="shared" si="1666"/>
        <v>2225.34</v>
      </c>
      <c r="AD817" s="11">
        <v>3</v>
      </c>
      <c r="AE817" s="11">
        <v>440</v>
      </c>
      <c r="AF817" s="11">
        <v>1.23</v>
      </c>
      <c r="AG817" s="16">
        <f t="shared" si="1667"/>
        <v>3.31196721311475</v>
      </c>
      <c r="AH817" s="11">
        <v>0.95</v>
      </c>
      <c r="AI817" s="11">
        <v>2.09</v>
      </c>
      <c r="AJ817" s="8">
        <f t="shared" si="1668"/>
        <v>2.9855</v>
      </c>
      <c r="AK817" s="9">
        <v>1.275</v>
      </c>
      <c r="AL817" s="17">
        <v>1.1</v>
      </c>
      <c r="AM817" s="18">
        <f t="shared" si="1669"/>
        <v>92581.3700524541</v>
      </c>
      <c r="AT817" s="11">
        <v>2536</v>
      </c>
      <c r="AU817" s="11">
        <v>0.65</v>
      </c>
      <c r="AV817" s="12">
        <v>1.35</v>
      </c>
      <c r="AW817" s="13">
        <f t="shared" si="1670"/>
        <v>2225.34</v>
      </c>
      <c r="AX817" s="11">
        <v>3</v>
      </c>
      <c r="AY817" s="11">
        <v>440</v>
      </c>
      <c r="AZ817" s="11">
        <v>1.23</v>
      </c>
      <c r="BA817" s="16">
        <f t="shared" si="1671"/>
        <v>3.31196721311475</v>
      </c>
      <c r="BB817" s="11">
        <v>0.95</v>
      </c>
      <c r="BC817" s="11">
        <v>2.09</v>
      </c>
      <c r="BD817" s="8">
        <f t="shared" si="1672"/>
        <v>2.9855</v>
      </c>
      <c r="BE817" s="9">
        <v>1.275</v>
      </c>
      <c r="BF817" s="17">
        <v>1.115</v>
      </c>
      <c r="BG817" s="18">
        <f t="shared" si="1673"/>
        <v>93843.8432804421</v>
      </c>
      <c r="BN817" s="11">
        <v>2536</v>
      </c>
      <c r="BO817" s="11">
        <v>0.65</v>
      </c>
      <c r="BP817" s="12">
        <v>1.35</v>
      </c>
      <c r="BQ817" s="13">
        <f t="shared" si="1674"/>
        <v>2225.34</v>
      </c>
      <c r="BR817" s="11">
        <v>3</v>
      </c>
      <c r="BS817" s="11">
        <v>440</v>
      </c>
      <c r="BT817" s="11">
        <v>1.23</v>
      </c>
      <c r="BU817" s="16">
        <f t="shared" si="1675"/>
        <v>3.31196721311475</v>
      </c>
      <c r="BV817" s="11">
        <v>0.95</v>
      </c>
      <c r="BW817" s="11">
        <v>2.09</v>
      </c>
      <c r="BX817" s="8">
        <f t="shared" si="1676"/>
        <v>2.9855</v>
      </c>
      <c r="BY817" s="9">
        <v>1.275</v>
      </c>
      <c r="BZ817" s="17">
        <v>1.115</v>
      </c>
      <c r="CA817" s="18">
        <f t="shared" si="1677"/>
        <v>93843.8432804421</v>
      </c>
      <c r="CH817" s="11">
        <v>2536</v>
      </c>
      <c r="CI817" s="11">
        <v>0.65</v>
      </c>
      <c r="CJ817" s="12">
        <v>1.35</v>
      </c>
      <c r="CK817" s="13">
        <f t="shared" si="1678"/>
        <v>2225.34</v>
      </c>
      <c r="CL817" s="11">
        <v>3</v>
      </c>
      <c r="CM817" s="11">
        <v>440</v>
      </c>
      <c r="CN817" s="11">
        <v>1.23</v>
      </c>
      <c r="CO817" s="16">
        <f t="shared" si="1679"/>
        <v>3.31196721311475</v>
      </c>
      <c r="CP817" s="11">
        <v>0.95</v>
      </c>
      <c r="CQ817" s="11">
        <v>2.09</v>
      </c>
      <c r="CR817" s="8">
        <f t="shared" si="1680"/>
        <v>2.9855</v>
      </c>
      <c r="CS817" s="9">
        <v>1.275</v>
      </c>
      <c r="CT817" s="17">
        <v>1.185</v>
      </c>
      <c r="CU817" s="18">
        <f t="shared" si="1681"/>
        <v>99735.3850110528</v>
      </c>
      <c r="DB817" s="11">
        <v>2536</v>
      </c>
      <c r="DC817" s="11">
        <v>0.65</v>
      </c>
      <c r="DD817" s="12">
        <v>1.35</v>
      </c>
      <c r="DE817" s="13">
        <f t="shared" si="1682"/>
        <v>2225.34</v>
      </c>
      <c r="DF817" s="11">
        <v>3</v>
      </c>
      <c r="DG817" s="11">
        <v>440</v>
      </c>
      <c r="DH817" s="11">
        <v>1.23</v>
      </c>
      <c r="DI817" s="16">
        <f t="shared" si="1683"/>
        <v>3.31196721311475</v>
      </c>
      <c r="DJ817" s="11">
        <v>0.95</v>
      </c>
      <c r="DK817" s="11">
        <v>2.09</v>
      </c>
      <c r="DL817" s="8">
        <f t="shared" si="1684"/>
        <v>2.9855</v>
      </c>
      <c r="DM817" s="9">
        <v>1.275</v>
      </c>
      <c r="DN817" s="17">
        <v>1.185</v>
      </c>
      <c r="DO817" s="18">
        <f t="shared" si="1685"/>
        <v>99735.3850110528</v>
      </c>
      <c r="DV817" s="11">
        <v>2536</v>
      </c>
      <c r="DW817" s="11">
        <v>0.65</v>
      </c>
      <c r="DX817" s="12">
        <v>1.35</v>
      </c>
      <c r="DY817" s="13">
        <f t="shared" si="1686"/>
        <v>2225.34</v>
      </c>
      <c r="DZ817" s="11">
        <v>3</v>
      </c>
      <c r="EA817" s="11">
        <v>440</v>
      </c>
      <c r="EB817" s="11">
        <v>1.32</v>
      </c>
      <c r="EC817" s="16">
        <f t="shared" si="1687"/>
        <v>3.40196721311475</v>
      </c>
      <c r="ED817" s="11">
        <v>0.95</v>
      </c>
      <c r="EE817" s="11">
        <v>2.91</v>
      </c>
      <c r="EF817" s="8">
        <f t="shared" si="1688"/>
        <v>3.7645</v>
      </c>
      <c r="EG817" s="9">
        <v>1.275</v>
      </c>
      <c r="EH817" s="17">
        <v>1.3</v>
      </c>
      <c r="EI817" s="18">
        <f t="shared" si="1689"/>
        <v>141712.64086768</v>
      </c>
    </row>
    <row r="818" s="1" customFormat="1" customHeight="1" spans="6:139">
      <c r="F818" s="11">
        <v>2536</v>
      </c>
      <c r="G818" s="11">
        <v>0.65</v>
      </c>
      <c r="H818" s="12">
        <v>1.35</v>
      </c>
      <c r="I818" s="13">
        <f t="shared" si="1662"/>
        <v>2225.34</v>
      </c>
      <c r="J818" s="11">
        <v>3</v>
      </c>
      <c r="K818" s="11">
        <v>190</v>
      </c>
      <c r="L818" s="11">
        <v>1.23</v>
      </c>
      <c r="M818" s="16">
        <f t="shared" si="1663"/>
        <v>2.75054794520548</v>
      </c>
      <c r="N818" s="11">
        <v>0.95</v>
      </c>
      <c r="O818" s="11">
        <v>2.09</v>
      </c>
      <c r="P818" s="8">
        <f t="shared" si="1664"/>
        <v>2.9855</v>
      </c>
      <c r="Q818" s="9">
        <v>1.075</v>
      </c>
      <c r="R818" s="17">
        <v>1.1</v>
      </c>
      <c r="S818" s="18">
        <f t="shared" si="1665"/>
        <v>64826.8730285786</v>
      </c>
      <c r="Z818" s="11">
        <v>2536</v>
      </c>
      <c r="AA818" s="11">
        <v>0.65</v>
      </c>
      <c r="AB818" s="12">
        <v>1.35</v>
      </c>
      <c r="AC818" s="13">
        <f t="shared" si="1666"/>
        <v>2225.34</v>
      </c>
      <c r="AD818" s="11">
        <v>3</v>
      </c>
      <c r="AE818" s="11">
        <v>190</v>
      </c>
      <c r="AF818" s="11">
        <v>1.23</v>
      </c>
      <c r="AG818" s="16">
        <f t="shared" si="1667"/>
        <v>2.75054794520548</v>
      </c>
      <c r="AH818" s="11">
        <v>0.95</v>
      </c>
      <c r="AI818" s="11">
        <v>2.09</v>
      </c>
      <c r="AJ818" s="8">
        <f t="shared" si="1668"/>
        <v>2.9855</v>
      </c>
      <c r="AK818" s="9">
        <v>1.075</v>
      </c>
      <c r="AL818" s="17">
        <v>1.1</v>
      </c>
      <c r="AM818" s="18">
        <f t="shared" si="1669"/>
        <v>64826.8730285786</v>
      </c>
      <c r="AT818" s="11">
        <v>2536</v>
      </c>
      <c r="AU818" s="11">
        <v>0.65</v>
      </c>
      <c r="AV818" s="12">
        <v>1.35</v>
      </c>
      <c r="AW818" s="13">
        <f t="shared" si="1670"/>
        <v>2225.34</v>
      </c>
      <c r="AX818" s="11">
        <v>3</v>
      </c>
      <c r="AY818" s="11">
        <v>190</v>
      </c>
      <c r="AZ818" s="11">
        <v>1.23</v>
      </c>
      <c r="BA818" s="16">
        <f t="shared" si="1671"/>
        <v>2.75054794520548</v>
      </c>
      <c r="BB818" s="11">
        <v>0.95</v>
      </c>
      <c r="BC818" s="11">
        <v>2.09</v>
      </c>
      <c r="BD818" s="8">
        <f t="shared" si="1672"/>
        <v>2.9855</v>
      </c>
      <c r="BE818" s="9">
        <v>1.075</v>
      </c>
      <c r="BF818" s="17">
        <v>1.115</v>
      </c>
      <c r="BG818" s="18">
        <f t="shared" si="1673"/>
        <v>65710.8758426047</v>
      </c>
      <c r="BN818" s="11">
        <v>2536</v>
      </c>
      <c r="BO818" s="11">
        <v>0.65</v>
      </c>
      <c r="BP818" s="12">
        <v>1.35</v>
      </c>
      <c r="BQ818" s="13">
        <f t="shared" si="1674"/>
        <v>2225.34</v>
      </c>
      <c r="BR818" s="11">
        <v>3</v>
      </c>
      <c r="BS818" s="11">
        <v>190</v>
      </c>
      <c r="BT818" s="11">
        <v>1.23</v>
      </c>
      <c r="BU818" s="16">
        <f t="shared" si="1675"/>
        <v>2.75054794520548</v>
      </c>
      <c r="BV818" s="11">
        <v>0.95</v>
      </c>
      <c r="BW818" s="11">
        <v>2.09</v>
      </c>
      <c r="BX818" s="8">
        <f t="shared" si="1676"/>
        <v>2.9855</v>
      </c>
      <c r="BY818" s="9">
        <v>1.075</v>
      </c>
      <c r="BZ818" s="17">
        <v>1.115</v>
      </c>
      <c r="CA818" s="18">
        <f t="shared" si="1677"/>
        <v>65710.8758426047</v>
      </c>
      <c r="CH818" s="11">
        <v>2536</v>
      </c>
      <c r="CI818" s="11">
        <v>0.65</v>
      </c>
      <c r="CJ818" s="12">
        <v>1.35</v>
      </c>
      <c r="CK818" s="13">
        <f t="shared" si="1678"/>
        <v>2225.34</v>
      </c>
      <c r="CL818" s="11">
        <v>3</v>
      </c>
      <c r="CM818" s="11">
        <v>190</v>
      </c>
      <c r="CN818" s="11">
        <v>1.23</v>
      </c>
      <c r="CO818" s="16">
        <f t="shared" si="1679"/>
        <v>2.75054794520548</v>
      </c>
      <c r="CP818" s="11">
        <v>0.95</v>
      </c>
      <c r="CQ818" s="11">
        <v>2.09</v>
      </c>
      <c r="CR818" s="8">
        <f t="shared" si="1680"/>
        <v>2.9855</v>
      </c>
      <c r="CS818" s="9">
        <v>1.075</v>
      </c>
      <c r="CT818" s="17">
        <v>1.185</v>
      </c>
      <c r="CU818" s="18">
        <f t="shared" si="1681"/>
        <v>69836.2223080597</v>
      </c>
      <c r="DB818" s="11">
        <v>2536</v>
      </c>
      <c r="DC818" s="11">
        <v>0.65</v>
      </c>
      <c r="DD818" s="12">
        <v>1.35</v>
      </c>
      <c r="DE818" s="13">
        <f t="shared" si="1682"/>
        <v>2225.34</v>
      </c>
      <c r="DF818" s="11">
        <v>3</v>
      </c>
      <c r="DG818" s="11">
        <v>190</v>
      </c>
      <c r="DH818" s="11">
        <v>1.23</v>
      </c>
      <c r="DI818" s="16">
        <f t="shared" si="1683"/>
        <v>2.75054794520548</v>
      </c>
      <c r="DJ818" s="11">
        <v>0.95</v>
      </c>
      <c r="DK818" s="11">
        <v>2.09</v>
      </c>
      <c r="DL818" s="8">
        <f t="shared" si="1684"/>
        <v>2.9855</v>
      </c>
      <c r="DM818" s="9">
        <v>1.075</v>
      </c>
      <c r="DN818" s="17">
        <v>1.185</v>
      </c>
      <c r="DO818" s="18">
        <f t="shared" si="1685"/>
        <v>69836.2223080597</v>
      </c>
      <c r="DV818" s="11">
        <v>2536</v>
      </c>
      <c r="DW818" s="11">
        <v>0.65</v>
      </c>
      <c r="DX818" s="12">
        <v>1.35</v>
      </c>
      <c r="DY818" s="13">
        <f t="shared" si="1686"/>
        <v>2225.34</v>
      </c>
      <c r="DZ818" s="11">
        <v>3</v>
      </c>
      <c r="EA818" s="11">
        <v>190</v>
      </c>
      <c r="EB818" s="11">
        <v>1.32</v>
      </c>
      <c r="EC818" s="16">
        <f t="shared" si="1687"/>
        <v>2.84054794520548</v>
      </c>
      <c r="ED818" s="11">
        <v>0.95</v>
      </c>
      <c r="EE818" s="11">
        <v>2.91</v>
      </c>
      <c r="EF818" s="8">
        <f t="shared" si="1688"/>
        <v>3.7645</v>
      </c>
      <c r="EG818" s="9">
        <v>1.075</v>
      </c>
      <c r="EH818" s="17">
        <v>1.3</v>
      </c>
      <c r="EI818" s="18">
        <f t="shared" si="1689"/>
        <v>99765.1525973839</v>
      </c>
    </row>
    <row r="819" s="1" customFormat="1" customHeight="1" spans="6:139">
      <c r="F819" s="11">
        <v>2536</v>
      </c>
      <c r="G819" s="11">
        <v>0.65</v>
      </c>
      <c r="H819" s="12">
        <v>1.35</v>
      </c>
      <c r="I819" s="13">
        <f t="shared" si="1662"/>
        <v>2225.34</v>
      </c>
      <c r="J819" s="11">
        <v>3</v>
      </c>
      <c r="K819" s="11">
        <v>190</v>
      </c>
      <c r="L819" s="11">
        <v>1.23</v>
      </c>
      <c r="M819" s="16">
        <f t="shared" si="1663"/>
        <v>2.75054794520548</v>
      </c>
      <c r="N819" s="11">
        <v>0.95</v>
      </c>
      <c r="O819" s="11">
        <v>2.09</v>
      </c>
      <c r="P819" s="8">
        <f t="shared" si="1664"/>
        <v>2.9855</v>
      </c>
      <c r="Q819" s="9">
        <v>1.075</v>
      </c>
      <c r="R819" s="17">
        <v>1.1</v>
      </c>
      <c r="S819" s="18">
        <f t="shared" si="1665"/>
        <v>64826.8730285786</v>
      </c>
      <c r="Z819" s="11">
        <v>2536</v>
      </c>
      <c r="AA819" s="11">
        <v>0.65</v>
      </c>
      <c r="AB819" s="12">
        <v>1.35</v>
      </c>
      <c r="AC819" s="13">
        <f t="shared" si="1666"/>
        <v>2225.34</v>
      </c>
      <c r="AD819" s="11">
        <v>3</v>
      </c>
      <c r="AE819" s="11">
        <v>190</v>
      </c>
      <c r="AF819" s="11">
        <v>1.23</v>
      </c>
      <c r="AG819" s="16">
        <f t="shared" si="1667"/>
        <v>2.75054794520548</v>
      </c>
      <c r="AH819" s="11">
        <v>0.95</v>
      </c>
      <c r="AI819" s="11">
        <v>2.09</v>
      </c>
      <c r="AJ819" s="8">
        <f t="shared" si="1668"/>
        <v>2.9855</v>
      </c>
      <c r="AK819" s="9">
        <v>1.075</v>
      </c>
      <c r="AL819" s="17">
        <v>1.1</v>
      </c>
      <c r="AM819" s="18">
        <f t="shared" si="1669"/>
        <v>64826.8730285786</v>
      </c>
      <c r="AT819" s="11">
        <v>2536</v>
      </c>
      <c r="AU819" s="11">
        <v>0.65</v>
      </c>
      <c r="AV819" s="12">
        <v>1.35</v>
      </c>
      <c r="AW819" s="13">
        <f t="shared" si="1670"/>
        <v>2225.34</v>
      </c>
      <c r="AX819" s="11">
        <v>3</v>
      </c>
      <c r="AY819" s="11">
        <v>190</v>
      </c>
      <c r="AZ819" s="11">
        <v>1.23</v>
      </c>
      <c r="BA819" s="16">
        <f t="shared" si="1671"/>
        <v>2.75054794520548</v>
      </c>
      <c r="BB819" s="11">
        <v>0.95</v>
      </c>
      <c r="BC819" s="11">
        <v>2.09</v>
      </c>
      <c r="BD819" s="8">
        <f t="shared" si="1672"/>
        <v>2.9855</v>
      </c>
      <c r="BE819" s="9">
        <v>1.075</v>
      </c>
      <c r="BF819" s="17">
        <v>1.115</v>
      </c>
      <c r="BG819" s="18">
        <f t="shared" si="1673"/>
        <v>65710.8758426047</v>
      </c>
      <c r="BN819" s="11">
        <v>2536</v>
      </c>
      <c r="BO819" s="11">
        <v>0.65</v>
      </c>
      <c r="BP819" s="12">
        <v>1.35</v>
      </c>
      <c r="BQ819" s="13">
        <f t="shared" si="1674"/>
        <v>2225.34</v>
      </c>
      <c r="BR819" s="11">
        <v>3</v>
      </c>
      <c r="BS819" s="11">
        <v>190</v>
      </c>
      <c r="BT819" s="11">
        <v>1.23</v>
      </c>
      <c r="BU819" s="16">
        <f t="shared" si="1675"/>
        <v>2.75054794520548</v>
      </c>
      <c r="BV819" s="11">
        <v>0.95</v>
      </c>
      <c r="BW819" s="11">
        <v>2.09</v>
      </c>
      <c r="BX819" s="8">
        <f t="shared" si="1676"/>
        <v>2.9855</v>
      </c>
      <c r="BY819" s="9">
        <v>1.075</v>
      </c>
      <c r="BZ819" s="17">
        <v>1.115</v>
      </c>
      <c r="CA819" s="18">
        <f t="shared" si="1677"/>
        <v>65710.8758426047</v>
      </c>
      <c r="CH819" s="11">
        <v>2536</v>
      </c>
      <c r="CI819" s="11">
        <v>0.65</v>
      </c>
      <c r="CJ819" s="12">
        <v>1.35</v>
      </c>
      <c r="CK819" s="13">
        <f t="shared" si="1678"/>
        <v>2225.34</v>
      </c>
      <c r="CL819" s="11">
        <v>3</v>
      </c>
      <c r="CM819" s="11">
        <v>190</v>
      </c>
      <c r="CN819" s="11">
        <v>1.23</v>
      </c>
      <c r="CO819" s="16">
        <f t="shared" si="1679"/>
        <v>2.75054794520548</v>
      </c>
      <c r="CP819" s="11">
        <v>0.95</v>
      </c>
      <c r="CQ819" s="11">
        <v>2.09</v>
      </c>
      <c r="CR819" s="8">
        <f t="shared" si="1680"/>
        <v>2.9855</v>
      </c>
      <c r="CS819" s="9">
        <v>1.075</v>
      </c>
      <c r="CT819" s="17">
        <v>1.185</v>
      </c>
      <c r="CU819" s="18">
        <f t="shared" si="1681"/>
        <v>69836.2223080597</v>
      </c>
      <c r="DB819" s="11">
        <v>2536</v>
      </c>
      <c r="DC819" s="11">
        <v>0.65</v>
      </c>
      <c r="DD819" s="12">
        <v>1.35</v>
      </c>
      <c r="DE819" s="13">
        <f t="shared" si="1682"/>
        <v>2225.34</v>
      </c>
      <c r="DF819" s="11">
        <v>3</v>
      </c>
      <c r="DG819" s="11">
        <v>190</v>
      </c>
      <c r="DH819" s="11">
        <v>1.23</v>
      </c>
      <c r="DI819" s="16">
        <f t="shared" si="1683"/>
        <v>2.75054794520548</v>
      </c>
      <c r="DJ819" s="11">
        <v>0.95</v>
      </c>
      <c r="DK819" s="11">
        <v>2.09</v>
      </c>
      <c r="DL819" s="8">
        <f t="shared" si="1684"/>
        <v>2.9855</v>
      </c>
      <c r="DM819" s="9">
        <v>1.075</v>
      </c>
      <c r="DN819" s="17">
        <v>1.185</v>
      </c>
      <c r="DO819" s="18">
        <f t="shared" si="1685"/>
        <v>69836.2223080597</v>
      </c>
      <c r="DV819" s="11">
        <v>2536</v>
      </c>
      <c r="DW819" s="11">
        <v>0.65</v>
      </c>
      <c r="DX819" s="12">
        <v>1.35</v>
      </c>
      <c r="DY819" s="13">
        <f t="shared" si="1686"/>
        <v>2225.34</v>
      </c>
      <c r="DZ819" s="11">
        <v>3</v>
      </c>
      <c r="EA819" s="11">
        <v>190</v>
      </c>
      <c r="EB819" s="11">
        <v>1.32</v>
      </c>
      <c r="EC819" s="16">
        <f t="shared" si="1687"/>
        <v>2.84054794520548</v>
      </c>
      <c r="ED819" s="11">
        <v>0.95</v>
      </c>
      <c r="EE819" s="11">
        <v>2.91</v>
      </c>
      <c r="EF819" s="8">
        <f t="shared" si="1688"/>
        <v>3.7645</v>
      </c>
      <c r="EG819" s="9">
        <v>1.075</v>
      </c>
      <c r="EH819" s="17">
        <v>1.3</v>
      </c>
      <c r="EI819" s="18">
        <f t="shared" si="1689"/>
        <v>99765.1525973839</v>
      </c>
    </row>
    <row r="820" s="1" customFormat="1" customHeight="1" spans="6:139">
      <c r="F820" s="11">
        <v>2536</v>
      </c>
      <c r="G820" s="11">
        <v>0.65</v>
      </c>
      <c r="H820" s="12">
        <v>1.35</v>
      </c>
      <c r="I820" s="13">
        <f t="shared" si="1662"/>
        <v>2225.34</v>
      </c>
      <c r="J820" s="11">
        <v>3</v>
      </c>
      <c r="K820" s="11">
        <v>190</v>
      </c>
      <c r="L820" s="11">
        <v>1.23</v>
      </c>
      <c r="M820" s="16">
        <f t="shared" si="1663"/>
        <v>2.75054794520548</v>
      </c>
      <c r="N820" s="11">
        <v>0.95</v>
      </c>
      <c r="O820" s="11">
        <v>2.09</v>
      </c>
      <c r="P820" s="8">
        <f t="shared" si="1664"/>
        <v>2.9855</v>
      </c>
      <c r="Q820" s="9">
        <v>1.075</v>
      </c>
      <c r="R820" s="17">
        <v>1.1</v>
      </c>
      <c r="S820" s="18">
        <f t="shared" si="1665"/>
        <v>64826.8730285786</v>
      </c>
      <c r="Z820" s="11">
        <v>2536</v>
      </c>
      <c r="AA820" s="11">
        <v>0.65</v>
      </c>
      <c r="AB820" s="12">
        <v>1.35</v>
      </c>
      <c r="AC820" s="13">
        <f t="shared" si="1666"/>
        <v>2225.34</v>
      </c>
      <c r="AD820" s="11">
        <v>3</v>
      </c>
      <c r="AE820" s="11">
        <v>190</v>
      </c>
      <c r="AF820" s="11">
        <v>1.23</v>
      </c>
      <c r="AG820" s="16">
        <f t="shared" si="1667"/>
        <v>2.75054794520548</v>
      </c>
      <c r="AH820" s="11">
        <v>0.95</v>
      </c>
      <c r="AI820" s="11">
        <v>2.09</v>
      </c>
      <c r="AJ820" s="8">
        <f t="shared" si="1668"/>
        <v>2.9855</v>
      </c>
      <c r="AK820" s="9">
        <v>1.075</v>
      </c>
      <c r="AL820" s="17">
        <v>1.1</v>
      </c>
      <c r="AM820" s="18">
        <f t="shared" si="1669"/>
        <v>64826.8730285786</v>
      </c>
      <c r="AT820" s="11">
        <v>2536</v>
      </c>
      <c r="AU820" s="11">
        <v>0.65</v>
      </c>
      <c r="AV820" s="12">
        <v>1.35</v>
      </c>
      <c r="AW820" s="13">
        <f t="shared" si="1670"/>
        <v>2225.34</v>
      </c>
      <c r="AX820" s="11">
        <v>3</v>
      </c>
      <c r="AY820" s="11">
        <v>190</v>
      </c>
      <c r="AZ820" s="11">
        <v>1.23</v>
      </c>
      <c r="BA820" s="16">
        <f t="shared" si="1671"/>
        <v>2.75054794520548</v>
      </c>
      <c r="BB820" s="11">
        <v>0.95</v>
      </c>
      <c r="BC820" s="11">
        <v>2.09</v>
      </c>
      <c r="BD820" s="8">
        <f t="shared" si="1672"/>
        <v>2.9855</v>
      </c>
      <c r="BE820" s="9">
        <v>1.075</v>
      </c>
      <c r="BF820" s="17">
        <v>1.115</v>
      </c>
      <c r="BG820" s="18">
        <f t="shared" si="1673"/>
        <v>65710.8758426047</v>
      </c>
      <c r="BN820" s="11">
        <v>2536</v>
      </c>
      <c r="BO820" s="11">
        <v>0.65</v>
      </c>
      <c r="BP820" s="12">
        <v>1.35</v>
      </c>
      <c r="BQ820" s="13">
        <f t="shared" si="1674"/>
        <v>2225.34</v>
      </c>
      <c r="BR820" s="11">
        <v>3</v>
      </c>
      <c r="BS820" s="11">
        <v>190</v>
      </c>
      <c r="BT820" s="11">
        <v>1.23</v>
      </c>
      <c r="BU820" s="16">
        <f t="shared" si="1675"/>
        <v>2.75054794520548</v>
      </c>
      <c r="BV820" s="11">
        <v>0.95</v>
      </c>
      <c r="BW820" s="11">
        <v>2.09</v>
      </c>
      <c r="BX820" s="8">
        <f t="shared" si="1676"/>
        <v>2.9855</v>
      </c>
      <c r="BY820" s="9">
        <v>1.075</v>
      </c>
      <c r="BZ820" s="17">
        <v>1.115</v>
      </c>
      <c r="CA820" s="18">
        <f t="shared" si="1677"/>
        <v>65710.8758426047</v>
      </c>
      <c r="CH820" s="11">
        <v>2536</v>
      </c>
      <c r="CI820" s="11">
        <v>0.65</v>
      </c>
      <c r="CJ820" s="12">
        <v>1.35</v>
      </c>
      <c r="CK820" s="13">
        <f t="shared" si="1678"/>
        <v>2225.34</v>
      </c>
      <c r="CL820" s="11">
        <v>3</v>
      </c>
      <c r="CM820" s="11">
        <v>190</v>
      </c>
      <c r="CN820" s="11">
        <v>1.23</v>
      </c>
      <c r="CO820" s="16">
        <f t="shared" si="1679"/>
        <v>2.75054794520548</v>
      </c>
      <c r="CP820" s="11">
        <v>0.95</v>
      </c>
      <c r="CQ820" s="11">
        <v>2.09</v>
      </c>
      <c r="CR820" s="8">
        <f t="shared" si="1680"/>
        <v>2.9855</v>
      </c>
      <c r="CS820" s="9">
        <v>1.075</v>
      </c>
      <c r="CT820" s="17">
        <v>1.185</v>
      </c>
      <c r="CU820" s="18">
        <f t="shared" si="1681"/>
        <v>69836.2223080597</v>
      </c>
      <c r="DB820" s="11">
        <v>2536</v>
      </c>
      <c r="DC820" s="11">
        <v>0.65</v>
      </c>
      <c r="DD820" s="12">
        <v>1.35</v>
      </c>
      <c r="DE820" s="13">
        <f t="shared" si="1682"/>
        <v>2225.34</v>
      </c>
      <c r="DF820" s="11">
        <v>3</v>
      </c>
      <c r="DG820" s="11">
        <v>190</v>
      </c>
      <c r="DH820" s="11">
        <v>1.23</v>
      </c>
      <c r="DI820" s="16">
        <f t="shared" si="1683"/>
        <v>2.75054794520548</v>
      </c>
      <c r="DJ820" s="11">
        <v>0.95</v>
      </c>
      <c r="DK820" s="11">
        <v>2.09</v>
      </c>
      <c r="DL820" s="8">
        <f t="shared" si="1684"/>
        <v>2.9855</v>
      </c>
      <c r="DM820" s="9">
        <v>1.075</v>
      </c>
      <c r="DN820" s="17">
        <v>1.185</v>
      </c>
      <c r="DO820" s="18">
        <f t="shared" si="1685"/>
        <v>69836.2223080597</v>
      </c>
      <c r="DV820" s="11">
        <v>2536</v>
      </c>
      <c r="DW820" s="11">
        <v>0.65</v>
      </c>
      <c r="DX820" s="12">
        <v>1.35</v>
      </c>
      <c r="DY820" s="13">
        <f t="shared" si="1686"/>
        <v>2225.34</v>
      </c>
      <c r="DZ820" s="11">
        <v>3</v>
      </c>
      <c r="EA820" s="11">
        <v>190</v>
      </c>
      <c r="EB820" s="11">
        <v>1.32</v>
      </c>
      <c r="EC820" s="16">
        <f t="shared" si="1687"/>
        <v>2.84054794520548</v>
      </c>
      <c r="ED820" s="11">
        <v>0.95</v>
      </c>
      <c r="EE820" s="11">
        <v>2.91</v>
      </c>
      <c r="EF820" s="8">
        <f t="shared" si="1688"/>
        <v>3.7645</v>
      </c>
      <c r="EG820" s="9">
        <v>1.075</v>
      </c>
      <c r="EH820" s="17">
        <v>1.3</v>
      </c>
      <c r="EI820" s="18">
        <f t="shared" si="1689"/>
        <v>99765.1525973839</v>
      </c>
    </row>
    <row r="821" s="1" customFormat="1" customHeight="1" spans="6:139">
      <c r="F821" s="11">
        <v>2536</v>
      </c>
      <c r="G821" s="11">
        <v>0.65</v>
      </c>
      <c r="H821" s="12">
        <v>1.35</v>
      </c>
      <c r="I821" s="13">
        <f t="shared" si="1662"/>
        <v>2225.34</v>
      </c>
      <c r="J821" s="11">
        <v>3</v>
      </c>
      <c r="K821" s="11">
        <v>190</v>
      </c>
      <c r="L821" s="11">
        <v>1.23</v>
      </c>
      <c r="M821" s="16">
        <f t="shared" si="1663"/>
        <v>2.75054794520548</v>
      </c>
      <c r="N821" s="11">
        <v>0.95</v>
      </c>
      <c r="O821" s="11">
        <v>2.09</v>
      </c>
      <c r="P821" s="8">
        <f t="shared" si="1664"/>
        <v>2.9855</v>
      </c>
      <c r="Q821" s="9">
        <v>1.075</v>
      </c>
      <c r="R821" s="17">
        <v>1.1</v>
      </c>
      <c r="S821" s="18">
        <f t="shared" si="1665"/>
        <v>64826.8730285786</v>
      </c>
      <c r="Z821" s="11">
        <v>2536</v>
      </c>
      <c r="AA821" s="11">
        <v>0.65</v>
      </c>
      <c r="AB821" s="12">
        <v>1.35</v>
      </c>
      <c r="AC821" s="13">
        <f t="shared" si="1666"/>
        <v>2225.34</v>
      </c>
      <c r="AD821" s="11">
        <v>3</v>
      </c>
      <c r="AE821" s="11">
        <v>190</v>
      </c>
      <c r="AF821" s="11">
        <v>1.23</v>
      </c>
      <c r="AG821" s="16">
        <f t="shared" si="1667"/>
        <v>2.75054794520548</v>
      </c>
      <c r="AH821" s="11">
        <v>0.95</v>
      </c>
      <c r="AI821" s="11">
        <v>2.09</v>
      </c>
      <c r="AJ821" s="8">
        <f t="shared" si="1668"/>
        <v>2.9855</v>
      </c>
      <c r="AK821" s="9">
        <v>1.075</v>
      </c>
      <c r="AL821" s="17">
        <v>1.1</v>
      </c>
      <c r="AM821" s="18">
        <f t="shared" si="1669"/>
        <v>64826.8730285786</v>
      </c>
      <c r="AT821" s="11">
        <v>2536</v>
      </c>
      <c r="AU821" s="11">
        <v>0.65</v>
      </c>
      <c r="AV821" s="12">
        <v>1.35</v>
      </c>
      <c r="AW821" s="13">
        <f t="shared" si="1670"/>
        <v>2225.34</v>
      </c>
      <c r="AX821" s="11">
        <v>3</v>
      </c>
      <c r="AY821" s="11">
        <v>190</v>
      </c>
      <c r="AZ821" s="11">
        <v>1.23</v>
      </c>
      <c r="BA821" s="16">
        <f t="shared" si="1671"/>
        <v>2.75054794520548</v>
      </c>
      <c r="BB821" s="11">
        <v>0.95</v>
      </c>
      <c r="BC821" s="11">
        <v>2.09</v>
      </c>
      <c r="BD821" s="8">
        <f t="shared" si="1672"/>
        <v>2.9855</v>
      </c>
      <c r="BE821" s="9">
        <v>1.075</v>
      </c>
      <c r="BF821" s="17">
        <v>1.115</v>
      </c>
      <c r="BG821" s="18">
        <f t="shared" si="1673"/>
        <v>65710.8758426047</v>
      </c>
      <c r="BN821" s="11">
        <v>2536</v>
      </c>
      <c r="BO821" s="11">
        <v>0.65</v>
      </c>
      <c r="BP821" s="12">
        <v>1.35</v>
      </c>
      <c r="BQ821" s="13">
        <f t="shared" si="1674"/>
        <v>2225.34</v>
      </c>
      <c r="BR821" s="11">
        <v>3</v>
      </c>
      <c r="BS821" s="11">
        <v>190</v>
      </c>
      <c r="BT821" s="11">
        <v>1.23</v>
      </c>
      <c r="BU821" s="16">
        <f t="shared" si="1675"/>
        <v>2.75054794520548</v>
      </c>
      <c r="BV821" s="11">
        <v>0.95</v>
      </c>
      <c r="BW821" s="11">
        <v>2.09</v>
      </c>
      <c r="BX821" s="8">
        <f t="shared" si="1676"/>
        <v>2.9855</v>
      </c>
      <c r="BY821" s="9">
        <v>1.075</v>
      </c>
      <c r="BZ821" s="17">
        <v>1.115</v>
      </c>
      <c r="CA821" s="18">
        <f t="shared" si="1677"/>
        <v>65710.8758426047</v>
      </c>
      <c r="CH821" s="11">
        <v>2536</v>
      </c>
      <c r="CI821" s="11">
        <v>0.65</v>
      </c>
      <c r="CJ821" s="12">
        <v>1.35</v>
      </c>
      <c r="CK821" s="13">
        <f t="shared" si="1678"/>
        <v>2225.34</v>
      </c>
      <c r="CL821" s="11">
        <v>3</v>
      </c>
      <c r="CM821" s="11">
        <v>190</v>
      </c>
      <c r="CN821" s="11">
        <v>1.23</v>
      </c>
      <c r="CO821" s="16">
        <f t="shared" si="1679"/>
        <v>2.75054794520548</v>
      </c>
      <c r="CP821" s="11">
        <v>0.95</v>
      </c>
      <c r="CQ821" s="11">
        <v>2.09</v>
      </c>
      <c r="CR821" s="8">
        <f t="shared" si="1680"/>
        <v>2.9855</v>
      </c>
      <c r="CS821" s="9">
        <v>1.075</v>
      </c>
      <c r="CT821" s="17">
        <v>1.185</v>
      </c>
      <c r="CU821" s="18">
        <f t="shared" si="1681"/>
        <v>69836.2223080597</v>
      </c>
      <c r="DB821" s="11">
        <v>2536</v>
      </c>
      <c r="DC821" s="11">
        <v>0.65</v>
      </c>
      <c r="DD821" s="12">
        <v>1.35</v>
      </c>
      <c r="DE821" s="13">
        <f t="shared" si="1682"/>
        <v>2225.34</v>
      </c>
      <c r="DF821" s="11">
        <v>3</v>
      </c>
      <c r="DG821" s="11">
        <v>190</v>
      </c>
      <c r="DH821" s="11">
        <v>1.23</v>
      </c>
      <c r="DI821" s="16">
        <f t="shared" si="1683"/>
        <v>2.75054794520548</v>
      </c>
      <c r="DJ821" s="11">
        <v>0.95</v>
      </c>
      <c r="DK821" s="11">
        <v>2.09</v>
      </c>
      <c r="DL821" s="8">
        <f t="shared" si="1684"/>
        <v>2.9855</v>
      </c>
      <c r="DM821" s="9">
        <v>1.075</v>
      </c>
      <c r="DN821" s="17">
        <v>1.185</v>
      </c>
      <c r="DO821" s="18">
        <f t="shared" si="1685"/>
        <v>69836.2223080597</v>
      </c>
      <c r="DV821" s="11">
        <v>2536</v>
      </c>
      <c r="DW821" s="11">
        <v>0.65</v>
      </c>
      <c r="DX821" s="12">
        <v>1.35</v>
      </c>
      <c r="DY821" s="13">
        <f t="shared" si="1686"/>
        <v>2225.34</v>
      </c>
      <c r="DZ821" s="11">
        <v>3</v>
      </c>
      <c r="EA821" s="11">
        <v>190</v>
      </c>
      <c r="EB821" s="11">
        <v>1.32</v>
      </c>
      <c r="EC821" s="16">
        <f t="shared" si="1687"/>
        <v>2.84054794520548</v>
      </c>
      <c r="ED821" s="11">
        <v>0.95</v>
      </c>
      <c r="EE821" s="11">
        <v>2.91</v>
      </c>
      <c r="EF821" s="8">
        <f t="shared" si="1688"/>
        <v>3.7645</v>
      </c>
      <c r="EG821" s="9">
        <v>1.075</v>
      </c>
      <c r="EH821" s="17">
        <v>1.3</v>
      </c>
      <c r="EI821" s="18">
        <f t="shared" si="1689"/>
        <v>99765.1525973839</v>
      </c>
    </row>
    <row r="822" s="1" customFormat="1" customHeight="1" spans="6:139">
      <c r="F822" s="23" t="s">
        <v>50</v>
      </c>
      <c r="G822" s="24"/>
      <c r="H822" s="24"/>
      <c r="I822" s="24"/>
      <c r="J822" s="24"/>
      <c r="K822" s="24"/>
      <c r="L822" s="24"/>
      <c r="M822" s="25">
        <f>SUM(S813:S821)</f>
        <v>722214.342376585</v>
      </c>
      <c r="N822" s="25"/>
      <c r="O822" s="25"/>
      <c r="P822" s="25"/>
      <c r="Q822" s="25"/>
      <c r="R822" s="25"/>
      <c r="S822" s="25"/>
      <c r="T822" s="1"/>
      <c r="U822" s="1"/>
      <c r="V822" s="1"/>
      <c r="W822" s="1"/>
      <c r="X822" s="1"/>
      <c r="Y822" s="1"/>
      <c r="Z822" s="23" t="s">
        <v>50</v>
      </c>
      <c r="AA822" s="24"/>
      <c r="AB822" s="24"/>
      <c r="AC822" s="24"/>
      <c r="AD822" s="24"/>
      <c r="AE822" s="24"/>
      <c r="AF822" s="24"/>
      <c r="AG822" s="25">
        <f>SUM(AM813:AM821)</f>
        <v>722214.342376585</v>
      </c>
      <c r="AH822" s="25"/>
      <c r="AI822" s="25"/>
      <c r="AJ822" s="25"/>
      <c r="AK822" s="25"/>
      <c r="AL822" s="25"/>
      <c r="AM822" s="25"/>
      <c r="AN822" s="1"/>
      <c r="AO822" s="1"/>
      <c r="AP822" s="1"/>
      <c r="AQ822" s="1"/>
      <c r="AR822" s="1"/>
      <c r="AS822" s="1"/>
      <c r="AT822" s="23" t="s">
        <v>50</v>
      </c>
      <c r="AU822" s="24"/>
      <c r="AV822" s="24"/>
      <c r="AW822" s="24"/>
      <c r="AX822" s="24"/>
      <c r="AY822" s="24"/>
      <c r="AZ822" s="24"/>
      <c r="BA822" s="25">
        <f>SUM(BG813:BG821)</f>
        <v>732062.719772629</v>
      </c>
      <c r="BB822" s="25"/>
      <c r="BC822" s="25"/>
      <c r="BD822" s="25"/>
      <c r="BE822" s="25"/>
      <c r="BF822" s="25"/>
      <c r="BG822" s="25"/>
      <c r="BH822" s="1"/>
      <c r="BI822" s="1"/>
      <c r="BJ822" s="1"/>
      <c r="BK822" s="1"/>
      <c r="BL822" s="1"/>
      <c r="BM822" s="1"/>
      <c r="BN822" s="23" t="s">
        <v>50</v>
      </c>
      <c r="BO822" s="24"/>
      <c r="BP822" s="24"/>
      <c r="BQ822" s="24"/>
      <c r="BR822" s="24"/>
      <c r="BS822" s="24"/>
      <c r="BT822" s="24"/>
      <c r="BU822" s="25">
        <f>SUM(CA813:CA821)</f>
        <v>732062.719772629</v>
      </c>
      <c r="BV822" s="25"/>
      <c r="BW822" s="25"/>
      <c r="BX822" s="25"/>
      <c r="BY822" s="25"/>
      <c r="BZ822" s="25"/>
      <c r="CA822" s="25"/>
      <c r="CB822" s="1"/>
      <c r="CC822" s="1"/>
      <c r="CD822" s="1"/>
      <c r="CE822" s="1"/>
      <c r="CF822" s="1"/>
      <c r="CG822" s="1"/>
      <c r="CH822" s="23" t="s">
        <v>50</v>
      </c>
      <c r="CI822" s="24"/>
      <c r="CJ822" s="24"/>
      <c r="CK822" s="24"/>
      <c r="CL822" s="24"/>
      <c r="CM822" s="24"/>
      <c r="CN822" s="24"/>
      <c r="CO822" s="25">
        <f>SUM(CU813:CU821)</f>
        <v>778021.814287503</v>
      </c>
      <c r="CP822" s="25"/>
      <c r="CQ822" s="25"/>
      <c r="CR822" s="25"/>
      <c r="CS822" s="25"/>
      <c r="CT822" s="25"/>
      <c r="CU822" s="25"/>
      <c r="CV822" s="1"/>
      <c r="CW822" s="1"/>
      <c r="CX822" s="1"/>
      <c r="CY822" s="1"/>
      <c r="CZ822" s="1"/>
      <c r="DA822" s="1"/>
      <c r="DB822" s="23" t="s">
        <v>50</v>
      </c>
      <c r="DC822" s="24"/>
      <c r="DD822" s="24"/>
      <c r="DE822" s="24"/>
      <c r="DF822" s="24"/>
      <c r="DG822" s="24"/>
      <c r="DH822" s="24"/>
      <c r="DI822" s="25">
        <f>SUM(DO813:DO821)</f>
        <v>778021.814287503</v>
      </c>
      <c r="DJ822" s="25"/>
      <c r="DK822" s="25"/>
      <c r="DL822" s="25"/>
      <c r="DM822" s="25"/>
      <c r="DN822" s="25"/>
      <c r="DO822" s="25"/>
      <c r="DP822" s="1"/>
      <c r="DQ822" s="1"/>
      <c r="DR822" s="1"/>
      <c r="DS822" s="1"/>
      <c r="DT822" s="1"/>
      <c r="DU822" s="1"/>
      <c r="DV822" s="23" t="s">
        <v>50</v>
      </c>
      <c r="DW822" s="24"/>
      <c r="DX822" s="24"/>
      <c r="DY822" s="24"/>
      <c r="DZ822" s="24"/>
      <c r="EA822" s="24"/>
      <c r="EB822" s="24"/>
      <c r="EC822" s="25">
        <f>SUM(EI813:EI821)</f>
        <v>1107623.81472794</v>
      </c>
      <c r="ED822" s="25"/>
      <c r="EE822" s="25"/>
      <c r="EF822" s="25"/>
      <c r="EG822" s="25"/>
      <c r="EH822" s="25"/>
      <c r="EI822" s="25"/>
    </row>
    <row r="823" s="1" customFormat="1" customHeight="1" spans="6:139">
      <c r="F823" s="24"/>
      <c r="G823" s="24"/>
      <c r="H823" s="24"/>
      <c r="I823" s="24"/>
      <c r="J823" s="24"/>
      <c r="K823" s="24"/>
      <c r="L823" s="24"/>
      <c r="M823" s="25"/>
      <c r="N823" s="25"/>
      <c r="O823" s="25"/>
      <c r="P823" s="25"/>
      <c r="Q823" s="25"/>
      <c r="R823" s="25"/>
      <c r="S823" s="25"/>
      <c r="T823" s="1"/>
      <c r="U823" s="1"/>
      <c r="V823" s="1"/>
      <c r="W823" s="1"/>
      <c r="X823" s="1"/>
      <c r="Y823" s="1"/>
      <c r="Z823" s="24"/>
      <c r="AA823" s="24"/>
      <c r="AB823" s="24"/>
      <c r="AC823" s="24"/>
      <c r="AD823" s="24"/>
      <c r="AE823" s="24"/>
      <c r="AF823" s="24"/>
      <c r="AG823" s="25"/>
      <c r="AH823" s="25"/>
      <c r="AI823" s="25"/>
      <c r="AJ823" s="25"/>
      <c r="AK823" s="25"/>
      <c r="AL823" s="25"/>
      <c r="AM823" s="25"/>
      <c r="AN823" s="1"/>
      <c r="AO823" s="1"/>
      <c r="AP823" s="1"/>
      <c r="AQ823" s="1"/>
      <c r="AR823" s="1"/>
      <c r="AS823" s="1"/>
      <c r="AT823" s="24"/>
      <c r="AU823" s="24"/>
      <c r="AV823" s="24"/>
      <c r="AW823" s="24"/>
      <c r="AX823" s="24"/>
      <c r="AY823" s="24"/>
      <c r="AZ823" s="24"/>
      <c r="BA823" s="25"/>
      <c r="BB823" s="25"/>
      <c r="BC823" s="25"/>
      <c r="BD823" s="25"/>
      <c r="BE823" s="25"/>
      <c r="BF823" s="25"/>
      <c r="BG823" s="25"/>
      <c r="BH823" s="1"/>
      <c r="BI823" s="1"/>
      <c r="BJ823" s="1"/>
      <c r="BK823" s="1"/>
      <c r="BL823" s="1"/>
      <c r="BM823" s="1"/>
      <c r="BN823" s="24"/>
      <c r="BO823" s="24"/>
      <c r="BP823" s="24"/>
      <c r="BQ823" s="24"/>
      <c r="BR823" s="24"/>
      <c r="BS823" s="24"/>
      <c r="BT823" s="24"/>
      <c r="BU823" s="25"/>
      <c r="BV823" s="25"/>
      <c r="BW823" s="25"/>
      <c r="BX823" s="25"/>
      <c r="BY823" s="25"/>
      <c r="BZ823" s="25"/>
      <c r="CA823" s="25"/>
      <c r="CB823" s="1"/>
      <c r="CC823" s="1"/>
      <c r="CD823" s="1"/>
      <c r="CE823" s="1"/>
      <c r="CF823" s="1"/>
      <c r="CG823" s="1"/>
      <c r="CH823" s="24"/>
      <c r="CI823" s="24"/>
      <c r="CJ823" s="24"/>
      <c r="CK823" s="24"/>
      <c r="CL823" s="24"/>
      <c r="CM823" s="24"/>
      <c r="CN823" s="24"/>
      <c r="CO823" s="25"/>
      <c r="CP823" s="25"/>
      <c r="CQ823" s="25"/>
      <c r="CR823" s="25"/>
      <c r="CS823" s="25"/>
      <c r="CT823" s="25"/>
      <c r="CU823" s="25"/>
      <c r="CV823" s="1"/>
      <c r="CW823" s="1"/>
      <c r="CX823" s="1"/>
      <c r="CY823" s="1"/>
      <c r="CZ823" s="1"/>
      <c r="DA823" s="1"/>
      <c r="DB823" s="24"/>
      <c r="DC823" s="24"/>
      <c r="DD823" s="24"/>
      <c r="DE823" s="24"/>
      <c r="DF823" s="24"/>
      <c r="DG823" s="24"/>
      <c r="DH823" s="24"/>
      <c r="DI823" s="25"/>
      <c r="DJ823" s="25"/>
      <c r="DK823" s="25"/>
      <c r="DL823" s="25"/>
      <c r="DM823" s="25"/>
      <c r="DN823" s="25"/>
      <c r="DO823" s="25"/>
      <c r="DP823" s="1"/>
      <c r="DQ823" s="1"/>
      <c r="DR823" s="1"/>
      <c r="DS823" s="1"/>
      <c r="DT823" s="1"/>
      <c r="DU823" s="1"/>
      <c r="DV823" s="24"/>
      <c r="DW823" s="24"/>
      <c r="DX823" s="24"/>
      <c r="DY823" s="24"/>
      <c r="DZ823" s="24"/>
      <c r="EA823" s="24"/>
      <c r="EB823" s="24"/>
      <c r="EC823" s="25"/>
      <c r="ED823" s="25"/>
      <c r="EE823" s="25"/>
      <c r="EF823" s="25"/>
      <c r="EG823" s="25"/>
      <c r="EH823" s="25"/>
      <c r="EI823" s="25"/>
    </row>
    <row r="824" s="1" customFormat="1" customHeight="1" spans="6:139">
      <c r="F824" s="3" t="s">
        <v>51</v>
      </c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1"/>
      <c r="U824" s="1"/>
      <c r="V824" s="1"/>
      <c r="W824" s="1"/>
      <c r="X824" s="1"/>
      <c r="Y824" s="1"/>
      <c r="Z824" s="3" t="s">
        <v>51</v>
      </c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1"/>
      <c r="AO824" s="1"/>
      <c r="AP824" s="1"/>
      <c r="AQ824" s="1"/>
      <c r="AR824" s="1"/>
      <c r="AS824" s="1"/>
      <c r="AT824" s="3" t="s">
        <v>51</v>
      </c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1"/>
      <c r="BI824" s="1"/>
      <c r="BJ824" s="1"/>
      <c r="BK824" s="1"/>
      <c r="BL824" s="1"/>
      <c r="BM824" s="1"/>
      <c r="BN824" s="3" t="s">
        <v>51</v>
      </c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1"/>
      <c r="CC824" s="1"/>
      <c r="CD824" s="1"/>
      <c r="CE824" s="1"/>
      <c r="CF824" s="1"/>
      <c r="CG824" s="1"/>
      <c r="CH824" s="3" t="s">
        <v>51</v>
      </c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1"/>
      <c r="CW824" s="1"/>
      <c r="CX824" s="1"/>
      <c r="CY824" s="1"/>
      <c r="CZ824" s="1"/>
      <c r="DA824" s="1"/>
      <c r="DB824" s="3" t="s">
        <v>51</v>
      </c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1"/>
      <c r="DQ824" s="1"/>
      <c r="DR824" s="1"/>
      <c r="DS824" s="1"/>
      <c r="DT824" s="1"/>
      <c r="DU824" s="1"/>
      <c r="DV824" s="3" t="s">
        <v>51</v>
      </c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</row>
    <row r="825" s="1" customFormat="1" customHeight="1" spans="6:139">
      <c r="F825" s="4" t="s">
        <v>8</v>
      </c>
      <c r="G825" s="5"/>
      <c r="H825" s="5"/>
      <c r="I825" s="6"/>
      <c r="J825" s="7" t="s">
        <v>9</v>
      </c>
      <c r="K825" s="7"/>
      <c r="L825" s="7"/>
      <c r="M825" s="7"/>
      <c r="N825" s="8" t="s">
        <v>10</v>
      </c>
      <c r="O825" s="8"/>
      <c r="P825" s="8"/>
      <c r="Q825" s="9" t="s">
        <v>11</v>
      </c>
      <c r="R825" s="10" t="s">
        <v>12</v>
      </c>
      <c r="S825" s="10" t="s">
        <v>13</v>
      </c>
      <c r="Z825" s="4" t="s">
        <v>8</v>
      </c>
      <c r="AA825" s="5"/>
      <c r="AB825" s="5"/>
      <c r="AC825" s="6"/>
      <c r="AD825" s="7" t="s">
        <v>9</v>
      </c>
      <c r="AE825" s="7"/>
      <c r="AF825" s="7"/>
      <c r="AG825" s="7"/>
      <c r="AH825" s="8" t="s">
        <v>10</v>
      </c>
      <c r="AI825" s="8"/>
      <c r="AJ825" s="8"/>
      <c r="AK825" s="9" t="s">
        <v>11</v>
      </c>
      <c r="AL825" s="10" t="s">
        <v>12</v>
      </c>
      <c r="AM825" s="10" t="s">
        <v>13</v>
      </c>
      <c r="AT825" s="4" t="s">
        <v>8</v>
      </c>
      <c r="AU825" s="5"/>
      <c r="AV825" s="5"/>
      <c r="AW825" s="6"/>
      <c r="AX825" s="7" t="s">
        <v>9</v>
      </c>
      <c r="AY825" s="7"/>
      <c r="AZ825" s="7"/>
      <c r="BA825" s="7"/>
      <c r="BB825" s="8" t="s">
        <v>10</v>
      </c>
      <c r="BC825" s="8"/>
      <c r="BD825" s="8"/>
      <c r="BE825" s="9" t="s">
        <v>11</v>
      </c>
      <c r="BF825" s="10" t="s">
        <v>12</v>
      </c>
      <c r="BG825" s="10" t="s">
        <v>13</v>
      </c>
      <c r="BN825" s="4" t="s">
        <v>8</v>
      </c>
      <c r="BO825" s="5"/>
      <c r="BP825" s="5"/>
      <c r="BQ825" s="6"/>
      <c r="BR825" s="7" t="s">
        <v>9</v>
      </c>
      <c r="BS825" s="7"/>
      <c r="BT825" s="7"/>
      <c r="BU825" s="7"/>
      <c r="BV825" s="8" t="s">
        <v>10</v>
      </c>
      <c r="BW825" s="8"/>
      <c r="BX825" s="8"/>
      <c r="BY825" s="9" t="s">
        <v>11</v>
      </c>
      <c r="BZ825" s="10" t="s">
        <v>12</v>
      </c>
      <c r="CA825" s="10" t="s">
        <v>13</v>
      </c>
      <c r="CH825" s="4" t="s">
        <v>8</v>
      </c>
      <c r="CI825" s="5"/>
      <c r="CJ825" s="5"/>
      <c r="CK825" s="6"/>
      <c r="CL825" s="7" t="s">
        <v>9</v>
      </c>
      <c r="CM825" s="7"/>
      <c r="CN825" s="7"/>
      <c r="CO825" s="7"/>
      <c r="CP825" s="8" t="s">
        <v>10</v>
      </c>
      <c r="CQ825" s="8"/>
      <c r="CR825" s="8"/>
      <c r="CS825" s="9" t="s">
        <v>11</v>
      </c>
      <c r="CT825" s="10" t="s">
        <v>12</v>
      </c>
      <c r="CU825" s="10" t="s">
        <v>13</v>
      </c>
      <c r="DB825" s="4" t="s">
        <v>8</v>
      </c>
      <c r="DC825" s="5"/>
      <c r="DD825" s="5"/>
      <c r="DE825" s="6"/>
      <c r="DF825" s="7" t="s">
        <v>9</v>
      </c>
      <c r="DG825" s="7"/>
      <c r="DH825" s="7"/>
      <c r="DI825" s="7"/>
      <c r="DJ825" s="8" t="s">
        <v>10</v>
      </c>
      <c r="DK825" s="8"/>
      <c r="DL825" s="8"/>
      <c r="DM825" s="9" t="s">
        <v>11</v>
      </c>
      <c r="DN825" s="10" t="s">
        <v>12</v>
      </c>
      <c r="DO825" s="10" t="s">
        <v>13</v>
      </c>
      <c r="DV825" s="4" t="s">
        <v>8</v>
      </c>
      <c r="DW825" s="5"/>
      <c r="DX825" s="5"/>
      <c r="DY825" s="6"/>
      <c r="DZ825" s="7" t="s">
        <v>9</v>
      </c>
      <c r="EA825" s="7"/>
      <c r="EB825" s="7"/>
      <c r="EC825" s="7"/>
      <c r="ED825" s="8" t="s">
        <v>10</v>
      </c>
      <c r="EE825" s="8"/>
      <c r="EF825" s="8"/>
      <c r="EG825" s="9" t="s">
        <v>11</v>
      </c>
      <c r="EH825" s="10" t="s">
        <v>12</v>
      </c>
      <c r="EI825" s="10" t="s">
        <v>13</v>
      </c>
    </row>
    <row r="826" s="1" customFormat="1" customHeight="1" spans="6:139">
      <c r="F826" s="11" t="s">
        <v>52</v>
      </c>
      <c r="G826" s="11" t="s">
        <v>20</v>
      </c>
      <c r="H826" s="12" t="s">
        <v>21</v>
      </c>
      <c r="I826" s="13" t="s">
        <v>8</v>
      </c>
      <c r="J826" s="11" t="s">
        <v>22</v>
      </c>
      <c r="K826" s="11" t="s">
        <v>23</v>
      </c>
      <c r="L826" s="11" t="s">
        <v>24</v>
      </c>
      <c r="M826" s="7" t="s">
        <v>25</v>
      </c>
      <c r="N826" s="11" t="s">
        <v>26</v>
      </c>
      <c r="O826" s="11" t="s">
        <v>27</v>
      </c>
      <c r="P826" s="8" t="s">
        <v>28</v>
      </c>
      <c r="Q826" s="9" t="s">
        <v>29</v>
      </c>
      <c r="R826" s="14"/>
      <c r="S826" s="14"/>
      <c r="T826" s="1"/>
      <c r="U826" s="1"/>
      <c r="V826" s="1"/>
      <c r="W826" s="1"/>
      <c r="X826" s="1"/>
      <c r="Y826" s="1"/>
      <c r="Z826" s="11" t="s">
        <v>52</v>
      </c>
      <c r="AA826" s="11" t="s">
        <v>20</v>
      </c>
      <c r="AB826" s="12" t="s">
        <v>21</v>
      </c>
      <c r="AC826" s="13" t="s">
        <v>8</v>
      </c>
      <c r="AD826" s="11" t="s">
        <v>22</v>
      </c>
      <c r="AE826" s="11" t="s">
        <v>23</v>
      </c>
      <c r="AF826" s="11" t="s">
        <v>24</v>
      </c>
      <c r="AG826" s="7" t="s">
        <v>25</v>
      </c>
      <c r="AH826" s="11" t="s">
        <v>26</v>
      </c>
      <c r="AI826" s="11" t="s">
        <v>27</v>
      </c>
      <c r="AJ826" s="8" t="s">
        <v>28</v>
      </c>
      <c r="AK826" s="9" t="s">
        <v>29</v>
      </c>
      <c r="AL826" s="14"/>
      <c r="AM826" s="14"/>
      <c r="AN826" s="1"/>
      <c r="AO826" s="1"/>
      <c r="AP826" s="1"/>
      <c r="AQ826" s="1"/>
      <c r="AR826" s="1"/>
      <c r="AS826" s="1"/>
      <c r="AT826" s="11" t="s">
        <v>52</v>
      </c>
      <c r="AU826" s="11" t="s">
        <v>20</v>
      </c>
      <c r="AV826" s="12" t="s">
        <v>21</v>
      </c>
      <c r="AW826" s="13" t="s">
        <v>8</v>
      </c>
      <c r="AX826" s="11" t="s">
        <v>22</v>
      </c>
      <c r="AY826" s="11" t="s">
        <v>23</v>
      </c>
      <c r="AZ826" s="11" t="s">
        <v>24</v>
      </c>
      <c r="BA826" s="7" t="s">
        <v>25</v>
      </c>
      <c r="BB826" s="11" t="s">
        <v>26</v>
      </c>
      <c r="BC826" s="11" t="s">
        <v>27</v>
      </c>
      <c r="BD826" s="8" t="s">
        <v>28</v>
      </c>
      <c r="BE826" s="9" t="s">
        <v>29</v>
      </c>
      <c r="BF826" s="14"/>
      <c r="BG826" s="14"/>
      <c r="BH826" s="1"/>
      <c r="BI826" s="1"/>
      <c r="BJ826" s="1"/>
      <c r="BK826" s="1"/>
      <c r="BL826" s="1"/>
      <c r="BM826" s="1"/>
      <c r="BN826" s="11" t="s">
        <v>52</v>
      </c>
      <c r="BO826" s="11" t="s">
        <v>20</v>
      </c>
      <c r="BP826" s="12" t="s">
        <v>21</v>
      </c>
      <c r="BQ826" s="13" t="s">
        <v>8</v>
      </c>
      <c r="BR826" s="11" t="s">
        <v>22</v>
      </c>
      <c r="BS826" s="11" t="s">
        <v>23</v>
      </c>
      <c r="BT826" s="11" t="s">
        <v>24</v>
      </c>
      <c r="BU826" s="7" t="s">
        <v>25</v>
      </c>
      <c r="BV826" s="11" t="s">
        <v>26</v>
      </c>
      <c r="BW826" s="11" t="s">
        <v>27</v>
      </c>
      <c r="BX826" s="8" t="s">
        <v>28</v>
      </c>
      <c r="BY826" s="9" t="s">
        <v>29</v>
      </c>
      <c r="BZ826" s="14"/>
      <c r="CA826" s="14"/>
      <c r="CB826" s="1"/>
      <c r="CC826" s="1"/>
      <c r="CD826" s="1"/>
      <c r="CE826" s="1"/>
      <c r="CF826" s="1"/>
      <c r="CG826" s="1"/>
      <c r="CH826" s="11" t="s">
        <v>52</v>
      </c>
      <c r="CI826" s="11" t="s">
        <v>20</v>
      </c>
      <c r="CJ826" s="12" t="s">
        <v>21</v>
      </c>
      <c r="CK826" s="13" t="s">
        <v>8</v>
      </c>
      <c r="CL826" s="11" t="s">
        <v>22</v>
      </c>
      <c r="CM826" s="11" t="s">
        <v>23</v>
      </c>
      <c r="CN826" s="11" t="s">
        <v>24</v>
      </c>
      <c r="CO826" s="7" t="s">
        <v>25</v>
      </c>
      <c r="CP826" s="11" t="s">
        <v>26</v>
      </c>
      <c r="CQ826" s="11" t="s">
        <v>27</v>
      </c>
      <c r="CR826" s="8" t="s">
        <v>28</v>
      </c>
      <c r="CS826" s="9" t="s">
        <v>29</v>
      </c>
      <c r="CT826" s="14"/>
      <c r="CU826" s="14"/>
      <c r="CV826" s="1"/>
      <c r="CW826" s="1"/>
      <c r="CX826" s="1"/>
      <c r="CY826" s="1"/>
      <c r="CZ826" s="1"/>
      <c r="DA826" s="1"/>
      <c r="DB826" s="11" t="s">
        <v>52</v>
      </c>
      <c r="DC826" s="11" t="s">
        <v>20</v>
      </c>
      <c r="DD826" s="12" t="s">
        <v>21</v>
      </c>
      <c r="DE826" s="13" t="s">
        <v>8</v>
      </c>
      <c r="DF826" s="11" t="s">
        <v>22</v>
      </c>
      <c r="DG826" s="11" t="s">
        <v>23</v>
      </c>
      <c r="DH826" s="11" t="s">
        <v>24</v>
      </c>
      <c r="DI826" s="7" t="s">
        <v>25</v>
      </c>
      <c r="DJ826" s="11" t="s">
        <v>26</v>
      </c>
      <c r="DK826" s="11" t="s">
        <v>27</v>
      </c>
      <c r="DL826" s="8" t="s">
        <v>28</v>
      </c>
      <c r="DM826" s="9" t="s">
        <v>29</v>
      </c>
      <c r="DN826" s="14"/>
      <c r="DO826" s="14"/>
      <c r="DP826" s="1"/>
      <c r="DQ826" s="1"/>
      <c r="DR826" s="1"/>
      <c r="DS826" s="1"/>
      <c r="DT826" s="1"/>
      <c r="DU826" s="1"/>
      <c r="DV826" s="11" t="s">
        <v>52</v>
      </c>
      <c r="DW826" s="11" t="s">
        <v>20</v>
      </c>
      <c r="DX826" s="12" t="s">
        <v>21</v>
      </c>
      <c r="DY826" s="13" t="s">
        <v>8</v>
      </c>
      <c r="DZ826" s="11" t="s">
        <v>22</v>
      </c>
      <c r="EA826" s="11" t="s">
        <v>23</v>
      </c>
      <c r="EB826" s="11" t="s">
        <v>24</v>
      </c>
      <c r="EC826" s="7" t="s">
        <v>25</v>
      </c>
      <c r="ED826" s="11" t="s">
        <v>26</v>
      </c>
      <c r="EE826" s="11" t="s">
        <v>27</v>
      </c>
      <c r="EF826" s="8" t="s">
        <v>28</v>
      </c>
      <c r="EG826" s="9" t="s">
        <v>29</v>
      </c>
      <c r="EH826" s="14"/>
      <c r="EI826" s="14"/>
    </row>
    <row r="827" s="1" customFormat="1" customHeight="1" spans="6:139">
      <c r="F827" s="11">
        <v>35434</v>
      </c>
      <c r="G827" s="11">
        <v>0.0847</v>
      </c>
      <c r="H827" s="12">
        <v>1.35</v>
      </c>
      <c r="I827" s="13">
        <f t="shared" ref="I827:I829" si="1690">F827*G827*H827</f>
        <v>4051.70073</v>
      </c>
      <c r="J827" s="11">
        <v>3</v>
      </c>
      <c r="K827" s="11">
        <v>490</v>
      </c>
      <c r="L827" s="11">
        <v>1.83</v>
      </c>
      <c r="M827" s="16">
        <f t="shared" ref="M827:M829" si="1691">1+6*K827/(K827+2000)+L827</f>
        <v>4.01072289156627</v>
      </c>
      <c r="N827" s="11">
        <v>0.89</v>
      </c>
      <c r="O827" s="11">
        <v>1.78</v>
      </c>
      <c r="P827" s="8">
        <f t="shared" ref="P827:P829" si="1692">1+N827*O827</f>
        <v>2.5842</v>
      </c>
      <c r="Q827" s="9">
        <v>1.275</v>
      </c>
      <c r="R827" s="17">
        <v>1.1</v>
      </c>
      <c r="S827" s="18">
        <f t="shared" ref="S827:S831" si="1693">I827*J827*Q827*P827*M827*R827</f>
        <v>176689.305317621</v>
      </c>
      <c r="Z827" s="11">
        <v>35728</v>
      </c>
      <c r="AA827" s="11">
        <v>0.0847</v>
      </c>
      <c r="AB827" s="12">
        <v>1.35</v>
      </c>
      <c r="AC827" s="13">
        <f t="shared" ref="AC827:AC829" si="1694">Z827*AA827*AB827</f>
        <v>4085.31816</v>
      </c>
      <c r="AD827" s="11">
        <v>3</v>
      </c>
      <c r="AE827" s="11">
        <v>450</v>
      </c>
      <c r="AF827" s="11">
        <v>1.83</v>
      </c>
      <c r="AG827" s="16">
        <f t="shared" ref="AG827:AG829" si="1695">1+6*AE827/(AE827+2000)+AF827</f>
        <v>3.93204081632653</v>
      </c>
      <c r="AH827" s="11">
        <v>1</v>
      </c>
      <c r="AI827" s="11">
        <v>2.71</v>
      </c>
      <c r="AJ827" s="8">
        <f t="shared" ref="AJ827:AJ829" si="1696">1+AH827*AI827</f>
        <v>3.71</v>
      </c>
      <c r="AK827" s="9">
        <v>1.275</v>
      </c>
      <c r="AL827" s="17">
        <v>1.1</v>
      </c>
      <c r="AM827" s="18">
        <f t="shared" ref="AM827:AM831" si="1697">AC827*AD827*AK827*AJ827*AG827*AL827</f>
        <v>250750.574184601</v>
      </c>
      <c r="AT827" s="11">
        <v>36903</v>
      </c>
      <c r="AU827" s="11">
        <v>0.0847</v>
      </c>
      <c r="AV827" s="12">
        <v>1.35</v>
      </c>
      <c r="AW827" s="13">
        <f t="shared" ref="AW827:AW830" si="1698">AT827*AU827*AV827</f>
        <v>4219.673535</v>
      </c>
      <c r="AX827" s="11">
        <v>3</v>
      </c>
      <c r="AY827" s="11">
        <v>490</v>
      </c>
      <c r="AZ827" s="11">
        <v>1.83</v>
      </c>
      <c r="BA827" s="16">
        <f t="shared" ref="BA827:BA830" si="1699">1+6*AY827/(AY827+2000)+AZ827</f>
        <v>4.01072289156627</v>
      </c>
      <c r="BB827" s="11">
        <v>0.93</v>
      </c>
      <c r="BC827" s="11">
        <v>1.85</v>
      </c>
      <c r="BD827" s="8">
        <f t="shared" ref="BD827:BD830" si="1700">1+BB827*BC827</f>
        <v>2.7205</v>
      </c>
      <c r="BE827" s="9">
        <v>1.275</v>
      </c>
      <c r="BF827" s="17">
        <v>1.115</v>
      </c>
      <c r="BG827" s="18">
        <f t="shared" ref="BG827:BG831" si="1701">AW827*AX827*BE827*BD827*BA827*BF827</f>
        <v>196361.592664349</v>
      </c>
      <c r="BN827" s="11">
        <v>38167</v>
      </c>
      <c r="BO827" s="11">
        <v>0.0847</v>
      </c>
      <c r="BP827" s="12">
        <v>1.35</v>
      </c>
      <c r="BQ827" s="13">
        <f t="shared" ref="BQ827:BQ830" si="1702">BN827*BO827*BP827</f>
        <v>4364.205615</v>
      </c>
      <c r="BR827" s="11">
        <v>3</v>
      </c>
      <c r="BS827" s="11">
        <v>490</v>
      </c>
      <c r="BT827" s="11">
        <v>1.83</v>
      </c>
      <c r="BU827" s="16">
        <f t="shared" ref="BU827:BU830" si="1703">1+6*BS827/(BS827+2000)+BT827</f>
        <v>4.01072289156627</v>
      </c>
      <c r="BV827" s="11">
        <v>1</v>
      </c>
      <c r="BW827" s="11">
        <v>2.71</v>
      </c>
      <c r="BX827" s="8">
        <f t="shared" ref="BX827:BX830" si="1704">1+BV827*BW827</f>
        <v>3.71</v>
      </c>
      <c r="BY827" s="9">
        <v>1.275</v>
      </c>
      <c r="BZ827" s="17">
        <v>1.115</v>
      </c>
      <c r="CA827" s="18">
        <f t="shared" ref="CA827:CA831" si="1705">BQ827*BR827*BY827*BX827*BU827*BZ827</f>
        <v>276954.277429391</v>
      </c>
      <c r="CH827" s="11">
        <v>42781</v>
      </c>
      <c r="CI827" s="11">
        <v>0.0847</v>
      </c>
      <c r="CJ827" s="12">
        <v>1.35</v>
      </c>
      <c r="CK827" s="13">
        <f t="shared" ref="CK827:CK831" si="1706">CH827*CI827*CJ827</f>
        <v>4891.793445</v>
      </c>
      <c r="CL827" s="11">
        <v>3</v>
      </c>
      <c r="CM827" s="11">
        <v>490</v>
      </c>
      <c r="CN827" s="11">
        <v>1.83</v>
      </c>
      <c r="CO827" s="16">
        <f t="shared" ref="CO827:CO831" si="1707">1+6*CM827/(CM827+2000)+CN827</f>
        <v>4.01072289156627</v>
      </c>
      <c r="CP827" s="11">
        <v>0.93</v>
      </c>
      <c r="CQ827" s="11">
        <v>1.85</v>
      </c>
      <c r="CR827" s="8">
        <f t="shared" ref="CR827:CR831" si="1708">1+CP827*CQ827</f>
        <v>2.7205</v>
      </c>
      <c r="CS827" s="9">
        <v>1.275</v>
      </c>
      <c r="CT827" s="17">
        <v>1.185</v>
      </c>
      <c r="CU827" s="18">
        <f t="shared" ref="CU827:CU831" si="1709">CK827*CL827*CS827*CR827*CO827*CT827</f>
        <v>241929.756108679</v>
      </c>
      <c r="DB827" s="11">
        <v>44045</v>
      </c>
      <c r="DC827" s="11">
        <v>0.0847</v>
      </c>
      <c r="DD827" s="12">
        <v>1.35</v>
      </c>
      <c r="DE827" s="13">
        <f t="shared" ref="DE827:DE831" si="1710">DB827*DC827*DD827</f>
        <v>5036.325525</v>
      </c>
      <c r="DF827" s="11">
        <v>3</v>
      </c>
      <c r="DG827" s="11">
        <v>490</v>
      </c>
      <c r="DH827" s="11">
        <v>1.83</v>
      </c>
      <c r="DI827" s="16">
        <f t="shared" ref="DI827:DI831" si="1711">1+6*DG827/(DG827+2000)+DH827</f>
        <v>4.01072289156627</v>
      </c>
      <c r="DJ827" s="11">
        <v>1</v>
      </c>
      <c r="DK827" s="11">
        <v>2.71</v>
      </c>
      <c r="DL827" s="8">
        <f t="shared" ref="DL827:DL831" si="1712">1+DJ827*DK827</f>
        <v>3.71</v>
      </c>
      <c r="DM827" s="9">
        <v>1.275</v>
      </c>
      <c r="DN827" s="17">
        <v>1.185</v>
      </c>
      <c r="DO827" s="18">
        <f t="shared" ref="DO827:DO831" si="1713">DE827*DF827*DM827*DL827*DI827*DN827</f>
        <v>339672.31363822</v>
      </c>
      <c r="DV827" s="11">
        <v>49923</v>
      </c>
      <c r="DW827" s="11">
        <v>0.09996</v>
      </c>
      <c r="DX827" s="12">
        <v>1.35</v>
      </c>
      <c r="DY827" s="13">
        <f t="shared" ref="DY827:DY831" si="1714">DV827*DW827*DX827</f>
        <v>6736.909158</v>
      </c>
      <c r="DZ827" s="11">
        <v>3</v>
      </c>
      <c r="EA827" s="11">
        <v>490</v>
      </c>
      <c r="EB827" s="11">
        <v>1.92</v>
      </c>
      <c r="EC827" s="16">
        <f t="shared" ref="EC827:EC831" si="1715">1+6*EA827/(EA827+2000)+EB827</f>
        <v>4.10072289156627</v>
      </c>
      <c r="ED827" s="11">
        <v>1</v>
      </c>
      <c r="EE827" s="11">
        <v>3.51</v>
      </c>
      <c r="EF827" s="8">
        <f t="shared" ref="EF827:EF831" si="1716">1+ED827*EE827</f>
        <v>4.51</v>
      </c>
      <c r="EG827" s="9">
        <v>1.275</v>
      </c>
      <c r="EH827" s="17">
        <v>1.3</v>
      </c>
      <c r="EI827" s="18">
        <f t="shared" ref="EI827:EI831" si="1717">DY827*DZ827*EG827*EF827*EC827*EH827</f>
        <v>619544.416781259</v>
      </c>
    </row>
    <row r="828" s="1" customFormat="1" customHeight="1" spans="6:139">
      <c r="F828" s="11">
        <v>35434</v>
      </c>
      <c r="G828" s="11">
        <v>0.0847</v>
      </c>
      <c r="H828" s="12">
        <v>1.35</v>
      </c>
      <c r="I828" s="13">
        <f t="shared" si="1690"/>
        <v>4051.70073</v>
      </c>
      <c r="J828" s="11">
        <v>3</v>
      </c>
      <c r="K828" s="11">
        <v>490</v>
      </c>
      <c r="L828" s="11">
        <v>1.83</v>
      </c>
      <c r="M828" s="16">
        <f t="shared" si="1691"/>
        <v>4.01072289156627</v>
      </c>
      <c r="N828" s="11">
        <v>0.89</v>
      </c>
      <c r="O828" s="11">
        <v>1.78</v>
      </c>
      <c r="P828" s="8">
        <f t="shared" si="1692"/>
        <v>2.5842</v>
      </c>
      <c r="Q828" s="9">
        <v>1.275</v>
      </c>
      <c r="R828" s="17">
        <v>1.1</v>
      </c>
      <c r="S828" s="18">
        <f t="shared" si="1693"/>
        <v>176689.305317621</v>
      </c>
      <c r="Z828" s="11">
        <v>35728</v>
      </c>
      <c r="AA828" s="11">
        <v>0.0847</v>
      </c>
      <c r="AB828" s="12">
        <v>1.35</v>
      </c>
      <c r="AC828" s="13">
        <f t="shared" si="1694"/>
        <v>4085.31816</v>
      </c>
      <c r="AD828" s="11">
        <v>3</v>
      </c>
      <c r="AE828" s="11">
        <v>450</v>
      </c>
      <c r="AF828" s="11">
        <v>1.83</v>
      </c>
      <c r="AG828" s="16">
        <f t="shared" si="1695"/>
        <v>3.93204081632653</v>
      </c>
      <c r="AH828" s="11">
        <v>1</v>
      </c>
      <c r="AI828" s="11">
        <v>2.71</v>
      </c>
      <c r="AJ828" s="8">
        <f t="shared" si="1696"/>
        <v>3.71</v>
      </c>
      <c r="AK828" s="9">
        <v>1.275</v>
      </c>
      <c r="AL828" s="17">
        <v>1.1</v>
      </c>
      <c r="AM828" s="18">
        <f t="shared" si="1697"/>
        <v>250750.574184601</v>
      </c>
      <c r="AT828" s="11">
        <v>36903</v>
      </c>
      <c r="AU828" s="11">
        <v>0.0847</v>
      </c>
      <c r="AV828" s="12">
        <v>1.35</v>
      </c>
      <c r="AW828" s="13">
        <f t="shared" si="1698"/>
        <v>4219.673535</v>
      </c>
      <c r="AX828" s="11">
        <v>3</v>
      </c>
      <c r="AY828" s="11">
        <v>490</v>
      </c>
      <c r="AZ828" s="11">
        <v>1.83</v>
      </c>
      <c r="BA828" s="16">
        <f t="shared" si="1699"/>
        <v>4.01072289156627</v>
      </c>
      <c r="BB828" s="11">
        <v>0.93</v>
      </c>
      <c r="BC828" s="11">
        <v>1.85</v>
      </c>
      <c r="BD828" s="8">
        <f t="shared" si="1700"/>
        <v>2.7205</v>
      </c>
      <c r="BE828" s="9">
        <v>1.275</v>
      </c>
      <c r="BF828" s="17">
        <v>1.115</v>
      </c>
      <c r="BG828" s="18">
        <f t="shared" si="1701"/>
        <v>196361.592664349</v>
      </c>
      <c r="BN828" s="11">
        <v>38167</v>
      </c>
      <c r="BO828" s="11">
        <v>0.0847</v>
      </c>
      <c r="BP828" s="12">
        <v>1.35</v>
      </c>
      <c r="BQ828" s="13">
        <f t="shared" si="1702"/>
        <v>4364.205615</v>
      </c>
      <c r="BR828" s="11">
        <v>3</v>
      </c>
      <c r="BS828" s="11">
        <v>490</v>
      </c>
      <c r="BT828" s="11">
        <v>1.83</v>
      </c>
      <c r="BU828" s="16">
        <f t="shared" si="1703"/>
        <v>4.01072289156627</v>
      </c>
      <c r="BV828" s="11">
        <v>1</v>
      </c>
      <c r="BW828" s="11">
        <v>2.71</v>
      </c>
      <c r="BX828" s="8">
        <f t="shared" si="1704"/>
        <v>3.71</v>
      </c>
      <c r="BY828" s="9">
        <v>1.275</v>
      </c>
      <c r="BZ828" s="17">
        <v>1.115</v>
      </c>
      <c r="CA828" s="18">
        <f t="shared" si="1705"/>
        <v>276954.277429391</v>
      </c>
      <c r="CH828" s="11">
        <v>42781</v>
      </c>
      <c r="CI828" s="11">
        <v>0.0847</v>
      </c>
      <c r="CJ828" s="12">
        <v>1.35</v>
      </c>
      <c r="CK828" s="13">
        <f t="shared" si="1706"/>
        <v>4891.793445</v>
      </c>
      <c r="CL828" s="11">
        <v>3</v>
      </c>
      <c r="CM828" s="11">
        <v>490</v>
      </c>
      <c r="CN828" s="11">
        <v>1.83</v>
      </c>
      <c r="CO828" s="16">
        <f t="shared" si="1707"/>
        <v>4.01072289156627</v>
      </c>
      <c r="CP828" s="11">
        <v>0.93</v>
      </c>
      <c r="CQ828" s="11">
        <v>1.85</v>
      </c>
      <c r="CR828" s="8">
        <f t="shared" si="1708"/>
        <v>2.7205</v>
      </c>
      <c r="CS828" s="9">
        <v>1.275</v>
      </c>
      <c r="CT828" s="17">
        <v>1.185</v>
      </c>
      <c r="CU828" s="18">
        <f t="shared" si="1709"/>
        <v>241929.756108679</v>
      </c>
      <c r="DB828" s="11">
        <v>44045</v>
      </c>
      <c r="DC828" s="11">
        <v>0.0847</v>
      </c>
      <c r="DD828" s="12">
        <v>1.35</v>
      </c>
      <c r="DE828" s="13">
        <f t="shared" si="1710"/>
        <v>5036.325525</v>
      </c>
      <c r="DF828" s="11">
        <v>3</v>
      </c>
      <c r="DG828" s="11">
        <v>490</v>
      </c>
      <c r="DH828" s="11">
        <v>1.83</v>
      </c>
      <c r="DI828" s="16">
        <f t="shared" si="1711"/>
        <v>4.01072289156627</v>
      </c>
      <c r="DJ828" s="11">
        <v>1</v>
      </c>
      <c r="DK828" s="11">
        <v>2.71</v>
      </c>
      <c r="DL828" s="8">
        <f t="shared" si="1712"/>
        <v>3.71</v>
      </c>
      <c r="DM828" s="9">
        <v>1.275</v>
      </c>
      <c r="DN828" s="17">
        <v>1.185</v>
      </c>
      <c r="DO828" s="18">
        <f t="shared" si="1713"/>
        <v>339672.31363822</v>
      </c>
      <c r="DV828" s="11">
        <v>49923</v>
      </c>
      <c r="DW828" s="11">
        <v>0.09996</v>
      </c>
      <c r="DX828" s="12">
        <v>1.35</v>
      </c>
      <c r="DY828" s="13">
        <f t="shared" si="1714"/>
        <v>6736.909158</v>
      </c>
      <c r="DZ828" s="11">
        <v>3</v>
      </c>
      <c r="EA828" s="11">
        <v>490</v>
      </c>
      <c r="EB828" s="11">
        <v>1.92</v>
      </c>
      <c r="EC828" s="16">
        <f t="shared" si="1715"/>
        <v>4.10072289156627</v>
      </c>
      <c r="ED828" s="11">
        <v>1</v>
      </c>
      <c r="EE828" s="11">
        <v>3.51</v>
      </c>
      <c r="EF828" s="8">
        <f t="shared" si="1716"/>
        <v>4.51</v>
      </c>
      <c r="EG828" s="9">
        <v>1.275</v>
      </c>
      <c r="EH828" s="17">
        <v>1.3</v>
      </c>
      <c r="EI828" s="18">
        <f t="shared" si="1717"/>
        <v>619544.416781259</v>
      </c>
    </row>
    <row r="829" s="1" customFormat="1" customHeight="1" spans="6:139">
      <c r="F829" s="11">
        <v>35434</v>
      </c>
      <c r="G829" s="11">
        <v>0.0847</v>
      </c>
      <c r="H829" s="12">
        <v>1.35</v>
      </c>
      <c r="I829" s="13">
        <f t="shared" si="1690"/>
        <v>4051.70073</v>
      </c>
      <c r="J829" s="11">
        <v>3</v>
      </c>
      <c r="K829" s="11">
        <v>240</v>
      </c>
      <c r="L829" s="11">
        <v>1.83</v>
      </c>
      <c r="M829" s="16">
        <f t="shared" si="1691"/>
        <v>3.47285714285714</v>
      </c>
      <c r="N829" s="11">
        <v>0.89</v>
      </c>
      <c r="O829" s="11">
        <v>1.78</v>
      </c>
      <c r="P829" s="8">
        <f t="shared" si="1692"/>
        <v>2.5842</v>
      </c>
      <c r="Q829" s="9">
        <v>1.075</v>
      </c>
      <c r="R829" s="17">
        <v>1.1</v>
      </c>
      <c r="S829" s="18">
        <f t="shared" si="1693"/>
        <v>128994.978588721</v>
      </c>
      <c r="Z829" s="11">
        <v>35728</v>
      </c>
      <c r="AA829" s="11">
        <v>0.0847</v>
      </c>
      <c r="AB829" s="12">
        <v>1.35</v>
      </c>
      <c r="AC829" s="13">
        <f t="shared" si="1694"/>
        <v>4085.31816</v>
      </c>
      <c r="AD829" s="11">
        <v>3</v>
      </c>
      <c r="AE829" s="11">
        <v>200</v>
      </c>
      <c r="AF829" s="11">
        <v>1.83</v>
      </c>
      <c r="AG829" s="16">
        <f t="shared" si="1695"/>
        <v>3.37545454545455</v>
      </c>
      <c r="AH829" s="11">
        <v>1</v>
      </c>
      <c r="AI829" s="11">
        <v>2.71</v>
      </c>
      <c r="AJ829" s="8">
        <f t="shared" si="1696"/>
        <v>3.71</v>
      </c>
      <c r="AK829" s="9">
        <v>1.075</v>
      </c>
      <c r="AL829" s="17">
        <v>1.1</v>
      </c>
      <c r="AM829" s="18">
        <f t="shared" si="1697"/>
        <v>181490.736218895</v>
      </c>
      <c r="AT829" s="11">
        <v>36903</v>
      </c>
      <c r="AU829" s="11">
        <v>0.0847</v>
      </c>
      <c r="AV829" s="12">
        <v>1.35</v>
      </c>
      <c r="AW829" s="13">
        <f t="shared" si="1698"/>
        <v>4219.673535</v>
      </c>
      <c r="AX829" s="11">
        <v>3</v>
      </c>
      <c r="AY829" s="11">
        <v>490</v>
      </c>
      <c r="AZ829" s="11">
        <v>1.83</v>
      </c>
      <c r="BA829" s="16">
        <f t="shared" si="1699"/>
        <v>4.01072289156627</v>
      </c>
      <c r="BB829" s="11">
        <v>0.93</v>
      </c>
      <c r="BC829" s="11">
        <v>1.85</v>
      </c>
      <c r="BD829" s="8">
        <f t="shared" si="1700"/>
        <v>2.7205</v>
      </c>
      <c r="BE829" s="9">
        <v>1.275</v>
      </c>
      <c r="BF829" s="17">
        <v>1.115</v>
      </c>
      <c r="BG829" s="18">
        <f t="shared" si="1701"/>
        <v>196361.592664349</v>
      </c>
      <c r="BN829" s="11">
        <v>38167</v>
      </c>
      <c r="BO829" s="11">
        <v>0.0847</v>
      </c>
      <c r="BP829" s="12">
        <v>1.35</v>
      </c>
      <c r="BQ829" s="13">
        <f t="shared" si="1702"/>
        <v>4364.205615</v>
      </c>
      <c r="BR829" s="11">
        <v>3</v>
      </c>
      <c r="BS829" s="11">
        <v>490</v>
      </c>
      <c r="BT829" s="11">
        <v>1.83</v>
      </c>
      <c r="BU829" s="16">
        <f t="shared" si="1703"/>
        <v>4.01072289156627</v>
      </c>
      <c r="BV829" s="11">
        <v>1</v>
      </c>
      <c r="BW829" s="11">
        <v>2.71</v>
      </c>
      <c r="BX829" s="8">
        <f t="shared" si="1704"/>
        <v>3.71</v>
      </c>
      <c r="BY829" s="9">
        <v>1.275</v>
      </c>
      <c r="BZ829" s="17">
        <v>1.115</v>
      </c>
      <c r="CA829" s="18">
        <f t="shared" si="1705"/>
        <v>276954.277429391</v>
      </c>
      <c r="CH829" s="11">
        <v>42781</v>
      </c>
      <c r="CI829" s="11">
        <v>0.0847</v>
      </c>
      <c r="CJ829" s="12">
        <v>1.35</v>
      </c>
      <c r="CK829" s="13">
        <f t="shared" si="1706"/>
        <v>4891.793445</v>
      </c>
      <c r="CL829" s="11">
        <v>3</v>
      </c>
      <c r="CM829" s="11">
        <v>490</v>
      </c>
      <c r="CN829" s="11">
        <v>1.83</v>
      </c>
      <c r="CO829" s="16">
        <f t="shared" si="1707"/>
        <v>4.01072289156627</v>
      </c>
      <c r="CP829" s="11">
        <v>0.93</v>
      </c>
      <c r="CQ829" s="11">
        <v>1.85</v>
      </c>
      <c r="CR829" s="8">
        <f t="shared" si="1708"/>
        <v>2.7205</v>
      </c>
      <c r="CS829" s="9">
        <v>1.275</v>
      </c>
      <c r="CT829" s="17">
        <v>1.185</v>
      </c>
      <c r="CU829" s="18">
        <f t="shared" si="1709"/>
        <v>241929.756108679</v>
      </c>
      <c r="DB829" s="11">
        <v>44045</v>
      </c>
      <c r="DC829" s="11">
        <v>0.0847</v>
      </c>
      <c r="DD829" s="12">
        <v>1.35</v>
      </c>
      <c r="DE829" s="13">
        <f t="shared" si="1710"/>
        <v>5036.325525</v>
      </c>
      <c r="DF829" s="11">
        <v>3</v>
      </c>
      <c r="DG829" s="11">
        <v>490</v>
      </c>
      <c r="DH829" s="11">
        <v>1.83</v>
      </c>
      <c r="DI829" s="16">
        <f t="shared" si="1711"/>
        <v>4.01072289156627</v>
      </c>
      <c r="DJ829" s="11">
        <v>1</v>
      </c>
      <c r="DK829" s="11">
        <v>2.71</v>
      </c>
      <c r="DL829" s="8">
        <f t="shared" si="1712"/>
        <v>3.71</v>
      </c>
      <c r="DM829" s="9">
        <v>1.275</v>
      </c>
      <c r="DN829" s="17">
        <v>1.185</v>
      </c>
      <c r="DO829" s="18">
        <f t="shared" si="1713"/>
        <v>339672.31363822</v>
      </c>
      <c r="DV829" s="11">
        <v>49923</v>
      </c>
      <c r="DW829" s="11">
        <v>0.09996</v>
      </c>
      <c r="DX829" s="12">
        <v>1.35</v>
      </c>
      <c r="DY829" s="13">
        <f t="shared" si="1714"/>
        <v>6736.909158</v>
      </c>
      <c r="DZ829" s="11">
        <v>3</v>
      </c>
      <c r="EA829" s="11">
        <v>490</v>
      </c>
      <c r="EB829" s="11">
        <v>1.92</v>
      </c>
      <c r="EC829" s="16">
        <f t="shared" si="1715"/>
        <v>4.10072289156627</v>
      </c>
      <c r="ED829" s="11">
        <v>1</v>
      </c>
      <c r="EE829" s="11">
        <v>3.51</v>
      </c>
      <c r="EF829" s="8">
        <f t="shared" si="1716"/>
        <v>4.51</v>
      </c>
      <c r="EG829" s="9">
        <v>1.275</v>
      </c>
      <c r="EH829" s="17">
        <v>1.3</v>
      </c>
      <c r="EI829" s="18">
        <f t="shared" si="1717"/>
        <v>619544.416781259</v>
      </c>
    </row>
    <row r="830" s="1" customFormat="1" customHeight="1" spans="6:139">
      <c r="F830" s="11"/>
      <c r="G830" s="11"/>
      <c r="H830" s="12"/>
      <c r="I830" s="13"/>
      <c r="J830" s="11"/>
      <c r="K830" s="11"/>
      <c r="L830" s="11"/>
      <c r="M830" s="16"/>
      <c r="N830" s="11"/>
      <c r="O830" s="11"/>
      <c r="P830" s="8"/>
      <c r="Q830" s="9"/>
      <c r="R830" s="17">
        <v>1.1</v>
      </c>
      <c r="S830" s="18">
        <f t="shared" si="1693"/>
        <v>0</v>
      </c>
      <c r="Z830" s="11"/>
      <c r="AA830" s="11"/>
      <c r="AB830" s="12"/>
      <c r="AC830" s="13"/>
      <c r="AD830" s="11"/>
      <c r="AE830" s="11"/>
      <c r="AF830" s="11"/>
      <c r="AG830" s="16"/>
      <c r="AH830" s="11"/>
      <c r="AI830" s="11"/>
      <c r="AJ830" s="8"/>
      <c r="AK830" s="9"/>
      <c r="AL830" s="17">
        <v>1.1</v>
      </c>
      <c r="AM830" s="18">
        <f t="shared" si="1697"/>
        <v>0</v>
      </c>
      <c r="AT830" s="11">
        <v>36903</v>
      </c>
      <c r="AU830" s="11">
        <v>0.0847</v>
      </c>
      <c r="AV830" s="12">
        <v>1.35</v>
      </c>
      <c r="AW830" s="13">
        <f t="shared" si="1698"/>
        <v>4219.673535</v>
      </c>
      <c r="AX830" s="11">
        <v>3</v>
      </c>
      <c r="AY830" s="11">
        <v>240</v>
      </c>
      <c r="AZ830" s="11">
        <v>1.83</v>
      </c>
      <c r="BA830" s="16">
        <f t="shared" si="1699"/>
        <v>3.47285714285714</v>
      </c>
      <c r="BB830" s="11">
        <v>0.93</v>
      </c>
      <c r="BC830" s="11">
        <v>1.85</v>
      </c>
      <c r="BD830" s="8">
        <f t="shared" si="1700"/>
        <v>2.7205</v>
      </c>
      <c r="BE830" s="9">
        <v>1.075</v>
      </c>
      <c r="BF830" s="17">
        <v>1.115</v>
      </c>
      <c r="BG830" s="18">
        <f t="shared" si="1701"/>
        <v>143357.060552429</v>
      </c>
      <c r="BN830" s="11">
        <v>38167</v>
      </c>
      <c r="BO830" s="11">
        <v>0.0847</v>
      </c>
      <c r="BP830" s="12">
        <v>1.35</v>
      </c>
      <c r="BQ830" s="13">
        <f t="shared" si="1702"/>
        <v>4364.205615</v>
      </c>
      <c r="BR830" s="11">
        <v>3</v>
      </c>
      <c r="BS830" s="11">
        <v>240</v>
      </c>
      <c r="BT830" s="11">
        <v>1.83</v>
      </c>
      <c r="BU830" s="16">
        <f t="shared" si="1703"/>
        <v>3.47285714285714</v>
      </c>
      <c r="BV830" s="11">
        <v>1</v>
      </c>
      <c r="BW830" s="11">
        <v>2.71</v>
      </c>
      <c r="BX830" s="8">
        <f t="shared" si="1704"/>
        <v>3.71</v>
      </c>
      <c r="BY830" s="9">
        <v>1.075</v>
      </c>
      <c r="BZ830" s="17">
        <v>1.115</v>
      </c>
      <c r="CA830" s="18">
        <f t="shared" si="1705"/>
        <v>202195.096204818</v>
      </c>
      <c r="CH830" s="11">
        <v>42781</v>
      </c>
      <c r="CI830" s="11">
        <v>0.0847</v>
      </c>
      <c r="CJ830" s="12">
        <v>1.35</v>
      </c>
      <c r="CK830" s="13">
        <f t="shared" si="1706"/>
        <v>4891.793445</v>
      </c>
      <c r="CL830" s="11">
        <v>3</v>
      </c>
      <c r="CM830" s="11">
        <v>240</v>
      </c>
      <c r="CN830" s="11">
        <v>1.83</v>
      </c>
      <c r="CO830" s="16">
        <f t="shared" si="1707"/>
        <v>3.47285714285714</v>
      </c>
      <c r="CP830" s="11">
        <v>0.93</v>
      </c>
      <c r="CQ830" s="11">
        <v>1.85</v>
      </c>
      <c r="CR830" s="8">
        <f t="shared" si="1708"/>
        <v>2.7205</v>
      </c>
      <c r="CS830" s="9">
        <v>1.075</v>
      </c>
      <c r="CT830" s="17">
        <v>1.185</v>
      </c>
      <c r="CU830" s="18">
        <f t="shared" si="1709"/>
        <v>176624.859400028</v>
      </c>
      <c r="DB830" s="11">
        <v>44045</v>
      </c>
      <c r="DC830" s="11">
        <v>0.0847</v>
      </c>
      <c r="DD830" s="12">
        <v>1.35</v>
      </c>
      <c r="DE830" s="13">
        <f t="shared" si="1710"/>
        <v>5036.325525</v>
      </c>
      <c r="DF830" s="11">
        <v>3</v>
      </c>
      <c r="DG830" s="11">
        <v>240</v>
      </c>
      <c r="DH830" s="11">
        <v>1.83</v>
      </c>
      <c r="DI830" s="16">
        <f t="shared" si="1711"/>
        <v>3.47285714285714</v>
      </c>
      <c r="DJ830" s="11">
        <v>1</v>
      </c>
      <c r="DK830" s="11">
        <v>2.71</v>
      </c>
      <c r="DL830" s="8">
        <f t="shared" si="1712"/>
        <v>3.71</v>
      </c>
      <c r="DM830" s="9">
        <v>1.075</v>
      </c>
      <c r="DN830" s="17">
        <v>1.185</v>
      </c>
      <c r="DO830" s="18">
        <f t="shared" si="1713"/>
        <v>247983.446118477</v>
      </c>
      <c r="DV830" s="11">
        <v>49923</v>
      </c>
      <c r="DW830" s="11">
        <v>0.09996</v>
      </c>
      <c r="DX830" s="12">
        <v>1.35</v>
      </c>
      <c r="DY830" s="13">
        <f t="shared" si="1714"/>
        <v>6736.909158</v>
      </c>
      <c r="DZ830" s="11">
        <v>3</v>
      </c>
      <c r="EA830" s="11">
        <v>240</v>
      </c>
      <c r="EB830" s="11">
        <v>1.92</v>
      </c>
      <c r="EC830" s="16">
        <f t="shared" si="1715"/>
        <v>3.56285714285714</v>
      </c>
      <c r="ED830" s="11">
        <v>1</v>
      </c>
      <c r="EE830" s="11">
        <v>3.51</v>
      </c>
      <c r="EF830" s="8">
        <f t="shared" si="1716"/>
        <v>4.51</v>
      </c>
      <c r="EG830" s="9">
        <v>1.075</v>
      </c>
      <c r="EH830" s="17">
        <v>1.3</v>
      </c>
      <c r="EI830" s="18">
        <f t="shared" si="1717"/>
        <v>453846.210503579</v>
      </c>
    </row>
    <row r="831" s="1" customFormat="1" customHeight="1" spans="6:139">
      <c r="F831" s="11"/>
      <c r="G831" s="11"/>
      <c r="H831" s="12"/>
      <c r="I831" s="13"/>
      <c r="J831" s="11"/>
      <c r="K831" s="11"/>
      <c r="L831" s="11"/>
      <c r="M831" s="16"/>
      <c r="N831" s="11"/>
      <c r="O831" s="11"/>
      <c r="P831" s="8"/>
      <c r="Q831" s="9"/>
      <c r="R831" s="17">
        <v>1.1</v>
      </c>
      <c r="S831" s="18">
        <f t="shared" si="1693"/>
        <v>0</v>
      </c>
      <c r="Z831" s="11"/>
      <c r="AA831" s="11"/>
      <c r="AB831" s="12"/>
      <c r="AC831" s="13"/>
      <c r="AD831" s="11"/>
      <c r="AE831" s="11"/>
      <c r="AF831" s="11"/>
      <c r="AG831" s="16"/>
      <c r="AH831" s="11"/>
      <c r="AI831" s="11"/>
      <c r="AJ831" s="8"/>
      <c r="AK831" s="9"/>
      <c r="AL831" s="17">
        <v>1.1</v>
      </c>
      <c r="AM831" s="18">
        <f t="shared" si="1697"/>
        <v>0</v>
      </c>
      <c r="AT831" s="11"/>
      <c r="AU831" s="11"/>
      <c r="AV831" s="12"/>
      <c r="AW831" s="13"/>
      <c r="AX831" s="11"/>
      <c r="AY831" s="11"/>
      <c r="AZ831" s="11"/>
      <c r="BA831" s="16"/>
      <c r="BB831" s="11"/>
      <c r="BC831" s="11"/>
      <c r="BD831" s="8"/>
      <c r="BE831" s="9"/>
      <c r="BF831" s="17">
        <v>1.115</v>
      </c>
      <c r="BG831" s="18">
        <f t="shared" si="1701"/>
        <v>0</v>
      </c>
      <c r="BN831" s="11"/>
      <c r="BO831" s="11"/>
      <c r="BP831" s="12"/>
      <c r="BQ831" s="13"/>
      <c r="BR831" s="11"/>
      <c r="BS831" s="11"/>
      <c r="BT831" s="11"/>
      <c r="BU831" s="16"/>
      <c r="BV831" s="11"/>
      <c r="BW831" s="11"/>
      <c r="BX831" s="8"/>
      <c r="BY831" s="9"/>
      <c r="BZ831" s="17">
        <v>1.115</v>
      </c>
      <c r="CA831" s="18">
        <f t="shared" si="1705"/>
        <v>0</v>
      </c>
      <c r="CH831" s="11">
        <v>42781</v>
      </c>
      <c r="CI831" s="11">
        <v>0.0847</v>
      </c>
      <c r="CJ831" s="12">
        <v>1.35</v>
      </c>
      <c r="CK831" s="13">
        <f t="shared" si="1706"/>
        <v>4891.793445</v>
      </c>
      <c r="CL831" s="11">
        <v>3</v>
      </c>
      <c r="CM831" s="11">
        <v>240</v>
      </c>
      <c r="CN831" s="11">
        <v>1.83</v>
      </c>
      <c r="CO831" s="16">
        <f t="shared" si="1707"/>
        <v>3.47285714285714</v>
      </c>
      <c r="CP831" s="11">
        <v>0.93</v>
      </c>
      <c r="CQ831" s="11">
        <v>1.85</v>
      </c>
      <c r="CR831" s="8">
        <f t="shared" si="1708"/>
        <v>2.7205</v>
      </c>
      <c r="CS831" s="9">
        <v>1.075</v>
      </c>
      <c r="CT831" s="17">
        <v>1.185</v>
      </c>
      <c r="CU831" s="18">
        <f t="shared" si="1709"/>
        <v>176624.859400028</v>
      </c>
      <c r="DB831" s="11">
        <v>44045</v>
      </c>
      <c r="DC831" s="11">
        <v>0.0847</v>
      </c>
      <c r="DD831" s="12">
        <v>1.35</v>
      </c>
      <c r="DE831" s="13">
        <f t="shared" si="1710"/>
        <v>5036.325525</v>
      </c>
      <c r="DF831" s="11">
        <v>3</v>
      </c>
      <c r="DG831" s="11">
        <v>240</v>
      </c>
      <c r="DH831" s="11">
        <v>1.83</v>
      </c>
      <c r="DI831" s="16">
        <f t="shared" si="1711"/>
        <v>3.47285714285714</v>
      </c>
      <c r="DJ831" s="11">
        <v>1</v>
      </c>
      <c r="DK831" s="11">
        <v>2.71</v>
      </c>
      <c r="DL831" s="8">
        <f t="shared" si="1712"/>
        <v>3.71</v>
      </c>
      <c r="DM831" s="9">
        <v>1.075</v>
      </c>
      <c r="DN831" s="17">
        <v>1.185</v>
      </c>
      <c r="DO831" s="18">
        <f t="shared" si="1713"/>
        <v>247983.446118477</v>
      </c>
      <c r="DV831" s="11">
        <v>49923</v>
      </c>
      <c r="DW831" s="11">
        <v>0.09996</v>
      </c>
      <c r="DX831" s="12">
        <v>1.35</v>
      </c>
      <c r="DY831" s="13">
        <f t="shared" si="1714"/>
        <v>6736.909158</v>
      </c>
      <c r="DZ831" s="11">
        <v>3</v>
      </c>
      <c r="EA831" s="11">
        <v>240</v>
      </c>
      <c r="EB831" s="11">
        <v>1.92</v>
      </c>
      <c r="EC831" s="16">
        <f t="shared" si="1715"/>
        <v>3.56285714285714</v>
      </c>
      <c r="ED831" s="11">
        <v>1</v>
      </c>
      <c r="EE831" s="11">
        <v>3.51</v>
      </c>
      <c r="EF831" s="8">
        <f t="shared" si="1716"/>
        <v>4.51</v>
      </c>
      <c r="EG831" s="9">
        <v>1.075</v>
      </c>
      <c r="EH831" s="17">
        <v>1.3</v>
      </c>
      <c r="EI831" s="18">
        <f t="shared" si="1717"/>
        <v>453846.210503579</v>
      </c>
    </row>
    <row r="832" s="1" customFormat="1" customHeight="1" spans="6:139">
      <c r="F832" s="39" t="s">
        <v>51</v>
      </c>
      <c r="G832" s="40"/>
      <c r="H832" s="40"/>
      <c r="I832" s="40"/>
      <c r="J832" s="40"/>
      <c r="K832" s="40"/>
      <c r="L832" s="40"/>
      <c r="M832" s="25">
        <f>SUM(S827:S831)</f>
        <v>482373.589223964</v>
      </c>
      <c r="N832" s="25"/>
      <c r="O832" s="25"/>
      <c r="P832" s="25"/>
      <c r="Q832" s="25"/>
      <c r="R832" s="25"/>
      <c r="S832" s="25"/>
      <c r="T832" s="1"/>
      <c r="U832" s="1"/>
      <c r="V832" s="1"/>
      <c r="W832" s="1"/>
      <c r="X832" s="1"/>
      <c r="Y832" s="1"/>
      <c r="Z832" s="39" t="s">
        <v>51</v>
      </c>
      <c r="AA832" s="40"/>
      <c r="AB832" s="40"/>
      <c r="AC832" s="40"/>
      <c r="AD832" s="40"/>
      <c r="AE832" s="40"/>
      <c r="AF832" s="40"/>
      <c r="AG832" s="25">
        <f>SUM(AM827:AM831)</f>
        <v>682991.884588098</v>
      </c>
      <c r="AH832" s="25"/>
      <c r="AI832" s="25"/>
      <c r="AJ832" s="25"/>
      <c r="AK832" s="25"/>
      <c r="AL832" s="25"/>
      <c r="AM832" s="25"/>
      <c r="AN832" s="1"/>
      <c r="AO832" s="1"/>
      <c r="AP832" s="1"/>
      <c r="AQ832" s="1"/>
      <c r="AR832" s="1"/>
      <c r="AS832" s="1"/>
      <c r="AT832" s="39" t="s">
        <v>51</v>
      </c>
      <c r="AU832" s="40"/>
      <c r="AV832" s="40"/>
      <c r="AW832" s="40"/>
      <c r="AX832" s="40"/>
      <c r="AY832" s="40"/>
      <c r="AZ832" s="40"/>
      <c r="BA832" s="25">
        <f>SUM(BG827:BG831)</f>
        <v>732441.838545475</v>
      </c>
      <c r="BB832" s="25"/>
      <c r="BC832" s="25"/>
      <c r="BD832" s="25"/>
      <c r="BE832" s="25"/>
      <c r="BF832" s="25"/>
      <c r="BG832" s="25"/>
      <c r="BH832" s="1"/>
      <c r="BI832" s="1"/>
      <c r="BJ832" s="1"/>
      <c r="BK832" s="1"/>
      <c r="BL832" s="1"/>
      <c r="BM832" s="1"/>
      <c r="BN832" s="39" t="s">
        <v>51</v>
      </c>
      <c r="BO832" s="40"/>
      <c r="BP832" s="40"/>
      <c r="BQ832" s="40"/>
      <c r="BR832" s="40"/>
      <c r="BS832" s="40"/>
      <c r="BT832" s="40"/>
      <c r="BU832" s="25">
        <f>SUM(CA827:CA831)</f>
        <v>1033057.92849299</v>
      </c>
      <c r="BV832" s="25"/>
      <c r="BW832" s="25"/>
      <c r="BX832" s="25"/>
      <c r="BY832" s="25"/>
      <c r="BZ832" s="25"/>
      <c r="CA832" s="25"/>
      <c r="CB832" s="1"/>
      <c r="CC832" s="1"/>
      <c r="CD832" s="1"/>
      <c r="CE832" s="1"/>
      <c r="CF832" s="1"/>
      <c r="CG832" s="1"/>
      <c r="CH832" s="39" t="s">
        <v>51</v>
      </c>
      <c r="CI832" s="40"/>
      <c r="CJ832" s="40"/>
      <c r="CK832" s="40"/>
      <c r="CL832" s="40"/>
      <c r="CM832" s="40"/>
      <c r="CN832" s="40"/>
      <c r="CO832" s="25">
        <f>SUM(CU827:CU831)</f>
        <v>1079038.98712609</v>
      </c>
      <c r="CP832" s="25"/>
      <c r="CQ832" s="25"/>
      <c r="CR832" s="25"/>
      <c r="CS832" s="25"/>
      <c r="CT832" s="25"/>
      <c r="CU832" s="25"/>
      <c r="CV832" s="1"/>
      <c r="CW832" s="1"/>
      <c r="CX832" s="1"/>
      <c r="CY832" s="1"/>
      <c r="CZ832" s="1"/>
      <c r="DA832" s="1"/>
      <c r="DB832" s="39" t="s">
        <v>51</v>
      </c>
      <c r="DC832" s="40"/>
      <c r="DD832" s="40"/>
      <c r="DE832" s="40"/>
      <c r="DF832" s="40"/>
      <c r="DG832" s="40"/>
      <c r="DH832" s="40"/>
      <c r="DI832" s="25">
        <f>SUM(DO827:DO831)</f>
        <v>1514983.83315161</v>
      </c>
      <c r="DJ832" s="25"/>
      <c r="DK832" s="25"/>
      <c r="DL832" s="25"/>
      <c r="DM832" s="25"/>
      <c r="DN832" s="25"/>
      <c r="DO832" s="25"/>
      <c r="DP832" s="1"/>
      <c r="DQ832" s="1"/>
      <c r="DR832" s="1"/>
      <c r="DS832" s="1"/>
      <c r="DT832" s="1"/>
      <c r="DU832" s="1"/>
      <c r="DV832" s="39" t="s">
        <v>51</v>
      </c>
      <c r="DW832" s="40"/>
      <c r="DX832" s="40"/>
      <c r="DY832" s="40"/>
      <c r="DZ832" s="40"/>
      <c r="EA832" s="40"/>
      <c r="EB832" s="40"/>
      <c r="EC832" s="25">
        <f>SUM(EI827:EI831)</f>
        <v>2766325.67135094</v>
      </c>
      <c r="ED832" s="25"/>
      <c r="EE832" s="25"/>
      <c r="EF832" s="25"/>
      <c r="EG832" s="25"/>
      <c r="EH832" s="25"/>
      <c r="EI832" s="25"/>
    </row>
    <row r="833" s="1" customFormat="1" customHeight="1" spans="6:139">
      <c r="F833" s="40"/>
      <c r="G833" s="40"/>
      <c r="H833" s="40"/>
      <c r="I833" s="40"/>
      <c r="J833" s="40"/>
      <c r="K833" s="40"/>
      <c r="L833" s="40"/>
      <c r="M833" s="25"/>
      <c r="N833" s="25"/>
      <c r="O833" s="25"/>
      <c r="P833" s="25"/>
      <c r="Q833" s="25"/>
      <c r="R833" s="25"/>
      <c r="S833" s="25"/>
      <c r="T833" s="1"/>
      <c r="U833" s="1"/>
      <c r="V833" s="1"/>
      <c r="W833" s="1"/>
      <c r="X833" s="1"/>
      <c r="Y833" s="1"/>
      <c r="Z833" s="40"/>
      <c r="AA833" s="40"/>
      <c r="AB833" s="40"/>
      <c r="AC833" s="40"/>
      <c r="AD833" s="40"/>
      <c r="AE833" s="40"/>
      <c r="AF833" s="40"/>
      <c r="AG833" s="25"/>
      <c r="AH833" s="25"/>
      <c r="AI833" s="25"/>
      <c r="AJ833" s="25"/>
      <c r="AK833" s="25"/>
      <c r="AL833" s="25"/>
      <c r="AM833" s="25"/>
      <c r="AN833" s="1"/>
      <c r="AO833" s="1"/>
      <c r="AP833" s="1"/>
      <c r="AQ833" s="1"/>
      <c r="AR833" s="1"/>
      <c r="AS833" s="1"/>
      <c r="AT833" s="40"/>
      <c r="AU833" s="40"/>
      <c r="AV833" s="40"/>
      <c r="AW833" s="40"/>
      <c r="AX833" s="40"/>
      <c r="AY833" s="40"/>
      <c r="AZ833" s="40"/>
      <c r="BA833" s="25"/>
      <c r="BB833" s="25"/>
      <c r="BC833" s="25"/>
      <c r="BD833" s="25"/>
      <c r="BE833" s="25"/>
      <c r="BF833" s="25"/>
      <c r="BG833" s="25"/>
      <c r="BH833" s="1"/>
      <c r="BI833" s="1"/>
      <c r="BJ833" s="1"/>
      <c r="BK833" s="1"/>
      <c r="BL833" s="1"/>
      <c r="BM833" s="1"/>
      <c r="BN833" s="40"/>
      <c r="BO833" s="40"/>
      <c r="BP833" s="40"/>
      <c r="BQ833" s="40"/>
      <c r="BR833" s="40"/>
      <c r="BS833" s="40"/>
      <c r="BT833" s="40"/>
      <c r="BU833" s="25"/>
      <c r="BV833" s="25"/>
      <c r="BW833" s="25"/>
      <c r="BX833" s="25"/>
      <c r="BY833" s="25"/>
      <c r="BZ833" s="25"/>
      <c r="CA833" s="25"/>
      <c r="CB833" s="1"/>
      <c r="CC833" s="1"/>
      <c r="CD833" s="1"/>
      <c r="CE833" s="1"/>
      <c r="CF833" s="1"/>
      <c r="CG833" s="1"/>
      <c r="CH833" s="40"/>
      <c r="CI833" s="40"/>
      <c r="CJ833" s="40"/>
      <c r="CK833" s="40"/>
      <c r="CL833" s="40"/>
      <c r="CM833" s="40"/>
      <c r="CN833" s="40"/>
      <c r="CO833" s="25"/>
      <c r="CP833" s="25"/>
      <c r="CQ833" s="25"/>
      <c r="CR833" s="25"/>
      <c r="CS833" s="25"/>
      <c r="CT833" s="25"/>
      <c r="CU833" s="25"/>
      <c r="CV833" s="1"/>
      <c r="CW833" s="1"/>
      <c r="CX833" s="1"/>
      <c r="CY833" s="1"/>
      <c r="CZ833" s="1"/>
      <c r="DA833" s="1"/>
      <c r="DB833" s="40"/>
      <c r="DC833" s="40"/>
      <c r="DD833" s="40"/>
      <c r="DE833" s="40"/>
      <c r="DF833" s="40"/>
      <c r="DG833" s="40"/>
      <c r="DH833" s="40"/>
      <c r="DI833" s="25"/>
      <c r="DJ833" s="25"/>
      <c r="DK833" s="25"/>
      <c r="DL833" s="25"/>
      <c r="DM833" s="25"/>
      <c r="DN833" s="25"/>
      <c r="DO833" s="25"/>
      <c r="DP833" s="1"/>
      <c r="DQ833" s="1"/>
      <c r="DR833" s="1"/>
      <c r="DS833" s="1"/>
      <c r="DT833" s="1"/>
      <c r="DU833" s="1"/>
      <c r="DV833" s="40"/>
      <c r="DW833" s="40"/>
      <c r="DX833" s="40"/>
      <c r="DY833" s="40"/>
      <c r="DZ833" s="40"/>
      <c r="EA833" s="40"/>
      <c r="EB833" s="40"/>
      <c r="EC833" s="25"/>
      <c r="ED833" s="25"/>
      <c r="EE833" s="25"/>
      <c r="EF833" s="25"/>
      <c r="EG833" s="25"/>
      <c r="EH833" s="25"/>
      <c r="EI833" s="25"/>
    </row>
    <row r="834" s="1" customFormat="1" customHeight="1" spans="6:139">
      <c r="F834" s="35" t="s">
        <v>30</v>
      </c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1"/>
      <c r="S834" s="1"/>
      <c r="T834" s="1"/>
      <c r="U834" s="1"/>
      <c r="V834" s="1"/>
      <c r="W834" s="1"/>
      <c r="X834" s="1"/>
      <c r="Y834" s="1"/>
      <c r="Z834" s="35" t="s">
        <v>30</v>
      </c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1"/>
      <c r="AM834" s="1"/>
      <c r="AN834" s="1"/>
      <c r="AO834" s="1"/>
      <c r="AP834" s="1"/>
      <c r="AQ834" s="1"/>
      <c r="AR834" s="1"/>
      <c r="AS834" s="1"/>
      <c r="AT834" s="35" t="s">
        <v>30</v>
      </c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1"/>
      <c r="BG834" s="1"/>
      <c r="BH834" s="1"/>
      <c r="BI834" s="1"/>
      <c r="BJ834" s="1"/>
      <c r="BK834" s="1"/>
      <c r="BL834" s="1"/>
      <c r="BM834" s="1"/>
      <c r="BN834" s="35" t="s">
        <v>30</v>
      </c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1"/>
      <c r="CA834" s="1"/>
      <c r="CB834" s="1"/>
      <c r="CC834" s="1"/>
      <c r="CD834" s="1"/>
      <c r="CE834" s="1"/>
      <c r="CF834" s="1"/>
      <c r="CG834" s="1"/>
      <c r="CH834" s="35" t="s">
        <v>30</v>
      </c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1"/>
      <c r="CU834" s="1"/>
      <c r="CV834" s="1"/>
      <c r="CW834" s="1"/>
      <c r="CX834" s="1"/>
      <c r="CY834" s="1"/>
      <c r="CZ834" s="1"/>
      <c r="DA834" s="1"/>
      <c r="DB834" s="35" t="s">
        <v>30</v>
      </c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1"/>
      <c r="DO834" s="1"/>
      <c r="DP834" s="1"/>
      <c r="DQ834" s="1"/>
      <c r="DR834" s="1"/>
      <c r="DS834" s="1"/>
      <c r="DT834" s="1"/>
      <c r="DU834" s="1"/>
      <c r="DV834" s="35" t="s">
        <v>30</v>
      </c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</row>
    <row r="835" s="1" customFormat="1" customHeight="1" spans="6:139">
      <c r="F835" s="13" t="s">
        <v>8</v>
      </c>
      <c r="G835" s="13"/>
      <c r="H835" s="13"/>
      <c r="I835" s="13"/>
      <c r="J835" s="13"/>
      <c r="K835" s="8" t="s">
        <v>53</v>
      </c>
      <c r="L835" s="8"/>
      <c r="M835" s="8"/>
      <c r="N835" s="8"/>
      <c r="O835" s="9" t="s">
        <v>38</v>
      </c>
      <c r="P835" s="9"/>
      <c r="Q835" s="41" t="s">
        <v>13</v>
      </c>
      <c r="Z835" s="13" t="s">
        <v>8</v>
      </c>
      <c r="AA835" s="13"/>
      <c r="AB835" s="13"/>
      <c r="AC835" s="13"/>
      <c r="AD835" s="13"/>
      <c r="AE835" s="8" t="s">
        <v>53</v>
      </c>
      <c r="AF835" s="8"/>
      <c r="AG835" s="8"/>
      <c r="AH835" s="8"/>
      <c r="AI835" s="9" t="s">
        <v>38</v>
      </c>
      <c r="AJ835" s="9"/>
      <c r="AK835" s="41" t="s">
        <v>13</v>
      </c>
      <c r="AT835" s="13" t="s">
        <v>8</v>
      </c>
      <c r="AU835" s="13"/>
      <c r="AV835" s="13"/>
      <c r="AW835" s="13"/>
      <c r="AX835" s="13"/>
      <c r="AY835" s="8" t="s">
        <v>53</v>
      </c>
      <c r="AZ835" s="8"/>
      <c r="BA835" s="8"/>
      <c r="BB835" s="8"/>
      <c r="BC835" s="9" t="s">
        <v>38</v>
      </c>
      <c r="BD835" s="9"/>
      <c r="BE835" s="41" t="s">
        <v>13</v>
      </c>
      <c r="BN835" s="13" t="s">
        <v>8</v>
      </c>
      <c r="BO835" s="13"/>
      <c r="BP835" s="13"/>
      <c r="BQ835" s="13"/>
      <c r="BR835" s="13"/>
      <c r="BS835" s="8" t="s">
        <v>53</v>
      </c>
      <c r="BT835" s="8"/>
      <c r="BU835" s="8"/>
      <c r="BV835" s="8"/>
      <c r="BW835" s="9" t="s">
        <v>38</v>
      </c>
      <c r="BX835" s="9"/>
      <c r="BY835" s="41" t="s">
        <v>13</v>
      </c>
      <c r="CH835" s="13" t="s">
        <v>8</v>
      </c>
      <c r="CI835" s="13"/>
      <c r="CJ835" s="13"/>
      <c r="CK835" s="13"/>
      <c r="CL835" s="13"/>
      <c r="CM835" s="8" t="s">
        <v>53</v>
      </c>
      <c r="CN835" s="8"/>
      <c r="CO835" s="8"/>
      <c r="CP835" s="8"/>
      <c r="CQ835" s="9" t="s">
        <v>38</v>
      </c>
      <c r="CR835" s="9"/>
      <c r="CS835" s="41" t="s">
        <v>13</v>
      </c>
      <c r="DB835" s="13" t="s">
        <v>8</v>
      </c>
      <c r="DC835" s="13"/>
      <c r="DD835" s="13"/>
      <c r="DE835" s="13"/>
      <c r="DF835" s="13"/>
      <c r="DG835" s="8" t="s">
        <v>53</v>
      </c>
      <c r="DH835" s="8"/>
      <c r="DI835" s="8"/>
      <c r="DJ835" s="8"/>
      <c r="DK835" s="9" t="s">
        <v>38</v>
      </c>
      <c r="DL835" s="9"/>
      <c r="DM835" s="41" t="s">
        <v>13</v>
      </c>
      <c r="DV835" s="13" t="s">
        <v>8</v>
      </c>
      <c r="DW835" s="13"/>
      <c r="DX835" s="13"/>
      <c r="DY835" s="13"/>
      <c r="DZ835" s="13"/>
      <c r="EA835" s="8" t="s">
        <v>53</v>
      </c>
      <c r="EB835" s="8"/>
      <c r="EC835" s="8"/>
      <c r="ED835" s="8"/>
      <c r="EE835" s="9" t="s">
        <v>38</v>
      </c>
      <c r="EF835" s="9"/>
      <c r="EG835" s="41" t="s">
        <v>13</v>
      </c>
    </row>
    <row r="836" s="1" customFormat="1" customHeight="1" spans="6:139">
      <c r="F836" s="13" t="s">
        <v>54</v>
      </c>
      <c r="G836" s="13" t="s">
        <v>55</v>
      </c>
      <c r="H836" s="13" t="s">
        <v>56</v>
      </c>
      <c r="I836" s="13" t="s">
        <v>57</v>
      </c>
      <c r="J836" s="13" t="s">
        <v>8</v>
      </c>
      <c r="K836" s="8" t="s">
        <v>58</v>
      </c>
      <c r="L836" s="8" t="s">
        <v>26</v>
      </c>
      <c r="M836" s="8" t="s">
        <v>27</v>
      </c>
      <c r="N836" s="42" t="s">
        <v>28</v>
      </c>
      <c r="O836" s="9" t="s">
        <v>59</v>
      </c>
      <c r="P836" s="9" t="s">
        <v>60</v>
      </c>
      <c r="Q836" s="41"/>
      <c r="R836" s="1"/>
      <c r="S836" s="1"/>
      <c r="T836" s="1"/>
      <c r="U836" s="1"/>
      <c r="V836" s="1"/>
      <c r="W836" s="1"/>
      <c r="X836" s="1"/>
      <c r="Y836" s="1"/>
      <c r="Z836" s="13" t="s">
        <v>54</v>
      </c>
      <c r="AA836" s="13" t="s">
        <v>55</v>
      </c>
      <c r="AB836" s="13" t="s">
        <v>56</v>
      </c>
      <c r="AC836" s="13" t="s">
        <v>57</v>
      </c>
      <c r="AD836" s="13" t="s">
        <v>8</v>
      </c>
      <c r="AE836" s="8" t="s">
        <v>58</v>
      </c>
      <c r="AF836" s="8" t="s">
        <v>26</v>
      </c>
      <c r="AG836" s="8" t="s">
        <v>27</v>
      </c>
      <c r="AH836" s="42" t="s">
        <v>28</v>
      </c>
      <c r="AI836" s="9" t="s">
        <v>59</v>
      </c>
      <c r="AJ836" s="9" t="s">
        <v>60</v>
      </c>
      <c r="AK836" s="41"/>
      <c r="AL836" s="1"/>
      <c r="AM836" s="1"/>
      <c r="AN836" s="1"/>
      <c r="AO836" s="1"/>
      <c r="AP836" s="1"/>
      <c r="AQ836" s="1"/>
      <c r="AR836" s="1"/>
      <c r="AS836" s="1"/>
      <c r="AT836" s="13" t="s">
        <v>54</v>
      </c>
      <c r="AU836" s="13" t="s">
        <v>55</v>
      </c>
      <c r="AV836" s="13" t="s">
        <v>56</v>
      </c>
      <c r="AW836" s="13" t="s">
        <v>57</v>
      </c>
      <c r="AX836" s="13" t="s">
        <v>8</v>
      </c>
      <c r="AY836" s="8" t="s">
        <v>58</v>
      </c>
      <c r="AZ836" s="8" t="s">
        <v>26</v>
      </c>
      <c r="BA836" s="8" t="s">
        <v>27</v>
      </c>
      <c r="BB836" s="42" t="s">
        <v>28</v>
      </c>
      <c r="BC836" s="9" t="s">
        <v>59</v>
      </c>
      <c r="BD836" s="9" t="s">
        <v>60</v>
      </c>
      <c r="BE836" s="41"/>
      <c r="BF836" s="1"/>
      <c r="BG836" s="1"/>
      <c r="BH836" s="1"/>
      <c r="BI836" s="1"/>
      <c r="BJ836" s="1"/>
      <c r="BK836" s="1"/>
      <c r="BL836" s="1"/>
      <c r="BM836" s="1"/>
      <c r="BN836" s="13" t="s">
        <v>54</v>
      </c>
      <c r="BO836" s="13" t="s">
        <v>55</v>
      </c>
      <c r="BP836" s="13" t="s">
        <v>56</v>
      </c>
      <c r="BQ836" s="13" t="s">
        <v>57</v>
      </c>
      <c r="BR836" s="13" t="s">
        <v>8</v>
      </c>
      <c r="BS836" s="8" t="s">
        <v>58</v>
      </c>
      <c r="BT836" s="8" t="s">
        <v>26</v>
      </c>
      <c r="BU836" s="8" t="s">
        <v>27</v>
      </c>
      <c r="BV836" s="42" t="s">
        <v>28</v>
      </c>
      <c r="BW836" s="9" t="s">
        <v>59</v>
      </c>
      <c r="BX836" s="9" t="s">
        <v>60</v>
      </c>
      <c r="BY836" s="41"/>
      <c r="BZ836" s="1"/>
      <c r="CA836" s="1"/>
      <c r="CB836" s="1"/>
      <c r="CC836" s="1"/>
      <c r="CD836" s="1"/>
      <c r="CE836" s="1"/>
      <c r="CF836" s="1"/>
      <c r="CG836" s="1"/>
      <c r="CH836" s="13" t="s">
        <v>54</v>
      </c>
      <c r="CI836" s="13" t="s">
        <v>55</v>
      </c>
      <c r="CJ836" s="13" t="s">
        <v>56</v>
      </c>
      <c r="CK836" s="13" t="s">
        <v>57</v>
      </c>
      <c r="CL836" s="13" t="s">
        <v>8</v>
      </c>
      <c r="CM836" s="8" t="s">
        <v>58</v>
      </c>
      <c r="CN836" s="8" t="s">
        <v>26</v>
      </c>
      <c r="CO836" s="8" t="s">
        <v>27</v>
      </c>
      <c r="CP836" s="42" t="s">
        <v>28</v>
      </c>
      <c r="CQ836" s="9" t="s">
        <v>59</v>
      </c>
      <c r="CR836" s="9" t="s">
        <v>60</v>
      </c>
      <c r="CS836" s="41"/>
      <c r="CT836" s="1"/>
      <c r="CU836" s="1"/>
      <c r="CV836" s="1"/>
      <c r="CW836" s="1"/>
      <c r="CX836" s="1"/>
      <c r="CY836" s="1"/>
      <c r="CZ836" s="1"/>
      <c r="DA836" s="1"/>
      <c r="DB836" s="13" t="s">
        <v>54</v>
      </c>
      <c r="DC836" s="13" t="s">
        <v>55</v>
      </c>
      <c r="DD836" s="13" t="s">
        <v>56</v>
      </c>
      <c r="DE836" s="13" t="s">
        <v>57</v>
      </c>
      <c r="DF836" s="13" t="s">
        <v>8</v>
      </c>
      <c r="DG836" s="8" t="s">
        <v>58</v>
      </c>
      <c r="DH836" s="8" t="s">
        <v>26</v>
      </c>
      <c r="DI836" s="8" t="s">
        <v>27</v>
      </c>
      <c r="DJ836" s="42" t="s">
        <v>28</v>
      </c>
      <c r="DK836" s="9" t="s">
        <v>59</v>
      </c>
      <c r="DL836" s="9" t="s">
        <v>60</v>
      </c>
      <c r="DM836" s="41"/>
      <c r="DN836" s="1"/>
      <c r="DO836" s="1"/>
      <c r="DP836" s="1"/>
      <c r="DQ836" s="1"/>
      <c r="DR836" s="1"/>
      <c r="DS836" s="1"/>
      <c r="DT836" s="1"/>
      <c r="DU836" s="1"/>
      <c r="DV836" s="13" t="s">
        <v>54</v>
      </c>
      <c r="DW836" s="13" t="s">
        <v>55</v>
      </c>
      <c r="DX836" s="13" t="s">
        <v>56</v>
      </c>
      <c r="DY836" s="13" t="s">
        <v>57</v>
      </c>
      <c r="DZ836" s="13" t="s">
        <v>8</v>
      </c>
      <c r="EA836" s="8" t="s">
        <v>58</v>
      </c>
      <c r="EB836" s="8" t="s">
        <v>26</v>
      </c>
      <c r="EC836" s="8" t="s">
        <v>27</v>
      </c>
      <c r="ED836" s="42" t="s">
        <v>28</v>
      </c>
      <c r="EE836" s="9" t="s">
        <v>59</v>
      </c>
      <c r="EF836" s="9" t="s">
        <v>60</v>
      </c>
      <c r="EG836" s="41"/>
    </row>
    <row r="837" s="1" customFormat="1" customHeight="1" spans="6:139">
      <c r="F837" s="11">
        <v>2909</v>
      </c>
      <c r="G837" s="12">
        <v>1.24</v>
      </c>
      <c r="H837" s="11">
        <v>1</v>
      </c>
      <c r="I837" s="11">
        <v>0</v>
      </c>
      <c r="J837" s="13">
        <f t="shared" ref="J837:J851" si="1718">F837*G837*H837+I837</f>
        <v>3607.16</v>
      </c>
      <c r="K837" s="11">
        <v>1</v>
      </c>
      <c r="L837" s="11">
        <v>1</v>
      </c>
      <c r="M837" s="11">
        <v>2.38</v>
      </c>
      <c r="N837" s="42">
        <f t="shared" ref="N837:N851" si="1719">L837*M837+1</f>
        <v>3.38</v>
      </c>
      <c r="O837" s="11">
        <v>1.275</v>
      </c>
      <c r="P837" s="9">
        <v>0.5</v>
      </c>
      <c r="Q837" s="43">
        <f t="shared" ref="Q837:Q851" si="1720">J837*K837*N837*O837*P837</f>
        <v>7772.52801</v>
      </c>
      <c r="Z837" s="11">
        <v>2909</v>
      </c>
      <c r="AA837" s="12">
        <v>1.24</v>
      </c>
      <c r="AB837" s="11">
        <v>1</v>
      </c>
      <c r="AC837" s="11">
        <v>0</v>
      </c>
      <c r="AD837" s="13">
        <f t="shared" ref="AD837:AD851" si="1721">Z837*AA837*AB837+AC837</f>
        <v>3607.16</v>
      </c>
      <c r="AE837" s="11">
        <v>1</v>
      </c>
      <c r="AF837" s="11">
        <v>1</v>
      </c>
      <c r="AG837" s="11">
        <v>2.38</v>
      </c>
      <c r="AH837" s="42">
        <f t="shared" ref="AH837:AH851" si="1722">AF837*AG837+1</f>
        <v>3.38</v>
      </c>
      <c r="AI837" s="11">
        <v>1.275</v>
      </c>
      <c r="AJ837" s="9">
        <v>0.5</v>
      </c>
      <c r="AK837" s="43">
        <f t="shared" ref="AK837:AK851" si="1723">AD837*AE837*AH837*AI837*AJ837</f>
        <v>7772.52801</v>
      </c>
      <c r="AT837" s="11">
        <v>2909</v>
      </c>
      <c r="AU837" s="12">
        <v>1.24</v>
      </c>
      <c r="AV837" s="11">
        <v>1</v>
      </c>
      <c r="AW837" s="11">
        <v>0</v>
      </c>
      <c r="AX837" s="13">
        <f t="shared" ref="AX837:AX851" si="1724">AT837*AU837*AV837+AW837</f>
        <v>3607.16</v>
      </c>
      <c r="AY837" s="11">
        <v>1</v>
      </c>
      <c r="AZ837" s="11">
        <v>1</v>
      </c>
      <c r="BA837" s="11">
        <v>2.38</v>
      </c>
      <c r="BB837" s="42">
        <f t="shared" ref="BB837:BB851" si="1725">AZ837*BA837+1</f>
        <v>3.38</v>
      </c>
      <c r="BC837" s="11">
        <v>1.275</v>
      </c>
      <c r="BD837" s="9">
        <v>0.5</v>
      </c>
      <c r="BE837" s="43">
        <f t="shared" ref="BE837:BE851" si="1726">AX837*AY837*BB837*BC837*BD837</f>
        <v>7772.52801</v>
      </c>
      <c r="BN837" s="11">
        <v>2909</v>
      </c>
      <c r="BO837" s="12">
        <v>1.24</v>
      </c>
      <c r="BP837" s="11">
        <v>1</v>
      </c>
      <c r="BQ837" s="11">
        <v>0</v>
      </c>
      <c r="BR837" s="13">
        <f t="shared" ref="BR837:BR851" si="1727">BN837*BO837*BP837+BQ837</f>
        <v>3607.16</v>
      </c>
      <c r="BS837" s="11">
        <v>1</v>
      </c>
      <c r="BT837" s="11">
        <v>1</v>
      </c>
      <c r="BU837" s="11">
        <v>2.38</v>
      </c>
      <c r="BV837" s="42">
        <f t="shared" ref="BV837:BV851" si="1728">BT837*BU837+1</f>
        <v>3.38</v>
      </c>
      <c r="BW837" s="11">
        <v>1.275</v>
      </c>
      <c r="BX837" s="9">
        <v>0.5</v>
      </c>
      <c r="BY837" s="43">
        <f t="shared" ref="BY837:BY851" si="1729">BR837*BS837*BV837*BW837*BX837</f>
        <v>7772.52801</v>
      </c>
      <c r="CH837" s="11">
        <f t="shared" ref="CH837:CH851" si="1730">2909+428</f>
        <v>3337</v>
      </c>
      <c r="CI837" s="12">
        <v>1.24</v>
      </c>
      <c r="CJ837" s="11">
        <v>1</v>
      </c>
      <c r="CK837" s="11">
        <v>0</v>
      </c>
      <c r="CL837" s="13">
        <f t="shared" ref="CL837:CL851" si="1731">CH837*CI837*CJ837+CK837</f>
        <v>4137.88</v>
      </c>
      <c r="CM837" s="11">
        <v>1</v>
      </c>
      <c r="CN837" s="11">
        <v>1</v>
      </c>
      <c r="CO837" s="11">
        <v>2.38</v>
      </c>
      <c r="CP837" s="42">
        <f t="shared" ref="CP837:CP851" si="1732">CN837*CO837+1</f>
        <v>3.38</v>
      </c>
      <c r="CQ837" s="11">
        <v>1.275</v>
      </c>
      <c r="CR837" s="9">
        <v>0.5</v>
      </c>
      <c r="CS837" s="43">
        <f t="shared" ref="CS837:CS851" si="1733">CL837*CM837*CP837*CQ837*CR837</f>
        <v>8916.09693</v>
      </c>
      <c r="DB837" s="11">
        <f t="shared" ref="DB837:DB851" si="1734">2909+440</f>
        <v>3349</v>
      </c>
      <c r="DC837" s="12">
        <v>1.24</v>
      </c>
      <c r="DD837" s="11">
        <v>1</v>
      </c>
      <c r="DE837" s="11">
        <v>0</v>
      </c>
      <c r="DF837" s="13">
        <f t="shared" ref="DF837:DF851" si="1735">DB837*DC837*DD837+DE837</f>
        <v>4152.76</v>
      </c>
      <c r="DG837" s="11">
        <v>1</v>
      </c>
      <c r="DH837" s="11">
        <v>1</v>
      </c>
      <c r="DI837" s="11">
        <v>2.38</v>
      </c>
      <c r="DJ837" s="42">
        <f t="shared" ref="DJ837:DJ851" si="1736">DH837*DI837+1</f>
        <v>3.38</v>
      </c>
      <c r="DK837" s="11">
        <v>1.275</v>
      </c>
      <c r="DL837" s="9">
        <v>0.5</v>
      </c>
      <c r="DM837" s="43">
        <f t="shared" ref="DM837:DM851" si="1737">DF837*DG837*DJ837*DK837*DL837</f>
        <v>8948.15961</v>
      </c>
      <c r="DV837" s="11">
        <f t="shared" ref="DV837:DV851" si="1738">2909+440</f>
        <v>3349</v>
      </c>
      <c r="DW837" s="12">
        <v>1.24</v>
      </c>
      <c r="DX837" s="11">
        <v>1</v>
      </c>
      <c r="DY837" s="11">
        <v>0</v>
      </c>
      <c r="DZ837" s="13">
        <f t="shared" ref="DZ837:DZ851" si="1739">DV837*DW837*DX837+DY837</f>
        <v>4152.76</v>
      </c>
      <c r="EA837" s="11">
        <v>1</v>
      </c>
      <c r="EB837" s="11">
        <v>1</v>
      </c>
      <c r="EC837" s="11">
        <v>3.18</v>
      </c>
      <c r="ED837" s="42">
        <f t="shared" ref="ED837:ED851" si="1740">EB837*EC837+1</f>
        <v>4.18</v>
      </c>
      <c r="EE837" s="11">
        <v>1.275</v>
      </c>
      <c r="EF837" s="9">
        <v>0.5</v>
      </c>
      <c r="EG837" s="43">
        <f t="shared" ref="EG837:EG851" si="1741">DZ837*EA837*ED837*EE837*EF837</f>
        <v>11066.06721</v>
      </c>
    </row>
    <row r="838" s="1" customFormat="1" customHeight="1" spans="6:139">
      <c r="F838" s="11">
        <v>2909</v>
      </c>
      <c r="G838" s="12">
        <v>1.25</v>
      </c>
      <c r="H838" s="11">
        <v>1</v>
      </c>
      <c r="I838" s="11">
        <v>0</v>
      </c>
      <c r="J838" s="13">
        <f t="shared" si="1718"/>
        <v>3636.25</v>
      </c>
      <c r="K838" s="11">
        <v>1</v>
      </c>
      <c r="L838" s="11">
        <v>1</v>
      </c>
      <c r="M838" s="11">
        <v>2.38</v>
      </c>
      <c r="N838" s="42">
        <f t="shared" si="1719"/>
        <v>3.38</v>
      </c>
      <c r="O838" s="11">
        <v>1.275</v>
      </c>
      <c r="P838" s="9">
        <v>0.5</v>
      </c>
      <c r="Q838" s="43">
        <f t="shared" si="1720"/>
        <v>7835.2096875</v>
      </c>
      <c r="Z838" s="11">
        <v>2909</v>
      </c>
      <c r="AA838" s="12">
        <v>1.25</v>
      </c>
      <c r="AB838" s="11">
        <v>1</v>
      </c>
      <c r="AC838" s="11">
        <v>0</v>
      </c>
      <c r="AD838" s="13">
        <f t="shared" si="1721"/>
        <v>3636.25</v>
      </c>
      <c r="AE838" s="11">
        <v>1</v>
      </c>
      <c r="AF838" s="11">
        <v>1</v>
      </c>
      <c r="AG838" s="11">
        <v>2.38</v>
      </c>
      <c r="AH838" s="42">
        <f t="shared" si="1722"/>
        <v>3.38</v>
      </c>
      <c r="AI838" s="11">
        <v>1.275</v>
      </c>
      <c r="AJ838" s="9">
        <v>0.5</v>
      </c>
      <c r="AK838" s="43">
        <f t="shared" si="1723"/>
        <v>7835.2096875</v>
      </c>
      <c r="AT838" s="11">
        <v>2909</v>
      </c>
      <c r="AU838" s="12">
        <v>1.25</v>
      </c>
      <c r="AV838" s="11">
        <v>1</v>
      </c>
      <c r="AW838" s="11">
        <v>0</v>
      </c>
      <c r="AX838" s="13">
        <f t="shared" si="1724"/>
        <v>3636.25</v>
      </c>
      <c r="AY838" s="11">
        <v>1</v>
      </c>
      <c r="AZ838" s="11">
        <v>1</v>
      </c>
      <c r="BA838" s="11">
        <v>2.38</v>
      </c>
      <c r="BB838" s="42">
        <f t="shared" si="1725"/>
        <v>3.38</v>
      </c>
      <c r="BC838" s="11">
        <v>1.275</v>
      </c>
      <c r="BD838" s="9">
        <v>0.5</v>
      </c>
      <c r="BE838" s="43">
        <f t="shared" si="1726"/>
        <v>7835.2096875</v>
      </c>
      <c r="BN838" s="11">
        <v>2909</v>
      </c>
      <c r="BO838" s="12">
        <v>1.25</v>
      </c>
      <c r="BP838" s="11">
        <v>1</v>
      </c>
      <c r="BQ838" s="11">
        <v>0</v>
      </c>
      <c r="BR838" s="13">
        <f t="shared" si="1727"/>
        <v>3636.25</v>
      </c>
      <c r="BS838" s="11">
        <v>1</v>
      </c>
      <c r="BT838" s="11">
        <v>1</v>
      </c>
      <c r="BU838" s="11">
        <v>2.38</v>
      </c>
      <c r="BV838" s="42">
        <f t="shared" si="1728"/>
        <v>3.38</v>
      </c>
      <c r="BW838" s="11">
        <v>1.275</v>
      </c>
      <c r="BX838" s="9">
        <v>0.5</v>
      </c>
      <c r="BY838" s="43">
        <f t="shared" si="1729"/>
        <v>7835.2096875</v>
      </c>
      <c r="CH838" s="11">
        <f t="shared" si="1730"/>
        <v>3337</v>
      </c>
      <c r="CI838" s="12">
        <v>1.25</v>
      </c>
      <c r="CJ838" s="11">
        <v>1</v>
      </c>
      <c r="CK838" s="11">
        <v>0</v>
      </c>
      <c r="CL838" s="13">
        <f t="shared" si="1731"/>
        <v>4171.25</v>
      </c>
      <c r="CM838" s="11">
        <v>1</v>
      </c>
      <c r="CN838" s="11">
        <v>1</v>
      </c>
      <c r="CO838" s="11">
        <v>2.38</v>
      </c>
      <c r="CP838" s="42">
        <f t="shared" si="1732"/>
        <v>3.38</v>
      </c>
      <c r="CQ838" s="11">
        <v>1.275</v>
      </c>
      <c r="CR838" s="9">
        <v>0.5</v>
      </c>
      <c r="CS838" s="43">
        <f t="shared" si="1733"/>
        <v>8988.0009375</v>
      </c>
      <c r="DB838" s="11">
        <f t="shared" si="1734"/>
        <v>3349</v>
      </c>
      <c r="DC838" s="12">
        <v>1.25</v>
      </c>
      <c r="DD838" s="11">
        <v>1</v>
      </c>
      <c r="DE838" s="11">
        <v>0</v>
      </c>
      <c r="DF838" s="13">
        <f t="shared" si="1735"/>
        <v>4186.25</v>
      </c>
      <c r="DG838" s="11">
        <v>1</v>
      </c>
      <c r="DH838" s="11">
        <v>1</v>
      </c>
      <c r="DI838" s="11">
        <v>2.38</v>
      </c>
      <c r="DJ838" s="42">
        <f t="shared" si="1736"/>
        <v>3.38</v>
      </c>
      <c r="DK838" s="11">
        <v>1.275</v>
      </c>
      <c r="DL838" s="9">
        <v>0.5</v>
      </c>
      <c r="DM838" s="43">
        <f t="shared" si="1737"/>
        <v>9020.3221875</v>
      </c>
      <c r="DV838" s="11">
        <f t="shared" si="1738"/>
        <v>3349</v>
      </c>
      <c r="DW838" s="12">
        <v>1.25</v>
      </c>
      <c r="DX838" s="11">
        <v>1</v>
      </c>
      <c r="DY838" s="11">
        <v>0</v>
      </c>
      <c r="DZ838" s="13">
        <f t="shared" si="1739"/>
        <v>4186.25</v>
      </c>
      <c r="EA838" s="11">
        <v>1</v>
      </c>
      <c r="EB838" s="11">
        <v>1</v>
      </c>
      <c r="EC838" s="11">
        <v>3.18</v>
      </c>
      <c r="ED838" s="42">
        <f t="shared" si="1740"/>
        <v>4.18</v>
      </c>
      <c r="EE838" s="11">
        <v>1.275</v>
      </c>
      <c r="EF838" s="9">
        <v>0.5</v>
      </c>
      <c r="EG838" s="43">
        <f t="shared" si="1741"/>
        <v>11155.3096875</v>
      </c>
    </row>
    <row r="839" s="1" customFormat="1" customHeight="1" spans="6:139">
      <c r="F839" s="11">
        <v>2909</v>
      </c>
      <c r="G839" s="12">
        <v>1.55</v>
      </c>
      <c r="H839" s="11">
        <v>1</v>
      </c>
      <c r="I839" s="11">
        <v>0</v>
      </c>
      <c r="J839" s="13">
        <f t="shared" si="1718"/>
        <v>4508.95</v>
      </c>
      <c r="K839" s="11">
        <v>1</v>
      </c>
      <c r="L839" s="11">
        <v>1</v>
      </c>
      <c r="M839" s="11">
        <v>2.38</v>
      </c>
      <c r="N839" s="42">
        <f t="shared" si="1719"/>
        <v>3.38</v>
      </c>
      <c r="O839" s="11">
        <v>1.275</v>
      </c>
      <c r="P839" s="9">
        <v>0.5</v>
      </c>
      <c r="Q839" s="43">
        <f t="shared" si="1720"/>
        <v>9715.6600125</v>
      </c>
      <c r="Z839" s="11">
        <v>2909</v>
      </c>
      <c r="AA839" s="12">
        <v>1.55</v>
      </c>
      <c r="AB839" s="11">
        <v>1</v>
      </c>
      <c r="AC839" s="11">
        <v>0</v>
      </c>
      <c r="AD839" s="13">
        <f t="shared" si="1721"/>
        <v>4508.95</v>
      </c>
      <c r="AE839" s="11">
        <v>1</v>
      </c>
      <c r="AF839" s="11">
        <v>1</v>
      </c>
      <c r="AG839" s="11">
        <v>2.38</v>
      </c>
      <c r="AH839" s="42">
        <f t="shared" si="1722"/>
        <v>3.38</v>
      </c>
      <c r="AI839" s="11">
        <v>1.275</v>
      </c>
      <c r="AJ839" s="9">
        <v>0.5</v>
      </c>
      <c r="AK839" s="43">
        <f t="shared" si="1723"/>
        <v>9715.6600125</v>
      </c>
      <c r="AT839" s="11">
        <v>2909</v>
      </c>
      <c r="AU839" s="12">
        <v>1.55</v>
      </c>
      <c r="AV839" s="11">
        <v>1</v>
      </c>
      <c r="AW839" s="11">
        <v>0</v>
      </c>
      <c r="AX839" s="13">
        <f t="shared" si="1724"/>
        <v>4508.95</v>
      </c>
      <c r="AY839" s="11">
        <v>1</v>
      </c>
      <c r="AZ839" s="11">
        <v>1</v>
      </c>
      <c r="BA839" s="11">
        <v>2.38</v>
      </c>
      <c r="BB839" s="42">
        <f t="shared" si="1725"/>
        <v>3.38</v>
      </c>
      <c r="BC839" s="11">
        <v>1.275</v>
      </c>
      <c r="BD839" s="9">
        <v>0.5</v>
      </c>
      <c r="BE839" s="43">
        <f t="shared" si="1726"/>
        <v>9715.6600125</v>
      </c>
      <c r="BN839" s="11">
        <v>2909</v>
      </c>
      <c r="BO839" s="12">
        <v>1.55</v>
      </c>
      <c r="BP839" s="11">
        <v>1</v>
      </c>
      <c r="BQ839" s="11">
        <v>0</v>
      </c>
      <c r="BR839" s="13">
        <f t="shared" si="1727"/>
        <v>4508.95</v>
      </c>
      <c r="BS839" s="11">
        <v>1</v>
      </c>
      <c r="BT839" s="11">
        <v>1</v>
      </c>
      <c r="BU839" s="11">
        <v>2.38</v>
      </c>
      <c r="BV839" s="42">
        <f t="shared" si="1728"/>
        <v>3.38</v>
      </c>
      <c r="BW839" s="11">
        <v>1.275</v>
      </c>
      <c r="BX839" s="9">
        <v>0.5</v>
      </c>
      <c r="BY839" s="43">
        <f t="shared" si="1729"/>
        <v>9715.6600125</v>
      </c>
      <c r="CH839" s="11">
        <f t="shared" si="1730"/>
        <v>3337</v>
      </c>
      <c r="CI839" s="12">
        <v>1.55</v>
      </c>
      <c r="CJ839" s="11">
        <v>1</v>
      </c>
      <c r="CK839" s="11">
        <v>0</v>
      </c>
      <c r="CL839" s="13">
        <f t="shared" si="1731"/>
        <v>5172.35</v>
      </c>
      <c r="CM839" s="11">
        <v>1</v>
      </c>
      <c r="CN839" s="11">
        <v>1</v>
      </c>
      <c r="CO839" s="11">
        <v>2.38</v>
      </c>
      <c r="CP839" s="42">
        <f t="shared" si="1732"/>
        <v>3.38</v>
      </c>
      <c r="CQ839" s="11">
        <v>1.275</v>
      </c>
      <c r="CR839" s="9">
        <v>0.5</v>
      </c>
      <c r="CS839" s="43">
        <f t="shared" si="1733"/>
        <v>11145.1211625</v>
      </c>
      <c r="DB839" s="11">
        <f t="shared" si="1734"/>
        <v>3349</v>
      </c>
      <c r="DC839" s="12">
        <v>1.55</v>
      </c>
      <c r="DD839" s="11">
        <v>1</v>
      </c>
      <c r="DE839" s="11">
        <v>0</v>
      </c>
      <c r="DF839" s="13">
        <f t="shared" si="1735"/>
        <v>5190.95</v>
      </c>
      <c r="DG839" s="11">
        <v>1</v>
      </c>
      <c r="DH839" s="11">
        <v>1</v>
      </c>
      <c r="DI839" s="11">
        <v>2.38</v>
      </c>
      <c r="DJ839" s="42">
        <f t="shared" si="1736"/>
        <v>3.38</v>
      </c>
      <c r="DK839" s="11">
        <v>1.275</v>
      </c>
      <c r="DL839" s="9">
        <v>0.5</v>
      </c>
      <c r="DM839" s="43">
        <f t="shared" si="1737"/>
        <v>11185.1995125</v>
      </c>
      <c r="DV839" s="11">
        <f t="shared" si="1738"/>
        <v>3349</v>
      </c>
      <c r="DW839" s="12">
        <v>1.55</v>
      </c>
      <c r="DX839" s="11">
        <v>1</v>
      </c>
      <c r="DY839" s="11">
        <v>0</v>
      </c>
      <c r="DZ839" s="13">
        <f t="shared" si="1739"/>
        <v>5190.95</v>
      </c>
      <c r="EA839" s="11">
        <v>1</v>
      </c>
      <c r="EB839" s="11">
        <v>1</v>
      </c>
      <c r="EC839" s="11">
        <v>3.18</v>
      </c>
      <c r="ED839" s="42">
        <f t="shared" si="1740"/>
        <v>4.18</v>
      </c>
      <c r="EE839" s="11">
        <v>1.275</v>
      </c>
      <c r="EF839" s="9">
        <v>0.5</v>
      </c>
      <c r="EG839" s="43">
        <f t="shared" si="1741"/>
        <v>13832.5840125</v>
      </c>
    </row>
    <row r="840" s="1" customFormat="1" customHeight="1" spans="6:139">
      <c r="F840" s="11">
        <v>2909</v>
      </c>
      <c r="G840" s="12">
        <v>0.887</v>
      </c>
      <c r="H840" s="11">
        <v>1</v>
      </c>
      <c r="I840" s="11">
        <v>0</v>
      </c>
      <c r="J840" s="13">
        <f t="shared" si="1718"/>
        <v>2580.283</v>
      </c>
      <c r="K840" s="11">
        <v>1</v>
      </c>
      <c r="L840" s="11">
        <v>1</v>
      </c>
      <c r="M840" s="11">
        <v>2.38</v>
      </c>
      <c r="N840" s="42">
        <f t="shared" si="1719"/>
        <v>3.38</v>
      </c>
      <c r="O840" s="11">
        <v>1.275</v>
      </c>
      <c r="P840" s="9">
        <v>0.5</v>
      </c>
      <c r="Q840" s="43">
        <f t="shared" si="1720"/>
        <v>5559.86479425</v>
      </c>
      <c r="Z840" s="11">
        <v>2909</v>
      </c>
      <c r="AA840" s="12">
        <v>0.887</v>
      </c>
      <c r="AB840" s="11">
        <v>1</v>
      </c>
      <c r="AC840" s="11">
        <v>0</v>
      </c>
      <c r="AD840" s="13">
        <f t="shared" si="1721"/>
        <v>2580.283</v>
      </c>
      <c r="AE840" s="11">
        <v>1</v>
      </c>
      <c r="AF840" s="11">
        <v>1</v>
      </c>
      <c r="AG840" s="11">
        <v>2.38</v>
      </c>
      <c r="AH840" s="42">
        <f t="shared" si="1722"/>
        <v>3.38</v>
      </c>
      <c r="AI840" s="11">
        <v>1.275</v>
      </c>
      <c r="AJ840" s="9">
        <v>0.5</v>
      </c>
      <c r="AK840" s="43">
        <f t="shared" si="1723"/>
        <v>5559.86479425</v>
      </c>
      <c r="AT840" s="11">
        <v>2909</v>
      </c>
      <c r="AU840" s="12">
        <v>0.887</v>
      </c>
      <c r="AV840" s="11">
        <v>1</v>
      </c>
      <c r="AW840" s="11">
        <v>0</v>
      </c>
      <c r="AX840" s="13">
        <f t="shared" si="1724"/>
        <v>2580.283</v>
      </c>
      <c r="AY840" s="11">
        <v>1</v>
      </c>
      <c r="AZ840" s="11">
        <v>1</v>
      </c>
      <c r="BA840" s="11">
        <v>2.38</v>
      </c>
      <c r="BB840" s="42">
        <f t="shared" si="1725"/>
        <v>3.38</v>
      </c>
      <c r="BC840" s="11">
        <v>1.275</v>
      </c>
      <c r="BD840" s="9">
        <v>0.5</v>
      </c>
      <c r="BE840" s="43">
        <f t="shared" si="1726"/>
        <v>5559.86479425</v>
      </c>
      <c r="BN840" s="11">
        <v>2909</v>
      </c>
      <c r="BO840" s="12">
        <v>0.887</v>
      </c>
      <c r="BP840" s="11">
        <v>1</v>
      </c>
      <c r="BQ840" s="11">
        <v>0</v>
      </c>
      <c r="BR840" s="13">
        <f t="shared" si="1727"/>
        <v>2580.283</v>
      </c>
      <c r="BS840" s="11">
        <v>1</v>
      </c>
      <c r="BT840" s="11">
        <v>1</v>
      </c>
      <c r="BU840" s="11">
        <v>2.38</v>
      </c>
      <c r="BV840" s="42">
        <f t="shared" si="1728"/>
        <v>3.38</v>
      </c>
      <c r="BW840" s="11">
        <v>1.275</v>
      </c>
      <c r="BX840" s="9">
        <v>0.5</v>
      </c>
      <c r="BY840" s="43">
        <f t="shared" si="1729"/>
        <v>5559.86479425</v>
      </c>
      <c r="CH840" s="11">
        <f t="shared" si="1730"/>
        <v>3337</v>
      </c>
      <c r="CI840" s="12">
        <v>0.887</v>
      </c>
      <c r="CJ840" s="11">
        <v>1</v>
      </c>
      <c r="CK840" s="11">
        <v>0</v>
      </c>
      <c r="CL840" s="13">
        <f t="shared" si="1731"/>
        <v>2959.919</v>
      </c>
      <c r="CM840" s="11">
        <v>1</v>
      </c>
      <c r="CN840" s="11">
        <v>1</v>
      </c>
      <c r="CO840" s="11">
        <v>2.38</v>
      </c>
      <c r="CP840" s="42">
        <f t="shared" si="1732"/>
        <v>3.38</v>
      </c>
      <c r="CQ840" s="11">
        <v>1.275</v>
      </c>
      <c r="CR840" s="9">
        <v>0.5</v>
      </c>
      <c r="CS840" s="43">
        <f t="shared" si="1733"/>
        <v>6377.88546525</v>
      </c>
      <c r="DB840" s="11">
        <f t="shared" si="1734"/>
        <v>3349</v>
      </c>
      <c r="DC840" s="12">
        <v>0.887</v>
      </c>
      <c r="DD840" s="11">
        <v>1</v>
      </c>
      <c r="DE840" s="11">
        <v>0</v>
      </c>
      <c r="DF840" s="13">
        <f t="shared" si="1735"/>
        <v>2970.563</v>
      </c>
      <c r="DG840" s="11">
        <v>1</v>
      </c>
      <c r="DH840" s="11">
        <v>1</v>
      </c>
      <c r="DI840" s="11">
        <v>2.38</v>
      </c>
      <c r="DJ840" s="42">
        <f t="shared" si="1736"/>
        <v>3.38</v>
      </c>
      <c r="DK840" s="11">
        <v>1.275</v>
      </c>
      <c r="DL840" s="9">
        <v>0.5</v>
      </c>
      <c r="DM840" s="43">
        <f t="shared" si="1737"/>
        <v>6400.82062425</v>
      </c>
      <c r="DV840" s="11">
        <f t="shared" si="1738"/>
        <v>3349</v>
      </c>
      <c r="DW840" s="12">
        <v>0.887</v>
      </c>
      <c r="DX840" s="11">
        <v>1</v>
      </c>
      <c r="DY840" s="11">
        <v>0</v>
      </c>
      <c r="DZ840" s="13">
        <f t="shared" si="1739"/>
        <v>2970.563</v>
      </c>
      <c r="EA840" s="11">
        <v>1</v>
      </c>
      <c r="EB840" s="11">
        <v>1</v>
      </c>
      <c r="EC840" s="11">
        <v>3.18</v>
      </c>
      <c r="ED840" s="42">
        <f t="shared" si="1740"/>
        <v>4.18</v>
      </c>
      <c r="EE840" s="11">
        <v>1.275</v>
      </c>
      <c r="EF840" s="9">
        <v>0.5</v>
      </c>
      <c r="EG840" s="43">
        <f t="shared" si="1741"/>
        <v>7915.80775425</v>
      </c>
    </row>
    <row r="841" s="1" customFormat="1" customHeight="1" spans="6:139">
      <c r="F841" s="11">
        <v>2909</v>
      </c>
      <c r="G841" s="12">
        <v>0.887</v>
      </c>
      <c r="H841" s="11">
        <v>1</v>
      </c>
      <c r="I841" s="11">
        <v>0</v>
      </c>
      <c r="J841" s="13">
        <f t="shared" si="1718"/>
        <v>2580.283</v>
      </c>
      <c r="K841" s="11">
        <v>1</v>
      </c>
      <c r="L841" s="11">
        <v>1</v>
      </c>
      <c r="M841" s="11">
        <v>2.38</v>
      </c>
      <c r="N841" s="42">
        <f t="shared" si="1719"/>
        <v>3.38</v>
      </c>
      <c r="O841" s="11">
        <v>1.275</v>
      </c>
      <c r="P841" s="9">
        <v>0.5</v>
      </c>
      <c r="Q841" s="43">
        <f t="shared" si="1720"/>
        <v>5559.86479425</v>
      </c>
      <c r="Z841" s="11">
        <v>2909</v>
      </c>
      <c r="AA841" s="12">
        <v>0.887</v>
      </c>
      <c r="AB841" s="11">
        <v>1</v>
      </c>
      <c r="AC841" s="11">
        <v>0</v>
      </c>
      <c r="AD841" s="13">
        <f t="shared" si="1721"/>
        <v>2580.283</v>
      </c>
      <c r="AE841" s="11">
        <v>1</v>
      </c>
      <c r="AF841" s="11">
        <v>1</v>
      </c>
      <c r="AG841" s="11">
        <v>2.38</v>
      </c>
      <c r="AH841" s="42">
        <f t="shared" si="1722"/>
        <v>3.38</v>
      </c>
      <c r="AI841" s="11">
        <v>1.275</v>
      </c>
      <c r="AJ841" s="9">
        <v>0.5</v>
      </c>
      <c r="AK841" s="43">
        <f t="shared" si="1723"/>
        <v>5559.86479425</v>
      </c>
      <c r="AT841" s="11">
        <v>2909</v>
      </c>
      <c r="AU841" s="12">
        <v>0.887</v>
      </c>
      <c r="AV841" s="11">
        <v>1</v>
      </c>
      <c r="AW841" s="11">
        <v>0</v>
      </c>
      <c r="AX841" s="13">
        <f t="shared" si="1724"/>
        <v>2580.283</v>
      </c>
      <c r="AY841" s="11">
        <v>1</v>
      </c>
      <c r="AZ841" s="11">
        <v>1</v>
      </c>
      <c r="BA841" s="11">
        <v>2.38</v>
      </c>
      <c r="BB841" s="42">
        <f t="shared" si="1725"/>
        <v>3.38</v>
      </c>
      <c r="BC841" s="11">
        <v>1.275</v>
      </c>
      <c r="BD841" s="9">
        <v>0.5</v>
      </c>
      <c r="BE841" s="43">
        <f t="shared" si="1726"/>
        <v>5559.86479425</v>
      </c>
      <c r="BN841" s="11">
        <v>2909</v>
      </c>
      <c r="BO841" s="12">
        <v>0.887</v>
      </c>
      <c r="BP841" s="11">
        <v>1</v>
      </c>
      <c r="BQ841" s="11">
        <v>0</v>
      </c>
      <c r="BR841" s="13">
        <f t="shared" si="1727"/>
        <v>2580.283</v>
      </c>
      <c r="BS841" s="11">
        <v>1</v>
      </c>
      <c r="BT841" s="11">
        <v>1</v>
      </c>
      <c r="BU841" s="11">
        <v>2.38</v>
      </c>
      <c r="BV841" s="42">
        <f t="shared" si="1728"/>
        <v>3.38</v>
      </c>
      <c r="BW841" s="11">
        <v>1.275</v>
      </c>
      <c r="BX841" s="9">
        <v>0.5</v>
      </c>
      <c r="BY841" s="43">
        <f t="shared" si="1729"/>
        <v>5559.86479425</v>
      </c>
      <c r="CH841" s="11">
        <f t="shared" si="1730"/>
        <v>3337</v>
      </c>
      <c r="CI841" s="12">
        <v>0.887</v>
      </c>
      <c r="CJ841" s="11">
        <v>1</v>
      </c>
      <c r="CK841" s="11">
        <v>0</v>
      </c>
      <c r="CL841" s="13">
        <f t="shared" si="1731"/>
        <v>2959.919</v>
      </c>
      <c r="CM841" s="11">
        <v>1</v>
      </c>
      <c r="CN841" s="11">
        <v>1</v>
      </c>
      <c r="CO841" s="11">
        <v>2.38</v>
      </c>
      <c r="CP841" s="42">
        <f t="shared" si="1732"/>
        <v>3.38</v>
      </c>
      <c r="CQ841" s="11">
        <v>1.275</v>
      </c>
      <c r="CR841" s="9">
        <v>0.5</v>
      </c>
      <c r="CS841" s="43">
        <f t="shared" si="1733"/>
        <v>6377.88546525</v>
      </c>
      <c r="DB841" s="11">
        <f t="shared" si="1734"/>
        <v>3349</v>
      </c>
      <c r="DC841" s="12">
        <v>0.887</v>
      </c>
      <c r="DD841" s="11">
        <v>1</v>
      </c>
      <c r="DE841" s="11">
        <v>0</v>
      </c>
      <c r="DF841" s="13">
        <f t="shared" si="1735"/>
        <v>2970.563</v>
      </c>
      <c r="DG841" s="11">
        <v>1</v>
      </c>
      <c r="DH841" s="11">
        <v>1</v>
      </c>
      <c r="DI841" s="11">
        <v>2.38</v>
      </c>
      <c r="DJ841" s="42">
        <f t="shared" si="1736"/>
        <v>3.38</v>
      </c>
      <c r="DK841" s="11">
        <v>1.275</v>
      </c>
      <c r="DL841" s="9">
        <v>0.5</v>
      </c>
      <c r="DM841" s="43">
        <f t="shared" si="1737"/>
        <v>6400.82062425</v>
      </c>
      <c r="DV841" s="11">
        <f t="shared" si="1738"/>
        <v>3349</v>
      </c>
      <c r="DW841" s="12">
        <v>0.887</v>
      </c>
      <c r="DX841" s="11">
        <v>1</v>
      </c>
      <c r="DY841" s="11">
        <v>0</v>
      </c>
      <c r="DZ841" s="13">
        <f t="shared" si="1739"/>
        <v>2970.563</v>
      </c>
      <c r="EA841" s="11">
        <v>1</v>
      </c>
      <c r="EB841" s="11">
        <v>1</v>
      </c>
      <c r="EC841" s="11">
        <v>3.18</v>
      </c>
      <c r="ED841" s="42">
        <f t="shared" si="1740"/>
        <v>4.18</v>
      </c>
      <c r="EE841" s="11">
        <v>1.275</v>
      </c>
      <c r="EF841" s="9">
        <v>0.5</v>
      </c>
      <c r="EG841" s="43">
        <f t="shared" si="1741"/>
        <v>7915.80775425</v>
      </c>
    </row>
    <row r="842" s="1" customFormat="1" customHeight="1" spans="6:139">
      <c r="F842" s="11">
        <v>2909</v>
      </c>
      <c r="G842" s="12">
        <v>2.13</v>
      </c>
      <c r="H842" s="11">
        <v>1</v>
      </c>
      <c r="I842" s="11">
        <v>0</v>
      </c>
      <c r="J842" s="13">
        <f t="shared" si="1718"/>
        <v>6196.17</v>
      </c>
      <c r="K842" s="11">
        <v>1</v>
      </c>
      <c r="L842" s="11">
        <v>1</v>
      </c>
      <c r="M842" s="11">
        <v>2.38</v>
      </c>
      <c r="N842" s="42">
        <f t="shared" si="1719"/>
        <v>3.38</v>
      </c>
      <c r="O842" s="11">
        <v>1.275</v>
      </c>
      <c r="P842" s="9">
        <v>0.5</v>
      </c>
      <c r="Q842" s="43">
        <f t="shared" si="1720"/>
        <v>13351.1973075</v>
      </c>
      <c r="Z842" s="11">
        <v>2909</v>
      </c>
      <c r="AA842" s="12">
        <v>2.13</v>
      </c>
      <c r="AB842" s="11">
        <v>1</v>
      </c>
      <c r="AC842" s="11">
        <v>0</v>
      </c>
      <c r="AD842" s="13">
        <f t="shared" si="1721"/>
        <v>6196.17</v>
      </c>
      <c r="AE842" s="11">
        <v>1</v>
      </c>
      <c r="AF842" s="11">
        <v>1</v>
      </c>
      <c r="AG842" s="11">
        <v>2.38</v>
      </c>
      <c r="AH842" s="42">
        <f t="shared" si="1722"/>
        <v>3.38</v>
      </c>
      <c r="AI842" s="11">
        <v>1.275</v>
      </c>
      <c r="AJ842" s="9">
        <v>0.5</v>
      </c>
      <c r="AK842" s="43">
        <f t="shared" si="1723"/>
        <v>13351.1973075</v>
      </c>
      <c r="AT842" s="11">
        <v>2909</v>
      </c>
      <c r="AU842" s="12">
        <v>2.13</v>
      </c>
      <c r="AV842" s="11">
        <v>1</v>
      </c>
      <c r="AW842" s="11">
        <v>0</v>
      </c>
      <c r="AX842" s="13">
        <f t="shared" si="1724"/>
        <v>6196.17</v>
      </c>
      <c r="AY842" s="11">
        <v>1</v>
      </c>
      <c r="AZ842" s="11">
        <v>1</v>
      </c>
      <c r="BA842" s="11">
        <v>2.38</v>
      </c>
      <c r="BB842" s="42">
        <f t="shared" si="1725"/>
        <v>3.38</v>
      </c>
      <c r="BC842" s="11">
        <v>1.275</v>
      </c>
      <c r="BD842" s="9">
        <v>0.5</v>
      </c>
      <c r="BE842" s="43">
        <f t="shared" si="1726"/>
        <v>13351.1973075</v>
      </c>
      <c r="BN842" s="11">
        <v>2909</v>
      </c>
      <c r="BO842" s="12">
        <v>2.13</v>
      </c>
      <c r="BP842" s="11">
        <v>1</v>
      </c>
      <c r="BQ842" s="11">
        <v>0</v>
      </c>
      <c r="BR842" s="13">
        <f t="shared" si="1727"/>
        <v>6196.17</v>
      </c>
      <c r="BS842" s="11">
        <v>1</v>
      </c>
      <c r="BT842" s="11">
        <v>1</v>
      </c>
      <c r="BU842" s="11">
        <v>2.38</v>
      </c>
      <c r="BV842" s="42">
        <f t="shared" si="1728"/>
        <v>3.38</v>
      </c>
      <c r="BW842" s="11">
        <v>1.275</v>
      </c>
      <c r="BX842" s="9">
        <v>0.5</v>
      </c>
      <c r="BY842" s="43">
        <f t="shared" si="1729"/>
        <v>13351.1973075</v>
      </c>
      <c r="CH842" s="11">
        <f t="shared" si="1730"/>
        <v>3337</v>
      </c>
      <c r="CI842" s="12">
        <v>2.13</v>
      </c>
      <c r="CJ842" s="11">
        <v>1</v>
      </c>
      <c r="CK842" s="11">
        <v>0</v>
      </c>
      <c r="CL842" s="13">
        <f t="shared" si="1731"/>
        <v>7107.81</v>
      </c>
      <c r="CM842" s="11">
        <v>1</v>
      </c>
      <c r="CN842" s="11">
        <v>1</v>
      </c>
      <c r="CO842" s="11">
        <v>2.38</v>
      </c>
      <c r="CP842" s="42">
        <f t="shared" si="1732"/>
        <v>3.38</v>
      </c>
      <c r="CQ842" s="11">
        <v>1.275</v>
      </c>
      <c r="CR842" s="9">
        <v>0.5</v>
      </c>
      <c r="CS842" s="43">
        <f t="shared" si="1733"/>
        <v>15315.5535975</v>
      </c>
      <c r="DB842" s="11">
        <f t="shared" si="1734"/>
        <v>3349</v>
      </c>
      <c r="DC842" s="12">
        <v>2.13</v>
      </c>
      <c r="DD842" s="11">
        <v>1</v>
      </c>
      <c r="DE842" s="11">
        <v>0</v>
      </c>
      <c r="DF842" s="13">
        <f t="shared" si="1735"/>
        <v>7133.37</v>
      </c>
      <c r="DG842" s="11">
        <v>1</v>
      </c>
      <c r="DH842" s="11">
        <v>1</v>
      </c>
      <c r="DI842" s="11">
        <v>2.38</v>
      </c>
      <c r="DJ842" s="42">
        <f t="shared" si="1736"/>
        <v>3.38</v>
      </c>
      <c r="DK842" s="11">
        <v>1.275</v>
      </c>
      <c r="DL842" s="9">
        <v>0.5</v>
      </c>
      <c r="DM842" s="43">
        <f t="shared" si="1737"/>
        <v>15370.6290075</v>
      </c>
      <c r="DV842" s="11">
        <f t="shared" si="1738"/>
        <v>3349</v>
      </c>
      <c r="DW842" s="12">
        <v>2.13</v>
      </c>
      <c r="DX842" s="11">
        <v>1</v>
      </c>
      <c r="DY842" s="11">
        <v>0</v>
      </c>
      <c r="DZ842" s="13">
        <f t="shared" si="1739"/>
        <v>7133.37</v>
      </c>
      <c r="EA842" s="11">
        <v>1</v>
      </c>
      <c r="EB842" s="11">
        <v>1</v>
      </c>
      <c r="EC842" s="11">
        <v>3.18</v>
      </c>
      <c r="ED842" s="42">
        <f t="shared" si="1740"/>
        <v>4.18</v>
      </c>
      <c r="EE842" s="11">
        <v>1.275</v>
      </c>
      <c r="EF842" s="9">
        <v>0.5</v>
      </c>
      <c r="EG842" s="43">
        <f t="shared" si="1741"/>
        <v>19008.6477075</v>
      </c>
    </row>
    <row r="843" s="1" customFormat="1" customHeight="1" spans="6:139">
      <c r="F843" s="11">
        <v>2909</v>
      </c>
      <c r="G843" s="12">
        <v>1.24</v>
      </c>
      <c r="H843" s="11">
        <v>1</v>
      </c>
      <c r="I843" s="11">
        <v>0</v>
      </c>
      <c r="J843" s="13">
        <f t="shared" si="1718"/>
        <v>3607.16</v>
      </c>
      <c r="K843" s="11">
        <v>1</v>
      </c>
      <c r="L843" s="11">
        <v>1</v>
      </c>
      <c r="M843" s="11">
        <v>2.38</v>
      </c>
      <c r="N843" s="42">
        <f t="shared" si="1719"/>
        <v>3.38</v>
      </c>
      <c r="O843" s="11">
        <v>1.275</v>
      </c>
      <c r="P843" s="9">
        <v>0.5</v>
      </c>
      <c r="Q843" s="43">
        <f t="shared" si="1720"/>
        <v>7772.52801</v>
      </c>
      <c r="Z843" s="11">
        <v>2909</v>
      </c>
      <c r="AA843" s="12">
        <v>1.24</v>
      </c>
      <c r="AB843" s="11">
        <v>1</v>
      </c>
      <c r="AC843" s="11">
        <v>0</v>
      </c>
      <c r="AD843" s="13">
        <f t="shared" si="1721"/>
        <v>3607.16</v>
      </c>
      <c r="AE843" s="11">
        <v>1</v>
      </c>
      <c r="AF843" s="11">
        <v>1</v>
      </c>
      <c r="AG843" s="11">
        <v>2.38</v>
      </c>
      <c r="AH843" s="42">
        <f t="shared" si="1722"/>
        <v>3.38</v>
      </c>
      <c r="AI843" s="11">
        <v>1.275</v>
      </c>
      <c r="AJ843" s="9">
        <v>0.5</v>
      </c>
      <c r="AK843" s="43">
        <f t="shared" si="1723"/>
        <v>7772.52801</v>
      </c>
      <c r="AT843" s="11">
        <v>2909</v>
      </c>
      <c r="AU843" s="12">
        <v>1.24</v>
      </c>
      <c r="AV843" s="11">
        <v>1</v>
      </c>
      <c r="AW843" s="11">
        <v>0</v>
      </c>
      <c r="AX843" s="13">
        <f t="shared" si="1724"/>
        <v>3607.16</v>
      </c>
      <c r="AY843" s="11">
        <v>1</v>
      </c>
      <c r="AZ843" s="11">
        <v>1</v>
      </c>
      <c r="BA843" s="11">
        <v>2.38</v>
      </c>
      <c r="BB843" s="42">
        <f t="shared" si="1725"/>
        <v>3.38</v>
      </c>
      <c r="BC843" s="11">
        <v>1.275</v>
      </c>
      <c r="BD843" s="9">
        <v>0.5</v>
      </c>
      <c r="BE843" s="43">
        <f t="shared" si="1726"/>
        <v>7772.52801</v>
      </c>
      <c r="BN843" s="11">
        <v>2909</v>
      </c>
      <c r="BO843" s="12">
        <v>1.24</v>
      </c>
      <c r="BP843" s="11">
        <v>1</v>
      </c>
      <c r="BQ843" s="11">
        <v>0</v>
      </c>
      <c r="BR843" s="13">
        <f t="shared" si="1727"/>
        <v>3607.16</v>
      </c>
      <c r="BS843" s="11">
        <v>1</v>
      </c>
      <c r="BT843" s="11">
        <v>1</v>
      </c>
      <c r="BU843" s="11">
        <v>2.38</v>
      </c>
      <c r="BV843" s="42">
        <f t="shared" si="1728"/>
        <v>3.38</v>
      </c>
      <c r="BW843" s="11">
        <v>1.275</v>
      </c>
      <c r="BX843" s="9">
        <v>0.5</v>
      </c>
      <c r="BY843" s="43">
        <f t="shared" si="1729"/>
        <v>7772.52801</v>
      </c>
      <c r="CH843" s="11">
        <f t="shared" si="1730"/>
        <v>3337</v>
      </c>
      <c r="CI843" s="12">
        <v>1.24</v>
      </c>
      <c r="CJ843" s="11">
        <v>1</v>
      </c>
      <c r="CK843" s="11">
        <v>0</v>
      </c>
      <c r="CL843" s="13">
        <f t="shared" si="1731"/>
        <v>4137.88</v>
      </c>
      <c r="CM843" s="11">
        <v>1</v>
      </c>
      <c r="CN843" s="11">
        <v>1</v>
      </c>
      <c r="CO843" s="11">
        <v>2.38</v>
      </c>
      <c r="CP843" s="42">
        <f t="shared" si="1732"/>
        <v>3.38</v>
      </c>
      <c r="CQ843" s="11">
        <v>1.275</v>
      </c>
      <c r="CR843" s="9">
        <v>0.5</v>
      </c>
      <c r="CS843" s="43">
        <f t="shared" si="1733"/>
        <v>8916.09693</v>
      </c>
      <c r="DB843" s="11">
        <f t="shared" si="1734"/>
        <v>3349</v>
      </c>
      <c r="DC843" s="12">
        <v>1.24</v>
      </c>
      <c r="DD843" s="11">
        <v>1</v>
      </c>
      <c r="DE843" s="11">
        <v>0</v>
      </c>
      <c r="DF843" s="13">
        <f t="shared" si="1735"/>
        <v>4152.76</v>
      </c>
      <c r="DG843" s="11">
        <v>1</v>
      </c>
      <c r="DH843" s="11">
        <v>1</v>
      </c>
      <c r="DI843" s="11">
        <v>2.38</v>
      </c>
      <c r="DJ843" s="42">
        <f t="shared" si="1736"/>
        <v>3.38</v>
      </c>
      <c r="DK843" s="11">
        <v>1.275</v>
      </c>
      <c r="DL843" s="9">
        <v>0.5</v>
      </c>
      <c r="DM843" s="43">
        <f t="shared" si="1737"/>
        <v>8948.15961</v>
      </c>
      <c r="DV843" s="11">
        <f t="shared" si="1738"/>
        <v>3349</v>
      </c>
      <c r="DW843" s="12">
        <v>1.24</v>
      </c>
      <c r="DX843" s="11">
        <v>1</v>
      </c>
      <c r="DY843" s="11">
        <v>0</v>
      </c>
      <c r="DZ843" s="13">
        <f t="shared" si="1739"/>
        <v>4152.76</v>
      </c>
      <c r="EA843" s="11">
        <v>1</v>
      </c>
      <c r="EB843" s="11">
        <v>1</v>
      </c>
      <c r="EC843" s="11">
        <v>3.18</v>
      </c>
      <c r="ED843" s="42">
        <f t="shared" si="1740"/>
        <v>4.18</v>
      </c>
      <c r="EE843" s="11">
        <v>1.275</v>
      </c>
      <c r="EF843" s="9">
        <v>0.5</v>
      </c>
      <c r="EG843" s="43">
        <f t="shared" si="1741"/>
        <v>11066.06721</v>
      </c>
    </row>
    <row r="844" s="1" customFormat="1" customHeight="1" spans="6:139">
      <c r="F844" s="11">
        <v>2909</v>
      </c>
      <c r="G844" s="12">
        <v>1.25</v>
      </c>
      <c r="H844" s="11">
        <v>1</v>
      </c>
      <c r="I844" s="11">
        <v>0</v>
      </c>
      <c r="J844" s="13">
        <f t="shared" si="1718"/>
        <v>3636.25</v>
      </c>
      <c r="K844" s="11">
        <v>1</v>
      </c>
      <c r="L844" s="11">
        <v>1</v>
      </c>
      <c r="M844" s="11">
        <v>2.38</v>
      </c>
      <c r="N844" s="42">
        <f t="shared" si="1719"/>
        <v>3.38</v>
      </c>
      <c r="O844" s="11">
        <v>1.275</v>
      </c>
      <c r="P844" s="9">
        <v>0.5</v>
      </c>
      <c r="Q844" s="43">
        <f t="shared" si="1720"/>
        <v>7835.2096875</v>
      </c>
      <c r="Z844" s="11">
        <v>2909</v>
      </c>
      <c r="AA844" s="12">
        <v>1.25</v>
      </c>
      <c r="AB844" s="11">
        <v>1</v>
      </c>
      <c r="AC844" s="11">
        <v>0</v>
      </c>
      <c r="AD844" s="13">
        <f t="shared" si="1721"/>
        <v>3636.25</v>
      </c>
      <c r="AE844" s="11">
        <v>1</v>
      </c>
      <c r="AF844" s="11">
        <v>1</v>
      </c>
      <c r="AG844" s="11">
        <v>2.38</v>
      </c>
      <c r="AH844" s="42">
        <f t="shared" si="1722"/>
        <v>3.38</v>
      </c>
      <c r="AI844" s="11">
        <v>1.275</v>
      </c>
      <c r="AJ844" s="9">
        <v>0.5</v>
      </c>
      <c r="AK844" s="43">
        <f t="shared" si="1723"/>
        <v>7835.2096875</v>
      </c>
      <c r="AT844" s="11">
        <v>2909</v>
      </c>
      <c r="AU844" s="12">
        <v>1.25</v>
      </c>
      <c r="AV844" s="11">
        <v>1</v>
      </c>
      <c r="AW844" s="11">
        <v>0</v>
      </c>
      <c r="AX844" s="13">
        <f t="shared" si="1724"/>
        <v>3636.25</v>
      </c>
      <c r="AY844" s="11">
        <v>1</v>
      </c>
      <c r="AZ844" s="11">
        <v>1</v>
      </c>
      <c r="BA844" s="11">
        <v>2.38</v>
      </c>
      <c r="BB844" s="42">
        <f t="shared" si="1725"/>
        <v>3.38</v>
      </c>
      <c r="BC844" s="11">
        <v>1.275</v>
      </c>
      <c r="BD844" s="9">
        <v>0.5</v>
      </c>
      <c r="BE844" s="43">
        <f t="shared" si="1726"/>
        <v>7835.2096875</v>
      </c>
      <c r="BN844" s="11">
        <v>2909</v>
      </c>
      <c r="BO844" s="12">
        <v>1.25</v>
      </c>
      <c r="BP844" s="11">
        <v>1</v>
      </c>
      <c r="BQ844" s="11">
        <v>0</v>
      </c>
      <c r="BR844" s="13">
        <f t="shared" si="1727"/>
        <v>3636.25</v>
      </c>
      <c r="BS844" s="11">
        <v>1</v>
      </c>
      <c r="BT844" s="11">
        <v>1</v>
      </c>
      <c r="BU844" s="11">
        <v>2.38</v>
      </c>
      <c r="BV844" s="42">
        <f t="shared" si="1728"/>
        <v>3.38</v>
      </c>
      <c r="BW844" s="11">
        <v>1.275</v>
      </c>
      <c r="BX844" s="9">
        <v>0.5</v>
      </c>
      <c r="BY844" s="43">
        <f t="shared" si="1729"/>
        <v>7835.2096875</v>
      </c>
      <c r="CH844" s="11">
        <f t="shared" si="1730"/>
        <v>3337</v>
      </c>
      <c r="CI844" s="12">
        <v>1.25</v>
      </c>
      <c r="CJ844" s="11">
        <v>1</v>
      </c>
      <c r="CK844" s="11">
        <v>0</v>
      </c>
      <c r="CL844" s="13">
        <f t="shared" si="1731"/>
        <v>4171.25</v>
      </c>
      <c r="CM844" s="11">
        <v>1</v>
      </c>
      <c r="CN844" s="11">
        <v>1</v>
      </c>
      <c r="CO844" s="11">
        <v>2.38</v>
      </c>
      <c r="CP844" s="42">
        <f t="shared" si="1732"/>
        <v>3.38</v>
      </c>
      <c r="CQ844" s="11">
        <v>1.275</v>
      </c>
      <c r="CR844" s="9">
        <v>0.5</v>
      </c>
      <c r="CS844" s="43">
        <f t="shared" si="1733"/>
        <v>8988.0009375</v>
      </c>
      <c r="DB844" s="11">
        <f t="shared" si="1734"/>
        <v>3349</v>
      </c>
      <c r="DC844" s="12">
        <v>1.25</v>
      </c>
      <c r="DD844" s="11">
        <v>1</v>
      </c>
      <c r="DE844" s="11">
        <v>0</v>
      </c>
      <c r="DF844" s="13">
        <f t="shared" si="1735"/>
        <v>4186.25</v>
      </c>
      <c r="DG844" s="11">
        <v>1</v>
      </c>
      <c r="DH844" s="11">
        <v>1</v>
      </c>
      <c r="DI844" s="11">
        <v>2.38</v>
      </c>
      <c r="DJ844" s="42">
        <f t="shared" si="1736"/>
        <v>3.38</v>
      </c>
      <c r="DK844" s="11">
        <v>1.275</v>
      </c>
      <c r="DL844" s="9">
        <v>0.5</v>
      </c>
      <c r="DM844" s="43">
        <f t="shared" si="1737"/>
        <v>9020.3221875</v>
      </c>
      <c r="DV844" s="11">
        <f t="shared" si="1738"/>
        <v>3349</v>
      </c>
      <c r="DW844" s="12">
        <v>1.25</v>
      </c>
      <c r="DX844" s="11">
        <v>1</v>
      </c>
      <c r="DY844" s="11">
        <v>0</v>
      </c>
      <c r="DZ844" s="13">
        <f t="shared" si="1739"/>
        <v>4186.25</v>
      </c>
      <c r="EA844" s="11">
        <v>1</v>
      </c>
      <c r="EB844" s="11">
        <v>1</v>
      </c>
      <c r="EC844" s="11">
        <v>3.18</v>
      </c>
      <c r="ED844" s="42">
        <f t="shared" si="1740"/>
        <v>4.18</v>
      </c>
      <c r="EE844" s="11">
        <v>1.275</v>
      </c>
      <c r="EF844" s="9">
        <v>0.5</v>
      </c>
      <c r="EG844" s="43">
        <f t="shared" si="1741"/>
        <v>11155.3096875</v>
      </c>
    </row>
    <row r="845" s="1" customFormat="1" customHeight="1" spans="6:139">
      <c r="F845" s="11">
        <v>2909</v>
      </c>
      <c r="G845" s="12">
        <v>1.55</v>
      </c>
      <c r="H845" s="11">
        <v>1</v>
      </c>
      <c r="I845" s="11">
        <v>0</v>
      </c>
      <c r="J845" s="13">
        <f t="shared" si="1718"/>
        <v>4508.95</v>
      </c>
      <c r="K845" s="11">
        <v>1</v>
      </c>
      <c r="L845" s="11">
        <v>1</v>
      </c>
      <c r="M845" s="11">
        <v>2.38</v>
      </c>
      <c r="N845" s="42">
        <f t="shared" si="1719"/>
        <v>3.38</v>
      </c>
      <c r="O845" s="11">
        <v>1.275</v>
      </c>
      <c r="P845" s="9">
        <v>0.5</v>
      </c>
      <c r="Q845" s="43">
        <f t="shared" si="1720"/>
        <v>9715.6600125</v>
      </c>
      <c r="Z845" s="11">
        <v>2909</v>
      </c>
      <c r="AA845" s="12">
        <v>1.55</v>
      </c>
      <c r="AB845" s="11">
        <v>1</v>
      </c>
      <c r="AC845" s="11">
        <v>0</v>
      </c>
      <c r="AD845" s="13">
        <f t="shared" si="1721"/>
        <v>4508.95</v>
      </c>
      <c r="AE845" s="11">
        <v>1</v>
      </c>
      <c r="AF845" s="11">
        <v>1</v>
      </c>
      <c r="AG845" s="11">
        <v>2.38</v>
      </c>
      <c r="AH845" s="42">
        <f t="shared" si="1722"/>
        <v>3.38</v>
      </c>
      <c r="AI845" s="11">
        <v>1.275</v>
      </c>
      <c r="AJ845" s="9">
        <v>0.5</v>
      </c>
      <c r="AK845" s="43">
        <f t="shared" si="1723"/>
        <v>9715.6600125</v>
      </c>
      <c r="AT845" s="11">
        <v>2909</v>
      </c>
      <c r="AU845" s="12">
        <v>1.55</v>
      </c>
      <c r="AV845" s="11">
        <v>1</v>
      </c>
      <c r="AW845" s="11">
        <v>0</v>
      </c>
      <c r="AX845" s="13">
        <f t="shared" si="1724"/>
        <v>4508.95</v>
      </c>
      <c r="AY845" s="11">
        <v>1</v>
      </c>
      <c r="AZ845" s="11">
        <v>1</v>
      </c>
      <c r="BA845" s="11">
        <v>2.38</v>
      </c>
      <c r="BB845" s="42">
        <f t="shared" si="1725"/>
        <v>3.38</v>
      </c>
      <c r="BC845" s="11">
        <v>1.275</v>
      </c>
      <c r="BD845" s="9">
        <v>0.5</v>
      </c>
      <c r="BE845" s="43">
        <f t="shared" si="1726"/>
        <v>9715.6600125</v>
      </c>
      <c r="BN845" s="11">
        <v>2909</v>
      </c>
      <c r="BO845" s="12">
        <v>1.55</v>
      </c>
      <c r="BP845" s="11">
        <v>1</v>
      </c>
      <c r="BQ845" s="11">
        <v>0</v>
      </c>
      <c r="BR845" s="13">
        <f t="shared" si="1727"/>
        <v>4508.95</v>
      </c>
      <c r="BS845" s="11">
        <v>1</v>
      </c>
      <c r="BT845" s="11">
        <v>1</v>
      </c>
      <c r="BU845" s="11">
        <v>2.38</v>
      </c>
      <c r="BV845" s="42">
        <f t="shared" si="1728"/>
        <v>3.38</v>
      </c>
      <c r="BW845" s="11">
        <v>1.275</v>
      </c>
      <c r="BX845" s="9">
        <v>0.5</v>
      </c>
      <c r="BY845" s="43">
        <f t="shared" si="1729"/>
        <v>9715.6600125</v>
      </c>
      <c r="CH845" s="11">
        <f t="shared" si="1730"/>
        <v>3337</v>
      </c>
      <c r="CI845" s="12">
        <v>1.55</v>
      </c>
      <c r="CJ845" s="11">
        <v>1</v>
      </c>
      <c r="CK845" s="11">
        <v>0</v>
      </c>
      <c r="CL845" s="13">
        <f t="shared" si="1731"/>
        <v>5172.35</v>
      </c>
      <c r="CM845" s="11">
        <v>1</v>
      </c>
      <c r="CN845" s="11">
        <v>1</v>
      </c>
      <c r="CO845" s="11">
        <v>2.38</v>
      </c>
      <c r="CP845" s="42">
        <f t="shared" si="1732"/>
        <v>3.38</v>
      </c>
      <c r="CQ845" s="11">
        <v>1.275</v>
      </c>
      <c r="CR845" s="9">
        <v>0.5</v>
      </c>
      <c r="CS845" s="43">
        <f t="shared" si="1733"/>
        <v>11145.1211625</v>
      </c>
      <c r="DB845" s="11">
        <f t="shared" si="1734"/>
        <v>3349</v>
      </c>
      <c r="DC845" s="12">
        <v>1.55</v>
      </c>
      <c r="DD845" s="11">
        <v>1</v>
      </c>
      <c r="DE845" s="11">
        <v>0</v>
      </c>
      <c r="DF845" s="13">
        <f t="shared" si="1735"/>
        <v>5190.95</v>
      </c>
      <c r="DG845" s="11">
        <v>1</v>
      </c>
      <c r="DH845" s="11">
        <v>1</v>
      </c>
      <c r="DI845" s="11">
        <v>2.38</v>
      </c>
      <c r="DJ845" s="42">
        <f t="shared" si="1736"/>
        <v>3.38</v>
      </c>
      <c r="DK845" s="11">
        <v>1.275</v>
      </c>
      <c r="DL845" s="9">
        <v>0.5</v>
      </c>
      <c r="DM845" s="43">
        <f t="shared" si="1737"/>
        <v>11185.1995125</v>
      </c>
      <c r="DV845" s="11">
        <f t="shared" si="1738"/>
        <v>3349</v>
      </c>
      <c r="DW845" s="12">
        <v>1.55</v>
      </c>
      <c r="DX845" s="11">
        <v>1</v>
      </c>
      <c r="DY845" s="11">
        <v>0</v>
      </c>
      <c r="DZ845" s="13">
        <f t="shared" si="1739"/>
        <v>5190.95</v>
      </c>
      <c r="EA845" s="11">
        <v>1</v>
      </c>
      <c r="EB845" s="11">
        <v>1</v>
      </c>
      <c r="EC845" s="11">
        <v>3.18</v>
      </c>
      <c r="ED845" s="42">
        <f t="shared" si="1740"/>
        <v>4.18</v>
      </c>
      <c r="EE845" s="11">
        <v>1.275</v>
      </c>
      <c r="EF845" s="9">
        <v>0.5</v>
      </c>
      <c r="EG845" s="43">
        <f t="shared" si="1741"/>
        <v>13832.5840125</v>
      </c>
    </row>
    <row r="846" s="1" customFormat="1" customHeight="1" spans="6:139">
      <c r="F846" s="11">
        <v>2909</v>
      </c>
      <c r="G846" s="12">
        <v>0.887</v>
      </c>
      <c r="H846" s="11">
        <v>1</v>
      </c>
      <c r="I846" s="11">
        <v>0</v>
      </c>
      <c r="J846" s="13">
        <f t="shared" si="1718"/>
        <v>2580.283</v>
      </c>
      <c r="K846" s="11">
        <v>1</v>
      </c>
      <c r="L846" s="11">
        <v>1</v>
      </c>
      <c r="M846" s="11">
        <v>2.38</v>
      </c>
      <c r="N846" s="42">
        <f t="shared" si="1719"/>
        <v>3.38</v>
      </c>
      <c r="O846" s="11">
        <v>1.275</v>
      </c>
      <c r="P846" s="9">
        <v>0.5</v>
      </c>
      <c r="Q846" s="43">
        <f t="shared" si="1720"/>
        <v>5559.86479425</v>
      </c>
      <c r="Z846" s="11">
        <v>2909</v>
      </c>
      <c r="AA846" s="12">
        <v>0.887</v>
      </c>
      <c r="AB846" s="11">
        <v>1</v>
      </c>
      <c r="AC846" s="11">
        <v>0</v>
      </c>
      <c r="AD846" s="13">
        <f t="shared" si="1721"/>
        <v>2580.283</v>
      </c>
      <c r="AE846" s="11">
        <v>1</v>
      </c>
      <c r="AF846" s="11">
        <v>1</v>
      </c>
      <c r="AG846" s="11">
        <v>2.38</v>
      </c>
      <c r="AH846" s="42">
        <f t="shared" si="1722"/>
        <v>3.38</v>
      </c>
      <c r="AI846" s="11">
        <v>1.275</v>
      </c>
      <c r="AJ846" s="9">
        <v>0.5</v>
      </c>
      <c r="AK846" s="43">
        <f t="shared" si="1723"/>
        <v>5559.86479425</v>
      </c>
      <c r="AT846" s="11">
        <v>2909</v>
      </c>
      <c r="AU846" s="12">
        <v>0.887</v>
      </c>
      <c r="AV846" s="11">
        <v>1</v>
      </c>
      <c r="AW846" s="11">
        <v>0</v>
      </c>
      <c r="AX846" s="13">
        <f t="shared" si="1724"/>
        <v>2580.283</v>
      </c>
      <c r="AY846" s="11">
        <v>1</v>
      </c>
      <c r="AZ846" s="11">
        <v>1</v>
      </c>
      <c r="BA846" s="11">
        <v>2.38</v>
      </c>
      <c r="BB846" s="42">
        <f t="shared" si="1725"/>
        <v>3.38</v>
      </c>
      <c r="BC846" s="11">
        <v>1.275</v>
      </c>
      <c r="BD846" s="9">
        <v>0.5</v>
      </c>
      <c r="BE846" s="43">
        <f t="shared" si="1726"/>
        <v>5559.86479425</v>
      </c>
      <c r="BN846" s="11">
        <v>2909</v>
      </c>
      <c r="BO846" s="12">
        <v>0.887</v>
      </c>
      <c r="BP846" s="11">
        <v>1</v>
      </c>
      <c r="BQ846" s="11">
        <v>0</v>
      </c>
      <c r="BR846" s="13">
        <f t="shared" si="1727"/>
        <v>2580.283</v>
      </c>
      <c r="BS846" s="11">
        <v>1</v>
      </c>
      <c r="BT846" s="11">
        <v>1</v>
      </c>
      <c r="BU846" s="11">
        <v>2.38</v>
      </c>
      <c r="BV846" s="42">
        <f t="shared" si="1728"/>
        <v>3.38</v>
      </c>
      <c r="BW846" s="11">
        <v>1.275</v>
      </c>
      <c r="BX846" s="9">
        <v>0.5</v>
      </c>
      <c r="BY846" s="43">
        <f t="shared" si="1729"/>
        <v>5559.86479425</v>
      </c>
      <c r="CH846" s="11">
        <f t="shared" si="1730"/>
        <v>3337</v>
      </c>
      <c r="CI846" s="12">
        <v>0.887</v>
      </c>
      <c r="CJ846" s="11">
        <v>1</v>
      </c>
      <c r="CK846" s="11">
        <v>0</v>
      </c>
      <c r="CL846" s="13">
        <f t="shared" si="1731"/>
        <v>2959.919</v>
      </c>
      <c r="CM846" s="11">
        <v>1</v>
      </c>
      <c r="CN846" s="11">
        <v>1</v>
      </c>
      <c r="CO846" s="11">
        <v>2.38</v>
      </c>
      <c r="CP846" s="42">
        <f t="shared" si="1732"/>
        <v>3.38</v>
      </c>
      <c r="CQ846" s="11">
        <v>1.275</v>
      </c>
      <c r="CR846" s="9">
        <v>0.5</v>
      </c>
      <c r="CS846" s="43">
        <f t="shared" si="1733"/>
        <v>6377.88546525</v>
      </c>
      <c r="DB846" s="11">
        <f t="shared" si="1734"/>
        <v>3349</v>
      </c>
      <c r="DC846" s="12">
        <v>0.887</v>
      </c>
      <c r="DD846" s="11">
        <v>1</v>
      </c>
      <c r="DE846" s="11">
        <v>0</v>
      </c>
      <c r="DF846" s="13">
        <f t="shared" si="1735"/>
        <v>2970.563</v>
      </c>
      <c r="DG846" s="11">
        <v>1</v>
      </c>
      <c r="DH846" s="11">
        <v>1</v>
      </c>
      <c r="DI846" s="11">
        <v>2.38</v>
      </c>
      <c r="DJ846" s="42">
        <f t="shared" si="1736"/>
        <v>3.38</v>
      </c>
      <c r="DK846" s="11">
        <v>1.275</v>
      </c>
      <c r="DL846" s="9">
        <v>0.5</v>
      </c>
      <c r="DM846" s="43">
        <f t="shared" si="1737"/>
        <v>6400.82062425</v>
      </c>
      <c r="DV846" s="11">
        <f t="shared" si="1738"/>
        <v>3349</v>
      </c>
      <c r="DW846" s="12">
        <v>0.887</v>
      </c>
      <c r="DX846" s="11">
        <v>1</v>
      </c>
      <c r="DY846" s="11">
        <v>0</v>
      </c>
      <c r="DZ846" s="13">
        <f t="shared" si="1739"/>
        <v>2970.563</v>
      </c>
      <c r="EA846" s="11">
        <v>1</v>
      </c>
      <c r="EB846" s="11">
        <v>1</v>
      </c>
      <c r="EC846" s="11">
        <v>3.18</v>
      </c>
      <c r="ED846" s="42">
        <f t="shared" si="1740"/>
        <v>4.18</v>
      </c>
      <c r="EE846" s="11">
        <v>1.275</v>
      </c>
      <c r="EF846" s="9">
        <v>0.5</v>
      </c>
      <c r="EG846" s="43">
        <f t="shared" si="1741"/>
        <v>7915.80775425</v>
      </c>
    </row>
    <row r="847" s="1" customFormat="1" customHeight="1" spans="6:139">
      <c r="F847" s="11">
        <v>2909</v>
      </c>
      <c r="G847" s="12">
        <v>0.887</v>
      </c>
      <c r="H847" s="11">
        <v>1</v>
      </c>
      <c r="I847" s="11">
        <v>0</v>
      </c>
      <c r="J847" s="13">
        <f t="shared" si="1718"/>
        <v>2580.283</v>
      </c>
      <c r="K847" s="11">
        <v>1</v>
      </c>
      <c r="L847" s="11">
        <v>1</v>
      </c>
      <c r="M847" s="11">
        <v>2.38</v>
      </c>
      <c r="N847" s="42">
        <f t="shared" si="1719"/>
        <v>3.38</v>
      </c>
      <c r="O847" s="11">
        <v>1.275</v>
      </c>
      <c r="P847" s="9">
        <v>0.5</v>
      </c>
      <c r="Q847" s="43">
        <f t="shared" si="1720"/>
        <v>5559.86479425</v>
      </c>
      <c r="Z847" s="11">
        <v>2909</v>
      </c>
      <c r="AA847" s="12">
        <v>0.887</v>
      </c>
      <c r="AB847" s="11">
        <v>1</v>
      </c>
      <c r="AC847" s="11">
        <v>0</v>
      </c>
      <c r="AD847" s="13">
        <f t="shared" si="1721"/>
        <v>2580.283</v>
      </c>
      <c r="AE847" s="11">
        <v>1</v>
      </c>
      <c r="AF847" s="11">
        <v>1</v>
      </c>
      <c r="AG847" s="11">
        <v>2.38</v>
      </c>
      <c r="AH847" s="42">
        <f t="shared" si="1722"/>
        <v>3.38</v>
      </c>
      <c r="AI847" s="11">
        <v>1.275</v>
      </c>
      <c r="AJ847" s="9">
        <v>0.5</v>
      </c>
      <c r="AK847" s="43">
        <f t="shared" si="1723"/>
        <v>5559.86479425</v>
      </c>
      <c r="AT847" s="11">
        <v>2909</v>
      </c>
      <c r="AU847" s="12">
        <v>0.887</v>
      </c>
      <c r="AV847" s="11">
        <v>1</v>
      </c>
      <c r="AW847" s="11">
        <v>0</v>
      </c>
      <c r="AX847" s="13">
        <f t="shared" si="1724"/>
        <v>2580.283</v>
      </c>
      <c r="AY847" s="11">
        <v>1</v>
      </c>
      <c r="AZ847" s="11">
        <v>1</v>
      </c>
      <c r="BA847" s="11">
        <v>2.38</v>
      </c>
      <c r="BB847" s="42">
        <f t="shared" si="1725"/>
        <v>3.38</v>
      </c>
      <c r="BC847" s="11">
        <v>1.275</v>
      </c>
      <c r="BD847" s="9">
        <v>0.5</v>
      </c>
      <c r="BE847" s="43">
        <f t="shared" si="1726"/>
        <v>5559.86479425</v>
      </c>
      <c r="BN847" s="11">
        <v>2909</v>
      </c>
      <c r="BO847" s="12">
        <v>0.887</v>
      </c>
      <c r="BP847" s="11">
        <v>1</v>
      </c>
      <c r="BQ847" s="11">
        <v>0</v>
      </c>
      <c r="BR847" s="13">
        <f t="shared" si="1727"/>
        <v>2580.283</v>
      </c>
      <c r="BS847" s="11">
        <v>1</v>
      </c>
      <c r="BT847" s="11">
        <v>1</v>
      </c>
      <c r="BU847" s="11">
        <v>2.38</v>
      </c>
      <c r="BV847" s="42">
        <f t="shared" si="1728"/>
        <v>3.38</v>
      </c>
      <c r="BW847" s="11">
        <v>1.275</v>
      </c>
      <c r="BX847" s="9">
        <v>0.5</v>
      </c>
      <c r="BY847" s="43">
        <f t="shared" si="1729"/>
        <v>5559.86479425</v>
      </c>
      <c r="CH847" s="11">
        <f t="shared" si="1730"/>
        <v>3337</v>
      </c>
      <c r="CI847" s="12">
        <v>0.887</v>
      </c>
      <c r="CJ847" s="11">
        <v>1</v>
      </c>
      <c r="CK847" s="11">
        <v>0</v>
      </c>
      <c r="CL847" s="13">
        <f t="shared" si="1731"/>
        <v>2959.919</v>
      </c>
      <c r="CM847" s="11">
        <v>1</v>
      </c>
      <c r="CN847" s="11">
        <v>1</v>
      </c>
      <c r="CO847" s="11">
        <v>2.38</v>
      </c>
      <c r="CP847" s="42">
        <f t="shared" si="1732"/>
        <v>3.38</v>
      </c>
      <c r="CQ847" s="11">
        <v>1.275</v>
      </c>
      <c r="CR847" s="9">
        <v>0.5</v>
      </c>
      <c r="CS847" s="43">
        <f t="shared" si="1733"/>
        <v>6377.88546525</v>
      </c>
      <c r="DB847" s="11">
        <f t="shared" si="1734"/>
        <v>3349</v>
      </c>
      <c r="DC847" s="12">
        <v>0.887</v>
      </c>
      <c r="DD847" s="11">
        <v>1</v>
      </c>
      <c r="DE847" s="11">
        <v>0</v>
      </c>
      <c r="DF847" s="13">
        <f t="shared" si="1735"/>
        <v>2970.563</v>
      </c>
      <c r="DG847" s="11">
        <v>1</v>
      </c>
      <c r="DH847" s="11">
        <v>1</v>
      </c>
      <c r="DI847" s="11">
        <v>2.38</v>
      </c>
      <c r="DJ847" s="42">
        <f t="shared" si="1736"/>
        <v>3.38</v>
      </c>
      <c r="DK847" s="11">
        <v>1.275</v>
      </c>
      <c r="DL847" s="9">
        <v>0.5</v>
      </c>
      <c r="DM847" s="43">
        <f t="shared" si="1737"/>
        <v>6400.82062425</v>
      </c>
      <c r="DV847" s="11">
        <f t="shared" si="1738"/>
        <v>3349</v>
      </c>
      <c r="DW847" s="12">
        <v>0.887</v>
      </c>
      <c r="DX847" s="11">
        <v>1</v>
      </c>
      <c r="DY847" s="11">
        <v>0</v>
      </c>
      <c r="DZ847" s="13">
        <f t="shared" si="1739"/>
        <v>2970.563</v>
      </c>
      <c r="EA847" s="11">
        <v>1</v>
      </c>
      <c r="EB847" s="11">
        <v>1</v>
      </c>
      <c r="EC847" s="11">
        <v>3.18</v>
      </c>
      <c r="ED847" s="42">
        <f t="shared" si="1740"/>
        <v>4.18</v>
      </c>
      <c r="EE847" s="11">
        <v>1.275</v>
      </c>
      <c r="EF847" s="9">
        <v>0.5</v>
      </c>
      <c r="EG847" s="43">
        <f t="shared" si="1741"/>
        <v>7915.80775425</v>
      </c>
    </row>
    <row r="848" s="1" customFormat="1" customHeight="1" spans="6:139">
      <c r="F848" s="11">
        <v>2909</v>
      </c>
      <c r="G848" s="12">
        <v>2.13</v>
      </c>
      <c r="H848" s="11">
        <v>1</v>
      </c>
      <c r="I848" s="11">
        <v>0</v>
      </c>
      <c r="J848" s="13">
        <f t="shared" si="1718"/>
        <v>6196.17</v>
      </c>
      <c r="K848" s="11">
        <v>1</v>
      </c>
      <c r="L848" s="11">
        <v>1</v>
      </c>
      <c r="M848" s="11">
        <v>2.38</v>
      </c>
      <c r="N848" s="42">
        <f t="shared" si="1719"/>
        <v>3.38</v>
      </c>
      <c r="O848" s="11">
        <v>1.275</v>
      </c>
      <c r="P848" s="9">
        <v>0.5</v>
      </c>
      <c r="Q848" s="43">
        <f t="shared" si="1720"/>
        <v>13351.1973075</v>
      </c>
      <c r="Z848" s="11">
        <v>2909</v>
      </c>
      <c r="AA848" s="12">
        <v>2.13</v>
      </c>
      <c r="AB848" s="11">
        <v>1</v>
      </c>
      <c r="AC848" s="11">
        <v>0</v>
      </c>
      <c r="AD848" s="13">
        <f t="shared" si="1721"/>
        <v>6196.17</v>
      </c>
      <c r="AE848" s="11">
        <v>1</v>
      </c>
      <c r="AF848" s="11">
        <v>1</v>
      </c>
      <c r="AG848" s="11">
        <v>2.38</v>
      </c>
      <c r="AH848" s="42">
        <f t="shared" si="1722"/>
        <v>3.38</v>
      </c>
      <c r="AI848" s="11">
        <v>1.275</v>
      </c>
      <c r="AJ848" s="9">
        <v>0.5</v>
      </c>
      <c r="AK848" s="43">
        <f t="shared" si="1723"/>
        <v>13351.1973075</v>
      </c>
      <c r="AT848" s="11">
        <v>2909</v>
      </c>
      <c r="AU848" s="12">
        <v>2.13</v>
      </c>
      <c r="AV848" s="11">
        <v>1</v>
      </c>
      <c r="AW848" s="11">
        <v>0</v>
      </c>
      <c r="AX848" s="13">
        <f t="shared" si="1724"/>
        <v>6196.17</v>
      </c>
      <c r="AY848" s="11">
        <v>1</v>
      </c>
      <c r="AZ848" s="11">
        <v>1</v>
      </c>
      <c r="BA848" s="11">
        <v>2.38</v>
      </c>
      <c r="BB848" s="42">
        <f t="shared" si="1725"/>
        <v>3.38</v>
      </c>
      <c r="BC848" s="11">
        <v>1.275</v>
      </c>
      <c r="BD848" s="9">
        <v>0.5</v>
      </c>
      <c r="BE848" s="43">
        <f t="shared" si="1726"/>
        <v>13351.1973075</v>
      </c>
      <c r="BN848" s="11">
        <v>2909</v>
      </c>
      <c r="BO848" s="12">
        <v>2.13</v>
      </c>
      <c r="BP848" s="11">
        <v>1</v>
      </c>
      <c r="BQ848" s="11">
        <v>0</v>
      </c>
      <c r="BR848" s="13">
        <f t="shared" si="1727"/>
        <v>6196.17</v>
      </c>
      <c r="BS848" s="11">
        <v>1</v>
      </c>
      <c r="BT848" s="11">
        <v>1</v>
      </c>
      <c r="BU848" s="11">
        <v>2.38</v>
      </c>
      <c r="BV848" s="42">
        <f t="shared" si="1728"/>
        <v>3.38</v>
      </c>
      <c r="BW848" s="11">
        <v>1.275</v>
      </c>
      <c r="BX848" s="9">
        <v>0.5</v>
      </c>
      <c r="BY848" s="43">
        <f t="shared" si="1729"/>
        <v>13351.1973075</v>
      </c>
      <c r="CH848" s="11">
        <f t="shared" si="1730"/>
        <v>3337</v>
      </c>
      <c r="CI848" s="12">
        <v>2.13</v>
      </c>
      <c r="CJ848" s="11">
        <v>1</v>
      </c>
      <c r="CK848" s="11">
        <v>0</v>
      </c>
      <c r="CL848" s="13">
        <f t="shared" si="1731"/>
        <v>7107.81</v>
      </c>
      <c r="CM848" s="11">
        <v>1</v>
      </c>
      <c r="CN848" s="11">
        <v>1</v>
      </c>
      <c r="CO848" s="11">
        <v>2.38</v>
      </c>
      <c r="CP848" s="42">
        <f t="shared" si="1732"/>
        <v>3.38</v>
      </c>
      <c r="CQ848" s="11">
        <v>1.275</v>
      </c>
      <c r="CR848" s="9">
        <v>0.5</v>
      </c>
      <c r="CS848" s="43">
        <f t="shared" si="1733"/>
        <v>15315.5535975</v>
      </c>
      <c r="DB848" s="11">
        <f t="shared" si="1734"/>
        <v>3349</v>
      </c>
      <c r="DC848" s="12">
        <v>2.13</v>
      </c>
      <c r="DD848" s="11">
        <v>1</v>
      </c>
      <c r="DE848" s="11">
        <v>0</v>
      </c>
      <c r="DF848" s="13">
        <f t="shared" si="1735"/>
        <v>7133.37</v>
      </c>
      <c r="DG848" s="11">
        <v>1</v>
      </c>
      <c r="DH848" s="11">
        <v>1</v>
      </c>
      <c r="DI848" s="11">
        <v>2.38</v>
      </c>
      <c r="DJ848" s="42">
        <f t="shared" si="1736"/>
        <v>3.38</v>
      </c>
      <c r="DK848" s="11">
        <v>1.275</v>
      </c>
      <c r="DL848" s="9">
        <v>0.5</v>
      </c>
      <c r="DM848" s="43">
        <f t="shared" si="1737"/>
        <v>15370.6290075</v>
      </c>
      <c r="DV848" s="11">
        <f t="shared" si="1738"/>
        <v>3349</v>
      </c>
      <c r="DW848" s="12">
        <v>2.13</v>
      </c>
      <c r="DX848" s="11">
        <v>1</v>
      </c>
      <c r="DY848" s="11">
        <v>0</v>
      </c>
      <c r="DZ848" s="13">
        <f t="shared" si="1739"/>
        <v>7133.37</v>
      </c>
      <c r="EA848" s="11">
        <v>1</v>
      </c>
      <c r="EB848" s="11">
        <v>1</v>
      </c>
      <c r="EC848" s="11">
        <v>3.18</v>
      </c>
      <c r="ED848" s="42">
        <f t="shared" si="1740"/>
        <v>4.18</v>
      </c>
      <c r="EE848" s="11">
        <v>1.275</v>
      </c>
      <c r="EF848" s="9">
        <v>0.5</v>
      </c>
      <c r="EG848" s="43">
        <f t="shared" si="1741"/>
        <v>19008.6477075</v>
      </c>
    </row>
    <row r="849" s="1" customFormat="1" customHeight="1" spans="6:137">
      <c r="F849" s="11">
        <v>2909</v>
      </c>
      <c r="G849" s="12">
        <v>3.79</v>
      </c>
      <c r="H849" s="11">
        <v>1</v>
      </c>
      <c r="I849" s="11">
        <v>0</v>
      </c>
      <c r="J849" s="13">
        <f t="shared" si="1718"/>
        <v>11025.11</v>
      </c>
      <c r="K849" s="11">
        <v>1</v>
      </c>
      <c r="L849" s="11">
        <v>1</v>
      </c>
      <c r="M849" s="11">
        <v>2.38</v>
      </c>
      <c r="N849" s="42">
        <f t="shared" si="1719"/>
        <v>3.38</v>
      </c>
      <c r="O849" s="11">
        <v>1.275</v>
      </c>
      <c r="P849" s="9">
        <v>0.5</v>
      </c>
      <c r="Q849" s="43">
        <f t="shared" si="1720"/>
        <v>23756.3557725</v>
      </c>
      <c r="Z849" s="11">
        <v>2909</v>
      </c>
      <c r="AA849" s="12">
        <v>3.79</v>
      </c>
      <c r="AB849" s="11">
        <v>1</v>
      </c>
      <c r="AC849" s="11">
        <v>0</v>
      </c>
      <c r="AD849" s="13">
        <f t="shared" si="1721"/>
        <v>11025.11</v>
      </c>
      <c r="AE849" s="11">
        <v>1</v>
      </c>
      <c r="AF849" s="11">
        <v>1</v>
      </c>
      <c r="AG849" s="11">
        <v>2.38</v>
      </c>
      <c r="AH849" s="42">
        <f t="shared" si="1722"/>
        <v>3.38</v>
      </c>
      <c r="AI849" s="11">
        <v>1.275</v>
      </c>
      <c r="AJ849" s="9">
        <v>0.5</v>
      </c>
      <c r="AK849" s="43">
        <f t="shared" si="1723"/>
        <v>23756.3557725</v>
      </c>
      <c r="AT849" s="11">
        <v>2909</v>
      </c>
      <c r="AU849" s="12">
        <v>3.79</v>
      </c>
      <c r="AV849" s="11">
        <v>1</v>
      </c>
      <c r="AW849" s="11">
        <v>0</v>
      </c>
      <c r="AX849" s="13">
        <f t="shared" si="1724"/>
        <v>11025.11</v>
      </c>
      <c r="AY849" s="11">
        <v>1</v>
      </c>
      <c r="AZ849" s="11">
        <v>1</v>
      </c>
      <c r="BA849" s="11">
        <v>2.38</v>
      </c>
      <c r="BB849" s="42">
        <f t="shared" si="1725"/>
        <v>3.38</v>
      </c>
      <c r="BC849" s="11">
        <v>1.275</v>
      </c>
      <c r="BD849" s="9">
        <v>0.5</v>
      </c>
      <c r="BE849" s="43">
        <f t="shared" si="1726"/>
        <v>23756.3557725</v>
      </c>
      <c r="BN849" s="11">
        <v>2909</v>
      </c>
      <c r="BO849" s="12">
        <v>3.79</v>
      </c>
      <c r="BP849" s="11">
        <v>1</v>
      </c>
      <c r="BQ849" s="11">
        <v>0</v>
      </c>
      <c r="BR849" s="13">
        <f t="shared" si="1727"/>
        <v>11025.11</v>
      </c>
      <c r="BS849" s="11">
        <v>1</v>
      </c>
      <c r="BT849" s="11">
        <v>1</v>
      </c>
      <c r="BU849" s="11">
        <v>2.38</v>
      </c>
      <c r="BV849" s="42">
        <f t="shared" si="1728"/>
        <v>3.38</v>
      </c>
      <c r="BW849" s="11">
        <v>1.275</v>
      </c>
      <c r="BX849" s="9">
        <v>0.5</v>
      </c>
      <c r="BY849" s="43">
        <f t="shared" si="1729"/>
        <v>23756.3557725</v>
      </c>
      <c r="CH849" s="11">
        <f t="shared" si="1730"/>
        <v>3337</v>
      </c>
      <c r="CI849" s="12">
        <v>3.79</v>
      </c>
      <c r="CJ849" s="11">
        <v>1</v>
      </c>
      <c r="CK849" s="11">
        <v>0</v>
      </c>
      <c r="CL849" s="13">
        <f t="shared" si="1731"/>
        <v>12647.23</v>
      </c>
      <c r="CM849" s="11">
        <v>1</v>
      </c>
      <c r="CN849" s="11">
        <v>1</v>
      </c>
      <c r="CO849" s="11">
        <v>2.38</v>
      </c>
      <c r="CP849" s="42">
        <f t="shared" si="1732"/>
        <v>3.38</v>
      </c>
      <c r="CQ849" s="11">
        <v>1.275</v>
      </c>
      <c r="CR849" s="9">
        <v>0.5</v>
      </c>
      <c r="CS849" s="43">
        <f t="shared" si="1733"/>
        <v>27251.6188425</v>
      </c>
      <c r="DB849" s="11">
        <f t="shared" si="1734"/>
        <v>3349</v>
      </c>
      <c r="DC849" s="12">
        <v>3.79</v>
      </c>
      <c r="DD849" s="11">
        <v>1</v>
      </c>
      <c r="DE849" s="11">
        <v>0</v>
      </c>
      <c r="DF849" s="13">
        <f t="shared" si="1735"/>
        <v>12692.71</v>
      </c>
      <c r="DG849" s="11">
        <v>1</v>
      </c>
      <c r="DH849" s="11">
        <v>1</v>
      </c>
      <c r="DI849" s="11">
        <v>2.38</v>
      </c>
      <c r="DJ849" s="42">
        <f t="shared" si="1736"/>
        <v>3.38</v>
      </c>
      <c r="DK849" s="11">
        <v>1.275</v>
      </c>
      <c r="DL849" s="9">
        <v>0.5</v>
      </c>
      <c r="DM849" s="43">
        <f t="shared" si="1737"/>
        <v>27349.6168725</v>
      </c>
      <c r="DV849" s="11">
        <f t="shared" si="1738"/>
        <v>3349</v>
      </c>
      <c r="DW849" s="12">
        <v>3.79</v>
      </c>
      <c r="DX849" s="11">
        <v>1</v>
      </c>
      <c r="DY849" s="11">
        <v>0</v>
      </c>
      <c r="DZ849" s="13">
        <f t="shared" si="1739"/>
        <v>12692.71</v>
      </c>
      <c r="EA849" s="11">
        <v>1</v>
      </c>
      <c r="EB849" s="11">
        <v>1</v>
      </c>
      <c r="EC849" s="11">
        <v>3.18</v>
      </c>
      <c r="ED849" s="42">
        <f t="shared" si="1740"/>
        <v>4.18</v>
      </c>
      <c r="EE849" s="11">
        <v>1.275</v>
      </c>
      <c r="EF849" s="9">
        <v>0.5</v>
      </c>
      <c r="EG849" s="43">
        <f t="shared" si="1741"/>
        <v>33822.8989725</v>
      </c>
    </row>
    <row r="850" s="1" customFormat="1" customHeight="1" spans="6:137">
      <c r="F850" s="11">
        <v>2909</v>
      </c>
      <c r="G850" s="12">
        <v>3.79</v>
      </c>
      <c r="H850" s="11">
        <v>1</v>
      </c>
      <c r="I850" s="11">
        <v>0</v>
      </c>
      <c r="J850" s="13">
        <f t="shared" si="1718"/>
        <v>11025.11</v>
      </c>
      <c r="K850" s="11">
        <v>1</v>
      </c>
      <c r="L850" s="11">
        <v>1</v>
      </c>
      <c r="M850" s="11">
        <v>2.38</v>
      </c>
      <c r="N850" s="42">
        <f t="shared" si="1719"/>
        <v>3.38</v>
      </c>
      <c r="O850" s="11">
        <v>1.275</v>
      </c>
      <c r="P850" s="9">
        <v>0.5</v>
      </c>
      <c r="Q850" s="43">
        <f t="shared" si="1720"/>
        <v>23756.3557725</v>
      </c>
      <c r="Z850" s="11">
        <v>2909</v>
      </c>
      <c r="AA850" s="12">
        <v>3.79</v>
      </c>
      <c r="AB850" s="11">
        <v>1</v>
      </c>
      <c r="AC850" s="11">
        <v>0</v>
      </c>
      <c r="AD850" s="13">
        <f t="shared" si="1721"/>
        <v>11025.11</v>
      </c>
      <c r="AE850" s="11">
        <v>1</v>
      </c>
      <c r="AF850" s="11">
        <v>1</v>
      </c>
      <c r="AG850" s="11">
        <v>2.38</v>
      </c>
      <c r="AH850" s="42">
        <f t="shared" si="1722"/>
        <v>3.38</v>
      </c>
      <c r="AI850" s="11">
        <v>1.275</v>
      </c>
      <c r="AJ850" s="9">
        <v>0.5</v>
      </c>
      <c r="AK850" s="43">
        <f t="shared" si="1723"/>
        <v>23756.3557725</v>
      </c>
      <c r="AT850" s="11">
        <v>2909</v>
      </c>
      <c r="AU850" s="12">
        <v>3.79</v>
      </c>
      <c r="AV850" s="11">
        <v>1</v>
      </c>
      <c r="AW850" s="11">
        <v>0</v>
      </c>
      <c r="AX850" s="13">
        <f t="shared" si="1724"/>
        <v>11025.11</v>
      </c>
      <c r="AY850" s="11">
        <v>1</v>
      </c>
      <c r="AZ850" s="11">
        <v>1</v>
      </c>
      <c r="BA850" s="11">
        <v>2.38</v>
      </c>
      <c r="BB850" s="42">
        <f t="shared" si="1725"/>
        <v>3.38</v>
      </c>
      <c r="BC850" s="11">
        <v>1.275</v>
      </c>
      <c r="BD850" s="9">
        <v>0.5</v>
      </c>
      <c r="BE850" s="43">
        <f t="shared" si="1726"/>
        <v>23756.3557725</v>
      </c>
      <c r="BN850" s="11">
        <v>2909</v>
      </c>
      <c r="BO850" s="12">
        <v>3.79</v>
      </c>
      <c r="BP850" s="11">
        <v>1</v>
      </c>
      <c r="BQ850" s="11">
        <v>0</v>
      </c>
      <c r="BR850" s="13">
        <f t="shared" si="1727"/>
        <v>11025.11</v>
      </c>
      <c r="BS850" s="11">
        <v>1</v>
      </c>
      <c r="BT850" s="11">
        <v>1</v>
      </c>
      <c r="BU850" s="11">
        <v>2.38</v>
      </c>
      <c r="BV850" s="42">
        <f t="shared" si="1728"/>
        <v>3.38</v>
      </c>
      <c r="BW850" s="11">
        <v>1.275</v>
      </c>
      <c r="BX850" s="9">
        <v>0.5</v>
      </c>
      <c r="BY850" s="43">
        <f t="shared" si="1729"/>
        <v>23756.3557725</v>
      </c>
      <c r="CH850" s="11">
        <f t="shared" si="1730"/>
        <v>3337</v>
      </c>
      <c r="CI850" s="12">
        <v>3.79</v>
      </c>
      <c r="CJ850" s="11">
        <v>1</v>
      </c>
      <c r="CK850" s="11">
        <v>0</v>
      </c>
      <c r="CL850" s="13">
        <f t="shared" si="1731"/>
        <v>12647.23</v>
      </c>
      <c r="CM850" s="11">
        <v>1</v>
      </c>
      <c r="CN850" s="11">
        <v>1</v>
      </c>
      <c r="CO850" s="11">
        <v>2.38</v>
      </c>
      <c r="CP850" s="42">
        <f t="shared" si="1732"/>
        <v>3.38</v>
      </c>
      <c r="CQ850" s="11">
        <v>1.275</v>
      </c>
      <c r="CR850" s="9">
        <v>0.5</v>
      </c>
      <c r="CS850" s="43">
        <f t="shared" si="1733"/>
        <v>27251.6188425</v>
      </c>
      <c r="DB850" s="11">
        <f t="shared" si="1734"/>
        <v>3349</v>
      </c>
      <c r="DC850" s="12">
        <v>3.79</v>
      </c>
      <c r="DD850" s="11">
        <v>1</v>
      </c>
      <c r="DE850" s="11">
        <v>0</v>
      </c>
      <c r="DF850" s="13">
        <f t="shared" si="1735"/>
        <v>12692.71</v>
      </c>
      <c r="DG850" s="11">
        <v>1</v>
      </c>
      <c r="DH850" s="11">
        <v>1</v>
      </c>
      <c r="DI850" s="11">
        <v>2.38</v>
      </c>
      <c r="DJ850" s="42">
        <f t="shared" si="1736"/>
        <v>3.38</v>
      </c>
      <c r="DK850" s="11">
        <v>1.275</v>
      </c>
      <c r="DL850" s="9">
        <v>0.5</v>
      </c>
      <c r="DM850" s="43">
        <f t="shared" si="1737"/>
        <v>27349.6168725</v>
      </c>
      <c r="DV850" s="11">
        <f t="shared" si="1738"/>
        <v>3349</v>
      </c>
      <c r="DW850" s="12">
        <v>3.79</v>
      </c>
      <c r="DX850" s="11">
        <v>1</v>
      </c>
      <c r="DY850" s="11">
        <v>0</v>
      </c>
      <c r="DZ850" s="13">
        <f t="shared" si="1739"/>
        <v>12692.71</v>
      </c>
      <c r="EA850" s="11">
        <v>1</v>
      </c>
      <c r="EB850" s="11">
        <v>1</v>
      </c>
      <c r="EC850" s="11">
        <v>3.18</v>
      </c>
      <c r="ED850" s="42">
        <f t="shared" si="1740"/>
        <v>4.18</v>
      </c>
      <c r="EE850" s="11">
        <v>1.275</v>
      </c>
      <c r="EF850" s="9">
        <v>0.5</v>
      </c>
      <c r="EG850" s="43">
        <f t="shared" si="1741"/>
        <v>33822.8989725</v>
      </c>
    </row>
    <row r="851" s="1" customFormat="1" customHeight="1" spans="6:137">
      <c r="F851" s="11">
        <v>2909</v>
      </c>
      <c r="G851" s="12">
        <v>0</v>
      </c>
      <c r="H851" s="11">
        <v>1</v>
      </c>
      <c r="I851" s="11">
        <v>0</v>
      </c>
      <c r="J851" s="13">
        <f t="shared" si="1718"/>
        <v>0</v>
      </c>
      <c r="K851" s="11">
        <v>1</v>
      </c>
      <c r="L851" s="11">
        <v>1</v>
      </c>
      <c r="M851" s="11">
        <v>2.38</v>
      </c>
      <c r="N851" s="42">
        <f t="shared" si="1719"/>
        <v>3.38</v>
      </c>
      <c r="O851" s="11">
        <v>1.275</v>
      </c>
      <c r="P851" s="9">
        <v>0.5</v>
      </c>
      <c r="Q851" s="43">
        <f t="shared" si="1720"/>
        <v>0</v>
      </c>
      <c r="Z851" s="11">
        <v>2909</v>
      </c>
      <c r="AA851" s="12">
        <v>0</v>
      </c>
      <c r="AB851" s="11">
        <v>1</v>
      </c>
      <c r="AC851" s="11">
        <v>0</v>
      </c>
      <c r="AD851" s="13">
        <f t="shared" si="1721"/>
        <v>0</v>
      </c>
      <c r="AE851" s="11">
        <v>1</v>
      </c>
      <c r="AF851" s="11">
        <v>1</v>
      </c>
      <c r="AG851" s="11">
        <v>2.38</v>
      </c>
      <c r="AH851" s="42">
        <f t="shared" si="1722"/>
        <v>3.38</v>
      </c>
      <c r="AI851" s="11">
        <v>1.275</v>
      </c>
      <c r="AJ851" s="9">
        <v>0.5</v>
      </c>
      <c r="AK851" s="43">
        <f t="shared" si="1723"/>
        <v>0</v>
      </c>
      <c r="AT851" s="11">
        <v>2909</v>
      </c>
      <c r="AU851" s="12">
        <v>0</v>
      </c>
      <c r="AV851" s="11">
        <v>1</v>
      </c>
      <c r="AW851" s="11">
        <v>0</v>
      </c>
      <c r="AX851" s="13">
        <f t="shared" si="1724"/>
        <v>0</v>
      </c>
      <c r="AY851" s="11">
        <v>1</v>
      </c>
      <c r="AZ851" s="11">
        <v>1</v>
      </c>
      <c r="BA851" s="11">
        <v>2.38</v>
      </c>
      <c r="BB851" s="42">
        <f t="shared" si="1725"/>
        <v>3.38</v>
      </c>
      <c r="BC851" s="11">
        <v>1.275</v>
      </c>
      <c r="BD851" s="9">
        <v>0.5</v>
      </c>
      <c r="BE851" s="43">
        <f t="shared" si="1726"/>
        <v>0</v>
      </c>
      <c r="BN851" s="11">
        <v>2909</v>
      </c>
      <c r="BO851" s="12">
        <v>0</v>
      </c>
      <c r="BP851" s="11">
        <v>1</v>
      </c>
      <c r="BQ851" s="11">
        <v>0</v>
      </c>
      <c r="BR851" s="13">
        <f t="shared" si="1727"/>
        <v>0</v>
      </c>
      <c r="BS851" s="11">
        <v>1</v>
      </c>
      <c r="BT851" s="11">
        <v>1</v>
      </c>
      <c r="BU851" s="11">
        <v>2.38</v>
      </c>
      <c r="BV851" s="42">
        <f t="shared" si="1728"/>
        <v>3.38</v>
      </c>
      <c r="BW851" s="11">
        <v>1.275</v>
      </c>
      <c r="BX851" s="9">
        <v>0.5</v>
      </c>
      <c r="BY851" s="43">
        <f t="shared" si="1729"/>
        <v>0</v>
      </c>
      <c r="CH851" s="11">
        <f t="shared" si="1730"/>
        <v>3337</v>
      </c>
      <c r="CI851" s="12">
        <v>0</v>
      </c>
      <c r="CJ851" s="11">
        <v>1</v>
      </c>
      <c r="CK851" s="11">
        <v>0</v>
      </c>
      <c r="CL851" s="13">
        <f t="shared" si="1731"/>
        <v>0</v>
      </c>
      <c r="CM851" s="11">
        <v>1</v>
      </c>
      <c r="CN851" s="11">
        <v>1</v>
      </c>
      <c r="CO851" s="11">
        <v>2.38</v>
      </c>
      <c r="CP851" s="42">
        <f t="shared" si="1732"/>
        <v>3.38</v>
      </c>
      <c r="CQ851" s="11">
        <v>1.275</v>
      </c>
      <c r="CR851" s="9">
        <v>0.5</v>
      </c>
      <c r="CS851" s="43">
        <f t="shared" si="1733"/>
        <v>0</v>
      </c>
      <c r="DB851" s="11">
        <f t="shared" si="1734"/>
        <v>3349</v>
      </c>
      <c r="DC851" s="12">
        <v>0</v>
      </c>
      <c r="DD851" s="11">
        <v>1</v>
      </c>
      <c r="DE851" s="11">
        <v>0</v>
      </c>
      <c r="DF851" s="13">
        <f t="shared" si="1735"/>
        <v>0</v>
      </c>
      <c r="DG851" s="11">
        <v>1</v>
      </c>
      <c r="DH851" s="11">
        <v>1</v>
      </c>
      <c r="DI851" s="11">
        <v>2.38</v>
      </c>
      <c r="DJ851" s="42">
        <f t="shared" si="1736"/>
        <v>3.38</v>
      </c>
      <c r="DK851" s="11">
        <v>1.275</v>
      </c>
      <c r="DL851" s="9">
        <v>0.5</v>
      </c>
      <c r="DM851" s="43">
        <f t="shared" si="1737"/>
        <v>0</v>
      </c>
      <c r="DV851" s="11">
        <f t="shared" si="1738"/>
        <v>3349</v>
      </c>
      <c r="DW851" s="12">
        <v>0</v>
      </c>
      <c r="DX851" s="11">
        <v>1</v>
      </c>
      <c r="DY851" s="11">
        <v>0</v>
      </c>
      <c r="DZ851" s="13">
        <f t="shared" si="1739"/>
        <v>0</v>
      </c>
      <c r="EA851" s="11">
        <v>1</v>
      </c>
      <c r="EB851" s="11">
        <v>1</v>
      </c>
      <c r="EC851" s="11">
        <v>3.18</v>
      </c>
      <c r="ED851" s="42">
        <f t="shared" si="1740"/>
        <v>4.18</v>
      </c>
      <c r="EE851" s="11">
        <v>1.275</v>
      </c>
      <c r="EF851" s="9">
        <v>0.5</v>
      </c>
      <c r="EG851" s="43">
        <f t="shared" si="1741"/>
        <v>0</v>
      </c>
    </row>
    <row r="852" s="1" customFormat="1" customHeight="1" spans="6:137">
      <c r="F852" s="44" t="s">
        <v>30</v>
      </c>
      <c r="G852" s="45"/>
      <c r="H852" s="45"/>
      <c r="I852" s="45"/>
      <c r="J852" s="45"/>
      <c r="K852" s="45"/>
      <c r="L852" s="45"/>
      <c r="M852" s="46">
        <f>SUM(Q837:Q851)</f>
        <v>147101.360757</v>
      </c>
      <c r="N852" s="46"/>
      <c r="O852" s="46"/>
      <c r="P852" s="46"/>
      <c r="Q852" s="46"/>
      <c r="R852" s="1"/>
      <c r="S852" s="1"/>
      <c r="T852" s="1"/>
      <c r="U852" s="1"/>
      <c r="V852" s="1"/>
      <c r="W852" s="1"/>
      <c r="X852" s="1"/>
      <c r="Y852" s="1"/>
      <c r="Z852" s="44" t="s">
        <v>30</v>
      </c>
      <c r="AA852" s="45"/>
      <c r="AB852" s="45"/>
      <c r="AC852" s="45"/>
      <c r="AD852" s="45"/>
      <c r="AE852" s="45"/>
      <c r="AF852" s="45"/>
      <c r="AG852" s="46">
        <f>SUM(AK837:AK851)</f>
        <v>147101.360757</v>
      </c>
      <c r="AH852" s="46"/>
      <c r="AI852" s="46"/>
      <c r="AJ852" s="46"/>
      <c r="AK852" s="46"/>
      <c r="AL852" s="1"/>
      <c r="AM852" s="1"/>
      <c r="AN852" s="1"/>
      <c r="AO852" s="1"/>
      <c r="AP852" s="1"/>
      <c r="AQ852" s="1"/>
      <c r="AR852" s="1"/>
      <c r="AS852" s="1"/>
      <c r="AT852" s="44" t="s">
        <v>30</v>
      </c>
      <c r="AU852" s="45"/>
      <c r="AV852" s="45"/>
      <c r="AW852" s="45"/>
      <c r="AX852" s="45"/>
      <c r="AY852" s="45"/>
      <c r="AZ852" s="45"/>
      <c r="BA852" s="46">
        <f>SUM(BE837:BE851)</f>
        <v>147101.360757</v>
      </c>
      <c r="BB852" s="46"/>
      <c r="BC852" s="46"/>
      <c r="BD852" s="46"/>
      <c r="BE852" s="46"/>
      <c r="BF852" s="1"/>
      <c r="BG852" s="1"/>
      <c r="BH852" s="1"/>
      <c r="BI852" s="1"/>
      <c r="BJ852" s="1"/>
      <c r="BK852" s="1"/>
      <c r="BL852" s="1"/>
      <c r="BM852" s="1"/>
      <c r="BN852" s="44" t="s">
        <v>30</v>
      </c>
      <c r="BO852" s="45"/>
      <c r="BP852" s="45"/>
      <c r="BQ852" s="45"/>
      <c r="BR852" s="45"/>
      <c r="BS852" s="45"/>
      <c r="BT852" s="45"/>
      <c r="BU852" s="46">
        <f>SUM(BY837:BY851)</f>
        <v>147101.360757</v>
      </c>
      <c r="BV852" s="46"/>
      <c r="BW852" s="46"/>
      <c r="BX852" s="46"/>
      <c r="BY852" s="46"/>
      <c r="BZ852" s="1"/>
      <c r="CA852" s="1"/>
      <c r="CB852" s="1"/>
      <c r="CC852" s="1"/>
      <c r="CD852" s="1"/>
      <c r="CE852" s="1"/>
      <c r="CF852" s="1"/>
      <c r="CG852" s="1"/>
      <c r="CH852" s="44" t="s">
        <v>30</v>
      </c>
      <c r="CI852" s="45"/>
      <c r="CJ852" s="45"/>
      <c r="CK852" s="45"/>
      <c r="CL852" s="45"/>
      <c r="CM852" s="45"/>
      <c r="CN852" s="45"/>
      <c r="CO852" s="46">
        <f>SUM(CS837:CS851)</f>
        <v>168744.324801</v>
      </c>
      <c r="CP852" s="46"/>
      <c r="CQ852" s="46"/>
      <c r="CR852" s="46"/>
      <c r="CS852" s="46"/>
      <c r="CT852" s="1"/>
      <c r="CU852" s="1"/>
      <c r="CV852" s="1"/>
      <c r="CW852" s="1"/>
      <c r="CX852" s="1"/>
      <c r="CY852" s="1"/>
      <c r="CZ852" s="1"/>
      <c r="DA852" s="1"/>
      <c r="DB852" s="44" t="s">
        <v>30</v>
      </c>
      <c r="DC852" s="45"/>
      <c r="DD852" s="45"/>
      <c r="DE852" s="45"/>
      <c r="DF852" s="45"/>
      <c r="DG852" s="45"/>
      <c r="DH852" s="45"/>
      <c r="DI852" s="46">
        <f>SUM(DM837:DM851)</f>
        <v>169351.136877</v>
      </c>
      <c r="DJ852" s="46"/>
      <c r="DK852" s="46"/>
      <c r="DL852" s="46"/>
      <c r="DM852" s="46"/>
      <c r="DN852" s="1"/>
      <c r="DO852" s="1"/>
      <c r="DP852" s="1"/>
      <c r="DQ852" s="1"/>
      <c r="DR852" s="1"/>
      <c r="DS852" s="1"/>
      <c r="DT852" s="1"/>
      <c r="DU852" s="1"/>
      <c r="DV852" s="44" t="s">
        <v>30</v>
      </c>
      <c r="DW852" s="45"/>
      <c r="DX852" s="45"/>
      <c r="DY852" s="45"/>
      <c r="DZ852" s="45"/>
      <c r="EA852" s="45"/>
      <c r="EB852" s="45"/>
      <c r="EC852" s="46">
        <f>SUM(EG837:EG851)</f>
        <v>209434.246197</v>
      </c>
      <c r="ED852" s="46"/>
      <c r="EE852" s="46"/>
      <c r="EF852" s="46"/>
      <c r="EG852" s="46"/>
    </row>
    <row r="853" s="1" customFormat="1" customHeight="1" spans="6:137">
      <c r="F853" s="45"/>
      <c r="G853" s="45"/>
      <c r="H853" s="45"/>
      <c r="I853" s="45"/>
      <c r="J853" s="45"/>
      <c r="K853" s="45"/>
      <c r="L853" s="45"/>
      <c r="M853" s="46"/>
      <c r="N853" s="46"/>
      <c r="O853" s="46"/>
      <c r="P853" s="46"/>
      <c r="Q853" s="46"/>
      <c r="R853" s="1"/>
      <c r="S853" s="1"/>
      <c r="T853" s="1"/>
      <c r="U853" s="1"/>
      <c r="V853" s="1"/>
      <c r="W853" s="1"/>
      <c r="X853" s="1"/>
      <c r="Y853" s="1"/>
      <c r="Z853" s="45"/>
      <c r="AA853" s="45"/>
      <c r="AB853" s="45"/>
      <c r="AC853" s="45"/>
      <c r="AD853" s="45"/>
      <c r="AE853" s="45"/>
      <c r="AF853" s="45"/>
      <c r="AG853" s="46"/>
      <c r="AH853" s="46"/>
      <c r="AI853" s="46"/>
      <c r="AJ853" s="46"/>
      <c r="AK853" s="46"/>
      <c r="AL853" s="1"/>
      <c r="AM853" s="1"/>
      <c r="AN853" s="1"/>
      <c r="AO853" s="1"/>
      <c r="AP853" s="1"/>
      <c r="AQ853" s="1"/>
      <c r="AR853" s="1"/>
      <c r="AS853" s="1"/>
      <c r="AT853" s="45"/>
      <c r="AU853" s="45"/>
      <c r="AV853" s="45"/>
      <c r="AW853" s="45"/>
      <c r="AX853" s="45"/>
      <c r="AY853" s="45"/>
      <c r="AZ853" s="45"/>
      <c r="BA853" s="46"/>
      <c r="BB853" s="46"/>
      <c r="BC853" s="46"/>
      <c r="BD853" s="46"/>
      <c r="BE853" s="46"/>
      <c r="BF853" s="1"/>
      <c r="BG853" s="1"/>
      <c r="BH853" s="1"/>
      <c r="BI853" s="1"/>
      <c r="BJ853" s="1"/>
      <c r="BK853" s="1"/>
      <c r="BL853" s="1"/>
      <c r="BM853" s="1"/>
      <c r="BN853" s="45"/>
      <c r="BO853" s="45"/>
      <c r="BP853" s="45"/>
      <c r="BQ853" s="45"/>
      <c r="BR853" s="45"/>
      <c r="BS853" s="45"/>
      <c r="BT853" s="45"/>
      <c r="BU853" s="46"/>
      <c r="BV853" s="46"/>
      <c r="BW853" s="46"/>
      <c r="BX853" s="46"/>
      <c r="BY853" s="46"/>
      <c r="BZ853" s="1"/>
      <c r="CA853" s="1"/>
      <c r="CB853" s="1"/>
      <c r="CC853" s="1"/>
      <c r="CD853" s="1"/>
      <c r="CE853" s="1"/>
      <c r="CF853" s="1"/>
      <c r="CG853" s="1"/>
      <c r="CH853" s="45"/>
      <c r="CI853" s="45"/>
      <c r="CJ853" s="45"/>
      <c r="CK853" s="45"/>
      <c r="CL853" s="45"/>
      <c r="CM853" s="45"/>
      <c r="CN853" s="45"/>
      <c r="CO853" s="46"/>
      <c r="CP853" s="46"/>
      <c r="CQ853" s="46"/>
      <c r="CR853" s="46"/>
      <c r="CS853" s="46"/>
      <c r="CT853" s="1"/>
      <c r="CU853" s="1"/>
      <c r="CV853" s="1"/>
      <c r="CW853" s="1"/>
      <c r="CX853" s="1"/>
      <c r="CY853" s="1"/>
      <c r="CZ853" s="1"/>
      <c r="DA853" s="1"/>
      <c r="DB853" s="45"/>
      <c r="DC853" s="45"/>
      <c r="DD853" s="45"/>
      <c r="DE853" s="45"/>
      <c r="DF853" s="45"/>
      <c r="DG853" s="45"/>
      <c r="DH853" s="45"/>
      <c r="DI853" s="46"/>
      <c r="DJ853" s="46"/>
      <c r="DK853" s="46"/>
      <c r="DL853" s="46"/>
      <c r="DM853" s="46"/>
      <c r="DN853" s="1"/>
      <c r="DO853" s="1"/>
      <c r="DP853" s="1"/>
      <c r="DQ853" s="1"/>
      <c r="DR853" s="1"/>
      <c r="DS853" s="1"/>
      <c r="DT853" s="1"/>
      <c r="DU853" s="1"/>
      <c r="DV853" s="45"/>
      <c r="DW853" s="45"/>
      <c r="DX853" s="45"/>
      <c r="DY853" s="45"/>
      <c r="DZ853" s="45"/>
      <c r="EA853" s="45"/>
      <c r="EB853" s="45"/>
      <c r="EC853" s="46"/>
      <c r="ED853" s="46"/>
      <c r="EE853" s="46"/>
      <c r="EF853" s="46"/>
      <c r="EG853" s="46"/>
    </row>
    <row r="854" s="1" customFormat="1" customHeight="1" spans="6:137">
      <c r="F854" s="45"/>
      <c r="G854" s="45"/>
      <c r="H854" s="45"/>
      <c r="I854" s="45"/>
      <c r="J854" s="45"/>
      <c r="K854" s="45"/>
      <c r="L854" s="45"/>
      <c r="M854" s="46"/>
      <c r="N854" s="46"/>
      <c r="O854" s="46"/>
      <c r="P854" s="46"/>
      <c r="Q854" s="46"/>
      <c r="R854" s="1"/>
      <c r="S854" s="1"/>
      <c r="T854" s="1"/>
      <c r="U854" s="1"/>
      <c r="V854" s="1"/>
      <c r="W854" s="1"/>
      <c r="X854" s="1"/>
      <c r="Y854" s="1"/>
      <c r="Z854" s="45"/>
      <c r="AA854" s="45"/>
      <c r="AB854" s="45"/>
      <c r="AC854" s="45"/>
      <c r="AD854" s="45"/>
      <c r="AE854" s="45"/>
      <c r="AF854" s="45"/>
      <c r="AG854" s="46"/>
      <c r="AH854" s="46"/>
      <c r="AI854" s="46"/>
      <c r="AJ854" s="46"/>
      <c r="AK854" s="46"/>
      <c r="AL854" s="1"/>
      <c r="AM854" s="1"/>
      <c r="AN854" s="1"/>
      <c r="AO854" s="1"/>
      <c r="AP854" s="1"/>
      <c r="AQ854" s="1"/>
      <c r="AR854" s="1"/>
      <c r="AS854" s="1"/>
      <c r="AT854" s="45"/>
      <c r="AU854" s="45"/>
      <c r="AV854" s="45"/>
      <c r="AW854" s="45"/>
      <c r="AX854" s="45"/>
      <c r="AY854" s="45"/>
      <c r="AZ854" s="45"/>
      <c r="BA854" s="46"/>
      <c r="BB854" s="46"/>
      <c r="BC854" s="46"/>
      <c r="BD854" s="46"/>
      <c r="BE854" s="46"/>
      <c r="BF854" s="1"/>
      <c r="BG854" s="1"/>
      <c r="BH854" s="1"/>
      <c r="BI854" s="1"/>
      <c r="BJ854" s="1"/>
      <c r="BK854" s="1"/>
      <c r="BL854" s="1"/>
      <c r="BM854" s="1"/>
      <c r="BN854" s="45"/>
      <c r="BO854" s="45"/>
      <c r="BP854" s="45"/>
      <c r="BQ854" s="45"/>
      <c r="BR854" s="45"/>
      <c r="BS854" s="45"/>
      <c r="BT854" s="45"/>
      <c r="BU854" s="46"/>
      <c r="BV854" s="46"/>
      <c r="BW854" s="46"/>
      <c r="BX854" s="46"/>
      <c r="BY854" s="46"/>
      <c r="BZ854" s="1"/>
      <c r="CA854" s="1"/>
      <c r="CB854" s="1"/>
      <c r="CC854" s="1"/>
      <c r="CD854" s="1"/>
      <c r="CE854" s="1"/>
      <c r="CF854" s="1"/>
      <c r="CG854" s="1"/>
      <c r="CH854" s="45"/>
      <c r="CI854" s="45"/>
      <c r="CJ854" s="45"/>
      <c r="CK854" s="45"/>
      <c r="CL854" s="45"/>
      <c r="CM854" s="45"/>
      <c r="CN854" s="45"/>
      <c r="CO854" s="46"/>
      <c r="CP854" s="46"/>
      <c r="CQ854" s="46"/>
      <c r="CR854" s="46"/>
      <c r="CS854" s="46"/>
      <c r="CT854" s="1"/>
      <c r="CU854" s="1"/>
      <c r="CV854" s="1"/>
      <c r="CW854" s="1"/>
      <c r="CX854" s="1"/>
      <c r="CY854" s="1"/>
      <c r="CZ854" s="1"/>
      <c r="DA854" s="1"/>
      <c r="DB854" s="45"/>
      <c r="DC854" s="45"/>
      <c r="DD854" s="45"/>
      <c r="DE854" s="45"/>
      <c r="DF854" s="45"/>
      <c r="DG854" s="45"/>
      <c r="DH854" s="45"/>
      <c r="DI854" s="46"/>
      <c r="DJ854" s="46"/>
      <c r="DK854" s="46"/>
      <c r="DL854" s="46"/>
      <c r="DM854" s="46"/>
      <c r="DN854" s="1"/>
      <c r="DO854" s="1"/>
      <c r="DP854" s="1"/>
      <c r="DQ854" s="1"/>
      <c r="DR854" s="1"/>
      <c r="DS854" s="1"/>
      <c r="DT854" s="1"/>
      <c r="DU854" s="1"/>
      <c r="DV854" s="45"/>
      <c r="DW854" s="45"/>
      <c r="DX854" s="45"/>
      <c r="DY854" s="45"/>
      <c r="DZ854" s="45"/>
      <c r="EA854" s="45"/>
      <c r="EB854" s="45"/>
      <c r="EC854" s="46"/>
      <c r="ED854" s="46"/>
      <c r="EE854" s="46"/>
      <c r="EF854" s="46"/>
      <c r="EG854" s="46"/>
    </row>
    <row r="855" s="1" customFormat="1" customHeight="1" spans="6:137">
      <c r="F855" s="35" t="s">
        <v>31</v>
      </c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1"/>
      <c r="S855" s="1"/>
      <c r="T855" s="1"/>
      <c r="U855" s="1"/>
      <c r="V855" s="1"/>
      <c r="W855" s="1"/>
      <c r="X855" s="1"/>
      <c r="Y855" s="1"/>
      <c r="Z855" s="35" t="s">
        <v>31</v>
      </c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1"/>
      <c r="AM855" s="1"/>
      <c r="AN855" s="1"/>
      <c r="AO855" s="1"/>
      <c r="AP855" s="1"/>
      <c r="AQ855" s="1"/>
      <c r="AR855" s="1"/>
      <c r="AS855" s="1"/>
      <c r="AT855" s="35" t="s">
        <v>31</v>
      </c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1"/>
      <c r="BG855" s="1"/>
      <c r="BH855" s="1"/>
      <c r="BI855" s="1"/>
      <c r="BJ855" s="1"/>
      <c r="BK855" s="1"/>
      <c r="BL855" s="1"/>
      <c r="BM855" s="1"/>
      <c r="BN855" s="35" t="s">
        <v>31</v>
      </c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1"/>
      <c r="CA855" s="1"/>
      <c r="CB855" s="1"/>
      <c r="CC855" s="1"/>
      <c r="CD855" s="1"/>
      <c r="CE855" s="1"/>
      <c r="CF855" s="1"/>
      <c r="CG855" s="1"/>
      <c r="CH855" s="35" t="s">
        <v>31</v>
      </c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1"/>
      <c r="CU855" s="1"/>
      <c r="CV855" s="1"/>
      <c r="CW855" s="1"/>
      <c r="CX855" s="1"/>
      <c r="CY855" s="1"/>
      <c r="CZ855" s="1"/>
      <c r="DA855" s="1"/>
      <c r="DB855" s="35" t="s">
        <v>31</v>
      </c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1"/>
      <c r="DO855" s="1"/>
      <c r="DP855" s="1"/>
      <c r="DQ855" s="1"/>
      <c r="DR855" s="1"/>
      <c r="DS855" s="1"/>
      <c r="DT855" s="1"/>
      <c r="DU855" s="1"/>
      <c r="DV855" s="35" t="s">
        <v>31</v>
      </c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</row>
    <row r="856" s="1" customFormat="1" customHeight="1" spans="6:137">
      <c r="F856" s="13" t="s">
        <v>8</v>
      </c>
      <c r="G856" s="13"/>
      <c r="H856" s="13"/>
      <c r="I856" s="13"/>
      <c r="J856" s="13"/>
      <c r="K856" s="8" t="s">
        <v>53</v>
      </c>
      <c r="L856" s="8"/>
      <c r="M856" s="8"/>
      <c r="N856" s="8"/>
      <c r="O856" s="9" t="s">
        <v>38</v>
      </c>
      <c r="P856" s="9"/>
      <c r="Q856" s="41" t="s">
        <v>13</v>
      </c>
      <c r="Z856" s="13" t="s">
        <v>8</v>
      </c>
      <c r="AA856" s="13"/>
      <c r="AB856" s="13"/>
      <c r="AC856" s="13"/>
      <c r="AD856" s="13"/>
      <c r="AE856" s="8" t="s">
        <v>53</v>
      </c>
      <c r="AF856" s="8"/>
      <c r="AG856" s="8"/>
      <c r="AH856" s="8"/>
      <c r="AI856" s="9" t="s">
        <v>38</v>
      </c>
      <c r="AJ856" s="9"/>
      <c r="AK856" s="41" t="s">
        <v>13</v>
      </c>
      <c r="AT856" s="13" t="s">
        <v>8</v>
      </c>
      <c r="AU856" s="13"/>
      <c r="AV856" s="13"/>
      <c r="AW856" s="13"/>
      <c r="AX856" s="13"/>
      <c r="AY856" s="8" t="s">
        <v>53</v>
      </c>
      <c r="AZ856" s="8"/>
      <c r="BA856" s="8"/>
      <c r="BB856" s="8"/>
      <c r="BC856" s="9" t="s">
        <v>38</v>
      </c>
      <c r="BD856" s="9"/>
      <c r="BE856" s="41" t="s">
        <v>13</v>
      </c>
      <c r="BN856" s="13" t="s">
        <v>8</v>
      </c>
      <c r="BO856" s="13"/>
      <c r="BP856" s="13"/>
      <c r="BQ856" s="13"/>
      <c r="BR856" s="13"/>
      <c r="BS856" s="8" t="s">
        <v>53</v>
      </c>
      <c r="BT856" s="8"/>
      <c r="BU856" s="8"/>
      <c r="BV856" s="8"/>
      <c r="BW856" s="9" t="s">
        <v>38</v>
      </c>
      <c r="BX856" s="9"/>
      <c r="BY856" s="41" t="s">
        <v>13</v>
      </c>
      <c r="CH856" s="13" t="s">
        <v>8</v>
      </c>
      <c r="CI856" s="13"/>
      <c r="CJ856" s="13"/>
      <c r="CK856" s="13"/>
      <c r="CL856" s="13"/>
      <c r="CM856" s="8" t="s">
        <v>53</v>
      </c>
      <c r="CN856" s="8"/>
      <c r="CO856" s="8"/>
      <c r="CP856" s="8"/>
      <c r="CQ856" s="9" t="s">
        <v>38</v>
      </c>
      <c r="CR856" s="9"/>
      <c r="CS856" s="41" t="s">
        <v>13</v>
      </c>
      <c r="DB856" s="13" t="s">
        <v>8</v>
      </c>
      <c r="DC856" s="13"/>
      <c r="DD856" s="13"/>
      <c r="DE856" s="13"/>
      <c r="DF856" s="13"/>
      <c r="DG856" s="8" t="s">
        <v>53</v>
      </c>
      <c r="DH856" s="8"/>
      <c r="DI856" s="8"/>
      <c r="DJ856" s="8"/>
      <c r="DK856" s="9" t="s">
        <v>38</v>
      </c>
      <c r="DL856" s="9"/>
      <c r="DM856" s="41" t="s">
        <v>13</v>
      </c>
      <c r="DV856" s="13" t="s">
        <v>8</v>
      </c>
      <c r="DW856" s="13"/>
      <c r="DX856" s="13"/>
      <c r="DY856" s="13"/>
      <c r="DZ856" s="13"/>
      <c r="EA856" s="8" t="s">
        <v>53</v>
      </c>
      <c r="EB856" s="8"/>
      <c r="EC856" s="8"/>
      <c r="ED856" s="8"/>
      <c r="EE856" s="9" t="s">
        <v>38</v>
      </c>
      <c r="EF856" s="9"/>
      <c r="EG856" s="41" t="s">
        <v>13</v>
      </c>
    </row>
    <row r="857" s="1" customFormat="1" customHeight="1" spans="6:137">
      <c r="F857" s="13" t="s">
        <v>54</v>
      </c>
      <c r="G857" s="13" t="s">
        <v>55</v>
      </c>
      <c r="H857" s="13" t="s">
        <v>56</v>
      </c>
      <c r="I857" s="13" t="s">
        <v>57</v>
      </c>
      <c r="J857" s="13" t="s">
        <v>8</v>
      </c>
      <c r="K857" s="8" t="s">
        <v>58</v>
      </c>
      <c r="L857" s="8" t="s">
        <v>26</v>
      </c>
      <c r="M857" s="8" t="s">
        <v>27</v>
      </c>
      <c r="N857" s="42" t="s">
        <v>28</v>
      </c>
      <c r="O857" s="9" t="s">
        <v>59</v>
      </c>
      <c r="P857" s="9" t="s">
        <v>60</v>
      </c>
      <c r="Q857" s="41"/>
      <c r="R857" s="1"/>
      <c r="S857" s="1"/>
      <c r="T857" s="1"/>
      <c r="U857" s="1"/>
      <c r="V857" s="1"/>
      <c r="W857" s="1"/>
      <c r="X857" s="1"/>
      <c r="Y857" s="1"/>
      <c r="Z857" s="13" t="s">
        <v>54</v>
      </c>
      <c r="AA857" s="13" t="s">
        <v>55</v>
      </c>
      <c r="AB857" s="13" t="s">
        <v>56</v>
      </c>
      <c r="AC857" s="13" t="s">
        <v>57</v>
      </c>
      <c r="AD857" s="13" t="s">
        <v>8</v>
      </c>
      <c r="AE857" s="8" t="s">
        <v>58</v>
      </c>
      <c r="AF857" s="8" t="s">
        <v>26</v>
      </c>
      <c r="AG857" s="8" t="s">
        <v>27</v>
      </c>
      <c r="AH857" s="42" t="s">
        <v>28</v>
      </c>
      <c r="AI857" s="9" t="s">
        <v>59</v>
      </c>
      <c r="AJ857" s="9" t="s">
        <v>60</v>
      </c>
      <c r="AK857" s="41"/>
      <c r="AL857" s="1"/>
      <c r="AM857" s="1"/>
      <c r="AN857" s="1"/>
      <c r="AO857" s="1"/>
      <c r="AP857" s="1"/>
      <c r="AQ857" s="1"/>
      <c r="AR857" s="1"/>
      <c r="AS857" s="1"/>
      <c r="AT857" s="13" t="s">
        <v>54</v>
      </c>
      <c r="AU857" s="13" t="s">
        <v>55</v>
      </c>
      <c r="AV857" s="13" t="s">
        <v>56</v>
      </c>
      <c r="AW857" s="13" t="s">
        <v>57</v>
      </c>
      <c r="AX857" s="13" t="s">
        <v>8</v>
      </c>
      <c r="AY857" s="8" t="s">
        <v>58</v>
      </c>
      <c r="AZ857" s="8" t="s">
        <v>26</v>
      </c>
      <c r="BA857" s="8" t="s">
        <v>27</v>
      </c>
      <c r="BB857" s="42" t="s">
        <v>28</v>
      </c>
      <c r="BC857" s="9" t="s">
        <v>59</v>
      </c>
      <c r="BD857" s="9" t="s">
        <v>60</v>
      </c>
      <c r="BE857" s="41"/>
      <c r="BF857" s="1"/>
      <c r="BG857" s="1"/>
      <c r="BH857" s="1"/>
      <c r="BI857" s="1"/>
      <c r="BJ857" s="1"/>
      <c r="BK857" s="1"/>
      <c r="BL857" s="1"/>
      <c r="BM857" s="1"/>
      <c r="BN857" s="13" t="s">
        <v>54</v>
      </c>
      <c r="BO857" s="13" t="s">
        <v>55</v>
      </c>
      <c r="BP857" s="13" t="s">
        <v>56</v>
      </c>
      <c r="BQ857" s="13" t="s">
        <v>57</v>
      </c>
      <c r="BR857" s="13" t="s">
        <v>8</v>
      </c>
      <c r="BS857" s="8" t="s">
        <v>58</v>
      </c>
      <c r="BT857" s="8" t="s">
        <v>26</v>
      </c>
      <c r="BU857" s="8" t="s">
        <v>27</v>
      </c>
      <c r="BV857" s="42" t="s">
        <v>28</v>
      </c>
      <c r="BW857" s="9" t="s">
        <v>59</v>
      </c>
      <c r="BX857" s="9" t="s">
        <v>60</v>
      </c>
      <c r="BY857" s="41"/>
      <c r="BZ857" s="1"/>
      <c r="CA857" s="1"/>
      <c r="CB857" s="1"/>
      <c r="CC857" s="1"/>
      <c r="CD857" s="1"/>
      <c r="CE857" s="1"/>
      <c r="CF857" s="1"/>
      <c r="CG857" s="1"/>
      <c r="CH857" s="13" t="s">
        <v>54</v>
      </c>
      <c r="CI857" s="13" t="s">
        <v>55</v>
      </c>
      <c r="CJ857" s="13" t="s">
        <v>56</v>
      </c>
      <c r="CK857" s="13" t="s">
        <v>57</v>
      </c>
      <c r="CL857" s="13" t="s">
        <v>8</v>
      </c>
      <c r="CM857" s="8" t="s">
        <v>58</v>
      </c>
      <c r="CN857" s="8" t="s">
        <v>26</v>
      </c>
      <c r="CO857" s="8" t="s">
        <v>27</v>
      </c>
      <c r="CP857" s="42" t="s">
        <v>28</v>
      </c>
      <c r="CQ857" s="9" t="s">
        <v>59</v>
      </c>
      <c r="CR857" s="9" t="s">
        <v>60</v>
      </c>
      <c r="CS857" s="41"/>
      <c r="CT857" s="1"/>
      <c r="CU857" s="1"/>
      <c r="CV857" s="1"/>
      <c r="CW857" s="1"/>
      <c r="CX857" s="1"/>
      <c r="CY857" s="1"/>
      <c r="CZ857" s="1"/>
      <c r="DA857" s="1"/>
      <c r="DB857" s="13" t="s">
        <v>54</v>
      </c>
      <c r="DC857" s="13" t="s">
        <v>55</v>
      </c>
      <c r="DD857" s="13" t="s">
        <v>56</v>
      </c>
      <c r="DE857" s="13" t="s">
        <v>57</v>
      </c>
      <c r="DF857" s="13" t="s">
        <v>8</v>
      </c>
      <c r="DG857" s="8" t="s">
        <v>58</v>
      </c>
      <c r="DH857" s="8" t="s">
        <v>26</v>
      </c>
      <c r="DI857" s="8" t="s">
        <v>27</v>
      </c>
      <c r="DJ857" s="42" t="s">
        <v>28</v>
      </c>
      <c r="DK857" s="9" t="s">
        <v>59</v>
      </c>
      <c r="DL857" s="9" t="s">
        <v>60</v>
      </c>
      <c r="DM857" s="41"/>
      <c r="DN857" s="1"/>
      <c r="DO857" s="1"/>
      <c r="DP857" s="1"/>
      <c r="DQ857" s="1"/>
      <c r="DR857" s="1"/>
      <c r="DS857" s="1"/>
      <c r="DT857" s="1"/>
      <c r="DU857" s="1"/>
      <c r="DV857" s="13" t="s">
        <v>54</v>
      </c>
      <c r="DW857" s="13" t="s">
        <v>55</v>
      </c>
      <c r="DX857" s="13" t="s">
        <v>56</v>
      </c>
      <c r="DY857" s="13" t="s">
        <v>57</v>
      </c>
      <c r="DZ857" s="13" t="s">
        <v>8</v>
      </c>
      <c r="EA857" s="8" t="s">
        <v>58</v>
      </c>
      <c r="EB857" s="8" t="s">
        <v>26</v>
      </c>
      <c r="EC857" s="8" t="s">
        <v>27</v>
      </c>
      <c r="ED857" s="42" t="s">
        <v>28</v>
      </c>
      <c r="EE857" s="9" t="s">
        <v>59</v>
      </c>
      <c r="EF857" s="9" t="s">
        <v>60</v>
      </c>
      <c r="EG857" s="41"/>
    </row>
    <row r="858" s="1" customFormat="1" customHeight="1" spans="6:137">
      <c r="F858" s="11">
        <v>2536</v>
      </c>
      <c r="G858" s="12">
        <v>1.728</v>
      </c>
      <c r="H858" s="11">
        <v>1</v>
      </c>
      <c r="I858" s="11">
        <v>0</v>
      </c>
      <c r="J858" s="13">
        <f t="shared" ref="J858:J868" si="1742">F858*G858*H858+I858</f>
        <v>4382.208</v>
      </c>
      <c r="K858" s="11">
        <v>1</v>
      </c>
      <c r="L858" s="11">
        <v>0.95</v>
      </c>
      <c r="M858" s="11">
        <v>2.09</v>
      </c>
      <c r="N858" s="42">
        <f t="shared" ref="N858:N868" si="1743">L858*M858+1</f>
        <v>2.9855</v>
      </c>
      <c r="O858" s="11">
        <v>1.275</v>
      </c>
      <c r="P858" s="9">
        <v>0.5</v>
      </c>
      <c r="Q858" s="43">
        <f t="shared" ref="Q858:Q868" si="1744">J858*K858*N858*O858*P858</f>
        <v>8340.4647648</v>
      </c>
      <c r="Z858" s="11">
        <v>2536</v>
      </c>
      <c r="AA858" s="12">
        <v>1.728</v>
      </c>
      <c r="AB858" s="11">
        <v>1</v>
      </c>
      <c r="AC858" s="11">
        <v>0</v>
      </c>
      <c r="AD858" s="13">
        <f t="shared" ref="AD858:AD868" si="1745">Z858*AA858*AB858+AC858</f>
        <v>4382.208</v>
      </c>
      <c r="AE858" s="11">
        <v>1</v>
      </c>
      <c r="AF858" s="11">
        <v>0.95</v>
      </c>
      <c r="AG858" s="11">
        <v>2.09</v>
      </c>
      <c r="AH858" s="42">
        <f t="shared" ref="AH858:AH868" si="1746">AF858*AG858+1</f>
        <v>2.9855</v>
      </c>
      <c r="AI858" s="11">
        <v>1.275</v>
      </c>
      <c r="AJ858" s="9">
        <v>0.5</v>
      </c>
      <c r="AK858" s="43">
        <f t="shared" ref="AK858:AK868" si="1747">AD858*AE858*AH858*AI858*AJ858</f>
        <v>8340.4647648</v>
      </c>
      <c r="AT858" s="11">
        <v>2536</v>
      </c>
      <c r="AU858" s="12">
        <v>1.728</v>
      </c>
      <c r="AV858" s="11">
        <v>1</v>
      </c>
      <c r="AW858" s="11">
        <v>0</v>
      </c>
      <c r="AX858" s="13">
        <f t="shared" ref="AX858:AX868" si="1748">AT858*AU858*AV858+AW858</f>
        <v>4382.208</v>
      </c>
      <c r="AY858" s="11">
        <v>1</v>
      </c>
      <c r="AZ858" s="11">
        <v>0.95</v>
      </c>
      <c r="BA858" s="11">
        <v>2.09</v>
      </c>
      <c r="BB858" s="42">
        <f t="shared" ref="BB858:BB868" si="1749">AZ858*BA858+1</f>
        <v>2.9855</v>
      </c>
      <c r="BC858" s="11">
        <v>1.275</v>
      </c>
      <c r="BD858" s="9">
        <v>0.5</v>
      </c>
      <c r="BE858" s="43">
        <f t="shared" ref="BE858:BE868" si="1750">AX858*AY858*BB858*BC858*BD858</f>
        <v>8340.4647648</v>
      </c>
      <c r="BN858" s="11">
        <v>2536</v>
      </c>
      <c r="BO858" s="12">
        <v>1.728</v>
      </c>
      <c r="BP858" s="11">
        <v>1</v>
      </c>
      <c r="BQ858" s="11">
        <v>0</v>
      </c>
      <c r="BR858" s="13">
        <f t="shared" ref="BR858:BR868" si="1751">BN858*BO858*BP858+BQ858</f>
        <v>4382.208</v>
      </c>
      <c r="BS858" s="11">
        <v>1</v>
      </c>
      <c r="BT858" s="11">
        <v>0.95</v>
      </c>
      <c r="BU858" s="11">
        <v>2.09</v>
      </c>
      <c r="BV858" s="42">
        <f t="shared" ref="BV858:BV868" si="1752">BT858*BU858+1</f>
        <v>2.9855</v>
      </c>
      <c r="BW858" s="11">
        <v>1.275</v>
      </c>
      <c r="BX858" s="9">
        <v>0.5</v>
      </c>
      <c r="BY858" s="43">
        <f t="shared" ref="BY858:BY868" si="1753">BR858*BS858*BV858*BW858*BX858</f>
        <v>8340.4647648</v>
      </c>
      <c r="CH858" s="11">
        <v>2536</v>
      </c>
      <c r="CI858" s="12">
        <v>1.728</v>
      </c>
      <c r="CJ858" s="11">
        <v>1</v>
      </c>
      <c r="CK858" s="11">
        <v>0</v>
      </c>
      <c r="CL858" s="13">
        <f t="shared" ref="CL858:CL868" si="1754">CH858*CI858*CJ858+CK858</f>
        <v>4382.208</v>
      </c>
      <c r="CM858" s="11">
        <v>1</v>
      </c>
      <c r="CN858" s="11">
        <v>0.95</v>
      </c>
      <c r="CO858" s="11">
        <v>2.09</v>
      </c>
      <c r="CP858" s="42">
        <f t="shared" ref="CP858:CP868" si="1755">CN858*CO858+1</f>
        <v>2.9855</v>
      </c>
      <c r="CQ858" s="11">
        <v>1.275</v>
      </c>
      <c r="CR858" s="9">
        <v>0.5</v>
      </c>
      <c r="CS858" s="43">
        <f t="shared" ref="CS858:CS868" si="1756">CL858*CM858*CP858*CQ858*CR858</f>
        <v>8340.4647648</v>
      </c>
      <c r="DB858" s="11">
        <v>2536</v>
      </c>
      <c r="DC858" s="12">
        <v>1.728</v>
      </c>
      <c r="DD858" s="11">
        <v>1</v>
      </c>
      <c r="DE858" s="11">
        <v>0</v>
      </c>
      <c r="DF858" s="13">
        <f t="shared" ref="DF858:DF868" si="1757">DB858*DC858*DD858+DE858</f>
        <v>4382.208</v>
      </c>
      <c r="DG858" s="11">
        <v>1</v>
      </c>
      <c r="DH858" s="11">
        <v>0.95</v>
      </c>
      <c r="DI858" s="11">
        <v>2.09</v>
      </c>
      <c r="DJ858" s="42">
        <f t="shared" ref="DJ858:DJ868" si="1758">DH858*DI858+1</f>
        <v>2.9855</v>
      </c>
      <c r="DK858" s="11">
        <v>1.275</v>
      </c>
      <c r="DL858" s="9">
        <v>0.5</v>
      </c>
      <c r="DM858" s="43">
        <f t="shared" ref="DM858:DM868" si="1759">DF858*DG858*DJ858*DK858*DL858</f>
        <v>8340.4647648</v>
      </c>
      <c r="DV858" s="11">
        <v>2536</v>
      </c>
      <c r="DW858" s="12">
        <v>1.728</v>
      </c>
      <c r="DX858" s="11">
        <v>1</v>
      </c>
      <c r="DY858" s="11">
        <v>0</v>
      </c>
      <c r="DZ858" s="13">
        <f t="shared" ref="DZ858:DZ868" si="1760">DV858*DW858*DX858+DY858</f>
        <v>4382.208</v>
      </c>
      <c r="EA858" s="11">
        <v>1</v>
      </c>
      <c r="EB858" s="11">
        <v>0.95</v>
      </c>
      <c r="EC858" s="11">
        <v>2.91</v>
      </c>
      <c r="ED858" s="42">
        <f t="shared" ref="ED858:ED868" si="1761">EB858*EC858+1</f>
        <v>3.7645</v>
      </c>
      <c r="EE858" s="11">
        <v>1.275</v>
      </c>
      <c r="EF858" s="9">
        <v>0.5</v>
      </c>
      <c r="EG858" s="43">
        <f t="shared" ref="EG858:EG868" si="1762">DZ858*EA858*ED858*EE858*EF858</f>
        <v>10516.7240352</v>
      </c>
    </row>
    <row r="859" s="1" customFormat="1" customHeight="1" spans="6:137">
      <c r="F859" s="11">
        <v>2536</v>
      </c>
      <c r="G859" s="12">
        <v>1.728</v>
      </c>
      <c r="H859" s="11">
        <v>1</v>
      </c>
      <c r="I859" s="11">
        <v>0</v>
      </c>
      <c r="J859" s="13">
        <f t="shared" si="1742"/>
        <v>4382.208</v>
      </c>
      <c r="K859" s="11">
        <v>1</v>
      </c>
      <c r="L859" s="11">
        <v>0.95</v>
      </c>
      <c r="M859" s="11">
        <v>2.09</v>
      </c>
      <c r="N859" s="42">
        <f t="shared" si="1743"/>
        <v>2.9855</v>
      </c>
      <c r="O859" s="11">
        <v>1.275</v>
      </c>
      <c r="P859" s="9">
        <v>0.5</v>
      </c>
      <c r="Q859" s="43">
        <f t="shared" si="1744"/>
        <v>8340.4647648</v>
      </c>
      <c r="Z859" s="11">
        <v>2536</v>
      </c>
      <c r="AA859" s="12">
        <v>1.728</v>
      </c>
      <c r="AB859" s="11">
        <v>1</v>
      </c>
      <c r="AC859" s="11">
        <v>0</v>
      </c>
      <c r="AD859" s="13">
        <f t="shared" si="1745"/>
        <v>4382.208</v>
      </c>
      <c r="AE859" s="11">
        <v>1</v>
      </c>
      <c r="AF859" s="11">
        <v>0.95</v>
      </c>
      <c r="AG859" s="11">
        <v>2.09</v>
      </c>
      <c r="AH859" s="42">
        <f t="shared" si="1746"/>
        <v>2.9855</v>
      </c>
      <c r="AI859" s="11">
        <v>1.275</v>
      </c>
      <c r="AJ859" s="9">
        <v>0.5</v>
      </c>
      <c r="AK859" s="43">
        <f t="shared" si="1747"/>
        <v>8340.4647648</v>
      </c>
      <c r="AT859" s="11">
        <v>2536</v>
      </c>
      <c r="AU859" s="12">
        <v>1.728</v>
      </c>
      <c r="AV859" s="11">
        <v>1</v>
      </c>
      <c r="AW859" s="11">
        <v>0</v>
      </c>
      <c r="AX859" s="13">
        <f t="shared" si="1748"/>
        <v>4382.208</v>
      </c>
      <c r="AY859" s="11">
        <v>1</v>
      </c>
      <c r="AZ859" s="11">
        <v>0.95</v>
      </c>
      <c r="BA859" s="11">
        <v>2.09</v>
      </c>
      <c r="BB859" s="42">
        <f t="shared" si="1749"/>
        <v>2.9855</v>
      </c>
      <c r="BC859" s="11">
        <v>1.275</v>
      </c>
      <c r="BD859" s="9">
        <v>0.5</v>
      </c>
      <c r="BE859" s="43">
        <f t="shared" si="1750"/>
        <v>8340.4647648</v>
      </c>
      <c r="BN859" s="11">
        <v>2536</v>
      </c>
      <c r="BO859" s="12">
        <v>1.728</v>
      </c>
      <c r="BP859" s="11">
        <v>1</v>
      </c>
      <c r="BQ859" s="11">
        <v>0</v>
      </c>
      <c r="BR859" s="13">
        <f t="shared" si="1751"/>
        <v>4382.208</v>
      </c>
      <c r="BS859" s="11">
        <v>1</v>
      </c>
      <c r="BT859" s="11">
        <v>0.95</v>
      </c>
      <c r="BU859" s="11">
        <v>2.09</v>
      </c>
      <c r="BV859" s="42">
        <f t="shared" si="1752"/>
        <v>2.9855</v>
      </c>
      <c r="BW859" s="11">
        <v>1.275</v>
      </c>
      <c r="BX859" s="9">
        <v>0.5</v>
      </c>
      <c r="BY859" s="43">
        <f t="shared" si="1753"/>
        <v>8340.4647648</v>
      </c>
      <c r="CH859" s="11">
        <v>2536</v>
      </c>
      <c r="CI859" s="12">
        <v>1.728</v>
      </c>
      <c r="CJ859" s="11">
        <v>1</v>
      </c>
      <c r="CK859" s="11">
        <v>0</v>
      </c>
      <c r="CL859" s="13">
        <f t="shared" si="1754"/>
        <v>4382.208</v>
      </c>
      <c r="CM859" s="11">
        <v>1</v>
      </c>
      <c r="CN859" s="11">
        <v>0.95</v>
      </c>
      <c r="CO859" s="11">
        <v>2.09</v>
      </c>
      <c r="CP859" s="42">
        <f t="shared" si="1755"/>
        <v>2.9855</v>
      </c>
      <c r="CQ859" s="11">
        <v>1.275</v>
      </c>
      <c r="CR859" s="9">
        <v>0.5</v>
      </c>
      <c r="CS859" s="43">
        <f t="shared" si="1756"/>
        <v>8340.4647648</v>
      </c>
      <c r="DB859" s="11">
        <v>2536</v>
      </c>
      <c r="DC859" s="12">
        <v>1.728</v>
      </c>
      <c r="DD859" s="11">
        <v>1</v>
      </c>
      <c r="DE859" s="11">
        <v>0</v>
      </c>
      <c r="DF859" s="13">
        <f t="shared" si="1757"/>
        <v>4382.208</v>
      </c>
      <c r="DG859" s="11">
        <v>1</v>
      </c>
      <c r="DH859" s="11">
        <v>0.95</v>
      </c>
      <c r="DI859" s="11">
        <v>2.09</v>
      </c>
      <c r="DJ859" s="42">
        <f t="shared" si="1758"/>
        <v>2.9855</v>
      </c>
      <c r="DK859" s="11">
        <v>1.275</v>
      </c>
      <c r="DL859" s="9">
        <v>0.5</v>
      </c>
      <c r="DM859" s="43">
        <f t="shared" si="1759"/>
        <v>8340.4647648</v>
      </c>
      <c r="DV859" s="11">
        <v>2536</v>
      </c>
      <c r="DW859" s="12">
        <v>1.728</v>
      </c>
      <c r="DX859" s="11">
        <v>1</v>
      </c>
      <c r="DY859" s="11">
        <v>0</v>
      </c>
      <c r="DZ859" s="13">
        <f t="shared" si="1760"/>
        <v>4382.208</v>
      </c>
      <c r="EA859" s="11">
        <v>1</v>
      </c>
      <c r="EB859" s="11">
        <v>0.95</v>
      </c>
      <c r="EC859" s="11">
        <v>2.91</v>
      </c>
      <c r="ED859" s="42">
        <f t="shared" si="1761"/>
        <v>3.7645</v>
      </c>
      <c r="EE859" s="11">
        <v>1.275</v>
      </c>
      <c r="EF859" s="9">
        <v>0.5</v>
      </c>
      <c r="EG859" s="43">
        <f t="shared" si="1762"/>
        <v>10516.7240352</v>
      </c>
    </row>
    <row r="860" s="1" customFormat="1" customHeight="1" spans="6:137">
      <c r="F860" s="11">
        <v>2536</v>
      </c>
      <c r="G860" s="12">
        <v>1.728</v>
      </c>
      <c r="H860" s="11">
        <v>1</v>
      </c>
      <c r="I860" s="11">
        <v>0</v>
      </c>
      <c r="J860" s="13">
        <f t="shared" si="1742"/>
        <v>4382.208</v>
      </c>
      <c r="K860" s="11">
        <v>1</v>
      </c>
      <c r="L860" s="11">
        <v>0.95</v>
      </c>
      <c r="M860" s="11">
        <v>2.09</v>
      </c>
      <c r="N860" s="42">
        <f t="shared" si="1743"/>
        <v>2.9855</v>
      </c>
      <c r="O860" s="11">
        <v>1.275</v>
      </c>
      <c r="P860" s="9">
        <v>0.5</v>
      </c>
      <c r="Q860" s="43">
        <f t="shared" si="1744"/>
        <v>8340.4647648</v>
      </c>
      <c r="Z860" s="11">
        <v>2536</v>
      </c>
      <c r="AA860" s="12">
        <v>1.728</v>
      </c>
      <c r="AB860" s="11">
        <v>1</v>
      </c>
      <c r="AC860" s="11">
        <v>0</v>
      </c>
      <c r="AD860" s="13">
        <f t="shared" si="1745"/>
        <v>4382.208</v>
      </c>
      <c r="AE860" s="11">
        <v>1</v>
      </c>
      <c r="AF860" s="11">
        <v>0.95</v>
      </c>
      <c r="AG860" s="11">
        <v>2.09</v>
      </c>
      <c r="AH860" s="42">
        <f t="shared" si="1746"/>
        <v>2.9855</v>
      </c>
      <c r="AI860" s="11">
        <v>1.275</v>
      </c>
      <c r="AJ860" s="9">
        <v>0.5</v>
      </c>
      <c r="AK860" s="43">
        <f t="shared" si="1747"/>
        <v>8340.4647648</v>
      </c>
      <c r="AT860" s="11">
        <v>2536</v>
      </c>
      <c r="AU860" s="12">
        <v>1.728</v>
      </c>
      <c r="AV860" s="11">
        <v>1</v>
      </c>
      <c r="AW860" s="11">
        <v>0</v>
      </c>
      <c r="AX860" s="13">
        <f t="shared" si="1748"/>
        <v>4382.208</v>
      </c>
      <c r="AY860" s="11">
        <v>1</v>
      </c>
      <c r="AZ860" s="11">
        <v>0.95</v>
      </c>
      <c r="BA860" s="11">
        <v>2.09</v>
      </c>
      <c r="BB860" s="42">
        <f t="shared" si="1749"/>
        <v>2.9855</v>
      </c>
      <c r="BC860" s="11">
        <v>1.275</v>
      </c>
      <c r="BD860" s="9">
        <v>0.5</v>
      </c>
      <c r="BE860" s="43">
        <f t="shared" si="1750"/>
        <v>8340.4647648</v>
      </c>
      <c r="BN860" s="11">
        <v>2536</v>
      </c>
      <c r="BO860" s="12">
        <v>1.728</v>
      </c>
      <c r="BP860" s="11">
        <v>1</v>
      </c>
      <c r="BQ860" s="11">
        <v>0</v>
      </c>
      <c r="BR860" s="13">
        <f t="shared" si="1751"/>
        <v>4382.208</v>
      </c>
      <c r="BS860" s="11">
        <v>1</v>
      </c>
      <c r="BT860" s="11">
        <v>0.95</v>
      </c>
      <c r="BU860" s="11">
        <v>2.09</v>
      </c>
      <c r="BV860" s="42">
        <f t="shared" si="1752"/>
        <v>2.9855</v>
      </c>
      <c r="BW860" s="11">
        <v>1.275</v>
      </c>
      <c r="BX860" s="9">
        <v>0.5</v>
      </c>
      <c r="BY860" s="43">
        <f t="shared" si="1753"/>
        <v>8340.4647648</v>
      </c>
      <c r="CH860" s="11">
        <v>2536</v>
      </c>
      <c r="CI860" s="12">
        <v>1.728</v>
      </c>
      <c r="CJ860" s="11">
        <v>1</v>
      </c>
      <c r="CK860" s="11">
        <v>0</v>
      </c>
      <c r="CL860" s="13">
        <f t="shared" si="1754"/>
        <v>4382.208</v>
      </c>
      <c r="CM860" s="11">
        <v>1</v>
      </c>
      <c r="CN860" s="11">
        <v>0.95</v>
      </c>
      <c r="CO860" s="11">
        <v>2.09</v>
      </c>
      <c r="CP860" s="42">
        <f t="shared" si="1755"/>
        <v>2.9855</v>
      </c>
      <c r="CQ860" s="11">
        <v>1.275</v>
      </c>
      <c r="CR860" s="9">
        <v>0.5</v>
      </c>
      <c r="CS860" s="43">
        <f t="shared" si="1756"/>
        <v>8340.4647648</v>
      </c>
      <c r="DB860" s="11">
        <v>2536</v>
      </c>
      <c r="DC860" s="12">
        <v>1.728</v>
      </c>
      <c r="DD860" s="11">
        <v>1</v>
      </c>
      <c r="DE860" s="11">
        <v>0</v>
      </c>
      <c r="DF860" s="13">
        <f t="shared" si="1757"/>
        <v>4382.208</v>
      </c>
      <c r="DG860" s="11">
        <v>1</v>
      </c>
      <c r="DH860" s="11">
        <v>0.95</v>
      </c>
      <c r="DI860" s="11">
        <v>2.09</v>
      </c>
      <c r="DJ860" s="42">
        <f t="shared" si="1758"/>
        <v>2.9855</v>
      </c>
      <c r="DK860" s="11">
        <v>1.275</v>
      </c>
      <c r="DL860" s="9">
        <v>0.5</v>
      </c>
      <c r="DM860" s="43">
        <f t="shared" si="1759"/>
        <v>8340.4647648</v>
      </c>
      <c r="DV860" s="11">
        <v>2536</v>
      </c>
      <c r="DW860" s="12">
        <v>1.728</v>
      </c>
      <c r="DX860" s="11">
        <v>1</v>
      </c>
      <c r="DY860" s="11">
        <v>0</v>
      </c>
      <c r="DZ860" s="13">
        <f t="shared" si="1760"/>
        <v>4382.208</v>
      </c>
      <c r="EA860" s="11">
        <v>1</v>
      </c>
      <c r="EB860" s="11">
        <v>0.95</v>
      </c>
      <c r="EC860" s="11">
        <v>2.91</v>
      </c>
      <c r="ED860" s="42">
        <f t="shared" si="1761"/>
        <v>3.7645</v>
      </c>
      <c r="EE860" s="11">
        <v>1.275</v>
      </c>
      <c r="EF860" s="9">
        <v>0.5</v>
      </c>
      <c r="EG860" s="43">
        <f t="shared" si="1762"/>
        <v>10516.7240352</v>
      </c>
    </row>
    <row r="861" s="1" customFormat="1" customHeight="1" spans="6:137">
      <c r="F861" s="11">
        <v>2536</v>
      </c>
      <c r="G861" s="12">
        <v>1.728</v>
      </c>
      <c r="H861" s="11">
        <v>1</v>
      </c>
      <c r="I861" s="11">
        <v>0</v>
      </c>
      <c r="J861" s="13">
        <f t="shared" si="1742"/>
        <v>4382.208</v>
      </c>
      <c r="K861" s="11">
        <v>1</v>
      </c>
      <c r="L861" s="11">
        <v>0.95</v>
      </c>
      <c r="M861" s="11">
        <v>2.09</v>
      </c>
      <c r="N861" s="42">
        <f t="shared" si="1743"/>
        <v>2.9855</v>
      </c>
      <c r="O861" s="11">
        <v>1.275</v>
      </c>
      <c r="P861" s="9">
        <v>0.5</v>
      </c>
      <c r="Q861" s="43">
        <f t="shared" si="1744"/>
        <v>8340.4647648</v>
      </c>
      <c r="Z861" s="11">
        <v>2536</v>
      </c>
      <c r="AA861" s="12">
        <v>1.728</v>
      </c>
      <c r="AB861" s="11">
        <v>1</v>
      </c>
      <c r="AC861" s="11">
        <v>0</v>
      </c>
      <c r="AD861" s="13">
        <f t="shared" si="1745"/>
        <v>4382.208</v>
      </c>
      <c r="AE861" s="11">
        <v>1</v>
      </c>
      <c r="AF861" s="11">
        <v>0.95</v>
      </c>
      <c r="AG861" s="11">
        <v>2.09</v>
      </c>
      <c r="AH861" s="42">
        <f t="shared" si="1746"/>
        <v>2.9855</v>
      </c>
      <c r="AI861" s="11">
        <v>1.275</v>
      </c>
      <c r="AJ861" s="9">
        <v>0.5</v>
      </c>
      <c r="AK861" s="43">
        <f t="shared" si="1747"/>
        <v>8340.4647648</v>
      </c>
      <c r="AT861" s="11">
        <v>2536</v>
      </c>
      <c r="AU861" s="12">
        <v>1.728</v>
      </c>
      <c r="AV861" s="11">
        <v>1</v>
      </c>
      <c r="AW861" s="11">
        <v>0</v>
      </c>
      <c r="AX861" s="13">
        <f t="shared" si="1748"/>
        <v>4382.208</v>
      </c>
      <c r="AY861" s="11">
        <v>1</v>
      </c>
      <c r="AZ861" s="11">
        <v>0.95</v>
      </c>
      <c r="BA861" s="11">
        <v>2.09</v>
      </c>
      <c r="BB861" s="42">
        <f t="shared" si="1749"/>
        <v>2.9855</v>
      </c>
      <c r="BC861" s="11">
        <v>1.275</v>
      </c>
      <c r="BD861" s="9">
        <v>0.5</v>
      </c>
      <c r="BE861" s="43">
        <f t="shared" si="1750"/>
        <v>8340.4647648</v>
      </c>
      <c r="BN861" s="11">
        <v>2536</v>
      </c>
      <c r="BO861" s="12">
        <v>1.728</v>
      </c>
      <c r="BP861" s="11">
        <v>1</v>
      </c>
      <c r="BQ861" s="11">
        <v>0</v>
      </c>
      <c r="BR861" s="13">
        <f t="shared" si="1751"/>
        <v>4382.208</v>
      </c>
      <c r="BS861" s="11">
        <v>1</v>
      </c>
      <c r="BT861" s="11">
        <v>0.95</v>
      </c>
      <c r="BU861" s="11">
        <v>2.09</v>
      </c>
      <c r="BV861" s="42">
        <f t="shared" si="1752"/>
        <v>2.9855</v>
      </c>
      <c r="BW861" s="11">
        <v>1.275</v>
      </c>
      <c r="BX861" s="9">
        <v>0.5</v>
      </c>
      <c r="BY861" s="43">
        <f t="shared" si="1753"/>
        <v>8340.4647648</v>
      </c>
      <c r="CH861" s="11">
        <v>2536</v>
      </c>
      <c r="CI861" s="12">
        <v>1.728</v>
      </c>
      <c r="CJ861" s="11">
        <v>1</v>
      </c>
      <c r="CK861" s="11">
        <v>0</v>
      </c>
      <c r="CL861" s="13">
        <f t="shared" si="1754"/>
        <v>4382.208</v>
      </c>
      <c r="CM861" s="11">
        <v>1</v>
      </c>
      <c r="CN861" s="11">
        <v>0.95</v>
      </c>
      <c r="CO861" s="11">
        <v>2.09</v>
      </c>
      <c r="CP861" s="42">
        <f t="shared" si="1755"/>
        <v>2.9855</v>
      </c>
      <c r="CQ861" s="11">
        <v>1.275</v>
      </c>
      <c r="CR861" s="9">
        <v>0.5</v>
      </c>
      <c r="CS861" s="43">
        <f t="shared" si="1756"/>
        <v>8340.4647648</v>
      </c>
      <c r="DB861" s="11">
        <v>2536</v>
      </c>
      <c r="DC861" s="12">
        <v>1.728</v>
      </c>
      <c r="DD861" s="11">
        <v>1</v>
      </c>
      <c r="DE861" s="11">
        <v>0</v>
      </c>
      <c r="DF861" s="13">
        <f t="shared" si="1757"/>
        <v>4382.208</v>
      </c>
      <c r="DG861" s="11">
        <v>1</v>
      </c>
      <c r="DH861" s="11">
        <v>0.95</v>
      </c>
      <c r="DI861" s="11">
        <v>2.09</v>
      </c>
      <c r="DJ861" s="42">
        <f t="shared" si="1758"/>
        <v>2.9855</v>
      </c>
      <c r="DK861" s="11">
        <v>1.275</v>
      </c>
      <c r="DL861" s="9">
        <v>0.5</v>
      </c>
      <c r="DM861" s="43">
        <f t="shared" si="1759"/>
        <v>8340.4647648</v>
      </c>
      <c r="DV861" s="11">
        <v>2536</v>
      </c>
      <c r="DW861" s="12">
        <v>1.728</v>
      </c>
      <c r="DX861" s="11">
        <v>1</v>
      </c>
      <c r="DY861" s="11">
        <v>0</v>
      </c>
      <c r="DZ861" s="13">
        <f t="shared" si="1760"/>
        <v>4382.208</v>
      </c>
      <c r="EA861" s="11">
        <v>1</v>
      </c>
      <c r="EB861" s="11">
        <v>0.95</v>
      </c>
      <c r="EC861" s="11">
        <v>2.91</v>
      </c>
      <c r="ED861" s="42">
        <f t="shared" si="1761"/>
        <v>3.7645</v>
      </c>
      <c r="EE861" s="11">
        <v>1.275</v>
      </c>
      <c r="EF861" s="9">
        <v>0.5</v>
      </c>
      <c r="EG861" s="43">
        <f t="shared" si="1762"/>
        <v>10516.7240352</v>
      </c>
    </row>
    <row r="862" s="1" customFormat="1" customHeight="1" spans="6:137">
      <c r="F862" s="11">
        <v>2536</v>
      </c>
      <c r="G862" s="12">
        <v>1.728</v>
      </c>
      <c r="H862" s="11">
        <v>1</v>
      </c>
      <c r="I862" s="11">
        <v>0</v>
      </c>
      <c r="J862" s="13">
        <f t="shared" si="1742"/>
        <v>4382.208</v>
      </c>
      <c r="K862" s="11">
        <v>1</v>
      </c>
      <c r="L862" s="11">
        <v>0.95</v>
      </c>
      <c r="M862" s="11">
        <v>2.09</v>
      </c>
      <c r="N862" s="42">
        <f t="shared" si="1743"/>
        <v>2.9855</v>
      </c>
      <c r="O862" s="11">
        <v>1.275</v>
      </c>
      <c r="P862" s="9">
        <v>0.5</v>
      </c>
      <c r="Q862" s="43">
        <f t="shared" si="1744"/>
        <v>8340.4647648</v>
      </c>
      <c r="Z862" s="11">
        <v>2536</v>
      </c>
      <c r="AA862" s="12">
        <v>1.728</v>
      </c>
      <c r="AB862" s="11">
        <v>1</v>
      </c>
      <c r="AC862" s="11">
        <v>0</v>
      </c>
      <c r="AD862" s="13">
        <f t="shared" si="1745"/>
        <v>4382.208</v>
      </c>
      <c r="AE862" s="11">
        <v>1</v>
      </c>
      <c r="AF862" s="11">
        <v>0.95</v>
      </c>
      <c r="AG862" s="11">
        <v>2.09</v>
      </c>
      <c r="AH862" s="42">
        <f t="shared" si="1746"/>
        <v>2.9855</v>
      </c>
      <c r="AI862" s="11">
        <v>1.275</v>
      </c>
      <c r="AJ862" s="9">
        <v>0.5</v>
      </c>
      <c r="AK862" s="43">
        <f t="shared" si="1747"/>
        <v>8340.4647648</v>
      </c>
      <c r="AT862" s="11">
        <v>2536</v>
      </c>
      <c r="AU862" s="12">
        <v>1.728</v>
      </c>
      <c r="AV862" s="11">
        <v>1</v>
      </c>
      <c r="AW862" s="11">
        <v>0</v>
      </c>
      <c r="AX862" s="13">
        <f t="shared" si="1748"/>
        <v>4382.208</v>
      </c>
      <c r="AY862" s="11">
        <v>1</v>
      </c>
      <c r="AZ862" s="11">
        <v>0.95</v>
      </c>
      <c r="BA862" s="11">
        <v>2.09</v>
      </c>
      <c r="BB862" s="42">
        <f t="shared" si="1749"/>
        <v>2.9855</v>
      </c>
      <c r="BC862" s="11">
        <v>1.275</v>
      </c>
      <c r="BD862" s="9">
        <v>0.5</v>
      </c>
      <c r="BE862" s="43">
        <f t="shared" si="1750"/>
        <v>8340.4647648</v>
      </c>
      <c r="BN862" s="11">
        <v>2536</v>
      </c>
      <c r="BO862" s="12">
        <v>1.728</v>
      </c>
      <c r="BP862" s="11">
        <v>1</v>
      </c>
      <c r="BQ862" s="11">
        <v>0</v>
      </c>
      <c r="BR862" s="13">
        <f t="shared" si="1751"/>
        <v>4382.208</v>
      </c>
      <c r="BS862" s="11">
        <v>1</v>
      </c>
      <c r="BT862" s="11">
        <v>0.95</v>
      </c>
      <c r="BU862" s="11">
        <v>2.09</v>
      </c>
      <c r="BV862" s="42">
        <f t="shared" si="1752"/>
        <v>2.9855</v>
      </c>
      <c r="BW862" s="11">
        <v>1.275</v>
      </c>
      <c r="BX862" s="9">
        <v>0.5</v>
      </c>
      <c r="BY862" s="43">
        <f t="shared" si="1753"/>
        <v>8340.4647648</v>
      </c>
      <c r="CH862" s="11">
        <v>2536</v>
      </c>
      <c r="CI862" s="12">
        <v>1.728</v>
      </c>
      <c r="CJ862" s="11">
        <v>1</v>
      </c>
      <c r="CK862" s="11">
        <v>0</v>
      </c>
      <c r="CL862" s="13">
        <f t="shared" si="1754"/>
        <v>4382.208</v>
      </c>
      <c r="CM862" s="11">
        <v>1</v>
      </c>
      <c r="CN862" s="11">
        <v>0.95</v>
      </c>
      <c r="CO862" s="11">
        <v>2.09</v>
      </c>
      <c r="CP862" s="42">
        <f t="shared" si="1755"/>
        <v>2.9855</v>
      </c>
      <c r="CQ862" s="11">
        <v>1.275</v>
      </c>
      <c r="CR862" s="9">
        <v>0.5</v>
      </c>
      <c r="CS862" s="43">
        <f t="shared" si="1756"/>
        <v>8340.4647648</v>
      </c>
      <c r="DB862" s="11">
        <v>2536</v>
      </c>
      <c r="DC862" s="12">
        <v>1.728</v>
      </c>
      <c r="DD862" s="11">
        <v>1</v>
      </c>
      <c r="DE862" s="11">
        <v>0</v>
      </c>
      <c r="DF862" s="13">
        <f t="shared" si="1757"/>
        <v>4382.208</v>
      </c>
      <c r="DG862" s="11">
        <v>1</v>
      </c>
      <c r="DH862" s="11">
        <v>0.95</v>
      </c>
      <c r="DI862" s="11">
        <v>2.09</v>
      </c>
      <c r="DJ862" s="42">
        <f t="shared" si="1758"/>
        <v>2.9855</v>
      </c>
      <c r="DK862" s="11">
        <v>1.275</v>
      </c>
      <c r="DL862" s="9">
        <v>0.5</v>
      </c>
      <c r="DM862" s="43">
        <f t="shared" si="1759"/>
        <v>8340.4647648</v>
      </c>
      <c r="DV862" s="11">
        <v>2536</v>
      </c>
      <c r="DW862" s="12">
        <v>1.728</v>
      </c>
      <c r="DX862" s="11">
        <v>1</v>
      </c>
      <c r="DY862" s="11">
        <v>0</v>
      </c>
      <c r="DZ862" s="13">
        <f t="shared" si="1760"/>
        <v>4382.208</v>
      </c>
      <c r="EA862" s="11">
        <v>1</v>
      </c>
      <c r="EB862" s="11">
        <v>0.95</v>
      </c>
      <c r="EC862" s="11">
        <v>2.91</v>
      </c>
      <c r="ED862" s="42">
        <f t="shared" si="1761"/>
        <v>3.7645</v>
      </c>
      <c r="EE862" s="11">
        <v>1.275</v>
      </c>
      <c r="EF862" s="9">
        <v>0.5</v>
      </c>
      <c r="EG862" s="43">
        <f t="shared" si="1762"/>
        <v>10516.7240352</v>
      </c>
    </row>
    <row r="863" s="1" customFormat="1" customHeight="1" spans="6:137">
      <c r="F863" s="11">
        <v>2536</v>
      </c>
      <c r="G863" s="12">
        <v>1.728</v>
      </c>
      <c r="H863" s="11">
        <v>1</v>
      </c>
      <c r="I863" s="11">
        <v>0</v>
      </c>
      <c r="J863" s="13">
        <f t="shared" si="1742"/>
        <v>4382.208</v>
      </c>
      <c r="K863" s="11">
        <v>1</v>
      </c>
      <c r="L863" s="11">
        <v>0.95</v>
      </c>
      <c r="M863" s="11">
        <v>2.09</v>
      </c>
      <c r="N863" s="42">
        <f t="shared" si="1743"/>
        <v>2.9855</v>
      </c>
      <c r="O863" s="11">
        <v>1.075</v>
      </c>
      <c r="P863" s="9">
        <v>0.5</v>
      </c>
      <c r="Q863" s="43">
        <f t="shared" si="1744"/>
        <v>7032.1565664</v>
      </c>
      <c r="Z863" s="11">
        <v>2536</v>
      </c>
      <c r="AA863" s="12">
        <v>1.728</v>
      </c>
      <c r="AB863" s="11">
        <v>1</v>
      </c>
      <c r="AC863" s="11">
        <v>0</v>
      </c>
      <c r="AD863" s="13">
        <f t="shared" si="1745"/>
        <v>4382.208</v>
      </c>
      <c r="AE863" s="11">
        <v>1</v>
      </c>
      <c r="AF863" s="11">
        <v>0.95</v>
      </c>
      <c r="AG863" s="11">
        <v>2.09</v>
      </c>
      <c r="AH863" s="42">
        <f t="shared" si="1746"/>
        <v>2.9855</v>
      </c>
      <c r="AI863" s="11">
        <v>1.075</v>
      </c>
      <c r="AJ863" s="9">
        <v>0.5</v>
      </c>
      <c r="AK863" s="43">
        <f t="shared" si="1747"/>
        <v>7032.1565664</v>
      </c>
      <c r="AT863" s="11">
        <v>2536</v>
      </c>
      <c r="AU863" s="12">
        <v>1.728</v>
      </c>
      <c r="AV863" s="11">
        <v>1</v>
      </c>
      <c r="AW863" s="11">
        <v>0</v>
      </c>
      <c r="AX863" s="13">
        <f t="shared" si="1748"/>
        <v>4382.208</v>
      </c>
      <c r="AY863" s="11">
        <v>1</v>
      </c>
      <c r="AZ863" s="11">
        <v>0.95</v>
      </c>
      <c r="BA863" s="11">
        <v>2.09</v>
      </c>
      <c r="BB863" s="42">
        <f t="shared" si="1749"/>
        <v>2.9855</v>
      </c>
      <c r="BC863" s="11">
        <v>1.075</v>
      </c>
      <c r="BD863" s="9">
        <v>0.5</v>
      </c>
      <c r="BE863" s="43">
        <f t="shared" si="1750"/>
        <v>7032.1565664</v>
      </c>
      <c r="BN863" s="11">
        <v>2536</v>
      </c>
      <c r="BO863" s="12">
        <v>1.728</v>
      </c>
      <c r="BP863" s="11">
        <v>1</v>
      </c>
      <c r="BQ863" s="11">
        <v>0</v>
      </c>
      <c r="BR863" s="13">
        <f t="shared" si="1751"/>
        <v>4382.208</v>
      </c>
      <c r="BS863" s="11">
        <v>1</v>
      </c>
      <c r="BT863" s="11">
        <v>0.95</v>
      </c>
      <c r="BU863" s="11">
        <v>2.09</v>
      </c>
      <c r="BV863" s="42">
        <f t="shared" si="1752"/>
        <v>2.9855</v>
      </c>
      <c r="BW863" s="11">
        <v>1.075</v>
      </c>
      <c r="BX863" s="9">
        <v>0.5</v>
      </c>
      <c r="BY863" s="43">
        <f t="shared" si="1753"/>
        <v>7032.1565664</v>
      </c>
      <c r="CH863" s="11">
        <v>2536</v>
      </c>
      <c r="CI863" s="12">
        <v>1.728</v>
      </c>
      <c r="CJ863" s="11">
        <v>1</v>
      </c>
      <c r="CK863" s="11">
        <v>0</v>
      </c>
      <c r="CL863" s="13">
        <f t="shared" si="1754"/>
        <v>4382.208</v>
      </c>
      <c r="CM863" s="11">
        <v>1</v>
      </c>
      <c r="CN863" s="11">
        <v>0.95</v>
      </c>
      <c r="CO863" s="11">
        <v>2.09</v>
      </c>
      <c r="CP863" s="42">
        <f t="shared" si="1755"/>
        <v>2.9855</v>
      </c>
      <c r="CQ863" s="11">
        <v>1.075</v>
      </c>
      <c r="CR863" s="9">
        <v>0.5</v>
      </c>
      <c r="CS863" s="43">
        <f t="shared" si="1756"/>
        <v>7032.1565664</v>
      </c>
      <c r="DB863" s="11">
        <v>2536</v>
      </c>
      <c r="DC863" s="12">
        <v>1.728</v>
      </c>
      <c r="DD863" s="11">
        <v>1</v>
      </c>
      <c r="DE863" s="11">
        <v>0</v>
      </c>
      <c r="DF863" s="13">
        <f t="shared" si="1757"/>
        <v>4382.208</v>
      </c>
      <c r="DG863" s="11">
        <v>1</v>
      </c>
      <c r="DH863" s="11">
        <v>0.95</v>
      </c>
      <c r="DI863" s="11">
        <v>2.09</v>
      </c>
      <c r="DJ863" s="42">
        <f t="shared" si="1758"/>
        <v>2.9855</v>
      </c>
      <c r="DK863" s="11">
        <v>1.075</v>
      </c>
      <c r="DL863" s="9">
        <v>0.5</v>
      </c>
      <c r="DM863" s="43">
        <f t="shared" si="1759"/>
        <v>7032.1565664</v>
      </c>
      <c r="DV863" s="11">
        <v>2536</v>
      </c>
      <c r="DW863" s="12">
        <v>1.728</v>
      </c>
      <c r="DX863" s="11">
        <v>1</v>
      </c>
      <c r="DY863" s="11">
        <v>0</v>
      </c>
      <c r="DZ863" s="13">
        <f t="shared" si="1760"/>
        <v>4382.208</v>
      </c>
      <c r="EA863" s="11">
        <v>1</v>
      </c>
      <c r="EB863" s="11">
        <v>0.95</v>
      </c>
      <c r="EC863" s="11">
        <v>2.91</v>
      </c>
      <c r="ED863" s="42">
        <f t="shared" si="1761"/>
        <v>3.7645</v>
      </c>
      <c r="EE863" s="11">
        <v>1.075</v>
      </c>
      <c r="EF863" s="9">
        <v>0.5</v>
      </c>
      <c r="EG863" s="43">
        <f t="shared" si="1762"/>
        <v>8867.0418336</v>
      </c>
    </row>
    <row r="864" s="1" customFormat="1" customHeight="1" spans="6:137">
      <c r="F864" s="11">
        <v>2536</v>
      </c>
      <c r="G864" s="12">
        <v>1.728</v>
      </c>
      <c r="H864" s="11">
        <v>1</v>
      </c>
      <c r="I864" s="11">
        <v>0</v>
      </c>
      <c r="J864" s="13">
        <f t="shared" si="1742"/>
        <v>4382.208</v>
      </c>
      <c r="K864" s="11">
        <v>1</v>
      </c>
      <c r="L864" s="11">
        <v>0.95</v>
      </c>
      <c r="M864" s="11">
        <v>2.09</v>
      </c>
      <c r="N864" s="42">
        <f t="shared" si="1743"/>
        <v>2.9855</v>
      </c>
      <c r="O864" s="11">
        <v>1.075</v>
      </c>
      <c r="P864" s="9">
        <v>0.5</v>
      </c>
      <c r="Q864" s="43">
        <f t="shared" si="1744"/>
        <v>7032.1565664</v>
      </c>
      <c r="Z864" s="11">
        <v>2536</v>
      </c>
      <c r="AA864" s="12">
        <v>1.728</v>
      </c>
      <c r="AB864" s="11">
        <v>1</v>
      </c>
      <c r="AC864" s="11">
        <v>0</v>
      </c>
      <c r="AD864" s="13">
        <f t="shared" si="1745"/>
        <v>4382.208</v>
      </c>
      <c r="AE864" s="11">
        <v>1</v>
      </c>
      <c r="AF864" s="11">
        <v>0.95</v>
      </c>
      <c r="AG864" s="11">
        <v>2.09</v>
      </c>
      <c r="AH864" s="42">
        <f t="shared" si="1746"/>
        <v>2.9855</v>
      </c>
      <c r="AI864" s="11">
        <v>1.075</v>
      </c>
      <c r="AJ864" s="9">
        <v>0.5</v>
      </c>
      <c r="AK864" s="43">
        <f t="shared" si="1747"/>
        <v>7032.1565664</v>
      </c>
      <c r="AT864" s="11">
        <v>2536</v>
      </c>
      <c r="AU864" s="12">
        <v>1.728</v>
      </c>
      <c r="AV864" s="11">
        <v>1</v>
      </c>
      <c r="AW864" s="11">
        <v>0</v>
      </c>
      <c r="AX864" s="13">
        <f t="shared" si="1748"/>
        <v>4382.208</v>
      </c>
      <c r="AY864" s="11">
        <v>1</v>
      </c>
      <c r="AZ864" s="11">
        <v>0.95</v>
      </c>
      <c r="BA864" s="11">
        <v>2.09</v>
      </c>
      <c r="BB864" s="42">
        <f t="shared" si="1749"/>
        <v>2.9855</v>
      </c>
      <c r="BC864" s="11">
        <v>1.075</v>
      </c>
      <c r="BD864" s="9">
        <v>0.5</v>
      </c>
      <c r="BE864" s="43">
        <f t="shared" si="1750"/>
        <v>7032.1565664</v>
      </c>
      <c r="BN864" s="11">
        <v>2536</v>
      </c>
      <c r="BO864" s="12">
        <v>1.728</v>
      </c>
      <c r="BP864" s="11">
        <v>1</v>
      </c>
      <c r="BQ864" s="11">
        <v>0</v>
      </c>
      <c r="BR864" s="13">
        <f t="shared" si="1751"/>
        <v>4382.208</v>
      </c>
      <c r="BS864" s="11">
        <v>1</v>
      </c>
      <c r="BT864" s="11">
        <v>0.95</v>
      </c>
      <c r="BU864" s="11">
        <v>2.09</v>
      </c>
      <c r="BV864" s="42">
        <f t="shared" si="1752"/>
        <v>2.9855</v>
      </c>
      <c r="BW864" s="11">
        <v>1.075</v>
      </c>
      <c r="BX864" s="9">
        <v>0.5</v>
      </c>
      <c r="BY864" s="43">
        <f t="shared" si="1753"/>
        <v>7032.1565664</v>
      </c>
      <c r="CH864" s="11">
        <v>2536</v>
      </c>
      <c r="CI864" s="12">
        <v>1.728</v>
      </c>
      <c r="CJ864" s="11">
        <v>1</v>
      </c>
      <c r="CK864" s="11">
        <v>0</v>
      </c>
      <c r="CL864" s="13">
        <f t="shared" si="1754"/>
        <v>4382.208</v>
      </c>
      <c r="CM864" s="11">
        <v>1</v>
      </c>
      <c r="CN864" s="11">
        <v>0.95</v>
      </c>
      <c r="CO864" s="11">
        <v>2.09</v>
      </c>
      <c r="CP864" s="42">
        <f t="shared" si="1755"/>
        <v>2.9855</v>
      </c>
      <c r="CQ864" s="11">
        <v>1.075</v>
      </c>
      <c r="CR864" s="9">
        <v>0.5</v>
      </c>
      <c r="CS864" s="43">
        <f t="shared" si="1756"/>
        <v>7032.1565664</v>
      </c>
      <c r="DB864" s="11">
        <v>2536</v>
      </c>
      <c r="DC864" s="12">
        <v>1.728</v>
      </c>
      <c r="DD864" s="11">
        <v>1</v>
      </c>
      <c r="DE864" s="11">
        <v>0</v>
      </c>
      <c r="DF864" s="13">
        <f t="shared" si="1757"/>
        <v>4382.208</v>
      </c>
      <c r="DG864" s="11">
        <v>1</v>
      </c>
      <c r="DH864" s="11">
        <v>0.95</v>
      </c>
      <c r="DI864" s="11">
        <v>2.09</v>
      </c>
      <c r="DJ864" s="42">
        <f t="shared" si="1758"/>
        <v>2.9855</v>
      </c>
      <c r="DK864" s="11">
        <v>1.075</v>
      </c>
      <c r="DL864" s="9">
        <v>0.5</v>
      </c>
      <c r="DM864" s="43">
        <f t="shared" si="1759"/>
        <v>7032.1565664</v>
      </c>
      <c r="DV864" s="11">
        <v>2536</v>
      </c>
      <c r="DW864" s="12">
        <v>1.728</v>
      </c>
      <c r="DX864" s="11">
        <v>1</v>
      </c>
      <c r="DY864" s="11">
        <v>0</v>
      </c>
      <c r="DZ864" s="13">
        <f t="shared" si="1760"/>
        <v>4382.208</v>
      </c>
      <c r="EA864" s="11">
        <v>1</v>
      </c>
      <c r="EB864" s="11">
        <v>0.95</v>
      </c>
      <c r="EC864" s="11">
        <v>2.91</v>
      </c>
      <c r="ED864" s="42">
        <f t="shared" si="1761"/>
        <v>3.7645</v>
      </c>
      <c r="EE864" s="11">
        <v>1.075</v>
      </c>
      <c r="EF864" s="9">
        <v>0.5</v>
      </c>
      <c r="EG864" s="43">
        <f t="shared" si="1762"/>
        <v>8867.0418336</v>
      </c>
    </row>
    <row r="865" s="1" customFormat="1" customHeight="1" spans="6:137">
      <c r="F865" s="11">
        <v>2536</v>
      </c>
      <c r="G865" s="12">
        <v>1.728</v>
      </c>
      <c r="H865" s="11">
        <v>1</v>
      </c>
      <c r="I865" s="11">
        <v>0</v>
      </c>
      <c r="J865" s="13">
        <f t="shared" si="1742"/>
        <v>4382.208</v>
      </c>
      <c r="K865" s="11">
        <v>1</v>
      </c>
      <c r="L865" s="11">
        <v>0.95</v>
      </c>
      <c r="M865" s="11">
        <v>2.09</v>
      </c>
      <c r="N865" s="42">
        <f t="shared" si="1743"/>
        <v>2.9855</v>
      </c>
      <c r="O865" s="11">
        <v>1.075</v>
      </c>
      <c r="P865" s="9">
        <v>0.5</v>
      </c>
      <c r="Q865" s="43">
        <f t="shared" si="1744"/>
        <v>7032.1565664</v>
      </c>
      <c r="Z865" s="11">
        <v>2536</v>
      </c>
      <c r="AA865" s="12">
        <v>1.728</v>
      </c>
      <c r="AB865" s="11">
        <v>1</v>
      </c>
      <c r="AC865" s="11">
        <v>0</v>
      </c>
      <c r="AD865" s="13">
        <f t="shared" si="1745"/>
        <v>4382.208</v>
      </c>
      <c r="AE865" s="11">
        <v>1</v>
      </c>
      <c r="AF865" s="11">
        <v>0.95</v>
      </c>
      <c r="AG865" s="11">
        <v>2.09</v>
      </c>
      <c r="AH865" s="42">
        <f t="shared" si="1746"/>
        <v>2.9855</v>
      </c>
      <c r="AI865" s="11">
        <v>1.075</v>
      </c>
      <c r="AJ865" s="9">
        <v>0.5</v>
      </c>
      <c r="AK865" s="43">
        <f t="shared" si="1747"/>
        <v>7032.1565664</v>
      </c>
      <c r="AT865" s="11">
        <v>2536</v>
      </c>
      <c r="AU865" s="12">
        <v>1.728</v>
      </c>
      <c r="AV865" s="11">
        <v>1</v>
      </c>
      <c r="AW865" s="11">
        <v>0</v>
      </c>
      <c r="AX865" s="13">
        <f t="shared" si="1748"/>
        <v>4382.208</v>
      </c>
      <c r="AY865" s="11">
        <v>1</v>
      </c>
      <c r="AZ865" s="11">
        <v>0.95</v>
      </c>
      <c r="BA865" s="11">
        <v>2.09</v>
      </c>
      <c r="BB865" s="42">
        <f t="shared" si="1749"/>
        <v>2.9855</v>
      </c>
      <c r="BC865" s="11">
        <v>1.075</v>
      </c>
      <c r="BD865" s="9">
        <v>0.5</v>
      </c>
      <c r="BE865" s="43">
        <f t="shared" si="1750"/>
        <v>7032.1565664</v>
      </c>
      <c r="BN865" s="11">
        <v>2536</v>
      </c>
      <c r="BO865" s="12">
        <v>1.728</v>
      </c>
      <c r="BP865" s="11">
        <v>1</v>
      </c>
      <c r="BQ865" s="11">
        <v>0</v>
      </c>
      <c r="BR865" s="13">
        <f t="shared" si="1751"/>
        <v>4382.208</v>
      </c>
      <c r="BS865" s="11">
        <v>1</v>
      </c>
      <c r="BT865" s="11">
        <v>0.95</v>
      </c>
      <c r="BU865" s="11">
        <v>2.09</v>
      </c>
      <c r="BV865" s="42">
        <f t="shared" si="1752"/>
        <v>2.9855</v>
      </c>
      <c r="BW865" s="11">
        <v>1.075</v>
      </c>
      <c r="BX865" s="9">
        <v>0.5</v>
      </c>
      <c r="BY865" s="43">
        <f t="shared" si="1753"/>
        <v>7032.1565664</v>
      </c>
      <c r="CH865" s="11">
        <v>2536</v>
      </c>
      <c r="CI865" s="12">
        <v>1.728</v>
      </c>
      <c r="CJ865" s="11">
        <v>1</v>
      </c>
      <c r="CK865" s="11">
        <v>0</v>
      </c>
      <c r="CL865" s="13">
        <f t="shared" si="1754"/>
        <v>4382.208</v>
      </c>
      <c r="CM865" s="11">
        <v>1</v>
      </c>
      <c r="CN865" s="11">
        <v>0.95</v>
      </c>
      <c r="CO865" s="11">
        <v>2.09</v>
      </c>
      <c r="CP865" s="42">
        <f t="shared" si="1755"/>
        <v>2.9855</v>
      </c>
      <c r="CQ865" s="11">
        <v>1.075</v>
      </c>
      <c r="CR865" s="9">
        <v>0.5</v>
      </c>
      <c r="CS865" s="43">
        <f t="shared" si="1756"/>
        <v>7032.1565664</v>
      </c>
      <c r="DB865" s="11">
        <v>2536</v>
      </c>
      <c r="DC865" s="12">
        <v>1.728</v>
      </c>
      <c r="DD865" s="11">
        <v>1</v>
      </c>
      <c r="DE865" s="11">
        <v>0</v>
      </c>
      <c r="DF865" s="13">
        <f t="shared" si="1757"/>
        <v>4382.208</v>
      </c>
      <c r="DG865" s="11">
        <v>1</v>
      </c>
      <c r="DH865" s="11">
        <v>0.95</v>
      </c>
      <c r="DI865" s="11">
        <v>2.09</v>
      </c>
      <c r="DJ865" s="42">
        <f t="shared" si="1758"/>
        <v>2.9855</v>
      </c>
      <c r="DK865" s="11">
        <v>1.075</v>
      </c>
      <c r="DL865" s="9">
        <v>0.5</v>
      </c>
      <c r="DM865" s="43">
        <f t="shared" si="1759"/>
        <v>7032.1565664</v>
      </c>
      <c r="DV865" s="11">
        <v>2536</v>
      </c>
      <c r="DW865" s="12">
        <v>1.728</v>
      </c>
      <c r="DX865" s="11">
        <v>1</v>
      </c>
      <c r="DY865" s="11">
        <v>0</v>
      </c>
      <c r="DZ865" s="13">
        <f t="shared" si="1760"/>
        <v>4382.208</v>
      </c>
      <c r="EA865" s="11">
        <v>1</v>
      </c>
      <c r="EB865" s="11">
        <v>0.95</v>
      </c>
      <c r="EC865" s="11">
        <v>2.91</v>
      </c>
      <c r="ED865" s="42">
        <f t="shared" si="1761"/>
        <v>3.7645</v>
      </c>
      <c r="EE865" s="11">
        <v>1.075</v>
      </c>
      <c r="EF865" s="9">
        <v>0.5</v>
      </c>
      <c r="EG865" s="43">
        <f t="shared" si="1762"/>
        <v>8867.0418336</v>
      </c>
    </row>
    <row r="866" s="1" customFormat="1" customHeight="1" spans="6:137">
      <c r="F866" s="11">
        <v>2536</v>
      </c>
      <c r="G866" s="12">
        <v>1.728</v>
      </c>
      <c r="H866" s="11">
        <v>1</v>
      </c>
      <c r="I866" s="11">
        <v>0</v>
      </c>
      <c r="J866" s="13">
        <f t="shared" si="1742"/>
        <v>4382.208</v>
      </c>
      <c r="K866" s="11">
        <v>1</v>
      </c>
      <c r="L866" s="11">
        <v>0.95</v>
      </c>
      <c r="M866" s="11">
        <v>2.09</v>
      </c>
      <c r="N866" s="42">
        <f t="shared" si="1743"/>
        <v>2.9855</v>
      </c>
      <c r="O866" s="11">
        <v>1.075</v>
      </c>
      <c r="P866" s="9">
        <v>0.5</v>
      </c>
      <c r="Q866" s="43">
        <f t="shared" si="1744"/>
        <v>7032.1565664</v>
      </c>
      <c r="Z866" s="11">
        <v>2536</v>
      </c>
      <c r="AA866" s="12">
        <v>1.728</v>
      </c>
      <c r="AB866" s="11">
        <v>1</v>
      </c>
      <c r="AC866" s="11">
        <v>0</v>
      </c>
      <c r="AD866" s="13">
        <f t="shared" si="1745"/>
        <v>4382.208</v>
      </c>
      <c r="AE866" s="11">
        <v>1</v>
      </c>
      <c r="AF866" s="11">
        <v>0.95</v>
      </c>
      <c r="AG866" s="11">
        <v>2.09</v>
      </c>
      <c r="AH866" s="42">
        <f t="shared" si="1746"/>
        <v>2.9855</v>
      </c>
      <c r="AI866" s="11">
        <v>1.075</v>
      </c>
      <c r="AJ866" s="9">
        <v>0.5</v>
      </c>
      <c r="AK866" s="43">
        <f t="shared" si="1747"/>
        <v>7032.1565664</v>
      </c>
      <c r="AT866" s="11">
        <v>2536</v>
      </c>
      <c r="AU866" s="12">
        <v>1.728</v>
      </c>
      <c r="AV866" s="11">
        <v>1</v>
      </c>
      <c r="AW866" s="11">
        <v>0</v>
      </c>
      <c r="AX866" s="13">
        <f t="shared" si="1748"/>
        <v>4382.208</v>
      </c>
      <c r="AY866" s="11">
        <v>1</v>
      </c>
      <c r="AZ866" s="11">
        <v>0.95</v>
      </c>
      <c r="BA866" s="11">
        <v>2.09</v>
      </c>
      <c r="BB866" s="42">
        <f t="shared" si="1749"/>
        <v>2.9855</v>
      </c>
      <c r="BC866" s="11">
        <v>1.075</v>
      </c>
      <c r="BD866" s="9">
        <v>0.5</v>
      </c>
      <c r="BE866" s="43">
        <f t="shared" si="1750"/>
        <v>7032.1565664</v>
      </c>
      <c r="BN866" s="11">
        <v>2536</v>
      </c>
      <c r="BO866" s="12">
        <v>1.728</v>
      </c>
      <c r="BP866" s="11">
        <v>1</v>
      </c>
      <c r="BQ866" s="11">
        <v>0</v>
      </c>
      <c r="BR866" s="13">
        <f t="shared" si="1751"/>
        <v>4382.208</v>
      </c>
      <c r="BS866" s="11">
        <v>1</v>
      </c>
      <c r="BT866" s="11">
        <v>0.95</v>
      </c>
      <c r="BU866" s="11">
        <v>2.09</v>
      </c>
      <c r="BV866" s="42">
        <f t="shared" si="1752"/>
        <v>2.9855</v>
      </c>
      <c r="BW866" s="11">
        <v>1.075</v>
      </c>
      <c r="BX866" s="9">
        <v>0.5</v>
      </c>
      <c r="BY866" s="43">
        <f t="shared" si="1753"/>
        <v>7032.1565664</v>
      </c>
      <c r="CH866" s="11">
        <v>2536</v>
      </c>
      <c r="CI866" s="12">
        <v>1.728</v>
      </c>
      <c r="CJ866" s="11">
        <v>1</v>
      </c>
      <c r="CK866" s="11">
        <v>0</v>
      </c>
      <c r="CL866" s="13">
        <f t="shared" si="1754"/>
        <v>4382.208</v>
      </c>
      <c r="CM866" s="11">
        <v>1</v>
      </c>
      <c r="CN866" s="11">
        <v>0.95</v>
      </c>
      <c r="CO866" s="11">
        <v>2.09</v>
      </c>
      <c r="CP866" s="42">
        <f t="shared" si="1755"/>
        <v>2.9855</v>
      </c>
      <c r="CQ866" s="11">
        <v>1.075</v>
      </c>
      <c r="CR866" s="9">
        <v>0.5</v>
      </c>
      <c r="CS866" s="43">
        <f t="shared" si="1756"/>
        <v>7032.1565664</v>
      </c>
      <c r="DB866" s="11">
        <v>2536</v>
      </c>
      <c r="DC866" s="12">
        <v>1.728</v>
      </c>
      <c r="DD866" s="11">
        <v>1</v>
      </c>
      <c r="DE866" s="11">
        <v>0</v>
      </c>
      <c r="DF866" s="13">
        <f t="shared" si="1757"/>
        <v>4382.208</v>
      </c>
      <c r="DG866" s="11">
        <v>1</v>
      </c>
      <c r="DH866" s="11">
        <v>0.95</v>
      </c>
      <c r="DI866" s="11">
        <v>2.09</v>
      </c>
      <c r="DJ866" s="42">
        <f t="shared" si="1758"/>
        <v>2.9855</v>
      </c>
      <c r="DK866" s="11">
        <v>1.075</v>
      </c>
      <c r="DL866" s="9">
        <v>0.5</v>
      </c>
      <c r="DM866" s="43">
        <f t="shared" si="1759"/>
        <v>7032.1565664</v>
      </c>
      <c r="DV866" s="11">
        <v>2536</v>
      </c>
      <c r="DW866" s="12">
        <v>1.728</v>
      </c>
      <c r="DX866" s="11">
        <v>1</v>
      </c>
      <c r="DY866" s="11">
        <v>0</v>
      </c>
      <c r="DZ866" s="13">
        <f t="shared" si="1760"/>
        <v>4382.208</v>
      </c>
      <c r="EA866" s="11">
        <v>1</v>
      </c>
      <c r="EB866" s="11">
        <v>0.95</v>
      </c>
      <c r="EC866" s="11">
        <v>2.91</v>
      </c>
      <c r="ED866" s="42">
        <f t="shared" si="1761"/>
        <v>3.7645</v>
      </c>
      <c r="EE866" s="11">
        <v>1.075</v>
      </c>
      <c r="EF866" s="9">
        <v>0.5</v>
      </c>
      <c r="EG866" s="43">
        <f t="shared" si="1762"/>
        <v>8867.0418336</v>
      </c>
    </row>
    <row r="867" s="1" customFormat="1" customHeight="1" spans="6:137">
      <c r="F867" s="11">
        <v>2536</v>
      </c>
      <c r="G867" s="12">
        <v>1.55</v>
      </c>
      <c r="H867" s="11">
        <v>1</v>
      </c>
      <c r="I867" s="11">
        <v>0</v>
      </c>
      <c r="J867" s="13">
        <f t="shared" si="1742"/>
        <v>3930.8</v>
      </c>
      <c r="K867" s="11">
        <v>1</v>
      </c>
      <c r="L867" s="11">
        <v>0.95</v>
      </c>
      <c r="M867" s="11">
        <v>2.09</v>
      </c>
      <c r="N867" s="42">
        <f t="shared" si="1743"/>
        <v>2.9855</v>
      </c>
      <c r="O867" s="11">
        <v>1.075</v>
      </c>
      <c r="P867" s="9">
        <v>0.5</v>
      </c>
      <c r="Q867" s="43">
        <f t="shared" si="1744"/>
        <v>6307.7793275</v>
      </c>
      <c r="Z867" s="11">
        <v>2536</v>
      </c>
      <c r="AA867" s="12">
        <v>1.55</v>
      </c>
      <c r="AB867" s="11">
        <v>1</v>
      </c>
      <c r="AC867" s="11">
        <v>0</v>
      </c>
      <c r="AD867" s="13">
        <f t="shared" si="1745"/>
        <v>3930.8</v>
      </c>
      <c r="AE867" s="11">
        <v>1</v>
      </c>
      <c r="AF867" s="11">
        <v>0.95</v>
      </c>
      <c r="AG867" s="11">
        <v>2.09</v>
      </c>
      <c r="AH867" s="42">
        <f t="shared" si="1746"/>
        <v>2.9855</v>
      </c>
      <c r="AI867" s="11">
        <v>1.075</v>
      </c>
      <c r="AJ867" s="9">
        <v>0.5</v>
      </c>
      <c r="AK867" s="43">
        <f t="shared" si="1747"/>
        <v>6307.7793275</v>
      </c>
      <c r="AT867" s="11">
        <v>2536</v>
      </c>
      <c r="AU867" s="12">
        <v>1.55</v>
      </c>
      <c r="AV867" s="11">
        <v>1</v>
      </c>
      <c r="AW867" s="11">
        <v>0</v>
      </c>
      <c r="AX867" s="13">
        <f t="shared" si="1748"/>
        <v>3930.8</v>
      </c>
      <c r="AY867" s="11">
        <v>1</v>
      </c>
      <c r="AZ867" s="11">
        <v>0.95</v>
      </c>
      <c r="BA867" s="11">
        <v>2.09</v>
      </c>
      <c r="BB867" s="42">
        <f t="shared" si="1749"/>
        <v>2.9855</v>
      </c>
      <c r="BC867" s="11">
        <v>1.075</v>
      </c>
      <c r="BD867" s="9">
        <v>0.5</v>
      </c>
      <c r="BE867" s="43">
        <f t="shared" si="1750"/>
        <v>6307.7793275</v>
      </c>
      <c r="BN867" s="11">
        <v>2536</v>
      </c>
      <c r="BO867" s="12">
        <v>1.55</v>
      </c>
      <c r="BP867" s="11">
        <v>1</v>
      </c>
      <c r="BQ867" s="11">
        <v>0</v>
      </c>
      <c r="BR867" s="13">
        <f t="shared" si="1751"/>
        <v>3930.8</v>
      </c>
      <c r="BS867" s="11">
        <v>1</v>
      </c>
      <c r="BT867" s="11">
        <v>0.95</v>
      </c>
      <c r="BU867" s="11">
        <v>2.09</v>
      </c>
      <c r="BV867" s="42">
        <f t="shared" si="1752"/>
        <v>2.9855</v>
      </c>
      <c r="BW867" s="11">
        <v>1.075</v>
      </c>
      <c r="BX867" s="9">
        <v>0.5</v>
      </c>
      <c r="BY867" s="43">
        <f t="shared" si="1753"/>
        <v>6307.7793275</v>
      </c>
      <c r="CH867" s="11">
        <v>2536</v>
      </c>
      <c r="CI867" s="12">
        <v>1.55</v>
      </c>
      <c r="CJ867" s="11">
        <v>1</v>
      </c>
      <c r="CK867" s="11">
        <v>0</v>
      </c>
      <c r="CL867" s="13">
        <f t="shared" si="1754"/>
        <v>3930.8</v>
      </c>
      <c r="CM867" s="11">
        <v>1</v>
      </c>
      <c r="CN867" s="11">
        <v>0.95</v>
      </c>
      <c r="CO867" s="11">
        <v>2.09</v>
      </c>
      <c r="CP867" s="42">
        <f t="shared" si="1755"/>
        <v>2.9855</v>
      </c>
      <c r="CQ867" s="11">
        <v>1.075</v>
      </c>
      <c r="CR867" s="9">
        <v>0.5</v>
      </c>
      <c r="CS867" s="43">
        <f t="shared" si="1756"/>
        <v>6307.7793275</v>
      </c>
      <c r="DB867" s="11">
        <v>2536</v>
      </c>
      <c r="DC867" s="12">
        <v>1.55</v>
      </c>
      <c r="DD867" s="11">
        <v>1</v>
      </c>
      <c r="DE867" s="11">
        <v>0</v>
      </c>
      <c r="DF867" s="13">
        <f t="shared" si="1757"/>
        <v>3930.8</v>
      </c>
      <c r="DG867" s="11">
        <v>1</v>
      </c>
      <c r="DH867" s="11">
        <v>0.95</v>
      </c>
      <c r="DI867" s="11">
        <v>2.09</v>
      </c>
      <c r="DJ867" s="42">
        <f t="shared" si="1758"/>
        <v>2.9855</v>
      </c>
      <c r="DK867" s="11">
        <v>1.075</v>
      </c>
      <c r="DL867" s="9">
        <v>0.5</v>
      </c>
      <c r="DM867" s="43">
        <f t="shared" si="1759"/>
        <v>6307.7793275</v>
      </c>
      <c r="DV867" s="11">
        <v>2536</v>
      </c>
      <c r="DW867" s="12">
        <v>1.55</v>
      </c>
      <c r="DX867" s="11">
        <v>1</v>
      </c>
      <c r="DY867" s="11">
        <v>0</v>
      </c>
      <c r="DZ867" s="13">
        <f t="shared" si="1760"/>
        <v>3930.8</v>
      </c>
      <c r="EA867" s="11">
        <v>1</v>
      </c>
      <c r="EB867" s="11">
        <v>0.95</v>
      </c>
      <c r="EC867" s="11">
        <v>2.91</v>
      </c>
      <c r="ED867" s="42">
        <f t="shared" si="1761"/>
        <v>3.7645</v>
      </c>
      <c r="EE867" s="11">
        <v>1.075</v>
      </c>
      <c r="EF867" s="9">
        <v>0.5</v>
      </c>
      <c r="EG867" s="43">
        <f t="shared" si="1762"/>
        <v>7953.6544225</v>
      </c>
    </row>
    <row r="868" s="1" customFormat="1" customHeight="1" spans="6:137">
      <c r="F868" s="11">
        <v>2536</v>
      </c>
      <c r="G868" s="12">
        <v>12.18</v>
      </c>
      <c r="H868" s="11">
        <v>1</v>
      </c>
      <c r="I868" s="11">
        <v>0</v>
      </c>
      <c r="J868" s="13">
        <f t="shared" si="1742"/>
        <v>30888.48</v>
      </c>
      <c r="K868" s="11">
        <v>1</v>
      </c>
      <c r="L868" s="11">
        <v>0.95</v>
      </c>
      <c r="M868" s="11">
        <v>2.09</v>
      </c>
      <c r="N868" s="42">
        <f t="shared" si="1743"/>
        <v>2.9855</v>
      </c>
      <c r="O868" s="11">
        <v>1.075</v>
      </c>
      <c r="P868" s="9">
        <v>0.5</v>
      </c>
      <c r="Q868" s="43">
        <f t="shared" si="1744"/>
        <v>49566.936909</v>
      </c>
      <c r="Z868" s="11">
        <v>2536</v>
      </c>
      <c r="AA868" s="12">
        <v>12.18</v>
      </c>
      <c r="AB868" s="11">
        <v>1</v>
      </c>
      <c r="AC868" s="11">
        <v>0</v>
      </c>
      <c r="AD868" s="13">
        <f t="shared" si="1745"/>
        <v>30888.48</v>
      </c>
      <c r="AE868" s="11">
        <v>1</v>
      </c>
      <c r="AF868" s="11">
        <v>0.95</v>
      </c>
      <c r="AG868" s="11">
        <v>2.09</v>
      </c>
      <c r="AH868" s="42">
        <f t="shared" si="1746"/>
        <v>2.9855</v>
      </c>
      <c r="AI868" s="11">
        <v>1.075</v>
      </c>
      <c r="AJ868" s="9">
        <v>0.5</v>
      </c>
      <c r="AK868" s="43">
        <f t="shared" si="1747"/>
        <v>49566.936909</v>
      </c>
      <c r="AT868" s="11">
        <v>2536</v>
      </c>
      <c r="AU868" s="12">
        <v>12.18</v>
      </c>
      <c r="AV868" s="11">
        <v>1</v>
      </c>
      <c r="AW868" s="11">
        <v>0</v>
      </c>
      <c r="AX868" s="13">
        <f t="shared" si="1748"/>
        <v>30888.48</v>
      </c>
      <c r="AY868" s="11">
        <v>1</v>
      </c>
      <c r="AZ868" s="11">
        <v>0.95</v>
      </c>
      <c r="BA868" s="11">
        <v>2.09</v>
      </c>
      <c r="BB868" s="42">
        <f t="shared" si="1749"/>
        <v>2.9855</v>
      </c>
      <c r="BC868" s="11">
        <v>1.075</v>
      </c>
      <c r="BD868" s="9">
        <v>0.5</v>
      </c>
      <c r="BE868" s="43">
        <f t="shared" si="1750"/>
        <v>49566.936909</v>
      </c>
      <c r="BN868" s="11">
        <v>2536</v>
      </c>
      <c r="BO868" s="12">
        <v>12.18</v>
      </c>
      <c r="BP868" s="11">
        <v>1</v>
      </c>
      <c r="BQ868" s="11">
        <v>0</v>
      </c>
      <c r="BR868" s="13">
        <f t="shared" si="1751"/>
        <v>30888.48</v>
      </c>
      <c r="BS868" s="11">
        <v>1</v>
      </c>
      <c r="BT868" s="11">
        <v>0.95</v>
      </c>
      <c r="BU868" s="11">
        <v>2.09</v>
      </c>
      <c r="BV868" s="42">
        <f t="shared" si="1752"/>
        <v>2.9855</v>
      </c>
      <c r="BW868" s="11">
        <v>1.075</v>
      </c>
      <c r="BX868" s="9">
        <v>0.5</v>
      </c>
      <c r="BY868" s="43">
        <f t="shared" si="1753"/>
        <v>49566.936909</v>
      </c>
      <c r="CH868" s="11">
        <v>2536</v>
      </c>
      <c r="CI868" s="12">
        <v>12.18</v>
      </c>
      <c r="CJ868" s="11">
        <v>1</v>
      </c>
      <c r="CK868" s="11">
        <v>0</v>
      </c>
      <c r="CL868" s="13">
        <f t="shared" si="1754"/>
        <v>30888.48</v>
      </c>
      <c r="CM868" s="11">
        <v>1</v>
      </c>
      <c r="CN868" s="11">
        <v>0.95</v>
      </c>
      <c r="CO868" s="11">
        <v>2.09</v>
      </c>
      <c r="CP868" s="42">
        <f t="shared" si="1755"/>
        <v>2.9855</v>
      </c>
      <c r="CQ868" s="11">
        <v>1.075</v>
      </c>
      <c r="CR868" s="9">
        <v>0.5</v>
      </c>
      <c r="CS868" s="43">
        <f t="shared" si="1756"/>
        <v>49566.936909</v>
      </c>
      <c r="DB868" s="11">
        <v>2536</v>
      </c>
      <c r="DC868" s="12">
        <v>12.18</v>
      </c>
      <c r="DD868" s="11">
        <v>1</v>
      </c>
      <c r="DE868" s="11">
        <v>0</v>
      </c>
      <c r="DF868" s="13">
        <f t="shared" si="1757"/>
        <v>30888.48</v>
      </c>
      <c r="DG868" s="11">
        <v>1</v>
      </c>
      <c r="DH868" s="11">
        <v>0.95</v>
      </c>
      <c r="DI868" s="11">
        <v>2.09</v>
      </c>
      <c r="DJ868" s="42">
        <f t="shared" si="1758"/>
        <v>2.9855</v>
      </c>
      <c r="DK868" s="11">
        <v>1.075</v>
      </c>
      <c r="DL868" s="9">
        <v>0.5</v>
      </c>
      <c r="DM868" s="43">
        <f t="shared" si="1759"/>
        <v>49566.936909</v>
      </c>
      <c r="DV868" s="11">
        <v>2536</v>
      </c>
      <c r="DW868" s="12">
        <v>12.18</v>
      </c>
      <c r="DX868" s="11">
        <v>1</v>
      </c>
      <c r="DY868" s="11">
        <v>0</v>
      </c>
      <c r="DZ868" s="13">
        <f t="shared" si="1760"/>
        <v>30888.48</v>
      </c>
      <c r="EA868" s="11">
        <v>1</v>
      </c>
      <c r="EB868" s="11">
        <v>0.95</v>
      </c>
      <c r="EC868" s="11">
        <v>2.91</v>
      </c>
      <c r="ED868" s="42">
        <f t="shared" si="1761"/>
        <v>3.7645</v>
      </c>
      <c r="EE868" s="11">
        <v>1.075</v>
      </c>
      <c r="EF868" s="9">
        <v>0.5</v>
      </c>
      <c r="EG868" s="43">
        <f t="shared" si="1762"/>
        <v>62500.329591</v>
      </c>
    </row>
    <row r="869" s="1" customFormat="1" customHeight="1" spans="6:137">
      <c r="F869" s="44" t="s">
        <v>31</v>
      </c>
      <c r="G869" s="45"/>
      <c r="H869" s="45"/>
      <c r="I869" s="45"/>
      <c r="J869" s="45"/>
      <c r="K869" s="45"/>
      <c r="L869" s="45"/>
      <c r="M869" s="46">
        <f>SUM(Q858:Q868)</f>
        <v>125705.6663261</v>
      </c>
      <c r="N869" s="46"/>
      <c r="O869" s="46"/>
      <c r="P869" s="46"/>
      <c r="Q869" s="46"/>
      <c r="R869" s="1"/>
      <c r="S869" s="1"/>
      <c r="T869" s="1"/>
      <c r="U869" s="1"/>
      <c r="V869" s="1"/>
      <c r="W869" s="1"/>
      <c r="X869" s="1"/>
      <c r="Y869" s="1"/>
      <c r="Z869" s="44" t="s">
        <v>31</v>
      </c>
      <c r="AA869" s="45"/>
      <c r="AB869" s="45"/>
      <c r="AC869" s="45"/>
      <c r="AD869" s="45"/>
      <c r="AE869" s="45"/>
      <c r="AF869" s="45"/>
      <c r="AG869" s="46">
        <f>SUM(AK858:AK868)</f>
        <v>125705.6663261</v>
      </c>
      <c r="AH869" s="46"/>
      <c r="AI869" s="46"/>
      <c r="AJ869" s="46"/>
      <c r="AK869" s="46"/>
      <c r="AL869" s="1"/>
      <c r="AM869" s="1"/>
      <c r="AN869" s="1"/>
      <c r="AO869" s="1"/>
      <c r="AP869" s="1"/>
      <c r="AQ869" s="1"/>
      <c r="AR869" s="1"/>
      <c r="AS869" s="1"/>
      <c r="AT869" s="44" t="s">
        <v>31</v>
      </c>
      <c r="AU869" s="45"/>
      <c r="AV869" s="45"/>
      <c r="AW869" s="45"/>
      <c r="AX869" s="45"/>
      <c r="AY869" s="45"/>
      <c r="AZ869" s="45"/>
      <c r="BA869" s="46">
        <f>SUM(BE858:BE868)</f>
        <v>125705.6663261</v>
      </c>
      <c r="BB869" s="46"/>
      <c r="BC869" s="46"/>
      <c r="BD869" s="46"/>
      <c r="BE869" s="46"/>
      <c r="BF869" s="1"/>
      <c r="BG869" s="1"/>
      <c r="BH869" s="1"/>
      <c r="BI869" s="1"/>
      <c r="BJ869" s="1"/>
      <c r="BK869" s="1"/>
      <c r="BL869" s="1"/>
      <c r="BM869" s="1"/>
      <c r="BN869" s="44" t="s">
        <v>31</v>
      </c>
      <c r="BO869" s="45"/>
      <c r="BP869" s="45"/>
      <c r="BQ869" s="45"/>
      <c r="BR869" s="45"/>
      <c r="BS869" s="45"/>
      <c r="BT869" s="45"/>
      <c r="BU869" s="46">
        <f>SUM(BY858:BY868)</f>
        <v>125705.6663261</v>
      </c>
      <c r="BV869" s="46"/>
      <c r="BW869" s="46"/>
      <c r="BX869" s="46"/>
      <c r="BY869" s="46"/>
      <c r="BZ869" s="1"/>
      <c r="CA869" s="1"/>
      <c r="CB869" s="1"/>
      <c r="CC869" s="1"/>
      <c r="CD869" s="1"/>
      <c r="CE869" s="1"/>
      <c r="CF869" s="1"/>
      <c r="CG869" s="1"/>
      <c r="CH869" s="44" t="s">
        <v>31</v>
      </c>
      <c r="CI869" s="45"/>
      <c r="CJ869" s="45"/>
      <c r="CK869" s="45"/>
      <c r="CL869" s="45"/>
      <c r="CM869" s="45"/>
      <c r="CN869" s="45"/>
      <c r="CO869" s="46">
        <f>SUM(CS858:CS868)</f>
        <v>125705.6663261</v>
      </c>
      <c r="CP869" s="46"/>
      <c r="CQ869" s="46"/>
      <c r="CR869" s="46"/>
      <c r="CS869" s="46"/>
      <c r="CT869" s="1"/>
      <c r="CU869" s="1"/>
      <c r="CV869" s="1"/>
      <c r="CW869" s="1"/>
      <c r="CX869" s="1"/>
      <c r="CY869" s="1"/>
      <c r="CZ869" s="1"/>
      <c r="DA869" s="1"/>
      <c r="DB869" s="44" t="s">
        <v>31</v>
      </c>
      <c r="DC869" s="45"/>
      <c r="DD869" s="45"/>
      <c r="DE869" s="45"/>
      <c r="DF869" s="45"/>
      <c r="DG869" s="45"/>
      <c r="DH869" s="45"/>
      <c r="DI869" s="46">
        <f>SUM(DM858:DM868)</f>
        <v>125705.6663261</v>
      </c>
      <c r="DJ869" s="46"/>
      <c r="DK869" s="46"/>
      <c r="DL869" s="46"/>
      <c r="DM869" s="46"/>
      <c r="DN869" s="1"/>
      <c r="DO869" s="1"/>
      <c r="DP869" s="1"/>
      <c r="DQ869" s="1"/>
      <c r="DR869" s="1"/>
      <c r="DS869" s="1"/>
      <c r="DT869" s="1"/>
      <c r="DU869" s="1"/>
      <c r="DV869" s="44" t="s">
        <v>31</v>
      </c>
      <c r="DW869" s="45"/>
      <c r="DX869" s="45"/>
      <c r="DY869" s="45"/>
      <c r="DZ869" s="45"/>
      <c r="EA869" s="45"/>
      <c r="EB869" s="45"/>
      <c r="EC869" s="46">
        <f>SUM(EG858:EG868)</f>
        <v>158505.7715239</v>
      </c>
      <c r="ED869" s="46"/>
      <c r="EE869" s="46"/>
      <c r="EF869" s="46"/>
      <c r="EG869" s="46"/>
    </row>
    <row r="870" s="1" customFormat="1" customHeight="1" spans="6:137">
      <c r="F870" s="45"/>
      <c r="G870" s="45"/>
      <c r="H870" s="45"/>
      <c r="I870" s="45"/>
      <c r="J870" s="45"/>
      <c r="K870" s="45"/>
      <c r="L870" s="45"/>
      <c r="M870" s="46"/>
      <c r="N870" s="46"/>
      <c r="O870" s="46"/>
      <c r="P870" s="46"/>
      <c r="Q870" s="46"/>
      <c r="R870" s="1"/>
      <c r="S870" s="1"/>
      <c r="T870" s="1"/>
      <c r="U870" s="1"/>
      <c r="V870" s="1"/>
      <c r="W870" s="1"/>
      <c r="X870" s="1"/>
      <c r="Y870" s="1"/>
      <c r="Z870" s="45"/>
      <c r="AA870" s="45"/>
      <c r="AB870" s="45"/>
      <c r="AC870" s="45"/>
      <c r="AD870" s="45"/>
      <c r="AE870" s="45"/>
      <c r="AF870" s="45"/>
      <c r="AG870" s="46"/>
      <c r="AH870" s="46"/>
      <c r="AI870" s="46"/>
      <c r="AJ870" s="46"/>
      <c r="AK870" s="46"/>
      <c r="AL870" s="1"/>
      <c r="AM870" s="1"/>
      <c r="AN870" s="1"/>
      <c r="AO870" s="1"/>
      <c r="AP870" s="1"/>
      <c r="AQ870" s="1"/>
      <c r="AR870" s="1"/>
      <c r="AS870" s="1"/>
      <c r="AT870" s="45"/>
      <c r="AU870" s="45"/>
      <c r="AV870" s="45"/>
      <c r="AW870" s="45"/>
      <c r="AX870" s="45"/>
      <c r="AY870" s="45"/>
      <c r="AZ870" s="45"/>
      <c r="BA870" s="46"/>
      <c r="BB870" s="46"/>
      <c r="BC870" s="46"/>
      <c r="BD870" s="46"/>
      <c r="BE870" s="46"/>
      <c r="BF870" s="1"/>
      <c r="BG870" s="1"/>
      <c r="BH870" s="1"/>
      <c r="BI870" s="1"/>
      <c r="BJ870" s="1"/>
      <c r="BK870" s="1"/>
      <c r="BL870" s="1"/>
      <c r="BM870" s="1"/>
      <c r="BN870" s="45"/>
      <c r="BO870" s="45"/>
      <c r="BP870" s="45"/>
      <c r="BQ870" s="45"/>
      <c r="BR870" s="45"/>
      <c r="BS870" s="45"/>
      <c r="BT870" s="45"/>
      <c r="BU870" s="46"/>
      <c r="BV870" s="46"/>
      <c r="BW870" s="46"/>
      <c r="BX870" s="46"/>
      <c r="BY870" s="46"/>
      <c r="BZ870" s="1"/>
      <c r="CA870" s="1"/>
      <c r="CB870" s="1"/>
      <c r="CC870" s="1"/>
      <c r="CD870" s="1"/>
      <c r="CE870" s="1"/>
      <c r="CF870" s="1"/>
      <c r="CG870" s="1"/>
      <c r="CH870" s="45"/>
      <c r="CI870" s="45"/>
      <c r="CJ870" s="45"/>
      <c r="CK870" s="45"/>
      <c r="CL870" s="45"/>
      <c r="CM870" s="45"/>
      <c r="CN870" s="45"/>
      <c r="CO870" s="46"/>
      <c r="CP870" s="46"/>
      <c r="CQ870" s="46"/>
      <c r="CR870" s="46"/>
      <c r="CS870" s="46"/>
      <c r="CT870" s="1"/>
      <c r="CU870" s="1"/>
      <c r="CV870" s="1"/>
      <c r="CW870" s="1"/>
      <c r="CX870" s="1"/>
      <c r="CY870" s="1"/>
      <c r="CZ870" s="1"/>
      <c r="DA870" s="1"/>
      <c r="DB870" s="45"/>
      <c r="DC870" s="45"/>
      <c r="DD870" s="45"/>
      <c r="DE870" s="45"/>
      <c r="DF870" s="45"/>
      <c r="DG870" s="45"/>
      <c r="DH870" s="45"/>
      <c r="DI870" s="46"/>
      <c r="DJ870" s="46"/>
      <c r="DK870" s="46"/>
      <c r="DL870" s="46"/>
      <c r="DM870" s="46"/>
      <c r="DN870" s="1"/>
      <c r="DO870" s="1"/>
      <c r="DP870" s="1"/>
      <c r="DQ870" s="1"/>
      <c r="DR870" s="1"/>
      <c r="DS870" s="1"/>
      <c r="DT870" s="1"/>
      <c r="DU870" s="1"/>
      <c r="DV870" s="45"/>
      <c r="DW870" s="45"/>
      <c r="DX870" s="45"/>
      <c r="DY870" s="45"/>
      <c r="DZ870" s="45"/>
      <c r="EA870" s="45"/>
      <c r="EB870" s="45"/>
      <c r="EC870" s="46"/>
      <c r="ED870" s="46"/>
      <c r="EE870" s="46"/>
      <c r="EF870" s="46"/>
      <c r="EG870" s="46"/>
    </row>
    <row r="871" s="1" customFormat="1" customHeight="1" spans="6:137">
      <c r="F871" s="45"/>
      <c r="G871" s="45"/>
      <c r="H871" s="45"/>
      <c r="I871" s="45"/>
      <c r="J871" s="45"/>
      <c r="K871" s="45"/>
      <c r="L871" s="45"/>
      <c r="M871" s="46"/>
      <c r="N871" s="46"/>
      <c r="O871" s="46"/>
      <c r="P871" s="46"/>
      <c r="Q871" s="46"/>
      <c r="R871" s="1"/>
      <c r="S871" s="1"/>
      <c r="T871" s="1"/>
      <c r="U871" s="1"/>
      <c r="V871" s="1"/>
      <c r="W871" s="1"/>
      <c r="X871" s="1"/>
      <c r="Y871" s="1"/>
      <c r="Z871" s="45"/>
      <c r="AA871" s="45"/>
      <c r="AB871" s="45"/>
      <c r="AC871" s="45"/>
      <c r="AD871" s="45"/>
      <c r="AE871" s="45"/>
      <c r="AF871" s="45"/>
      <c r="AG871" s="46"/>
      <c r="AH871" s="46"/>
      <c r="AI871" s="46"/>
      <c r="AJ871" s="46"/>
      <c r="AK871" s="46"/>
      <c r="AL871" s="1"/>
      <c r="AM871" s="1"/>
      <c r="AN871" s="1"/>
      <c r="AO871" s="1"/>
      <c r="AP871" s="1"/>
      <c r="AQ871" s="1"/>
      <c r="AR871" s="1"/>
      <c r="AS871" s="1"/>
      <c r="AT871" s="45"/>
      <c r="AU871" s="45"/>
      <c r="AV871" s="45"/>
      <c r="AW871" s="45"/>
      <c r="AX871" s="45"/>
      <c r="AY871" s="45"/>
      <c r="AZ871" s="45"/>
      <c r="BA871" s="46"/>
      <c r="BB871" s="46"/>
      <c r="BC871" s="46"/>
      <c r="BD871" s="46"/>
      <c r="BE871" s="46"/>
      <c r="BF871" s="1"/>
      <c r="BG871" s="1"/>
      <c r="BH871" s="1"/>
      <c r="BI871" s="1"/>
      <c r="BJ871" s="1"/>
      <c r="BK871" s="1"/>
      <c r="BL871" s="1"/>
      <c r="BM871" s="1"/>
      <c r="BN871" s="45"/>
      <c r="BO871" s="45"/>
      <c r="BP871" s="45"/>
      <c r="BQ871" s="45"/>
      <c r="BR871" s="45"/>
      <c r="BS871" s="45"/>
      <c r="BT871" s="45"/>
      <c r="BU871" s="46"/>
      <c r="BV871" s="46"/>
      <c r="BW871" s="46"/>
      <c r="BX871" s="46"/>
      <c r="BY871" s="46"/>
      <c r="BZ871" s="1"/>
      <c r="CA871" s="1"/>
      <c r="CB871" s="1"/>
      <c r="CC871" s="1"/>
      <c r="CD871" s="1"/>
      <c r="CE871" s="1"/>
      <c r="CF871" s="1"/>
      <c r="CG871" s="1"/>
      <c r="CH871" s="45"/>
      <c r="CI871" s="45"/>
      <c r="CJ871" s="45"/>
      <c r="CK871" s="45"/>
      <c r="CL871" s="45"/>
      <c r="CM871" s="45"/>
      <c r="CN871" s="45"/>
      <c r="CO871" s="46"/>
      <c r="CP871" s="46"/>
      <c r="CQ871" s="46"/>
      <c r="CR871" s="46"/>
      <c r="CS871" s="46"/>
      <c r="CT871" s="1"/>
      <c r="CU871" s="1"/>
      <c r="CV871" s="1"/>
      <c r="CW871" s="1"/>
      <c r="CX871" s="1"/>
      <c r="CY871" s="1"/>
      <c r="CZ871" s="1"/>
      <c r="DA871" s="1"/>
      <c r="DB871" s="45"/>
      <c r="DC871" s="45"/>
      <c r="DD871" s="45"/>
      <c r="DE871" s="45"/>
      <c r="DF871" s="45"/>
      <c r="DG871" s="45"/>
      <c r="DH871" s="45"/>
      <c r="DI871" s="46"/>
      <c r="DJ871" s="46"/>
      <c r="DK871" s="46"/>
      <c r="DL871" s="46"/>
      <c r="DM871" s="46"/>
      <c r="DN871" s="1"/>
      <c r="DO871" s="1"/>
      <c r="DP871" s="1"/>
      <c r="DQ871" s="1"/>
      <c r="DR871" s="1"/>
      <c r="DS871" s="1"/>
      <c r="DT871" s="1"/>
      <c r="DU871" s="1"/>
      <c r="DV871" s="45"/>
      <c r="DW871" s="45"/>
      <c r="DX871" s="45"/>
      <c r="DY871" s="45"/>
      <c r="DZ871" s="45"/>
      <c r="EA871" s="45"/>
      <c r="EB871" s="45"/>
      <c r="EC871" s="46"/>
      <c r="ED871" s="46"/>
      <c r="EE871" s="46"/>
      <c r="EF871" s="46"/>
      <c r="EG871" s="46"/>
    </row>
    <row r="872" s="1" customFormat="1" customHeight="1" spans="6:137">
      <c r="F872" s="35" t="s">
        <v>32</v>
      </c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1"/>
      <c r="S872" s="1"/>
      <c r="T872" s="1"/>
      <c r="U872" s="1"/>
      <c r="V872" s="1"/>
      <c r="W872" s="1"/>
      <c r="X872" s="1"/>
      <c r="Y872" s="1"/>
      <c r="Z872" s="35" t="s">
        <v>32</v>
      </c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1"/>
      <c r="AM872" s="1"/>
      <c r="AN872" s="1"/>
      <c r="AO872" s="1"/>
      <c r="AP872" s="1"/>
      <c r="AQ872" s="1"/>
      <c r="AR872" s="1"/>
      <c r="AS872" s="1"/>
      <c r="AT872" s="35" t="s">
        <v>32</v>
      </c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1"/>
      <c r="BG872" s="1"/>
      <c r="BH872" s="1"/>
      <c r="BI872" s="1"/>
      <c r="BJ872" s="1"/>
      <c r="BK872" s="1"/>
      <c r="BL872" s="1"/>
      <c r="BM872" s="1"/>
      <c r="BN872" s="35" t="s">
        <v>32</v>
      </c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1"/>
      <c r="CA872" s="1"/>
      <c r="CB872" s="1"/>
      <c r="CC872" s="1"/>
      <c r="CD872" s="1"/>
      <c r="CE872" s="1"/>
      <c r="CF872" s="1"/>
      <c r="CG872" s="1"/>
      <c r="CH872" s="35" t="s">
        <v>32</v>
      </c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1"/>
      <c r="CU872" s="1"/>
      <c r="CV872" s="1"/>
      <c r="CW872" s="1"/>
      <c r="CX872" s="1"/>
      <c r="CY872" s="1"/>
      <c r="CZ872" s="1"/>
      <c r="DA872" s="1"/>
      <c r="DB872" s="35" t="s">
        <v>32</v>
      </c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1"/>
      <c r="DO872" s="1"/>
      <c r="DP872" s="1"/>
      <c r="DQ872" s="1"/>
      <c r="DR872" s="1"/>
      <c r="DS872" s="1"/>
      <c r="DT872" s="1"/>
      <c r="DU872" s="1"/>
      <c r="DV872" s="35" t="s">
        <v>32</v>
      </c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</row>
    <row r="873" s="1" customFormat="1" customHeight="1" spans="6:137">
      <c r="F873" s="13" t="s">
        <v>8</v>
      </c>
      <c r="G873" s="13"/>
      <c r="H873" s="13"/>
      <c r="I873" s="13"/>
      <c r="J873" s="13"/>
      <c r="K873" s="8" t="s">
        <v>53</v>
      </c>
      <c r="L873" s="8"/>
      <c r="M873" s="8"/>
      <c r="N873" s="8"/>
      <c r="O873" s="9" t="s">
        <v>38</v>
      </c>
      <c r="P873" s="9"/>
      <c r="Q873" s="41" t="s">
        <v>13</v>
      </c>
      <c r="Z873" s="13" t="s">
        <v>8</v>
      </c>
      <c r="AA873" s="13"/>
      <c r="AB873" s="13"/>
      <c r="AC873" s="13"/>
      <c r="AD873" s="13"/>
      <c r="AE873" s="8" t="s">
        <v>53</v>
      </c>
      <c r="AF873" s="8"/>
      <c r="AG873" s="8"/>
      <c r="AH873" s="8"/>
      <c r="AI873" s="9" t="s">
        <v>38</v>
      </c>
      <c r="AJ873" s="9"/>
      <c r="AK873" s="41" t="s">
        <v>13</v>
      </c>
      <c r="AT873" s="13" t="s">
        <v>8</v>
      </c>
      <c r="AU873" s="13"/>
      <c r="AV873" s="13"/>
      <c r="AW873" s="13"/>
      <c r="AX873" s="13"/>
      <c r="AY873" s="8" t="s">
        <v>53</v>
      </c>
      <c r="AZ873" s="8"/>
      <c r="BA873" s="8"/>
      <c r="BB873" s="8"/>
      <c r="BC873" s="9" t="s">
        <v>38</v>
      </c>
      <c r="BD873" s="9"/>
      <c r="BE873" s="41" t="s">
        <v>13</v>
      </c>
      <c r="BN873" s="13" t="s">
        <v>8</v>
      </c>
      <c r="BO873" s="13"/>
      <c r="BP873" s="13"/>
      <c r="BQ873" s="13"/>
      <c r="BR873" s="13"/>
      <c r="BS873" s="8" t="s">
        <v>53</v>
      </c>
      <c r="BT873" s="8"/>
      <c r="BU873" s="8"/>
      <c r="BV873" s="8"/>
      <c r="BW873" s="9" t="s">
        <v>38</v>
      </c>
      <c r="BX873" s="9"/>
      <c r="BY873" s="41" t="s">
        <v>13</v>
      </c>
      <c r="CH873" s="13" t="s">
        <v>8</v>
      </c>
      <c r="CI873" s="13"/>
      <c r="CJ873" s="13"/>
      <c r="CK873" s="13"/>
      <c r="CL873" s="13"/>
      <c r="CM873" s="8" t="s">
        <v>53</v>
      </c>
      <c r="CN873" s="8"/>
      <c r="CO873" s="8"/>
      <c r="CP873" s="8"/>
      <c r="CQ873" s="9" t="s">
        <v>38</v>
      </c>
      <c r="CR873" s="9"/>
      <c r="CS873" s="41" t="s">
        <v>13</v>
      </c>
      <c r="DB873" s="13" t="s">
        <v>8</v>
      </c>
      <c r="DC873" s="13"/>
      <c r="DD873" s="13"/>
      <c r="DE873" s="13"/>
      <c r="DF873" s="13"/>
      <c r="DG873" s="8" t="s">
        <v>53</v>
      </c>
      <c r="DH873" s="8"/>
      <c r="DI873" s="8"/>
      <c r="DJ873" s="8"/>
      <c r="DK873" s="9" t="s">
        <v>38</v>
      </c>
      <c r="DL873" s="9"/>
      <c r="DM873" s="41" t="s">
        <v>13</v>
      </c>
      <c r="DV873" s="13" t="s">
        <v>8</v>
      </c>
      <c r="DW873" s="13"/>
      <c r="DX873" s="13"/>
      <c r="DY873" s="13"/>
      <c r="DZ873" s="13"/>
      <c r="EA873" s="8" t="s">
        <v>53</v>
      </c>
      <c r="EB873" s="8"/>
      <c r="EC873" s="8"/>
      <c r="ED873" s="8"/>
      <c r="EE873" s="9" t="s">
        <v>38</v>
      </c>
      <c r="EF873" s="9"/>
      <c r="EG873" s="41" t="s">
        <v>13</v>
      </c>
    </row>
    <row r="874" s="1" customFormat="1" customHeight="1" spans="6:137">
      <c r="F874" s="13" t="s">
        <v>54</v>
      </c>
      <c r="G874" s="13" t="s">
        <v>55</v>
      </c>
      <c r="H874" s="13" t="s">
        <v>56</v>
      </c>
      <c r="I874" s="13" t="s">
        <v>57</v>
      </c>
      <c r="J874" s="13" t="s">
        <v>8</v>
      </c>
      <c r="K874" s="8" t="s">
        <v>58</v>
      </c>
      <c r="L874" s="8" t="s">
        <v>26</v>
      </c>
      <c r="M874" s="8" t="s">
        <v>27</v>
      </c>
      <c r="N874" s="42" t="s">
        <v>28</v>
      </c>
      <c r="O874" s="9" t="s">
        <v>59</v>
      </c>
      <c r="P874" s="9" t="s">
        <v>60</v>
      </c>
      <c r="Q874" s="41"/>
      <c r="R874" s="1"/>
      <c r="S874" s="1"/>
      <c r="T874" s="1"/>
      <c r="U874" s="1"/>
      <c r="V874" s="1"/>
      <c r="W874" s="1"/>
      <c r="X874" s="1"/>
      <c r="Y874" s="1"/>
      <c r="Z874" s="13" t="s">
        <v>54</v>
      </c>
      <c r="AA874" s="13" t="s">
        <v>55</v>
      </c>
      <c r="AB874" s="13" t="s">
        <v>56</v>
      </c>
      <c r="AC874" s="13" t="s">
        <v>57</v>
      </c>
      <c r="AD874" s="13" t="s">
        <v>8</v>
      </c>
      <c r="AE874" s="8" t="s">
        <v>58</v>
      </c>
      <c r="AF874" s="8" t="s">
        <v>26</v>
      </c>
      <c r="AG874" s="8" t="s">
        <v>27</v>
      </c>
      <c r="AH874" s="42" t="s">
        <v>28</v>
      </c>
      <c r="AI874" s="9" t="s">
        <v>59</v>
      </c>
      <c r="AJ874" s="9" t="s">
        <v>60</v>
      </c>
      <c r="AK874" s="41"/>
      <c r="AL874" s="1"/>
      <c r="AM874" s="1"/>
      <c r="AN874" s="1"/>
      <c r="AO874" s="1"/>
      <c r="AP874" s="1"/>
      <c r="AQ874" s="1"/>
      <c r="AR874" s="1"/>
      <c r="AS874" s="1"/>
      <c r="AT874" s="13" t="s">
        <v>54</v>
      </c>
      <c r="AU874" s="13" t="s">
        <v>55</v>
      </c>
      <c r="AV874" s="13" t="s">
        <v>56</v>
      </c>
      <c r="AW874" s="13" t="s">
        <v>57</v>
      </c>
      <c r="AX874" s="13" t="s">
        <v>8</v>
      </c>
      <c r="AY874" s="8" t="s">
        <v>58</v>
      </c>
      <c r="AZ874" s="8" t="s">
        <v>26</v>
      </c>
      <c r="BA874" s="8" t="s">
        <v>27</v>
      </c>
      <c r="BB874" s="42" t="s">
        <v>28</v>
      </c>
      <c r="BC874" s="9" t="s">
        <v>59</v>
      </c>
      <c r="BD874" s="9" t="s">
        <v>60</v>
      </c>
      <c r="BE874" s="41"/>
      <c r="BF874" s="1"/>
      <c r="BG874" s="1"/>
      <c r="BH874" s="1"/>
      <c r="BI874" s="1"/>
      <c r="BJ874" s="1"/>
      <c r="BK874" s="1"/>
      <c r="BL874" s="1"/>
      <c r="BM874" s="1"/>
      <c r="BN874" s="13" t="s">
        <v>54</v>
      </c>
      <c r="BO874" s="13" t="s">
        <v>55</v>
      </c>
      <c r="BP874" s="13" t="s">
        <v>56</v>
      </c>
      <c r="BQ874" s="13" t="s">
        <v>57</v>
      </c>
      <c r="BR874" s="13" t="s">
        <v>8</v>
      </c>
      <c r="BS874" s="8" t="s">
        <v>58</v>
      </c>
      <c r="BT874" s="8" t="s">
        <v>26</v>
      </c>
      <c r="BU874" s="8" t="s">
        <v>27</v>
      </c>
      <c r="BV874" s="42" t="s">
        <v>28</v>
      </c>
      <c r="BW874" s="9" t="s">
        <v>59</v>
      </c>
      <c r="BX874" s="9" t="s">
        <v>60</v>
      </c>
      <c r="BY874" s="41"/>
      <c r="BZ874" s="1"/>
      <c r="CA874" s="1"/>
      <c r="CB874" s="1"/>
      <c r="CC874" s="1"/>
      <c r="CD874" s="1"/>
      <c r="CE874" s="1"/>
      <c r="CF874" s="1"/>
      <c r="CG874" s="1"/>
      <c r="CH874" s="13" t="s">
        <v>54</v>
      </c>
      <c r="CI874" s="13" t="s">
        <v>55</v>
      </c>
      <c r="CJ874" s="13" t="s">
        <v>56</v>
      </c>
      <c r="CK874" s="13" t="s">
        <v>57</v>
      </c>
      <c r="CL874" s="13" t="s">
        <v>8</v>
      </c>
      <c r="CM874" s="8" t="s">
        <v>58</v>
      </c>
      <c r="CN874" s="8" t="s">
        <v>26</v>
      </c>
      <c r="CO874" s="8" t="s">
        <v>27</v>
      </c>
      <c r="CP874" s="42" t="s">
        <v>28</v>
      </c>
      <c r="CQ874" s="9" t="s">
        <v>59</v>
      </c>
      <c r="CR874" s="9" t="s">
        <v>60</v>
      </c>
      <c r="CS874" s="41"/>
      <c r="CT874" s="1"/>
      <c r="CU874" s="1"/>
      <c r="CV874" s="1"/>
      <c r="CW874" s="1"/>
      <c r="CX874" s="1"/>
      <c r="CY874" s="1"/>
      <c r="CZ874" s="1"/>
      <c r="DA874" s="1"/>
      <c r="DB874" s="13" t="s">
        <v>54</v>
      </c>
      <c r="DC874" s="13" t="s">
        <v>55</v>
      </c>
      <c r="DD874" s="13" t="s">
        <v>56</v>
      </c>
      <c r="DE874" s="13" t="s">
        <v>57</v>
      </c>
      <c r="DF874" s="13" t="s">
        <v>8</v>
      </c>
      <c r="DG874" s="8" t="s">
        <v>58</v>
      </c>
      <c r="DH874" s="8" t="s">
        <v>26</v>
      </c>
      <c r="DI874" s="8" t="s">
        <v>27</v>
      </c>
      <c r="DJ874" s="42" t="s">
        <v>28</v>
      </c>
      <c r="DK874" s="9" t="s">
        <v>59</v>
      </c>
      <c r="DL874" s="9" t="s">
        <v>60</v>
      </c>
      <c r="DM874" s="41"/>
      <c r="DN874" s="1"/>
      <c r="DO874" s="1"/>
      <c r="DP874" s="1"/>
      <c r="DQ874" s="1"/>
      <c r="DR874" s="1"/>
      <c r="DS874" s="1"/>
      <c r="DT874" s="1"/>
      <c r="DU874" s="1"/>
      <c r="DV874" s="13" t="s">
        <v>54</v>
      </c>
      <c r="DW874" s="13" t="s">
        <v>55</v>
      </c>
      <c r="DX874" s="13" t="s">
        <v>56</v>
      </c>
      <c r="DY874" s="13" t="s">
        <v>57</v>
      </c>
      <c r="DZ874" s="13" t="s">
        <v>8</v>
      </c>
      <c r="EA874" s="8" t="s">
        <v>58</v>
      </c>
      <c r="EB874" s="8" t="s">
        <v>26</v>
      </c>
      <c r="EC874" s="8" t="s">
        <v>27</v>
      </c>
      <c r="ED874" s="42" t="s">
        <v>28</v>
      </c>
      <c r="EE874" s="9" t="s">
        <v>59</v>
      </c>
      <c r="EF874" s="9" t="s">
        <v>60</v>
      </c>
      <c r="EG874" s="41"/>
    </row>
    <row r="875" s="1" customFormat="1" customHeight="1" spans="6:137">
      <c r="F875" s="11">
        <v>35434</v>
      </c>
      <c r="G875" s="12">
        <v>0.168</v>
      </c>
      <c r="H875" s="11">
        <v>1</v>
      </c>
      <c r="I875" s="11">
        <v>0</v>
      </c>
      <c r="J875" s="13">
        <f t="shared" ref="J875:J884" si="1763">F875*G875*H875+I875</f>
        <v>5952.912</v>
      </c>
      <c r="K875" s="11">
        <v>1</v>
      </c>
      <c r="L875" s="11">
        <v>0.89</v>
      </c>
      <c r="M875" s="11">
        <v>1.78</v>
      </c>
      <c r="N875" s="42">
        <f t="shared" ref="N875:N884" si="1764">L875*M875+1</f>
        <v>2.5842</v>
      </c>
      <c r="O875" s="11">
        <v>0.9</v>
      </c>
      <c r="P875" s="9">
        <v>0.5</v>
      </c>
      <c r="Q875" s="43">
        <f t="shared" ref="Q875:Q884" si="1765">J875*K875*N875*O875*P875</f>
        <v>6922.58183568</v>
      </c>
      <c r="Z875" s="11">
        <v>35728</v>
      </c>
      <c r="AA875" s="12">
        <v>0.168</v>
      </c>
      <c r="AB875" s="11">
        <v>1</v>
      </c>
      <c r="AC875" s="11">
        <v>0</v>
      </c>
      <c r="AD875" s="13">
        <f t="shared" ref="AD875:AD884" si="1766">Z875*AA875*AB875+AC875</f>
        <v>6002.304</v>
      </c>
      <c r="AE875" s="11">
        <v>1</v>
      </c>
      <c r="AF875" s="11">
        <v>1</v>
      </c>
      <c r="AG875" s="11">
        <v>2.09</v>
      </c>
      <c r="AH875" s="42">
        <f t="shared" ref="AH875:AH884" si="1767">AF875*AG875+1</f>
        <v>3.09</v>
      </c>
      <c r="AI875" s="11">
        <v>0.9</v>
      </c>
      <c r="AJ875" s="9">
        <v>0.5</v>
      </c>
      <c r="AK875" s="43">
        <f t="shared" ref="AK875:AK884" si="1768">AD875*AE875*AH875*AI875*AJ875</f>
        <v>8346.203712</v>
      </c>
      <c r="AT875" s="11">
        <v>36903</v>
      </c>
      <c r="AU875" s="12">
        <v>0.168</v>
      </c>
      <c r="AV875" s="11">
        <v>1</v>
      </c>
      <c r="AW875" s="11">
        <v>0</v>
      </c>
      <c r="AX875" s="13">
        <f t="shared" ref="AX875:AX884" si="1769">AT875*AU875*AV875+AW875</f>
        <v>6199.704</v>
      </c>
      <c r="AY875" s="11">
        <v>1</v>
      </c>
      <c r="AZ875" s="11">
        <v>0.93</v>
      </c>
      <c r="BA875" s="11">
        <v>1.85</v>
      </c>
      <c r="BB875" s="42">
        <f t="shared" ref="BB875:BB884" si="1770">AZ875*BA875+1</f>
        <v>2.7205</v>
      </c>
      <c r="BC875" s="11">
        <v>0.9</v>
      </c>
      <c r="BD875" s="9">
        <v>0.5</v>
      </c>
      <c r="BE875" s="43">
        <f t="shared" ref="BE875:BE884" si="1771">AX875*AY875*BB875*BC875*BD875</f>
        <v>7589.8326294</v>
      </c>
      <c r="BN875" s="11">
        <v>38167</v>
      </c>
      <c r="BO875" s="12">
        <v>0.168</v>
      </c>
      <c r="BP875" s="11">
        <v>1</v>
      </c>
      <c r="BQ875" s="11">
        <v>0</v>
      </c>
      <c r="BR875" s="13">
        <f t="shared" ref="BR875:BR884" si="1772">BN875*BO875*BP875+BQ875</f>
        <v>6412.056</v>
      </c>
      <c r="BS875" s="11">
        <v>1</v>
      </c>
      <c r="BT875" s="11">
        <v>1</v>
      </c>
      <c r="BU875" s="11">
        <v>2.71</v>
      </c>
      <c r="BV875" s="42">
        <f t="shared" ref="BV875:BV884" si="1773">BT875*BU875+1</f>
        <v>3.71</v>
      </c>
      <c r="BW875" s="11">
        <v>0.9</v>
      </c>
      <c r="BX875" s="9">
        <v>0.5</v>
      </c>
      <c r="BY875" s="43">
        <f t="shared" ref="BY875:BY884" si="1774">BR875*BS875*BV875*BW875*BX875</f>
        <v>10704.927492</v>
      </c>
      <c r="CH875" s="11">
        <v>42781</v>
      </c>
      <c r="CI875" s="12">
        <v>0.168</v>
      </c>
      <c r="CJ875" s="11">
        <v>1</v>
      </c>
      <c r="CK875" s="11">
        <v>0</v>
      </c>
      <c r="CL875" s="13">
        <f t="shared" ref="CL875:CL884" si="1775">CH875*CI875*CJ875+CK875</f>
        <v>7187.208</v>
      </c>
      <c r="CM875" s="11">
        <v>1</v>
      </c>
      <c r="CN875" s="11">
        <v>0.93</v>
      </c>
      <c r="CO875" s="11">
        <v>1.85</v>
      </c>
      <c r="CP875" s="42">
        <f t="shared" ref="CP875:CP884" si="1776">CN875*CO875+1</f>
        <v>2.7205</v>
      </c>
      <c r="CQ875" s="11">
        <v>0.9</v>
      </c>
      <c r="CR875" s="9">
        <v>0.5</v>
      </c>
      <c r="CS875" s="43">
        <f t="shared" ref="CS875:CS884" si="1777">CL875*CM875*CP875*CQ875*CR875</f>
        <v>8798.7597138</v>
      </c>
      <c r="DB875" s="11">
        <v>44045</v>
      </c>
      <c r="DC875" s="12">
        <v>0.168</v>
      </c>
      <c r="DD875" s="11">
        <v>1</v>
      </c>
      <c r="DE875" s="11">
        <v>0</v>
      </c>
      <c r="DF875" s="13">
        <f t="shared" ref="DF875:DF884" si="1778">DB875*DC875*DD875+DE875</f>
        <v>7399.56</v>
      </c>
      <c r="DG875" s="11">
        <v>1</v>
      </c>
      <c r="DH875" s="11">
        <v>1</v>
      </c>
      <c r="DI875" s="11">
        <v>2.09</v>
      </c>
      <c r="DJ875" s="42">
        <f t="shared" ref="DJ875:DJ884" si="1779">DH875*DI875+1</f>
        <v>3.09</v>
      </c>
      <c r="DK875" s="11">
        <v>0.9</v>
      </c>
      <c r="DL875" s="9">
        <v>0.5</v>
      </c>
      <c r="DM875" s="43">
        <f t="shared" ref="DM875:DM884" si="1780">DF875*DG875*DJ875*DK875*DL875</f>
        <v>10289.08818</v>
      </c>
      <c r="DV875" s="11">
        <v>49923</v>
      </c>
      <c r="DW875" s="12">
        <v>0.199</v>
      </c>
      <c r="DX875" s="11">
        <v>1</v>
      </c>
      <c r="DY875" s="11">
        <v>0</v>
      </c>
      <c r="DZ875" s="13">
        <f t="shared" ref="DZ875:DZ884" si="1781">DV875*DW875*DX875+DY875</f>
        <v>9934.677</v>
      </c>
      <c r="EA875" s="11">
        <v>1</v>
      </c>
      <c r="EB875" s="11">
        <v>1</v>
      </c>
      <c r="EC875" s="11">
        <v>2.91</v>
      </c>
      <c r="ED875" s="42">
        <f t="shared" ref="ED875:ED884" si="1782">EB875*EC875+1</f>
        <v>3.91</v>
      </c>
      <c r="EE875" s="11">
        <v>0.9</v>
      </c>
      <c r="EF875" s="9">
        <v>0.5</v>
      </c>
      <c r="EG875" s="43">
        <f t="shared" ref="EG875:EG884" si="1783">DZ875*EA875*ED875*EE875*EF875</f>
        <v>17480.0641815</v>
      </c>
    </row>
    <row r="876" s="1" customFormat="1" customHeight="1" spans="6:137">
      <c r="F876" s="11">
        <v>35434</v>
      </c>
      <c r="G876" s="12">
        <v>0.168</v>
      </c>
      <c r="H876" s="11">
        <v>1</v>
      </c>
      <c r="I876" s="11">
        <v>0</v>
      </c>
      <c r="J876" s="13">
        <f t="shared" si="1763"/>
        <v>5952.912</v>
      </c>
      <c r="K876" s="11">
        <v>1</v>
      </c>
      <c r="L876" s="11">
        <v>0.89</v>
      </c>
      <c r="M876" s="11">
        <v>1.78</v>
      </c>
      <c r="N876" s="42">
        <f t="shared" si="1764"/>
        <v>2.5842</v>
      </c>
      <c r="O876" s="11">
        <v>0.9</v>
      </c>
      <c r="P876" s="9">
        <v>0.5</v>
      </c>
      <c r="Q876" s="43">
        <f t="shared" si="1765"/>
        <v>6922.58183568</v>
      </c>
      <c r="Z876" s="11">
        <v>35728</v>
      </c>
      <c r="AA876" s="12">
        <v>0.168</v>
      </c>
      <c r="AB876" s="11">
        <v>1</v>
      </c>
      <c r="AC876" s="11">
        <v>0</v>
      </c>
      <c r="AD876" s="13">
        <f t="shared" si="1766"/>
        <v>6002.304</v>
      </c>
      <c r="AE876" s="11">
        <v>1</v>
      </c>
      <c r="AF876" s="11">
        <v>1</v>
      </c>
      <c r="AG876" s="11">
        <v>2.09</v>
      </c>
      <c r="AH876" s="42">
        <f t="shared" si="1767"/>
        <v>3.09</v>
      </c>
      <c r="AI876" s="11">
        <v>0.9</v>
      </c>
      <c r="AJ876" s="9">
        <v>0.5</v>
      </c>
      <c r="AK876" s="43">
        <f t="shared" si="1768"/>
        <v>8346.203712</v>
      </c>
      <c r="AT876" s="11">
        <v>36903</v>
      </c>
      <c r="AU876" s="12">
        <v>0.168</v>
      </c>
      <c r="AV876" s="11">
        <v>1</v>
      </c>
      <c r="AW876" s="11">
        <v>0</v>
      </c>
      <c r="AX876" s="13">
        <f t="shared" si="1769"/>
        <v>6199.704</v>
      </c>
      <c r="AY876" s="11">
        <v>1</v>
      </c>
      <c r="AZ876" s="11">
        <v>0.93</v>
      </c>
      <c r="BA876" s="11">
        <v>1.85</v>
      </c>
      <c r="BB876" s="42">
        <f t="shared" si="1770"/>
        <v>2.7205</v>
      </c>
      <c r="BC876" s="11">
        <v>0.9</v>
      </c>
      <c r="BD876" s="9">
        <v>0.5</v>
      </c>
      <c r="BE876" s="43">
        <f t="shared" si="1771"/>
        <v>7589.8326294</v>
      </c>
      <c r="BN876" s="11">
        <v>38167</v>
      </c>
      <c r="BO876" s="12">
        <v>0.168</v>
      </c>
      <c r="BP876" s="11">
        <v>1</v>
      </c>
      <c r="BQ876" s="11">
        <v>0</v>
      </c>
      <c r="BR876" s="13">
        <f t="shared" si="1772"/>
        <v>6412.056</v>
      </c>
      <c r="BS876" s="11">
        <v>1</v>
      </c>
      <c r="BT876" s="11">
        <v>1</v>
      </c>
      <c r="BU876" s="11">
        <v>2.71</v>
      </c>
      <c r="BV876" s="42">
        <f t="shared" si="1773"/>
        <v>3.71</v>
      </c>
      <c r="BW876" s="11">
        <v>0.9</v>
      </c>
      <c r="BX876" s="9">
        <v>0.5</v>
      </c>
      <c r="BY876" s="43">
        <f t="shared" si="1774"/>
        <v>10704.927492</v>
      </c>
      <c r="CH876" s="11">
        <v>42781</v>
      </c>
      <c r="CI876" s="12">
        <v>0.168</v>
      </c>
      <c r="CJ876" s="11">
        <v>1</v>
      </c>
      <c r="CK876" s="11">
        <v>0</v>
      </c>
      <c r="CL876" s="13">
        <f t="shared" si="1775"/>
        <v>7187.208</v>
      </c>
      <c r="CM876" s="11">
        <v>1</v>
      </c>
      <c r="CN876" s="11">
        <v>0.93</v>
      </c>
      <c r="CO876" s="11">
        <v>1.85</v>
      </c>
      <c r="CP876" s="42">
        <f t="shared" si="1776"/>
        <v>2.7205</v>
      </c>
      <c r="CQ876" s="11">
        <v>0.9</v>
      </c>
      <c r="CR876" s="9">
        <v>0.5</v>
      </c>
      <c r="CS876" s="43">
        <f t="shared" si="1777"/>
        <v>8798.7597138</v>
      </c>
      <c r="DB876" s="11">
        <v>44045</v>
      </c>
      <c r="DC876" s="12">
        <v>0.168</v>
      </c>
      <c r="DD876" s="11">
        <v>1</v>
      </c>
      <c r="DE876" s="11">
        <v>0</v>
      </c>
      <c r="DF876" s="13">
        <f t="shared" si="1778"/>
        <v>7399.56</v>
      </c>
      <c r="DG876" s="11">
        <v>1</v>
      </c>
      <c r="DH876" s="11">
        <v>1</v>
      </c>
      <c r="DI876" s="11">
        <v>2.09</v>
      </c>
      <c r="DJ876" s="42">
        <f t="shared" si="1779"/>
        <v>3.09</v>
      </c>
      <c r="DK876" s="11">
        <v>0.9</v>
      </c>
      <c r="DL876" s="9">
        <v>0.5</v>
      </c>
      <c r="DM876" s="43">
        <f t="shared" si="1780"/>
        <v>10289.08818</v>
      </c>
      <c r="DV876" s="11">
        <v>49923</v>
      </c>
      <c r="DW876" s="12">
        <v>0.199</v>
      </c>
      <c r="DX876" s="11">
        <v>1</v>
      </c>
      <c r="DY876" s="11">
        <v>0</v>
      </c>
      <c r="DZ876" s="13">
        <f t="shared" si="1781"/>
        <v>9934.677</v>
      </c>
      <c r="EA876" s="11">
        <v>1</v>
      </c>
      <c r="EB876" s="11">
        <v>1</v>
      </c>
      <c r="EC876" s="11">
        <v>2.91</v>
      </c>
      <c r="ED876" s="42">
        <f t="shared" si="1782"/>
        <v>3.91</v>
      </c>
      <c r="EE876" s="11">
        <v>0.9</v>
      </c>
      <c r="EF876" s="9">
        <v>0.5</v>
      </c>
      <c r="EG876" s="43">
        <f t="shared" si="1783"/>
        <v>17480.0641815</v>
      </c>
    </row>
    <row r="877" s="1" customFormat="1" customHeight="1" spans="6:137">
      <c r="F877" s="11">
        <v>35434</v>
      </c>
      <c r="G877" s="12">
        <v>0.168</v>
      </c>
      <c r="H877" s="11">
        <v>1</v>
      </c>
      <c r="I877" s="11">
        <v>0</v>
      </c>
      <c r="J877" s="13">
        <f t="shared" si="1763"/>
        <v>5952.912</v>
      </c>
      <c r="K877" s="11">
        <v>1</v>
      </c>
      <c r="L877" s="11">
        <v>0.89</v>
      </c>
      <c r="M877" s="11">
        <v>1.78</v>
      </c>
      <c r="N877" s="42">
        <f t="shared" si="1764"/>
        <v>2.5842</v>
      </c>
      <c r="O877" s="11">
        <v>0.9</v>
      </c>
      <c r="P877" s="9">
        <v>0.5</v>
      </c>
      <c r="Q877" s="43">
        <f t="shared" si="1765"/>
        <v>6922.58183568</v>
      </c>
      <c r="Z877" s="11">
        <v>35728</v>
      </c>
      <c r="AA877" s="12">
        <v>0.168</v>
      </c>
      <c r="AB877" s="11">
        <v>1</v>
      </c>
      <c r="AC877" s="11">
        <v>0</v>
      </c>
      <c r="AD877" s="13">
        <f t="shared" si="1766"/>
        <v>6002.304</v>
      </c>
      <c r="AE877" s="11">
        <v>1</v>
      </c>
      <c r="AF877" s="11">
        <v>1</v>
      </c>
      <c r="AG877" s="11">
        <v>2.09</v>
      </c>
      <c r="AH877" s="42">
        <f t="shared" si="1767"/>
        <v>3.09</v>
      </c>
      <c r="AI877" s="11">
        <v>0.9</v>
      </c>
      <c r="AJ877" s="9">
        <v>0.5</v>
      </c>
      <c r="AK877" s="43">
        <f t="shared" si="1768"/>
        <v>8346.203712</v>
      </c>
      <c r="AT877" s="11">
        <v>36903</v>
      </c>
      <c r="AU877" s="12">
        <v>0.168</v>
      </c>
      <c r="AV877" s="11">
        <v>1</v>
      </c>
      <c r="AW877" s="11">
        <v>0</v>
      </c>
      <c r="AX877" s="13">
        <f t="shared" si="1769"/>
        <v>6199.704</v>
      </c>
      <c r="AY877" s="11">
        <v>1</v>
      </c>
      <c r="AZ877" s="11">
        <v>0.93</v>
      </c>
      <c r="BA877" s="11">
        <v>1.85</v>
      </c>
      <c r="BB877" s="42">
        <f t="shared" si="1770"/>
        <v>2.7205</v>
      </c>
      <c r="BC877" s="11">
        <v>0.9</v>
      </c>
      <c r="BD877" s="9">
        <v>0.5</v>
      </c>
      <c r="BE877" s="43">
        <f t="shared" si="1771"/>
        <v>7589.8326294</v>
      </c>
      <c r="BN877" s="11">
        <v>38167</v>
      </c>
      <c r="BO877" s="12">
        <v>0.168</v>
      </c>
      <c r="BP877" s="11">
        <v>1</v>
      </c>
      <c r="BQ877" s="11">
        <v>0</v>
      </c>
      <c r="BR877" s="13">
        <f t="shared" si="1772"/>
        <v>6412.056</v>
      </c>
      <c r="BS877" s="11">
        <v>1</v>
      </c>
      <c r="BT877" s="11">
        <v>1</v>
      </c>
      <c r="BU877" s="11">
        <v>2.71</v>
      </c>
      <c r="BV877" s="42">
        <f t="shared" si="1773"/>
        <v>3.71</v>
      </c>
      <c r="BW877" s="11">
        <v>0.9</v>
      </c>
      <c r="BX877" s="9">
        <v>0.5</v>
      </c>
      <c r="BY877" s="43">
        <f t="shared" si="1774"/>
        <v>10704.927492</v>
      </c>
      <c r="CH877" s="11">
        <v>42781</v>
      </c>
      <c r="CI877" s="12">
        <v>0.168</v>
      </c>
      <c r="CJ877" s="11">
        <v>1</v>
      </c>
      <c r="CK877" s="11">
        <v>0</v>
      </c>
      <c r="CL877" s="13">
        <f t="shared" si="1775"/>
        <v>7187.208</v>
      </c>
      <c r="CM877" s="11">
        <v>1</v>
      </c>
      <c r="CN877" s="11">
        <v>0.93</v>
      </c>
      <c r="CO877" s="11">
        <v>1.85</v>
      </c>
      <c r="CP877" s="42">
        <f t="shared" si="1776"/>
        <v>2.7205</v>
      </c>
      <c r="CQ877" s="11">
        <v>0.9</v>
      </c>
      <c r="CR877" s="9">
        <v>0.5</v>
      </c>
      <c r="CS877" s="43">
        <f t="shared" si="1777"/>
        <v>8798.7597138</v>
      </c>
      <c r="DB877" s="11">
        <v>44045</v>
      </c>
      <c r="DC877" s="12">
        <v>0.168</v>
      </c>
      <c r="DD877" s="11">
        <v>1</v>
      </c>
      <c r="DE877" s="11">
        <v>0</v>
      </c>
      <c r="DF877" s="13">
        <f t="shared" si="1778"/>
        <v>7399.56</v>
      </c>
      <c r="DG877" s="11">
        <v>1</v>
      </c>
      <c r="DH877" s="11">
        <v>1</v>
      </c>
      <c r="DI877" s="11">
        <v>2.09</v>
      </c>
      <c r="DJ877" s="42">
        <f t="shared" si="1779"/>
        <v>3.09</v>
      </c>
      <c r="DK877" s="11">
        <v>0.9</v>
      </c>
      <c r="DL877" s="9">
        <v>0.5</v>
      </c>
      <c r="DM877" s="43">
        <f t="shared" si="1780"/>
        <v>10289.08818</v>
      </c>
      <c r="DV877" s="11">
        <v>49923</v>
      </c>
      <c r="DW877" s="12">
        <v>0.199</v>
      </c>
      <c r="DX877" s="11">
        <v>1</v>
      </c>
      <c r="DY877" s="11">
        <v>0</v>
      </c>
      <c r="DZ877" s="13">
        <f t="shared" si="1781"/>
        <v>9934.677</v>
      </c>
      <c r="EA877" s="11">
        <v>1</v>
      </c>
      <c r="EB877" s="11">
        <v>1</v>
      </c>
      <c r="EC877" s="11">
        <v>2.91</v>
      </c>
      <c r="ED877" s="42">
        <f t="shared" si="1782"/>
        <v>3.91</v>
      </c>
      <c r="EE877" s="11">
        <v>0.9</v>
      </c>
      <c r="EF877" s="9">
        <v>0.5</v>
      </c>
      <c r="EG877" s="43">
        <f t="shared" si="1783"/>
        <v>17480.0641815</v>
      </c>
    </row>
    <row r="878" s="1" customFormat="1" customHeight="1" spans="6:137">
      <c r="F878" s="11">
        <v>35434</v>
      </c>
      <c r="G878" s="12">
        <v>0.168</v>
      </c>
      <c r="H878" s="11">
        <v>1</v>
      </c>
      <c r="I878" s="11">
        <v>0</v>
      </c>
      <c r="J878" s="13">
        <f t="shared" si="1763"/>
        <v>5952.912</v>
      </c>
      <c r="K878" s="11">
        <v>1</v>
      </c>
      <c r="L878" s="11">
        <v>0.89</v>
      </c>
      <c r="M878" s="11">
        <v>1.78</v>
      </c>
      <c r="N878" s="42">
        <f t="shared" si="1764"/>
        <v>2.5842</v>
      </c>
      <c r="O878" s="11">
        <v>0.9</v>
      </c>
      <c r="P878" s="9">
        <v>0.5</v>
      </c>
      <c r="Q878" s="43">
        <f t="shared" si="1765"/>
        <v>6922.58183568</v>
      </c>
      <c r="Z878" s="11">
        <v>35728</v>
      </c>
      <c r="AA878" s="12">
        <v>0.168</v>
      </c>
      <c r="AB878" s="11">
        <v>1</v>
      </c>
      <c r="AC878" s="11">
        <v>0</v>
      </c>
      <c r="AD878" s="13">
        <f t="shared" si="1766"/>
        <v>6002.304</v>
      </c>
      <c r="AE878" s="11">
        <v>1</v>
      </c>
      <c r="AF878" s="11">
        <v>1</v>
      </c>
      <c r="AG878" s="11">
        <v>2.09</v>
      </c>
      <c r="AH878" s="42">
        <f t="shared" si="1767"/>
        <v>3.09</v>
      </c>
      <c r="AI878" s="11">
        <v>0.9</v>
      </c>
      <c r="AJ878" s="9">
        <v>0.5</v>
      </c>
      <c r="AK878" s="43">
        <f t="shared" si="1768"/>
        <v>8346.203712</v>
      </c>
      <c r="AT878" s="11">
        <v>36903</v>
      </c>
      <c r="AU878" s="12">
        <v>0.168</v>
      </c>
      <c r="AV878" s="11">
        <v>1</v>
      </c>
      <c r="AW878" s="11">
        <v>0</v>
      </c>
      <c r="AX878" s="13">
        <f t="shared" si="1769"/>
        <v>6199.704</v>
      </c>
      <c r="AY878" s="11">
        <v>1</v>
      </c>
      <c r="AZ878" s="11">
        <v>0.93</v>
      </c>
      <c r="BA878" s="11">
        <v>1.85</v>
      </c>
      <c r="BB878" s="42">
        <f t="shared" si="1770"/>
        <v>2.7205</v>
      </c>
      <c r="BC878" s="11">
        <v>0.9</v>
      </c>
      <c r="BD878" s="9">
        <v>0.5</v>
      </c>
      <c r="BE878" s="43">
        <f t="shared" si="1771"/>
        <v>7589.8326294</v>
      </c>
      <c r="BN878" s="11">
        <v>38167</v>
      </c>
      <c r="BO878" s="12">
        <v>0.168</v>
      </c>
      <c r="BP878" s="11">
        <v>1</v>
      </c>
      <c r="BQ878" s="11">
        <v>0</v>
      </c>
      <c r="BR878" s="13">
        <f t="shared" si="1772"/>
        <v>6412.056</v>
      </c>
      <c r="BS878" s="11">
        <v>1</v>
      </c>
      <c r="BT878" s="11">
        <v>1</v>
      </c>
      <c r="BU878" s="11">
        <v>2.71</v>
      </c>
      <c r="BV878" s="42">
        <f t="shared" si="1773"/>
        <v>3.71</v>
      </c>
      <c r="BW878" s="11">
        <v>0.9</v>
      </c>
      <c r="BX878" s="9">
        <v>0.5</v>
      </c>
      <c r="BY878" s="43">
        <f t="shared" si="1774"/>
        <v>10704.927492</v>
      </c>
      <c r="CH878" s="11">
        <v>42781</v>
      </c>
      <c r="CI878" s="12">
        <v>0.168</v>
      </c>
      <c r="CJ878" s="11">
        <v>1</v>
      </c>
      <c r="CK878" s="11">
        <v>0</v>
      </c>
      <c r="CL878" s="13">
        <f t="shared" si="1775"/>
        <v>7187.208</v>
      </c>
      <c r="CM878" s="11">
        <v>1</v>
      </c>
      <c r="CN878" s="11">
        <v>0.93</v>
      </c>
      <c r="CO878" s="11">
        <v>1.85</v>
      </c>
      <c r="CP878" s="42">
        <f t="shared" si="1776"/>
        <v>2.7205</v>
      </c>
      <c r="CQ878" s="11">
        <v>0.9</v>
      </c>
      <c r="CR878" s="9">
        <v>0.5</v>
      </c>
      <c r="CS878" s="43">
        <f t="shared" si="1777"/>
        <v>8798.7597138</v>
      </c>
      <c r="DB878" s="11">
        <v>44045</v>
      </c>
      <c r="DC878" s="12">
        <v>0.168</v>
      </c>
      <c r="DD878" s="11">
        <v>1</v>
      </c>
      <c r="DE878" s="11">
        <v>0</v>
      </c>
      <c r="DF878" s="13">
        <f t="shared" si="1778"/>
        <v>7399.56</v>
      </c>
      <c r="DG878" s="11">
        <v>1</v>
      </c>
      <c r="DH878" s="11">
        <v>1</v>
      </c>
      <c r="DI878" s="11">
        <v>2.09</v>
      </c>
      <c r="DJ878" s="42">
        <f t="shared" si="1779"/>
        <v>3.09</v>
      </c>
      <c r="DK878" s="11">
        <v>0.9</v>
      </c>
      <c r="DL878" s="9">
        <v>0.5</v>
      </c>
      <c r="DM878" s="43">
        <f t="shared" si="1780"/>
        <v>10289.08818</v>
      </c>
      <c r="DV878" s="11">
        <v>49923</v>
      </c>
      <c r="DW878" s="12">
        <v>0.199</v>
      </c>
      <c r="DX878" s="11">
        <v>1</v>
      </c>
      <c r="DY878" s="11">
        <v>0</v>
      </c>
      <c r="DZ878" s="13">
        <f t="shared" si="1781"/>
        <v>9934.677</v>
      </c>
      <c r="EA878" s="11">
        <v>1</v>
      </c>
      <c r="EB878" s="11">
        <v>1</v>
      </c>
      <c r="EC878" s="11">
        <v>2.91</v>
      </c>
      <c r="ED878" s="42">
        <f t="shared" si="1782"/>
        <v>3.91</v>
      </c>
      <c r="EE878" s="11">
        <v>0.9</v>
      </c>
      <c r="EF878" s="9">
        <v>0.5</v>
      </c>
      <c r="EG878" s="43">
        <f t="shared" si="1783"/>
        <v>17480.0641815</v>
      </c>
    </row>
    <row r="879" s="1" customFormat="1" customHeight="1" spans="6:137">
      <c r="F879" s="11">
        <v>35434</v>
      </c>
      <c r="G879" s="12">
        <v>0.168</v>
      </c>
      <c r="H879" s="11">
        <v>1</v>
      </c>
      <c r="I879" s="11">
        <v>0</v>
      </c>
      <c r="J879" s="13">
        <f t="shared" si="1763"/>
        <v>5952.912</v>
      </c>
      <c r="K879" s="11">
        <v>1</v>
      </c>
      <c r="L879" s="11">
        <v>0.89</v>
      </c>
      <c r="M879" s="11">
        <v>1.78</v>
      </c>
      <c r="N879" s="42">
        <f t="shared" si="1764"/>
        <v>2.5842</v>
      </c>
      <c r="O879" s="11">
        <v>0.9</v>
      </c>
      <c r="P879" s="9">
        <v>0.5</v>
      </c>
      <c r="Q879" s="43">
        <f t="shared" si="1765"/>
        <v>6922.58183568</v>
      </c>
      <c r="Z879" s="11">
        <v>35728</v>
      </c>
      <c r="AA879" s="12">
        <v>0.168</v>
      </c>
      <c r="AB879" s="11">
        <v>1</v>
      </c>
      <c r="AC879" s="11">
        <v>0</v>
      </c>
      <c r="AD879" s="13">
        <f t="shared" si="1766"/>
        <v>6002.304</v>
      </c>
      <c r="AE879" s="11">
        <v>1</v>
      </c>
      <c r="AF879" s="11">
        <v>1</v>
      </c>
      <c r="AG879" s="11">
        <v>2.09</v>
      </c>
      <c r="AH879" s="42">
        <f t="shared" si="1767"/>
        <v>3.09</v>
      </c>
      <c r="AI879" s="11">
        <v>0.9</v>
      </c>
      <c r="AJ879" s="9">
        <v>0.5</v>
      </c>
      <c r="AK879" s="43">
        <f t="shared" si="1768"/>
        <v>8346.203712</v>
      </c>
      <c r="AT879" s="11">
        <v>36903</v>
      </c>
      <c r="AU879" s="12">
        <v>0.168</v>
      </c>
      <c r="AV879" s="11">
        <v>1</v>
      </c>
      <c r="AW879" s="11">
        <v>0</v>
      </c>
      <c r="AX879" s="13">
        <f t="shared" si="1769"/>
        <v>6199.704</v>
      </c>
      <c r="AY879" s="11">
        <v>1</v>
      </c>
      <c r="AZ879" s="11">
        <v>0.93</v>
      </c>
      <c r="BA879" s="11">
        <v>1.85</v>
      </c>
      <c r="BB879" s="42">
        <f t="shared" si="1770"/>
        <v>2.7205</v>
      </c>
      <c r="BC879" s="11">
        <v>0.9</v>
      </c>
      <c r="BD879" s="9">
        <v>0.5</v>
      </c>
      <c r="BE879" s="43">
        <f t="shared" si="1771"/>
        <v>7589.8326294</v>
      </c>
      <c r="BN879" s="11">
        <v>38167</v>
      </c>
      <c r="BO879" s="12">
        <v>0.168</v>
      </c>
      <c r="BP879" s="11">
        <v>1</v>
      </c>
      <c r="BQ879" s="11">
        <v>0</v>
      </c>
      <c r="BR879" s="13">
        <f t="shared" si="1772"/>
        <v>6412.056</v>
      </c>
      <c r="BS879" s="11">
        <v>1</v>
      </c>
      <c r="BT879" s="11">
        <v>1</v>
      </c>
      <c r="BU879" s="11">
        <v>2.71</v>
      </c>
      <c r="BV879" s="42">
        <f t="shared" si="1773"/>
        <v>3.71</v>
      </c>
      <c r="BW879" s="11">
        <v>0.9</v>
      </c>
      <c r="BX879" s="9">
        <v>0.5</v>
      </c>
      <c r="BY879" s="43">
        <f t="shared" si="1774"/>
        <v>10704.927492</v>
      </c>
      <c r="CH879" s="11">
        <v>42781</v>
      </c>
      <c r="CI879" s="12">
        <v>0.168</v>
      </c>
      <c r="CJ879" s="11">
        <v>1</v>
      </c>
      <c r="CK879" s="11">
        <v>0</v>
      </c>
      <c r="CL879" s="13">
        <f t="shared" si="1775"/>
        <v>7187.208</v>
      </c>
      <c r="CM879" s="11">
        <v>1</v>
      </c>
      <c r="CN879" s="11">
        <v>0.93</v>
      </c>
      <c r="CO879" s="11">
        <v>1.85</v>
      </c>
      <c r="CP879" s="42">
        <f t="shared" si="1776"/>
        <v>2.7205</v>
      </c>
      <c r="CQ879" s="11">
        <v>0.9</v>
      </c>
      <c r="CR879" s="9">
        <v>0.5</v>
      </c>
      <c r="CS879" s="43">
        <f t="shared" si="1777"/>
        <v>8798.7597138</v>
      </c>
      <c r="DB879" s="11">
        <v>44045</v>
      </c>
      <c r="DC879" s="12">
        <v>0.168</v>
      </c>
      <c r="DD879" s="11">
        <v>1</v>
      </c>
      <c r="DE879" s="11">
        <v>0</v>
      </c>
      <c r="DF879" s="13">
        <f t="shared" si="1778"/>
        <v>7399.56</v>
      </c>
      <c r="DG879" s="11">
        <v>1</v>
      </c>
      <c r="DH879" s="11">
        <v>1</v>
      </c>
      <c r="DI879" s="11">
        <v>2.09</v>
      </c>
      <c r="DJ879" s="42">
        <f t="shared" si="1779"/>
        <v>3.09</v>
      </c>
      <c r="DK879" s="11">
        <v>0.9</v>
      </c>
      <c r="DL879" s="9">
        <v>0.5</v>
      </c>
      <c r="DM879" s="43">
        <f t="shared" si="1780"/>
        <v>10289.08818</v>
      </c>
      <c r="DV879" s="11">
        <v>49923</v>
      </c>
      <c r="DW879" s="12">
        <v>0.199</v>
      </c>
      <c r="DX879" s="11">
        <v>1</v>
      </c>
      <c r="DY879" s="11">
        <v>0</v>
      </c>
      <c r="DZ879" s="13">
        <f t="shared" si="1781"/>
        <v>9934.677</v>
      </c>
      <c r="EA879" s="11">
        <v>1</v>
      </c>
      <c r="EB879" s="11">
        <v>1</v>
      </c>
      <c r="EC879" s="11">
        <v>2.91</v>
      </c>
      <c r="ED879" s="42">
        <f t="shared" si="1782"/>
        <v>3.91</v>
      </c>
      <c r="EE879" s="11">
        <v>0.9</v>
      </c>
      <c r="EF879" s="9">
        <v>0.5</v>
      </c>
      <c r="EG879" s="43">
        <f t="shared" si="1783"/>
        <v>17480.0641815</v>
      </c>
    </row>
    <row r="880" s="1" customFormat="1" customHeight="1" spans="6:137">
      <c r="F880" s="11">
        <v>35434</v>
      </c>
      <c r="G880" s="12">
        <v>0.168</v>
      </c>
      <c r="H880" s="11">
        <v>1</v>
      </c>
      <c r="I880" s="11">
        <v>0</v>
      </c>
      <c r="J880" s="13">
        <f t="shared" si="1763"/>
        <v>5952.912</v>
      </c>
      <c r="K880" s="11">
        <v>1</v>
      </c>
      <c r="L880" s="11">
        <v>0.89</v>
      </c>
      <c r="M880" s="11">
        <v>1.78</v>
      </c>
      <c r="N880" s="42">
        <f t="shared" si="1764"/>
        <v>2.5842</v>
      </c>
      <c r="O880" s="11">
        <v>0.9</v>
      </c>
      <c r="P880" s="9">
        <v>0.5</v>
      </c>
      <c r="Q880" s="43">
        <f t="shared" si="1765"/>
        <v>6922.58183568</v>
      </c>
      <c r="Z880" s="11">
        <v>35728</v>
      </c>
      <c r="AA880" s="12">
        <v>0.168</v>
      </c>
      <c r="AB880" s="11">
        <v>1</v>
      </c>
      <c r="AC880" s="11">
        <v>0</v>
      </c>
      <c r="AD880" s="13">
        <f t="shared" si="1766"/>
        <v>6002.304</v>
      </c>
      <c r="AE880" s="11">
        <v>1</v>
      </c>
      <c r="AF880" s="11">
        <v>1</v>
      </c>
      <c r="AG880" s="11">
        <v>2.09</v>
      </c>
      <c r="AH880" s="42">
        <f t="shared" si="1767"/>
        <v>3.09</v>
      </c>
      <c r="AI880" s="11">
        <v>0.9</v>
      </c>
      <c r="AJ880" s="9">
        <v>0.5</v>
      </c>
      <c r="AK880" s="43">
        <f t="shared" si="1768"/>
        <v>8346.203712</v>
      </c>
      <c r="AT880" s="11">
        <v>36903</v>
      </c>
      <c r="AU880" s="12">
        <v>0.168</v>
      </c>
      <c r="AV880" s="11">
        <v>1</v>
      </c>
      <c r="AW880" s="11">
        <v>0</v>
      </c>
      <c r="AX880" s="13">
        <f t="shared" si="1769"/>
        <v>6199.704</v>
      </c>
      <c r="AY880" s="11">
        <v>1</v>
      </c>
      <c r="AZ880" s="11">
        <v>0.93</v>
      </c>
      <c r="BA880" s="11">
        <v>1.85</v>
      </c>
      <c r="BB880" s="42">
        <f t="shared" si="1770"/>
        <v>2.7205</v>
      </c>
      <c r="BC880" s="11">
        <v>0.9</v>
      </c>
      <c r="BD880" s="9">
        <v>0.5</v>
      </c>
      <c r="BE880" s="43">
        <f t="shared" si="1771"/>
        <v>7589.8326294</v>
      </c>
      <c r="BN880" s="11">
        <v>38167</v>
      </c>
      <c r="BO880" s="12">
        <v>0.168</v>
      </c>
      <c r="BP880" s="11">
        <v>1</v>
      </c>
      <c r="BQ880" s="11">
        <v>0</v>
      </c>
      <c r="BR880" s="13">
        <f t="shared" si="1772"/>
        <v>6412.056</v>
      </c>
      <c r="BS880" s="11">
        <v>1</v>
      </c>
      <c r="BT880" s="11">
        <v>1</v>
      </c>
      <c r="BU880" s="11">
        <v>2.71</v>
      </c>
      <c r="BV880" s="42">
        <f t="shared" si="1773"/>
        <v>3.71</v>
      </c>
      <c r="BW880" s="11">
        <v>0.9</v>
      </c>
      <c r="BX880" s="9">
        <v>0.5</v>
      </c>
      <c r="BY880" s="43">
        <f t="shared" si="1774"/>
        <v>10704.927492</v>
      </c>
      <c r="CH880" s="11">
        <v>42781</v>
      </c>
      <c r="CI880" s="12">
        <v>0.168</v>
      </c>
      <c r="CJ880" s="11">
        <v>1</v>
      </c>
      <c r="CK880" s="11">
        <v>0</v>
      </c>
      <c r="CL880" s="13">
        <f t="shared" si="1775"/>
        <v>7187.208</v>
      </c>
      <c r="CM880" s="11">
        <v>1</v>
      </c>
      <c r="CN880" s="11">
        <v>0.93</v>
      </c>
      <c r="CO880" s="11">
        <v>1.85</v>
      </c>
      <c r="CP880" s="42">
        <f t="shared" si="1776"/>
        <v>2.7205</v>
      </c>
      <c r="CQ880" s="11">
        <v>0.9</v>
      </c>
      <c r="CR880" s="9">
        <v>0.5</v>
      </c>
      <c r="CS880" s="43">
        <f t="shared" si="1777"/>
        <v>8798.7597138</v>
      </c>
      <c r="DB880" s="11">
        <v>44045</v>
      </c>
      <c r="DC880" s="12">
        <v>0.168</v>
      </c>
      <c r="DD880" s="11">
        <v>1</v>
      </c>
      <c r="DE880" s="11">
        <v>0</v>
      </c>
      <c r="DF880" s="13">
        <f t="shared" si="1778"/>
        <v>7399.56</v>
      </c>
      <c r="DG880" s="11">
        <v>1</v>
      </c>
      <c r="DH880" s="11">
        <v>1</v>
      </c>
      <c r="DI880" s="11">
        <v>2.09</v>
      </c>
      <c r="DJ880" s="42">
        <f t="shared" si="1779"/>
        <v>3.09</v>
      </c>
      <c r="DK880" s="11">
        <v>0.9</v>
      </c>
      <c r="DL880" s="9">
        <v>0.5</v>
      </c>
      <c r="DM880" s="43">
        <f t="shared" si="1780"/>
        <v>10289.08818</v>
      </c>
      <c r="DV880" s="11">
        <v>49923</v>
      </c>
      <c r="DW880" s="12">
        <v>0.199</v>
      </c>
      <c r="DX880" s="11">
        <v>1</v>
      </c>
      <c r="DY880" s="11">
        <v>0</v>
      </c>
      <c r="DZ880" s="13">
        <f t="shared" si="1781"/>
        <v>9934.677</v>
      </c>
      <c r="EA880" s="11">
        <v>1</v>
      </c>
      <c r="EB880" s="11">
        <v>1</v>
      </c>
      <c r="EC880" s="11">
        <v>2.91</v>
      </c>
      <c r="ED880" s="42">
        <f t="shared" si="1782"/>
        <v>3.91</v>
      </c>
      <c r="EE880" s="11">
        <v>0.9</v>
      </c>
      <c r="EF880" s="9">
        <v>0.5</v>
      </c>
      <c r="EG880" s="43">
        <f t="shared" si="1783"/>
        <v>17480.0641815</v>
      </c>
    </row>
    <row r="881" s="1" customFormat="1" customHeight="1" spans="6:137">
      <c r="F881" s="11">
        <v>35434</v>
      </c>
      <c r="G881" s="12">
        <v>0.168</v>
      </c>
      <c r="H881" s="11">
        <v>1</v>
      </c>
      <c r="I881" s="11">
        <v>0</v>
      </c>
      <c r="J881" s="13">
        <f t="shared" si="1763"/>
        <v>5952.912</v>
      </c>
      <c r="K881" s="11">
        <v>1</v>
      </c>
      <c r="L881" s="11">
        <v>0.89</v>
      </c>
      <c r="M881" s="11">
        <v>1.78</v>
      </c>
      <c r="N881" s="42">
        <f t="shared" si="1764"/>
        <v>2.5842</v>
      </c>
      <c r="O881" s="11">
        <v>0.9</v>
      </c>
      <c r="P881" s="9">
        <v>0.5</v>
      </c>
      <c r="Q881" s="43">
        <f t="shared" si="1765"/>
        <v>6922.58183568</v>
      </c>
      <c r="Z881" s="11">
        <v>35728</v>
      </c>
      <c r="AA881" s="12">
        <v>0.168</v>
      </c>
      <c r="AB881" s="11">
        <v>1</v>
      </c>
      <c r="AC881" s="11">
        <v>0</v>
      </c>
      <c r="AD881" s="13">
        <f t="shared" si="1766"/>
        <v>6002.304</v>
      </c>
      <c r="AE881" s="11">
        <v>1</v>
      </c>
      <c r="AF881" s="11">
        <v>1</v>
      </c>
      <c r="AG881" s="11">
        <v>2.09</v>
      </c>
      <c r="AH881" s="42">
        <f t="shared" si="1767"/>
        <v>3.09</v>
      </c>
      <c r="AI881" s="11">
        <v>0.9</v>
      </c>
      <c r="AJ881" s="9">
        <v>0.5</v>
      </c>
      <c r="AK881" s="43">
        <f t="shared" si="1768"/>
        <v>8346.203712</v>
      </c>
      <c r="AT881" s="11">
        <v>36903</v>
      </c>
      <c r="AU881" s="12">
        <v>0.168</v>
      </c>
      <c r="AV881" s="11">
        <v>1</v>
      </c>
      <c r="AW881" s="11">
        <v>0</v>
      </c>
      <c r="AX881" s="13">
        <f t="shared" si="1769"/>
        <v>6199.704</v>
      </c>
      <c r="AY881" s="11">
        <v>1</v>
      </c>
      <c r="AZ881" s="11">
        <v>0.93</v>
      </c>
      <c r="BA881" s="11">
        <v>1.85</v>
      </c>
      <c r="BB881" s="42">
        <f t="shared" si="1770"/>
        <v>2.7205</v>
      </c>
      <c r="BC881" s="11">
        <v>0.9</v>
      </c>
      <c r="BD881" s="9">
        <v>0.5</v>
      </c>
      <c r="BE881" s="43">
        <f t="shared" si="1771"/>
        <v>7589.8326294</v>
      </c>
      <c r="BN881" s="11">
        <v>38167</v>
      </c>
      <c r="BO881" s="12">
        <v>0.168</v>
      </c>
      <c r="BP881" s="11">
        <v>1</v>
      </c>
      <c r="BQ881" s="11">
        <v>0</v>
      </c>
      <c r="BR881" s="13">
        <f t="shared" si="1772"/>
        <v>6412.056</v>
      </c>
      <c r="BS881" s="11">
        <v>1</v>
      </c>
      <c r="BT881" s="11">
        <v>1</v>
      </c>
      <c r="BU881" s="11">
        <v>2.71</v>
      </c>
      <c r="BV881" s="42">
        <f t="shared" si="1773"/>
        <v>3.71</v>
      </c>
      <c r="BW881" s="11">
        <v>0.9</v>
      </c>
      <c r="BX881" s="9">
        <v>0.5</v>
      </c>
      <c r="BY881" s="43">
        <f t="shared" si="1774"/>
        <v>10704.927492</v>
      </c>
      <c r="CH881" s="11">
        <v>42781</v>
      </c>
      <c r="CI881" s="12">
        <v>0.168</v>
      </c>
      <c r="CJ881" s="11">
        <v>1</v>
      </c>
      <c r="CK881" s="11">
        <v>0</v>
      </c>
      <c r="CL881" s="13">
        <f t="shared" si="1775"/>
        <v>7187.208</v>
      </c>
      <c r="CM881" s="11">
        <v>1</v>
      </c>
      <c r="CN881" s="11">
        <v>0.93</v>
      </c>
      <c r="CO881" s="11">
        <v>1.85</v>
      </c>
      <c r="CP881" s="42">
        <f t="shared" si="1776"/>
        <v>2.7205</v>
      </c>
      <c r="CQ881" s="11">
        <v>0.9</v>
      </c>
      <c r="CR881" s="9">
        <v>0.5</v>
      </c>
      <c r="CS881" s="43">
        <f t="shared" si="1777"/>
        <v>8798.7597138</v>
      </c>
      <c r="DB881" s="11">
        <v>44045</v>
      </c>
      <c r="DC881" s="12">
        <v>0.168</v>
      </c>
      <c r="DD881" s="11">
        <v>1</v>
      </c>
      <c r="DE881" s="11">
        <v>0</v>
      </c>
      <c r="DF881" s="13">
        <f t="shared" si="1778"/>
        <v>7399.56</v>
      </c>
      <c r="DG881" s="11">
        <v>1</v>
      </c>
      <c r="DH881" s="11">
        <v>1</v>
      </c>
      <c r="DI881" s="11">
        <v>2.09</v>
      </c>
      <c r="DJ881" s="42">
        <f t="shared" si="1779"/>
        <v>3.09</v>
      </c>
      <c r="DK881" s="11">
        <v>0.9</v>
      </c>
      <c r="DL881" s="9">
        <v>0.5</v>
      </c>
      <c r="DM881" s="43">
        <f t="shared" si="1780"/>
        <v>10289.08818</v>
      </c>
      <c r="DV881" s="11">
        <v>49923</v>
      </c>
      <c r="DW881" s="12">
        <v>0.199</v>
      </c>
      <c r="DX881" s="11">
        <v>1</v>
      </c>
      <c r="DY881" s="11">
        <v>0</v>
      </c>
      <c r="DZ881" s="13">
        <f t="shared" si="1781"/>
        <v>9934.677</v>
      </c>
      <c r="EA881" s="11">
        <v>1</v>
      </c>
      <c r="EB881" s="11">
        <v>1</v>
      </c>
      <c r="EC881" s="11">
        <v>2.91</v>
      </c>
      <c r="ED881" s="42">
        <f t="shared" si="1782"/>
        <v>3.91</v>
      </c>
      <c r="EE881" s="11">
        <v>0.9</v>
      </c>
      <c r="EF881" s="9">
        <v>0.5</v>
      </c>
      <c r="EG881" s="43">
        <f t="shared" si="1783"/>
        <v>17480.0641815</v>
      </c>
    </row>
    <row r="882" s="1" customFormat="1" customHeight="1" spans="6:137">
      <c r="F882" s="11">
        <v>35434</v>
      </c>
      <c r="G882" s="12">
        <v>0.168</v>
      </c>
      <c r="H882" s="11">
        <v>1</v>
      </c>
      <c r="I882" s="11">
        <v>0</v>
      </c>
      <c r="J882" s="13">
        <f t="shared" si="1763"/>
        <v>5952.912</v>
      </c>
      <c r="K882" s="11">
        <v>1</v>
      </c>
      <c r="L882" s="11">
        <v>0.89</v>
      </c>
      <c r="M882" s="11">
        <v>1.78</v>
      </c>
      <c r="N882" s="42">
        <f t="shared" si="1764"/>
        <v>2.5842</v>
      </c>
      <c r="O882" s="11">
        <v>0.9</v>
      </c>
      <c r="P882" s="9">
        <v>0.5</v>
      </c>
      <c r="Q882" s="43">
        <f t="shared" si="1765"/>
        <v>6922.58183568</v>
      </c>
      <c r="Z882" s="11">
        <v>35728</v>
      </c>
      <c r="AA882" s="12">
        <v>0.168</v>
      </c>
      <c r="AB882" s="11">
        <v>1</v>
      </c>
      <c r="AC882" s="11">
        <v>0</v>
      </c>
      <c r="AD882" s="13">
        <f t="shared" si="1766"/>
        <v>6002.304</v>
      </c>
      <c r="AE882" s="11">
        <v>1</v>
      </c>
      <c r="AF882" s="11">
        <v>1</v>
      </c>
      <c r="AG882" s="11">
        <v>2.09</v>
      </c>
      <c r="AH882" s="42">
        <f t="shared" si="1767"/>
        <v>3.09</v>
      </c>
      <c r="AI882" s="11">
        <v>0.9</v>
      </c>
      <c r="AJ882" s="9">
        <v>0.5</v>
      </c>
      <c r="AK882" s="43">
        <f t="shared" si="1768"/>
        <v>8346.203712</v>
      </c>
      <c r="AT882" s="11">
        <v>36903</v>
      </c>
      <c r="AU882" s="12">
        <v>0.168</v>
      </c>
      <c r="AV882" s="11">
        <v>1</v>
      </c>
      <c r="AW882" s="11">
        <v>0</v>
      </c>
      <c r="AX882" s="13">
        <f t="shared" si="1769"/>
        <v>6199.704</v>
      </c>
      <c r="AY882" s="11">
        <v>1</v>
      </c>
      <c r="AZ882" s="11">
        <v>0.93</v>
      </c>
      <c r="BA882" s="11">
        <v>1.85</v>
      </c>
      <c r="BB882" s="42">
        <f t="shared" si="1770"/>
        <v>2.7205</v>
      </c>
      <c r="BC882" s="11">
        <v>0.9</v>
      </c>
      <c r="BD882" s="9">
        <v>0.5</v>
      </c>
      <c r="BE882" s="43">
        <f t="shared" si="1771"/>
        <v>7589.8326294</v>
      </c>
      <c r="BN882" s="11">
        <v>38167</v>
      </c>
      <c r="BO882" s="12">
        <v>0.168</v>
      </c>
      <c r="BP882" s="11">
        <v>1</v>
      </c>
      <c r="BQ882" s="11">
        <v>0</v>
      </c>
      <c r="BR882" s="13">
        <f t="shared" si="1772"/>
        <v>6412.056</v>
      </c>
      <c r="BS882" s="11">
        <v>1</v>
      </c>
      <c r="BT882" s="11">
        <v>1</v>
      </c>
      <c r="BU882" s="11">
        <v>2.71</v>
      </c>
      <c r="BV882" s="42">
        <f t="shared" si="1773"/>
        <v>3.71</v>
      </c>
      <c r="BW882" s="11">
        <v>0.9</v>
      </c>
      <c r="BX882" s="9">
        <v>0.5</v>
      </c>
      <c r="BY882" s="43">
        <f t="shared" si="1774"/>
        <v>10704.927492</v>
      </c>
      <c r="CH882" s="11">
        <v>42781</v>
      </c>
      <c r="CI882" s="12">
        <v>0.168</v>
      </c>
      <c r="CJ882" s="11">
        <v>1</v>
      </c>
      <c r="CK882" s="11">
        <v>0</v>
      </c>
      <c r="CL882" s="13">
        <f t="shared" si="1775"/>
        <v>7187.208</v>
      </c>
      <c r="CM882" s="11">
        <v>1</v>
      </c>
      <c r="CN882" s="11">
        <v>0.93</v>
      </c>
      <c r="CO882" s="11">
        <v>1.85</v>
      </c>
      <c r="CP882" s="42">
        <f t="shared" si="1776"/>
        <v>2.7205</v>
      </c>
      <c r="CQ882" s="11">
        <v>0.9</v>
      </c>
      <c r="CR882" s="9">
        <v>0.5</v>
      </c>
      <c r="CS882" s="43">
        <f t="shared" si="1777"/>
        <v>8798.7597138</v>
      </c>
      <c r="DB882" s="11">
        <v>44045</v>
      </c>
      <c r="DC882" s="12">
        <v>0.168</v>
      </c>
      <c r="DD882" s="11">
        <v>1</v>
      </c>
      <c r="DE882" s="11">
        <v>0</v>
      </c>
      <c r="DF882" s="13">
        <f t="shared" si="1778"/>
        <v>7399.56</v>
      </c>
      <c r="DG882" s="11">
        <v>1</v>
      </c>
      <c r="DH882" s="11">
        <v>1</v>
      </c>
      <c r="DI882" s="11">
        <v>2.09</v>
      </c>
      <c r="DJ882" s="42">
        <f t="shared" si="1779"/>
        <v>3.09</v>
      </c>
      <c r="DK882" s="11">
        <v>0.9</v>
      </c>
      <c r="DL882" s="9">
        <v>0.5</v>
      </c>
      <c r="DM882" s="43">
        <f t="shared" si="1780"/>
        <v>10289.08818</v>
      </c>
      <c r="DV882" s="11">
        <v>49923</v>
      </c>
      <c r="DW882" s="12">
        <v>0.199</v>
      </c>
      <c r="DX882" s="11">
        <v>1</v>
      </c>
      <c r="DY882" s="11">
        <v>0</v>
      </c>
      <c r="DZ882" s="13">
        <f t="shared" si="1781"/>
        <v>9934.677</v>
      </c>
      <c r="EA882" s="11">
        <v>1</v>
      </c>
      <c r="EB882" s="11">
        <v>1</v>
      </c>
      <c r="EC882" s="11">
        <v>2.91</v>
      </c>
      <c r="ED882" s="42">
        <f t="shared" si="1782"/>
        <v>3.91</v>
      </c>
      <c r="EE882" s="11">
        <v>0.9</v>
      </c>
      <c r="EF882" s="9">
        <v>0.5</v>
      </c>
      <c r="EG882" s="43">
        <f t="shared" si="1783"/>
        <v>17480.0641815</v>
      </c>
    </row>
    <row r="883" s="1" customFormat="1" customHeight="1" spans="6:137">
      <c r="F883" s="11">
        <v>35434</v>
      </c>
      <c r="G883" s="12">
        <v>0.3</v>
      </c>
      <c r="H883" s="11">
        <v>1</v>
      </c>
      <c r="I883" s="11">
        <v>0</v>
      </c>
      <c r="J883" s="13">
        <f t="shared" si="1763"/>
        <v>10630.2</v>
      </c>
      <c r="K883" s="11">
        <v>1</v>
      </c>
      <c r="L883" s="11">
        <v>0.89</v>
      </c>
      <c r="M883" s="11">
        <v>1.78</v>
      </c>
      <c r="N883" s="42">
        <f t="shared" si="1764"/>
        <v>2.5842</v>
      </c>
      <c r="O883" s="11">
        <v>0.9</v>
      </c>
      <c r="P883" s="9">
        <v>0.5</v>
      </c>
      <c r="Q883" s="43">
        <f t="shared" si="1765"/>
        <v>12361.753278</v>
      </c>
      <c r="Z883" s="11">
        <v>35728</v>
      </c>
      <c r="AA883" s="12">
        <v>0.3</v>
      </c>
      <c r="AB883" s="11">
        <v>1</v>
      </c>
      <c r="AC883" s="11">
        <v>0</v>
      </c>
      <c r="AD883" s="13">
        <f t="shared" si="1766"/>
        <v>10718.4</v>
      </c>
      <c r="AE883" s="11">
        <v>1</v>
      </c>
      <c r="AF883" s="11">
        <v>1</v>
      </c>
      <c r="AG883" s="11">
        <v>2.09</v>
      </c>
      <c r="AH883" s="42">
        <f t="shared" si="1767"/>
        <v>3.09</v>
      </c>
      <c r="AI883" s="11">
        <v>0.9</v>
      </c>
      <c r="AJ883" s="9">
        <v>0.5</v>
      </c>
      <c r="AK883" s="43">
        <f t="shared" si="1768"/>
        <v>14903.9352</v>
      </c>
      <c r="AT883" s="11">
        <v>36903</v>
      </c>
      <c r="AU883" s="12">
        <v>0.3</v>
      </c>
      <c r="AV883" s="11">
        <v>1</v>
      </c>
      <c r="AW883" s="11">
        <v>0</v>
      </c>
      <c r="AX883" s="13">
        <f t="shared" si="1769"/>
        <v>11070.9</v>
      </c>
      <c r="AY883" s="11">
        <v>1</v>
      </c>
      <c r="AZ883" s="11">
        <v>0.93</v>
      </c>
      <c r="BA883" s="11">
        <v>1.85</v>
      </c>
      <c r="BB883" s="42">
        <f t="shared" si="1770"/>
        <v>2.7205</v>
      </c>
      <c r="BC883" s="11">
        <v>0.9</v>
      </c>
      <c r="BD883" s="9">
        <v>0.5</v>
      </c>
      <c r="BE883" s="43">
        <f t="shared" si="1771"/>
        <v>13553.2725525</v>
      </c>
      <c r="BN883" s="11">
        <v>38167</v>
      </c>
      <c r="BO883" s="12">
        <v>0.3</v>
      </c>
      <c r="BP883" s="11">
        <v>1</v>
      </c>
      <c r="BQ883" s="11">
        <v>0</v>
      </c>
      <c r="BR883" s="13">
        <f t="shared" si="1772"/>
        <v>11450.1</v>
      </c>
      <c r="BS883" s="11">
        <v>1</v>
      </c>
      <c r="BT883" s="11">
        <v>1</v>
      </c>
      <c r="BU883" s="11">
        <v>2.71</v>
      </c>
      <c r="BV883" s="42">
        <f t="shared" si="1773"/>
        <v>3.71</v>
      </c>
      <c r="BW883" s="11">
        <v>0.9</v>
      </c>
      <c r="BX883" s="9">
        <v>0.5</v>
      </c>
      <c r="BY883" s="43">
        <f t="shared" si="1774"/>
        <v>19115.94195</v>
      </c>
      <c r="CH883" s="11">
        <v>42781</v>
      </c>
      <c r="CI883" s="12">
        <v>0.3</v>
      </c>
      <c r="CJ883" s="11">
        <v>1</v>
      </c>
      <c r="CK883" s="11">
        <v>0</v>
      </c>
      <c r="CL883" s="13">
        <f t="shared" si="1775"/>
        <v>12834.3</v>
      </c>
      <c r="CM883" s="11">
        <v>1</v>
      </c>
      <c r="CN883" s="11">
        <v>0.93</v>
      </c>
      <c r="CO883" s="11">
        <v>1.85</v>
      </c>
      <c r="CP883" s="42">
        <f t="shared" si="1776"/>
        <v>2.7205</v>
      </c>
      <c r="CQ883" s="11">
        <v>0.9</v>
      </c>
      <c r="CR883" s="9">
        <v>0.5</v>
      </c>
      <c r="CS883" s="43">
        <f t="shared" si="1777"/>
        <v>15712.0709175</v>
      </c>
      <c r="DB883" s="11">
        <v>44045</v>
      </c>
      <c r="DC883" s="12">
        <v>0.3</v>
      </c>
      <c r="DD883" s="11">
        <v>1</v>
      </c>
      <c r="DE883" s="11">
        <v>0</v>
      </c>
      <c r="DF883" s="13">
        <f t="shared" si="1778"/>
        <v>13213.5</v>
      </c>
      <c r="DG883" s="11">
        <v>1</v>
      </c>
      <c r="DH883" s="11">
        <v>1</v>
      </c>
      <c r="DI883" s="11">
        <v>2.09</v>
      </c>
      <c r="DJ883" s="42">
        <f t="shared" si="1779"/>
        <v>3.09</v>
      </c>
      <c r="DK883" s="11">
        <v>0.9</v>
      </c>
      <c r="DL883" s="9">
        <v>0.5</v>
      </c>
      <c r="DM883" s="43">
        <f t="shared" si="1780"/>
        <v>18373.37175</v>
      </c>
      <c r="DV883" s="11">
        <v>49923</v>
      </c>
      <c r="DW883" s="12">
        <v>0.355</v>
      </c>
      <c r="DX883" s="11">
        <v>1</v>
      </c>
      <c r="DY883" s="11">
        <v>0</v>
      </c>
      <c r="DZ883" s="13">
        <f t="shared" si="1781"/>
        <v>17722.665</v>
      </c>
      <c r="EA883" s="11">
        <v>1</v>
      </c>
      <c r="EB883" s="11">
        <v>1</v>
      </c>
      <c r="EC883" s="11">
        <v>2.91</v>
      </c>
      <c r="ED883" s="42">
        <f t="shared" si="1782"/>
        <v>3.91</v>
      </c>
      <c r="EE883" s="11">
        <v>0.9</v>
      </c>
      <c r="EF883" s="9">
        <v>0.5</v>
      </c>
      <c r="EG883" s="43">
        <f t="shared" si="1783"/>
        <v>31183.0290675</v>
      </c>
    </row>
    <row r="884" s="1" customFormat="1" customHeight="1" spans="6:137">
      <c r="F884" s="11">
        <v>35434</v>
      </c>
      <c r="G884" s="12">
        <v>0.58</v>
      </c>
      <c r="H884" s="11">
        <v>1</v>
      </c>
      <c r="I884" s="11">
        <v>0</v>
      </c>
      <c r="J884" s="13">
        <f t="shared" si="1763"/>
        <v>20551.72</v>
      </c>
      <c r="K884" s="11">
        <v>1</v>
      </c>
      <c r="L884" s="11">
        <v>0.89</v>
      </c>
      <c r="M884" s="11">
        <v>1.78</v>
      </c>
      <c r="N884" s="42">
        <f t="shared" si="1764"/>
        <v>2.5842</v>
      </c>
      <c r="O884" s="11">
        <v>0.9</v>
      </c>
      <c r="P884" s="9">
        <v>0.5</v>
      </c>
      <c r="Q884" s="43">
        <f t="shared" si="1765"/>
        <v>23899.3896708</v>
      </c>
      <c r="Z884" s="11">
        <v>35728</v>
      </c>
      <c r="AA884" s="12">
        <v>0.58</v>
      </c>
      <c r="AB884" s="11">
        <v>1</v>
      </c>
      <c r="AC884" s="11">
        <v>0</v>
      </c>
      <c r="AD884" s="13">
        <f t="shared" si="1766"/>
        <v>20722.24</v>
      </c>
      <c r="AE884" s="11">
        <v>1</v>
      </c>
      <c r="AF884" s="11">
        <v>1</v>
      </c>
      <c r="AG884" s="11">
        <v>2.09</v>
      </c>
      <c r="AH884" s="42">
        <f t="shared" si="1767"/>
        <v>3.09</v>
      </c>
      <c r="AI884" s="11">
        <v>0.9</v>
      </c>
      <c r="AJ884" s="9">
        <v>0.5</v>
      </c>
      <c r="AK884" s="43">
        <f t="shared" si="1768"/>
        <v>28814.27472</v>
      </c>
      <c r="AT884" s="11">
        <v>36903</v>
      </c>
      <c r="AU884" s="12">
        <v>0.58</v>
      </c>
      <c r="AV884" s="11">
        <v>1</v>
      </c>
      <c r="AW884" s="11">
        <v>0</v>
      </c>
      <c r="AX884" s="13">
        <f t="shared" si="1769"/>
        <v>21403.74</v>
      </c>
      <c r="AY884" s="11">
        <v>1</v>
      </c>
      <c r="AZ884" s="11">
        <v>0.93</v>
      </c>
      <c r="BA884" s="11">
        <v>1.85</v>
      </c>
      <c r="BB884" s="42">
        <f t="shared" si="1770"/>
        <v>2.7205</v>
      </c>
      <c r="BC884" s="11">
        <v>0.9</v>
      </c>
      <c r="BD884" s="9">
        <v>0.5</v>
      </c>
      <c r="BE884" s="43">
        <f t="shared" si="1771"/>
        <v>26202.9936015</v>
      </c>
      <c r="BN884" s="11">
        <v>38167</v>
      </c>
      <c r="BO884" s="12">
        <v>0.58</v>
      </c>
      <c r="BP884" s="11">
        <v>1</v>
      </c>
      <c r="BQ884" s="11">
        <v>0</v>
      </c>
      <c r="BR884" s="13">
        <f t="shared" si="1772"/>
        <v>22136.86</v>
      </c>
      <c r="BS884" s="11">
        <v>1</v>
      </c>
      <c r="BT884" s="11">
        <v>1</v>
      </c>
      <c r="BU884" s="11">
        <v>2.71</v>
      </c>
      <c r="BV884" s="42">
        <f t="shared" si="1773"/>
        <v>3.71</v>
      </c>
      <c r="BW884" s="11">
        <v>0.9</v>
      </c>
      <c r="BX884" s="9">
        <v>0.5</v>
      </c>
      <c r="BY884" s="43">
        <f t="shared" si="1774"/>
        <v>36957.48777</v>
      </c>
      <c r="CH884" s="11">
        <v>42781</v>
      </c>
      <c r="CI884" s="12">
        <v>0.58</v>
      </c>
      <c r="CJ884" s="11">
        <v>1</v>
      </c>
      <c r="CK884" s="11">
        <v>0</v>
      </c>
      <c r="CL884" s="13">
        <f t="shared" si="1775"/>
        <v>24812.98</v>
      </c>
      <c r="CM884" s="11">
        <v>1</v>
      </c>
      <c r="CN884" s="11">
        <v>0.93</v>
      </c>
      <c r="CO884" s="11">
        <v>1.85</v>
      </c>
      <c r="CP884" s="42">
        <f t="shared" si="1776"/>
        <v>2.7205</v>
      </c>
      <c r="CQ884" s="11">
        <v>0.9</v>
      </c>
      <c r="CR884" s="9">
        <v>0.5</v>
      </c>
      <c r="CS884" s="43">
        <f t="shared" si="1777"/>
        <v>30376.6704405</v>
      </c>
      <c r="DB884" s="11">
        <v>44045</v>
      </c>
      <c r="DC884" s="12">
        <v>0.58</v>
      </c>
      <c r="DD884" s="11">
        <v>1</v>
      </c>
      <c r="DE884" s="11">
        <v>0</v>
      </c>
      <c r="DF884" s="13">
        <f t="shared" si="1778"/>
        <v>25546.1</v>
      </c>
      <c r="DG884" s="11">
        <v>1</v>
      </c>
      <c r="DH884" s="11">
        <v>1</v>
      </c>
      <c r="DI884" s="11">
        <v>2.09</v>
      </c>
      <c r="DJ884" s="42">
        <f t="shared" si="1779"/>
        <v>3.09</v>
      </c>
      <c r="DK884" s="11">
        <v>0.9</v>
      </c>
      <c r="DL884" s="9">
        <v>0.5</v>
      </c>
      <c r="DM884" s="43">
        <f t="shared" si="1780"/>
        <v>35521.85205</v>
      </c>
      <c r="DV884" s="11">
        <v>49923</v>
      </c>
      <c r="DW884" s="12">
        <v>0.69</v>
      </c>
      <c r="DX884" s="11">
        <v>1</v>
      </c>
      <c r="DY884" s="11">
        <v>0</v>
      </c>
      <c r="DZ884" s="13">
        <f t="shared" si="1781"/>
        <v>34446.87</v>
      </c>
      <c r="EA884" s="11">
        <v>1</v>
      </c>
      <c r="EB884" s="11">
        <v>1</v>
      </c>
      <c r="EC884" s="11">
        <v>2.91</v>
      </c>
      <c r="ED884" s="42">
        <f t="shared" si="1782"/>
        <v>3.91</v>
      </c>
      <c r="EE884" s="11">
        <v>0.9</v>
      </c>
      <c r="EF884" s="9">
        <v>0.5</v>
      </c>
      <c r="EG884" s="43">
        <f t="shared" si="1783"/>
        <v>60609.267765</v>
      </c>
    </row>
    <row r="885" s="1" customFormat="1" customHeight="1" spans="6:137">
      <c r="F885" s="47" t="s">
        <v>32</v>
      </c>
      <c r="G885" s="48"/>
      <c r="H885" s="48"/>
      <c r="I885" s="48"/>
      <c r="J885" s="48"/>
      <c r="K885" s="48"/>
      <c r="L885" s="48"/>
      <c r="M885" s="46">
        <f>SUM(Q875:Q884)</f>
        <v>91641.79763424</v>
      </c>
      <c r="N885" s="46"/>
      <c r="O885" s="46"/>
      <c r="P885" s="46"/>
      <c r="Q885" s="46"/>
      <c r="R885" s="1"/>
      <c r="S885" s="1"/>
      <c r="T885" s="1"/>
      <c r="U885" s="1"/>
      <c r="V885" s="1"/>
      <c r="W885" s="1"/>
      <c r="X885" s="1"/>
      <c r="Y885" s="1"/>
      <c r="Z885" s="47" t="s">
        <v>32</v>
      </c>
      <c r="AA885" s="48"/>
      <c r="AB885" s="48"/>
      <c r="AC885" s="48"/>
      <c r="AD885" s="48"/>
      <c r="AE885" s="48"/>
      <c r="AF885" s="48"/>
      <c r="AG885" s="46">
        <f>SUM(AK875:AK884)</f>
        <v>110487.839616</v>
      </c>
      <c r="AH885" s="46"/>
      <c r="AI885" s="46"/>
      <c r="AJ885" s="46"/>
      <c r="AK885" s="46"/>
      <c r="AL885" s="1"/>
      <c r="AM885" s="1"/>
      <c r="AN885" s="1"/>
      <c r="AO885" s="1"/>
      <c r="AP885" s="1"/>
      <c r="AQ885" s="1"/>
      <c r="AR885" s="1"/>
      <c r="AS885" s="1"/>
      <c r="AT885" s="47" t="s">
        <v>32</v>
      </c>
      <c r="AU885" s="48"/>
      <c r="AV885" s="48"/>
      <c r="AW885" s="48"/>
      <c r="AX885" s="48"/>
      <c r="AY885" s="48"/>
      <c r="AZ885" s="48"/>
      <c r="BA885" s="46">
        <f>SUM(BE875:BE884)</f>
        <v>100474.9271892</v>
      </c>
      <c r="BB885" s="46"/>
      <c r="BC885" s="46"/>
      <c r="BD885" s="46"/>
      <c r="BE885" s="46"/>
      <c r="BF885" s="1"/>
      <c r="BG885" s="1"/>
      <c r="BH885" s="1"/>
      <c r="BI885" s="1"/>
      <c r="BJ885" s="1"/>
      <c r="BK885" s="1"/>
      <c r="BL885" s="1"/>
      <c r="BM885" s="1"/>
      <c r="BN885" s="47" t="s">
        <v>32</v>
      </c>
      <c r="BO885" s="48"/>
      <c r="BP885" s="48"/>
      <c r="BQ885" s="48"/>
      <c r="BR885" s="48"/>
      <c r="BS885" s="48"/>
      <c r="BT885" s="48"/>
      <c r="BU885" s="46">
        <f>SUM(BY875:BY884)</f>
        <v>141712.849656</v>
      </c>
      <c r="BV885" s="46"/>
      <c r="BW885" s="46"/>
      <c r="BX885" s="46"/>
      <c r="BY885" s="46"/>
      <c r="BZ885" s="1"/>
      <c r="CA885" s="1"/>
      <c r="CB885" s="1"/>
      <c r="CC885" s="1"/>
      <c r="CD885" s="1"/>
      <c r="CE885" s="1"/>
      <c r="CF885" s="1"/>
      <c r="CG885" s="1"/>
      <c r="CH885" s="47" t="s">
        <v>32</v>
      </c>
      <c r="CI885" s="48"/>
      <c r="CJ885" s="48"/>
      <c r="CK885" s="48"/>
      <c r="CL885" s="48"/>
      <c r="CM885" s="48"/>
      <c r="CN885" s="48"/>
      <c r="CO885" s="46">
        <f>SUM(CS875:CS884)</f>
        <v>116478.8190684</v>
      </c>
      <c r="CP885" s="46"/>
      <c r="CQ885" s="46"/>
      <c r="CR885" s="46"/>
      <c r="CS885" s="46"/>
      <c r="CT885" s="1"/>
      <c r="CU885" s="1"/>
      <c r="CV885" s="1"/>
      <c r="CW885" s="1"/>
      <c r="CX885" s="1"/>
      <c r="CY885" s="1"/>
      <c r="CZ885" s="1"/>
      <c r="DA885" s="1"/>
      <c r="DB885" s="47" t="s">
        <v>32</v>
      </c>
      <c r="DC885" s="48"/>
      <c r="DD885" s="48"/>
      <c r="DE885" s="48"/>
      <c r="DF885" s="48"/>
      <c r="DG885" s="48"/>
      <c r="DH885" s="48"/>
      <c r="DI885" s="46">
        <f>SUM(DM875:DM884)</f>
        <v>136207.92924</v>
      </c>
      <c r="DJ885" s="46"/>
      <c r="DK885" s="46"/>
      <c r="DL885" s="46"/>
      <c r="DM885" s="46"/>
      <c r="DN885" s="1"/>
      <c r="DO885" s="1"/>
      <c r="DP885" s="1"/>
      <c r="DQ885" s="1"/>
      <c r="DR885" s="1"/>
      <c r="DS885" s="1"/>
      <c r="DT885" s="1"/>
      <c r="DU885" s="1"/>
      <c r="DV885" s="47" t="s">
        <v>32</v>
      </c>
      <c r="DW885" s="48"/>
      <c r="DX885" s="48"/>
      <c r="DY885" s="48"/>
      <c r="DZ885" s="48"/>
      <c r="EA885" s="48"/>
      <c r="EB885" s="48"/>
      <c r="EC885" s="46">
        <f>SUM(EG875:EG884)</f>
        <v>231632.8102845</v>
      </c>
      <c r="ED885" s="46"/>
      <c r="EE885" s="46"/>
      <c r="EF885" s="46"/>
      <c r="EG885" s="46"/>
    </row>
    <row r="886" s="1" customFormat="1" customHeight="1" spans="6:137">
      <c r="F886" s="48"/>
      <c r="G886" s="48"/>
      <c r="H886" s="48"/>
      <c r="I886" s="48"/>
      <c r="J886" s="48"/>
      <c r="K886" s="48"/>
      <c r="L886" s="48"/>
      <c r="M886" s="46"/>
      <c r="N886" s="46"/>
      <c r="O886" s="46"/>
      <c r="P886" s="46"/>
      <c r="Q886" s="46"/>
      <c r="R886" s="1"/>
      <c r="S886" s="1"/>
      <c r="T886" s="1"/>
      <c r="U886" s="1"/>
      <c r="V886" s="1"/>
      <c r="W886" s="1"/>
      <c r="X886" s="1"/>
      <c r="Y886" s="1"/>
      <c r="Z886" s="48"/>
      <c r="AA886" s="48"/>
      <c r="AB886" s="48"/>
      <c r="AC886" s="48"/>
      <c r="AD886" s="48"/>
      <c r="AE886" s="48"/>
      <c r="AF886" s="48"/>
      <c r="AG886" s="46"/>
      <c r="AH886" s="46"/>
      <c r="AI886" s="46"/>
      <c r="AJ886" s="46"/>
      <c r="AK886" s="46"/>
      <c r="AL886" s="1"/>
      <c r="AM886" s="1"/>
      <c r="AN886" s="1"/>
      <c r="AO886" s="1"/>
      <c r="AP886" s="1"/>
      <c r="AQ886" s="1"/>
      <c r="AR886" s="1"/>
      <c r="AS886" s="1"/>
      <c r="AT886" s="48"/>
      <c r="AU886" s="48"/>
      <c r="AV886" s="48"/>
      <c r="AW886" s="48"/>
      <c r="AX886" s="48"/>
      <c r="AY886" s="48"/>
      <c r="AZ886" s="48"/>
      <c r="BA886" s="46"/>
      <c r="BB886" s="46"/>
      <c r="BC886" s="46"/>
      <c r="BD886" s="46"/>
      <c r="BE886" s="46"/>
      <c r="BF886" s="1"/>
      <c r="BG886" s="1"/>
      <c r="BH886" s="1"/>
      <c r="BI886" s="1"/>
      <c r="BJ886" s="1"/>
      <c r="BK886" s="1"/>
      <c r="BL886" s="1"/>
      <c r="BM886" s="1"/>
      <c r="BN886" s="48"/>
      <c r="BO886" s="48"/>
      <c r="BP886" s="48"/>
      <c r="BQ886" s="48"/>
      <c r="BR886" s="48"/>
      <c r="BS886" s="48"/>
      <c r="BT886" s="48"/>
      <c r="BU886" s="46"/>
      <c r="BV886" s="46"/>
      <c r="BW886" s="46"/>
      <c r="BX886" s="46"/>
      <c r="BY886" s="46"/>
      <c r="BZ886" s="1"/>
      <c r="CA886" s="1"/>
      <c r="CB886" s="1"/>
      <c r="CC886" s="1"/>
      <c r="CD886" s="1"/>
      <c r="CE886" s="1"/>
      <c r="CF886" s="1"/>
      <c r="CG886" s="1"/>
      <c r="CH886" s="48"/>
      <c r="CI886" s="48"/>
      <c r="CJ886" s="48"/>
      <c r="CK886" s="48"/>
      <c r="CL886" s="48"/>
      <c r="CM886" s="48"/>
      <c r="CN886" s="48"/>
      <c r="CO886" s="46"/>
      <c r="CP886" s="46"/>
      <c r="CQ886" s="46"/>
      <c r="CR886" s="46"/>
      <c r="CS886" s="46"/>
      <c r="CT886" s="1"/>
      <c r="CU886" s="1"/>
      <c r="CV886" s="1"/>
      <c r="CW886" s="1"/>
      <c r="CX886" s="1"/>
      <c r="CY886" s="1"/>
      <c r="CZ886" s="1"/>
      <c r="DA886" s="1"/>
      <c r="DB886" s="48"/>
      <c r="DC886" s="48"/>
      <c r="DD886" s="48"/>
      <c r="DE886" s="48"/>
      <c r="DF886" s="48"/>
      <c r="DG886" s="48"/>
      <c r="DH886" s="48"/>
      <c r="DI886" s="46"/>
      <c r="DJ886" s="46"/>
      <c r="DK886" s="46"/>
      <c r="DL886" s="46"/>
      <c r="DM886" s="46"/>
      <c r="DN886" s="1"/>
      <c r="DO886" s="1"/>
      <c r="DP886" s="1"/>
      <c r="DQ886" s="1"/>
      <c r="DR886" s="1"/>
      <c r="DS886" s="1"/>
      <c r="DT886" s="1"/>
      <c r="DU886" s="1"/>
      <c r="DV886" s="48"/>
      <c r="DW886" s="48"/>
      <c r="DX886" s="48"/>
      <c r="DY886" s="48"/>
      <c r="DZ886" s="48"/>
      <c r="EA886" s="48"/>
      <c r="EB886" s="48"/>
      <c r="EC886" s="46"/>
      <c r="ED886" s="46"/>
      <c r="EE886" s="46"/>
      <c r="EF886" s="46"/>
      <c r="EG886" s="46"/>
    </row>
    <row r="887" s="1" customFormat="1" customHeight="1" spans="6:137">
      <c r="F887" s="48"/>
      <c r="G887" s="48"/>
      <c r="H887" s="48"/>
      <c r="I887" s="48"/>
      <c r="J887" s="48"/>
      <c r="K887" s="48"/>
      <c r="L887" s="48"/>
      <c r="M887" s="46"/>
      <c r="N887" s="46"/>
      <c r="O887" s="46"/>
      <c r="P887" s="46"/>
      <c r="Q887" s="46"/>
      <c r="R887" s="1"/>
      <c r="S887" s="1"/>
      <c r="T887" s="1"/>
      <c r="U887" s="1"/>
      <c r="V887" s="1"/>
      <c r="W887" s="1"/>
      <c r="X887" s="1"/>
      <c r="Y887" s="1"/>
      <c r="Z887" s="48"/>
      <c r="AA887" s="48"/>
      <c r="AB887" s="48"/>
      <c r="AC887" s="48"/>
      <c r="AD887" s="48"/>
      <c r="AE887" s="48"/>
      <c r="AF887" s="48"/>
      <c r="AG887" s="46"/>
      <c r="AH887" s="46"/>
      <c r="AI887" s="46"/>
      <c r="AJ887" s="46"/>
      <c r="AK887" s="46"/>
      <c r="AL887" s="1"/>
      <c r="AM887" s="1"/>
      <c r="AN887" s="1"/>
      <c r="AO887" s="1"/>
      <c r="AP887" s="1"/>
      <c r="AQ887" s="1"/>
      <c r="AR887" s="1"/>
      <c r="AS887" s="1"/>
      <c r="AT887" s="48"/>
      <c r="AU887" s="48"/>
      <c r="AV887" s="48"/>
      <c r="AW887" s="48"/>
      <c r="AX887" s="48"/>
      <c r="AY887" s="48"/>
      <c r="AZ887" s="48"/>
      <c r="BA887" s="46"/>
      <c r="BB887" s="46"/>
      <c r="BC887" s="46"/>
      <c r="BD887" s="46"/>
      <c r="BE887" s="46"/>
      <c r="BF887" s="1"/>
      <c r="BG887" s="1"/>
      <c r="BH887" s="1"/>
      <c r="BI887" s="1"/>
      <c r="BJ887" s="1"/>
      <c r="BK887" s="1"/>
      <c r="BL887" s="1"/>
      <c r="BM887" s="1"/>
      <c r="BN887" s="48"/>
      <c r="BO887" s="48"/>
      <c r="BP887" s="48"/>
      <c r="BQ887" s="48"/>
      <c r="BR887" s="48"/>
      <c r="BS887" s="48"/>
      <c r="BT887" s="48"/>
      <c r="BU887" s="46"/>
      <c r="BV887" s="46"/>
      <c r="BW887" s="46"/>
      <c r="BX887" s="46"/>
      <c r="BY887" s="46"/>
      <c r="BZ887" s="1"/>
      <c r="CA887" s="1"/>
      <c r="CB887" s="1"/>
      <c r="CC887" s="1"/>
      <c r="CD887" s="1"/>
      <c r="CE887" s="1"/>
      <c r="CF887" s="1"/>
      <c r="CG887" s="1"/>
      <c r="CH887" s="48"/>
      <c r="CI887" s="48"/>
      <c r="CJ887" s="48"/>
      <c r="CK887" s="48"/>
      <c r="CL887" s="48"/>
      <c r="CM887" s="48"/>
      <c r="CN887" s="48"/>
      <c r="CO887" s="46"/>
      <c r="CP887" s="46"/>
      <c r="CQ887" s="46"/>
      <c r="CR887" s="46"/>
      <c r="CS887" s="46"/>
      <c r="CT887" s="1"/>
      <c r="CU887" s="1"/>
      <c r="CV887" s="1"/>
      <c r="CW887" s="1"/>
      <c r="CX887" s="1"/>
      <c r="CY887" s="1"/>
      <c r="CZ887" s="1"/>
      <c r="DA887" s="1"/>
      <c r="DB887" s="48"/>
      <c r="DC887" s="48"/>
      <c r="DD887" s="48"/>
      <c r="DE887" s="48"/>
      <c r="DF887" s="48"/>
      <c r="DG887" s="48"/>
      <c r="DH887" s="48"/>
      <c r="DI887" s="46"/>
      <c r="DJ887" s="46"/>
      <c r="DK887" s="46"/>
      <c r="DL887" s="46"/>
      <c r="DM887" s="46"/>
      <c r="DN887" s="1"/>
      <c r="DO887" s="1"/>
      <c r="DP887" s="1"/>
      <c r="DQ887" s="1"/>
      <c r="DR887" s="1"/>
      <c r="DS887" s="1"/>
      <c r="DT887" s="1"/>
      <c r="DU887" s="1"/>
      <c r="DV887" s="48"/>
      <c r="DW887" s="48"/>
      <c r="DX887" s="48"/>
      <c r="DY887" s="48"/>
      <c r="DZ887" s="48"/>
      <c r="EA887" s="48"/>
      <c r="EB887" s="48"/>
      <c r="EC887" s="46"/>
      <c r="ED887" s="46"/>
      <c r="EE887" s="46"/>
      <c r="EF887" s="46"/>
      <c r="EG887" s="46"/>
    </row>
  </sheetData>
  <mergeCells count="5271">
    <mergeCell ref="F1:S1"/>
    <mergeCell ref="Z1:AM1"/>
    <mergeCell ref="AT1:BG1"/>
    <mergeCell ref="BN1:CA1"/>
    <mergeCell ref="CH1:CU1"/>
    <mergeCell ref="DB1:DO1"/>
    <mergeCell ref="DV1:EI1"/>
    <mergeCell ref="F2:I2"/>
    <mergeCell ref="J2:M2"/>
    <mergeCell ref="N2:P2"/>
    <mergeCell ref="Z2:AC2"/>
    <mergeCell ref="AD2:AG2"/>
    <mergeCell ref="AH2:AJ2"/>
    <mergeCell ref="AT2:AW2"/>
    <mergeCell ref="AX2:BA2"/>
    <mergeCell ref="BB2:BD2"/>
    <mergeCell ref="BN2:BQ2"/>
    <mergeCell ref="BR2:BU2"/>
    <mergeCell ref="BV2:BX2"/>
    <mergeCell ref="CH2:CK2"/>
    <mergeCell ref="CL2:CO2"/>
    <mergeCell ref="CP2:CR2"/>
    <mergeCell ref="DB2:DE2"/>
    <mergeCell ref="DF2:DI2"/>
    <mergeCell ref="DJ2:DL2"/>
    <mergeCell ref="DV2:DY2"/>
    <mergeCell ref="DZ2:EC2"/>
    <mergeCell ref="ED2:EF2"/>
    <mergeCell ref="F15:T15"/>
    <mergeCell ref="Z15:AN15"/>
    <mergeCell ref="AT15:BH15"/>
    <mergeCell ref="BN15:CB15"/>
    <mergeCell ref="CH15:CV15"/>
    <mergeCell ref="DB15:DP15"/>
    <mergeCell ref="DV15:EJ15"/>
    <mergeCell ref="G16:J16"/>
    <mergeCell ref="K16:M16"/>
    <mergeCell ref="N16:P16"/>
    <mergeCell ref="AA16:AD16"/>
    <mergeCell ref="AE16:AG16"/>
    <mergeCell ref="AH16:AJ16"/>
    <mergeCell ref="AU16:AX16"/>
    <mergeCell ref="AY16:BA16"/>
    <mergeCell ref="BB16:BD16"/>
    <mergeCell ref="BO16:BR16"/>
    <mergeCell ref="BS16:BU16"/>
    <mergeCell ref="BV16:BX16"/>
    <mergeCell ref="CI16:CL16"/>
    <mergeCell ref="CM16:CO16"/>
    <mergeCell ref="CP16:CR16"/>
    <mergeCell ref="DC16:DF16"/>
    <mergeCell ref="DG16:DI16"/>
    <mergeCell ref="DJ16:DL16"/>
    <mergeCell ref="DW16:DZ16"/>
    <mergeCell ref="EA16:EC16"/>
    <mergeCell ref="ED16:EF16"/>
    <mergeCell ref="F24:T24"/>
    <mergeCell ref="Z24:AN24"/>
    <mergeCell ref="AT24:BH24"/>
    <mergeCell ref="BN24:CB24"/>
    <mergeCell ref="CH24:CV24"/>
    <mergeCell ref="DB24:DP24"/>
    <mergeCell ref="DV24:EJ24"/>
    <mergeCell ref="G25:J25"/>
    <mergeCell ref="K25:M25"/>
    <mergeCell ref="N25:P25"/>
    <mergeCell ref="AA25:AD25"/>
    <mergeCell ref="AE25:AG25"/>
    <mergeCell ref="AH25:AJ25"/>
    <mergeCell ref="AU25:AX25"/>
    <mergeCell ref="AY25:BA25"/>
    <mergeCell ref="BB25:BD25"/>
    <mergeCell ref="BO25:BR25"/>
    <mergeCell ref="BS25:BU25"/>
    <mergeCell ref="BV25:BX25"/>
    <mergeCell ref="CI25:CL25"/>
    <mergeCell ref="CM25:CO25"/>
    <mergeCell ref="CP25:CR25"/>
    <mergeCell ref="DC25:DF25"/>
    <mergeCell ref="DG25:DI25"/>
    <mergeCell ref="DJ25:DL25"/>
    <mergeCell ref="DW25:DZ25"/>
    <mergeCell ref="EA25:EC25"/>
    <mergeCell ref="ED25:EF25"/>
    <mergeCell ref="F33:S33"/>
    <mergeCell ref="Z33:AM33"/>
    <mergeCell ref="AT33:BG33"/>
    <mergeCell ref="BN33:CA33"/>
    <mergeCell ref="CH33:CU33"/>
    <mergeCell ref="DB33:DO33"/>
    <mergeCell ref="DV33:EI33"/>
    <mergeCell ref="F34:I34"/>
    <mergeCell ref="J34:M34"/>
    <mergeCell ref="N34:P34"/>
    <mergeCell ref="Z34:AC34"/>
    <mergeCell ref="AD34:AG34"/>
    <mergeCell ref="AH34:AJ34"/>
    <mergeCell ref="AT34:AW34"/>
    <mergeCell ref="AX34:BA34"/>
    <mergeCell ref="BB34:BD34"/>
    <mergeCell ref="BN34:BQ34"/>
    <mergeCell ref="BR34:BU34"/>
    <mergeCell ref="BV34:BX34"/>
    <mergeCell ref="CH34:CK34"/>
    <mergeCell ref="CL34:CO34"/>
    <mergeCell ref="CP34:CR34"/>
    <mergeCell ref="DB34:DE34"/>
    <mergeCell ref="DF34:DI34"/>
    <mergeCell ref="DJ34:DL34"/>
    <mergeCell ref="DV34:DY34"/>
    <mergeCell ref="DZ34:EC34"/>
    <mergeCell ref="ED34:EF34"/>
    <mergeCell ref="F47:S47"/>
    <mergeCell ref="Z47:AM47"/>
    <mergeCell ref="AT47:BG47"/>
    <mergeCell ref="BN47:CA47"/>
    <mergeCell ref="CH47:CU47"/>
    <mergeCell ref="DB47:DO47"/>
    <mergeCell ref="DV47:EI47"/>
    <mergeCell ref="F48:I48"/>
    <mergeCell ref="J48:M48"/>
    <mergeCell ref="N48:P48"/>
    <mergeCell ref="Z48:AC48"/>
    <mergeCell ref="AD48:AG48"/>
    <mergeCell ref="AH48:AJ48"/>
    <mergeCell ref="AT48:AW48"/>
    <mergeCell ref="AX48:BA48"/>
    <mergeCell ref="BB48:BD48"/>
    <mergeCell ref="BN48:BQ48"/>
    <mergeCell ref="BR48:BU48"/>
    <mergeCell ref="BV48:BX48"/>
    <mergeCell ref="CH48:CK48"/>
    <mergeCell ref="CL48:CO48"/>
    <mergeCell ref="CP48:CR48"/>
    <mergeCell ref="DB48:DE48"/>
    <mergeCell ref="DF48:DI48"/>
    <mergeCell ref="DJ48:DL48"/>
    <mergeCell ref="DV48:DY48"/>
    <mergeCell ref="DZ48:EC48"/>
    <mergeCell ref="ED48:EF48"/>
    <mergeCell ref="F57:Q57"/>
    <mergeCell ref="Z57:AK57"/>
    <mergeCell ref="AT57:BE57"/>
    <mergeCell ref="BN57:BY57"/>
    <mergeCell ref="CH57:CS57"/>
    <mergeCell ref="DB57:DM57"/>
    <mergeCell ref="DV57:EG57"/>
    <mergeCell ref="F58:J58"/>
    <mergeCell ref="K58:N58"/>
    <mergeCell ref="O58:P58"/>
    <mergeCell ref="Z58:AD58"/>
    <mergeCell ref="AE58:AH58"/>
    <mergeCell ref="AI58:AJ58"/>
    <mergeCell ref="AT58:AX58"/>
    <mergeCell ref="AY58:BB58"/>
    <mergeCell ref="BC58:BD58"/>
    <mergeCell ref="BN58:BR58"/>
    <mergeCell ref="BS58:BV58"/>
    <mergeCell ref="BW58:BX58"/>
    <mergeCell ref="CH58:CL58"/>
    <mergeCell ref="CM58:CP58"/>
    <mergeCell ref="CQ58:CR58"/>
    <mergeCell ref="DB58:DF58"/>
    <mergeCell ref="DG58:DJ58"/>
    <mergeCell ref="DK58:DL58"/>
    <mergeCell ref="DV58:DZ58"/>
    <mergeCell ref="EA58:ED58"/>
    <mergeCell ref="EE58:EF58"/>
    <mergeCell ref="F78:Q78"/>
    <mergeCell ref="Z78:AK78"/>
    <mergeCell ref="AT78:BE78"/>
    <mergeCell ref="BN78:BY78"/>
    <mergeCell ref="CH78:CS78"/>
    <mergeCell ref="DB78:DM78"/>
    <mergeCell ref="DV78:EG78"/>
    <mergeCell ref="F79:J79"/>
    <mergeCell ref="K79:N79"/>
    <mergeCell ref="O79:P79"/>
    <mergeCell ref="Z79:AD79"/>
    <mergeCell ref="AE79:AH79"/>
    <mergeCell ref="AI79:AJ79"/>
    <mergeCell ref="AT79:AX79"/>
    <mergeCell ref="AY79:BB79"/>
    <mergeCell ref="BC79:BD79"/>
    <mergeCell ref="BN79:BR79"/>
    <mergeCell ref="BS79:BV79"/>
    <mergeCell ref="BW79:BX79"/>
    <mergeCell ref="CH79:CL79"/>
    <mergeCell ref="CM79:CP79"/>
    <mergeCell ref="CQ79:CR79"/>
    <mergeCell ref="DB79:DF79"/>
    <mergeCell ref="DG79:DJ79"/>
    <mergeCell ref="DK79:DL79"/>
    <mergeCell ref="DV79:DZ79"/>
    <mergeCell ref="EA79:ED79"/>
    <mergeCell ref="EE79:EF79"/>
    <mergeCell ref="F95:Q95"/>
    <mergeCell ref="Z95:AK95"/>
    <mergeCell ref="AT95:BE95"/>
    <mergeCell ref="BN95:BY95"/>
    <mergeCell ref="CH95:CS95"/>
    <mergeCell ref="DB95:DM95"/>
    <mergeCell ref="DV95:EG95"/>
    <mergeCell ref="F96:J96"/>
    <mergeCell ref="K96:N96"/>
    <mergeCell ref="O96:P96"/>
    <mergeCell ref="Z96:AD96"/>
    <mergeCell ref="AE96:AH96"/>
    <mergeCell ref="AI96:AJ96"/>
    <mergeCell ref="AT96:AX96"/>
    <mergeCell ref="AY96:BB96"/>
    <mergeCell ref="BC96:BD96"/>
    <mergeCell ref="BN96:BR96"/>
    <mergeCell ref="BS96:BV96"/>
    <mergeCell ref="BW96:BX96"/>
    <mergeCell ref="CH96:CL96"/>
    <mergeCell ref="CM96:CP96"/>
    <mergeCell ref="CQ96:CR96"/>
    <mergeCell ref="DB96:DF96"/>
    <mergeCell ref="DG96:DJ96"/>
    <mergeCell ref="DK96:DL96"/>
    <mergeCell ref="DV96:DZ96"/>
    <mergeCell ref="EA96:ED96"/>
    <mergeCell ref="EE96:EF96"/>
    <mergeCell ref="F112:S112"/>
    <mergeCell ref="Z112:AM112"/>
    <mergeCell ref="AT112:BG112"/>
    <mergeCell ref="BN112:CA112"/>
    <mergeCell ref="CH112:CU112"/>
    <mergeCell ref="DB112:DO112"/>
    <mergeCell ref="DV112:EI112"/>
    <mergeCell ref="F113:I113"/>
    <mergeCell ref="J113:M113"/>
    <mergeCell ref="N113:P113"/>
    <mergeCell ref="Z113:AC113"/>
    <mergeCell ref="AD113:AG113"/>
    <mergeCell ref="AH113:AJ113"/>
    <mergeCell ref="AT113:AW113"/>
    <mergeCell ref="AX113:BA113"/>
    <mergeCell ref="BB113:BD113"/>
    <mergeCell ref="BN113:BQ113"/>
    <mergeCell ref="BR113:BU113"/>
    <mergeCell ref="BV113:BX113"/>
    <mergeCell ref="CH113:CK113"/>
    <mergeCell ref="CL113:CO113"/>
    <mergeCell ref="CP113:CR113"/>
    <mergeCell ref="DB113:DE113"/>
    <mergeCell ref="DF113:DI113"/>
    <mergeCell ref="DJ113:DL113"/>
    <mergeCell ref="DV113:DY113"/>
    <mergeCell ref="DZ113:EC113"/>
    <mergeCell ref="ED113:EF113"/>
    <mergeCell ref="F126:T126"/>
    <mergeCell ref="Z126:AN126"/>
    <mergeCell ref="AT126:BH126"/>
    <mergeCell ref="BN126:CB126"/>
    <mergeCell ref="CH126:CV126"/>
    <mergeCell ref="DB126:DP126"/>
    <mergeCell ref="DV126:EJ126"/>
    <mergeCell ref="G127:J127"/>
    <mergeCell ref="K127:M127"/>
    <mergeCell ref="N127:P127"/>
    <mergeCell ref="AA127:AD127"/>
    <mergeCell ref="AE127:AG127"/>
    <mergeCell ref="AH127:AJ127"/>
    <mergeCell ref="AU127:AX127"/>
    <mergeCell ref="AY127:BA127"/>
    <mergeCell ref="BB127:BD127"/>
    <mergeCell ref="BO127:BR127"/>
    <mergeCell ref="BS127:BU127"/>
    <mergeCell ref="BV127:BX127"/>
    <mergeCell ref="CI127:CL127"/>
    <mergeCell ref="CM127:CO127"/>
    <mergeCell ref="CP127:CR127"/>
    <mergeCell ref="DC127:DF127"/>
    <mergeCell ref="DG127:DI127"/>
    <mergeCell ref="DJ127:DL127"/>
    <mergeCell ref="DW127:DZ127"/>
    <mergeCell ref="EA127:EC127"/>
    <mergeCell ref="ED127:EF127"/>
    <mergeCell ref="F135:T135"/>
    <mergeCell ref="Z135:AN135"/>
    <mergeCell ref="AT135:BH135"/>
    <mergeCell ref="BN135:CB135"/>
    <mergeCell ref="CH135:CV135"/>
    <mergeCell ref="DB135:DP135"/>
    <mergeCell ref="DV135:EJ135"/>
    <mergeCell ref="G136:J136"/>
    <mergeCell ref="K136:M136"/>
    <mergeCell ref="N136:P136"/>
    <mergeCell ref="AA136:AD136"/>
    <mergeCell ref="AE136:AG136"/>
    <mergeCell ref="AH136:AJ136"/>
    <mergeCell ref="AU136:AX136"/>
    <mergeCell ref="AY136:BA136"/>
    <mergeCell ref="BB136:BD136"/>
    <mergeCell ref="BO136:BR136"/>
    <mergeCell ref="BS136:BU136"/>
    <mergeCell ref="BV136:BX136"/>
    <mergeCell ref="CI136:CL136"/>
    <mergeCell ref="CM136:CO136"/>
    <mergeCell ref="CP136:CR136"/>
    <mergeCell ref="DC136:DF136"/>
    <mergeCell ref="DG136:DI136"/>
    <mergeCell ref="DJ136:DL136"/>
    <mergeCell ref="DW136:DZ136"/>
    <mergeCell ref="EA136:EC136"/>
    <mergeCell ref="ED136:EF136"/>
    <mergeCell ref="F144:S144"/>
    <mergeCell ref="Z144:AM144"/>
    <mergeCell ref="AT144:BG144"/>
    <mergeCell ref="BN144:CA144"/>
    <mergeCell ref="CH144:CU144"/>
    <mergeCell ref="DB144:DO144"/>
    <mergeCell ref="DV144:EI144"/>
    <mergeCell ref="F145:I145"/>
    <mergeCell ref="J145:M145"/>
    <mergeCell ref="N145:P145"/>
    <mergeCell ref="Z145:AC145"/>
    <mergeCell ref="AD145:AG145"/>
    <mergeCell ref="AH145:AJ145"/>
    <mergeCell ref="AT145:AW145"/>
    <mergeCell ref="AX145:BA145"/>
    <mergeCell ref="BB145:BD145"/>
    <mergeCell ref="BN145:BQ145"/>
    <mergeCell ref="BR145:BU145"/>
    <mergeCell ref="BV145:BX145"/>
    <mergeCell ref="CH145:CK145"/>
    <mergeCell ref="CL145:CO145"/>
    <mergeCell ref="CP145:CR145"/>
    <mergeCell ref="DB145:DE145"/>
    <mergeCell ref="DF145:DI145"/>
    <mergeCell ref="DJ145:DL145"/>
    <mergeCell ref="DV145:DY145"/>
    <mergeCell ref="DZ145:EC145"/>
    <mergeCell ref="ED145:EF145"/>
    <mergeCell ref="F158:S158"/>
    <mergeCell ref="Z158:AM158"/>
    <mergeCell ref="AT158:BG158"/>
    <mergeCell ref="BN158:CA158"/>
    <mergeCell ref="CH158:CU158"/>
    <mergeCell ref="DB158:DO158"/>
    <mergeCell ref="DV158:EI158"/>
    <mergeCell ref="F159:I159"/>
    <mergeCell ref="J159:M159"/>
    <mergeCell ref="N159:P159"/>
    <mergeCell ref="Z159:AC159"/>
    <mergeCell ref="AD159:AG159"/>
    <mergeCell ref="AH159:AJ159"/>
    <mergeCell ref="AT159:AW159"/>
    <mergeCell ref="AX159:BA159"/>
    <mergeCell ref="BB159:BD159"/>
    <mergeCell ref="BN159:BQ159"/>
    <mergeCell ref="BR159:BU159"/>
    <mergeCell ref="BV159:BX159"/>
    <mergeCell ref="CH159:CK159"/>
    <mergeCell ref="CL159:CO159"/>
    <mergeCell ref="CP159:CR159"/>
    <mergeCell ref="DB159:DE159"/>
    <mergeCell ref="DF159:DI159"/>
    <mergeCell ref="DJ159:DL159"/>
    <mergeCell ref="DV159:DY159"/>
    <mergeCell ref="DZ159:EC159"/>
    <mergeCell ref="ED159:EF159"/>
    <mergeCell ref="F168:Q168"/>
    <mergeCell ref="Z168:AK168"/>
    <mergeCell ref="AT168:BE168"/>
    <mergeCell ref="BN168:BY168"/>
    <mergeCell ref="CH168:CS168"/>
    <mergeCell ref="DB168:DM168"/>
    <mergeCell ref="DV168:EG168"/>
    <mergeCell ref="F169:J169"/>
    <mergeCell ref="K169:N169"/>
    <mergeCell ref="O169:P169"/>
    <mergeCell ref="Z169:AD169"/>
    <mergeCell ref="AE169:AH169"/>
    <mergeCell ref="AI169:AJ169"/>
    <mergeCell ref="AT169:AX169"/>
    <mergeCell ref="AY169:BB169"/>
    <mergeCell ref="BC169:BD169"/>
    <mergeCell ref="BN169:BR169"/>
    <mergeCell ref="BS169:BV169"/>
    <mergeCell ref="BW169:BX169"/>
    <mergeCell ref="CH169:CL169"/>
    <mergeCell ref="CM169:CP169"/>
    <mergeCell ref="CQ169:CR169"/>
    <mergeCell ref="DB169:DF169"/>
    <mergeCell ref="DG169:DJ169"/>
    <mergeCell ref="DK169:DL169"/>
    <mergeCell ref="DV169:DZ169"/>
    <mergeCell ref="EA169:ED169"/>
    <mergeCell ref="EE169:EF169"/>
    <mergeCell ref="F189:Q189"/>
    <mergeCell ref="Z189:AK189"/>
    <mergeCell ref="AT189:BE189"/>
    <mergeCell ref="BN189:BY189"/>
    <mergeCell ref="CH189:CS189"/>
    <mergeCell ref="DB189:DM189"/>
    <mergeCell ref="DV189:EG189"/>
    <mergeCell ref="F190:J190"/>
    <mergeCell ref="K190:N190"/>
    <mergeCell ref="O190:P190"/>
    <mergeCell ref="Z190:AD190"/>
    <mergeCell ref="AE190:AH190"/>
    <mergeCell ref="AI190:AJ190"/>
    <mergeCell ref="AT190:AX190"/>
    <mergeCell ref="AY190:BB190"/>
    <mergeCell ref="BC190:BD190"/>
    <mergeCell ref="BN190:BR190"/>
    <mergeCell ref="BS190:BV190"/>
    <mergeCell ref="BW190:BX190"/>
    <mergeCell ref="CH190:CL190"/>
    <mergeCell ref="CM190:CP190"/>
    <mergeCell ref="CQ190:CR190"/>
    <mergeCell ref="DB190:DF190"/>
    <mergeCell ref="DG190:DJ190"/>
    <mergeCell ref="DK190:DL190"/>
    <mergeCell ref="DV190:DZ190"/>
    <mergeCell ref="EA190:ED190"/>
    <mergeCell ref="EE190:EF190"/>
    <mergeCell ref="F206:Q206"/>
    <mergeCell ref="Z206:AK206"/>
    <mergeCell ref="AT206:BE206"/>
    <mergeCell ref="BN206:BY206"/>
    <mergeCell ref="CH206:CS206"/>
    <mergeCell ref="DB206:DM206"/>
    <mergeCell ref="DV206:EG206"/>
    <mergeCell ref="F207:J207"/>
    <mergeCell ref="K207:N207"/>
    <mergeCell ref="O207:P207"/>
    <mergeCell ref="Z207:AD207"/>
    <mergeCell ref="AE207:AH207"/>
    <mergeCell ref="AI207:AJ207"/>
    <mergeCell ref="AT207:AX207"/>
    <mergeCell ref="AY207:BB207"/>
    <mergeCell ref="BC207:BD207"/>
    <mergeCell ref="BN207:BR207"/>
    <mergeCell ref="BS207:BV207"/>
    <mergeCell ref="BW207:BX207"/>
    <mergeCell ref="CH207:CL207"/>
    <mergeCell ref="CM207:CP207"/>
    <mergeCell ref="CQ207:CR207"/>
    <mergeCell ref="DB207:DF207"/>
    <mergeCell ref="DG207:DJ207"/>
    <mergeCell ref="DK207:DL207"/>
    <mergeCell ref="DV207:DZ207"/>
    <mergeCell ref="EA207:ED207"/>
    <mergeCell ref="EE207:EF207"/>
    <mergeCell ref="F223:S223"/>
    <mergeCell ref="Z223:AM223"/>
    <mergeCell ref="AT223:BG223"/>
    <mergeCell ref="BN223:CA223"/>
    <mergeCell ref="CH223:CU223"/>
    <mergeCell ref="DB223:DO223"/>
    <mergeCell ref="DV223:EI223"/>
    <mergeCell ref="F224:I224"/>
    <mergeCell ref="J224:M224"/>
    <mergeCell ref="N224:P224"/>
    <mergeCell ref="Z224:AC224"/>
    <mergeCell ref="AD224:AG224"/>
    <mergeCell ref="AH224:AJ224"/>
    <mergeCell ref="AT224:AW224"/>
    <mergeCell ref="AX224:BA224"/>
    <mergeCell ref="BB224:BD224"/>
    <mergeCell ref="BN224:BQ224"/>
    <mergeCell ref="BR224:BU224"/>
    <mergeCell ref="BV224:BX224"/>
    <mergeCell ref="CH224:CK224"/>
    <mergeCell ref="CL224:CO224"/>
    <mergeCell ref="CP224:CR224"/>
    <mergeCell ref="DB224:DE224"/>
    <mergeCell ref="DF224:DI224"/>
    <mergeCell ref="DJ224:DL224"/>
    <mergeCell ref="DV224:DY224"/>
    <mergeCell ref="DZ224:EC224"/>
    <mergeCell ref="ED224:EF224"/>
    <mergeCell ref="F237:T237"/>
    <mergeCell ref="Z237:AN237"/>
    <mergeCell ref="AT237:BH237"/>
    <mergeCell ref="BN237:CB237"/>
    <mergeCell ref="CH237:CV237"/>
    <mergeCell ref="DB237:DP237"/>
    <mergeCell ref="DV237:EJ237"/>
    <mergeCell ref="G238:J238"/>
    <mergeCell ref="K238:M238"/>
    <mergeCell ref="N238:P238"/>
    <mergeCell ref="AA238:AD238"/>
    <mergeCell ref="AE238:AG238"/>
    <mergeCell ref="AH238:AJ238"/>
    <mergeCell ref="AU238:AX238"/>
    <mergeCell ref="AY238:BA238"/>
    <mergeCell ref="BB238:BD238"/>
    <mergeCell ref="BO238:BR238"/>
    <mergeCell ref="BS238:BU238"/>
    <mergeCell ref="BV238:BX238"/>
    <mergeCell ref="CI238:CL238"/>
    <mergeCell ref="CM238:CO238"/>
    <mergeCell ref="CP238:CR238"/>
    <mergeCell ref="DC238:DF238"/>
    <mergeCell ref="DG238:DI238"/>
    <mergeCell ref="DJ238:DL238"/>
    <mergeCell ref="DW238:DZ238"/>
    <mergeCell ref="EA238:EC238"/>
    <mergeCell ref="ED238:EF238"/>
    <mergeCell ref="F246:T246"/>
    <mergeCell ref="Z246:AN246"/>
    <mergeCell ref="AT246:BH246"/>
    <mergeCell ref="BN246:CB246"/>
    <mergeCell ref="CH246:CV246"/>
    <mergeCell ref="DB246:DP246"/>
    <mergeCell ref="DV246:EJ246"/>
    <mergeCell ref="G247:J247"/>
    <mergeCell ref="K247:M247"/>
    <mergeCell ref="N247:P247"/>
    <mergeCell ref="AA247:AD247"/>
    <mergeCell ref="AE247:AG247"/>
    <mergeCell ref="AH247:AJ247"/>
    <mergeCell ref="AU247:AX247"/>
    <mergeCell ref="AY247:BA247"/>
    <mergeCell ref="BB247:BD247"/>
    <mergeCell ref="BO247:BR247"/>
    <mergeCell ref="BS247:BU247"/>
    <mergeCell ref="BV247:BX247"/>
    <mergeCell ref="CI247:CL247"/>
    <mergeCell ref="CM247:CO247"/>
    <mergeCell ref="CP247:CR247"/>
    <mergeCell ref="DC247:DF247"/>
    <mergeCell ref="DG247:DI247"/>
    <mergeCell ref="DJ247:DL247"/>
    <mergeCell ref="DW247:DZ247"/>
    <mergeCell ref="EA247:EC247"/>
    <mergeCell ref="ED247:EF247"/>
    <mergeCell ref="F255:S255"/>
    <mergeCell ref="Z255:AM255"/>
    <mergeCell ref="AT255:BG255"/>
    <mergeCell ref="BN255:CA255"/>
    <mergeCell ref="CH255:CU255"/>
    <mergeCell ref="DB255:DO255"/>
    <mergeCell ref="DV255:EI255"/>
    <mergeCell ref="F256:I256"/>
    <mergeCell ref="J256:M256"/>
    <mergeCell ref="N256:P256"/>
    <mergeCell ref="Z256:AC256"/>
    <mergeCell ref="AD256:AG256"/>
    <mergeCell ref="AH256:AJ256"/>
    <mergeCell ref="AT256:AW256"/>
    <mergeCell ref="AX256:BA256"/>
    <mergeCell ref="BB256:BD256"/>
    <mergeCell ref="BN256:BQ256"/>
    <mergeCell ref="BR256:BU256"/>
    <mergeCell ref="BV256:BX256"/>
    <mergeCell ref="CH256:CK256"/>
    <mergeCell ref="CL256:CO256"/>
    <mergeCell ref="CP256:CR256"/>
    <mergeCell ref="DB256:DE256"/>
    <mergeCell ref="DF256:DI256"/>
    <mergeCell ref="DJ256:DL256"/>
    <mergeCell ref="DV256:DY256"/>
    <mergeCell ref="DZ256:EC256"/>
    <mergeCell ref="ED256:EF256"/>
    <mergeCell ref="F269:S269"/>
    <mergeCell ref="Z269:AM269"/>
    <mergeCell ref="AT269:BG269"/>
    <mergeCell ref="BN269:CA269"/>
    <mergeCell ref="CH269:CU269"/>
    <mergeCell ref="DB269:DO269"/>
    <mergeCell ref="DV269:EI269"/>
    <mergeCell ref="F270:I270"/>
    <mergeCell ref="J270:M270"/>
    <mergeCell ref="N270:P270"/>
    <mergeCell ref="Z270:AC270"/>
    <mergeCell ref="AD270:AG270"/>
    <mergeCell ref="AH270:AJ270"/>
    <mergeCell ref="AT270:AW270"/>
    <mergeCell ref="AX270:BA270"/>
    <mergeCell ref="BB270:BD270"/>
    <mergeCell ref="BN270:BQ270"/>
    <mergeCell ref="BR270:BU270"/>
    <mergeCell ref="BV270:BX270"/>
    <mergeCell ref="CH270:CK270"/>
    <mergeCell ref="CL270:CO270"/>
    <mergeCell ref="CP270:CR270"/>
    <mergeCell ref="DB270:DE270"/>
    <mergeCell ref="DF270:DI270"/>
    <mergeCell ref="DJ270:DL270"/>
    <mergeCell ref="DV270:DY270"/>
    <mergeCell ref="DZ270:EC270"/>
    <mergeCell ref="ED270:EF270"/>
    <mergeCell ref="F279:Q279"/>
    <mergeCell ref="Z279:AK279"/>
    <mergeCell ref="AT279:BE279"/>
    <mergeCell ref="BN279:BY279"/>
    <mergeCell ref="CH279:CS279"/>
    <mergeCell ref="DB279:DM279"/>
    <mergeCell ref="DV279:EG279"/>
    <mergeCell ref="F280:J280"/>
    <mergeCell ref="K280:N280"/>
    <mergeCell ref="O280:P280"/>
    <mergeCell ref="Z280:AD280"/>
    <mergeCell ref="AE280:AH280"/>
    <mergeCell ref="AI280:AJ280"/>
    <mergeCell ref="AT280:AX280"/>
    <mergeCell ref="AY280:BB280"/>
    <mergeCell ref="BC280:BD280"/>
    <mergeCell ref="BN280:BR280"/>
    <mergeCell ref="BS280:BV280"/>
    <mergeCell ref="BW280:BX280"/>
    <mergeCell ref="CH280:CL280"/>
    <mergeCell ref="CM280:CP280"/>
    <mergeCell ref="CQ280:CR280"/>
    <mergeCell ref="DB280:DF280"/>
    <mergeCell ref="DG280:DJ280"/>
    <mergeCell ref="DK280:DL280"/>
    <mergeCell ref="DV280:DZ280"/>
    <mergeCell ref="EA280:ED280"/>
    <mergeCell ref="EE280:EF280"/>
    <mergeCell ref="F300:Q300"/>
    <mergeCell ref="Z300:AK300"/>
    <mergeCell ref="AT300:BE300"/>
    <mergeCell ref="BN300:BY300"/>
    <mergeCell ref="CH300:CS300"/>
    <mergeCell ref="DB300:DM300"/>
    <mergeCell ref="DV300:EG300"/>
    <mergeCell ref="F301:J301"/>
    <mergeCell ref="K301:N301"/>
    <mergeCell ref="O301:P301"/>
    <mergeCell ref="Z301:AD301"/>
    <mergeCell ref="AE301:AH301"/>
    <mergeCell ref="AI301:AJ301"/>
    <mergeCell ref="AT301:AX301"/>
    <mergeCell ref="AY301:BB301"/>
    <mergeCell ref="BC301:BD301"/>
    <mergeCell ref="BN301:BR301"/>
    <mergeCell ref="BS301:BV301"/>
    <mergeCell ref="BW301:BX301"/>
    <mergeCell ref="CH301:CL301"/>
    <mergeCell ref="CM301:CP301"/>
    <mergeCell ref="CQ301:CR301"/>
    <mergeCell ref="DB301:DF301"/>
    <mergeCell ref="DG301:DJ301"/>
    <mergeCell ref="DK301:DL301"/>
    <mergeCell ref="DV301:DZ301"/>
    <mergeCell ref="EA301:ED301"/>
    <mergeCell ref="EE301:EF301"/>
    <mergeCell ref="F317:Q317"/>
    <mergeCell ref="Z317:AK317"/>
    <mergeCell ref="AT317:BE317"/>
    <mergeCell ref="BN317:BY317"/>
    <mergeCell ref="CH317:CS317"/>
    <mergeCell ref="DB317:DM317"/>
    <mergeCell ref="DV317:EG317"/>
    <mergeCell ref="F318:J318"/>
    <mergeCell ref="K318:N318"/>
    <mergeCell ref="O318:P318"/>
    <mergeCell ref="Z318:AD318"/>
    <mergeCell ref="AE318:AH318"/>
    <mergeCell ref="AI318:AJ318"/>
    <mergeCell ref="AT318:AX318"/>
    <mergeCell ref="AY318:BB318"/>
    <mergeCell ref="BC318:BD318"/>
    <mergeCell ref="BN318:BR318"/>
    <mergeCell ref="BS318:BV318"/>
    <mergeCell ref="BW318:BX318"/>
    <mergeCell ref="CH318:CL318"/>
    <mergeCell ref="CM318:CP318"/>
    <mergeCell ref="CQ318:CR318"/>
    <mergeCell ref="DB318:DF318"/>
    <mergeCell ref="DG318:DJ318"/>
    <mergeCell ref="DK318:DL318"/>
    <mergeCell ref="DV318:DZ318"/>
    <mergeCell ref="EA318:ED318"/>
    <mergeCell ref="EE318:EF318"/>
    <mergeCell ref="F334:S334"/>
    <mergeCell ref="Z334:AM334"/>
    <mergeCell ref="AT334:BG334"/>
    <mergeCell ref="BN334:CA334"/>
    <mergeCell ref="CH334:CU334"/>
    <mergeCell ref="DB334:DO334"/>
    <mergeCell ref="DV334:EI334"/>
    <mergeCell ref="F335:I335"/>
    <mergeCell ref="J335:M335"/>
    <mergeCell ref="N335:P335"/>
    <mergeCell ref="Z335:AC335"/>
    <mergeCell ref="AD335:AG335"/>
    <mergeCell ref="AH335:AJ335"/>
    <mergeCell ref="AT335:AW335"/>
    <mergeCell ref="AX335:BA335"/>
    <mergeCell ref="BB335:BD335"/>
    <mergeCell ref="BN335:BQ335"/>
    <mergeCell ref="BR335:BU335"/>
    <mergeCell ref="BV335:BX335"/>
    <mergeCell ref="CH335:CK335"/>
    <mergeCell ref="CL335:CO335"/>
    <mergeCell ref="CP335:CR335"/>
    <mergeCell ref="DB335:DE335"/>
    <mergeCell ref="DF335:DI335"/>
    <mergeCell ref="DJ335:DL335"/>
    <mergeCell ref="DV335:DY335"/>
    <mergeCell ref="DZ335:EC335"/>
    <mergeCell ref="ED335:EF335"/>
    <mergeCell ref="F348:T348"/>
    <mergeCell ref="Z348:AN348"/>
    <mergeCell ref="AT348:BH348"/>
    <mergeCell ref="BN348:CB348"/>
    <mergeCell ref="CH348:CV348"/>
    <mergeCell ref="DB348:DP348"/>
    <mergeCell ref="DV348:EJ348"/>
    <mergeCell ref="G349:J349"/>
    <mergeCell ref="K349:M349"/>
    <mergeCell ref="N349:P349"/>
    <mergeCell ref="AA349:AD349"/>
    <mergeCell ref="AE349:AG349"/>
    <mergeCell ref="AH349:AJ349"/>
    <mergeCell ref="AU349:AX349"/>
    <mergeCell ref="AY349:BA349"/>
    <mergeCell ref="BB349:BD349"/>
    <mergeCell ref="BO349:BR349"/>
    <mergeCell ref="BS349:BU349"/>
    <mergeCell ref="BV349:BX349"/>
    <mergeCell ref="CI349:CL349"/>
    <mergeCell ref="CM349:CO349"/>
    <mergeCell ref="CP349:CR349"/>
    <mergeCell ref="DC349:DF349"/>
    <mergeCell ref="DG349:DI349"/>
    <mergeCell ref="DJ349:DL349"/>
    <mergeCell ref="DW349:DZ349"/>
    <mergeCell ref="EA349:EC349"/>
    <mergeCell ref="ED349:EF349"/>
    <mergeCell ref="F357:T357"/>
    <mergeCell ref="Z357:AN357"/>
    <mergeCell ref="AT357:BH357"/>
    <mergeCell ref="BN357:CB357"/>
    <mergeCell ref="CH357:CV357"/>
    <mergeCell ref="DB357:DP357"/>
    <mergeCell ref="DV357:EJ357"/>
    <mergeCell ref="G358:J358"/>
    <mergeCell ref="K358:M358"/>
    <mergeCell ref="N358:P358"/>
    <mergeCell ref="AA358:AD358"/>
    <mergeCell ref="AE358:AG358"/>
    <mergeCell ref="AH358:AJ358"/>
    <mergeCell ref="AU358:AX358"/>
    <mergeCell ref="AY358:BA358"/>
    <mergeCell ref="BB358:BD358"/>
    <mergeCell ref="BO358:BR358"/>
    <mergeCell ref="BS358:BU358"/>
    <mergeCell ref="BV358:BX358"/>
    <mergeCell ref="CI358:CL358"/>
    <mergeCell ref="CM358:CO358"/>
    <mergeCell ref="CP358:CR358"/>
    <mergeCell ref="DC358:DF358"/>
    <mergeCell ref="DG358:DI358"/>
    <mergeCell ref="DJ358:DL358"/>
    <mergeCell ref="DW358:DZ358"/>
    <mergeCell ref="EA358:EC358"/>
    <mergeCell ref="ED358:EF358"/>
    <mergeCell ref="F366:S366"/>
    <mergeCell ref="Z366:AM366"/>
    <mergeCell ref="AT366:BG366"/>
    <mergeCell ref="BN366:CA366"/>
    <mergeCell ref="CH366:CU366"/>
    <mergeCell ref="DB366:DO366"/>
    <mergeCell ref="DV366:EI366"/>
    <mergeCell ref="F367:I367"/>
    <mergeCell ref="J367:M367"/>
    <mergeCell ref="N367:P367"/>
    <mergeCell ref="Z367:AC367"/>
    <mergeCell ref="AD367:AG367"/>
    <mergeCell ref="AH367:AJ367"/>
    <mergeCell ref="AT367:AW367"/>
    <mergeCell ref="AX367:BA367"/>
    <mergeCell ref="BB367:BD367"/>
    <mergeCell ref="BN367:BQ367"/>
    <mergeCell ref="BR367:BU367"/>
    <mergeCell ref="BV367:BX367"/>
    <mergeCell ref="CH367:CK367"/>
    <mergeCell ref="CL367:CO367"/>
    <mergeCell ref="CP367:CR367"/>
    <mergeCell ref="DB367:DE367"/>
    <mergeCell ref="DF367:DI367"/>
    <mergeCell ref="DJ367:DL367"/>
    <mergeCell ref="DV367:DY367"/>
    <mergeCell ref="DZ367:EC367"/>
    <mergeCell ref="ED367:EF367"/>
    <mergeCell ref="F380:S380"/>
    <mergeCell ref="Z380:AM380"/>
    <mergeCell ref="AT380:BG380"/>
    <mergeCell ref="BN380:CA380"/>
    <mergeCell ref="CH380:CU380"/>
    <mergeCell ref="DB380:DO380"/>
    <mergeCell ref="DV380:EI380"/>
    <mergeCell ref="F381:I381"/>
    <mergeCell ref="J381:M381"/>
    <mergeCell ref="N381:P381"/>
    <mergeCell ref="Z381:AC381"/>
    <mergeCell ref="AD381:AG381"/>
    <mergeCell ref="AH381:AJ381"/>
    <mergeCell ref="AT381:AW381"/>
    <mergeCell ref="AX381:BA381"/>
    <mergeCell ref="BB381:BD381"/>
    <mergeCell ref="BN381:BQ381"/>
    <mergeCell ref="BR381:BU381"/>
    <mergeCell ref="BV381:BX381"/>
    <mergeCell ref="CH381:CK381"/>
    <mergeCell ref="CL381:CO381"/>
    <mergeCell ref="CP381:CR381"/>
    <mergeCell ref="DB381:DE381"/>
    <mergeCell ref="DF381:DI381"/>
    <mergeCell ref="DJ381:DL381"/>
    <mergeCell ref="DV381:DY381"/>
    <mergeCell ref="DZ381:EC381"/>
    <mergeCell ref="ED381:EF381"/>
    <mergeCell ref="F390:Q390"/>
    <mergeCell ref="Z390:AK390"/>
    <mergeCell ref="AT390:BE390"/>
    <mergeCell ref="BN390:BY390"/>
    <mergeCell ref="CH390:CS390"/>
    <mergeCell ref="DB390:DM390"/>
    <mergeCell ref="DV390:EG390"/>
    <mergeCell ref="F391:J391"/>
    <mergeCell ref="K391:N391"/>
    <mergeCell ref="O391:P391"/>
    <mergeCell ref="Z391:AD391"/>
    <mergeCell ref="AE391:AH391"/>
    <mergeCell ref="AI391:AJ391"/>
    <mergeCell ref="AT391:AX391"/>
    <mergeCell ref="AY391:BB391"/>
    <mergeCell ref="BC391:BD391"/>
    <mergeCell ref="BN391:BR391"/>
    <mergeCell ref="BS391:BV391"/>
    <mergeCell ref="BW391:BX391"/>
    <mergeCell ref="CH391:CL391"/>
    <mergeCell ref="CM391:CP391"/>
    <mergeCell ref="CQ391:CR391"/>
    <mergeCell ref="DB391:DF391"/>
    <mergeCell ref="DG391:DJ391"/>
    <mergeCell ref="DK391:DL391"/>
    <mergeCell ref="DV391:DZ391"/>
    <mergeCell ref="EA391:ED391"/>
    <mergeCell ref="EE391:EF391"/>
    <mergeCell ref="F411:Q411"/>
    <mergeCell ref="Z411:AK411"/>
    <mergeCell ref="AT411:BE411"/>
    <mergeCell ref="BN411:BY411"/>
    <mergeCell ref="CH411:CS411"/>
    <mergeCell ref="DB411:DM411"/>
    <mergeCell ref="DV411:EG411"/>
    <mergeCell ref="F412:J412"/>
    <mergeCell ref="K412:N412"/>
    <mergeCell ref="O412:P412"/>
    <mergeCell ref="Z412:AD412"/>
    <mergeCell ref="AE412:AH412"/>
    <mergeCell ref="AI412:AJ412"/>
    <mergeCell ref="AT412:AX412"/>
    <mergeCell ref="AY412:BB412"/>
    <mergeCell ref="BC412:BD412"/>
    <mergeCell ref="BN412:BR412"/>
    <mergeCell ref="BS412:BV412"/>
    <mergeCell ref="BW412:BX412"/>
    <mergeCell ref="CH412:CL412"/>
    <mergeCell ref="CM412:CP412"/>
    <mergeCell ref="CQ412:CR412"/>
    <mergeCell ref="DB412:DF412"/>
    <mergeCell ref="DG412:DJ412"/>
    <mergeCell ref="DK412:DL412"/>
    <mergeCell ref="DV412:DZ412"/>
    <mergeCell ref="EA412:ED412"/>
    <mergeCell ref="EE412:EF412"/>
    <mergeCell ref="F428:Q428"/>
    <mergeCell ref="Z428:AK428"/>
    <mergeCell ref="AT428:BE428"/>
    <mergeCell ref="BN428:BY428"/>
    <mergeCell ref="CH428:CS428"/>
    <mergeCell ref="DB428:DM428"/>
    <mergeCell ref="DV428:EG428"/>
    <mergeCell ref="F429:J429"/>
    <mergeCell ref="K429:N429"/>
    <mergeCell ref="O429:P429"/>
    <mergeCell ref="Z429:AD429"/>
    <mergeCell ref="AE429:AH429"/>
    <mergeCell ref="AI429:AJ429"/>
    <mergeCell ref="AT429:AX429"/>
    <mergeCell ref="AY429:BB429"/>
    <mergeCell ref="BC429:BD429"/>
    <mergeCell ref="BN429:BR429"/>
    <mergeCell ref="BS429:BV429"/>
    <mergeCell ref="BW429:BX429"/>
    <mergeCell ref="CH429:CL429"/>
    <mergeCell ref="CM429:CP429"/>
    <mergeCell ref="CQ429:CR429"/>
    <mergeCell ref="DB429:DF429"/>
    <mergeCell ref="DG429:DJ429"/>
    <mergeCell ref="DK429:DL429"/>
    <mergeCell ref="DV429:DZ429"/>
    <mergeCell ref="EA429:ED429"/>
    <mergeCell ref="EE429:EF429"/>
    <mergeCell ref="F445:S445"/>
    <mergeCell ref="Z445:AM445"/>
    <mergeCell ref="AT445:BG445"/>
    <mergeCell ref="BN445:CA445"/>
    <mergeCell ref="CH445:CU445"/>
    <mergeCell ref="DB445:DO445"/>
    <mergeCell ref="DV445:EI445"/>
    <mergeCell ref="F446:I446"/>
    <mergeCell ref="J446:M446"/>
    <mergeCell ref="N446:P446"/>
    <mergeCell ref="Z446:AC446"/>
    <mergeCell ref="AD446:AG446"/>
    <mergeCell ref="AH446:AJ446"/>
    <mergeCell ref="AT446:AW446"/>
    <mergeCell ref="AX446:BA446"/>
    <mergeCell ref="BB446:BD446"/>
    <mergeCell ref="BN446:BQ446"/>
    <mergeCell ref="BR446:BU446"/>
    <mergeCell ref="BV446:BX446"/>
    <mergeCell ref="CH446:CK446"/>
    <mergeCell ref="CL446:CO446"/>
    <mergeCell ref="CP446:CR446"/>
    <mergeCell ref="DB446:DE446"/>
    <mergeCell ref="DF446:DI446"/>
    <mergeCell ref="DJ446:DL446"/>
    <mergeCell ref="DV446:DY446"/>
    <mergeCell ref="DZ446:EC446"/>
    <mergeCell ref="ED446:EF446"/>
    <mergeCell ref="F459:T459"/>
    <mergeCell ref="Z459:AN459"/>
    <mergeCell ref="AT459:BH459"/>
    <mergeCell ref="BN459:CB459"/>
    <mergeCell ref="CH459:CV459"/>
    <mergeCell ref="DB459:DP459"/>
    <mergeCell ref="DV459:EJ459"/>
    <mergeCell ref="G460:J460"/>
    <mergeCell ref="K460:M460"/>
    <mergeCell ref="N460:P460"/>
    <mergeCell ref="AA460:AD460"/>
    <mergeCell ref="AE460:AG460"/>
    <mergeCell ref="AH460:AJ460"/>
    <mergeCell ref="AU460:AX460"/>
    <mergeCell ref="AY460:BA460"/>
    <mergeCell ref="BB460:BD460"/>
    <mergeCell ref="BO460:BR460"/>
    <mergeCell ref="BS460:BU460"/>
    <mergeCell ref="BV460:BX460"/>
    <mergeCell ref="CI460:CL460"/>
    <mergeCell ref="CM460:CO460"/>
    <mergeCell ref="CP460:CR460"/>
    <mergeCell ref="DC460:DF460"/>
    <mergeCell ref="DG460:DI460"/>
    <mergeCell ref="DJ460:DL460"/>
    <mergeCell ref="DW460:DZ460"/>
    <mergeCell ref="EA460:EC460"/>
    <mergeCell ref="ED460:EF460"/>
    <mergeCell ref="F468:T468"/>
    <mergeCell ref="Z468:AN468"/>
    <mergeCell ref="AT468:BH468"/>
    <mergeCell ref="BN468:CB468"/>
    <mergeCell ref="CH468:CV468"/>
    <mergeCell ref="DB468:DP468"/>
    <mergeCell ref="DV468:EJ468"/>
    <mergeCell ref="G469:J469"/>
    <mergeCell ref="K469:M469"/>
    <mergeCell ref="N469:P469"/>
    <mergeCell ref="AA469:AD469"/>
    <mergeCell ref="AE469:AG469"/>
    <mergeCell ref="AH469:AJ469"/>
    <mergeCell ref="AU469:AX469"/>
    <mergeCell ref="AY469:BA469"/>
    <mergeCell ref="BB469:BD469"/>
    <mergeCell ref="BO469:BR469"/>
    <mergeCell ref="BS469:BU469"/>
    <mergeCell ref="BV469:BX469"/>
    <mergeCell ref="CI469:CL469"/>
    <mergeCell ref="CM469:CO469"/>
    <mergeCell ref="CP469:CR469"/>
    <mergeCell ref="DC469:DF469"/>
    <mergeCell ref="DG469:DI469"/>
    <mergeCell ref="DJ469:DL469"/>
    <mergeCell ref="DW469:DZ469"/>
    <mergeCell ref="EA469:EC469"/>
    <mergeCell ref="ED469:EF469"/>
    <mergeCell ref="F477:S477"/>
    <mergeCell ref="Z477:AM477"/>
    <mergeCell ref="AT477:BG477"/>
    <mergeCell ref="BN477:CA477"/>
    <mergeCell ref="CH477:CU477"/>
    <mergeCell ref="DB477:DO477"/>
    <mergeCell ref="DV477:EI477"/>
    <mergeCell ref="F478:I478"/>
    <mergeCell ref="J478:M478"/>
    <mergeCell ref="N478:P478"/>
    <mergeCell ref="Z478:AC478"/>
    <mergeCell ref="AD478:AG478"/>
    <mergeCell ref="AH478:AJ478"/>
    <mergeCell ref="AT478:AW478"/>
    <mergeCell ref="AX478:BA478"/>
    <mergeCell ref="BB478:BD478"/>
    <mergeCell ref="BN478:BQ478"/>
    <mergeCell ref="BR478:BU478"/>
    <mergeCell ref="BV478:BX478"/>
    <mergeCell ref="CH478:CK478"/>
    <mergeCell ref="CL478:CO478"/>
    <mergeCell ref="CP478:CR478"/>
    <mergeCell ref="DB478:DE478"/>
    <mergeCell ref="DF478:DI478"/>
    <mergeCell ref="DJ478:DL478"/>
    <mergeCell ref="DV478:DY478"/>
    <mergeCell ref="DZ478:EC478"/>
    <mergeCell ref="ED478:EF478"/>
    <mergeCell ref="F491:S491"/>
    <mergeCell ref="Z491:AM491"/>
    <mergeCell ref="AT491:BG491"/>
    <mergeCell ref="BN491:CA491"/>
    <mergeCell ref="CH491:CU491"/>
    <mergeCell ref="DB491:DO491"/>
    <mergeCell ref="DV491:EI491"/>
    <mergeCell ref="F492:I492"/>
    <mergeCell ref="J492:M492"/>
    <mergeCell ref="N492:P492"/>
    <mergeCell ref="Z492:AC492"/>
    <mergeCell ref="AD492:AG492"/>
    <mergeCell ref="AH492:AJ492"/>
    <mergeCell ref="AT492:AW492"/>
    <mergeCell ref="AX492:BA492"/>
    <mergeCell ref="BB492:BD492"/>
    <mergeCell ref="BN492:BQ492"/>
    <mergeCell ref="BR492:BU492"/>
    <mergeCell ref="BV492:BX492"/>
    <mergeCell ref="CH492:CK492"/>
    <mergeCell ref="CL492:CO492"/>
    <mergeCell ref="CP492:CR492"/>
    <mergeCell ref="DB492:DE492"/>
    <mergeCell ref="DF492:DI492"/>
    <mergeCell ref="DJ492:DL492"/>
    <mergeCell ref="DV492:DY492"/>
    <mergeCell ref="DZ492:EC492"/>
    <mergeCell ref="ED492:EF492"/>
    <mergeCell ref="F501:Q501"/>
    <mergeCell ref="Z501:AK501"/>
    <mergeCell ref="AT501:BE501"/>
    <mergeCell ref="BN501:BY501"/>
    <mergeCell ref="CH501:CS501"/>
    <mergeCell ref="DB501:DM501"/>
    <mergeCell ref="DV501:EG501"/>
    <mergeCell ref="F502:J502"/>
    <mergeCell ref="K502:N502"/>
    <mergeCell ref="O502:P502"/>
    <mergeCell ref="Z502:AD502"/>
    <mergeCell ref="AE502:AH502"/>
    <mergeCell ref="AI502:AJ502"/>
    <mergeCell ref="AT502:AX502"/>
    <mergeCell ref="AY502:BB502"/>
    <mergeCell ref="BC502:BD502"/>
    <mergeCell ref="BN502:BR502"/>
    <mergeCell ref="BS502:BV502"/>
    <mergeCell ref="BW502:BX502"/>
    <mergeCell ref="CH502:CL502"/>
    <mergeCell ref="CM502:CP502"/>
    <mergeCell ref="CQ502:CR502"/>
    <mergeCell ref="DB502:DF502"/>
    <mergeCell ref="DG502:DJ502"/>
    <mergeCell ref="DK502:DL502"/>
    <mergeCell ref="DV502:DZ502"/>
    <mergeCell ref="EA502:ED502"/>
    <mergeCell ref="EE502:EF502"/>
    <mergeCell ref="F522:Q522"/>
    <mergeCell ref="Z522:AK522"/>
    <mergeCell ref="AT522:BE522"/>
    <mergeCell ref="BN522:BY522"/>
    <mergeCell ref="CH522:CS522"/>
    <mergeCell ref="DB522:DM522"/>
    <mergeCell ref="DV522:EG522"/>
    <mergeCell ref="F523:J523"/>
    <mergeCell ref="K523:N523"/>
    <mergeCell ref="O523:P523"/>
    <mergeCell ref="Z523:AD523"/>
    <mergeCell ref="AE523:AH523"/>
    <mergeCell ref="AI523:AJ523"/>
    <mergeCell ref="AT523:AX523"/>
    <mergeCell ref="AY523:BB523"/>
    <mergeCell ref="BC523:BD523"/>
    <mergeCell ref="BN523:BR523"/>
    <mergeCell ref="BS523:BV523"/>
    <mergeCell ref="BW523:BX523"/>
    <mergeCell ref="CH523:CL523"/>
    <mergeCell ref="CM523:CP523"/>
    <mergeCell ref="CQ523:CR523"/>
    <mergeCell ref="DB523:DF523"/>
    <mergeCell ref="DG523:DJ523"/>
    <mergeCell ref="DK523:DL523"/>
    <mergeCell ref="DV523:DZ523"/>
    <mergeCell ref="EA523:ED523"/>
    <mergeCell ref="EE523:EF523"/>
    <mergeCell ref="F539:Q539"/>
    <mergeCell ref="Z539:AK539"/>
    <mergeCell ref="AT539:BE539"/>
    <mergeCell ref="BN539:BY539"/>
    <mergeCell ref="CH539:CS539"/>
    <mergeCell ref="DB539:DM539"/>
    <mergeCell ref="DV539:EG539"/>
    <mergeCell ref="F540:J540"/>
    <mergeCell ref="K540:N540"/>
    <mergeCell ref="O540:P540"/>
    <mergeCell ref="Z540:AD540"/>
    <mergeCell ref="AE540:AH540"/>
    <mergeCell ref="AI540:AJ540"/>
    <mergeCell ref="AT540:AX540"/>
    <mergeCell ref="AY540:BB540"/>
    <mergeCell ref="BC540:BD540"/>
    <mergeCell ref="BN540:BR540"/>
    <mergeCell ref="BS540:BV540"/>
    <mergeCell ref="BW540:BX540"/>
    <mergeCell ref="CH540:CL540"/>
    <mergeCell ref="CM540:CP540"/>
    <mergeCell ref="CQ540:CR540"/>
    <mergeCell ref="DB540:DF540"/>
    <mergeCell ref="DG540:DJ540"/>
    <mergeCell ref="DK540:DL540"/>
    <mergeCell ref="DV540:DZ540"/>
    <mergeCell ref="EA540:ED540"/>
    <mergeCell ref="EE540:EF540"/>
    <mergeCell ref="F556:S556"/>
    <mergeCell ref="Z556:AM556"/>
    <mergeCell ref="AT556:BG556"/>
    <mergeCell ref="BN556:CA556"/>
    <mergeCell ref="CH556:CU556"/>
    <mergeCell ref="DB556:DO556"/>
    <mergeCell ref="DV556:EI556"/>
    <mergeCell ref="F557:I557"/>
    <mergeCell ref="J557:M557"/>
    <mergeCell ref="N557:P557"/>
    <mergeCell ref="Z557:AC557"/>
    <mergeCell ref="AD557:AG557"/>
    <mergeCell ref="AH557:AJ557"/>
    <mergeCell ref="AT557:AW557"/>
    <mergeCell ref="AX557:BA557"/>
    <mergeCell ref="BB557:BD557"/>
    <mergeCell ref="BN557:BQ557"/>
    <mergeCell ref="BR557:BU557"/>
    <mergeCell ref="BV557:BX557"/>
    <mergeCell ref="CH557:CK557"/>
    <mergeCell ref="CL557:CO557"/>
    <mergeCell ref="CP557:CR557"/>
    <mergeCell ref="DB557:DE557"/>
    <mergeCell ref="DF557:DI557"/>
    <mergeCell ref="DJ557:DL557"/>
    <mergeCell ref="DV557:DY557"/>
    <mergeCell ref="DZ557:EC557"/>
    <mergeCell ref="ED557:EF557"/>
    <mergeCell ref="F570:T570"/>
    <mergeCell ref="Z570:AN570"/>
    <mergeCell ref="AT570:BH570"/>
    <mergeCell ref="BN570:CB570"/>
    <mergeCell ref="CH570:CV570"/>
    <mergeCell ref="DB570:DP570"/>
    <mergeCell ref="DV570:EJ570"/>
    <mergeCell ref="G571:J571"/>
    <mergeCell ref="K571:M571"/>
    <mergeCell ref="N571:P571"/>
    <mergeCell ref="AA571:AD571"/>
    <mergeCell ref="AE571:AG571"/>
    <mergeCell ref="AH571:AJ571"/>
    <mergeCell ref="AU571:AX571"/>
    <mergeCell ref="AY571:BA571"/>
    <mergeCell ref="BB571:BD571"/>
    <mergeCell ref="BO571:BR571"/>
    <mergeCell ref="BS571:BU571"/>
    <mergeCell ref="BV571:BX571"/>
    <mergeCell ref="CI571:CL571"/>
    <mergeCell ref="CM571:CO571"/>
    <mergeCell ref="CP571:CR571"/>
    <mergeCell ref="DC571:DF571"/>
    <mergeCell ref="DG571:DI571"/>
    <mergeCell ref="DJ571:DL571"/>
    <mergeCell ref="DW571:DZ571"/>
    <mergeCell ref="EA571:EC571"/>
    <mergeCell ref="ED571:EF571"/>
    <mergeCell ref="F579:T579"/>
    <mergeCell ref="Z579:AN579"/>
    <mergeCell ref="AT579:BH579"/>
    <mergeCell ref="BN579:CB579"/>
    <mergeCell ref="CH579:CV579"/>
    <mergeCell ref="DB579:DP579"/>
    <mergeCell ref="DV579:EJ579"/>
    <mergeCell ref="G580:J580"/>
    <mergeCell ref="K580:M580"/>
    <mergeCell ref="N580:P580"/>
    <mergeCell ref="AA580:AD580"/>
    <mergeCell ref="AE580:AG580"/>
    <mergeCell ref="AH580:AJ580"/>
    <mergeCell ref="AU580:AX580"/>
    <mergeCell ref="AY580:BA580"/>
    <mergeCell ref="BB580:BD580"/>
    <mergeCell ref="BO580:BR580"/>
    <mergeCell ref="BS580:BU580"/>
    <mergeCell ref="BV580:BX580"/>
    <mergeCell ref="CI580:CL580"/>
    <mergeCell ref="CM580:CO580"/>
    <mergeCell ref="CP580:CR580"/>
    <mergeCell ref="DC580:DF580"/>
    <mergeCell ref="DG580:DI580"/>
    <mergeCell ref="DJ580:DL580"/>
    <mergeCell ref="DW580:DZ580"/>
    <mergeCell ref="EA580:EC580"/>
    <mergeCell ref="ED580:EF580"/>
    <mergeCell ref="F588:S588"/>
    <mergeCell ref="Z588:AM588"/>
    <mergeCell ref="AT588:BG588"/>
    <mergeCell ref="BN588:CA588"/>
    <mergeCell ref="CH588:CU588"/>
    <mergeCell ref="DB588:DO588"/>
    <mergeCell ref="DV588:EI588"/>
    <mergeCell ref="F589:I589"/>
    <mergeCell ref="J589:M589"/>
    <mergeCell ref="N589:P589"/>
    <mergeCell ref="Z589:AC589"/>
    <mergeCell ref="AD589:AG589"/>
    <mergeCell ref="AH589:AJ589"/>
    <mergeCell ref="AT589:AW589"/>
    <mergeCell ref="AX589:BA589"/>
    <mergeCell ref="BB589:BD589"/>
    <mergeCell ref="BN589:BQ589"/>
    <mergeCell ref="BR589:BU589"/>
    <mergeCell ref="BV589:BX589"/>
    <mergeCell ref="CH589:CK589"/>
    <mergeCell ref="CL589:CO589"/>
    <mergeCell ref="CP589:CR589"/>
    <mergeCell ref="DB589:DE589"/>
    <mergeCell ref="DF589:DI589"/>
    <mergeCell ref="DJ589:DL589"/>
    <mergeCell ref="DV589:DY589"/>
    <mergeCell ref="DZ589:EC589"/>
    <mergeCell ref="ED589:EF589"/>
    <mergeCell ref="F602:S602"/>
    <mergeCell ref="Z602:AM602"/>
    <mergeCell ref="AT602:BG602"/>
    <mergeCell ref="BN602:CA602"/>
    <mergeCell ref="CH602:CU602"/>
    <mergeCell ref="DB602:DO602"/>
    <mergeCell ref="DV602:EI602"/>
    <mergeCell ref="F603:I603"/>
    <mergeCell ref="J603:M603"/>
    <mergeCell ref="N603:P603"/>
    <mergeCell ref="Z603:AC603"/>
    <mergeCell ref="AD603:AG603"/>
    <mergeCell ref="AH603:AJ603"/>
    <mergeCell ref="AT603:AW603"/>
    <mergeCell ref="AX603:BA603"/>
    <mergeCell ref="BB603:BD603"/>
    <mergeCell ref="BN603:BQ603"/>
    <mergeCell ref="BR603:BU603"/>
    <mergeCell ref="BV603:BX603"/>
    <mergeCell ref="CH603:CK603"/>
    <mergeCell ref="CL603:CO603"/>
    <mergeCell ref="CP603:CR603"/>
    <mergeCell ref="DB603:DE603"/>
    <mergeCell ref="DF603:DI603"/>
    <mergeCell ref="DJ603:DL603"/>
    <mergeCell ref="DV603:DY603"/>
    <mergeCell ref="DZ603:EC603"/>
    <mergeCell ref="ED603:EF603"/>
    <mergeCell ref="F612:Q612"/>
    <mergeCell ref="Z612:AK612"/>
    <mergeCell ref="AT612:BE612"/>
    <mergeCell ref="BN612:BY612"/>
    <mergeCell ref="CH612:CS612"/>
    <mergeCell ref="DB612:DM612"/>
    <mergeCell ref="DV612:EG612"/>
    <mergeCell ref="F613:J613"/>
    <mergeCell ref="K613:N613"/>
    <mergeCell ref="O613:P613"/>
    <mergeCell ref="Z613:AD613"/>
    <mergeCell ref="AE613:AH613"/>
    <mergeCell ref="AI613:AJ613"/>
    <mergeCell ref="AT613:AX613"/>
    <mergeCell ref="AY613:BB613"/>
    <mergeCell ref="BC613:BD613"/>
    <mergeCell ref="BN613:BR613"/>
    <mergeCell ref="BS613:BV613"/>
    <mergeCell ref="BW613:BX613"/>
    <mergeCell ref="CH613:CL613"/>
    <mergeCell ref="CM613:CP613"/>
    <mergeCell ref="CQ613:CR613"/>
    <mergeCell ref="DB613:DF613"/>
    <mergeCell ref="DG613:DJ613"/>
    <mergeCell ref="DK613:DL613"/>
    <mergeCell ref="DV613:DZ613"/>
    <mergeCell ref="EA613:ED613"/>
    <mergeCell ref="EE613:EF613"/>
    <mergeCell ref="F633:Q633"/>
    <mergeCell ref="Z633:AK633"/>
    <mergeCell ref="AT633:BE633"/>
    <mergeCell ref="BN633:BY633"/>
    <mergeCell ref="CH633:CS633"/>
    <mergeCell ref="DB633:DM633"/>
    <mergeCell ref="DV633:EG633"/>
    <mergeCell ref="F634:J634"/>
    <mergeCell ref="K634:N634"/>
    <mergeCell ref="O634:P634"/>
    <mergeCell ref="Z634:AD634"/>
    <mergeCell ref="AE634:AH634"/>
    <mergeCell ref="AI634:AJ634"/>
    <mergeCell ref="AT634:AX634"/>
    <mergeCell ref="AY634:BB634"/>
    <mergeCell ref="BC634:BD634"/>
    <mergeCell ref="BN634:BR634"/>
    <mergeCell ref="BS634:BV634"/>
    <mergeCell ref="BW634:BX634"/>
    <mergeCell ref="CH634:CL634"/>
    <mergeCell ref="CM634:CP634"/>
    <mergeCell ref="CQ634:CR634"/>
    <mergeCell ref="DB634:DF634"/>
    <mergeCell ref="DG634:DJ634"/>
    <mergeCell ref="DK634:DL634"/>
    <mergeCell ref="DV634:DZ634"/>
    <mergeCell ref="EA634:ED634"/>
    <mergeCell ref="EE634:EF634"/>
    <mergeCell ref="F650:Q650"/>
    <mergeCell ref="Z650:AK650"/>
    <mergeCell ref="AT650:BE650"/>
    <mergeCell ref="BN650:BY650"/>
    <mergeCell ref="CH650:CS650"/>
    <mergeCell ref="DB650:DM650"/>
    <mergeCell ref="DV650:EG650"/>
    <mergeCell ref="F651:J651"/>
    <mergeCell ref="K651:N651"/>
    <mergeCell ref="O651:P651"/>
    <mergeCell ref="Z651:AD651"/>
    <mergeCell ref="AE651:AH651"/>
    <mergeCell ref="AI651:AJ651"/>
    <mergeCell ref="AT651:AX651"/>
    <mergeCell ref="AY651:BB651"/>
    <mergeCell ref="BC651:BD651"/>
    <mergeCell ref="BN651:BR651"/>
    <mergeCell ref="BS651:BV651"/>
    <mergeCell ref="BW651:BX651"/>
    <mergeCell ref="CH651:CL651"/>
    <mergeCell ref="CM651:CP651"/>
    <mergeCell ref="CQ651:CR651"/>
    <mergeCell ref="DB651:DF651"/>
    <mergeCell ref="DG651:DJ651"/>
    <mergeCell ref="DK651:DL651"/>
    <mergeCell ref="DV651:DZ651"/>
    <mergeCell ref="EA651:ED651"/>
    <mergeCell ref="EE651:EF651"/>
    <mergeCell ref="F667:S667"/>
    <mergeCell ref="Z667:AM667"/>
    <mergeCell ref="AT667:BG667"/>
    <mergeCell ref="BN667:CA667"/>
    <mergeCell ref="CH667:CU667"/>
    <mergeCell ref="DB667:DO667"/>
    <mergeCell ref="DV667:EI667"/>
    <mergeCell ref="F668:I668"/>
    <mergeCell ref="J668:M668"/>
    <mergeCell ref="N668:P668"/>
    <mergeCell ref="Z668:AC668"/>
    <mergeCell ref="AD668:AG668"/>
    <mergeCell ref="AH668:AJ668"/>
    <mergeCell ref="AT668:AW668"/>
    <mergeCell ref="AX668:BA668"/>
    <mergeCell ref="BB668:BD668"/>
    <mergeCell ref="BN668:BQ668"/>
    <mergeCell ref="BR668:BU668"/>
    <mergeCell ref="BV668:BX668"/>
    <mergeCell ref="CH668:CK668"/>
    <mergeCell ref="CL668:CO668"/>
    <mergeCell ref="CP668:CR668"/>
    <mergeCell ref="DB668:DE668"/>
    <mergeCell ref="DF668:DI668"/>
    <mergeCell ref="DJ668:DL668"/>
    <mergeCell ref="DV668:DY668"/>
    <mergeCell ref="DZ668:EC668"/>
    <mergeCell ref="ED668:EF668"/>
    <mergeCell ref="F681:T681"/>
    <mergeCell ref="Z681:AN681"/>
    <mergeCell ref="AT681:BH681"/>
    <mergeCell ref="BN681:CB681"/>
    <mergeCell ref="CH681:CV681"/>
    <mergeCell ref="DB681:DP681"/>
    <mergeCell ref="DV681:EJ681"/>
    <mergeCell ref="G682:J682"/>
    <mergeCell ref="K682:M682"/>
    <mergeCell ref="N682:P682"/>
    <mergeCell ref="AA682:AD682"/>
    <mergeCell ref="AE682:AG682"/>
    <mergeCell ref="AH682:AJ682"/>
    <mergeCell ref="AU682:AX682"/>
    <mergeCell ref="AY682:BA682"/>
    <mergeCell ref="BB682:BD682"/>
    <mergeCell ref="BO682:BR682"/>
    <mergeCell ref="BS682:BU682"/>
    <mergeCell ref="BV682:BX682"/>
    <mergeCell ref="CI682:CL682"/>
    <mergeCell ref="CM682:CO682"/>
    <mergeCell ref="CP682:CR682"/>
    <mergeCell ref="DC682:DF682"/>
    <mergeCell ref="DG682:DI682"/>
    <mergeCell ref="DJ682:DL682"/>
    <mergeCell ref="DW682:DZ682"/>
    <mergeCell ref="EA682:EC682"/>
    <mergeCell ref="ED682:EF682"/>
    <mergeCell ref="F690:T690"/>
    <mergeCell ref="Z690:AN690"/>
    <mergeCell ref="AT690:BH690"/>
    <mergeCell ref="BN690:CB690"/>
    <mergeCell ref="CH690:CV690"/>
    <mergeCell ref="DB690:DP690"/>
    <mergeCell ref="DV690:EJ690"/>
    <mergeCell ref="G691:J691"/>
    <mergeCell ref="K691:M691"/>
    <mergeCell ref="N691:P691"/>
    <mergeCell ref="AA691:AD691"/>
    <mergeCell ref="AE691:AG691"/>
    <mergeCell ref="AH691:AJ691"/>
    <mergeCell ref="AU691:AX691"/>
    <mergeCell ref="AY691:BA691"/>
    <mergeCell ref="BB691:BD691"/>
    <mergeCell ref="BO691:BR691"/>
    <mergeCell ref="BS691:BU691"/>
    <mergeCell ref="BV691:BX691"/>
    <mergeCell ref="CI691:CL691"/>
    <mergeCell ref="CM691:CO691"/>
    <mergeCell ref="CP691:CR691"/>
    <mergeCell ref="DC691:DF691"/>
    <mergeCell ref="DG691:DI691"/>
    <mergeCell ref="DJ691:DL691"/>
    <mergeCell ref="DW691:DZ691"/>
    <mergeCell ref="EA691:EC691"/>
    <mergeCell ref="ED691:EF691"/>
    <mergeCell ref="F699:S699"/>
    <mergeCell ref="Z699:AM699"/>
    <mergeCell ref="AT699:BG699"/>
    <mergeCell ref="BN699:CA699"/>
    <mergeCell ref="CH699:CU699"/>
    <mergeCell ref="DB699:DO699"/>
    <mergeCell ref="DV699:EI699"/>
    <mergeCell ref="F700:I700"/>
    <mergeCell ref="J700:M700"/>
    <mergeCell ref="N700:P700"/>
    <mergeCell ref="Z700:AC700"/>
    <mergeCell ref="AD700:AG700"/>
    <mergeCell ref="AH700:AJ700"/>
    <mergeCell ref="AT700:AW700"/>
    <mergeCell ref="AX700:BA700"/>
    <mergeCell ref="BB700:BD700"/>
    <mergeCell ref="BN700:BQ700"/>
    <mergeCell ref="BR700:BU700"/>
    <mergeCell ref="BV700:BX700"/>
    <mergeCell ref="CH700:CK700"/>
    <mergeCell ref="CL700:CO700"/>
    <mergeCell ref="CP700:CR700"/>
    <mergeCell ref="DB700:DE700"/>
    <mergeCell ref="DF700:DI700"/>
    <mergeCell ref="DJ700:DL700"/>
    <mergeCell ref="DV700:DY700"/>
    <mergeCell ref="DZ700:EC700"/>
    <mergeCell ref="ED700:EF700"/>
    <mergeCell ref="F713:S713"/>
    <mergeCell ref="Z713:AM713"/>
    <mergeCell ref="AT713:BG713"/>
    <mergeCell ref="BN713:CA713"/>
    <mergeCell ref="CH713:CU713"/>
    <mergeCell ref="DB713:DO713"/>
    <mergeCell ref="DV713:EI713"/>
    <mergeCell ref="F714:I714"/>
    <mergeCell ref="J714:M714"/>
    <mergeCell ref="N714:P714"/>
    <mergeCell ref="Z714:AC714"/>
    <mergeCell ref="AD714:AG714"/>
    <mergeCell ref="AH714:AJ714"/>
    <mergeCell ref="AT714:AW714"/>
    <mergeCell ref="AX714:BA714"/>
    <mergeCell ref="BB714:BD714"/>
    <mergeCell ref="BN714:BQ714"/>
    <mergeCell ref="BR714:BU714"/>
    <mergeCell ref="BV714:BX714"/>
    <mergeCell ref="CH714:CK714"/>
    <mergeCell ref="CL714:CO714"/>
    <mergeCell ref="CP714:CR714"/>
    <mergeCell ref="DB714:DE714"/>
    <mergeCell ref="DF714:DI714"/>
    <mergeCell ref="DJ714:DL714"/>
    <mergeCell ref="DV714:DY714"/>
    <mergeCell ref="DZ714:EC714"/>
    <mergeCell ref="ED714:EF714"/>
    <mergeCell ref="F723:Q723"/>
    <mergeCell ref="Z723:AK723"/>
    <mergeCell ref="AT723:BE723"/>
    <mergeCell ref="BN723:BY723"/>
    <mergeCell ref="CH723:CS723"/>
    <mergeCell ref="DB723:DM723"/>
    <mergeCell ref="DV723:EG723"/>
    <mergeCell ref="F724:J724"/>
    <mergeCell ref="K724:N724"/>
    <mergeCell ref="O724:P724"/>
    <mergeCell ref="Z724:AD724"/>
    <mergeCell ref="AE724:AH724"/>
    <mergeCell ref="AI724:AJ724"/>
    <mergeCell ref="AT724:AX724"/>
    <mergeCell ref="AY724:BB724"/>
    <mergeCell ref="BC724:BD724"/>
    <mergeCell ref="BN724:BR724"/>
    <mergeCell ref="BS724:BV724"/>
    <mergeCell ref="BW724:BX724"/>
    <mergeCell ref="CH724:CL724"/>
    <mergeCell ref="CM724:CP724"/>
    <mergeCell ref="CQ724:CR724"/>
    <mergeCell ref="DB724:DF724"/>
    <mergeCell ref="DG724:DJ724"/>
    <mergeCell ref="DK724:DL724"/>
    <mergeCell ref="DV724:DZ724"/>
    <mergeCell ref="EA724:ED724"/>
    <mergeCell ref="EE724:EF724"/>
    <mergeCell ref="F744:Q744"/>
    <mergeCell ref="Z744:AK744"/>
    <mergeCell ref="AT744:BE744"/>
    <mergeCell ref="BN744:BY744"/>
    <mergeCell ref="CH744:CS744"/>
    <mergeCell ref="DB744:DM744"/>
    <mergeCell ref="DV744:EG744"/>
    <mergeCell ref="F745:J745"/>
    <mergeCell ref="K745:N745"/>
    <mergeCell ref="O745:P745"/>
    <mergeCell ref="Z745:AD745"/>
    <mergeCell ref="AE745:AH745"/>
    <mergeCell ref="AI745:AJ745"/>
    <mergeCell ref="AT745:AX745"/>
    <mergeCell ref="AY745:BB745"/>
    <mergeCell ref="BC745:BD745"/>
    <mergeCell ref="BN745:BR745"/>
    <mergeCell ref="BS745:BV745"/>
    <mergeCell ref="BW745:BX745"/>
    <mergeCell ref="CH745:CL745"/>
    <mergeCell ref="CM745:CP745"/>
    <mergeCell ref="CQ745:CR745"/>
    <mergeCell ref="DB745:DF745"/>
    <mergeCell ref="DG745:DJ745"/>
    <mergeCell ref="DK745:DL745"/>
    <mergeCell ref="DV745:DZ745"/>
    <mergeCell ref="EA745:ED745"/>
    <mergeCell ref="EE745:EF745"/>
    <mergeCell ref="F761:Q761"/>
    <mergeCell ref="Z761:AK761"/>
    <mergeCell ref="AT761:BE761"/>
    <mergeCell ref="BN761:BY761"/>
    <mergeCell ref="CH761:CS761"/>
    <mergeCell ref="DB761:DM761"/>
    <mergeCell ref="DV761:EG761"/>
    <mergeCell ref="F762:J762"/>
    <mergeCell ref="K762:N762"/>
    <mergeCell ref="O762:P762"/>
    <mergeCell ref="Z762:AD762"/>
    <mergeCell ref="AE762:AH762"/>
    <mergeCell ref="AI762:AJ762"/>
    <mergeCell ref="AT762:AX762"/>
    <mergeCell ref="AY762:BB762"/>
    <mergeCell ref="BC762:BD762"/>
    <mergeCell ref="BN762:BR762"/>
    <mergeCell ref="BS762:BV762"/>
    <mergeCell ref="BW762:BX762"/>
    <mergeCell ref="CH762:CL762"/>
    <mergeCell ref="CM762:CP762"/>
    <mergeCell ref="CQ762:CR762"/>
    <mergeCell ref="DB762:DF762"/>
    <mergeCell ref="DG762:DJ762"/>
    <mergeCell ref="DK762:DL762"/>
    <mergeCell ref="DV762:DZ762"/>
    <mergeCell ref="EA762:ED762"/>
    <mergeCell ref="EE762:EF762"/>
    <mergeCell ref="F778:S778"/>
    <mergeCell ref="Z778:AM778"/>
    <mergeCell ref="AT778:BG778"/>
    <mergeCell ref="BN778:CA778"/>
    <mergeCell ref="CH778:CU778"/>
    <mergeCell ref="DB778:DO778"/>
    <mergeCell ref="DV778:EI778"/>
    <mergeCell ref="F779:I779"/>
    <mergeCell ref="J779:M779"/>
    <mergeCell ref="N779:P779"/>
    <mergeCell ref="Z779:AC779"/>
    <mergeCell ref="AD779:AG779"/>
    <mergeCell ref="AH779:AJ779"/>
    <mergeCell ref="AT779:AW779"/>
    <mergeCell ref="AX779:BA779"/>
    <mergeCell ref="BB779:BD779"/>
    <mergeCell ref="BN779:BQ779"/>
    <mergeCell ref="BR779:BU779"/>
    <mergeCell ref="BV779:BX779"/>
    <mergeCell ref="CH779:CK779"/>
    <mergeCell ref="CL779:CO779"/>
    <mergeCell ref="CP779:CR779"/>
    <mergeCell ref="DB779:DE779"/>
    <mergeCell ref="DF779:DI779"/>
    <mergeCell ref="DJ779:DL779"/>
    <mergeCell ref="DV779:DY779"/>
    <mergeCell ref="DZ779:EC779"/>
    <mergeCell ref="ED779:EF779"/>
    <mergeCell ref="F792:T792"/>
    <mergeCell ref="Z792:AN792"/>
    <mergeCell ref="AT792:BH792"/>
    <mergeCell ref="BN792:CB792"/>
    <mergeCell ref="CH792:CV792"/>
    <mergeCell ref="DB792:DP792"/>
    <mergeCell ref="DV792:EJ792"/>
    <mergeCell ref="G793:J793"/>
    <mergeCell ref="K793:M793"/>
    <mergeCell ref="N793:P793"/>
    <mergeCell ref="AA793:AD793"/>
    <mergeCell ref="AE793:AG793"/>
    <mergeCell ref="AH793:AJ793"/>
    <mergeCell ref="AU793:AX793"/>
    <mergeCell ref="AY793:BA793"/>
    <mergeCell ref="BB793:BD793"/>
    <mergeCell ref="BO793:BR793"/>
    <mergeCell ref="BS793:BU793"/>
    <mergeCell ref="BV793:BX793"/>
    <mergeCell ref="CI793:CL793"/>
    <mergeCell ref="CM793:CO793"/>
    <mergeCell ref="CP793:CR793"/>
    <mergeCell ref="DC793:DF793"/>
    <mergeCell ref="DG793:DI793"/>
    <mergeCell ref="DJ793:DL793"/>
    <mergeCell ref="DW793:DZ793"/>
    <mergeCell ref="EA793:EC793"/>
    <mergeCell ref="ED793:EF793"/>
    <mergeCell ref="F801:T801"/>
    <mergeCell ref="Z801:AN801"/>
    <mergeCell ref="AT801:BH801"/>
    <mergeCell ref="BN801:CB801"/>
    <mergeCell ref="CH801:CV801"/>
    <mergeCell ref="DB801:DP801"/>
    <mergeCell ref="DV801:EJ801"/>
    <mergeCell ref="G802:J802"/>
    <mergeCell ref="K802:M802"/>
    <mergeCell ref="N802:P802"/>
    <mergeCell ref="AA802:AD802"/>
    <mergeCell ref="AE802:AG802"/>
    <mergeCell ref="AH802:AJ802"/>
    <mergeCell ref="AU802:AX802"/>
    <mergeCell ref="AY802:BA802"/>
    <mergeCell ref="BB802:BD802"/>
    <mergeCell ref="BO802:BR802"/>
    <mergeCell ref="BS802:BU802"/>
    <mergeCell ref="BV802:BX802"/>
    <mergeCell ref="CI802:CL802"/>
    <mergeCell ref="CM802:CO802"/>
    <mergeCell ref="CP802:CR802"/>
    <mergeCell ref="DC802:DF802"/>
    <mergeCell ref="DG802:DI802"/>
    <mergeCell ref="DJ802:DL802"/>
    <mergeCell ref="DW802:DZ802"/>
    <mergeCell ref="EA802:EC802"/>
    <mergeCell ref="ED802:EF802"/>
    <mergeCell ref="F810:S810"/>
    <mergeCell ref="Z810:AM810"/>
    <mergeCell ref="AT810:BG810"/>
    <mergeCell ref="BN810:CA810"/>
    <mergeCell ref="CH810:CU810"/>
    <mergeCell ref="DB810:DO810"/>
    <mergeCell ref="DV810:EI810"/>
    <mergeCell ref="F811:I811"/>
    <mergeCell ref="J811:M811"/>
    <mergeCell ref="N811:P811"/>
    <mergeCell ref="Z811:AC811"/>
    <mergeCell ref="AD811:AG811"/>
    <mergeCell ref="AH811:AJ811"/>
    <mergeCell ref="AT811:AW811"/>
    <mergeCell ref="AX811:BA811"/>
    <mergeCell ref="BB811:BD811"/>
    <mergeCell ref="BN811:BQ811"/>
    <mergeCell ref="BR811:BU811"/>
    <mergeCell ref="BV811:BX811"/>
    <mergeCell ref="CH811:CK811"/>
    <mergeCell ref="CL811:CO811"/>
    <mergeCell ref="CP811:CR811"/>
    <mergeCell ref="DB811:DE811"/>
    <mergeCell ref="DF811:DI811"/>
    <mergeCell ref="DJ811:DL811"/>
    <mergeCell ref="DV811:DY811"/>
    <mergeCell ref="DZ811:EC811"/>
    <mergeCell ref="ED811:EF811"/>
    <mergeCell ref="F824:S824"/>
    <mergeCell ref="Z824:AM824"/>
    <mergeCell ref="AT824:BG824"/>
    <mergeCell ref="BN824:CA824"/>
    <mergeCell ref="CH824:CU824"/>
    <mergeCell ref="DB824:DO824"/>
    <mergeCell ref="DV824:EI824"/>
    <mergeCell ref="F825:I825"/>
    <mergeCell ref="J825:M825"/>
    <mergeCell ref="N825:P825"/>
    <mergeCell ref="Z825:AC825"/>
    <mergeCell ref="AD825:AG825"/>
    <mergeCell ref="AH825:AJ825"/>
    <mergeCell ref="AT825:AW825"/>
    <mergeCell ref="AX825:BA825"/>
    <mergeCell ref="BB825:BD825"/>
    <mergeCell ref="BN825:BQ825"/>
    <mergeCell ref="BR825:BU825"/>
    <mergeCell ref="BV825:BX825"/>
    <mergeCell ref="CH825:CK825"/>
    <mergeCell ref="CL825:CO825"/>
    <mergeCell ref="CP825:CR825"/>
    <mergeCell ref="DB825:DE825"/>
    <mergeCell ref="DF825:DI825"/>
    <mergeCell ref="DJ825:DL825"/>
    <mergeCell ref="DV825:DY825"/>
    <mergeCell ref="DZ825:EC825"/>
    <mergeCell ref="ED825:EF825"/>
    <mergeCell ref="F834:Q834"/>
    <mergeCell ref="Z834:AK834"/>
    <mergeCell ref="AT834:BE834"/>
    <mergeCell ref="BN834:BY834"/>
    <mergeCell ref="CH834:CS834"/>
    <mergeCell ref="DB834:DM834"/>
    <mergeCell ref="DV834:EG834"/>
    <mergeCell ref="F835:J835"/>
    <mergeCell ref="K835:N835"/>
    <mergeCell ref="O835:P835"/>
    <mergeCell ref="Z835:AD835"/>
    <mergeCell ref="AE835:AH835"/>
    <mergeCell ref="AI835:AJ835"/>
    <mergeCell ref="AT835:AX835"/>
    <mergeCell ref="AY835:BB835"/>
    <mergeCell ref="BC835:BD835"/>
    <mergeCell ref="BN835:BR835"/>
    <mergeCell ref="BS835:BV835"/>
    <mergeCell ref="BW835:BX835"/>
    <mergeCell ref="CH835:CL835"/>
    <mergeCell ref="CM835:CP835"/>
    <mergeCell ref="CQ835:CR835"/>
    <mergeCell ref="DB835:DF835"/>
    <mergeCell ref="DG835:DJ835"/>
    <mergeCell ref="DK835:DL835"/>
    <mergeCell ref="DV835:DZ835"/>
    <mergeCell ref="EA835:ED835"/>
    <mergeCell ref="EE835:EF835"/>
    <mergeCell ref="F855:Q855"/>
    <mergeCell ref="Z855:AK855"/>
    <mergeCell ref="AT855:BE855"/>
    <mergeCell ref="BN855:BY855"/>
    <mergeCell ref="CH855:CS855"/>
    <mergeCell ref="DB855:DM855"/>
    <mergeCell ref="DV855:EG855"/>
    <mergeCell ref="F856:J856"/>
    <mergeCell ref="K856:N856"/>
    <mergeCell ref="O856:P856"/>
    <mergeCell ref="Z856:AD856"/>
    <mergeCell ref="AE856:AH856"/>
    <mergeCell ref="AI856:AJ856"/>
    <mergeCell ref="AT856:AX856"/>
    <mergeCell ref="AY856:BB856"/>
    <mergeCell ref="BC856:BD856"/>
    <mergeCell ref="BN856:BR856"/>
    <mergeCell ref="BS856:BV856"/>
    <mergeCell ref="BW856:BX856"/>
    <mergeCell ref="CH856:CL856"/>
    <mergeCell ref="CM856:CP856"/>
    <mergeCell ref="CQ856:CR856"/>
    <mergeCell ref="DB856:DF856"/>
    <mergeCell ref="DG856:DJ856"/>
    <mergeCell ref="DK856:DL856"/>
    <mergeCell ref="DV856:DZ856"/>
    <mergeCell ref="EA856:ED856"/>
    <mergeCell ref="EE856:EF856"/>
    <mergeCell ref="F872:Q872"/>
    <mergeCell ref="Z872:AK872"/>
    <mergeCell ref="AT872:BE872"/>
    <mergeCell ref="BN872:BY872"/>
    <mergeCell ref="CH872:CS872"/>
    <mergeCell ref="DB872:DM872"/>
    <mergeCell ref="DV872:EG872"/>
    <mergeCell ref="F873:J873"/>
    <mergeCell ref="K873:N873"/>
    <mergeCell ref="O873:P873"/>
    <mergeCell ref="Z873:AD873"/>
    <mergeCell ref="AE873:AH873"/>
    <mergeCell ref="AI873:AJ873"/>
    <mergeCell ref="AT873:AX873"/>
    <mergeCell ref="AY873:BB873"/>
    <mergeCell ref="BC873:BD873"/>
    <mergeCell ref="BN873:BR873"/>
    <mergeCell ref="BS873:BV873"/>
    <mergeCell ref="BW873:BX873"/>
    <mergeCell ref="CH873:CL873"/>
    <mergeCell ref="CM873:CP873"/>
    <mergeCell ref="CQ873:CR873"/>
    <mergeCell ref="DB873:DF873"/>
    <mergeCell ref="DG873:DJ873"/>
    <mergeCell ref="DK873:DL873"/>
    <mergeCell ref="DV873:DZ873"/>
    <mergeCell ref="EA873:ED873"/>
    <mergeCell ref="EE873:EF873"/>
    <mergeCell ref="F16:F17"/>
    <mergeCell ref="F22:F23"/>
    <mergeCell ref="F25:F26"/>
    <mergeCell ref="F31:F32"/>
    <mergeCell ref="F127:F128"/>
    <mergeCell ref="F133:F134"/>
    <mergeCell ref="F136:F137"/>
    <mergeCell ref="F142:F143"/>
    <mergeCell ref="F238:F239"/>
    <mergeCell ref="F244:F245"/>
    <mergeCell ref="F247:F248"/>
    <mergeCell ref="F253:F254"/>
    <mergeCell ref="F349:F350"/>
    <mergeCell ref="F355:F356"/>
    <mergeCell ref="F358:F359"/>
    <mergeCell ref="F364:F365"/>
    <mergeCell ref="F460:F461"/>
    <mergeCell ref="F466:F467"/>
    <mergeCell ref="F469:F470"/>
    <mergeCell ref="F475:F476"/>
    <mergeCell ref="F571:F572"/>
    <mergeCell ref="F577:F578"/>
    <mergeCell ref="F580:F581"/>
    <mergeCell ref="F586:F587"/>
    <mergeCell ref="F682:F683"/>
    <mergeCell ref="F688:F689"/>
    <mergeCell ref="F691:F692"/>
    <mergeCell ref="F697:F698"/>
    <mergeCell ref="F793:F794"/>
    <mergeCell ref="F799:F800"/>
    <mergeCell ref="F802:F803"/>
    <mergeCell ref="F808:F809"/>
    <mergeCell ref="G22:G23"/>
    <mergeCell ref="G31:G32"/>
    <mergeCell ref="G133:G134"/>
    <mergeCell ref="G142:G143"/>
    <mergeCell ref="G244:G245"/>
    <mergeCell ref="G253:G254"/>
    <mergeCell ref="G355:G356"/>
    <mergeCell ref="G364:G365"/>
    <mergeCell ref="G466:G467"/>
    <mergeCell ref="G475:G476"/>
    <mergeCell ref="G577:G578"/>
    <mergeCell ref="G586:G587"/>
    <mergeCell ref="G688:G689"/>
    <mergeCell ref="G697:G698"/>
    <mergeCell ref="G799:G800"/>
    <mergeCell ref="G808:G809"/>
    <mergeCell ref="H22:H23"/>
    <mergeCell ref="H31:H32"/>
    <mergeCell ref="H133:H134"/>
    <mergeCell ref="H142:H143"/>
    <mergeCell ref="H244:H245"/>
    <mergeCell ref="H253:H254"/>
    <mergeCell ref="H355:H356"/>
    <mergeCell ref="H364:H365"/>
    <mergeCell ref="H466:H467"/>
    <mergeCell ref="H475:H476"/>
    <mergeCell ref="H577:H578"/>
    <mergeCell ref="H586:H587"/>
    <mergeCell ref="H688:H689"/>
    <mergeCell ref="H697:H698"/>
    <mergeCell ref="H799:H800"/>
    <mergeCell ref="H808:H809"/>
    <mergeCell ref="I22:I23"/>
    <mergeCell ref="I31:I32"/>
    <mergeCell ref="I133:I134"/>
    <mergeCell ref="I142:I143"/>
    <mergeCell ref="I244:I245"/>
    <mergeCell ref="I253:I254"/>
    <mergeCell ref="I355:I356"/>
    <mergeCell ref="I364:I365"/>
    <mergeCell ref="I466:I467"/>
    <mergeCell ref="I475:I476"/>
    <mergeCell ref="I577:I578"/>
    <mergeCell ref="I586:I587"/>
    <mergeCell ref="I688:I689"/>
    <mergeCell ref="I697:I698"/>
    <mergeCell ref="I799:I800"/>
    <mergeCell ref="I808:I809"/>
    <mergeCell ref="J22:J23"/>
    <mergeCell ref="J31:J32"/>
    <mergeCell ref="J133:J134"/>
    <mergeCell ref="J142:J143"/>
    <mergeCell ref="J244:J245"/>
    <mergeCell ref="J253:J254"/>
    <mergeCell ref="J355:J356"/>
    <mergeCell ref="J364:J365"/>
    <mergeCell ref="J466:J467"/>
    <mergeCell ref="J475:J476"/>
    <mergeCell ref="J577:J578"/>
    <mergeCell ref="J586:J587"/>
    <mergeCell ref="J688:J689"/>
    <mergeCell ref="J697:J698"/>
    <mergeCell ref="J799:J800"/>
    <mergeCell ref="J808:J809"/>
    <mergeCell ref="K22:K23"/>
    <mergeCell ref="K31:K32"/>
    <mergeCell ref="K133:K134"/>
    <mergeCell ref="K142:K143"/>
    <mergeCell ref="K244:K245"/>
    <mergeCell ref="K253:K254"/>
    <mergeCell ref="K355:K356"/>
    <mergeCell ref="K364:K365"/>
    <mergeCell ref="K466:K467"/>
    <mergeCell ref="K475:K476"/>
    <mergeCell ref="K577:K578"/>
    <mergeCell ref="K586:K587"/>
    <mergeCell ref="K688:K689"/>
    <mergeCell ref="K697:K698"/>
    <mergeCell ref="K799:K800"/>
    <mergeCell ref="K808:K809"/>
    <mergeCell ref="L22:L23"/>
    <mergeCell ref="L31:L32"/>
    <mergeCell ref="L133:L134"/>
    <mergeCell ref="L142:L143"/>
    <mergeCell ref="L244:L245"/>
    <mergeCell ref="L253:L254"/>
    <mergeCell ref="L355:L356"/>
    <mergeCell ref="L364:L365"/>
    <mergeCell ref="L466:L467"/>
    <mergeCell ref="L475:L476"/>
    <mergeCell ref="L577:L578"/>
    <mergeCell ref="L586:L587"/>
    <mergeCell ref="L688:L689"/>
    <mergeCell ref="L697:L698"/>
    <mergeCell ref="L799:L800"/>
    <mergeCell ref="L808:L809"/>
    <mergeCell ref="M22:M23"/>
    <mergeCell ref="M31:M32"/>
    <mergeCell ref="M133:M134"/>
    <mergeCell ref="M142:M143"/>
    <mergeCell ref="M244:M245"/>
    <mergeCell ref="M253:M254"/>
    <mergeCell ref="M355:M356"/>
    <mergeCell ref="M364:M365"/>
    <mergeCell ref="M466:M467"/>
    <mergeCell ref="M475:M476"/>
    <mergeCell ref="M577:M578"/>
    <mergeCell ref="M586:M587"/>
    <mergeCell ref="M688:M689"/>
    <mergeCell ref="M697:M698"/>
    <mergeCell ref="M799:M800"/>
    <mergeCell ref="M808:M809"/>
    <mergeCell ref="N22:N23"/>
    <mergeCell ref="N31:N32"/>
    <mergeCell ref="N133:N134"/>
    <mergeCell ref="N142:N143"/>
    <mergeCell ref="N244:N245"/>
    <mergeCell ref="N253:N254"/>
    <mergeCell ref="N355:N356"/>
    <mergeCell ref="N364:N365"/>
    <mergeCell ref="N466:N467"/>
    <mergeCell ref="N475:N476"/>
    <mergeCell ref="N577:N578"/>
    <mergeCell ref="N586:N587"/>
    <mergeCell ref="N688:N689"/>
    <mergeCell ref="N697:N698"/>
    <mergeCell ref="N799:N800"/>
    <mergeCell ref="N808:N809"/>
    <mergeCell ref="O22:O23"/>
    <mergeCell ref="O31:O32"/>
    <mergeCell ref="O133:O134"/>
    <mergeCell ref="O142:O143"/>
    <mergeCell ref="O244:O245"/>
    <mergeCell ref="O253:O254"/>
    <mergeCell ref="O355:O356"/>
    <mergeCell ref="O364:O365"/>
    <mergeCell ref="O466:O467"/>
    <mergeCell ref="O475:O476"/>
    <mergeCell ref="O577:O578"/>
    <mergeCell ref="O586:O587"/>
    <mergeCell ref="O688:O689"/>
    <mergeCell ref="O697:O698"/>
    <mergeCell ref="O799:O800"/>
    <mergeCell ref="O808:O809"/>
    <mergeCell ref="P22:P23"/>
    <mergeCell ref="P31:P32"/>
    <mergeCell ref="P133:P134"/>
    <mergeCell ref="P142:P143"/>
    <mergeCell ref="P244:P245"/>
    <mergeCell ref="P253:P254"/>
    <mergeCell ref="P355:P356"/>
    <mergeCell ref="P364:P365"/>
    <mergeCell ref="P466:P467"/>
    <mergeCell ref="P475:P476"/>
    <mergeCell ref="P577:P578"/>
    <mergeCell ref="P586:P587"/>
    <mergeCell ref="P688:P689"/>
    <mergeCell ref="P697:P698"/>
    <mergeCell ref="P799:P800"/>
    <mergeCell ref="P808:P809"/>
    <mergeCell ref="Q22:Q23"/>
    <mergeCell ref="Q31:Q32"/>
    <mergeCell ref="Q58:Q59"/>
    <mergeCell ref="Q79:Q80"/>
    <mergeCell ref="Q96:Q97"/>
    <mergeCell ref="Q133:Q134"/>
    <mergeCell ref="Q142:Q143"/>
    <mergeCell ref="Q169:Q170"/>
    <mergeCell ref="Q190:Q191"/>
    <mergeCell ref="Q207:Q208"/>
    <mergeCell ref="Q244:Q245"/>
    <mergeCell ref="Q253:Q254"/>
    <mergeCell ref="Q280:Q281"/>
    <mergeCell ref="Q301:Q302"/>
    <mergeCell ref="Q318:Q319"/>
    <mergeCell ref="Q355:Q356"/>
    <mergeCell ref="Q364:Q365"/>
    <mergeCell ref="Q391:Q392"/>
    <mergeCell ref="Q412:Q413"/>
    <mergeCell ref="Q429:Q430"/>
    <mergeCell ref="Q466:Q467"/>
    <mergeCell ref="Q475:Q476"/>
    <mergeCell ref="Q502:Q503"/>
    <mergeCell ref="Q523:Q524"/>
    <mergeCell ref="Q540:Q541"/>
    <mergeCell ref="Q577:Q578"/>
    <mergeCell ref="Q586:Q587"/>
    <mergeCell ref="Q613:Q614"/>
    <mergeCell ref="Q634:Q635"/>
    <mergeCell ref="Q651:Q652"/>
    <mergeCell ref="Q688:Q689"/>
    <mergeCell ref="Q697:Q698"/>
    <mergeCell ref="Q724:Q725"/>
    <mergeCell ref="Q745:Q746"/>
    <mergeCell ref="Q762:Q763"/>
    <mergeCell ref="Q799:Q800"/>
    <mergeCell ref="Q808:Q809"/>
    <mergeCell ref="Q835:Q836"/>
    <mergeCell ref="Q856:Q857"/>
    <mergeCell ref="Q873:Q874"/>
    <mergeCell ref="R2:R3"/>
    <mergeCell ref="R16:R17"/>
    <mergeCell ref="R22:R23"/>
    <mergeCell ref="R25:R26"/>
    <mergeCell ref="R34:R35"/>
    <mergeCell ref="R48:R49"/>
    <mergeCell ref="R113:R114"/>
    <mergeCell ref="R127:R128"/>
    <mergeCell ref="R136:R137"/>
    <mergeCell ref="R145:R146"/>
    <mergeCell ref="R159:R160"/>
    <mergeCell ref="R224:R225"/>
    <mergeCell ref="R238:R239"/>
    <mergeCell ref="R247:R248"/>
    <mergeCell ref="R256:R257"/>
    <mergeCell ref="R270:R271"/>
    <mergeCell ref="R335:R336"/>
    <mergeCell ref="R349:R350"/>
    <mergeCell ref="R358:R359"/>
    <mergeCell ref="R367:R368"/>
    <mergeCell ref="R381:R382"/>
    <mergeCell ref="R446:R447"/>
    <mergeCell ref="R460:R461"/>
    <mergeCell ref="R469:R470"/>
    <mergeCell ref="R478:R479"/>
    <mergeCell ref="R492:R493"/>
    <mergeCell ref="R557:R558"/>
    <mergeCell ref="R571:R572"/>
    <mergeCell ref="R580:R581"/>
    <mergeCell ref="R589:R590"/>
    <mergeCell ref="R603:R604"/>
    <mergeCell ref="R668:R669"/>
    <mergeCell ref="R682:R683"/>
    <mergeCell ref="R691:R692"/>
    <mergeCell ref="R700:R701"/>
    <mergeCell ref="R714:R715"/>
    <mergeCell ref="R779:R780"/>
    <mergeCell ref="R793:R794"/>
    <mergeCell ref="R802:R803"/>
    <mergeCell ref="R811:R812"/>
    <mergeCell ref="R825:R826"/>
    <mergeCell ref="S2:S3"/>
    <mergeCell ref="S16:S17"/>
    <mergeCell ref="S22:S23"/>
    <mergeCell ref="S25:S26"/>
    <mergeCell ref="S31:S32"/>
    <mergeCell ref="S34:S35"/>
    <mergeCell ref="S48:S49"/>
    <mergeCell ref="S113:S114"/>
    <mergeCell ref="S127:S128"/>
    <mergeCell ref="S133:S134"/>
    <mergeCell ref="S136:S137"/>
    <mergeCell ref="S142:S143"/>
    <mergeCell ref="S145:S146"/>
    <mergeCell ref="S159:S160"/>
    <mergeCell ref="S224:S225"/>
    <mergeCell ref="S238:S239"/>
    <mergeCell ref="S244:S245"/>
    <mergeCell ref="S247:S248"/>
    <mergeCell ref="S253:S254"/>
    <mergeCell ref="S256:S257"/>
    <mergeCell ref="S270:S271"/>
    <mergeCell ref="S335:S336"/>
    <mergeCell ref="S349:S350"/>
    <mergeCell ref="S355:S356"/>
    <mergeCell ref="S358:S359"/>
    <mergeCell ref="S364:S365"/>
    <mergeCell ref="S367:S368"/>
    <mergeCell ref="S381:S382"/>
    <mergeCell ref="S446:S447"/>
    <mergeCell ref="S460:S461"/>
    <mergeCell ref="S466:S467"/>
    <mergeCell ref="S469:S470"/>
    <mergeCell ref="S475:S476"/>
    <mergeCell ref="S478:S479"/>
    <mergeCell ref="S492:S493"/>
    <mergeCell ref="S557:S558"/>
    <mergeCell ref="S571:S572"/>
    <mergeCell ref="S577:S578"/>
    <mergeCell ref="S580:S581"/>
    <mergeCell ref="S586:S587"/>
    <mergeCell ref="S589:S590"/>
    <mergeCell ref="S603:S604"/>
    <mergeCell ref="S668:S669"/>
    <mergeCell ref="S682:S683"/>
    <mergeCell ref="S688:S689"/>
    <mergeCell ref="S691:S692"/>
    <mergeCell ref="S697:S698"/>
    <mergeCell ref="S700:S701"/>
    <mergeCell ref="S714:S715"/>
    <mergeCell ref="S779:S780"/>
    <mergeCell ref="S793:S794"/>
    <mergeCell ref="S799:S800"/>
    <mergeCell ref="S802:S803"/>
    <mergeCell ref="S808:S809"/>
    <mergeCell ref="S811:S812"/>
    <mergeCell ref="S825:S826"/>
    <mergeCell ref="T16:T17"/>
    <mergeCell ref="T22:T23"/>
    <mergeCell ref="T25:T26"/>
    <mergeCell ref="T31:T32"/>
    <mergeCell ref="T127:T128"/>
    <mergeCell ref="T133:T134"/>
    <mergeCell ref="T136:T137"/>
    <mergeCell ref="T142:T143"/>
    <mergeCell ref="T238:T239"/>
    <mergeCell ref="T244:T245"/>
    <mergeCell ref="T247:T248"/>
    <mergeCell ref="T253:T254"/>
    <mergeCell ref="T349:T350"/>
    <mergeCell ref="T355:T356"/>
    <mergeCell ref="T358:T359"/>
    <mergeCell ref="T364:T365"/>
    <mergeCell ref="T460:T461"/>
    <mergeCell ref="T466:T467"/>
    <mergeCell ref="T469:T470"/>
    <mergeCell ref="T475:T476"/>
    <mergeCell ref="T571:T572"/>
    <mergeCell ref="T577:T578"/>
    <mergeCell ref="T580:T581"/>
    <mergeCell ref="T586:T587"/>
    <mergeCell ref="T682:T683"/>
    <mergeCell ref="T688:T689"/>
    <mergeCell ref="T691:T692"/>
    <mergeCell ref="T697:T698"/>
    <mergeCell ref="T793:T794"/>
    <mergeCell ref="T799:T800"/>
    <mergeCell ref="T802:T803"/>
    <mergeCell ref="T808:T809"/>
    <mergeCell ref="Z16:Z17"/>
    <mergeCell ref="Z22:Z23"/>
    <mergeCell ref="Z25:Z26"/>
    <mergeCell ref="Z31:Z32"/>
    <mergeCell ref="Z127:Z128"/>
    <mergeCell ref="Z133:Z134"/>
    <mergeCell ref="Z136:Z137"/>
    <mergeCell ref="Z142:Z143"/>
    <mergeCell ref="Z238:Z239"/>
    <mergeCell ref="Z244:Z245"/>
    <mergeCell ref="Z247:Z248"/>
    <mergeCell ref="Z253:Z254"/>
    <mergeCell ref="Z349:Z350"/>
    <mergeCell ref="Z355:Z356"/>
    <mergeCell ref="Z358:Z359"/>
    <mergeCell ref="Z364:Z365"/>
    <mergeCell ref="Z460:Z461"/>
    <mergeCell ref="Z466:Z467"/>
    <mergeCell ref="Z469:Z470"/>
    <mergeCell ref="Z475:Z476"/>
    <mergeCell ref="Z571:Z572"/>
    <mergeCell ref="Z577:Z578"/>
    <mergeCell ref="Z580:Z581"/>
    <mergeCell ref="Z586:Z587"/>
    <mergeCell ref="Z682:Z683"/>
    <mergeCell ref="Z688:Z689"/>
    <mergeCell ref="Z691:Z692"/>
    <mergeCell ref="Z697:Z698"/>
    <mergeCell ref="Z793:Z794"/>
    <mergeCell ref="Z799:Z800"/>
    <mergeCell ref="Z802:Z803"/>
    <mergeCell ref="Z808:Z809"/>
    <mergeCell ref="AA22:AA23"/>
    <mergeCell ref="AA31:AA32"/>
    <mergeCell ref="AA133:AA134"/>
    <mergeCell ref="AA142:AA143"/>
    <mergeCell ref="AA244:AA245"/>
    <mergeCell ref="AA253:AA254"/>
    <mergeCell ref="AA355:AA356"/>
    <mergeCell ref="AA364:AA365"/>
    <mergeCell ref="AA466:AA467"/>
    <mergeCell ref="AA475:AA476"/>
    <mergeCell ref="AA577:AA578"/>
    <mergeCell ref="AA586:AA587"/>
    <mergeCell ref="AA688:AA689"/>
    <mergeCell ref="AA697:AA698"/>
    <mergeCell ref="AA799:AA800"/>
    <mergeCell ref="AA808:AA809"/>
    <mergeCell ref="AB22:AB23"/>
    <mergeCell ref="AB31:AB32"/>
    <mergeCell ref="AB133:AB134"/>
    <mergeCell ref="AB142:AB143"/>
    <mergeCell ref="AB244:AB245"/>
    <mergeCell ref="AB253:AB254"/>
    <mergeCell ref="AB355:AB356"/>
    <mergeCell ref="AB364:AB365"/>
    <mergeCell ref="AB466:AB467"/>
    <mergeCell ref="AB475:AB476"/>
    <mergeCell ref="AB577:AB578"/>
    <mergeCell ref="AB586:AB587"/>
    <mergeCell ref="AB688:AB689"/>
    <mergeCell ref="AB697:AB698"/>
    <mergeCell ref="AB799:AB800"/>
    <mergeCell ref="AB808:AB809"/>
    <mergeCell ref="AC22:AC23"/>
    <mergeCell ref="AC31:AC32"/>
    <mergeCell ref="AC133:AC134"/>
    <mergeCell ref="AC142:AC143"/>
    <mergeCell ref="AC244:AC245"/>
    <mergeCell ref="AC253:AC254"/>
    <mergeCell ref="AC355:AC356"/>
    <mergeCell ref="AC364:AC365"/>
    <mergeCell ref="AC466:AC467"/>
    <mergeCell ref="AC475:AC476"/>
    <mergeCell ref="AC577:AC578"/>
    <mergeCell ref="AC586:AC587"/>
    <mergeCell ref="AC688:AC689"/>
    <mergeCell ref="AC697:AC698"/>
    <mergeCell ref="AC799:AC800"/>
    <mergeCell ref="AC808:AC809"/>
    <mergeCell ref="AD22:AD23"/>
    <mergeCell ref="AD31:AD32"/>
    <mergeCell ref="AD133:AD134"/>
    <mergeCell ref="AD142:AD143"/>
    <mergeCell ref="AD244:AD245"/>
    <mergeCell ref="AD253:AD254"/>
    <mergeCell ref="AD355:AD356"/>
    <mergeCell ref="AD364:AD365"/>
    <mergeCell ref="AD466:AD467"/>
    <mergeCell ref="AD475:AD476"/>
    <mergeCell ref="AD577:AD578"/>
    <mergeCell ref="AD586:AD587"/>
    <mergeCell ref="AD688:AD689"/>
    <mergeCell ref="AD697:AD698"/>
    <mergeCell ref="AD799:AD800"/>
    <mergeCell ref="AD808:AD809"/>
    <mergeCell ref="AE22:AE23"/>
    <mergeCell ref="AE31:AE32"/>
    <mergeCell ref="AE133:AE134"/>
    <mergeCell ref="AE142:AE143"/>
    <mergeCell ref="AE244:AE245"/>
    <mergeCell ref="AE253:AE254"/>
    <mergeCell ref="AE355:AE356"/>
    <mergeCell ref="AE364:AE365"/>
    <mergeCell ref="AE466:AE467"/>
    <mergeCell ref="AE475:AE476"/>
    <mergeCell ref="AE577:AE578"/>
    <mergeCell ref="AE586:AE587"/>
    <mergeCell ref="AE688:AE689"/>
    <mergeCell ref="AE697:AE698"/>
    <mergeCell ref="AE799:AE800"/>
    <mergeCell ref="AE808:AE809"/>
    <mergeCell ref="AF22:AF23"/>
    <mergeCell ref="AF31:AF32"/>
    <mergeCell ref="AF133:AF134"/>
    <mergeCell ref="AF142:AF143"/>
    <mergeCell ref="AF244:AF245"/>
    <mergeCell ref="AF253:AF254"/>
    <mergeCell ref="AF355:AF356"/>
    <mergeCell ref="AF364:AF365"/>
    <mergeCell ref="AF466:AF467"/>
    <mergeCell ref="AF475:AF476"/>
    <mergeCell ref="AF577:AF578"/>
    <mergeCell ref="AF586:AF587"/>
    <mergeCell ref="AF688:AF689"/>
    <mergeCell ref="AF697:AF698"/>
    <mergeCell ref="AF799:AF800"/>
    <mergeCell ref="AF808:AF809"/>
    <mergeCell ref="AG22:AG23"/>
    <mergeCell ref="AG31:AG32"/>
    <mergeCell ref="AG133:AG134"/>
    <mergeCell ref="AG142:AG143"/>
    <mergeCell ref="AG244:AG245"/>
    <mergeCell ref="AG253:AG254"/>
    <mergeCell ref="AG355:AG356"/>
    <mergeCell ref="AG364:AG365"/>
    <mergeCell ref="AG466:AG467"/>
    <mergeCell ref="AG475:AG476"/>
    <mergeCell ref="AG577:AG578"/>
    <mergeCell ref="AG586:AG587"/>
    <mergeCell ref="AG688:AG689"/>
    <mergeCell ref="AG697:AG698"/>
    <mergeCell ref="AG799:AG800"/>
    <mergeCell ref="AG808:AG809"/>
    <mergeCell ref="AH22:AH23"/>
    <mergeCell ref="AH31:AH32"/>
    <mergeCell ref="AH133:AH134"/>
    <mergeCell ref="AH142:AH143"/>
    <mergeCell ref="AH244:AH245"/>
    <mergeCell ref="AH253:AH254"/>
    <mergeCell ref="AH355:AH356"/>
    <mergeCell ref="AH364:AH365"/>
    <mergeCell ref="AH466:AH467"/>
    <mergeCell ref="AH475:AH476"/>
    <mergeCell ref="AH577:AH578"/>
    <mergeCell ref="AH586:AH587"/>
    <mergeCell ref="AH688:AH689"/>
    <mergeCell ref="AH697:AH698"/>
    <mergeCell ref="AH799:AH800"/>
    <mergeCell ref="AH808:AH809"/>
    <mergeCell ref="AI22:AI23"/>
    <mergeCell ref="AI31:AI32"/>
    <mergeCell ref="AI133:AI134"/>
    <mergeCell ref="AI142:AI143"/>
    <mergeCell ref="AI244:AI245"/>
    <mergeCell ref="AI253:AI254"/>
    <mergeCell ref="AI355:AI356"/>
    <mergeCell ref="AI364:AI365"/>
    <mergeCell ref="AI466:AI467"/>
    <mergeCell ref="AI475:AI476"/>
    <mergeCell ref="AI577:AI578"/>
    <mergeCell ref="AI586:AI587"/>
    <mergeCell ref="AI688:AI689"/>
    <mergeCell ref="AI697:AI698"/>
    <mergeCell ref="AI799:AI800"/>
    <mergeCell ref="AI808:AI809"/>
    <mergeCell ref="AJ22:AJ23"/>
    <mergeCell ref="AJ31:AJ32"/>
    <mergeCell ref="AJ133:AJ134"/>
    <mergeCell ref="AJ142:AJ143"/>
    <mergeCell ref="AJ244:AJ245"/>
    <mergeCell ref="AJ253:AJ254"/>
    <mergeCell ref="AJ355:AJ356"/>
    <mergeCell ref="AJ364:AJ365"/>
    <mergeCell ref="AJ466:AJ467"/>
    <mergeCell ref="AJ475:AJ476"/>
    <mergeCell ref="AJ577:AJ578"/>
    <mergeCell ref="AJ586:AJ587"/>
    <mergeCell ref="AJ688:AJ689"/>
    <mergeCell ref="AJ697:AJ698"/>
    <mergeCell ref="AJ799:AJ800"/>
    <mergeCell ref="AJ808:AJ809"/>
    <mergeCell ref="AK22:AK23"/>
    <mergeCell ref="AK31:AK32"/>
    <mergeCell ref="AK58:AK59"/>
    <mergeCell ref="AK79:AK80"/>
    <mergeCell ref="AK96:AK97"/>
    <mergeCell ref="AK133:AK134"/>
    <mergeCell ref="AK142:AK143"/>
    <mergeCell ref="AK169:AK170"/>
    <mergeCell ref="AK190:AK191"/>
    <mergeCell ref="AK207:AK208"/>
    <mergeCell ref="AK244:AK245"/>
    <mergeCell ref="AK253:AK254"/>
    <mergeCell ref="AK280:AK281"/>
    <mergeCell ref="AK301:AK302"/>
    <mergeCell ref="AK318:AK319"/>
    <mergeCell ref="AK355:AK356"/>
    <mergeCell ref="AK364:AK365"/>
    <mergeCell ref="AK391:AK392"/>
    <mergeCell ref="AK412:AK413"/>
    <mergeCell ref="AK429:AK430"/>
    <mergeCell ref="AK466:AK467"/>
    <mergeCell ref="AK475:AK476"/>
    <mergeCell ref="AK502:AK503"/>
    <mergeCell ref="AK523:AK524"/>
    <mergeCell ref="AK540:AK541"/>
    <mergeCell ref="AK577:AK578"/>
    <mergeCell ref="AK586:AK587"/>
    <mergeCell ref="AK613:AK614"/>
    <mergeCell ref="AK634:AK635"/>
    <mergeCell ref="AK651:AK652"/>
    <mergeCell ref="AK688:AK689"/>
    <mergeCell ref="AK697:AK698"/>
    <mergeCell ref="AK724:AK725"/>
    <mergeCell ref="AK745:AK746"/>
    <mergeCell ref="AK762:AK763"/>
    <mergeCell ref="AK799:AK800"/>
    <mergeCell ref="AK808:AK809"/>
    <mergeCell ref="AK835:AK836"/>
    <mergeCell ref="AK856:AK857"/>
    <mergeCell ref="AK873:AK874"/>
    <mergeCell ref="AL2:AL3"/>
    <mergeCell ref="AL16:AL17"/>
    <mergeCell ref="AL22:AL23"/>
    <mergeCell ref="AL25:AL26"/>
    <mergeCell ref="AL34:AL35"/>
    <mergeCell ref="AL48:AL49"/>
    <mergeCell ref="AL113:AL114"/>
    <mergeCell ref="AL127:AL128"/>
    <mergeCell ref="AL136:AL137"/>
    <mergeCell ref="AL145:AL146"/>
    <mergeCell ref="AL159:AL160"/>
    <mergeCell ref="AL224:AL225"/>
    <mergeCell ref="AL238:AL239"/>
    <mergeCell ref="AL247:AL248"/>
    <mergeCell ref="AL256:AL257"/>
    <mergeCell ref="AL270:AL271"/>
    <mergeCell ref="AL335:AL336"/>
    <mergeCell ref="AL349:AL350"/>
    <mergeCell ref="AL358:AL359"/>
    <mergeCell ref="AL367:AL368"/>
    <mergeCell ref="AL381:AL382"/>
    <mergeCell ref="AL446:AL447"/>
    <mergeCell ref="AL460:AL461"/>
    <mergeCell ref="AL469:AL470"/>
    <mergeCell ref="AL478:AL479"/>
    <mergeCell ref="AL492:AL493"/>
    <mergeCell ref="AL557:AL558"/>
    <mergeCell ref="AL571:AL572"/>
    <mergeCell ref="AL580:AL581"/>
    <mergeCell ref="AL589:AL590"/>
    <mergeCell ref="AL603:AL604"/>
    <mergeCell ref="AL668:AL669"/>
    <mergeCell ref="AL682:AL683"/>
    <mergeCell ref="AL691:AL692"/>
    <mergeCell ref="AL700:AL701"/>
    <mergeCell ref="AL714:AL715"/>
    <mergeCell ref="AL779:AL780"/>
    <mergeCell ref="AL793:AL794"/>
    <mergeCell ref="AL802:AL803"/>
    <mergeCell ref="AL811:AL812"/>
    <mergeCell ref="AL825:AL826"/>
    <mergeCell ref="AM2:AM3"/>
    <mergeCell ref="AM16:AM17"/>
    <mergeCell ref="AM22:AM23"/>
    <mergeCell ref="AM25:AM26"/>
    <mergeCell ref="AM31:AM32"/>
    <mergeCell ref="AM34:AM35"/>
    <mergeCell ref="AM48:AM49"/>
    <mergeCell ref="AM113:AM114"/>
    <mergeCell ref="AM127:AM128"/>
    <mergeCell ref="AM133:AM134"/>
    <mergeCell ref="AM136:AM137"/>
    <mergeCell ref="AM142:AM143"/>
    <mergeCell ref="AM145:AM146"/>
    <mergeCell ref="AM159:AM160"/>
    <mergeCell ref="AM224:AM225"/>
    <mergeCell ref="AM238:AM239"/>
    <mergeCell ref="AM244:AM245"/>
    <mergeCell ref="AM247:AM248"/>
    <mergeCell ref="AM253:AM254"/>
    <mergeCell ref="AM256:AM257"/>
    <mergeCell ref="AM270:AM271"/>
    <mergeCell ref="AM335:AM336"/>
    <mergeCell ref="AM349:AM350"/>
    <mergeCell ref="AM355:AM356"/>
    <mergeCell ref="AM358:AM359"/>
    <mergeCell ref="AM364:AM365"/>
    <mergeCell ref="AM367:AM368"/>
    <mergeCell ref="AM381:AM382"/>
    <mergeCell ref="AM446:AM447"/>
    <mergeCell ref="AM460:AM461"/>
    <mergeCell ref="AM466:AM467"/>
    <mergeCell ref="AM469:AM470"/>
    <mergeCell ref="AM475:AM476"/>
    <mergeCell ref="AM478:AM479"/>
    <mergeCell ref="AM492:AM493"/>
    <mergeCell ref="AM557:AM558"/>
    <mergeCell ref="AM571:AM572"/>
    <mergeCell ref="AM577:AM578"/>
    <mergeCell ref="AM580:AM581"/>
    <mergeCell ref="AM586:AM587"/>
    <mergeCell ref="AM589:AM590"/>
    <mergeCell ref="AM603:AM604"/>
    <mergeCell ref="AM668:AM669"/>
    <mergeCell ref="AM682:AM683"/>
    <mergeCell ref="AM688:AM689"/>
    <mergeCell ref="AM691:AM692"/>
    <mergeCell ref="AM697:AM698"/>
    <mergeCell ref="AM700:AM701"/>
    <mergeCell ref="AM714:AM715"/>
    <mergeCell ref="AM779:AM780"/>
    <mergeCell ref="AM793:AM794"/>
    <mergeCell ref="AM799:AM800"/>
    <mergeCell ref="AM802:AM803"/>
    <mergeCell ref="AM808:AM809"/>
    <mergeCell ref="AM811:AM812"/>
    <mergeCell ref="AM825:AM826"/>
    <mergeCell ref="AN16:AN17"/>
    <mergeCell ref="AN22:AN23"/>
    <mergeCell ref="AN25:AN26"/>
    <mergeCell ref="AN31:AN32"/>
    <mergeCell ref="AN127:AN128"/>
    <mergeCell ref="AN133:AN134"/>
    <mergeCell ref="AN136:AN137"/>
    <mergeCell ref="AN142:AN143"/>
    <mergeCell ref="AN238:AN239"/>
    <mergeCell ref="AN244:AN245"/>
    <mergeCell ref="AN247:AN248"/>
    <mergeCell ref="AN253:AN254"/>
    <mergeCell ref="AN349:AN350"/>
    <mergeCell ref="AN355:AN356"/>
    <mergeCell ref="AN358:AN359"/>
    <mergeCell ref="AN364:AN365"/>
    <mergeCell ref="AN460:AN461"/>
    <mergeCell ref="AN466:AN467"/>
    <mergeCell ref="AN469:AN470"/>
    <mergeCell ref="AN475:AN476"/>
    <mergeCell ref="AN571:AN572"/>
    <mergeCell ref="AN577:AN578"/>
    <mergeCell ref="AN580:AN581"/>
    <mergeCell ref="AN586:AN587"/>
    <mergeCell ref="AN682:AN683"/>
    <mergeCell ref="AN688:AN689"/>
    <mergeCell ref="AN691:AN692"/>
    <mergeCell ref="AN697:AN698"/>
    <mergeCell ref="AN793:AN794"/>
    <mergeCell ref="AN799:AN800"/>
    <mergeCell ref="AN802:AN803"/>
    <mergeCell ref="AN808:AN809"/>
    <mergeCell ref="AT16:AT17"/>
    <mergeCell ref="AT22:AT23"/>
    <mergeCell ref="AT25:AT26"/>
    <mergeCell ref="AT31:AT32"/>
    <mergeCell ref="AT127:AT128"/>
    <mergeCell ref="AT133:AT134"/>
    <mergeCell ref="AT136:AT137"/>
    <mergeCell ref="AT142:AT143"/>
    <mergeCell ref="AT238:AT239"/>
    <mergeCell ref="AT244:AT245"/>
    <mergeCell ref="AT247:AT248"/>
    <mergeCell ref="AT253:AT254"/>
    <mergeCell ref="AT349:AT350"/>
    <mergeCell ref="AT355:AT356"/>
    <mergeCell ref="AT358:AT359"/>
    <mergeCell ref="AT364:AT365"/>
    <mergeCell ref="AT460:AT461"/>
    <mergeCell ref="AT466:AT467"/>
    <mergeCell ref="AT469:AT470"/>
    <mergeCell ref="AT475:AT476"/>
    <mergeCell ref="AT571:AT572"/>
    <mergeCell ref="AT577:AT578"/>
    <mergeCell ref="AT580:AT581"/>
    <mergeCell ref="AT586:AT587"/>
    <mergeCell ref="AT682:AT683"/>
    <mergeCell ref="AT688:AT689"/>
    <mergeCell ref="AT691:AT692"/>
    <mergeCell ref="AT697:AT698"/>
    <mergeCell ref="AT793:AT794"/>
    <mergeCell ref="AT799:AT800"/>
    <mergeCell ref="AT802:AT803"/>
    <mergeCell ref="AT808:AT809"/>
    <mergeCell ref="AU22:AU23"/>
    <mergeCell ref="AU31:AU32"/>
    <mergeCell ref="AU133:AU134"/>
    <mergeCell ref="AU142:AU143"/>
    <mergeCell ref="AU244:AU245"/>
    <mergeCell ref="AU253:AU254"/>
    <mergeCell ref="AU355:AU356"/>
    <mergeCell ref="AU364:AU365"/>
    <mergeCell ref="AU466:AU467"/>
    <mergeCell ref="AU475:AU476"/>
    <mergeCell ref="AU577:AU578"/>
    <mergeCell ref="AU586:AU587"/>
    <mergeCell ref="AU688:AU689"/>
    <mergeCell ref="AU697:AU698"/>
    <mergeCell ref="AU799:AU800"/>
    <mergeCell ref="AU808:AU809"/>
    <mergeCell ref="AV22:AV23"/>
    <mergeCell ref="AV31:AV32"/>
    <mergeCell ref="AV133:AV134"/>
    <mergeCell ref="AV142:AV143"/>
    <mergeCell ref="AV244:AV245"/>
    <mergeCell ref="AV253:AV254"/>
    <mergeCell ref="AV355:AV356"/>
    <mergeCell ref="AV364:AV365"/>
    <mergeCell ref="AV466:AV467"/>
    <mergeCell ref="AV475:AV476"/>
    <mergeCell ref="AV577:AV578"/>
    <mergeCell ref="AV586:AV587"/>
    <mergeCell ref="AV688:AV689"/>
    <mergeCell ref="AV697:AV698"/>
    <mergeCell ref="AV799:AV800"/>
    <mergeCell ref="AV808:AV809"/>
    <mergeCell ref="AW22:AW23"/>
    <mergeCell ref="AW31:AW32"/>
    <mergeCell ref="AW133:AW134"/>
    <mergeCell ref="AW142:AW143"/>
    <mergeCell ref="AW244:AW245"/>
    <mergeCell ref="AW253:AW254"/>
    <mergeCell ref="AW355:AW356"/>
    <mergeCell ref="AW364:AW365"/>
    <mergeCell ref="AW466:AW467"/>
    <mergeCell ref="AW475:AW476"/>
    <mergeCell ref="AW577:AW578"/>
    <mergeCell ref="AW586:AW587"/>
    <mergeCell ref="AW688:AW689"/>
    <mergeCell ref="AW697:AW698"/>
    <mergeCell ref="AW799:AW800"/>
    <mergeCell ref="AW808:AW809"/>
    <mergeCell ref="AX22:AX23"/>
    <mergeCell ref="AX31:AX32"/>
    <mergeCell ref="AX133:AX134"/>
    <mergeCell ref="AX142:AX143"/>
    <mergeCell ref="AX244:AX245"/>
    <mergeCell ref="AX253:AX254"/>
    <mergeCell ref="AX355:AX356"/>
    <mergeCell ref="AX364:AX365"/>
    <mergeCell ref="AX466:AX467"/>
    <mergeCell ref="AX475:AX476"/>
    <mergeCell ref="AX577:AX578"/>
    <mergeCell ref="AX586:AX587"/>
    <mergeCell ref="AX688:AX689"/>
    <mergeCell ref="AX697:AX698"/>
    <mergeCell ref="AX799:AX800"/>
    <mergeCell ref="AX808:AX809"/>
    <mergeCell ref="AY22:AY23"/>
    <mergeCell ref="AY31:AY32"/>
    <mergeCell ref="AY133:AY134"/>
    <mergeCell ref="AY142:AY143"/>
    <mergeCell ref="AY244:AY245"/>
    <mergeCell ref="AY253:AY254"/>
    <mergeCell ref="AY355:AY356"/>
    <mergeCell ref="AY364:AY365"/>
    <mergeCell ref="AY466:AY467"/>
    <mergeCell ref="AY475:AY476"/>
    <mergeCell ref="AY577:AY578"/>
    <mergeCell ref="AY586:AY587"/>
    <mergeCell ref="AY688:AY689"/>
    <mergeCell ref="AY697:AY698"/>
    <mergeCell ref="AY799:AY800"/>
    <mergeCell ref="AY808:AY809"/>
    <mergeCell ref="AZ22:AZ23"/>
    <mergeCell ref="AZ31:AZ32"/>
    <mergeCell ref="AZ133:AZ134"/>
    <mergeCell ref="AZ142:AZ143"/>
    <mergeCell ref="AZ244:AZ245"/>
    <mergeCell ref="AZ253:AZ254"/>
    <mergeCell ref="AZ355:AZ356"/>
    <mergeCell ref="AZ364:AZ365"/>
    <mergeCell ref="AZ466:AZ467"/>
    <mergeCell ref="AZ475:AZ476"/>
    <mergeCell ref="AZ577:AZ578"/>
    <mergeCell ref="AZ586:AZ587"/>
    <mergeCell ref="AZ688:AZ689"/>
    <mergeCell ref="AZ697:AZ698"/>
    <mergeCell ref="AZ799:AZ800"/>
    <mergeCell ref="AZ808:AZ809"/>
    <mergeCell ref="BA22:BA23"/>
    <mergeCell ref="BA31:BA32"/>
    <mergeCell ref="BA133:BA134"/>
    <mergeCell ref="BA142:BA143"/>
    <mergeCell ref="BA244:BA245"/>
    <mergeCell ref="BA253:BA254"/>
    <mergeCell ref="BA355:BA356"/>
    <mergeCell ref="BA364:BA365"/>
    <mergeCell ref="BA466:BA467"/>
    <mergeCell ref="BA475:BA476"/>
    <mergeCell ref="BA577:BA578"/>
    <mergeCell ref="BA586:BA587"/>
    <mergeCell ref="BA688:BA689"/>
    <mergeCell ref="BA697:BA698"/>
    <mergeCell ref="BA799:BA800"/>
    <mergeCell ref="BA808:BA809"/>
    <mergeCell ref="BB22:BB23"/>
    <mergeCell ref="BB31:BB32"/>
    <mergeCell ref="BB133:BB134"/>
    <mergeCell ref="BB142:BB143"/>
    <mergeCell ref="BB244:BB245"/>
    <mergeCell ref="BB253:BB254"/>
    <mergeCell ref="BB355:BB356"/>
    <mergeCell ref="BB364:BB365"/>
    <mergeCell ref="BB466:BB467"/>
    <mergeCell ref="BB475:BB476"/>
    <mergeCell ref="BB577:BB578"/>
    <mergeCell ref="BB586:BB587"/>
    <mergeCell ref="BB688:BB689"/>
    <mergeCell ref="BB697:BB698"/>
    <mergeCell ref="BB799:BB800"/>
    <mergeCell ref="BB808:BB809"/>
    <mergeCell ref="BC22:BC23"/>
    <mergeCell ref="BC31:BC32"/>
    <mergeCell ref="BC133:BC134"/>
    <mergeCell ref="BC142:BC143"/>
    <mergeCell ref="BC244:BC245"/>
    <mergeCell ref="BC253:BC254"/>
    <mergeCell ref="BC355:BC356"/>
    <mergeCell ref="BC364:BC365"/>
    <mergeCell ref="BC466:BC467"/>
    <mergeCell ref="BC475:BC476"/>
    <mergeCell ref="BC577:BC578"/>
    <mergeCell ref="BC586:BC587"/>
    <mergeCell ref="BC688:BC689"/>
    <mergeCell ref="BC697:BC698"/>
    <mergeCell ref="BC799:BC800"/>
    <mergeCell ref="BC808:BC809"/>
    <mergeCell ref="BD22:BD23"/>
    <mergeCell ref="BD31:BD32"/>
    <mergeCell ref="BD133:BD134"/>
    <mergeCell ref="BD142:BD143"/>
    <mergeCell ref="BD244:BD245"/>
    <mergeCell ref="BD253:BD254"/>
    <mergeCell ref="BD355:BD356"/>
    <mergeCell ref="BD364:BD365"/>
    <mergeCell ref="BD466:BD467"/>
    <mergeCell ref="BD475:BD476"/>
    <mergeCell ref="BD577:BD578"/>
    <mergeCell ref="BD586:BD587"/>
    <mergeCell ref="BD688:BD689"/>
    <mergeCell ref="BD697:BD698"/>
    <mergeCell ref="BD799:BD800"/>
    <mergeCell ref="BD808:BD809"/>
    <mergeCell ref="BE22:BE23"/>
    <mergeCell ref="BE31:BE32"/>
    <mergeCell ref="BE58:BE59"/>
    <mergeCell ref="BE79:BE80"/>
    <mergeCell ref="BE96:BE97"/>
    <mergeCell ref="BE133:BE134"/>
    <mergeCell ref="BE142:BE143"/>
    <mergeCell ref="BE169:BE170"/>
    <mergeCell ref="BE190:BE191"/>
    <mergeCell ref="BE207:BE208"/>
    <mergeCell ref="BE244:BE245"/>
    <mergeCell ref="BE253:BE254"/>
    <mergeCell ref="BE280:BE281"/>
    <mergeCell ref="BE301:BE302"/>
    <mergeCell ref="BE318:BE319"/>
    <mergeCell ref="BE355:BE356"/>
    <mergeCell ref="BE364:BE365"/>
    <mergeCell ref="BE391:BE392"/>
    <mergeCell ref="BE412:BE413"/>
    <mergeCell ref="BE429:BE430"/>
    <mergeCell ref="BE466:BE467"/>
    <mergeCell ref="BE475:BE476"/>
    <mergeCell ref="BE502:BE503"/>
    <mergeCell ref="BE523:BE524"/>
    <mergeCell ref="BE540:BE541"/>
    <mergeCell ref="BE577:BE578"/>
    <mergeCell ref="BE586:BE587"/>
    <mergeCell ref="BE613:BE614"/>
    <mergeCell ref="BE634:BE635"/>
    <mergeCell ref="BE651:BE652"/>
    <mergeCell ref="BE688:BE689"/>
    <mergeCell ref="BE697:BE698"/>
    <mergeCell ref="BE724:BE725"/>
    <mergeCell ref="BE745:BE746"/>
    <mergeCell ref="BE762:BE763"/>
    <mergeCell ref="BE799:BE800"/>
    <mergeCell ref="BE808:BE809"/>
    <mergeCell ref="BE835:BE836"/>
    <mergeCell ref="BE856:BE857"/>
    <mergeCell ref="BE873:BE874"/>
    <mergeCell ref="BF2:BF3"/>
    <mergeCell ref="BF16:BF17"/>
    <mergeCell ref="BF22:BF23"/>
    <mergeCell ref="BF25:BF26"/>
    <mergeCell ref="BF34:BF35"/>
    <mergeCell ref="BF48:BF49"/>
    <mergeCell ref="BF113:BF114"/>
    <mergeCell ref="BF127:BF128"/>
    <mergeCell ref="BF136:BF137"/>
    <mergeCell ref="BF145:BF146"/>
    <mergeCell ref="BF159:BF160"/>
    <mergeCell ref="BF224:BF225"/>
    <mergeCell ref="BF238:BF239"/>
    <mergeCell ref="BF247:BF248"/>
    <mergeCell ref="BF256:BF257"/>
    <mergeCell ref="BF270:BF271"/>
    <mergeCell ref="BF335:BF336"/>
    <mergeCell ref="BF349:BF350"/>
    <mergeCell ref="BF358:BF359"/>
    <mergeCell ref="BF367:BF368"/>
    <mergeCell ref="BF381:BF382"/>
    <mergeCell ref="BF446:BF447"/>
    <mergeCell ref="BF460:BF461"/>
    <mergeCell ref="BF469:BF470"/>
    <mergeCell ref="BF478:BF479"/>
    <mergeCell ref="BF492:BF493"/>
    <mergeCell ref="BF557:BF558"/>
    <mergeCell ref="BF571:BF572"/>
    <mergeCell ref="BF580:BF581"/>
    <mergeCell ref="BF589:BF590"/>
    <mergeCell ref="BF603:BF604"/>
    <mergeCell ref="BF668:BF669"/>
    <mergeCell ref="BF682:BF683"/>
    <mergeCell ref="BF691:BF692"/>
    <mergeCell ref="BF700:BF701"/>
    <mergeCell ref="BF714:BF715"/>
    <mergeCell ref="BF779:BF780"/>
    <mergeCell ref="BF793:BF794"/>
    <mergeCell ref="BF802:BF803"/>
    <mergeCell ref="BF811:BF812"/>
    <mergeCell ref="BF825:BF826"/>
    <mergeCell ref="BG2:BG3"/>
    <mergeCell ref="BG16:BG17"/>
    <mergeCell ref="BG22:BG23"/>
    <mergeCell ref="BG25:BG26"/>
    <mergeCell ref="BG31:BG32"/>
    <mergeCell ref="BG34:BG35"/>
    <mergeCell ref="BG48:BG49"/>
    <mergeCell ref="BG113:BG114"/>
    <mergeCell ref="BG127:BG128"/>
    <mergeCell ref="BG133:BG134"/>
    <mergeCell ref="BG136:BG137"/>
    <mergeCell ref="BG142:BG143"/>
    <mergeCell ref="BG145:BG146"/>
    <mergeCell ref="BG159:BG160"/>
    <mergeCell ref="BG224:BG225"/>
    <mergeCell ref="BG238:BG239"/>
    <mergeCell ref="BG244:BG245"/>
    <mergeCell ref="BG247:BG248"/>
    <mergeCell ref="BG253:BG254"/>
    <mergeCell ref="BG256:BG257"/>
    <mergeCell ref="BG270:BG271"/>
    <mergeCell ref="BG335:BG336"/>
    <mergeCell ref="BG349:BG350"/>
    <mergeCell ref="BG355:BG356"/>
    <mergeCell ref="BG358:BG359"/>
    <mergeCell ref="BG364:BG365"/>
    <mergeCell ref="BG367:BG368"/>
    <mergeCell ref="BG381:BG382"/>
    <mergeCell ref="BG446:BG447"/>
    <mergeCell ref="BG460:BG461"/>
    <mergeCell ref="BG466:BG467"/>
    <mergeCell ref="BG469:BG470"/>
    <mergeCell ref="BG475:BG476"/>
    <mergeCell ref="BG478:BG479"/>
    <mergeCell ref="BG492:BG493"/>
    <mergeCell ref="BG557:BG558"/>
    <mergeCell ref="BG571:BG572"/>
    <mergeCell ref="BG577:BG578"/>
    <mergeCell ref="BG580:BG581"/>
    <mergeCell ref="BG586:BG587"/>
    <mergeCell ref="BG589:BG590"/>
    <mergeCell ref="BG603:BG604"/>
    <mergeCell ref="BG668:BG669"/>
    <mergeCell ref="BG682:BG683"/>
    <mergeCell ref="BG688:BG689"/>
    <mergeCell ref="BG691:BG692"/>
    <mergeCell ref="BG697:BG698"/>
    <mergeCell ref="BG700:BG701"/>
    <mergeCell ref="BG714:BG715"/>
    <mergeCell ref="BG779:BG780"/>
    <mergeCell ref="BG793:BG794"/>
    <mergeCell ref="BG799:BG800"/>
    <mergeCell ref="BG802:BG803"/>
    <mergeCell ref="BG808:BG809"/>
    <mergeCell ref="BG811:BG812"/>
    <mergeCell ref="BG825:BG826"/>
    <mergeCell ref="BH16:BH17"/>
    <mergeCell ref="BH22:BH23"/>
    <mergeCell ref="BH25:BH26"/>
    <mergeCell ref="BH31:BH32"/>
    <mergeCell ref="BH127:BH128"/>
    <mergeCell ref="BH133:BH134"/>
    <mergeCell ref="BH136:BH137"/>
    <mergeCell ref="BH142:BH143"/>
    <mergeCell ref="BH238:BH239"/>
    <mergeCell ref="BH244:BH245"/>
    <mergeCell ref="BH247:BH248"/>
    <mergeCell ref="BH253:BH254"/>
    <mergeCell ref="BH349:BH350"/>
    <mergeCell ref="BH355:BH356"/>
    <mergeCell ref="BH358:BH359"/>
    <mergeCell ref="BH364:BH365"/>
    <mergeCell ref="BH460:BH461"/>
    <mergeCell ref="BH466:BH467"/>
    <mergeCell ref="BH469:BH470"/>
    <mergeCell ref="BH475:BH476"/>
    <mergeCell ref="BH571:BH572"/>
    <mergeCell ref="BH577:BH578"/>
    <mergeCell ref="BH580:BH581"/>
    <mergeCell ref="BH586:BH587"/>
    <mergeCell ref="BH682:BH683"/>
    <mergeCell ref="BH688:BH689"/>
    <mergeCell ref="BH691:BH692"/>
    <mergeCell ref="BH697:BH698"/>
    <mergeCell ref="BH793:BH794"/>
    <mergeCell ref="BH799:BH800"/>
    <mergeCell ref="BH802:BH803"/>
    <mergeCell ref="BH808:BH809"/>
    <mergeCell ref="BN16:BN17"/>
    <mergeCell ref="BN22:BN23"/>
    <mergeCell ref="BN25:BN26"/>
    <mergeCell ref="BN31:BN32"/>
    <mergeCell ref="BN127:BN128"/>
    <mergeCell ref="BN133:BN134"/>
    <mergeCell ref="BN136:BN137"/>
    <mergeCell ref="BN142:BN143"/>
    <mergeCell ref="BN238:BN239"/>
    <mergeCell ref="BN244:BN245"/>
    <mergeCell ref="BN247:BN248"/>
    <mergeCell ref="BN253:BN254"/>
    <mergeCell ref="BN349:BN350"/>
    <mergeCell ref="BN355:BN356"/>
    <mergeCell ref="BN358:BN359"/>
    <mergeCell ref="BN364:BN365"/>
    <mergeCell ref="BN460:BN461"/>
    <mergeCell ref="BN466:BN467"/>
    <mergeCell ref="BN469:BN470"/>
    <mergeCell ref="BN475:BN476"/>
    <mergeCell ref="BN571:BN572"/>
    <mergeCell ref="BN577:BN578"/>
    <mergeCell ref="BN580:BN581"/>
    <mergeCell ref="BN586:BN587"/>
    <mergeCell ref="BN682:BN683"/>
    <mergeCell ref="BN688:BN689"/>
    <mergeCell ref="BN691:BN692"/>
    <mergeCell ref="BN697:BN698"/>
    <mergeCell ref="BN793:BN794"/>
    <mergeCell ref="BN799:BN800"/>
    <mergeCell ref="BN802:BN803"/>
    <mergeCell ref="BN808:BN809"/>
    <mergeCell ref="BO22:BO23"/>
    <mergeCell ref="BO31:BO32"/>
    <mergeCell ref="BO133:BO134"/>
    <mergeCell ref="BO142:BO143"/>
    <mergeCell ref="BO244:BO245"/>
    <mergeCell ref="BO253:BO254"/>
    <mergeCell ref="BO355:BO356"/>
    <mergeCell ref="BO364:BO365"/>
    <mergeCell ref="BO466:BO467"/>
    <mergeCell ref="BO475:BO476"/>
    <mergeCell ref="BO577:BO578"/>
    <mergeCell ref="BO586:BO587"/>
    <mergeCell ref="BO688:BO689"/>
    <mergeCell ref="BO697:BO698"/>
    <mergeCell ref="BO799:BO800"/>
    <mergeCell ref="BO808:BO809"/>
    <mergeCell ref="BP22:BP23"/>
    <mergeCell ref="BP31:BP32"/>
    <mergeCell ref="BP133:BP134"/>
    <mergeCell ref="BP142:BP143"/>
    <mergeCell ref="BP244:BP245"/>
    <mergeCell ref="BP253:BP254"/>
    <mergeCell ref="BP355:BP356"/>
    <mergeCell ref="BP364:BP365"/>
    <mergeCell ref="BP466:BP467"/>
    <mergeCell ref="BP475:BP476"/>
    <mergeCell ref="BP577:BP578"/>
    <mergeCell ref="BP586:BP587"/>
    <mergeCell ref="BP688:BP689"/>
    <mergeCell ref="BP697:BP698"/>
    <mergeCell ref="BP799:BP800"/>
    <mergeCell ref="BP808:BP809"/>
    <mergeCell ref="BQ22:BQ23"/>
    <mergeCell ref="BQ31:BQ32"/>
    <mergeCell ref="BQ133:BQ134"/>
    <mergeCell ref="BQ142:BQ143"/>
    <mergeCell ref="BQ244:BQ245"/>
    <mergeCell ref="BQ253:BQ254"/>
    <mergeCell ref="BQ355:BQ356"/>
    <mergeCell ref="BQ364:BQ365"/>
    <mergeCell ref="BQ466:BQ467"/>
    <mergeCell ref="BQ475:BQ476"/>
    <mergeCell ref="BQ577:BQ578"/>
    <mergeCell ref="BQ586:BQ587"/>
    <mergeCell ref="BQ688:BQ689"/>
    <mergeCell ref="BQ697:BQ698"/>
    <mergeCell ref="BQ799:BQ800"/>
    <mergeCell ref="BQ808:BQ809"/>
    <mergeCell ref="BR22:BR23"/>
    <mergeCell ref="BR31:BR32"/>
    <mergeCell ref="BR133:BR134"/>
    <mergeCell ref="BR142:BR143"/>
    <mergeCell ref="BR244:BR245"/>
    <mergeCell ref="BR253:BR254"/>
    <mergeCell ref="BR355:BR356"/>
    <mergeCell ref="BR364:BR365"/>
    <mergeCell ref="BR466:BR467"/>
    <mergeCell ref="BR475:BR476"/>
    <mergeCell ref="BR577:BR578"/>
    <mergeCell ref="BR586:BR587"/>
    <mergeCell ref="BR688:BR689"/>
    <mergeCell ref="BR697:BR698"/>
    <mergeCell ref="BR799:BR800"/>
    <mergeCell ref="BR808:BR809"/>
    <mergeCell ref="BS22:BS23"/>
    <mergeCell ref="BS31:BS32"/>
    <mergeCell ref="BS133:BS134"/>
    <mergeCell ref="BS142:BS143"/>
    <mergeCell ref="BS244:BS245"/>
    <mergeCell ref="BS253:BS254"/>
    <mergeCell ref="BS355:BS356"/>
    <mergeCell ref="BS364:BS365"/>
    <mergeCell ref="BS466:BS467"/>
    <mergeCell ref="BS475:BS476"/>
    <mergeCell ref="BS577:BS578"/>
    <mergeCell ref="BS586:BS587"/>
    <mergeCell ref="BS688:BS689"/>
    <mergeCell ref="BS697:BS698"/>
    <mergeCell ref="BS799:BS800"/>
    <mergeCell ref="BS808:BS809"/>
    <mergeCell ref="BT22:BT23"/>
    <mergeCell ref="BT31:BT32"/>
    <mergeCell ref="BT133:BT134"/>
    <mergeCell ref="BT142:BT143"/>
    <mergeCell ref="BT244:BT245"/>
    <mergeCell ref="BT253:BT254"/>
    <mergeCell ref="BT355:BT356"/>
    <mergeCell ref="BT364:BT365"/>
    <mergeCell ref="BT466:BT467"/>
    <mergeCell ref="BT475:BT476"/>
    <mergeCell ref="BT577:BT578"/>
    <mergeCell ref="BT586:BT587"/>
    <mergeCell ref="BT688:BT689"/>
    <mergeCell ref="BT697:BT698"/>
    <mergeCell ref="BT799:BT800"/>
    <mergeCell ref="BT808:BT809"/>
    <mergeCell ref="BU22:BU23"/>
    <mergeCell ref="BU31:BU32"/>
    <mergeCell ref="BU133:BU134"/>
    <mergeCell ref="BU142:BU143"/>
    <mergeCell ref="BU244:BU245"/>
    <mergeCell ref="BU253:BU254"/>
    <mergeCell ref="BU355:BU356"/>
    <mergeCell ref="BU364:BU365"/>
    <mergeCell ref="BU466:BU467"/>
    <mergeCell ref="BU475:BU476"/>
    <mergeCell ref="BU577:BU578"/>
    <mergeCell ref="BU586:BU587"/>
    <mergeCell ref="BU688:BU689"/>
    <mergeCell ref="BU697:BU698"/>
    <mergeCell ref="BU799:BU800"/>
    <mergeCell ref="BU808:BU809"/>
    <mergeCell ref="BV22:BV23"/>
    <mergeCell ref="BV31:BV32"/>
    <mergeCell ref="BV133:BV134"/>
    <mergeCell ref="BV142:BV143"/>
    <mergeCell ref="BV244:BV245"/>
    <mergeCell ref="BV253:BV254"/>
    <mergeCell ref="BV355:BV356"/>
    <mergeCell ref="BV364:BV365"/>
    <mergeCell ref="BV466:BV467"/>
    <mergeCell ref="BV475:BV476"/>
    <mergeCell ref="BV577:BV578"/>
    <mergeCell ref="BV586:BV587"/>
    <mergeCell ref="BV688:BV689"/>
    <mergeCell ref="BV697:BV698"/>
    <mergeCell ref="BV799:BV800"/>
    <mergeCell ref="BV808:BV809"/>
    <mergeCell ref="BW22:BW23"/>
    <mergeCell ref="BW31:BW32"/>
    <mergeCell ref="BW133:BW134"/>
    <mergeCell ref="BW142:BW143"/>
    <mergeCell ref="BW244:BW245"/>
    <mergeCell ref="BW253:BW254"/>
    <mergeCell ref="BW355:BW356"/>
    <mergeCell ref="BW364:BW365"/>
    <mergeCell ref="BW466:BW467"/>
    <mergeCell ref="BW475:BW476"/>
    <mergeCell ref="BW577:BW578"/>
    <mergeCell ref="BW586:BW587"/>
    <mergeCell ref="BW688:BW689"/>
    <mergeCell ref="BW697:BW698"/>
    <mergeCell ref="BW799:BW800"/>
    <mergeCell ref="BW808:BW809"/>
    <mergeCell ref="BX22:BX23"/>
    <mergeCell ref="BX31:BX32"/>
    <mergeCell ref="BX133:BX134"/>
    <mergeCell ref="BX142:BX143"/>
    <mergeCell ref="BX244:BX245"/>
    <mergeCell ref="BX253:BX254"/>
    <mergeCell ref="BX355:BX356"/>
    <mergeCell ref="BX364:BX365"/>
    <mergeCell ref="BX466:BX467"/>
    <mergeCell ref="BX475:BX476"/>
    <mergeCell ref="BX577:BX578"/>
    <mergeCell ref="BX586:BX587"/>
    <mergeCell ref="BX688:BX689"/>
    <mergeCell ref="BX697:BX698"/>
    <mergeCell ref="BX799:BX800"/>
    <mergeCell ref="BX808:BX809"/>
    <mergeCell ref="BY22:BY23"/>
    <mergeCell ref="BY31:BY32"/>
    <mergeCell ref="BY58:BY59"/>
    <mergeCell ref="BY79:BY80"/>
    <mergeCell ref="BY96:BY97"/>
    <mergeCell ref="BY133:BY134"/>
    <mergeCell ref="BY142:BY143"/>
    <mergeCell ref="BY169:BY170"/>
    <mergeCell ref="BY190:BY191"/>
    <mergeCell ref="BY207:BY208"/>
    <mergeCell ref="BY244:BY245"/>
    <mergeCell ref="BY253:BY254"/>
    <mergeCell ref="BY280:BY281"/>
    <mergeCell ref="BY301:BY302"/>
    <mergeCell ref="BY318:BY319"/>
    <mergeCell ref="BY355:BY356"/>
    <mergeCell ref="BY364:BY365"/>
    <mergeCell ref="BY391:BY392"/>
    <mergeCell ref="BY412:BY413"/>
    <mergeCell ref="BY429:BY430"/>
    <mergeCell ref="BY466:BY467"/>
    <mergeCell ref="BY475:BY476"/>
    <mergeCell ref="BY502:BY503"/>
    <mergeCell ref="BY523:BY524"/>
    <mergeCell ref="BY540:BY541"/>
    <mergeCell ref="BY577:BY578"/>
    <mergeCell ref="BY586:BY587"/>
    <mergeCell ref="BY613:BY614"/>
    <mergeCell ref="BY634:BY635"/>
    <mergeCell ref="BY651:BY652"/>
    <mergeCell ref="BY688:BY689"/>
    <mergeCell ref="BY697:BY698"/>
    <mergeCell ref="BY724:BY725"/>
    <mergeCell ref="BY745:BY746"/>
    <mergeCell ref="BY762:BY763"/>
    <mergeCell ref="BY799:BY800"/>
    <mergeCell ref="BY808:BY809"/>
    <mergeCell ref="BY835:BY836"/>
    <mergeCell ref="BY856:BY857"/>
    <mergeCell ref="BY873:BY874"/>
    <mergeCell ref="BZ2:BZ3"/>
    <mergeCell ref="BZ16:BZ17"/>
    <mergeCell ref="BZ22:BZ23"/>
    <mergeCell ref="BZ25:BZ26"/>
    <mergeCell ref="BZ34:BZ35"/>
    <mergeCell ref="BZ48:BZ49"/>
    <mergeCell ref="BZ113:BZ114"/>
    <mergeCell ref="BZ127:BZ128"/>
    <mergeCell ref="BZ136:BZ137"/>
    <mergeCell ref="BZ145:BZ146"/>
    <mergeCell ref="BZ159:BZ160"/>
    <mergeCell ref="BZ224:BZ225"/>
    <mergeCell ref="BZ238:BZ239"/>
    <mergeCell ref="BZ247:BZ248"/>
    <mergeCell ref="BZ256:BZ257"/>
    <mergeCell ref="BZ270:BZ271"/>
    <mergeCell ref="BZ335:BZ336"/>
    <mergeCell ref="BZ349:BZ350"/>
    <mergeCell ref="BZ358:BZ359"/>
    <mergeCell ref="BZ367:BZ368"/>
    <mergeCell ref="BZ381:BZ382"/>
    <mergeCell ref="BZ446:BZ447"/>
    <mergeCell ref="BZ460:BZ461"/>
    <mergeCell ref="BZ469:BZ470"/>
    <mergeCell ref="BZ478:BZ479"/>
    <mergeCell ref="BZ492:BZ493"/>
    <mergeCell ref="BZ557:BZ558"/>
    <mergeCell ref="BZ571:BZ572"/>
    <mergeCell ref="BZ580:BZ581"/>
    <mergeCell ref="BZ589:BZ590"/>
    <mergeCell ref="BZ603:BZ604"/>
    <mergeCell ref="BZ668:BZ669"/>
    <mergeCell ref="BZ682:BZ683"/>
    <mergeCell ref="BZ691:BZ692"/>
    <mergeCell ref="BZ700:BZ701"/>
    <mergeCell ref="BZ714:BZ715"/>
    <mergeCell ref="BZ779:BZ780"/>
    <mergeCell ref="BZ793:BZ794"/>
    <mergeCell ref="BZ802:BZ803"/>
    <mergeCell ref="BZ811:BZ812"/>
    <mergeCell ref="BZ825:BZ826"/>
    <mergeCell ref="CA2:CA3"/>
    <mergeCell ref="CA16:CA17"/>
    <mergeCell ref="CA22:CA23"/>
    <mergeCell ref="CA25:CA26"/>
    <mergeCell ref="CA31:CA32"/>
    <mergeCell ref="CA34:CA35"/>
    <mergeCell ref="CA48:CA49"/>
    <mergeCell ref="CA113:CA114"/>
    <mergeCell ref="CA127:CA128"/>
    <mergeCell ref="CA133:CA134"/>
    <mergeCell ref="CA136:CA137"/>
    <mergeCell ref="CA142:CA143"/>
    <mergeCell ref="CA145:CA146"/>
    <mergeCell ref="CA159:CA160"/>
    <mergeCell ref="CA224:CA225"/>
    <mergeCell ref="CA238:CA239"/>
    <mergeCell ref="CA244:CA245"/>
    <mergeCell ref="CA247:CA248"/>
    <mergeCell ref="CA253:CA254"/>
    <mergeCell ref="CA256:CA257"/>
    <mergeCell ref="CA270:CA271"/>
    <mergeCell ref="CA335:CA336"/>
    <mergeCell ref="CA349:CA350"/>
    <mergeCell ref="CA355:CA356"/>
    <mergeCell ref="CA358:CA359"/>
    <mergeCell ref="CA364:CA365"/>
    <mergeCell ref="CA367:CA368"/>
    <mergeCell ref="CA381:CA382"/>
    <mergeCell ref="CA446:CA447"/>
    <mergeCell ref="CA460:CA461"/>
    <mergeCell ref="CA466:CA467"/>
    <mergeCell ref="CA469:CA470"/>
    <mergeCell ref="CA475:CA476"/>
    <mergeCell ref="CA478:CA479"/>
    <mergeCell ref="CA492:CA493"/>
    <mergeCell ref="CA557:CA558"/>
    <mergeCell ref="CA571:CA572"/>
    <mergeCell ref="CA577:CA578"/>
    <mergeCell ref="CA580:CA581"/>
    <mergeCell ref="CA586:CA587"/>
    <mergeCell ref="CA589:CA590"/>
    <mergeCell ref="CA603:CA604"/>
    <mergeCell ref="CA668:CA669"/>
    <mergeCell ref="CA682:CA683"/>
    <mergeCell ref="CA688:CA689"/>
    <mergeCell ref="CA691:CA692"/>
    <mergeCell ref="CA697:CA698"/>
    <mergeCell ref="CA700:CA701"/>
    <mergeCell ref="CA714:CA715"/>
    <mergeCell ref="CA779:CA780"/>
    <mergeCell ref="CA793:CA794"/>
    <mergeCell ref="CA799:CA800"/>
    <mergeCell ref="CA802:CA803"/>
    <mergeCell ref="CA808:CA809"/>
    <mergeCell ref="CA811:CA812"/>
    <mergeCell ref="CA825:CA826"/>
    <mergeCell ref="CB16:CB17"/>
    <mergeCell ref="CB22:CB23"/>
    <mergeCell ref="CB25:CB26"/>
    <mergeCell ref="CB31:CB32"/>
    <mergeCell ref="CB127:CB128"/>
    <mergeCell ref="CB133:CB134"/>
    <mergeCell ref="CB136:CB137"/>
    <mergeCell ref="CB142:CB143"/>
    <mergeCell ref="CB238:CB239"/>
    <mergeCell ref="CB244:CB245"/>
    <mergeCell ref="CB247:CB248"/>
    <mergeCell ref="CB253:CB254"/>
    <mergeCell ref="CB349:CB350"/>
    <mergeCell ref="CB355:CB356"/>
    <mergeCell ref="CB358:CB359"/>
    <mergeCell ref="CB364:CB365"/>
    <mergeCell ref="CB460:CB461"/>
    <mergeCell ref="CB466:CB467"/>
    <mergeCell ref="CB469:CB470"/>
    <mergeCell ref="CB475:CB476"/>
    <mergeCell ref="CB571:CB572"/>
    <mergeCell ref="CB577:CB578"/>
    <mergeCell ref="CB580:CB581"/>
    <mergeCell ref="CB586:CB587"/>
    <mergeCell ref="CB682:CB683"/>
    <mergeCell ref="CB688:CB689"/>
    <mergeCell ref="CB691:CB692"/>
    <mergeCell ref="CB697:CB698"/>
    <mergeCell ref="CB793:CB794"/>
    <mergeCell ref="CB799:CB800"/>
    <mergeCell ref="CB802:CB803"/>
    <mergeCell ref="CB808:CB809"/>
    <mergeCell ref="CH16:CH17"/>
    <mergeCell ref="CH22:CH23"/>
    <mergeCell ref="CH25:CH26"/>
    <mergeCell ref="CH31:CH32"/>
    <mergeCell ref="CH127:CH128"/>
    <mergeCell ref="CH133:CH134"/>
    <mergeCell ref="CH136:CH137"/>
    <mergeCell ref="CH142:CH143"/>
    <mergeCell ref="CH238:CH239"/>
    <mergeCell ref="CH244:CH245"/>
    <mergeCell ref="CH247:CH248"/>
    <mergeCell ref="CH253:CH254"/>
    <mergeCell ref="CH349:CH350"/>
    <mergeCell ref="CH355:CH356"/>
    <mergeCell ref="CH358:CH359"/>
    <mergeCell ref="CH364:CH365"/>
    <mergeCell ref="CH460:CH461"/>
    <mergeCell ref="CH466:CH467"/>
    <mergeCell ref="CH469:CH470"/>
    <mergeCell ref="CH475:CH476"/>
    <mergeCell ref="CH571:CH572"/>
    <mergeCell ref="CH577:CH578"/>
    <mergeCell ref="CH580:CH581"/>
    <mergeCell ref="CH586:CH587"/>
    <mergeCell ref="CH682:CH683"/>
    <mergeCell ref="CH688:CH689"/>
    <mergeCell ref="CH691:CH692"/>
    <mergeCell ref="CH697:CH698"/>
    <mergeCell ref="CH793:CH794"/>
    <mergeCell ref="CH799:CH800"/>
    <mergeCell ref="CH802:CH803"/>
    <mergeCell ref="CH808:CH809"/>
    <mergeCell ref="CI22:CI23"/>
    <mergeCell ref="CI31:CI32"/>
    <mergeCell ref="CI133:CI134"/>
    <mergeCell ref="CI142:CI143"/>
    <mergeCell ref="CI244:CI245"/>
    <mergeCell ref="CI253:CI254"/>
    <mergeCell ref="CI355:CI356"/>
    <mergeCell ref="CI364:CI365"/>
    <mergeCell ref="CI466:CI467"/>
    <mergeCell ref="CI475:CI476"/>
    <mergeCell ref="CI577:CI578"/>
    <mergeCell ref="CI586:CI587"/>
    <mergeCell ref="CI688:CI689"/>
    <mergeCell ref="CI697:CI698"/>
    <mergeCell ref="CI799:CI800"/>
    <mergeCell ref="CI808:CI809"/>
    <mergeCell ref="CJ22:CJ23"/>
    <mergeCell ref="CJ31:CJ32"/>
    <mergeCell ref="CJ133:CJ134"/>
    <mergeCell ref="CJ142:CJ143"/>
    <mergeCell ref="CJ244:CJ245"/>
    <mergeCell ref="CJ253:CJ254"/>
    <mergeCell ref="CJ355:CJ356"/>
    <mergeCell ref="CJ364:CJ365"/>
    <mergeCell ref="CJ466:CJ467"/>
    <mergeCell ref="CJ475:CJ476"/>
    <mergeCell ref="CJ577:CJ578"/>
    <mergeCell ref="CJ586:CJ587"/>
    <mergeCell ref="CJ688:CJ689"/>
    <mergeCell ref="CJ697:CJ698"/>
    <mergeCell ref="CJ799:CJ800"/>
    <mergeCell ref="CJ808:CJ809"/>
    <mergeCell ref="CK22:CK23"/>
    <mergeCell ref="CK31:CK32"/>
    <mergeCell ref="CK133:CK134"/>
    <mergeCell ref="CK142:CK143"/>
    <mergeCell ref="CK244:CK245"/>
    <mergeCell ref="CK253:CK254"/>
    <mergeCell ref="CK355:CK356"/>
    <mergeCell ref="CK364:CK365"/>
    <mergeCell ref="CK466:CK467"/>
    <mergeCell ref="CK475:CK476"/>
    <mergeCell ref="CK577:CK578"/>
    <mergeCell ref="CK586:CK587"/>
    <mergeCell ref="CK688:CK689"/>
    <mergeCell ref="CK697:CK698"/>
    <mergeCell ref="CK799:CK800"/>
    <mergeCell ref="CK808:CK809"/>
    <mergeCell ref="CL22:CL23"/>
    <mergeCell ref="CL31:CL32"/>
    <mergeCell ref="CL133:CL134"/>
    <mergeCell ref="CL142:CL143"/>
    <mergeCell ref="CL244:CL245"/>
    <mergeCell ref="CL253:CL254"/>
    <mergeCell ref="CL355:CL356"/>
    <mergeCell ref="CL364:CL365"/>
    <mergeCell ref="CL466:CL467"/>
    <mergeCell ref="CL475:CL476"/>
    <mergeCell ref="CL577:CL578"/>
    <mergeCell ref="CL586:CL587"/>
    <mergeCell ref="CL688:CL689"/>
    <mergeCell ref="CL697:CL698"/>
    <mergeCell ref="CL799:CL800"/>
    <mergeCell ref="CL808:CL809"/>
    <mergeCell ref="CM22:CM23"/>
    <mergeCell ref="CM31:CM32"/>
    <mergeCell ref="CM133:CM134"/>
    <mergeCell ref="CM142:CM143"/>
    <mergeCell ref="CM244:CM245"/>
    <mergeCell ref="CM253:CM254"/>
    <mergeCell ref="CM355:CM356"/>
    <mergeCell ref="CM364:CM365"/>
    <mergeCell ref="CM466:CM467"/>
    <mergeCell ref="CM475:CM476"/>
    <mergeCell ref="CM577:CM578"/>
    <mergeCell ref="CM586:CM587"/>
    <mergeCell ref="CM688:CM689"/>
    <mergeCell ref="CM697:CM698"/>
    <mergeCell ref="CM799:CM800"/>
    <mergeCell ref="CM808:CM809"/>
    <mergeCell ref="CN22:CN23"/>
    <mergeCell ref="CN31:CN32"/>
    <mergeCell ref="CN133:CN134"/>
    <mergeCell ref="CN142:CN143"/>
    <mergeCell ref="CN244:CN245"/>
    <mergeCell ref="CN253:CN254"/>
    <mergeCell ref="CN355:CN356"/>
    <mergeCell ref="CN364:CN365"/>
    <mergeCell ref="CN466:CN467"/>
    <mergeCell ref="CN475:CN476"/>
    <mergeCell ref="CN577:CN578"/>
    <mergeCell ref="CN586:CN587"/>
    <mergeCell ref="CN688:CN689"/>
    <mergeCell ref="CN697:CN698"/>
    <mergeCell ref="CN799:CN800"/>
    <mergeCell ref="CN808:CN809"/>
    <mergeCell ref="CO22:CO23"/>
    <mergeCell ref="CO31:CO32"/>
    <mergeCell ref="CO133:CO134"/>
    <mergeCell ref="CO142:CO143"/>
    <mergeCell ref="CO244:CO245"/>
    <mergeCell ref="CO253:CO254"/>
    <mergeCell ref="CO355:CO356"/>
    <mergeCell ref="CO364:CO365"/>
    <mergeCell ref="CO466:CO467"/>
    <mergeCell ref="CO475:CO476"/>
    <mergeCell ref="CO577:CO578"/>
    <mergeCell ref="CO586:CO587"/>
    <mergeCell ref="CO688:CO689"/>
    <mergeCell ref="CO697:CO698"/>
    <mergeCell ref="CO799:CO800"/>
    <mergeCell ref="CO808:CO809"/>
    <mergeCell ref="CP22:CP23"/>
    <mergeCell ref="CP31:CP32"/>
    <mergeCell ref="CP133:CP134"/>
    <mergeCell ref="CP142:CP143"/>
    <mergeCell ref="CP244:CP245"/>
    <mergeCell ref="CP253:CP254"/>
    <mergeCell ref="CP355:CP356"/>
    <mergeCell ref="CP364:CP365"/>
    <mergeCell ref="CP466:CP467"/>
    <mergeCell ref="CP475:CP476"/>
    <mergeCell ref="CP577:CP578"/>
    <mergeCell ref="CP586:CP587"/>
    <mergeCell ref="CP688:CP689"/>
    <mergeCell ref="CP697:CP698"/>
    <mergeCell ref="CP799:CP800"/>
    <mergeCell ref="CP808:CP809"/>
    <mergeCell ref="CQ22:CQ23"/>
    <mergeCell ref="CQ31:CQ32"/>
    <mergeCell ref="CQ133:CQ134"/>
    <mergeCell ref="CQ142:CQ143"/>
    <mergeCell ref="CQ244:CQ245"/>
    <mergeCell ref="CQ253:CQ254"/>
    <mergeCell ref="CQ355:CQ356"/>
    <mergeCell ref="CQ364:CQ365"/>
    <mergeCell ref="CQ466:CQ467"/>
    <mergeCell ref="CQ475:CQ476"/>
    <mergeCell ref="CQ577:CQ578"/>
    <mergeCell ref="CQ586:CQ587"/>
    <mergeCell ref="CQ688:CQ689"/>
    <mergeCell ref="CQ697:CQ698"/>
    <mergeCell ref="CQ799:CQ800"/>
    <mergeCell ref="CQ808:CQ809"/>
    <mergeCell ref="CR22:CR23"/>
    <mergeCell ref="CR31:CR32"/>
    <mergeCell ref="CR133:CR134"/>
    <mergeCell ref="CR142:CR143"/>
    <mergeCell ref="CR244:CR245"/>
    <mergeCell ref="CR253:CR254"/>
    <mergeCell ref="CR355:CR356"/>
    <mergeCell ref="CR364:CR365"/>
    <mergeCell ref="CR466:CR467"/>
    <mergeCell ref="CR475:CR476"/>
    <mergeCell ref="CR577:CR578"/>
    <mergeCell ref="CR586:CR587"/>
    <mergeCell ref="CR688:CR689"/>
    <mergeCell ref="CR697:CR698"/>
    <mergeCell ref="CR799:CR800"/>
    <mergeCell ref="CR808:CR809"/>
    <mergeCell ref="CS22:CS23"/>
    <mergeCell ref="CS31:CS32"/>
    <mergeCell ref="CS58:CS59"/>
    <mergeCell ref="CS79:CS80"/>
    <mergeCell ref="CS96:CS97"/>
    <mergeCell ref="CS133:CS134"/>
    <mergeCell ref="CS142:CS143"/>
    <mergeCell ref="CS169:CS170"/>
    <mergeCell ref="CS190:CS191"/>
    <mergeCell ref="CS207:CS208"/>
    <mergeCell ref="CS244:CS245"/>
    <mergeCell ref="CS253:CS254"/>
    <mergeCell ref="CS280:CS281"/>
    <mergeCell ref="CS301:CS302"/>
    <mergeCell ref="CS318:CS319"/>
    <mergeCell ref="CS355:CS356"/>
    <mergeCell ref="CS364:CS365"/>
    <mergeCell ref="CS391:CS392"/>
    <mergeCell ref="CS412:CS413"/>
    <mergeCell ref="CS429:CS430"/>
    <mergeCell ref="CS466:CS467"/>
    <mergeCell ref="CS475:CS476"/>
    <mergeCell ref="CS502:CS503"/>
    <mergeCell ref="CS523:CS524"/>
    <mergeCell ref="CS540:CS541"/>
    <mergeCell ref="CS577:CS578"/>
    <mergeCell ref="CS586:CS587"/>
    <mergeCell ref="CS613:CS614"/>
    <mergeCell ref="CS634:CS635"/>
    <mergeCell ref="CS651:CS652"/>
    <mergeCell ref="CS688:CS689"/>
    <mergeCell ref="CS697:CS698"/>
    <mergeCell ref="CS724:CS725"/>
    <mergeCell ref="CS745:CS746"/>
    <mergeCell ref="CS762:CS763"/>
    <mergeCell ref="CS799:CS800"/>
    <mergeCell ref="CS808:CS809"/>
    <mergeCell ref="CS835:CS836"/>
    <mergeCell ref="CS856:CS857"/>
    <mergeCell ref="CS873:CS874"/>
    <mergeCell ref="CT2:CT3"/>
    <mergeCell ref="CT16:CT17"/>
    <mergeCell ref="CT22:CT23"/>
    <mergeCell ref="CT25:CT26"/>
    <mergeCell ref="CT34:CT35"/>
    <mergeCell ref="CT48:CT49"/>
    <mergeCell ref="CT113:CT114"/>
    <mergeCell ref="CT127:CT128"/>
    <mergeCell ref="CT136:CT137"/>
    <mergeCell ref="CT145:CT146"/>
    <mergeCell ref="CT159:CT160"/>
    <mergeCell ref="CT224:CT225"/>
    <mergeCell ref="CT238:CT239"/>
    <mergeCell ref="CT247:CT248"/>
    <mergeCell ref="CT256:CT257"/>
    <mergeCell ref="CT270:CT271"/>
    <mergeCell ref="CT335:CT336"/>
    <mergeCell ref="CT349:CT350"/>
    <mergeCell ref="CT358:CT359"/>
    <mergeCell ref="CT367:CT368"/>
    <mergeCell ref="CT381:CT382"/>
    <mergeCell ref="CT446:CT447"/>
    <mergeCell ref="CT460:CT461"/>
    <mergeCell ref="CT469:CT470"/>
    <mergeCell ref="CT478:CT479"/>
    <mergeCell ref="CT492:CT493"/>
    <mergeCell ref="CT557:CT558"/>
    <mergeCell ref="CT571:CT572"/>
    <mergeCell ref="CT580:CT581"/>
    <mergeCell ref="CT589:CT590"/>
    <mergeCell ref="CT603:CT604"/>
    <mergeCell ref="CT668:CT669"/>
    <mergeCell ref="CT682:CT683"/>
    <mergeCell ref="CT691:CT692"/>
    <mergeCell ref="CT700:CT701"/>
    <mergeCell ref="CT714:CT715"/>
    <mergeCell ref="CT779:CT780"/>
    <mergeCell ref="CT793:CT794"/>
    <mergeCell ref="CT802:CT803"/>
    <mergeCell ref="CT811:CT812"/>
    <mergeCell ref="CT825:CT826"/>
    <mergeCell ref="CU2:CU3"/>
    <mergeCell ref="CU16:CU17"/>
    <mergeCell ref="CU22:CU23"/>
    <mergeCell ref="CU25:CU26"/>
    <mergeCell ref="CU31:CU32"/>
    <mergeCell ref="CU34:CU35"/>
    <mergeCell ref="CU48:CU49"/>
    <mergeCell ref="CU113:CU114"/>
    <mergeCell ref="CU127:CU128"/>
    <mergeCell ref="CU133:CU134"/>
    <mergeCell ref="CU136:CU137"/>
    <mergeCell ref="CU142:CU143"/>
    <mergeCell ref="CU145:CU146"/>
    <mergeCell ref="CU159:CU160"/>
    <mergeCell ref="CU224:CU225"/>
    <mergeCell ref="CU238:CU239"/>
    <mergeCell ref="CU244:CU245"/>
    <mergeCell ref="CU247:CU248"/>
    <mergeCell ref="CU253:CU254"/>
    <mergeCell ref="CU256:CU257"/>
    <mergeCell ref="CU270:CU271"/>
    <mergeCell ref="CU335:CU336"/>
    <mergeCell ref="CU349:CU350"/>
    <mergeCell ref="CU355:CU356"/>
    <mergeCell ref="CU358:CU359"/>
    <mergeCell ref="CU364:CU365"/>
    <mergeCell ref="CU367:CU368"/>
    <mergeCell ref="CU381:CU382"/>
    <mergeCell ref="CU446:CU447"/>
    <mergeCell ref="CU460:CU461"/>
    <mergeCell ref="CU466:CU467"/>
    <mergeCell ref="CU469:CU470"/>
    <mergeCell ref="CU475:CU476"/>
    <mergeCell ref="CU478:CU479"/>
    <mergeCell ref="CU492:CU493"/>
    <mergeCell ref="CU557:CU558"/>
    <mergeCell ref="CU571:CU572"/>
    <mergeCell ref="CU577:CU578"/>
    <mergeCell ref="CU580:CU581"/>
    <mergeCell ref="CU586:CU587"/>
    <mergeCell ref="CU589:CU590"/>
    <mergeCell ref="CU603:CU604"/>
    <mergeCell ref="CU668:CU669"/>
    <mergeCell ref="CU682:CU683"/>
    <mergeCell ref="CU688:CU689"/>
    <mergeCell ref="CU691:CU692"/>
    <mergeCell ref="CU697:CU698"/>
    <mergeCell ref="CU700:CU701"/>
    <mergeCell ref="CU714:CU715"/>
    <mergeCell ref="CU779:CU780"/>
    <mergeCell ref="CU793:CU794"/>
    <mergeCell ref="CU799:CU800"/>
    <mergeCell ref="CU802:CU803"/>
    <mergeCell ref="CU808:CU809"/>
    <mergeCell ref="CU811:CU812"/>
    <mergeCell ref="CU825:CU826"/>
    <mergeCell ref="CV16:CV17"/>
    <mergeCell ref="CV22:CV23"/>
    <mergeCell ref="CV25:CV26"/>
    <mergeCell ref="CV31:CV32"/>
    <mergeCell ref="CV127:CV128"/>
    <mergeCell ref="CV133:CV134"/>
    <mergeCell ref="CV136:CV137"/>
    <mergeCell ref="CV142:CV143"/>
    <mergeCell ref="CV238:CV239"/>
    <mergeCell ref="CV244:CV245"/>
    <mergeCell ref="CV247:CV248"/>
    <mergeCell ref="CV253:CV254"/>
    <mergeCell ref="CV349:CV350"/>
    <mergeCell ref="CV355:CV356"/>
    <mergeCell ref="CV358:CV359"/>
    <mergeCell ref="CV364:CV365"/>
    <mergeCell ref="CV460:CV461"/>
    <mergeCell ref="CV466:CV467"/>
    <mergeCell ref="CV469:CV470"/>
    <mergeCell ref="CV475:CV476"/>
    <mergeCell ref="CV571:CV572"/>
    <mergeCell ref="CV577:CV578"/>
    <mergeCell ref="CV580:CV581"/>
    <mergeCell ref="CV586:CV587"/>
    <mergeCell ref="CV682:CV683"/>
    <mergeCell ref="CV688:CV689"/>
    <mergeCell ref="CV691:CV692"/>
    <mergeCell ref="CV697:CV698"/>
    <mergeCell ref="CV793:CV794"/>
    <mergeCell ref="CV799:CV800"/>
    <mergeCell ref="CV802:CV803"/>
    <mergeCell ref="CV808:CV809"/>
    <mergeCell ref="DB16:DB17"/>
    <mergeCell ref="DB22:DB23"/>
    <mergeCell ref="DB25:DB26"/>
    <mergeCell ref="DB31:DB32"/>
    <mergeCell ref="DB127:DB128"/>
    <mergeCell ref="DB133:DB134"/>
    <mergeCell ref="DB136:DB137"/>
    <mergeCell ref="DB142:DB143"/>
    <mergeCell ref="DB238:DB239"/>
    <mergeCell ref="DB244:DB245"/>
    <mergeCell ref="DB247:DB248"/>
    <mergeCell ref="DB253:DB254"/>
    <mergeCell ref="DB349:DB350"/>
    <mergeCell ref="DB355:DB356"/>
    <mergeCell ref="DB358:DB359"/>
    <mergeCell ref="DB364:DB365"/>
    <mergeCell ref="DB460:DB461"/>
    <mergeCell ref="DB466:DB467"/>
    <mergeCell ref="DB469:DB470"/>
    <mergeCell ref="DB475:DB476"/>
    <mergeCell ref="DB571:DB572"/>
    <mergeCell ref="DB577:DB578"/>
    <mergeCell ref="DB580:DB581"/>
    <mergeCell ref="DB586:DB587"/>
    <mergeCell ref="DB682:DB683"/>
    <mergeCell ref="DB688:DB689"/>
    <mergeCell ref="DB691:DB692"/>
    <mergeCell ref="DB697:DB698"/>
    <mergeCell ref="DB793:DB794"/>
    <mergeCell ref="DB799:DB800"/>
    <mergeCell ref="DB802:DB803"/>
    <mergeCell ref="DB808:DB809"/>
    <mergeCell ref="DC22:DC23"/>
    <mergeCell ref="DC31:DC32"/>
    <mergeCell ref="DC133:DC134"/>
    <mergeCell ref="DC142:DC143"/>
    <mergeCell ref="DC244:DC245"/>
    <mergeCell ref="DC253:DC254"/>
    <mergeCell ref="DC355:DC356"/>
    <mergeCell ref="DC364:DC365"/>
    <mergeCell ref="DC466:DC467"/>
    <mergeCell ref="DC475:DC476"/>
    <mergeCell ref="DC577:DC578"/>
    <mergeCell ref="DC586:DC587"/>
    <mergeCell ref="DC688:DC689"/>
    <mergeCell ref="DC697:DC698"/>
    <mergeCell ref="DC799:DC800"/>
    <mergeCell ref="DC808:DC809"/>
    <mergeCell ref="DD22:DD23"/>
    <mergeCell ref="DD31:DD32"/>
    <mergeCell ref="DD133:DD134"/>
    <mergeCell ref="DD142:DD143"/>
    <mergeCell ref="DD244:DD245"/>
    <mergeCell ref="DD253:DD254"/>
    <mergeCell ref="DD355:DD356"/>
    <mergeCell ref="DD364:DD365"/>
    <mergeCell ref="DD466:DD467"/>
    <mergeCell ref="DD475:DD476"/>
    <mergeCell ref="DD577:DD578"/>
    <mergeCell ref="DD586:DD587"/>
    <mergeCell ref="DD688:DD689"/>
    <mergeCell ref="DD697:DD698"/>
    <mergeCell ref="DD799:DD800"/>
    <mergeCell ref="DD808:DD809"/>
    <mergeCell ref="DE22:DE23"/>
    <mergeCell ref="DE31:DE32"/>
    <mergeCell ref="DE133:DE134"/>
    <mergeCell ref="DE142:DE143"/>
    <mergeCell ref="DE244:DE245"/>
    <mergeCell ref="DE253:DE254"/>
    <mergeCell ref="DE355:DE356"/>
    <mergeCell ref="DE364:DE365"/>
    <mergeCell ref="DE466:DE467"/>
    <mergeCell ref="DE475:DE476"/>
    <mergeCell ref="DE577:DE578"/>
    <mergeCell ref="DE586:DE587"/>
    <mergeCell ref="DE688:DE689"/>
    <mergeCell ref="DE697:DE698"/>
    <mergeCell ref="DE799:DE800"/>
    <mergeCell ref="DE808:DE809"/>
    <mergeCell ref="DF22:DF23"/>
    <mergeCell ref="DF31:DF32"/>
    <mergeCell ref="DF133:DF134"/>
    <mergeCell ref="DF142:DF143"/>
    <mergeCell ref="DF244:DF245"/>
    <mergeCell ref="DF253:DF254"/>
    <mergeCell ref="DF355:DF356"/>
    <mergeCell ref="DF364:DF365"/>
    <mergeCell ref="DF466:DF467"/>
    <mergeCell ref="DF475:DF476"/>
    <mergeCell ref="DF577:DF578"/>
    <mergeCell ref="DF586:DF587"/>
    <mergeCell ref="DF688:DF689"/>
    <mergeCell ref="DF697:DF698"/>
    <mergeCell ref="DF799:DF800"/>
    <mergeCell ref="DF808:DF809"/>
    <mergeCell ref="DG22:DG23"/>
    <mergeCell ref="DG31:DG32"/>
    <mergeCell ref="DG133:DG134"/>
    <mergeCell ref="DG142:DG143"/>
    <mergeCell ref="DG244:DG245"/>
    <mergeCell ref="DG253:DG254"/>
    <mergeCell ref="DG355:DG356"/>
    <mergeCell ref="DG364:DG365"/>
    <mergeCell ref="DG466:DG467"/>
    <mergeCell ref="DG475:DG476"/>
    <mergeCell ref="DG577:DG578"/>
    <mergeCell ref="DG586:DG587"/>
    <mergeCell ref="DG688:DG689"/>
    <mergeCell ref="DG697:DG698"/>
    <mergeCell ref="DG799:DG800"/>
    <mergeCell ref="DG808:DG809"/>
    <mergeCell ref="DH22:DH23"/>
    <mergeCell ref="DH31:DH32"/>
    <mergeCell ref="DH133:DH134"/>
    <mergeCell ref="DH142:DH143"/>
    <mergeCell ref="DH244:DH245"/>
    <mergeCell ref="DH253:DH254"/>
    <mergeCell ref="DH355:DH356"/>
    <mergeCell ref="DH364:DH365"/>
    <mergeCell ref="DH466:DH467"/>
    <mergeCell ref="DH475:DH476"/>
    <mergeCell ref="DH577:DH578"/>
    <mergeCell ref="DH586:DH587"/>
    <mergeCell ref="DH688:DH689"/>
    <mergeCell ref="DH697:DH698"/>
    <mergeCell ref="DH799:DH800"/>
    <mergeCell ref="DH808:DH809"/>
    <mergeCell ref="DI22:DI23"/>
    <mergeCell ref="DI31:DI32"/>
    <mergeCell ref="DI133:DI134"/>
    <mergeCell ref="DI142:DI143"/>
    <mergeCell ref="DI244:DI245"/>
    <mergeCell ref="DI253:DI254"/>
    <mergeCell ref="DI355:DI356"/>
    <mergeCell ref="DI364:DI365"/>
    <mergeCell ref="DI466:DI467"/>
    <mergeCell ref="DI475:DI476"/>
    <mergeCell ref="DI577:DI578"/>
    <mergeCell ref="DI586:DI587"/>
    <mergeCell ref="DI688:DI689"/>
    <mergeCell ref="DI697:DI698"/>
    <mergeCell ref="DI799:DI800"/>
    <mergeCell ref="DI808:DI809"/>
    <mergeCell ref="DJ22:DJ23"/>
    <mergeCell ref="DJ31:DJ32"/>
    <mergeCell ref="DJ133:DJ134"/>
    <mergeCell ref="DJ142:DJ143"/>
    <mergeCell ref="DJ244:DJ245"/>
    <mergeCell ref="DJ253:DJ254"/>
    <mergeCell ref="DJ355:DJ356"/>
    <mergeCell ref="DJ364:DJ365"/>
    <mergeCell ref="DJ466:DJ467"/>
    <mergeCell ref="DJ475:DJ476"/>
    <mergeCell ref="DJ577:DJ578"/>
    <mergeCell ref="DJ586:DJ587"/>
    <mergeCell ref="DJ688:DJ689"/>
    <mergeCell ref="DJ697:DJ698"/>
    <mergeCell ref="DJ799:DJ800"/>
    <mergeCell ref="DJ808:DJ809"/>
    <mergeCell ref="DK22:DK23"/>
    <mergeCell ref="DK31:DK32"/>
    <mergeCell ref="DK133:DK134"/>
    <mergeCell ref="DK142:DK143"/>
    <mergeCell ref="DK244:DK245"/>
    <mergeCell ref="DK253:DK254"/>
    <mergeCell ref="DK355:DK356"/>
    <mergeCell ref="DK364:DK365"/>
    <mergeCell ref="DK466:DK467"/>
    <mergeCell ref="DK475:DK476"/>
    <mergeCell ref="DK577:DK578"/>
    <mergeCell ref="DK586:DK587"/>
    <mergeCell ref="DK688:DK689"/>
    <mergeCell ref="DK697:DK698"/>
    <mergeCell ref="DK799:DK800"/>
    <mergeCell ref="DK808:DK809"/>
    <mergeCell ref="DL22:DL23"/>
    <mergeCell ref="DL31:DL32"/>
    <mergeCell ref="DL133:DL134"/>
    <mergeCell ref="DL142:DL143"/>
    <mergeCell ref="DL244:DL245"/>
    <mergeCell ref="DL253:DL254"/>
    <mergeCell ref="DL355:DL356"/>
    <mergeCell ref="DL364:DL365"/>
    <mergeCell ref="DL466:DL467"/>
    <mergeCell ref="DL475:DL476"/>
    <mergeCell ref="DL577:DL578"/>
    <mergeCell ref="DL586:DL587"/>
    <mergeCell ref="DL688:DL689"/>
    <mergeCell ref="DL697:DL698"/>
    <mergeCell ref="DL799:DL800"/>
    <mergeCell ref="DL808:DL809"/>
    <mergeCell ref="DM22:DM23"/>
    <mergeCell ref="DM31:DM32"/>
    <mergeCell ref="DM58:DM59"/>
    <mergeCell ref="DM79:DM80"/>
    <mergeCell ref="DM96:DM97"/>
    <mergeCell ref="DM133:DM134"/>
    <mergeCell ref="DM142:DM143"/>
    <mergeCell ref="DM169:DM170"/>
    <mergeCell ref="DM190:DM191"/>
    <mergeCell ref="DM207:DM208"/>
    <mergeCell ref="DM244:DM245"/>
    <mergeCell ref="DM253:DM254"/>
    <mergeCell ref="DM280:DM281"/>
    <mergeCell ref="DM301:DM302"/>
    <mergeCell ref="DM318:DM319"/>
    <mergeCell ref="DM355:DM356"/>
    <mergeCell ref="DM364:DM365"/>
    <mergeCell ref="DM391:DM392"/>
    <mergeCell ref="DM412:DM413"/>
    <mergeCell ref="DM429:DM430"/>
    <mergeCell ref="DM466:DM467"/>
    <mergeCell ref="DM475:DM476"/>
    <mergeCell ref="DM502:DM503"/>
    <mergeCell ref="DM523:DM524"/>
    <mergeCell ref="DM540:DM541"/>
    <mergeCell ref="DM577:DM578"/>
    <mergeCell ref="DM586:DM587"/>
    <mergeCell ref="DM613:DM614"/>
    <mergeCell ref="DM634:DM635"/>
    <mergeCell ref="DM651:DM652"/>
    <mergeCell ref="DM688:DM689"/>
    <mergeCell ref="DM697:DM698"/>
    <mergeCell ref="DM724:DM725"/>
    <mergeCell ref="DM745:DM746"/>
    <mergeCell ref="DM762:DM763"/>
    <mergeCell ref="DM799:DM800"/>
    <mergeCell ref="DM808:DM809"/>
    <mergeCell ref="DM835:DM836"/>
    <mergeCell ref="DM856:DM857"/>
    <mergeCell ref="DM873:DM874"/>
    <mergeCell ref="DN2:DN3"/>
    <mergeCell ref="DN16:DN17"/>
    <mergeCell ref="DN22:DN23"/>
    <mergeCell ref="DN25:DN26"/>
    <mergeCell ref="DN34:DN35"/>
    <mergeCell ref="DN48:DN49"/>
    <mergeCell ref="DN113:DN114"/>
    <mergeCell ref="DN127:DN128"/>
    <mergeCell ref="DN136:DN137"/>
    <mergeCell ref="DN145:DN146"/>
    <mergeCell ref="DN159:DN160"/>
    <mergeCell ref="DN224:DN225"/>
    <mergeCell ref="DN238:DN239"/>
    <mergeCell ref="DN247:DN248"/>
    <mergeCell ref="DN256:DN257"/>
    <mergeCell ref="DN270:DN271"/>
    <mergeCell ref="DN335:DN336"/>
    <mergeCell ref="DN349:DN350"/>
    <mergeCell ref="DN358:DN359"/>
    <mergeCell ref="DN367:DN368"/>
    <mergeCell ref="DN381:DN382"/>
    <mergeCell ref="DN446:DN447"/>
    <mergeCell ref="DN460:DN461"/>
    <mergeCell ref="DN469:DN470"/>
    <mergeCell ref="DN478:DN479"/>
    <mergeCell ref="DN492:DN493"/>
    <mergeCell ref="DN557:DN558"/>
    <mergeCell ref="DN571:DN572"/>
    <mergeCell ref="DN580:DN581"/>
    <mergeCell ref="DN589:DN590"/>
    <mergeCell ref="DN603:DN604"/>
    <mergeCell ref="DN668:DN669"/>
    <mergeCell ref="DN682:DN683"/>
    <mergeCell ref="DN691:DN692"/>
    <mergeCell ref="DN700:DN701"/>
    <mergeCell ref="DN714:DN715"/>
    <mergeCell ref="DN779:DN780"/>
    <mergeCell ref="DN793:DN794"/>
    <mergeCell ref="DN802:DN803"/>
    <mergeCell ref="DN811:DN812"/>
    <mergeCell ref="DN825:DN826"/>
    <mergeCell ref="DO2:DO3"/>
    <mergeCell ref="DO16:DO17"/>
    <mergeCell ref="DO22:DO23"/>
    <mergeCell ref="DO25:DO26"/>
    <mergeCell ref="DO31:DO32"/>
    <mergeCell ref="DO34:DO35"/>
    <mergeCell ref="DO48:DO49"/>
    <mergeCell ref="DO113:DO114"/>
    <mergeCell ref="DO127:DO128"/>
    <mergeCell ref="DO133:DO134"/>
    <mergeCell ref="DO136:DO137"/>
    <mergeCell ref="DO142:DO143"/>
    <mergeCell ref="DO145:DO146"/>
    <mergeCell ref="DO159:DO160"/>
    <mergeCell ref="DO224:DO225"/>
    <mergeCell ref="DO238:DO239"/>
    <mergeCell ref="DO244:DO245"/>
    <mergeCell ref="DO247:DO248"/>
    <mergeCell ref="DO253:DO254"/>
    <mergeCell ref="DO256:DO257"/>
    <mergeCell ref="DO270:DO271"/>
    <mergeCell ref="DO335:DO336"/>
    <mergeCell ref="DO349:DO350"/>
    <mergeCell ref="DO355:DO356"/>
    <mergeCell ref="DO358:DO359"/>
    <mergeCell ref="DO364:DO365"/>
    <mergeCell ref="DO367:DO368"/>
    <mergeCell ref="DO381:DO382"/>
    <mergeCell ref="DO446:DO447"/>
    <mergeCell ref="DO460:DO461"/>
    <mergeCell ref="DO466:DO467"/>
    <mergeCell ref="DO469:DO470"/>
    <mergeCell ref="DO475:DO476"/>
    <mergeCell ref="DO478:DO479"/>
    <mergeCell ref="DO492:DO493"/>
    <mergeCell ref="DO557:DO558"/>
    <mergeCell ref="DO571:DO572"/>
    <mergeCell ref="DO577:DO578"/>
    <mergeCell ref="DO580:DO581"/>
    <mergeCell ref="DO586:DO587"/>
    <mergeCell ref="DO589:DO590"/>
    <mergeCell ref="DO603:DO604"/>
    <mergeCell ref="DO668:DO669"/>
    <mergeCell ref="DO682:DO683"/>
    <mergeCell ref="DO688:DO689"/>
    <mergeCell ref="DO691:DO692"/>
    <mergeCell ref="DO697:DO698"/>
    <mergeCell ref="DO700:DO701"/>
    <mergeCell ref="DO714:DO715"/>
    <mergeCell ref="DO779:DO780"/>
    <mergeCell ref="DO793:DO794"/>
    <mergeCell ref="DO799:DO800"/>
    <mergeCell ref="DO802:DO803"/>
    <mergeCell ref="DO808:DO809"/>
    <mergeCell ref="DO811:DO812"/>
    <mergeCell ref="DO825:DO826"/>
    <mergeCell ref="DP16:DP17"/>
    <mergeCell ref="DP22:DP23"/>
    <mergeCell ref="DP25:DP26"/>
    <mergeCell ref="DP31:DP32"/>
    <mergeCell ref="DP127:DP128"/>
    <mergeCell ref="DP133:DP134"/>
    <mergeCell ref="DP136:DP137"/>
    <mergeCell ref="DP142:DP143"/>
    <mergeCell ref="DP238:DP239"/>
    <mergeCell ref="DP244:DP245"/>
    <mergeCell ref="DP247:DP248"/>
    <mergeCell ref="DP253:DP254"/>
    <mergeCell ref="DP349:DP350"/>
    <mergeCell ref="DP355:DP356"/>
    <mergeCell ref="DP358:DP359"/>
    <mergeCell ref="DP364:DP365"/>
    <mergeCell ref="DP460:DP461"/>
    <mergeCell ref="DP466:DP467"/>
    <mergeCell ref="DP469:DP470"/>
    <mergeCell ref="DP475:DP476"/>
    <mergeCell ref="DP571:DP572"/>
    <mergeCell ref="DP577:DP578"/>
    <mergeCell ref="DP580:DP581"/>
    <mergeCell ref="DP586:DP587"/>
    <mergeCell ref="DP682:DP683"/>
    <mergeCell ref="DP688:DP689"/>
    <mergeCell ref="DP691:DP692"/>
    <mergeCell ref="DP697:DP698"/>
    <mergeCell ref="DP793:DP794"/>
    <mergeCell ref="DP799:DP800"/>
    <mergeCell ref="DP802:DP803"/>
    <mergeCell ref="DP808:DP809"/>
    <mergeCell ref="DV16:DV17"/>
    <mergeCell ref="DV22:DV23"/>
    <mergeCell ref="DV25:DV26"/>
    <mergeCell ref="DV31:DV32"/>
    <mergeCell ref="DV127:DV128"/>
    <mergeCell ref="DV133:DV134"/>
    <mergeCell ref="DV136:DV137"/>
    <mergeCell ref="DV142:DV143"/>
    <mergeCell ref="DV238:DV239"/>
    <mergeCell ref="DV244:DV245"/>
    <mergeCell ref="DV247:DV248"/>
    <mergeCell ref="DV253:DV254"/>
    <mergeCell ref="DV349:DV350"/>
    <mergeCell ref="DV355:DV356"/>
    <mergeCell ref="DV358:DV359"/>
    <mergeCell ref="DV364:DV365"/>
    <mergeCell ref="DV460:DV461"/>
    <mergeCell ref="DV466:DV467"/>
    <mergeCell ref="DV469:DV470"/>
    <mergeCell ref="DV475:DV476"/>
    <mergeCell ref="DV571:DV572"/>
    <mergeCell ref="DV577:DV578"/>
    <mergeCell ref="DV580:DV581"/>
    <mergeCell ref="DV586:DV587"/>
    <mergeCell ref="DV682:DV683"/>
    <mergeCell ref="DV688:DV689"/>
    <mergeCell ref="DV691:DV692"/>
    <mergeCell ref="DV697:DV698"/>
    <mergeCell ref="DV793:DV794"/>
    <mergeCell ref="DV799:DV800"/>
    <mergeCell ref="DV802:DV803"/>
    <mergeCell ref="DV808:DV809"/>
    <mergeCell ref="DW22:DW23"/>
    <mergeCell ref="DW31:DW32"/>
    <mergeCell ref="DW133:DW134"/>
    <mergeCell ref="DW142:DW143"/>
    <mergeCell ref="DW244:DW245"/>
    <mergeCell ref="DW253:DW254"/>
    <mergeCell ref="DW355:DW356"/>
    <mergeCell ref="DW364:DW365"/>
    <mergeCell ref="DW466:DW467"/>
    <mergeCell ref="DW475:DW476"/>
    <mergeCell ref="DW577:DW578"/>
    <mergeCell ref="DW586:DW587"/>
    <mergeCell ref="DW688:DW689"/>
    <mergeCell ref="DW697:DW698"/>
    <mergeCell ref="DW799:DW800"/>
    <mergeCell ref="DW808:DW809"/>
    <mergeCell ref="DX22:DX23"/>
    <mergeCell ref="DX31:DX32"/>
    <mergeCell ref="DX133:DX134"/>
    <mergeCell ref="DX142:DX143"/>
    <mergeCell ref="DX244:DX245"/>
    <mergeCell ref="DX253:DX254"/>
    <mergeCell ref="DX355:DX356"/>
    <mergeCell ref="DX364:DX365"/>
    <mergeCell ref="DX466:DX467"/>
    <mergeCell ref="DX475:DX476"/>
    <mergeCell ref="DX577:DX578"/>
    <mergeCell ref="DX586:DX587"/>
    <mergeCell ref="DX688:DX689"/>
    <mergeCell ref="DX697:DX698"/>
    <mergeCell ref="DX799:DX800"/>
    <mergeCell ref="DX808:DX809"/>
    <mergeCell ref="DY22:DY23"/>
    <mergeCell ref="DY31:DY32"/>
    <mergeCell ref="DY133:DY134"/>
    <mergeCell ref="DY142:DY143"/>
    <mergeCell ref="DY244:DY245"/>
    <mergeCell ref="DY253:DY254"/>
    <mergeCell ref="DY355:DY356"/>
    <mergeCell ref="DY364:DY365"/>
    <mergeCell ref="DY466:DY467"/>
    <mergeCell ref="DY475:DY476"/>
    <mergeCell ref="DY577:DY578"/>
    <mergeCell ref="DY586:DY587"/>
    <mergeCell ref="DY688:DY689"/>
    <mergeCell ref="DY697:DY698"/>
    <mergeCell ref="DY799:DY800"/>
    <mergeCell ref="DY808:DY809"/>
    <mergeCell ref="DZ22:DZ23"/>
    <mergeCell ref="DZ31:DZ32"/>
    <mergeCell ref="DZ133:DZ134"/>
    <mergeCell ref="DZ142:DZ143"/>
    <mergeCell ref="DZ244:DZ245"/>
    <mergeCell ref="DZ253:DZ254"/>
    <mergeCell ref="DZ355:DZ356"/>
    <mergeCell ref="DZ364:DZ365"/>
    <mergeCell ref="DZ466:DZ467"/>
    <mergeCell ref="DZ475:DZ476"/>
    <mergeCell ref="DZ577:DZ578"/>
    <mergeCell ref="DZ586:DZ587"/>
    <mergeCell ref="DZ688:DZ689"/>
    <mergeCell ref="DZ697:DZ698"/>
    <mergeCell ref="DZ799:DZ800"/>
    <mergeCell ref="DZ808:DZ809"/>
    <mergeCell ref="EA22:EA23"/>
    <mergeCell ref="EA31:EA32"/>
    <mergeCell ref="EA133:EA134"/>
    <mergeCell ref="EA142:EA143"/>
    <mergeCell ref="EA244:EA245"/>
    <mergeCell ref="EA253:EA254"/>
    <mergeCell ref="EA355:EA356"/>
    <mergeCell ref="EA364:EA365"/>
    <mergeCell ref="EA466:EA467"/>
    <mergeCell ref="EA475:EA476"/>
    <mergeCell ref="EA577:EA578"/>
    <mergeCell ref="EA586:EA587"/>
    <mergeCell ref="EA688:EA689"/>
    <mergeCell ref="EA697:EA698"/>
    <mergeCell ref="EA799:EA800"/>
    <mergeCell ref="EA808:EA809"/>
    <mergeCell ref="EB22:EB23"/>
    <mergeCell ref="EB31:EB32"/>
    <mergeCell ref="EB133:EB134"/>
    <mergeCell ref="EB142:EB143"/>
    <mergeCell ref="EB244:EB245"/>
    <mergeCell ref="EB253:EB254"/>
    <mergeCell ref="EB355:EB356"/>
    <mergeCell ref="EB364:EB365"/>
    <mergeCell ref="EB466:EB467"/>
    <mergeCell ref="EB475:EB476"/>
    <mergeCell ref="EB577:EB578"/>
    <mergeCell ref="EB586:EB587"/>
    <mergeCell ref="EB688:EB689"/>
    <mergeCell ref="EB697:EB698"/>
    <mergeCell ref="EB799:EB800"/>
    <mergeCell ref="EB808:EB809"/>
    <mergeCell ref="EC22:EC23"/>
    <mergeCell ref="EC31:EC32"/>
    <mergeCell ref="EC133:EC134"/>
    <mergeCell ref="EC142:EC143"/>
    <mergeCell ref="EC244:EC245"/>
    <mergeCell ref="EC253:EC254"/>
    <mergeCell ref="EC355:EC356"/>
    <mergeCell ref="EC364:EC365"/>
    <mergeCell ref="EC466:EC467"/>
    <mergeCell ref="EC475:EC476"/>
    <mergeCell ref="EC577:EC578"/>
    <mergeCell ref="EC586:EC587"/>
    <mergeCell ref="EC688:EC689"/>
    <mergeCell ref="EC697:EC698"/>
    <mergeCell ref="EC799:EC800"/>
    <mergeCell ref="EC808:EC809"/>
    <mergeCell ref="ED22:ED23"/>
    <mergeCell ref="ED31:ED32"/>
    <mergeCell ref="ED133:ED134"/>
    <mergeCell ref="ED142:ED143"/>
    <mergeCell ref="ED244:ED245"/>
    <mergeCell ref="ED253:ED254"/>
    <mergeCell ref="ED355:ED356"/>
    <mergeCell ref="ED364:ED365"/>
    <mergeCell ref="ED466:ED467"/>
    <mergeCell ref="ED475:ED476"/>
    <mergeCell ref="ED577:ED578"/>
    <mergeCell ref="ED586:ED587"/>
    <mergeCell ref="ED688:ED689"/>
    <mergeCell ref="ED697:ED698"/>
    <mergeCell ref="ED799:ED800"/>
    <mergeCell ref="ED808:ED809"/>
    <mergeCell ref="EE22:EE23"/>
    <mergeCell ref="EE31:EE32"/>
    <mergeCell ref="EE133:EE134"/>
    <mergeCell ref="EE142:EE143"/>
    <mergeCell ref="EE244:EE245"/>
    <mergeCell ref="EE253:EE254"/>
    <mergeCell ref="EE355:EE356"/>
    <mergeCell ref="EE364:EE365"/>
    <mergeCell ref="EE466:EE467"/>
    <mergeCell ref="EE475:EE476"/>
    <mergeCell ref="EE577:EE578"/>
    <mergeCell ref="EE586:EE587"/>
    <mergeCell ref="EE688:EE689"/>
    <mergeCell ref="EE697:EE698"/>
    <mergeCell ref="EE799:EE800"/>
    <mergeCell ref="EE808:EE809"/>
    <mergeCell ref="EF22:EF23"/>
    <mergeCell ref="EF31:EF32"/>
    <mergeCell ref="EF133:EF134"/>
    <mergeCell ref="EF142:EF143"/>
    <mergeCell ref="EF244:EF245"/>
    <mergeCell ref="EF253:EF254"/>
    <mergeCell ref="EF355:EF356"/>
    <mergeCell ref="EF364:EF365"/>
    <mergeCell ref="EF466:EF467"/>
    <mergeCell ref="EF475:EF476"/>
    <mergeCell ref="EF577:EF578"/>
    <mergeCell ref="EF586:EF587"/>
    <mergeCell ref="EF688:EF689"/>
    <mergeCell ref="EF697:EF698"/>
    <mergeCell ref="EF799:EF800"/>
    <mergeCell ref="EF808:EF809"/>
    <mergeCell ref="EG22:EG23"/>
    <mergeCell ref="EG31:EG32"/>
    <mergeCell ref="EG58:EG59"/>
    <mergeCell ref="EG79:EG80"/>
    <mergeCell ref="EG96:EG97"/>
    <mergeCell ref="EG133:EG134"/>
    <mergeCell ref="EG142:EG143"/>
    <mergeCell ref="EG169:EG170"/>
    <mergeCell ref="EG190:EG191"/>
    <mergeCell ref="EG207:EG208"/>
    <mergeCell ref="EG244:EG245"/>
    <mergeCell ref="EG253:EG254"/>
    <mergeCell ref="EG280:EG281"/>
    <mergeCell ref="EG301:EG302"/>
    <mergeCell ref="EG318:EG319"/>
    <mergeCell ref="EG355:EG356"/>
    <mergeCell ref="EG364:EG365"/>
    <mergeCell ref="EG391:EG392"/>
    <mergeCell ref="EG412:EG413"/>
    <mergeCell ref="EG429:EG430"/>
    <mergeCell ref="EG466:EG467"/>
    <mergeCell ref="EG475:EG476"/>
    <mergeCell ref="EG502:EG503"/>
    <mergeCell ref="EG523:EG524"/>
    <mergeCell ref="EG540:EG541"/>
    <mergeCell ref="EG577:EG578"/>
    <mergeCell ref="EG586:EG587"/>
    <mergeCell ref="EG613:EG614"/>
    <mergeCell ref="EG634:EG635"/>
    <mergeCell ref="EG651:EG652"/>
    <mergeCell ref="EG688:EG689"/>
    <mergeCell ref="EG697:EG698"/>
    <mergeCell ref="EG724:EG725"/>
    <mergeCell ref="EG745:EG746"/>
    <mergeCell ref="EG762:EG763"/>
    <mergeCell ref="EG799:EG800"/>
    <mergeCell ref="EG808:EG809"/>
    <mergeCell ref="EG835:EG836"/>
    <mergeCell ref="EG856:EG857"/>
    <mergeCell ref="EG873:EG874"/>
    <mergeCell ref="EH2:EH3"/>
    <mergeCell ref="EH16:EH17"/>
    <mergeCell ref="EH22:EH23"/>
    <mergeCell ref="EH25:EH26"/>
    <mergeCell ref="EH34:EH35"/>
    <mergeCell ref="EH48:EH49"/>
    <mergeCell ref="EH113:EH114"/>
    <mergeCell ref="EH127:EH128"/>
    <mergeCell ref="EH136:EH137"/>
    <mergeCell ref="EH145:EH146"/>
    <mergeCell ref="EH159:EH160"/>
    <mergeCell ref="EH224:EH225"/>
    <mergeCell ref="EH238:EH239"/>
    <mergeCell ref="EH247:EH248"/>
    <mergeCell ref="EH256:EH257"/>
    <mergeCell ref="EH270:EH271"/>
    <mergeCell ref="EH335:EH336"/>
    <mergeCell ref="EH349:EH350"/>
    <mergeCell ref="EH358:EH359"/>
    <mergeCell ref="EH367:EH368"/>
    <mergeCell ref="EH381:EH382"/>
    <mergeCell ref="EH446:EH447"/>
    <mergeCell ref="EH460:EH461"/>
    <mergeCell ref="EH469:EH470"/>
    <mergeCell ref="EH478:EH479"/>
    <mergeCell ref="EH492:EH493"/>
    <mergeCell ref="EH557:EH558"/>
    <mergeCell ref="EH571:EH572"/>
    <mergeCell ref="EH580:EH581"/>
    <mergeCell ref="EH589:EH590"/>
    <mergeCell ref="EH603:EH604"/>
    <mergeCell ref="EH668:EH669"/>
    <mergeCell ref="EH682:EH683"/>
    <mergeCell ref="EH691:EH692"/>
    <mergeCell ref="EH700:EH701"/>
    <mergeCell ref="EH714:EH715"/>
    <mergeCell ref="EH779:EH780"/>
    <mergeCell ref="EH793:EH794"/>
    <mergeCell ref="EH802:EH803"/>
    <mergeCell ref="EH811:EH812"/>
    <mergeCell ref="EH825:EH826"/>
    <mergeCell ref="EI2:EI3"/>
    <mergeCell ref="EI16:EI17"/>
    <mergeCell ref="EI22:EI23"/>
    <mergeCell ref="EI25:EI26"/>
    <mergeCell ref="EI31:EI32"/>
    <mergeCell ref="EI34:EI35"/>
    <mergeCell ref="EI48:EI49"/>
    <mergeCell ref="EI113:EI114"/>
    <mergeCell ref="EI127:EI128"/>
    <mergeCell ref="EI133:EI134"/>
    <mergeCell ref="EI136:EI137"/>
    <mergeCell ref="EI142:EI143"/>
    <mergeCell ref="EI145:EI146"/>
    <mergeCell ref="EI159:EI160"/>
    <mergeCell ref="EI224:EI225"/>
    <mergeCell ref="EI238:EI239"/>
    <mergeCell ref="EI244:EI245"/>
    <mergeCell ref="EI247:EI248"/>
    <mergeCell ref="EI253:EI254"/>
    <mergeCell ref="EI256:EI257"/>
    <mergeCell ref="EI270:EI271"/>
    <mergeCell ref="EI335:EI336"/>
    <mergeCell ref="EI349:EI350"/>
    <mergeCell ref="EI355:EI356"/>
    <mergeCell ref="EI358:EI359"/>
    <mergeCell ref="EI364:EI365"/>
    <mergeCell ref="EI367:EI368"/>
    <mergeCell ref="EI381:EI382"/>
    <mergeCell ref="EI446:EI447"/>
    <mergeCell ref="EI460:EI461"/>
    <mergeCell ref="EI466:EI467"/>
    <mergeCell ref="EI469:EI470"/>
    <mergeCell ref="EI475:EI476"/>
    <mergeCell ref="EI478:EI479"/>
    <mergeCell ref="EI492:EI493"/>
    <mergeCell ref="EI557:EI558"/>
    <mergeCell ref="EI571:EI572"/>
    <mergeCell ref="EI577:EI578"/>
    <mergeCell ref="EI580:EI581"/>
    <mergeCell ref="EI586:EI587"/>
    <mergeCell ref="EI589:EI590"/>
    <mergeCell ref="EI603:EI604"/>
    <mergeCell ref="EI668:EI669"/>
    <mergeCell ref="EI682:EI683"/>
    <mergeCell ref="EI688:EI689"/>
    <mergeCell ref="EI691:EI692"/>
    <mergeCell ref="EI697:EI698"/>
    <mergeCell ref="EI700:EI701"/>
    <mergeCell ref="EI714:EI715"/>
    <mergeCell ref="EI779:EI780"/>
    <mergeCell ref="EI793:EI794"/>
    <mergeCell ref="EI799:EI800"/>
    <mergeCell ref="EI802:EI803"/>
    <mergeCell ref="EI808:EI809"/>
    <mergeCell ref="EI811:EI812"/>
    <mergeCell ref="EI825:EI826"/>
    <mergeCell ref="EJ16:EJ17"/>
    <mergeCell ref="EJ22:EJ23"/>
    <mergeCell ref="EJ25:EJ26"/>
    <mergeCell ref="EJ31:EJ32"/>
    <mergeCell ref="EJ127:EJ128"/>
    <mergeCell ref="EJ133:EJ134"/>
    <mergeCell ref="EJ136:EJ137"/>
    <mergeCell ref="EJ142:EJ143"/>
    <mergeCell ref="EJ238:EJ239"/>
    <mergeCell ref="EJ244:EJ245"/>
    <mergeCell ref="EJ247:EJ248"/>
    <mergeCell ref="EJ253:EJ254"/>
    <mergeCell ref="EJ349:EJ350"/>
    <mergeCell ref="EJ355:EJ356"/>
    <mergeCell ref="EJ358:EJ359"/>
    <mergeCell ref="EJ364:EJ365"/>
    <mergeCell ref="EJ460:EJ461"/>
    <mergeCell ref="EJ466:EJ467"/>
    <mergeCell ref="EJ469:EJ470"/>
    <mergeCell ref="EJ475:EJ476"/>
    <mergeCell ref="EJ571:EJ572"/>
    <mergeCell ref="EJ577:EJ578"/>
    <mergeCell ref="EJ580:EJ581"/>
    <mergeCell ref="EJ586:EJ587"/>
    <mergeCell ref="EJ682:EJ683"/>
    <mergeCell ref="EJ688:EJ689"/>
    <mergeCell ref="EJ691:EJ692"/>
    <mergeCell ref="EJ697:EJ698"/>
    <mergeCell ref="EJ793:EJ794"/>
    <mergeCell ref="EJ799:EJ800"/>
    <mergeCell ref="EJ802:EJ803"/>
    <mergeCell ref="EJ808:EJ809"/>
    <mergeCell ref="A1:E2"/>
    <mergeCell ref="U1:Y2"/>
    <mergeCell ref="AO1:AS2"/>
    <mergeCell ref="BI1:BM2"/>
    <mergeCell ref="CC1:CG2"/>
    <mergeCell ref="CW1:DA2"/>
    <mergeCell ref="DQ1:DU2"/>
    <mergeCell ref="A7:C8"/>
    <mergeCell ref="BI7:BK8"/>
    <mergeCell ref="DQ7:DS8"/>
    <mergeCell ref="D7:E8"/>
    <mergeCell ref="X7:Y8"/>
    <mergeCell ref="AR7:AS8"/>
    <mergeCell ref="BL7:BM8"/>
    <mergeCell ref="CF7:CG8"/>
    <mergeCell ref="CZ7:DA8"/>
    <mergeCell ref="DT7:DU8"/>
    <mergeCell ref="U7:W8"/>
    <mergeCell ref="CC7:CE8"/>
    <mergeCell ref="AO7:AQ8"/>
    <mergeCell ref="CW7:CY8"/>
    <mergeCell ref="A9:C10"/>
    <mergeCell ref="BI9:BK10"/>
    <mergeCell ref="DQ9:DS10"/>
    <mergeCell ref="D9:E10"/>
    <mergeCell ref="X9:Y10"/>
    <mergeCell ref="AR9:AS10"/>
    <mergeCell ref="BL9:BM10"/>
    <mergeCell ref="CF9:CG10"/>
    <mergeCell ref="CZ9:DA10"/>
    <mergeCell ref="DT9:DU10"/>
    <mergeCell ref="U9:W10"/>
    <mergeCell ref="CC9:CE10"/>
    <mergeCell ref="AO9:AQ10"/>
    <mergeCell ref="CW9:CY10"/>
    <mergeCell ref="F13:L14"/>
    <mergeCell ref="M13:S14"/>
    <mergeCell ref="Z13:AF14"/>
    <mergeCell ref="AG13:AM14"/>
    <mergeCell ref="AT13:AZ14"/>
    <mergeCell ref="BA13:BG14"/>
    <mergeCell ref="BN13:BT14"/>
    <mergeCell ref="BU13:CA14"/>
    <mergeCell ref="CH13:CN14"/>
    <mergeCell ref="CO13:CU14"/>
    <mergeCell ref="DB13:DH14"/>
    <mergeCell ref="DI13:DO14"/>
    <mergeCell ref="DV13:EB14"/>
    <mergeCell ref="EC13:EI14"/>
    <mergeCell ref="F45:L46"/>
    <mergeCell ref="M45:S46"/>
    <mergeCell ref="Z45:AF46"/>
    <mergeCell ref="AG45:AM46"/>
    <mergeCell ref="AT45:AZ46"/>
    <mergeCell ref="BA45:BG46"/>
    <mergeCell ref="BN45:BT46"/>
    <mergeCell ref="BU45:CA46"/>
    <mergeCell ref="CH45:CN46"/>
    <mergeCell ref="CO45:CU46"/>
    <mergeCell ref="DB45:DH46"/>
    <mergeCell ref="DI45:DO46"/>
    <mergeCell ref="DV45:EB46"/>
    <mergeCell ref="EC45:EI46"/>
    <mergeCell ref="F55:L56"/>
    <mergeCell ref="M55:S56"/>
    <mergeCell ref="Z55:AF56"/>
    <mergeCell ref="AG55:AM56"/>
    <mergeCell ref="AT55:AZ56"/>
    <mergeCell ref="BA55:BG56"/>
    <mergeCell ref="BN55:BT56"/>
    <mergeCell ref="BU55:CA56"/>
    <mergeCell ref="CH55:CN56"/>
    <mergeCell ref="CO55:CU56"/>
    <mergeCell ref="DB55:DH56"/>
    <mergeCell ref="DI55:DO56"/>
    <mergeCell ref="DV55:EB56"/>
    <mergeCell ref="EC55:EI56"/>
    <mergeCell ref="F75:L77"/>
    <mergeCell ref="M75:Q77"/>
    <mergeCell ref="AG75:AK77"/>
    <mergeCell ref="BA75:BE77"/>
    <mergeCell ref="BU75:BY77"/>
    <mergeCell ref="CO75:CS77"/>
    <mergeCell ref="DI75:DM77"/>
    <mergeCell ref="EC75:EG77"/>
    <mergeCell ref="Z75:AF77"/>
    <mergeCell ref="AT75:AZ77"/>
    <mergeCell ref="BN75:BT77"/>
    <mergeCell ref="CH75:CN77"/>
    <mergeCell ref="DB75:DH77"/>
    <mergeCell ref="DV75:EB77"/>
    <mergeCell ref="F92:L94"/>
    <mergeCell ref="M92:Q94"/>
    <mergeCell ref="AG92:AK94"/>
    <mergeCell ref="BA92:BE94"/>
    <mergeCell ref="BU92:BY94"/>
    <mergeCell ref="CO92:CS94"/>
    <mergeCell ref="DI92:DM94"/>
    <mergeCell ref="EC92:EG94"/>
    <mergeCell ref="Z92:AF94"/>
    <mergeCell ref="AT92:AZ94"/>
    <mergeCell ref="BN92:BT94"/>
    <mergeCell ref="CH92:CN94"/>
    <mergeCell ref="DB92:DH94"/>
    <mergeCell ref="DV92:EB94"/>
    <mergeCell ref="F108:L110"/>
    <mergeCell ref="M108:Q110"/>
    <mergeCell ref="AG108:AK110"/>
    <mergeCell ref="BA108:BE110"/>
    <mergeCell ref="BU108:BY110"/>
    <mergeCell ref="CO108:CS110"/>
    <mergeCell ref="DI108:DM110"/>
    <mergeCell ref="EC108:EG110"/>
    <mergeCell ref="Z108:AF110"/>
    <mergeCell ref="AT108:AZ110"/>
    <mergeCell ref="BN108:BT110"/>
    <mergeCell ref="CH108:CN110"/>
    <mergeCell ref="DB108:DH110"/>
    <mergeCell ref="DV108:EB110"/>
    <mergeCell ref="A112:E113"/>
    <mergeCell ref="U112:Y113"/>
    <mergeCell ref="AO112:AS113"/>
    <mergeCell ref="BI112:BM113"/>
    <mergeCell ref="CC112:CG113"/>
    <mergeCell ref="CW112:DA113"/>
    <mergeCell ref="DQ112:DU113"/>
    <mergeCell ref="A118:C119"/>
    <mergeCell ref="BI118:BK119"/>
    <mergeCell ref="DQ118:DS119"/>
    <mergeCell ref="D118:E119"/>
    <mergeCell ref="X118:Y119"/>
    <mergeCell ref="AR118:AS119"/>
    <mergeCell ref="BL118:BM119"/>
    <mergeCell ref="CF118:CG119"/>
    <mergeCell ref="CZ118:DA119"/>
    <mergeCell ref="DT118:DU119"/>
    <mergeCell ref="U118:W119"/>
    <mergeCell ref="CC118:CE119"/>
    <mergeCell ref="AO118:AQ119"/>
    <mergeCell ref="CW118:CY119"/>
    <mergeCell ref="A120:C121"/>
    <mergeCell ref="BI120:BK121"/>
    <mergeCell ref="DQ120:DS121"/>
    <mergeCell ref="D120:E121"/>
    <mergeCell ref="X120:Y121"/>
    <mergeCell ref="AR120:AS121"/>
    <mergeCell ref="BL120:BM121"/>
    <mergeCell ref="CF120:CG121"/>
    <mergeCell ref="CZ120:DA121"/>
    <mergeCell ref="DT120:DU121"/>
    <mergeCell ref="U120:W121"/>
    <mergeCell ref="CC120:CE121"/>
    <mergeCell ref="AO120:AQ121"/>
    <mergeCell ref="CW120:CY121"/>
    <mergeCell ref="F124:L125"/>
    <mergeCell ref="M124:S125"/>
    <mergeCell ref="Z124:AF125"/>
    <mergeCell ref="AG124:AM125"/>
    <mergeCell ref="AT124:AZ125"/>
    <mergeCell ref="BA124:BG125"/>
    <mergeCell ref="BN124:BT125"/>
    <mergeCell ref="BU124:CA125"/>
    <mergeCell ref="CH124:CN125"/>
    <mergeCell ref="CO124:CU125"/>
    <mergeCell ref="DB124:DH125"/>
    <mergeCell ref="DI124:DO125"/>
    <mergeCell ref="DV124:EB125"/>
    <mergeCell ref="EC124:EI125"/>
    <mergeCell ref="F156:L157"/>
    <mergeCell ref="M156:S157"/>
    <mergeCell ref="Z156:AF157"/>
    <mergeCell ref="AG156:AM157"/>
    <mergeCell ref="AT156:AZ157"/>
    <mergeCell ref="BA156:BG157"/>
    <mergeCell ref="BN156:BT157"/>
    <mergeCell ref="BU156:CA157"/>
    <mergeCell ref="CH156:CN157"/>
    <mergeCell ref="CO156:CU157"/>
    <mergeCell ref="DB156:DH157"/>
    <mergeCell ref="DI156:DO157"/>
    <mergeCell ref="DV156:EB157"/>
    <mergeCell ref="EC156:EI157"/>
    <mergeCell ref="F166:L167"/>
    <mergeCell ref="M166:S167"/>
    <mergeCell ref="Z166:AF167"/>
    <mergeCell ref="AG166:AM167"/>
    <mergeCell ref="AT166:AZ167"/>
    <mergeCell ref="BA166:BG167"/>
    <mergeCell ref="BN166:BT167"/>
    <mergeCell ref="BU166:CA167"/>
    <mergeCell ref="CH166:CN167"/>
    <mergeCell ref="CO166:CU167"/>
    <mergeCell ref="DB166:DH167"/>
    <mergeCell ref="DI166:DO167"/>
    <mergeCell ref="DV166:EB167"/>
    <mergeCell ref="EC166:EI167"/>
    <mergeCell ref="F186:L188"/>
    <mergeCell ref="M186:Q188"/>
    <mergeCell ref="AG186:AK188"/>
    <mergeCell ref="BA186:BE188"/>
    <mergeCell ref="BU186:BY188"/>
    <mergeCell ref="CO186:CS188"/>
    <mergeCell ref="DI186:DM188"/>
    <mergeCell ref="EC186:EG188"/>
    <mergeCell ref="Z186:AF188"/>
    <mergeCell ref="AT186:AZ188"/>
    <mergeCell ref="BN186:BT188"/>
    <mergeCell ref="CH186:CN188"/>
    <mergeCell ref="DB186:DH188"/>
    <mergeCell ref="DV186:EB188"/>
    <mergeCell ref="F203:L205"/>
    <mergeCell ref="M203:Q205"/>
    <mergeCell ref="AG203:AK205"/>
    <mergeCell ref="BA203:BE205"/>
    <mergeCell ref="BU203:BY205"/>
    <mergeCell ref="CO203:CS205"/>
    <mergeCell ref="DI203:DM205"/>
    <mergeCell ref="EC203:EG205"/>
    <mergeCell ref="Z203:AF205"/>
    <mergeCell ref="AT203:AZ205"/>
    <mergeCell ref="BN203:BT205"/>
    <mergeCell ref="CH203:CN205"/>
    <mergeCell ref="DB203:DH205"/>
    <mergeCell ref="DV203:EB205"/>
    <mergeCell ref="F219:L221"/>
    <mergeCell ref="M219:Q221"/>
    <mergeCell ref="AG219:AK221"/>
    <mergeCell ref="BA219:BE221"/>
    <mergeCell ref="BU219:BY221"/>
    <mergeCell ref="CO219:CS221"/>
    <mergeCell ref="DI219:DM221"/>
    <mergeCell ref="EC219:EG221"/>
    <mergeCell ref="Z219:AF221"/>
    <mergeCell ref="AT219:AZ221"/>
    <mergeCell ref="BN219:BT221"/>
    <mergeCell ref="CH219:CN221"/>
    <mergeCell ref="DB219:DH221"/>
    <mergeCell ref="DV219:EB221"/>
    <mergeCell ref="A223:E224"/>
    <mergeCell ref="U223:Y224"/>
    <mergeCell ref="AO223:AS224"/>
    <mergeCell ref="BI223:BM224"/>
    <mergeCell ref="CC223:CG224"/>
    <mergeCell ref="CW223:DA224"/>
    <mergeCell ref="DQ223:DU224"/>
    <mergeCell ref="A229:C230"/>
    <mergeCell ref="BI229:BK230"/>
    <mergeCell ref="DQ229:DS230"/>
    <mergeCell ref="D229:E230"/>
    <mergeCell ref="X229:Y230"/>
    <mergeCell ref="AR229:AS230"/>
    <mergeCell ref="BL229:BM230"/>
    <mergeCell ref="CF229:CG230"/>
    <mergeCell ref="CZ229:DA230"/>
    <mergeCell ref="DT229:DU230"/>
    <mergeCell ref="U229:W230"/>
    <mergeCell ref="CC229:CE230"/>
    <mergeCell ref="AO229:AQ230"/>
    <mergeCell ref="CW229:CY230"/>
    <mergeCell ref="A231:C232"/>
    <mergeCell ref="BI231:BK232"/>
    <mergeCell ref="DQ231:DS232"/>
    <mergeCell ref="D231:E232"/>
    <mergeCell ref="X231:Y232"/>
    <mergeCell ref="AR231:AS232"/>
    <mergeCell ref="BL231:BM232"/>
    <mergeCell ref="CF231:CG232"/>
    <mergeCell ref="CZ231:DA232"/>
    <mergeCell ref="DT231:DU232"/>
    <mergeCell ref="U231:W232"/>
    <mergeCell ref="CC231:CE232"/>
    <mergeCell ref="AO231:AQ232"/>
    <mergeCell ref="CW231:CY232"/>
    <mergeCell ref="F235:L236"/>
    <mergeCell ref="M235:S236"/>
    <mergeCell ref="Z235:AF236"/>
    <mergeCell ref="AG235:AM236"/>
    <mergeCell ref="AT235:AZ236"/>
    <mergeCell ref="BA235:BG236"/>
    <mergeCell ref="BN235:BT236"/>
    <mergeCell ref="BU235:CA236"/>
    <mergeCell ref="CH235:CN236"/>
    <mergeCell ref="CO235:CU236"/>
    <mergeCell ref="DB235:DH236"/>
    <mergeCell ref="DI235:DO236"/>
    <mergeCell ref="DV235:EB236"/>
    <mergeCell ref="EC235:EI236"/>
    <mergeCell ref="F267:L268"/>
    <mergeCell ref="M267:S268"/>
    <mergeCell ref="Z267:AF268"/>
    <mergeCell ref="AG267:AM268"/>
    <mergeCell ref="AT267:AZ268"/>
    <mergeCell ref="BA267:BG268"/>
    <mergeCell ref="BN267:BT268"/>
    <mergeCell ref="BU267:CA268"/>
    <mergeCell ref="CH267:CN268"/>
    <mergeCell ref="CO267:CU268"/>
    <mergeCell ref="DB267:DH268"/>
    <mergeCell ref="DI267:DO268"/>
    <mergeCell ref="DV267:EB268"/>
    <mergeCell ref="EC267:EI268"/>
    <mergeCell ref="F277:L278"/>
    <mergeCell ref="M277:S278"/>
    <mergeCell ref="Z277:AF278"/>
    <mergeCell ref="AG277:AM278"/>
    <mergeCell ref="AT277:AZ278"/>
    <mergeCell ref="BA277:BG278"/>
    <mergeCell ref="BN277:BT278"/>
    <mergeCell ref="BU277:CA278"/>
    <mergeCell ref="CH277:CN278"/>
    <mergeCell ref="CO277:CU278"/>
    <mergeCell ref="DB277:DH278"/>
    <mergeCell ref="DI277:DO278"/>
    <mergeCell ref="DV277:EB278"/>
    <mergeCell ref="EC277:EI278"/>
    <mergeCell ref="F297:L299"/>
    <mergeCell ref="M297:Q299"/>
    <mergeCell ref="AG297:AK299"/>
    <mergeCell ref="BA297:BE299"/>
    <mergeCell ref="BU297:BY299"/>
    <mergeCell ref="CO297:CS299"/>
    <mergeCell ref="DI297:DM299"/>
    <mergeCell ref="EC297:EG299"/>
    <mergeCell ref="Z297:AF299"/>
    <mergeCell ref="AT297:AZ299"/>
    <mergeCell ref="BN297:BT299"/>
    <mergeCell ref="CH297:CN299"/>
    <mergeCell ref="DB297:DH299"/>
    <mergeCell ref="DV297:EB299"/>
    <mergeCell ref="F314:L316"/>
    <mergeCell ref="M314:Q316"/>
    <mergeCell ref="AG314:AK316"/>
    <mergeCell ref="BA314:BE316"/>
    <mergeCell ref="BU314:BY316"/>
    <mergeCell ref="CO314:CS316"/>
    <mergeCell ref="DI314:DM316"/>
    <mergeCell ref="EC314:EG316"/>
    <mergeCell ref="Z314:AF316"/>
    <mergeCell ref="AT314:AZ316"/>
    <mergeCell ref="BN314:BT316"/>
    <mergeCell ref="CH314:CN316"/>
    <mergeCell ref="DB314:DH316"/>
    <mergeCell ref="DV314:EB316"/>
    <mergeCell ref="F330:L332"/>
    <mergeCell ref="M330:Q332"/>
    <mergeCell ref="AG330:AK332"/>
    <mergeCell ref="BA330:BE332"/>
    <mergeCell ref="BU330:BY332"/>
    <mergeCell ref="CO330:CS332"/>
    <mergeCell ref="DI330:DM332"/>
    <mergeCell ref="EC330:EG332"/>
    <mergeCell ref="Z330:AF332"/>
    <mergeCell ref="AT330:AZ332"/>
    <mergeCell ref="BN330:BT332"/>
    <mergeCell ref="CH330:CN332"/>
    <mergeCell ref="DB330:DH332"/>
    <mergeCell ref="DV330:EB332"/>
    <mergeCell ref="A334:E335"/>
    <mergeCell ref="U334:Y335"/>
    <mergeCell ref="AO334:AS335"/>
    <mergeCell ref="BI334:BM335"/>
    <mergeCell ref="CC334:CG335"/>
    <mergeCell ref="CW334:DA335"/>
    <mergeCell ref="DQ334:DU335"/>
    <mergeCell ref="A340:C341"/>
    <mergeCell ref="BI340:BK341"/>
    <mergeCell ref="DQ340:DS341"/>
    <mergeCell ref="D340:E341"/>
    <mergeCell ref="X340:Y341"/>
    <mergeCell ref="AR340:AS341"/>
    <mergeCell ref="BL340:BM341"/>
    <mergeCell ref="CF340:CG341"/>
    <mergeCell ref="CZ340:DA341"/>
    <mergeCell ref="DT340:DU341"/>
    <mergeCell ref="U340:W341"/>
    <mergeCell ref="CC340:CE341"/>
    <mergeCell ref="AO340:AQ341"/>
    <mergeCell ref="CW340:CY341"/>
    <mergeCell ref="A342:C343"/>
    <mergeCell ref="BI342:BK343"/>
    <mergeCell ref="DQ342:DS343"/>
    <mergeCell ref="D342:E343"/>
    <mergeCell ref="X342:Y343"/>
    <mergeCell ref="AR342:AS343"/>
    <mergeCell ref="BL342:BM343"/>
    <mergeCell ref="CF342:CG343"/>
    <mergeCell ref="CZ342:DA343"/>
    <mergeCell ref="DT342:DU343"/>
    <mergeCell ref="U342:W343"/>
    <mergeCell ref="CC342:CE343"/>
    <mergeCell ref="AO342:AQ343"/>
    <mergeCell ref="CW342:CY343"/>
    <mergeCell ref="F346:L347"/>
    <mergeCell ref="M346:S347"/>
    <mergeCell ref="Z346:AF347"/>
    <mergeCell ref="AG346:AM347"/>
    <mergeCell ref="AT346:AZ347"/>
    <mergeCell ref="BA346:BG347"/>
    <mergeCell ref="BN346:BT347"/>
    <mergeCell ref="BU346:CA347"/>
    <mergeCell ref="CH346:CN347"/>
    <mergeCell ref="CO346:CU347"/>
    <mergeCell ref="DB346:DH347"/>
    <mergeCell ref="DI346:DO347"/>
    <mergeCell ref="DV346:EB347"/>
    <mergeCell ref="EC346:EI347"/>
    <mergeCell ref="F378:L379"/>
    <mergeCell ref="M378:S379"/>
    <mergeCell ref="Z378:AF379"/>
    <mergeCell ref="AG378:AM379"/>
    <mergeCell ref="AT378:AZ379"/>
    <mergeCell ref="BA378:BG379"/>
    <mergeCell ref="BN378:BT379"/>
    <mergeCell ref="BU378:CA379"/>
    <mergeCell ref="CH378:CN379"/>
    <mergeCell ref="CO378:CU379"/>
    <mergeCell ref="DB378:DH379"/>
    <mergeCell ref="DI378:DO379"/>
    <mergeCell ref="DV378:EB379"/>
    <mergeCell ref="EC378:EI379"/>
    <mergeCell ref="F388:L389"/>
    <mergeCell ref="M388:S389"/>
    <mergeCell ref="Z388:AF389"/>
    <mergeCell ref="AG388:AM389"/>
    <mergeCell ref="AT388:AZ389"/>
    <mergeCell ref="BA388:BG389"/>
    <mergeCell ref="BN388:BT389"/>
    <mergeCell ref="BU388:CA389"/>
    <mergeCell ref="CH388:CN389"/>
    <mergeCell ref="CO388:CU389"/>
    <mergeCell ref="DB388:DH389"/>
    <mergeCell ref="DI388:DO389"/>
    <mergeCell ref="DV388:EB389"/>
    <mergeCell ref="EC388:EI389"/>
    <mergeCell ref="F408:L410"/>
    <mergeCell ref="M408:Q410"/>
    <mergeCell ref="AG408:AK410"/>
    <mergeCell ref="BA408:BE410"/>
    <mergeCell ref="BU408:BY410"/>
    <mergeCell ref="CO408:CS410"/>
    <mergeCell ref="DI408:DM410"/>
    <mergeCell ref="EC408:EG410"/>
    <mergeCell ref="Z408:AF410"/>
    <mergeCell ref="AT408:AZ410"/>
    <mergeCell ref="BN408:BT410"/>
    <mergeCell ref="CH408:CN410"/>
    <mergeCell ref="DB408:DH410"/>
    <mergeCell ref="DV408:EB410"/>
    <mergeCell ref="F425:L427"/>
    <mergeCell ref="M425:Q427"/>
    <mergeCell ref="AG425:AK427"/>
    <mergeCell ref="BA425:BE427"/>
    <mergeCell ref="BU425:BY427"/>
    <mergeCell ref="CO425:CS427"/>
    <mergeCell ref="DI425:DM427"/>
    <mergeCell ref="EC425:EG427"/>
    <mergeCell ref="Z425:AF427"/>
    <mergeCell ref="AT425:AZ427"/>
    <mergeCell ref="BN425:BT427"/>
    <mergeCell ref="CH425:CN427"/>
    <mergeCell ref="DB425:DH427"/>
    <mergeCell ref="DV425:EB427"/>
    <mergeCell ref="F441:L443"/>
    <mergeCell ref="M441:Q443"/>
    <mergeCell ref="AG441:AK443"/>
    <mergeCell ref="BA441:BE443"/>
    <mergeCell ref="BU441:BY443"/>
    <mergeCell ref="CO441:CS443"/>
    <mergeCell ref="DI441:DM443"/>
    <mergeCell ref="EC441:EG443"/>
    <mergeCell ref="Z441:AF443"/>
    <mergeCell ref="AT441:AZ443"/>
    <mergeCell ref="BN441:BT443"/>
    <mergeCell ref="CH441:CN443"/>
    <mergeCell ref="DB441:DH443"/>
    <mergeCell ref="DV441:EB443"/>
    <mergeCell ref="A445:E446"/>
    <mergeCell ref="U445:Y446"/>
    <mergeCell ref="AO445:AS446"/>
    <mergeCell ref="BI445:BM446"/>
    <mergeCell ref="CC445:CG446"/>
    <mergeCell ref="CW445:DA446"/>
    <mergeCell ref="DQ445:DU446"/>
    <mergeCell ref="A451:C452"/>
    <mergeCell ref="BI451:BK452"/>
    <mergeCell ref="DQ451:DS452"/>
    <mergeCell ref="D451:E452"/>
    <mergeCell ref="X451:Y452"/>
    <mergeCell ref="AR451:AS452"/>
    <mergeCell ref="BL451:BM452"/>
    <mergeCell ref="CF451:CG452"/>
    <mergeCell ref="CZ451:DA452"/>
    <mergeCell ref="DT451:DU452"/>
    <mergeCell ref="U451:W452"/>
    <mergeCell ref="CC451:CE452"/>
    <mergeCell ref="AO451:AQ452"/>
    <mergeCell ref="CW451:CY452"/>
    <mergeCell ref="A453:C454"/>
    <mergeCell ref="BI453:BK454"/>
    <mergeCell ref="DQ453:DS454"/>
    <mergeCell ref="D453:E454"/>
    <mergeCell ref="X453:Y454"/>
    <mergeCell ref="AR453:AS454"/>
    <mergeCell ref="BL453:BM454"/>
    <mergeCell ref="CF453:CG454"/>
    <mergeCell ref="CZ453:DA454"/>
    <mergeCell ref="DT453:DU454"/>
    <mergeCell ref="U453:W454"/>
    <mergeCell ref="CC453:CE454"/>
    <mergeCell ref="AO453:AQ454"/>
    <mergeCell ref="CW453:CY454"/>
    <mergeCell ref="F457:L458"/>
    <mergeCell ref="M457:S458"/>
    <mergeCell ref="Z457:AF458"/>
    <mergeCell ref="AG457:AM458"/>
    <mergeCell ref="AT457:AZ458"/>
    <mergeCell ref="BA457:BG458"/>
    <mergeCell ref="BN457:BT458"/>
    <mergeCell ref="BU457:CA458"/>
    <mergeCell ref="CH457:CN458"/>
    <mergeCell ref="CO457:CU458"/>
    <mergeCell ref="DB457:DH458"/>
    <mergeCell ref="DI457:DO458"/>
    <mergeCell ref="DV457:EB458"/>
    <mergeCell ref="EC457:EI458"/>
    <mergeCell ref="F489:L490"/>
    <mergeCell ref="M489:S490"/>
    <mergeCell ref="Z489:AF490"/>
    <mergeCell ref="AG489:AM490"/>
    <mergeCell ref="AT489:AZ490"/>
    <mergeCell ref="BA489:BG490"/>
    <mergeCell ref="BN489:BT490"/>
    <mergeCell ref="BU489:CA490"/>
    <mergeCell ref="CH489:CN490"/>
    <mergeCell ref="CO489:CU490"/>
    <mergeCell ref="DB489:DH490"/>
    <mergeCell ref="DI489:DO490"/>
    <mergeCell ref="DV489:EB490"/>
    <mergeCell ref="EC489:EI490"/>
    <mergeCell ref="F499:L500"/>
    <mergeCell ref="M499:S500"/>
    <mergeCell ref="Z499:AF500"/>
    <mergeCell ref="AG499:AM500"/>
    <mergeCell ref="AT499:AZ500"/>
    <mergeCell ref="BA499:BG500"/>
    <mergeCell ref="BN499:BT500"/>
    <mergeCell ref="BU499:CA500"/>
    <mergeCell ref="CH499:CN500"/>
    <mergeCell ref="CO499:CU500"/>
    <mergeCell ref="DB499:DH500"/>
    <mergeCell ref="DI499:DO500"/>
    <mergeCell ref="DV499:EB500"/>
    <mergeCell ref="EC499:EI500"/>
    <mergeCell ref="F519:L521"/>
    <mergeCell ref="M519:Q521"/>
    <mergeCell ref="AG519:AK521"/>
    <mergeCell ref="BA519:BE521"/>
    <mergeCell ref="BU519:BY521"/>
    <mergeCell ref="CO519:CS521"/>
    <mergeCell ref="DI519:DM521"/>
    <mergeCell ref="EC519:EG521"/>
    <mergeCell ref="Z519:AF521"/>
    <mergeCell ref="AT519:AZ521"/>
    <mergeCell ref="BN519:BT521"/>
    <mergeCell ref="CH519:CN521"/>
    <mergeCell ref="DB519:DH521"/>
    <mergeCell ref="DV519:EB521"/>
    <mergeCell ref="F536:L538"/>
    <mergeCell ref="M536:Q538"/>
    <mergeCell ref="AG536:AK538"/>
    <mergeCell ref="BA536:BE538"/>
    <mergeCell ref="BU536:BY538"/>
    <mergeCell ref="CO536:CS538"/>
    <mergeCell ref="DI536:DM538"/>
    <mergeCell ref="EC536:EG538"/>
    <mergeCell ref="Z536:AF538"/>
    <mergeCell ref="AT536:AZ538"/>
    <mergeCell ref="BN536:BT538"/>
    <mergeCell ref="CH536:CN538"/>
    <mergeCell ref="DB536:DH538"/>
    <mergeCell ref="DV536:EB538"/>
    <mergeCell ref="F552:L554"/>
    <mergeCell ref="M552:Q554"/>
    <mergeCell ref="AG552:AK554"/>
    <mergeCell ref="BA552:BE554"/>
    <mergeCell ref="BU552:BY554"/>
    <mergeCell ref="CO552:CS554"/>
    <mergeCell ref="DI552:DM554"/>
    <mergeCell ref="EC552:EG554"/>
    <mergeCell ref="Z552:AF554"/>
    <mergeCell ref="AT552:AZ554"/>
    <mergeCell ref="BN552:BT554"/>
    <mergeCell ref="CH552:CN554"/>
    <mergeCell ref="DB552:DH554"/>
    <mergeCell ref="DV552:EB554"/>
    <mergeCell ref="A556:E557"/>
    <mergeCell ref="U556:Y557"/>
    <mergeCell ref="AO556:AS557"/>
    <mergeCell ref="BI556:BM557"/>
    <mergeCell ref="CC556:CG557"/>
    <mergeCell ref="CW556:DA557"/>
    <mergeCell ref="DQ556:DU557"/>
    <mergeCell ref="A562:C563"/>
    <mergeCell ref="BI562:BK563"/>
    <mergeCell ref="DQ562:DS563"/>
    <mergeCell ref="D562:E563"/>
    <mergeCell ref="X562:Y563"/>
    <mergeCell ref="AR562:AS563"/>
    <mergeCell ref="BL562:BM563"/>
    <mergeCell ref="CF562:CG563"/>
    <mergeCell ref="CZ562:DA563"/>
    <mergeCell ref="DT562:DU563"/>
    <mergeCell ref="U562:W563"/>
    <mergeCell ref="CC562:CE563"/>
    <mergeCell ref="AO562:AQ563"/>
    <mergeCell ref="CW562:CY563"/>
    <mergeCell ref="A564:C565"/>
    <mergeCell ref="BI564:BK565"/>
    <mergeCell ref="DQ564:DS565"/>
    <mergeCell ref="D564:E565"/>
    <mergeCell ref="X564:Y565"/>
    <mergeCell ref="AR564:AS565"/>
    <mergeCell ref="BL564:BM565"/>
    <mergeCell ref="CF564:CG565"/>
    <mergeCell ref="CZ564:DA565"/>
    <mergeCell ref="DT564:DU565"/>
    <mergeCell ref="U564:W565"/>
    <mergeCell ref="CC564:CE565"/>
    <mergeCell ref="AO564:AQ565"/>
    <mergeCell ref="CW564:CY565"/>
    <mergeCell ref="F568:L569"/>
    <mergeCell ref="M568:S569"/>
    <mergeCell ref="Z568:AF569"/>
    <mergeCell ref="AG568:AM569"/>
    <mergeCell ref="AT568:AZ569"/>
    <mergeCell ref="BA568:BG569"/>
    <mergeCell ref="BN568:BT569"/>
    <mergeCell ref="BU568:CA569"/>
    <mergeCell ref="CH568:CN569"/>
    <mergeCell ref="CO568:CU569"/>
    <mergeCell ref="DB568:DH569"/>
    <mergeCell ref="DI568:DO569"/>
    <mergeCell ref="DV568:EB569"/>
    <mergeCell ref="EC568:EI569"/>
    <mergeCell ref="F600:L601"/>
    <mergeCell ref="M600:S601"/>
    <mergeCell ref="Z600:AF601"/>
    <mergeCell ref="AG600:AM601"/>
    <mergeCell ref="AT600:AZ601"/>
    <mergeCell ref="BA600:BG601"/>
    <mergeCell ref="BN600:BT601"/>
    <mergeCell ref="BU600:CA601"/>
    <mergeCell ref="CH600:CN601"/>
    <mergeCell ref="CO600:CU601"/>
    <mergeCell ref="DB600:DH601"/>
    <mergeCell ref="DI600:DO601"/>
    <mergeCell ref="DV600:EB601"/>
    <mergeCell ref="EC600:EI601"/>
    <mergeCell ref="F610:L611"/>
    <mergeCell ref="M610:S611"/>
    <mergeCell ref="Z610:AF611"/>
    <mergeCell ref="AG610:AM611"/>
    <mergeCell ref="AT610:AZ611"/>
    <mergeCell ref="BA610:BG611"/>
    <mergeCell ref="BN610:BT611"/>
    <mergeCell ref="BU610:CA611"/>
    <mergeCell ref="CH610:CN611"/>
    <mergeCell ref="CO610:CU611"/>
    <mergeCell ref="DB610:DH611"/>
    <mergeCell ref="DI610:DO611"/>
    <mergeCell ref="DV610:EB611"/>
    <mergeCell ref="EC610:EI611"/>
    <mergeCell ref="F630:L632"/>
    <mergeCell ref="M630:Q632"/>
    <mergeCell ref="AG630:AK632"/>
    <mergeCell ref="BA630:BE632"/>
    <mergeCell ref="BU630:BY632"/>
    <mergeCell ref="CO630:CS632"/>
    <mergeCell ref="DI630:DM632"/>
    <mergeCell ref="EC630:EG632"/>
    <mergeCell ref="Z630:AF632"/>
    <mergeCell ref="AT630:AZ632"/>
    <mergeCell ref="BN630:BT632"/>
    <mergeCell ref="CH630:CN632"/>
    <mergeCell ref="DB630:DH632"/>
    <mergeCell ref="DV630:EB632"/>
    <mergeCell ref="F647:L649"/>
    <mergeCell ref="M647:Q649"/>
    <mergeCell ref="AG647:AK649"/>
    <mergeCell ref="BA647:BE649"/>
    <mergeCell ref="BU647:BY649"/>
    <mergeCell ref="CO647:CS649"/>
    <mergeCell ref="DI647:DM649"/>
    <mergeCell ref="EC647:EG649"/>
    <mergeCell ref="Z647:AF649"/>
    <mergeCell ref="AT647:AZ649"/>
    <mergeCell ref="BN647:BT649"/>
    <mergeCell ref="CH647:CN649"/>
    <mergeCell ref="DB647:DH649"/>
    <mergeCell ref="DV647:EB649"/>
    <mergeCell ref="F663:L665"/>
    <mergeCell ref="M663:Q665"/>
    <mergeCell ref="AG663:AK665"/>
    <mergeCell ref="BA663:BE665"/>
    <mergeCell ref="BU663:BY665"/>
    <mergeCell ref="CO663:CS665"/>
    <mergeCell ref="DI663:DM665"/>
    <mergeCell ref="EC663:EG665"/>
    <mergeCell ref="Z663:AF665"/>
    <mergeCell ref="AT663:AZ665"/>
    <mergeCell ref="BN663:BT665"/>
    <mergeCell ref="CH663:CN665"/>
    <mergeCell ref="DB663:DH665"/>
    <mergeCell ref="DV663:EB665"/>
    <mergeCell ref="A667:E668"/>
    <mergeCell ref="U667:Y668"/>
    <mergeCell ref="AO667:AS668"/>
    <mergeCell ref="BI667:BM668"/>
    <mergeCell ref="CC667:CG668"/>
    <mergeCell ref="CW667:DA668"/>
    <mergeCell ref="DQ667:DU668"/>
    <mergeCell ref="A673:C674"/>
    <mergeCell ref="BI673:BK674"/>
    <mergeCell ref="DQ673:DS674"/>
    <mergeCell ref="D673:E674"/>
    <mergeCell ref="X673:Y674"/>
    <mergeCell ref="AR673:AS674"/>
    <mergeCell ref="BL673:BM674"/>
    <mergeCell ref="CF673:CG674"/>
    <mergeCell ref="CZ673:DA674"/>
    <mergeCell ref="DT673:DU674"/>
    <mergeCell ref="U673:W674"/>
    <mergeCell ref="CC673:CE674"/>
    <mergeCell ref="AO673:AQ674"/>
    <mergeCell ref="CW673:CY674"/>
    <mergeCell ref="A675:C676"/>
    <mergeCell ref="BI675:BK676"/>
    <mergeCell ref="DQ675:DS676"/>
    <mergeCell ref="D675:E676"/>
    <mergeCell ref="X675:Y676"/>
    <mergeCell ref="AR675:AS676"/>
    <mergeCell ref="BL675:BM676"/>
    <mergeCell ref="CF675:CG676"/>
    <mergeCell ref="CZ675:DA676"/>
    <mergeCell ref="DT675:DU676"/>
    <mergeCell ref="U675:W676"/>
    <mergeCell ref="CC675:CE676"/>
    <mergeCell ref="AO675:AQ676"/>
    <mergeCell ref="CW675:CY676"/>
    <mergeCell ref="F679:L680"/>
    <mergeCell ref="M679:S680"/>
    <mergeCell ref="Z679:AF680"/>
    <mergeCell ref="AG679:AM680"/>
    <mergeCell ref="AT679:AZ680"/>
    <mergeCell ref="BA679:BG680"/>
    <mergeCell ref="BN679:BT680"/>
    <mergeCell ref="BU679:CA680"/>
    <mergeCell ref="CH679:CN680"/>
    <mergeCell ref="CO679:CU680"/>
    <mergeCell ref="DB679:DH680"/>
    <mergeCell ref="DI679:DO680"/>
    <mergeCell ref="DV679:EB680"/>
    <mergeCell ref="EC679:EI680"/>
    <mergeCell ref="F711:L712"/>
    <mergeCell ref="M711:S712"/>
    <mergeCell ref="Z711:AF712"/>
    <mergeCell ref="AG711:AM712"/>
    <mergeCell ref="AT711:AZ712"/>
    <mergeCell ref="BA711:BG712"/>
    <mergeCell ref="BN711:BT712"/>
    <mergeCell ref="BU711:CA712"/>
    <mergeCell ref="CH711:CN712"/>
    <mergeCell ref="CO711:CU712"/>
    <mergeCell ref="DB711:DH712"/>
    <mergeCell ref="DI711:DO712"/>
    <mergeCell ref="DV711:EB712"/>
    <mergeCell ref="EC711:EI712"/>
    <mergeCell ref="F721:L722"/>
    <mergeCell ref="M721:S722"/>
    <mergeCell ref="Z721:AF722"/>
    <mergeCell ref="AG721:AM722"/>
    <mergeCell ref="AT721:AZ722"/>
    <mergeCell ref="BA721:BG722"/>
    <mergeCell ref="BN721:BT722"/>
    <mergeCell ref="BU721:CA722"/>
    <mergeCell ref="CH721:CN722"/>
    <mergeCell ref="CO721:CU722"/>
    <mergeCell ref="DB721:DH722"/>
    <mergeCell ref="DI721:DO722"/>
    <mergeCell ref="DV721:EB722"/>
    <mergeCell ref="EC721:EI722"/>
    <mergeCell ref="F741:L743"/>
    <mergeCell ref="M741:Q743"/>
    <mergeCell ref="AG741:AK743"/>
    <mergeCell ref="BA741:BE743"/>
    <mergeCell ref="BU741:BY743"/>
    <mergeCell ref="CO741:CS743"/>
    <mergeCell ref="DI741:DM743"/>
    <mergeCell ref="EC741:EG743"/>
    <mergeCell ref="Z741:AF743"/>
    <mergeCell ref="AT741:AZ743"/>
    <mergeCell ref="BN741:BT743"/>
    <mergeCell ref="CH741:CN743"/>
    <mergeCell ref="DB741:DH743"/>
    <mergeCell ref="DV741:EB743"/>
    <mergeCell ref="F758:L760"/>
    <mergeCell ref="M758:Q760"/>
    <mergeCell ref="AG758:AK760"/>
    <mergeCell ref="BA758:BE760"/>
    <mergeCell ref="BU758:BY760"/>
    <mergeCell ref="CO758:CS760"/>
    <mergeCell ref="DI758:DM760"/>
    <mergeCell ref="EC758:EG760"/>
    <mergeCell ref="Z758:AF760"/>
    <mergeCell ref="AT758:AZ760"/>
    <mergeCell ref="BN758:BT760"/>
    <mergeCell ref="CH758:CN760"/>
    <mergeCell ref="DB758:DH760"/>
    <mergeCell ref="DV758:EB760"/>
    <mergeCell ref="F774:L776"/>
    <mergeCell ref="M774:Q776"/>
    <mergeCell ref="AG774:AK776"/>
    <mergeCell ref="BA774:BE776"/>
    <mergeCell ref="BU774:BY776"/>
    <mergeCell ref="CO774:CS776"/>
    <mergeCell ref="DI774:DM776"/>
    <mergeCell ref="EC774:EG776"/>
    <mergeCell ref="Z774:AF776"/>
    <mergeCell ref="AT774:AZ776"/>
    <mergeCell ref="BN774:BT776"/>
    <mergeCell ref="CH774:CN776"/>
    <mergeCell ref="DB774:DH776"/>
    <mergeCell ref="DV774:EB776"/>
    <mergeCell ref="A778:E779"/>
    <mergeCell ref="U778:Y779"/>
    <mergeCell ref="AO778:AS779"/>
    <mergeCell ref="BI778:BM779"/>
    <mergeCell ref="CC778:CG779"/>
    <mergeCell ref="CW778:DA779"/>
    <mergeCell ref="DQ778:DU779"/>
    <mergeCell ref="A784:C785"/>
    <mergeCell ref="BI784:BK785"/>
    <mergeCell ref="DQ784:DS785"/>
    <mergeCell ref="D784:E785"/>
    <mergeCell ref="X784:Y785"/>
    <mergeCell ref="AR784:AS785"/>
    <mergeCell ref="BL784:BM785"/>
    <mergeCell ref="CF784:CG785"/>
    <mergeCell ref="CZ784:DA785"/>
    <mergeCell ref="DT784:DU785"/>
    <mergeCell ref="U784:W785"/>
    <mergeCell ref="CC784:CE785"/>
    <mergeCell ref="AO784:AQ785"/>
    <mergeCell ref="CW784:CY785"/>
    <mergeCell ref="A786:C787"/>
    <mergeCell ref="BI786:BK787"/>
    <mergeCell ref="DQ786:DS787"/>
    <mergeCell ref="D786:E787"/>
    <mergeCell ref="X786:Y787"/>
    <mergeCell ref="AR786:AS787"/>
    <mergeCell ref="BL786:BM787"/>
    <mergeCell ref="CF786:CG787"/>
    <mergeCell ref="CZ786:DA787"/>
    <mergeCell ref="DT786:DU787"/>
    <mergeCell ref="U786:W787"/>
    <mergeCell ref="CC786:CE787"/>
    <mergeCell ref="AO786:AQ787"/>
    <mergeCell ref="CW786:CY787"/>
    <mergeCell ref="F790:L791"/>
    <mergeCell ref="M790:S791"/>
    <mergeCell ref="Z790:AF791"/>
    <mergeCell ref="AG790:AM791"/>
    <mergeCell ref="AT790:AZ791"/>
    <mergeCell ref="BA790:BG791"/>
    <mergeCell ref="BN790:BT791"/>
    <mergeCell ref="BU790:CA791"/>
    <mergeCell ref="CH790:CN791"/>
    <mergeCell ref="CO790:CU791"/>
    <mergeCell ref="DB790:DH791"/>
    <mergeCell ref="DI790:DO791"/>
    <mergeCell ref="DV790:EB791"/>
    <mergeCell ref="EC790:EI791"/>
    <mergeCell ref="F822:L823"/>
    <mergeCell ref="M822:S823"/>
    <mergeCell ref="Z822:AF823"/>
    <mergeCell ref="AG822:AM823"/>
    <mergeCell ref="AT822:AZ823"/>
    <mergeCell ref="BA822:BG823"/>
    <mergeCell ref="BN822:BT823"/>
    <mergeCell ref="BU822:CA823"/>
    <mergeCell ref="CH822:CN823"/>
    <mergeCell ref="CO822:CU823"/>
    <mergeCell ref="DB822:DH823"/>
    <mergeCell ref="DI822:DO823"/>
    <mergeCell ref="DV822:EB823"/>
    <mergeCell ref="EC822:EI823"/>
    <mergeCell ref="F832:L833"/>
    <mergeCell ref="M832:S833"/>
    <mergeCell ref="Z832:AF833"/>
    <mergeCell ref="AG832:AM833"/>
    <mergeCell ref="AT832:AZ833"/>
    <mergeCell ref="BA832:BG833"/>
    <mergeCell ref="BN832:BT833"/>
    <mergeCell ref="BU832:CA833"/>
    <mergeCell ref="CH832:CN833"/>
    <mergeCell ref="CO832:CU833"/>
    <mergeCell ref="DB832:DH833"/>
    <mergeCell ref="DI832:DO833"/>
    <mergeCell ref="DV832:EB833"/>
    <mergeCell ref="EC832:EI833"/>
    <mergeCell ref="F852:L854"/>
    <mergeCell ref="M852:Q854"/>
    <mergeCell ref="AG852:AK854"/>
    <mergeCell ref="BA852:BE854"/>
    <mergeCell ref="BU852:BY854"/>
    <mergeCell ref="CO852:CS854"/>
    <mergeCell ref="DI852:DM854"/>
    <mergeCell ref="EC852:EG854"/>
    <mergeCell ref="Z852:AF854"/>
    <mergeCell ref="AT852:AZ854"/>
    <mergeCell ref="BN852:BT854"/>
    <mergeCell ref="CH852:CN854"/>
    <mergeCell ref="DB852:DH854"/>
    <mergeCell ref="DV852:EB854"/>
    <mergeCell ref="F869:L871"/>
    <mergeCell ref="M869:Q871"/>
    <mergeCell ref="AG869:AK871"/>
    <mergeCell ref="BA869:BE871"/>
    <mergeCell ref="BU869:BY871"/>
    <mergeCell ref="CO869:CS871"/>
    <mergeCell ref="DI869:DM871"/>
    <mergeCell ref="EC869:EG871"/>
    <mergeCell ref="Z869:AF871"/>
    <mergeCell ref="AT869:AZ871"/>
    <mergeCell ref="BN869:BT871"/>
    <mergeCell ref="CH869:CN871"/>
    <mergeCell ref="DB869:DH871"/>
    <mergeCell ref="DV869:EB871"/>
    <mergeCell ref="F885:L887"/>
    <mergeCell ref="M885:Q887"/>
    <mergeCell ref="AG885:AK887"/>
    <mergeCell ref="BA885:BE887"/>
    <mergeCell ref="BU885:BY887"/>
    <mergeCell ref="CO885:CS887"/>
    <mergeCell ref="DI885:DM887"/>
    <mergeCell ref="EC885:EG887"/>
    <mergeCell ref="Z885:AF887"/>
    <mergeCell ref="AT885:AZ887"/>
    <mergeCell ref="BN885:BT887"/>
    <mergeCell ref="CH885:CN887"/>
    <mergeCell ref="DB885:DH887"/>
    <mergeCell ref="DV885:EB887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J887"/>
  <sheetViews>
    <sheetView zoomScale="25" zoomScaleNormal="25" topLeftCell="CU769" workbookViewId="0">
      <selection activeCell="CZ807" sqref="CZ807"/>
    </sheetView>
  </sheetViews>
  <sheetFormatPr defaultColWidth="25.7777777777778" defaultRowHeight="50" customHeight="1"/>
  <cols>
    <col min="1" max="16384" width="25.7777777777778" style="1" customWidth="1"/>
  </cols>
  <sheetData>
    <row r="1" s="1" customFormat="1" customHeight="1" spans="1:140">
      <c r="A1" s="2" t="s">
        <v>114</v>
      </c>
      <c r="B1" s="2"/>
      <c r="C1" s="2"/>
      <c r="D1" s="2"/>
      <c r="E1" s="2"/>
      <c r="F1" s="3" t="s">
        <v>1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1"/>
      <c r="U1" s="2" t="s">
        <v>115</v>
      </c>
      <c r="V1" s="2"/>
      <c r="W1" s="2"/>
      <c r="X1" s="2"/>
      <c r="Y1" s="2"/>
      <c r="Z1" s="3" t="s">
        <v>1</v>
      </c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1"/>
      <c r="AO1" s="2" t="s">
        <v>116</v>
      </c>
      <c r="AP1" s="2"/>
      <c r="AQ1" s="2"/>
      <c r="AR1" s="2"/>
      <c r="AS1" s="2"/>
      <c r="AT1" s="3" t="s">
        <v>1</v>
      </c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1"/>
      <c r="BI1" s="2" t="s">
        <v>117</v>
      </c>
      <c r="BJ1" s="2"/>
      <c r="BK1" s="2"/>
      <c r="BL1" s="2"/>
      <c r="BM1" s="2"/>
      <c r="BN1" s="3" t="s">
        <v>1</v>
      </c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1"/>
      <c r="CC1" s="2" t="s">
        <v>118</v>
      </c>
      <c r="CD1" s="2"/>
      <c r="CE1" s="2"/>
      <c r="CF1" s="2"/>
      <c r="CG1" s="2"/>
      <c r="CH1" s="3" t="s">
        <v>1</v>
      </c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1"/>
      <c r="CW1" s="2" t="s">
        <v>119</v>
      </c>
      <c r="CX1" s="2"/>
      <c r="CY1" s="2"/>
      <c r="CZ1" s="2"/>
      <c r="DA1" s="2"/>
      <c r="DB1" s="3" t="s">
        <v>1</v>
      </c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1"/>
      <c r="DQ1" s="2" t="s">
        <v>120</v>
      </c>
      <c r="DR1" s="2"/>
      <c r="DS1" s="2"/>
      <c r="DT1" s="2"/>
      <c r="DU1" s="2"/>
      <c r="DV1" s="3" t="s">
        <v>1</v>
      </c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</row>
    <row r="2" s="1" customFormat="1" customHeight="1" spans="1:140">
      <c r="A2" s="2"/>
      <c r="B2" s="2"/>
      <c r="C2" s="2"/>
      <c r="D2" s="2"/>
      <c r="E2" s="2"/>
      <c r="F2" s="4" t="s">
        <v>8</v>
      </c>
      <c r="G2" s="5"/>
      <c r="H2" s="5"/>
      <c r="I2" s="6"/>
      <c r="J2" s="7" t="s">
        <v>9</v>
      </c>
      <c r="K2" s="7"/>
      <c r="L2" s="7"/>
      <c r="M2" s="7"/>
      <c r="N2" s="8" t="s">
        <v>10</v>
      </c>
      <c r="O2" s="8"/>
      <c r="P2" s="8"/>
      <c r="Q2" s="9" t="s">
        <v>11</v>
      </c>
      <c r="R2" s="10" t="s">
        <v>12</v>
      </c>
      <c r="S2" s="10" t="s">
        <v>13</v>
      </c>
      <c r="U2" s="2"/>
      <c r="V2" s="2"/>
      <c r="W2" s="2"/>
      <c r="X2" s="2"/>
      <c r="Y2" s="2"/>
      <c r="Z2" s="4" t="s">
        <v>8</v>
      </c>
      <c r="AA2" s="5"/>
      <c r="AB2" s="5"/>
      <c r="AC2" s="6"/>
      <c r="AD2" s="7" t="s">
        <v>9</v>
      </c>
      <c r="AE2" s="7"/>
      <c r="AF2" s="7"/>
      <c r="AG2" s="7"/>
      <c r="AH2" s="8" t="s">
        <v>10</v>
      </c>
      <c r="AI2" s="8"/>
      <c r="AJ2" s="8"/>
      <c r="AK2" s="9" t="s">
        <v>11</v>
      </c>
      <c r="AL2" s="10" t="s">
        <v>12</v>
      </c>
      <c r="AM2" s="10" t="s">
        <v>13</v>
      </c>
      <c r="AO2" s="2"/>
      <c r="AP2" s="2"/>
      <c r="AQ2" s="2"/>
      <c r="AR2" s="2"/>
      <c r="AS2" s="2"/>
      <c r="AT2" s="4" t="s">
        <v>8</v>
      </c>
      <c r="AU2" s="5"/>
      <c r="AV2" s="5"/>
      <c r="AW2" s="6"/>
      <c r="AX2" s="7" t="s">
        <v>9</v>
      </c>
      <c r="AY2" s="7"/>
      <c r="AZ2" s="7"/>
      <c r="BA2" s="7"/>
      <c r="BB2" s="8" t="s">
        <v>10</v>
      </c>
      <c r="BC2" s="8"/>
      <c r="BD2" s="8"/>
      <c r="BE2" s="9" t="s">
        <v>11</v>
      </c>
      <c r="BF2" s="10" t="s">
        <v>12</v>
      </c>
      <c r="BG2" s="10" t="s">
        <v>13</v>
      </c>
      <c r="BI2" s="2"/>
      <c r="BJ2" s="2"/>
      <c r="BK2" s="2"/>
      <c r="BL2" s="2"/>
      <c r="BM2" s="2"/>
      <c r="BN2" s="4" t="s">
        <v>8</v>
      </c>
      <c r="BO2" s="5"/>
      <c r="BP2" s="5"/>
      <c r="BQ2" s="6"/>
      <c r="BR2" s="7" t="s">
        <v>9</v>
      </c>
      <c r="BS2" s="7"/>
      <c r="BT2" s="7"/>
      <c r="BU2" s="7"/>
      <c r="BV2" s="8" t="s">
        <v>10</v>
      </c>
      <c r="BW2" s="8"/>
      <c r="BX2" s="8"/>
      <c r="BY2" s="9" t="s">
        <v>11</v>
      </c>
      <c r="BZ2" s="10" t="s">
        <v>12</v>
      </c>
      <c r="CA2" s="10" t="s">
        <v>13</v>
      </c>
      <c r="CC2" s="2"/>
      <c r="CD2" s="2"/>
      <c r="CE2" s="2"/>
      <c r="CF2" s="2"/>
      <c r="CG2" s="2"/>
      <c r="CH2" s="4" t="s">
        <v>8</v>
      </c>
      <c r="CI2" s="5"/>
      <c r="CJ2" s="5"/>
      <c r="CK2" s="6"/>
      <c r="CL2" s="7" t="s">
        <v>9</v>
      </c>
      <c r="CM2" s="7"/>
      <c r="CN2" s="7"/>
      <c r="CO2" s="7"/>
      <c r="CP2" s="8" t="s">
        <v>10</v>
      </c>
      <c r="CQ2" s="8"/>
      <c r="CR2" s="8"/>
      <c r="CS2" s="9" t="s">
        <v>11</v>
      </c>
      <c r="CT2" s="10" t="s">
        <v>12</v>
      </c>
      <c r="CU2" s="10" t="s">
        <v>13</v>
      </c>
      <c r="CW2" s="2"/>
      <c r="CX2" s="2"/>
      <c r="CY2" s="2"/>
      <c r="CZ2" s="2"/>
      <c r="DA2" s="2"/>
      <c r="DB2" s="4" t="s">
        <v>8</v>
      </c>
      <c r="DC2" s="5"/>
      <c r="DD2" s="5"/>
      <c r="DE2" s="6"/>
      <c r="DF2" s="7" t="s">
        <v>9</v>
      </c>
      <c r="DG2" s="7"/>
      <c r="DH2" s="7"/>
      <c r="DI2" s="7"/>
      <c r="DJ2" s="8" t="s">
        <v>10</v>
      </c>
      <c r="DK2" s="8"/>
      <c r="DL2" s="8"/>
      <c r="DM2" s="9" t="s">
        <v>11</v>
      </c>
      <c r="DN2" s="10" t="s">
        <v>12</v>
      </c>
      <c r="DO2" s="10" t="s">
        <v>13</v>
      </c>
      <c r="DQ2" s="2"/>
      <c r="DR2" s="2"/>
      <c r="DS2" s="2"/>
      <c r="DT2" s="2"/>
      <c r="DU2" s="2"/>
      <c r="DV2" s="4" t="s">
        <v>8</v>
      </c>
      <c r="DW2" s="5"/>
      <c r="DX2" s="5"/>
      <c r="DY2" s="6"/>
      <c r="DZ2" s="7" t="s">
        <v>9</v>
      </c>
      <c r="EA2" s="7"/>
      <c r="EB2" s="7"/>
      <c r="EC2" s="7"/>
      <c r="ED2" s="8" t="s">
        <v>10</v>
      </c>
      <c r="EE2" s="8"/>
      <c r="EF2" s="8"/>
      <c r="EG2" s="9" t="s">
        <v>11</v>
      </c>
      <c r="EH2" s="10" t="s">
        <v>12</v>
      </c>
      <c r="EI2" s="10" t="s">
        <v>13</v>
      </c>
    </row>
    <row r="3" s="1" customFormat="1" customHeight="1" spans="1:140">
      <c r="A3" s="1" t="s">
        <v>14</v>
      </c>
      <c r="B3" s="1" t="s">
        <v>15</v>
      </c>
      <c r="C3" s="1" t="s">
        <v>16</v>
      </c>
      <c r="D3" s="1" t="s">
        <v>17</v>
      </c>
      <c r="E3" s="1" t="s">
        <v>18</v>
      </c>
      <c r="F3" s="11" t="s">
        <v>19</v>
      </c>
      <c r="G3" s="11" t="s">
        <v>20</v>
      </c>
      <c r="H3" s="12" t="s">
        <v>21</v>
      </c>
      <c r="I3" s="13" t="s">
        <v>8</v>
      </c>
      <c r="J3" s="11" t="s">
        <v>22</v>
      </c>
      <c r="K3" s="11" t="s">
        <v>23</v>
      </c>
      <c r="L3" s="11" t="s">
        <v>24</v>
      </c>
      <c r="M3" s="7" t="s">
        <v>25</v>
      </c>
      <c r="N3" s="11" t="s">
        <v>26</v>
      </c>
      <c r="O3" s="11" t="s">
        <v>27</v>
      </c>
      <c r="P3" s="8" t="s">
        <v>28</v>
      </c>
      <c r="Q3" s="9" t="s">
        <v>29</v>
      </c>
      <c r="R3" s="14"/>
      <c r="S3" s="14"/>
      <c r="T3" s="1"/>
      <c r="U3" s="1" t="s">
        <v>14</v>
      </c>
      <c r="V3" s="1" t="s">
        <v>15</v>
      </c>
      <c r="W3" s="1" t="s">
        <v>16</v>
      </c>
      <c r="X3" s="1" t="s">
        <v>17</v>
      </c>
      <c r="Y3" s="1" t="s">
        <v>18</v>
      </c>
      <c r="Z3" s="11" t="s">
        <v>19</v>
      </c>
      <c r="AA3" s="11" t="s">
        <v>20</v>
      </c>
      <c r="AB3" s="12" t="s">
        <v>21</v>
      </c>
      <c r="AC3" s="13" t="s">
        <v>8</v>
      </c>
      <c r="AD3" s="11" t="s">
        <v>22</v>
      </c>
      <c r="AE3" s="11" t="s">
        <v>23</v>
      </c>
      <c r="AF3" s="11" t="s">
        <v>24</v>
      </c>
      <c r="AG3" s="7" t="s">
        <v>25</v>
      </c>
      <c r="AH3" s="11" t="s">
        <v>26</v>
      </c>
      <c r="AI3" s="11" t="s">
        <v>27</v>
      </c>
      <c r="AJ3" s="8" t="s">
        <v>28</v>
      </c>
      <c r="AK3" s="9" t="s">
        <v>29</v>
      </c>
      <c r="AL3" s="14"/>
      <c r="AM3" s="14"/>
      <c r="AN3" s="1"/>
      <c r="AO3" s="1" t="s">
        <v>14</v>
      </c>
      <c r="AP3" s="1" t="s">
        <v>15</v>
      </c>
      <c r="AQ3" s="1" t="s">
        <v>16</v>
      </c>
      <c r="AR3" s="1" t="s">
        <v>17</v>
      </c>
      <c r="AS3" s="1" t="s">
        <v>18</v>
      </c>
      <c r="AT3" s="11" t="s">
        <v>19</v>
      </c>
      <c r="AU3" s="11" t="s">
        <v>20</v>
      </c>
      <c r="AV3" s="12" t="s">
        <v>21</v>
      </c>
      <c r="AW3" s="13" t="s">
        <v>8</v>
      </c>
      <c r="AX3" s="11" t="s">
        <v>22</v>
      </c>
      <c r="AY3" s="11" t="s">
        <v>23</v>
      </c>
      <c r="AZ3" s="11" t="s">
        <v>24</v>
      </c>
      <c r="BA3" s="7" t="s">
        <v>25</v>
      </c>
      <c r="BB3" s="11" t="s">
        <v>26</v>
      </c>
      <c r="BC3" s="11" t="s">
        <v>27</v>
      </c>
      <c r="BD3" s="8" t="s">
        <v>28</v>
      </c>
      <c r="BE3" s="9" t="s">
        <v>29</v>
      </c>
      <c r="BF3" s="14"/>
      <c r="BG3" s="14"/>
      <c r="BH3" s="1"/>
      <c r="BI3" s="1" t="s">
        <v>14</v>
      </c>
      <c r="BJ3" s="1" t="s">
        <v>15</v>
      </c>
      <c r="BK3" s="1" t="s">
        <v>16</v>
      </c>
      <c r="BL3" s="1" t="s">
        <v>17</v>
      </c>
      <c r="BM3" s="1" t="s">
        <v>18</v>
      </c>
      <c r="BN3" s="11" t="s">
        <v>19</v>
      </c>
      <c r="BO3" s="11" t="s">
        <v>20</v>
      </c>
      <c r="BP3" s="12" t="s">
        <v>21</v>
      </c>
      <c r="BQ3" s="13" t="s">
        <v>8</v>
      </c>
      <c r="BR3" s="11" t="s">
        <v>22</v>
      </c>
      <c r="BS3" s="11" t="s">
        <v>23</v>
      </c>
      <c r="BT3" s="11" t="s">
        <v>24</v>
      </c>
      <c r="BU3" s="7" t="s">
        <v>25</v>
      </c>
      <c r="BV3" s="11" t="s">
        <v>26</v>
      </c>
      <c r="BW3" s="11" t="s">
        <v>27</v>
      </c>
      <c r="BX3" s="8" t="s">
        <v>28</v>
      </c>
      <c r="BY3" s="9" t="s">
        <v>29</v>
      </c>
      <c r="BZ3" s="14"/>
      <c r="CA3" s="14"/>
      <c r="CB3" s="1"/>
      <c r="CC3" s="1" t="s">
        <v>14</v>
      </c>
      <c r="CD3" s="1" t="s">
        <v>15</v>
      </c>
      <c r="CE3" s="1" t="s">
        <v>16</v>
      </c>
      <c r="CF3" s="1" t="s">
        <v>17</v>
      </c>
      <c r="CG3" s="1" t="s">
        <v>18</v>
      </c>
      <c r="CH3" s="11" t="s">
        <v>19</v>
      </c>
      <c r="CI3" s="11" t="s">
        <v>20</v>
      </c>
      <c r="CJ3" s="12" t="s">
        <v>21</v>
      </c>
      <c r="CK3" s="13" t="s">
        <v>8</v>
      </c>
      <c r="CL3" s="11" t="s">
        <v>22</v>
      </c>
      <c r="CM3" s="11" t="s">
        <v>23</v>
      </c>
      <c r="CN3" s="11" t="s">
        <v>24</v>
      </c>
      <c r="CO3" s="7" t="s">
        <v>25</v>
      </c>
      <c r="CP3" s="11" t="s">
        <v>26</v>
      </c>
      <c r="CQ3" s="11" t="s">
        <v>27</v>
      </c>
      <c r="CR3" s="8" t="s">
        <v>28</v>
      </c>
      <c r="CS3" s="9" t="s">
        <v>29</v>
      </c>
      <c r="CT3" s="14"/>
      <c r="CU3" s="14"/>
      <c r="CV3" s="1"/>
      <c r="CW3" s="1" t="s">
        <v>14</v>
      </c>
      <c r="CX3" s="1" t="s">
        <v>15</v>
      </c>
      <c r="CY3" s="1" t="s">
        <v>16</v>
      </c>
      <c r="CZ3" s="1" t="s">
        <v>17</v>
      </c>
      <c r="DA3" s="1" t="s">
        <v>18</v>
      </c>
      <c r="DB3" s="11" t="s">
        <v>19</v>
      </c>
      <c r="DC3" s="11" t="s">
        <v>20</v>
      </c>
      <c r="DD3" s="12" t="s">
        <v>21</v>
      </c>
      <c r="DE3" s="13" t="s">
        <v>8</v>
      </c>
      <c r="DF3" s="11" t="s">
        <v>22</v>
      </c>
      <c r="DG3" s="11" t="s">
        <v>23</v>
      </c>
      <c r="DH3" s="11" t="s">
        <v>24</v>
      </c>
      <c r="DI3" s="7" t="s">
        <v>25</v>
      </c>
      <c r="DJ3" s="11" t="s">
        <v>26</v>
      </c>
      <c r="DK3" s="11" t="s">
        <v>27</v>
      </c>
      <c r="DL3" s="8" t="s">
        <v>28</v>
      </c>
      <c r="DM3" s="9" t="s">
        <v>29</v>
      </c>
      <c r="DN3" s="14"/>
      <c r="DO3" s="14"/>
      <c r="DP3" s="1"/>
      <c r="DQ3" s="1" t="s">
        <v>14</v>
      </c>
      <c r="DR3" s="1" t="s">
        <v>15</v>
      </c>
      <c r="DS3" s="1" t="s">
        <v>16</v>
      </c>
      <c r="DT3" s="1" t="s">
        <v>17</v>
      </c>
      <c r="DU3" s="1" t="s">
        <v>18</v>
      </c>
      <c r="DV3" s="11" t="s">
        <v>19</v>
      </c>
      <c r="DW3" s="11" t="s">
        <v>20</v>
      </c>
      <c r="DX3" s="12" t="s">
        <v>21</v>
      </c>
      <c r="DY3" s="13" t="s">
        <v>8</v>
      </c>
      <c r="DZ3" s="11" t="s">
        <v>22</v>
      </c>
      <c r="EA3" s="11" t="s">
        <v>23</v>
      </c>
      <c r="EB3" s="11" t="s">
        <v>24</v>
      </c>
      <c r="EC3" s="7" t="s">
        <v>25</v>
      </c>
      <c r="ED3" s="11" t="s">
        <v>26</v>
      </c>
      <c r="EE3" s="11" t="s">
        <v>27</v>
      </c>
      <c r="EF3" s="8" t="s">
        <v>28</v>
      </c>
      <c r="EG3" s="9" t="s">
        <v>29</v>
      </c>
      <c r="EH3" s="14"/>
      <c r="EI3" s="14"/>
    </row>
    <row r="4" s="1" customFormat="1" customHeight="1" spans="1:140">
      <c r="A4" s="15">
        <f>M13</f>
        <v>1050231.21617151</v>
      </c>
      <c r="B4" s="15">
        <f>T22+T31</f>
        <v>829606.644453059</v>
      </c>
      <c r="C4" s="15">
        <f>M45</f>
        <v>670104.511873864</v>
      </c>
      <c r="D4" s="15">
        <f>M55</f>
        <v>438193.803068877</v>
      </c>
      <c r="E4" s="15">
        <v>18</v>
      </c>
      <c r="F4" s="11">
        <v>2465</v>
      </c>
      <c r="G4" s="11">
        <v>1.286</v>
      </c>
      <c r="H4" s="12">
        <v>1.35</v>
      </c>
      <c r="I4" s="13">
        <f t="shared" ref="I4:I7" si="0">F4*G4*H4</f>
        <v>4279.4865</v>
      </c>
      <c r="J4" s="11">
        <v>3</v>
      </c>
      <c r="K4" s="11">
        <v>680</v>
      </c>
      <c r="L4" s="11">
        <v>1.93</v>
      </c>
      <c r="M4" s="16">
        <f t="shared" ref="M4:M7" si="1">1+6*K4/(K4+2000)+L4</f>
        <v>4.45238805970149</v>
      </c>
      <c r="N4" s="11">
        <v>0.98</v>
      </c>
      <c r="O4" s="11">
        <v>2.3</v>
      </c>
      <c r="P4" s="8">
        <f t="shared" ref="P4:P7" si="2">1+N4*O4</f>
        <v>3.254</v>
      </c>
      <c r="Q4" s="9">
        <v>1.15</v>
      </c>
      <c r="R4" s="17">
        <v>1</v>
      </c>
      <c r="S4" s="18">
        <f t="shared" ref="S4:S12" si="3">I4*J4*Q4*P4*M4*R4</f>
        <v>213905.185935471</v>
      </c>
      <c r="U4" s="15">
        <f>AG13</f>
        <v>1050231.21617151</v>
      </c>
      <c r="V4" s="15">
        <f>AN22+AN31</f>
        <v>989861.490858098</v>
      </c>
      <c r="W4" s="15">
        <f>AG45</f>
        <v>670104.511873864</v>
      </c>
      <c r="X4" s="15">
        <f>AG55</f>
        <v>622096.892853005</v>
      </c>
      <c r="Y4" s="15">
        <v>18</v>
      </c>
      <c r="Z4" s="11">
        <v>2465</v>
      </c>
      <c r="AA4" s="11">
        <v>1.286</v>
      </c>
      <c r="AB4" s="12">
        <v>1.35</v>
      </c>
      <c r="AC4" s="13">
        <f t="shared" ref="AC4:AC7" si="4">Z4*AA4*AB4</f>
        <v>4279.4865</v>
      </c>
      <c r="AD4" s="11">
        <v>3</v>
      </c>
      <c r="AE4" s="11">
        <v>680</v>
      </c>
      <c r="AF4" s="11">
        <v>1.93</v>
      </c>
      <c r="AG4" s="16">
        <f t="shared" ref="AG4:AG7" si="5">1+6*AE4/(AE4+2000)+AF4</f>
        <v>4.45238805970149</v>
      </c>
      <c r="AH4" s="11">
        <v>0.98</v>
      </c>
      <c r="AI4" s="11">
        <v>2.3</v>
      </c>
      <c r="AJ4" s="8">
        <f t="shared" ref="AJ4:AJ7" si="6">1+AH4*AI4</f>
        <v>3.254</v>
      </c>
      <c r="AK4" s="9">
        <v>1.15</v>
      </c>
      <c r="AL4" s="17">
        <v>1</v>
      </c>
      <c r="AM4" s="18">
        <f t="shared" ref="AM4:AM12" si="7">AC4*AD4*AK4*AJ4*AG4*AL4</f>
        <v>213905.185935471</v>
      </c>
      <c r="AO4" s="15">
        <f>BA13</f>
        <v>1065984.68441408</v>
      </c>
      <c r="AP4" s="15">
        <f>BH22+BH31</f>
        <v>859720.649638591</v>
      </c>
      <c r="AQ4" s="15">
        <f>BA45</f>
        <v>680156.079551972</v>
      </c>
      <c r="AR4" s="15">
        <f>BA55</f>
        <v>668962.182662487</v>
      </c>
      <c r="AS4" s="15">
        <v>18</v>
      </c>
      <c r="AT4" s="11">
        <v>2465</v>
      </c>
      <c r="AU4" s="11">
        <v>1.286</v>
      </c>
      <c r="AV4" s="12">
        <v>1.35</v>
      </c>
      <c r="AW4" s="13">
        <f t="shared" ref="AW4:AW7" si="8">AT4*AU4*AV4</f>
        <v>4279.4865</v>
      </c>
      <c r="AX4" s="11">
        <v>3</v>
      </c>
      <c r="AY4" s="11">
        <v>680</v>
      </c>
      <c r="AZ4" s="11">
        <v>1.93</v>
      </c>
      <c r="BA4" s="16">
        <f t="shared" ref="BA4:BA7" si="9">1+6*AY4/(AY4+2000)+AZ4</f>
        <v>4.45238805970149</v>
      </c>
      <c r="BB4" s="11">
        <v>0.98</v>
      </c>
      <c r="BC4" s="11">
        <v>2.3</v>
      </c>
      <c r="BD4" s="8">
        <f t="shared" ref="BD4:BD7" si="10">1+BB4*BC4</f>
        <v>3.254</v>
      </c>
      <c r="BE4" s="9">
        <v>1.15</v>
      </c>
      <c r="BF4" s="17">
        <v>1.015</v>
      </c>
      <c r="BG4" s="18">
        <f t="shared" ref="BG4:BG12" si="11">AW4*AX4*BE4*BD4*BA4*BF4</f>
        <v>217113.763724503</v>
      </c>
      <c r="BI4" s="15">
        <f>BU13</f>
        <v>1065984.68441408</v>
      </c>
      <c r="BJ4" s="15">
        <f>CB22+CB31</f>
        <v>1018886.94792275</v>
      </c>
      <c r="BK4" s="15">
        <f>BU45</f>
        <v>680156.079551972</v>
      </c>
      <c r="BL4" s="15">
        <f>BU55</f>
        <v>943524.318646022</v>
      </c>
      <c r="BM4" s="15">
        <v>18</v>
      </c>
      <c r="BN4" s="11">
        <v>2465</v>
      </c>
      <c r="BO4" s="11">
        <v>1.286</v>
      </c>
      <c r="BP4" s="12">
        <v>1.35</v>
      </c>
      <c r="BQ4" s="13">
        <f t="shared" ref="BQ4:BQ7" si="12">BN4*BO4*BP4</f>
        <v>4279.4865</v>
      </c>
      <c r="BR4" s="11">
        <v>3</v>
      </c>
      <c r="BS4" s="11">
        <v>680</v>
      </c>
      <c r="BT4" s="11">
        <v>1.93</v>
      </c>
      <c r="BU4" s="16">
        <f t="shared" ref="BU4:BU7" si="13">1+6*BS4/(BS4+2000)+BT4</f>
        <v>4.45238805970149</v>
      </c>
      <c r="BV4" s="11">
        <v>0.98</v>
      </c>
      <c r="BW4" s="11">
        <v>2.3</v>
      </c>
      <c r="BX4" s="8">
        <f t="shared" ref="BX4:BX7" si="14">1+BV4*BW4</f>
        <v>3.254</v>
      </c>
      <c r="BY4" s="9">
        <v>1.15</v>
      </c>
      <c r="BZ4" s="17">
        <v>1.015</v>
      </c>
      <c r="CA4" s="18">
        <f t="shared" ref="CA4:CA12" si="15">BQ4*BR4*BY4*BX4*BU4*BZ4</f>
        <v>217113.763724503</v>
      </c>
      <c r="CC4" s="15">
        <f>CO13</f>
        <v>1337353.3531833</v>
      </c>
      <c r="CD4" s="15">
        <f>CV22+CV31</f>
        <v>919011.728924011</v>
      </c>
      <c r="CE4" s="15">
        <f>CO45</f>
        <v>727063.395383142</v>
      </c>
      <c r="CF4" s="15">
        <f>CO55</f>
        <v>983886.385729704</v>
      </c>
      <c r="CG4" s="15">
        <v>18</v>
      </c>
      <c r="CH4" s="11">
        <f t="shared" ref="CH4:CH7" si="16">2465+428</f>
        <v>2893</v>
      </c>
      <c r="CI4" s="11">
        <v>1.286</v>
      </c>
      <c r="CJ4" s="12">
        <v>1.35</v>
      </c>
      <c r="CK4" s="13">
        <f t="shared" ref="CK4:CK7" si="17">CH4*CI4*CJ4</f>
        <v>5022.5373</v>
      </c>
      <c r="CL4" s="11">
        <v>3</v>
      </c>
      <c r="CM4" s="11">
        <v>680</v>
      </c>
      <c r="CN4" s="11">
        <v>1.93</v>
      </c>
      <c r="CO4" s="16">
        <f t="shared" ref="CO4:CO7" si="18">1+6*CM4/(CM4+2000)+CN4</f>
        <v>4.45238805970149</v>
      </c>
      <c r="CP4" s="11">
        <v>0.98</v>
      </c>
      <c r="CQ4" s="11">
        <v>2.3</v>
      </c>
      <c r="CR4" s="8">
        <f t="shared" ref="CR4:CR7" si="19">1+CP4*CQ4</f>
        <v>3.254</v>
      </c>
      <c r="CS4" s="9">
        <v>1.15</v>
      </c>
      <c r="CT4" s="17">
        <v>1.085</v>
      </c>
      <c r="CU4" s="18">
        <f t="shared" ref="CU4:CU12" si="20">CK4*CL4*CS4*CR4*CO4*CT4</f>
        <v>272384.607569484</v>
      </c>
      <c r="CW4" s="15">
        <f>DI13</f>
        <v>1342900.61907967</v>
      </c>
      <c r="CX4" s="15">
        <f>DP22+DP31</f>
        <v>1089155.01329674</v>
      </c>
      <c r="CY4" s="15">
        <f>DI45</f>
        <v>727063.395383142</v>
      </c>
      <c r="CZ4" s="15">
        <f>DI55</f>
        <v>1381388.42601828</v>
      </c>
      <c r="DA4" s="15">
        <v>18</v>
      </c>
      <c r="DB4" s="11">
        <f t="shared" ref="DB4:DB7" si="21">2465+440</f>
        <v>2905</v>
      </c>
      <c r="DC4" s="11">
        <v>1.286</v>
      </c>
      <c r="DD4" s="12">
        <v>1.35</v>
      </c>
      <c r="DE4" s="13">
        <f t="shared" ref="DE4:DE7" si="22">DB4*DC4*DD4</f>
        <v>5043.3705</v>
      </c>
      <c r="DF4" s="11">
        <v>3</v>
      </c>
      <c r="DG4" s="11">
        <v>680</v>
      </c>
      <c r="DH4" s="11">
        <v>1.93</v>
      </c>
      <c r="DI4" s="16">
        <f t="shared" ref="DI4:DI7" si="23">1+6*DG4/(DG4+2000)+DH4</f>
        <v>4.45238805970149</v>
      </c>
      <c r="DJ4" s="11">
        <v>0.98</v>
      </c>
      <c r="DK4" s="11">
        <v>2.3</v>
      </c>
      <c r="DL4" s="8">
        <f t="shared" ref="DL4:DL7" si="24">1+DJ4*DK4</f>
        <v>3.254</v>
      </c>
      <c r="DM4" s="9">
        <v>1.15</v>
      </c>
      <c r="DN4" s="17">
        <v>1.085</v>
      </c>
      <c r="DO4" s="18">
        <f t="shared" ref="DO4:DO12" si="25">DE4*DF4*DM4*DL4*DI4*DN4</f>
        <v>273514.443480592</v>
      </c>
      <c r="DQ4" s="15">
        <f>EC13</f>
        <v>1918524.87574277</v>
      </c>
      <c r="DR4" s="15">
        <f>EJ22+EJ31</f>
        <v>1507721.16438951</v>
      </c>
      <c r="DS4" s="15">
        <f>EC45</f>
        <v>1039322.27350221</v>
      </c>
      <c r="DT4" s="15">
        <f>EC55</f>
        <v>2574894.40062985</v>
      </c>
      <c r="DU4" s="15">
        <v>18</v>
      </c>
      <c r="DV4" s="11">
        <f t="shared" ref="DV4:DV7" si="26">2465+499</f>
        <v>2964</v>
      </c>
      <c r="DW4" s="11">
        <v>1.286</v>
      </c>
      <c r="DX4" s="12">
        <v>1.35</v>
      </c>
      <c r="DY4" s="13">
        <f t="shared" ref="DY4:DY7" si="27">DV4*DW4*DX4</f>
        <v>5145.8004</v>
      </c>
      <c r="DZ4" s="11">
        <v>3</v>
      </c>
      <c r="EA4" s="11">
        <v>680</v>
      </c>
      <c r="EB4" s="11">
        <v>2.02</v>
      </c>
      <c r="EC4" s="16">
        <f t="shared" ref="EC4:EC7" si="28">1+6*EA4/(EA4+2000)+EB4</f>
        <v>4.54238805970149</v>
      </c>
      <c r="ED4" s="11">
        <v>0.98</v>
      </c>
      <c r="EE4" s="11">
        <v>3.1</v>
      </c>
      <c r="EF4" s="8">
        <f t="shared" ref="EF4:EF7" si="29">1+ED4*EE4</f>
        <v>4.038</v>
      </c>
      <c r="EG4" s="9">
        <v>1.15</v>
      </c>
      <c r="EH4" s="17">
        <v>1.2</v>
      </c>
      <c r="EI4" s="18">
        <f t="shared" ref="EI4:EI12" si="30">DY4*DZ4*EG4*EF4*EC4*EH4</f>
        <v>390754.353849414</v>
      </c>
    </row>
    <row r="5" s="1" customFormat="1" customHeight="1" spans="1:140">
      <c r="A5" s="1" t="s">
        <v>30</v>
      </c>
      <c r="B5" s="1" t="s">
        <v>31</v>
      </c>
      <c r="C5" s="1" t="s">
        <v>32</v>
      </c>
      <c r="D5" s="1" t="s">
        <v>33</v>
      </c>
      <c r="E5" s="1"/>
      <c r="F5" s="11">
        <v>2465</v>
      </c>
      <c r="G5" s="11">
        <v>1.871</v>
      </c>
      <c r="H5" s="12">
        <v>1.35</v>
      </c>
      <c r="I5" s="13">
        <f t="shared" si="0"/>
        <v>6226.22025</v>
      </c>
      <c r="J5" s="11">
        <v>3</v>
      </c>
      <c r="K5" s="11">
        <v>680</v>
      </c>
      <c r="L5" s="11">
        <v>1.93</v>
      </c>
      <c r="M5" s="16">
        <f t="shared" si="1"/>
        <v>4.45238805970149</v>
      </c>
      <c r="N5" s="11">
        <v>0.98</v>
      </c>
      <c r="O5" s="11">
        <v>2.3</v>
      </c>
      <c r="P5" s="8">
        <f t="shared" si="2"/>
        <v>3.254</v>
      </c>
      <c r="Q5" s="9">
        <v>1.15</v>
      </c>
      <c r="R5" s="17">
        <v>1</v>
      </c>
      <c r="S5" s="18">
        <f t="shared" si="3"/>
        <v>311210.422150284</v>
      </c>
      <c r="U5" s="1" t="s">
        <v>30</v>
      </c>
      <c r="V5" s="1" t="s">
        <v>31</v>
      </c>
      <c r="W5" s="1" t="s">
        <v>32</v>
      </c>
      <c r="X5" s="1" t="s">
        <v>33</v>
      </c>
      <c r="Y5" s="1"/>
      <c r="Z5" s="11">
        <v>2465</v>
      </c>
      <c r="AA5" s="11">
        <v>1.871</v>
      </c>
      <c r="AB5" s="12">
        <v>1.35</v>
      </c>
      <c r="AC5" s="13">
        <f t="shared" si="4"/>
        <v>6226.22025</v>
      </c>
      <c r="AD5" s="11">
        <v>3</v>
      </c>
      <c r="AE5" s="11">
        <v>680</v>
      </c>
      <c r="AF5" s="11">
        <v>1.93</v>
      </c>
      <c r="AG5" s="16">
        <f t="shared" si="5"/>
        <v>4.45238805970149</v>
      </c>
      <c r="AH5" s="11">
        <v>0.98</v>
      </c>
      <c r="AI5" s="11">
        <v>2.3</v>
      </c>
      <c r="AJ5" s="8">
        <f t="shared" si="6"/>
        <v>3.254</v>
      </c>
      <c r="AK5" s="9">
        <v>1.15</v>
      </c>
      <c r="AL5" s="17">
        <v>1</v>
      </c>
      <c r="AM5" s="18">
        <f t="shared" si="7"/>
        <v>311210.422150284</v>
      </c>
      <c r="AO5" s="1" t="s">
        <v>30</v>
      </c>
      <c r="AP5" s="1" t="s">
        <v>31</v>
      </c>
      <c r="AQ5" s="1" t="s">
        <v>32</v>
      </c>
      <c r="AR5" s="1" t="s">
        <v>33</v>
      </c>
      <c r="AS5" s="1"/>
      <c r="AT5" s="11">
        <v>2465</v>
      </c>
      <c r="AU5" s="11">
        <v>1.871</v>
      </c>
      <c r="AV5" s="12">
        <v>1.35</v>
      </c>
      <c r="AW5" s="13">
        <f t="shared" si="8"/>
        <v>6226.22025</v>
      </c>
      <c r="AX5" s="11">
        <v>3</v>
      </c>
      <c r="AY5" s="11">
        <v>680</v>
      </c>
      <c r="AZ5" s="11">
        <v>1.93</v>
      </c>
      <c r="BA5" s="16">
        <f t="shared" si="9"/>
        <v>4.45238805970149</v>
      </c>
      <c r="BB5" s="11">
        <v>0.98</v>
      </c>
      <c r="BC5" s="11">
        <v>2.3</v>
      </c>
      <c r="BD5" s="8">
        <f t="shared" si="10"/>
        <v>3.254</v>
      </c>
      <c r="BE5" s="9">
        <v>1.15</v>
      </c>
      <c r="BF5" s="17">
        <v>1.015</v>
      </c>
      <c r="BG5" s="18">
        <f t="shared" si="11"/>
        <v>315878.578482539</v>
      </c>
      <c r="BI5" s="1" t="s">
        <v>30</v>
      </c>
      <c r="BJ5" s="1" t="s">
        <v>31</v>
      </c>
      <c r="BK5" s="1" t="s">
        <v>32</v>
      </c>
      <c r="BL5" s="1" t="s">
        <v>33</v>
      </c>
      <c r="BM5" s="1"/>
      <c r="BN5" s="11">
        <v>2465</v>
      </c>
      <c r="BO5" s="11">
        <v>1.871</v>
      </c>
      <c r="BP5" s="12">
        <v>1.35</v>
      </c>
      <c r="BQ5" s="13">
        <f t="shared" si="12"/>
        <v>6226.22025</v>
      </c>
      <c r="BR5" s="11">
        <v>3</v>
      </c>
      <c r="BS5" s="11">
        <v>680</v>
      </c>
      <c r="BT5" s="11">
        <v>1.93</v>
      </c>
      <c r="BU5" s="16">
        <f t="shared" si="13"/>
        <v>4.45238805970149</v>
      </c>
      <c r="BV5" s="11">
        <v>0.98</v>
      </c>
      <c r="BW5" s="11">
        <v>2.3</v>
      </c>
      <c r="BX5" s="8">
        <f t="shared" si="14"/>
        <v>3.254</v>
      </c>
      <c r="BY5" s="9">
        <v>1.15</v>
      </c>
      <c r="BZ5" s="17">
        <v>1.015</v>
      </c>
      <c r="CA5" s="18">
        <f t="shared" si="15"/>
        <v>315878.578482539</v>
      </c>
      <c r="CC5" s="1" t="s">
        <v>30</v>
      </c>
      <c r="CD5" s="1" t="s">
        <v>31</v>
      </c>
      <c r="CE5" s="1" t="s">
        <v>32</v>
      </c>
      <c r="CF5" s="1" t="s">
        <v>33</v>
      </c>
      <c r="CG5" s="1"/>
      <c r="CH5" s="11">
        <f t="shared" si="16"/>
        <v>2893</v>
      </c>
      <c r="CI5" s="11">
        <v>1.871</v>
      </c>
      <c r="CJ5" s="12">
        <v>1.35</v>
      </c>
      <c r="CK5" s="13">
        <f t="shared" si="17"/>
        <v>7307.28405</v>
      </c>
      <c r="CL5" s="11">
        <v>3</v>
      </c>
      <c r="CM5" s="11">
        <v>680</v>
      </c>
      <c r="CN5" s="11">
        <v>1.93</v>
      </c>
      <c r="CO5" s="16">
        <f t="shared" si="18"/>
        <v>4.45238805970149</v>
      </c>
      <c r="CP5" s="11">
        <v>0.98</v>
      </c>
      <c r="CQ5" s="11">
        <v>2.3</v>
      </c>
      <c r="CR5" s="8">
        <f t="shared" si="19"/>
        <v>3.254</v>
      </c>
      <c r="CS5" s="9">
        <v>1.15</v>
      </c>
      <c r="CT5" s="17">
        <v>1.085</v>
      </c>
      <c r="CU5" s="18">
        <f t="shared" si="20"/>
        <v>396292.069022165</v>
      </c>
      <c r="CW5" s="1" t="s">
        <v>30</v>
      </c>
      <c r="CX5" s="1" t="s">
        <v>31</v>
      </c>
      <c r="CY5" s="1" t="s">
        <v>32</v>
      </c>
      <c r="CZ5" s="1" t="s">
        <v>33</v>
      </c>
      <c r="DA5" s="1"/>
      <c r="DB5" s="11">
        <f t="shared" si="21"/>
        <v>2905</v>
      </c>
      <c r="DC5" s="11">
        <v>1.871</v>
      </c>
      <c r="DD5" s="12">
        <v>1.35</v>
      </c>
      <c r="DE5" s="13">
        <f t="shared" si="22"/>
        <v>7337.59425</v>
      </c>
      <c r="DF5" s="11">
        <v>3</v>
      </c>
      <c r="DG5" s="11">
        <v>680</v>
      </c>
      <c r="DH5" s="11">
        <v>1.93</v>
      </c>
      <c r="DI5" s="16">
        <f t="shared" si="23"/>
        <v>4.45238805970149</v>
      </c>
      <c r="DJ5" s="11">
        <v>0.98</v>
      </c>
      <c r="DK5" s="11">
        <v>2.3</v>
      </c>
      <c r="DL5" s="8">
        <f t="shared" si="24"/>
        <v>3.254</v>
      </c>
      <c r="DM5" s="9">
        <v>1.15</v>
      </c>
      <c r="DN5" s="17">
        <v>1.085</v>
      </c>
      <c r="DO5" s="18">
        <f t="shared" si="25"/>
        <v>397935.866059243</v>
      </c>
      <c r="DQ5" s="1" t="s">
        <v>30</v>
      </c>
      <c r="DR5" s="1" t="s">
        <v>31</v>
      </c>
      <c r="DS5" s="1" t="s">
        <v>32</v>
      </c>
      <c r="DT5" s="1" t="s">
        <v>33</v>
      </c>
      <c r="DU5" s="1"/>
      <c r="DV5" s="11">
        <f t="shared" si="26"/>
        <v>2964</v>
      </c>
      <c r="DW5" s="11">
        <v>1.871</v>
      </c>
      <c r="DX5" s="12">
        <v>1.35</v>
      </c>
      <c r="DY5" s="13">
        <f t="shared" si="27"/>
        <v>7486.6194</v>
      </c>
      <c r="DZ5" s="11">
        <v>3</v>
      </c>
      <c r="EA5" s="11">
        <v>680</v>
      </c>
      <c r="EB5" s="11">
        <v>2.02</v>
      </c>
      <c r="EC5" s="16">
        <f t="shared" si="28"/>
        <v>4.54238805970149</v>
      </c>
      <c r="ED5" s="11">
        <v>0.98</v>
      </c>
      <c r="EE5" s="11">
        <v>3.1</v>
      </c>
      <c r="EF5" s="8">
        <f t="shared" si="29"/>
        <v>4.038</v>
      </c>
      <c r="EG5" s="9">
        <v>1.15</v>
      </c>
      <c r="EH5" s="17">
        <v>1.2</v>
      </c>
      <c r="EI5" s="18">
        <f t="shared" si="30"/>
        <v>568508.084021969</v>
      </c>
    </row>
    <row r="6" s="1" customFormat="1" customHeight="1" spans="1:140">
      <c r="A6" s="15">
        <f>M75</f>
        <v>91597.065645</v>
      </c>
      <c r="B6" s="15">
        <f>M92</f>
        <v>107942.2404732</v>
      </c>
      <c r="C6" s="1">
        <f>M108</f>
        <v>91641.79763424</v>
      </c>
      <c r="D6" s="1">
        <v>1</v>
      </c>
      <c r="E6" s="1"/>
      <c r="F6" s="11">
        <v>2465</v>
      </c>
      <c r="G6" s="11">
        <v>1.286</v>
      </c>
      <c r="H6" s="12">
        <v>1.35</v>
      </c>
      <c r="I6" s="13">
        <f t="shared" si="0"/>
        <v>4279.4865</v>
      </c>
      <c r="J6" s="11">
        <v>3</v>
      </c>
      <c r="K6" s="11">
        <v>680</v>
      </c>
      <c r="L6" s="11">
        <v>1.93</v>
      </c>
      <c r="M6" s="16">
        <f t="shared" si="1"/>
        <v>4.45238805970149</v>
      </c>
      <c r="N6" s="11">
        <v>0.98</v>
      </c>
      <c r="O6" s="11">
        <v>2.3</v>
      </c>
      <c r="P6" s="8">
        <f t="shared" si="2"/>
        <v>3.254</v>
      </c>
      <c r="Q6" s="9">
        <v>1.15</v>
      </c>
      <c r="R6" s="17">
        <v>1</v>
      </c>
      <c r="S6" s="18">
        <f t="shared" si="3"/>
        <v>213905.185935471</v>
      </c>
      <c r="U6" s="15">
        <f>AG75</f>
        <v>91597.065645</v>
      </c>
      <c r="V6" s="15">
        <f>AG92</f>
        <v>107942.2404732</v>
      </c>
      <c r="W6" s="1">
        <f>AG108</f>
        <v>110487.839616</v>
      </c>
      <c r="X6" s="1">
        <v>1</v>
      </c>
      <c r="Y6" s="1"/>
      <c r="Z6" s="11">
        <v>2465</v>
      </c>
      <c r="AA6" s="11">
        <v>1.286</v>
      </c>
      <c r="AB6" s="12">
        <v>1.35</v>
      </c>
      <c r="AC6" s="13">
        <f t="shared" si="4"/>
        <v>4279.4865</v>
      </c>
      <c r="AD6" s="11">
        <v>3</v>
      </c>
      <c r="AE6" s="11">
        <v>680</v>
      </c>
      <c r="AF6" s="11">
        <v>1.93</v>
      </c>
      <c r="AG6" s="16">
        <f t="shared" si="5"/>
        <v>4.45238805970149</v>
      </c>
      <c r="AH6" s="11">
        <v>0.98</v>
      </c>
      <c r="AI6" s="11">
        <v>2.3</v>
      </c>
      <c r="AJ6" s="8">
        <f t="shared" si="6"/>
        <v>3.254</v>
      </c>
      <c r="AK6" s="9">
        <v>1.15</v>
      </c>
      <c r="AL6" s="17">
        <v>1</v>
      </c>
      <c r="AM6" s="18">
        <f t="shared" si="7"/>
        <v>213905.185935471</v>
      </c>
      <c r="AO6" s="15">
        <f>BA75</f>
        <v>91597.065645</v>
      </c>
      <c r="AP6" s="15">
        <f>BA92</f>
        <v>107942.2404732</v>
      </c>
      <c r="AQ6" s="1">
        <f>BA108</f>
        <v>100474.9271892</v>
      </c>
      <c r="AR6" s="1">
        <v>1</v>
      </c>
      <c r="AS6" s="1"/>
      <c r="AT6" s="11">
        <v>2465</v>
      </c>
      <c r="AU6" s="11">
        <v>1.286</v>
      </c>
      <c r="AV6" s="12">
        <v>1.35</v>
      </c>
      <c r="AW6" s="13">
        <f t="shared" si="8"/>
        <v>4279.4865</v>
      </c>
      <c r="AX6" s="11">
        <v>3</v>
      </c>
      <c r="AY6" s="11">
        <v>680</v>
      </c>
      <c r="AZ6" s="11">
        <v>1.93</v>
      </c>
      <c r="BA6" s="16">
        <f t="shared" si="9"/>
        <v>4.45238805970149</v>
      </c>
      <c r="BB6" s="11">
        <v>0.98</v>
      </c>
      <c r="BC6" s="11">
        <v>2.3</v>
      </c>
      <c r="BD6" s="8">
        <f t="shared" si="10"/>
        <v>3.254</v>
      </c>
      <c r="BE6" s="9">
        <v>1.15</v>
      </c>
      <c r="BF6" s="17">
        <v>1.015</v>
      </c>
      <c r="BG6" s="18">
        <f t="shared" si="11"/>
        <v>217113.763724503</v>
      </c>
      <c r="BI6" s="15">
        <f>BU75</f>
        <v>91597.065645</v>
      </c>
      <c r="BJ6" s="15">
        <f>BU92</f>
        <v>107942.2404732</v>
      </c>
      <c r="BK6" s="1">
        <f>BU108</f>
        <v>141712.849656</v>
      </c>
      <c r="BL6" s="1">
        <v>1</v>
      </c>
      <c r="BM6" s="1"/>
      <c r="BN6" s="11">
        <v>2465</v>
      </c>
      <c r="BO6" s="11">
        <v>1.286</v>
      </c>
      <c r="BP6" s="12">
        <v>1.35</v>
      </c>
      <c r="BQ6" s="13">
        <f t="shared" si="12"/>
        <v>4279.4865</v>
      </c>
      <c r="BR6" s="11">
        <v>3</v>
      </c>
      <c r="BS6" s="11">
        <v>680</v>
      </c>
      <c r="BT6" s="11">
        <v>1.93</v>
      </c>
      <c r="BU6" s="16">
        <f t="shared" si="13"/>
        <v>4.45238805970149</v>
      </c>
      <c r="BV6" s="11">
        <v>0.98</v>
      </c>
      <c r="BW6" s="11">
        <v>2.3</v>
      </c>
      <c r="BX6" s="8">
        <f t="shared" si="14"/>
        <v>3.254</v>
      </c>
      <c r="BY6" s="9">
        <v>1.15</v>
      </c>
      <c r="BZ6" s="17">
        <v>1.015</v>
      </c>
      <c r="CA6" s="18">
        <f t="shared" si="15"/>
        <v>217113.763724503</v>
      </c>
      <c r="CC6" s="15">
        <f>CO75</f>
        <v>107501.140329</v>
      </c>
      <c r="CD6" s="15">
        <f>CO92</f>
        <v>107942.2404732</v>
      </c>
      <c r="CE6" s="1">
        <f>CO108</f>
        <v>116478.8190684</v>
      </c>
      <c r="CF6" s="1">
        <v>1</v>
      </c>
      <c r="CG6" s="1"/>
      <c r="CH6" s="11">
        <f t="shared" si="16"/>
        <v>2893</v>
      </c>
      <c r="CI6" s="11">
        <v>1.286</v>
      </c>
      <c r="CJ6" s="12">
        <v>1.35</v>
      </c>
      <c r="CK6" s="13">
        <f t="shared" si="17"/>
        <v>5022.5373</v>
      </c>
      <c r="CL6" s="11">
        <v>3</v>
      </c>
      <c r="CM6" s="11">
        <v>680</v>
      </c>
      <c r="CN6" s="11">
        <v>1.93</v>
      </c>
      <c r="CO6" s="16">
        <f t="shared" si="18"/>
        <v>4.45238805970149</v>
      </c>
      <c r="CP6" s="11">
        <v>0.98</v>
      </c>
      <c r="CQ6" s="11">
        <v>2.3</v>
      </c>
      <c r="CR6" s="8">
        <f t="shared" si="19"/>
        <v>3.254</v>
      </c>
      <c r="CS6" s="9">
        <v>1.15</v>
      </c>
      <c r="CT6" s="17">
        <v>1.085</v>
      </c>
      <c r="CU6" s="18">
        <f t="shared" si="20"/>
        <v>272384.607569484</v>
      </c>
      <c r="CW6" s="15">
        <f>DI75</f>
        <v>107947.048965</v>
      </c>
      <c r="CX6" s="15">
        <f>DI92</f>
        <v>107942.2404732</v>
      </c>
      <c r="CY6" s="1">
        <f>DI108</f>
        <v>136207.92924</v>
      </c>
      <c r="CZ6" s="1">
        <v>1</v>
      </c>
      <c r="DA6" s="1"/>
      <c r="DB6" s="11">
        <f t="shared" si="21"/>
        <v>2905</v>
      </c>
      <c r="DC6" s="11">
        <v>1.286</v>
      </c>
      <c r="DD6" s="12">
        <v>1.35</v>
      </c>
      <c r="DE6" s="13">
        <f t="shared" si="22"/>
        <v>5043.3705</v>
      </c>
      <c r="DF6" s="11">
        <v>3</v>
      </c>
      <c r="DG6" s="11">
        <v>680</v>
      </c>
      <c r="DH6" s="11">
        <v>1.93</v>
      </c>
      <c r="DI6" s="16">
        <f t="shared" si="23"/>
        <v>4.45238805970149</v>
      </c>
      <c r="DJ6" s="11">
        <v>0.98</v>
      </c>
      <c r="DK6" s="11">
        <v>2.3</v>
      </c>
      <c r="DL6" s="8">
        <f t="shared" si="24"/>
        <v>3.254</v>
      </c>
      <c r="DM6" s="9">
        <v>1.15</v>
      </c>
      <c r="DN6" s="17">
        <v>1.085</v>
      </c>
      <c r="DO6" s="18">
        <f t="shared" si="25"/>
        <v>273514.443480592</v>
      </c>
      <c r="DQ6" s="15">
        <f>EC75</f>
        <v>136675.793124</v>
      </c>
      <c r="DR6" s="15">
        <f>EC92</f>
        <v>136107.3737268</v>
      </c>
      <c r="DS6" s="1">
        <f>EC108</f>
        <v>231632.8102845</v>
      </c>
      <c r="DT6" s="1">
        <v>1</v>
      </c>
      <c r="DU6" s="1"/>
      <c r="DV6" s="11">
        <f t="shared" si="26"/>
        <v>2964</v>
      </c>
      <c r="DW6" s="11">
        <v>1.286</v>
      </c>
      <c r="DX6" s="12">
        <v>1.35</v>
      </c>
      <c r="DY6" s="13">
        <f t="shared" si="27"/>
        <v>5145.8004</v>
      </c>
      <c r="DZ6" s="11">
        <v>3</v>
      </c>
      <c r="EA6" s="11">
        <v>680</v>
      </c>
      <c r="EB6" s="11">
        <v>2.02</v>
      </c>
      <c r="EC6" s="16">
        <f t="shared" si="28"/>
        <v>4.54238805970149</v>
      </c>
      <c r="ED6" s="11">
        <v>0.98</v>
      </c>
      <c r="EE6" s="11">
        <v>3.1</v>
      </c>
      <c r="EF6" s="8">
        <f t="shared" si="29"/>
        <v>4.038</v>
      </c>
      <c r="EG6" s="9">
        <v>1.15</v>
      </c>
      <c r="EH6" s="17">
        <v>1.2</v>
      </c>
      <c r="EI6" s="18">
        <f t="shared" si="30"/>
        <v>390754.353849414</v>
      </c>
    </row>
    <row r="7" s="1" customFormat="1" customHeight="1" spans="1:140">
      <c r="A7" s="19" t="s">
        <v>34</v>
      </c>
      <c r="B7" s="19"/>
      <c r="C7" s="19"/>
      <c r="D7" s="20" t="s">
        <v>35</v>
      </c>
      <c r="E7" s="20"/>
      <c r="F7" s="11">
        <v>2465</v>
      </c>
      <c r="G7" s="11">
        <v>1.871</v>
      </c>
      <c r="H7" s="12">
        <v>1.35</v>
      </c>
      <c r="I7" s="13">
        <f t="shared" si="0"/>
        <v>6226.22025</v>
      </c>
      <c r="J7" s="11">
        <v>3</v>
      </c>
      <c r="K7" s="11">
        <v>680</v>
      </c>
      <c r="L7" s="11">
        <v>1.93</v>
      </c>
      <c r="M7" s="16">
        <f t="shared" si="1"/>
        <v>4.45238805970149</v>
      </c>
      <c r="N7" s="11">
        <v>0.98</v>
      </c>
      <c r="O7" s="11">
        <v>2.3</v>
      </c>
      <c r="P7" s="8">
        <f t="shared" si="2"/>
        <v>3.254</v>
      </c>
      <c r="Q7" s="9">
        <v>1.15</v>
      </c>
      <c r="R7" s="17">
        <v>1</v>
      </c>
      <c r="S7" s="18">
        <f t="shared" si="3"/>
        <v>311210.422150284</v>
      </c>
      <c r="U7" s="19" t="s">
        <v>34</v>
      </c>
      <c r="V7" s="19"/>
      <c r="W7" s="19"/>
      <c r="X7" s="20" t="s">
        <v>35</v>
      </c>
      <c r="Y7" s="20"/>
      <c r="Z7" s="11">
        <v>2465</v>
      </c>
      <c r="AA7" s="11">
        <v>1.871</v>
      </c>
      <c r="AB7" s="12">
        <v>1.35</v>
      </c>
      <c r="AC7" s="13">
        <f t="shared" si="4"/>
        <v>6226.22025</v>
      </c>
      <c r="AD7" s="11">
        <v>3</v>
      </c>
      <c r="AE7" s="11">
        <v>680</v>
      </c>
      <c r="AF7" s="11">
        <v>1.93</v>
      </c>
      <c r="AG7" s="16">
        <f t="shared" si="5"/>
        <v>4.45238805970149</v>
      </c>
      <c r="AH7" s="11">
        <v>0.98</v>
      </c>
      <c r="AI7" s="11">
        <v>2.3</v>
      </c>
      <c r="AJ7" s="8">
        <f t="shared" si="6"/>
        <v>3.254</v>
      </c>
      <c r="AK7" s="9">
        <v>1.15</v>
      </c>
      <c r="AL7" s="17">
        <v>1</v>
      </c>
      <c r="AM7" s="18">
        <f t="shared" si="7"/>
        <v>311210.422150284</v>
      </c>
      <c r="AO7" s="19" t="s">
        <v>34</v>
      </c>
      <c r="AP7" s="19"/>
      <c r="AQ7" s="19"/>
      <c r="AR7" s="20" t="s">
        <v>35</v>
      </c>
      <c r="AS7" s="20"/>
      <c r="AT7" s="11">
        <v>2465</v>
      </c>
      <c r="AU7" s="11">
        <v>1.871</v>
      </c>
      <c r="AV7" s="12">
        <v>1.35</v>
      </c>
      <c r="AW7" s="13">
        <f t="shared" si="8"/>
        <v>6226.22025</v>
      </c>
      <c r="AX7" s="11">
        <v>3</v>
      </c>
      <c r="AY7" s="11">
        <v>680</v>
      </c>
      <c r="AZ7" s="11">
        <v>1.93</v>
      </c>
      <c r="BA7" s="16">
        <f t="shared" si="9"/>
        <v>4.45238805970149</v>
      </c>
      <c r="BB7" s="11">
        <v>0.98</v>
      </c>
      <c r="BC7" s="11">
        <v>2.3</v>
      </c>
      <c r="BD7" s="8">
        <f t="shared" si="10"/>
        <v>3.254</v>
      </c>
      <c r="BE7" s="9">
        <v>1.15</v>
      </c>
      <c r="BF7" s="17">
        <v>1.015</v>
      </c>
      <c r="BG7" s="18">
        <f t="shared" si="11"/>
        <v>315878.578482539</v>
      </c>
      <c r="BI7" s="19" t="s">
        <v>34</v>
      </c>
      <c r="BJ7" s="19"/>
      <c r="BK7" s="19"/>
      <c r="BL7" s="20" t="s">
        <v>35</v>
      </c>
      <c r="BM7" s="20"/>
      <c r="BN7" s="11">
        <v>2465</v>
      </c>
      <c r="BO7" s="11">
        <v>1.871</v>
      </c>
      <c r="BP7" s="12">
        <v>1.35</v>
      </c>
      <c r="BQ7" s="13">
        <f t="shared" si="12"/>
        <v>6226.22025</v>
      </c>
      <c r="BR7" s="11">
        <v>3</v>
      </c>
      <c r="BS7" s="11">
        <v>680</v>
      </c>
      <c r="BT7" s="11">
        <v>1.93</v>
      </c>
      <c r="BU7" s="16">
        <f t="shared" si="13"/>
        <v>4.45238805970149</v>
      </c>
      <c r="BV7" s="11">
        <v>0.98</v>
      </c>
      <c r="BW7" s="11">
        <v>2.3</v>
      </c>
      <c r="BX7" s="8">
        <f t="shared" si="14"/>
        <v>3.254</v>
      </c>
      <c r="BY7" s="9">
        <v>1.15</v>
      </c>
      <c r="BZ7" s="17">
        <v>1.015</v>
      </c>
      <c r="CA7" s="18">
        <f t="shared" si="15"/>
        <v>315878.578482539</v>
      </c>
      <c r="CC7" s="19" t="s">
        <v>34</v>
      </c>
      <c r="CD7" s="19"/>
      <c r="CE7" s="19"/>
      <c r="CF7" s="20" t="s">
        <v>35</v>
      </c>
      <c r="CG7" s="20"/>
      <c r="CH7" s="11">
        <f t="shared" si="16"/>
        <v>2893</v>
      </c>
      <c r="CI7" s="11">
        <v>1.871</v>
      </c>
      <c r="CJ7" s="12">
        <v>1.35</v>
      </c>
      <c r="CK7" s="13">
        <f t="shared" si="17"/>
        <v>7307.28405</v>
      </c>
      <c r="CL7" s="11">
        <v>3</v>
      </c>
      <c r="CM7" s="11">
        <v>680</v>
      </c>
      <c r="CN7" s="11">
        <v>1.93</v>
      </c>
      <c r="CO7" s="16">
        <f t="shared" si="18"/>
        <v>4.45238805970149</v>
      </c>
      <c r="CP7" s="11">
        <v>0.98</v>
      </c>
      <c r="CQ7" s="11">
        <v>2.3</v>
      </c>
      <c r="CR7" s="8">
        <f t="shared" si="19"/>
        <v>3.254</v>
      </c>
      <c r="CS7" s="9">
        <v>1.15</v>
      </c>
      <c r="CT7" s="17">
        <v>1.085</v>
      </c>
      <c r="CU7" s="18">
        <f t="shared" si="20"/>
        <v>396292.069022165</v>
      </c>
      <c r="CW7" s="19" t="s">
        <v>34</v>
      </c>
      <c r="CX7" s="19"/>
      <c r="CY7" s="19"/>
      <c r="CZ7" s="20" t="s">
        <v>35</v>
      </c>
      <c r="DA7" s="20"/>
      <c r="DB7" s="11">
        <f t="shared" si="21"/>
        <v>2905</v>
      </c>
      <c r="DC7" s="11">
        <v>1.871</v>
      </c>
      <c r="DD7" s="12">
        <v>1.35</v>
      </c>
      <c r="DE7" s="13">
        <f t="shared" si="22"/>
        <v>7337.59425</v>
      </c>
      <c r="DF7" s="11">
        <v>3</v>
      </c>
      <c r="DG7" s="11">
        <v>680</v>
      </c>
      <c r="DH7" s="11">
        <v>1.93</v>
      </c>
      <c r="DI7" s="16">
        <f t="shared" si="23"/>
        <v>4.45238805970149</v>
      </c>
      <c r="DJ7" s="11">
        <v>0.98</v>
      </c>
      <c r="DK7" s="11">
        <v>2.3</v>
      </c>
      <c r="DL7" s="8">
        <f t="shared" si="24"/>
        <v>3.254</v>
      </c>
      <c r="DM7" s="9">
        <v>1.15</v>
      </c>
      <c r="DN7" s="17">
        <v>1.085</v>
      </c>
      <c r="DO7" s="18">
        <f t="shared" si="25"/>
        <v>397935.866059243</v>
      </c>
      <c r="DQ7" s="19" t="s">
        <v>34</v>
      </c>
      <c r="DR7" s="19"/>
      <c r="DS7" s="19"/>
      <c r="DT7" s="20" t="s">
        <v>35</v>
      </c>
      <c r="DU7" s="20"/>
      <c r="DV7" s="11">
        <f t="shared" si="26"/>
        <v>2964</v>
      </c>
      <c r="DW7" s="11">
        <v>1.871</v>
      </c>
      <c r="DX7" s="12">
        <v>1.35</v>
      </c>
      <c r="DY7" s="13">
        <f t="shared" si="27"/>
        <v>7486.6194</v>
      </c>
      <c r="DZ7" s="11">
        <v>3</v>
      </c>
      <c r="EA7" s="11">
        <v>680</v>
      </c>
      <c r="EB7" s="11">
        <v>2.02</v>
      </c>
      <c r="EC7" s="16">
        <f t="shared" si="28"/>
        <v>4.54238805970149</v>
      </c>
      <c r="ED7" s="11">
        <v>0.98</v>
      </c>
      <c r="EE7" s="11">
        <v>3.1</v>
      </c>
      <c r="EF7" s="8">
        <f t="shared" si="29"/>
        <v>4.038</v>
      </c>
      <c r="EG7" s="9">
        <v>1.15</v>
      </c>
      <c r="EH7" s="17">
        <v>1.2</v>
      </c>
      <c r="EI7" s="18">
        <f t="shared" si="30"/>
        <v>568508.084021969</v>
      </c>
    </row>
    <row r="8" s="1" customFormat="1" customHeight="1" spans="1:140">
      <c r="A8" s="19"/>
      <c r="B8" s="19"/>
      <c r="C8" s="19"/>
      <c r="D8" s="20"/>
      <c r="E8" s="20"/>
      <c r="F8" s="11"/>
      <c r="G8" s="11"/>
      <c r="H8" s="12"/>
      <c r="I8" s="13"/>
      <c r="J8" s="11"/>
      <c r="K8" s="11"/>
      <c r="L8" s="11"/>
      <c r="M8" s="16"/>
      <c r="N8" s="11"/>
      <c r="O8" s="11"/>
      <c r="P8" s="8"/>
      <c r="Q8" s="9"/>
      <c r="R8" s="17">
        <v>1</v>
      </c>
      <c r="S8" s="18">
        <f t="shared" si="3"/>
        <v>0</v>
      </c>
      <c r="U8" s="19"/>
      <c r="V8" s="19"/>
      <c r="W8" s="19"/>
      <c r="X8" s="20"/>
      <c r="Y8" s="20"/>
      <c r="Z8" s="11"/>
      <c r="AA8" s="11"/>
      <c r="AB8" s="12"/>
      <c r="AC8" s="13"/>
      <c r="AD8" s="11"/>
      <c r="AE8" s="11"/>
      <c r="AF8" s="11"/>
      <c r="AG8" s="16"/>
      <c r="AH8" s="11"/>
      <c r="AI8" s="11"/>
      <c r="AJ8" s="8"/>
      <c r="AK8" s="9"/>
      <c r="AL8" s="17">
        <v>1</v>
      </c>
      <c r="AM8" s="18">
        <f t="shared" si="7"/>
        <v>0</v>
      </c>
      <c r="AO8" s="19"/>
      <c r="AP8" s="19"/>
      <c r="AQ8" s="19"/>
      <c r="AR8" s="20"/>
      <c r="AS8" s="20"/>
      <c r="AT8" s="11"/>
      <c r="AU8" s="11"/>
      <c r="AV8" s="12"/>
      <c r="AW8" s="13"/>
      <c r="AX8" s="11"/>
      <c r="AY8" s="11"/>
      <c r="AZ8" s="11"/>
      <c r="BA8" s="16"/>
      <c r="BB8" s="11"/>
      <c r="BC8" s="11"/>
      <c r="BD8" s="8"/>
      <c r="BE8" s="9"/>
      <c r="BF8" s="17">
        <v>1.015</v>
      </c>
      <c r="BG8" s="18">
        <f t="shared" si="11"/>
        <v>0</v>
      </c>
      <c r="BI8" s="19"/>
      <c r="BJ8" s="19"/>
      <c r="BK8" s="19"/>
      <c r="BL8" s="20"/>
      <c r="BM8" s="20"/>
      <c r="BN8" s="11"/>
      <c r="BO8" s="11"/>
      <c r="BP8" s="12"/>
      <c r="BQ8" s="13"/>
      <c r="BR8" s="11"/>
      <c r="BS8" s="11"/>
      <c r="BT8" s="11"/>
      <c r="BU8" s="16"/>
      <c r="BV8" s="11"/>
      <c r="BW8" s="11"/>
      <c r="BX8" s="8"/>
      <c r="BY8" s="9"/>
      <c r="BZ8" s="17">
        <v>1.015</v>
      </c>
      <c r="CA8" s="18">
        <f t="shared" si="15"/>
        <v>0</v>
      </c>
      <c r="CC8" s="19"/>
      <c r="CD8" s="19"/>
      <c r="CE8" s="19"/>
      <c r="CF8" s="20"/>
      <c r="CG8" s="20"/>
      <c r="CH8" s="11"/>
      <c r="CI8" s="11"/>
      <c r="CJ8" s="12"/>
      <c r="CK8" s="13"/>
      <c r="CL8" s="11"/>
      <c r="CM8" s="11"/>
      <c r="CN8" s="11"/>
      <c r="CO8" s="16"/>
      <c r="CP8" s="11"/>
      <c r="CQ8" s="11"/>
      <c r="CR8" s="8"/>
      <c r="CS8" s="9"/>
      <c r="CT8" s="17">
        <v>1.085</v>
      </c>
      <c r="CU8" s="18">
        <f t="shared" si="20"/>
        <v>0</v>
      </c>
      <c r="CW8" s="19"/>
      <c r="CX8" s="19"/>
      <c r="CY8" s="19"/>
      <c r="CZ8" s="20"/>
      <c r="DA8" s="20"/>
      <c r="DB8" s="11"/>
      <c r="DC8" s="11"/>
      <c r="DD8" s="12"/>
      <c r="DE8" s="13"/>
      <c r="DF8" s="11"/>
      <c r="DG8" s="11"/>
      <c r="DH8" s="11"/>
      <c r="DI8" s="16"/>
      <c r="DJ8" s="11"/>
      <c r="DK8" s="11"/>
      <c r="DL8" s="8"/>
      <c r="DM8" s="9"/>
      <c r="DN8" s="17">
        <v>1.085</v>
      </c>
      <c r="DO8" s="18">
        <f t="shared" si="25"/>
        <v>0</v>
      </c>
      <c r="DQ8" s="19"/>
      <c r="DR8" s="19"/>
      <c r="DS8" s="19"/>
      <c r="DT8" s="20"/>
      <c r="DU8" s="20"/>
      <c r="DV8" s="11"/>
      <c r="DW8" s="11"/>
      <c r="DX8" s="12"/>
      <c r="DY8" s="13"/>
      <c r="DZ8" s="11"/>
      <c r="EA8" s="11"/>
      <c r="EB8" s="11"/>
      <c r="EC8" s="16"/>
      <c r="ED8" s="11"/>
      <c r="EE8" s="11"/>
      <c r="EF8" s="8"/>
      <c r="EG8" s="9"/>
      <c r="EH8" s="17">
        <v>1.2</v>
      </c>
      <c r="EI8" s="18">
        <f t="shared" si="30"/>
        <v>0</v>
      </c>
    </row>
    <row r="9" s="1" customFormat="1" customHeight="1" spans="1:140">
      <c r="A9" s="21">
        <f>A4*D6+B4*D6+C4*D6+D4*D6+A6+B6+C6</f>
        <v>3279317.27931975</v>
      </c>
      <c r="B9" s="21"/>
      <c r="C9" s="21"/>
      <c r="D9" s="22">
        <f>A9/E4</f>
        <v>182184.293295542</v>
      </c>
      <c r="E9" s="22"/>
      <c r="F9" s="11"/>
      <c r="G9" s="11"/>
      <c r="H9" s="12"/>
      <c r="I9" s="13"/>
      <c r="J9" s="11"/>
      <c r="K9" s="11"/>
      <c r="L9" s="11"/>
      <c r="M9" s="16"/>
      <c r="N9" s="11"/>
      <c r="O9" s="11"/>
      <c r="P9" s="8"/>
      <c r="Q9" s="9"/>
      <c r="R9" s="17">
        <v>1</v>
      </c>
      <c r="S9" s="18">
        <f t="shared" si="3"/>
        <v>0</v>
      </c>
      <c r="U9" s="21">
        <f>U4*X6+V4*X6+W4*X6+X4*X6+U6+V6+W6</f>
        <v>3642321.25749068</v>
      </c>
      <c r="V9" s="21"/>
      <c r="W9" s="21"/>
      <c r="X9" s="22">
        <f>U9/Y4</f>
        <v>202351.180971704</v>
      </c>
      <c r="Y9" s="22"/>
      <c r="Z9" s="11"/>
      <c r="AA9" s="11"/>
      <c r="AB9" s="12"/>
      <c r="AC9" s="13"/>
      <c r="AD9" s="11"/>
      <c r="AE9" s="11"/>
      <c r="AF9" s="11"/>
      <c r="AG9" s="16"/>
      <c r="AH9" s="11"/>
      <c r="AI9" s="11"/>
      <c r="AJ9" s="8"/>
      <c r="AK9" s="9"/>
      <c r="AL9" s="17">
        <v>1</v>
      </c>
      <c r="AM9" s="18">
        <f t="shared" si="7"/>
        <v>0</v>
      </c>
      <c r="AO9" s="21">
        <f>AO4*AR6+AP4*AR6+AQ4*AR6+AR4*AR6+AO6+AP6+AQ6</f>
        <v>3574837.82957453</v>
      </c>
      <c r="AP9" s="21"/>
      <c r="AQ9" s="21"/>
      <c r="AR9" s="22">
        <f>AO9/AS4</f>
        <v>198602.10164303</v>
      </c>
      <c r="AS9" s="22"/>
      <c r="AT9" s="11"/>
      <c r="AU9" s="11"/>
      <c r="AV9" s="12"/>
      <c r="AW9" s="13"/>
      <c r="AX9" s="11"/>
      <c r="AY9" s="11"/>
      <c r="AZ9" s="11"/>
      <c r="BA9" s="16"/>
      <c r="BB9" s="11"/>
      <c r="BC9" s="11"/>
      <c r="BD9" s="8"/>
      <c r="BE9" s="9"/>
      <c r="BF9" s="17">
        <v>1.015</v>
      </c>
      <c r="BG9" s="18">
        <f t="shared" si="11"/>
        <v>0</v>
      </c>
      <c r="BI9" s="21">
        <f>BI4*BL6+BJ4*BL6+BK4*BL6+BL4*BL6+BI6+BJ6+BK6</f>
        <v>4049804.18630903</v>
      </c>
      <c r="BJ9" s="21"/>
      <c r="BK9" s="21"/>
      <c r="BL9" s="22">
        <f>BI9/BM4</f>
        <v>224989.121461613</v>
      </c>
      <c r="BM9" s="22"/>
      <c r="BN9" s="11"/>
      <c r="BO9" s="11"/>
      <c r="BP9" s="12"/>
      <c r="BQ9" s="13"/>
      <c r="BR9" s="11"/>
      <c r="BS9" s="11"/>
      <c r="BT9" s="11"/>
      <c r="BU9" s="16"/>
      <c r="BV9" s="11"/>
      <c r="BW9" s="11"/>
      <c r="BX9" s="8"/>
      <c r="BY9" s="9"/>
      <c r="BZ9" s="17">
        <v>1.015</v>
      </c>
      <c r="CA9" s="18">
        <f t="shared" si="15"/>
        <v>0</v>
      </c>
      <c r="CC9" s="21">
        <f>CC4*CF6+CD4*CF6+CE4*CF6+CF4*CF6+CC6+CD6+CE6</f>
        <v>4299237.06309076</v>
      </c>
      <c r="CD9" s="21"/>
      <c r="CE9" s="21"/>
      <c r="CF9" s="22">
        <f>CC9/CG4</f>
        <v>238846.503505042</v>
      </c>
      <c r="CG9" s="22"/>
      <c r="CH9" s="11"/>
      <c r="CI9" s="11"/>
      <c r="CJ9" s="12"/>
      <c r="CK9" s="13"/>
      <c r="CL9" s="11"/>
      <c r="CM9" s="11"/>
      <c r="CN9" s="11"/>
      <c r="CO9" s="16"/>
      <c r="CP9" s="11"/>
      <c r="CQ9" s="11"/>
      <c r="CR9" s="8"/>
      <c r="CS9" s="9"/>
      <c r="CT9" s="17">
        <v>1.085</v>
      </c>
      <c r="CU9" s="18">
        <f t="shared" si="20"/>
        <v>0</v>
      </c>
      <c r="CW9" s="21">
        <f>CW4*CZ6+CX4*CZ6+CY4*CZ6+CZ4*CZ6+CW6+CX6+CY6</f>
        <v>4892604.67245603</v>
      </c>
      <c r="CX9" s="21"/>
      <c r="CY9" s="21"/>
      <c r="CZ9" s="22">
        <f>CW9/DA4</f>
        <v>271811.370692002</v>
      </c>
      <c r="DA9" s="22"/>
      <c r="DB9" s="11"/>
      <c r="DC9" s="11"/>
      <c r="DD9" s="12"/>
      <c r="DE9" s="13"/>
      <c r="DF9" s="11"/>
      <c r="DG9" s="11"/>
      <c r="DH9" s="11"/>
      <c r="DI9" s="16"/>
      <c r="DJ9" s="11"/>
      <c r="DK9" s="11"/>
      <c r="DL9" s="8"/>
      <c r="DM9" s="9"/>
      <c r="DN9" s="17">
        <v>1.085</v>
      </c>
      <c r="DO9" s="18">
        <f t="shared" si="25"/>
        <v>0</v>
      </c>
      <c r="DQ9" s="21">
        <f>DQ4*DT6+DR4*DT6+DS4*DT6+DT4*DT6+DQ6+DR6+DS6</f>
        <v>7544878.69139965</v>
      </c>
      <c r="DR9" s="21"/>
      <c r="DS9" s="21"/>
      <c r="DT9" s="22">
        <f>DQ9/DU4</f>
        <v>419159.92729998</v>
      </c>
      <c r="DU9" s="22"/>
      <c r="DV9" s="11"/>
      <c r="DW9" s="11"/>
      <c r="DX9" s="12"/>
      <c r="DY9" s="13"/>
      <c r="DZ9" s="11"/>
      <c r="EA9" s="11"/>
      <c r="EB9" s="11"/>
      <c r="EC9" s="16"/>
      <c r="ED9" s="11"/>
      <c r="EE9" s="11"/>
      <c r="EF9" s="8"/>
      <c r="EG9" s="9"/>
      <c r="EH9" s="17">
        <v>1.2</v>
      </c>
      <c r="EI9" s="18">
        <f t="shared" si="30"/>
        <v>0</v>
      </c>
    </row>
    <row r="10" s="1" customFormat="1" customHeight="1" spans="1:140">
      <c r="A10" s="21"/>
      <c r="B10" s="21"/>
      <c r="C10" s="21"/>
      <c r="D10" s="22"/>
      <c r="E10" s="22"/>
      <c r="F10" s="11"/>
      <c r="G10" s="11"/>
      <c r="H10" s="12"/>
      <c r="I10" s="13"/>
      <c r="J10" s="11"/>
      <c r="K10" s="11"/>
      <c r="L10" s="11"/>
      <c r="M10" s="16"/>
      <c r="N10" s="11"/>
      <c r="O10" s="11"/>
      <c r="P10" s="8"/>
      <c r="Q10" s="9"/>
      <c r="R10" s="17">
        <v>1</v>
      </c>
      <c r="S10" s="18">
        <f t="shared" si="3"/>
        <v>0</v>
      </c>
      <c r="U10" s="21"/>
      <c r="V10" s="21"/>
      <c r="W10" s="21"/>
      <c r="X10" s="22"/>
      <c r="Y10" s="22"/>
      <c r="Z10" s="11"/>
      <c r="AA10" s="11"/>
      <c r="AB10" s="12"/>
      <c r="AC10" s="13"/>
      <c r="AD10" s="11"/>
      <c r="AE10" s="11"/>
      <c r="AF10" s="11"/>
      <c r="AG10" s="16"/>
      <c r="AH10" s="11"/>
      <c r="AI10" s="11"/>
      <c r="AJ10" s="8"/>
      <c r="AK10" s="9"/>
      <c r="AL10" s="17">
        <v>1</v>
      </c>
      <c r="AM10" s="18">
        <f t="shared" si="7"/>
        <v>0</v>
      </c>
      <c r="AO10" s="21"/>
      <c r="AP10" s="21"/>
      <c r="AQ10" s="21"/>
      <c r="AR10" s="22"/>
      <c r="AS10" s="22"/>
      <c r="AT10" s="11"/>
      <c r="AU10" s="11"/>
      <c r="AV10" s="12"/>
      <c r="AW10" s="13"/>
      <c r="AX10" s="11"/>
      <c r="AY10" s="11"/>
      <c r="AZ10" s="11"/>
      <c r="BA10" s="16"/>
      <c r="BB10" s="11"/>
      <c r="BC10" s="11"/>
      <c r="BD10" s="8"/>
      <c r="BE10" s="9"/>
      <c r="BF10" s="17">
        <v>1.015</v>
      </c>
      <c r="BG10" s="18">
        <f t="shared" si="11"/>
        <v>0</v>
      </c>
      <c r="BI10" s="21"/>
      <c r="BJ10" s="21"/>
      <c r="BK10" s="21"/>
      <c r="BL10" s="22"/>
      <c r="BM10" s="22"/>
      <c r="BN10" s="11"/>
      <c r="BO10" s="11"/>
      <c r="BP10" s="12"/>
      <c r="BQ10" s="13"/>
      <c r="BR10" s="11"/>
      <c r="BS10" s="11"/>
      <c r="BT10" s="11"/>
      <c r="BU10" s="16"/>
      <c r="BV10" s="11"/>
      <c r="BW10" s="11"/>
      <c r="BX10" s="8"/>
      <c r="BY10" s="9"/>
      <c r="BZ10" s="17">
        <v>1.015</v>
      </c>
      <c r="CA10" s="18">
        <f t="shared" si="15"/>
        <v>0</v>
      </c>
      <c r="CC10" s="21"/>
      <c r="CD10" s="21"/>
      <c r="CE10" s="21"/>
      <c r="CF10" s="22"/>
      <c r="CG10" s="22"/>
      <c r="CH10" s="11"/>
      <c r="CI10" s="11"/>
      <c r="CJ10" s="12"/>
      <c r="CK10" s="13"/>
      <c r="CL10" s="11"/>
      <c r="CM10" s="11"/>
      <c r="CN10" s="11"/>
      <c r="CO10" s="16"/>
      <c r="CP10" s="11"/>
      <c r="CQ10" s="11"/>
      <c r="CR10" s="8"/>
      <c r="CS10" s="9"/>
      <c r="CT10" s="17">
        <v>1.085</v>
      </c>
      <c r="CU10" s="18">
        <f t="shared" si="20"/>
        <v>0</v>
      </c>
      <c r="CW10" s="21"/>
      <c r="CX10" s="21"/>
      <c r="CY10" s="21"/>
      <c r="CZ10" s="22"/>
      <c r="DA10" s="22"/>
      <c r="DB10" s="11"/>
      <c r="DC10" s="11"/>
      <c r="DD10" s="12"/>
      <c r="DE10" s="13"/>
      <c r="DF10" s="11"/>
      <c r="DG10" s="11"/>
      <c r="DH10" s="11"/>
      <c r="DI10" s="16"/>
      <c r="DJ10" s="11"/>
      <c r="DK10" s="11"/>
      <c r="DL10" s="8"/>
      <c r="DM10" s="9"/>
      <c r="DN10" s="17">
        <v>1.085</v>
      </c>
      <c r="DO10" s="18">
        <f t="shared" si="25"/>
        <v>0</v>
      </c>
      <c r="DQ10" s="21"/>
      <c r="DR10" s="21"/>
      <c r="DS10" s="21"/>
      <c r="DT10" s="22"/>
      <c r="DU10" s="22"/>
      <c r="DV10" s="11"/>
      <c r="DW10" s="11"/>
      <c r="DX10" s="12"/>
      <c r="DY10" s="13"/>
      <c r="DZ10" s="11"/>
      <c r="EA10" s="11"/>
      <c r="EB10" s="11"/>
      <c r="EC10" s="16"/>
      <c r="ED10" s="11"/>
      <c r="EE10" s="11"/>
      <c r="EF10" s="8"/>
      <c r="EG10" s="9"/>
      <c r="EH10" s="17">
        <v>1.2</v>
      </c>
      <c r="EI10" s="18">
        <f t="shared" si="30"/>
        <v>0</v>
      </c>
    </row>
    <row r="11" s="1" customFormat="1" customHeight="1" spans="1:140">
      <c r="F11" s="11"/>
      <c r="G11" s="11"/>
      <c r="H11" s="12"/>
      <c r="I11" s="13"/>
      <c r="J11" s="11"/>
      <c r="K11" s="11"/>
      <c r="L11" s="11"/>
      <c r="M11" s="16"/>
      <c r="N11" s="11"/>
      <c r="O11" s="11"/>
      <c r="P11" s="8"/>
      <c r="Q11" s="9"/>
      <c r="R11" s="17">
        <v>1</v>
      </c>
      <c r="S11" s="18">
        <f t="shared" si="3"/>
        <v>0</v>
      </c>
      <c r="Z11" s="11"/>
      <c r="AA11" s="11"/>
      <c r="AB11" s="12"/>
      <c r="AC11" s="13"/>
      <c r="AD11" s="11"/>
      <c r="AE11" s="11"/>
      <c r="AF11" s="11"/>
      <c r="AG11" s="16"/>
      <c r="AH11" s="11"/>
      <c r="AI11" s="11"/>
      <c r="AJ11" s="8"/>
      <c r="AK11" s="9"/>
      <c r="AL11" s="17">
        <v>1</v>
      </c>
      <c r="AM11" s="18">
        <f t="shared" si="7"/>
        <v>0</v>
      </c>
      <c r="AT11" s="11"/>
      <c r="AU11" s="11"/>
      <c r="AV11" s="12"/>
      <c r="AW11" s="13"/>
      <c r="AX11" s="11"/>
      <c r="AY11" s="11"/>
      <c r="AZ11" s="11"/>
      <c r="BA11" s="16"/>
      <c r="BB11" s="11"/>
      <c r="BC11" s="11"/>
      <c r="BD11" s="8"/>
      <c r="BE11" s="9"/>
      <c r="BF11" s="17">
        <v>1.015</v>
      </c>
      <c r="BG11" s="18">
        <f t="shared" si="11"/>
        <v>0</v>
      </c>
      <c r="BN11" s="11"/>
      <c r="BO11" s="11"/>
      <c r="BP11" s="12"/>
      <c r="BQ11" s="13"/>
      <c r="BR11" s="11"/>
      <c r="BS11" s="11"/>
      <c r="BT11" s="11"/>
      <c r="BU11" s="16"/>
      <c r="BV11" s="11"/>
      <c r="BW11" s="11"/>
      <c r="BX11" s="8"/>
      <c r="BY11" s="9"/>
      <c r="BZ11" s="17">
        <v>1.015</v>
      </c>
      <c r="CA11" s="18">
        <f t="shared" si="15"/>
        <v>0</v>
      </c>
      <c r="CH11" s="11"/>
      <c r="CI11" s="11"/>
      <c r="CJ11" s="12"/>
      <c r="CK11" s="13"/>
      <c r="CL11" s="11"/>
      <c r="CM11" s="11"/>
      <c r="CN11" s="11"/>
      <c r="CO11" s="16"/>
      <c r="CP11" s="11"/>
      <c r="CQ11" s="11"/>
      <c r="CR11" s="8"/>
      <c r="CS11" s="9"/>
      <c r="CT11" s="17">
        <v>1.085</v>
      </c>
      <c r="CU11" s="18">
        <f t="shared" si="20"/>
        <v>0</v>
      </c>
      <c r="DB11" s="11"/>
      <c r="DC11" s="11"/>
      <c r="DD11" s="12"/>
      <c r="DE11" s="13"/>
      <c r="DF11" s="11"/>
      <c r="DG11" s="11"/>
      <c r="DH11" s="11"/>
      <c r="DI11" s="16"/>
      <c r="DJ11" s="11"/>
      <c r="DK11" s="11"/>
      <c r="DL11" s="8"/>
      <c r="DM11" s="9"/>
      <c r="DN11" s="17">
        <v>1.085</v>
      </c>
      <c r="DO11" s="18">
        <f t="shared" si="25"/>
        <v>0</v>
      </c>
      <c r="DV11" s="11"/>
      <c r="DW11" s="11"/>
      <c r="DX11" s="12"/>
      <c r="DY11" s="13"/>
      <c r="DZ11" s="11"/>
      <c r="EA11" s="11"/>
      <c r="EB11" s="11"/>
      <c r="EC11" s="16"/>
      <c r="ED11" s="11"/>
      <c r="EE11" s="11"/>
      <c r="EF11" s="8"/>
      <c r="EG11" s="9"/>
      <c r="EH11" s="17">
        <v>1.2</v>
      </c>
      <c r="EI11" s="18">
        <f t="shared" si="30"/>
        <v>0</v>
      </c>
    </row>
    <row r="12" s="1" customFormat="1" customHeight="1" spans="1:140">
      <c r="F12" s="11"/>
      <c r="G12" s="11"/>
      <c r="H12" s="12"/>
      <c r="I12" s="13"/>
      <c r="J12" s="11"/>
      <c r="K12" s="11"/>
      <c r="L12" s="11"/>
      <c r="M12" s="16"/>
      <c r="N12" s="11"/>
      <c r="O12" s="11"/>
      <c r="P12" s="8"/>
      <c r="Q12" s="9"/>
      <c r="R12" s="17">
        <v>1</v>
      </c>
      <c r="S12" s="18">
        <f t="shared" si="3"/>
        <v>0</v>
      </c>
      <c r="Z12" s="11"/>
      <c r="AA12" s="11"/>
      <c r="AB12" s="12"/>
      <c r="AC12" s="13"/>
      <c r="AD12" s="11"/>
      <c r="AE12" s="11"/>
      <c r="AF12" s="11"/>
      <c r="AG12" s="16"/>
      <c r="AH12" s="11"/>
      <c r="AI12" s="11"/>
      <c r="AJ12" s="8"/>
      <c r="AK12" s="9"/>
      <c r="AL12" s="17">
        <v>1</v>
      </c>
      <c r="AM12" s="18">
        <f t="shared" si="7"/>
        <v>0</v>
      </c>
      <c r="AT12" s="11"/>
      <c r="AU12" s="11"/>
      <c r="AV12" s="12"/>
      <c r="AW12" s="13"/>
      <c r="AX12" s="11"/>
      <c r="AY12" s="11"/>
      <c r="AZ12" s="11"/>
      <c r="BA12" s="16"/>
      <c r="BB12" s="11"/>
      <c r="BC12" s="11"/>
      <c r="BD12" s="8"/>
      <c r="BE12" s="9"/>
      <c r="BF12" s="17">
        <v>1.015</v>
      </c>
      <c r="BG12" s="18">
        <f t="shared" si="11"/>
        <v>0</v>
      </c>
      <c r="BN12" s="11"/>
      <c r="BO12" s="11"/>
      <c r="BP12" s="12"/>
      <c r="BQ12" s="13"/>
      <c r="BR12" s="11"/>
      <c r="BS12" s="11"/>
      <c r="BT12" s="11"/>
      <c r="BU12" s="16"/>
      <c r="BV12" s="11"/>
      <c r="BW12" s="11"/>
      <c r="BX12" s="8"/>
      <c r="BY12" s="9"/>
      <c r="BZ12" s="17">
        <v>1.015</v>
      </c>
      <c r="CA12" s="18">
        <f t="shared" si="15"/>
        <v>0</v>
      </c>
      <c r="CH12" s="11"/>
      <c r="CI12" s="11"/>
      <c r="CJ12" s="12"/>
      <c r="CK12" s="13"/>
      <c r="CL12" s="11"/>
      <c r="CM12" s="11"/>
      <c r="CN12" s="11"/>
      <c r="CO12" s="16"/>
      <c r="CP12" s="11"/>
      <c r="CQ12" s="11"/>
      <c r="CR12" s="8"/>
      <c r="CS12" s="9"/>
      <c r="CT12" s="17">
        <v>1.085</v>
      </c>
      <c r="CU12" s="18">
        <f t="shared" si="20"/>
        <v>0</v>
      </c>
      <c r="DB12" s="11"/>
      <c r="DC12" s="11"/>
      <c r="DD12" s="12"/>
      <c r="DE12" s="13"/>
      <c r="DF12" s="11"/>
      <c r="DG12" s="11"/>
      <c r="DH12" s="11"/>
      <c r="DI12" s="16"/>
      <c r="DJ12" s="11"/>
      <c r="DK12" s="11"/>
      <c r="DL12" s="8"/>
      <c r="DM12" s="9"/>
      <c r="DN12" s="17">
        <v>1.085</v>
      </c>
      <c r="DO12" s="18">
        <f t="shared" si="25"/>
        <v>0</v>
      </c>
      <c r="DV12" s="11"/>
      <c r="DW12" s="11"/>
      <c r="DX12" s="12"/>
      <c r="DY12" s="13"/>
      <c r="DZ12" s="11"/>
      <c r="EA12" s="11"/>
      <c r="EB12" s="11"/>
      <c r="EC12" s="16"/>
      <c r="ED12" s="11"/>
      <c r="EE12" s="11"/>
      <c r="EF12" s="8"/>
      <c r="EG12" s="9"/>
      <c r="EH12" s="17">
        <v>1.2</v>
      </c>
      <c r="EI12" s="18">
        <f t="shared" si="30"/>
        <v>0</v>
      </c>
    </row>
    <row r="13" s="1" customFormat="1" customHeight="1" spans="1:140">
      <c r="F13" s="23" t="s">
        <v>1</v>
      </c>
      <c r="G13" s="24"/>
      <c r="H13" s="24"/>
      <c r="I13" s="24"/>
      <c r="J13" s="24"/>
      <c r="K13" s="24"/>
      <c r="L13" s="24"/>
      <c r="M13" s="25">
        <f>SUM(S4:S12)</f>
        <v>1050231.21617151</v>
      </c>
      <c r="N13" s="25"/>
      <c r="O13" s="25"/>
      <c r="P13" s="25"/>
      <c r="Q13" s="25"/>
      <c r="R13" s="25"/>
      <c r="S13" s="25"/>
      <c r="T13" s="1"/>
      <c r="Z13" s="23" t="s">
        <v>1</v>
      </c>
      <c r="AA13" s="24"/>
      <c r="AB13" s="24"/>
      <c r="AC13" s="24"/>
      <c r="AD13" s="24"/>
      <c r="AE13" s="24"/>
      <c r="AF13" s="24"/>
      <c r="AG13" s="25">
        <f>SUM(AM4:AM12)</f>
        <v>1050231.21617151</v>
      </c>
      <c r="AH13" s="25"/>
      <c r="AI13" s="25"/>
      <c r="AJ13" s="25"/>
      <c r="AK13" s="25"/>
      <c r="AL13" s="25"/>
      <c r="AM13" s="25"/>
      <c r="AN13" s="1"/>
      <c r="AT13" s="23" t="s">
        <v>1</v>
      </c>
      <c r="AU13" s="24"/>
      <c r="AV13" s="24"/>
      <c r="AW13" s="24"/>
      <c r="AX13" s="24"/>
      <c r="AY13" s="24"/>
      <c r="AZ13" s="24"/>
      <c r="BA13" s="25">
        <f>SUM(BG4:BG12)</f>
        <v>1065984.68441408</v>
      </c>
      <c r="BB13" s="25"/>
      <c r="BC13" s="25"/>
      <c r="BD13" s="25"/>
      <c r="BE13" s="25"/>
      <c r="BF13" s="25"/>
      <c r="BG13" s="25"/>
      <c r="BH13" s="1"/>
      <c r="BN13" s="23" t="s">
        <v>1</v>
      </c>
      <c r="BO13" s="24"/>
      <c r="BP13" s="24"/>
      <c r="BQ13" s="24"/>
      <c r="BR13" s="24"/>
      <c r="BS13" s="24"/>
      <c r="BT13" s="24"/>
      <c r="BU13" s="25">
        <f>SUM(CA4:CA12)</f>
        <v>1065984.68441408</v>
      </c>
      <c r="BV13" s="25"/>
      <c r="BW13" s="25"/>
      <c r="BX13" s="25"/>
      <c r="BY13" s="25"/>
      <c r="BZ13" s="25"/>
      <c r="CA13" s="25"/>
      <c r="CB13" s="1"/>
      <c r="CH13" s="23" t="s">
        <v>1</v>
      </c>
      <c r="CI13" s="24"/>
      <c r="CJ13" s="24"/>
      <c r="CK13" s="24"/>
      <c r="CL13" s="24"/>
      <c r="CM13" s="24"/>
      <c r="CN13" s="24"/>
      <c r="CO13" s="25">
        <f>SUM(CU4:CU12)</f>
        <v>1337353.3531833</v>
      </c>
      <c r="CP13" s="25"/>
      <c r="CQ13" s="25"/>
      <c r="CR13" s="25"/>
      <c r="CS13" s="25"/>
      <c r="CT13" s="25"/>
      <c r="CU13" s="25"/>
      <c r="CV13" s="1"/>
      <c r="DB13" s="23" t="s">
        <v>1</v>
      </c>
      <c r="DC13" s="24"/>
      <c r="DD13" s="24"/>
      <c r="DE13" s="24"/>
      <c r="DF13" s="24"/>
      <c r="DG13" s="24"/>
      <c r="DH13" s="24"/>
      <c r="DI13" s="25">
        <f>SUM(DO4:DO12)</f>
        <v>1342900.61907967</v>
      </c>
      <c r="DJ13" s="25"/>
      <c r="DK13" s="25"/>
      <c r="DL13" s="25"/>
      <c r="DM13" s="25"/>
      <c r="DN13" s="25"/>
      <c r="DO13" s="25"/>
      <c r="DP13" s="1"/>
      <c r="DV13" s="23" t="s">
        <v>1</v>
      </c>
      <c r="DW13" s="24"/>
      <c r="DX13" s="24"/>
      <c r="DY13" s="24"/>
      <c r="DZ13" s="24"/>
      <c r="EA13" s="24"/>
      <c r="EB13" s="24"/>
      <c r="EC13" s="25">
        <f>SUM(EI4:EI12)</f>
        <v>1918524.87574277</v>
      </c>
      <c r="ED13" s="25"/>
      <c r="EE13" s="25"/>
      <c r="EF13" s="25"/>
      <c r="EG13" s="25"/>
      <c r="EH13" s="25"/>
      <c r="EI13" s="25"/>
    </row>
    <row r="14" s="1" customFormat="1" customHeight="1" spans="1:140">
      <c r="F14" s="24"/>
      <c r="G14" s="24"/>
      <c r="H14" s="24"/>
      <c r="I14" s="24"/>
      <c r="J14" s="24"/>
      <c r="K14" s="24"/>
      <c r="L14" s="24"/>
      <c r="M14" s="25"/>
      <c r="N14" s="25"/>
      <c r="O14" s="25"/>
      <c r="P14" s="25"/>
      <c r="Q14" s="25"/>
      <c r="R14" s="25"/>
      <c r="S14" s="25"/>
      <c r="T14" s="1"/>
      <c r="Z14" s="24"/>
      <c r="AA14" s="24"/>
      <c r="AB14" s="24"/>
      <c r="AC14" s="24"/>
      <c r="AD14" s="24"/>
      <c r="AE14" s="24"/>
      <c r="AF14" s="24"/>
      <c r="AG14" s="25"/>
      <c r="AH14" s="25"/>
      <c r="AI14" s="25"/>
      <c r="AJ14" s="25"/>
      <c r="AK14" s="25"/>
      <c r="AL14" s="25"/>
      <c r="AM14" s="25"/>
      <c r="AN14" s="1"/>
      <c r="AT14" s="24"/>
      <c r="AU14" s="24"/>
      <c r="AV14" s="24"/>
      <c r="AW14" s="24"/>
      <c r="AX14" s="24"/>
      <c r="AY14" s="24"/>
      <c r="AZ14" s="24"/>
      <c r="BA14" s="25"/>
      <c r="BB14" s="25"/>
      <c r="BC14" s="25"/>
      <c r="BD14" s="25"/>
      <c r="BE14" s="25"/>
      <c r="BF14" s="25"/>
      <c r="BG14" s="25"/>
      <c r="BH14" s="1"/>
      <c r="BN14" s="24"/>
      <c r="BO14" s="24"/>
      <c r="BP14" s="24"/>
      <c r="BQ14" s="24"/>
      <c r="BR14" s="24"/>
      <c r="BS14" s="24"/>
      <c r="BT14" s="24"/>
      <c r="BU14" s="25"/>
      <c r="BV14" s="25"/>
      <c r="BW14" s="25"/>
      <c r="BX14" s="25"/>
      <c r="BY14" s="25"/>
      <c r="BZ14" s="25"/>
      <c r="CA14" s="25"/>
      <c r="CB14" s="1"/>
      <c r="CH14" s="24"/>
      <c r="CI14" s="24"/>
      <c r="CJ14" s="24"/>
      <c r="CK14" s="24"/>
      <c r="CL14" s="24"/>
      <c r="CM14" s="24"/>
      <c r="CN14" s="24"/>
      <c r="CO14" s="25"/>
      <c r="CP14" s="25"/>
      <c r="CQ14" s="25"/>
      <c r="CR14" s="25"/>
      <c r="CS14" s="25"/>
      <c r="CT14" s="25"/>
      <c r="CU14" s="25"/>
      <c r="CV14" s="1"/>
      <c r="DB14" s="24"/>
      <c r="DC14" s="24"/>
      <c r="DD14" s="24"/>
      <c r="DE14" s="24"/>
      <c r="DF14" s="24"/>
      <c r="DG14" s="24"/>
      <c r="DH14" s="24"/>
      <c r="DI14" s="25"/>
      <c r="DJ14" s="25"/>
      <c r="DK14" s="25"/>
      <c r="DL14" s="25"/>
      <c r="DM14" s="25"/>
      <c r="DN14" s="25"/>
      <c r="DO14" s="25"/>
      <c r="DP14" s="1"/>
      <c r="DV14" s="24"/>
      <c r="DW14" s="24"/>
      <c r="DX14" s="24"/>
      <c r="DY14" s="24"/>
      <c r="DZ14" s="24"/>
      <c r="EA14" s="24"/>
      <c r="EB14" s="24"/>
      <c r="EC14" s="25"/>
      <c r="ED14" s="25"/>
      <c r="EE14" s="25"/>
      <c r="EF14" s="25"/>
      <c r="EG14" s="25"/>
      <c r="EH14" s="25"/>
      <c r="EI14" s="25"/>
    </row>
    <row r="15" s="1" customFormat="1" customHeight="1" spans="1:140">
      <c r="F15" s="3" t="s">
        <v>36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Z15" s="3" t="s">
        <v>36</v>
      </c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T15" s="3" t="s">
        <v>36</v>
      </c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N15" s="3" t="s">
        <v>36</v>
      </c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H15" s="3" t="s">
        <v>36</v>
      </c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DB15" s="3" t="s">
        <v>36</v>
      </c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V15" s="3" t="s">
        <v>36</v>
      </c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</row>
    <row r="16" s="1" customFormat="1" customHeight="1" spans="1:140">
      <c r="A16" s="26"/>
      <c r="B16" s="26"/>
      <c r="C16" s="27"/>
      <c r="D16" s="27"/>
      <c r="E16" s="27"/>
      <c r="F16" s="28" t="s">
        <v>37</v>
      </c>
      <c r="G16" s="13" t="s">
        <v>8</v>
      </c>
      <c r="H16" s="13"/>
      <c r="I16" s="13"/>
      <c r="J16" s="13"/>
      <c r="K16" s="7" t="s">
        <v>25</v>
      </c>
      <c r="L16" s="7"/>
      <c r="M16" s="7"/>
      <c r="N16" s="8" t="s">
        <v>10</v>
      </c>
      <c r="O16" s="8"/>
      <c r="P16" s="8"/>
      <c r="Q16" s="9" t="s">
        <v>38</v>
      </c>
      <c r="R16" s="10" t="s">
        <v>12</v>
      </c>
      <c r="S16" s="29" t="s">
        <v>13</v>
      </c>
      <c r="T16" s="11" t="s">
        <v>39</v>
      </c>
      <c r="U16" s="26"/>
      <c r="V16" s="26"/>
      <c r="W16" s="27"/>
      <c r="X16" s="27"/>
      <c r="Y16" s="27"/>
      <c r="Z16" s="28" t="s">
        <v>37</v>
      </c>
      <c r="AA16" s="13" t="s">
        <v>8</v>
      </c>
      <c r="AB16" s="13"/>
      <c r="AC16" s="13"/>
      <c r="AD16" s="13"/>
      <c r="AE16" s="7" t="s">
        <v>25</v>
      </c>
      <c r="AF16" s="7"/>
      <c r="AG16" s="7"/>
      <c r="AH16" s="8" t="s">
        <v>10</v>
      </c>
      <c r="AI16" s="8"/>
      <c r="AJ16" s="8"/>
      <c r="AK16" s="9" t="s">
        <v>38</v>
      </c>
      <c r="AL16" s="10" t="s">
        <v>12</v>
      </c>
      <c r="AM16" s="29" t="s">
        <v>13</v>
      </c>
      <c r="AN16" s="11" t="s">
        <v>39</v>
      </c>
      <c r="AO16" s="26"/>
      <c r="AP16" s="26"/>
      <c r="AQ16" s="27"/>
      <c r="AR16" s="27"/>
      <c r="AS16" s="27"/>
      <c r="AT16" s="28" t="s">
        <v>37</v>
      </c>
      <c r="AU16" s="13" t="s">
        <v>8</v>
      </c>
      <c r="AV16" s="13"/>
      <c r="AW16" s="13"/>
      <c r="AX16" s="13"/>
      <c r="AY16" s="7" t="s">
        <v>25</v>
      </c>
      <c r="AZ16" s="7"/>
      <c r="BA16" s="7"/>
      <c r="BB16" s="8" t="s">
        <v>10</v>
      </c>
      <c r="BC16" s="8"/>
      <c r="BD16" s="8"/>
      <c r="BE16" s="9" t="s">
        <v>38</v>
      </c>
      <c r="BF16" s="10" t="s">
        <v>12</v>
      </c>
      <c r="BG16" s="29" t="s">
        <v>13</v>
      </c>
      <c r="BH16" s="11" t="s">
        <v>39</v>
      </c>
      <c r="BI16" s="26"/>
      <c r="BJ16" s="26"/>
      <c r="BK16" s="27"/>
      <c r="BL16" s="27"/>
      <c r="BM16" s="27"/>
      <c r="BN16" s="28" t="s">
        <v>37</v>
      </c>
      <c r="BO16" s="13" t="s">
        <v>8</v>
      </c>
      <c r="BP16" s="13"/>
      <c r="BQ16" s="13"/>
      <c r="BR16" s="13"/>
      <c r="BS16" s="7" t="s">
        <v>25</v>
      </c>
      <c r="BT16" s="7"/>
      <c r="BU16" s="7"/>
      <c r="BV16" s="8" t="s">
        <v>10</v>
      </c>
      <c r="BW16" s="8"/>
      <c r="BX16" s="8"/>
      <c r="BY16" s="9" t="s">
        <v>38</v>
      </c>
      <c r="BZ16" s="10" t="s">
        <v>12</v>
      </c>
      <c r="CA16" s="29" t="s">
        <v>13</v>
      </c>
      <c r="CB16" s="11" t="s">
        <v>39</v>
      </c>
      <c r="CC16" s="26"/>
      <c r="CD16" s="26"/>
      <c r="CE16" s="27"/>
      <c r="CF16" s="27"/>
      <c r="CG16" s="27"/>
      <c r="CH16" s="28" t="s">
        <v>37</v>
      </c>
      <c r="CI16" s="13" t="s">
        <v>8</v>
      </c>
      <c r="CJ16" s="13"/>
      <c r="CK16" s="13"/>
      <c r="CL16" s="13"/>
      <c r="CM16" s="7" t="s">
        <v>25</v>
      </c>
      <c r="CN16" s="7"/>
      <c r="CO16" s="7"/>
      <c r="CP16" s="8" t="s">
        <v>10</v>
      </c>
      <c r="CQ16" s="8"/>
      <c r="CR16" s="8"/>
      <c r="CS16" s="9" t="s">
        <v>38</v>
      </c>
      <c r="CT16" s="10" t="s">
        <v>12</v>
      </c>
      <c r="CU16" s="29" t="s">
        <v>13</v>
      </c>
      <c r="CV16" s="11" t="s">
        <v>39</v>
      </c>
      <c r="CW16" s="26"/>
      <c r="CX16" s="26"/>
      <c r="CY16" s="27"/>
      <c r="CZ16" s="27"/>
      <c r="DA16" s="27"/>
      <c r="DB16" s="28" t="s">
        <v>37</v>
      </c>
      <c r="DC16" s="13" t="s">
        <v>8</v>
      </c>
      <c r="DD16" s="13"/>
      <c r="DE16" s="13"/>
      <c r="DF16" s="13"/>
      <c r="DG16" s="7" t="s">
        <v>25</v>
      </c>
      <c r="DH16" s="7"/>
      <c r="DI16" s="7"/>
      <c r="DJ16" s="8" t="s">
        <v>10</v>
      </c>
      <c r="DK16" s="8"/>
      <c r="DL16" s="8"/>
      <c r="DM16" s="9" t="s">
        <v>38</v>
      </c>
      <c r="DN16" s="10" t="s">
        <v>12</v>
      </c>
      <c r="DO16" s="29" t="s">
        <v>13</v>
      </c>
      <c r="DP16" s="11" t="s">
        <v>39</v>
      </c>
      <c r="DQ16" s="26"/>
      <c r="DR16" s="26"/>
      <c r="DS16" s="27"/>
      <c r="DT16" s="27"/>
      <c r="DU16" s="27"/>
      <c r="DV16" s="28" t="s">
        <v>37</v>
      </c>
      <c r="DW16" s="13" t="s">
        <v>8</v>
      </c>
      <c r="DX16" s="13"/>
      <c r="DY16" s="13"/>
      <c r="DZ16" s="13"/>
      <c r="EA16" s="7" t="s">
        <v>25</v>
      </c>
      <c r="EB16" s="7"/>
      <c r="EC16" s="7"/>
      <c r="ED16" s="8" t="s">
        <v>10</v>
      </c>
      <c r="EE16" s="8"/>
      <c r="EF16" s="8"/>
      <c r="EG16" s="9" t="s">
        <v>38</v>
      </c>
      <c r="EH16" s="10" t="s">
        <v>12</v>
      </c>
      <c r="EI16" s="29" t="s">
        <v>13</v>
      </c>
      <c r="EJ16" s="11" t="s">
        <v>39</v>
      </c>
    </row>
    <row r="17" s="1" customFormat="1" customHeight="1" spans="1:140">
      <c r="A17" s="26"/>
      <c r="B17" s="26"/>
      <c r="C17" s="27"/>
      <c r="D17" s="27"/>
      <c r="E17" s="27"/>
      <c r="F17" s="30"/>
      <c r="G17" s="11" t="s">
        <v>40</v>
      </c>
      <c r="H17" s="11" t="s">
        <v>41</v>
      </c>
      <c r="I17" s="11" t="s">
        <v>21</v>
      </c>
      <c r="J17" s="13" t="s">
        <v>8</v>
      </c>
      <c r="K17" s="11" t="s">
        <v>23</v>
      </c>
      <c r="L17" s="11" t="s">
        <v>24</v>
      </c>
      <c r="M17" s="7" t="s">
        <v>25</v>
      </c>
      <c r="N17" s="11" t="s">
        <v>26</v>
      </c>
      <c r="O17" s="11" t="s">
        <v>27</v>
      </c>
      <c r="P17" s="8" t="s">
        <v>28</v>
      </c>
      <c r="Q17" s="9" t="s">
        <v>29</v>
      </c>
      <c r="R17" s="14"/>
      <c r="S17" s="29"/>
      <c r="T17" s="11"/>
      <c r="U17" s="26"/>
      <c r="V17" s="26"/>
      <c r="W17" s="27"/>
      <c r="X17" s="27"/>
      <c r="Y17" s="27"/>
      <c r="Z17" s="30"/>
      <c r="AA17" s="11" t="s">
        <v>40</v>
      </c>
      <c r="AB17" s="11" t="s">
        <v>41</v>
      </c>
      <c r="AC17" s="11" t="s">
        <v>21</v>
      </c>
      <c r="AD17" s="13" t="s">
        <v>8</v>
      </c>
      <c r="AE17" s="11" t="s">
        <v>23</v>
      </c>
      <c r="AF17" s="11" t="s">
        <v>24</v>
      </c>
      <c r="AG17" s="7" t="s">
        <v>25</v>
      </c>
      <c r="AH17" s="11" t="s">
        <v>26</v>
      </c>
      <c r="AI17" s="11" t="s">
        <v>27</v>
      </c>
      <c r="AJ17" s="8" t="s">
        <v>28</v>
      </c>
      <c r="AK17" s="9" t="s">
        <v>29</v>
      </c>
      <c r="AL17" s="14"/>
      <c r="AM17" s="29"/>
      <c r="AN17" s="11"/>
      <c r="AO17" s="26"/>
      <c r="AP17" s="26"/>
      <c r="AQ17" s="27"/>
      <c r="AR17" s="27"/>
      <c r="AS17" s="27"/>
      <c r="AT17" s="30"/>
      <c r="AU17" s="11" t="s">
        <v>40</v>
      </c>
      <c r="AV17" s="11" t="s">
        <v>41</v>
      </c>
      <c r="AW17" s="11" t="s">
        <v>21</v>
      </c>
      <c r="AX17" s="13" t="s">
        <v>8</v>
      </c>
      <c r="AY17" s="11" t="s">
        <v>23</v>
      </c>
      <c r="AZ17" s="11" t="s">
        <v>24</v>
      </c>
      <c r="BA17" s="7" t="s">
        <v>25</v>
      </c>
      <c r="BB17" s="11" t="s">
        <v>26</v>
      </c>
      <c r="BC17" s="11" t="s">
        <v>27</v>
      </c>
      <c r="BD17" s="8" t="s">
        <v>28</v>
      </c>
      <c r="BE17" s="9" t="s">
        <v>29</v>
      </c>
      <c r="BF17" s="14"/>
      <c r="BG17" s="29"/>
      <c r="BH17" s="11"/>
      <c r="BI17" s="26"/>
      <c r="BJ17" s="26"/>
      <c r="BK17" s="27"/>
      <c r="BL17" s="27"/>
      <c r="BM17" s="27"/>
      <c r="BN17" s="30"/>
      <c r="BO17" s="11" t="s">
        <v>40</v>
      </c>
      <c r="BP17" s="11" t="s">
        <v>41</v>
      </c>
      <c r="BQ17" s="11" t="s">
        <v>21</v>
      </c>
      <c r="BR17" s="13" t="s">
        <v>8</v>
      </c>
      <c r="BS17" s="11" t="s">
        <v>23</v>
      </c>
      <c r="BT17" s="11" t="s">
        <v>24</v>
      </c>
      <c r="BU17" s="7" t="s">
        <v>25</v>
      </c>
      <c r="BV17" s="11" t="s">
        <v>26</v>
      </c>
      <c r="BW17" s="11" t="s">
        <v>27</v>
      </c>
      <c r="BX17" s="8" t="s">
        <v>28</v>
      </c>
      <c r="BY17" s="9" t="s">
        <v>29</v>
      </c>
      <c r="BZ17" s="14"/>
      <c r="CA17" s="29"/>
      <c r="CB17" s="11"/>
      <c r="CC17" s="26"/>
      <c r="CD17" s="26"/>
      <c r="CE17" s="27"/>
      <c r="CF17" s="27"/>
      <c r="CG17" s="27"/>
      <c r="CH17" s="30"/>
      <c r="CI17" s="11" t="s">
        <v>40</v>
      </c>
      <c r="CJ17" s="11" t="s">
        <v>41</v>
      </c>
      <c r="CK17" s="11" t="s">
        <v>21</v>
      </c>
      <c r="CL17" s="13" t="s">
        <v>8</v>
      </c>
      <c r="CM17" s="11" t="s">
        <v>23</v>
      </c>
      <c r="CN17" s="11" t="s">
        <v>24</v>
      </c>
      <c r="CO17" s="7" t="s">
        <v>25</v>
      </c>
      <c r="CP17" s="11" t="s">
        <v>26</v>
      </c>
      <c r="CQ17" s="11" t="s">
        <v>27</v>
      </c>
      <c r="CR17" s="8" t="s">
        <v>28</v>
      </c>
      <c r="CS17" s="9" t="s">
        <v>29</v>
      </c>
      <c r="CT17" s="14"/>
      <c r="CU17" s="29"/>
      <c r="CV17" s="11"/>
      <c r="CW17" s="26"/>
      <c r="CX17" s="26"/>
      <c r="CY17" s="27"/>
      <c r="CZ17" s="27"/>
      <c r="DA17" s="27"/>
      <c r="DB17" s="30"/>
      <c r="DC17" s="11" t="s">
        <v>40</v>
      </c>
      <c r="DD17" s="11" t="s">
        <v>41</v>
      </c>
      <c r="DE17" s="11" t="s">
        <v>21</v>
      </c>
      <c r="DF17" s="13" t="s">
        <v>8</v>
      </c>
      <c r="DG17" s="11" t="s">
        <v>23</v>
      </c>
      <c r="DH17" s="11" t="s">
        <v>24</v>
      </c>
      <c r="DI17" s="7" t="s">
        <v>25</v>
      </c>
      <c r="DJ17" s="11" t="s">
        <v>26</v>
      </c>
      <c r="DK17" s="11" t="s">
        <v>27</v>
      </c>
      <c r="DL17" s="8" t="s">
        <v>28</v>
      </c>
      <c r="DM17" s="9" t="s">
        <v>29</v>
      </c>
      <c r="DN17" s="14"/>
      <c r="DO17" s="29"/>
      <c r="DP17" s="11"/>
      <c r="DQ17" s="26"/>
      <c r="DR17" s="26"/>
      <c r="DS17" s="27"/>
      <c r="DT17" s="27"/>
      <c r="DU17" s="27"/>
      <c r="DV17" s="30"/>
      <c r="DW17" s="11" t="s">
        <v>40</v>
      </c>
      <c r="DX17" s="11" t="s">
        <v>41</v>
      </c>
      <c r="DY17" s="11" t="s">
        <v>21</v>
      </c>
      <c r="DZ17" s="13" t="s">
        <v>8</v>
      </c>
      <c r="EA17" s="11" t="s">
        <v>23</v>
      </c>
      <c r="EB17" s="11" t="s">
        <v>24</v>
      </c>
      <c r="EC17" s="7" t="s">
        <v>25</v>
      </c>
      <c r="ED17" s="11" t="s">
        <v>26</v>
      </c>
      <c r="EE17" s="11" t="s">
        <v>27</v>
      </c>
      <c r="EF17" s="8" t="s">
        <v>28</v>
      </c>
      <c r="EG17" s="9" t="s">
        <v>29</v>
      </c>
      <c r="EH17" s="14"/>
      <c r="EI17" s="29"/>
      <c r="EJ17" s="11"/>
    </row>
    <row r="18" s="1" customFormat="1" customHeight="1" spans="1:140">
      <c r="A18" s="26"/>
      <c r="B18" s="26"/>
      <c r="C18" s="27"/>
      <c r="D18" s="27"/>
      <c r="E18" s="27"/>
      <c r="F18" s="11">
        <f>_xlfn.RANK.EQ(S18,S18:S21,0)</f>
        <v>3</v>
      </c>
      <c r="G18" s="11">
        <v>0</v>
      </c>
      <c r="H18" s="11">
        <v>1.8</v>
      </c>
      <c r="I18" s="12">
        <v>1.35</v>
      </c>
      <c r="J18" s="13">
        <f t="shared" ref="J18:J21" si="31">G18*H18*I18</f>
        <v>0</v>
      </c>
      <c r="K18" s="11">
        <v>680</v>
      </c>
      <c r="L18" s="11">
        <v>0</v>
      </c>
      <c r="M18" s="31">
        <f t="shared" ref="M18:M21" si="32">1+6*K18/(K18+2000)+L18</f>
        <v>2.52238805970149</v>
      </c>
      <c r="N18" s="11">
        <v>0.98</v>
      </c>
      <c r="O18" s="11">
        <v>2.3</v>
      </c>
      <c r="P18" s="8">
        <f t="shared" ref="P18:P21" si="33">1+N18*O18</f>
        <v>3.254</v>
      </c>
      <c r="Q18" s="9">
        <v>0.9</v>
      </c>
      <c r="R18" s="17">
        <v>1</v>
      </c>
      <c r="S18" s="18">
        <f t="shared" ref="S18:S21" si="34">J18*M18*Q18*P18*R18</f>
        <v>0</v>
      </c>
      <c r="T18" s="11">
        <f t="shared" ref="T18:T21" si="35">IF(F18=1,1,(IF(F18=2,2,12)))</f>
        <v>12</v>
      </c>
      <c r="U18" s="26"/>
      <c r="V18" s="26"/>
      <c r="W18" s="27"/>
      <c r="X18" s="27"/>
      <c r="Y18" s="27"/>
      <c r="Z18" s="11">
        <f>_xlfn.RANK.EQ(AM18,AM18:AM21,0)</f>
        <v>3</v>
      </c>
      <c r="AA18" s="11">
        <v>0</v>
      </c>
      <c r="AB18" s="11">
        <v>1.8</v>
      </c>
      <c r="AC18" s="12">
        <v>1.35</v>
      </c>
      <c r="AD18" s="13">
        <f t="shared" ref="AD18:AD21" si="36">AA18*AB18*AC18</f>
        <v>0</v>
      </c>
      <c r="AE18" s="11">
        <v>680</v>
      </c>
      <c r="AF18" s="11">
        <v>0</v>
      </c>
      <c r="AG18" s="31">
        <f t="shared" ref="AG18:AG21" si="37">1+6*AE18/(AE18+2000)+AF18</f>
        <v>2.52238805970149</v>
      </c>
      <c r="AH18" s="11">
        <v>0.98</v>
      </c>
      <c r="AI18" s="11">
        <v>2.3</v>
      </c>
      <c r="AJ18" s="8">
        <f t="shared" ref="AJ18:AJ21" si="38">1+AH18*AI18</f>
        <v>3.254</v>
      </c>
      <c r="AK18" s="9">
        <v>0.9</v>
      </c>
      <c r="AL18" s="17">
        <v>1</v>
      </c>
      <c r="AM18" s="18">
        <f t="shared" ref="AM18:AM21" si="39">AD18*AG18*AK18*AJ18*AL18</f>
        <v>0</v>
      </c>
      <c r="AN18" s="11">
        <f t="shared" ref="AN18:AN21" si="40">IF(Z18=1,1,(IF(Z18=2,2,12)))</f>
        <v>12</v>
      </c>
      <c r="AO18" s="26"/>
      <c r="AP18" s="26"/>
      <c r="AQ18" s="27"/>
      <c r="AR18" s="27"/>
      <c r="AS18" s="27"/>
      <c r="AT18" s="11">
        <f>_xlfn.RANK.EQ(BG18,BG18:BG21,0)</f>
        <v>3</v>
      </c>
      <c r="AU18" s="11">
        <v>0</v>
      </c>
      <c r="AV18" s="11">
        <v>1.8</v>
      </c>
      <c r="AW18" s="12">
        <v>1.35</v>
      </c>
      <c r="AX18" s="13">
        <f t="shared" ref="AX18:AX21" si="41">AU18*AV18*AW18</f>
        <v>0</v>
      </c>
      <c r="AY18" s="11">
        <v>680</v>
      </c>
      <c r="AZ18" s="11">
        <v>0</v>
      </c>
      <c r="BA18" s="31">
        <f t="shared" ref="BA18:BA21" si="42">1+6*AY18/(AY18+2000)+AZ18</f>
        <v>2.52238805970149</v>
      </c>
      <c r="BB18" s="11">
        <v>0.98</v>
      </c>
      <c r="BC18" s="11">
        <v>2.3</v>
      </c>
      <c r="BD18" s="8">
        <f t="shared" ref="BD18:BD21" si="43">1+BB18*BC18</f>
        <v>3.254</v>
      </c>
      <c r="BE18" s="9">
        <v>0.9</v>
      </c>
      <c r="BF18" s="17">
        <v>1.015</v>
      </c>
      <c r="BG18" s="18">
        <f t="shared" ref="BG18:BG21" si="44">AX18*BA18*BE18*BD18*BF18</f>
        <v>0</v>
      </c>
      <c r="BH18" s="11">
        <f t="shared" ref="BH18:BH21" si="45">IF(AT18=1,1,(IF(AT18=2,2,12)))</f>
        <v>12</v>
      </c>
      <c r="BI18" s="26"/>
      <c r="BJ18" s="26"/>
      <c r="BK18" s="27"/>
      <c r="BL18" s="27"/>
      <c r="BM18" s="27"/>
      <c r="BN18" s="11">
        <f>_xlfn.RANK.EQ(CA18,CA18:CA21,0)</f>
        <v>3</v>
      </c>
      <c r="BO18" s="11">
        <v>0</v>
      </c>
      <c r="BP18" s="11">
        <v>1.8</v>
      </c>
      <c r="BQ18" s="12">
        <v>1.35</v>
      </c>
      <c r="BR18" s="13">
        <f t="shared" ref="BR18:BR21" si="46">BO18*BP18*BQ18</f>
        <v>0</v>
      </c>
      <c r="BS18" s="11">
        <v>680</v>
      </c>
      <c r="BT18" s="11">
        <v>0</v>
      </c>
      <c r="BU18" s="31">
        <f t="shared" ref="BU18:BU21" si="47">1+6*BS18/(BS18+2000)+BT18</f>
        <v>2.52238805970149</v>
      </c>
      <c r="BV18" s="11">
        <v>0.98</v>
      </c>
      <c r="BW18" s="11">
        <v>2.3</v>
      </c>
      <c r="BX18" s="8">
        <f t="shared" ref="BX18:BX21" si="48">1+BV18*BW18</f>
        <v>3.254</v>
      </c>
      <c r="BY18" s="9">
        <v>0.9</v>
      </c>
      <c r="BZ18" s="17">
        <v>1.015</v>
      </c>
      <c r="CA18" s="18">
        <f t="shared" ref="CA18:CA21" si="49">BR18*BU18*BY18*BX18*BZ18</f>
        <v>0</v>
      </c>
      <c r="CB18" s="11">
        <f t="shared" ref="CB18:CB21" si="50">IF(BN18=1,1,(IF(BN18=2,2,12)))</f>
        <v>12</v>
      </c>
      <c r="CC18" s="26"/>
      <c r="CD18" s="26"/>
      <c r="CE18" s="27"/>
      <c r="CF18" s="27"/>
      <c r="CG18" s="27"/>
      <c r="CH18" s="11">
        <f>_xlfn.RANK.EQ(CU18,CU18:CU21,0)</f>
        <v>3</v>
      </c>
      <c r="CI18" s="11">
        <v>0</v>
      </c>
      <c r="CJ18" s="11">
        <v>1.8</v>
      </c>
      <c r="CK18" s="12">
        <v>1.35</v>
      </c>
      <c r="CL18" s="13">
        <f t="shared" ref="CL18:CL21" si="51">CI18*CJ18*CK18</f>
        <v>0</v>
      </c>
      <c r="CM18" s="11">
        <v>680</v>
      </c>
      <c r="CN18" s="11">
        <v>0</v>
      </c>
      <c r="CO18" s="31">
        <f t="shared" ref="CO18:CO21" si="52">1+6*CM18/(CM18+2000)+CN18</f>
        <v>2.52238805970149</v>
      </c>
      <c r="CP18" s="11">
        <v>0.98</v>
      </c>
      <c r="CQ18" s="11">
        <v>2.3</v>
      </c>
      <c r="CR18" s="8">
        <f t="shared" ref="CR18:CR21" si="53">1+CP18*CQ18</f>
        <v>3.254</v>
      </c>
      <c r="CS18" s="9">
        <v>0.9</v>
      </c>
      <c r="CT18" s="17">
        <v>1.085</v>
      </c>
      <c r="CU18" s="18">
        <f t="shared" ref="CU18:CU21" si="54">CL18*CO18*CS18*CR18*CT18</f>
        <v>0</v>
      </c>
      <c r="CV18" s="11">
        <f t="shared" ref="CV18:CV21" si="55">IF(CH18=1,1,(IF(CH18=2,2,12)))</f>
        <v>12</v>
      </c>
      <c r="CW18" s="26"/>
      <c r="CX18" s="26"/>
      <c r="CY18" s="27"/>
      <c r="CZ18" s="27"/>
      <c r="DA18" s="27"/>
      <c r="DB18" s="11">
        <f>_xlfn.RANK.EQ(DO18,DO18:DO21,0)</f>
        <v>3</v>
      </c>
      <c r="DC18" s="11">
        <v>0</v>
      </c>
      <c r="DD18" s="11">
        <v>1.8</v>
      </c>
      <c r="DE18" s="12">
        <v>1.35</v>
      </c>
      <c r="DF18" s="13">
        <f t="shared" ref="DF18:DF21" si="56">DC18*DD18*DE18</f>
        <v>0</v>
      </c>
      <c r="DG18" s="11">
        <v>680</v>
      </c>
      <c r="DH18" s="11">
        <v>0</v>
      </c>
      <c r="DI18" s="31">
        <f t="shared" ref="DI18:DI21" si="57">1+6*DG18/(DG18+2000)+DH18</f>
        <v>2.52238805970149</v>
      </c>
      <c r="DJ18" s="11">
        <v>0.98</v>
      </c>
      <c r="DK18" s="11">
        <v>2.3</v>
      </c>
      <c r="DL18" s="8">
        <f t="shared" ref="DL18:DL21" si="58">1+DJ18*DK18</f>
        <v>3.254</v>
      </c>
      <c r="DM18" s="9">
        <v>0.9</v>
      </c>
      <c r="DN18" s="17">
        <v>1.085</v>
      </c>
      <c r="DO18" s="18">
        <f t="shared" ref="DO18:DO21" si="59">DF18*DI18*DM18*DL18*DN18</f>
        <v>0</v>
      </c>
      <c r="DP18" s="11">
        <f t="shared" ref="DP18:DP21" si="60">IF(DB18=1,1,(IF(DB18=2,2,12)))</f>
        <v>12</v>
      </c>
      <c r="DQ18" s="26"/>
      <c r="DR18" s="26"/>
      <c r="DS18" s="27"/>
      <c r="DT18" s="27"/>
      <c r="DU18" s="27"/>
      <c r="DV18" s="11">
        <f>_xlfn.RANK.EQ(EI18,EI18:EI21,0)</f>
        <v>3</v>
      </c>
      <c r="DW18" s="11">
        <v>0</v>
      </c>
      <c r="DX18" s="11">
        <v>1.8</v>
      </c>
      <c r="DY18" s="12">
        <v>1.35</v>
      </c>
      <c r="DZ18" s="13">
        <f t="shared" ref="DZ18:DZ21" si="61">DW18*DX18*DY18</f>
        <v>0</v>
      </c>
      <c r="EA18" s="11">
        <v>680</v>
      </c>
      <c r="EB18" s="11">
        <v>0</v>
      </c>
      <c r="EC18" s="31">
        <f t="shared" ref="EC18:EC21" si="62">1+6*EA18/(EA18+2000)+EB18</f>
        <v>2.52238805970149</v>
      </c>
      <c r="ED18" s="11">
        <v>0.98</v>
      </c>
      <c r="EE18" s="11">
        <v>3.1</v>
      </c>
      <c r="EF18" s="8">
        <f t="shared" ref="EF18:EF21" si="63">1+ED18*EE18</f>
        <v>4.038</v>
      </c>
      <c r="EG18" s="9">
        <v>0.9</v>
      </c>
      <c r="EH18" s="17">
        <v>1.2</v>
      </c>
      <c r="EI18" s="18">
        <f t="shared" ref="EI18:EI21" si="64">DZ18*EC18*EG18*EF18*EH18</f>
        <v>0</v>
      </c>
      <c r="EJ18" s="11">
        <f t="shared" ref="EJ18:EJ21" si="65">IF(DV18=1,1,(IF(DV18=2,2,12)))</f>
        <v>12</v>
      </c>
    </row>
    <row r="19" s="1" customFormat="1" customHeight="1" spans="1:140">
      <c r="F19" s="11">
        <f>_xlfn.RANK.EQ(S19,S18:S21,0)</f>
        <v>2</v>
      </c>
      <c r="G19" s="11">
        <v>1446.85</v>
      </c>
      <c r="H19" s="11">
        <v>1.8</v>
      </c>
      <c r="I19" s="12">
        <v>1.35</v>
      </c>
      <c r="J19" s="13">
        <f t="shared" si="31"/>
        <v>3515.8455</v>
      </c>
      <c r="K19" s="11">
        <v>190</v>
      </c>
      <c r="L19" s="11">
        <v>1.73</v>
      </c>
      <c r="M19" s="31">
        <f t="shared" si="32"/>
        <v>3.25054794520548</v>
      </c>
      <c r="N19" s="11">
        <v>0.95</v>
      </c>
      <c r="O19" s="11">
        <v>2.09</v>
      </c>
      <c r="P19" s="8">
        <f t="shared" si="33"/>
        <v>2.9855</v>
      </c>
      <c r="Q19" s="9">
        <v>0.9</v>
      </c>
      <c r="R19" s="17">
        <v>1</v>
      </c>
      <c r="S19" s="18">
        <f t="shared" si="34"/>
        <v>30707.6048493771</v>
      </c>
      <c r="T19" s="11">
        <f t="shared" si="35"/>
        <v>2</v>
      </c>
      <c r="Z19" s="11">
        <f>_xlfn.RANK.EQ(AM19,AM18:AM21,0)</f>
        <v>2</v>
      </c>
      <c r="AA19" s="11">
        <v>1446.85</v>
      </c>
      <c r="AB19" s="11">
        <v>1.8</v>
      </c>
      <c r="AC19" s="12">
        <v>1.35</v>
      </c>
      <c r="AD19" s="13">
        <f t="shared" si="36"/>
        <v>3515.8455</v>
      </c>
      <c r="AE19" s="11">
        <v>190</v>
      </c>
      <c r="AF19" s="11">
        <v>1.73</v>
      </c>
      <c r="AG19" s="31">
        <f t="shared" si="37"/>
        <v>3.25054794520548</v>
      </c>
      <c r="AH19" s="11">
        <v>0.95</v>
      </c>
      <c r="AI19" s="11">
        <v>2.09</v>
      </c>
      <c r="AJ19" s="8">
        <f t="shared" si="38"/>
        <v>2.9855</v>
      </c>
      <c r="AK19" s="9">
        <v>0.9</v>
      </c>
      <c r="AL19" s="17">
        <v>1</v>
      </c>
      <c r="AM19" s="18">
        <f t="shared" si="39"/>
        <v>30707.6048493771</v>
      </c>
      <c r="AN19" s="11">
        <f t="shared" si="40"/>
        <v>2</v>
      </c>
      <c r="AT19" s="11">
        <f>_xlfn.RANK.EQ(BG19,BG18:BG21,0)</f>
        <v>2</v>
      </c>
      <c r="AU19" s="11">
        <v>1446.85</v>
      </c>
      <c r="AV19" s="11">
        <v>1.8</v>
      </c>
      <c r="AW19" s="12">
        <v>1.35</v>
      </c>
      <c r="AX19" s="13">
        <f t="shared" si="41"/>
        <v>3515.8455</v>
      </c>
      <c r="AY19" s="11">
        <v>190</v>
      </c>
      <c r="AZ19" s="11">
        <v>1.73</v>
      </c>
      <c r="BA19" s="31">
        <f t="shared" si="42"/>
        <v>3.25054794520548</v>
      </c>
      <c r="BB19" s="11">
        <v>0.95</v>
      </c>
      <c r="BC19" s="11">
        <v>2.09</v>
      </c>
      <c r="BD19" s="8">
        <f t="shared" si="43"/>
        <v>2.9855</v>
      </c>
      <c r="BE19" s="9">
        <v>0.9</v>
      </c>
      <c r="BF19" s="17">
        <v>1.015</v>
      </c>
      <c r="BG19" s="18">
        <f t="shared" si="44"/>
        <v>31168.2189221178</v>
      </c>
      <c r="BH19" s="11">
        <f t="shared" si="45"/>
        <v>2</v>
      </c>
      <c r="BN19" s="11">
        <f>_xlfn.RANK.EQ(CA19,CA18:CA21,0)</f>
        <v>2</v>
      </c>
      <c r="BO19" s="11">
        <v>1446.85</v>
      </c>
      <c r="BP19" s="11">
        <v>1.8</v>
      </c>
      <c r="BQ19" s="12">
        <v>1.35</v>
      </c>
      <c r="BR19" s="13">
        <f t="shared" si="46"/>
        <v>3515.8455</v>
      </c>
      <c r="BS19" s="11">
        <v>190</v>
      </c>
      <c r="BT19" s="11">
        <v>1.73</v>
      </c>
      <c r="BU19" s="31">
        <f t="shared" si="47"/>
        <v>3.25054794520548</v>
      </c>
      <c r="BV19" s="11">
        <v>0.95</v>
      </c>
      <c r="BW19" s="11">
        <v>2.09</v>
      </c>
      <c r="BX19" s="8">
        <f t="shared" si="48"/>
        <v>2.9855</v>
      </c>
      <c r="BY19" s="9">
        <v>0.9</v>
      </c>
      <c r="BZ19" s="17">
        <v>1.015</v>
      </c>
      <c r="CA19" s="18">
        <f t="shared" si="49"/>
        <v>31168.2189221178</v>
      </c>
      <c r="CB19" s="11">
        <f t="shared" si="50"/>
        <v>2</v>
      </c>
      <c r="CH19" s="11">
        <f>_xlfn.RANK.EQ(CU19,CU18:CU21,0)</f>
        <v>2</v>
      </c>
      <c r="CI19" s="11">
        <v>1446.85</v>
      </c>
      <c r="CJ19" s="11">
        <v>1.8</v>
      </c>
      <c r="CK19" s="12">
        <v>1.35</v>
      </c>
      <c r="CL19" s="13">
        <f t="shared" si="51"/>
        <v>3515.8455</v>
      </c>
      <c r="CM19" s="11">
        <v>190</v>
      </c>
      <c r="CN19" s="11">
        <v>1.73</v>
      </c>
      <c r="CO19" s="31">
        <f t="shared" si="52"/>
        <v>3.25054794520548</v>
      </c>
      <c r="CP19" s="11">
        <v>0.95</v>
      </c>
      <c r="CQ19" s="11">
        <v>2.09</v>
      </c>
      <c r="CR19" s="8">
        <f t="shared" si="53"/>
        <v>2.9855</v>
      </c>
      <c r="CS19" s="9">
        <v>0.9</v>
      </c>
      <c r="CT19" s="17">
        <v>1.085</v>
      </c>
      <c r="CU19" s="18">
        <f t="shared" si="54"/>
        <v>33317.7512615742</v>
      </c>
      <c r="CV19" s="11">
        <f t="shared" si="55"/>
        <v>2</v>
      </c>
      <c r="DB19" s="11">
        <f>_xlfn.RANK.EQ(DO19,DO18:DO21,0)</f>
        <v>2</v>
      </c>
      <c r="DC19" s="11">
        <v>1446.85</v>
      </c>
      <c r="DD19" s="11">
        <v>1.8</v>
      </c>
      <c r="DE19" s="12">
        <v>1.35</v>
      </c>
      <c r="DF19" s="13">
        <f t="shared" si="56"/>
        <v>3515.8455</v>
      </c>
      <c r="DG19" s="11">
        <v>190</v>
      </c>
      <c r="DH19" s="11">
        <v>1.73</v>
      </c>
      <c r="DI19" s="31">
        <f t="shared" si="57"/>
        <v>3.25054794520548</v>
      </c>
      <c r="DJ19" s="11">
        <v>0.95</v>
      </c>
      <c r="DK19" s="11">
        <v>2.09</v>
      </c>
      <c r="DL19" s="8">
        <f t="shared" si="58"/>
        <v>2.9855</v>
      </c>
      <c r="DM19" s="9">
        <v>0.9</v>
      </c>
      <c r="DN19" s="17">
        <v>1.085</v>
      </c>
      <c r="DO19" s="18">
        <f t="shared" si="59"/>
        <v>33317.7512615742</v>
      </c>
      <c r="DP19" s="11">
        <f t="shared" si="60"/>
        <v>2</v>
      </c>
      <c r="DV19" s="11">
        <f>_xlfn.RANK.EQ(EI19,EI18:EI21,0)</f>
        <v>2</v>
      </c>
      <c r="DW19" s="11">
        <v>1446.85</v>
      </c>
      <c r="DX19" s="11">
        <v>1.8</v>
      </c>
      <c r="DY19" s="12">
        <v>1.35</v>
      </c>
      <c r="DZ19" s="13">
        <f t="shared" si="61"/>
        <v>3515.8455</v>
      </c>
      <c r="EA19" s="11">
        <v>190</v>
      </c>
      <c r="EB19" s="11">
        <v>1.82</v>
      </c>
      <c r="EC19" s="31">
        <f t="shared" si="62"/>
        <v>3.34054794520548</v>
      </c>
      <c r="ED19" s="11">
        <v>0.95</v>
      </c>
      <c r="EE19" s="11">
        <v>2.91</v>
      </c>
      <c r="EF19" s="8">
        <f t="shared" si="63"/>
        <v>3.7645</v>
      </c>
      <c r="EG19" s="9">
        <v>0.9</v>
      </c>
      <c r="EH19" s="17">
        <v>1.2</v>
      </c>
      <c r="EI19" s="18">
        <f t="shared" si="64"/>
        <v>47750.5687239883</v>
      </c>
      <c r="EJ19" s="11">
        <f t="shared" si="65"/>
        <v>2</v>
      </c>
    </row>
    <row r="20" s="1" customFormat="1" customHeight="1" spans="1:140">
      <c r="F20" s="11">
        <f>_xlfn.RANK.EQ(S20,S18:S21,0)</f>
        <v>1</v>
      </c>
      <c r="G20" s="11">
        <v>1446.85</v>
      </c>
      <c r="H20" s="11">
        <v>1.8</v>
      </c>
      <c r="I20" s="12">
        <v>1.35</v>
      </c>
      <c r="J20" s="13">
        <f t="shared" si="31"/>
        <v>3515.8455</v>
      </c>
      <c r="K20" s="11">
        <v>240</v>
      </c>
      <c r="L20" s="11">
        <v>2.33</v>
      </c>
      <c r="M20" s="31">
        <f t="shared" si="32"/>
        <v>3.97285714285714</v>
      </c>
      <c r="N20" s="11">
        <v>0.89</v>
      </c>
      <c r="O20" s="11">
        <v>1.78</v>
      </c>
      <c r="P20" s="8">
        <f t="shared" si="33"/>
        <v>2.5842</v>
      </c>
      <c r="Q20" s="9">
        <v>0.9</v>
      </c>
      <c r="R20" s="17">
        <v>1</v>
      </c>
      <c r="S20" s="18">
        <f t="shared" si="34"/>
        <v>32486.383188256</v>
      </c>
      <c r="T20" s="11">
        <f t="shared" si="35"/>
        <v>1</v>
      </c>
      <c r="Z20" s="11">
        <f>_xlfn.RANK.EQ(AM20,AM18:AM21,0)</f>
        <v>1</v>
      </c>
      <c r="AA20" s="11">
        <v>1446.85</v>
      </c>
      <c r="AB20" s="11">
        <v>1.8</v>
      </c>
      <c r="AC20" s="12">
        <v>1.35</v>
      </c>
      <c r="AD20" s="13">
        <f t="shared" si="36"/>
        <v>3515.8455</v>
      </c>
      <c r="AE20" s="11">
        <v>200</v>
      </c>
      <c r="AF20" s="11">
        <v>2.33</v>
      </c>
      <c r="AG20" s="31">
        <f t="shared" si="37"/>
        <v>3.87545454545455</v>
      </c>
      <c r="AH20" s="11">
        <v>1</v>
      </c>
      <c r="AI20" s="11">
        <v>2.71</v>
      </c>
      <c r="AJ20" s="8">
        <f t="shared" si="38"/>
        <v>3.71</v>
      </c>
      <c r="AK20" s="9">
        <v>0.9</v>
      </c>
      <c r="AL20" s="17">
        <v>1</v>
      </c>
      <c r="AM20" s="18">
        <f t="shared" si="39"/>
        <v>45495.5425770396</v>
      </c>
      <c r="AN20" s="11">
        <f t="shared" si="40"/>
        <v>1</v>
      </c>
      <c r="AT20" s="11">
        <f>_xlfn.RANK.EQ(BG20,BG18:BG21,0)</f>
        <v>1</v>
      </c>
      <c r="AU20" s="11">
        <v>1446.85</v>
      </c>
      <c r="AV20" s="11">
        <v>1.8</v>
      </c>
      <c r="AW20" s="12">
        <v>1.35</v>
      </c>
      <c r="AX20" s="13">
        <f t="shared" si="41"/>
        <v>3515.8455</v>
      </c>
      <c r="AY20" s="11">
        <v>240</v>
      </c>
      <c r="AZ20" s="11">
        <v>2.33</v>
      </c>
      <c r="BA20" s="31">
        <f t="shared" si="42"/>
        <v>3.97285714285714</v>
      </c>
      <c r="BB20" s="11">
        <v>0.93</v>
      </c>
      <c r="BC20" s="11">
        <v>1.85</v>
      </c>
      <c r="BD20" s="8">
        <f t="shared" si="43"/>
        <v>2.7205</v>
      </c>
      <c r="BE20" s="9">
        <v>0.9</v>
      </c>
      <c r="BF20" s="17">
        <v>1.015</v>
      </c>
      <c r="BG20" s="18">
        <f t="shared" si="44"/>
        <v>34712.8293265247</v>
      </c>
      <c r="BH20" s="11">
        <f t="shared" si="45"/>
        <v>1</v>
      </c>
      <c r="BN20" s="11">
        <f>_xlfn.RANK.EQ(CA20,CA18:CA21,0)</f>
        <v>1</v>
      </c>
      <c r="BO20" s="11">
        <v>1446.85</v>
      </c>
      <c r="BP20" s="11">
        <v>1.8</v>
      </c>
      <c r="BQ20" s="12">
        <v>1.35</v>
      </c>
      <c r="BR20" s="13">
        <f t="shared" si="46"/>
        <v>3515.8455</v>
      </c>
      <c r="BS20" s="11">
        <v>240</v>
      </c>
      <c r="BT20" s="11">
        <v>2.33</v>
      </c>
      <c r="BU20" s="31">
        <f t="shared" si="47"/>
        <v>3.97285714285714</v>
      </c>
      <c r="BV20" s="11">
        <v>1</v>
      </c>
      <c r="BW20" s="11">
        <v>2.71</v>
      </c>
      <c r="BX20" s="8">
        <f t="shared" si="48"/>
        <v>3.71</v>
      </c>
      <c r="BY20" s="9">
        <v>0.9</v>
      </c>
      <c r="BZ20" s="17">
        <v>1.015</v>
      </c>
      <c r="CA20" s="18">
        <f t="shared" si="49"/>
        <v>47338.57629164</v>
      </c>
      <c r="CB20" s="11">
        <f t="shared" si="50"/>
        <v>1</v>
      </c>
      <c r="CH20" s="11">
        <f>_xlfn.RANK.EQ(CU20,CU18:CU21,0)</f>
        <v>1</v>
      </c>
      <c r="CI20" s="11">
        <v>1446.85</v>
      </c>
      <c r="CJ20" s="11">
        <v>1.8</v>
      </c>
      <c r="CK20" s="12">
        <v>1.35</v>
      </c>
      <c r="CL20" s="13">
        <f t="shared" si="51"/>
        <v>3515.8455</v>
      </c>
      <c r="CM20" s="11">
        <v>240</v>
      </c>
      <c r="CN20" s="11">
        <v>2.33</v>
      </c>
      <c r="CO20" s="31">
        <f t="shared" si="52"/>
        <v>3.97285714285714</v>
      </c>
      <c r="CP20" s="11">
        <v>0.93</v>
      </c>
      <c r="CQ20" s="11">
        <v>1.85</v>
      </c>
      <c r="CR20" s="8">
        <f t="shared" si="53"/>
        <v>2.7205</v>
      </c>
      <c r="CS20" s="9">
        <v>0.9</v>
      </c>
      <c r="CT20" s="17">
        <v>1.085</v>
      </c>
      <c r="CU20" s="18">
        <f t="shared" si="54"/>
        <v>37106.8175559402</v>
      </c>
      <c r="CV20" s="11">
        <f t="shared" si="55"/>
        <v>1</v>
      </c>
      <c r="DB20" s="11">
        <f>_xlfn.RANK.EQ(DO20,DO18:DO21,0)</f>
        <v>1</v>
      </c>
      <c r="DC20" s="11">
        <v>1446.85</v>
      </c>
      <c r="DD20" s="11">
        <v>1.8</v>
      </c>
      <c r="DE20" s="12">
        <v>1.35</v>
      </c>
      <c r="DF20" s="13">
        <f t="shared" si="56"/>
        <v>3515.8455</v>
      </c>
      <c r="DG20" s="11">
        <v>240</v>
      </c>
      <c r="DH20" s="11">
        <v>2.33</v>
      </c>
      <c r="DI20" s="31">
        <f t="shared" si="57"/>
        <v>3.97285714285714</v>
      </c>
      <c r="DJ20" s="11">
        <v>1</v>
      </c>
      <c r="DK20" s="11">
        <v>2.71</v>
      </c>
      <c r="DL20" s="8">
        <f t="shared" si="58"/>
        <v>3.71</v>
      </c>
      <c r="DM20" s="9">
        <v>0.9</v>
      </c>
      <c r="DN20" s="17">
        <v>1.085</v>
      </c>
      <c r="DO20" s="18">
        <f t="shared" si="59"/>
        <v>50603.3056910635</v>
      </c>
      <c r="DP20" s="11">
        <f t="shared" si="60"/>
        <v>1</v>
      </c>
      <c r="DV20" s="11">
        <f>_xlfn.RANK.EQ(EI20,EI18:EI21,0)</f>
        <v>1</v>
      </c>
      <c r="DW20" s="11">
        <v>1446.85</v>
      </c>
      <c r="DX20" s="11">
        <v>1.8</v>
      </c>
      <c r="DY20" s="12">
        <v>1.35</v>
      </c>
      <c r="DZ20" s="13">
        <f t="shared" si="61"/>
        <v>3515.8455</v>
      </c>
      <c r="EA20" s="11">
        <v>240</v>
      </c>
      <c r="EB20" s="11">
        <v>2.42</v>
      </c>
      <c r="EC20" s="31">
        <f t="shared" si="62"/>
        <v>4.06285714285714</v>
      </c>
      <c r="ED20" s="11">
        <v>1</v>
      </c>
      <c r="EE20" s="11">
        <v>3.51</v>
      </c>
      <c r="EF20" s="8">
        <f t="shared" si="63"/>
        <v>4.51</v>
      </c>
      <c r="EG20" s="9">
        <v>0.9</v>
      </c>
      <c r="EH20" s="17">
        <v>1.2</v>
      </c>
      <c r="EI20" s="18">
        <f t="shared" si="64"/>
        <v>69576.3483763166</v>
      </c>
      <c r="EJ20" s="11">
        <f t="shared" si="65"/>
        <v>1</v>
      </c>
    </row>
    <row r="21" s="1" customFormat="1" customHeight="1" spans="1:140">
      <c r="F21" s="11">
        <f>_xlfn.RANK.EQ(S21,S18:S21,0)</f>
        <v>3</v>
      </c>
      <c r="G21" s="11">
        <v>0</v>
      </c>
      <c r="H21" s="11">
        <v>1.8</v>
      </c>
      <c r="I21" s="12">
        <v>1.35</v>
      </c>
      <c r="J21" s="13">
        <f t="shared" si="31"/>
        <v>0</v>
      </c>
      <c r="K21" s="11">
        <v>0</v>
      </c>
      <c r="L21" s="11">
        <v>0.2</v>
      </c>
      <c r="M21" s="31">
        <f t="shared" si="32"/>
        <v>1.2</v>
      </c>
      <c r="N21" s="28">
        <v>0.7</v>
      </c>
      <c r="O21" s="28">
        <v>1.5</v>
      </c>
      <c r="P21" s="8">
        <f t="shared" si="33"/>
        <v>2.05</v>
      </c>
      <c r="Q21" s="9">
        <v>0.9</v>
      </c>
      <c r="R21" s="17">
        <v>1</v>
      </c>
      <c r="S21" s="18">
        <f t="shared" si="34"/>
        <v>0</v>
      </c>
      <c r="T21" s="28">
        <f t="shared" si="35"/>
        <v>12</v>
      </c>
      <c r="Z21" s="11">
        <f>_xlfn.RANK.EQ(AM21,AM18:AM21,0)</f>
        <v>3</v>
      </c>
      <c r="AA21" s="11">
        <v>0</v>
      </c>
      <c r="AB21" s="11">
        <v>1.8</v>
      </c>
      <c r="AC21" s="12">
        <v>1.35</v>
      </c>
      <c r="AD21" s="13">
        <f t="shared" si="36"/>
        <v>0</v>
      </c>
      <c r="AE21" s="11">
        <v>0</v>
      </c>
      <c r="AF21" s="11">
        <v>0.2</v>
      </c>
      <c r="AG21" s="31">
        <f t="shared" si="37"/>
        <v>1.2</v>
      </c>
      <c r="AH21" s="28">
        <v>0.7</v>
      </c>
      <c r="AI21" s="28">
        <v>1.5</v>
      </c>
      <c r="AJ21" s="8">
        <f t="shared" si="38"/>
        <v>2.05</v>
      </c>
      <c r="AK21" s="9">
        <v>0.9</v>
      </c>
      <c r="AL21" s="17">
        <v>1</v>
      </c>
      <c r="AM21" s="18">
        <f t="shared" si="39"/>
        <v>0</v>
      </c>
      <c r="AN21" s="28">
        <f t="shared" si="40"/>
        <v>12</v>
      </c>
      <c r="AT21" s="11">
        <f>_xlfn.RANK.EQ(BG21,BG18:BG21,0)</f>
        <v>3</v>
      </c>
      <c r="AU21" s="11">
        <v>0</v>
      </c>
      <c r="AV21" s="11">
        <v>1.8</v>
      </c>
      <c r="AW21" s="12">
        <v>1.35</v>
      </c>
      <c r="AX21" s="13">
        <f t="shared" si="41"/>
        <v>0</v>
      </c>
      <c r="AY21" s="11">
        <v>0</v>
      </c>
      <c r="AZ21" s="11">
        <v>0.2</v>
      </c>
      <c r="BA21" s="31">
        <f t="shared" si="42"/>
        <v>1.2</v>
      </c>
      <c r="BB21" s="28">
        <v>0.7</v>
      </c>
      <c r="BC21" s="28">
        <v>1.5</v>
      </c>
      <c r="BD21" s="8">
        <f t="shared" si="43"/>
        <v>2.05</v>
      </c>
      <c r="BE21" s="9">
        <v>0.9</v>
      </c>
      <c r="BF21" s="17">
        <v>1.015</v>
      </c>
      <c r="BG21" s="18">
        <f t="shared" si="44"/>
        <v>0</v>
      </c>
      <c r="BH21" s="28">
        <f t="shared" si="45"/>
        <v>12</v>
      </c>
      <c r="BN21" s="11">
        <f>_xlfn.RANK.EQ(CA21,CA18:CA21,0)</f>
        <v>3</v>
      </c>
      <c r="BO21" s="11">
        <v>0</v>
      </c>
      <c r="BP21" s="11">
        <v>1.8</v>
      </c>
      <c r="BQ21" s="12">
        <v>1.35</v>
      </c>
      <c r="BR21" s="13">
        <f t="shared" si="46"/>
        <v>0</v>
      </c>
      <c r="BS21" s="11">
        <v>0</v>
      </c>
      <c r="BT21" s="11">
        <v>0.2</v>
      </c>
      <c r="BU21" s="31">
        <f t="shared" si="47"/>
        <v>1.2</v>
      </c>
      <c r="BV21" s="28">
        <v>0.7</v>
      </c>
      <c r="BW21" s="28">
        <v>1.5</v>
      </c>
      <c r="BX21" s="8">
        <f t="shared" si="48"/>
        <v>2.05</v>
      </c>
      <c r="BY21" s="9">
        <v>0.9</v>
      </c>
      <c r="BZ21" s="17">
        <v>1.015</v>
      </c>
      <c r="CA21" s="18">
        <f t="shared" si="49"/>
        <v>0</v>
      </c>
      <c r="CB21" s="28">
        <f t="shared" si="50"/>
        <v>12</v>
      </c>
      <c r="CH21" s="11">
        <f>_xlfn.RANK.EQ(CU21,CU18:CU21,0)</f>
        <v>3</v>
      </c>
      <c r="CI21" s="11">
        <v>0</v>
      </c>
      <c r="CJ21" s="11">
        <v>1.8</v>
      </c>
      <c r="CK21" s="12">
        <v>1.35</v>
      </c>
      <c r="CL21" s="13">
        <f t="shared" si="51"/>
        <v>0</v>
      </c>
      <c r="CM21" s="11">
        <v>0</v>
      </c>
      <c r="CN21" s="11">
        <v>0.2</v>
      </c>
      <c r="CO21" s="31">
        <f t="shared" si="52"/>
        <v>1.2</v>
      </c>
      <c r="CP21" s="28">
        <v>0.7</v>
      </c>
      <c r="CQ21" s="28">
        <v>1.5</v>
      </c>
      <c r="CR21" s="8">
        <f t="shared" si="53"/>
        <v>2.05</v>
      </c>
      <c r="CS21" s="9">
        <v>0.9</v>
      </c>
      <c r="CT21" s="17">
        <v>1.085</v>
      </c>
      <c r="CU21" s="18">
        <f t="shared" si="54"/>
        <v>0</v>
      </c>
      <c r="CV21" s="28">
        <f t="shared" si="55"/>
        <v>12</v>
      </c>
      <c r="DB21" s="11">
        <f>_xlfn.RANK.EQ(DO21,DO18:DO21,0)</f>
        <v>3</v>
      </c>
      <c r="DC21" s="11">
        <v>0</v>
      </c>
      <c r="DD21" s="11">
        <v>1.8</v>
      </c>
      <c r="DE21" s="12">
        <v>1.35</v>
      </c>
      <c r="DF21" s="13">
        <f t="shared" si="56"/>
        <v>0</v>
      </c>
      <c r="DG21" s="11">
        <v>0</v>
      </c>
      <c r="DH21" s="11">
        <v>0.2</v>
      </c>
      <c r="DI21" s="31">
        <f t="shared" si="57"/>
        <v>1.2</v>
      </c>
      <c r="DJ21" s="28">
        <v>0.7</v>
      </c>
      <c r="DK21" s="28">
        <v>1.5</v>
      </c>
      <c r="DL21" s="8">
        <f t="shared" si="58"/>
        <v>2.05</v>
      </c>
      <c r="DM21" s="9">
        <v>0.9</v>
      </c>
      <c r="DN21" s="17">
        <v>1.085</v>
      </c>
      <c r="DO21" s="18">
        <f t="shared" si="59"/>
        <v>0</v>
      </c>
      <c r="DP21" s="28">
        <f t="shared" si="60"/>
        <v>12</v>
      </c>
      <c r="DV21" s="11">
        <f>_xlfn.RANK.EQ(EI21,EI18:EI21,0)</f>
        <v>3</v>
      </c>
      <c r="DW21" s="11">
        <v>0</v>
      </c>
      <c r="DX21" s="11">
        <v>1.8</v>
      </c>
      <c r="DY21" s="12">
        <v>1.35</v>
      </c>
      <c r="DZ21" s="13">
        <f t="shared" si="61"/>
        <v>0</v>
      </c>
      <c r="EA21" s="11">
        <v>0</v>
      </c>
      <c r="EB21" s="11">
        <v>0.2</v>
      </c>
      <c r="EC21" s="31">
        <f t="shared" si="62"/>
        <v>1.2</v>
      </c>
      <c r="ED21" s="28">
        <v>0.7</v>
      </c>
      <c r="EE21" s="28">
        <v>1.5</v>
      </c>
      <c r="EF21" s="8">
        <f t="shared" si="63"/>
        <v>2.05</v>
      </c>
      <c r="EG21" s="9">
        <v>0.9</v>
      </c>
      <c r="EH21" s="17">
        <v>1.2</v>
      </c>
      <c r="EI21" s="18">
        <f t="shared" si="64"/>
        <v>0</v>
      </c>
      <c r="EJ21" s="28">
        <f t="shared" si="65"/>
        <v>12</v>
      </c>
    </row>
    <row r="22" s="1" customFormat="1" customHeight="1" spans="1:140">
      <c r="F22" s="32" t="s">
        <v>42</v>
      </c>
      <c r="G22" s="33">
        <f>LARGE(S18:S21,1)/1</f>
        <v>32486.383188256</v>
      </c>
      <c r="H22" s="32" t="s">
        <v>43</v>
      </c>
      <c r="I22" s="33">
        <f>LARGE(S18:S21,2)/2</f>
        <v>15353.8024246886</v>
      </c>
      <c r="J22" s="32" t="s">
        <v>44</v>
      </c>
      <c r="K22" s="33">
        <f>LARGE(S18:S21,3)/12</f>
        <v>0</v>
      </c>
      <c r="L22" s="32" t="s">
        <v>45</v>
      </c>
      <c r="M22" s="34">
        <f>LARGE(S18:S21,4)/12</f>
        <v>0</v>
      </c>
      <c r="N22" s="35" t="s">
        <v>46</v>
      </c>
      <c r="O22" s="36">
        <f>G22+I22+K22+M22</f>
        <v>47840.1856129446</v>
      </c>
      <c r="P22" s="35" t="s">
        <v>47</v>
      </c>
      <c r="Q22" s="35">
        <v>5.3</v>
      </c>
      <c r="R22" s="37"/>
      <c r="S22" s="35" t="s">
        <v>48</v>
      </c>
      <c r="T22" s="36">
        <f>O22*Q22</f>
        <v>253552.983748606</v>
      </c>
      <c r="Z22" s="32" t="s">
        <v>42</v>
      </c>
      <c r="AA22" s="33">
        <f>LARGE(AM18:AM21,1)/1</f>
        <v>45495.5425770396</v>
      </c>
      <c r="AB22" s="32" t="s">
        <v>43</v>
      </c>
      <c r="AC22" s="33">
        <f>LARGE(AM18:AM21,2)/2</f>
        <v>15353.8024246886</v>
      </c>
      <c r="AD22" s="32" t="s">
        <v>44</v>
      </c>
      <c r="AE22" s="33">
        <f>LARGE(AM18:AM21,3)/12</f>
        <v>0</v>
      </c>
      <c r="AF22" s="32" t="s">
        <v>45</v>
      </c>
      <c r="AG22" s="34">
        <f>LARGE(AM18:AM21,4)/12</f>
        <v>0</v>
      </c>
      <c r="AH22" s="35" t="s">
        <v>46</v>
      </c>
      <c r="AI22" s="36">
        <f>AA22+AC22+AE22+AG22</f>
        <v>60849.3450017281</v>
      </c>
      <c r="AJ22" s="35" t="s">
        <v>47</v>
      </c>
      <c r="AK22" s="35">
        <v>5.3</v>
      </c>
      <c r="AL22" s="37"/>
      <c r="AM22" s="35" t="s">
        <v>48</v>
      </c>
      <c r="AN22" s="36">
        <f>AI22*AK22</f>
        <v>322501.528509159</v>
      </c>
      <c r="AT22" s="32" t="s">
        <v>42</v>
      </c>
      <c r="AU22" s="33">
        <f>LARGE(BG18:BG21,1)/1</f>
        <v>34712.8293265247</v>
      </c>
      <c r="AV22" s="32" t="s">
        <v>43</v>
      </c>
      <c r="AW22" s="33">
        <f>LARGE(BG18:BG21,2)/2</f>
        <v>15584.1094610589</v>
      </c>
      <c r="AX22" s="32" t="s">
        <v>44</v>
      </c>
      <c r="AY22" s="33">
        <f>LARGE(BG18:BG21,3)/12</f>
        <v>0</v>
      </c>
      <c r="AZ22" s="32" t="s">
        <v>45</v>
      </c>
      <c r="BA22" s="34">
        <f>LARGE(BG18:BG21,4)/12</f>
        <v>0</v>
      </c>
      <c r="BB22" s="35" t="s">
        <v>46</v>
      </c>
      <c r="BC22" s="36">
        <f>AU22+AW22+AY22+BA22</f>
        <v>50296.9387875836</v>
      </c>
      <c r="BD22" s="35" t="s">
        <v>47</v>
      </c>
      <c r="BE22" s="35">
        <v>5.3</v>
      </c>
      <c r="BF22" s="37"/>
      <c r="BG22" s="35" t="s">
        <v>48</v>
      </c>
      <c r="BH22" s="36">
        <f>BC22*BE22</f>
        <v>266573.775574193</v>
      </c>
      <c r="BN22" s="32" t="s">
        <v>42</v>
      </c>
      <c r="BO22" s="33">
        <f>LARGE(CA18:CA21,1)/1</f>
        <v>47338.57629164</v>
      </c>
      <c r="BP22" s="32" t="s">
        <v>43</v>
      </c>
      <c r="BQ22" s="33">
        <f>LARGE(CA18:CA21,2)/2</f>
        <v>15584.1094610589</v>
      </c>
      <c r="BR22" s="32" t="s">
        <v>44</v>
      </c>
      <c r="BS22" s="33">
        <f>LARGE(CA18:CA21,3)/12</f>
        <v>0</v>
      </c>
      <c r="BT22" s="32" t="s">
        <v>45</v>
      </c>
      <c r="BU22" s="34">
        <f>LARGE(CA18:CA21,4)/12</f>
        <v>0</v>
      </c>
      <c r="BV22" s="35" t="s">
        <v>46</v>
      </c>
      <c r="BW22" s="36">
        <f>BO22+BQ22+BS22+BU22</f>
        <v>62922.6857526989</v>
      </c>
      <c r="BX22" s="35" t="s">
        <v>47</v>
      </c>
      <c r="BY22" s="35">
        <v>5.3</v>
      </c>
      <c r="BZ22" s="37"/>
      <c r="CA22" s="35" t="s">
        <v>48</v>
      </c>
      <c r="CB22" s="36">
        <f>BW22*BY22</f>
        <v>333490.234489304</v>
      </c>
      <c r="CH22" s="32" t="s">
        <v>42</v>
      </c>
      <c r="CI22" s="33">
        <f>LARGE(CU18:CU21,1)/1</f>
        <v>37106.8175559402</v>
      </c>
      <c r="CJ22" s="32" t="s">
        <v>43</v>
      </c>
      <c r="CK22" s="33">
        <f>LARGE(CU18:CU21,2)/2</f>
        <v>16658.8756307871</v>
      </c>
      <c r="CL22" s="32" t="s">
        <v>44</v>
      </c>
      <c r="CM22" s="33">
        <f>LARGE(CU18:CU21,3)/12</f>
        <v>0</v>
      </c>
      <c r="CN22" s="32" t="s">
        <v>45</v>
      </c>
      <c r="CO22" s="34">
        <f>LARGE(CU18:CU21,4)/12</f>
        <v>0</v>
      </c>
      <c r="CP22" s="35" t="s">
        <v>46</v>
      </c>
      <c r="CQ22" s="36">
        <f>CI22+CK22+CM22+CO22</f>
        <v>53765.6931867273</v>
      </c>
      <c r="CR22" s="35" t="s">
        <v>47</v>
      </c>
      <c r="CS22" s="35">
        <v>5.3</v>
      </c>
      <c r="CT22" s="37"/>
      <c r="CU22" s="35" t="s">
        <v>48</v>
      </c>
      <c r="CV22" s="36">
        <f>CQ22*CS22</f>
        <v>284958.173889655</v>
      </c>
      <c r="DB22" s="32" t="s">
        <v>42</v>
      </c>
      <c r="DC22" s="33">
        <f>LARGE(DO18:DO21,1)/1</f>
        <v>50603.3056910635</v>
      </c>
      <c r="DD22" s="32" t="s">
        <v>43</v>
      </c>
      <c r="DE22" s="33">
        <f>LARGE(DO18:DO21,2)/2</f>
        <v>16658.8756307871</v>
      </c>
      <c r="DF22" s="32" t="s">
        <v>44</v>
      </c>
      <c r="DG22" s="33">
        <f>LARGE(DO18:DO21,3)/12</f>
        <v>0</v>
      </c>
      <c r="DH22" s="32" t="s">
        <v>45</v>
      </c>
      <c r="DI22" s="34">
        <f>LARGE(DO18:DO21,4)/12</f>
        <v>0</v>
      </c>
      <c r="DJ22" s="35" t="s">
        <v>46</v>
      </c>
      <c r="DK22" s="36">
        <f>DC22+DE22+DG22+DI22</f>
        <v>67262.1813218506</v>
      </c>
      <c r="DL22" s="35" t="s">
        <v>47</v>
      </c>
      <c r="DM22" s="35">
        <v>5.3</v>
      </c>
      <c r="DN22" s="37"/>
      <c r="DO22" s="35" t="s">
        <v>48</v>
      </c>
      <c r="DP22" s="36">
        <f>DK22*DM22</f>
        <v>356489.561005808</v>
      </c>
      <c r="DV22" s="32" t="s">
        <v>42</v>
      </c>
      <c r="DW22" s="33">
        <f>LARGE(EI18:EI21,1)/1</f>
        <v>69576.3483763166</v>
      </c>
      <c r="DX22" s="32" t="s">
        <v>43</v>
      </c>
      <c r="DY22" s="33">
        <f>LARGE(EI18:EI21,2)/2</f>
        <v>23875.2843619941</v>
      </c>
      <c r="DZ22" s="32" t="s">
        <v>44</v>
      </c>
      <c r="EA22" s="33">
        <f>LARGE(EI18:EI21,3)/12</f>
        <v>0</v>
      </c>
      <c r="EB22" s="32" t="s">
        <v>45</v>
      </c>
      <c r="EC22" s="34">
        <f>LARGE(EI18:EI21,4)/12</f>
        <v>0</v>
      </c>
      <c r="ED22" s="35" t="s">
        <v>46</v>
      </c>
      <c r="EE22" s="36">
        <f>DW22+DY22+EA22+EC22</f>
        <v>93451.6327383107</v>
      </c>
      <c r="EF22" s="35" t="s">
        <v>47</v>
      </c>
      <c r="EG22" s="35">
        <v>5.3</v>
      </c>
      <c r="EH22" s="37"/>
      <c r="EI22" s="35" t="s">
        <v>48</v>
      </c>
      <c r="EJ22" s="36">
        <f>EE22*EG22</f>
        <v>495293.653513047</v>
      </c>
    </row>
    <row r="23" s="1" customFormat="1" customHeight="1" spans="1:140">
      <c r="F23" s="32"/>
      <c r="G23" s="33"/>
      <c r="H23" s="32"/>
      <c r="I23" s="33"/>
      <c r="J23" s="32"/>
      <c r="K23" s="33"/>
      <c r="L23" s="32"/>
      <c r="M23" s="34"/>
      <c r="N23" s="35"/>
      <c r="O23" s="36"/>
      <c r="P23" s="35"/>
      <c r="Q23" s="35"/>
      <c r="R23" s="38"/>
      <c r="S23" s="35"/>
      <c r="T23" s="36"/>
      <c r="Z23" s="32"/>
      <c r="AA23" s="33"/>
      <c r="AB23" s="32"/>
      <c r="AC23" s="33"/>
      <c r="AD23" s="32"/>
      <c r="AE23" s="33"/>
      <c r="AF23" s="32"/>
      <c r="AG23" s="34"/>
      <c r="AH23" s="35"/>
      <c r="AI23" s="36"/>
      <c r="AJ23" s="35"/>
      <c r="AK23" s="35"/>
      <c r="AL23" s="38"/>
      <c r="AM23" s="35"/>
      <c r="AN23" s="36"/>
      <c r="AT23" s="32"/>
      <c r="AU23" s="33"/>
      <c r="AV23" s="32"/>
      <c r="AW23" s="33"/>
      <c r="AX23" s="32"/>
      <c r="AY23" s="33"/>
      <c r="AZ23" s="32"/>
      <c r="BA23" s="34"/>
      <c r="BB23" s="35"/>
      <c r="BC23" s="36"/>
      <c r="BD23" s="35"/>
      <c r="BE23" s="35"/>
      <c r="BF23" s="38"/>
      <c r="BG23" s="35"/>
      <c r="BH23" s="36"/>
      <c r="BN23" s="32"/>
      <c r="BO23" s="33"/>
      <c r="BP23" s="32"/>
      <c r="BQ23" s="33"/>
      <c r="BR23" s="32"/>
      <c r="BS23" s="33"/>
      <c r="BT23" s="32"/>
      <c r="BU23" s="34"/>
      <c r="BV23" s="35"/>
      <c r="BW23" s="36"/>
      <c r="BX23" s="35"/>
      <c r="BY23" s="35"/>
      <c r="BZ23" s="38"/>
      <c r="CA23" s="35"/>
      <c r="CB23" s="36"/>
      <c r="CH23" s="32"/>
      <c r="CI23" s="33"/>
      <c r="CJ23" s="32"/>
      <c r="CK23" s="33"/>
      <c r="CL23" s="32"/>
      <c r="CM23" s="33"/>
      <c r="CN23" s="32"/>
      <c r="CO23" s="34"/>
      <c r="CP23" s="35"/>
      <c r="CQ23" s="36"/>
      <c r="CR23" s="35"/>
      <c r="CS23" s="35"/>
      <c r="CT23" s="38"/>
      <c r="CU23" s="35"/>
      <c r="CV23" s="36"/>
      <c r="DB23" s="32"/>
      <c r="DC23" s="33"/>
      <c r="DD23" s="32"/>
      <c r="DE23" s="33"/>
      <c r="DF23" s="32"/>
      <c r="DG23" s="33"/>
      <c r="DH23" s="32"/>
      <c r="DI23" s="34"/>
      <c r="DJ23" s="35"/>
      <c r="DK23" s="36"/>
      <c r="DL23" s="35"/>
      <c r="DM23" s="35"/>
      <c r="DN23" s="38"/>
      <c r="DO23" s="35"/>
      <c r="DP23" s="36"/>
      <c r="DV23" s="32"/>
      <c r="DW23" s="33"/>
      <c r="DX23" s="32"/>
      <c r="DY23" s="33"/>
      <c r="DZ23" s="32"/>
      <c r="EA23" s="33"/>
      <c r="EB23" s="32"/>
      <c r="EC23" s="34"/>
      <c r="ED23" s="35"/>
      <c r="EE23" s="36"/>
      <c r="EF23" s="35"/>
      <c r="EG23" s="35"/>
      <c r="EH23" s="38"/>
      <c r="EI23" s="35"/>
      <c r="EJ23" s="36"/>
    </row>
    <row r="24" s="1" customFormat="1" customHeight="1" spans="1:140">
      <c r="F24" s="3" t="s">
        <v>49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Z24" s="3" t="s">
        <v>49</v>
      </c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T24" s="3" t="s">
        <v>49</v>
      </c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N24" s="3" t="s">
        <v>49</v>
      </c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H24" s="3" t="s">
        <v>49</v>
      </c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DB24" s="3" t="s">
        <v>49</v>
      </c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V24" s="3" t="s">
        <v>49</v>
      </c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</row>
    <row r="25" s="1" customFormat="1" customHeight="1" spans="1:140">
      <c r="F25" s="28" t="s">
        <v>37</v>
      </c>
      <c r="G25" s="13" t="s">
        <v>8</v>
      </c>
      <c r="H25" s="13"/>
      <c r="I25" s="13"/>
      <c r="J25" s="13"/>
      <c r="K25" s="7" t="s">
        <v>25</v>
      </c>
      <c r="L25" s="7"/>
      <c r="M25" s="7"/>
      <c r="N25" s="8" t="s">
        <v>10</v>
      </c>
      <c r="O25" s="8"/>
      <c r="P25" s="8"/>
      <c r="Q25" s="9" t="s">
        <v>38</v>
      </c>
      <c r="R25" s="10" t="s">
        <v>12</v>
      </c>
      <c r="S25" s="29" t="s">
        <v>13</v>
      </c>
      <c r="T25" s="11" t="s">
        <v>39</v>
      </c>
      <c r="Z25" s="28" t="s">
        <v>37</v>
      </c>
      <c r="AA25" s="13" t="s">
        <v>8</v>
      </c>
      <c r="AB25" s="13"/>
      <c r="AC25" s="13"/>
      <c r="AD25" s="13"/>
      <c r="AE25" s="7" t="s">
        <v>25</v>
      </c>
      <c r="AF25" s="7"/>
      <c r="AG25" s="7"/>
      <c r="AH25" s="8" t="s">
        <v>10</v>
      </c>
      <c r="AI25" s="8"/>
      <c r="AJ25" s="8"/>
      <c r="AK25" s="9" t="s">
        <v>38</v>
      </c>
      <c r="AL25" s="10" t="s">
        <v>12</v>
      </c>
      <c r="AM25" s="29" t="s">
        <v>13</v>
      </c>
      <c r="AN25" s="11" t="s">
        <v>39</v>
      </c>
      <c r="AT25" s="28" t="s">
        <v>37</v>
      </c>
      <c r="AU25" s="13" t="s">
        <v>8</v>
      </c>
      <c r="AV25" s="13"/>
      <c r="AW25" s="13"/>
      <c r="AX25" s="13"/>
      <c r="AY25" s="7" t="s">
        <v>25</v>
      </c>
      <c r="AZ25" s="7"/>
      <c r="BA25" s="7"/>
      <c r="BB25" s="8" t="s">
        <v>10</v>
      </c>
      <c r="BC25" s="8"/>
      <c r="BD25" s="8"/>
      <c r="BE25" s="9" t="s">
        <v>38</v>
      </c>
      <c r="BF25" s="10" t="s">
        <v>12</v>
      </c>
      <c r="BG25" s="29" t="s">
        <v>13</v>
      </c>
      <c r="BH25" s="11" t="s">
        <v>39</v>
      </c>
      <c r="BN25" s="28" t="s">
        <v>37</v>
      </c>
      <c r="BO25" s="13" t="s">
        <v>8</v>
      </c>
      <c r="BP25" s="13"/>
      <c r="BQ25" s="13"/>
      <c r="BR25" s="13"/>
      <c r="BS25" s="7" t="s">
        <v>25</v>
      </c>
      <c r="BT25" s="7"/>
      <c r="BU25" s="7"/>
      <c r="BV25" s="8" t="s">
        <v>10</v>
      </c>
      <c r="BW25" s="8"/>
      <c r="BX25" s="8"/>
      <c r="BY25" s="9" t="s">
        <v>38</v>
      </c>
      <c r="BZ25" s="10" t="s">
        <v>12</v>
      </c>
      <c r="CA25" s="29" t="s">
        <v>13</v>
      </c>
      <c r="CB25" s="11" t="s">
        <v>39</v>
      </c>
      <c r="CH25" s="28" t="s">
        <v>37</v>
      </c>
      <c r="CI25" s="13" t="s">
        <v>8</v>
      </c>
      <c r="CJ25" s="13"/>
      <c r="CK25" s="13"/>
      <c r="CL25" s="13"/>
      <c r="CM25" s="7" t="s">
        <v>25</v>
      </c>
      <c r="CN25" s="7"/>
      <c r="CO25" s="7"/>
      <c r="CP25" s="8" t="s">
        <v>10</v>
      </c>
      <c r="CQ25" s="8"/>
      <c r="CR25" s="8"/>
      <c r="CS25" s="9" t="s">
        <v>38</v>
      </c>
      <c r="CT25" s="10" t="s">
        <v>12</v>
      </c>
      <c r="CU25" s="29" t="s">
        <v>13</v>
      </c>
      <c r="CV25" s="11" t="s">
        <v>39</v>
      </c>
      <c r="DB25" s="28" t="s">
        <v>37</v>
      </c>
      <c r="DC25" s="13" t="s">
        <v>8</v>
      </c>
      <c r="DD25" s="13"/>
      <c r="DE25" s="13"/>
      <c r="DF25" s="13"/>
      <c r="DG25" s="7" t="s">
        <v>25</v>
      </c>
      <c r="DH25" s="7"/>
      <c r="DI25" s="7"/>
      <c r="DJ25" s="8" t="s">
        <v>10</v>
      </c>
      <c r="DK25" s="8"/>
      <c r="DL25" s="8"/>
      <c r="DM25" s="9" t="s">
        <v>38</v>
      </c>
      <c r="DN25" s="10" t="s">
        <v>12</v>
      </c>
      <c r="DO25" s="29" t="s">
        <v>13</v>
      </c>
      <c r="DP25" s="11" t="s">
        <v>39</v>
      </c>
      <c r="DV25" s="28" t="s">
        <v>37</v>
      </c>
      <c r="DW25" s="13" t="s">
        <v>8</v>
      </c>
      <c r="DX25" s="13"/>
      <c r="DY25" s="13"/>
      <c r="DZ25" s="13"/>
      <c r="EA25" s="7" t="s">
        <v>25</v>
      </c>
      <c r="EB25" s="7"/>
      <c r="EC25" s="7"/>
      <c r="ED25" s="8" t="s">
        <v>10</v>
      </c>
      <c r="EE25" s="8"/>
      <c r="EF25" s="8"/>
      <c r="EG25" s="9" t="s">
        <v>38</v>
      </c>
      <c r="EH25" s="10" t="s">
        <v>12</v>
      </c>
      <c r="EI25" s="29" t="s">
        <v>13</v>
      </c>
      <c r="EJ25" s="11" t="s">
        <v>39</v>
      </c>
    </row>
    <row r="26" s="1" customFormat="1" customHeight="1" spans="1:140">
      <c r="F26" s="30"/>
      <c r="G26" s="11" t="s">
        <v>40</v>
      </c>
      <c r="H26" s="11" t="s">
        <v>41</v>
      </c>
      <c r="I26" s="11" t="s">
        <v>21</v>
      </c>
      <c r="J26" s="13" t="s">
        <v>8</v>
      </c>
      <c r="K26" s="11" t="s">
        <v>23</v>
      </c>
      <c r="L26" s="11" t="s">
        <v>24</v>
      </c>
      <c r="M26" s="7" t="s">
        <v>25</v>
      </c>
      <c r="N26" s="11" t="s">
        <v>26</v>
      </c>
      <c r="O26" s="11" t="s">
        <v>27</v>
      </c>
      <c r="P26" s="8" t="s">
        <v>28</v>
      </c>
      <c r="Q26" s="9" t="s">
        <v>29</v>
      </c>
      <c r="R26" s="14"/>
      <c r="S26" s="29"/>
      <c r="T26" s="11"/>
      <c r="U26" s="1"/>
      <c r="V26" s="1"/>
      <c r="W26" s="1"/>
      <c r="X26" s="1"/>
      <c r="Y26" s="1"/>
      <c r="Z26" s="30"/>
      <c r="AA26" s="11" t="s">
        <v>40</v>
      </c>
      <c r="AB26" s="11" t="s">
        <v>41</v>
      </c>
      <c r="AC26" s="11" t="s">
        <v>21</v>
      </c>
      <c r="AD26" s="13" t="s">
        <v>8</v>
      </c>
      <c r="AE26" s="11" t="s">
        <v>23</v>
      </c>
      <c r="AF26" s="11" t="s">
        <v>24</v>
      </c>
      <c r="AG26" s="7" t="s">
        <v>25</v>
      </c>
      <c r="AH26" s="11" t="s">
        <v>26</v>
      </c>
      <c r="AI26" s="11" t="s">
        <v>27</v>
      </c>
      <c r="AJ26" s="8" t="s">
        <v>28</v>
      </c>
      <c r="AK26" s="9" t="s">
        <v>29</v>
      </c>
      <c r="AL26" s="14"/>
      <c r="AM26" s="29"/>
      <c r="AN26" s="11"/>
      <c r="AO26" s="1"/>
      <c r="AP26" s="1"/>
      <c r="AQ26" s="1"/>
      <c r="AR26" s="1"/>
      <c r="AS26" s="1"/>
      <c r="AT26" s="30"/>
      <c r="AU26" s="11" t="s">
        <v>40</v>
      </c>
      <c r="AV26" s="11" t="s">
        <v>41</v>
      </c>
      <c r="AW26" s="11" t="s">
        <v>21</v>
      </c>
      <c r="AX26" s="13" t="s">
        <v>8</v>
      </c>
      <c r="AY26" s="11" t="s">
        <v>23</v>
      </c>
      <c r="AZ26" s="11" t="s">
        <v>24</v>
      </c>
      <c r="BA26" s="7" t="s">
        <v>25</v>
      </c>
      <c r="BB26" s="11" t="s">
        <v>26</v>
      </c>
      <c r="BC26" s="11" t="s">
        <v>27</v>
      </c>
      <c r="BD26" s="8" t="s">
        <v>28</v>
      </c>
      <c r="BE26" s="9" t="s">
        <v>29</v>
      </c>
      <c r="BF26" s="14"/>
      <c r="BG26" s="29"/>
      <c r="BH26" s="11"/>
      <c r="BI26" s="1"/>
      <c r="BJ26" s="1"/>
      <c r="BK26" s="1"/>
      <c r="BL26" s="1"/>
      <c r="BM26" s="1"/>
      <c r="BN26" s="30"/>
      <c r="BO26" s="11" t="s">
        <v>40</v>
      </c>
      <c r="BP26" s="11" t="s">
        <v>41</v>
      </c>
      <c r="BQ26" s="11" t="s">
        <v>21</v>
      </c>
      <c r="BR26" s="13" t="s">
        <v>8</v>
      </c>
      <c r="BS26" s="11" t="s">
        <v>23</v>
      </c>
      <c r="BT26" s="11" t="s">
        <v>24</v>
      </c>
      <c r="BU26" s="7" t="s">
        <v>25</v>
      </c>
      <c r="BV26" s="11" t="s">
        <v>26</v>
      </c>
      <c r="BW26" s="11" t="s">
        <v>27</v>
      </c>
      <c r="BX26" s="8" t="s">
        <v>28</v>
      </c>
      <c r="BY26" s="9" t="s">
        <v>29</v>
      </c>
      <c r="BZ26" s="14"/>
      <c r="CA26" s="29"/>
      <c r="CB26" s="11"/>
      <c r="CC26" s="1"/>
      <c r="CD26" s="1"/>
      <c r="CE26" s="1"/>
      <c r="CF26" s="1"/>
      <c r="CG26" s="1"/>
      <c r="CH26" s="30"/>
      <c r="CI26" s="11" t="s">
        <v>40</v>
      </c>
      <c r="CJ26" s="11" t="s">
        <v>41</v>
      </c>
      <c r="CK26" s="11" t="s">
        <v>21</v>
      </c>
      <c r="CL26" s="13" t="s">
        <v>8</v>
      </c>
      <c r="CM26" s="11" t="s">
        <v>23</v>
      </c>
      <c r="CN26" s="11" t="s">
        <v>24</v>
      </c>
      <c r="CO26" s="7" t="s">
        <v>25</v>
      </c>
      <c r="CP26" s="11" t="s">
        <v>26</v>
      </c>
      <c r="CQ26" s="11" t="s">
        <v>27</v>
      </c>
      <c r="CR26" s="8" t="s">
        <v>28</v>
      </c>
      <c r="CS26" s="9" t="s">
        <v>29</v>
      </c>
      <c r="CT26" s="14"/>
      <c r="CU26" s="29"/>
      <c r="CV26" s="11"/>
      <c r="CW26" s="1"/>
      <c r="CX26" s="1"/>
      <c r="CY26" s="1"/>
      <c r="CZ26" s="1"/>
      <c r="DA26" s="1"/>
      <c r="DB26" s="30"/>
      <c r="DC26" s="11" t="s">
        <v>40</v>
      </c>
      <c r="DD26" s="11" t="s">
        <v>41</v>
      </c>
      <c r="DE26" s="11" t="s">
        <v>21</v>
      </c>
      <c r="DF26" s="13" t="s">
        <v>8</v>
      </c>
      <c r="DG26" s="11" t="s">
        <v>23</v>
      </c>
      <c r="DH26" s="11" t="s">
        <v>24</v>
      </c>
      <c r="DI26" s="7" t="s">
        <v>25</v>
      </c>
      <c r="DJ26" s="11" t="s">
        <v>26</v>
      </c>
      <c r="DK26" s="11" t="s">
        <v>27</v>
      </c>
      <c r="DL26" s="8" t="s">
        <v>28</v>
      </c>
      <c r="DM26" s="9" t="s">
        <v>29</v>
      </c>
      <c r="DN26" s="14"/>
      <c r="DO26" s="29"/>
      <c r="DP26" s="11"/>
      <c r="DQ26" s="1"/>
      <c r="DR26" s="1"/>
      <c r="DS26" s="1"/>
      <c r="DT26" s="1"/>
      <c r="DU26" s="1"/>
      <c r="DV26" s="30"/>
      <c r="DW26" s="11" t="s">
        <v>40</v>
      </c>
      <c r="DX26" s="11" t="s">
        <v>41</v>
      </c>
      <c r="DY26" s="11" t="s">
        <v>21</v>
      </c>
      <c r="DZ26" s="13" t="s">
        <v>8</v>
      </c>
      <c r="EA26" s="11" t="s">
        <v>23</v>
      </c>
      <c r="EB26" s="11" t="s">
        <v>24</v>
      </c>
      <c r="EC26" s="7" t="s">
        <v>25</v>
      </c>
      <c r="ED26" s="11" t="s">
        <v>26</v>
      </c>
      <c r="EE26" s="11" t="s">
        <v>27</v>
      </c>
      <c r="EF26" s="8" t="s">
        <v>28</v>
      </c>
      <c r="EG26" s="9" t="s">
        <v>29</v>
      </c>
      <c r="EH26" s="14"/>
      <c r="EI26" s="29"/>
      <c r="EJ26" s="11"/>
    </row>
    <row r="27" s="1" customFormat="1" customHeight="1" spans="1:140">
      <c r="F27" s="11">
        <f>_xlfn.RANK.EQ(S27,S27:S30,0)</f>
        <v>1</v>
      </c>
      <c r="G27" s="11">
        <v>1446.85</v>
      </c>
      <c r="H27" s="11">
        <v>1.8</v>
      </c>
      <c r="I27" s="12">
        <v>1.35</v>
      </c>
      <c r="J27" s="13">
        <f t="shared" ref="J27:J30" si="66">G27*H27*I27</f>
        <v>3515.8455</v>
      </c>
      <c r="K27" s="11">
        <v>680</v>
      </c>
      <c r="L27" s="11">
        <v>1.93</v>
      </c>
      <c r="M27" s="31">
        <f t="shared" ref="M27:M30" si="67">1+6*K27/(K27+2000)+L27</f>
        <v>4.45238805970149</v>
      </c>
      <c r="N27" s="11">
        <v>0.98</v>
      </c>
      <c r="O27" s="11">
        <v>2.3</v>
      </c>
      <c r="P27" s="8">
        <f t="shared" ref="P27:P30" si="68">1+N27*O27</f>
        <v>3.254</v>
      </c>
      <c r="Q27" s="9">
        <v>1.15</v>
      </c>
      <c r="R27" s="17">
        <v>1</v>
      </c>
      <c r="S27" s="18">
        <f t="shared" ref="S27:S30" si="69">J27*M27*Q27*P27*R27</f>
        <v>58578.4910874929</v>
      </c>
      <c r="T27" s="11">
        <f t="shared" ref="T27:T30" si="70">IF(F27=1,1,(IF(F27=2,2,12)))</f>
        <v>1</v>
      </c>
      <c r="Z27" s="11">
        <f>_xlfn.RANK.EQ(AM27,AM27:AM30,0)</f>
        <v>2</v>
      </c>
      <c r="AA27" s="11">
        <v>1446.85</v>
      </c>
      <c r="AB27" s="11">
        <v>1.8</v>
      </c>
      <c r="AC27" s="12">
        <v>1.35</v>
      </c>
      <c r="AD27" s="13">
        <f t="shared" ref="AD27:AD30" si="71">AA27*AB27*AC27</f>
        <v>3515.8455</v>
      </c>
      <c r="AE27" s="11">
        <v>680</v>
      </c>
      <c r="AF27" s="11">
        <v>1.93</v>
      </c>
      <c r="AG27" s="31">
        <f t="shared" ref="AG27:AG30" si="72">1+6*AE27/(AE27+2000)+AF27</f>
        <v>4.45238805970149</v>
      </c>
      <c r="AH27" s="11">
        <v>0.98</v>
      </c>
      <c r="AI27" s="11">
        <v>2.3</v>
      </c>
      <c r="AJ27" s="8">
        <f t="shared" ref="AJ27:AJ30" si="73">1+AH27*AI27</f>
        <v>3.254</v>
      </c>
      <c r="AK27" s="9">
        <v>1.15</v>
      </c>
      <c r="AL27" s="17">
        <v>1</v>
      </c>
      <c r="AM27" s="18">
        <f t="shared" ref="AM27:AM30" si="74">AD27*AG27*AK27*AJ27*AL27</f>
        <v>58578.4910874929</v>
      </c>
      <c r="AN27" s="11">
        <f t="shared" ref="AN27:AN30" si="75">IF(Z27=1,1,(IF(Z27=2,2,12)))</f>
        <v>2</v>
      </c>
      <c r="AT27" s="11">
        <f>_xlfn.RANK.EQ(BG27,BG27:BG30,0)</f>
        <v>1</v>
      </c>
      <c r="AU27" s="11">
        <v>1446.85</v>
      </c>
      <c r="AV27" s="11">
        <v>1.8</v>
      </c>
      <c r="AW27" s="12">
        <v>1.35</v>
      </c>
      <c r="AX27" s="13">
        <f t="shared" ref="AX27:AX30" si="76">AU27*AV27*AW27</f>
        <v>3515.8455</v>
      </c>
      <c r="AY27" s="11">
        <v>680</v>
      </c>
      <c r="AZ27" s="11">
        <v>1.93</v>
      </c>
      <c r="BA27" s="31">
        <f t="shared" ref="BA27:BA30" si="77">1+6*AY27/(AY27+2000)+AZ27</f>
        <v>4.45238805970149</v>
      </c>
      <c r="BB27" s="11">
        <v>0.98</v>
      </c>
      <c r="BC27" s="11">
        <v>2.3</v>
      </c>
      <c r="BD27" s="8">
        <f t="shared" ref="BD27:BD30" si="78">1+BB27*BC27</f>
        <v>3.254</v>
      </c>
      <c r="BE27" s="9">
        <v>1.15</v>
      </c>
      <c r="BF27" s="17">
        <v>1.015</v>
      </c>
      <c r="BG27" s="18">
        <f t="shared" ref="BG27:BG30" si="79">AX27*BA27*BE27*BD27*BF27</f>
        <v>59457.1684538052</v>
      </c>
      <c r="BH27" s="11">
        <f t="shared" ref="BH27:BH30" si="80">IF(AT27=1,1,(IF(AT27=2,2,12)))</f>
        <v>1</v>
      </c>
      <c r="BN27" s="11">
        <f>_xlfn.RANK.EQ(CA27,CA27:CA30,0)</f>
        <v>2</v>
      </c>
      <c r="BO27" s="11">
        <v>1446.85</v>
      </c>
      <c r="BP27" s="11">
        <v>1.8</v>
      </c>
      <c r="BQ27" s="12">
        <v>1.35</v>
      </c>
      <c r="BR27" s="13">
        <f t="shared" ref="BR27:BR30" si="81">BO27*BP27*BQ27</f>
        <v>3515.8455</v>
      </c>
      <c r="BS27" s="11">
        <v>680</v>
      </c>
      <c r="BT27" s="11">
        <v>1.93</v>
      </c>
      <c r="BU27" s="31">
        <f t="shared" ref="BU27:BU30" si="82">1+6*BS27/(BS27+2000)+BT27</f>
        <v>4.45238805970149</v>
      </c>
      <c r="BV27" s="11">
        <v>0.98</v>
      </c>
      <c r="BW27" s="11">
        <v>2.3</v>
      </c>
      <c r="BX27" s="8">
        <f t="shared" ref="BX27:BX30" si="83">1+BV27*BW27</f>
        <v>3.254</v>
      </c>
      <c r="BY27" s="9">
        <v>1.15</v>
      </c>
      <c r="BZ27" s="17">
        <v>1.015</v>
      </c>
      <c r="CA27" s="18">
        <f t="shared" ref="CA27:CA30" si="84">BR27*BU27*BY27*BX27*BZ27</f>
        <v>59457.1684538052</v>
      </c>
      <c r="CB27" s="11">
        <f t="shared" ref="CB27:CB30" si="85">IF(BN27=1,1,(IF(BN27=2,2,12)))</f>
        <v>2</v>
      </c>
      <c r="CH27" s="11">
        <f>_xlfn.RANK.EQ(CU27,CU27:CU30,0)</f>
        <v>1</v>
      </c>
      <c r="CI27" s="11">
        <v>1446.85</v>
      </c>
      <c r="CJ27" s="11">
        <v>1.8</v>
      </c>
      <c r="CK27" s="12">
        <v>1.35</v>
      </c>
      <c r="CL27" s="13">
        <f t="shared" ref="CL27:CL30" si="86">CI27*CJ27*CK27</f>
        <v>3515.8455</v>
      </c>
      <c r="CM27" s="11">
        <v>680</v>
      </c>
      <c r="CN27" s="11">
        <v>1.93</v>
      </c>
      <c r="CO27" s="31">
        <f t="shared" ref="CO27:CO30" si="87">1+6*CM27/(CM27+2000)+CN27</f>
        <v>4.45238805970149</v>
      </c>
      <c r="CP27" s="11">
        <v>0.98</v>
      </c>
      <c r="CQ27" s="11">
        <v>2.3</v>
      </c>
      <c r="CR27" s="8">
        <f t="shared" ref="CR27:CR30" si="88">1+CP27*CQ27</f>
        <v>3.254</v>
      </c>
      <c r="CS27" s="9">
        <v>1.15</v>
      </c>
      <c r="CT27" s="17">
        <v>1.085</v>
      </c>
      <c r="CU27" s="18">
        <f t="shared" ref="CU27:CU30" si="89">CL27*CO27*CS27*CR27*CT27</f>
        <v>63557.6628299297</v>
      </c>
      <c r="CV27" s="11">
        <f t="shared" ref="CV27:CV30" si="90">IF(CH27=1,1,(IF(CH27=2,2,12)))</f>
        <v>1</v>
      </c>
      <c r="DB27" s="11">
        <f>_xlfn.RANK.EQ(DO27,DO27:DO30,0)</f>
        <v>2</v>
      </c>
      <c r="DC27" s="11">
        <v>1446.85</v>
      </c>
      <c r="DD27" s="11">
        <v>1.8</v>
      </c>
      <c r="DE27" s="12">
        <v>1.35</v>
      </c>
      <c r="DF27" s="13">
        <f t="shared" ref="DF27:DF30" si="91">DC27*DD27*DE27</f>
        <v>3515.8455</v>
      </c>
      <c r="DG27" s="11">
        <v>680</v>
      </c>
      <c r="DH27" s="11">
        <v>1.93</v>
      </c>
      <c r="DI27" s="31">
        <f t="shared" ref="DI27:DI30" si="92">1+6*DG27/(DG27+2000)+DH27</f>
        <v>4.45238805970149</v>
      </c>
      <c r="DJ27" s="11">
        <v>0.98</v>
      </c>
      <c r="DK27" s="11">
        <v>2.3</v>
      </c>
      <c r="DL27" s="8">
        <f t="shared" ref="DL27:DL30" si="93">1+DJ27*DK27</f>
        <v>3.254</v>
      </c>
      <c r="DM27" s="9">
        <v>1.15</v>
      </c>
      <c r="DN27" s="17">
        <v>1.085</v>
      </c>
      <c r="DO27" s="18">
        <f t="shared" ref="DO27:DO30" si="94">DF27*DI27*DM27*DL27*DN27</f>
        <v>63557.6628299297</v>
      </c>
      <c r="DP27" s="11">
        <f t="shared" ref="DP27:DP30" si="95">IF(DB27=1,1,(IF(DB27=2,2,12)))</f>
        <v>2</v>
      </c>
      <c r="DV27" s="11">
        <f>_xlfn.RANK.EQ(EI27,EI27:EI30,0)</f>
        <v>2</v>
      </c>
      <c r="DW27" s="11">
        <v>1446.85</v>
      </c>
      <c r="DX27" s="11">
        <v>1.8</v>
      </c>
      <c r="DY27" s="12">
        <v>1.35</v>
      </c>
      <c r="DZ27" s="13">
        <f t="shared" ref="DZ27:DZ30" si="96">DW27*DX27*DY27</f>
        <v>3515.8455</v>
      </c>
      <c r="EA27" s="11">
        <v>680</v>
      </c>
      <c r="EB27" s="11">
        <v>2.02</v>
      </c>
      <c r="EC27" s="31">
        <f t="shared" ref="EC27:EC30" si="97">1+6*EA27/(EA27+2000)+EB27</f>
        <v>4.54238805970149</v>
      </c>
      <c r="ED27" s="11">
        <v>0.98</v>
      </c>
      <c r="EE27" s="11">
        <v>3.1</v>
      </c>
      <c r="EF27" s="8">
        <f t="shared" ref="EF27:EF30" si="98">1+ED27*EE27</f>
        <v>4.038</v>
      </c>
      <c r="EG27" s="9">
        <v>1.15</v>
      </c>
      <c r="EH27" s="17">
        <v>1.2</v>
      </c>
      <c r="EI27" s="18">
        <f t="shared" ref="EI27:EI30" si="99">DZ27*EC27*EG27*EF27*EH27</f>
        <v>88993.7314440508</v>
      </c>
      <c r="EJ27" s="11">
        <f t="shared" ref="EJ27:EJ30" si="100">IF(DV27=1,1,(IF(DV27=2,2,12)))</f>
        <v>2</v>
      </c>
    </row>
    <row r="28" s="1" customFormat="1" customHeight="1" spans="1:140">
      <c r="F28" s="11">
        <f>_xlfn.RANK.EQ(S28,S27:S30,0)</f>
        <v>3</v>
      </c>
      <c r="G28" s="11">
        <v>1446.85</v>
      </c>
      <c r="H28" s="11">
        <v>1.8</v>
      </c>
      <c r="I28" s="12">
        <v>1.35</v>
      </c>
      <c r="J28" s="13">
        <f t="shared" si="66"/>
        <v>3515.8455</v>
      </c>
      <c r="K28" s="11">
        <v>440</v>
      </c>
      <c r="L28" s="11">
        <v>1.73</v>
      </c>
      <c r="M28" s="31">
        <f t="shared" si="67"/>
        <v>3.81196721311475</v>
      </c>
      <c r="N28" s="11">
        <v>0.95</v>
      </c>
      <c r="O28" s="11">
        <v>2.09</v>
      </c>
      <c r="P28" s="8">
        <f t="shared" si="68"/>
        <v>2.9855</v>
      </c>
      <c r="Q28" s="9">
        <v>1.15</v>
      </c>
      <c r="R28" s="17">
        <v>1</v>
      </c>
      <c r="S28" s="18">
        <f t="shared" si="69"/>
        <v>46014.4096660964</v>
      </c>
      <c r="T28" s="11">
        <f t="shared" si="70"/>
        <v>12</v>
      </c>
      <c r="Z28" s="11">
        <f>_xlfn.RANK.EQ(AM28,AM27:AM30,0)</f>
        <v>3</v>
      </c>
      <c r="AA28" s="11">
        <v>1446.85</v>
      </c>
      <c r="AB28" s="11">
        <v>1.8</v>
      </c>
      <c r="AC28" s="12">
        <v>1.35</v>
      </c>
      <c r="AD28" s="13">
        <f t="shared" si="71"/>
        <v>3515.8455</v>
      </c>
      <c r="AE28" s="11">
        <v>440</v>
      </c>
      <c r="AF28" s="11">
        <v>1.73</v>
      </c>
      <c r="AG28" s="31">
        <f t="shared" si="72"/>
        <v>3.81196721311475</v>
      </c>
      <c r="AH28" s="11">
        <v>0.95</v>
      </c>
      <c r="AI28" s="11">
        <v>2.09</v>
      </c>
      <c r="AJ28" s="8">
        <f t="shared" si="73"/>
        <v>2.9855</v>
      </c>
      <c r="AK28" s="9">
        <v>1.15</v>
      </c>
      <c r="AL28" s="17">
        <v>1</v>
      </c>
      <c r="AM28" s="18">
        <f t="shared" si="74"/>
        <v>46014.4096660964</v>
      </c>
      <c r="AN28" s="11">
        <f t="shared" si="75"/>
        <v>12</v>
      </c>
      <c r="AT28" s="11">
        <f>_xlfn.RANK.EQ(BG28,BG27:BG30,0)</f>
        <v>3</v>
      </c>
      <c r="AU28" s="11">
        <v>1446.85</v>
      </c>
      <c r="AV28" s="11">
        <v>1.8</v>
      </c>
      <c r="AW28" s="12">
        <v>1.35</v>
      </c>
      <c r="AX28" s="13">
        <f t="shared" si="76"/>
        <v>3515.8455</v>
      </c>
      <c r="AY28" s="11">
        <v>440</v>
      </c>
      <c r="AZ28" s="11">
        <v>1.73</v>
      </c>
      <c r="BA28" s="31">
        <f t="shared" si="77"/>
        <v>3.81196721311475</v>
      </c>
      <c r="BB28" s="11">
        <v>0.95</v>
      </c>
      <c r="BC28" s="11">
        <v>2.09</v>
      </c>
      <c r="BD28" s="8">
        <f t="shared" si="78"/>
        <v>2.9855</v>
      </c>
      <c r="BE28" s="9">
        <v>1.15</v>
      </c>
      <c r="BF28" s="17">
        <v>1.015</v>
      </c>
      <c r="BG28" s="18">
        <f t="shared" si="79"/>
        <v>46704.6258110879</v>
      </c>
      <c r="BH28" s="11">
        <f t="shared" si="80"/>
        <v>12</v>
      </c>
      <c r="BN28" s="11">
        <f>_xlfn.RANK.EQ(CA28,CA27:CA30,0)</f>
        <v>3</v>
      </c>
      <c r="BO28" s="11">
        <v>1446.85</v>
      </c>
      <c r="BP28" s="11">
        <v>1.8</v>
      </c>
      <c r="BQ28" s="12">
        <v>1.35</v>
      </c>
      <c r="BR28" s="13">
        <f t="shared" si="81"/>
        <v>3515.8455</v>
      </c>
      <c r="BS28" s="11">
        <v>440</v>
      </c>
      <c r="BT28" s="11">
        <v>1.73</v>
      </c>
      <c r="BU28" s="31">
        <f t="shared" si="82"/>
        <v>3.81196721311475</v>
      </c>
      <c r="BV28" s="11">
        <v>0.95</v>
      </c>
      <c r="BW28" s="11">
        <v>2.09</v>
      </c>
      <c r="BX28" s="8">
        <f t="shared" si="83"/>
        <v>2.9855</v>
      </c>
      <c r="BY28" s="9">
        <v>1.15</v>
      </c>
      <c r="BZ28" s="17">
        <v>1.015</v>
      </c>
      <c r="CA28" s="18">
        <f t="shared" si="84"/>
        <v>46704.6258110879</v>
      </c>
      <c r="CB28" s="11">
        <f t="shared" si="85"/>
        <v>12</v>
      </c>
      <c r="CH28" s="11">
        <f>_xlfn.RANK.EQ(CU28,CU27:CU30,0)</f>
        <v>3</v>
      </c>
      <c r="CI28" s="11">
        <v>1446.85</v>
      </c>
      <c r="CJ28" s="11">
        <v>1.8</v>
      </c>
      <c r="CK28" s="12">
        <v>1.35</v>
      </c>
      <c r="CL28" s="13">
        <f t="shared" si="86"/>
        <v>3515.8455</v>
      </c>
      <c r="CM28" s="11">
        <v>440</v>
      </c>
      <c r="CN28" s="11">
        <v>1.73</v>
      </c>
      <c r="CO28" s="31">
        <f t="shared" si="87"/>
        <v>3.81196721311475</v>
      </c>
      <c r="CP28" s="11">
        <v>0.95</v>
      </c>
      <c r="CQ28" s="11">
        <v>2.09</v>
      </c>
      <c r="CR28" s="8">
        <f t="shared" si="88"/>
        <v>2.9855</v>
      </c>
      <c r="CS28" s="9">
        <v>1.15</v>
      </c>
      <c r="CT28" s="17">
        <v>1.085</v>
      </c>
      <c r="CU28" s="18">
        <f t="shared" si="89"/>
        <v>49925.6344877146</v>
      </c>
      <c r="CV28" s="11">
        <f t="shared" si="90"/>
        <v>12</v>
      </c>
      <c r="DB28" s="11">
        <f>_xlfn.RANK.EQ(DO28,DO27:DO30,0)</f>
        <v>3</v>
      </c>
      <c r="DC28" s="11">
        <v>1446.85</v>
      </c>
      <c r="DD28" s="11">
        <v>1.8</v>
      </c>
      <c r="DE28" s="12">
        <v>1.35</v>
      </c>
      <c r="DF28" s="13">
        <f t="shared" si="91"/>
        <v>3515.8455</v>
      </c>
      <c r="DG28" s="11">
        <v>440</v>
      </c>
      <c r="DH28" s="11">
        <v>1.73</v>
      </c>
      <c r="DI28" s="31">
        <f t="shared" si="92"/>
        <v>3.81196721311475</v>
      </c>
      <c r="DJ28" s="11">
        <v>0.95</v>
      </c>
      <c r="DK28" s="11">
        <v>2.09</v>
      </c>
      <c r="DL28" s="8">
        <f t="shared" si="93"/>
        <v>2.9855</v>
      </c>
      <c r="DM28" s="9">
        <v>1.15</v>
      </c>
      <c r="DN28" s="17">
        <v>1.085</v>
      </c>
      <c r="DO28" s="18">
        <f t="shared" si="94"/>
        <v>49925.6344877146</v>
      </c>
      <c r="DP28" s="11">
        <f t="shared" si="95"/>
        <v>12</v>
      </c>
      <c r="DV28" s="11">
        <f>_xlfn.RANK.EQ(EI28,EI27:EI30,0)</f>
        <v>3</v>
      </c>
      <c r="DW28" s="11">
        <v>1446.85</v>
      </c>
      <c r="DX28" s="11">
        <v>1.8</v>
      </c>
      <c r="DY28" s="12">
        <v>1.35</v>
      </c>
      <c r="DZ28" s="13">
        <f t="shared" si="96"/>
        <v>3515.8455</v>
      </c>
      <c r="EA28" s="11">
        <v>440</v>
      </c>
      <c r="EB28" s="11">
        <v>1.82</v>
      </c>
      <c r="EC28" s="31">
        <f t="shared" si="97"/>
        <v>3.90196721311475</v>
      </c>
      <c r="ED28" s="11">
        <v>0.95</v>
      </c>
      <c r="EE28" s="11">
        <v>2.91</v>
      </c>
      <c r="EF28" s="8">
        <f t="shared" si="98"/>
        <v>3.7645</v>
      </c>
      <c r="EG28" s="9">
        <v>1.15</v>
      </c>
      <c r="EH28" s="17">
        <v>1.2</v>
      </c>
      <c r="EI28" s="18">
        <f t="shared" si="99"/>
        <v>71268.8557281625</v>
      </c>
      <c r="EJ28" s="11">
        <f t="shared" si="100"/>
        <v>12</v>
      </c>
    </row>
    <row r="29" s="1" customFormat="1" customHeight="1" spans="1:140">
      <c r="F29" s="11">
        <f>_xlfn.RANK.EQ(S29,S27:S30,0)</f>
        <v>2</v>
      </c>
      <c r="G29" s="11">
        <v>1446.85</v>
      </c>
      <c r="H29" s="11">
        <v>1.8</v>
      </c>
      <c r="I29" s="12">
        <v>1.35</v>
      </c>
      <c r="J29" s="13">
        <f t="shared" si="66"/>
        <v>3515.8455</v>
      </c>
      <c r="K29" s="11">
        <v>490</v>
      </c>
      <c r="L29" s="11">
        <v>2.33</v>
      </c>
      <c r="M29" s="31">
        <f t="shared" si="67"/>
        <v>4.51072289156627</v>
      </c>
      <c r="N29" s="11">
        <v>0.89</v>
      </c>
      <c r="O29" s="11">
        <v>1.78</v>
      </c>
      <c r="P29" s="8">
        <f t="shared" si="68"/>
        <v>2.5842</v>
      </c>
      <c r="Q29" s="9">
        <v>1.15</v>
      </c>
      <c r="R29" s="17">
        <v>1</v>
      </c>
      <c r="S29" s="18">
        <f t="shared" si="69"/>
        <v>47130.2661755264</v>
      </c>
      <c r="T29" s="11">
        <f t="shared" si="70"/>
        <v>2</v>
      </c>
      <c r="Z29" s="11">
        <f>_xlfn.RANK.EQ(AM29,AM27:AM30,0)</f>
        <v>1</v>
      </c>
      <c r="AA29" s="11">
        <v>1446.85</v>
      </c>
      <c r="AB29" s="11">
        <v>1.8</v>
      </c>
      <c r="AC29" s="12">
        <v>1.35</v>
      </c>
      <c r="AD29" s="13">
        <f t="shared" si="71"/>
        <v>3515.8455</v>
      </c>
      <c r="AE29" s="11">
        <v>450</v>
      </c>
      <c r="AF29" s="11">
        <v>2.33</v>
      </c>
      <c r="AG29" s="31">
        <f t="shared" si="72"/>
        <v>4.43204081632653</v>
      </c>
      <c r="AH29" s="11">
        <v>1</v>
      </c>
      <c r="AI29" s="11">
        <v>2.71</v>
      </c>
      <c r="AJ29" s="8">
        <f t="shared" si="73"/>
        <v>3.71</v>
      </c>
      <c r="AK29" s="9">
        <v>1.15</v>
      </c>
      <c r="AL29" s="17">
        <v>1</v>
      </c>
      <c r="AM29" s="18">
        <f t="shared" si="74"/>
        <v>66482.1848471046</v>
      </c>
      <c r="AN29" s="11">
        <f t="shared" si="75"/>
        <v>1</v>
      </c>
      <c r="AT29" s="11">
        <f>_xlfn.RANK.EQ(BG29,BG27:BG30,0)</f>
        <v>2</v>
      </c>
      <c r="AU29" s="11">
        <v>1446.85</v>
      </c>
      <c r="AV29" s="11">
        <v>1.8</v>
      </c>
      <c r="AW29" s="12">
        <v>1.35</v>
      </c>
      <c r="AX29" s="13">
        <f t="shared" si="76"/>
        <v>3515.8455</v>
      </c>
      <c r="AY29" s="11">
        <v>490</v>
      </c>
      <c r="AZ29" s="11">
        <v>2.33</v>
      </c>
      <c r="BA29" s="31">
        <f t="shared" si="77"/>
        <v>4.51072289156627</v>
      </c>
      <c r="BB29" s="11">
        <v>0.93</v>
      </c>
      <c r="BC29" s="11">
        <v>1.85</v>
      </c>
      <c r="BD29" s="8">
        <f t="shared" si="78"/>
        <v>2.7205</v>
      </c>
      <c r="BE29" s="9">
        <v>1.15</v>
      </c>
      <c r="BF29" s="17">
        <v>1.015</v>
      </c>
      <c r="BG29" s="18">
        <f t="shared" si="79"/>
        <v>50360.3271679736</v>
      </c>
      <c r="BH29" s="11">
        <f t="shared" si="80"/>
        <v>2</v>
      </c>
      <c r="BN29" s="11">
        <f>_xlfn.RANK.EQ(CA29,CA27:CA30,0)</f>
        <v>1</v>
      </c>
      <c r="BO29" s="11">
        <v>1446.85</v>
      </c>
      <c r="BP29" s="11">
        <v>1.8</v>
      </c>
      <c r="BQ29" s="12">
        <v>1.35</v>
      </c>
      <c r="BR29" s="13">
        <f t="shared" si="81"/>
        <v>3515.8455</v>
      </c>
      <c r="BS29" s="11">
        <v>490</v>
      </c>
      <c r="BT29" s="11">
        <v>2.33</v>
      </c>
      <c r="BU29" s="31">
        <f t="shared" si="82"/>
        <v>4.51072289156627</v>
      </c>
      <c r="BV29" s="11">
        <v>1</v>
      </c>
      <c r="BW29" s="11">
        <v>2.71</v>
      </c>
      <c r="BX29" s="8">
        <f t="shared" si="83"/>
        <v>3.71</v>
      </c>
      <c r="BY29" s="9">
        <v>1.15</v>
      </c>
      <c r="BZ29" s="17">
        <v>1.015</v>
      </c>
      <c r="CA29" s="18">
        <f t="shared" si="84"/>
        <v>68677.3805525389</v>
      </c>
      <c r="CB29" s="11">
        <f t="shared" si="85"/>
        <v>1</v>
      </c>
      <c r="CH29" s="11">
        <f>_xlfn.RANK.EQ(CU29,CU27:CU30,0)</f>
        <v>2</v>
      </c>
      <c r="CI29" s="11">
        <v>1446.85</v>
      </c>
      <c r="CJ29" s="11">
        <v>1.8</v>
      </c>
      <c r="CK29" s="12">
        <v>1.35</v>
      </c>
      <c r="CL29" s="13">
        <f t="shared" si="86"/>
        <v>3515.8455</v>
      </c>
      <c r="CM29" s="11">
        <v>490</v>
      </c>
      <c r="CN29" s="11">
        <v>2.33</v>
      </c>
      <c r="CO29" s="31">
        <f t="shared" si="87"/>
        <v>4.51072289156627</v>
      </c>
      <c r="CP29" s="11">
        <v>0.93</v>
      </c>
      <c r="CQ29" s="11">
        <v>1.85</v>
      </c>
      <c r="CR29" s="8">
        <f t="shared" si="88"/>
        <v>2.7205</v>
      </c>
      <c r="CS29" s="9">
        <v>1.15</v>
      </c>
      <c r="CT29" s="17">
        <v>1.085</v>
      </c>
      <c r="CU29" s="18">
        <f t="shared" si="89"/>
        <v>53833.453179558</v>
      </c>
      <c r="CV29" s="11">
        <f t="shared" si="90"/>
        <v>2</v>
      </c>
      <c r="DB29" s="11">
        <f>_xlfn.RANK.EQ(DO29,DO27:DO30,0)</f>
        <v>1</v>
      </c>
      <c r="DC29" s="11">
        <v>1446.85</v>
      </c>
      <c r="DD29" s="11">
        <v>1.8</v>
      </c>
      <c r="DE29" s="12">
        <v>1.35</v>
      </c>
      <c r="DF29" s="13">
        <f t="shared" si="91"/>
        <v>3515.8455</v>
      </c>
      <c r="DG29" s="11">
        <v>490</v>
      </c>
      <c r="DH29" s="11">
        <v>2.33</v>
      </c>
      <c r="DI29" s="31">
        <f t="shared" si="92"/>
        <v>4.51072289156627</v>
      </c>
      <c r="DJ29" s="11">
        <v>1</v>
      </c>
      <c r="DK29" s="11">
        <v>2.71</v>
      </c>
      <c r="DL29" s="8">
        <f t="shared" si="93"/>
        <v>3.71</v>
      </c>
      <c r="DM29" s="9">
        <v>1.15</v>
      </c>
      <c r="DN29" s="17">
        <v>1.085</v>
      </c>
      <c r="DO29" s="18">
        <f t="shared" si="94"/>
        <v>73413.7516251278</v>
      </c>
      <c r="DP29" s="11">
        <f t="shared" si="95"/>
        <v>1</v>
      </c>
      <c r="DV29" s="11">
        <f>_xlfn.RANK.EQ(EI29,EI27:EI30,0)</f>
        <v>1</v>
      </c>
      <c r="DW29" s="11">
        <v>1446.85</v>
      </c>
      <c r="DX29" s="11">
        <v>1.8</v>
      </c>
      <c r="DY29" s="12">
        <v>1.35</v>
      </c>
      <c r="DZ29" s="13">
        <f t="shared" si="96"/>
        <v>3515.8455</v>
      </c>
      <c r="EA29" s="11">
        <v>490</v>
      </c>
      <c r="EB29" s="11">
        <v>2.42</v>
      </c>
      <c r="EC29" s="31">
        <f t="shared" si="97"/>
        <v>4.60072289156627</v>
      </c>
      <c r="ED29" s="11">
        <v>1</v>
      </c>
      <c r="EE29" s="11">
        <v>3.51</v>
      </c>
      <c r="EF29" s="8">
        <f t="shared" si="98"/>
        <v>4.51</v>
      </c>
      <c r="EG29" s="9">
        <v>1.15</v>
      </c>
      <c r="EH29" s="17">
        <v>1.2</v>
      </c>
      <c r="EI29" s="18">
        <f t="shared" si="99"/>
        <v>100672.6466802</v>
      </c>
      <c r="EJ29" s="11">
        <f t="shared" si="100"/>
        <v>1</v>
      </c>
    </row>
    <row r="30" s="1" customFormat="1" customHeight="1" spans="1:140">
      <c r="F30" s="11">
        <f>_xlfn.RANK.EQ(S30,S27:S30,0)</f>
        <v>4</v>
      </c>
      <c r="G30" s="11">
        <v>0</v>
      </c>
      <c r="H30" s="11">
        <v>1.8</v>
      </c>
      <c r="I30" s="12">
        <v>1.35</v>
      </c>
      <c r="J30" s="13">
        <f t="shared" si="66"/>
        <v>0</v>
      </c>
      <c r="K30" s="11">
        <v>0</v>
      </c>
      <c r="L30" s="11">
        <v>0.2</v>
      </c>
      <c r="M30" s="31">
        <f t="shared" si="67"/>
        <v>1.2</v>
      </c>
      <c r="N30" s="28">
        <v>0.7</v>
      </c>
      <c r="O30" s="28">
        <v>1.5</v>
      </c>
      <c r="P30" s="8">
        <f t="shared" si="68"/>
        <v>2.05</v>
      </c>
      <c r="Q30" s="9">
        <v>1.15</v>
      </c>
      <c r="R30" s="17">
        <v>1</v>
      </c>
      <c r="S30" s="18">
        <f t="shared" si="69"/>
        <v>0</v>
      </c>
      <c r="T30" s="28">
        <f t="shared" si="70"/>
        <v>12</v>
      </c>
      <c r="Z30" s="11">
        <f>_xlfn.RANK.EQ(AM30,AM27:AM30,0)</f>
        <v>4</v>
      </c>
      <c r="AA30" s="11">
        <v>0</v>
      </c>
      <c r="AB30" s="11">
        <v>1.8</v>
      </c>
      <c r="AC30" s="12">
        <v>1.35</v>
      </c>
      <c r="AD30" s="13">
        <f t="shared" si="71"/>
        <v>0</v>
      </c>
      <c r="AE30" s="11">
        <v>0</v>
      </c>
      <c r="AF30" s="11">
        <v>0.2</v>
      </c>
      <c r="AG30" s="31">
        <f t="shared" si="72"/>
        <v>1.2</v>
      </c>
      <c r="AH30" s="28">
        <v>0.7</v>
      </c>
      <c r="AI30" s="28">
        <v>1.5</v>
      </c>
      <c r="AJ30" s="8">
        <f t="shared" si="73"/>
        <v>2.05</v>
      </c>
      <c r="AK30" s="9">
        <v>1.15</v>
      </c>
      <c r="AL30" s="17">
        <v>1</v>
      </c>
      <c r="AM30" s="18">
        <f t="shared" si="74"/>
        <v>0</v>
      </c>
      <c r="AN30" s="28">
        <f t="shared" si="75"/>
        <v>12</v>
      </c>
      <c r="AT30" s="11">
        <f>_xlfn.RANK.EQ(BG30,BG27:BG30,0)</f>
        <v>4</v>
      </c>
      <c r="AU30" s="11">
        <v>0</v>
      </c>
      <c r="AV30" s="11">
        <v>1.8</v>
      </c>
      <c r="AW30" s="12">
        <v>1.35</v>
      </c>
      <c r="AX30" s="13">
        <f t="shared" si="76"/>
        <v>0</v>
      </c>
      <c r="AY30" s="11">
        <v>0</v>
      </c>
      <c r="AZ30" s="11">
        <v>0.2</v>
      </c>
      <c r="BA30" s="31">
        <f t="shared" si="77"/>
        <v>1.2</v>
      </c>
      <c r="BB30" s="28">
        <v>0.7</v>
      </c>
      <c r="BC30" s="28">
        <v>1.5</v>
      </c>
      <c r="BD30" s="8">
        <f t="shared" si="78"/>
        <v>2.05</v>
      </c>
      <c r="BE30" s="9">
        <v>1.15</v>
      </c>
      <c r="BF30" s="17">
        <v>1.015</v>
      </c>
      <c r="BG30" s="18">
        <f t="shared" si="79"/>
        <v>0</v>
      </c>
      <c r="BH30" s="28">
        <f t="shared" si="80"/>
        <v>12</v>
      </c>
      <c r="BN30" s="11">
        <f>_xlfn.RANK.EQ(CA30,CA27:CA30,0)</f>
        <v>4</v>
      </c>
      <c r="BO30" s="11">
        <v>0</v>
      </c>
      <c r="BP30" s="11">
        <v>1.8</v>
      </c>
      <c r="BQ30" s="12">
        <v>1.35</v>
      </c>
      <c r="BR30" s="13">
        <f t="shared" si="81"/>
        <v>0</v>
      </c>
      <c r="BS30" s="11">
        <v>0</v>
      </c>
      <c r="BT30" s="11">
        <v>0.2</v>
      </c>
      <c r="BU30" s="31">
        <f t="shared" si="82"/>
        <v>1.2</v>
      </c>
      <c r="BV30" s="28">
        <v>0.7</v>
      </c>
      <c r="BW30" s="28">
        <v>1.5</v>
      </c>
      <c r="BX30" s="8">
        <f t="shared" si="83"/>
        <v>2.05</v>
      </c>
      <c r="BY30" s="9">
        <v>1.15</v>
      </c>
      <c r="BZ30" s="17">
        <v>1.015</v>
      </c>
      <c r="CA30" s="18">
        <f t="shared" si="84"/>
        <v>0</v>
      </c>
      <c r="CB30" s="28">
        <f t="shared" si="85"/>
        <v>12</v>
      </c>
      <c r="CH30" s="11">
        <f>_xlfn.RANK.EQ(CU30,CU27:CU30,0)</f>
        <v>4</v>
      </c>
      <c r="CI30" s="11">
        <v>0</v>
      </c>
      <c r="CJ30" s="11">
        <v>1.8</v>
      </c>
      <c r="CK30" s="12">
        <v>1.35</v>
      </c>
      <c r="CL30" s="13">
        <f t="shared" si="86"/>
        <v>0</v>
      </c>
      <c r="CM30" s="11">
        <v>0</v>
      </c>
      <c r="CN30" s="11">
        <v>0.2</v>
      </c>
      <c r="CO30" s="31">
        <f t="shared" si="87"/>
        <v>1.2</v>
      </c>
      <c r="CP30" s="28">
        <v>0.7</v>
      </c>
      <c r="CQ30" s="28">
        <v>1.5</v>
      </c>
      <c r="CR30" s="8">
        <f t="shared" si="88"/>
        <v>2.05</v>
      </c>
      <c r="CS30" s="9">
        <v>1.15</v>
      </c>
      <c r="CT30" s="17">
        <v>1.085</v>
      </c>
      <c r="CU30" s="18">
        <f t="shared" si="89"/>
        <v>0</v>
      </c>
      <c r="CV30" s="28">
        <f t="shared" si="90"/>
        <v>12</v>
      </c>
      <c r="DB30" s="11">
        <f>_xlfn.RANK.EQ(DO30,DO27:DO30,0)</f>
        <v>4</v>
      </c>
      <c r="DC30" s="11">
        <v>0</v>
      </c>
      <c r="DD30" s="11">
        <v>1.8</v>
      </c>
      <c r="DE30" s="12">
        <v>1.35</v>
      </c>
      <c r="DF30" s="13">
        <f t="shared" si="91"/>
        <v>0</v>
      </c>
      <c r="DG30" s="11">
        <v>0</v>
      </c>
      <c r="DH30" s="11">
        <v>0.2</v>
      </c>
      <c r="DI30" s="31">
        <f t="shared" si="92"/>
        <v>1.2</v>
      </c>
      <c r="DJ30" s="28">
        <v>0.7</v>
      </c>
      <c r="DK30" s="28">
        <v>1.5</v>
      </c>
      <c r="DL30" s="8">
        <f t="shared" si="93"/>
        <v>2.05</v>
      </c>
      <c r="DM30" s="9">
        <v>1.15</v>
      </c>
      <c r="DN30" s="17">
        <v>1.085</v>
      </c>
      <c r="DO30" s="18">
        <f t="shared" si="94"/>
        <v>0</v>
      </c>
      <c r="DP30" s="28">
        <f t="shared" si="95"/>
        <v>12</v>
      </c>
      <c r="DV30" s="11">
        <f>_xlfn.RANK.EQ(EI30,EI27:EI30,0)</f>
        <v>4</v>
      </c>
      <c r="DW30" s="11">
        <v>0</v>
      </c>
      <c r="DX30" s="11">
        <v>1.8</v>
      </c>
      <c r="DY30" s="12">
        <v>1.35</v>
      </c>
      <c r="DZ30" s="13">
        <f t="shared" si="96"/>
        <v>0</v>
      </c>
      <c r="EA30" s="11">
        <v>0</v>
      </c>
      <c r="EB30" s="11">
        <v>0.2</v>
      </c>
      <c r="EC30" s="31">
        <f t="shared" si="97"/>
        <v>1.2</v>
      </c>
      <c r="ED30" s="28">
        <v>0.7</v>
      </c>
      <c r="EE30" s="28">
        <v>1.5</v>
      </c>
      <c r="EF30" s="8">
        <f t="shared" si="98"/>
        <v>2.05</v>
      </c>
      <c r="EG30" s="9">
        <v>1.15</v>
      </c>
      <c r="EH30" s="17">
        <v>1.2</v>
      </c>
      <c r="EI30" s="18">
        <f t="shared" si="99"/>
        <v>0</v>
      </c>
      <c r="EJ30" s="28">
        <f t="shared" si="100"/>
        <v>12</v>
      </c>
    </row>
    <row r="31" s="1" customFormat="1" customHeight="1" spans="1:140">
      <c r="F31" s="32" t="s">
        <v>42</v>
      </c>
      <c r="G31" s="33">
        <f>LARGE(S27:S30,1)/1</f>
        <v>58578.4910874929</v>
      </c>
      <c r="H31" s="32" t="s">
        <v>43</v>
      </c>
      <c r="I31" s="33">
        <f>LARGE(S27:S30,2)/2</f>
        <v>23565.1330877632</v>
      </c>
      <c r="J31" s="32" t="s">
        <v>44</v>
      </c>
      <c r="K31" s="33">
        <f>LARGE(S27:S30,3)/12</f>
        <v>3834.53413884137</v>
      </c>
      <c r="L31" s="32" t="s">
        <v>45</v>
      </c>
      <c r="M31" s="34">
        <f>LARGE(S27:S30,4)/12</f>
        <v>0</v>
      </c>
      <c r="N31" s="35" t="s">
        <v>46</v>
      </c>
      <c r="O31" s="36">
        <f>G31+I31+K31+M31</f>
        <v>85978.1583140974</v>
      </c>
      <c r="P31" s="35" t="s">
        <v>47</v>
      </c>
      <c r="Q31" s="35">
        <v>6.7</v>
      </c>
      <c r="R31" s="35"/>
      <c r="S31" s="35" t="s">
        <v>48</v>
      </c>
      <c r="T31" s="36">
        <f>O31*Q31</f>
        <v>576053.660704453</v>
      </c>
      <c r="Z31" s="32" t="s">
        <v>42</v>
      </c>
      <c r="AA31" s="33">
        <f>LARGE(AM27:AM30,1)/1</f>
        <v>66482.1848471046</v>
      </c>
      <c r="AB31" s="32" t="s">
        <v>43</v>
      </c>
      <c r="AC31" s="33">
        <f>LARGE(AM27:AM30,2)/2</f>
        <v>29289.2455437464</v>
      </c>
      <c r="AD31" s="32" t="s">
        <v>44</v>
      </c>
      <c r="AE31" s="33">
        <f>LARGE(AM27:AM30,3)/12</f>
        <v>3834.53413884137</v>
      </c>
      <c r="AF31" s="32" t="s">
        <v>45</v>
      </c>
      <c r="AG31" s="34">
        <f>LARGE(AM27:AM30,4)/12</f>
        <v>0</v>
      </c>
      <c r="AH31" s="35" t="s">
        <v>46</v>
      </c>
      <c r="AI31" s="36">
        <f>AA31+AC31+AE31+AG31</f>
        <v>99605.9645296924</v>
      </c>
      <c r="AJ31" s="35" t="s">
        <v>47</v>
      </c>
      <c r="AK31" s="35">
        <v>6.7</v>
      </c>
      <c r="AL31" s="35"/>
      <c r="AM31" s="35" t="s">
        <v>48</v>
      </c>
      <c r="AN31" s="36">
        <f>AI31*AK31</f>
        <v>667359.962348939</v>
      </c>
      <c r="AT31" s="32" t="s">
        <v>42</v>
      </c>
      <c r="AU31" s="33">
        <f>LARGE(BG27:BG30,1)/1</f>
        <v>59457.1684538052</v>
      </c>
      <c r="AV31" s="32" t="s">
        <v>43</v>
      </c>
      <c r="AW31" s="33">
        <f>LARGE(BG27:BG30,2)/2</f>
        <v>25180.1635839868</v>
      </c>
      <c r="AX31" s="32" t="s">
        <v>44</v>
      </c>
      <c r="AY31" s="33">
        <f>LARGE(BG27:BG30,3)/12</f>
        <v>3892.05215092399</v>
      </c>
      <c r="AZ31" s="32" t="s">
        <v>45</v>
      </c>
      <c r="BA31" s="34">
        <f>LARGE(BG27:BG30,4)/12</f>
        <v>0</v>
      </c>
      <c r="BB31" s="35" t="s">
        <v>46</v>
      </c>
      <c r="BC31" s="36">
        <f>AU31+AW31+AY31+BA31</f>
        <v>88529.3841887161</v>
      </c>
      <c r="BD31" s="35" t="s">
        <v>47</v>
      </c>
      <c r="BE31" s="35">
        <v>6.7</v>
      </c>
      <c r="BF31" s="35"/>
      <c r="BG31" s="35" t="s">
        <v>48</v>
      </c>
      <c r="BH31" s="36">
        <f>BC31*BE31</f>
        <v>593146.874064398</v>
      </c>
      <c r="BN31" s="32" t="s">
        <v>42</v>
      </c>
      <c r="BO31" s="33">
        <f>LARGE(CA27:CA30,1)/1</f>
        <v>68677.3805525389</v>
      </c>
      <c r="BP31" s="32" t="s">
        <v>43</v>
      </c>
      <c r="BQ31" s="33">
        <f>LARGE(CA27:CA30,2)/2</f>
        <v>29728.5842269026</v>
      </c>
      <c r="BR31" s="32" t="s">
        <v>44</v>
      </c>
      <c r="BS31" s="33">
        <f>LARGE(CA27:CA30,3)/12</f>
        <v>3892.05215092399</v>
      </c>
      <c r="BT31" s="32" t="s">
        <v>45</v>
      </c>
      <c r="BU31" s="34">
        <f>LARGE(CA27:CA30,4)/12</f>
        <v>0</v>
      </c>
      <c r="BV31" s="35" t="s">
        <v>46</v>
      </c>
      <c r="BW31" s="36">
        <f>BO31+BQ31+BS31+BU31</f>
        <v>102298.016930366</v>
      </c>
      <c r="BX31" s="35" t="s">
        <v>47</v>
      </c>
      <c r="BY31" s="35">
        <v>6.7</v>
      </c>
      <c r="BZ31" s="35"/>
      <c r="CA31" s="35" t="s">
        <v>48</v>
      </c>
      <c r="CB31" s="36">
        <f>BW31*BY31</f>
        <v>685396.713433449</v>
      </c>
      <c r="CH31" s="32" t="s">
        <v>42</v>
      </c>
      <c r="CI31" s="33">
        <f>LARGE(CU27:CU30,1)/1</f>
        <v>63557.6628299297</v>
      </c>
      <c r="CJ31" s="32" t="s">
        <v>43</v>
      </c>
      <c r="CK31" s="33">
        <f>LARGE(CU27:CU30,2)/2</f>
        <v>26916.726589779</v>
      </c>
      <c r="CL31" s="32" t="s">
        <v>44</v>
      </c>
      <c r="CM31" s="33">
        <f>LARGE(CU27:CU30,3)/12</f>
        <v>4160.46954064289</v>
      </c>
      <c r="CN31" s="32" t="s">
        <v>45</v>
      </c>
      <c r="CO31" s="34">
        <f>LARGE(CU27:CU30,4)/12</f>
        <v>0</v>
      </c>
      <c r="CP31" s="35" t="s">
        <v>46</v>
      </c>
      <c r="CQ31" s="36">
        <f>CI31+CK31+CM31+CO31</f>
        <v>94634.8589603516</v>
      </c>
      <c r="CR31" s="35" t="s">
        <v>47</v>
      </c>
      <c r="CS31" s="35">
        <v>6.7</v>
      </c>
      <c r="CT31" s="35"/>
      <c r="CU31" s="35" t="s">
        <v>48</v>
      </c>
      <c r="CV31" s="36">
        <f>CQ31*CS31</f>
        <v>634053.555034356</v>
      </c>
      <c r="DB31" s="32" t="s">
        <v>42</v>
      </c>
      <c r="DC31" s="33">
        <f>LARGE(DO27:DO30,1)/1</f>
        <v>73413.7516251278</v>
      </c>
      <c r="DD31" s="32" t="s">
        <v>43</v>
      </c>
      <c r="DE31" s="33">
        <f>LARGE(DO27:DO30,2)/2</f>
        <v>31778.8314149649</v>
      </c>
      <c r="DF31" s="32" t="s">
        <v>44</v>
      </c>
      <c r="DG31" s="33">
        <f>LARGE(DO27:DO30,3)/12</f>
        <v>4160.46954064289</v>
      </c>
      <c r="DH31" s="32" t="s">
        <v>45</v>
      </c>
      <c r="DI31" s="34">
        <f>LARGE(DO27:DO30,4)/12</f>
        <v>0</v>
      </c>
      <c r="DJ31" s="35" t="s">
        <v>46</v>
      </c>
      <c r="DK31" s="36">
        <f>DC31+DE31+DG31+DI31</f>
        <v>109353.052580736</v>
      </c>
      <c r="DL31" s="35" t="s">
        <v>47</v>
      </c>
      <c r="DM31" s="35">
        <v>6.7</v>
      </c>
      <c r="DN31" s="35"/>
      <c r="DO31" s="35" t="s">
        <v>48</v>
      </c>
      <c r="DP31" s="36">
        <f>DK31*DM31</f>
        <v>732665.452290928</v>
      </c>
      <c r="DV31" s="32" t="s">
        <v>42</v>
      </c>
      <c r="DW31" s="33">
        <f>LARGE(EI27:EI30,1)/1</f>
        <v>100672.6466802</v>
      </c>
      <c r="DX31" s="32" t="s">
        <v>43</v>
      </c>
      <c r="DY31" s="33">
        <f>LARGE(EI27:EI30,2)/2</f>
        <v>44496.8657220254</v>
      </c>
      <c r="DZ31" s="32" t="s">
        <v>44</v>
      </c>
      <c r="EA31" s="33">
        <f>LARGE(EI27:EI30,3)/12</f>
        <v>5939.0713106802</v>
      </c>
      <c r="EB31" s="32" t="s">
        <v>45</v>
      </c>
      <c r="EC31" s="34">
        <f>LARGE(EI27:EI30,4)/12</f>
        <v>0</v>
      </c>
      <c r="ED31" s="35" t="s">
        <v>46</v>
      </c>
      <c r="EE31" s="36">
        <f>DW31+DY31+EA31+EC31</f>
        <v>151108.583712906</v>
      </c>
      <c r="EF31" s="35" t="s">
        <v>47</v>
      </c>
      <c r="EG31" s="35">
        <v>6.7</v>
      </c>
      <c r="EH31" s="35"/>
      <c r="EI31" s="35" t="s">
        <v>48</v>
      </c>
      <c r="EJ31" s="36">
        <f>EE31*EG31</f>
        <v>1012427.51087647</v>
      </c>
    </row>
    <row r="32" s="1" customFormat="1" customHeight="1" spans="1:140">
      <c r="F32" s="32"/>
      <c r="G32" s="33"/>
      <c r="H32" s="32"/>
      <c r="I32" s="33"/>
      <c r="J32" s="32"/>
      <c r="K32" s="33"/>
      <c r="L32" s="32"/>
      <c r="M32" s="34"/>
      <c r="N32" s="35"/>
      <c r="O32" s="36"/>
      <c r="P32" s="35"/>
      <c r="Q32" s="35"/>
      <c r="R32" s="35"/>
      <c r="S32" s="35"/>
      <c r="T32" s="36"/>
      <c r="U32" s="1"/>
      <c r="V32" s="1"/>
      <c r="W32" s="1"/>
      <c r="X32" s="1"/>
      <c r="Y32" s="1"/>
      <c r="Z32" s="32"/>
      <c r="AA32" s="33"/>
      <c r="AB32" s="32"/>
      <c r="AC32" s="33"/>
      <c r="AD32" s="32"/>
      <c r="AE32" s="33"/>
      <c r="AF32" s="32"/>
      <c r="AG32" s="34"/>
      <c r="AH32" s="35"/>
      <c r="AI32" s="36"/>
      <c r="AJ32" s="35"/>
      <c r="AK32" s="35"/>
      <c r="AL32" s="35"/>
      <c r="AM32" s="35"/>
      <c r="AN32" s="36"/>
      <c r="AO32" s="1"/>
      <c r="AP32" s="1"/>
      <c r="AQ32" s="1"/>
      <c r="AR32" s="1"/>
      <c r="AS32" s="1"/>
      <c r="AT32" s="32"/>
      <c r="AU32" s="33"/>
      <c r="AV32" s="32"/>
      <c r="AW32" s="33"/>
      <c r="AX32" s="32"/>
      <c r="AY32" s="33"/>
      <c r="AZ32" s="32"/>
      <c r="BA32" s="34"/>
      <c r="BB32" s="35"/>
      <c r="BC32" s="36"/>
      <c r="BD32" s="35"/>
      <c r="BE32" s="35"/>
      <c r="BF32" s="35"/>
      <c r="BG32" s="35"/>
      <c r="BH32" s="36"/>
      <c r="BI32" s="1"/>
      <c r="BJ32" s="1"/>
      <c r="BK32" s="1"/>
      <c r="BL32" s="1"/>
      <c r="BM32" s="1"/>
      <c r="BN32" s="32"/>
      <c r="BO32" s="33"/>
      <c r="BP32" s="32"/>
      <c r="BQ32" s="33"/>
      <c r="BR32" s="32"/>
      <c r="BS32" s="33"/>
      <c r="BT32" s="32"/>
      <c r="BU32" s="34"/>
      <c r="BV32" s="35"/>
      <c r="BW32" s="36"/>
      <c r="BX32" s="35"/>
      <c r="BY32" s="35"/>
      <c r="BZ32" s="35"/>
      <c r="CA32" s="35"/>
      <c r="CB32" s="36"/>
      <c r="CC32" s="1"/>
      <c r="CD32" s="1"/>
      <c r="CE32" s="1"/>
      <c r="CF32" s="1"/>
      <c r="CG32" s="1"/>
      <c r="CH32" s="32"/>
      <c r="CI32" s="33"/>
      <c r="CJ32" s="32"/>
      <c r="CK32" s="33"/>
      <c r="CL32" s="32"/>
      <c r="CM32" s="33"/>
      <c r="CN32" s="32"/>
      <c r="CO32" s="34"/>
      <c r="CP32" s="35"/>
      <c r="CQ32" s="36"/>
      <c r="CR32" s="35"/>
      <c r="CS32" s="35"/>
      <c r="CT32" s="35"/>
      <c r="CU32" s="35"/>
      <c r="CV32" s="36"/>
      <c r="CW32" s="1"/>
      <c r="CX32" s="1"/>
      <c r="CY32" s="1"/>
      <c r="CZ32" s="1"/>
      <c r="DA32" s="1"/>
      <c r="DB32" s="32"/>
      <c r="DC32" s="33"/>
      <c r="DD32" s="32"/>
      <c r="DE32" s="33"/>
      <c r="DF32" s="32"/>
      <c r="DG32" s="33"/>
      <c r="DH32" s="32"/>
      <c r="DI32" s="34"/>
      <c r="DJ32" s="35"/>
      <c r="DK32" s="36"/>
      <c r="DL32" s="35"/>
      <c r="DM32" s="35"/>
      <c r="DN32" s="35"/>
      <c r="DO32" s="35"/>
      <c r="DP32" s="36"/>
      <c r="DQ32" s="1"/>
      <c r="DR32" s="1"/>
      <c r="DS32" s="1"/>
      <c r="DT32" s="1"/>
      <c r="DU32" s="1"/>
      <c r="DV32" s="32"/>
      <c r="DW32" s="33"/>
      <c r="DX32" s="32"/>
      <c r="DY32" s="33"/>
      <c r="DZ32" s="32"/>
      <c r="EA32" s="33"/>
      <c r="EB32" s="32"/>
      <c r="EC32" s="34"/>
      <c r="ED32" s="35"/>
      <c r="EE32" s="36"/>
      <c r="EF32" s="35"/>
      <c r="EG32" s="35"/>
      <c r="EH32" s="35"/>
      <c r="EI32" s="35"/>
      <c r="EJ32" s="36"/>
    </row>
    <row r="33" s="1" customFormat="1" customHeight="1" spans="6:139">
      <c r="F33" s="3" t="s">
        <v>50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1"/>
      <c r="U33" s="1"/>
      <c r="V33" s="1"/>
      <c r="W33" s="1"/>
      <c r="X33" s="1"/>
      <c r="Y33" s="1"/>
      <c r="Z33" s="3" t="s">
        <v>50</v>
      </c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1"/>
      <c r="AO33" s="1"/>
      <c r="AP33" s="1"/>
      <c r="AQ33" s="1"/>
      <c r="AR33" s="1"/>
      <c r="AS33" s="1"/>
      <c r="AT33" s="3" t="s">
        <v>50</v>
      </c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1"/>
      <c r="BI33" s="1"/>
      <c r="BJ33" s="1"/>
      <c r="BK33" s="1"/>
      <c r="BL33" s="1"/>
      <c r="BM33" s="1"/>
      <c r="BN33" s="3" t="s">
        <v>50</v>
      </c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1"/>
      <c r="CC33" s="1"/>
      <c r="CD33" s="1"/>
      <c r="CE33" s="1"/>
      <c r="CF33" s="1"/>
      <c r="CG33" s="1"/>
      <c r="CH33" s="3" t="s">
        <v>50</v>
      </c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1"/>
      <c r="CW33" s="1"/>
      <c r="CX33" s="1"/>
      <c r="CY33" s="1"/>
      <c r="CZ33" s="1"/>
      <c r="DA33" s="1"/>
      <c r="DB33" s="3" t="s">
        <v>50</v>
      </c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1"/>
      <c r="DQ33" s="1"/>
      <c r="DR33" s="1"/>
      <c r="DS33" s="1"/>
      <c r="DT33" s="1"/>
      <c r="DU33" s="1"/>
      <c r="DV33" s="3" t="s">
        <v>50</v>
      </c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</row>
    <row r="34" s="1" customFormat="1" customHeight="1" spans="6:139">
      <c r="F34" s="4" t="s">
        <v>8</v>
      </c>
      <c r="G34" s="5"/>
      <c r="H34" s="5"/>
      <c r="I34" s="6"/>
      <c r="J34" s="7" t="s">
        <v>9</v>
      </c>
      <c r="K34" s="7"/>
      <c r="L34" s="7"/>
      <c r="M34" s="7"/>
      <c r="N34" s="8" t="s">
        <v>10</v>
      </c>
      <c r="O34" s="8"/>
      <c r="P34" s="8"/>
      <c r="Q34" s="9" t="s">
        <v>11</v>
      </c>
      <c r="R34" s="10" t="s">
        <v>12</v>
      </c>
      <c r="S34" s="10" t="s">
        <v>13</v>
      </c>
      <c r="Z34" s="4" t="s">
        <v>8</v>
      </c>
      <c r="AA34" s="5"/>
      <c r="AB34" s="5"/>
      <c r="AC34" s="6"/>
      <c r="AD34" s="7" t="s">
        <v>9</v>
      </c>
      <c r="AE34" s="7"/>
      <c r="AF34" s="7"/>
      <c r="AG34" s="7"/>
      <c r="AH34" s="8" t="s">
        <v>10</v>
      </c>
      <c r="AI34" s="8"/>
      <c r="AJ34" s="8"/>
      <c r="AK34" s="9" t="s">
        <v>11</v>
      </c>
      <c r="AL34" s="10" t="s">
        <v>12</v>
      </c>
      <c r="AM34" s="10" t="s">
        <v>13</v>
      </c>
      <c r="AT34" s="4" t="s">
        <v>8</v>
      </c>
      <c r="AU34" s="5"/>
      <c r="AV34" s="5"/>
      <c r="AW34" s="6"/>
      <c r="AX34" s="7" t="s">
        <v>9</v>
      </c>
      <c r="AY34" s="7"/>
      <c r="AZ34" s="7"/>
      <c r="BA34" s="7"/>
      <c r="BB34" s="8" t="s">
        <v>10</v>
      </c>
      <c r="BC34" s="8"/>
      <c r="BD34" s="8"/>
      <c r="BE34" s="9" t="s">
        <v>11</v>
      </c>
      <c r="BF34" s="10" t="s">
        <v>12</v>
      </c>
      <c r="BG34" s="10" t="s">
        <v>13</v>
      </c>
      <c r="BN34" s="4" t="s">
        <v>8</v>
      </c>
      <c r="BO34" s="5"/>
      <c r="BP34" s="5"/>
      <c r="BQ34" s="6"/>
      <c r="BR34" s="7" t="s">
        <v>9</v>
      </c>
      <c r="BS34" s="7"/>
      <c r="BT34" s="7"/>
      <c r="BU34" s="7"/>
      <c r="BV34" s="8" t="s">
        <v>10</v>
      </c>
      <c r="BW34" s="8"/>
      <c r="BX34" s="8"/>
      <c r="BY34" s="9" t="s">
        <v>11</v>
      </c>
      <c r="BZ34" s="10" t="s">
        <v>12</v>
      </c>
      <c r="CA34" s="10" t="s">
        <v>13</v>
      </c>
      <c r="CH34" s="4" t="s">
        <v>8</v>
      </c>
      <c r="CI34" s="5"/>
      <c r="CJ34" s="5"/>
      <c r="CK34" s="6"/>
      <c r="CL34" s="7" t="s">
        <v>9</v>
      </c>
      <c r="CM34" s="7"/>
      <c r="CN34" s="7"/>
      <c r="CO34" s="7"/>
      <c r="CP34" s="8" t="s">
        <v>10</v>
      </c>
      <c r="CQ34" s="8"/>
      <c r="CR34" s="8"/>
      <c r="CS34" s="9" t="s">
        <v>11</v>
      </c>
      <c r="CT34" s="10" t="s">
        <v>12</v>
      </c>
      <c r="CU34" s="10" t="s">
        <v>13</v>
      </c>
      <c r="DB34" s="4" t="s">
        <v>8</v>
      </c>
      <c r="DC34" s="5"/>
      <c r="DD34" s="5"/>
      <c r="DE34" s="6"/>
      <c r="DF34" s="7" t="s">
        <v>9</v>
      </c>
      <c r="DG34" s="7"/>
      <c r="DH34" s="7"/>
      <c r="DI34" s="7"/>
      <c r="DJ34" s="8" t="s">
        <v>10</v>
      </c>
      <c r="DK34" s="8"/>
      <c r="DL34" s="8"/>
      <c r="DM34" s="9" t="s">
        <v>11</v>
      </c>
      <c r="DN34" s="10" t="s">
        <v>12</v>
      </c>
      <c r="DO34" s="10" t="s">
        <v>13</v>
      </c>
      <c r="DV34" s="4" t="s">
        <v>8</v>
      </c>
      <c r="DW34" s="5"/>
      <c r="DX34" s="5"/>
      <c r="DY34" s="6"/>
      <c r="DZ34" s="7" t="s">
        <v>9</v>
      </c>
      <c r="EA34" s="7"/>
      <c r="EB34" s="7"/>
      <c r="EC34" s="7"/>
      <c r="ED34" s="8" t="s">
        <v>10</v>
      </c>
      <c r="EE34" s="8"/>
      <c r="EF34" s="8"/>
      <c r="EG34" s="9" t="s">
        <v>11</v>
      </c>
      <c r="EH34" s="10" t="s">
        <v>12</v>
      </c>
      <c r="EI34" s="10" t="s">
        <v>13</v>
      </c>
    </row>
    <row r="35" s="1" customFormat="1" customHeight="1" spans="6:139">
      <c r="F35" s="11" t="s">
        <v>19</v>
      </c>
      <c r="G35" s="11" t="s">
        <v>20</v>
      </c>
      <c r="H35" s="12" t="s">
        <v>21</v>
      </c>
      <c r="I35" s="13" t="s">
        <v>8</v>
      </c>
      <c r="J35" s="11" t="s">
        <v>22</v>
      </c>
      <c r="K35" s="11" t="s">
        <v>23</v>
      </c>
      <c r="L35" s="11" t="s">
        <v>24</v>
      </c>
      <c r="M35" s="7" t="s">
        <v>25</v>
      </c>
      <c r="N35" s="11" t="s">
        <v>26</v>
      </c>
      <c r="O35" s="11" t="s">
        <v>27</v>
      </c>
      <c r="P35" s="8" t="s">
        <v>28</v>
      </c>
      <c r="Q35" s="9" t="s">
        <v>29</v>
      </c>
      <c r="R35" s="14"/>
      <c r="S35" s="14"/>
      <c r="T35" s="1"/>
      <c r="U35" s="1"/>
      <c r="V35" s="1"/>
      <c r="W35" s="1"/>
      <c r="X35" s="1"/>
      <c r="Y35" s="1"/>
      <c r="Z35" s="11" t="s">
        <v>19</v>
      </c>
      <c r="AA35" s="11" t="s">
        <v>20</v>
      </c>
      <c r="AB35" s="12" t="s">
        <v>21</v>
      </c>
      <c r="AC35" s="13" t="s">
        <v>8</v>
      </c>
      <c r="AD35" s="11" t="s">
        <v>22</v>
      </c>
      <c r="AE35" s="11" t="s">
        <v>23</v>
      </c>
      <c r="AF35" s="11" t="s">
        <v>24</v>
      </c>
      <c r="AG35" s="7" t="s">
        <v>25</v>
      </c>
      <c r="AH35" s="11" t="s">
        <v>26</v>
      </c>
      <c r="AI35" s="11" t="s">
        <v>27</v>
      </c>
      <c r="AJ35" s="8" t="s">
        <v>28</v>
      </c>
      <c r="AK35" s="9" t="s">
        <v>29</v>
      </c>
      <c r="AL35" s="14"/>
      <c r="AM35" s="14"/>
      <c r="AN35" s="1"/>
      <c r="AO35" s="1"/>
      <c r="AP35" s="1"/>
      <c r="AQ35" s="1"/>
      <c r="AR35" s="1"/>
      <c r="AS35" s="1"/>
      <c r="AT35" s="11" t="s">
        <v>19</v>
      </c>
      <c r="AU35" s="11" t="s">
        <v>20</v>
      </c>
      <c r="AV35" s="12" t="s">
        <v>21</v>
      </c>
      <c r="AW35" s="13" t="s">
        <v>8</v>
      </c>
      <c r="AX35" s="11" t="s">
        <v>22</v>
      </c>
      <c r="AY35" s="11" t="s">
        <v>23</v>
      </c>
      <c r="AZ35" s="11" t="s">
        <v>24</v>
      </c>
      <c r="BA35" s="7" t="s">
        <v>25</v>
      </c>
      <c r="BB35" s="11" t="s">
        <v>26</v>
      </c>
      <c r="BC35" s="11" t="s">
        <v>27</v>
      </c>
      <c r="BD35" s="8" t="s">
        <v>28</v>
      </c>
      <c r="BE35" s="9" t="s">
        <v>29</v>
      </c>
      <c r="BF35" s="14"/>
      <c r="BG35" s="14"/>
      <c r="BH35" s="1"/>
      <c r="BI35" s="1"/>
      <c r="BJ35" s="1"/>
      <c r="BK35" s="1"/>
      <c r="BL35" s="1"/>
      <c r="BM35" s="1"/>
      <c r="BN35" s="11" t="s">
        <v>19</v>
      </c>
      <c r="BO35" s="11" t="s">
        <v>20</v>
      </c>
      <c r="BP35" s="12" t="s">
        <v>21</v>
      </c>
      <c r="BQ35" s="13" t="s">
        <v>8</v>
      </c>
      <c r="BR35" s="11" t="s">
        <v>22</v>
      </c>
      <c r="BS35" s="11" t="s">
        <v>23</v>
      </c>
      <c r="BT35" s="11" t="s">
        <v>24</v>
      </c>
      <c r="BU35" s="7" t="s">
        <v>25</v>
      </c>
      <c r="BV35" s="11" t="s">
        <v>26</v>
      </c>
      <c r="BW35" s="11" t="s">
        <v>27</v>
      </c>
      <c r="BX35" s="8" t="s">
        <v>28</v>
      </c>
      <c r="BY35" s="9" t="s">
        <v>29</v>
      </c>
      <c r="BZ35" s="14"/>
      <c r="CA35" s="14"/>
      <c r="CB35" s="1"/>
      <c r="CC35" s="1"/>
      <c r="CD35" s="1"/>
      <c r="CE35" s="1"/>
      <c r="CF35" s="1"/>
      <c r="CG35" s="1"/>
      <c r="CH35" s="11" t="s">
        <v>19</v>
      </c>
      <c r="CI35" s="11" t="s">
        <v>20</v>
      </c>
      <c r="CJ35" s="12" t="s">
        <v>21</v>
      </c>
      <c r="CK35" s="13" t="s">
        <v>8</v>
      </c>
      <c r="CL35" s="11" t="s">
        <v>22</v>
      </c>
      <c r="CM35" s="11" t="s">
        <v>23</v>
      </c>
      <c r="CN35" s="11" t="s">
        <v>24</v>
      </c>
      <c r="CO35" s="7" t="s">
        <v>25</v>
      </c>
      <c r="CP35" s="11" t="s">
        <v>26</v>
      </c>
      <c r="CQ35" s="11" t="s">
        <v>27</v>
      </c>
      <c r="CR35" s="8" t="s">
        <v>28</v>
      </c>
      <c r="CS35" s="9" t="s">
        <v>29</v>
      </c>
      <c r="CT35" s="14"/>
      <c r="CU35" s="14"/>
      <c r="CV35" s="1"/>
      <c r="CW35" s="1"/>
      <c r="CX35" s="1"/>
      <c r="CY35" s="1"/>
      <c r="CZ35" s="1"/>
      <c r="DA35" s="1"/>
      <c r="DB35" s="11" t="s">
        <v>19</v>
      </c>
      <c r="DC35" s="11" t="s">
        <v>20</v>
      </c>
      <c r="DD35" s="12" t="s">
        <v>21</v>
      </c>
      <c r="DE35" s="13" t="s">
        <v>8</v>
      </c>
      <c r="DF35" s="11" t="s">
        <v>22</v>
      </c>
      <c r="DG35" s="11" t="s">
        <v>23</v>
      </c>
      <c r="DH35" s="11" t="s">
        <v>24</v>
      </c>
      <c r="DI35" s="7" t="s">
        <v>25</v>
      </c>
      <c r="DJ35" s="11" t="s">
        <v>26</v>
      </c>
      <c r="DK35" s="11" t="s">
        <v>27</v>
      </c>
      <c r="DL35" s="8" t="s">
        <v>28</v>
      </c>
      <c r="DM35" s="9" t="s">
        <v>29</v>
      </c>
      <c r="DN35" s="14"/>
      <c r="DO35" s="14"/>
      <c r="DP35" s="1"/>
      <c r="DQ35" s="1"/>
      <c r="DR35" s="1"/>
      <c r="DS35" s="1"/>
      <c r="DT35" s="1"/>
      <c r="DU35" s="1"/>
      <c r="DV35" s="11" t="s">
        <v>19</v>
      </c>
      <c r="DW35" s="11" t="s">
        <v>20</v>
      </c>
      <c r="DX35" s="12" t="s">
        <v>21</v>
      </c>
      <c r="DY35" s="13" t="s">
        <v>8</v>
      </c>
      <c r="DZ35" s="11" t="s">
        <v>22</v>
      </c>
      <c r="EA35" s="11" t="s">
        <v>23</v>
      </c>
      <c r="EB35" s="11" t="s">
        <v>24</v>
      </c>
      <c r="EC35" s="7" t="s">
        <v>25</v>
      </c>
      <c r="ED35" s="11" t="s">
        <v>26</v>
      </c>
      <c r="EE35" s="11" t="s">
        <v>27</v>
      </c>
      <c r="EF35" s="8" t="s">
        <v>28</v>
      </c>
      <c r="EG35" s="9" t="s">
        <v>29</v>
      </c>
      <c r="EH35" s="14"/>
      <c r="EI35" s="14"/>
    </row>
    <row r="36" s="1" customFormat="1" customHeight="1" spans="6:139">
      <c r="F36" s="11">
        <v>2536</v>
      </c>
      <c r="G36" s="11">
        <v>0.65</v>
      </c>
      <c r="H36" s="12">
        <v>1.35</v>
      </c>
      <c r="I36" s="13">
        <f t="shared" ref="I36:I44" si="101">F36*G36*H36</f>
        <v>2225.34</v>
      </c>
      <c r="J36" s="11">
        <v>3</v>
      </c>
      <c r="K36" s="11">
        <v>440</v>
      </c>
      <c r="L36" s="11">
        <v>1.73</v>
      </c>
      <c r="M36" s="16">
        <f t="shared" ref="M36:M44" si="102">1+6*K36/(K36+2000)+L36</f>
        <v>3.81196721311475</v>
      </c>
      <c r="N36" s="11">
        <v>0.95</v>
      </c>
      <c r="O36" s="11">
        <v>2.09</v>
      </c>
      <c r="P36" s="8">
        <f t="shared" ref="P36:P44" si="103">1+N36*O36</f>
        <v>2.9855</v>
      </c>
      <c r="Q36" s="9">
        <v>1.15</v>
      </c>
      <c r="R36" s="17">
        <v>1</v>
      </c>
      <c r="S36" s="18">
        <f t="shared" ref="S36:S44" si="104">I36*J36*Q36*P36*M36*R36</f>
        <v>87373.8960426597</v>
      </c>
      <c r="Z36" s="11">
        <v>2536</v>
      </c>
      <c r="AA36" s="11">
        <v>0.65</v>
      </c>
      <c r="AB36" s="12">
        <v>1.35</v>
      </c>
      <c r="AC36" s="13">
        <f t="shared" ref="AC36:AC44" si="105">Z36*AA36*AB36</f>
        <v>2225.34</v>
      </c>
      <c r="AD36" s="11">
        <v>3</v>
      </c>
      <c r="AE36" s="11">
        <v>440</v>
      </c>
      <c r="AF36" s="11">
        <v>1.73</v>
      </c>
      <c r="AG36" s="16">
        <f t="shared" ref="AG36:AG44" si="106">1+6*AE36/(AE36+2000)+AF36</f>
        <v>3.81196721311475</v>
      </c>
      <c r="AH36" s="11">
        <v>0.95</v>
      </c>
      <c r="AI36" s="11">
        <v>2.09</v>
      </c>
      <c r="AJ36" s="8">
        <f t="shared" ref="AJ36:AJ44" si="107">1+AH36*AI36</f>
        <v>2.9855</v>
      </c>
      <c r="AK36" s="9">
        <v>1.15</v>
      </c>
      <c r="AL36" s="17">
        <v>1</v>
      </c>
      <c r="AM36" s="18">
        <f t="shared" ref="AM36:AM44" si="108">AC36*AD36*AK36*AJ36*AG36*AL36</f>
        <v>87373.8960426597</v>
      </c>
      <c r="AT36" s="11">
        <v>2536</v>
      </c>
      <c r="AU36" s="11">
        <v>0.65</v>
      </c>
      <c r="AV36" s="12">
        <v>1.35</v>
      </c>
      <c r="AW36" s="13">
        <f t="shared" ref="AW36:AW44" si="109">AT36*AU36*AV36</f>
        <v>2225.34</v>
      </c>
      <c r="AX36" s="11">
        <v>3</v>
      </c>
      <c r="AY36" s="11">
        <v>440</v>
      </c>
      <c r="AZ36" s="11">
        <v>1.73</v>
      </c>
      <c r="BA36" s="16">
        <f t="shared" ref="BA36:BA44" si="110">1+6*AY36/(AY36+2000)+AZ36</f>
        <v>3.81196721311475</v>
      </c>
      <c r="BB36" s="11">
        <v>0.95</v>
      </c>
      <c r="BC36" s="11">
        <v>2.09</v>
      </c>
      <c r="BD36" s="8">
        <f t="shared" ref="BD36:BD44" si="111">1+BB36*BC36</f>
        <v>2.9855</v>
      </c>
      <c r="BE36" s="9">
        <v>1.15</v>
      </c>
      <c r="BF36" s="17">
        <v>1.015</v>
      </c>
      <c r="BG36" s="18">
        <f t="shared" ref="BG36:BG44" si="112">AW36*AX36*BE36*BD36*BA36*BF36</f>
        <v>88684.5044832996</v>
      </c>
      <c r="BN36" s="11">
        <v>2536</v>
      </c>
      <c r="BO36" s="11">
        <v>0.65</v>
      </c>
      <c r="BP36" s="12">
        <v>1.35</v>
      </c>
      <c r="BQ36" s="13">
        <f t="shared" ref="BQ36:BQ44" si="113">BN36*BO36*BP36</f>
        <v>2225.34</v>
      </c>
      <c r="BR36" s="11">
        <v>3</v>
      </c>
      <c r="BS36" s="11">
        <v>440</v>
      </c>
      <c r="BT36" s="11">
        <v>1.73</v>
      </c>
      <c r="BU36" s="16">
        <f t="shared" ref="BU36:BU44" si="114">1+6*BS36/(BS36+2000)+BT36</f>
        <v>3.81196721311475</v>
      </c>
      <c r="BV36" s="11">
        <v>0.95</v>
      </c>
      <c r="BW36" s="11">
        <v>2.09</v>
      </c>
      <c r="BX36" s="8">
        <f t="shared" ref="BX36:BX44" si="115">1+BV36*BW36</f>
        <v>2.9855</v>
      </c>
      <c r="BY36" s="9">
        <v>1.15</v>
      </c>
      <c r="BZ36" s="17">
        <v>1.015</v>
      </c>
      <c r="CA36" s="18">
        <f t="shared" ref="CA36:CA44" si="116">BQ36*BR36*BY36*BX36*BU36*BZ36</f>
        <v>88684.5044832996</v>
      </c>
      <c r="CH36" s="11">
        <v>2536</v>
      </c>
      <c r="CI36" s="11">
        <v>0.65</v>
      </c>
      <c r="CJ36" s="12">
        <v>1.35</v>
      </c>
      <c r="CK36" s="13">
        <f t="shared" ref="CK36:CK44" si="117">CH36*CI36*CJ36</f>
        <v>2225.34</v>
      </c>
      <c r="CL36" s="11">
        <v>3</v>
      </c>
      <c r="CM36" s="11">
        <v>440</v>
      </c>
      <c r="CN36" s="11">
        <v>1.73</v>
      </c>
      <c r="CO36" s="16">
        <f t="shared" ref="CO36:CO44" si="118">1+6*CM36/(CM36+2000)+CN36</f>
        <v>3.81196721311475</v>
      </c>
      <c r="CP36" s="11">
        <v>0.95</v>
      </c>
      <c r="CQ36" s="11">
        <v>2.09</v>
      </c>
      <c r="CR36" s="8">
        <f t="shared" ref="CR36:CR44" si="119">1+CP36*CQ36</f>
        <v>2.9855</v>
      </c>
      <c r="CS36" s="9">
        <v>1.15</v>
      </c>
      <c r="CT36" s="17">
        <v>1.085</v>
      </c>
      <c r="CU36" s="18">
        <f t="shared" ref="CU36:CU44" si="120">CK36*CL36*CS36*CR36*CO36*CT36</f>
        <v>94800.6772062858</v>
      </c>
      <c r="DB36" s="11">
        <v>2536</v>
      </c>
      <c r="DC36" s="11">
        <v>0.65</v>
      </c>
      <c r="DD36" s="12">
        <v>1.35</v>
      </c>
      <c r="DE36" s="13">
        <f t="shared" ref="DE36:DE44" si="121">DB36*DC36*DD36</f>
        <v>2225.34</v>
      </c>
      <c r="DF36" s="11">
        <v>3</v>
      </c>
      <c r="DG36" s="11">
        <v>440</v>
      </c>
      <c r="DH36" s="11">
        <v>1.73</v>
      </c>
      <c r="DI36" s="16">
        <f t="shared" ref="DI36:DI44" si="122">1+6*DG36/(DG36+2000)+DH36</f>
        <v>3.81196721311475</v>
      </c>
      <c r="DJ36" s="11">
        <v>0.95</v>
      </c>
      <c r="DK36" s="11">
        <v>2.09</v>
      </c>
      <c r="DL36" s="8">
        <f t="shared" ref="DL36:DL44" si="123">1+DJ36*DK36</f>
        <v>2.9855</v>
      </c>
      <c r="DM36" s="9">
        <v>1.15</v>
      </c>
      <c r="DN36" s="17">
        <v>1.085</v>
      </c>
      <c r="DO36" s="18">
        <f t="shared" ref="DO36:DO44" si="124">DE36*DF36*DM36*DL36*DI36*DN36</f>
        <v>94800.6772062858</v>
      </c>
      <c r="DV36" s="11">
        <v>2536</v>
      </c>
      <c r="DW36" s="11">
        <v>0.65</v>
      </c>
      <c r="DX36" s="12">
        <v>1.35</v>
      </c>
      <c r="DY36" s="13">
        <f t="shared" ref="DY36:DY44" si="125">DV36*DW36*DX36</f>
        <v>2225.34</v>
      </c>
      <c r="DZ36" s="11">
        <v>3</v>
      </c>
      <c r="EA36" s="11">
        <v>440</v>
      </c>
      <c r="EB36" s="11">
        <v>1.82</v>
      </c>
      <c r="EC36" s="16">
        <f t="shared" ref="EC36:EC44" si="126">1+6*EA36/(EA36+2000)+EB36</f>
        <v>3.90196721311475</v>
      </c>
      <c r="ED36" s="11">
        <v>0.95</v>
      </c>
      <c r="EE36" s="11">
        <v>2.91</v>
      </c>
      <c r="EF36" s="8">
        <f t="shared" ref="EF36:EF44" si="127">1+ED36*EE36</f>
        <v>3.7645</v>
      </c>
      <c r="EG36" s="9">
        <v>1.15</v>
      </c>
      <c r="EH36" s="17">
        <v>1.2</v>
      </c>
      <c r="EI36" s="18">
        <f t="shared" ref="EI36:EI44" si="128">DY36*DZ36*EG36*EF36*EC36*EH36</f>
        <v>135327.990441653</v>
      </c>
    </row>
    <row r="37" s="1" customFormat="1" customHeight="1" spans="6:139">
      <c r="F37" s="11">
        <v>2536</v>
      </c>
      <c r="G37" s="11">
        <v>0.65</v>
      </c>
      <c r="H37" s="12">
        <v>1.35</v>
      </c>
      <c r="I37" s="13">
        <f t="shared" si="101"/>
        <v>2225.34</v>
      </c>
      <c r="J37" s="11">
        <v>3</v>
      </c>
      <c r="K37" s="11">
        <v>440</v>
      </c>
      <c r="L37" s="11">
        <v>1.73</v>
      </c>
      <c r="M37" s="16">
        <f t="shared" si="102"/>
        <v>3.81196721311475</v>
      </c>
      <c r="N37" s="11">
        <v>0.95</v>
      </c>
      <c r="O37" s="11">
        <v>2.09</v>
      </c>
      <c r="P37" s="8">
        <f t="shared" si="103"/>
        <v>2.9855</v>
      </c>
      <c r="Q37" s="9">
        <v>1.15</v>
      </c>
      <c r="R37" s="17">
        <v>1</v>
      </c>
      <c r="S37" s="18">
        <f t="shared" si="104"/>
        <v>87373.8960426597</v>
      </c>
      <c r="Z37" s="11">
        <v>2536</v>
      </c>
      <c r="AA37" s="11">
        <v>0.65</v>
      </c>
      <c r="AB37" s="12">
        <v>1.35</v>
      </c>
      <c r="AC37" s="13">
        <f t="shared" si="105"/>
        <v>2225.34</v>
      </c>
      <c r="AD37" s="11">
        <v>3</v>
      </c>
      <c r="AE37" s="11">
        <v>440</v>
      </c>
      <c r="AF37" s="11">
        <v>1.73</v>
      </c>
      <c r="AG37" s="16">
        <f t="shared" si="106"/>
        <v>3.81196721311475</v>
      </c>
      <c r="AH37" s="11">
        <v>0.95</v>
      </c>
      <c r="AI37" s="11">
        <v>2.09</v>
      </c>
      <c r="AJ37" s="8">
        <f t="shared" si="107"/>
        <v>2.9855</v>
      </c>
      <c r="AK37" s="9">
        <v>1.15</v>
      </c>
      <c r="AL37" s="17">
        <v>1</v>
      </c>
      <c r="AM37" s="18">
        <f t="shared" si="108"/>
        <v>87373.8960426597</v>
      </c>
      <c r="AT37" s="11">
        <v>2536</v>
      </c>
      <c r="AU37" s="11">
        <v>0.65</v>
      </c>
      <c r="AV37" s="12">
        <v>1.35</v>
      </c>
      <c r="AW37" s="13">
        <f t="shared" si="109"/>
        <v>2225.34</v>
      </c>
      <c r="AX37" s="11">
        <v>3</v>
      </c>
      <c r="AY37" s="11">
        <v>440</v>
      </c>
      <c r="AZ37" s="11">
        <v>1.73</v>
      </c>
      <c r="BA37" s="16">
        <f t="shared" si="110"/>
        <v>3.81196721311475</v>
      </c>
      <c r="BB37" s="11">
        <v>0.95</v>
      </c>
      <c r="BC37" s="11">
        <v>2.09</v>
      </c>
      <c r="BD37" s="8">
        <f t="shared" si="111"/>
        <v>2.9855</v>
      </c>
      <c r="BE37" s="9">
        <v>1.15</v>
      </c>
      <c r="BF37" s="17">
        <v>1.015</v>
      </c>
      <c r="BG37" s="18">
        <f t="shared" si="112"/>
        <v>88684.5044832996</v>
      </c>
      <c r="BN37" s="11">
        <v>2536</v>
      </c>
      <c r="BO37" s="11">
        <v>0.65</v>
      </c>
      <c r="BP37" s="12">
        <v>1.35</v>
      </c>
      <c r="BQ37" s="13">
        <f t="shared" si="113"/>
        <v>2225.34</v>
      </c>
      <c r="BR37" s="11">
        <v>3</v>
      </c>
      <c r="BS37" s="11">
        <v>440</v>
      </c>
      <c r="BT37" s="11">
        <v>1.73</v>
      </c>
      <c r="BU37" s="16">
        <f t="shared" si="114"/>
        <v>3.81196721311475</v>
      </c>
      <c r="BV37" s="11">
        <v>0.95</v>
      </c>
      <c r="BW37" s="11">
        <v>2.09</v>
      </c>
      <c r="BX37" s="8">
        <f t="shared" si="115"/>
        <v>2.9855</v>
      </c>
      <c r="BY37" s="9">
        <v>1.15</v>
      </c>
      <c r="BZ37" s="17">
        <v>1.015</v>
      </c>
      <c r="CA37" s="18">
        <f t="shared" si="116"/>
        <v>88684.5044832996</v>
      </c>
      <c r="CH37" s="11">
        <v>2536</v>
      </c>
      <c r="CI37" s="11">
        <v>0.65</v>
      </c>
      <c r="CJ37" s="12">
        <v>1.35</v>
      </c>
      <c r="CK37" s="13">
        <f t="shared" si="117"/>
        <v>2225.34</v>
      </c>
      <c r="CL37" s="11">
        <v>3</v>
      </c>
      <c r="CM37" s="11">
        <v>440</v>
      </c>
      <c r="CN37" s="11">
        <v>1.73</v>
      </c>
      <c r="CO37" s="16">
        <f t="shared" si="118"/>
        <v>3.81196721311475</v>
      </c>
      <c r="CP37" s="11">
        <v>0.95</v>
      </c>
      <c r="CQ37" s="11">
        <v>2.09</v>
      </c>
      <c r="CR37" s="8">
        <f t="shared" si="119"/>
        <v>2.9855</v>
      </c>
      <c r="CS37" s="9">
        <v>1.15</v>
      </c>
      <c r="CT37" s="17">
        <v>1.085</v>
      </c>
      <c r="CU37" s="18">
        <f t="shared" si="120"/>
        <v>94800.6772062858</v>
      </c>
      <c r="DB37" s="11">
        <v>2536</v>
      </c>
      <c r="DC37" s="11">
        <v>0.65</v>
      </c>
      <c r="DD37" s="12">
        <v>1.35</v>
      </c>
      <c r="DE37" s="13">
        <f t="shared" si="121"/>
        <v>2225.34</v>
      </c>
      <c r="DF37" s="11">
        <v>3</v>
      </c>
      <c r="DG37" s="11">
        <v>440</v>
      </c>
      <c r="DH37" s="11">
        <v>1.73</v>
      </c>
      <c r="DI37" s="16">
        <f t="shared" si="122"/>
        <v>3.81196721311475</v>
      </c>
      <c r="DJ37" s="11">
        <v>0.95</v>
      </c>
      <c r="DK37" s="11">
        <v>2.09</v>
      </c>
      <c r="DL37" s="8">
        <f t="shared" si="123"/>
        <v>2.9855</v>
      </c>
      <c r="DM37" s="9">
        <v>1.15</v>
      </c>
      <c r="DN37" s="17">
        <v>1.085</v>
      </c>
      <c r="DO37" s="18">
        <f t="shared" si="124"/>
        <v>94800.6772062858</v>
      </c>
      <c r="DV37" s="11">
        <v>2536</v>
      </c>
      <c r="DW37" s="11">
        <v>0.65</v>
      </c>
      <c r="DX37" s="12">
        <v>1.35</v>
      </c>
      <c r="DY37" s="13">
        <f t="shared" si="125"/>
        <v>2225.34</v>
      </c>
      <c r="DZ37" s="11">
        <v>3</v>
      </c>
      <c r="EA37" s="11">
        <v>440</v>
      </c>
      <c r="EB37" s="11">
        <v>1.82</v>
      </c>
      <c r="EC37" s="16">
        <f t="shared" si="126"/>
        <v>3.90196721311475</v>
      </c>
      <c r="ED37" s="11">
        <v>0.95</v>
      </c>
      <c r="EE37" s="11">
        <v>2.91</v>
      </c>
      <c r="EF37" s="8">
        <f t="shared" si="127"/>
        <v>3.7645</v>
      </c>
      <c r="EG37" s="9">
        <v>1.15</v>
      </c>
      <c r="EH37" s="17">
        <v>1.2</v>
      </c>
      <c r="EI37" s="18">
        <f t="shared" si="128"/>
        <v>135327.990441653</v>
      </c>
    </row>
    <row r="38" s="1" customFormat="1" customHeight="1" spans="6:139">
      <c r="F38" s="11">
        <v>2536</v>
      </c>
      <c r="G38" s="11">
        <v>0.65</v>
      </c>
      <c r="H38" s="12">
        <v>1.35</v>
      </c>
      <c r="I38" s="13">
        <f t="shared" si="101"/>
        <v>2225.34</v>
      </c>
      <c r="J38" s="11">
        <v>3</v>
      </c>
      <c r="K38" s="11">
        <v>440</v>
      </c>
      <c r="L38" s="11">
        <v>1.73</v>
      </c>
      <c r="M38" s="16">
        <f t="shared" si="102"/>
        <v>3.81196721311475</v>
      </c>
      <c r="N38" s="11">
        <v>0.95</v>
      </c>
      <c r="O38" s="11">
        <v>2.09</v>
      </c>
      <c r="P38" s="8">
        <f t="shared" si="103"/>
        <v>2.9855</v>
      </c>
      <c r="Q38" s="9">
        <v>1.15</v>
      </c>
      <c r="R38" s="17">
        <v>1</v>
      </c>
      <c r="S38" s="18">
        <f t="shared" si="104"/>
        <v>87373.8960426597</v>
      </c>
      <c r="Z38" s="11">
        <v>2536</v>
      </c>
      <c r="AA38" s="11">
        <v>0.65</v>
      </c>
      <c r="AB38" s="12">
        <v>1.35</v>
      </c>
      <c r="AC38" s="13">
        <f t="shared" si="105"/>
        <v>2225.34</v>
      </c>
      <c r="AD38" s="11">
        <v>3</v>
      </c>
      <c r="AE38" s="11">
        <v>440</v>
      </c>
      <c r="AF38" s="11">
        <v>1.73</v>
      </c>
      <c r="AG38" s="16">
        <f t="shared" si="106"/>
        <v>3.81196721311475</v>
      </c>
      <c r="AH38" s="11">
        <v>0.95</v>
      </c>
      <c r="AI38" s="11">
        <v>2.09</v>
      </c>
      <c r="AJ38" s="8">
        <f t="shared" si="107"/>
        <v>2.9855</v>
      </c>
      <c r="AK38" s="9">
        <v>1.15</v>
      </c>
      <c r="AL38" s="17">
        <v>1</v>
      </c>
      <c r="AM38" s="18">
        <f t="shared" si="108"/>
        <v>87373.8960426597</v>
      </c>
      <c r="AT38" s="11">
        <v>2536</v>
      </c>
      <c r="AU38" s="11">
        <v>0.65</v>
      </c>
      <c r="AV38" s="12">
        <v>1.35</v>
      </c>
      <c r="AW38" s="13">
        <f t="shared" si="109"/>
        <v>2225.34</v>
      </c>
      <c r="AX38" s="11">
        <v>3</v>
      </c>
      <c r="AY38" s="11">
        <v>440</v>
      </c>
      <c r="AZ38" s="11">
        <v>1.73</v>
      </c>
      <c r="BA38" s="16">
        <f t="shared" si="110"/>
        <v>3.81196721311475</v>
      </c>
      <c r="BB38" s="11">
        <v>0.95</v>
      </c>
      <c r="BC38" s="11">
        <v>2.09</v>
      </c>
      <c r="BD38" s="8">
        <f t="shared" si="111"/>
        <v>2.9855</v>
      </c>
      <c r="BE38" s="9">
        <v>1.15</v>
      </c>
      <c r="BF38" s="17">
        <v>1.015</v>
      </c>
      <c r="BG38" s="18">
        <f t="shared" si="112"/>
        <v>88684.5044832996</v>
      </c>
      <c r="BN38" s="11">
        <v>2536</v>
      </c>
      <c r="BO38" s="11">
        <v>0.65</v>
      </c>
      <c r="BP38" s="12">
        <v>1.35</v>
      </c>
      <c r="BQ38" s="13">
        <f t="shared" si="113"/>
        <v>2225.34</v>
      </c>
      <c r="BR38" s="11">
        <v>3</v>
      </c>
      <c r="BS38" s="11">
        <v>440</v>
      </c>
      <c r="BT38" s="11">
        <v>1.73</v>
      </c>
      <c r="BU38" s="16">
        <f t="shared" si="114"/>
        <v>3.81196721311475</v>
      </c>
      <c r="BV38" s="11">
        <v>0.95</v>
      </c>
      <c r="BW38" s="11">
        <v>2.09</v>
      </c>
      <c r="BX38" s="8">
        <f t="shared" si="115"/>
        <v>2.9855</v>
      </c>
      <c r="BY38" s="9">
        <v>1.15</v>
      </c>
      <c r="BZ38" s="17">
        <v>1.015</v>
      </c>
      <c r="CA38" s="18">
        <f t="shared" si="116"/>
        <v>88684.5044832996</v>
      </c>
      <c r="CH38" s="11">
        <v>2536</v>
      </c>
      <c r="CI38" s="11">
        <v>0.65</v>
      </c>
      <c r="CJ38" s="12">
        <v>1.35</v>
      </c>
      <c r="CK38" s="13">
        <f t="shared" si="117"/>
        <v>2225.34</v>
      </c>
      <c r="CL38" s="11">
        <v>3</v>
      </c>
      <c r="CM38" s="11">
        <v>440</v>
      </c>
      <c r="CN38" s="11">
        <v>1.73</v>
      </c>
      <c r="CO38" s="16">
        <f t="shared" si="118"/>
        <v>3.81196721311475</v>
      </c>
      <c r="CP38" s="11">
        <v>0.95</v>
      </c>
      <c r="CQ38" s="11">
        <v>2.09</v>
      </c>
      <c r="CR38" s="8">
        <f t="shared" si="119"/>
        <v>2.9855</v>
      </c>
      <c r="CS38" s="9">
        <v>1.15</v>
      </c>
      <c r="CT38" s="17">
        <v>1.085</v>
      </c>
      <c r="CU38" s="18">
        <f t="shared" si="120"/>
        <v>94800.6772062858</v>
      </c>
      <c r="DB38" s="11">
        <v>2536</v>
      </c>
      <c r="DC38" s="11">
        <v>0.65</v>
      </c>
      <c r="DD38" s="12">
        <v>1.35</v>
      </c>
      <c r="DE38" s="13">
        <f t="shared" si="121"/>
        <v>2225.34</v>
      </c>
      <c r="DF38" s="11">
        <v>3</v>
      </c>
      <c r="DG38" s="11">
        <v>440</v>
      </c>
      <c r="DH38" s="11">
        <v>1.73</v>
      </c>
      <c r="DI38" s="16">
        <f t="shared" si="122"/>
        <v>3.81196721311475</v>
      </c>
      <c r="DJ38" s="11">
        <v>0.95</v>
      </c>
      <c r="DK38" s="11">
        <v>2.09</v>
      </c>
      <c r="DL38" s="8">
        <f t="shared" si="123"/>
        <v>2.9855</v>
      </c>
      <c r="DM38" s="9">
        <v>1.15</v>
      </c>
      <c r="DN38" s="17">
        <v>1.085</v>
      </c>
      <c r="DO38" s="18">
        <f t="shared" si="124"/>
        <v>94800.6772062858</v>
      </c>
      <c r="DV38" s="11">
        <v>2536</v>
      </c>
      <c r="DW38" s="11">
        <v>0.65</v>
      </c>
      <c r="DX38" s="12">
        <v>1.35</v>
      </c>
      <c r="DY38" s="13">
        <f t="shared" si="125"/>
        <v>2225.34</v>
      </c>
      <c r="DZ38" s="11">
        <v>3</v>
      </c>
      <c r="EA38" s="11">
        <v>440</v>
      </c>
      <c r="EB38" s="11">
        <v>1.82</v>
      </c>
      <c r="EC38" s="16">
        <f t="shared" si="126"/>
        <v>3.90196721311475</v>
      </c>
      <c r="ED38" s="11">
        <v>0.95</v>
      </c>
      <c r="EE38" s="11">
        <v>2.91</v>
      </c>
      <c r="EF38" s="8">
        <f t="shared" si="127"/>
        <v>3.7645</v>
      </c>
      <c r="EG38" s="9">
        <v>1.15</v>
      </c>
      <c r="EH38" s="17">
        <v>1.2</v>
      </c>
      <c r="EI38" s="18">
        <f t="shared" si="128"/>
        <v>135327.990441653</v>
      </c>
    </row>
    <row r="39" s="1" customFormat="1" customHeight="1" spans="6:139">
      <c r="F39" s="11">
        <v>2536</v>
      </c>
      <c r="G39" s="11">
        <v>0.65</v>
      </c>
      <c r="H39" s="12">
        <v>1.35</v>
      </c>
      <c r="I39" s="13">
        <f t="shared" si="101"/>
        <v>2225.34</v>
      </c>
      <c r="J39" s="11">
        <v>3</v>
      </c>
      <c r="K39" s="11">
        <v>440</v>
      </c>
      <c r="L39" s="11">
        <v>1.73</v>
      </c>
      <c r="M39" s="16">
        <f t="shared" si="102"/>
        <v>3.81196721311475</v>
      </c>
      <c r="N39" s="11">
        <v>0.95</v>
      </c>
      <c r="O39" s="11">
        <v>2.09</v>
      </c>
      <c r="P39" s="8">
        <f t="shared" si="103"/>
        <v>2.9855</v>
      </c>
      <c r="Q39" s="9">
        <v>1.15</v>
      </c>
      <c r="R39" s="17">
        <v>1</v>
      </c>
      <c r="S39" s="18">
        <f t="shared" si="104"/>
        <v>87373.8960426597</v>
      </c>
      <c r="Z39" s="11">
        <v>2536</v>
      </c>
      <c r="AA39" s="11">
        <v>0.65</v>
      </c>
      <c r="AB39" s="12">
        <v>1.35</v>
      </c>
      <c r="AC39" s="13">
        <f t="shared" si="105"/>
        <v>2225.34</v>
      </c>
      <c r="AD39" s="11">
        <v>3</v>
      </c>
      <c r="AE39" s="11">
        <v>440</v>
      </c>
      <c r="AF39" s="11">
        <v>1.73</v>
      </c>
      <c r="AG39" s="16">
        <f t="shared" si="106"/>
        <v>3.81196721311475</v>
      </c>
      <c r="AH39" s="11">
        <v>0.95</v>
      </c>
      <c r="AI39" s="11">
        <v>2.09</v>
      </c>
      <c r="AJ39" s="8">
        <f t="shared" si="107"/>
        <v>2.9855</v>
      </c>
      <c r="AK39" s="9">
        <v>1.15</v>
      </c>
      <c r="AL39" s="17">
        <v>1</v>
      </c>
      <c r="AM39" s="18">
        <f t="shared" si="108"/>
        <v>87373.8960426597</v>
      </c>
      <c r="AT39" s="11">
        <v>2536</v>
      </c>
      <c r="AU39" s="11">
        <v>0.65</v>
      </c>
      <c r="AV39" s="12">
        <v>1.35</v>
      </c>
      <c r="AW39" s="13">
        <f t="shared" si="109"/>
        <v>2225.34</v>
      </c>
      <c r="AX39" s="11">
        <v>3</v>
      </c>
      <c r="AY39" s="11">
        <v>440</v>
      </c>
      <c r="AZ39" s="11">
        <v>1.73</v>
      </c>
      <c r="BA39" s="16">
        <f t="shared" si="110"/>
        <v>3.81196721311475</v>
      </c>
      <c r="BB39" s="11">
        <v>0.95</v>
      </c>
      <c r="BC39" s="11">
        <v>2.09</v>
      </c>
      <c r="BD39" s="8">
        <f t="shared" si="111"/>
        <v>2.9855</v>
      </c>
      <c r="BE39" s="9">
        <v>1.15</v>
      </c>
      <c r="BF39" s="17">
        <v>1.015</v>
      </c>
      <c r="BG39" s="18">
        <f t="shared" si="112"/>
        <v>88684.5044832996</v>
      </c>
      <c r="BN39" s="11">
        <v>2536</v>
      </c>
      <c r="BO39" s="11">
        <v>0.65</v>
      </c>
      <c r="BP39" s="12">
        <v>1.35</v>
      </c>
      <c r="BQ39" s="13">
        <f t="shared" si="113"/>
        <v>2225.34</v>
      </c>
      <c r="BR39" s="11">
        <v>3</v>
      </c>
      <c r="BS39" s="11">
        <v>440</v>
      </c>
      <c r="BT39" s="11">
        <v>1.73</v>
      </c>
      <c r="BU39" s="16">
        <f t="shared" si="114"/>
        <v>3.81196721311475</v>
      </c>
      <c r="BV39" s="11">
        <v>0.95</v>
      </c>
      <c r="BW39" s="11">
        <v>2.09</v>
      </c>
      <c r="BX39" s="8">
        <f t="shared" si="115"/>
        <v>2.9855</v>
      </c>
      <c r="BY39" s="9">
        <v>1.15</v>
      </c>
      <c r="BZ39" s="17">
        <v>1.015</v>
      </c>
      <c r="CA39" s="18">
        <f t="shared" si="116"/>
        <v>88684.5044832996</v>
      </c>
      <c r="CH39" s="11">
        <v>2536</v>
      </c>
      <c r="CI39" s="11">
        <v>0.65</v>
      </c>
      <c r="CJ39" s="12">
        <v>1.35</v>
      </c>
      <c r="CK39" s="13">
        <f t="shared" si="117"/>
        <v>2225.34</v>
      </c>
      <c r="CL39" s="11">
        <v>3</v>
      </c>
      <c r="CM39" s="11">
        <v>440</v>
      </c>
      <c r="CN39" s="11">
        <v>1.73</v>
      </c>
      <c r="CO39" s="16">
        <f t="shared" si="118"/>
        <v>3.81196721311475</v>
      </c>
      <c r="CP39" s="11">
        <v>0.95</v>
      </c>
      <c r="CQ39" s="11">
        <v>2.09</v>
      </c>
      <c r="CR39" s="8">
        <f t="shared" si="119"/>
        <v>2.9855</v>
      </c>
      <c r="CS39" s="9">
        <v>1.15</v>
      </c>
      <c r="CT39" s="17">
        <v>1.085</v>
      </c>
      <c r="CU39" s="18">
        <f t="shared" si="120"/>
        <v>94800.6772062858</v>
      </c>
      <c r="DB39" s="11">
        <v>2536</v>
      </c>
      <c r="DC39" s="11">
        <v>0.65</v>
      </c>
      <c r="DD39" s="12">
        <v>1.35</v>
      </c>
      <c r="DE39" s="13">
        <f t="shared" si="121"/>
        <v>2225.34</v>
      </c>
      <c r="DF39" s="11">
        <v>3</v>
      </c>
      <c r="DG39" s="11">
        <v>440</v>
      </c>
      <c r="DH39" s="11">
        <v>1.73</v>
      </c>
      <c r="DI39" s="16">
        <f t="shared" si="122"/>
        <v>3.81196721311475</v>
      </c>
      <c r="DJ39" s="11">
        <v>0.95</v>
      </c>
      <c r="DK39" s="11">
        <v>2.09</v>
      </c>
      <c r="DL39" s="8">
        <f t="shared" si="123"/>
        <v>2.9855</v>
      </c>
      <c r="DM39" s="9">
        <v>1.15</v>
      </c>
      <c r="DN39" s="17">
        <v>1.085</v>
      </c>
      <c r="DO39" s="18">
        <f t="shared" si="124"/>
        <v>94800.6772062858</v>
      </c>
      <c r="DV39" s="11">
        <v>2536</v>
      </c>
      <c r="DW39" s="11">
        <v>0.65</v>
      </c>
      <c r="DX39" s="12">
        <v>1.35</v>
      </c>
      <c r="DY39" s="13">
        <f t="shared" si="125"/>
        <v>2225.34</v>
      </c>
      <c r="DZ39" s="11">
        <v>3</v>
      </c>
      <c r="EA39" s="11">
        <v>440</v>
      </c>
      <c r="EB39" s="11">
        <v>1.82</v>
      </c>
      <c r="EC39" s="16">
        <f t="shared" si="126"/>
        <v>3.90196721311475</v>
      </c>
      <c r="ED39" s="11">
        <v>0.95</v>
      </c>
      <c r="EE39" s="11">
        <v>2.91</v>
      </c>
      <c r="EF39" s="8">
        <f t="shared" si="127"/>
        <v>3.7645</v>
      </c>
      <c r="EG39" s="9">
        <v>1.15</v>
      </c>
      <c r="EH39" s="17">
        <v>1.2</v>
      </c>
      <c r="EI39" s="18">
        <f t="shared" si="128"/>
        <v>135327.990441653</v>
      </c>
    </row>
    <row r="40" s="1" customFormat="1" customHeight="1" spans="6:139">
      <c r="F40" s="11">
        <v>2536</v>
      </c>
      <c r="G40" s="11">
        <v>0.65</v>
      </c>
      <c r="H40" s="12">
        <v>1.35</v>
      </c>
      <c r="I40" s="13">
        <f t="shared" si="101"/>
        <v>2225.34</v>
      </c>
      <c r="J40" s="11">
        <v>3</v>
      </c>
      <c r="K40" s="11">
        <v>440</v>
      </c>
      <c r="L40" s="11">
        <v>1.73</v>
      </c>
      <c r="M40" s="16">
        <f t="shared" si="102"/>
        <v>3.81196721311475</v>
      </c>
      <c r="N40" s="11">
        <v>0.95</v>
      </c>
      <c r="O40" s="11">
        <v>2.09</v>
      </c>
      <c r="P40" s="8">
        <f t="shared" si="103"/>
        <v>2.9855</v>
      </c>
      <c r="Q40" s="9">
        <v>1.15</v>
      </c>
      <c r="R40" s="17">
        <v>1</v>
      </c>
      <c r="S40" s="18">
        <f t="shared" si="104"/>
        <v>87373.8960426597</v>
      </c>
      <c r="Z40" s="11">
        <v>2536</v>
      </c>
      <c r="AA40" s="11">
        <v>0.65</v>
      </c>
      <c r="AB40" s="12">
        <v>1.35</v>
      </c>
      <c r="AC40" s="13">
        <f t="shared" si="105"/>
        <v>2225.34</v>
      </c>
      <c r="AD40" s="11">
        <v>3</v>
      </c>
      <c r="AE40" s="11">
        <v>440</v>
      </c>
      <c r="AF40" s="11">
        <v>1.73</v>
      </c>
      <c r="AG40" s="16">
        <f t="shared" si="106"/>
        <v>3.81196721311475</v>
      </c>
      <c r="AH40" s="11">
        <v>0.95</v>
      </c>
      <c r="AI40" s="11">
        <v>2.09</v>
      </c>
      <c r="AJ40" s="8">
        <f t="shared" si="107"/>
        <v>2.9855</v>
      </c>
      <c r="AK40" s="9">
        <v>1.15</v>
      </c>
      <c r="AL40" s="17">
        <v>1</v>
      </c>
      <c r="AM40" s="18">
        <f t="shared" si="108"/>
        <v>87373.8960426597</v>
      </c>
      <c r="AT40" s="11">
        <v>2536</v>
      </c>
      <c r="AU40" s="11">
        <v>0.65</v>
      </c>
      <c r="AV40" s="12">
        <v>1.35</v>
      </c>
      <c r="AW40" s="13">
        <f t="shared" si="109"/>
        <v>2225.34</v>
      </c>
      <c r="AX40" s="11">
        <v>3</v>
      </c>
      <c r="AY40" s="11">
        <v>440</v>
      </c>
      <c r="AZ40" s="11">
        <v>1.73</v>
      </c>
      <c r="BA40" s="16">
        <f t="shared" si="110"/>
        <v>3.81196721311475</v>
      </c>
      <c r="BB40" s="11">
        <v>0.95</v>
      </c>
      <c r="BC40" s="11">
        <v>2.09</v>
      </c>
      <c r="BD40" s="8">
        <f t="shared" si="111"/>
        <v>2.9855</v>
      </c>
      <c r="BE40" s="9">
        <v>1.15</v>
      </c>
      <c r="BF40" s="17">
        <v>1.015</v>
      </c>
      <c r="BG40" s="18">
        <f t="shared" si="112"/>
        <v>88684.5044832996</v>
      </c>
      <c r="BN40" s="11">
        <v>2536</v>
      </c>
      <c r="BO40" s="11">
        <v>0.65</v>
      </c>
      <c r="BP40" s="12">
        <v>1.35</v>
      </c>
      <c r="BQ40" s="13">
        <f t="shared" si="113"/>
        <v>2225.34</v>
      </c>
      <c r="BR40" s="11">
        <v>3</v>
      </c>
      <c r="BS40" s="11">
        <v>440</v>
      </c>
      <c r="BT40" s="11">
        <v>1.73</v>
      </c>
      <c r="BU40" s="16">
        <f t="shared" si="114"/>
        <v>3.81196721311475</v>
      </c>
      <c r="BV40" s="11">
        <v>0.95</v>
      </c>
      <c r="BW40" s="11">
        <v>2.09</v>
      </c>
      <c r="BX40" s="8">
        <f t="shared" si="115"/>
        <v>2.9855</v>
      </c>
      <c r="BY40" s="9">
        <v>1.15</v>
      </c>
      <c r="BZ40" s="17">
        <v>1.015</v>
      </c>
      <c r="CA40" s="18">
        <f t="shared" si="116"/>
        <v>88684.5044832996</v>
      </c>
      <c r="CH40" s="11">
        <v>2536</v>
      </c>
      <c r="CI40" s="11">
        <v>0.65</v>
      </c>
      <c r="CJ40" s="12">
        <v>1.35</v>
      </c>
      <c r="CK40" s="13">
        <f t="shared" si="117"/>
        <v>2225.34</v>
      </c>
      <c r="CL40" s="11">
        <v>3</v>
      </c>
      <c r="CM40" s="11">
        <v>440</v>
      </c>
      <c r="CN40" s="11">
        <v>1.73</v>
      </c>
      <c r="CO40" s="16">
        <f t="shared" si="118"/>
        <v>3.81196721311475</v>
      </c>
      <c r="CP40" s="11">
        <v>0.95</v>
      </c>
      <c r="CQ40" s="11">
        <v>2.09</v>
      </c>
      <c r="CR40" s="8">
        <f t="shared" si="119"/>
        <v>2.9855</v>
      </c>
      <c r="CS40" s="9">
        <v>1.15</v>
      </c>
      <c r="CT40" s="17">
        <v>1.085</v>
      </c>
      <c r="CU40" s="18">
        <f t="shared" si="120"/>
        <v>94800.6772062858</v>
      </c>
      <c r="DB40" s="11">
        <v>2536</v>
      </c>
      <c r="DC40" s="11">
        <v>0.65</v>
      </c>
      <c r="DD40" s="12">
        <v>1.35</v>
      </c>
      <c r="DE40" s="13">
        <f t="shared" si="121"/>
        <v>2225.34</v>
      </c>
      <c r="DF40" s="11">
        <v>3</v>
      </c>
      <c r="DG40" s="11">
        <v>440</v>
      </c>
      <c r="DH40" s="11">
        <v>1.73</v>
      </c>
      <c r="DI40" s="16">
        <f t="shared" si="122"/>
        <v>3.81196721311475</v>
      </c>
      <c r="DJ40" s="11">
        <v>0.95</v>
      </c>
      <c r="DK40" s="11">
        <v>2.09</v>
      </c>
      <c r="DL40" s="8">
        <f t="shared" si="123"/>
        <v>2.9855</v>
      </c>
      <c r="DM40" s="9">
        <v>1.15</v>
      </c>
      <c r="DN40" s="17">
        <v>1.085</v>
      </c>
      <c r="DO40" s="18">
        <f t="shared" si="124"/>
        <v>94800.6772062858</v>
      </c>
      <c r="DV40" s="11">
        <v>2536</v>
      </c>
      <c r="DW40" s="11">
        <v>0.65</v>
      </c>
      <c r="DX40" s="12">
        <v>1.35</v>
      </c>
      <c r="DY40" s="13">
        <f t="shared" si="125"/>
        <v>2225.34</v>
      </c>
      <c r="DZ40" s="11">
        <v>3</v>
      </c>
      <c r="EA40" s="11">
        <v>440</v>
      </c>
      <c r="EB40" s="11">
        <v>1.82</v>
      </c>
      <c r="EC40" s="16">
        <f t="shared" si="126"/>
        <v>3.90196721311475</v>
      </c>
      <c r="ED40" s="11">
        <v>0.95</v>
      </c>
      <c r="EE40" s="11">
        <v>2.91</v>
      </c>
      <c r="EF40" s="8">
        <f t="shared" si="127"/>
        <v>3.7645</v>
      </c>
      <c r="EG40" s="9">
        <v>1.15</v>
      </c>
      <c r="EH40" s="17">
        <v>1.2</v>
      </c>
      <c r="EI40" s="18">
        <f t="shared" si="128"/>
        <v>135327.990441653</v>
      </c>
    </row>
    <row r="41" s="1" customFormat="1" customHeight="1" spans="6:139">
      <c r="F41" s="11">
        <v>2536</v>
      </c>
      <c r="G41" s="11">
        <v>0.65</v>
      </c>
      <c r="H41" s="12">
        <v>1.35</v>
      </c>
      <c r="I41" s="13">
        <f t="shared" si="101"/>
        <v>2225.34</v>
      </c>
      <c r="J41" s="11">
        <v>3</v>
      </c>
      <c r="K41" s="11">
        <v>190</v>
      </c>
      <c r="L41" s="11">
        <v>1.73</v>
      </c>
      <c r="M41" s="16">
        <f t="shared" si="102"/>
        <v>3.25054794520548</v>
      </c>
      <c r="N41" s="11">
        <v>0.95</v>
      </c>
      <c r="O41" s="11">
        <v>2.09</v>
      </c>
      <c r="P41" s="8">
        <f t="shared" si="103"/>
        <v>2.9855</v>
      </c>
      <c r="Q41" s="9">
        <v>0.9</v>
      </c>
      <c r="R41" s="17">
        <v>1</v>
      </c>
      <c r="S41" s="18">
        <f t="shared" si="104"/>
        <v>58308.7579151412</v>
      </c>
      <c r="Z41" s="11">
        <v>2536</v>
      </c>
      <c r="AA41" s="11">
        <v>0.65</v>
      </c>
      <c r="AB41" s="12">
        <v>1.35</v>
      </c>
      <c r="AC41" s="13">
        <f t="shared" si="105"/>
        <v>2225.34</v>
      </c>
      <c r="AD41" s="11">
        <v>3</v>
      </c>
      <c r="AE41" s="11">
        <v>190</v>
      </c>
      <c r="AF41" s="11">
        <v>1.73</v>
      </c>
      <c r="AG41" s="16">
        <f t="shared" si="106"/>
        <v>3.25054794520548</v>
      </c>
      <c r="AH41" s="11">
        <v>0.95</v>
      </c>
      <c r="AI41" s="11">
        <v>2.09</v>
      </c>
      <c r="AJ41" s="8">
        <f t="shared" si="107"/>
        <v>2.9855</v>
      </c>
      <c r="AK41" s="9">
        <v>0.9</v>
      </c>
      <c r="AL41" s="17">
        <v>1</v>
      </c>
      <c r="AM41" s="18">
        <f t="shared" si="108"/>
        <v>58308.7579151412</v>
      </c>
      <c r="AT41" s="11">
        <v>2536</v>
      </c>
      <c r="AU41" s="11">
        <v>0.65</v>
      </c>
      <c r="AV41" s="12">
        <v>1.35</v>
      </c>
      <c r="AW41" s="13">
        <f t="shared" si="109"/>
        <v>2225.34</v>
      </c>
      <c r="AX41" s="11">
        <v>3</v>
      </c>
      <c r="AY41" s="11">
        <v>190</v>
      </c>
      <c r="AZ41" s="11">
        <v>1.73</v>
      </c>
      <c r="BA41" s="16">
        <f t="shared" si="110"/>
        <v>3.25054794520548</v>
      </c>
      <c r="BB41" s="11">
        <v>0.95</v>
      </c>
      <c r="BC41" s="11">
        <v>2.09</v>
      </c>
      <c r="BD41" s="8">
        <f t="shared" si="111"/>
        <v>2.9855</v>
      </c>
      <c r="BE41" s="9">
        <v>0.9</v>
      </c>
      <c r="BF41" s="17">
        <v>1.015</v>
      </c>
      <c r="BG41" s="18">
        <f t="shared" si="112"/>
        <v>59183.3892838683</v>
      </c>
      <c r="BN41" s="11">
        <v>2536</v>
      </c>
      <c r="BO41" s="11">
        <v>0.65</v>
      </c>
      <c r="BP41" s="12">
        <v>1.35</v>
      </c>
      <c r="BQ41" s="13">
        <f t="shared" si="113"/>
        <v>2225.34</v>
      </c>
      <c r="BR41" s="11">
        <v>3</v>
      </c>
      <c r="BS41" s="11">
        <v>190</v>
      </c>
      <c r="BT41" s="11">
        <v>1.73</v>
      </c>
      <c r="BU41" s="16">
        <f t="shared" si="114"/>
        <v>3.25054794520548</v>
      </c>
      <c r="BV41" s="11">
        <v>0.95</v>
      </c>
      <c r="BW41" s="11">
        <v>2.09</v>
      </c>
      <c r="BX41" s="8">
        <f t="shared" si="115"/>
        <v>2.9855</v>
      </c>
      <c r="BY41" s="9">
        <v>0.9</v>
      </c>
      <c r="BZ41" s="17">
        <v>1.015</v>
      </c>
      <c r="CA41" s="18">
        <f t="shared" si="116"/>
        <v>59183.3892838683</v>
      </c>
      <c r="CH41" s="11">
        <v>2536</v>
      </c>
      <c r="CI41" s="11">
        <v>0.65</v>
      </c>
      <c r="CJ41" s="12">
        <v>1.35</v>
      </c>
      <c r="CK41" s="13">
        <f t="shared" si="117"/>
        <v>2225.34</v>
      </c>
      <c r="CL41" s="11">
        <v>3</v>
      </c>
      <c r="CM41" s="11">
        <v>190</v>
      </c>
      <c r="CN41" s="11">
        <v>1.73</v>
      </c>
      <c r="CO41" s="16">
        <f t="shared" si="118"/>
        <v>3.25054794520548</v>
      </c>
      <c r="CP41" s="11">
        <v>0.95</v>
      </c>
      <c r="CQ41" s="11">
        <v>2.09</v>
      </c>
      <c r="CR41" s="8">
        <f t="shared" si="119"/>
        <v>2.9855</v>
      </c>
      <c r="CS41" s="9">
        <v>0.9</v>
      </c>
      <c r="CT41" s="17">
        <v>1.085</v>
      </c>
      <c r="CU41" s="18">
        <f t="shared" si="120"/>
        <v>63265.0023379282</v>
      </c>
      <c r="DB41" s="11">
        <v>2536</v>
      </c>
      <c r="DC41" s="11">
        <v>0.65</v>
      </c>
      <c r="DD41" s="12">
        <v>1.35</v>
      </c>
      <c r="DE41" s="13">
        <f t="shared" si="121"/>
        <v>2225.34</v>
      </c>
      <c r="DF41" s="11">
        <v>3</v>
      </c>
      <c r="DG41" s="11">
        <v>190</v>
      </c>
      <c r="DH41" s="11">
        <v>1.73</v>
      </c>
      <c r="DI41" s="16">
        <f t="shared" si="122"/>
        <v>3.25054794520548</v>
      </c>
      <c r="DJ41" s="11">
        <v>0.95</v>
      </c>
      <c r="DK41" s="11">
        <v>2.09</v>
      </c>
      <c r="DL41" s="8">
        <f t="shared" si="123"/>
        <v>2.9855</v>
      </c>
      <c r="DM41" s="9">
        <v>0.9</v>
      </c>
      <c r="DN41" s="17">
        <v>1.085</v>
      </c>
      <c r="DO41" s="18">
        <f t="shared" si="124"/>
        <v>63265.0023379282</v>
      </c>
      <c r="DV41" s="11">
        <v>2536</v>
      </c>
      <c r="DW41" s="11">
        <v>0.65</v>
      </c>
      <c r="DX41" s="12">
        <v>1.35</v>
      </c>
      <c r="DY41" s="13">
        <f t="shared" si="125"/>
        <v>2225.34</v>
      </c>
      <c r="DZ41" s="11">
        <v>3</v>
      </c>
      <c r="EA41" s="11">
        <v>190</v>
      </c>
      <c r="EB41" s="11">
        <v>1.82</v>
      </c>
      <c r="EC41" s="16">
        <f t="shared" si="126"/>
        <v>3.34054794520548</v>
      </c>
      <c r="ED41" s="11">
        <v>0.95</v>
      </c>
      <c r="EE41" s="11">
        <v>2.91</v>
      </c>
      <c r="EF41" s="8">
        <f t="shared" si="127"/>
        <v>3.7645</v>
      </c>
      <c r="EG41" s="9">
        <v>0.9</v>
      </c>
      <c r="EH41" s="17">
        <v>1.2</v>
      </c>
      <c r="EI41" s="18">
        <f t="shared" si="128"/>
        <v>90670.580323487</v>
      </c>
    </row>
    <row r="42" s="1" customFormat="1" customHeight="1" spans="6:139">
      <c r="F42" s="11">
        <v>2536</v>
      </c>
      <c r="G42" s="11">
        <v>0.65</v>
      </c>
      <c r="H42" s="12">
        <v>1.35</v>
      </c>
      <c r="I42" s="13">
        <f t="shared" si="101"/>
        <v>2225.34</v>
      </c>
      <c r="J42" s="11">
        <v>3</v>
      </c>
      <c r="K42" s="11">
        <v>190</v>
      </c>
      <c r="L42" s="11">
        <v>1.73</v>
      </c>
      <c r="M42" s="16">
        <f t="shared" si="102"/>
        <v>3.25054794520548</v>
      </c>
      <c r="N42" s="11">
        <v>0.95</v>
      </c>
      <c r="O42" s="11">
        <v>2.09</v>
      </c>
      <c r="P42" s="8">
        <f t="shared" si="103"/>
        <v>2.9855</v>
      </c>
      <c r="Q42" s="9">
        <v>0.9</v>
      </c>
      <c r="R42" s="17">
        <v>1</v>
      </c>
      <c r="S42" s="18">
        <f t="shared" si="104"/>
        <v>58308.7579151412</v>
      </c>
      <c r="Z42" s="11">
        <v>2536</v>
      </c>
      <c r="AA42" s="11">
        <v>0.65</v>
      </c>
      <c r="AB42" s="12">
        <v>1.35</v>
      </c>
      <c r="AC42" s="13">
        <f t="shared" si="105"/>
        <v>2225.34</v>
      </c>
      <c r="AD42" s="11">
        <v>3</v>
      </c>
      <c r="AE42" s="11">
        <v>190</v>
      </c>
      <c r="AF42" s="11">
        <v>1.73</v>
      </c>
      <c r="AG42" s="16">
        <f t="shared" si="106"/>
        <v>3.25054794520548</v>
      </c>
      <c r="AH42" s="11">
        <v>0.95</v>
      </c>
      <c r="AI42" s="11">
        <v>2.09</v>
      </c>
      <c r="AJ42" s="8">
        <f t="shared" si="107"/>
        <v>2.9855</v>
      </c>
      <c r="AK42" s="9">
        <v>0.9</v>
      </c>
      <c r="AL42" s="17">
        <v>1</v>
      </c>
      <c r="AM42" s="18">
        <f t="shared" si="108"/>
        <v>58308.7579151412</v>
      </c>
      <c r="AT42" s="11">
        <v>2536</v>
      </c>
      <c r="AU42" s="11">
        <v>0.65</v>
      </c>
      <c r="AV42" s="12">
        <v>1.35</v>
      </c>
      <c r="AW42" s="13">
        <f t="shared" si="109"/>
        <v>2225.34</v>
      </c>
      <c r="AX42" s="11">
        <v>3</v>
      </c>
      <c r="AY42" s="11">
        <v>190</v>
      </c>
      <c r="AZ42" s="11">
        <v>1.73</v>
      </c>
      <c r="BA42" s="16">
        <f t="shared" si="110"/>
        <v>3.25054794520548</v>
      </c>
      <c r="BB42" s="11">
        <v>0.95</v>
      </c>
      <c r="BC42" s="11">
        <v>2.09</v>
      </c>
      <c r="BD42" s="8">
        <f t="shared" si="111"/>
        <v>2.9855</v>
      </c>
      <c r="BE42" s="9">
        <v>0.9</v>
      </c>
      <c r="BF42" s="17">
        <v>1.015</v>
      </c>
      <c r="BG42" s="18">
        <f t="shared" si="112"/>
        <v>59183.3892838683</v>
      </c>
      <c r="BN42" s="11">
        <v>2536</v>
      </c>
      <c r="BO42" s="11">
        <v>0.65</v>
      </c>
      <c r="BP42" s="12">
        <v>1.35</v>
      </c>
      <c r="BQ42" s="13">
        <f t="shared" si="113"/>
        <v>2225.34</v>
      </c>
      <c r="BR42" s="11">
        <v>3</v>
      </c>
      <c r="BS42" s="11">
        <v>190</v>
      </c>
      <c r="BT42" s="11">
        <v>1.73</v>
      </c>
      <c r="BU42" s="16">
        <f t="shared" si="114"/>
        <v>3.25054794520548</v>
      </c>
      <c r="BV42" s="11">
        <v>0.95</v>
      </c>
      <c r="BW42" s="11">
        <v>2.09</v>
      </c>
      <c r="BX42" s="8">
        <f t="shared" si="115"/>
        <v>2.9855</v>
      </c>
      <c r="BY42" s="9">
        <v>0.9</v>
      </c>
      <c r="BZ42" s="17">
        <v>1.015</v>
      </c>
      <c r="CA42" s="18">
        <f t="shared" si="116"/>
        <v>59183.3892838683</v>
      </c>
      <c r="CH42" s="11">
        <v>2536</v>
      </c>
      <c r="CI42" s="11">
        <v>0.65</v>
      </c>
      <c r="CJ42" s="12">
        <v>1.35</v>
      </c>
      <c r="CK42" s="13">
        <f t="shared" si="117"/>
        <v>2225.34</v>
      </c>
      <c r="CL42" s="11">
        <v>3</v>
      </c>
      <c r="CM42" s="11">
        <v>190</v>
      </c>
      <c r="CN42" s="11">
        <v>1.73</v>
      </c>
      <c r="CO42" s="16">
        <f t="shared" si="118"/>
        <v>3.25054794520548</v>
      </c>
      <c r="CP42" s="11">
        <v>0.95</v>
      </c>
      <c r="CQ42" s="11">
        <v>2.09</v>
      </c>
      <c r="CR42" s="8">
        <f t="shared" si="119"/>
        <v>2.9855</v>
      </c>
      <c r="CS42" s="9">
        <v>0.9</v>
      </c>
      <c r="CT42" s="17">
        <v>1.085</v>
      </c>
      <c r="CU42" s="18">
        <f t="shared" si="120"/>
        <v>63265.0023379282</v>
      </c>
      <c r="DB42" s="11">
        <v>2536</v>
      </c>
      <c r="DC42" s="11">
        <v>0.65</v>
      </c>
      <c r="DD42" s="12">
        <v>1.35</v>
      </c>
      <c r="DE42" s="13">
        <f t="shared" si="121"/>
        <v>2225.34</v>
      </c>
      <c r="DF42" s="11">
        <v>3</v>
      </c>
      <c r="DG42" s="11">
        <v>190</v>
      </c>
      <c r="DH42" s="11">
        <v>1.73</v>
      </c>
      <c r="DI42" s="16">
        <f t="shared" si="122"/>
        <v>3.25054794520548</v>
      </c>
      <c r="DJ42" s="11">
        <v>0.95</v>
      </c>
      <c r="DK42" s="11">
        <v>2.09</v>
      </c>
      <c r="DL42" s="8">
        <f t="shared" si="123"/>
        <v>2.9855</v>
      </c>
      <c r="DM42" s="9">
        <v>0.9</v>
      </c>
      <c r="DN42" s="17">
        <v>1.085</v>
      </c>
      <c r="DO42" s="18">
        <f t="shared" si="124"/>
        <v>63265.0023379282</v>
      </c>
      <c r="DV42" s="11">
        <v>2536</v>
      </c>
      <c r="DW42" s="11">
        <v>0.65</v>
      </c>
      <c r="DX42" s="12">
        <v>1.35</v>
      </c>
      <c r="DY42" s="13">
        <f t="shared" si="125"/>
        <v>2225.34</v>
      </c>
      <c r="DZ42" s="11">
        <v>3</v>
      </c>
      <c r="EA42" s="11">
        <v>190</v>
      </c>
      <c r="EB42" s="11">
        <v>1.82</v>
      </c>
      <c r="EC42" s="16">
        <f t="shared" si="126"/>
        <v>3.34054794520548</v>
      </c>
      <c r="ED42" s="11">
        <v>0.95</v>
      </c>
      <c r="EE42" s="11">
        <v>2.91</v>
      </c>
      <c r="EF42" s="8">
        <f t="shared" si="127"/>
        <v>3.7645</v>
      </c>
      <c r="EG42" s="9">
        <v>0.9</v>
      </c>
      <c r="EH42" s="17">
        <v>1.2</v>
      </c>
      <c r="EI42" s="18">
        <f t="shared" si="128"/>
        <v>90670.580323487</v>
      </c>
    </row>
    <row r="43" s="1" customFormat="1" customHeight="1" spans="6:139">
      <c r="F43" s="11">
        <v>2536</v>
      </c>
      <c r="G43" s="11">
        <v>0.65</v>
      </c>
      <c r="H43" s="12">
        <v>1.35</v>
      </c>
      <c r="I43" s="13">
        <f t="shared" si="101"/>
        <v>2225.34</v>
      </c>
      <c r="J43" s="11">
        <v>3</v>
      </c>
      <c r="K43" s="11">
        <v>190</v>
      </c>
      <c r="L43" s="11">
        <v>1.73</v>
      </c>
      <c r="M43" s="16">
        <f t="shared" si="102"/>
        <v>3.25054794520548</v>
      </c>
      <c r="N43" s="11">
        <v>0.95</v>
      </c>
      <c r="O43" s="11">
        <v>2.09</v>
      </c>
      <c r="P43" s="8">
        <f t="shared" si="103"/>
        <v>2.9855</v>
      </c>
      <c r="Q43" s="9">
        <v>0.9</v>
      </c>
      <c r="R43" s="17">
        <v>1</v>
      </c>
      <c r="S43" s="18">
        <f t="shared" si="104"/>
        <v>58308.7579151412</v>
      </c>
      <c r="Z43" s="11">
        <v>2536</v>
      </c>
      <c r="AA43" s="11">
        <v>0.65</v>
      </c>
      <c r="AB43" s="12">
        <v>1.35</v>
      </c>
      <c r="AC43" s="13">
        <f t="shared" si="105"/>
        <v>2225.34</v>
      </c>
      <c r="AD43" s="11">
        <v>3</v>
      </c>
      <c r="AE43" s="11">
        <v>190</v>
      </c>
      <c r="AF43" s="11">
        <v>1.73</v>
      </c>
      <c r="AG43" s="16">
        <f t="shared" si="106"/>
        <v>3.25054794520548</v>
      </c>
      <c r="AH43" s="11">
        <v>0.95</v>
      </c>
      <c r="AI43" s="11">
        <v>2.09</v>
      </c>
      <c r="AJ43" s="8">
        <f t="shared" si="107"/>
        <v>2.9855</v>
      </c>
      <c r="AK43" s="9">
        <v>0.9</v>
      </c>
      <c r="AL43" s="17">
        <v>1</v>
      </c>
      <c r="AM43" s="18">
        <f t="shared" si="108"/>
        <v>58308.7579151412</v>
      </c>
      <c r="AT43" s="11">
        <v>2536</v>
      </c>
      <c r="AU43" s="11">
        <v>0.65</v>
      </c>
      <c r="AV43" s="12">
        <v>1.35</v>
      </c>
      <c r="AW43" s="13">
        <f t="shared" si="109"/>
        <v>2225.34</v>
      </c>
      <c r="AX43" s="11">
        <v>3</v>
      </c>
      <c r="AY43" s="11">
        <v>190</v>
      </c>
      <c r="AZ43" s="11">
        <v>1.73</v>
      </c>
      <c r="BA43" s="16">
        <f t="shared" si="110"/>
        <v>3.25054794520548</v>
      </c>
      <c r="BB43" s="11">
        <v>0.95</v>
      </c>
      <c r="BC43" s="11">
        <v>2.09</v>
      </c>
      <c r="BD43" s="8">
        <f t="shared" si="111"/>
        <v>2.9855</v>
      </c>
      <c r="BE43" s="9">
        <v>0.9</v>
      </c>
      <c r="BF43" s="17">
        <v>1.015</v>
      </c>
      <c r="BG43" s="18">
        <f t="shared" si="112"/>
        <v>59183.3892838683</v>
      </c>
      <c r="BN43" s="11">
        <v>2536</v>
      </c>
      <c r="BO43" s="11">
        <v>0.65</v>
      </c>
      <c r="BP43" s="12">
        <v>1.35</v>
      </c>
      <c r="BQ43" s="13">
        <f t="shared" si="113"/>
        <v>2225.34</v>
      </c>
      <c r="BR43" s="11">
        <v>3</v>
      </c>
      <c r="BS43" s="11">
        <v>190</v>
      </c>
      <c r="BT43" s="11">
        <v>1.73</v>
      </c>
      <c r="BU43" s="16">
        <f t="shared" si="114"/>
        <v>3.25054794520548</v>
      </c>
      <c r="BV43" s="11">
        <v>0.95</v>
      </c>
      <c r="BW43" s="11">
        <v>2.09</v>
      </c>
      <c r="BX43" s="8">
        <f t="shared" si="115"/>
        <v>2.9855</v>
      </c>
      <c r="BY43" s="9">
        <v>0.9</v>
      </c>
      <c r="BZ43" s="17">
        <v>1.015</v>
      </c>
      <c r="CA43" s="18">
        <f t="shared" si="116"/>
        <v>59183.3892838683</v>
      </c>
      <c r="CH43" s="11">
        <v>2536</v>
      </c>
      <c r="CI43" s="11">
        <v>0.65</v>
      </c>
      <c r="CJ43" s="12">
        <v>1.35</v>
      </c>
      <c r="CK43" s="13">
        <f t="shared" si="117"/>
        <v>2225.34</v>
      </c>
      <c r="CL43" s="11">
        <v>3</v>
      </c>
      <c r="CM43" s="11">
        <v>190</v>
      </c>
      <c r="CN43" s="11">
        <v>1.73</v>
      </c>
      <c r="CO43" s="16">
        <f t="shared" si="118"/>
        <v>3.25054794520548</v>
      </c>
      <c r="CP43" s="11">
        <v>0.95</v>
      </c>
      <c r="CQ43" s="11">
        <v>2.09</v>
      </c>
      <c r="CR43" s="8">
        <f t="shared" si="119"/>
        <v>2.9855</v>
      </c>
      <c r="CS43" s="9">
        <v>0.9</v>
      </c>
      <c r="CT43" s="17">
        <v>1.085</v>
      </c>
      <c r="CU43" s="18">
        <f t="shared" si="120"/>
        <v>63265.0023379282</v>
      </c>
      <c r="DB43" s="11">
        <v>2536</v>
      </c>
      <c r="DC43" s="11">
        <v>0.65</v>
      </c>
      <c r="DD43" s="12">
        <v>1.35</v>
      </c>
      <c r="DE43" s="13">
        <f t="shared" si="121"/>
        <v>2225.34</v>
      </c>
      <c r="DF43" s="11">
        <v>3</v>
      </c>
      <c r="DG43" s="11">
        <v>190</v>
      </c>
      <c r="DH43" s="11">
        <v>1.73</v>
      </c>
      <c r="DI43" s="16">
        <f t="shared" si="122"/>
        <v>3.25054794520548</v>
      </c>
      <c r="DJ43" s="11">
        <v>0.95</v>
      </c>
      <c r="DK43" s="11">
        <v>2.09</v>
      </c>
      <c r="DL43" s="8">
        <f t="shared" si="123"/>
        <v>2.9855</v>
      </c>
      <c r="DM43" s="9">
        <v>0.9</v>
      </c>
      <c r="DN43" s="17">
        <v>1.085</v>
      </c>
      <c r="DO43" s="18">
        <f t="shared" si="124"/>
        <v>63265.0023379282</v>
      </c>
      <c r="DV43" s="11">
        <v>2536</v>
      </c>
      <c r="DW43" s="11">
        <v>0.65</v>
      </c>
      <c r="DX43" s="12">
        <v>1.35</v>
      </c>
      <c r="DY43" s="13">
        <f t="shared" si="125"/>
        <v>2225.34</v>
      </c>
      <c r="DZ43" s="11">
        <v>3</v>
      </c>
      <c r="EA43" s="11">
        <v>190</v>
      </c>
      <c r="EB43" s="11">
        <v>1.82</v>
      </c>
      <c r="EC43" s="16">
        <f t="shared" si="126"/>
        <v>3.34054794520548</v>
      </c>
      <c r="ED43" s="11">
        <v>0.95</v>
      </c>
      <c r="EE43" s="11">
        <v>2.91</v>
      </c>
      <c r="EF43" s="8">
        <f t="shared" si="127"/>
        <v>3.7645</v>
      </c>
      <c r="EG43" s="9">
        <v>0.9</v>
      </c>
      <c r="EH43" s="17">
        <v>1.2</v>
      </c>
      <c r="EI43" s="18">
        <f t="shared" si="128"/>
        <v>90670.580323487</v>
      </c>
    </row>
    <row r="44" s="1" customFormat="1" customHeight="1" spans="6:139">
      <c r="F44" s="11">
        <v>2536</v>
      </c>
      <c r="G44" s="11">
        <v>0.65</v>
      </c>
      <c r="H44" s="12">
        <v>1.35</v>
      </c>
      <c r="I44" s="13">
        <f t="shared" si="101"/>
        <v>2225.34</v>
      </c>
      <c r="J44" s="11">
        <v>3</v>
      </c>
      <c r="K44" s="11">
        <v>190</v>
      </c>
      <c r="L44" s="11">
        <v>1.73</v>
      </c>
      <c r="M44" s="16">
        <f t="shared" si="102"/>
        <v>3.25054794520548</v>
      </c>
      <c r="N44" s="11">
        <v>0.95</v>
      </c>
      <c r="O44" s="11">
        <v>2.09</v>
      </c>
      <c r="P44" s="8">
        <f t="shared" si="103"/>
        <v>2.9855</v>
      </c>
      <c r="Q44" s="9">
        <v>0.9</v>
      </c>
      <c r="R44" s="17">
        <v>1</v>
      </c>
      <c r="S44" s="18">
        <f t="shared" si="104"/>
        <v>58308.7579151412</v>
      </c>
      <c r="Z44" s="11">
        <v>2536</v>
      </c>
      <c r="AA44" s="11">
        <v>0.65</v>
      </c>
      <c r="AB44" s="12">
        <v>1.35</v>
      </c>
      <c r="AC44" s="13">
        <f t="shared" si="105"/>
        <v>2225.34</v>
      </c>
      <c r="AD44" s="11">
        <v>3</v>
      </c>
      <c r="AE44" s="11">
        <v>190</v>
      </c>
      <c r="AF44" s="11">
        <v>1.73</v>
      </c>
      <c r="AG44" s="16">
        <f t="shared" si="106"/>
        <v>3.25054794520548</v>
      </c>
      <c r="AH44" s="11">
        <v>0.95</v>
      </c>
      <c r="AI44" s="11">
        <v>2.09</v>
      </c>
      <c r="AJ44" s="8">
        <f t="shared" si="107"/>
        <v>2.9855</v>
      </c>
      <c r="AK44" s="9">
        <v>0.9</v>
      </c>
      <c r="AL44" s="17">
        <v>1</v>
      </c>
      <c r="AM44" s="18">
        <f t="shared" si="108"/>
        <v>58308.7579151412</v>
      </c>
      <c r="AT44" s="11">
        <v>2536</v>
      </c>
      <c r="AU44" s="11">
        <v>0.65</v>
      </c>
      <c r="AV44" s="12">
        <v>1.35</v>
      </c>
      <c r="AW44" s="13">
        <f t="shared" si="109"/>
        <v>2225.34</v>
      </c>
      <c r="AX44" s="11">
        <v>3</v>
      </c>
      <c r="AY44" s="11">
        <v>190</v>
      </c>
      <c r="AZ44" s="11">
        <v>1.73</v>
      </c>
      <c r="BA44" s="16">
        <f t="shared" si="110"/>
        <v>3.25054794520548</v>
      </c>
      <c r="BB44" s="11">
        <v>0.95</v>
      </c>
      <c r="BC44" s="11">
        <v>2.09</v>
      </c>
      <c r="BD44" s="8">
        <f t="shared" si="111"/>
        <v>2.9855</v>
      </c>
      <c r="BE44" s="9">
        <v>0.9</v>
      </c>
      <c r="BF44" s="17">
        <v>1.015</v>
      </c>
      <c r="BG44" s="18">
        <f t="shared" si="112"/>
        <v>59183.3892838683</v>
      </c>
      <c r="BN44" s="11">
        <v>2536</v>
      </c>
      <c r="BO44" s="11">
        <v>0.65</v>
      </c>
      <c r="BP44" s="12">
        <v>1.35</v>
      </c>
      <c r="BQ44" s="13">
        <f t="shared" si="113"/>
        <v>2225.34</v>
      </c>
      <c r="BR44" s="11">
        <v>3</v>
      </c>
      <c r="BS44" s="11">
        <v>190</v>
      </c>
      <c r="BT44" s="11">
        <v>1.73</v>
      </c>
      <c r="BU44" s="16">
        <f t="shared" si="114"/>
        <v>3.25054794520548</v>
      </c>
      <c r="BV44" s="11">
        <v>0.95</v>
      </c>
      <c r="BW44" s="11">
        <v>2.09</v>
      </c>
      <c r="BX44" s="8">
        <f t="shared" si="115"/>
        <v>2.9855</v>
      </c>
      <c r="BY44" s="9">
        <v>0.9</v>
      </c>
      <c r="BZ44" s="17">
        <v>1.015</v>
      </c>
      <c r="CA44" s="18">
        <f t="shared" si="116"/>
        <v>59183.3892838683</v>
      </c>
      <c r="CH44" s="11">
        <v>2536</v>
      </c>
      <c r="CI44" s="11">
        <v>0.65</v>
      </c>
      <c r="CJ44" s="12">
        <v>1.35</v>
      </c>
      <c r="CK44" s="13">
        <f t="shared" si="117"/>
        <v>2225.34</v>
      </c>
      <c r="CL44" s="11">
        <v>3</v>
      </c>
      <c r="CM44" s="11">
        <v>190</v>
      </c>
      <c r="CN44" s="11">
        <v>1.73</v>
      </c>
      <c r="CO44" s="16">
        <f t="shared" si="118"/>
        <v>3.25054794520548</v>
      </c>
      <c r="CP44" s="11">
        <v>0.95</v>
      </c>
      <c r="CQ44" s="11">
        <v>2.09</v>
      </c>
      <c r="CR44" s="8">
        <f t="shared" si="119"/>
        <v>2.9855</v>
      </c>
      <c r="CS44" s="9">
        <v>0.9</v>
      </c>
      <c r="CT44" s="17">
        <v>1.085</v>
      </c>
      <c r="CU44" s="18">
        <f t="shared" si="120"/>
        <v>63265.0023379282</v>
      </c>
      <c r="DB44" s="11">
        <v>2536</v>
      </c>
      <c r="DC44" s="11">
        <v>0.65</v>
      </c>
      <c r="DD44" s="12">
        <v>1.35</v>
      </c>
      <c r="DE44" s="13">
        <f t="shared" si="121"/>
        <v>2225.34</v>
      </c>
      <c r="DF44" s="11">
        <v>3</v>
      </c>
      <c r="DG44" s="11">
        <v>190</v>
      </c>
      <c r="DH44" s="11">
        <v>1.73</v>
      </c>
      <c r="DI44" s="16">
        <f t="shared" si="122"/>
        <v>3.25054794520548</v>
      </c>
      <c r="DJ44" s="11">
        <v>0.95</v>
      </c>
      <c r="DK44" s="11">
        <v>2.09</v>
      </c>
      <c r="DL44" s="8">
        <f t="shared" si="123"/>
        <v>2.9855</v>
      </c>
      <c r="DM44" s="9">
        <v>0.9</v>
      </c>
      <c r="DN44" s="17">
        <v>1.085</v>
      </c>
      <c r="DO44" s="18">
        <f t="shared" si="124"/>
        <v>63265.0023379282</v>
      </c>
      <c r="DV44" s="11">
        <v>2536</v>
      </c>
      <c r="DW44" s="11">
        <v>0.65</v>
      </c>
      <c r="DX44" s="12">
        <v>1.35</v>
      </c>
      <c r="DY44" s="13">
        <f t="shared" si="125"/>
        <v>2225.34</v>
      </c>
      <c r="DZ44" s="11">
        <v>3</v>
      </c>
      <c r="EA44" s="11">
        <v>190</v>
      </c>
      <c r="EB44" s="11">
        <v>1.82</v>
      </c>
      <c r="EC44" s="16">
        <f t="shared" si="126"/>
        <v>3.34054794520548</v>
      </c>
      <c r="ED44" s="11">
        <v>0.95</v>
      </c>
      <c r="EE44" s="11">
        <v>2.91</v>
      </c>
      <c r="EF44" s="8">
        <f t="shared" si="127"/>
        <v>3.7645</v>
      </c>
      <c r="EG44" s="9">
        <v>0.9</v>
      </c>
      <c r="EH44" s="17">
        <v>1.2</v>
      </c>
      <c r="EI44" s="18">
        <f t="shared" si="128"/>
        <v>90670.580323487</v>
      </c>
    </row>
    <row r="45" s="1" customFormat="1" customHeight="1" spans="6:139">
      <c r="F45" s="23" t="s">
        <v>50</v>
      </c>
      <c r="G45" s="24"/>
      <c r="H45" s="24"/>
      <c r="I45" s="24"/>
      <c r="J45" s="24"/>
      <c r="K45" s="24"/>
      <c r="L45" s="24"/>
      <c r="M45" s="25">
        <f>SUM(S36:S44)</f>
        <v>670104.511873864</v>
      </c>
      <c r="N45" s="25"/>
      <c r="O45" s="25"/>
      <c r="P45" s="25"/>
      <c r="Q45" s="25"/>
      <c r="R45" s="25"/>
      <c r="S45" s="25"/>
      <c r="T45" s="1"/>
      <c r="U45" s="1"/>
      <c r="V45" s="1"/>
      <c r="W45" s="1"/>
      <c r="X45" s="1"/>
      <c r="Y45" s="1"/>
      <c r="Z45" s="23" t="s">
        <v>50</v>
      </c>
      <c r="AA45" s="24"/>
      <c r="AB45" s="24"/>
      <c r="AC45" s="24"/>
      <c r="AD45" s="24"/>
      <c r="AE45" s="24"/>
      <c r="AF45" s="24"/>
      <c r="AG45" s="25">
        <f>SUM(AM36:AM44)</f>
        <v>670104.511873864</v>
      </c>
      <c r="AH45" s="25"/>
      <c r="AI45" s="25"/>
      <c r="AJ45" s="25"/>
      <c r="AK45" s="25"/>
      <c r="AL45" s="25"/>
      <c r="AM45" s="25"/>
      <c r="AN45" s="1"/>
      <c r="AO45" s="1"/>
      <c r="AP45" s="1"/>
      <c r="AQ45" s="1"/>
      <c r="AR45" s="1"/>
      <c r="AS45" s="1"/>
      <c r="AT45" s="23" t="s">
        <v>50</v>
      </c>
      <c r="AU45" s="24"/>
      <c r="AV45" s="24"/>
      <c r="AW45" s="24"/>
      <c r="AX45" s="24"/>
      <c r="AY45" s="24"/>
      <c r="AZ45" s="24"/>
      <c r="BA45" s="25">
        <f>SUM(BG36:BG44)</f>
        <v>680156.079551972</v>
      </c>
      <c r="BB45" s="25"/>
      <c r="BC45" s="25"/>
      <c r="BD45" s="25"/>
      <c r="BE45" s="25"/>
      <c r="BF45" s="25"/>
      <c r="BG45" s="25"/>
      <c r="BH45" s="1"/>
      <c r="BI45" s="1"/>
      <c r="BJ45" s="1"/>
      <c r="BK45" s="1"/>
      <c r="BL45" s="1"/>
      <c r="BM45" s="1"/>
      <c r="BN45" s="23" t="s">
        <v>50</v>
      </c>
      <c r="BO45" s="24"/>
      <c r="BP45" s="24"/>
      <c r="BQ45" s="24"/>
      <c r="BR45" s="24"/>
      <c r="BS45" s="24"/>
      <c r="BT45" s="24"/>
      <c r="BU45" s="25">
        <f>SUM(CA36:CA44)</f>
        <v>680156.079551972</v>
      </c>
      <c r="BV45" s="25"/>
      <c r="BW45" s="25"/>
      <c r="BX45" s="25"/>
      <c r="BY45" s="25"/>
      <c r="BZ45" s="25"/>
      <c r="CA45" s="25"/>
      <c r="CB45" s="1"/>
      <c r="CC45" s="1"/>
      <c r="CD45" s="1"/>
      <c r="CE45" s="1"/>
      <c r="CF45" s="1"/>
      <c r="CG45" s="1"/>
      <c r="CH45" s="23" t="s">
        <v>50</v>
      </c>
      <c r="CI45" s="24"/>
      <c r="CJ45" s="24"/>
      <c r="CK45" s="24"/>
      <c r="CL45" s="24"/>
      <c r="CM45" s="24"/>
      <c r="CN45" s="24"/>
      <c r="CO45" s="25">
        <f>SUM(CU36:CU44)</f>
        <v>727063.395383142</v>
      </c>
      <c r="CP45" s="25"/>
      <c r="CQ45" s="25"/>
      <c r="CR45" s="25"/>
      <c r="CS45" s="25"/>
      <c r="CT45" s="25"/>
      <c r="CU45" s="25"/>
      <c r="CV45" s="1"/>
      <c r="CW45" s="1"/>
      <c r="CX45" s="1"/>
      <c r="CY45" s="1"/>
      <c r="CZ45" s="1"/>
      <c r="DA45" s="1"/>
      <c r="DB45" s="23" t="s">
        <v>50</v>
      </c>
      <c r="DC45" s="24"/>
      <c r="DD45" s="24"/>
      <c r="DE45" s="24"/>
      <c r="DF45" s="24"/>
      <c r="DG45" s="24"/>
      <c r="DH45" s="24"/>
      <c r="DI45" s="25">
        <f>SUM(DO36:DO44)</f>
        <v>727063.395383142</v>
      </c>
      <c r="DJ45" s="25"/>
      <c r="DK45" s="25"/>
      <c r="DL45" s="25"/>
      <c r="DM45" s="25"/>
      <c r="DN45" s="25"/>
      <c r="DO45" s="25"/>
      <c r="DP45" s="1"/>
      <c r="DQ45" s="1"/>
      <c r="DR45" s="1"/>
      <c r="DS45" s="1"/>
      <c r="DT45" s="1"/>
      <c r="DU45" s="1"/>
      <c r="DV45" s="23" t="s">
        <v>50</v>
      </c>
      <c r="DW45" s="24"/>
      <c r="DX45" s="24"/>
      <c r="DY45" s="24"/>
      <c r="DZ45" s="24"/>
      <c r="EA45" s="24"/>
      <c r="EB45" s="24"/>
      <c r="EC45" s="25">
        <f>SUM(EI36:EI44)</f>
        <v>1039322.27350221</v>
      </c>
      <c r="ED45" s="25"/>
      <c r="EE45" s="25"/>
      <c r="EF45" s="25"/>
      <c r="EG45" s="25"/>
      <c r="EH45" s="25"/>
      <c r="EI45" s="25"/>
    </row>
    <row r="46" s="1" customFormat="1" customHeight="1" spans="6:139">
      <c r="F46" s="24"/>
      <c r="G46" s="24"/>
      <c r="H46" s="24"/>
      <c r="I46" s="24"/>
      <c r="J46" s="24"/>
      <c r="K46" s="24"/>
      <c r="L46" s="24"/>
      <c r="M46" s="25"/>
      <c r="N46" s="25"/>
      <c r="O46" s="25"/>
      <c r="P46" s="25"/>
      <c r="Q46" s="25"/>
      <c r="R46" s="25"/>
      <c r="S46" s="25"/>
      <c r="T46" s="1"/>
      <c r="U46" s="1"/>
      <c r="V46" s="1"/>
      <c r="W46" s="1"/>
      <c r="X46" s="1"/>
      <c r="Y46" s="1"/>
      <c r="Z46" s="24"/>
      <c r="AA46" s="24"/>
      <c r="AB46" s="24"/>
      <c r="AC46" s="24"/>
      <c r="AD46" s="24"/>
      <c r="AE46" s="24"/>
      <c r="AF46" s="24"/>
      <c r="AG46" s="25"/>
      <c r="AH46" s="25"/>
      <c r="AI46" s="25"/>
      <c r="AJ46" s="25"/>
      <c r="AK46" s="25"/>
      <c r="AL46" s="25"/>
      <c r="AM46" s="25"/>
      <c r="AN46" s="1"/>
      <c r="AO46" s="1"/>
      <c r="AP46" s="1"/>
      <c r="AQ46" s="1"/>
      <c r="AR46" s="1"/>
      <c r="AS46" s="1"/>
      <c r="AT46" s="24"/>
      <c r="AU46" s="24"/>
      <c r="AV46" s="24"/>
      <c r="AW46" s="24"/>
      <c r="AX46" s="24"/>
      <c r="AY46" s="24"/>
      <c r="AZ46" s="24"/>
      <c r="BA46" s="25"/>
      <c r="BB46" s="25"/>
      <c r="BC46" s="25"/>
      <c r="BD46" s="25"/>
      <c r="BE46" s="25"/>
      <c r="BF46" s="25"/>
      <c r="BG46" s="25"/>
      <c r="BH46" s="1"/>
      <c r="BI46" s="1"/>
      <c r="BJ46" s="1"/>
      <c r="BK46" s="1"/>
      <c r="BL46" s="1"/>
      <c r="BM46" s="1"/>
      <c r="BN46" s="24"/>
      <c r="BO46" s="24"/>
      <c r="BP46" s="24"/>
      <c r="BQ46" s="24"/>
      <c r="BR46" s="24"/>
      <c r="BS46" s="24"/>
      <c r="BT46" s="24"/>
      <c r="BU46" s="25"/>
      <c r="BV46" s="25"/>
      <c r="BW46" s="25"/>
      <c r="BX46" s="25"/>
      <c r="BY46" s="25"/>
      <c r="BZ46" s="25"/>
      <c r="CA46" s="25"/>
      <c r="CB46" s="1"/>
      <c r="CC46" s="1"/>
      <c r="CD46" s="1"/>
      <c r="CE46" s="1"/>
      <c r="CF46" s="1"/>
      <c r="CG46" s="1"/>
      <c r="CH46" s="24"/>
      <c r="CI46" s="24"/>
      <c r="CJ46" s="24"/>
      <c r="CK46" s="24"/>
      <c r="CL46" s="24"/>
      <c r="CM46" s="24"/>
      <c r="CN46" s="24"/>
      <c r="CO46" s="25"/>
      <c r="CP46" s="25"/>
      <c r="CQ46" s="25"/>
      <c r="CR46" s="25"/>
      <c r="CS46" s="25"/>
      <c r="CT46" s="25"/>
      <c r="CU46" s="25"/>
      <c r="CV46" s="1"/>
      <c r="CW46" s="1"/>
      <c r="CX46" s="1"/>
      <c r="CY46" s="1"/>
      <c r="CZ46" s="1"/>
      <c r="DA46" s="1"/>
      <c r="DB46" s="24"/>
      <c r="DC46" s="24"/>
      <c r="DD46" s="24"/>
      <c r="DE46" s="24"/>
      <c r="DF46" s="24"/>
      <c r="DG46" s="24"/>
      <c r="DH46" s="24"/>
      <c r="DI46" s="25"/>
      <c r="DJ46" s="25"/>
      <c r="DK46" s="25"/>
      <c r="DL46" s="25"/>
      <c r="DM46" s="25"/>
      <c r="DN46" s="25"/>
      <c r="DO46" s="25"/>
      <c r="DP46" s="1"/>
      <c r="DQ46" s="1"/>
      <c r="DR46" s="1"/>
      <c r="DS46" s="1"/>
      <c r="DT46" s="1"/>
      <c r="DU46" s="1"/>
      <c r="DV46" s="24"/>
      <c r="DW46" s="24"/>
      <c r="DX46" s="24"/>
      <c r="DY46" s="24"/>
      <c r="DZ46" s="24"/>
      <c r="EA46" s="24"/>
      <c r="EB46" s="24"/>
      <c r="EC46" s="25"/>
      <c r="ED46" s="25"/>
      <c r="EE46" s="25"/>
      <c r="EF46" s="25"/>
      <c r="EG46" s="25"/>
      <c r="EH46" s="25"/>
      <c r="EI46" s="25"/>
    </row>
    <row r="47" s="1" customFormat="1" customHeight="1" spans="6:139">
      <c r="F47" s="3" t="s">
        <v>51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1"/>
      <c r="U47" s="1"/>
      <c r="V47" s="1"/>
      <c r="W47" s="1"/>
      <c r="X47" s="1"/>
      <c r="Y47" s="1"/>
      <c r="Z47" s="3" t="s">
        <v>51</v>
      </c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1"/>
      <c r="AO47" s="1"/>
      <c r="AP47" s="1"/>
      <c r="AQ47" s="1"/>
      <c r="AR47" s="1"/>
      <c r="AS47" s="1"/>
      <c r="AT47" s="3" t="s">
        <v>51</v>
      </c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1"/>
      <c r="BI47" s="1"/>
      <c r="BJ47" s="1"/>
      <c r="BK47" s="1"/>
      <c r="BL47" s="1"/>
      <c r="BM47" s="1"/>
      <c r="BN47" s="3" t="s">
        <v>51</v>
      </c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1"/>
      <c r="CC47" s="1"/>
      <c r="CD47" s="1"/>
      <c r="CE47" s="1"/>
      <c r="CF47" s="1"/>
      <c r="CG47" s="1"/>
      <c r="CH47" s="3" t="s">
        <v>51</v>
      </c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1"/>
      <c r="CW47" s="1"/>
      <c r="CX47" s="1"/>
      <c r="CY47" s="1"/>
      <c r="CZ47" s="1"/>
      <c r="DA47" s="1"/>
      <c r="DB47" s="3" t="s">
        <v>51</v>
      </c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1"/>
      <c r="DQ47" s="1"/>
      <c r="DR47" s="1"/>
      <c r="DS47" s="1"/>
      <c r="DT47" s="1"/>
      <c r="DU47" s="1"/>
      <c r="DV47" s="3" t="s">
        <v>51</v>
      </c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</row>
    <row r="48" s="1" customFormat="1" customHeight="1" spans="6:139">
      <c r="F48" s="4" t="s">
        <v>8</v>
      </c>
      <c r="G48" s="5"/>
      <c r="H48" s="5"/>
      <c r="I48" s="6"/>
      <c r="J48" s="7" t="s">
        <v>9</v>
      </c>
      <c r="K48" s="7"/>
      <c r="L48" s="7"/>
      <c r="M48" s="7"/>
      <c r="N48" s="8" t="s">
        <v>10</v>
      </c>
      <c r="O48" s="8"/>
      <c r="P48" s="8"/>
      <c r="Q48" s="9" t="s">
        <v>11</v>
      </c>
      <c r="R48" s="10" t="s">
        <v>12</v>
      </c>
      <c r="S48" s="10" t="s">
        <v>13</v>
      </c>
      <c r="Z48" s="4" t="s">
        <v>8</v>
      </c>
      <c r="AA48" s="5"/>
      <c r="AB48" s="5"/>
      <c r="AC48" s="6"/>
      <c r="AD48" s="7" t="s">
        <v>9</v>
      </c>
      <c r="AE48" s="7"/>
      <c r="AF48" s="7"/>
      <c r="AG48" s="7"/>
      <c r="AH48" s="8" t="s">
        <v>10</v>
      </c>
      <c r="AI48" s="8"/>
      <c r="AJ48" s="8"/>
      <c r="AK48" s="9" t="s">
        <v>11</v>
      </c>
      <c r="AL48" s="10" t="s">
        <v>12</v>
      </c>
      <c r="AM48" s="10" t="s">
        <v>13</v>
      </c>
      <c r="AT48" s="4" t="s">
        <v>8</v>
      </c>
      <c r="AU48" s="5"/>
      <c r="AV48" s="5"/>
      <c r="AW48" s="6"/>
      <c r="AX48" s="7" t="s">
        <v>9</v>
      </c>
      <c r="AY48" s="7"/>
      <c r="AZ48" s="7"/>
      <c r="BA48" s="7"/>
      <c r="BB48" s="8" t="s">
        <v>10</v>
      </c>
      <c r="BC48" s="8"/>
      <c r="BD48" s="8"/>
      <c r="BE48" s="9" t="s">
        <v>11</v>
      </c>
      <c r="BF48" s="10" t="s">
        <v>12</v>
      </c>
      <c r="BG48" s="10" t="s">
        <v>13</v>
      </c>
      <c r="BN48" s="4" t="s">
        <v>8</v>
      </c>
      <c r="BO48" s="5"/>
      <c r="BP48" s="5"/>
      <c r="BQ48" s="6"/>
      <c r="BR48" s="7" t="s">
        <v>9</v>
      </c>
      <c r="BS48" s="7"/>
      <c r="BT48" s="7"/>
      <c r="BU48" s="7"/>
      <c r="BV48" s="8" t="s">
        <v>10</v>
      </c>
      <c r="BW48" s="8"/>
      <c r="BX48" s="8"/>
      <c r="BY48" s="9" t="s">
        <v>11</v>
      </c>
      <c r="BZ48" s="10" t="s">
        <v>12</v>
      </c>
      <c r="CA48" s="10" t="s">
        <v>13</v>
      </c>
      <c r="CH48" s="4" t="s">
        <v>8</v>
      </c>
      <c r="CI48" s="5"/>
      <c r="CJ48" s="5"/>
      <c r="CK48" s="6"/>
      <c r="CL48" s="7" t="s">
        <v>9</v>
      </c>
      <c r="CM48" s="7"/>
      <c r="CN48" s="7"/>
      <c r="CO48" s="7"/>
      <c r="CP48" s="8" t="s">
        <v>10</v>
      </c>
      <c r="CQ48" s="8"/>
      <c r="CR48" s="8"/>
      <c r="CS48" s="9" t="s">
        <v>11</v>
      </c>
      <c r="CT48" s="10" t="s">
        <v>12</v>
      </c>
      <c r="CU48" s="10" t="s">
        <v>13</v>
      </c>
      <c r="DB48" s="4" t="s">
        <v>8</v>
      </c>
      <c r="DC48" s="5"/>
      <c r="DD48" s="5"/>
      <c r="DE48" s="6"/>
      <c r="DF48" s="7" t="s">
        <v>9</v>
      </c>
      <c r="DG48" s="7"/>
      <c r="DH48" s="7"/>
      <c r="DI48" s="7"/>
      <c r="DJ48" s="8" t="s">
        <v>10</v>
      </c>
      <c r="DK48" s="8"/>
      <c r="DL48" s="8"/>
      <c r="DM48" s="9" t="s">
        <v>11</v>
      </c>
      <c r="DN48" s="10" t="s">
        <v>12</v>
      </c>
      <c r="DO48" s="10" t="s">
        <v>13</v>
      </c>
      <c r="DV48" s="4" t="s">
        <v>8</v>
      </c>
      <c r="DW48" s="5"/>
      <c r="DX48" s="5"/>
      <c r="DY48" s="6"/>
      <c r="DZ48" s="7" t="s">
        <v>9</v>
      </c>
      <c r="EA48" s="7"/>
      <c r="EB48" s="7"/>
      <c r="EC48" s="7"/>
      <c r="ED48" s="8" t="s">
        <v>10</v>
      </c>
      <c r="EE48" s="8"/>
      <c r="EF48" s="8"/>
      <c r="EG48" s="9" t="s">
        <v>11</v>
      </c>
      <c r="EH48" s="10" t="s">
        <v>12</v>
      </c>
      <c r="EI48" s="10" t="s">
        <v>13</v>
      </c>
    </row>
    <row r="49" s="1" customFormat="1" customHeight="1" spans="6:139">
      <c r="F49" s="11" t="s">
        <v>52</v>
      </c>
      <c r="G49" s="11" t="s">
        <v>20</v>
      </c>
      <c r="H49" s="12" t="s">
        <v>21</v>
      </c>
      <c r="I49" s="13" t="s">
        <v>8</v>
      </c>
      <c r="J49" s="11" t="s">
        <v>22</v>
      </c>
      <c r="K49" s="11" t="s">
        <v>23</v>
      </c>
      <c r="L49" s="11" t="s">
        <v>24</v>
      </c>
      <c r="M49" s="7" t="s">
        <v>25</v>
      </c>
      <c r="N49" s="11" t="s">
        <v>26</v>
      </c>
      <c r="O49" s="11" t="s">
        <v>27</v>
      </c>
      <c r="P49" s="8" t="s">
        <v>28</v>
      </c>
      <c r="Q49" s="9" t="s">
        <v>29</v>
      </c>
      <c r="R49" s="14"/>
      <c r="S49" s="14"/>
      <c r="T49" s="1"/>
      <c r="U49" s="1"/>
      <c r="V49" s="1"/>
      <c r="W49" s="1"/>
      <c r="X49" s="1"/>
      <c r="Y49" s="1"/>
      <c r="Z49" s="11" t="s">
        <v>52</v>
      </c>
      <c r="AA49" s="11" t="s">
        <v>20</v>
      </c>
      <c r="AB49" s="12" t="s">
        <v>21</v>
      </c>
      <c r="AC49" s="13" t="s">
        <v>8</v>
      </c>
      <c r="AD49" s="11" t="s">
        <v>22</v>
      </c>
      <c r="AE49" s="11" t="s">
        <v>23</v>
      </c>
      <c r="AF49" s="11" t="s">
        <v>24</v>
      </c>
      <c r="AG49" s="7" t="s">
        <v>25</v>
      </c>
      <c r="AH49" s="11" t="s">
        <v>26</v>
      </c>
      <c r="AI49" s="11" t="s">
        <v>27</v>
      </c>
      <c r="AJ49" s="8" t="s">
        <v>28</v>
      </c>
      <c r="AK49" s="9" t="s">
        <v>29</v>
      </c>
      <c r="AL49" s="14"/>
      <c r="AM49" s="14"/>
      <c r="AN49" s="1"/>
      <c r="AO49" s="1"/>
      <c r="AP49" s="1"/>
      <c r="AQ49" s="1"/>
      <c r="AR49" s="1"/>
      <c r="AS49" s="1"/>
      <c r="AT49" s="11" t="s">
        <v>52</v>
      </c>
      <c r="AU49" s="11" t="s">
        <v>20</v>
      </c>
      <c r="AV49" s="12" t="s">
        <v>21</v>
      </c>
      <c r="AW49" s="13" t="s">
        <v>8</v>
      </c>
      <c r="AX49" s="11" t="s">
        <v>22</v>
      </c>
      <c r="AY49" s="11" t="s">
        <v>23</v>
      </c>
      <c r="AZ49" s="11" t="s">
        <v>24</v>
      </c>
      <c r="BA49" s="7" t="s">
        <v>25</v>
      </c>
      <c r="BB49" s="11" t="s">
        <v>26</v>
      </c>
      <c r="BC49" s="11" t="s">
        <v>27</v>
      </c>
      <c r="BD49" s="8" t="s">
        <v>28</v>
      </c>
      <c r="BE49" s="9" t="s">
        <v>29</v>
      </c>
      <c r="BF49" s="14"/>
      <c r="BG49" s="14"/>
      <c r="BH49" s="1"/>
      <c r="BI49" s="1"/>
      <c r="BJ49" s="1"/>
      <c r="BK49" s="1"/>
      <c r="BL49" s="1"/>
      <c r="BM49" s="1"/>
      <c r="BN49" s="11" t="s">
        <v>52</v>
      </c>
      <c r="BO49" s="11" t="s">
        <v>20</v>
      </c>
      <c r="BP49" s="12" t="s">
        <v>21</v>
      </c>
      <c r="BQ49" s="13" t="s">
        <v>8</v>
      </c>
      <c r="BR49" s="11" t="s">
        <v>22</v>
      </c>
      <c r="BS49" s="11" t="s">
        <v>23</v>
      </c>
      <c r="BT49" s="11" t="s">
        <v>24</v>
      </c>
      <c r="BU49" s="7" t="s">
        <v>25</v>
      </c>
      <c r="BV49" s="11" t="s">
        <v>26</v>
      </c>
      <c r="BW49" s="11" t="s">
        <v>27</v>
      </c>
      <c r="BX49" s="8" t="s">
        <v>28</v>
      </c>
      <c r="BY49" s="9" t="s">
        <v>29</v>
      </c>
      <c r="BZ49" s="14"/>
      <c r="CA49" s="14"/>
      <c r="CB49" s="1"/>
      <c r="CC49" s="1"/>
      <c r="CD49" s="1"/>
      <c r="CE49" s="1"/>
      <c r="CF49" s="1"/>
      <c r="CG49" s="1"/>
      <c r="CH49" s="11" t="s">
        <v>52</v>
      </c>
      <c r="CI49" s="11" t="s">
        <v>20</v>
      </c>
      <c r="CJ49" s="12" t="s">
        <v>21</v>
      </c>
      <c r="CK49" s="13" t="s">
        <v>8</v>
      </c>
      <c r="CL49" s="11" t="s">
        <v>22</v>
      </c>
      <c r="CM49" s="11" t="s">
        <v>23</v>
      </c>
      <c r="CN49" s="11" t="s">
        <v>24</v>
      </c>
      <c r="CO49" s="7" t="s">
        <v>25</v>
      </c>
      <c r="CP49" s="11" t="s">
        <v>26</v>
      </c>
      <c r="CQ49" s="11" t="s">
        <v>27</v>
      </c>
      <c r="CR49" s="8" t="s">
        <v>28</v>
      </c>
      <c r="CS49" s="9" t="s">
        <v>29</v>
      </c>
      <c r="CT49" s="14"/>
      <c r="CU49" s="14"/>
      <c r="CV49" s="1"/>
      <c r="CW49" s="1"/>
      <c r="CX49" s="1"/>
      <c r="CY49" s="1"/>
      <c r="CZ49" s="1"/>
      <c r="DA49" s="1"/>
      <c r="DB49" s="11" t="s">
        <v>52</v>
      </c>
      <c r="DC49" s="11" t="s">
        <v>20</v>
      </c>
      <c r="DD49" s="12" t="s">
        <v>21</v>
      </c>
      <c r="DE49" s="13" t="s">
        <v>8</v>
      </c>
      <c r="DF49" s="11" t="s">
        <v>22</v>
      </c>
      <c r="DG49" s="11" t="s">
        <v>23</v>
      </c>
      <c r="DH49" s="11" t="s">
        <v>24</v>
      </c>
      <c r="DI49" s="7" t="s">
        <v>25</v>
      </c>
      <c r="DJ49" s="11" t="s">
        <v>26</v>
      </c>
      <c r="DK49" s="11" t="s">
        <v>27</v>
      </c>
      <c r="DL49" s="8" t="s">
        <v>28</v>
      </c>
      <c r="DM49" s="9" t="s">
        <v>29</v>
      </c>
      <c r="DN49" s="14"/>
      <c r="DO49" s="14"/>
      <c r="DP49" s="1"/>
      <c r="DQ49" s="1"/>
      <c r="DR49" s="1"/>
      <c r="DS49" s="1"/>
      <c r="DT49" s="1"/>
      <c r="DU49" s="1"/>
      <c r="DV49" s="11" t="s">
        <v>52</v>
      </c>
      <c r="DW49" s="11" t="s">
        <v>20</v>
      </c>
      <c r="DX49" s="12" t="s">
        <v>21</v>
      </c>
      <c r="DY49" s="13" t="s">
        <v>8</v>
      </c>
      <c r="DZ49" s="11" t="s">
        <v>22</v>
      </c>
      <c r="EA49" s="11" t="s">
        <v>23</v>
      </c>
      <c r="EB49" s="11" t="s">
        <v>24</v>
      </c>
      <c r="EC49" s="7" t="s">
        <v>25</v>
      </c>
      <c r="ED49" s="11" t="s">
        <v>26</v>
      </c>
      <c r="EE49" s="11" t="s">
        <v>27</v>
      </c>
      <c r="EF49" s="8" t="s">
        <v>28</v>
      </c>
      <c r="EG49" s="9" t="s">
        <v>29</v>
      </c>
      <c r="EH49" s="14"/>
      <c r="EI49" s="14"/>
    </row>
    <row r="50" s="1" customFormat="1" customHeight="1" spans="6:139">
      <c r="F50" s="11">
        <v>35434</v>
      </c>
      <c r="G50" s="11">
        <v>0.0847</v>
      </c>
      <c r="H50" s="12">
        <v>1.35</v>
      </c>
      <c r="I50" s="13">
        <f t="shared" ref="I50:I52" si="129">F50*G50*H50</f>
        <v>4051.70073</v>
      </c>
      <c r="J50" s="11">
        <v>3</v>
      </c>
      <c r="K50" s="11">
        <v>490</v>
      </c>
      <c r="L50" s="11">
        <v>2.33</v>
      </c>
      <c r="M50" s="16">
        <f t="shared" ref="M50:M52" si="130">1+6*K50/(K50+2000)+L50</f>
        <v>4.51072289156627</v>
      </c>
      <c r="N50" s="11">
        <v>0.89</v>
      </c>
      <c r="O50" s="11">
        <v>1.78</v>
      </c>
      <c r="P50" s="8">
        <f t="shared" ref="P50:P52" si="131">1+N50*O50</f>
        <v>2.5842</v>
      </c>
      <c r="Q50" s="9">
        <v>1.15</v>
      </c>
      <c r="R50" s="17">
        <v>1</v>
      </c>
      <c r="S50" s="18">
        <f t="shared" ref="S50:S54" si="132">I50*J50*Q50*P50*M50*R50</f>
        <v>162940.379947135</v>
      </c>
      <c r="Z50" s="11">
        <v>35728</v>
      </c>
      <c r="AA50" s="11">
        <v>0.0847</v>
      </c>
      <c r="AB50" s="12">
        <v>1.35</v>
      </c>
      <c r="AC50" s="13">
        <f t="shared" ref="AC50:AC52" si="133">Z50*AA50*AB50</f>
        <v>4085.31816</v>
      </c>
      <c r="AD50" s="11">
        <v>3</v>
      </c>
      <c r="AE50" s="11">
        <v>450</v>
      </c>
      <c r="AF50" s="11">
        <v>2.33</v>
      </c>
      <c r="AG50" s="16">
        <f t="shared" ref="AG50:AG52" si="134">1+6*AE50/(AE50+2000)+AF50</f>
        <v>4.43204081632653</v>
      </c>
      <c r="AH50" s="11">
        <v>1</v>
      </c>
      <c r="AI50" s="11">
        <v>2.71</v>
      </c>
      <c r="AJ50" s="8">
        <f t="shared" ref="AJ50:AJ52" si="135">1+AH50*AI50</f>
        <v>3.71</v>
      </c>
      <c r="AK50" s="9">
        <v>1.15</v>
      </c>
      <c r="AL50" s="17">
        <v>1</v>
      </c>
      <c r="AM50" s="18">
        <f t="shared" ref="AM50:AM54" si="136">AC50*AD50*AK50*AJ50*AG50*AL50</f>
        <v>231751.546311424</v>
      </c>
      <c r="AT50" s="11">
        <v>36903</v>
      </c>
      <c r="AU50" s="11">
        <v>0.0847</v>
      </c>
      <c r="AV50" s="12">
        <v>1.35</v>
      </c>
      <c r="AW50" s="13">
        <f t="shared" ref="AW50:AW53" si="137">AT50*AU50*AV50</f>
        <v>4219.673535</v>
      </c>
      <c r="AX50" s="11">
        <v>3</v>
      </c>
      <c r="AY50" s="11">
        <v>490</v>
      </c>
      <c r="AZ50" s="11">
        <v>2.33</v>
      </c>
      <c r="BA50" s="16">
        <f t="shared" ref="BA50:BA53" si="138">1+6*AY50/(AY50+2000)+AZ50</f>
        <v>4.51072289156627</v>
      </c>
      <c r="BB50" s="11">
        <v>0.93</v>
      </c>
      <c r="BC50" s="11">
        <v>1.85</v>
      </c>
      <c r="BD50" s="8">
        <f t="shared" ref="BD50:BD53" si="139">1+BB50*BC50</f>
        <v>2.7205</v>
      </c>
      <c r="BE50" s="9">
        <v>1.15</v>
      </c>
      <c r="BF50" s="17">
        <v>1.015</v>
      </c>
      <c r="BG50" s="18">
        <f t="shared" ref="BG50:BG54" si="140">AW50*AX50*BE50*BD50*BA50*BF50</f>
        <v>181325.493197559</v>
      </c>
      <c r="BN50" s="11">
        <v>38167</v>
      </c>
      <c r="BO50" s="11">
        <v>0.0847</v>
      </c>
      <c r="BP50" s="12">
        <v>1.35</v>
      </c>
      <c r="BQ50" s="13">
        <f t="shared" ref="BQ50:BQ53" si="141">BN50*BO50*BP50</f>
        <v>4364.205615</v>
      </c>
      <c r="BR50" s="11">
        <v>3</v>
      </c>
      <c r="BS50" s="11">
        <v>490</v>
      </c>
      <c r="BT50" s="11">
        <v>2.33</v>
      </c>
      <c r="BU50" s="16">
        <f t="shared" ref="BU50:BU53" si="142">1+6*BS50/(BS50+2000)+BT50</f>
        <v>4.51072289156627</v>
      </c>
      <c r="BV50" s="11">
        <v>1</v>
      </c>
      <c r="BW50" s="11">
        <v>2.71</v>
      </c>
      <c r="BX50" s="8">
        <f t="shared" ref="BX50:BX53" si="143">1+BV50*BW50</f>
        <v>3.71</v>
      </c>
      <c r="BY50" s="9">
        <v>1.15</v>
      </c>
      <c r="BZ50" s="17">
        <v>1.015</v>
      </c>
      <c r="CA50" s="18">
        <f t="shared" ref="CA50:CA54" si="144">BQ50*BR50*BY50*BX50*BU50*BZ50</f>
        <v>255746.911942702</v>
      </c>
      <c r="CH50" s="11">
        <v>42781</v>
      </c>
      <c r="CI50" s="11">
        <v>0.0847</v>
      </c>
      <c r="CJ50" s="12">
        <v>1.35</v>
      </c>
      <c r="CK50" s="13">
        <f t="shared" ref="CK50:CK54" si="145">CH50*CI50*CJ50</f>
        <v>4891.793445</v>
      </c>
      <c r="CL50" s="11">
        <v>3</v>
      </c>
      <c r="CM50" s="11">
        <v>490</v>
      </c>
      <c r="CN50" s="11">
        <v>2.33</v>
      </c>
      <c r="CO50" s="16">
        <f t="shared" ref="CO50:CO54" si="146">1+6*CM50/(CM50+2000)+CN50</f>
        <v>4.51072289156627</v>
      </c>
      <c r="CP50" s="11">
        <v>0.93</v>
      </c>
      <c r="CQ50" s="11">
        <v>1.85</v>
      </c>
      <c r="CR50" s="8">
        <f t="shared" ref="CR50:CR54" si="147">1+CP50*CQ50</f>
        <v>2.7205</v>
      </c>
      <c r="CS50" s="9">
        <v>1.15</v>
      </c>
      <c r="CT50" s="17">
        <v>1.085</v>
      </c>
      <c r="CU50" s="18">
        <f t="shared" ref="CU50:CU54" si="148">CK50*CL50*CS50*CR50*CO50*CT50</f>
        <v>224704.527021005</v>
      </c>
      <c r="DB50" s="11">
        <v>44045</v>
      </c>
      <c r="DC50" s="11">
        <v>0.0847</v>
      </c>
      <c r="DD50" s="12">
        <v>1.35</v>
      </c>
      <c r="DE50" s="13">
        <f t="shared" ref="DE50:DE54" si="149">DB50*DC50*DD50</f>
        <v>5036.325525</v>
      </c>
      <c r="DF50" s="11">
        <v>3</v>
      </c>
      <c r="DG50" s="11">
        <v>490</v>
      </c>
      <c r="DH50" s="11">
        <v>2.33</v>
      </c>
      <c r="DI50" s="16">
        <f t="shared" ref="DI50:DI54" si="150">1+6*DG50/(DG50+2000)+DH50</f>
        <v>4.51072289156627</v>
      </c>
      <c r="DJ50" s="11">
        <v>1</v>
      </c>
      <c r="DK50" s="11">
        <v>2.71</v>
      </c>
      <c r="DL50" s="8">
        <f t="shared" ref="DL50:DL54" si="151">1+DJ50*DK50</f>
        <v>3.71</v>
      </c>
      <c r="DM50" s="9">
        <v>1.15</v>
      </c>
      <c r="DN50" s="17">
        <v>1.085</v>
      </c>
      <c r="DO50" s="18">
        <f t="shared" ref="DO50:DO54" si="152">DE50*DF50*DM50*DL50*DI50*DN50</f>
        <v>315487.882953595</v>
      </c>
      <c r="DV50" s="11">
        <v>49923</v>
      </c>
      <c r="DW50" s="11">
        <v>0.09996</v>
      </c>
      <c r="DX50" s="12">
        <v>1.35</v>
      </c>
      <c r="DY50" s="13">
        <f t="shared" ref="DY50:DY54" si="153">DV50*DW50*DX50</f>
        <v>6736.909158</v>
      </c>
      <c r="DZ50" s="11">
        <v>3</v>
      </c>
      <c r="EA50" s="11">
        <v>490</v>
      </c>
      <c r="EB50" s="11">
        <v>2.42</v>
      </c>
      <c r="EC50" s="16">
        <f t="shared" ref="EC50:EC54" si="154">1+6*EA50/(EA50+2000)+EB50</f>
        <v>4.60072289156627</v>
      </c>
      <c r="ED50" s="11">
        <v>1</v>
      </c>
      <c r="EE50" s="11">
        <v>3.51</v>
      </c>
      <c r="EF50" s="8">
        <f t="shared" ref="EF50:EF54" si="155">1+ED50*EE50</f>
        <v>4.51</v>
      </c>
      <c r="EG50" s="9">
        <v>1.15</v>
      </c>
      <c r="EH50" s="17">
        <v>1.2</v>
      </c>
      <c r="EI50" s="18">
        <f>DY50*DZ50*EG50*EF50*EC50*EH50+DV50*0.125*EF50*EG50*EH50</f>
        <v>617552.394668769</v>
      </c>
    </row>
    <row r="51" s="1" customFormat="1" customHeight="1" spans="6:139">
      <c r="F51" s="11">
        <v>35434</v>
      </c>
      <c r="G51" s="11">
        <v>0.0847</v>
      </c>
      <c r="H51" s="12">
        <v>1.35</v>
      </c>
      <c r="I51" s="13">
        <f t="shared" si="129"/>
        <v>4051.70073</v>
      </c>
      <c r="J51" s="11">
        <v>3</v>
      </c>
      <c r="K51" s="11">
        <v>490</v>
      </c>
      <c r="L51" s="11">
        <v>2.33</v>
      </c>
      <c r="M51" s="16">
        <f t="shared" si="130"/>
        <v>4.51072289156627</v>
      </c>
      <c r="N51" s="11">
        <v>0.89</v>
      </c>
      <c r="O51" s="11">
        <v>1.78</v>
      </c>
      <c r="P51" s="8">
        <f t="shared" si="131"/>
        <v>2.5842</v>
      </c>
      <c r="Q51" s="9">
        <v>1.15</v>
      </c>
      <c r="R51" s="17">
        <v>1</v>
      </c>
      <c r="S51" s="18">
        <f t="shared" si="132"/>
        <v>162940.379947135</v>
      </c>
      <c r="Z51" s="11">
        <v>35728</v>
      </c>
      <c r="AA51" s="11">
        <v>0.0847</v>
      </c>
      <c r="AB51" s="12">
        <v>1.35</v>
      </c>
      <c r="AC51" s="13">
        <f t="shared" si="133"/>
        <v>4085.31816</v>
      </c>
      <c r="AD51" s="11">
        <v>3</v>
      </c>
      <c r="AE51" s="11">
        <v>450</v>
      </c>
      <c r="AF51" s="11">
        <v>2.33</v>
      </c>
      <c r="AG51" s="16">
        <f t="shared" si="134"/>
        <v>4.43204081632653</v>
      </c>
      <c r="AH51" s="11">
        <v>1</v>
      </c>
      <c r="AI51" s="11">
        <v>2.71</v>
      </c>
      <c r="AJ51" s="8">
        <f t="shared" si="135"/>
        <v>3.71</v>
      </c>
      <c r="AK51" s="9">
        <v>1.15</v>
      </c>
      <c r="AL51" s="17">
        <v>1</v>
      </c>
      <c r="AM51" s="18">
        <f t="shared" si="136"/>
        <v>231751.546311424</v>
      </c>
      <c r="AT51" s="11">
        <v>36903</v>
      </c>
      <c r="AU51" s="11">
        <v>0.0847</v>
      </c>
      <c r="AV51" s="12">
        <v>1.35</v>
      </c>
      <c r="AW51" s="13">
        <f t="shared" si="137"/>
        <v>4219.673535</v>
      </c>
      <c r="AX51" s="11">
        <v>3</v>
      </c>
      <c r="AY51" s="11">
        <v>490</v>
      </c>
      <c r="AZ51" s="11">
        <v>2.33</v>
      </c>
      <c r="BA51" s="16">
        <f t="shared" si="138"/>
        <v>4.51072289156627</v>
      </c>
      <c r="BB51" s="11">
        <v>0.93</v>
      </c>
      <c r="BC51" s="11">
        <v>1.85</v>
      </c>
      <c r="BD51" s="8">
        <f t="shared" si="139"/>
        <v>2.7205</v>
      </c>
      <c r="BE51" s="9">
        <v>1.15</v>
      </c>
      <c r="BF51" s="17">
        <v>1.015</v>
      </c>
      <c r="BG51" s="18">
        <f t="shared" si="140"/>
        <v>181325.493197559</v>
      </c>
      <c r="BN51" s="11">
        <v>38167</v>
      </c>
      <c r="BO51" s="11">
        <v>0.0847</v>
      </c>
      <c r="BP51" s="12">
        <v>1.35</v>
      </c>
      <c r="BQ51" s="13">
        <f t="shared" si="141"/>
        <v>4364.205615</v>
      </c>
      <c r="BR51" s="11">
        <v>3</v>
      </c>
      <c r="BS51" s="11">
        <v>490</v>
      </c>
      <c r="BT51" s="11">
        <v>2.33</v>
      </c>
      <c r="BU51" s="16">
        <f t="shared" si="142"/>
        <v>4.51072289156627</v>
      </c>
      <c r="BV51" s="11">
        <v>1</v>
      </c>
      <c r="BW51" s="11">
        <v>2.71</v>
      </c>
      <c r="BX51" s="8">
        <f t="shared" si="143"/>
        <v>3.71</v>
      </c>
      <c r="BY51" s="9">
        <v>1.15</v>
      </c>
      <c r="BZ51" s="17">
        <v>1.015</v>
      </c>
      <c r="CA51" s="18">
        <f t="shared" si="144"/>
        <v>255746.911942702</v>
      </c>
      <c r="CH51" s="11">
        <v>42781</v>
      </c>
      <c r="CI51" s="11">
        <v>0.0847</v>
      </c>
      <c r="CJ51" s="12">
        <v>1.35</v>
      </c>
      <c r="CK51" s="13">
        <f t="shared" si="145"/>
        <v>4891.793445</v>
      </c>
      <c r="CL51" s="11">
        <v>3</v>
      </c>
      <c r="CM51" s="11">
        <v>490</v>
      </c>
      <c r="CN51" s="11">
        <v>2.33</v>
      </c>
      <c r="CO51" s="16">
        <f t="shared" si="146"/>
        <v>4.51072289156627</v>
      </c>
      <c r="CP51" s="11">
        <v>0.93</v>
      </c>
      <c r="CQ51" s="11">
        <v>1.85</v>
      </c>
      <c r="CR51" s="8">
        <f t="shared" si="147"/>
        <v>2.7205</v>
      </c>
      <c r="CS51" s="9">
        <v>1.15</v>
      </c>
      <c r="CT51" s="17">
        <v>1.085</v>
      </c>
      <c r="CU51" s="18">
        <f t="shared" si="148"/>
        <v>224704.527021005</v>
      </c>
      <c r="DB51" s="11">
        <v>44045</v>
      </c>
      <c r="DC51" s="11">
        <v>0.0847</v>
      </c>
      <c r="DD51" s="12">
        <v>1.35</v>
      </c>
      <c r="DE51" s="13">
        <f t="shared" si="149"/>
        <v>5036.325525</v>
      </c>
      <c r="DF51" s="11">
        <v>3</v>
      </c>
      <c r="DG51" s="11">
        <v>490</v>
      </c>
      <c r="DH51" s="11">
        <v>2.33</v>
      </c>
      <c r="DI51" s="16">
        <f t="shared" si="150"/>
        <v>4.51072289156627</v>
      </c>
      <c r="DJ51" s="11">
        <v>1</v>
      </c>
      <c r="DK51" s="11">
        <v>2.71</v>
      </c>
      <c r="DL51" s="8">
        <f t="shared" si="151"/>
        <v>3.71</v>
      </c>
      <c r="DM51" s="9">
        <v>1.15</v>
      </c>
      <c r="DN51" s="17">
        <v>1.085</v>
      </c>
      <c r="DO51" s="18">
        <f t="shared" si="152"/>
        <v>315487.882953595</v>
      </c>
      <c r="DV51" s="11">
        <v>49923</v>
      </c>
      <c r="DW51" s="11">
        <v>0.09996</v>
      </c>
      <c r="DX51" s="12">
        <v>1.35</v>
      </c>
      <c r="DY51" s="13">
        <f t="shared" si="153"/>
        <v>6736.909158</v>
      </c>
      <c r="DZ51" s="11">
        <v>3</v>
      </c>
      <c r="EA51" s="11">
        <v>490</v>
      </c>
      <c r="EB51" s="11">
        <v>2.42</v>
      </c>
      <c r="EC51" s="16">
        <f t="shared" si="154"/>
        <v>4.60072289156627</v>
      </c>
      <c r="ED51" s="11">
        <v>1</v>
      </c>
      <c r="EE51" s="11">
        <v>3.51</v>
      </c>
      <c r="EF51" s="8">
        <f t="shared" si="155"/>
        <v>4.51</v>
      </c>
      <c r="EG51" s="9">
        <v>1.15</v>
      </c>
      <c r="EH51" s="17">
        <v>1.2</v>
      </c>
      <c r="EI51" s="18">
        <f t="shared" ref="EI51:EI54" si="156">DY51*DZ51*EG51*EF51*EC51*EH51</f>
        <v>578713.548743769</v>
      </c>
    </row>
    <row r="52" s="1" customFormat="1" customHeight="1" spans="6:139">
      <c r="F52" s="11">
        <v>35434</v>
      </c>
      <c r="G52" s="11">
        <v>0.0847</v>
      </c>
      <c r="H52" s="12">
        <v>1.35</v>
      </c>
      <c r="I52" s="13">
        <f t="shared" si="129"/>
        <v>4051.70073</v>
      </c>
      <c r="J52" s="11">
        <v>3</v>
      </c>
      <c r="K52" s="11">
        <v>240</v>
      </c>
      <c r="L52" s="11">
        <v>2.33</v>
      </c>
      <c r="M52" s="16">
        <f t="shared" si="130"/>
        <v>3.97285714285714</v>
      </c>
      <c r="N52" s="11">
        <v>0.89</v>
      </c>
      <c r="O52" s="11">
        <v>1.78</v>
      </c>
      <c r="P52" s="8">
        <f t="shared" si="131"/>
        <v>2.5842</v>
      </c>
      <c r="Q52" s="9">
        <v>0.9</v>
      </c>
      <c r="R52" s="17">
        <v>1</v>
      </c>
      <c r="S52" s="18">
        <f t="shared" si="132"/>
        <v>112313.043174608</v>
      </c>
      <c r="Z52" s="11">
        <v>35728</v>
      </c>
      <c r="AA52" s="11">
        <v>0.0847</v>
      </c>
      <c r="AB52" s="12">
        <v>1.35</v>
      </c>
      <c r="AC52" s="13">
        <f t="shared" si="133"/>
        <v>4085.31816</v>
      </c>
      <c r="AD52" s="11">
        <v>3</v>
      </c>
      <c r="AE52" s="11">
        <v>200</v>
      </c>
      <c r="AF52" s="11">
        <v>2.33</v>
      </c>
      <c r="AG52" s="16">
        <f t="shared" si="134"/>
        <v>3.87545454545455</v>
      </c>
      <c r="AH52" s="11">
        <v>1</v>
      </c>
      <c r="AI52" s="11">
        <v>2.71</v>
      </c>
      <c r="AJ52" s="8">
        <f t="shared" si="135"/>
        <v>3.71</v>
      </c>
      <c r="AK52" s="9">
        <v>0.9</v>
      </c>
      <c r="AL52" s="17">
        <v>1</v>
      </c>
      <c r="AM52" s="18">
        <f t="shared" si="136"/>
        <v>158593.800230158</v>
      </c>
      <c r="AT52" s="11">
        <v>36903</v>
      </c>
      <c r="AU52" s="11">
        <v>0.0847</v>
      </c>
      <c r="AV52" s="12">
        <v>1.35</v>
      </c>
      <c r="AW52" s="13">
        <f t="shared" si="137"/>
        <v>4219.673535</v>
      </c>
      <c r="AX52" s="11">
        <v>3</v>
      </c>
      <c r="AY52" s="11">
        <v>490</v>
      </c>
      <c r="AZ52" s="11">
        <v>2.33</v>
      </c>
      <c r="BA52" s="16">
        <f t="shared" si="138"/>
        <v>4.51072289156627</v>
      </c>
      <c r="BB52" s="11">
        <v>0.93</v>
      </c>
      <c r="BC52" s="11">
        <v>1.85</v>
      </c>
      <c r="BD52" s="8">
        <f t="shared" si="139"/>
        <v>2.7205</v>
      </c>
      <c r="BE52" s="9">
        <v>1.15</v>
      </c>
      <c r="BF52" s="17">
        <v>1.015</v>
      </c>
      <c r="BG52" s="18">
        <f t="shared" si="140"/>
        <v>181325.493197559</v>
      </c>
      <c r="BN52" s="11">
        <v>38167</v>
      </c>
      <c r="BO52" s="11">
        <v>0.0847</v>
      </c>
      <c r="BP52" s="12">
        <v>1.35</v>
      </c>
      <c r="BQ52" s="13">
        <f t="shared" si="141"/>
        <v>4364.205615</v>
      </c>
      <c r="BR52" s="11">
        <v>3</v>
      </c>
      <c r="BS52" s="11">
        <v>490</v>
      </c>
      <c r="BT52" s="11">
        <v>2.33</v>
      </c>
      <c r="BU52" s="16">
        <f t="shared" si="142"/>
        <v>4.51072289156627</v>
      </c>
      <c r="BV52" s="11">
        <v>1</v>
      </c>
      <c r="BW52" s="11">
        <v>2.71</v>
      </c>
      <c r="BX52" s="8">
        <f t="shared" si="143"/>
        <v>3.71</v>
      </c>
      <c r="BY52" s="9">
        <v>1.15</v>
      </c>
      <c r="BZ52" s="17">
        <v>1.015</v>
      </c>
      <c r="CA52" s="18">
        <f t="shared" si="144"/>
        <v>255746.911942702</v>
      </c>
      <c r="CH52" s="11">
        <v>42781</v>
      </c>
      <c r="CI52" s="11">
        <v>0.0847</v>
      </c>
      <c r="CJ52" s="12">
        <v>1.35</v>
      </c>
      <c r="CK52" s="13">
        <f t="shared" si="145"/>
        <v>4891.793445</v>
      </c>
      <c r="CL52" s="11">
        <v>3</v>
      </c>
      <c r="CM52" s="11">
        <v>490</v>
      </c>
      <c r="CN52" s="11">
        <v>2.33</v>
      </c>
      <c r="CO52" s="16">
        <f t="shared" si="146"/>
        <v>4.51072289156627</v>
      </c>
      <c r="CP52" s="11">
        <v>0.93</v>
      </c>
      <c r="CQ52" s="11">
        <v>1.85</v>
      </c>
      <c r="CR52" s="8">
        <f t="shared" si="147"/>
        <v>2.7205</v>
      </c>
      <c r="CS52" s="9">
        <v>1.15</v>
      </c>
      <c r="CT52" s="17">
        <v>1.085</v>
      </c>
      <c r="CU52" s="18">
        <f t="shared" si="148"/>
        <v>224704.527021005</v>
      </c>
      <c r="DB52" s="11">
        <v>44045</v>
      </c>
      <c r="DC52" s="11">
        <v>0.0847</v>
      </c>
      <c r="DD52" s="12">
        <v>1.35</v>
      </c>
      <c r="DE52" s="13">
        <f t="shared" si="149"/>
        <v>5036.325525</v>
      </c>
      <c r="DF52" s="11">
        <v>3</v>
      </c>
      <c r="DG52" s="11">
        <v>490</v>
      </c>
      <c r="DH52" s="11">
        <v>2.33</v>
      </c>
      <c r="DI52" s="16">
        <f t="shared" si="150"/>
        <v>4.51072289156627</v>
      </c>
      <c r="DJ52" s="11">
        <v>1</v>
      </c>
      <c r="DK52" s="11">
        <v>2.71</v>
      </c>
      <c r="DL52" s="8">
        <f t="shared" si="151"/>
        <v>3.71</v>
      </c>
      <c r="DM52" s="9">
        <v>1.15</v>
      </c>
      <c r="DN52" s="17">
        <v>1.085</v>
      </c>
      <c r="DO52" s="18">
        <f t="shared" si="152"/>
        <v>315487.882953595</v>
      </c>
      <c r="DV52" s="11">
        <v>49923</v>
      </c>
      <c r="DW52" s="11">
        <v>0.09996</v>
      </c>
      <c r="DX52" s="12">
        <v>1.35</v>
      </c>
      <c r="DY52" s="13">
        <f t="shared" si="153"/>
        <v>6736.909158</v>
      </c>
      <c r="DZ52" s="11">
        <v>3</v>
      </c>
      <c r="EA52" s="11">
        <v>490</v>
      </c>
      <c r="EB52" s="11">
        <v>2.42</v>
      </c>
      <c r="EC52" s="16">
        <f t="shared" si="154"/>
        <v>4.60072289156627</v>
      </c>
      <c r="ED52" s="11">
        <v>1</v>
      </c>
      <c r="EE52" s="11">
        <v>3.51</v>
      </c>
      <c r="EF52" s="8">
        <f t="shared" si="155"/>
        <v>4.51</v>
      </c>
      <c r="EG52" s="9">
        <v>1.15</v>
      </c>
      <c r="EH52" s="17">
        <v>1.2</v>
      </c>
      <c r="EI52" s="18">
        <f t="shared" si="156"/>
        <v>578713.548743769</v>
      </c>
    </row>
    <row r="53" s="1" customFormat="1" customHeight="1" spans="6:139">
      <c r="F53" s="11"/>
      <c r="G53" s="11"/>
      <c r="H53" s="12"/>
      <c r="I53" s="13"/>
      <c r="J53" s="11"/>
      <c r="K53" s="11"/>
      <c r="L53" s="11"/>
      <c r="M53" s="16"/>
      <c r="N53" s="11"/>
      <c r="O53" s="11"/>
      <c r="P53" s="8"/>
      <c r="Q53" s="9"/>
      <c r="R53" s="17">
        <v>1</v>
      </c>
      <c r="S53" s="18">
        <f t="shared" si="132"/>
        <v>0</v>
      </c>
      <c r="Z53" s="11"/>
      <c r="AA53" s="11"/>
      <c r="AB53" s="12"/>
      <c r="AC53" s="13"/>
      <c r="AD53" s="11"/>
      <c r="AE53" s="11"/>
      <c r="AF53" s="11"/>
      <c r="AG53" s="16"/>
      <c r="AH53" s="11"/>
      <c r="AI53" s="11"/>
      <c r="AJ53" s="8"/>
      <c r="AK53" s="9"/>
      <c r="AL53" s="17">
        <v>1</v>
      </c>
      <c r="AM53" s="18">
        <f t="shared" si="136"/>
        <v>0</v>
      </c>
      <c r="AT53" s="11">
        <v>36903</v>
      </c>
      <c r="AU53" s="11">
        <v>0.0847</v>
      </c>
      <c r="AV53" s="12">
        <v>1.35</v>
      </c>
      <c r="AW53" s="13">
        <f t="shared" si="137"/>
        <v>4219.673535</v>
      </c>
      <c r="AX53" s="11">
        <v>3</v>
      </c>
      <c r="AY53" s="11">
        <v>240</v>
      </c>
      <c r="AZ53" s="11">
        <v>2.33</v>
      </c>
      <c r="BA53" s="16">
        <f t="shared" si="138"/>
        <v>3.97285714285714</v>
      </c>
      <c r="BB53" s="11">
        <v>0.93</v>
      </c>
      <c r="BC53" s="11">
        <v>1.85</v>
      </c>
      <c r="BD53" s="8">
        <f t="shared" si="139"/>
        <v>2.7205</v>
      </c>
      <c r="BE53" s="9">
        <v>0.9</v>
      </c>
      <c r="BF53" s="17">
        <v>1.015</v>
      </c>
      <c r="BG53" s="18">
        <f t="shared" si="140"/>
        <v>124985.703069809</v>
      </c>
      <c r="BN53" s="11">
        <v>38167</v>
      </c>
      <c r="BO53" s="11">
        <v>0.0847</v>
      </c>
      <c r="BP53" s="12">
        <v>1.35</v>
      </c>
      <c r="BQ53" s="13">
        <f t="shared" si="141"/>
        <v>4364.205615</v>
      </c>
      <c r="BR53" s="11">
        <v>3</v>
      </c>
      <c r="BS53" s="11">
        <v>240</v>
      </c>
      <c r="BT53" s="11">
        <v>2.33</v>
      </c>
      <c r="BU53" s="16">
        <f t="shared" si="142"/>
        <v>3.97285714285714</v>
      </c>
      <c r="BV53" s="11">
        <v>1</v>
      </c>
      <c r="BW53" s="11">
        <v>2.71</v>
      </c>
      <c r="BX53" s="8">
        <f t="shared" si="143"/>
        <v>3.71</v>
      </c>
      <c r="BY53" s="9">
        <v>0.9</v>
      </c>
      <c r="BZ53" s="17">
        <v>1.015</v>
      </c>
      <c r="CA53" s="18">
        <f t="shared" si="144"/>
        <v>176283.582817915</v>
      </c>
      <c r="CH53" s="11">
        <v>42781</v>
      </c>
      <c r="CI53" s="11">
        <v>0.0847</v>
      </c>
      <c r="CJ53" s="12">
        <v>1.35</v>
      </c>
      <c r="CK53" s="13">
        <f t="shared" si="145"/>
        <v>4891.793445</v>
      </c>
      <c r="CL53" s="11">
        <v>3</v>
      </c>
      <c r="CM53" s="11">
        <v>240</v>
      </c>
      <c r="CN53" s="11">
        <v>2.33</v>
      </c>
      <c r="CO53" s="16">
        <f t="shared" si="146"/>
        <v>3.97285714285714</v>
      </c>
      <c r="CP53" s="11">
        <v>0.93</v>
      </c>
      <c r="CQ53" s="11">
        <v>1.85</v>
      </c>
      <c r="CR53" s="8">
        <f t="shared" si="147"/>
        <v>2.7205</v>
      </c>
      <c r="CS53" s="9">
        <v>0.9</v>
      </c>
      <c r="CT53" s="17">
        <v>1.085</v>
      </c>
      <c r="CU53" s="18">
        <f t="shared" si="148"/>
        <v>154886.402333344</v>
      </c>
      <c r="DB53" s="11">
        <v>44045</v>
      </c>
      <c r="DC53" s="11">
        <v>0.0847</v>
      </c>
      <c r="DD53" s="12">
        <v>1.35</v>
      </c>
      <c r="DE53" s="13">
        <f t="shared" si="149"/>
        <v>5036.325525</v>
      </c>
      <c r="DF53" s="11">
        <v>3</v>
      </c>
      <c r="DG53" s="11">
        <v>240</v>
      </c>
      <c r="DH53" s="11">
        <v>2.33</v>
      </c>
      <c r="DI53" s="16">
        <f t="shared" si="150"/>
        <v>3.97285714285714</v>
      </c>
      <c r="DJ53" s="11">
        <v>1</v>
      </c>
      <c r="DK53" s="11">
        <v>2.71</v>
      </c>
      <c r="DL53" s="8">
        <f t="shared" si="151"/>
        <v>3.71</v>
      </c>
      <c r="DM53" s="9">
        <v>0.9</v>
      </c>
      <c r="DN53" s="17">
        <v>1.085</v>
      </c>
      <c r="DO53" s="18">
        <f t="shared" si="152"/>
        <v>217462.388578748</v>
      </c>
      <c r="DV53" s="11">
        <v>49923</v>
      </c>
      <c r="DW53" s="11">
        <v>0.09996</v>
      </c>
      <c r="DX53" s="12">
        <v>1.35</v>
      </c>
      <c r="DY53" s="13">
        <f t="shared" si="153"/>
        <v>6736.909158</v>
      </c>
      <c r="DZ53" s="11">
        <v>3</v>
      </c>
      <c r="EA53" s="11">
        <v>240</v>
      </c>
      <c r="EB53" s="11">
        <v>2.42</v>
      </c>
      <c r="EC53" s="16">
        <f t="shared" si="154"/>
        <v>4.06285714285714</v>
      </c>
      <c r="ED53" s="11">
        <v>1</v>
      </c>
      <c r="EE53" s="11">
        <v>3.51</v>
      </c>
      <c r="EF53" s="8">
        <f t="shared" si="155"/>
        <v>4.51</v>
      </c>
      <c r="EG53" s="9">
        <v>0.9</v>
      </c>
      <c r="EH53" s="17">
        <v>1.2</v>
      </c>
      <c r="EI53" s="18">
        <f t="shared" si="156"/>
        <v>399957.454236774</v>
      </c>
    </row>
    <row r="54" s="1" customFormat="1" customHeight="1" spans="6:139">
      <c r="F54" s="11"/>
      <c r="G54" s="11"/>
      <c r="H54" s="12"/>
      <c r="I54" s="13"/>
      <c r="J54" s="11"/>
      <c r="K54" s="11"/>
      <c r="L54" s="11"/>
      <c r="M54" s="16"/>
      <c r="N54" s="11"/>
      <c r="O54" s="11"/>
      <c r="P54" s="8"/>
      <c r="Q54" s="9"/>
      <c r="R54" s="17">
        <v>1</v>
      </c>
      <c r="S54" s="18">
        <f t="shared" si="132"/>
        <v>0</v>
      </c>
      <c r="Z54" s="11"/>
      <c r="AA54" s="11"/>
      <c r="AB54" s="12"/>
      <c r="AC54" s="13"/>
      <c r="AD54" s="11"/>
      <c r="AE54" s="11"/>
      <c r="AF54" s="11"/>
      <c r="AG54" s="16"/>
      <c r="AH54" s="11"/>
      <c r="AI54" s="11"/>
      <c r="AJ54" s="8"/>
      <c r="AK54" s="9"/>
      <c r="AL54" s="17">
        <v>1</v>
      </c>
      <c r="AM54" s="18">
        <f t="shared" si="136"/>
        <v>0</v>
      </c>
      <c r="AT54" s="11"/>
      <c r="AU54" s="11"/>
      <c r="AV54" s="12"/>
      <c r="AW54" s="13"/>
      <c r="AX54" s="11"/>
      <c r="AY54" s="11"/>
      <c r="AZ54" s="11"/>
      <c r="BA54" s="16"/>
      <c r="BB54" s="11"/>
      <c r="BC54" s="11"/>
      <c r="BD54" s="8"/>
      <c r="BE54" s="9"/>
      <c r="BF54" s="17">
        <v>1.015</v>
      </c>
      <c r="BG54" s="18">
        <f t="shared" si="140"/>
        <v>0</v>
      </c>
      <c r="BN54" s="11"/>
      <c r="BO54" s="11"/>
      <c r="BP54" s="12"/>
      <c r="BQ54" s="13"/>
      <c r="BR54" s="11"/>
      <c r="BS54" s="11"/>
      <c r="BT54" s="11"/>
      <c r="BU54" s="16"/>
      <c r="BV54" s="11"/>
      <c r="BW54" s="11"/>
      <c r="BX54" s="8"/>
      <c r="BY54" s="9"/>
      <c r="BZ54" s="17">
        <v>1.015</v>
      </c>
      <c r="CA54" s="18">
        <f t="shared" si="144"/>
        <v>0</v>
      </c>
      <c r="CH54" s="11">
        <v>42781</v>
      </c>
      <c r="CI54" s="11">
        <v>0.0847</v>
      </c>
      <c r="CJ54" s="12">
        <v>1.35</v>
      </c>
      <c r="CK54" s="13">
        <f t="shared" si="145"/>
        <v>4891.793445</v>
      </c>
      <c r="CL54" s="11">
        <v>3</v>
      </c>
      <c r="CM54" s="11">
        <v>240</v>
      </c>
      <c r="CN54" s="11">
        <v>2.33</v>
      </c>
      <c r="CO54" s="16">
        <f t="shared" si="146"/>
        <v>3.97285714285714</v>
      </c>
      <c r="CP54" s="11">
        <v>0.93</v>
      </c>
      <c r="CQ54" s="11">
        <v>1.85</v>
      </c>
      <c r="CR54" s="8">
        <f t="shared" si="147"/>
        <v>2.7205</v>
      </c>
      <c r="CS54" s="9">
        <v>0.9</v>
      </c>
      <c r="CT54" s="17">
        <v>1.085</v>
      </c>
      <c r="CU54" s="18">
        <f t="shared" si="148"/>
        <v>154886.402333344</v>
      </c>
      <c r="DB54" s="11">
        <v>44045</v>
      </c>
      <c r="DC54" s="11">
        <v>0.0847</v>
      </c>
      <c r="DD54" s="12">
        <v>1.35</v>
      </c>
      <c r="DE54" s="13">
        <f t="shared" si="149"/>
        <v>5036.325525</v>
      </c>
      <c r="DF54" s="11">
        <v>3</v>
      </c>
      <c r="DG54" s="11">
        <v>240</v>
      </c>
      <c r="DH54" s="11">
        <v>2.33</v>
      </c>
      <c r="DI54" s="16">
        <f t="shared" si="150"/>
        <v>3.97285714285714</v>
      </c>
      <c r="DJ54" s="11">
        <v>1</v>
      </c>
      <c r="DK54" s="11">
        <v>2.71</v>
      </c>
      <c r="DL54" s="8">
        <f t="shared" si="151"/>
        <v>3.71</v>
      </c>
      <c r="DM54" s="9">
        <v>0.9</v>
      </c>
      <c r="DN54" s="17">
        <v>1.085</v>
      </c>
      <c r="DO54" s="18">
        <f t="shared" si="152"/>
        <v>217462.388578748</v>
      </c>
      <c r="DV54" s="11">
        <v>49923</v>
      </c>
      <c r="DW54" s="11">
        <v>0.09996</v>
      </c>
      <c r="DX54" s="12">
        <v>1.35</v>
      </c>
      <c r="DY54" s="13">
        <f t="shared" si="153"/>
        <v>6736.909158</v>
      </c>
      <c r="DZ54" s="11">
        <v>3</v>
      </c>
      <c r="EA54" s="11">
        <v>240</v>
      </c>
      <c r="EB54" s="11">
        <v>2.42</v>
      </c>
      <c r="EC54" s="16">
        <f t="shared" si="154"/>
        <v>4.06285714285714</v>
      </c>
      <c r="ED54" s="11">
        <v>1</v>
      </c>
      <c r="EE54" s="11">
        <v>3.51</v>
      </c>
      <c r="EF54" s="8">
        <f t="shared" si="155"/>
        <v>4.51</v>
      </c>
      <c r="EG54" s="9">
        <v>0.9</v>
      </c>
      <c r="EH54" s="17">
        <v>1.2</v>
      </c>
      <c r="EI54" s="18">
        <f t="shared" si="156"/>
        <v>399957.454236774</v>
      </c>
    </row>
    <row r="55" s="1" customFormat="1" customHeight="1" spans="6:139">
      <c r="F55" s="39" t="s">
        <v>51</v>
      </c>
      <c r="G55" s="40"/>
      <c r="H55" s="40"/>
      <c r="I55" s="40"/>
      <c r="J55" s="40"/>
      <c r="K55" s="40"/>
      <c r="L55" s="40"/>
      <c r="M55" s="25">
        <f>SUM(S50:S54)</f>
        <v>438193.803068877</v>
      </c>
      <c r="N55" s="25"/>
      <c r="O55" s="25"/>
      <c r="P55" s="25"/>
      <c r="Q55" s="25"/>
      <c r="R55" s="25"/>
      <c r="S55" s="25"/>
      <c r="T55" s="1"/>
      <c r="U55" s="1"/>
      <c r="V55" s="1"/>
      <c r="W55" s="1"/>
      <c r="X55" s="1"/>
      <c r="Y55" s="1"/>
      <c r="Z55" s="39" t="s">
        <v>51</v>
      </c>
      <c r="AA55" s="40"/>
      <c r="AB55" s="40"/>
      <c r="AC55" s="40"/>
      <c r="AD55" s="40"/>
      <c r="AE55" s="40"/>
      <c r="AF55" s="40"/>
      <c r="AG55" s="25">
        <f>SUM(AM50:AM54)</f>
        <v>622096.892853005</v>
      </c>
      <c r="AH55" s="25"/>
      <c r="AI55" s="25"/>
      <c r="AJ55" s="25"/>
      <c r="AK55" s="25"/>
      <c r="AL55" s="25"/>
      <c r="AM55" s="25"/>
      <c r="AN55" s="1"/>
      <c r="AO55" s="1"/>
      <c r="AP55" s="1"/>
      <c r="AQ55" s="1"/>
      <c r="AR55" s="1"/>
      <c r="AS55" s="1"/>
      <c r="AT55" s="39" t="s">
        <v>51</v>
      </c>
      <c r="AU55" s="40"/>
      <c r="AV55" s="40"/>
      <c r="AW55" s="40"/>
      <c r="AX55" s="40"/>
      <c r="AY55" s="40"/>
      <c r="AZ55" s="40"/>
      <c r="BA55" s="25">
        <f>SUM(BG50:BG54)</f>
        <v>668962.182662487</v>
      </c>
      <c r="BB55" s="25"/>
      <c r="BC55" s="25"/>
      <c r="BD55" s="25"/>
      <c r="BE55" s="25"/>
      <c r="BF55" s="25"/>
      <c r="BG55" s="25"/>
      <c r="BH55" s="1"/>
      <c r="BI55" s="1"/>
      <c r="BJ55" s="1"/>
      <c r="BK55" s="1"/>
      <c r="BL55" s="1"/>
      <c r="BM55" s="1"/>
      <c r="BN55" s="39" t="s">
        <v>51</v>
      </c>
      <c r="BO55" s="40"/>
      <c r="BP55" s="40"/>
      <c r="BQ55" s="40"/>
      <c r="BR55" s="40"/>
      <c r="BS55" s="40"/>
      <c r="BT55" s="40"/>
      <c r="BU55" s="25">
        <f>SUM(CA50:CA54)</f>
        <v>943524.318646022</v>
      </c>
      <c r="BV55" s="25"/>
      <c r="BW55" s="25"/>
      <c r="BX55" s="25"/>
      <c r="BY55" s="25"/>
      <c r="BZ55" s="25"/>
      <c r="CA55" s="25"/>
      <c r="CB55" s="1"/>
      <c r="CC55" s="1"/>
      <c r="CD55" s="1"/>
      <c r="CE55" s="1"/>
      <c r="CF55" s="1"/>
      <c r="CG55" s="1"/>
      <c r="CH55" s="39" t="s">
        <v>51</v>
      </c>
      <c r="CI55" s="40"/>
      <c r="CJ55" s="40"/>
      <c r="CK55" s="40"/>
      <c r="CL55" s="40"/>
      <c r="CM55" s="40"/>
      <c r="CN55" s="40"/>
      <c r="CO55" s="25">
        <f>SUM(CU50:CU54)</f>
        <v>983886.385729704</v>
      </c>
      <c r="CP55" s="25"/>
      <c r="CQ55" s="25"/>
      <c r="CR55" s="25"/>
      <c r="CS55" s="25"/>
      <c r="CT55" s="25"/>
      <c r="CU55" s="25"/>
      <c r="CV55" s="1"/>
      <c r="CW55" s="1"/>
      <c r="CX55" s="1"/>
      <c r="CY55" s="1"/>
      <c r="CZ55" s="1"/>
      <c r="DA55" s="1"/>
      <c r="DB55" s="39" t="s">
        <v>51</v>
      </c>
      <c r="DC55" s="40"/>
      <c r="DD55" s="40"/>
      <c r="DE55" s="40"/>
      <c r="DF55" s="40"/>
      <c r="DG55" s="40"/>
      <c r="DH55" s="40"/>
      <c r="DI55" s="25">
        <f>SUM(DO50:DO54)</f>
        <v>1381388.42601828</v>
      </c>
      <c r="DJ55" s="25"/>
      <c r="DK55" s="25"/>
      <c r="DL55" s="25"/>
      <c r="DM55" s="25"/>
      <c r="DN55" s="25"/>
      <c r="DO55" s="25"/>
      <c r="DP55" s="1"/>
      <c r="DQ55" s="1"/>
      <c r="DR55" s="1"/>
      <c r="DS55" s="1"/>
      <c r="DT55" s="1"/>
      <c r="DU55" s="1"/>
      <c r="DV55" s="39" t="s">
        <v>51</v>
      </c>
      <c r="DW55" s="40"/>
      <c r="DX55" s="40"/>
      <c r="DY55" s="40"/>
      <c r="DZ55" s="40"/>
      <c r="EA55" s="40"/>
      <c r="EB55" s="40"/>
      <c r="EC55" s="25">
        <f>SUM(EI50:EI54)</f>
        <v>2574894.40062985</v>
      </c>
      <c r="ED55" s="25"/>
      <c r="EE55" s="25"/>
      <c r="EF55" s="25"/>
      <c r="EG55" s="25"/>
      <c r="EH55" s="25"/>
      <c r="EI55" s="25"/>
    </row>
    <row r="56" s="1" customFormat="1" customHeight="1" spans="6:139">
      <c r="F56" s="40"/>
      <c r="G56" s="40"/>
      <c r="H56" s="40"/>
      <c r="I56" s="40"/>
      <c r="J56" s="40"/>
      <c r="K56" s="40"/>
      <c r="L56" s="40"/>
      <c r="M56" s="25"/>
      <c r="N56" s="25"/>
      <c r="O56" s="25"/>
      <c r="P56" s="25"/>
      <c r="Q56" s="25"/>
      <c r="R56" s="25"/>
      <c r="S56" s="25"/>
      <c r="T56" s="1"/>
      <c r="U56" s="1"/>
      <c r="V56" s="1"/>
      <c r="W56" s="1"/>
      <c r="X56" s="1"/>
      <c r="Y56" s="1"/>
      <c r="Z56" s="40"/>
      <c r="AA56" s="40"/>
      <c r="AB56" s="40"/>
      <c r="AC56" s="40"/>
      <c r="AD56" s="40"/>
      <c r="AE56" s="40"/>
      <c r="AF56" s="40"/>
      <c r="AG56" s="25"/>
      <c r="AH56" s="25"/>
      <c r="AI56" s="25"/>
      <c r="AJ56" s="25"/>
      <c r="AK56" s="25"/>
      <c r="AL56" s="25"/>
      <c r="AM56" s="25"/>
      <c r="AN56" s="1"/>
      <c r="AO56" s="1"/>
      <c r="AP56" s="1"/>
      <c r="AQ56" s="1"/>
      <c r="AR56" s="1"/>
      <c r="AS56" s="1"/>
      <c r="AT56" s="40"/>
      <c r="AU56" s="40"/>
      <c r="AV56" s="40"/>
      <c r="AW56" s="40"/>
      <c r="AX56" s="40"/>
      <c r="AY56" s="40"/>
      <c r="AZ56" s="40"/>
      <c r="BA56" s="25"/>
      <c r="BB56" s="25"/>
      <c r="BC56" s="25"/>
      <c r="BD56" s="25"/>
      <c r="BE56" s="25"/>
      <c r="BF56" s="25"/>
      <c r="BG56" s="25"/>
      <c r="BH56" s="1"/>
      <c r="BI56" s="1"/>
      <c r="BJ56" s="1"/>
      <c r="BK56" s="1"/>
      <c r="BL56" s="1"/>
      <c r="BM56" s="1"/>
      <c r="BN56" s="40"/>
      <c r="BO56" s="40"/>
      <c r="BP56" s="40"/>
      <c r="BQ56" s="40"/>
      <c r="BR56" s="40"/>
      <c r="BS56" s="40"/>
      <c r="BT56" s="40"/>
      <c r="BU56" s="25"/>
      <c r="BV56" s="25"/>
      <c r="BW56" s="25"/>
      <c r="BX56" s="25"/>
      <c r="BY56" s="25"/>
      <c r="BZ56" s="25"/>
      <c r="CA56" s="25"/>
      <c r="CB56" s="1"/>
      <c r="CC56" s="1"/>
      <c r="CD56" s="1"/>
      <c r="CE56" s="1"/>
      <c r="CF56" s="1"/>
      <c r="CG56" s="1"/>
      <c r="CH56" s="40"/>
      <c r="CI56" s="40"/>
      <c r="CJ56" s="40"/>
      <c r="CK56" s="40"/>
      <c r="CL56" s="40"/>
      <c r="CM56" s="40"/>
      <c r="CN56" s="40"/>
      <c r="CO56" s="25"/>
      <c r="CP56" s="25"/>
      <c r="CQ56" s="25"/>
      <c r="CR56" s="25"/>
      <c r="CS56" s="25"/>
      <c r="CT56" s="25"/>
      <c r="CU56" s="25"/>
      <c r="CV56" s="1"/>
      <c r="CW56" s="1"/>
      <c r="CX56" s="1"/>
      <c r="CY56" s="1"/>
      <c r="CZ56" s="1"/>
      <c r="DA56" s="1"/>
      <c r="DB56" s="40"/>
      <c r="DC56" s="40"/>
      <c r="DD56" s="40"/>
      <c r="DE56" s="40"/>
      <c r="DF56" s="40"/>
      <c r="DG56" s="40"/>
      <c r="DH56" s="40"/>
      <c r="DI56" s="25"/>
      <c r="DJ56" s="25"/>
      <c r="DK56" s="25"/>
      <c r="DL56" s="25"/>
      <c r="DM56" s="25"/>
      <c r="DN56" s="25"/>
      <c r="DO56" s="25"/>
      <c r="DP56" s="1"/>
      <c r="DQ56" s="1"/>
      <c r="DR56" s="1"/>
      <c r="DS56" s="1"/>
      <c r="DT56" s="1"/>
      <c r="DU56" s="1"/>
      <c r="DV56" s="40"/>
      <c r="DW56" s="40"/>
      <c r="DX56" s="40"/>
      <c r="DY56" s="40"/>
      <c r="DZ56" s="40"/>
      <c r="EA56" s="40"/>
      <c r="EB56" s="40"/>
      <c r="EC56" s="25"/>
      <c r="ED56" s="25"/>
      <c r="EE56" s="25"/>
      <c r="EF56" s="25"/>
      <c r="EG56" s="25"/>
      <c r="EH56" s="25"/>
      <c r="EI56" s="25"/>
    </row>
    <row r="57" s="1" customFormat="1" customHeight="1" spans="6:139">
      <c r="F57" s="35" t="s">
        <v>30</v>
      </c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1"/>
      <c r="S57" s="1"/>
      <c r="T57" s="1"/>
      <c r="U57" s="1"/>
      <c r="V57" s="1"/>
      <c r="W57" s="1"/>
      <c r="X57" s="1"/>
      <c r="Y57" s="1"/>
      <c r="Z57" s="35" t="s">
        <v>30</v>
      </c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1"/>
      <c r="AM57" s="1"/>
      <c r="AN57" s="1"/>
      <c r="AO57" s="1"/>
      <c r="AP57" s="1"/>
      <c r="AQ57" s="1"/>
      <c r="AR57" s="1"/>
      <c r="AS57" s="1"/>
      <c r="AT57" s="35" t="s">
        <v>30</v>
      </c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1"/>
      <c r="BG57" s="1"/>
      <c r="BH57" s="1"/>
      <c r="BI57" s="1"/>
      <c r="BJ57" s="1"/>
      <c r="BK57" s="1"/>
      <c r="BL57" s="1"/>
      <c r="BM57" s="1"/>
      <c r="BN57" s="35" t="s">
        <v>30</v>
      </c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1"/>
      <c r="CA57" s="1"/>
      <c r="CB57" s="1"/>
      <c r="CC57" s="1"/>
      <c r="CD57" s="1"/>
      <c r="CE57" s="1"/>
      <c r="CF57" s="1"/>
      <c r="CG57" s="1"/>
      <c r="CH57" s="35" t="s">
        <v>30</v>
      </c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1"/>
      <c r="CU57" s="1"/>
      <c r="CV57" s="1"/>
      <c r="CW57" s="1"/>
      <c r="CX57" s="1"/>
      <c r="CY57" s="1"/>
      <c r="CZ57" s="1"/>
      <c r="DA57" s="1"/>
      <c r="DB57" s="35" t="s">
        <v>30</v>
      </c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1"/>
      <c r="DO57" s="1"/>
      <c r="DP57" s="1"/>
      <c r="DQ57" s="1"/>
      <c r="DR57" s="1"/>
      <c r="DS57" s="1"/>
      <c r="DT57" s="1"/>
      <c r="DU57" s="1"/>
      <c r="DV57" s="35" t="s">
        <v>30</v>
      </c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</row>
    <row r="58" s="1" customFormat="1" customHeight="1" spans="6:139">
      <c r="F58" s="13" t="s">
        <v>8</v>
      </c>
      <c r="G58" s="13"/>
      <c r="H58" s="13"/>
      <c r="I58" s="13"/>
      <c r="J58" s="13"/>
      <c r="K58" s="8" t="s">
        <v>53</v>
      </c>
      <c r="L58" s="8"/>
      <c r="M58" s="8"/>
      <c r="N58" s="8"/>
      <c r="O58" s="9" t="s">
        <v>38</v>
      </c>
      <c r="P58" s="9"/>
      <c r="Q58" s="41" t="s">
        <v>13</v>
      </c>
      <c r="Z58" s="13" t="s">
        <v>8</v>
      </c>
      <c r="AA58" s="13"/>
      <c r="AB58" s="13"/>
      <c r="AC58" s="13"/>
      <c r="AD58" s="13"/>
      <c r="AE58" s="8" t="s">
        <v>53</v>
      </c>
      <c r="AF58" s="8"/>
      <c r="AG58" s="8"/>
      <c r="AH58" s="8"/>
      <c r="AI58" s="9" t="s">
        <v>38</v>
      </c>
      <c r="AJ58" s="9"/>
      <c r="AK58" s="41" t="s">
        <v>13</v>
      </c>
      <c r="AT58" s="13" t="s">
        <v>8</v>
      </c>
      <c r="AU58" s="13"/>
      <c r="AV58" s="13"/>
      <c r="AW58" s="13"/>
      <c r="AX58" s="13"/>
      <c r="AY58" s="8" t="s">
        <v>53</v>
      </c>
      <c r="AZ58" s="8"/>
      <c r="BA58" s="8"/>
      <c r="BB58" s="8"/>
      <c r="BC58" s="9" t="s">
        <v>38</v>
      </c>
      <c r="BD58" s="9"/>
      <c r="BE58" s="41" t="s">
        <v>13</v>
      </c>
      <c r="BN58" s="13" t="s">
        <v>8</v>
      </c>
      <c r="BO58" s="13"/>
      <c r="BP58" s="13"/>
      <c r="BQ58" s="13"/>
      <c r="BR58" s="13"/>
      <c r="BS58" s="8" t="s">
        <v>53</v>
      </c>
      <c r="BT58" s="8"/>
      <c r="BU58" s="8"/>
      <c r="BV58" s="8"/>
      <c r="BW58" s="9" t="s">
        <v>38</v>
      </c>
      <c r="BX58" s="9"/>
      <c r="BY58" s="41" t="s">
        <v>13</v>
      </c>
      <c r="CH58" s="13" t="s">
        <v>8</v>
      </c>
      <c r="CI58" s="13"/>
      <c r="CJ58" s="13"/>
      <c r="CK58" s="13"/>
      <c r="CL58" s="13"/>
      <c r="CM58" s="8" t="s">
        <v>53</v>
      </c>
      <c r="CN58" s="8"/>
      <c r="CO58" s="8"/>
      <c r="CP58" s="8"/>
      <c r="CQ58" s="9" t="s">
        <v>38</v>
      </c>
      <c r="CR58" s="9"/>
      <c r="CS58" s="41" t="s">
        <v>13</v>
      </c>
      <c r="DB58" s="13" t="s">
        <v>8</v>
      </c>
      <c r="DC58" s="13"/>
      <c r="DD58" s="13"/>
      <c r="DE58" s="13"/>
      <c r="DF58" s="13"/>
      <c r="DG58" s="8" t="s">
        <v>53</v>
      </c>
      <c r="DH58" s="8"/>
      <c r="DI58" s="8"/>
      <c r="DJ58" s="8"/>
      <c r="DK58" s="9" t="s">
        <v>38</v>
      </c>
      <c r="DL58" s="9"/>
      <c r="DM58" s="41" t="s">
        <v>13</v>
      </c>
      <c r="DV58" s="13" t="s">
        <v>8</v>
      </c>
      <c r="DW58" s="13"/>
      <c r="DX58" s="13"/>
      <c r="DY58" s="13"/>
      <c r="DZ58" s="13"/>
      <c r="EA58" s="8" t="s">
        <v>53</v>
      </c>
      <c r="EB58" s="8"/>
      <c r="EC58" s="8"/>
      <c r="ED58" s="8"/>
      <c r="EE58" s="9" t="s">
        <v>38</v>
      </c>
      <c r="EF58" s="9"/>
      <c r="EG58" s="41" t="s">
        <v>13</v>
      </c>
    </row>
    <row r="59" s="1" customFormat="1" customHeight="1" spans="6:139">
      <c r="F59" s="13" t="s">
        <v>54</v>
      </c>
      <c r="G59" s="13" t="s">
        <v>55</v>
      </c>
      <c r="H59" s="13" t="s">
        <v>56</v>
      </c>
      <c r="I59" s="13" t="s">
        <v>57</v>
      </c>
      <c r="J59" s="13" t="s">
        <v>8</v>
      </c>
      <c r="K59" s="8" t="s">
        <v>58</v>
      </c>
      <c r="L59" s="8" t="s">
        <v>26</v>
      </c>
      <c r="M59" s="8" t="s">
        <v>27</v>
      </c>
      <c r="N59" s="42" t="s">
        <v>28</v>
      </c>
      <c r="O59" s="9" t="s">
        <v>59</v>
      </c>
      <c r="P59" s="9" t="s">
        <v>60</v>
      </c>
      <c r="Q59" s="41"/>
      <c r="R59" s="1"/>
      <c r="S59" s="1"/>
      <c r="T59" s="1"/>
      <c r="U59" s="1"/>
      <c r="V59" s="1"/>
      <c r="W59" s="1"/>
      <c r="X59" s="1"/>
      <c r="Y59" s="1"/>
      <c r="Z59" s="13" t="s">
        <v>54</v>
      </c>
      <c r="AA59" s="13" t="s">
        <v>55</v>
      </c>
      <c r="AB59" s="13" t="s">
        <v>56</v>
      </c>
      <c r="AC59" s="13" t="s">
        <v>57</v>
      </c>
      <c r="AD59" s="13" t="s">
        <v>8</v>
      </c>
      <c r="AE59" s="8" t="s">
        <v>58</v>
      </c>
      <c r="AF59" s="8" t="s">
        <v>26</v>
      </c>
      <c r="AG59" s="8" t="s">
        <v>27</v>
      </c>
      <c r="AH59" s="42" t="s">
        <v>28</v>
      </c>
      <c r="AI59" s="9" t="s">
        <v>59</v>
      </c>
      <c r="AJ59" s="9" t="s">
        <v>60</v>
      </c>
      <c r="AK59" s="41"/>
      <c r="AL59" s="1"/>
      <c r="AM59" s="1"/>
      <c r="AN59" s="1"/>
      <c r="AO59" s="1"/>
      <c r="AP59" s="1"/>
      <c r="AQ59" s="1"/>
      <c r="AR59" s="1"/>
      <c r="AS59" s="1"/>
      <c r="AT59" s="13" t="s">
        <v>54</v>
      </c>
      <c r="AU59" s="13" t="s">
        <v>55</v>
      </c>
      <c r="AV59" s="13" t="s">
        <v>56</v>
      </c>
      <c r="AW59" s="13" t="s">
        <v>57</v>
      </c>
      <c r="AX59" s="13" t="s">
        <v>8</v>
      </c>
      <c r="AY59" s="8" t="s">
        <v>58</v>
      </c>
      <c r="AZ59" s="8" t="s">
        <v>26</v>
      </c>
      <c r="BA59" s="8" t="s">
        <v>27</v>
      </c>
      <c r="BB59" s="42" t="s">
        <v>28</v>
      </c>
      <c r="BC59" s="9" t="s">
        <v>59</v>
      </c>
      <c r="BD59" s="9" t="s">
        <v>60</v>
      </c>
      <c r="BE59" s="41"/>
      <c r="BF59" s="1"/>
      <c r="BG59" s="1"/>
      <c r="BH59" s="1"/>
      <c r="BI59" s="1"/>
      <c r="BJ59" s="1"/>
      <c r="BK59" s="1"/>
      <c r="BL59" s="1"/>
      <c r="BM59" s="1"/>
      <c r="BN59" s="13" t="s">
        <v>54</v>
      </c>
      <c r="BO59" s="13" t="s">
        <v>55</v>
      </c>
      <c r="BP59" s="13" t="s">
        <v>56</v>
      </c>
      <c r="BQ59" s="13" t="s">
        <v>57</v>
      </c>
      <c r="BR59" s="13" t="s">
        <v>8</v>
      </c>
      <c r="BS59" s="8" t="s">
        <v>58</v>
      </c>
      <c r="BT59" s="8" t="s">
        <v>26</v>
      </c>
      <c r="BU59" s="8" t="s">
        <v>27</v>
      </c>
      <c r="BV59" s="42" t="s">
        <v>28</v>
      </c>
      <c r="BW59" s="9" t="s">
        <v>59</v>
      </c>
      <c r="BX59" s="9" t="s">
        <v>60</v>
      </c>
      <c r="BY59" s="41"/>
      <c r="BZ59" s="1"/>
      <c r="CA59" s="1"/>
      <c r="CB59" s="1"/>
      <c r="CC59" s="1"/>
      <c r="CD59" s="1"/>
      <c r="CE59" s="1"/>
      <c r="CF59" s="1"/>
      <c r="CG59" s="1"/>
      <c r="CH59" s="13" t="s">
        <v>54</v>
      </c>
      <c r="CI59" s="13" t="s">
        <v>55</v>
      </c>
      <c r="CJ59" s="13" t="s">
        <v>56</v>
      </c>
      <c r="CK59" s="13" t="s">
        <v>57</v>
      </c>
      <c r="CL59" s="13" t="s">
        <v>8</v>
      </c>
      <c r="CM59" s="8" t="s">
        <v>58</v>
      </c>
      <c r="CN59" s="8" t="s">
        <v>26</v>
      </c>
      <c r="CO59" s="8" t="s">
        <v>27</v>
      </c>
      <c r="CP59" s="42" t="s">
        <v>28</v>
      </c>
      <c r="CQ59" s="9" t="s">
        <v>59</v>
      </c>
      <c r="CR59" s="9" t="s">
        <v>60</v>
      </c>
      <c r="CS59" s="41"/>
      <c r="CT59" s="1"/>
      <c r="CU59" s="1"/>
      <c r="CV59" s="1"/>
      <c r="CW59" s="1"/>
      <c r="CX59" s="1"/>
      <c r="CY59" s="1"/>
      <c r="CZ59" s="1"/>
      <c r="DA59" s="1"/>
      <c r="DB59" s="13" t="s">
        <v>54</v>
      </c>
      <c r="DC59" s="13" t="s">
        <v>55</v>
      </c>
      <c r="DD59" s="13" t="s">
        <v>56</v>
      </c>
      <c r="DE59" s="13" t="s">
        <v>57</v>
      </c>
      <c r="DF59" s="13" t="s">
        <v>8</v>
      </c>
      <c r="DG59" s="8" t="s">
        <v>58</v>
      </c>
      <c r="DH59" s="8" t="s">
        <v>26</v>
      </c>
      <c r="DI59" s="8" t="s">
        <v>27</v>
      </c>
      <c r="DJ59" s="42" t="s">
        <v>28</v>
      </c>
      <c r="DK59" s="9" t="s">
        <v>59</v>
      </c>
      <c r="DL59" s="9" t="s">
        <v>60</v>
      </c>
      <c r="DM59" s="41"/>
      <c r="DN59" s="1"/>
      <c r="DO59" s="1"/>
      <c r="DP59" s="1"/>
      <c r="DQ59" s="1"/>
      <c r="DR59" s="1"/>
      <c r="DS59" s="1"/>
      <c r="DT59" s="1"/>
      <c r="DU59" s="1"/>
      <c r="DV59" s="13" t="s">
        <v>54</v>
      </c>
      <c r="DW59" s="13" t="s">
        <v>55</v>
      </c>
      <c r="DX59" s="13" t="s">
        <v>56</v>
      </c>
      <c r="DY59" s="13" t="s">
        <v>57</v>
      </c>
      <c r="DZ59" s="13" t="s">
        <v>8</v>
      </c>
      <c r="EA59" s="8" t="s">
        <v>58</v>
      </c>
      <c r="EB59" s="8" t="s">
        <v>26</v>
      </c>
      <c r="EC59" s="8" t="s">
        <v>27</v>
      </c>
      <c r="ED59" s="42" t="s">
        <v>28</v>
      </c>
      <c r="EE59" s="9" t="s">
        <v>59</v>
      </c>
      <c r="EF59" s="9" t="s">
        <v>60</v>
      </c>
      <c r="EG59" s="41"/>
    </row>
    <row r="60" s="1" customFormat="1" customHeight="1" spans="6:139">
      <c r="F60" s="11">
        <v>2465</v>
      </c>
      <c r="G60" s="12">
        <v>1.05</v>
      </c>
      <c r="H60" s="11">
        <v>1</v>
      </c>
      <c r="I60" s="11">
        <v>0</v>
      </c>
      <c r="J60" s="13">
        <f t="shared" ref="J60:J74" si="157">F60*G60*H60+I60</f>
        <v>2588.25</v>
      </c>
      <c r="K60" s="11">
        <v>1</v>
      </c>
      <c r="L60" s="11">
        <v>0.98</v>
      </c>
      <c r="M60" s="11">
        <v>2.3</v>
      </c>
      <c r="N60" s="42">
        <f t="shared" ref="N60:N74" si="158">L60*M60+1</f>
        <v>3.254</v>
      </c>
      <c r="O60" s="11">
        <v>1.15</v>
      </c>
      <c r="P60" s="9">
        <v>0.5</v>
      </c>
      <c r="Q60" s="43">
        <f t="shared" ref="Q60:Q74" si="159">J60*K60*N60*O60*P60</f>
        <v>4842.7451625</v>
      </c>
      <c r="Z60" s="11">
        <v>2465</v>
      </c>
      <c r="AA60" s="12">
        <v>1.05</v>
      </c>
      <c r="AB60" s="11">
        <v>1</v>
      </c>
      <c r="AC60" s="11">
        <v>0</v>
      </c>
      <c r="AD60" s="13">
        <f t="shared" ref="AD60:AD74" si="160">Z60*AA60*AB60+AC60</f>
        <v>2588.25</v>
      </c>
      <c r="AE60" s="11">
        <v>1</v>
      </c>
      <c r="AF60" s="11">
        <v>0.98</v>
      </c>
      <c r="AG60" s="11">
        <v>2.3</v>
      </c>
      <c r="AH60" s="42">
        <f t="shared" ref="AH60:AH74" si="161">AF60*AG60+1</f>
        <v>3.254</v>
      </c>
      <c r="AI60" s="11">
        <v>1.15</v>
      </c>
      <c r="AJ60" s="9">
        <v>0.5</v>
      </c>
      <c r="AK60" s="43">
        <f t="shared" ref="AK60:AK74" si="162">AD60*AE60*AH60*AI60*AJ60</f>
        <v>4842.7451625</v>
      </c>
      <c r="AT60" s="11">
        <v>2465</v>
      </c>
      <c r="AU60" s="12">
        <v>1.05</v>
      </c>
      <c r="AV60" s="11">
        <v>1</v>
      </c>
      <c r="AW60" s="11">
        <v>0</v>
      </c>
      <c r="AX60" s="13">
        <f t="shared" ref="AX60:AX74" si="163">AT60*AU60*AV60+AW60</f>
        <v>2588.25</v>
      </c>
      <c r="AY60" s="11">
        <v>1</v>
      </c>
      <c r="AZ60" s="11">
        <v>0.98</v>
      </c>
      <c r="BA60" s="11">
        <v>2.3</v>
      </c>
      <c r="BB60" s="42">
        <f t="shared" ref="BB60:BB74" si="164">AZ60*BA60+1</f>
        <v>3.254</v>
      </c>
      <c r="BC60" s="11">
        <v>1.15</v>
      </c>
      <c r="BD60" s="9">
        <v>0.5</v>
      </c>
      <c r="BE60" s="43">
        <f t="shared" ref="BE60:BE74" si="165">AX60*AY60*BB60*BC60*BD60</f>
        <v>4842.7451625</v>
      </c>
      <c r="BN60" s="11">
        <v>2465</v>
      </c>
      <c r="BO60" s="12">
        <v>1.05</v>
      </c>
      <c r="BP60" s="11">
        <v>1</v>
      </c>
      <c r="BQ60" s="11">
        <v>0</v>
      </c>
      <c r="BR60" s="13">
        <f t="shared" ref="BR60:BR74" si="166">BN60*BO60*BP60+BQ60</f>
        <v>2588.25</v>
      </c>
      <c r="BS60" s="11">
        <v>1</v>
      </c>
      <c r="BT60" s="11">
        <v>0.98</v>
      </c>
      <c r="BU60" s="11">
        <v>2.3</v>
      </c>
      <c r="BV60" s="42">
        <f t="shared" ref="BV60:BV74" si="167">BT60*BU60+1</f>
        <v>3.254</v>
      </c>
      <c r="BW60" s="11">
        <v>1.15</v>
      </c>
      <c r="BX60" s="9">
        <v>0.5</v>
      </c>
      <c r="BY60" s="43">
        <f t="shared" ref="BY60:BY74" si="168">BR60*BS60*BV60*BW60*BX60</f>
        <v>4842.7451625</v>
      </c>
      <c r="CH60" s="11">
        <f t="shared" ref="CH60:CH74" si="169">2465+428</f>
        <v>2893</v>
      </c>
      <c r="CI60" s="12">
        <v>1.05</v>
      </c>
      <c r="CJ60" s="11">
        <v>1</v>
      </c>
      <c r="CK60" s="11">
        <v>0</v>
      </c>
      <c r="CL60" s="13">
        <f t="shared" ref="CL60:CL74" si="170">CH60*CI60*CJ60+CK60</f>
        <v>3037.65</v>
      </c>
      <c r="CM60" s="11">
        <v>1</v>
      </c>
      <c r="CN60" s="11">
        <v>0.98</v>
      </c>
      <c r="CO60" s="11">
        <v>2.3</v>
      </c>
      <c r="CP60" s="42">
        <f t="shared" ref="CP60:CP74" si="171">CN60*CO60+1</f>
        <v>3.254</v>
      </c>
      <c r="CQ60" s="11">
        <v>1.15</v>
      </c>
      <c r="CR60" s="9">
        <v>0.5</v>
      </c>
      <c r="CS60" s="43">
        <f t="shared" ref="CS60:CS74" si="172">CL60*CM60*CP60*CQ60*CR60</f>
        <v>5683.5950325</v>
      </c>
      <c r="DB60" s="11">
        <f t="shared" ref="DB60:DB74" si="173">2465+440</f>
        <v>2905</v>
      </c>
      <c r="DC60" s="12">
        <v>1.05</v>
      </c>
      <c r="DD60" s="11">
        <v>1</v>
      </c>
      <c r="DE60" s="11">
        <v>0</v>
      </c>
      <c r="DF60" s="13">
        <f t="shared" ref="DF60:DF74" si="174">DB60*DC60*DD60+DE60</f>
        <v>3050.25</v>
      </c>
      <c r="DG60" s="11">
        <v>1</v>
      </c>
      <c r="DH60" s="11">
        <v>0.98</v>
      </c>
      <c r="DI60" s="11">
        <v>2.3</v>
      </c>
      <c r="DJ60" s="42">
        <f t="shared" ref="DJ60:DJ74" si="175">DH60*DI60+1</f>
        <v>3.254</v>
      </c>
      <c r="DK60" s="11">
        <v>1.15</v>
      </c>
      <c r="DL60" s="9">
        <v>0.5</v>
      </c>
      <c r="DM60" s="43">
        <f t="shared" ref="DM60:DM74" si="176">DF60*DG60*DJ60*DK60*DL60</f>
        <v>5707.1702625</v>
      </c>
      <c r="DV60" s="11">
        <f t="shared" ref="DV60:DV74" si="177">2465+499</f>
        <v>2964</v>
      </c>
      <c r="DW60" s="12">
        <v>1.05</v>
      </c>
      <c r="DX60" s="11">
        <v>1</v>
      </c>
      <c r="DY60" s="11">
        <v>0</v>
      </c>
      <c r="DZ60" s="13">
        <f t="shared" ref="DZ60:DZ74" si="178">DV60*DW60*DX60+DY60</f>
        <v>3112.2</v>
      </c>
      <c r="EA60" s="11">
        <v>1</v>
      </c>
      <c r="EB60" s="11">
        <v>0.98</v>
      </c>
      <c r="EC60" s="11">
        <v>3.1</v>
      </c>
      <c r="ED60" s="42">
        <f t="shared" ref="ED60:ED74" si="179">EB60*EC60+1</f>
        <v>4.038</v>
      </c>
      <c r="EE60" s="11">
        <v>1.15</v>
      </c>
      <c r="EF60" s="9">
        <v>0.5</v>
      </c>
      <c r="EG60" s="43">
        <f t="shared" ref="EG60:EG74" si="180">DZ60*EA60*ED60*EE60*EF60</f>
        <v>7226.06157</v>
      </c>
    </row>
    <row r="61" s="1" customFormat="1" customHeight="1" spans="6:139">
      <c r="F61" s="11">
        <v>2465</v>
      </c>
      <c r="G61" s="12">
        <v>1.06</v>
      </c>
      <c r="H61" s="11">
        <v>1</v>
      </c>
      <c r="I61" s="11">
        <v>0</v>
      </c>
      <c r="J61" s="13">
        <f t="shared" si="157"/>
        <v>2612.9</v>
      </c>
      <c r="K61" s="11">
        <v>1</v>
      </c>
      <c r="L61" s="11">
        <v>0.98</v>
      </c>
      <c r="M61" s="11">
        <v>2.3</v>
      </c>
      <c r="N61" s="42">
        <f t="shared" si="158"/>
        <v>3.254</v>
      </c>
      <c r="O61" s="11">
        <v>1.15</v>
      </c>
      <c r="P61" s="9">
        <v>0.5</v>
      </c>
      <c r="Q61" s="43">
        <f t="shared" si="159"/>
        <v>4888.866545</v>
      </c>
      <c r="Z61" s="11">
        <v>2465</v>
      </c>
      <c r="AA61" s="12">
        <v>1.06</v>
      </c>
      <c r="AB61" s="11">
        <v>1</v>
      </c>
      <c r="AC61" s="11">
        <v>0</v>
      </c>
      <c r="AD61" s="13">
        <f t="shared" si="160"/>
        <v>2612.9</v>
      </c>
      <c r="AE61" s="11">
        <v>1</v>
      </c>
      <c r="AF61" s="11">
        <v>0.98</v>
      </c>
      <c r="AG61" s="11">
        <v>2.3</v>
      </c>
      <c r="AH61" s="42">
        <f t="shared" si="161"/>
        <v>3.254</v>
      </c>
      <c r="AI61" s="11">
        <v>1.15</v>
      </c>
      <c r="AJ61" s="9">
        <v>0.5</v>
      </c>
      <c r="AK61" s="43">
        <f t="shared" si="162"/>
        <v>4888.866545</v>
      </c>
      <c r="AT61" s="11">
        <v>2465</v>
      </c>
      <c r="AU61" s="12">
        <v>1.06</v>
      </c>
      <c r="AV61" s="11">
        <v>1</v>
      </c>
      <c r="AW61" s="11">
        <v>0</v>
      </c>
      <c r="AX61" s="13">
        <f t="shared" si="163"/>
        <v>2612.9</v>
      </c>
      <c r="AY61" s="11">
        <v>1</v>
      </c>
      <c r="AZ61" s="11">
        <v>0.98</v>
      </c>
      <c r="BA61" s="11">
        <v>2.3</v>
      </c>
      <c r="BB61" s="42">
        <f t="shared" si="164"/>
        <v>3.254</v>
      </c>
      <c r="BC61" s="11">
        <v>1.15</v>
      </c>
      <c r="BD61" s="9">
        <v>0.5</v>
      </c>
      <c r="BE61" s="43">
        <f t="shared" si="165"/>
        <v>4888.866545</v>
      </c>
      <c r="BN61" s="11">
        <v>2465</v>
      </c>
      <c r="BO61" s="12">
        <v>1.06</v>
      </c>
      <c r="BP61" s="11">
        <v>1</v>
      </c>
      <c r="BQ61" s="11">
        <v>0</v>
      </c>
      <c r="BR61" s="13">
        <f t="shared" si="166"/>
        <v>2612.9</v>
      </c>
      <c r="BS61" s="11">
        <v>1</v>
      </c>
      <c r="BT61" s="11">
        <v>0.98</v>
      </c>
      <c r="BU61" s="11">
        <v>2.3</v>
      </c>
      <c r="BV61" s="42">
        <f t="shared" si="167"/>
        <v>3.254</v>
      </c>
      <c r="BW61" s="11">
        <v>1.15</v>
      </c>
      <c r="BX61" s="9">
        <v>0.5</v>
      </c>
      <c r="BY61" s="43">
        <f t="shared" si="168"/>
        <v>4888.866545</v>
      </c>
      <c r="CH61" s="11">
        <f t="shared" si="169"/>
        <v>2893</v>
      </c>
      <c r="CI61" s="12">
        <v>1.06</v>
      </c>
      <c r="CJ61" s="11">
        <v>1</v>
      </c>
      <c r="CK61" s="11">
        <v>0</v>
      </c>
      <c r="CL61" s="13">
        <f t="shared" si="170"/>
        <v>3066.58</v>
      </c>
      <c r="CM61" s="11">
        <v>1</v>
      </c>
      <c r="CN61" s="11">
        <v>0.98</v>
      </c>
      <c r="CO61" s="11">
        <v>2.3</v>
      </c>
      <c r="CP61" s="42">
        <f t="shared" si="171"/>
        <v>3.254</v>
      </c>
      <c r="CQ61" s="11">
        <v>1.15</v>
      </c>
      <c r="CR61" s="9">
        <v>0.5</v>
      </c>
      <c r="CS61" s="43">
        <f t="shared" si="172"/>
        <v>5737.724509</v>
      </c>
      <c r="DB61" s="11">
        <f t="shared" si="173"/>
        <v>2905</v>
      </c>
      <c r="DC61" s="12">
        <v>1.06</v>
      </c>
      <c r="DD61" s="11">
        <v>1</v>
      </c>
      <c r="DE61" s="11">
        <v>0</v>
      </c>
      <c r="DF61" s="13">
        <f t="shared" si="174"/>
        <v>3079.3</v>
      </c>
      <c r="DG61" s="11">
        <v>1</v>
      </c>
      <c r="DH61" s="11">
        <v>0.98</v>
      </c>
      <c r="DI61" s="11">
        <v>2.3</v>
      </c>
      <c r="DJ61" s="42">
        <f t="shared" si="175"/>
        <v>3.254</v>
      </c>
      <c r="DK61" s="11">
        <v>1.15</v>
      </c>
      <c r="DL61" s="9">
        <v>0.5</v>
      </c>
      <c r="DM61" s="43">
        <f t="shared" si="176"/>
        <v>5761.524265</v>
      </c>
      <c r="DV61" s="11">
        <f t="shared" si="177"/>
        <v>2964</v>
      </c>
      <c r="DW61" s="12">
        <v>1.06</v>
      </c>
      <c r="DX61" s="11">
        <v>1</v>
      </c>
      <c r="DY61" s="11">
        <v>0</v>
      </c>
      <c r="DZ61" s="13">
        <f t="shared" si="178"/>
        <v>3141.84</v>
      </c>
      <c r="EA61" s="11">
        <v>1</v>
      </c>
      <c r="EB61" s="11">
        <v>0.98</v>
      </c>
      <c r="EC61" s="11">
        <v>3.1</v>
      </c>
      <c r="ED61" s="42">
        <f t="shared" si="179"/>
        <v>4.038</v>
      </c>
      <c r="EE61" s="11">
        <v>1.15</v>
      </c>
      <c r="EF61" s="9">
        <v>0.5</v>
      </c>
      <c r="EG61" s="43">
        <f t="shared" si="180"/>
        <v>7294.881204</v>
      </c>
    </row>
    <row r="62" s="1" customFormat="1" customHeight="1" spans="6:139">
      <c r="F62" s="11">
        <v>2465</v>
      </c>
      <c r="G62" s="12">
        <v>1.31</v>
      </c>
      <c r="H62" s="11">
        <v>1</v>
      </c>
      <c r="I62" s="11">
        <v>0</v>
      </c>
      <c r="J62" s="13">
        <f t="shared" si="157"/>
        <v>3229.15</v>
      </c>
      <c r="K62" s="11">
        <v>1</v>
      </c>
      <c r="L62" s="11">
        <v>0.98</v>
      </c>
      <c r="M62" s="11">
        <v>2.3</v>
      </c>
      <c r="N62" s="42">
        <f t="shared" si="158"/>
        <v>3.254</v>
      </c>
      <c r="O62" s="11">
        <v>1.15</v>
      </c>
      <c r="P62" s="9">
        <v>0.5</v>
      </c>
      <c r="Q62" s="43">
        <f t="shared" si="159"/>
        <v>6041.9011075</v>
      </c>
      <c r="Z62" s="11">
        <v>2465</v>
      </c>
      <c r="AA62" s="12">
        <v>1.31</v>
      </c>
      <c r="AB62" s="11">
        <v>1</v>
      </c>
      <c r="AC62" s="11">
        <v>0</v>
      </c>
      <c r="AD62" s="13">
        <f t="shared" si="160"/>
        <v>3229.15</v>
      </c>
      <c r="AE62" s="11">
        <v>1</v>
      </c>
      <c r="AF62" s="11">
        <v>0.98</v>
      </c>
      <c r="AG62" s="11">
        <v>2.3</v>
      </c>
      <c r="AH62" s="42">
        <f t="shared" si="161"/>
        <v>3.254</v>
      </c>
      <c r="AI62" s="11">
        <v>1.15</v>
      </c>
      <c r="AJ62" s="9">
        <v>0.5</v>
      </c>
      <c r="AK62" s="43">
        <f t="shared" si="162"/>
        <v>6041.9011075</v>
      </c>
      <c r="AT62" s="11">
        <v>2465</v>
      </c>
      <c r="AU62" s="12">
        <v>1.31</v>
      </c>
      <c r="AV62" s="11">
        <v>1</v>
      </c>
      <c r="AW62" s="11">
        <v>0</v>
      </c>
      <c r="AX62" s="13">
        <f t="shared" si="163"/>
        <v>3229.15</v>
      </c>
      <c r="AY62" s="11">
        <v>1</v>
      </c>
      <c r="AZ62" s="11">
        <v>0.98</v>
      </c>
      <c r="BA62" s="11">
        <v>2.3</v>
      </c>
      <c r="BB62" s="42">
        <f t="shared" si="164"/>
        <v>3.254</v>
      </c>
      <c r="BC62" s="11">
        <v>1.15</v>
      </c>
      <c r="BD62" s="9">
        <v>0.5</v>
      </c>
      <c r="BE62" s="43">
        <f t="shared" si="165"/>
        <v>6041.9011075</v>
      </c>
      <c r="BN62" s="11">
        <v>2465</v>
      </c>
      <c r="BO62" s="12">
        <v>1.31</v>
      </c>
      <c r="BP62" s="11">
        <v>1</v>
      </c>
      <c r="BQ62" s="11">
        <v>0</v>
      </c>
      <c r="BR62" s="13">
        <f t="shared" si="166"/>
        <v>3229.15</v>
      </c>
      <c r="BS62" s="11">
        <v>1</v>
      </c>
      <c r="BT62" s="11">
        <v>0.98</v>
      </c>
      <c r="BU62" s="11">
        <v>2.3</v>
      </c>
      <c r="BV62" s="42">
        <f t="shared" si="167"/>
        <v>3.254</v>
      </c>
      <c r="BW62" s="11">
        <v>1.15</v>
      </c>
      <c r="BX62" s="9">
        <v>0.5</v>
      </c>
      <c r="BY62" s="43">
        <f t="shared" si="168"/>
        <v>6041.9011075</v>
      </c>
      <c r="CH62" s="11">
        <f t="shared" si="169"/>
        <v>2893</v>
      </c>
      <c r="CI62" s="12">
        <v>1.31</v>
      </c>
      <c r="CJ62" s="11">
        <v>1</v>
      </c>
      <c r="CK62" s="11">
        <v>0</v>
      </c>
      <c r="CL62" s="13">
        <f t="shared" si="170"/>
        <v>3789.83</v>
      </c>
      <c r="CM62" s="11">
        <v>1</v>
      </c>
      <c r="CN62" s="11">
        <v>0.98</v>
      </c>
      <c r="CO62" s="11">
        <v>2.3</v>
      </c>
      <c r="CP62" s="42">
        <f t="shared" si="171"/>
        <v>3.254</v>
      </c>
      <c r="CQ62" s="11">
        <v>1.15</v>
      </c>
      <c r="CR62" s="9">
        <v>0.5</v>
      </c>
      <c r="CS62" s="43">
        <f t="shared" si="172"/>
        <v>7090.9614215</v>
      </c>
      <c r="DB62" s="11">
        <f t="shared" si="173"/>
        <v>2905</v>
      </c>
      <c r="DC62" s="12">
        <v>1.31</v>
      </c>
      <c r="DD62" s="11">
        <v>1</v>
      </c>
      <c r="DE62" s="11">
        <v>0</v>
      </c>
      <c r="DF62" s="13">
        <f t="shared" si="174"/>
        <v>3805.55</v>
      </c>
      <c r="DG62" s="11">
        <v>1</v>
      </c>
      <c r="DH62" s="11">
        <v>0.98</v>
      </c>
      <c r="DI62" s="11">
        <v>2.3</v>
      </c>
      <c r="DJ62" s="42">
        <f t="shared" si="175"/>
        <v>3.254</v>
      </c>
      <c r="DK62" s="11">
        <v>1.15</v>
      </c>
      <c r="DL62" s="9">
        <v>0.5</v>
      </c>
      <c r="DM62" s="43">
        <f t="shared" si="176"/>
        <v>7120.3743275</v>
      </c>
      <c r="DV62" s="11">
        <f t="shared" si="177"/>
        <v>2964</v>
      </c>
      <c r="DW62" s="12">
        <v>1.31</v>
      </c>
      <c r="DX62" s="11">
        <v>1</v>
      </c>
      <c r="DY62" s="11">
        <v>0</v>
      </c>
      <c r="DZ62" s="13">
        <f t="shared" si="178"/>
        <v>3882.84</v>
      </c>
      <c r="EA62" s="11">
        <v>1</v>
      </c>
      <c r="EB62" s="11">
        <v>0.98</v>
      </c>
      <c r="EC62" s="11">
        <v>3.1</v>
      </c>
      <c r="ED62" s="42">
        <f t="shared" si="179"/>
        <v>4.038</v>
      </c>
      <c r="EE62" s="11">
        <v>1.15</v>
      </c>
      <c r="EF62" s="9">
        <v>0.5</v>
      </c>
      <c r="EG62" s="43">
        <f t="shared" si="180"/>
        <v>9015.372054</v>
      </c>
    </row>
    <row r="63" s="1" customFormat="1" customHeight="1" spans="6:139">
      <c r="F63" s="11">
        <v>2465</v>
      </c>
      <c r="G63" s="12">
        <v>0.75</v>
      </c>
      <c r="H63" s="11">
        <v>1</v>
      </c>
      <c r="I63" s="11">
        <v>0</v>
      </c>
      <c r="J63" s="13">
        <f t="shared" si="157"/>
        <v>1848.75</v>
      </c>
      <c r="K63" s="11">
        <v>1</v>
      </c>
      <c r="L63" s="11">
        <v>0.98</v>
      </c>
      <c r="M63" s="11">
        <v>2.3</v>
      </c>
      <c r="N63" s="42">
        <f t="shared" si="158"/>
        <v>3.254</v>
      </c>
      <c r="O63" s="11">
        <v>1.15</v>
      </c>
      <c r="P63" s="9">
        <v>0.5</v>
      </c>
      <c r="Q63" s="43">
        <f t="shared" si="159"/>
        <v>3459.1036875</v>
      </c>
      <c r="Z63" s="11">
        <v>2465</v>
      </c>
      <c r="AA63" s="12">
        <v>0.75</v>
      </c>
      <c r="AB63" s="11">
        <v>1</v>
      </c>
      <c r="AC63" s="11">
        <v>0</v>
      </c>
      <c r="AD63" s="13">
        <f t="shared" si="160"/>
        <v>1848.75</v>
      </c>
      <c r="AE63" s="11">
        <v>1</v>
      </c>
      <c r="AF63" s="11">
        <v>0.98</v>
      </c>
      <c r="AG63" s="11">
        <v>2.3</v>
      </c>
      <c r="AH63" s="42">
        <f t="shared" si="161"/>
        <v>3.254</v>
      </c>
      <c r="AI63" s="11">
        <v>1.15</v>
      </c>
      <c r="AJ63" s="9">
        <v>0.5</v>
      </c>
      <c r="AK63" s="43">
        <f t="shared" si="162"/>
        <v>3459.1036875</v>
      </c>
      <c r="AT63" s="11">
        <v>2465</v>
      </c>
      <c r="AU63" s="12">
        <v>0.75</v>
      </c>
      <c r="AV63" s="11">
        <v>1</v>
      </c>
      <c r="AW63" s="11">
        <v>0</v>
      </c>
      <c r="AX63" s="13">
        <f t="shared" si="163"/>
        <v>1848.75</v>
      </c>
      <c r="AY63" s="11">
        <v>1</v>
      </c>
      <c r="AZ63" s="11">
        <v>0.98</v>
      </c>
      <c r="BA63" s="11">
        <v>2.3</v>
      </c>
      <c r="BB63" s="42">
        <f t="shared" si="164"/>
        <v>3.254</v>
      </c>
      <c r="BC63" s="11">
        <v>1.15</v>
      </c>
      <c r="BD63" s="9">
        <v>0.5</v>
      </c>
      <c r="BE63" s="43">
        <f t="shared" si="165"/>
        <v>3459.1036875</v>
      </c>
      <c r="BN63" s="11">
        <v>2465</v>
      </c>
      <c r="BO63" s="12">
        <v>0.75</v>
      </c>
      <c r="BP63" s="11">
        <v>1</v>
      </c>
      <c r="BQ63" s="11">
        <v>0</v>
      </c>
      <c r="BR63" s="13">
        <f t="shared" si="166"/>
        <v>1848.75</v>
      </c>
      <c r="BS63" s="11">
        <v>1</v>
      </c>
      <c r="BT63" s="11">
        <v>0.98</v>
      </c>
      <c r="BU63" s="11">
        <v>2.3</v>
      </c>
      <c r="BV63" s="42">
        <f t="shared" si="167"/>
        <v>3.254</v>
      </c>
      <c r="BW63" s="11">
        <v>1.15</v>
      </c>
      <c r="BX63" s="9">
        <v>0.5</v>
      </c>
      <c r="BY63" s="43">
        <f t="shared" si="168"/>
        <v>3459.1036875</v>
      </c>
      <c r="CH63" s="11">
        <f t="shared" si="169"/>
        <v>2893</v>
      </c>
      <c r="CI63" s="12">
        <v>0.75</v>
      </c>
      <c r="CJ63" s="11">
        <v>1</v>
      </c>
      <c r="CK63" s="11">
        <v>0</v>
      </c>
      <c r="CL63" s="13">
        <f t="shared" si="170"/>
        <v>2169.75</v>
      </c>
      <c r="CM63" s="11">
        <v>1</v>
      </c>
      <c r="CN63" s="11">
        <v>0.98</v>
      </c>
      <c r="CO63" s="11">
        <v>2.3</v>
      </c>
      <c r="CP63" s="42">
        <f t="shared" si="171"/>
        <v>3.254</v>
      </c>
      <c r="CQ63" s="11">
        <v>1.15</v>
      </c>
      <c r="CR63" s="9">
        <v>0.5</v>
      </c>
      <c r="CS63" s="43">
        <f t="shared" si="172"/>
        <v>4059.7107375</v>
      </c>
      <c r="DB63" s="11">
        <f t="shared" si="173"/>
        <v>2905</v>
      </c>
      <c r="DC63" s="12">
        <v>0.75</v>
      </c>
      <c r="DD63" s="11">
        <v>1</v>
      </c>
      <c r="DE63" s="11">
        <v>0</v>
      </c>
      <c r="DF63" s="13">
        <f t="shared" si="174"/>
        <v>2178.75</v>
      </c>
      <c r="DG63" s="11">
        <v>1</v>
      </c>
      <c r="DH63" s="11">
        <v>0.98</v>
      </c>
      <c r="DI63" s="11">
        <v>2.3</v>
      </c>
      <c r="DJ63" s="42">
        <f t="shared" si="175"/>
        <v>3.254</v>
      </c>
      <c r="DK63" s="11">
        <v>1.15</v>
      </c>
      <c r="DL63" s="9">
        <v>0.5</v>
      </c>
      <c r="DM63" s="43">
        <f t="shared" si="176"/>
        <v>4076.5501875</v>
      </c>
      <c r="DV63" s="11">
        <f t="shared" si="177"/>
        <v>2964</v>
      </c>
      <c r="DW63" s="12">
        <v>0.75</v>
      </c>
      <c r="DX63" s="11">
        <v>1</v>
      </c>
      <c r="DY63" s="11">
        <v>0</v>
      </c>
      <c r="DZ63" s="13">
        <f t="shared" si="178"/>
        <v>2223</v>
      </c>
      <c r="EA63" s="11">
        <v>1</v>
      </c>
      <c r="EB63" s="11">
        <v>0.98</v>
      </c>
      <c r="EC63" s="11">
        <v>3.1</v>
      </c>
      <c r="ED63" s="42">
        <f t="shared" si="179"/>
        <v>4.038</v>
      </c>
      <c r="EE63" s="11">
        <v>1.15</v>
      </c>
      <c r="EF63" s="9">
        <v>0.5</v>
      </c>
      <c r="EG63" s="43">
        <f t="shared" si="180"/>
        <v>5161.47255</v>
      </c>
    </row>
    <row r="64" s="1" customFormat="1" customHeight="1" spans="6:139">
      <c r="F64" s="11">
        <v>2465</v>
      </c>
      <c r="G64" s="12">
        <v>0.75</v>
      </c>
      <c r="H64" s="11">
        <v>1</v>
      </c>
      <c r="I64" s="11">
        <v>0</v>
      </c>
      <c r="J64" s="13">
        <f t="shared" si="157"/>
        <v>1848.75</v>
      </c>
      <c r="K64" s="11">
        <v>1</v>
      </c>
      <c r="L64" s="11">
        <v>0.98</v>
      </c>
      <c r="M64" s="11">
        <v>2.3</v>
      </c>
      <c r="N64" s="42">
        <f t="shared" si="158"/>
        <v>3.254</v>
      </c>
      <c r="O64" s="11">
        <v>1.15</v>
      </c>
      <c r="P64" s="9">
        <v>0.5</v>
      </c>
      <c r="Q64" s="43">
        <f t="shared" si="159"/>
        <v>3459.1036875</v>
      </c>
      <c r="Z64" s="11">
        <v>2465</v>
      </c>
      <c r="AA64" s="12">
        <v>0.75</v>
      </c>
      <c r="AB64" s="11">
        <v>1</v>
      </c>
      <c r="AC64" s="11">
        <v>0</v>
      </c>
      <c r="AD64" s="13">
        <f t="shared" si="160"/>
        <v>1848.75</v>
      </c>
      <c r="AE64" s="11">
        <v>1</v>
      </c>
      <c r="AF64" s="11">
        <v>0.98</v>
      </c>
      <c r="AG64" s="11">
        <v>2.3</v>
      </c>
      <c r="AH64" s="42">
        <f t="shared" si="161"/>
        <v>3.254</v>
      </c>
      <c r="AI64" s="11">
        <v>1.15</v>
      </c>
      <c r="AJ64" s="9">
        <v>0.5</v>
      </c>
      <c r="AK64" s="43">
        <f t="shared" si="162"/>
        <v>3459.1036875</v>
      </c>
      <c r="AT64" s="11">
        <v>2465</v>
      </c>
      <c r="AU64" s="12">
        <v>0.75</v>
      </c>
      <c r="AV64" s="11">
        <v>1</v>
      </c>
      <c r="AW64" s="11">
        <v>0</v>
      </c>
      <c r="AX64" s="13">
        <f t="shared" si="163"/>
        <v>1848.75</v>
      </c>
      <c r="AY64" s="11">
        <v>1</v>
      </c>
      <c r="AZ64" s="11">
        <v>0.98</v>
      </c>
      <c r="BA64" s="11">
        <v>2.3</v>
      </c>
      <c r="BB64" s="42">
        <f t="shared" si="164"/>
        <v>3.254</v>
      </c>
      <c r="BC64" s="11">
        <v>1.15</v>
      </c>
      <c r="BD64" s="9">
        <v>0.5</v>
      </c>
      <c r="BE64" s="43">
        <f t="shared" si="165"/>
        <v>3459.1036875</v>
      </c>
      <c r="BN64" s="11">
        <v>2465</v>
      </c>
      <c r="BO64" s="12">
        <v>0.75</v>
      </c>
      <c r="BP64" s="11">
        <v>1</v>
      </c>
      <c r="BQ64" s="11">
        <v>0</v>
      </c>
      <c r="BR64" s="13">
        <f t="shared" si="166"/>
        <v>1848.75</v>
      </c>
      <c r="BS64" s="11">
        <v>1</v>
      </c>
      <c r="BT64" s="11">
        <v>0.98</v>
      </c>
      <c r="BU64" s="11">
        <v>2.3</v>
      </c>
      <c r="BV64" s="42">
        <f t="shared" si="167"/>
        <v>3.254</v>
      </c>
      <c r="BW64" s="11">
        <v>1.15</v>
      </c>
      <c r="BX64" s="9">
        <v>0.5</v>
      </c>
      <c r="BY64" s="43">
        <f t="shared" si="168"/>
        <v>3459.1036875</v>
      </c>
      <c r="CH64" s="11">
        <f t="shared" si="169"/>
        <v>2893</v>
      </c>
      <c r="CI64" s="12">
        <v>0.75</v>
      </c>
      <c r="CJ64" s="11">
        <v>1</v>
      </c>
      <c r="CK64" s="11">
        <v>0</v>
      </c>
      <c r="CL64" s="13">
        <f t="shared" si="170"/>
        <v>2169.75</v>
      </c>
      <c r="CM64" s="11">
        <v>1</v>
      </c>
      <c r="CN64" s="11">
        <v>0.98</v>
      </c>
      <c r="CO64" s="11">
        <v>2.3</v>
      </c>
      <c r="CP64" s="42">
        <f t="shared" si="171"/>
        <v>3.254</v>
      </c>
      <c r="CQ64" s="11">
        <v>1.15</v>
      </c>
      <c r="CR64" s="9">
        <v>0.5</v>
      </c>
      <c r="CS64" s="43">
        <f t="shared" si="172"/>
        <v>4059.7107375</v>
      </c>
      <c r="DB64" s="11">
        <f t="shared" si="173"/>
        <v>2905</v>
      </c>
      <c r="DC64" s="12">
        <v>0.75</v>
      </c>
      <c r="DD64" s="11">
        <v>1</v>
      </c>
      <c r="DE64" s="11">
        <v>0</v>
      </c>
      <c r="DF64" s="13">
        <f t="shared" si="174"/>
        <v>2178.75</v>
      </c>
      <c r="DG64" s="11">
        <v>1</v>
      </c>
      <c r="DH64" s="11">
        <v>0.98</v>
      </c>
      <c r="DI64" s="11">
        <v>2.3</v>
      </c>
      <c r="DJ64" s="42">
        <f t="shared" si="175"/>
        <v>3.254</v>
      </c>
      <c r="DK64" s="11">
        <v>1.15</v>
      </c>
      <c r="DL64" s="9">
        <v>0.5</v>
      </c>
      <c r="DM64" s="43">
        <f t="shared" si="176"/>
        <v>4076.5501875</v>
      </c>
      <c r="DV64" s="11">
        <f t="shared" si="177"/>
        <v>2964</v>
      </c>
      <c r="DW64" s="12">
        <v>0.75</v>
      </c>
      <c r="DX64" s="11">
        <v>1</v>
      </c>
      <c r="DY64" s="11">
        <v>0</v>
      </c>
      <c r="DZ64" s="13">
        <f t="shared" si="178"/>
        <v>2223</v>
      </c>
      <c r="EA64" s="11">
        <v>1</v>
      </c>
      <c r="EB64" s="11">
        <v>0.98</v>
      </c>
      <c r="EC64" s="11">
        <v>3.1</v>
      </c>
      <c r="ED64" s="42">
        <f t="shared" si="179"/>
        <v>4.038</v>
      </c>
      <c r="EE64" s="11">
        <v>1.15</v>
      </c>
      <c r="EF64" s="9">
        <v>0.5</v>
      </c>
      <c r="EG64" s="43">
        <f t="shared" si="180"/>
        <v>5161.47255</v>
      </c>
    </row>
    <row r="65" s="1" customFormat="1" customHeight="1" spans="6:137">
      <c r="F65" s="11">
        <v>2465</v>
      </c>
      <c r="G65" s="12">
        <v>1.8</v>
      </c>
      <c r="H65" s="11">
        <v>1</v>
      </c>
      <c r="I65" s="11">
        <v>0</v>
      </c>
      <c r="J65" s="13">
        <f t="shared" si="157"/>
        <v>4437</v>
      </c>
      <c r="K65" s="11">
        <v>1</v>
      </c>
      <c r="L65" s="11">
        <v>0.98</v>
      </c>
      <c r="M65" s="11">
        <v>2.3</v>
      </c>
      <c r="N65" s="42">
        <f t="shared" si="158"/>
        <v>3.254</v>
      </c>
      <c r="O65" s="11">
        <v>1.15</v>
      </c>
      <c r="P65" s="9">
        <v>0.5</v>
      </c>
      <c r="Q65" s="43">
        <f t="shared" si="159"/>
        <v>8301.84885</v>
      </c>
      <c r="Z65" s="11">
        <v>2465</v>
      </c>
      <c r="AA65" s="12">
        <v>1.8</v>
      </c>
      <c r="AB65" s="11">
        <v>1</v>
      </c>
      <c r="AC65" s="11">
        <v>0</v>
      </c>
      <c r="AD65" s="13">
        <f t="shared" si="160"/>
        <v>4437</v>
      </c>
      <c r="AE65" s="11">
        <v>1</v>
      </c>
      <c r="AF65" s="11">
        <v>0.98</v>
      </c>
      <c r="AG65" s="11">
        <v>2.3</v>
      </c>
      <c r="AH65" s="42">
        <f t="shared" si="161"/>
        <v>3.254</v>
      </c>
      <c r="AI65" s="11">
        <v>1.15</v>
      </c>
      <c r="AJ65" s="9">
        <v>0.5</v>
      </c>
      <c r="AK65" s="43">
        <f t="shared" si="162"/>
        <v>8301.84885</v>
      </c>
      <c r="AT65" s="11">
        <v>2465</v>
      </c>
      <c r="AU65" s="12">
        <v>1.8</v>
      </c>
      <c r="AV65" s="11">
        <v>1</v>
      </c>
      <c r="AW65" s="11">
        <v>0</v>
      </c>
      <c r="AX65" s="13">
        <f t="shared" si="163"/>
        <v>4437</v>
      </c>
      <c r="AY65" s="11">
        <v>1</v>
      </c>
      <c r="AZ65" s="11">
        <v>0.98</v>
      </c>
      <c r="BA65" s="11">
        <v>2.3</v>
      </c>
      <c r="BB65" s="42">
        <f t="shared" si="164"/>
        <v>3.254</v>
      </c>
      <c r="BC65" s="11">
        <v>1.15</v>
      </c>
      <c r="BD65" s="9">
        <v>0.5</v>
      </c>
      <c r="BE65" s="43">
        <f t="shared" si="165"/>
        <v>8301.84885</v>
      </c>
      <c r="BN65" s="11">
        <v>2465</v>
      </c>
      <c r="BO65" s="12">
        <v>1.8</v>
      </c>
      <c r="BP65" s="11">
        <v>1</v>
      </c>
      <c r="BQ65" s="11">
        <v>0</v>
      </c>
      <c r="BR65" s="13">
        <f t="shared" si="166"/>
        <v>4437</v>
      </c>
      <c r="BS65" s="11">
        <v>1</v>
      </c>
      <c r="BT65" s="11">
        <v>0.98</v>
      </c>
      <c r="BU65" s="11">
        <v>2.3</v>
      </c>
      <c r="BV65" s="42">
        <f t="shared" si="167"/>
        <v>3.254</v>
      </c>
      <c r="BW65" s="11">
        <v>1.15</v>
      </c>
      <c r="BX65" s="9">
        <v>0.5</v>
      </c>
      <c r="BY65" s="43">
        <f t="shared" si="168"/>
        <v>8301.84885</v>
      </c>
      <c r="CH65" s="11">
        <f t="shared" si="169"/>
        <v>2893</v>
      </c>
      <c r="CI65" s="12">
        <v>1.8</v>
      </c>
      <c r="CJ65" s="11">
        <v>1</v>
      </c>
      <c r="CK65" s="11">
        <v>0</v>
      </c>
      <c r="CL65" s="13">
        <f t="shared" si="170"/>
        <v>5207.4</v>
      </c>
      <c r="CM65" s="11">
        <v>1</v>
      </c>
      <c r="CN65" s="11">
        <v>0.98</v>
      </c>
      <c r="CO65" s="11">
        <v>2.3</v>
      </c>
      <c r="CP65" s="42">
        <f t="shared" si="171"/>
        <v>3.254</v>
      </c>
      <c r="CQ65" s="11">
        <v>1.15</v>
      </c>
      <c r="CR65" s="9">
        <v>0.5</v>
      </c>
      <c r="CS65" s="43">
        <f t="shared" si="172"/>
        <v>9743.30577</v>
      </c>
      <c r="DB65" s="11">
        <f t="shared" si="173"/>
        <v>2905</v>
      </c>
      <c r="DC65" s="12">
        <v>1.8</v>
      </c>
      <c r="DD65" s="11">
        <v>1</v>
      </c>
      <c r="DE65" s="11">
        <v>0</v>
      </c>
      <c r="DF65" s="13">
        <f t="shared" si="174"/>
        <v>5229</v>
      </c>
      <c r="DG65" s="11">
        <v>1</v>
      </c>
      <c r="DH65" s="11">
        <v>0.98</v>
      </c>
      <c r="DI65" s="11">
        <v>2.3</v>
      </c>
      <c r="DJ65" s="42">
        <f t="shared" si="175"/>
        <v>3.254</v>
      </c>
      <c r="DK65" s="11">
        <v>1.15</v>
      </c>
      <c r="DL65" s="9">
        <v>0.5</v>
      </c>
      <c r="DM65" s="43">
        <f t="shared" si="176"/>
        <v>9783.72045</v>
      </c>
      <c r="DV65" s="11">
        <f t="shared" si="177"/>
        <v>2964</v>
      </c>
      <c r="DW65" s="12">
        <v>1.8</v>
      </c>
      <c r="DX65" s="11">
        <v>1</v>
      </c>
      <c r="DY65" s="11">
        <v>0</v>
      </c>
      <c r="DZ65" s="13">
        <f t="shared" si="178"/>
        <v>5335.2</v>
      </c>
      <c r="EA65" s="11">
        <v>1</v>
      </c>
      <c r="EB65" s="11">
        <v>0.98</v>
      </c>
      <c r="EC65" s="11">
        <v>3.1</v>
      </c>
      <c r="ED65" s="42">
        <f t="shared" si="179"/>
        <v>4.038</v>
      </c>
      <c r="EE65" s="11">
        <v>1.15</v>
      </c>
      <c r="EF65" s="9">
        <v>0.5</v>
      </c>
      <c r="EG65" s="43">
        <f t="shared" si="180"/>
        <v>12387.53412</v>
      </c>
    </row>
    <row r="66" s="1" customFormat="1" customHeight="1" spans="6:137">
      <c r="F66" s="11">
        <v>2465</v>
      </c>
      <c r="G66" s="12">
        <v>1.05</v>
      </c>
      <c r="H66" s="11">
        <v>1</v>
      </c>
      <c r="I66" s="11">
        <v>0</v>
      </c>
      <c r="J66" s="13">
        <f t="shared" si="157"/>
        <v>2588.25</v>
      </c>
      <c r="K66" s="11">
        <v>1</v>
      </c>
      <c r="L66" s="11">
        <v>0.98</v>
      </c>
      <c r="M66" s="11">
        <v>2.3</v>
      </c>
      <c r="N66" s="42">
        <f t="shared" si="158"/>
        <v>3.254</v>
      </c>
      <c r="O66" s="11">
        <v>1.15</v>
      </c>
      <c r="P66" s="9">
        <v>0.5</v>
      </c>
      <c r="Q66" s="43">
        <f t="shared" si="159"/>
        <v>4842.7451625</v>
      </c>
      <c r="Z66" s="11">
        <v>2465</v>
      </c>
      <c r="AA66" s="12">
        <v>1.05</v>
      </c>
      <c r="AB66" s="11">
        <v>1</v>
      </c>
      <c r="AC66" s="11">
        <v>0</v>
      </c>
      <c r="AD66" s="13">
        <f t="shared" si="160"/>
        <v>2588.25</v>
      </c>
      <c r="AE66" s="11">
        <v>1</v>
      </c>
      <c r="AF66" s="11">
        <v>0.98</v>
      </c>
      <c r="AG66" s="11">
        <v>2.3</v>
      </c>
      <c r="AH66" s="42">
        <f t="shared" si="161"/>
        <v>3.254</v>
      </c>
      <c r="AI66" s="11">
        <v>1.15</v>
      </c>
      <c r="AJ66" s="9">
        <v>0.5</v>
      </c>
      <c r="AK66" s="43">
        <f t="shared" si="162"/>
        <v>4842.7451625</v>
      </c>
      <c r="AT66" s="11">
        <v>2465</v>
      </c>
      <c r="AU66" s="12">
        <v>1.05</v>
      </c>
      <c r="AV66" s="11">
        <v>1</v>
      </c>
      <c r="AW66" s="11">
        <v>0</v>
      </c>
      <c r="AX66" s="13">
        <f t="shared" si="163"/>
        <v>2588.25</v>
      </c>
      <c r="AY66" s="11">
        <v>1</v>
      </c>
      <c r="AZ66" s="11">
        <v>0.98</v>
      </c>
      <c r="BA66" s="11">
        <v>2.3</v>
      </c>
      <c r="BB66" s="42">
        <f t="shared" si="164"/>
        <v>3.254</v>
      </c>
      <c r="BC66" s="11">
        <v>1.15</v>
      </c>
      <c r="BD66" s="9">
        <v>0.5</v>
      </c>
      <c r="BE66" s="43">
        <f t="shared" si="165"/>
        <v>4842.7451625</v>
      </c>
      <c r="BN66" s="11">
        <v>2465</v>
      </c>
      <c r="BO66" s="12">
        <v>1.05</v>
      </c>
      <c r="BP66" s="11">
        <v>1</v>
      </c>
      <c r="BQ66" s="11">
        <v>0</v>
      </c>
      <c r="BR66" s="13">
        <f t="shared" si="166"/>
        <v>2588.25</v>
      </c>
      <c r="BS66" s="11">
        <v>1</v>
      </c>
      <c r="BT66" s="11">
        <v>0.98</v>
      </c>
      <c r="BU66" s="11">
        <v>2.3</v>
      </c>
      <c r="BV66" s="42">
        <f t="shared" si="167"/>
        <v>3.254</v>
      </c>
      <c r="BW66" s="11">
        <v>1.15</v>
      </c>
      <c r="BX66" s="9">
        <v>0.5</v>
      </c>
      <c r="BY66" s="43">
        <f t="shared" si="168"/>
        <v>4842.7451625</v>
      </c>
      <c r="CH66" s="11">
        <f t="shared" si="169"/>
        <v>2893</v>
      </c>
      <c r="CI66" s="12">
        <v>1.05</v>
      </c>
      <c r="CJ66" s="11">
        <v>1</v>
      </c>
      <c r="CK66" s="11">
        <v>0</v>
      </c>
      <c r="CL66" s="13">
        <f t="shared" si="170"/>
        <v>3037.65</v>
      </c>
      <c r="CM66" s="11">
        <v>1</v>
      </c>
      <c r="CN66" s="11">
        <v>0.98</v>
      </c>
      <c r="CO66" s="11">
        <v>2.3</v>
      </c>
      <c r="CP66" s="42">
        <f t="shared" si="171"/>
        <v>3.254</v>
      </c>
      <c r="CQ66" s="11">
        <v>1.15</v>
      </c>
      <c r="CR66" s="9">
        <v>0.5</v>
      </c>
      <c r="CS66" s="43">
        <f t="shared" si="172"/>
        <v>5683.5950325</v>
      </c>
      <c r="DB66" s="11">
        <f t="shared" si="173"/>
        <v>2905</v>
      </c>
      <c r="DC66" s="12">
        <v>1.05</v>
      </c>
      <c r="DD66" s="11">
        <v>1</v>
      </c>
      <c r="DE66" s="11">
        <v>0</v>
      </c>
      <c r="DF66" s="13">
        <f t="shared" si="174"/>
        <v>3050.25</v>
      </c>
      <c r="DG66" s="11">
        <v>1</v>
      </c>
      <c r="DH66" s="11">
        <v>0.98</v>
      </c>
      <c r="DI66" s="11">
        <v>2.3</v>
      </c>
      <c r="DJ66" s="42">
        <f t="shared" si="175"/>
        <v>3.254</v>
      </c>
      <c r="DK66" s="11">
        <v>1.15</v>
      </c>
      <c r="DL66" s="9">
        <v>0.5</v>
      </c>
      <c r="DM66" s="43">
        <f t="shared" si="176"/>
        <v>5707.1702625</v>
      </c>
      <c r="DV66" s="11">
        <f t="shared" si="177"/>
        <v>2964</v>
      </c>
      <c r="DW66" s="12">
        <v>1.05</v>
      </c>
      <c r="DX66" s="11">
        <v>1</v>
      </c>
      <c r="DY66" s="11">
        <v>0</v>
      </c>
      <c r="DZ66" s="13">
        <f t="shared" si="178"/>
        <v>3112.2</v>
      </c>
      <c r="EA66" s="11">
        <v>1</v>
      </c>
      <c r="EB66" s="11">
        <v>0.98</v>
      </c>
      <c r="EC66" s="11">
        <v>3.1</v>
      </c>
      <c r="ED66" s="42">
        <f t="shared" si="179"/>
        <v>4.038</v>
      </c>
      <c r="EE66" s="11">
        <v>1.15</v>
      </c>
      <c r="EF66" s="9">
        <v>0.5</v>
      </c>
      <c r="EG66" s="43">
        <f t="shared" si="180"/>
        <v>7226.06157</v>
      </c>
    </row>
    <row r="67" s="1" customFormat="1" customHeight="1" spans="6:137">
      <c r="F67" s="11">
        <v>2465</v>
      </c>
      <c r="G67" s="12">
        <v>1.06</v>
      </c>
      <c r="H67" s="11">
        <v>1</v>
      </c>
      <c r="I67" s="11">
        <v>0</v>
      </c>
      <c r="J67" s="13">
        <f t="shared" si="157"/>
        <v>2612.9</v>
      </c>
      <c r="K67" s="11">
        <v>1</v>
      </c>
      <c r="L67" s="11">
        <v>0.98</v>
      </c>
      <c r="M67" s="11">
        <v>2.3</v>
      </c>
      <c r="N67" s="42">
        <f t="shared" si="158"/>
        <v>3.254</v>
      </c>
      <c r="O67" s="11">
        <v>1.15</v>
      </c>
      <c r="P67" s="9">
        <v>0.5</v>
      </c>
      <c r="Q67" s="43">
        <f t="shared" si="159"/>
        <v>4888.866545</v>
      </c>
      <c r="Z67" s="11">
        <v>2465</v>
      </c>
      <c r="AA67" s="12">
        <v>1.06</v>
      </c>
      <c r="AB67" s="11">
        <v>1</v>
      </c>
      <c r="AC67" s="11">
        <v>0</v>
      </c>
      <c r="AD67" s="13">
        <f t="shared" si="160"/>
        <v>2612.9</v>
      </c>
      <c r="AE67" s="11">
        <v>1</v>
      </c>
      <c r="AF67" s="11">
        <v>0.98</v>
      </c>
      <c r="AG67" s="11">
        <v>2.3</v>
      </c>
      <c r="AH67" s="42">
        <f t="shared" si="161"/>
        <v>3.254</v>
      </c>
      <c r="AI67" s="11">
        <v>1.15</v>
      </c>
      <c r="AJ67" s="9">
        <v>0.5</v>
      </c>
      <c r="AK67" s="43">
        <f t="shared" si="162"/>
        <v>4888.866545</v>
      </c>
      <c r="AT67" s="11">
        <v>2465</v>
      </c>
      <c r="AU67" s="12">
        <v>1.06</v>
      </c>
      <c r="AV67" s="11">
        <v>1</v>
      </c>
      <c r="AW67" s="11">
        <v>0</v>
      </c>
      <c r="AX67" s="13">
        <f t="shared" si="163"/>
        <v>2612.9</v>
      </c>
      <c r="AY67" s="11">
        <v>1</v>
      </c>
      <c r="AZ67" s="11">
        <v>0.98</v>
      </c>
      <c r="BA67" s="11">
        <v>2.3</v>
      </c>
      <c r="BB67" s="42">
        <f t="shared" si="164"/>
        <v>3.254</v>
      </c>
      <c r="BC67" s="11">
        <v>1.15</v>
      </c>
      <c r="BD67" s="9">
        <v>0.5</v>
      </c>
      <c r="BE67" s="43">
        <f t="shared" si="165"/>
        <v>4888.866545</v>
      </c>
      <c r="BN67" s="11">
        <v>2465</v>
      </c>
      <c r="BO67" s="12">
        <v>1.06</v>
      </c>
      <c r="BP67" s="11">
        <v>1</v>
      </c>
      <c r="BQ67" s="11">
        <v>0</v>
      </c>
      <c r="BR67" s="13">
        <f t="shared" si="166"/>
        <v>2612.9</v>
      </c>
      <c r="BS67" s="11">
        <v>1</v>
      </c>
      <c r="BT67" s="11">
        <v>0.98</v>
      </c>
      <c r="BU67" s="11">
        <v>2.3</v>
      </c>
      <c r="BV67" s="42">
        <f t="shared" si="167"/>
        <v>3.254</v>
      </c>
      <c r="BW67" s="11">
        <v>1.15</v>
      </c>
      <c r="BX67" s="9">
        <v>0.5</v>
      </c>
      <c r="BY67" s="43">
        <f t="shared" si="168"/>
        <v>4888.866545</v>
      </c>
      <c r="CH67" s="11">
        <f t="shared" si="169"/>
        <v>2893</v>
      </c>
      <c r="CI67" s="12">
        <v>1.06</v>
      </c>
      <c r="CJ67" s="11">
        <v>1</v>
      </c>
      <c r="CK67" s="11">
        <v>0</v>
      </c>
      <c r="CL67" s="13">
        <f t="shared" si="170"/>
        <v>3066.58</v>
      </c>
      <c r="CM67" s="11">
        <v>1</v>
      </c>
      <c r="CN67" s="11">
        <v>0.98</v>
      </c>
      <c r="CO67" s="11">
        <v>2.3</v>
      </c>
      <c r="CP67" s="42">
        <f t="shared" si="171"/>
        <v>3.254</v>
      </c>
      <c r="CQ67" s="11">
        <v>1.15</v>
      </c>
      <c r="CR67" s="9">
        <v>0.5</v>
      </c>
      <c r="CS67" s="43">
        <f t="shared" si="172"/>
        <v>5737.724509</v>
      </c>
      <c r="DB67" s="11">
        <f t="shared" si="173"/>
        <v>2905</v>
      </c>
      <c r="DC67" s="12">
        <v>1.06</v>
      </c>
      <c r="DD67" s="11">
        <v>1</v>
      </c>
      <c r="DE67" s="11">
        <v>0</v>
      </c>
      <c r="DF67" s="13">
        <f t="shared" si="174"/>
        <v>3079.3</v>
      </c>
      <c r="DG67" s="11">
        <v>1</v>
      </c>
      <c r="DH67" s="11">
        <v>0.98</v>
      </c>
      <c r="DI67" s="11">
        <v>2.3</v>
      </c>
      <c r="DJ67" s="42">
        <f t="shared" si="175"/>
        <v>3.254</v>
      </c>
      <c r="DK67" s="11">
        <v>1.15</v>
      </c>
      <c r="DL67" s="9">
        <v>0.5</v>
      </c>
      <c r="DM67" s="43">
        <f t="shared" si="176"/>
        <v>5761.524265</v>
      </c>
      <c r="DV67" s="11">
        <f t="shared" si="177"/>
        <v>2964</v>
      </c>
      <c r="DW67" s="12">
        <v>1.06</v>
      </c>
      <c r="DX67" s="11">
        <v>1</v>
      </c>
      <c r="DY67" s="11">
        <v>0</v>
      </c>
      <c r="DZ67" s="13">
        <f t="shared" si="178"/>
        <v>3141.84</v>
      </c>
      <c r="EA67" s="11">
        <v>1</v>
      </c>
      <c r="EB67" s="11">
        <v>0.98</v>
      </c>
      <c r="EC67" s="11">
        <v>3.1</v>
      </c>
      <c r="ED67" s="42">
        <f t="shared" si="179"/>
        <v>4.038</v>
      </c>
      <c r="EE67" s="11">
        <v>1.15</v>
      </c>
      <c r="EF67" s="9">
        <v>0.5</v>
      </c>
      <c r="EG67" s="43">
        <f t="shared" si="180"/>
        <v>7294.881204</v>
      </c>
    </row>
    <row r="68" s="1" customFormat="1" customHeight="1" spans="6:137">
      <c r="F68" s="11">
        <v>2465</v>
      </c>
      <c r="G68" s="12">
        <v>1.31</v>
      </c>
      <c r="H68" s="11">
        <v>1</v>
      </c>
      <c r="I68" s="11">
        <v>0</v>
      </c>
      <c r="J68" s="13">
        <f t="shared" si="157"/>
        <v>3229.15</v>
      </c>
      <c r="K68" s="11">
        <v>1</v>
      </c>
      <c r="L68" s="11">
        <v>0.98</v>
      </c>
      <c r="M68" s="11">
        <v>2.3</v>
      </c>
      <c r="N68" s="42">
        <f t="shared" si="158"/>
        <v>3.254</v>
      </c>
      <c r="O68" s="11">
        <v>1.15</v>
      </c>
      <c r="P68" s="9">
        <v>0.5</v>
      </c>
      <c r="Q68" s="43">
        <f t="shared" si="159"/>
        <v>6041.9011075</v>
      </c>
      <c r="Z68" s="11">
        <v>2465</v>
      </c>
      <c r="AA68" s="12">
        <v>1.31</v>
      </c>
      <c r="AB68" s="11">
        <v>1</v>
      </c>
      <c r="AC68" s="11">
        <v>0</v>
      </c>
      <c r="AD68" s="13">
        <f t="shared" si="160"/>
        <v>3229.15</v>
      </c>
      <c r="AE68" s="11">
        <v>1</v>
      </c>
      <c r="AF68" s="11">
        <v>0.98</v>
      </c>
      <c r="AG68" s="11">
        <v>2.3</v>
      </c>
      <c r="AH68" s="42">
        <f t="shared" si="161"/>
        <v>3.254</v>
      </c>
      <c r="AI68" s="11">
        <v>1.15</v>
      </c>
      <c r="AJ68" s="9">
        <v>0.5</v>
      </c>
      <c r="AK68" s="43">
        <f t="shared" si="162"/>
        <v>6041.9011075</v>
      </c>
      <c r="AT68" s="11">
        <v>2465</v>
      </c>
      <c r="AU68" s="12">
        <v>1.31</v>
      </c>
      <c r="AV68" s="11">
        <v>1</v>
      </c>
      <c r="AW68" s="11">
        <v>0</v>
      </c>
      <c r="AX68" s="13">
        <f t="shared" si="163"/>
        <v>3229.15</v>
      </c>
      <c r="AY68" s="11">
        <v>1</v>
      </c>
      <c r="AZ68" s="11">
        <v>0.98</v>
      </c>
      <c r="BA68" s="11">
        <v>2.3</v>
      </c>
      <c r="BB68" s="42">
        <f t="shared" si="164"/>
        <v>3.254</v>
      </c>
      <c r="BC68" s="11">
        <v>1.15</v>
      </c>
      <c r="BD68" s="9">
        <v>0.5</v>
      </c>
      <c r="BE68" s="43">
        <f t="shared" si="165"/>
        <v>6041.9011075</v>
      </c>
      <c r="BN68" s="11">
        <v>2465</v>
      </c>
      <c r="BO68" s="12">
        <v>1.31</v>
      </c>
      <c r="BP68" s="11">
        <v>1</v>
      </c>
      <c r="BQ68" s="11">
        <v>0</v>
      </c>
      <c r="BR68" s="13">
        <f t="shared" si="166"/>
        <v>3229.15</v>
      </c>
      <c r="BS68" s="11">
        <v>1</v>
      </c>
      <c r="BT68" s="11">
        <v>0.98</v>
      </c>
      <c r="BU68" s="11">
        <v>2.3</v>
      </c>
      <c r="BV68" s="42">
        <f t="shared" si="167"/>
        <v>3.254</v>
      </c>
      <c r="BW68" s="11">
        <v>1.15</v>
      </c>
      <c r="BX68" s="9">
        <v>0.5</v>
      </c>
      <c r="BY68" s="43">
        <f t="shared" si="168"/>
        <v>6041.9011075</v>
      </c>
      <c r="CH68" s="11">
        <f t="shared" si="169"/>
        <v>2893</v>
      </c>
      <c r="CI68" s="12">
        <v>1.31</v>
      </c>
      <c r="CJ68" s="11">
        <v>1</v>
      </c>
      <c r="CK68" s="11">
        <v>0</v>
      </c>
      <c r="CL68" s="13">
        <f t="shared" si="170"/>
        <v>3789.83</v>
      </c>
      <c r="CM68" s="11">
        <v>1</v>
      </c>
      <c r="CN68" s="11">
        <v>0.98</v>
      </c>
      <c r="CO68" s="11">
        <v>2.3</v>
      </c>
      <c r="CP68" s="42">
        <f t="shared" si="171"/>
        <v>3.254</v>
      </c>
      <c r="CQ68" s="11">
        <v>1.15</v>
      </c>
      <c r="CR68" s="9">
        <v>0.5</v>
      </c>
      <c r="CS68" s="43">
        <f t="shared" si="172"/>
        <v>7090.9614215</v>
      </c>
      <c r="DB68" s="11">
        <f t="shared" si="173"/>
        <v>2905</v>
      </c>
      <c r="DC68" s="12">
        <v>1.31</v>
      </c>
      <c r="DD68" s="11">
        <v>1</v>
      </c>
      <c r="DE68" s="11">
        <v>0</v>
      </c>
      <c r="DF68" s="13">
        <f t="shared" si="174"/>
        <v>3805.55</v>
      </c>
      <c r="DG68" s="11">
        <v>1</v>
      </c>
      <c r="DH68" s="11">
        <v>0.98</v>
      </c>
      <c r="DI68" s="11">
        <v>2.3</v>
      </c>
      <c r="DJ68" s="42">
        <f t="shared" si="175"/>
        <v>3.254</v>
      </c>
      <c r="DK68" s="11">
        <v>1.15</v>
      </c>
      <c r="DL68" s="9">
        <v>0.5</v>
      </c>
      <c r="DM68" s="43">
        <f t="shared" si="176"/>
        <v>7120.3743275</v>
      </c>
      <c r="DV68" s="11">
        <f t="shared" si="177"/>
        <v>2964</v>
      </c>
      <c r="DW68" s="12">
        <v>1.31</v>
      </c>
      <c r="DX68" s="11">
        <v>1</v>
      </c>
      <c r="DY68" s="11">
        <v>0</v>
      </c>
      <c r="DZ68" s="13">
        <f t="shared" si="178"/>
        <v>3882.84</v>
      </c>
      <c r="EA68" s="11">
        <v>1</v>
      </c>
      <c r="EB68" s="11">
        <v>0.98</v>
      </c>
      <c r="EC68" s="11">
        <v>3.1</v>
      </c>
      <c r="ED68" s="42">
        <f t="shared" si="179"/>
        <v>4.038</v>
      </c>
      <c r="EE68" s="11">
        <v>1.15</v>
      </c>
      <c r="EF68" s="9">
        <v>0.5</v>
      </c>
      <c r="EG68" s="43">
        <f t="shared" si="180"/>
        <v>9015.372054</v>
      </c>
    </row>
    <row r="69" s="1" customFormat="1" customHeight="1" spans="6:137">
      <c r="F69" s="11">
        <v>2465</v>
      </c>
      <c r="G69" s="12">
        <v>0.75</v>
      </c>
      <c r="H69" s="11">
        <v>1</v>
      </c>
      <c r="I69" s="11">
        <v>0</v>
      </c>
      <c r="J69" s="13">
        <f t="shared" si="157"/>
        <v>1848.75</v>
      </c>
      <c r="K69" s="11">
        <v>1</v>
      </c>
      <c r="L69" s="11">
        <v>0.98</v>
      </c>
      <c r="M69" s="11">
        <v>2.3</v>
      </c>
      <c r="N69" s="42">
        <f t="shared" si="158"/>
        <v>3.254</v>
      </c>
      <c r="O69" s="11">
        <v>1.15</v>
      </c>
      <c r="P69" s="9">
        <v>0.5</v>
      </c>
      <c r="Q69" s="43">
        <f t="shared" si="159"/>
        <v>3459.1036875</v>
      </c>
      <c r="Z69" s="11">
        <v>2465</v>
      </c>
      <c r="AA69" s="12">
        <v>0.75</v>
      </c>
      <c r="AB69" s="11">
        <v>1</v>
      </c>
      <c r="AC69" s="11">
        <v>0</v>
      </c>
      <c r="AD69" s="13">
        <f t="shared" si="160"/>
        <v>1848.75</v>
      </c>
      <c r="AE69" s="11">
        <v>1</v>
      </c>
      <c r="AF69" s="11">
        <v>0.98</v>
      </c>
      <c r="AG69" s="11">
        <v>2.3</v>
      </c>
      <c r="AH69" s="42">
        <f t="shared" si="161"/>
        <v>3.254</v>
      </c>
      <c r="AI69" s="11">
        <v>1.15</v>
      </c>
      <c r="AJ69" s="9">
        <v>0.5</v>
      </c>
      <c r="AK69" s="43">
        <f t="shared" si="162"/>
        <v>3459.1036875</v>
      </c>
      <c r="AT69" s="11">
        <v>2465</v>
      </c>
      <c r="AU69" s="12">
        <v>0.75</v>
      </c>
      <c r="AV69" s="11">
        <v>1</v>
      </c>
      <c r="AW69" s="11">
        <v>0</v>
      </c>
      <c r="AX69" s="13">
        <f t="shared" si="163"/>
        <v>1848.75</v>
      </c>
      <c r="AY69" s="11">
        <v>1</v>
      </c>
      <c r="AZ69" s="11">
        <v>0.98</v>
      </c>
      <c r="BA69" s="11">
        <v>2.3</v>
      </c>
      <c r="BB69" s="42">
        <f t="shared" si="164"/>
        <v>3.254</v>
      </c>
      <c r="BC69" s="11">
        <v>1.15</v>
      </c>
      <c r="BD69" s="9">
        <v>0.5</v>
      </c>
      <c r="BE69" s="43">
        <f t="shared" si="165"/>
        <v>3459.1036875</v>
      </c>
      <c r="BN69" s="11">
        <v>2465</v>
      </c>
      <c r="BO69" s="12">
        <v>0.75</v>
      </c>
      <c r="BP69" s="11">
        <v>1</v>
      </c>
      <c r="BQ69" s="11">
        <v>0</v>
      </c>
      <c r="BR69" s="13">
        <f t="shared" si="166"/>
        <v>1848.75</v>
      </c>
      <c r="BS69" s="11">
        <v>1</v>
      </c>
      <c r="BT69" s="11">
        <v>0.98</v>
      </c>
      <c r="BU69" s="11">
        <v>2.3</v>
      </c>
      <c r="BV69" s="42">
        <f t="shared" si="167"/>
        <v>3.254</v>
      </c>
      <c r="BW69" s="11">
        <v>1.15</v>
      </c>
      <c r="BX69" s="9">
        <v>0.5</v>
      </c>
      <c r="BY69" s="43">
        <f t="shared" si="168"/>
        <v>3459.1036875</v>
      </c>
      <c r="CH69" s="11">
        <f t="shared" si="169"/>
        <v>2893</v>
      </c>
      <c r="CI69" s="12">
        <v>0.75</v>
      </c>
      <c r="CJ69" s="11">
        <v>1</v>
      </c>
      <c r="CK69" s="11">
        <v>0</v>
      </c>
      <c r="CL69" s="13">
        <f t="shared" si="170"/>
        <v>2169.75</v>
      </c>
      <c r="CM69" s="11">
        <v>1</v>
      </c>
      <c r="CN69" s="11">
        <v>0.98</v>
      </c>
      <c r="CO69" s="11">
        <v>2.3</v>
      </c>
      <c r="CP69" s="42">
        <f t="shared" si="171"/>
        <v>3.254</v>
      </c>
      <c r="CQ69" s="11">
        <v>1.15</v>
      </c>
      <c r="CR69" s="9">
        <v>0.5</v>
      </c>
      <c r="CS69" s="43">
        <f t="shared" si="172"/>
        <v>4059.7107375</v>
      </c>
      <c r="DB69" s="11">
        <f t="shared" si="173"/>
        <v>2905</v>
      </c>
      <c r="DC69" s="12">
        <v>0.75</v>
      </c>
      <c r="DD69" s="11">
        <v>1</v>
      </c>
      <c r="DE69" s="11">
        <v>0</v>
      </c>
      <c r="DF69" s="13">
        <f t="shared" si="174"/>
        <v>2178.75</v>
      </c>
      <c r="DG69" s="11">
        <v>1</v>
      </c>
      <c r="DH69" s="11">
        <v>0.98</v>
      </c>
      <c r="DI69" s="11">
        <v>2.3</v>
      </c>
      <c r="DJ69" s="42">
        <f t="shared" si="175"/>
        <v>3.254</v>
      </c>
      <c r="DK69" s="11">
        <v>1.15</v>
      </c>
      <c r="DL69" s="9">
        <v>0.5</v>
      </c>
      <c r="DM69" s="43">
        <f t="shared" si="176"/>
        <v>4076.5501875</v>
      </c>
      <c r="DV69" s="11">
        <f t="shared" si="177"/>
        <v>2964</v>
      </c>
      <c r="DW69" s="12">
        <v>0.75</v>
      </c>
      <c r="DX69" s="11">
        <v>1</v>
      </c>
      <c r="DY69" s="11">
        <v>0</v>
      </c>
      <c r="DZ69" s="13">
        <f t="shared" si="178"/>
        <v>2223</v>
      </c>
      <c r="EA69" s="11">
        <v>1</v>
      </c>
      <c r="EB69" s="11">
        <v>0.98</v>
      </c>
      <c r="EC69" s="11">
        <v>3.1</v>
      </c>
      <c r="ED69" s="42">
        <f t="shared" si="179"/>
        <v>4.038</v>
      </c>
      <c r="EE69" s="11">
        <v>1.15</v>
      </c>
      <c r="EF69" s="9">
        <v>0.5</v>
      </c>
      <c r="EG69" s="43">
        <f t="shared" si="180"/>
        <v>5161.47255</v>
      </c>
    </row>
    <row r="70" s="1" customFormat="1" customHeight="1" spans="6:137">
      <c r="F70" s="11">
        <v>2465</v>
      </c>
      <c r="G70" s="12">
        <v>0.75</v>
      </c>
      <c r="H70" s="11">
        <v>1</v>
      </c>
      <c r="I70" s="11">
        <v>0</v>
      </c>
      <c r="J70" s="13">
        <f t="shared" si="157"/>
        <v>1848.75</v>
      </c>
      <c r="K70" s="11">
        <v>1</v>
      </c>
      <c r="L70" s="11">
        <v>0.98</v>
      </c>
      <c r="M70" s="11">
        <v>2.3</v>
      </c>
      <c r="N70" s="42">
        <f t="shared" si="158"/>
        <v>3.254</v>
      </c>
      <c r="O70" s="11">
        <v>1.15</v>
      </c>
      <c r="P70" s="9">
        <v>0.5</v>
      </c>
      <c r="Q70" s="43">
        <f t="shared" si="159"/>
        <v>3459.1036875</v>
      </c>
      <c r="Z70" s="11">
        <v>2465</v>
      </c>
      <c r="AA70" s="12">
        <v>0.75</v>
      </c>
      <c r="AB70" s="11">
        <v>1</v>
      </c>
      <c r="AC70" s="11">
        <v>0</v>
      </c>
      <c r="AD70" s="13">
        <f t="shared" si="160"/>
        <v>1848.75</v>
      </c>
      <c r="AE70" s="11">
        <v>1</v>
      </c>
      <c r="AF70" s="11">
        <v>0.98</v>
      </c>
      <c r="AG70" s="11">
        <v>2.3</v>
      </c>
      <c r="AH70" s="42">
        <f t="shared" si="161"/>
        <v>3.254</v>
      </c>
      <c r="AI70" s="11">
        <v>1.15</v>
      </c>
      <c r="AJ70" s="9">
        <v>0.5</v>
      </c>
      <c r="AK70" s="43">
        <f t="shared" si="162"/>
        <v>3459.1036875</v>
      </c>
      <c r="AT70" s="11">
        <v>2465</v>
      </c>
      <c r="AU70" s="12">
        <v>0.75</v>
      </c>
      <c r="AV70" s="11">
        <v>1</v>
      </c>
      <c r="AW70" s="11">
        <v>0</v>
      </c>
      <c r="AX70" s="13">
        <f t="shared" si="163"/>
        <v>1848.75</v>
      </c>
      <c r="AY70" s="11">
        <v>1</v>
      </c>
      <c r="AZ70" s="11">
        <v>0.98</v>
      </c>
      <c r="BA70" s="11">
        <v>2.3</v>
      </c>
      <c r="BB70" s="42">
        <f t="shared" si="164"/>
        <v>3.254</v>
      </c>
      <c r="BC70" s="11">
        <v>1.15</v>
      </c>
      <c r="BD70" s="9">
        <v>0.5</v>
      </c>
      <c r="BE70" s="43">
        <f t="shared" si="165"/>
        <v>3459.1036875</v>
      </c>
      <c r="BN70" s="11">
        <v>2465</v>
      </c>
      <c r="BO70" s="12">
        <v>0.75</v>
      </c>
      <c r="BP70" s="11">
        <v>1</v>
      </c>
      <c r="BQ70" s="11">
        <v>0</v>
      </c>
      <c r="BR70" s="13">
        <f t="shared" si="166"/>
        <v>1848.75</v>
      </c>
      <c r="BS70" s="11">
        <v>1</v>
      </c>
      <c r="BT70" s="11">
        <v>0.98</v>
      </c>
      <c r="BU70" s="11">
        <v>2.3</v>
      </c>
      <c r="BV70" s="42">
        <f t="shared" si="167"/>
        <v>3.254</v>
      </c>
      <c r="BW70" s="11">
        <v>1.15</v>
      </c>
      <c r="BX70" s="9">
        <v>0.5</v>
      </c>
      <c r="BY70" s="43">
        <f t="shared" si="168"/>
        <v>3459.1036875</v>
      </c>
      <c r="CH70" s="11">
        <f t="shared" si="169"/>
        <v>2893</v>
      </c>
      <c r="CI70" s="12">
        <v>0.75</v>
      </c>
      <c r="CJ70" s="11">
        <v>1</v>
      </c>
      <c r="CK70" s="11">
        <v>0</v>
      </c>
      <c r="CL70" s="13">
        <f t="shared" si="170"/>
        <v>2169.75</v>
      </c>
      <c r="CM70" s="11">
        <v>1</v>
      </c>
      <c r="CN70" s="11">
        <v>0.98</v>
      </c>
      <c r="CO70" s="11">
        <v>2.3</v>
      </c>
      <c r="CP70" s="42">
        <f t="shared" si="171"/>
        <v>3.254</v>
      </c>
      <c r="CQ70" s="11">
        <v>1.15</v>
      </c>
      <c r="CR70" s="9">
        <v>0.5</v>
      </c>
      <c r="CS70" s="43">
        <f t="shared" si="172"/>
        <v>4059.7107375</v>
      </c>
      <c r="DB70" s="11">
        <f t="shared" si="173"/>
        <v>2905</v>
      </c>
      <c r="DC70" s="12">
        <v>0.75</v>
      </c>
      <c r="DD70" s="11">
        <v>1</v>
      </c>
      <c r="DE70" s="11">
        <v>0</v>
      </c>
      <c r="DF70" s="13">
        <f t="shared" si="174"/>
        <v>2178.75</v>
      </c>
      <c r="DG70" s="11">
        <v>1</v>
      </c>
      <c r="DH70" s="11">
        <v>0.98</v>
      </c>
      <c r="DI70" s="11">
        <v>2.3</v>
      </c>
      <c r="DJ70" s="42">
        <f t="shared" si="175"/>
        <v>3.254</v>
      </c>
      <c r="DK70" s="11">
        <v>1.15</v>
      </c>
      <c r="DL70" s="9">
        <v>0.5</v>
      </c>
      <c r="DM70" s="43">
        <f t="shared" si="176"/>
        <v>4076.5501875</v>
      </c>
      <c r="DV70" s="11">
        <f t="shared" si="177"/>
        <v>2964</v>
      </c>
      <c r="DW70" s="12">
        <v>0.75</v>
      </c>
      <c r="DX70" s="11">
        <v>1</v>
      </c>
      <c r="DY70" s="11">
        <v>0</v>
      </c>
      <c r="DZ70" s="13">
        <f t="shared" si="178"/>
        <v>2223</v>
      </c>
      <c r="EA70" s="11">
        <v>1</v>
      </c>
      <c r="EB70" s="11">
        <v>0.98</v>
      </c>
      <c r="EC70" s="11">
        <v>3.1</v>
      </c>
      <c r="ED70" s="42">
        <f t="shared" si="179"/>
        <v>4.038</v>
      </c>
      <c r="EE70" s="11">
        <v>1.15</v>
      </c>
      <c r="EF70" s="9">
        <v>0.5</v>
      </c>
      <c r="EG70" s="43">
        <f t="shared" si="180"/>
        <v>5161.47255</v>
      </c>
    </row>
    <row r="71" s="1" customFormat="1" customHeight="1" spans="6:137">
      <c r="F71" s="11">
        <v>2465</v>
      </c>
      <c r="G71" s="12">
        <v>1.8</v>
      </c>
      <c r="H71" s="11">
        <v>1</v>
      </c>
      <c r="I71" s="11">
        <v>0</v>
      </c>
      <c r="J71" s="13">
        <f t="shared" si="157"/>
        <v>4437</v>
      </c>
      <c r="K71" s="11">
        <v>1</v>
      </c>
      <c r="L71" s="11">
        <v>0.98</v>
      </c>
      <c r="M71" s="11">
        <v>2.3</v>
      </c>
      <c r="N71" s="42">
        <f t="shared" si="158"/>
        <v>3.254</v>
      </c>
      <c r="O71" s="11">
        <v>1.15</v>
      </c>
      <c r="P71" s="9">
        <v>0.5</v>
      </c>
      <c r="Q71" s="43">
        <f t="shared" si="159"/>
        <v>8301.84885</v>
      </c>
      <c r="Z71" s="11">
        <v>2465</v>
      </c>
      <c r="AA71" s="12">
        <v>1.8</v>
      </c>
      <c r="AB71" s="11">
        <v>1</v>
      </c>
      <c r="AC71" s="11">
        <v>0</v>
      </c>
      <c r="AD71" s="13">
        <f t="shared" si="160"/>
        <v>4437</v>
      </c>
      <c r="AE71" s="11">
        <v>1</v>
      </c>
      <c r="AF71" s="11">
        <v>0.98</v>
      </c>
      <c r="AG71" s="11">
        <v>2.3</v>
      </c>
      <c r="AH71" s="42">
        <f t="shared" si="161"/>
        <v>3.254</v>
      </c>
      <c r="AI71" s="11">
        <v>1.15</v>
      </c>
      <c r="AJ71" s="9">
        <v>0.5</v>
      </c>
      <c r="AK71" s="43">
        <f t="shared" si="162"/>
        <v>8301.84885</v>
      </c>
      <c r="AT71" s="11">
        <v>2465</v>
      </c>
      <c r="AU71" s="12">
        <v>1.8</v>
      </c>
      <c r="AV71" s="11">
        <v>1</v>
      </c>
      <c r="AW71" s="11">
        <v>0</v>
      </c>
      <c r="AX71" s="13">
        <f t="shared" si="163"/>
        <v>4437</v>
      </c>
      <c r="AY71" s="11">
        <v>1</v>
      </c>
      <c r="AZ71" s="11">
        <v>0.98</v>
      </c>
      <c r="BA71" s="11">
        <v>2.3</v>
      </c>
      <c r="BB71" s="42">
        <f t="shared" si="164"/>
        <v>3.254</v>
      </c>
      <c r="BC71" s="11">
        <v>1.15</v>
      </c>
      <c r="BD71" s="9">
        <v>0.5</v>
      </c>
      <c r="BE71" s="43">
        <f t="shared" si="165"/>
        <v>8301.84885</v>
      </c>
      <c r="BN71" s="11">
        <v>2465</v>
      </c>
      <c r="BO71" s="12">
        <v>1.8</v>
      </c>
      <c r="BP71" s="11">
        <v>1</v>
      </c>
      <c r="BQ71" s="11">
        <v>0</v>
      </c>
      <c r="BR71" s="13">
        <f t="shared" si="166"/>
        <v>4437</v>
      </c>
      <c r="BS71" s="11">
        <v>1</v>
      </c>
      <c r="BT71" s="11">
        <v>0.98</v>
      </c>
      <c r="BU71" s="11">
        <v>2.3</v>
      </c>
      <c r="BV71" s="42">
        <f t="shared" si="167"/>
        <v>3.254</v>
      </c>
      <c r="BW71" s="11">
        <v>1.15</v>
      </c>
      <c r="BX71" s="9">
        <v>0.5</v>
      </c>
      <c r="BY71" s="43">
        <f t="shared" si="168"/>
        <v>8301.84885</v>
      </c>
      <c r="CH71" s="11">
        <f t="shared" si="169"/>
        <v>2893</v>
      </c>
      <c r="CI71" s="12">
        <v>1.8</v>
      </c>
      <c r="CJ71" s="11">
        <v>1</v>
      </c>
      <c r="CK71" s="11">
        <v>0</v>
      </c>
      <c r="CL71" s="13">
        <f t="shared" si="170"/>
        <v>5207.4</v>
      </c>
      <c r="CM71" s="11">
        <v>1</v>
      </c>
      <c r="CN71" s="11">
        <v>0.98</v>
      </c>
      <c r="CO71" s="11">
        <v>2.3</v>
      </c>
      <c r="CP71" s="42">
        <f t="shared" si="171"/>
        <v>3.254</v>
      </c>
      <c r="CQ71" s="11">
        <v>1.15</v>
      </c>
      <c r="CR71" s="9">
        <v>0.5</v>
      </c>
      <c r="CS71" s="43">
        <f t="shared" si="172"/>
        <v>9743.30577</v>
      </c>
      <c r="DB71" s="11">
        <f t="shared" si="173"/>
        <v>2905</v>
      </c>
      <c r="DC71" s="12">
        <v>1.8</v>
      </c>
      <c r="DD71" s="11">
        <v>1</v>
      </c>
      <c r="DE71" s="11">
        <v>0</v>
      </c>
      <c r="DF71" s="13">
        <f t="shared" si="174"/>
        <v>5229</v>
      </c>
      <c r="DG71" s="11">
        <v>1</v>
      </c>
      <c r="DH71" s="11">
        <v>0.98</v>
      </c>
      <c r="DI71" s="11">
        <v>2.3</v>
      </c>
      <c r="DJ71" s="42">
        <f t="shared" si="175"/>
        <v>3.254</v>
      </c>
      <c r="DK71" s="11">
        <v>1.15</v>
      </c>
      <c r="DL71" s="9">
        <v>0.5</v>
      </c>
      <c r="DM71" s="43">
        <f t="shared" si="176"/>
        <v>9783.72045</v>
      </c>
      <c r="DV71" s="11">
        <f t="shared" si="177"/>
        <v>2964</v>
      </c>
      <c r="DW71" s="12">
        <v>1.8</v>
      </c>
      <c r="DX71" s="11">
        <v>1</v>
      </c>
      <c r="DY71" s="11">
        <v>0</v>
      </c>
      <c r="DZ71" s="13">
        <f t="shared" si="178"/>
        <v>5335.2</v>
      </c>
      <c r="EA71" s="11">
        <v>1</v>
      </c>
      <c r="EB71" s="11">
        <v>0.98</v>
      </c>
      <c r="EC71" s="11">
        <v>3.1</v>
      </c>
      <c r="ED71" s="42">
        <f t="shared" si="179"/>
        <v>4.038</v>
      </c>
      <c r="EE71" s="11">
        <v>1.15</v>
      </c>
      <c r="EF71" s="9">
        <v>0.5</v>
      </c>
      <c r="EG71" s="43">
        <f t="shared" si="180"/>
        <v>12387.53412</v>
      </c>
    </row>
    <row r="72" s="1" customFormat="1" customHeight="1" spans="6:137">
      <c r="F72" s="11">
        <v>2465</v>
      </c>
      <c r="G72" s="12">
        <v>3.21</v>
      </c>
      <c r="H72" s="11">
        <v>1</v>
      </c>
      <c r="I72" s="11">
        <v>0</v>
      </c>
      <c r="J72" s="13">
        <f t="shared" si="157"/>
        <v>7912.65</v>
      </c>
      <c r="K72" s="11">
        <v>1</v>
      </c>
      <c r="L72" s="11">
        <v>0.98</v>
      </c>
      <c r="M72" s="11">
        <v>2.3</v>
      </c>
      <c r="N72" s="42">
        <f t="shared" si="158"/>
        <v>3.254</v>
      </c>
      <c r="O72" s="11">
        <v>1.15</v>
      </c>
      <c r="P72" s="9">
        <v>0.5</v>
      </c>
      <c r="Q72" s="43">
        <f t="shared" si="159"/>
        <v>14804.9637825</v>
      </c>
      <c r="Z72" s="11">
        <v>2465</v>
      </c>
      <c r="AA72" s="12">
        <v>3.21</v>
      </c>
      <c r="AB72" s="11">
        <v>1</v>
      </c>
      <c r="AC72" s="11">
        <v>0</v>
      </c>
      <c r="AD72" s="13">
        <f t="shared" si="160"/>
        <v>7912.65</v>
      </c>
      <c r="AE72" s="11">
        <v>1</v>
      </c>
      <c r="AF72" s="11">
        <v>0.98</v>
      </c>
      <c r="AG72" s="11">
        <v>2.3</v>
      </c>
      <c r="AH72" s="42">
        <f t="shared" si="161"/>
        <v>3.254</v>
      </c>
      <c r="AI72" s="11">
        <v>1.15</v>
      </c>
      <c r="AJ72" s="9">
        <v>0.5</v>
      </c>
      <c r="AK72" s="43">
        <f t="shared" si="162"/>
        <v>14804.9637825</v>
      </c>
      <c r="AT72" s="11">
        <v>2465</v>
      </c>
      <c r="AU72" s="12">
        <v>3.21</v>
      </c>
      <c r="AV72" s="11">
        <v>1</v>
      </c>
      <c r="AW72" s="11">
        <v>0</v>
      </c>
      <c r="AX72" s="13">
        <f t="shared" si="163"/>
        <v>7912.65</v>
      </c>
      <c r="AY72" s="11">
        <v>1</v>
      </c>
      <c r="AZ72" s="11">
        <v>0.98</v>
      </c>
      <c r="BA72" s="11">
        <v>2.3</v>
      </c>
      <c r="BB72" s="42">
        <f t="shared" si="164"/>
        <v>3.254</v>
      </c>
      <c r="BC72" s="11">
        <v>1.15</v>
      </c>
      <c r="BD72" s="9">
        <v>0.5</v>
      </c>
      <c r="BE72" s="43">
        <f t="shared" si="165"/>
        <v>14804.9637825</v>
      </c>
      <c r="BN72" s="11">
        <v>2465</v>
      </c>
      <c r="BO72" s="12">
        <v>3.21</v>
      </c>
      <c r="BP72" s="11">
        <v>1</v>
      </c>
      <c r="BQ72" s="11">
        <v>0</v>
      </c>
      <c r="BR72" s="13">
        <f t="shared" si="166"/>
        <v>7912.65</v>
      </c>
      <c r="BS72" s="11">
        <v>1</v>
      </c>
      <c r="BT72" s="11">
        <v>0.98</v>
      </c>
      <c r="BU72" s="11">
        <v>2.3</v>
      </c>
      <c r="BV72" s="42">
        <f t="shared" si="167"/>
        <v>3.254</v>
      </c>
      <c r="BW72" s="11">
        <v>1.15</v>
      </c>
      <c r="BX72" s="9">
        <v>0.5</v>
      </c>
      <c r="BY72" s="43">
        <f t="shared" si="168"/>
        <v>14804.9637825</v>
      </c>
      <c r="CH72" s="11">
        <f t="shared" si="169"/>
        <v>2893</v>
      </c>
      <c r="CI72" s="12">
        <v>3.21</v>
      </c>
      <c r="CJ72" s="11">
        <v>1</v>
      </c>
      <c r="CK72" s="11">
        <v>0</v>
      </c>
      <c r="CL72" s="13">
        <f t="shared" si="170"/>
        <v>9286.53</v>
      </c>
      <c r="CM72" s="11">
        <v>1</v>
      </c>
      <c r="CN72" s="11">
        <v>0.98</v>
      </c>
      <c r="CO72" s="11">
        <v>2.3</v>
      </c>
      <c r="CP72" s="42">
        <f t="shared" si="171"/>
        <v>3.254</v>
      </c>
      <c r="CQ72" s="11">
        <v>1.15</v>
      </c>
      <c r="CR72" s="9">
        <v>0.5</v>
      </c>
      <c r="CS72" s="43">
        <f t="shared" si="172"/>
        <v>17375.5619565</v>
      </c>
      <c r="DB72" s="11">
        <f t="shared" si="173"/>
        <v>2905</v>
      </c>
      <c r="DC72" s="12">
        <v>3.21</v>
      </c>
      <c r="DD72" s="11">
        <v>1</v>
      </c>
      <c r="DE72" s="11">
        <v>0</v>
      </c>
      <c r="DF72" s="13">
        <f t="shared" si="174"/>
        <v>9325.05</v>
      </c>
      <c r="DG72" s="11">
        <v>1</v>
      </c>
      <c r="DH72" s="11">
        <v>0.98</v>
      </c>
      <c r="DI72" s="11">
        <v>2.3</v>
      </c>
      <c r="DJ72" s="42">
        <f t="shared" si="175"/>
        <v>3.254</v>
      </c>
      <c r="DK72" s="11">
        <v>1.15</v>
      </c>
      <c r="DL72" s="9">
        <v>0.5</v>
      </c>
      <c r="DM72" s="43">
        <f t="shared" si="176"/>
        <v>17447.6348025</v>
      </c>
      <c r="DV72" s="11">
        <f t="shared" si="177"/>
        <v>2964</v>
      </c>
      <c r="DW72" s="12">
        <v>3.21</v>
      </c>
      <c r="DX72" s="11">
        <v>1</v>
      </c>
      <c r="DY72" s="11">
        <v>0</v>
      </c>
      <c r="DZ72" s="13">
        <f t="shared" si="178"/>
        <v>9514.44</v>
      </c>
      <c r="EA72" s="11">
        <v>1</v>
      </c>
      <c r="EB72" s="11">
        <v>0.98</v>
      </c>
      <c r="EC72" s="11">
        <v>3.1</v>
      </c>
      <c r="ED72" s="42">
        <f t="shared" si="179"/>
        <v>4.038</v>
      </c>
      <c r="EE72" s="11">
        <v>1.15</v>
      </c>
      <c r="EF72" s="9">
        <v>0.5</v>
      </c>
      <c r="EG72" s="43">
        <f t="shared" si="180"/>
        <v>22091.102514</v>
      </c>
    </row>
    <row r="73" s="1" customFormat="1" customHeight="1" spans="6:137">
      <c r="F73" s="11">
        <v>2465</v>
      </c>
      <c r="G73" s="12">
        <v>3.21</v>
      </c>
      <c r="H73" s="11">
        <v>1</v>
      </c>
      <c r="I73" s="11">
        <v>0</v>
      </c>
      <c r="J73" s="13">
        <f t="shared" si="157"/>
        <v>7912.65</v>
      </c>
      <c r="K73" s="11">
        <v>1</v>
      </c>
      <c r="L73" s="11">
        <v>0.98</v>
      </c>
      <c r="M73" s="11">
        <v>2.3</v>
      </c>
      <c r="N73" s="42">
        <f t="shared" si="158"/>
        <v>3.254</v>
      </c>
      <c r="O73" s="11">
        <v>1.15</v>
      </c>
      <c r="P73" s="9">
        <v>0.5</v>
      </c>
      <c r="Q73" s="43">
        <f t="shared" si="159"/>
        <v>14804.9637825</v>
      </c>
      <c r="Z73" s="11">
        <v>2465</v>
      </c>
      <c r="AA73" s="12">
        <v>3.21</v>
      </c>
      <c r="AB73" s="11">
        <v>1</v>
      </c>
      <c r="AC73" s="11">
        <v>0</v>
      </c>
      <c r="AD73" s="13">
        <f t="shared" si="160"/>
        <v>7912.65</v>
      </c>
      <c r="AE73" s="11">
        <v>1</v>
      </c>
      <c r="AF73" s="11">
        <v>0.98</v>
      </c>
      <c r="AG73" s="11">
        <v>2.3</v>
      </c>
      <c r="AH73" s="42">
        <f t="shared" si="161"/>
        <v>3.254</v>
      </c>
      <c r="AI73" s="11">
        <v>1.15</v>
      </c>
      <c r="AJ73" s="9">
        <v>0.5</v>
      </c>
      <c r="AK73" s="43">
        <f t="shared" si="162"/>
        <v>14804.9637825</v>
      </c>
      <c r="AT73" s="11">
        <v>2465</v>
      </c>
      <c r="AU73" s="12">
        <v>3.21</v>
      </c>
      <c r="AV73" s="11">
        <v>1</v>
      </c>
      <c r="AW73" s="11">
        <v>0</v>
      </c>
      <c r="AX73" s="13">
        <f t="shared" si="163"/>
        <v>7912.65</v>
      </c>
      <c r="AY73" s="11">
        <v>1</v>
      </c>
      <c r="AZ73" s="11">
        <v>0.98</v>
      </c>
      <c r="BA73" s="11">
        <v>2.3</v>
      </c>
      <c r="BB73" s="42">
        <f t="shared" si="164"/>
        <v>3.254</v>
      </c>
      <c r="BC73" s="11">
        <v>1.15</v>
      </c>
      <c r="BD73" s="9">
        <v>0.5</v>
      </c>
      <c r="BE73" s="43">
        <f t="shared" si="165"/>
        <v>14804.9637825</v>
      </c>
      <c r="BN73" s="11">
        <v>2465</v>
      </c>
      <c r="BO73" s="12">
        <v>3.21</v>
      </c>
      <c r="BP73" s="11">
        <v>1</v>
      </c>
      <c r="BQ73" s="11">
        <v>0</v>
      </c>
      <c r="BR73" s="13">
        <f t="shared" si="166"/>
        <v>7912.65</v>
      </c>
      <c r="BS73" s="11">
        <v>1</v>
      </c>
      <c r="BT73" s="11">
        <v>0.98</v>
      </c>
      <c r="BU73" s="11">
        <v>2.3</v>
      </c>
      <c r="BV73" s="42">
        <f t="shared" si="167"/>
        <v>3.254</v>
      </c>
      <c r="BW73" s="11">
        <v>1.15</v>
      </c>
      <c r="BX73" s="9">
        <v>0.5</v>
      </c>
      <c r="BY73" s="43">
        <f t="shared" si="168"/>
        <v>14804.9637825</v>
      </c>
      <c r="CH73" s="11">
        <f t="shared" si="169"/>
        <v>2893</v>
      </c>
      <c r="CI73" s="12">
        <v>3.21</v>
      </c>
      <c r="CJ73" s="11">
        <v>1</v>
      </c>
      <c r="CK73" s="11">
        <v>0</v>
      </c>
      <c r="CL73" s="13">
        <f t="shared" si="170"/>
        <v>9286.53</v>
      </c>
      <c r="CM73" s="11">
        <v>1</v>
      </c>
      <c r="CN73" s="11">
        <v>0.98</v>
      </c>
      <c r="CO73" s="11">
        <v>2.3</v>
      </c>
      <c r="CP73" s="42">
        <f t="shared" si="171"/>
        <v>3.254</v>
      </c>
      <c r="CQ73" s="11">
        <v>1.15</v>
      </c>
      <c r="CR73" s="9">
        <v>0.5</v>
      </c>
      <c r="CS73" s="43">
        <f t="shared" si="172"/>
        <v>17375.5619565</v>
      </c>
      <c r="DB73" s="11">
        <f t="shared" si="173"/>
        <v>2905</v>
      </c>
      <c r="DC73" s="12">
        <v>3.21</v>
      </c>
      <c r="DD73" s="11">
        <v>1</v>
      </c>
      <c r="DE73" s="11">
        <v>0</v>
      </c>
      <c r="DF73" s="13">
        <f t="shared" si="174"/>
        <v>9325.05</v>
      </c>
      <c r="DG73" s="11">
        <v>1</v>
      </c>
      <c r="DH73" s="11">
        <v>0.98</v>
      </c>
      <c r="DI73" s="11">
        <v>2.3</v>
      </c>
      <c r="DJ73" s="42">
        <f t="shared" si="175"/>
        <v>3.254</v>
      </c>
      <c r="DK73" s="11">
        <v>1.15</v>
      </c>
      <c r="DL73" s="9">
        <v>0.5</v>
      </c>
      <c r="DM73" s="43">
        <f t="shared" si="176"/>
        <v>17447.6348025</v>
      </c>
      <c r="DV73" s="11">
        <f t="shared" si="177"/>
        <v>2964</v>
      </c>
      <c r="DW73" s="12">
        <v>3.21</v>
      </c>
      <c r="DX73" s="11">
        <v>1</v>
      </c>
      <c r="DY73" s="11">
        <v>0</v>
      </c>
      <c r="DZ73" s="13">
        <f t="shared" si="178"/>
        <v>9514.44</v>
      </c>
      <c r="EA73" s="11">
        <v>1</v>
      </c>
      <c r="EB73" s="11">
        <v>0.98</v>
      </c>
      <c r="EC73" s="11">
        <v>3.1</v>
      </c>
      <c r="ED73" s="42">
        <f t="shared" si="179"/>
        <v>4.038</v>
      </c>
      <c r="EE73" s="11">
        <v>1.15</v>
      </c>
      <c r="EF73" s="9">
        <v>0.5</v>
      </c>
      <c r="EG73" s="43">
        <f t="shared" si="180"/>
        <v>22091.102514</v>
      </c>
    </row>
    <row r="74" s="1" customFormat="1" customHeight="1" spans="6:137">
      <c r="F74" s="11">
        <v>2465</v>
      </c>
      <c r="G74" s="12">
        <v>0</v>
      </c>
      <c r="H74" s="11">
        <v>1</v>
      </c>
      <c r="I74" s="11">
        <v>0</v>
      </c>
      <c r="J74" s="13">
        <f t="shared" si="157"/>
        <v>0</v>
      </c>
      <c r="K74" s="11">
        <v>1</v>
      </c>
      <c r="L74" s="11">
        <v>0.98</v>
      </c>
      <c r="M74" s="11">
        <v>2.3</v>
      </c>
      <c r="N74" s="42">
        <f t="shared" si="158"/>
        <v>3.254</v>
      </c>
      <c r="O74" s="11">
        <v>1.15</v>
      </c>
      <c r="P74" s="9">
        <v>0.5</v>
      </c>
      <c r="Q74" s="43">
        <f t="shared" si="159"/>
        <v>0</v>
      </c>
      <c r="Z74" s="11">
        <v>2465</v>
      </c>
      <c r="AA74" s="12">
        <v>0</v>
      </c>
      <c r="AB74" s="11">
        <v>1</v>
      </c>
      <c r="AC74" s="11">
        <v>0</v>
      </c>
      <c r="AD74" s="13">
        <f t="shared" si="160"/>
        <v>0</v>
      </c>
      <c r="AE74" s="11">
        <v>1</v>
      </c>
      <c r="AF74" s="11">
        <v>0.98</v>
      </c>
      <c r="AG74" s="11">
        <v>2.3</v>
      </c>
      <c r="AH74" s="42">
        <f t="shared" si="161"/>
        <v>3.254</v>
      </c>
      <c r="AI74" s="11">
        <v>1.15</v>
      </c>
      <c r="AJ74" s="9">
        <v>0.5</v>
      </c>
      <c r="AK74" s="43">
        <f t="shared" si="162"/>
        <v>0</v>
      </c>
      <c r="AT74" s="11">
        <v>2465</v>
      </c>
      <c r="AU74" s="12">
        <v>0</v>
      </c>
      <c r="AV74" s="11">
        <v>1</v>
      </c>
      <c r="AW74" s="11">
        <v>0</v>
      </c>
      <c r="AX74" s="13">
        <f t="shared" si="163"/>
        <v>0</v>
      </c>
      <c r="AY74" s="11">
        <v>1</v>
      </c>
      <c r="AZ74" s="11">
        <v>0.98</v>
      </c>
      <c r="BA74" s="11">
        <v>2.3</v>
      </c>
      <c r="BB74" s="42">
        <f t="shared" si="164"/>
        <v>3.254</v>
      </c>
      <c r="BC74" s="11">
        <v>1.15</v>
      </c>
      <c r="BD74" s="9">
        <v>0.5</v>
      </c>
      <c r="BE74" s="43">
        <f t="shared" si="165"/>
        <v>0</v>
      </c>
      <c r="BN74" s="11">
        <v>2465</v>
      </c>
      <c r="BO74" s="12">
        <v>0</v>
      </c>
      <c r="BP74" s="11">
        <v>1</v>
      </c>
      <c r="BQ74" s="11">
        <v>0</v>
      </c>
      <c r="BR74" s="13">
        <f t="shared" si="166"/>
        <v>0</v>
      </c>
      <c r="BS74" s="11">
        <v>1</v>
      </c>
      <c r="BT74" s="11">
        <v>0.98</v>
      </c>
      <c r="BU74" s="11">
        <v>2.3</v>
      </c>
      <c r="BV74" s="42">
        <f t="shared" si="167"/>
        <v>3.254</v>
      </c>
      <c r="BW74" s="11">
        <v>1.15</v>
      </c>
      <c r="BX74" s="9">
        <v>0.5</v>
      </c>
      <c r="BY74" s="43">
        <f t="shared" si="168"/>
        <v>0</v>
      </c>
      <c r="CH74" s="11">
        <f t="shared" si="169"/>
        <v>2893</v>
      </c>
      <c r="CI74" s="12">
        <v>0</v>
      </c>
      <c r="CJ74" s="11">
        <v>1</v>
      </c>
      <c r="CK74" s="11">
        <v>0</v>
      </c>
      <c r="CL74" s="13">
        <f t="shared" si="170"/>
        <v>0</v>
      </c>
      <c r="CM74" s="11">
        <v>1</v>
      </c>
      <c r="CN74" s="11">
        <v>0.98</v>
      </c>
      <c r="CO74" s="11">
        <v>2.3</v>
      </c>
      <c r="CP74" s="42">
        <f t="shared" si="171"/>
        <v>3.254</v>
      </c>
      <c r="CQ74" s="11">
        <v>1.15</v>
      </c>
      <c r="CR74" s="9">
        <v>0.5</v>
      </c>
      <c r="CS74" s="43">
        <f t="shared" si="172"/>
        <v>0</v>
      </c>
      <c r="DB74" s="11">
        <f t="shared" si="173"/>
        <v>2905</v>
      </c>
      <c r="DC74" s="12">
        <v>0</v>
      </c>
      <c r="DD74" s="11">
        <v>1</v>
      </c>
      <c r="DE74" s="11">
        <v>0</v>
      </c>
      <c r="DF74" s="13">
        <f t="shared" si="174"/>
        <v>0</v>
      </c>
      <c r="DG74" s="11">
        <v>1</v>
      </c>
      <c r="DH74" s="11">
        <v>0.98</v>
      </c>
      <c r="DI74" s="11">
        <v>2.3</v>
      </c>
      <c r="DJ74" s="42">
        <f t="shared" si="175"/>
        <v>3.254</v>
      </c>
      <c r="DK74" s="11">
        <v>1.15</v>
      </c>
      <c r="DL74" s="9">
        <v>0.5</v>
      </c>
      <c r="DM74" s="43">
        <f t="shared" si="176"/>
        <v>0</v>
      </c>
      <c r="DV74" s="11">
        <f t="shared" si="177"/>
        <v>2964</v>
      </c>
      <c r="DW74" s="12">
        <v>0</v>
      </c>
      <c r="DX74" s="11">
        <v>1</v>
      </c>
      <c r="DY74" s="11">
        <v>0</v>
      </c>
      <c r="DZ74" s="13">
        <f t="shared" si="178"/>
        <v>0</v>
      </c>
      <c r="EA74" s="11">
        <v>1</v>
      </c>
      <c r="EB74" s="11">
        <v>0.98</v>
      </c>
      <c r="EC74" s="11">
        <v>3.1</v>
      </c>
      <c r="ED74" s="42">
        <f t="shared" si="179"/>
        <v>4.038</v>
      </c>
      <c r="EE74" s="11">
        <v>1.15</v>
      </c>
      <c r="EF74" s="9">
        <v>0.5</v>
      </c>
      <c r="EG74" s="43">
        <f t="shared" si="180"/>
        <v>0</v>
      </c>
    </row>
    <row r="75" s="1" customFormat="1" customHeight="1" spans="6:137">
      <c r="F75" s="44" t="s">
        <v>30</v>
      </c>
      <c r="G75" s="45"/>
      <c r="H75" s="45"/>
      <c r="I75" s="45"/>
      <c r="J75" s="45"/>
      <c r="K75" s="45"/>
      <c r="L75" s="45"/>
      <c r="M75" s="46">
        <f>SUM(Q60:Q74)</f>
        <v>91597.065645</v>
      </c>
      <c r="N75" s="46"/>
      <c r="O75" s="46"/>
      <c r="P75" s="46"/>
      <c r="Q75" s="46"/>
      <c r="R75" s="1"/>
      <c r="S75" s="1"/>
      <c r="T75" s="1"/>
      <c r="U75" s="1"/>
      <c r="V75" s="1"/>
      <c r="W75" s="1"/>
      <c r="X75" s="1"/>
      <c r="Y75" s="1"/>
      <c r="Z75" s="44" t="s">
        <v>30</v>
      </c>
      <c r="AA75" s="45"/>
      <c r="AB75" s="45"/>
      <c r="AC75" s="45"/>
      <c r="AD75" s="45"/>
      <c r="AE75" s="45"/>
      <c r="AF75" s="45"/>
      <c r="AG75" s="46">
        <f>SUM(AK60:AK74)</f>
        <v>91597.065645</v>
      </c>
      <c r="AH75" s="46"/>
      <c r="AI75" s="46"/>
      <c r="AJ75" s="46"/>
      <c r="AK75" s="46"/>
      <c r="AL75" s="1"/>
      <c r="AM75" s="1"/>
      <c r="AN75" s="1"/>
      <c r="AO75" s="1"/>
      <c r="AP75" s="1"/>
      <c r="AQ75" s="1"/>
      <c r="AR75" s="1"/>
      <c r="AS75" s="1"/>
      <c r="AT75" s="44" t="s">
        <v>30</v>
      </c>
      <c r="AU75" s="45"/>
      <c r="AV75" s="45"/>
      <c r="AW75" s="45"/>
      <c r="AX75" s="45"/>
      <c r="AY75" s="45"/>
      <c r="AZ75" s="45"/>
      <c r="BA75" s="46">
        <f>SUM(BE60:BE74)</f>
        <v>91597.065645</v>
      </c>
      <c r="BB75" s="46"/>
      <c r="BC75" s="46"/>
      <c r="BD75" s="46"/>
      <c r="BE75" s="46"/>
      <c r="BF75" s="1"/>
      <c r="BG75" s="1"/>
      <c r="BH75" s="1"/>
      <c r="BI75" s="1"/>
      <c r="BJ75" s="1"/>
      <c r="BK75" s="1"/>
      <c r="BL75" s="1"/>
      <c r="BM75" s="1"/>
      <c r="BN75" s="44" t="s">
        <v>30</v>
      </c>
      <c r="BO75" s="45"/>
      <c r="BP75" s="45"/>
      <c r="BQ75" s="45"/>
      <c r="BR75" s="45"/>
      <c r="BS75" s="45"/>
      <c r="BT75" s="45"/>
      <c r="BU75" s="46">
        <f>SUM(BY60:BY74)</f>
        <v>91597.065645</v>
      </c>
      <c r="BV75" s="46"/>
      <c r="BW75" s="46"/>
      <c r="BX75" s="46"/>
      <c r="BY75" s="46"/>
      <c r="BZ75" s="1"/>
      <c r="CA75" s="1"/>
      <c r="CB75" s="1"/>
      <c r="CC75" s="1"/>
      <c r="CD75" s="1"/>
      <c r="CE75" s="1"/>
      <c r="CF75" s="1"/>
      <c r="CG75" s="1"/>
      <c r="CH75" s="44" t="s">
        <v>30</v>
      </c>
      <c r="CI75" s="45"/>
      <c r="CJ75" s="45"/>
      <c r="CK75" s="45"/>
      <c r="CL75" s="45"/>
      <c r="CM75" s="45"/>
      <c r="CN75" s="45"/>
      <c r="CO75" s="46">
        <f>SUM(CS60:CS74)</f>
        <v>107501.140329</v>
      </c>
      <c r="CP75" s="46"/>
      <c r="CQ75" s="46"/>
      <c r="CR75" s="46"/>
      <c r="CS75" s="46"/>
      <c r="CT75" s="1"/>
      <c r="CU75" s="1"/>
      <c r="CV75" s="1"/>
      <c r="CW75" s="1"/>
      <c r="CX75" s="1"/>
      <c r="CY75" s="1"/>
      <c r="CZ75" s="1"/>
      <c r="DA75" s="1"/>
      <c r="DB75" s="44" t="s">
        <v>30</v>
      </c>
      <c r="DC75" s="45"/>
      <c r="DD75" s="45"/>
      <c r="DE75" s="45"/>
      <c r="DF75" s="45"/>
      <c r="DG75" s="45"/>
      <c r="DH75" s="45"/>
      <c r="DI75" s="46">
        <f>SUM(DM60:DM74)</f>
        <v>107947.048965</v>
      </c>
      <c r="DJ75" s="46"/>
      <c r="DK75" s="46"/>
      <c r="DL75" s="46"/>
      <c r="DM75" s="46"/>
      <c r="DN75" s="1"/>
      <c r="DO75" s="1"/>
      <c r="DP75" s="1"/>
      <c r="DQ75" s="1"/>
      <c r="DR75" s="1"/>
      <c r="DS75" s="1"/>
      <c r="DT75" s="1"/>
      <c r="DU75" s="1"/>
      <c r="DV75" s="44" t="s">
        <v>30</v>
      </c>
      <c r="DW75" s="45"/>
      <c r="DX75" s="45"/>
      <c r="DY75" s="45"/>
      <c r="DZ75" s="45"/>
      <c r="EA75" s="45"/>
      <c r="EB75" s="45"/>
      <c r="EC75" s="46">
        <f>SUM(EG60:EG74)</f>
        <v>136675.793124</v>
      </c>
      <c r="ED75" s="46"/>
      <c r="EE75" s="46"/>
      <c r="EF75" s="46"/>
      <c r="EG75" s="46"/>
    </row>
    <row r="76" s="1" customFormat="1" customHeight="1" spans="6:137">
      <c r="F76" s="45"/>
      <c r="G76" s="45"/>
      <c r="H76" s="45"/>
      <c r="I76" s="45"/>
      <c r="J76" s="45"/>
      <c r="K76" s="45"/>
      <c r="L76" s="45"/>
      <c r="M76" s="46"/>
      <c r="N76" s="46"/>
      <c r="O76" s="46"/>
      <c r="P76" s="46"/>
      <c r="Q76" s="46"/>
      <c r="R76" s="1"/>
      <c r="S76" s="1"/>
      <c r="T76" s="1"/>
      <c r="U76" s="1"/>
      <c r="V76" s="1"/>
      <c r="W76" s="1"/>
      <c r="X76" s="1"/>
      <c r="Y76" s="1"/>
      <c r="Z76" s="45"/>
      <c r="AA76" s="45"/>
      <c r="AB76" s="45"/>
      <c r="AC76" s="45"/>
      <c r="AD76" s="45"/>
      <c r="AE76" s="45"/>
      <c r="AF76" s="45"/>
      <c r="AG76" s="46"/>
      <c r="AH76" s="46"/>
      <c r="AI76" s="46"/>
      <c r="AJ76" s="46"/>
      <c r="AK76" s="46"/>
      <c r="AL76" s="1"/>
      <c r="AM76" s="1"/>
      <c r="AN76" s="1"/>
      <c r="AO76" s="1"/>
      <c r="AP76" s="1"/>
      <c r="AQ76" s="1"/>
      <c r="AR76" s="1"/>
      <c r="AS76" s="1"/>
      <c r="AT76" s="45"/>
      <c r="AU76" s="45"/>
      <c r="AV76" s="45"/>
      <c r="AW76" s="45"/>
      <c r="AX76" s="45"/>
      <c r="AY76" s="45"/>
      <c r="AZ76" s="45"/>
      <c r="BA76" s="46"/>
      <c r="BB76" s="46"/>
      <c r="BC76" s="46"/>
      <c r="BD76" s="46"/>
      <c r="BE76" s="46"/>
      <c r="BF76" s="1"/>
      <c r="BG76" s="1"/>
      <c r="BH76" s="1"/>
      <c r="BI76" s="1"/>
      <c r="BJ76" s="1"/>
      <c r="BK76" s="1"/>
      <c r="BL76" s="1"/>
      <c r="BM76" s="1"/>
      <c r="BN76" s="45"/>
      <c r="BO76" s="45"/>
      <c r="BP76" s="45"/>
      <c r="BQ76" s="45"/>
      <c r="BR76" s="45"/>
      <c r="BS76" s="45"/>
      <c r="BT76" s="45"/>
      <c r="BU76" s="46"/>
      <c r="BV76" s="46"/>
      <c r="BW76" s="46"/>
      <c r="BX76" s="46"/>
      <c r="BY76" s="46"/>
      <c r="BZ76" s="1"/>
      <c r="CA76" s="1"/>
      <c r="CB76" s="1"/>
      <c r="CC76" s="1"/>
      <c r="CD76" s="1"/>
      <c r="CE76" s="1"/>
      <c r="CF76" s="1"/>
      <c r="CG76" s="1"/>
      <c r="CH76" s="45"/>
      <c r="CI76" s="45"/>
      <c r="CJ76" s="45"/>
      <c r="CK76" s="45"/>
      <c r="CL76" s="45"/>
      <c r="CM76" s="45"/>
      <c r="CN76" s="45"/>
      <c r="CO76" s="46"/>
      <c r="CP76" s="46"/>
      <c r="CQ76" s="46"/>
      <c r="CR76" s="46"/>
      <c r="CS76" s="46"/>
      <c r="CT76" s="1"/>
      <c r="CU76" s="1"/>
      <c r="CV76" s="1"/>
      <c r="CW76" s="1"/>
      <c r="CX76" s="1"/>
      <c r="CY76" s="1"/>
      <c r="CZ76" s="1"/>
      <c r="DA76" s="1"/>
      <c r="DB76" s="45"/>
      <c r="DC76" s="45"/>
      <c r="DD76" s="45"/>
      <c r="DE76" s="45"/>
      <c r="DF76" s="45"/>
      <c r="DG76" s="45"/>
      <c r="DH76" s="45"/>
      <c r="DI76" s="46"/>
      <c r="DJ76" s="46"/>
      <c r="DK76" s="46"/>
      <c r="DL76" s="46"/>
      <c r="DM76" s="46"/>
      <c r="DN76" s="1"/>
      <c r="DO76" s="1"/>
      <c r="DP76" s="1"/>
      <c r="DQ76" s="1"/>
      <c r="DR76" s="1"/>
      <c r="DS76" s="1"/>
      <c r="DT76" s="1"/>
      <c r="DU76" s="1"/>
      <c r="DV76" s="45"/>
      <c r="DW76" s="45"/>
      <c r="DX76" s="45"/>
      <c r="DY76" s="45"/>
      <c r="DZ76" s="45"/>
      <c r="EA76" s="45"/>
      <c r="EB76" s="45"/>
      <c r="EC76" s="46"/>
      <c r="ED76" s="46"/>
      <c r="EE76" s="46"/>
      <c r="EF76" s="46"/>
      <c r="EG76" s="46"/>
    </row>
    <row r="77" s="1" customFormat="1" customHeight="1" spans="6:137">
      <c r="F77" s="45"/>
      <c r="G77" s="45"/>
      <c r="H77" s="45"/>
      <c r="I77" s="45"/>
      <c r="J77" s="45"/>
      <c r="K77" s="45"/>
      <c r="L77" s="45"/>
      <c r="M77" s="46"/>
      <c r="N77" s="46"/>
      <c r="O77" s="46"/>
      <c r="P77" s="46"/>
      <c r="Q77" s="46"/>
      <c r="R77" s="1"/>
      <c r="S77" s="1"/>
      <c r="T77" s="1"/>
      <c r="U77" s="1"/>
      <c r="V77" s="1"/>
      <c r="W77" s="1"/>
      <c r="X77" s="1"/>
      <c r="Y77" s="1"/>
      <c r="Z77" s="45"/>
      <c r="AA77" s="45"/>
      <c r="AB77" s="45"/>
      <c r="AC77" s="45"/>
      <c r="AD77" s="45"/>
      <c r="AE77" s="45"/>
      <c r="AF77" s="45"/>
      <c r="AG77" s="46"/>
      <c r="AH77" s="46"/>
      <c r="AI77" s="46"/>
      <c r="AJ77" s="46"/>
      <c r="AK77" s="46"/>
      <c r="AL77" s="1"/>
      <c r="AM77" s="1"/>
      <c r="AN77" s="1"/>
      <c r="AO77" s="1"/>
      <c r="AP77" s="1"/>
      <c r="AQ77" s="1"/>
      <c r="AR77" s="1"/>
      <c r="AS77" s="1"/>
      <c r="AT77" s="45"/>
      <c r="AU77" s="45"/>
      <c r="AV77" s="45"/>
      <c r="AW77" s="45"/>
      <c r="AX77" s="45"/>
      <c r="AY77" s="45"/>
      <c r="AZ77" s="45"/>
      <c r="BA77" s="46"/>
      <c r="BB77" s="46"/>
      <c r="BC77" s="46"/>
      <c r="BD77" s="46"/>
      <c r="BE77" s="46"/>
      <c r="BF77" s="1"/>
      <c r="BG77" s="1"/>
      <c r="BH77" s="1"/>
      <c r="BI77" s="1"/>
      <c r="BJ77" s="1"/>
      <c r="BK77" s="1"/>
      <c r="BL77" s="1"/>
      <c r="BM77" s="1"/>
      <c r="BN77" s="45"/>
      <c r="BO77" s="45"/>
      <c r="BP77" s="45"/>
      <c r="BQ77" s="45"/>
      <c r="BR77" s="45"/>
      <c r="BS77" s="45"/>
      <c r="BT77" s="45"/>
      <c r="BU77" s="46"/>
      <c r="BV77" s="46"/>
      <c r="BW77" s="46"/>
      <c r="BX77" s="46"/>
      <c r="BY77" s="46"/>
      <c r="BZ77" s="1"/>
      <c r="CA77" s="1"/>
      <c r="CB77" s="1"/>
      <c r="CC77" s="1"/>
      <c r="CD77" s="1"/>
      <c r="CE77" s="1"/>
      <c r="CF77" s="1"/>
      <c r="CG77" s="1"/>
      <c r="CH77" s="45"/>
      <c r="CI77" s="45"/>
      <c r="CJ77" s="45"/>
      <c r="CK77" s="45"/>
      <c r="CL77" s="45"/>
      <c r="CM77" s="45"/>
      <c r="CN77" s="45"/>
      <c r="CO77" s="46"/>
      <c r="CP77" s="46"/>
      <c r="CQ77" s="46"/>
      <c r="CR77" s="46"/>
      <c r="CS77" s="46"/>
      <c r="CT77" s="1"/>
      <c r="CU77" s="1"/>
      <c r="CV77" s="1"/>
      <c r="CW77" s="1"/>
      <c r="CX77" s="1"/>
      <c r="CY77" s="1"/>
      <c r="CZ77" s="1"/>
      <c r="DA77" s="1"/>
      <c r="DB77" s="45"/>
      <c r="DC77" s="45"/>
      <c r="DD77" s="45"/>
      <c r="DE77" s="45"/>
      <c r="DF77" s="45"/>
      <c r="DG77" s="45"/>
      <c r="DH77" s="45"/>
      <c r="DI77" s="46"/>
      <c r="DJ77" s="46"/>
      <c r="DK77" s="46"/>
      <c r="DL77" s="46"/>
      <c r="DM77" s="46"/>
      <c r="DN77" s="1"/>
      <c r="DO77" s="1"/>
      <c r="DP77" s="1"/>
      <c r="DQ77" s="1"/>
      <c r="DR77" s="1"/>
      <c r="DS77" s="1"/>
      <c r="DT77" s="1"/>
      <c r="DU77" s="1"/>
      <c r="DV77" s="45"/>
      <c r="DW77" s="45"/>
      <c r="DX77" s="45"/>
      <c r="DY77" s="45"/>
      <c r="DZ77" s="45"/>
      <c r="EA77" s="45"/>
      <c r="EB77" s="45"/>
      <c r="EC77" s="46"/>
      <c r="ED77" s="46"/>
      <c r="EE77" s="46"/>
      <c r="EF77" s="46"/>
      <c r="EG77" s="46"/>
    </row>
    <row r="78" s="1" customFormat="1" customHeight="1" spans="6:137">
      <c r="F78" s="35" t="s">
        <v>31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1"/>
      <c r="S78" s="1"/>
      <c r="T78" s="1"/>
      <c r="U78" s="1"/>
      <c r="V78" s="1"/>
      <c r="W78" s="1"/>
      <c r="X78" s="1"/>
      <c r="Y78" s="1"/>
      <c r="Z78" s="35" t="s">
        <v>31</v>
      </c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1"/>
      <c r="AM78" s="1"/>
      <c r="AN78" s="1"/>
      <c r="AO78" s="1"/>
      <c r="AP78" s="1"/>
      <c r="AQ78" s="1"/>
      <c r="AR78" s="1"/>
      <c r="AS78" s="1"/>
      <c r="AT78" s="35" t="s">
        <v>31</v>
      </c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1"/>
      <c r="BG78" s="1"/>
      <c r="BH78" s="1"/>
      <c r="BI78" s="1"/>
      <c r="BJ78" s="1"/>
      <c r="BK78" s="1"/>
      <c r="BL78" s="1"/>
      <c r="BM78" s="1"/>
      <c r="BN78" s="35" t="s">
        <v>31</v>
      </c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1"/>
      <c r="CA78" s="1"/>
      <c r="CB78" s="1"/>
      <c r="CC78" s="1"/>
      <c r="CD78" s="1"/>
      <c r="CE78" s="1"/>
      <c r="CF78" s="1"/>
      <c r="CG78" s="1"/>
      <c r="CH78" s="35" t="s">
        <v>31</v>
      </c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1"/>
      <c r="CU78" s="1"/>
      <c r="CV78" s="1"/>
      <c r="CW78" s="1"/>
      <c r="CX78" s="1"/>
      <c r="CY78" s="1"/>
      <c r="CZ78" s="1"/>
      <c r="DA78" s="1"/>
      <c r="DB78" s="35" t="s">
        <v>31</v>
      </c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1"/>
      <c r="DO78" s="1"/>
      <c r="DP78" s="1"/>
      <c r="DQ78" s="1"/>
      <c r="DR78" s="1"/>
      <c r="DS78" s="1"/>
      <c r="DT78" s="1"/>
      <c r="DU78" s="1"/>
      <c r="DV78" s="35" t="s">
        <v>31</v>
      </c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</row>
    <row r="79" s="1" customFormat="1" customHeight="1" spans="6:137">
      <c r="F79" s="13" t="s">
        <v>8</v>
      </c>
      <c r="G79" s="13"/>
      <c r="H79" s="13"/>
      <c r="I79" s="13"/>
      <c r="J79" s="13"/>
      <c r="K79" s="8" t="s">
        <v>53</v>
      </c>
      <c r="L79" s="8"/>
      <c r="M79" s="8"/>
      <c r="N79" s="8"/>
      <c r="O79" s="9" t="s">
        <v>38</v>
      </c>
      <c r="P79" s="9"/>
      <c r="Q79" s="41" t="s">
        <v>13</v>
      </c>
      <c r="Z79" s="13" t="s">
        <v>8</v>
      </c>
      <c r="AA79" s="13"/>
      <c r="AB79" s="13"/>
      <c r="AC79" s="13"/>
      <c r="AD79" s="13"/>
      <c r="AE79" s="8" t="s">
        <v>53</v>
      </c>
      <c r="AF79" s="8"/>
      <c r="AG79" s="8"/>
      <c r="AH79" s="8"/>
      <c r="AI79" s="9" t="s">
        <v>38</v>
      </c>
      <c r="AJ79" s="9"/>
      <c r="AK79" s="41" t="s">
        <v>13</v>
      </c>
      <c r="AT79" s="13" t="s">
        <v>8</v>
      </c>
      <c r="AU79" s="13"/>
      <c r="AV79" s="13"/>
      <c r="AW79" s="13"/>
      <c r="AX79" s="13"/>
      <c r="AY79" s="8" t="s">
        <v>53</v>
      </c>
      <c r="AZ79" s="8"/>
      <c r="BA79" s="8"/>
      <c r="BB79" s="8"/>
      <c r="BC79" s="9" t="s">
        <v>38</v>
      </c>
      <c r="BD79" s="9"/>
      <c r="BE79" s="41" t="s">
        <v>13</v>
      </c>
      <c r="BN79" s="13" t="s">
        <v>8</v>
      </c>
      <c r="BO79" s="13"/>
      <c r="BP79" s="13"/>
      <c r="BQ79" s="13"/>
      <c r="BR79" s="13"/>
      <c r="BS79" s="8" t="s">
        <v>53</v>
      </c>
      <c r="BT79" s="8"/>
      <c r="BU79" s="8"/>
      <c r="BV79" s="8"/>
      <c r="BW79" s="9" t="s">
        <v>38</v>
      </c>
      <c r="BX79" s="9"/>
      <c r="BY79" s="41" t="s">
        <v>13</v>
      </c>
      <c r="CH79" s="13" t="s">
        <v>8</v>
      </c>
      <c r="CI79" s="13"/>
      <c r="CJ79" s="13"/>
      <c r="CK79" s="13"/>
      <c r="CL79" s="13"/>
      <c r="CM79" s="8" t="s">
        <v>53</v>
      </c>
      <c r="CN79" s="8"/>
      <c r="CO79" s="8"/>
      <c r="CP79" s="8"/>
      <c r="CQ79" s="9" t="s">
        <v>38</v>
      </c>
      <c r="CR79" s="9"/>
      <c r="CS79" s="41" t="s">
        <v>13</v>
      </c>
      <c r="DB79" s="13" t="s">
        <v>8</v>
      </c>
      <c r="DC79" s="13"/>
      <c r="DD79" s="13"/>
      <c r="DE79" s="13"/>
      <c r="DF79" s="13"/>
      <c r="DG79" s="8" t="s">
        <v>53</v>
      </c>
      <c r="DH79" s="8"/>
      <c r="DI79" s="8"/>
      <c r="DJ79" s="8"/>
      <c r="DK79" s="9" t="s">
        <v>38</v>
      </c>
      <c r="DL79" s="9"/>
      <c r="DM79" s="41" t="s">
        <v>13</v>
      </c>
      <c r="DV79" s="13" t="s">
        <v>8</v>
      </c>
      <c r="DW79" s="13"/>
      <c r="DX79" s="13"/>
      <c r="DY79" s="13"/>
      <c r="DZ79" s="13"/>
      <c r="EA79" s="8" t="s">
        <v>53</v>
      </c>
      <c r="EB79" s="8"/>
      <c r="EC79" s="8"/>
      <c r="ED79" s="8"/>
      <c r="EE79" s="9" t="s">
        <v>38</v>
      </c>
      <c r="EF79" s="9"/>
      <c r="EG79" s="41" t="s">
        <v>13</v>
      </c>
    </row>
    <row r="80" s="1" customFormat="1" customHeight="1" spans="6:137">
      <c r="F80" s="13" t="s">
        <v>54</v>
      </c>
      <c r="G80" s="13" t="s">
        <v>55</v>
      </c>
      <c r="H80" s="13" t="s">
        <v>56</v>
      </c>
      <c r="I80" s="13" t="s">
        <v>57</v>
      </c>
      <c r="J80" s="13" t="s">
        <v>8</v>
      </c>
      <c r="K80" s="8" t="s">
        <v>58</v>
      </c>
      <c r="L80" s="8" t="s">
        <v>26</v>
      </c>
      <c r="M80" s="8" t="s">
        <v>27</v>
      </c>
      <c r="N80" s="42" t="s">
        <v>28</v>
      </c>
      <c r="O80" s="9" t="s">
        <v>59</v>
      </c>
      <c r="P80" s="9" t="s">
        <v>60</v>
      </c>
      <c r="Q80" s="41"/>
      <c r="R80" s="1"/>
      <c r="S80" s="1"/>
      <c r="T80" s="1"/>
      <c r="U80" s="1"/>
      <c r="V80" s="1"/>
      <c r="W80" s="1"/>
      <c r="X80" s="1"/>
      <c r="Y80" s="1"/>
      <c r="Z80" s="13" t="s">
        <v>54</v>
      </c>
      <c r="AA80" s="13" t="s">
        <v>55</v>
      </c>
      <c r="AB80" s="13" t="s">
        <v>56</v>
      </c>
      <c r="AC80" s="13" t="s">
        <v>57</v>
      </c>
      <c r="AD80" s="13" t="s">
        <v>8</v>
      </c>
      <c r="AE80" s="8" t="s">
        <v>58</v>
      </c>
      <c r="AF80" s="8" t="s">
        <v>26</v>
      </c>
      <c r="AG80" s="8" t="s">
        <v>27</v>
      </c>
      <c r="AH80" s="42" t="s">
        <v>28</v>
      </c>
      <c r="AI80" s="9" t="s">
        <v>59</v>
      </c>
      <c r="AJ80" s="9" t="s">
        <v>60</v>
      </c>
      <c r="AK80" s="41"/>
      <c r="AL80" s="1"/>
      <c r="AM80" s="1"/>
      <c r="AN80" s="1"/>
      <c r="AO80" s="1"/>
      <c r="AP80" s="1"/>
      <c r="AQ80" s="1"/>
      <c r="AR80" s="1"/>
      <c r="AS80" s="1"/>
      <c r="AT80" s="13" t="s">
        <v>54</v>
      </c>
      <c r="AU80" s="13" t="s">
        <v>55</v>
      </c>
      <c r="AV80" s="13" t="s">
        <v>56</v>
      </c>
      <c r="AW80" s="13" t="s">
        <v>57</v>
      </c>
      <c r="AX80" s="13" t="s">
        <v>8</v>
      </c>
      <c r="AY80" s="8" t="s">
        <v>58</v>
      </c>
      <c r="AZ80" s="8" t="s">
        <v>26</v>
      </c>
      <c r="BA80" s="8" t="s">
        <v>27</v>
      </c>
      <c r="BB80" s="42" t="s">
        <v>28</v>
      </c>
      <c r="BC80" s="9" t="s">
        <v>59</v>
      </c>
      <c r="BD80" s="9" t="s">
        <v>60</v>
      </c>
      <c r="BE80" s="41"/>
      <c r="BF80" s="1"/>
      <c r="BG80" s="1"/>
      <c r="BH80" s="1"/>
      <c r="BI80" s="1"/>
      <c r="BJ80" s="1"/>
      <c r="BK80" s="1"/>
      <c r="BL80" s="1"/>
      <c r="BM80" s="1"/>
      <c r="BN80" s="13" t="s">
        <v>54</v>
      </c>
      <c r="BO80" s="13" t="s">
        <v>55</v>
      </c>
      <c r="BP80" s="13" t="s">
        <v>56</v>
      </c>
      <c r="BQ80" s="13" t="s">
        <v>57</v>
      </c>
      <c r="BR80" s="13" t="s">
        <v>8</v>
      </c>
      <c r="BS80" s="8" t="s">
        <v>58</v>
      </c>
      <c r="BT80" s="8" t="s">
        <v>26</v>
      </c>
      <c r="BU80" s="8" t="s">
        <v>27</v>
      </c>
      <c r="BV80" s="42" t="s">
        <v>28</v>
      </c>
      <c r="BW80" s="9" t="s">
        <v>59</v>
      </c>
      <c r="BX80" s="9" t="s">
        <v>60</v>
      </c>
      <c r="BY80" s="41"/>
      <c r="BZ80" s="1"/>
      <c r="CA80" s="1"/>
      <c r="CB80" s="1"/>
      <c r="CC80" s="1"/>
      <c r="CD80" s="1"/>
      <c r="CE80" s="1"/>
      <c r="CF80" s="1"/>
      <c r="CG80" s="1"/>
      <c r="CH80" s="13" t="s">
        <v>54</v>
      </c>
      <c r="CI80" s="13" t="s">
        <v>55</v>
      </c>
      <c r="CJ80" s="13" t="s">
        <v>56</v>
      </c>
      <c r="CK80" s="13" t="s">
        <v>57</v>
      </c>
      <c r="CL80" s="13" t="s">
        <v>8</v>
      </c>
      <c r="CM80" s="8" t="s">
        <v>58</v>
      </c>
      <c r="CN80" s="8" t="s">
        <v>26</v>
      </c>
      <c r="CO80" s="8" t="s">
        <v>27</v>
      </c>
      <c r="CP80" s="42" t="s">
        <v>28</v>
      </c>
      <c r="CQ80" s="9" t="s">
        <v>59</v>
      </c>
      <c r="CR80" s="9" t="s">
        <v>60</v>
      </c>
      <c r="CS80" s="41"/>
      <c r="CT80" s="1"/>
      <c r="CU80" s="1"/>
      <c r="CV80" s="1"/>
      <c r="CW80" s="1"/>
      <c r="CX80" s="1"/>
      <c r="CY80" s="1"/>
      <c r="CZ80" s="1"/>
      <c r="DA80" s="1"/>
      <c r="DB80" s="13" t="s">
        <v>54</v>
      </c>
      <c r="DC80" s="13" t="s">
        <v>55</v>
      </c>
      <c r="DD80" s="13" t="s">
        <v>56</v>
      </c>
      <c r="DE80" s="13" t="s">
        <v>57</v>
      </c>
      <c r="DF80" s="13" t="s">
        <v>8</v>
      </c>
      <c r="DG80" s="8" t="s">
        <v>58</v>
      </c>
      <c r="DH80" s="8" t="s">
        <v>26</v>
      </c>
      <c r="DI80" s="8" t="s">
        <v>27</v>
      </c>
      <c r="DJ80" s="42" t="s">
        <v>28</v>
      </c>
      <c r="DK80" s="9" t="s">
        <v>59</v>
      </c>
      <c r="DL80" s="9" t="s">
        <v>60</v>
      </c>
      <c r="DM80" s="41"/>
      <c r="DN80" s="1"/>
      <c r="DO80" s="1"/>
      <c r="DP80" s="1"/>
      <c r="DQ80" s="1"/>
      <c r="DR80" s="1"/>
      <c r="DS80" s="1"/>
      <c r="DT80" s="1"/>
      <c r="DU80" s="1"/>
      <c r="DV80" s="13" t="s">
        <v>54</v>
      </c>
      <c r="DW80" s="13" t="s">
        <v>55</v>
      </c>
      <c r="DX80" s="13" t="s">
        <v>56</v>
      </c>
      <c r="DY80" s="13" t="s">
        <v>57</v>
      </c>
      <c r="DZ80" s="13" t="s">
        <v>8</v>
      </c>
      <c r="EA80" s="8" t="s">
        <v>58</v>
      </c>
      <c r="EB80" s="8" t="s">
        <v>26</v>
      </c>
      <c r="EC80" s="8" t="s">
        <v>27</v>
      </c>
      <c r="ED80" s="42" t="s">
        <v>28</v>
      </c>
      <c r="EE80" s="9" t="s">
        <v>59</v>
      </c>
      <c r="EF80" s="9" t="s">
        <v>60</v>
      </c>
      <c r="EG80" s="41"/>
    </row>
    <row r="81" s="1" customFormat="1" customHeight="1" spans="6:137">
      <c r="F81" s="11">
        <v>2536</v>
      </c>
      <c r="G81" s="12">
        <v>1.728</v>
      </c>
      <c r="H81" s="11">
        <v>1</v>
      </c>
      <c r="I81" s="11">
        <v>0</v>
      </c>
      <c r="J81" s="13">
        <f t="shared" ref="J81:J91" si="181">F81*G81*H81+I81</f>
        <v>4382.208</v>
      </c>
      <c r="K81" s="11">
        <v>1</v>
      </c>
      <c r="L81" s="11">
        <v>0.95</v>
      </c>
      <c r="M81" s="11">
        <v>2.09</v>
      </c>
      <c r="N81" s="42">
        <f t="shared" ref="N81:N91" si="182">L81*M81+1</f>
        <v>2.9855</v>
      </c>
      <c r="O81" s="11">
        <v>1.15</v>
      </c>
      <c r="P81" s="9">
        <v>0.5</v>
      </c>
      <c r="Q81" s="43">
        <f t="shared" ref="Q81:Q91" si="183">J81*K81*N81*O81*P81</f>
        <v>7522.7721408</v>
      </c>
      <c r="Z81" s="11">
        <v>2536</v>
      </c>
      <c r="AA81" s="12">
        <v>1.728</v>
      </c>
      <c r="AB81" s="11">
        <v>1</v>
      </c>
      <c r="AC81" s="11">
        <v>0</v>
      </c>
      <c r="AD81" s="13">
        <f t="shared" ref="AD81:AD91" si="184">Z81*AA81*AB81+AC81</f>
        <v>4382.208</v>
      </c>
      <c r="AE81" s="11">
        <v>1</v>
      </c>
      <c r="AF81" s="11">
        <v>0.95</v>
      </c>
      <c r="AG81" s="11">
        <v>2.09</v>
      </c>
      <c r="AH81" s="42">
        <f t="shared" ref="AH81:AH91" si="185">AF81*AG81+1</f>
        <v>2.9855</v>
      </c>
      <c r="AI81" s="11">
        <v>1.15</v>
      </c>
      <c r="AJ81" s="9">
        <v>0.5</v>
      </c>
      <c r="AK81" s="43">
        <f t="shared" ref="AK81:AK91" si="186">AD81*AE81*AH81*AI81*AJ81</f>
        <v>7522.7721408</v>
      </c>
      <c r="AT81" s="11">
        <v>2536</v>
      </c>
      <c r="AU81" s="12">
        <v>1.728</v>
      </c>
      <c r="AV81" s="11">
        <v>1</v>
      </c>
      <c r="AW81" s="11">
        <v>0</v>
      </c>
      <c r="AX81" s="13">
        <f t="shared" ref="AX81:AX91" si="187">AT81*AU81*AV81+AW81</f>
        <v>4382.208</v>
      </c>
      <c r="AY81" s="11">
        <v>1</v>
      </c>
      <c r="AZ81" s="11">
        <v>0.95</v>
      </c>
      <c r="BA81" s="11">
        <v>2.09</v>
      </c>
      <c r="BB81" s="42">
        <f t="shared" ref="BB81:BB91" si="188">AZ81*BA81+1</f>
        <v>2.9855</v>
      </c>
      <c r="BC81" s="11">
        <v>1.15</v>
      </c>
      <c r="BD81" s="9">
        <v>0.5</v>
      </c>
      <c r="BE81" s="43">
        <f t="shared" ref="BE81:BE91" si="189">AX81*AY81*BB81*BC81*BD81</f>
        <v>7522.7721408</v>
      </c>
      <c r="BN81" s="11">
        <v>2536</v>
      </c>
      <c r="BO81" s="12">
        <v>1.728</v>
      </c>
      <c r="BP81" s="11">
        <v>1</v>
      </c>
      <c r="BQ81" s="11">
        <v>0</v>
      </c>
      <c r="BR81" s="13">
        <f t="shared" ref="BR81:BR91" si="190">BN81*BO81*BP81+BQ81</f>
        <v>4382.208</v>
      </c>
      <c r="BS81" s="11">
        <v>1</v>
      </c>
      <c r="BT81" s="11">
        <v>0.95</v>
      </c>
      <c r="BU81" s="11">
        <v>2.09</v>
      </c>
      <c r="BV81" s="42">
        <f t="shared" ref="BV81:BV91" si="191">BT81*BU81+1</f>
        <v>2.9855</v>
      </c>
      <c r="BW81" s="11">
        <v>1.15</v>
      </c>
      <c r="BX81" s="9">
        <v>0.5</v>
      </c>
      <c r="BY81" s="43">
        <f t="shared" ref="BY81:BY91" si="192">BR81*BS81*BV81*BW81*BX81</f>
        <v>7522.7721408</v>
      </c>
      <c r="CH81" s="11">
        <v>2536</v>
      </c>
      <c r="CI81" s="12">
        <v>1.728</v>
      </c>
      <c r="CJ81" s="11">
        <v>1</v>
      </c>
      <c r="CK81" s="11">
        <v>0</v>
      </c>
      <c r="CL81" s="13">
        <f t="shared" ref="CL81:CL91" si="193">CH81*CI81*CJ81+CK81</f>
        <v>4382.208</v>
      </c>
      <c r="CM81" s="11">
        <v>1</v>
      </c>
      <c r="CN81" s="11">
        <v>0.95</v>
      </c>
      <c r="CO81" s="11">
        <v>2.09</v>
      </c>
      <c r="CP81" s="42">
        <f t="shared" ref="CP81:CP91" si="194">CN81*CO81+1</f>
        <v>2.9855</v>
      </c>
      <c r="CQ81" s="11">
        <v>1.15</v>
      </c>
      <c r="CR81" s="9">
        <v>0.5</v>
      </c>
      <c r="CS81" s="43">
        <f t="shared" ref="CS81:CS91" si="195">CL81*CM81*CP81*CQ81*CR81</f>
        <v>7522.7721408</v>
      </c>
      <c r="DB81" s="11">
        <v>2536</v>
      </c>
      <c r="DC81" s="12">
        <v>1.728</v>
      </c>
      <c r="DD81" s="11">
        <v>1</v>
      </c>
      <c r="DE81" s="11">
        <v>0</v>
      </c>
      <c r="DF81" s="13">
        <f t="shared" ref="DF81:DF91" si="196">DB81*DC81*DD81+DE81</f>
        <v>4382.208</v>
      </c>
      <c r="DG81" s="11">
        <v>1</v>
      </c>
      <c r="DH81" s="11">
        <v>0.95</v>
      </c>
      <c r="DI81" s="11">
        <v>2.09</v>
      </c>
      <c r="DJ81" s="42">
        <f t="shared" ref="DJ81:DJ91" si="197">DH81*DI81+1</f>
        <v>2.9855</v>
      </c>
      <c r="DK81" s="11">
        <v>1.15</v>
      </c>
      <c r="DL81" s="9">
        <v>0.5</v>
      </c>
      <c r="DM81" s="43">
        <f t="shared" ref="DM81:DM91" si="198">DF81*DG81*DJ81*DK81*DL81</f>
        <v>7522.7721408</v>
      </c>
      <c r="DV81" s="11">
        <v>2536</v>
      </c>
      <c r="DW81" s="12">
        <v>1.728</v>
      </c>
      <c r="DX81" s="11">
        <v>1</v>
      </c>
      <c r="DY81" s="11">
        <v>0</v>
      </c>
      <c r="DZ81" s="13">
        <f t="shared" ref="DZ81:DZ91" si="199">DV81*DW81*DX81+DY81</f>
        <v>4382.208</v>
      </c>
      <c r="EA81" s="11">
        <v>1</v>
      </c>
      <c r="EB81" s="11">
        <v>0.95</v>
      </c>
      <c r="EC81" s="11">
        <v>2.91</v>
      </c>
      <c r="ED81" s="42">
        <f t="shared" ref="ED81:ED91" si="200">EB81*EC81+1</f>
        <v>3.7645</v>
      </c>
      <c r="EE81" s="11">
        <v>1.15</v>
      </c>
      <c r="EF81" s="9">
        <v>0.5</v>
      </c>
      <c r="EG81" s="43">
        <f t="shared" ref="EG81:EG91" si="201">DZ81*EA81*ED81*EE81*EF81</f>
        <v>9485.6726592</v>
      </c>
    </row>
    <row r="82" s="1" customFormat="1" customHeight="1" spans="6:137">
      <c r="F82" s="11">
        <v>2536</v>
      </c>
      <c r="G82" s="12">
        <v>1.728</v>
      </c>
      <c r="H82" s="11">
        <v>1</v>
      </c>
      <c r="I82" s="11">
        <v>0</v>
      </c>
      <c r="J82" s="13">
        <f t="shared" si="181"/>
        <v>4382.208</v>
      </c>
      <c r="K82" s="11">
        <v>1</v>
      </c>
      <c r="L82" s="11">
        <v>0.95</v>
      </c>
      <c r="M82" s="11">
        <v>2.09</v>
      </c>
      <c r="N82" s="42">
        <f t="shared" si="182"/>
        <v>2.9855</v>
      </c>
      <c r="O82" s="11">
        <v>1.15</v>
      </c>
      <c r="P82" s="9">
        <v>0.5</v>
      </c>
      <c r="Q82" s="43">
        <f t="shared" si="183"/>
        <v>7522.7721408</v>
      </c>
      <c r="Z82" s="11">
        <v>2536</v>
      </c>
      <c r="AA82" s="12">
        <v>1.728</v>
      </c>
      <c r="AB82" s="11">
        <v>1</v>
      </c>
      <c r="AC82" s="11">
        <v>0</v>
      </c>
      <c r="AD82" s="13">
        <f t="shared" si="184"/>
        <v>4382.208</v>
      </c>
      <c r="AE82" s="11">
        <v>1</v>
      </c>
      <c r="AF82" s="11">
        <v>0.95</v>
      </c>
      <c r="AG82" s="11">
        <v>2.09</v>
      </c>
      <c r="AH82" s="42">
        <f t="shared" si="185"/>
        <v>2.9855</v>
      </c>
      <c r="AI82" s="11">
        <v>1.15</v>
      </c>
      <c r="AJ82" s="9">
        <v>0.5</v>
      </c>
      <c r="AK82" s="43">
        <f t="shared" si="186"/>
        <v>7522.7721408</v>
      </c>
      <c r="AT82" s="11">
        <v>2536</v>
      </c>
      <c r="AU82" s="12">
        <v>1.728</v>
      </c>
      <c r="AV82" s="11">
        <v>1</v>
      </c>
      <c r="AW82" s="11">
        <v>0</v>
      </c>
      <c r="AX82" s="13">
        <f t="shared" si="187"/>
        <v>4382.208</v>
      </c>
      <c r="AY82" s="11">
        <v>1</v>
      </c>
      <c r="AZ82" s="11">
        <v>0.95</v>
      </c>
      <c r="BA82" s="11">
        <v>2.09</v>
      </c>
      <c r="BB82" s="42">
        <f t="shared" si="188"/>
        <v>2.9855</v>
      </c>
      <c r="BC82" s="11">
        <v>1.15</v>
      </c>
      <c r="BD82" s="9">
        <v>0.5</v>
      </c>
      <c r="BE82" s="43">
        <f t="shared" si="189"/>
        <v>7522.7721408</v>
      </c>
      <c r="BN82" s="11">
        <v>2536</v>
      </c>
      <c r="BO82" s="12">
        <v>1.728</v>
      </c>
      <c r="BP82" s="11">
        <v>1</v>
      </c>
      <c r="BQ82" s="11">
        <v>0</v>
      </c>
      <c r="BR82" s="13">
        <f t="shared" si="190"/>
        <v>4382.208</v>
      </c>
      <c r="BS82" s="11">
        <v>1</v>
      </c>
      <c r="BT82" s="11">
        <v>0.95</v>
      </c>
      <c r="BU82" s="11">
        <v>2.09</v>
      </c>
      <c r="BV82" s="42">
        <f t="shared" si="191"/>
        <v>2.9855</v>
      </c>
      <c r="BW82" s="11">
        <v>1.15</v>
      </c>
      <c r="BX82" s="9">
        <v>0.5</v>
      </c>
      <c r="BY82" s="43">
        <f t="shared" si="192"/>
        <v>7522.7721408</v>
      </c>
      <c r="CH82" s="11">
        <v>2536</v>
      </c>
      <c r="CI82" s="12">
        <v>1.728</v>
      </c>
      <c r="CJ82" s="11">
        <v>1</v>
      </c>
      <c r="CK82" s="11">
        <v>0</v>
      </c>
      <c r="CL82" s="13">
        <f t="shared" si="193"/>
        <v>4382.208</v>
      </c>
      <c r="CM82" s="11">
        <v>1</v>
      </c>
      <c r="CN82" s="11">
        <v>0.95</v>
      </c>
      <c r="CO82" s="11">
        <v>2.09</v>
      </c>
      <c r="CP82" s="42">
        <f t="shared" si="194"/>
        <v>2.9855</v>
      </c>
      <c r="CQ82" s="11">
        <v>1.15</v>
      </c>
      <c r="CR82" s="9">
        <v>0.5</v>
      </c>
      <c r="CS82" s="43">
        <f t="shared" si="195"/>
        <v>7522.7721408</v>
      </c>
      <c r="DB82" s="11">
        <v>2536</v>
      </c>
      <c r="DC82" s="12">
        <v>1.728</v>
      </c>
      <c r="DD82" s="11">
        <v>1</v>
      </c>
      <c r="DE82" s="11">
        <v>0</v>
      </c>
      <c r="DF82" s="13">
        <f t="shared" si="196"/>
        <v>4382.208</v>
      </c>
      <c r="DG82" s="11">
        <v>1</v>
      </c>
      <c r="DH82" s="11">
        <v>0.95</v>
      </c>
      <c r="DI82" s="11">
        <v>2.09</v>
      </c>
      <c r="DJ82" s="42">
        <f t="shared" si="197"/>
        <v>2.9855</v>
      </c>
      <c r="DK82" s="11">
        <v>1.15</v>
      </c>
      <c r="DL82" s="9">
        <v>0.5</v>
      </c>
      <c r="DM82" s="43">
        <f t="shared" si="198"/>
        <v>7522.7721408</v>
      </c>
      <c r="DV82" s="11">
        <v>2536</v>
      </c>
      <c r="DW82" s="12">
        <v>1.728</v>
      </c>
      <c r="DX82" s="11">
        <v>1</v>
      </c>
      <c r="DY82" s="11">
        <v>0</v>
      </c>
      <c r="DZ82" s="13">
        <f t="shared" si="199"/>
        <v>4382.208</v>
      </c>
      <c r="EA82" s="11">
        <v>1</v>
      </c>
      <c r="EB82" s="11">
        <v>0.95</v>
      </c>
      <c r="EC82" s="11">
        <v>2.91</v>
      </c>
      <c r="ED82" s="42">
        <f t="shared" si="200"/>
        <v>3.7645</v>
      </c>
      <c r="EE82" s="11">
        <v>1.15</v>
      </c>
      <c r="EF82" s="9">
        <v>0.5</v>
      </c>
      <c r="EG82" s="43">
        <f t="shared" si="201"/>
        <v>9485.6726592</v>
      </c>
    </row>
    <row r="83" s="1" customFormat="1" customHeight="1" spans="6:137">
      <c r="F83" s="11">
        <v>2536</v>
      </c>
      <c r="G83" s="12">
        <v>1.728</v>
      </c>
      <c r="H83" s="11">
        <v>1</v>
      </c>
      <c r="I83" s="11">
        <v>0</v>
      </c>
      <c r="J83" s="13">
        <f t="shared" si="181"/>
        <v>4382.208</v>
      </c>
      <c r="K83" s="11">
        <v>1</v>
      </c>
      <c r="L83" s="11">
        <v>0.95</v>
      </c>
      <c r="M83" s="11">
        <v>2.09</v>
      </c>
      <c r="N83" s="42">
        <f t="shared" si="182"/>
        <v>2.9855</v>
      </c>
      <c r="O83" s="11">
        <v>1.15</v>
      </c>
      <c r="P83" s="9">
        <v>0.5</v>
      </c>
      <c r="Q83" s="43">
        <f t="shared" si="183"/>
        <v>7522.7721408</v>
      </c>
      <c r="Z83" s="11">
        <v>2536</v>
      </c>
      <c r="AA83" s="12">
        <v>1.728</v>
      </c>
      <c r="AB83" s="11">
        <v>1</v>
      </c>
      <c r="AC83" s="11">
        <v>0</v>
      </c>
      <c r="AD83" s="13">
        <f t="shared" si="184"/>
        <v>4382.208</v>
      </c>
      <c r="AE83" s="11">
        <v>1</v>
      </c>
      <c r="AF83" s="11">
        <v>0.95</v>
      </c>
      <c r="AG83" s="11">
        <v>2.09</v>
      </c>
      <c r="AH83" s="42">
        <f t="shared" si="185"/>
        <v>2.9855</v>
      </c>
      <c r="AI83" s="11">
        <v>1.15</v>
      </c>
      <c r="AJ83" s="9">
        <v>0.5</v>
      </c>
      <c r="AK83" s="43">
        <f t="shared" si="186"/>
        <v>7522.7721408</v>
      </c>
      <c r="AT83" s="11">
        <v>2536</v>
      </c>
      <c r="AU83" s="12">
        <v>1.728</v>
      </c>
      <c r="AV83" s="11">
        <v>1</v>
      </c>
      <c r="AW83" s="11">
        <v>0</v>
      </c>
      <c r="AX83" s="13">
        <f t="shared" si="187"/>
        <v>4382.208</v>
      </c>
      <c r="AY83" s="11">
        <v>1</v>
      </c>
      <c r="AZ83" s="11">
        <v>0.95</v>
      </c>
      <c r="BA83" s="11">
        <v>2.09</v>
      </c>
      <c r="BB83" s="42">
        <f t="shared" si="188"/>
        <v>2.9855</v>
      </c>
      <c r="BC83" s="11">
        <v>1.15</v>
      </c>
      <c r="BD83" s="9">
        <v>0.5</v>
      </c>
      <c r="BE83" s="43">
        <f t="shared" si="189"/>
        <v>7522.7721408</v>
      </c>
      <c r="BN83" s="11">
        <v>2536</v>
      </c>
      <c r="BO83" s="12">
        <v>1.728</v>
      </c>
      <c r="BP83" s="11">
        <v>1</v>
      </c>
      <c r="BQ83" s="11">
        <v>0</v>
      </c>
      <c r="BR83" s="13">
        <f t="shared" si="190"/>
        <v>4382.208</v>
      </c>
      <c r="BS83" s="11">
        <v>1</v>
      </c>
      <c r="BT83" s="11">
        <v>0.95</v>
      </c>
      <c r="BU83" s="11">
        <v>2.09</v>
      </c>
      <c r="BV83" s="42">
        <f t="shared" si="191"/>
        <v>2.9855</v>
      </c>
      <c r="BW83" s="11">
        <v>1.15</v>
      </c>
      <c r="BX83" s="9">
        <v>0.5</v>
      </c>
      <c r="BY83" s="43">
        <f t="shared" si="192"/>
        <v>7522.7721408</v>
      </c>
      <c r="CH83" s="11">
        <v>2536</v>
      </c>
      <c r="CI83" s="12">
        <v>1.728</v>
      </c>
      <c r="CJ83" s="11">
        <v>1</v>
      </c>
      <c r="CK83" s="11">
        <v>0</v>
      </c>
      <c r="CL83" s="13">
        <f t="shared" si="193"/>
        <v>4382.208</v>
      </c>
      <c r="CM83" s="11">
        <v>1</v>
      </c>
      <c r="CN83" s="11">
        <v>0.95</v>
      </c>
      <c r="CO83" s="11">
        <v>2.09</v>
      </c>
      <c r="CP83" s="42">
        <f t="shared" si="194"/>
        <v>2.9855</v>
      </c>
      <c r="CQ83" s="11">
        <v>1.15</v>
      </c>
      <c r="CR83" s="9">
        <v>0.5</v>
      </c>
      <c r="CS83" s="43">
        <f t="shared" si="195"/>
        <v>7522.7721408</v>
      </c>
      <c r="DB83" s="11">
        <v>2536</v>
      </c>
      <c r="DC83" s="12">
        <v>1.728</v>
      </c>
      <c r="DD83" s="11">
        <v>1</v>
      </c>
      <c r="DE83" s="11">
        <v>0</v>
      </c>
      <c r="DF83" s="13">
        <f t="shared" si="196"/>
        <v>4382.208</v>
      </c>
      <c r="DG83" s="11">
        <v>1</v>
      </c>
      <c r="DH83" s="11">
        <v>0.95</v>
      </c>
      <c r="DI83" s="11">
        <v>2.09</v>
      </c>
      <c r="DJ83" s="42">
        <f t="shared" si="197"/>
        <v>2.9855</v>
      </c>
      <c r="DK83" s="11">
        <v>1.15</v>
      </c>
      <c r="DL83" s="9">
        <v>0.5</v>
      </c>
      <c r="DM83" s="43">
        <f t="shared" si="198"/>
        <v>7522.7721408</v>
      </c>
      <c r="DV83" s="11">
        <v>2536</v>
      </c>
      <c r="DW83" s="12">
        <v>1.728</v>
      </c>
      <c r="DX83" s="11">
        <v>1</v>
      </c>
      <c r="DY83" s="11">
        <v>0</v>
      </c>
      <c r="DZ83" s="13">
        <f t="shared" si="199"/>
        <v>4382.208</v>
      </c>
      <c r="EA83" s="11">
        <v>1</v>
      </c>
      <c r="EB83" s="11">
        <v>0.95</v>
      </c>
      <c r="EC83" s="11">
        <v>2.91</v>
      </c>
      <c r="ED83" s="42">
        <f t="shared" si="200"/>
        <v>3.7645</v>
      </c>
      <c r="EE83" s="11">
        <v>1.15</v>
      </c>
      <c r="EF83" s="9">
        <v>0.5</v>
      </c>
      <c r="EG83" s="43">
        <f t="shared" si="201"/>
        <v>9485.6726592</v>
      </c>
    </row>
    <row r="84" s="1" customFormat="1" customHeight="1" spans="6:137">
      <c r="F84" s="11">
        <v>2536</v>
      </c>
      <c r="G84" s="12">
        <v>1.728</v>
      </c>
      <c r="H84" s="11">
        <v>1</v>
      </c>
      <c r="I84" s="11">
        <v>0</v>
      </c>
      <c r="J84" s="13">
        <f t="shared" si="181"/>
        <v>4382.208</v>
      </c>
      <c r="K84" s="11">
        <v>1</v>
      </c>
      <c r="L84" s="11">
        <v>0.95</v>
      </c>
      <c r="M84" s="11">
        <v>2.09</v>
      </c>
      <c r="N84" s="42">
        <f t="shared" si="182"/>
        <v>2.9855</v>
      </c>
      <c r="O84" s="11">
        <v>1.15</v>
      </c>
      <c r="P84" s="9">
        <v>0.5</v>
      </c>
      <c r="Q84" s="43">
        <f t="shared" si="183"/>
        <v>7522.7721408</v>
      </c>
      <c r="Z84" s="11">
        <v>2536</v>
      </c>
      <c r="AA84" s="12">
        <v>1.728</v>
      </c>
      <c r="AB84" s="11">
        <v>1</v>
      </c>
      <c r="AC84" s="11">
        <v>0</v>
      </c>
      <c r="AD84" s="13">
        <f t="shared" si="184"/>
        <v>4382.208</v>
      </c>
      <c r="AE84" s="11">
        <v>1</v>
      </c>
      <c r="AF84" s="11">
        <v>0.95</v>
      </c>
      <c r="AG84" s="11">
        <v>2.09</v>
      </c>
      <c r="AH84" s="42">
        <f t="shared" si="185"/>
        <v>2.9855</v>
      </c>
      <c r="AI84" s="11">
        <v>1.15</v>
      </c>
      <c r="AJ84" s="9">
        <v>0.5</v>
      </c>
      <c r="AK84" s="43">
        <f t="shared" si="186"/>
        <v>7522.7721408</v>
      </c>
      <c r="AT84" s="11">
        <v>2536</v>
      </c>
      <c r="AU84" s="12">
        <v>1.728</v>
      </c>
      <c r="AV84" s="11">
        <v>1</v>
      </c>
      <c r="AW84" s="11">
        <v>0</v>
      </c>
      <c r="AX84" s="13">
        <f t="shared" si="187"/>
        <v>4382.208</v>
      </c>
      <c r="AY84" s="11">
        <v>1</v>
      </c>
      <c r="AZ84" s="11">
        <v>0.95</v>
      </c>
      <c r="BA84" s="11">
        <v>2.09</v>
      </c>
      <c r="BB84" s="42">
        <f t="shared" si="188"/>
        <v>2.9855</v>
      </c>
      <c r="BC84" s="11">
        <v>1.15</v>
      </c>
      <c r="BD84" s="9">
        <v>0.5</v>
      </c>
      <c r="BE84" s="43">
        <f t="shared" si="189"/>
        <v>7522.7721408</v>
      </c>
      <c r="BN84" s="11">
        <v>2536</v>
      </c>
      <c r="BO84" s="12">
        <v>1.728</v>
      </c>
      <c r="BP84" s="11">
        <v>1</v>
      </c>
      <c r="BQ84" s="11">
        <v>0</v>
      </c>
      <c r="BR84" s="13">
        <f t="shared" si="190"/>
        <v>4382.208</v>
      </c>
      <c r="BS84" s="11">
        <v>1</v>
      </c>
      <c r="BT84" s="11">
        <v>0.95</v>
      </c>
      <c r="BU84" s="11">
        <v>2.09</v>
      </c>
      <c r="BV84" s="42">
        <f t="shared" si="191"/>
        <v>2.9855</v>
      </c>
      <c r="BW84" s="11">
        <v>1.15</v>
      </c>
      <c r="BX84" s="9">
        <v>0.5</v>
      </c>
      <c r="BY84" s="43">
        <f t="shared" si="192"/>
        <v>7522.7721408</v>
      </c>
      <c r="CH84" s="11">
        <v>2536</v>
      </c>
      <c r="CI84" s="12">
        <v>1.728</v>
      </c>
      <c r="CJ84" s="11">
        <v>1</v>
      </c>
      <c r="CK84" s="11">
        <v>0</v>
      </c>
      <c r="CL84" s="13">
        <f t="shared" si="193"/>
        <v>4382.208</v>
      </c>
      <c r="CM84" s="11">
        <v>1</v>
      </c>
      <c r="CN84" s="11">
        <v>0.95</v>
      </c>
      <c r="CO84" s="11">
        <v>2.09</v>
      </c>
      <c r="CP84" s="42">
        <f t="shared" si="194"/>
        <v>2.9855</v>
      </c>
      <c r="CQ84" s="11">
        <v>1.15</v>
      </c>
      <c r="CR84" s="9">
        <v>0.5</v>
      </c>
      <c r="CS84" s="43">
        <f t="shared" si="195"/>
        <v>7522.7721408</v>
      </c>
      <c r="DB84" s="11">
        <v>2536</v>
      </c>
      <c r="DC84" s="12">
        <v>1.728</v>
      </c>
      <c r="DD84" s="11">
        <v>1</v>
      </c>
      <c r="DE84" s="11">
        <v>0</v>
      </c>
      <c r="DF84" s="13">
        <f t="shared" si="196"/>
        <v>4382.208</v>
      </c>
      <c r="DG84" s="11">
        <v>1</v>
      </c>
      <c r="DH84" s="11">
        <v>0.95</v>
      </c>
      <c r="DI84" s="11">
        <v>2.09</v>
      </c>
      <c r="DJ84" s="42">
        <f t="shared" si="197"/>
        <v>2.9855</v>
      </c>
      <c r="DK84" s="11">
        <v>1.15</v>
      </c>
      <c r="DL84" s="9">
        <v>0.5</v>
      </c>
      <c r="DM84" s="43">
        <f t="shared" si="198"/>
        <v>7522.7721408</v>
      </c>
      <c r="DV84" s="11">
        <v>2536</v>
      </c>
      <c r="DW84" s="12">
        <v>1.728</v>
      </c>
      <c r="DX84" s="11">
        <v>1</v>
      </c>
      <c r="DY84" s="11">
        <v>0</v>
      </c>
      <c r="DZ84" s="13">
        <f t="shared" si="199"/>
        <v>4382.208</v>
      </c>
      <c r="EA84" s="11">
        <v>1</v>
      </c>
      <c r="EB84" s="11">
        <v>0.95</v>
      </c>
      <c r="EC84" s="11">
        <v>2.91</v>
      </c>
      <c r="ED84" s="42">
        <f t="shared" si="200"/>
        <v>3.7645</v>
      </c>
      <c r="EE84" s="11">
        <v>1.15</v>
      </c>
      <c r="EF84" s="9">
        <v>0.5</v>
      </c>
      <c r="EG84" s="43">
        <f t="shared" si="201"/>
        <v>9485.6726592</v>
      </c>
    </row>
    <row r="85" s="1" customFormat="1" customHeight="1" spans="6:137">
      <c r="F85" s="11">
        <v>2536</v>
      </c>
      <c r="G85" s="12">
        <v>1.728</v>
      </c>
      <c r="H85" s="11">
        <v>1</v>
      </c>
      <c r="I85" s="11">
        <v>0</v>
      </c>
      <c r="J85" s="13">
        <f t="shared" si="181"/>
        <v>4382.208</v>
      </c>
      <c r="K85" s="11">
        <v>1</v>
      </c>
      <c r="L85" s="11">
        <v>0.95</v>
      </c>
      <c r="M85" s="11">
        <v>2.09</v>
      </c>
      <c r="N85" s="42">
        <f t="shared" si="182"/>
        <v>2.9855</v>
      </c>
      <c r="O85" s="11">
        <v>1.15</v>
      </c>
      <c r="P85" s="9">
        <v>0.5</v>
      </c>
      <c r="Q85" s="43">
        <f t="shared" si="183"/>
        <v>7522.7721408</v>
      </c>
      <c r="Z85" s="11">
        <v>2536</v>
      </c>
      <c r="AA85" s="12">
        <v>1.728</v>
      </c>
      <c r="AB85" s="11">
        <v>1</v>
      </c>
      <c r="AC85" s="11">
        <v>0</v>
      </c>
      <c r="AD85" s="13">
        <f t="shared" si="184"/>
        <v>4382.208</v>
      </c>
      <c r="AE85" s="11">
        <v>1</v>
      </c>
      <c r="AF85" s="11">
        <v>0.95</v>
      </c>
      <c r="AG85" s="11">
        <v>2.09</v>
      </c>
      <c r="AH85" s="42">
        <f t="shared" si="185"/>
        <v>2.9855</v>
      </c>
      <c r="AI85" s="11">
        <v>1.15</v>
      </c>
      <c r="AJ85" s="9">
        <v>0.5</v>
      </c>
      <c r="AK85" s="43">
        <f t="shared" si="186"/>
        <v>7522.7721408</v>
      </c>
      <c r="AT85" s="11">
        <v>2536</v>
      </c>
      <c r="AU85" s="12">
        <v>1.728</v>
      </c>
      <c r="AV85" s="11">
        <v>1</v>
      </c>
      <c r="AW85" s="11">
        <v>0</v>
      </c>
      <c r="AX85" s="13">
        <f t="shared" si="187"/>
        <v>4382.208</v>
      </c>
      <c r="AY85" s="11">
        <v>1</v>
      </c>
      <c r="AZ85" s="11">
        <v>0.95</v>
      </c>
      <c r="BA85" s="11">
        <v>2.09</v>
      </c>
      <c r="BB85" s="42">
        <f t="shared" si="188"/>
        <v>2.9855</v>
      </c>
      <c r="BC85" s="11">
        <v>1.15</v>
      </c>
      <c r="BD85" s="9">
        <v>0.5</v>
      </c>
      <c r="BE85" s="43">
        <f t="shared" si="189"/>
        <v>7522.7721408</v>
      </c>
      <c r="BN85" s="11">
        <v>2536</v>
      </c>
      <c r="BO85" s="12">
        <v>1.728</v>
      </c>
      <c r="BP85" s="11">
        <v>1</v>
      </c>
      <c r="BQ85" s="11">
        <v>0</v>
      </c>
      <c r="BR85" s="13">
        <f t="shared" si="190"/>
        <v>4382.208</v>
      </c>
      <c r="BS85" s="11">
        <v>1</v>
      </c>
      <c r="BT85" s="11">
        <v>0.95</v>
      </c>
      <c r="BU85" s="11">
        <v>2.09</v>
      </c>
      <c r="BV85" s="42">
        <f t="shared" si="191"/>
        <v>2.9855</v>
      </c>
      <c r="BW85" s="11">
        <v>1.15</v>
      </c>
      <c r="BX85" s="9">
        <v>0.5</v>
      </c>
      <c r="BY85" s="43">
        <f t="shared" si="192"/>
        <v>7522.7721408</v>
      </c>
      <c r="CH85" s="11">
        <v>2536</v>
      </c>
      <c r="CI85" s="12">
        <v>1.728</v>
      </c>
      <c r="CJ85" s="11">
        <v>1</v>
      </c>
      <c r="CK85" s="11">
        <v>0</v>
      </c>
      <c r="CL85" s="13">
        <f t="shared" si="193"/>
        <v>4382.208</v>
      </c>
      <c r="CM85" s="11">
        <v>1</v>
      </c>
      <c r="CN85" s="11">
        <v>0.95</v>
      </c>
      <c r="CO85" s="11">
        <v>2.09</v>
      </c>
      <c r="CP85" s="42">
        <f t="shared" si="194"/>
        <v>2.9855</v>
      </c>
      <c r="CQ85" s="11">
        <v>1.15</v>
      </c>
      <c r="CR85" s="9">
        <v>0.5</v>
      </c>
      <c r="CS85" s="43">
        <f t="shared" si="195"/>
        <v>7522.7721408</v>
      </c>
      <c r="DB85" s="11">
        <v>2536</v>
      </c>
      <c r="DC85" s="12">
        <v>1.728</v>
      </c>
      <c r="DD85" s="11">
        <v>1</v>
      </c>
      <c r="DE85" s="11">
        <v>0</v>
      </c>
      <c r="DF85" s="13">
        <f t="shared" si="196"/>
        <v>4382.208</v>
      </c>
      <c r="DG85" s="11">
        <v>1</v>
      </c>
      <c r="DH85" s="11">
        <v>0.95</v>
      </c>
      <c r="DI85" s="11">
        <v>2.09</v>
      </c>
      <c r="DJ85" s="42">
        <f t="shared" si="197"/>
        <v>2.9855</v>
      </c>
      <c r="DK85" s="11">
        <v>1.15</v>
      </c>
      <c r="DL85" s="9">
        <v>0.5</v>
      </c>
      <c r="DM85" s="43">
        <f t="shared" si="198"/>
        <v>7522.7721408</v>
      </c>
      <c r="DV85" s="11">
        <v>2536</v>
      </c>
      <c r="DW85" s="12">
        <v>1.728</v>
      </c>
      <c r="DX85" s="11">
        <v>1</v>
      </c>
      <c r="DY85" s="11">
        <v>0</v>
      </c>
      <c r="DZ85" s="13">
        <f t="shared" si="199"/>
        <v>4382.208</v>
      </c>
      <c r="EA85" s="11">
        <v>1</v>
      </c>
      <c r="EB85" s="11">
        <v>0.95</v>
      </c>
      <c r="EC85" s="11">
        <v>2.91</v>
      </c>
      <c r="ED85" s="42">
        <f t="shared" si="200"/>
        <v>3.7645</v>
      </c>
      <c r="EE85" s="11">
        <v>1.15</v>
      </c>
      <c r="EF85" s="9">
        <v>0.5</v>
      </c>
      <c r="EG85" s="43">
        <f t="shared" si="201"/>
        <v>9485.6726592</v>
      </c>
    </row>
    <row r="86" s="1" customFormat="1" customHeight="1" spans="6:137">
      <c r="F86" s="11">
        <v>2536</v>
      </c>
      <c r="G86" s="12">
        <v>1.728</v>
      </c>
      <c r="H86" s="11">
        <v>1</v>
      </c>
      <c r="I86" s="11">
        <v>0</v>
      </c>
      <c r="J86" s="13">
        <f t="shared" si="181"/>
        <v>4382.208</v>
      </c>
      <c r="K86" s="11">
        <v>1</v>
      </c>
      <c r="L86" s="11">
        <v>0.95</v>
      </c>
      <c r="M86" s="11">
        <v>2.09</v>
      </c>
      <c r="N86" s="42">
        <f t="shared" si="182"/>
        <v>2.9855</v>
      </c>
      <c r="O86" s="11">
        <v>0.9</v>
      </c>
      <c r="P86" s="9">
        <v>0.5</v>
      </c>
      <c r="Q86" s="43">
        <f t="shared" si="183"/>
        <v>5887.3868928</v>
      </c>
      <c r="Z86" s="11">
        <v>2536</v>
      </c>
      <c r="AA86" s="12">
        <v>1.728</v>
      </c>
      <c r="AB86" s="11">
        <v>1</v>
      </c>
      <c r="AC86" s="11">
        <v>0</v>
      </c>
      <c r="AD86" s="13">
        <f t="shared" si="184"/>
        <v>4382.208</v>
      </c>
      <c r="AE86" s="11">
        <v>1</v>
      </c>
      <c r="AF86" s="11">
        <v>0.95</v>
      </c>
      <c r="AG86" s="11">
        <v>2.09</v>
      </c>
      <c r="AH86" s="42">
        <f t="shared" si="185"/>
        <v>2.9855</v>
      </c>
      <c r="AI86" s="11">
        <v>0.9</v>
      </c>
      <c r="AJ86" s="9">
        <v>0.5</v>
      </c>
      <c r="AK86" s="43">
        <f t="shared" si="186"/>
        <v>5887.3868928</v>
      </c>
      <c r="AT86" s="11">
        <v>2536</v>
      </c>
      <c r="AU86" s="12">
        <v>1.728</v>
      </c>
      <c r="AV86" s="11">
        <v>1</v>
      </c>
      <c r="AW86" s="11">
        <v>0</v>
      </c>
      <c r="AX86" s="13">
        <f t="shared" si="187"/>
        <v>4382.208</v>
      </c>
      <c r="AY86" s="11">
        <v>1</v>
      </c>
      <c r="AZ86" s="11">
        <v>0.95</v>
      </c>
      <c r="BA86" s="11">
        <v>2.09</v>
      </c>
      <c r="BB86" s="42">
        <f t="shared" si="188"/>
        <v>2.9855</v>
      </c>
      <c r="BC86" s="11">
        <v>0.9</v>
      </c>
      <c r="BD86" s="9">
        <v>0.5</v>
      </c>
      <c r="BE86" s="43">
        <f t="shared" si="189"/>
        <v>5887.3868928</v>
      </c>
      <c r="BN86" s="11">
        <v>2536</v>
      </c>
      <c r="BO86" s="12">
        <v>1.728</v>
      </c>
      <c r="BP86" s="11">
        <v>1</v>
      </c>
      <c r="BQ86" s="11">
        <v>0</v>
      </c>
      <c r="BR86" s="13">
        <f t="shared" si="190"/>
        <v>4382.208</v>
      </c>
      <c r="BS86" s="11">
        <v>1</v>
      </c>
      <c r="BT86" s="11">
        <v>0.95</v>
      </c>
      <c r="BU86" s="11">
        <v>2.09</v>
      </c>
      <c r="BV86" s="42">
        <f t="shared" si="191"/>
        <v>2.9855</v>
      </c>
      <c r="BW86" s="11">
        <v>0.9</v>
      </c>
      <c r="BX86" s="9">
        <v>0.5</v>
      </c>
      <c r="BY86" s="43">
        <f t="shared" si="192"/>
        <v>5887.3868928</v>
      </c>
      <c r="CH86" s="11">
        <v>2536</v>
      </c>
      <c r="CI86" s="12">
        <v>1.728</v>
      </c>
      <c r="CJ86" s="11">
        <v>1</v>
      </c>
      <c r="CK86" s="11">
        <v>0</v>
      </c>
      <c r="CL86" s="13">
        <f t="shared" si="193"/>
        <v>4382.208</v>
      </c>
      <c r="CM86" s="11">
        <v>1</v>
      </c>
      <c r="CN86" s="11">
        <v>0.95</v>
      </c>
      <c r="CO86" s="11">
        <v>2.09</v>
      </c>
      <c r="CP86" s="42">
        <f t="shared" si="194"/>
        <v>2.9855</v>
      </c>
      <c r="CQ86" s="11">
        <v>0.9</v>
      </c>
      <c r="CR86" s="9">
        <v>0.5</v>
      </c>
      <c r="CS86" s="43">
        <f t="shared" si="195"/>
        <v>5887.3868928</v>
      </c>
      <c r="DB86" s="11">
        <v>2536</v>
      </c>
      <c r="DC86" s="12">
        <v>1.728</v>
      </c>
      <c r="DD86" s="11">
        <v>1</v>
      </c>
      <c r="DE86" s="11">
        <v>0</v>
      </c>
      <c r="DF86" s="13">
        <f t="shared" si="196"/>
        <v>4382.208</v>
      </c>
      <c r="DG86" s="11">
        <v>1</v>
      </c>
      <c r="DH86" s="11">
        <v>0.95</v>
      </c>
      <c r="DI86" s="11">
        <v>2.09</v>
      </c>
      <c r="DJ86" s="42">
        <f t="shared" si="197"/>
        <v>2.9855</v>
      </c>
      <c r="DK86" s="11">
        <v>0.9</v>
      </c>
      <c r="DL86" s="9">
        <v>0.5</v>
      </c>
      <c r="DM86" s="43">
        <f t="shared" si="198"/>
        <v>5887.3868928</v>
      </c>
      <c r="DV86" s="11">
        <v>2536</v>
      </c>
      <c r="DW86" s="12">
        <v>1.728</v>
      </c>
      <c r="DX86" s="11">
        <v>1</v>
      </c>
      <c r="DY86" s="11">
        <v>0</v>
      </c>
      <c r="DZ86" s="13">
        <f t="shared" si="199"/>
        <v>4382.208</v>
      </c>
      <c r="EA86" s="11">
        <v>1</v>
      </c>
      <c r="EB86" s="11">
        <v>0.95</v>
      </c>
      <c r="EC86" s="11">
        <v>2.91</v>
      </c>
      <c r="ED86" s="42">
        <f t="shared" si="200"/>
        <v>3.7645</v>
      </c>
      <c r="EE86" s="11">
        <v>0.9</v>
      </c>
      <c r="EF86" s="9">
        <v>0.5</v>
      </c>
      <c r="EG86" s="43">
        <f t="shared" si="201"/>
        <v>7423.5699072</v>
      </c>
    </row>
    <row r="87" s="1" customFormat="1" customHeight="1" spans="6:137">
      <c r="F87" s="11">
        <v>2536</v>
      </c>
      <c r="G87" s="12">
        <v>1.728</v>
      </c>
      <c r="H87" s="11">
        <v>1</v>
      </c>
      <c r="I87" s="11">
        <v>0</v>
      </c>
      <c r="J87" s="13">
        <f t="shared" si="181"/>
        <v>4382.208</v>
      </c>
      <c r="K87" s="11">
        <v>1</v>
      </c>
      <c r="L87" s="11">
        <v>0.95</v>
      </c>
      <c r="M87" s="11">
        <v>2.09</v>
      </c>
      <c r="N87" s="42">
        <f t="shared" si="182"/>
        <v>2.9855</v>
      </c>
      <c r="O87" s="11">
        <v>0.9</v>
      </c>
      <c r="P87" s="9">
        <v>0.5</v>
      </c>
      <c r="Q87" s="43">
        <f t="shared" si="183"/>
        <v>5887.3868928</v>
      </c>
      <c r="Z87" s="11">
        <v>2536</v>
      </c>
      <c r="AA87" s="12">
        <v>1.728</v>
      </c>
      <c r="AB87" s="11">
        <v>1</v>
      </c>
      <c r="AC87" s="11">
        <v>0</v>
      </c>
      <c r="AD87" s="13">
        <f t="shared" si="184"/>
        <v>4382.208</v>
      </c>
      <c r="AE87" s="11">
        <v>1</v>
      </c>
      <c r="AF87" s="11">
        <v>0.95</v>
      </c>
      <c r="AG87" s="11">
        <v>2.09</v>
      </c>
      <c r="AH87" s="42">
        <f t="shared" si="185"/>
        <v>2.9855</v>
      </c>
      <c r="AI87" s="11">
        <v>0.9</v>
      </c>
      <c r="AJ87" s="9">
        <v>0.5</v>
      </c>
      <c r="AK87" s="43">
        <f t="shared" si="186"/>
        <v>5887.3868928</v>
      </c>
      <c r="AT87" s="11">
        <v>2536</v>
      </c>
      <c r="AU87" s="12">
        <v>1.728</v>
      </c>
      <c r="AV87" s="11">
        <v>1</v>
      </c>
      <c r="AW87" s="11">
        <v>0</v>
      </c>
      <c r="AX87" s="13">
        <f t="shared" si="187"/>
        <v>4382.208</v>
      </c>
      <c r="AY87" s="11">
        <v>1</v>
      </c>
      <c r="AZ87" s="11">
        <v>0.95</v>
      </c>
      <c r="BA87" s="11">
        <v>2.09</v>
      </c>
      <c r="BB87" s="42">
        <f t="shared" si="188"/>
        <v>2.9855</v>
      </c>
      <c r="BC87" s="11">
        <v>0.9</v>
      </c>
      <c r="BD87" s="9">
        <v>0.5</v>
      </c>
      <c r="BE87" s="43">
        <f t="shared" si="189"/>
        <v>5887.3868928</v>
      </c>
      <c r="BN87" s="11">
        <v>2536</v>
      </c>
      <c r="BO87" s="12">
        <v>1.728</v>
      </c>
      <c r="BP87" s="11">
        <v>1</v>
      </c>
      <c r="BQ87" s="11">
        <v>0</v>
      </c>
      <c r="BR87" s="13">
        <f t="shared" si="190"/>
        <v>4382.208</v>
      </c>
      <c r="BS87" s="11">
        <v>1</v>
      </c>
      <c r="BT87" s="11">
        <v>0.95</v>
      </c>
      <c r="BU87" s="11">
        <v>2.09</v>
      </c>
      <c r="BV87" s="42">
        <f t="shared" si="191"/>
        <v>2.9855</v>
      </c>
      <c r="BW87" s="11">
        <v>0.9</v>
      </c>
      <c r="BX87" s="9">
        <v>0.5</v>
      </c>
      <c r="BY87" s="43">
        <f t="shared" si="192"/>
        <v>5887.3868928</v>
      </c>
      <c r="CH87" s="11">
        <v>2536</v>
      </c>
      <c r="CI87" s="12">
        <v>1.728</v>
      </c>
      <c r="CJ87" s="11">
        <v>1</v>
      </c>
      <c r="CK87" s="11">
        <v>0</v>
      </c>
      <c r="CL87" s="13">
        <f t="shared" si="193"/>
        <v>4382.208</v>
      </c>
      <c r="CM87" s="11">
        <v>1</v>
      </c>
      <c r="CN87" s="11">
        <v>0.95</v>
      </c>
      <c r="CO87" s="11">
        <v>2.09</v>
      </c>
      <c r="CP87" s="42">
        <f t="shared" si="194"/>
        <v>2.9855</v>
      </c>
      <c r="CQ87" s="11">
        <v>0.9</v>
      </c>
      <c r="CR87" s="9">
        <v>0.5</v>
      </c>
      <c r="CS87" s="43">
        <f t="shared" si="195"/>
        <v>5887.3868928</v>
      </c>
      <c r="DB87" s="11">
        <v>2536</v>
      </c>
      <c r="DC87" s="12">
        <v>1.728</v>
      </c>
      <c r="DD87" s="11">
        <v>1</v>
      </c>
      <c r="DE87" s="11">
        <v>0</v>
      </c>
      <c r="DF87" s="13">
        <f t="shared" si="196"/>
        <v>4382.208</v>
      </c>
      <c r="DG87" s="11">
        <v>1</v>
      </c>
      <c r="DH87" s="11">
        <v>0.95</v>
      </c>
      <c r="DI87" s="11">
        <v>2.09</v>
      </c>
      <c r="DJ87" s="42">
        <f t="shared" si="197"/>
        <v>2.9855</v>
      </c>
      <c r="DK87" s="11">
        <v>0.9</v>
      </c>
      <c r="DL87" s="9">
        <v>0.5</v>
      </c>
      <c r="DM87" s="43">
        <f t="shared" si="198"/>
        <v>5887.3868928</v>
      </c>
      <c r="DV87" s="11">
        <v>2536</v>
      </c>
      <c r="DW87" s="12">
        <v>1.728</v>
      </c>
      <c r="DX87" s="11">
        <v>1</v>
      </c>
      <c r="DY87" s="11">
        <v>0</v>
      </c>
      <c r="DZ87" s="13">
        <f t="shared" si="199"/>
        <v>4382.208</v>
      </c>
      <c r="EA87" s="11">
        <v>1</v>
      </c>
      <c r="EB87" s="11">
        <v>0.95</v>
      </c>
      <c r="EC87" s="11">
        <v>2.91</v>
      </c>
      <c r="ED87" s="42">
        <f t="shared" si="200"/>
        <v>3.7645</v>
      </c>
      <c r="EE87" s="11">
        <v>0.9</v>
      </c>
      <c r="EF87" s="9">
        <v>0.5</v>
      </c>
      <c r="EG87" s="43">
        <f t="shared" si="201"/>
        <v>7423.5699072</v>
      </c>
    </row>
    <row r="88" s="1" customFormat="1" customHeight="1" spans="6:137">
      <c r="F88" s="11">
        <v>2536</v>
      </c>
      <c r="G88" s="12">
        <v>1.728</v>
      </c>
      <c r="H88" s="11">
        <v>1</v>
      </c>
      <c r="I88" s="11">
        <v>0</v>
      </c>
      <c r="J88" s="13">
        <f t="shared" si="181"/>
        <v>4382.208</v>
      </c>
      <c r="K88" s="11">
        <v>1</v>
      </c>
      <c r="L88" s="11">
        <v>0.95</v>
      </c>
      <c r="M88" s="11">
        <v>2.09</v>
      </c>
      <c r="N88" s="42">
        <f t="shared" si="182"/>
        <v>2.9855</v>
      </c>
      <c r="O88" s="11">
        <v>0.9</v>
      </c>
      <c r="P88" s="9">
        <v>0.5</v>
      </c>
      <c r="Q88" s="43">
        <f t="shared" si="183"/>
        <v>5887.3868928</v>
      </c>
      <c r="Z88" s="11">
        <v>2536</v>
      </c>
      <c r="AA88" s="12">
        <v>1.728</v>
      </c>
      <c r="AB88" s="11">
        <v>1</v>
      </c>
      <c r="AC88" s="11">
        <v>0</v>
      </c>
      <c r="AD88" s="13">
        <f t="shared" si="184"/>
        <v>4382.208</v>
      </c>
      <c r="AE88" s="11">
        <v>1</v>
      </c>
      <c r="AF88" s="11">
        <v>0.95</v>
      </c>
      <c r="AG88" s="11">
        <v>2.09</v>
      </c>
      <c r="AH88" s="42">
        <f t="shared" si="185"/>
        <v>2.9855</v>
      </c>
      <c r="AI88" s="11">
        <v>0.9</v>
      </c>
      <c r="AJ88" s="9">
        <v>0.5</v>
      </c>
      <c r="AK88" s="43">
        <f t="shared" si="186"/>
        <v>5887.3868928</v>
      </c>
      <c r="AT88" s="11">
        <v>2536</v>
      </c>
      <c r="AU88" s="12">
        <v>1.728</v>
      </c>
      <c r="AV88" s="11">
        <v>1</v>
      </c>
      <c r="AW88" s="11">
        <v>0</v>
      </c>
      <c r="AX88" s="13">
        <f t="shared" si="187"/>
        <v>4382.208</v>
      </c>
      <c r="AY88" s="11">
        <v>1</v>
      </c>
      <c r="AZ88" s="11">
        <v>0.95</v>
      </c>
      <c r="BA88" s="11">
        <v>2.09</v>
      </c>
      <c r="BB88" s="42">
        <f t="shared" si="188"/>
        <v>2.9855</v>
      </c>
      <c r="BC88" s="11">
        <v>0.9</v>
      </c>
      <c r="BD88" s="9">
        <v>0.5</v>
      </c>
      <c r="BE88" s="43">
        <f t="shared" si="189"/>
        <v>5887.3868928</v>
      </c>
      <c r="BN88" s="11">
        <v>2536</v>
      </c>
      <c r="BO88" s="12">
        <v>1.728</v>
      </c>
      <c r="BP88" s="11">
        <v>1</v>
      </c>
      <c r="BQ88" s="11">
        <v>0</v>
      </c>
      <c r="BR88" s="13">
        <f t="shared" si="190"/>
        <v>4382.208</v>
      </c>
      <c r="BS88" s="11">
        <v>1</v>
      </c>
      <c r="BT88" s="11">
        <v>0.95</v>
      </c>
      <c r="BU88" s="11">
        <v>2.09</v>
      </c>
      <c r="BV88" s="42">
        <f t="shared" si="191"/>
        <v>2.9855</v>
      </c>
      <c r="BW88" s="11">
        <v>0.9</v>
      </c>
      <c r="BX88" s="9">
        <v>0.5</v>
      </c>
      <c r="BY88" s="43">
        <f t="shared" si="192"/>
        <v>5887.3868928</v>
      </c>
      <c r="CH88" s="11">
        <v>2536</v>
      </c>
      <c r="CI88" s="12">
        <v>1.728</v>
      </c>
      <c r="CJ88" s="11">
        <v>1</v>
      </c>
      <c r="CK88" s="11">
        <v>0</v>
      </c>
      <c r="CL88" s="13">
        <f t="shared" si="193"/>
        <v>4382.208</v>
      </c>
      <c r="CM88" s="11">
        <v>1</v>
      </c>
      <c r="CN88" s="11">
        <v>0.95</v>
      </c>
      <c r="CO88" s="11">
        <v>2.09</v>
      </c>
      <c r="CP88" s="42">
        <f t="shared" si="194"/>
        <v>2.9855</v>
      </c>
      <c r="CQ88" s="11">
        <v>0.9</v>
      </c>
      <c r="CR88" s="9">
        <v>0.5</v>
      </c>
      <c r="CS88" s="43">
        <f t="shared" si="195"/>
        <v>5887.3868928</v>
      </c>
      <c r="DB88" s="11">
        <v>2536</v>
      </c>
      <c r="DC88" s="12">
        <v>1.728</v>
      </c>
      <c r="DD88" s="11">
        <v>1</v>
      </c>
      <c r="DE88" s="11">
        <v>0</v>
      </c>
      <c r="DF88" s="13">
        <f t="shared" si="196"/>
        <v>4382.208</v>
      </c>
      <c r="DG88" s="11">
        <v>1</v>
      </c>
      <c r="DH88" s="11">
        <v>0.95</v>
      </c>
      <c r="DI88" s="11">
        <v>2.09</v>
      </c>
      <c r="DJ88" s="42">
        <f t="shared" si="197"/>
        <v>2.9855</v>
      </c>
      <c r="DK88" s="11">
        <v>0.9</v>
      </c>
      <c r="DL88" s="9">
        <v>0.5</v>
      </c>
      <c r="DM88" s="43">
        <f t="shared" si="198"/>
        <v>5887.3868928</v>
      </c>
      <c r="DV88" s="11">
        <v>2536</v>
      </c>
      <c r="DW88" s="12">
        <v>1.728</v>
      </c>
      <c r="DX88" s="11">
        <v>1</v>
      </c>
      <c r="DY88" s="11">
        <v>0</v>
      </c>
      <c r="DZ88" s="13">
        <f t="shared" si="199"/>
        <v>4382.208</v>
      </c>
      <c r="EA88" s="11">
        <v>1</v>
      </c>
      <c r="EB88" s="11">
        <v>0.95</v>
      </c>
      <c r="EC88" s="11">
        <v>2.91</v>
      </c>
      <c r="ED88" s="42">
        <f t="shared" si="200"/>
        <v>3.7645</v>
      </c>
      <c r="EE88" s="11">
        <v>0.9</v>
      </c>
      <c r="EF88" s="9">
        <v>0.5</v>
      </c>
      <c r="EG88" s="43">
        <f t="shared" si="201"/>
        <v>7423.5699072</v>
      </c>
    </row>
    <row r="89" s="1" customFormat="1" customHeight="1" spans="6:137">
      <c r="F89" s="11">
        <v>2536</v>
      </c>
      <c r="G89" s="12">
        <v>1.728</v>
      </c>
      <c r="H89" s="11">
        <v>1</v>
      </c>
      <c r="I89" s="11">
        <v>0</v>
      </c>
      <c r="J89" s="13">
        <f t="shared" si="181"/>
        <v>4382.208</v>
      </c>
      <c r="K89" s="11">
        <v>1</v>
      </c>
      <c r="L89" s="11">
        <v>0.95</v>
      </c>
      <c r="M89" s="11">
        <v>2.09</v>
      </c>
      <c r="N89" s="42">
        <f t="shared" si="182"/>
        <v>2.9855</v>
      </c>
      <c r="O89" s="11">
        <v>0.9</v>
      </c>
      <c r="P89" s="9">
        <v>0.5</v>
      </c>
      <c r="Q89" s="43">
        <f t="shared" si="183"/>
        <v>5887.3868928</v>
      </c>
      <c r="Z89" s="11">
        <v>2536</v>
      </c>
      <c r="AA89" s="12">
        <v>1.728</v>
      </c>
      <c r="AB89" s="11">
        <v>1</v>
      </c>
      <c r="AC89" s="11">
        <v>0</v>
      </c>
      <c r="AD89" s="13">
        <f t="shared" si="184"/>
        <v>4382.208</v>
      </c>
      <c r="AE89" s="11">
        <v>1</v>
      </c>
      <c r="AF89" s="11">
        <v>0.95</v>
      </c>
      <c r="AG89" s="11">
        <v>2.09</v>
      </c>
      <c r="AH89" s="42">
        <f t="shared" si="185"/>
        <v>2.9855</v>
      </c>
      <c r="AI89" s="11">
        <v>0.9</v>
      </c>
      <c r="AJ89" s="9">
        <v>0.5</v>
      </c>
      <c r="AK89" s="43">
        <f t="shared" si="186"/>
        <v>5887.3868928</v>
      </c>
      <c r="AT89" s="11">
        <v>2536</v>
      </c>
      <c r="AU89" s="12">
        <v>1.728</v>
      </c>
      <c r="AV89" s="11">
        <v>1</v>
      </c>
      <c r="AW89" s="11">
        <v>0</v>
      </c>
      <c r="AX89" s="13">
        <f t="shared" si="187"/>
        <v>4382.208</v>
      </c>
      <c r="AY89" s="11">
        <v>1</v>
      </c>
      <c r="AZ89" s="11">
        <v>0.95</v>
      </c>
      <c r="BA89" s="11">
        <v>2.09</v>
      </c>
      <c r="BB89" s="42">
        <f t="shared" si="188"/>
        <v>2.9855</v>
      </c>
      <c r="BC89" s="11">
        <v>0.9</v>
      </c>
      <c r="BD89" s="9">
        <v>0.5</v>
      </c>
      <c r="BE89" s="43">
        <f t="shared" si="189"/>
        <v>5887.3868928</v>
      </c>
      <c r="BN89" s="11">
        <v>2536</v>
      </c>
      <c r="BO89" s="12">
        <v>1.728</v>
      </c>
      <c r="BP89" s="11">
        <v>1</v>
      </c>
      <c r="BQ89" s="11">
        <v>0</v>
      </c>
      <c r="BR89" s="13">
        <f t="shared" si="190"/>
        <v>4382.208</v>
      </c>
      <c r="BS89" s="11">
        <v>1</v>
      </c>
      <c r="BT89" s="11">
        <v>0.95</v>
      </c>
      <c r="BU89" s="11">
        <v>2.09</v>
      </c>
      <c r="BV89" s="42">
        <f t="shared" si="191"/>
        <v>2.9855</v>
      </c>
      <c r="BW89" s="11">
        <v>0.9</v>
      </c>
      <c r="BX89" s="9">
        <v>0.5</v>
      </c>
      <c r="BY89" s="43">
        <f t="shared" si="192"/>
        <v>5887.3868928</v>
      </c>
      <c r="CH89" s="11">
        <v>2536</v>
      </c>
      <c r="CI89" s="12">
        <v>1.728</v>
      </c>
      <c r="CJ89" s="11">
        <v>1</v>
      </c>
      <c r="CK89" s="11">
        <v>0</v>
      </c>
      <c r="CL89" s="13">
        <f t="shared" si="193"/>
        <v>4382.208</v>
      </c>
      <c r="CM89" s="11">
        <v>1</v>
      </c>
      <c r="CN89" s="11">
        <v>0.95</v>
      </c>
      <c r="CO89" s="11">
        <v>2.09</v>
      </c>
      <c r="CP89" s="42">
        <f t="shared" si="194"/>
        <v>2.9855</v>
      </c>
      <c r="CQ89" s="11">
        <v>0.9</v>
      </c>
      <c r="CR89" s="9">
        <v>0.5</v>
      </c>
      <c r="CS89" s="43">
        <f t="shared" si="195"/>
        <v>5887.3868928</v>
      </c>
      <c r="DB89" s="11">
        <v>2536</v>
      </c>
      <c r="DC89" s="12">
        <v>1.728</v>
      </c>
      <c r="DD89" s="11">
        <v>1</v>
      </c>
      <c r="DE89" s="11">
        <v>0</v>
      </c>
      <c r="DF89" s="13">
        <f t="shared" si="196"/>
        <v>4382.208</v>
      </c>
      <c r="DG89" s="11">
        <v>1</v>
      </c>
      <c r="DH89" s="11">
        <v>0.95</v>
      </c>
      <c r="DI89" s="11">
        <v>2.09</v>
      </c>
      <c r="DJ89" s="42">
        <f t="shared" si="197"/>
        <v>2.9855</v>
      </c>
      <c r="DK89" s="11">
        <v>0.9</v>
      </c>
      <c r="DL89" s="9">
        <v>0.5</v>
      </c>
      <c r="DM89" s="43">
        <f t="shared" si="198"/>
        <v>5887.3868928</v>
      </c>
      <c r="DV89" s="11">
        <v>2536</v>
      </c>
      <c r="DW89" s="12">
        <v>1.728</v>
      </c>
      <c r="DX89" s="11">
        <v>1</v>
      </c>
      <c r="DY89" s="11">
        <v>0</v>
      </c>
      <c r="DZ89" s="13">
        <f t="shared" si="199"/>
        <v>4382.208</v>
      </c>
      <c r="EA89" s="11">
        <v>1</v>
      </c>
      <c r="EB89" s="11">
        <v>0.95</v>
      </c>
      <c r="EC89" s="11">
        <v>2.91</v>
      </c>
      <c r="ED89" s="42">
        <f t="shared" si="200"/>
        <v>3.7645</v>
      </c>
      <c r="EE89" s="11">
        <v>0.9</v>
      </c>
      <c r="EF89" s="9">
        <v>0.5</v>
      </c>
      <c r="EG89" s="43">
        <f t="shared" si="201"/>
        <v>7423.5699072</v>
      </c>
    </row>
    <row r="90" s="1" customFormat="1" customHeight="1" spans="6:137">
      <c r="F90" s="11">
        <v>2536</v>
      </c>
      <c r="G90" s="12">
        <v>1.55</v>
      </c>
      <c r="H90" s="11">
        <v>1</v>
      </c>
      <c r="I90" s="11">
        <v>0</v>
      </c>
      <c r="J90" s="13">
        <f t="shared" si="181"/>
        <v>3930.8</v>
      </c>
      <c r="K90" s="11">
        <v>1</v>
      </c>
      <c r="L90" s="11">
        <v>0.95</v>
      </c>
      <c r="M90" s="11">
        <v>2.09</v>
      </c>
      <c r="N90" s="42">
        <f t="shared" si="182"/>
        <v>2.9855</v>
      </c>
      <c r="O90" s="11">
        <v>0.9</v>
      </c>
      <c r="P90" s="9">
        <v>0.5</v>
      </c>
      <c r="Q90" s="43">
        <f t="shared" si="183"/>
        <v>5280.93153</v>
      </c>
      <c r="Z90" s="11">
        <v>2536</v>
      </c>
      <c r="AA90" s="12">
        <v>1.55</v>
      </c>
      <c r="AB90" s="11">
        <v>1</v>
      </c>
      <c r="AC90" s="11">
        <v>0</v>
      </c>
      <c r="AD90" s="13">
        <f t="shared" si="184"/>
        <v>3930.8</v>
      </c>
      <c r="AE90" s="11">
        <v>1</v>
      </c>
      <c r="AF90" s="11">
        <v>0.95</v>
      </c>
      <c r="AG90" s="11">
        <v>2.09</v>
      </c>
      <c r="AH90" s="42">
        <f t="shared" si="185"/>
        <v>2.9855</v>
      </c>
      <c r="AI90" s="11">
        <v>0.9</v>
      </c>
      <c r="AJ90" s="9">
        <v>0.5</v>
      </c>
      <c r="AK90" s="43">
        <f t="shared" si="186"/>
        <v>5280.93153</v>
      </c>
      <c r="AT90" s="11">
        <v>2536</v>
      </c>
      <c r="AU90" s="12">
        <v>1.55</v>
      </c>
      <c r="AV90" s="11">
        <v>1</v>
      </c>
      <c r="AW90" s="11">
        <v>0</v>
      </c>
      <c r="AX90" s="13">
        <f t="shared" si="187"/>
        <v>3930.8</v>
      </c>
      <c r="AY90" s="11">
        <v>1</v>
      </c>
      <c r="AZ90" s="11">
        <v>0.95</v>
      </c>
      <c r="BA90" s="11">
        <v>2.09</v>
      </c>
      <c r="BB90" s="42">
        <f t="shared" si="188"/>
        <v>2.9855</v>
      </c>
      <c r="BC90" s="11">
        <v>0.9</v>
      </c>
      <c r="BD90" s="9">
        <v>0.5</v>
      </c>
      <c r="BE90" s="43">
        <f t="shared" si="189"/>
        <v>5280.93153</v>
      </c>
      <c r="BN90" s="11">
        <v>2536</v>
      </c>
      <c r="BO90" s="12">
        <v>1.55</v>
      </c>
      <c r="BP90" s="11">
        <v>1</v>
      </c>
      <c r="BQ90" s="11">
        <v>0</v>
      </c>
      <c r="BR90" s="13">
        <f t="shared" si="190"/>
        <v>3930.8</v>
      </c>
      <c r="BS90" s="11">
        <v>1</v>
      </c>
      <c r="BT90" s="11">
        <v>0.95</v>
      </c>
      <c r="BU90" s="11">
        <v>2.09</v>
      </c>
      <c r="BV90" s="42">
        <f t="shared" si="191"/>
        <v>2.9855</v>
      </c>
      <c r="BW90" s="11">
        <v>0.9</v>
      </c>
      <c r="BX90" s="9">
        <v>0.5</v>
      </c>
      <c r="BY90" s="43">
        <f t="shared" si="192"/>
        <v>5280.93153</v>
      </c>
      <c r="CH90" s="11">
        <v>2536</v>
      </c>
      <c r="CI90" s="12">
        <v>1.55</v>
      </c>
      <c r="CJ90" s="11">
        <v>1</v>
      </c>
      <c r="CK90" s="11">
        <v>0</v>
      </c>
      <c r="CL90" s="13">
        <f t="shared" si="193"/>
        <v>3930.8</v>
      </c>
      <c r="CM90" s="11">
        <v>1</v>
      </c>
      <c r="CN90" s="11">
        <v>0.95</v>
      </c>
      <c r="CO90" s="11">
        <v>2.09</v>
      </c>
      <c r="CP90" s="42">
        <f t="shared" si="194"/>
        <v>2.9855</v>
      </c>
      <c r="CQ90" s="11">
        <v>0.9</v>
      </c>
      <c r="CR90" s="9">
        <v>0.5</v>
      </c>
      <c r="CS90" s="43">
        <f t="shared" si="195"/>
        <v>5280.93153</v>
      </c>
      <c r="DB90" s="11">
        <v>2536</v>
      </c>
      <c r="DC90" s="12">
        <v>1.55</v>
      </c>
      <c r="DD90" s="11">
        <v>1</v>
      </c>
      <c r="DE90" s="11">
        <v>0</v>
      </c>
      <c r="DF90" s="13">
        <f t="shared" si="196"/>
        <v>3930.8</v>
      </c>
      <c r="DG90" s="11">
        <v>1</v>
      </c>
      <c r="DH90" s="11">
        <v>0.95</v>
      </c>
      <c r="DI90" s="11">
        <v>2.09</v>
      </c>
      <c r="DJ90" s="42">
        <f t="shared" si="197"/>
        <v>2.9855</v>
      </c>
      <c r="DK90" s="11">
        <v>0.9</v>
      </c>
      <c r="DL90" s="9">
        <v>0.5</v>
      </c>
      <c r="DM90" s="43">
        <f t="shared" si="198"/>
        <v>5280.93153</v>
      </c>
      <c r="DV90" s="11">
        <v>2536</v>
      </c>
      <c r="DW90" s="12">
        <v>1.55</v>
      </c>
      <c r="DX90" s="11">
        <v>1</v>
      </c>
      <c r="DY90" s="11">
        <v>0</v>
      </c>
      <c r="DZ90" s="13">
        <f t="shared" si="199"/>
        <v>3930.8</v>
      </c>
      <c r="EA90" s="11">
        <v>1</v>
      </c>
      <c r="EB90" s="11">
        <v>0.95</v>
      </c>
      <c r="EC90" s="11">
        <v>2.91</v>
      </c>
      <c r="ED90" s="42">
        <f t="shared" si="200"/>
        <v>3.7645</v>
      </c>
      <c r="EE90" s="11">
        <v>0.9</v>
      </c>
      <c r="EF90" s="9">
        <v>0.5</v>
      </c>
      <c r="EG90" s="43">
        <f t="shared" si="201"/>
        <v>6658.87347</v>
      </c>
    </row>
    <row r="91" s="1" customFormat="1" customHeight="1" spans="6:137">
      <c r="F91" s="11">
        <v>2536</v>
      </c>
      <c r="G91" s="12">
        <v>12.18</v>
      </c>
      <c r="H91" s="11">
        <v>1</v>
      </c>
      <c r="I91" s="11">
        <v>0</v>
      </c>
      <c r="J91" s="13">
        <f t="shared" si="181"/>
        <v>30888.48</v>
      </c>
      <c r="K91" s="11">
        <v>1</v>
      </c>
      <c r="L91" s="11">
        <v>0.95</v>
      </c>
      <c r="M91" s="11">
        <v>2.09</v>
      </c>
      <c r="N91" s="42">
        <f t="shared" si="182"/>
        <v>2.9855</v>
      </c>
      <c r="O91" s="11">
        <v>0.9</v>
      </c>
      <c r="P91" s="9">
        <v>0.5</v>
      </c>
      <c r="Q91" s="43">
        <f t="shared" si="183"/>
        <v>41497.900668</v>
      </c>
      <c r="Z91" s="11">
        <v>2536</v>
      </c>
      <c r="AA91" s="12">
        <v>12.18</v>
      </c>
      <c r="AB91" s="11">
        <v>1</v>
      </c>
      <c r="AC91" s="11">
        <v>0</v>
      </c>
      <c r="AD91" s="13">
        <f t="shared" si="184"/>
        <v>30888.48</v>
      </c>
      <c r="AE91" s="11">
        <v>1</v>
      </c>
      <c r="AF91" s="11">
        <v>0.95</v>
      </c>
      <c r="AG91" s="11">
        <v>2.09</v>
      </c>
      <c r="AH91" s="42">
        <f t="shared" si="185"/>
        <v>2.9855</v>
      </c>
      <c r="AI91" s="11">
        <v>0.9</v>
      </c>
      <c r="AJ91" s="9">
        <v>0.5</v>
      </c>
      <c r="AK91" s="43">
        <f t="shared" si="186"/>
        <v>41497.900668</v>
      </c>
      <c r="AT91" s="11">
        <v>2536</v>
      </c>
      <c r="AU91" s="12">
        <v>12.18</v>
      </c>
      <c r="AV91" s="11">
        <v>1</v>
      </c>
      <c r="AW91" s="11">
        <v>0</v>
      </c>
      <c r="AX91" s="13">
        <f t="shared" si="187"/>
        <v>30888.48</v>
      </c>
      <c r="AY91" s="11">
        <v>1</v>
      </c>
      <c r="AZ91" s="11">
        <v>0.95</v>
      </c>
      <c r="BA91" s="11">
        <v>2.09</v>
      </c>
      <c r="BB91" s="42">
        <f t="shared" si="188"/>
        <v>2.9855</v>
      </c>
      <c r="BC91" s="11">
        <v>0.9</v>
      </c>
      <c r="BD91" s="9">
        <v>0.5</v>
      </c>
      <c r="BE91" s="43">
        <f t="shared" si="189"/>
        <v>41497.900668</v>
      </c>
      <c r="BN91" s="11">
        <v>2536</v>
      </c>
      <c r="BO91" s="12">
        <v>12.18</v>
      </c>
      <c r="BP91" s="11">
        <v>1</v>
      </c>
      <c r="BQ91" s="11">
        <v>0</v>
      </c>
      <c r="BR91" s="13">
        <f t="shared" si="190"/>
        <v>30888.48</v>
      </c>
      <c r="BS91" s="11">
        <v>1</v>
      </c>
      <c r="BT91" s="11">
        <v>0.95</v>
      </c>
      <c r="BU91" s="11">
        <v>2.09</v>
      </c>
      <c r="BV91" s="42">
        <f t="shared" si="191"/>
        <v>2.9855</v>
      </c>
      <c r="BW91" s="11">
        <v>0.9</v>
      </c>
      <c r="BX91" s="9">
        <v>0.5</v>
      </c>
      <c r="BY91" s="43">
        <f t="shared" si="192"/>
        <v>41497.900668</v>
      </c>
      <c r="CH91" s="11">
        <v>2536</v>
      </c>
      <c r="CI91" s="12">
        <v>12.18</v>
      </c>
      <c r="CJ91" s="11">
        <v>1</v>
      </c>
      <c r="CK91" s="11">
        <v>0</v>
      </c>
      <c r="CL91" s="13">
        <f t="shared" si="193"/>
        <v>30888.48</v>
      </c>
      <c r="CM91" s="11">
        <v>1</v>
      </c>
      <c r="CN91" s="11">
        <v>0.95</v>
      </c>
      <c r="CO91" s="11">
        <v>2.09</v>
      </c>
      <c r="CP91" s="42">
        <f t="shared" si="194"/>
        <v>2.9855</v>
      </c>
      <c r="CQ91" s="11">
        <v>0.9</v>
      </c>
      <c r="CR91" s="9">
        <v>0.5</v>
      </c>
      <c r="CS91" s="43">
        <f t="shared" si="195"/>
        <v>41497.900668</v>
      </c>
      <c r="DB91" s="11">
        <v>2536</v>
      </c>
      <c r="DC91" s="12">
        <v>12.18</v>
      </c>
      <c r="DD91" s="11">
        <v>1</v>
      </c>
      <c r="DE91" s="11">
        <v>0</v>
      </c>
      <c r="DF91" s="13">
        <f t="shared" si="196"/>
        <v>30888.48</v>
      </c>
      <c r="DG91" s="11">
        <v>1</v>
      </c>
      <c r="DH91" s="11">
        <v>0.95</v>
      </c>
      <c r="DI91" s="11">
        <v>2.09</v>
      </c>
      <c r="DJ91" s="42">
        <f t="shared" si="197"/>
        <v>2.9855</v>
      </c>
      <c r="DK91" s="11">
        <v>0.9</v>
      </c>
      <c r="DL91" s="9">
        <v>0.5</v>
      </c>
      <c r="DM91" s="43">
        <f t="shared" si="198"/>
        <v>41497.900668</v>
      </c>
      <c r="DV91" s="11">
        <v>2536</v>
      </c>
      <c r="DW91" s="12">
        <v>12.18</v>
      </c>
      <c r="DX91" s="11">
        <v>1</v>
      </c>
      <c r="DY91" s="11">
        <v>0</v>
      </c>
      <c r="DZ91" s="13">
        <f t="shared" si="199"/>
        <v>30888.48</v>
      </c>
      <c r="EA91" s="11">
        <v>1</v>
      </c>
      <c r="EB91" s="11">
        <v>0.95</v>
      </c>
      <c r="EC91" s="11">
        <v>2.91</v>
      </c>
      <c r="ED91" s="42">
        <f t="shared" si="200"/>
        <v>3.7645</v>
      </c>
      <c r="EE91" s="11">
        <v>0.9</v>
      </c>
      <c r="EF91" s="9">
        <v>0.5</v>
      </c>
      <c r="EG91" s="43">
        <f t="shared" si="201"/>
        <v>52325.857332</v>
      </c>
    </row>
    <row r="92" s="1" customFormat="1" customHeight="1" spans="6:137">
      <c r="F92" s="44" t="s">
        <v>31</v>
      </c>
      <c r="G92" s="45"/>
      <c r="H92" s="45"/>
      <c r="I92" s="45"/>
      <c r="J92" s="45"/>
      <c r="K92" s="45"/>
      <c r="L92" s="45"/>
      <c r="M92" s="46">
        <f>SUM(Q81:Q91)</f>
        <v>107942.2404732</v>
      </c>
      <c r="N92" s="46"/>
      <c r="O92" s="46"/>
      <c r="P92" s="46"/>
      <c r="Q92" s="46"/>
      <c r="R92" s="1"/>
      <c r="S92" s="1"/>
      <c r="T92" s="1"/>
      <c r="U92" s="1"/>
      <c r="V92" s="1"/>
      <c r="W92" s="1"/>
      <c r="X92" s="1"/>
      <c r="Y92" s="1"/>
      <c r="Z92" s="44" t="s">
        <v>31</v>
      </c>
      <c r="AA92" s="45"/>
      <c r="AB92" s="45"/>
      <c r="AC92" s="45"/>
      <c r="AD92" s="45"/>
      <c r="AE92" s="45"/>
      <c r="AF92" s="45"/>
      <c r="AG92" s="46">
        <f>SUM(AK81:AK91)</f>
        <v>107942.2404732</v>
      </c>
      <c r="AH92" s="46"/>
      <c r="AI92" s="46"/>
      <c r="AJ92" s="46"/>
      <c r="AK92" s="46"/>
      <c r="AL92" s="1"/>
      <c r="AM92" s="1"/>
      <c r="AN92" s="1"/>
      <c r="AO92" s="1"/>
      <c r="AP92" s="1"/>
      <c r="AQ92" s="1"/>
      <c r="AR92" s="1"/>
      <c r="AS92" s="1"/>
      <c r="AT92" s="44" t="s">
        <v>31</v>
      </c>
      <c r="AU92" s="45"/>
      <c r="AV92" s="45"/>
      <c r="AW92" s="45"/>
      <c r="AX92" s="45"/>
      <c r="AY92" s="45"/>
      <c r="AZ92" s="45"/>
      <c r="BA92" s="46">
        <f>SUM(BE81:BE91)</f>
        <v>107942.2404732</v>
      </c>
      <c r="BB92" s="46"/>
      <c r="BC92" s="46"/>
      <c r="BD92" s="46"/>
      <c r="BE92" s="46"/>
      <c r="BF92" s="1"/>
      <c r="BG92" s="1"/>
      <c r="BH92" s="1"/>
      <c r="BI92" s="1"/>
      <c r="BJ92" s="1"/>
      <c r="BK92" s="1"/>
      <c r="BL92" s="1"/>
      <c r="BM92" s="1"/>
      <c r="BN92" s="44" t="s">
        <v>31</v>
      </c>
      <c r="BO92" s="45"/>
      <c r="BP92" s="45"/>
      <c r="BQ92" s="45"/>
      <c r="BR92" s="45"/>
      <c r="BS92" s="45"/>
      <c r="BT92" s="45"/>
      <c r="BU92" s="46">
        <f>SUM(BY81:BY91)</f>
        <v>107942.2404732</v>
      </c>
      <c r="BV92" s="46"/>
      <c r="BW92" s="46"/>
      <c r="BX92" s="46"/>
      <c r="BY92" s="46"/>
      <c r="BZ92" s="1"/>
      <c r="CA92" s="1"/>
      <c r="CB92" s="1"/>
      <c r="CC92" s="1"/>
      <c r="CD92" s="1"/>
      <c r="CE92" s="1"/>
      <c r="CF92" s="1"/>
      <c r="CG92" s="1"/>
      <c r="CH92" s="44" t="s">
        <v>31</v>
      </c>
      <c r="CI92" s="45"/>
      <c r="CJ92" s="45"/>
      <c r="CK92" s="45"/>
      <c r="CL92" s="45"/>
      <c r="CM92" s="45"/>
      <c r="CN92" s="45"/>
      <c r="CO92" s="46">
        <f>SUM(CS81:CS91)</f>
        <v>107942.2404732</v>
      </c>
      <c r="CP92" s="46"/>
      <c r="CQ92" s="46"/>
      <c r="CR92" s="46"/>
      <c r="CS92" s="46"/>
      <c r="CT92" s="1"/>
      <c r="CU92" s="1"/>
      <c r="CV92" s="1"/>
      <c r="CW92" s="1"/>
      <c r="CX92" s="1"/>
      <c r="CY92" s="1"/>
      <c r="CZ92" s="1"/>
      <c r="DA92" s="1"/>
      <c r="DB92" s="44" t="s">
        <v>31</v>
      </c>
      <c r="DC92" s="45"/>
      <c r="DD92" s="45"/>
      <c r="DE92" s="45"/>
      <c r="DF92" s="45"/>
      <c r="DG92" s="45"/>
      <c r="DH92" s="45"/>
      <c r="DI92" s="46">
        <f>SUM(DM81:DM91)</f>
        <v>107942.2404732</v>
      </c>
      <c r="DJ92" s="46"/>
      <c r="DK92" s="46"/>
      <c r="DL92" s="46"/>
      <c r="DM92" s="46"/>
      <c r="DN92" s="1"/>
      <c r="DO92" s="1"/>
      <c r="DP92" s="1"/>
      <c r="DQ92" s="1"/>
      <c r="DR92" s="1"/>
      <c r="DS92" s="1"/>
      <c r="DT92" s="1"/>
      <c r="DU92" s="1"/>
      <c r="DV92" s="44" t="s">
        <v>31</v>
      </c>
      <c r="DW92" s="45"/>
      <c r="DX92" s="45"/>
      <c r="DY92" s="45"/>
      <c r="DZ92" s="45"/>
      <c r="EA92" s="45"/>
      <c r="EB92" s="45"/>
      <c r="EC92" s="46">
        <f>SUM(EG81:EG91)</f>
        <v>136107.3737268</v>
      </c>
      <c r="ED92" s="46"/>
      <c r="EE92" s="46"/>
      <c r="EF92" s="46"/>
      <c r="EG92" s="46"/>
    </row>
    <row r="93" s="1" customFormat="1" customHeight="1" spans="6:137">
      <c r="F93" s="45"/>
      <c r="G93" s="45"/>
      <c r="H93" s="45"/>
      <c r="I93" s="45"/>
      <c r="J93" s="45"/>
      <c r="K93" s="45"/>
      <c r="L93" s="45"/>
      <c r="M93" s="46"/>
      <c r="N93" s="46"/>
      <c r="O93" s="46"/>
      <c r="P93" s="46"/>
      <c r="Q93" s="46"/>
      <c r="R93" s="1"/>
      <c r="S93" s="1"/>
      <c r="T93" s="1"/>
      <c r="U93" s="1"/>
      <c r="V93" s="1"/>
      <c r="W93" s="1"/>
      <c r="X93" s="1"/>
      <c r="Y93" s="1"/>
      <c r="Z93" s="45"/>
      <c r="AA93" s="45"/>
      <c r="AB93" s="45"/>
      <c r="AC93" s="45"/>
      <c r="AD93" s="45"/>
      <c r="AE93" s="45"/>
      <c r="AF93" s="45"/>
      <c r="AG93" s="46"/>
      <c r="AH93" s="46"/>
      <c r="AI93" s="46"/>
      <c r="AJ93" s="46"/>
      <c r="AK93" s="46"/>
      <c r="AL93" s="1"/>
      <c r="AM93" s="1"/>
      <c r="AN93" s="1"/>
      <c r="AO93" s="1"/>
      <c r="AP93" s="1"/>
      <c r="AQ93" s="1"/>
      <c r="AR93" s="1"/>
      <c r="AS93" s="1"/>
      <c r="AT93" s="45"/>
      <c r="AU93" s="45"/>
      <c r="AV93" s="45"/>
      <c r="AW93" s="45"/>
      <c r="AX93" s="45"/>
      <c r="AY93" s="45"/>
      <c r="AZ93" s="45"/>
      <c r="BA93" s="46"/>
      <c r="BB93" s="46"/>
      <c r="BC93" s="46"/>
      <c r="BD93" s="46"/>
      <c r="BE93" s="46"/>
      <c r="BF93" s="1"/>
      <c r="BG93" s="1"/>
      <c r="BH93" s="1"/>
      <c r="BI93" s="1"/>
      <c r="BJ93" s="1"/>
      <c r="BK93" s="1"/>
      <c r="BL93" s="1"/>
      <c r="BM93" s="1"/>
      <c r="BN93" s="45"/>
      <c r="BO93" s="45"/>
      <c r="BP93" s="45"/>
      <c r="BQ93" s="45"/>
      <c r="BR93" s="45"/>
      <c r="BS93" s="45"/>
      <c r="BT93" s="45"/>
      <c r="BU93" s="46"/>
      <c r="BV93" s="46"/>
      <c r="BW93" s="46"/>
      <c r="BX93" s="46"/>
      <c r="BY93" s="46"/>
      <c r="BZ93" s="1"/>
      <c r="CA93" s="1"/>
      <c r="CB93" s="1"/>
      <c r="CC93" s="1"/>
      <c r="CD93" s="1"/>
      <c r="CE93" s="1"/>
      <c r="CF93" s="1"/>
      <c r="CG93" s="1"/>
      <c r="CH93" s="45"/>
      <c r="CI93" s="45"/>
      <c r="CJ93" s="45"/>
      <c r="CK93" s="45"/>
      <c r="CL93" s="45"/>
      <c r="CM93" s="45"/>
      <c r="CN93" s="45"/>
      <c r="CO93" s="46"/>
      <c r="CP93" s="46"/>
      <c r="CQ93" s="46"/>
      <c r="CR93" s="46"/>
      <c r="CS93" s="46"/>
      <c r="CT93" s="1"/>
      <c r="CU93" s="1"/>
      <c r="CV93" s="1"/>
      <c r="CW93" s="1"/>
      <c r="CX93" s="1"/>
      <c r="CY93" s="1"/>
      <c r="CZ93" s="1"/>
      <c r="DA93" s="1"/>
      <c r="DB93" s="45"/>
      <c r="DC93" s="45"/>
      <c r="DD93" s="45"/>
      <c r="DE93" s="45"/>
      <c r="DF93" s="45"/>
      <c r="DG93" s="45"/>
      <c r="DH93" s="45"/>
      <c r="DI93" s="46"/>
      <c r="DJ93" s="46"/>
      <c r="DK93" s="46"/>
      <c r="DL93" s="46"/>
      <c r="DM93" s="46"/>
      <c r="DN93" s="1"/>
      <c r="DO93" s="1"/>
      <c r="DP93" s="1"/>
      <c r="DQ93" s="1"/>
      <c r="DR93" s="1"/>
      <c r="DS93" s="1"/>
      <c r="DT93" s="1"/>
      <c r="DU93" s="1"/>
      <c r="DV93" s="45"/>
      <c r="DW93" s="45"/>
      <c r="DX93" s="45"/>
      <c r="DY93" s="45"/>
      <c r="DZ93" s="45"/>
      <c r="EA93" s="45"/>
      <c r="EB93" s="45"/>
      <c r="EC93" s="46"/>
      <c r="ED93" s="46"/>
      <c r="EE93" s="46"/>
      <c r="EF93" s="46"/>
      <c r="EG93" s="46"/>
    </row>
    <row r="94" s="1" customFormat="1" customHeight="1" spans="6:137">
      <c r="F94" s="45"/>
      <c r="G94" s="45"/>
      <c r="H94" s="45"/>
      <c r="I94" s="45"/>
      <c r="J94" s="45"/>
      <c r="K94" s="45"/>
      <c r="L94" s="45"/>
      <c r="M94" s="46"/>
      <c r="N94" s="46"/>
      <c r="O94" s="46"/>
      <c r="P94" s="46"/>
      <c r="Q94" s="46"/>
      <c r="R94" s="1"/>
      <c r="S94" s="1"/>
      <c r="T94" s="1"/>
      <c r="U94" s="1"/>
      <c r="V94" s="1"/>
      <c r="W94" s="1"/>
      <c r="X94" s="1"/>
      <c r="Y94" s="1"/>
      <c r="Z94" s="45"/>
      <c r="AA94" s="45"/>
      <c r="AB94" s="45"/>
      <c r="AC94" s="45"/>
      <c r="AD94" s="45"/>
      <c r="AE94" s="45"/>
      <c r="AF94" s="45"/>
      <c r="AG94" s="46"/>
      <c r="AH94" s="46"/>
      <c r="AI94" s="46"/>
      <c r="AJ94" s="46"/>
      <c r="AK94" s="46"/>
      <c r="AL94" s="1"/>
      <c r="AM94" s="1"/>
      <c r="AN94" s="1"/>
      <c r="AO94" s="1"/>
      <c r="AP94" s="1"/>
      <c r="AQ94" s="1"/>
      <c r="AR94" s="1"/>
      <c r="AS94" s="1"/>
      <c r="AT94" s="45"/>
      <c r="AU94" s="45"/>
      <c r="AV94" s="45"/>
      <c r="AW94" s="45"/>
      <c r="AX94" s="45"/>
      <c r="AY94" s="45"/>
      <c r="AZ94" s="45"/>
      <c r="BA94" s="46"/>
      <c r="BB94" s="46"/>
      <c r="BC94" s="46"/>
      <c r="BD94" s="46"/>
      <c r="BE94" s="46"/>
      <c r="BF94" s="1"/>
      <c r="BG94" s="1"/>
      <c r="BH94" s="1"/>
      <c r="BI94" s="1"/>
      <c r="BJ94" s="1"/>
      <c r="BK94" s="1"/>
      <c r="BL94" s="1"/>
      <c r="BM94" s="1"/>
      <c r="BN94" s="45"/>
      <c r="BO94" s="45"/>
      <c r="BP94" s="45"/>
      <c r="BQ94" s="45"/>
      <c r="BR94" s="45"/>
      <c r="BS94" s="45"/>
      <c r="BT94" s="45"/>
      <c r="BU94" s="46"/>
      <c r="BV94" s="46"/>
      <c r="BW94" s="46"/>
      <c r="BX94" s="46"/>
      <c r="BY94" s="46"/>
      <c r="BZ94" s="1"/>
      <c r="CA94" s="1"/>
      <c r="CB94" s="1"/>
      <c r="CC94" s="1"/>
      <c r="CD94" s="1"/>
      <c r="CE94" s="1"/>
      <c r="CF94" s="1"/>
      <c r="CG94" s="1"/>
      <c r="CH94" s="45"/>
      <c r="CI94" s="45"/>
      <c r="CJ94" s="45"/>
      <c r="CK94" s="45"/>
      <c r="CL94" s="45"/>
      <c r="CM94" s="45"/>
      <c r="CN94" s="45"/>
      <c r="CO94" s="46"/>
      <c r="CP94" s="46"/>
      <c r="CQ94" s="46"/>
      <c r="CR94" s="46"/>
      <c r="CS94" s="46"/>
      <c r="CT94" s="1"/>
      <c r="CU94" s="1"/>
      <c r="CV94" s="1"/>
      <c r="CW94" s="1"/>
      <c r="CX94" s="1"/>
      <c r="CY94" s="1"/>
      <c r="CZ94" s="1"/>
      <c r="DA94" s="1"/>
      <c r="DB94" s="45"/>
      <c r="DC94" s="45"/>
      <c r="DD94" s="45"/>
      <c r="DE94" s="45"/>
      <c r="DF94" s="45"/>
      <c r="DG94" s="45"/>
      <c r="DH94" s="45"/>
      <c r="DI94" s="46"/>
      <c r="DJ94" s="46"/>
      <c r="DK94" s="46"/>
      <c r="DL94" s="46"/>
      <c r="DM94" s="46"/>
      <c r="DN94" s="1"/>
      <c r="DO94" s="1"/>
      <c r="DP94" s="1"/>
      <c r="DQ94" s="1"/>
      <c r="DR94" s="1"/>
      <c r="DS94" s="1"/>
      <c r="DT94" s="1"/>
      <c r="DU94" s="1"/>
      <c r="DV94" s="45"/>
      <c r="DW94" s="45"/>
      <c r="DX94" s="45"/>
      <c r="DY94" s="45"/>
      <c r="DZ94" s="45"/>
      <c r="EA94" s="45"/>
      <c r="EB94" s="45"/>
      <c r="EC94" s="46"/>
      <c r="ED94" s="46"/>
      <c r="EE94" s="46"/>
      <c r="EF94" s="46"/>
      <c r="EG94" s="46"/>
    </row>
    <row r="95" s="1" customFormat="1" customHeight="1" spans="6:137">
      <c r="F95" s="35" t="s">
        <v>32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1"/>
      <c r="S95" s="1"/>
      <c r="T95" s="1"/>
      <c r="U95" s="1"/>
      <c r="V95" s="1"/>
      <c r="W95" s="1"/>
      <c r="X95" s="1"/>
      <c r="Y95" s="1"/>
      <c r="Z95" s="35" t="s">
        <v>32</v>
      </c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1"/>
      <c r="AM95" s="1"/>
      <c r="AN95" s="1"/>
      <c r="AO95" s="1"/>
      <c r="AP95" s="1"/>
      <c r="AQ95" s="1"/>
      <c r="AR95" s="1"/>
      <c r="AS95" s="1"/>
      <c r="AT95" s="35" t="s">
        <v>32</v>
      </c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1"/>
      <c r="BG95" s="1"/>
      <c r="BH95" s="1"/>
      <c r="BI95" s="1"/>
      <c r="BJ95" s="1"/>
      <c r="BK95" s="1"/>
      <c r="BL95" s="1"/>
      <c r="BM95" s="1"/>
      <c r="BN95" s="35" t="s">
        <v>32</v>
      </c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1"/>
      <c r="CA95" s="1"/>
      <c r="CB95" s="1"/>
      <c r="CC95" s="1"/>
      <c r="CD95" s="1"/>
      <c r="CE95" s="1"/>
      <c r="CF95" s="1"/>
      <c r="CG95" s="1"/>
      <c r="CH95" s="35" t="s">
        <v>32</v>
      </c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1"/>
      <c r="CU95" s="1"/>
      <c r="CV95" s="1"/>
      <c r="CW95" s="1"/>
      <c r="CX95" s="1"/>
      <c r="CY95" s="1"/>
      <c r="CZ95" s="1"/>
      <c r="DA95" s="1"/>
      <c r="DB95" s="35" t="s">
        <v>32</v>
      </c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1"/>
      <c r="DO95" s="1"/>
      <c r="DP95" s="1"/>
      <c r="DQ95" s="1"/>
      <c r="DR95" s="1"/>
      <c r="DS95" s="1"/>
      <c r="DT95" s="1"/>
      <c r="DU95" s="1"/>
      <c r="DV95" s="35" t="s">
        <v>32</v>
      </c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</row>
    <row r="96" s="1" customFormat="1" customHeight="1" spans="6:137">
      <c r="F96" s="13" t="s">
        <v>8</v>
      </c>
      <c r="G96" s="13"/>
      <c r="H96" s="13"/>
      <c r="I96" s="13"/>
      <c r="J96" s="13"/>
      <c r="K96" s="8" t="s">
        <v>53</v>
      </c>
      <c r="L96" s="8"/>
      <c r="M96" s="8"/>
      <c r="N96" s="8"/>
      <c r="O96" s="9" t="s">
        <v>38</v>
      </c>
      <c r="P96" s="9"/>
      <c r="Q96" s="41" t="s">
        <v>13</v>
      </c>
      <c r="Z96" s="13" t="s">
        <v>8</v>
      </c>
      <c r="AA96" s="13"/>
      <c r="AB96" s="13"/>
      <c r="AC96" s="13"/>
      <c r="AD96" s="13"/>
      <c r="AE96" s="8" t="s">
        <v>53</v>
      </c>
      <c r="AF96" s="8"/>
      <c r="AG96" s="8"/>
      <c r="AH96" s="8"/>
      <c r="AI96" s="9" t="s">
        <v>38</v>
      </c>
      <c r="AJ96" s="9"/>
      <c r="AK96" s="41" t="s">
        <v>13</v>
      </c>
      <c r="AT96" s="13" t="s">
        <v>8</v>
      </c>
      <c r="AU96" s="13"/>
      <c r="AV96" s="13"/>
      <c r="AW96" s="13"/>
      <c r="AX96" s="13"/>
      <c r="AY96" s="8" t="s">
        <v>53</v>
      </c>
      <c r="AZ96" s="8"/>
      <c r="BA96" s="8"/>
      <c r="BB96" s="8"/>
      <c r="BC96" s="9" t="s">
        <v>38</v>
      </c>
      <c r="BD96" s="9"/>
      <c r="BE96" s="41" t="s">
        <v>13</v>
      </c>
      <c r="BN96" s="13" t="s">
        <v>8</v>
      </c>
      <c r="BO96" s="13"/>
      <c r="BP96" s="13"/>
      <c r="BQ96" s="13"/>
      <c r="BR96" s="13"/>
      <c r="BS96" s="8" t="s">
        <v>53</v>
      </c>
      <c r="BT96" s="8"/>
      <c r="BU96" s="8"/>
      <c r="BV96" s="8"/>
      <c r="BW96" s="9" t="s">
        <v>38</v>
      </c>
      <c r="BX96" s="9"/>
      <c r="BY96" s="41" t="s">
        <v>13</v>
      </c>
      <c r="CH96" s="13" t="s">
        <v>8</v>
      </c>
      <c r="CI96" s="13"/>
      <c r="CJ96" s="13"/>
      <c r="CK96" s="13"/>
      <c r="CL96" s="13"/>
      <c r="CM96" s="8" t="s">
        <v>53</v>
      </c>
      <c r="CN96" s="8"/>
      <c r="CO96" s="8"/>
      <c r="CP96" s="8"/>
      <c r="CQ96" s="9" t="s">
        <v>38</v>
      </c>
      <c r="CR96" s="9"/>
      <c r="CS96" s="41" t="s">
        <v>13</v>
      </c>
      <c r="DB96" s="13" t="s">
        <v>8</v>
      </c>
      <c r="DC96" s="13"/>
      <c r="DD96" s="13"/>
      <c r="DE96" s="13"/>
      <c r="DF96" s="13"/>
      <c r="DG96" s="8" t="s">
        <v>53</v>
      </c>
      <c r="DH96" s="8"/>
      <c r="DI96" s="8"/>
      <c r="DJ96" s="8"/>
      <c r="DK96" s="9" t="s">
        <v>38</v>
      </c>
      <c r="DL96" s="9"/>
      <c r="DM96" s="41" t="s">
        <v>13</v>
      </c>
      <c r="DV96" s="13" t="s">
        <v>8</v>
      </c>
      <c r="DW96" s="13"/>
      <c r="DX96" s="13"/>
      <c r="DY96" s="13"/>
      <c r="DZ96" s="13"/>
      <c r="EA96" s="8" t="s">
        <v>53</v>
      </c>
      <c r="EB96" s="8"/>
      <c r="EC96" s="8"/>
      <c r="ED96" s="8"/>
      <c r="EE96" s="9" t="s">
        <v>38</v>
      </c>
      <c r="EF96" s="9"/>
      <c r="EG96" s="41" t="s">
        <v>13</v>
      </c>
    </row>
    <row r="97" s="1" customFormat="1" customHeight="1" spans="1:139">
      <c r="F97" s="13" t="s">
        <v>54</v>
      </c>
      <c r="G97" s="13" t="s">
        <v>55</v>
      </c>
      <c r="H97" s="13" t="s">
        <v>56</v>
      </c>
      <c r="I97" s="13" t="s">
        <v>57</v>
      </c>
      <c r="J97" s="13" t="s">
        <v>8</v>
      </c>
      <c r="K97" s="8" t="s">
        <v>58</v>
      </c>
      <c r="L97" s="8" t="s">
        <v>26</v>
      </c>
      <c r="M97" s="8" t="s">
        <v>27</v>
      </c>
      <c r="N97" s="42" t="s">
        <v>28</v>
      </c>
      <c r="O97" s="9" t="s">
        <v>59</v>
      </c>
      <c r="P97" s="9" t="s">
        <v>60</v>
      </c>
      <c r="Q97" s="41"/>
      <c r="R97" s="1"/>
      <c r="S97" s="1"/>
      <c r="T97" s="1"/>
      <c r="U97" s="1"/>
      <c r="V97" s="1"/>
      <c r="W97" s="1"/>
      <c r="X97" s="1"/>
      <c r="Y97" s="1"/>
      <c r="Z97" s="13" t="s">
        <v>54</v>
      </c>
      <c r="AA97" s="13" t="s">
        <v>55</v>
      </c>
      <c r="AB97" s="13" t="s">
        <v>56</v>
      </c>
      <c r="AC97" s="13" t="s">
        <v>57</v>
      </c>
      <c r="AD97" s="13" t="s">
        <v>8</v>
      </c>
      <c r="AE97" s="8" t="s">
        <v>58</v>
      </c>
      <c r="AF97" s="8" t="s">
        <v>26</v>
      </c>
      <c r="AG97" s="8" t="s">
        <v>27</v>
      </c>
      <c r="AH97" s="42" t="s">
        <v>28</v>
      </c>
      <c r="AI97" s="9" t="s">
        <v>59</v>
      </c>
      <c r="AJ97" s="9" t="s">
        <v>60</v>
      </c>
      <c r="AK97" s="41"/>
      <c r="AL97" s="1"/>
      <c r="AM97" s="1"/>
      <c r="AN97" s="1"/>
      <c r="AO97" s="1"/>
      <c r="AP97" s="1"/>
      <c r="AQ97" s="1"/>
      <c r="AR97" s="1"/>
      <c r="AS97" s="1"/>
      <c r="AT97" s="13" t="s">
        <v>54</v>
      </c>
      <c r="AU97" s="13" t="s">
        <v>55</v>
      </c>
      <c r="AV97" s="13" t="s">
        <v>56</v>
      </c>
      <c r="AW97" s="13" t="s">
        <v>57</v>
      </c>
      <c r="AX97" s="13" t="s">
        <v>8</v>
      </c>
      <c r="AY97" s="8" t="s">
        <v>58</v>
      </c>
      <c r="AZ97" s="8" t="s">
        <v>26</v>
      </c>
      <c r="BA97" s="8" t="s">
        <v>27</v>
      </c>
      <c r="BB97" s="42" t="s">
        <v>28</v>
      </c>
      <c r="BC97" s="9" t="s">
        <v>59</v>
      </c>
      <c r="BD97" s="9" t="s">
        <v>60</v>
      </c>
      <c r="BE97" s="41"/>
      <c r="BF97" s="1"/>
      <c r="BG97" s="1"/>
      <c r="BH97" s="1"/>
      <c r="BI97" s="1"/>
      <c r="BJ97" s="1"/>
      <c r="BK97" s="1"/>
      <c r="BL97" s="1"/>
      <c r="BM97" s="1"/>
      <c r="BN97" s="13" t="s">
        <v>54</v>
      </c>
      <c r="BO97" s="13" t="s">
        <v>55</v>
      </c>
      <c r="BP97" s="13" t="s">
        <v>56</v>
      </c>
      <c r="BQ97" s="13" t="s">
        <v>57</v>
      </c>
      <c r="BR97" s="13" t="s">
        <v>8</v>
      </c>
      <c r="BS97" s="8" t="s">
        <v>58</v>
      </c>
      <c r="BT97" s="8" t="s">
        <v>26</v>
      </c>
      <c r="BU97" s="8" t="s">
        <v>27</v>
      </c>
      <c r="BV97" s="42" t="s">
        <v>28</v>
      </c>
      <c r="BW97" s="9" t="s">
        <v>59</v>
      </c>
      <c r="BX97" s="9" t="s">
        <v>60</v>
      </c>
      <c r="BY97" s="41"/>
      <c r="BZ97" s="1"/>
      <c r="CA97" s="1"/>
      <c r="CB97" s="1"/>
      <c r="CC97" s="1"/>
      <c r="CD97" s="1"/>
      <c r="CE97" s="1"/>
      <c r="CF97" s="1"/>
      <c r="CG97" s="1"/>
      <c r="CH97" s="13" t="s">
        <v>54</v>
      </c>
      <c r="CI97" s="13" t="s">
        <v>55</v>
      </c>
      <c r="CJ97" s="13" t="s">
        <v>56</v>
      </c>
      <c r="CK97" s="13" t="s">
        <v>57</v>
      </c>
      <c r="CL97" s="13" t="s">
        <v>8</v>
      </c>
      <c r="CM97" s="8" t="s">
        <v>58</v>
      </c>
      <c r="CN97" s="8" t="s">
        <v>26</v>
      </c>
      <c r="CO97" s="8" t="s">
        <v>27</v>
      </c>
      <c r="CP97" s="42" t="s">
        <v>28</v>
      </c>
      <c r="CQ97" s="9" t="s">
        <v>59</v>
      </c>
      <c r="CR97" s="9" t="s">
        <v>60</v>
      </c>
      <c r="CS97" s="41"/>
      <c r="CT97" s="1"/>
      <c r="CU97" s="1"/>
      <c r="CV97" s="1"/>
      <c r="CW97" s="1"/>
      <c r="CX97" s="1"/>
      <c r="CY97" s="1"/>
      <c r="CZ97" s="1"/>
      <c r="DA97" s="1"/>
      <c r="DB97" s="13" t="s">
        <v>54</v>
      </c>
      <c r="DC97" s="13" t="s">
        <v>55</v>
      </c>
      <c r="DD97" s="13" t="s">
        <v>56</v>
      </c>
      <c r="DE97" s="13" t="s">
        <v>57</v>
      </c>
      <c r="DF97" s="13" t="s">
        <v>8</v>
      </c>
      <c r="DG97" s="8" t="s">
        <v>58</v>
      </c>
      <c r="DH97" s="8" t="s">
        <v>26</v>
      </c>
      <c r="DI97" s="8" t="s">
        <v>27</v>
      </c>
      <c r="DJ97" s="42" t="s">
        <v>28</v>
      </c>
      <c r="DK97" s="9" t="s">
        <v>59</v>
      </c>
      <c r="DL97" s="9" t="s">
        <v>60</v>
      </c>
      <c r="DM97" s="41"/>
      <c r="DN97" s="1"/>
      <c r="DO97" s="1"/>
      <c r="DP97" s="1"/>
      <c r="DQ97" s="1"/>
      <c r="DR97" s="1"/>
      <c r="DS97" s="1"/>
      <c r="DT97" s="1"/>
      <c r="DU97" s="1"/>
      <c r="DV97" s="13" t="s">
        <v>54</v>
      </c>
      <c r="DW97" s="13" t="s">
        <v>55</v>
      </c>
      <c r="DX97" s="13" t="s">
        <v>56</v>
      </c>
      <c r="DY97" s="13" t="s">
        <v>57</v>
      </c>
      <c r="DZ97" s="13" t="s">
        <v>8</v>
      </c>
      <c r="EA97" s="8" t="s">
        <v>58</v>
      </c>
      <c r="EB97" s="8" t="s">
        <v>26</v>
      </c>
      <c r="EC97" s="8" t="s">
        <v>27</v>
      </c>
      <c r="ED97" s="42" t="s">
        <v>28</v>
      </c>
      <c r="EE97" s="9" t="s">
        <v>59</v>
      </c>
      <c r="EF97" s="9" t="s">
        <v>60</v>
      </c>
      <c r="EG97" s="41"/>
    </row>
    <row r="98" s="1" customFormat="1" customHeight="1" spans="1:139">
      <c r="F98" s="11">
        <v>35434</v>
      </c>
      <c r="G98" s="12">
        <v>0.168</v>
      </c>
      <c r="H98" s="11">
        <v>1</v>
      </c>
      <c r="I98" s="11">
        <v>0</v>
      </c>
      <c r="J98" s="13">
        <f t="shared" ref="J98:J107" si="202">F98*G98*H98+I98</f>
        <v>5952.912</v>
      </c>
      <c r="K98" s="11">
        <v>1</v>
      </c>
      <c r="L98" s="11">
        <v>0.89</v>
      </c>
      <c r="M98" s="11">
        <v>1.78</v>
      </c>
      <c r="N98" s="42">
        <f t="shared" ref="N98:N107" si="203">L98*M98+1</f>
        <v>2.5842</v>
      </c>
      <c r="O98" s="11">
        <v>0.9</v>
      </c>
      <c r="P98" s="9">
        <v>0.5</v>
      </c>
      <c r="Q98" s="43">
        <f t="shared" ref="Q98:Q107" si="204">J98*K98*N98*O98*P98</f>
        <v>6922.58183568</v>
      </c>
      <c r="Z98" s="11">
        <v>35728</v>
      </c>
      <c r="AA98" s="12">
        <v>0.168</v>
      </c>
      <c r="AB98" s="11">
        <v>1</v>
      </c>
      <c r="AC98" s="11">
        <v>0</v>
      </c>
      <c r="AD98" s="13">
        <f t="shared" ref="AD98:AD107" si="205">Z98*AA98*AB98+AC98</f>
        <v>6002.304</v>
      </c>
      <c r="AE98" s="11">
        <v>1</v>
      </c>
      <c r="AF98" s="11">
        <v>1</v>
      </c>
      <c r="AG98" s="11">
        <v>2.09</v>
      </c>
      <c r="AH98" s="42">
        <f t="shared" ref="AH98:AH107" si="206">AF98*AG98+1</f>
        <v>3.09</v>
      </c>
      <c r="AI98" s="11">
        <v>0.9</v>
      </c>
      <c r="AJ98" s="9">
        <v>0.5</v>
      </c>
      <c r="AK98" s="43">
        <f t="shared" ref="AK98:AK107" si="207">AD98*AE98*AH98*AI98*AJ98</f>
        <v>8346.203712</v>
      </c>
      <c r="AT98" s="11">
        <v>36903</v>
      </c>
      <c r="AU98" s="12">
        <v>0.168</v>
      </c>
      <c r="AV98" s="11">
        <v>1</v>
      </c>
      <c r="AW98" s="11">
        <v>0</v>
      </c>
      <c r="AX98" s="13">
        <f t="shared" ref="AX98:AX107" si="208">AT98*AU98*AV98+AW98</f>
        <v>6199.704</v>
      </c>
      <c r="AY98" s="11">
        <v>1</v>
      </c>
      <c r="AZ98" s="11">
        <v>0.93</v>
      </c>
      <c r="BA98" s="11">
        <v>1.85</v>
      </c>
      <c r="BB98" s="42">
        <f t="shared" ref="BB98:BB107" si="209">AZ98*BA98+1</f>
        <v>2.7205</v>
      </c>
      <c r="BC98" s="11">
        <v>0.9</v>
      </c>
      <c r="BD98" s="9">
        <v>0.5</v>
      </c>
      <c r="BE98" s="43">
        <f t="shared" ref="BE98:BE107" si="210">AX98*AY98*BB98*BC98*BD98</f>
        <v>7589.8326294</v>
      </c>
      <c r="BN98" s="11">
        <v>38167</v>
      </c>
      <c r="BO98" s="12">
        <v>0.168</v>
      </c>
      <c r="BP98" s="11">
        <v>1</v>
      </c>
      <c r="BQ98" s="11">
        <v>0</v>
      </c>
      <c r="BR98" s="13">
        <f t="shared" ref="BR98:BR107" si="211">BN98*BO98*BP98+BQ98</f>
        <v>6412.056</v>
      </c>
      <c r="BS98" s="11">
        <v>1</v>
      </c>
      <c r="BT98" s="11">
        <v>1</v>
      </c>
      <c r="BU98" s="11">
        <v>2.71</v>
      </c>
      <c r="BV98" s="42">
        <f t="shared" ref="BV98:BV107" si="212">BT98*BU98+1</f>
        <v>3.71</v>
      </c>
      <c r="BW98" s="11">
        <v>0.9</v>
      </c>
      <c r="BX98" s="9">
        <v>0.5</v>
      </c>
      <c r="BY98" s="43">
        <f t="shared" ref="BY98:BY107" si="213">BR98*BS98*BV98*BW98*BX98</f>
        <v>10704.927492</v>
      </c>
      <c r="CH98" s="11">
        <v>42781</v>
      </c>
      <c r="CI98" s="12">
        <v>0.168</v>
      </c>
      <c r="CJ98" s="11">
        <v>1</v>
      </c>
      <c r="CK98" s="11">
        <v>0</v>
      </c>
      <c r="CL98" s="13">
        <f t="shared" ref="CL98:CL107" si="214">CH98*CI98*CJ98+CK98</f>
        <v>7187.208</v>
      </c>
      <c r="CM98" s="11">
        <v>1</v>
      </c>
      <c r="CN98" s="11">
        <v>0.93</v>
      </c>
      <c r="CO98" s="11">
        <v>1.85</v>
      </c>
      <c r="CP98" s="42">
        <f t="shared" ref="CP98:CP107" si="215">CN98*CO98+1</f>
        <v>2.7205</v>
      </c>
      <c r="CQ98" s="11">
        <v>0.9</v>
      </c>
      <c r="CR98" s="9">
        <v>0.5</v>
      </c>
      <c r="CS98" s="43">
        <f t="shared" ref="CS98:CS107" si="216">CL98*CM98*CP98*CQ98*CR98</f>
        <v>8798.7597138</v>
      </c>
      <c r="DB98" s="11">
        <v>44045</v>
      </c>
      <c r="DC98" s="12">
        <v>0.168</v>
      </c>
      <c r="DD98" s="11">
        <v>1</v>
      </c>
      <c r="DE98" s="11">
        <v>0</v>
      </c>
      <c r="DF98" s="13">
        <f t="shared" ref="DF98:DF107" si="217">DB98*DC98*DD98+DE98</f>
        <v>7399.56</v>
      </c>
      <c r="DG98" s="11">
        <v>1</v>
      </c>
      <c r="DH98" s="11">
        <v>1</v>
      </c>
      <c r="DI98" s="11">
        <v>2.09</v>
      </c>
      <c r="DJ98" s="42">
        <f t="shared" ref="DJ98:DJ107" si="218">DH98*DI98+1</f>
        <v>3.09</v>
      </c>
      <c r="DK98" s="11">
        <v>0.9</v>
      </c>
      <c r="DL98" s="9">
        <v>0.5</v>
      </c>
      <c r="DM98" s="43">
        <f t="shared" ref="DM98:DM107" si="219">DF98*DG98*DJ98*DK98*DL98</f>
        <v>10289.08818</v>
      </c>
      <c r="DV98" s="11">
        <v>49923</v>
      </c>
      <c r="DW98" s="12">
        <v>0.199</v>
      </c>
      <c r="DX98" s="11">
        <v>1</v>
      </c>
      <c r="DY98" s="11">
        <v>0</v>
      </c>
      <c r="DZ98" s="13">
        <f t="shared" ref="DZ98:DZ107" si="220">DV98*DW98*DX98+DY98</f>
        <v>9934.677</v>
      </c>
      <c r="EA98" s="11">
        <v>1</v>
      </c>
      <c r="EB98" s="11">
        <v>1</v>
      </c>
      <c r="EC98" s="11">
        <v>2.91</v>
      </c>
      <c r="ED98" s="42">
        <f t="shared" ref="ED98:ED107" si="221">EB98*EC98+1</f>
        <v>3.91</v>
      </c>
      <c r="EE98" s="11">
        <v>0.9</v>
      </c>
      <c r="EF98" s="9">
        <v>0.5</v>
      </c>
      <c r="EG98" s="43">
        <f t="shared" ref="EG98:EG107" si="222">DZ98*EA98*ED98*EE98*EF98</f>
        <v>17480.0641815</v>
      </c>
    </row>
    <row r="99" s="1" customFormat="1" customHeight="1" spans="1:139">
      <c r="F99" s="11">
        <v>35434</v>
      </c>
      <c r="G99" s="12">
        <v>0.168</v>
      </c>
      <c r="H99" s="11">
        <v>1</v>
      </c>
      <c r="I99" s="11">
        <v>0</v>
      </c>
      <c r="J99" s="13">
        <f t="shared" si="202"/>
        <v>5952.912</v>
      </c>
      <c r="K99" s="11">
        <v>1</v>
      </c>
      <c r="L99" s="11">
        <v>0.89</v>
      </c>
      <c r="M99" s="11">
        <v>1.78</v>
      </c>
      <c r="N99" s="42">
        <f t="shared" si="203"/>
        <v>2.5842</v>
      </c>
      <c r="O99" s="11">
        <v>0.9</v>
      </c>
      <c r="P99" s="9">
        <v>0.5</v>
      </c>
      <c r="Q99" s="43">
        <f t="shared" si="204"/>
        <v>6922.58183568</v>
      </c>
      <c r="Z99" s="11">
        <v>35728</v>
      </c>
      <c r="AA99" s="12">
        <v>0.168</v>
      </c>
      <c r="AB99" s="11">
        <v>1</v>
      </c>
      <c r="AC99" s="11">
        <v>0</v>
      </c>
      <c r="AD99" s="13">
        <f t="shared" si="205"/>
        <v>6002.304</v>
      </c>
      <c r="AE99" s="11">
        <v>1</v>
      </c>
      <c r="AF99" s="11">
        <v>1</v>
      </c>
      <c r="AG99" s="11">
        <v>2.09</v>
      </c>
      <c r="AH99" s="42">
        <f t="shared" si="206"/>
        <v>3.09</v>
      </c>
      <c r="AI99" s="11">
        <v>0.9</v>
      </c>
      <c r="AJ99" s="9">
        <v>0.5</v>
      </c>
      <c r="AK99" s="43">
        <f t="shared" si="207"/>
        <v>8346.203712</v>
      </c>
      <c r="AT99" s="11">
        <v>36903</v>
      </c>
      <c r="AU99" s="12">
        <v>0.168</v>
      </c>
      <c r="AV99" s="11">
        <v>1</v>
      </c>
      <c r="AW99" s="11">
        <v>0</v>
      </c>
      <c r="AX99" s="13">
        <f t="shared" si="208"/>
        <v>6199.704</v>
      </c>
      <c r="AY99" s="11">
        <v>1</v>
      </c>
      <c r="AZ99" s="11">
        <v>0.93</v>
      </c>
      <c r="BA99" s="11">
        <v>1.85</v>
      </c>
      <c r="BB99" s="42">
        <f t="shared" si="209"/>
        <v>2.7205</v>
      </c>
      <c r="BC99" s="11">
        <v>0.9</v>
      </c>
      <c r="BD99" s="9">
        <v>0.5</v>
      </c>
      <c r="BE99" s="43">
        <f t="shared" si="210"/>
        <v>7589.8326294</v>
      </c>
      <c r="BN99" s="11">
        <v>38167</v>
      </c>
      <c r="BO99" s="12">
        <v>0.168</v>
      </c>
      <c r="BP99" s="11">
        <v>1</v>
      </c>
      <c r="BQ99" s="11">
        <v>0</v>
      </c>
      <c r="BR99" s="13">
        <f t="shared" si="211"/>
        <v>6412.056</v>
      </c>
      <c r="BS99" s="11">
        <v>1</v>
      </c>
      <c r="BT99" s="11">
        <v>1</v>
      </c>
      <c r="BU99" s="11">
        <v>2.71</v>
      </c>
      <c r="BV99" s="42">
        <f t="shared" si="212"/>
        <v>3.71</v>
      </c>
      <c r="BW99" s="11">
        <v>0.9</v>
      </c>
      <c r="BX99" s="9">
        <v>0.5</v>
      </c>
      <c r="BY99" s="43">
        <f t="shared" si="213"/>
        <v>10704.927492</v>
      </c>
      <c r="CH99" s="11">
        <v>42781</v>
      </c>
      <c r="CI99" s="12">
        <v>0.168</v>
      </c>
      <c r="CJ99" s="11">
        <v>1</v>
      </c>
      <c r="CK99" s="11">
        <v>0</v>
      </c>
      <c r="CL99" s="13">
        <f t="shared" si="214"/>
        <v>7187.208</v>
      </c>
      <c r="CM99" s="11">
        <v>1</v>
      </c>
      <c r="CN99" s="11">
        <v>0.93</v>
      </c>
      <c r="CO99" s="11">
        <v>1.85</v>
      </c>
      <c r="CP99" s="42">
        <f t="shared" si="215"/>
        <v>2.7205</v>
      </c>
      <c r="CQ99" s="11">
        <v>0.9</v>
      </c>
      <c r="CR99" s="9">
        <v>0.5</v>
      </c>
      <c r="CS99" s="43">
        <f t="shared" si="216"/>
        <v>8798.7597138</v>
      </c>
      <c r="DB99" s="11">
        <v>44045</v>
      </c>
      <c r="DC99" s="12">
        <v>0.168</v>
      </c>
      <c r="DD99" s="11">
        <v>1</v>
      </c>
      <c r="DE99" s="11">
        <v>0</v>
      </c>
      <c r="DF99" s="13">
        <f t="shared" si="217"/>
        <v>7399.56</v>
      </c>
      <c r="DG99" s="11">
        <v>1</v>
      </c>
      <c r="DH99" s="11">
        <v>1</v>
      </c>
      <c r="DI99" s="11">
        <v>2.09</v>
      </c>
      <c r="DJ99" s="42">
        <f t="shared" si="218"/>
        <v>3.09</v>
      </c>
      <c r="DK99" s="11">
        <v>0.9</v>
      </c>
      <c r="DL99" s="9">
        <v>0.5</v>
      </c>
      <c r="DM99" s="43">
        <f t="shared" si="219"/>
        <v>10289.08818</v>
      </c>
      <c r="DV99" s="11">
        <v>49923</v>
      </c>
      <c r="DW99" s="12">
        <v>0.199</v>
      </c>
      <c r="DX99" s="11">
        <v>1</v>
      </c>
      <c r="DY99" s="11">
        <v>0</v>
      </c>
      <c r="DZ99" s="13">
        <f t="shared" si="220"/>
        <v>9934.677</v>
      </c>
      <c r="EA99" s="11">
        <v>1</v>
      </c>
      <c r="EB99" s="11">
        <v>1</v>
      </c>
      <c r="EC99" s="11">
        <v>2.91</v>
      </c>
      <c r="ED99" s="42">
        <f t="shared" si="221"/>
        <v>3.91</v>
      </c>
      <c r="EE99" s="11">
        <v>0.9</v>
      </c>
      <c r="EF99" s="9">
        <v>0.5</v>
      </c>
      <c r="EG99" s="43">
        <f t="shared" si="222"/>
        <v>17480.0641815</v>
      </c>
    </row>
    <row r="100" s="1" customFormat="1" customHeight="1" spans="1:139">
      <c r="F100" s="11">
        <v>35434</v>
      </c>
      <c r="G100" s="12">
        <v>0.168</v>
      </c>
      <c r="H100" s="11">
        <v>1</v>
      </c>
      <c r="I100" s="11">
        <v>0</v>
      </c>
      <c r="J100" s="13">
        <f t="shared" si="202"/>
        <v>5952.912</v>
      </c>
      <c r="K100" s="11">
        <v>1</v>
      </c>
      <c r="L100" s="11">
        <v>0.89</v>
      </c>
      <c r="M100" s="11">
        <v>1.78</v>
      </c>
      <c r="N100" s="42">
        <f t="shared" si="203"/>
        <v>2.5842</v>
      </c>
      <c r="O100" s="11">
        <v>0.9</v>
      </c>
      <c r="P100" s="9">
        <v>0.5</v>
      </c>
      <c r="Q100" s="43">
        <f t="shared" si="204"/>
        <v>6922.58183568</v>
      </c>
      <c r="Z100" s="11">
        <v>35728</v>
      </c>
      <c r="AA100" s="12">
        <v>0.168</v>
      </c>
      <c r="AB100" s="11">
        <v>1</v>
      </c>
      <c r="AC100" s="11">
        <v>0</v>
      </c>
      <c r="AD100" s="13">
        <f t="shared" si="205"/>
        <v>6002.304</v>
      </c>
      <c r="AE100" s="11">
        <v>1</v>
      </c>
      <c r="AF100" s="11">
        <v>1</v>
      </c>
      <c r="AG100" s="11">
        <v>2.09</v>
      </c>
      <c r="AH100" s="42">
        <f t="shared" si="206"/>
        <v>3.09</v>
      </c>
      <c r="AI100" s="11">
        <v>0.9</v>
      </c>
      <c r="AJ100" s="9">
        <v>0.5</v>
      </c>
      <c r="AK100" s="43">
        <f t="shared" si="207"/>
        <v>8346.203712</v>
      </c>
      <c r="AT100" s="11">
        <v>36903</v>
      </c>
      <c r="AU100" s="12">
        <v>0.168</v>
      </c>
      <c r="AV100" s="11">
        <v>1</v>
      </c>
      <c r="AW100" s="11">
        <v>0</v>
      </c>
      <c r="AX100" s="13">
        <f t="shared" si="208"/>
        <v>6199.704</v>
      </c>
      <c r="AY100" s="11">
        <v>1</v>
      </c>
      <c r="AZ100" s="11">
        <v>0.93</v>
      </c>
      <c r="BA100" s="11">
        <v>1.85</v>
      </c>
      <c r="BB100" s="42">
        <f t="shared" si="209"/>
        <v>2.7205</v>
      </c>
      <c r="BC100" s="11">
        <v>0.9</v>
      </c>
      <c r="BD100" s="9">
        <v>0.5</v>
      </c>
      <c r="BE100" s="43">
        <f t="shared" si="210"/>
        <v>7589.8326294</v>
      </c>
      <c r="BN100" s="11">
        <v>38167</v>
      </c>
      <c r="BO100" s="12">
        <v>0.168</v>
      </c>
      <c r="BP100" s="11">
        <v>1</v>
      </c>
      <c r="BQ100" s="11">
        <v>0</v>
      </c>
      <c r="BR100" s="13">
        <f t="shared" si="211"/>
        <v>6412.056</v>
      </c>
      <c r="BS100" s="11">
        <v>1</v>
      </c>
      <c r="BT100" s="11">
        <v>1</v>
      </c>
      <c r="BU100" s="11">
        <v>2.71</v>
      </c>
      <c r="BV100" s="42">
        <f t="shared" si="212"/>
        <v>3.71</v>
      </c>
      <c r="BW100" s="11">
        <v>0.9</v>
      </c>
      <c r="BX100" s="9">
        <v>0.5</v>
      </c>
      <c r="BY100" s="43">
        <f t="shared" si="213"/>
        <v>10704.927492</v>
      </c>
      <c r="CH100" s="11">
        <v>42781</v>
      </c>
      <c r="CI100" s="12">
        <v>0.168</v>
      </c>
      <c r="CJ100" s="11">
        <v>1</v>
      </c>
      <c r="CK100" s="11">
        <v>0</v>
      </c>
      <c r="CL100" s="13">
        <f t="shared" si="214"/>
        <v>7187.208</v>
      </c>
      <c r="CM100" s="11">
        <v>1</v>
      </c>
      <c r="CN100" s="11">
        <v>0.93</v>
      </c>
      <c r="CO100" s="11">
        <v>1.85</v>
      </c>
      <c r="CP100" s="42">
        <f t="shared" si="215"/>
        <v>2.7205</v>
      </c>
      <c r="CQ100" s="11">
        <v>0.9</v>
      </c>
      <c r="CR100" s="9">
        <v>0.5</v>
      </c>
      <c r="CS100" s="43">
        <f t="shared" si="216"/>
        <v>8798.7597138</v>
      </c>
      <c r="DB100" s="11">
        <v>44045</v>
      </c>
      <c r="DC100" s="12">
        <v>0.168</v>
      </c>
      <c r="DD100" s="11">
        <v>1</v>
      </c>
      <c r="DE100" s="11">
        <v>0</v>
      </c>
      <c r="DF100" s="13">
        <f t="shared" si="217"/>
        <v>7399.56</v>
      </c>
      <c r="DG100" s="11">
        <v>1</v>
      </c>
      <c r="DH100" s="11">
        <v>1</v>
      </c>
      <c r="DI100" s="11">
        <v>2.09</v>
      </c>
      <c r="DJ100" s="42">
        <f t="shared" si="218"/>
        <v>3.09</v>
      </c>
      <c r="DK100" s="11">
        <v>0.9</v>
      </c>
      <c r="DL100" s="9">
        <v>0.5</v>
      </c>
      <c r="DM100" s="43">
        <f t="shared" si="219"/>
        <v>10289.08818</v>
      </c>
      <c r="DV100" s="11">
        <v>49923</v>
      </c>
      <c r="DW100" s="12">
        <v>0.199</v>
      </c>
      <c r="DX100" s="11">
        <v>1</v>
      </c>
      <c r="DY100" s="11">
        <v>0</v>
      </c>
      <c r="DZ100" s="13">
        <f t="shared" si="220"/>
        <v>9934.677</v>
      </c>
      <c r="EA100" s="11">
        <v>1</v>
      </c>
      <c r="EB100" s="11">
        <v>1</v>
      </c>
      <c r="EC100" s="11">
        <v>2.91</v>
      </c>
      <c r="ED100" s="42">
        <f t="shared" si="221"/>
        <v>3.91</v>
      </c>
      <c r="EE100" s="11">
        <v>0.9</v>
      </c>
      <c r="EF100" s="9">
        <v>0.5</v>
      </c>
      <c r="EG100" s="43">
        <f t="shared" si="222"/>
        <v>17480.0641815</v>
      </c>
    </row>
    <row r="101" s="1" customFormat="1" customHeight="1" spans="1:139">
      <c r="F101" s="11">
        <v>35434</v>
      </c>
      <c r="G101" s="12">
        <v>0.168</v>
      </c>
      <c r="H101" s="11">
        <v>1</v>
      </c>
      <c r="I101" s="11">
        <v>0</v>
      </c>
      <c r="J101" s="13">
        <f t="shared" si="202"/>
        <v>5952.912</v>
      </c>
      <c r="K101" s="11">
        <v>1</v>
      </c>
      <c r="L101" s="11">
        <v>0.89</v>
      </c>
      <c r="M101" s="11">
        <v>1.78</v>
      </c>
      <c r="N101" s="42">
        <f t="shared" si="203"/>
        <v>2.5842</v>
      </c>
      <c r="O101" s="11">
        <v>0.9</v>
      </c>
      <c r="P101" s="9">
        <v>0.5</v>
      </c>
      <c r="Q101" s="43">
        <f t="shared" si="204"/>
        <v>6922.58183568</v>
      </c>
      <c r="Z101" s="11">
        <v>35728</v>
      </c>
      <c r="AA101" s="12">
        <v>0.168</v>
      </c>
      <c r="AB101" s="11">
        <v>1</v>
      </c>
      <c r="AC101" s="11">
        <v>0</v>
      </c>
      <c r="AD101" s="13">
        <f t="shared" si="205"/>
        <v>6002.304</v>
      </c>
      <c r="AE101" s="11">
        <v>1</v>
      </c>
      <c r="AF101" s="11">
        <v>1</v>
      </c>
      <c r="AG101" s="11">
        <v>2.09</v>
      </c>
      <c r="AH101" s="42">
        <f t="shared" si="206"/>
        <v>3.09</v>
      </c>
      <c r="AI101" s="11">
        <v>0.9</v>
      </c>
      <c r="AJ101" s="9">
        <v>0.5</v>
      </c>
      <c r="AK101" s="43">
        <f t="shared" si="207"/>
        <v>8346.203712</v>
      </c>
      <c r="AT101" s="11">
        <v>36903</v>
      </c>
      <c r="AU101" s="12">
        <v>0.168</v>
      </c>
      <c r="AV101" s="11">
        <v>1</v>
      </c>
      <c r="AW101" s="11">
        <v>0</v>
      </c>
      <c r="AX101" s="13">
        <f t="shared" si="208"/>
        <v>6199.704</v>
      </c>
      <c r="AY101" s="11">
        <v>1</v>
      </c>
      <c r="AZ101" s="11">
        <v>0.93</v>
      </c>
      <c r="BA101" s="11">
        <v>1.85</v>
      </c>
      <c r="BB101" s="42">
        <f t="shared" si="209"/>
        <v>2.7205</v>
      </c>
      <c r="BC101" s="11">
        <v>0.9</v>
      </c>
      <c r="BD101" s="9">
        <v>0.5</v>
      </c>
      <c r="BE101" s="43">
        <f t="shared" si="210"/>
        <v>7589.8326294</v>
      </c>
      <c r="BN101" s="11">
        <v>38167</v>
      </c>
      <c r="BO101" s="12">
        <v>0.168</v>
      </c>
      <c r="BP101" s="11">
        <v>1</v>
      </c>
      <c r="BQ101" s="11">
        <v>0</v>
      </c>
      <c r="BR101" s="13">
        <f t="shared" si="211"/>
        <v>6412.056</v>
      </c>
      <c r="BS101" s="11">
        <v>1</v>
      </c>
      <c r="BT101" s="11">
        <v>1</v>
      </c>
      <c r="BU101" s="11">
        <v>2.71</v>
      </c>
      <c r="BV101" s="42">
        <f t="shared" si="212"/>
        <v>3.71</v>
      </c>
      <c r="BW101" s="11">
        <v>0.9</v>
      </c>
      <c r="BX101" s="9">
        <v>0.5</v>
      </c>
      <c r="BY101" s="43">
        <f t="shared" si="213"/>
        <v>10704.927492</v>
      </c>
      <c r="CH101" s="11">
        <v>42781</v>
      </c>
      <c r="CI101" s="12">
        <v>0.168</v>
      </c>
      <c r="CJ101" s="11">
        <v>1</v>
      </c>
      <c r="CK101" s="11">
        <v>0</v>
      </c>
      <c r="CL101" s="13">
        <f t="shared" si="214"/>
        <v>7187.208</v>
      </c>
      <c r="CM101" s="11">
        <v>1</v>
      </c>
      <c r="CN101" s="11">
        <v>0.93</v>
      </c>
      <c r="CO101" s="11">
        <v>1.85</v>
      </c>
      <c r="CP101" s="42">
        <f t="shared" si="215"/>
        <v>2.7205</v>
      </c>
      <c r="CQ101" s="11">
        <v>0.9</v>
      </c>
      <c r="CR101" s="9">
        <v>0.5</v>
      </c>
      <c r="CS101" s="43">
        <f t="shared" si="216"/>
        <v>8798.7597138</v>
      </c>
      <c r="DB101" s="11">
        <v>44045</v>
      </c>
      <c r="DC101" s="12">
        <v>0.168</v>
      </c>
      <c r="DD101" s="11">
        <v>1</v>
      </c>
      <c r="DE101" s="11">
        <v>0</v>
      </c>
      <c r="DF101" s="13">
        <f t="shared" si="217"/>
        <v>7399.56</v>
      </c>
      <c r="DG101" s="11">
        <v>1</v>
      </c>
      <c r="DH101" s="11">
        <v>1</v>
      </c>
      <c r="DI101" s="11">
        <v>2.09</v>
      </c>
      <c r="DJ101" s="42">
        <f t="shared" si="218"/>
        <v>3.09</v>
      </c>
      <c r="DK101" s="11">
        <v>0.9</v>
      </c>
      <c r="DL101" s="9">
        <v>0.5</v>
      </c>
      <c r="DM101" s="43">
        <f t="shared" si="219"/>
        <v>10289.08818</v>
      </c>
      <c r="DV101" s="11">
        <v>49923</v>
      </c>
      <c r="DW101" s="12">
        <v>0.199</v>
      </c>
      <c r="DX101" s="11">
        <v>1</v>
      </c>
      <c r="DY101" s="11">
        <v>0</v>
      </c>
      <c r="DZ101" s="13">
        <f t="shared" si="220"/>
        <v>9934.677</v>
      </c>
      <c r="EA101" s="11">
        <v>1</v>
      </c>
      <c r="EB101" s="11">
        <v>1</v>
      </c>
      <c r="EC101" s="11">
        <v>2.91</v>
      </c>
      <c r="ED101" s="42">
        <f t="shared" si="221"/>
        <v>3.91</v>
      </c>
      <c r="EE101" s="11">
        <v>0.9</v>
      </c>
      <c r="EF101" s="9">
        <v>0.5</v>
      </c>
      <c r="EG101" s="43">
        <f t="shared" si="222"/>
        <v>17480.0641815</v>
      </c>
    </row>
    <row r="102" s="1" customFormat="1" customHeight="1" spans="1:139">
      <c r="F102" s="11">
        <v>35434</v>
      </c>
      <c r="G102" s="12">
        <v>0.168</v>
      </c>
      <c r="H102" s="11">
        <v>1</v>
      </c>
      <c r="I102" s="11">
        <v>0</v>
      </c>
      <c r="J102" s="13">
        <f t="shared" si="202"/>
        <v>5952.912</v>
      </c>
      <c r="K102" s="11">
        <v>1</v>
      </c>
      <c r="L102" s="11">
        <v>0.89</v>
      </c>
      <c r="M102" s="11">
        <v>1.78</v>
      </c>
      <c r="N102" s="42">
        <f t="shared" si="203"/>
        <v>2.5842</v>
      </c>
      <c r="O102" s="11">
        <v>0.9</v>
      </c>
      <c r="P102" s="9">
        <v>0.5</v>
      </c>
      <c r="Q102" s="43">
        <f t="shared" si="204"/>
        <v>6922.58183568</v>
      </c>
      <c r="Z102" s="11">
        <v>35728</v>
      </c>
      <c r="AA102" s="12">
        <v>0.168</v>
      </c>
      <c r="AB102" s="11">
        <v>1</v>
      </c>
      <c r="AC102" s="11">
        <v>0</v>
      </c>
      <c r="AD102" s="13">
        <f t="shared" si="205"/>
        <v>6002.304</v>
      </c>
      <c r="AE102" s="11">
        <v>1</v>
      </c>
      <c r="AF102" s="11">
        <v>1</v>
      </c>
      <c r="AG102" s="11">
        <v>2.09</v>
      </c>
      <c r="AH102" s="42">
        <f t="shared" si="206"/>
        <v>3.09</v>
      </c>
      <c r="AI102" s="11">
        <v>0.9</v>
      </c>
      <c r="AJ102" s="9">
        <v>0.5</v>
      </c>
      <c r="AK102" s="43">
        <f t="shared" si="207"/>
        <v>8346.203712</v>
      </c>
      <c r="AT102" s="11">
        <v>36903</v>
      </c>
      <c r="AU102" s="12">
        <v>0.168</v>
      </c>
      <c r="AV102" s="11">
        <v>1</v>
      </c>
      <c r="AW102" s="11">
        <v>0</v>
      </c>
      <c r="AX102" s="13">
        <f t="shared" si="208"/>
        <v>6199.704</v>
      </c>
      <c r="AY102" s="11">
        <v>1</v>
      </c>
      <c r="AZ102" s="11">
        <v>0.93</v>
      </c>
      <c r="BA102" s="11">
        <v>1.85</v>
      </c>
      <c r="BB102" s="42">
        <f t="shared" si="209"/>
        <v>2.7205</v>
      </c>
      <c r="BC102" s="11">
        <v>0.9</v>
      </c>
      <c r="BD102" s="9">
        <v>0.5</v>
      </c>
      <c r="BE102" s="43">
        <f t="shared" si="210"/>
        <v>7589.8326294</v>
      </c>
      <c r="BN102" s="11">
        <v>38167</v>
      </c>
      <c r="BO102" s="12">
        <v>0.168</v>
      </c>
      <c r="BP102" s="11">
        <v>1</v>
      </c>
      <c r="BQ102" s="11">
        <v>0</v>
      </c>
      <c r="BR102" s="13">
        <f t="shared" si="211"/>
        <v>6412.056</v>
      </c>
      <c r="BS102" s="11">
        <v>1</v>
      </c>
      <c r="BT102" s="11">
        <v>1</v>
      </c>
      <c r="BU102" s="11">
        <v>2.71</v>
      </c>
      <c r="BV102" s="42">
        <f t="shared" si="212"/>
        <v>3.71</v>
      </c>
      <c r="BW102" s="11">
        <v>0.9</v>
      </c>
      <c r="BX102" s="9">
        <v>0.5</v>
      </c>
      <c r="BY102" s="43">
        <f t="shared" si="213"/>
        <v>10704.927492</v>
      </c>
      <c r="CH102" s="11">
        <v>42781</v>
      </c>
      <c r="CI102" s="12">
        <v>0.168</v>
      </c>
      <c r="CJ102" s="11">
        <v>1</v>
      </c>
      <c r="CK102" s="11">
        <v>0</v>
      </c>
      <c r="CL102" s="13">
        <f t="shared" si="214"/>
        <v>7187.208</v>
      </c>
      <c r="CM102" s="11">
        <v>1</v>
      </c>
      <c r="CN102" s="11">
        <v>0.93</v>
      </c>
      <c r="CO102" s="11">
        <v>1.85</v>
      </c>
      <c r="CP102" s="42">
        <f t="shared" si="215"/>
        <v>2.7205</v>
      </c>
      <c r="CQ102" s="11">
        <v>0.9</v>
      </c>
      <c r="CR102" s="9">
        <v>0.5</v>
      </c>
      <c r="CS102" s="43">
        <f t="shared" si="216"/>
        <v>8798.7597138</v>
      </c>
      <c r="DB102" s="11">
        <v>44045</v>
      </c>
      <c r="DC102" s="12">
        <v>0.168</v>
      </c>
      <c r="DD102" s="11">
        <v>1</v>
      </c>
      <c r="DE102" s="11">
        <v>0</v>
      </c>
      <c r="DF102" s="13">
        <f t="shared" si="217"/>
        <v>7399.56</v>
      </c>
      <c r="DG102" s="11">
        <v>1</v>
      </c>
      <c r="DH102" s="11">
        <v>1</v>
      </c>
      <c r="DI102" s="11">
        <v>2.09</v>
      </c>
      <c r="DJ102" s="42">
        <f t="shared" si="218"/>
        <v>3.09</v>
      </c>
      <c r="DK102" s="11">
        <v>0.9</v>
      </c>
      <c r="DL102" s="9">
        <v>0.5</v>
      </c>
      <c r="DM102" s="43">
        <f t="shared" si="219"/>
        <v>10289.08818</v>
      </c>
      <c r="DV102" s="11">
        <v>49923</v>
      </c>
      <c r="DW102" s="12">
        <v>0.199</v>
      </c>
      <c r="DX102" s="11">
        <v>1</v>
      </c>
      <c r="DY102" s="11">
        <v>0</v>
      </c>
      <c r="DZ102" s="13">
        <f t="shared" si="220"/>
        <v>9934.677</v>
      </c>
      <c r="EA102" s="11">
        <v>1</v>
      </c>
      <c r="EB102" s="11">
        <v>1</v>
      </c>
      <c r="EC102" s="11">
        <v>2.91</v>
      </c>
      <c r="ED102" s="42">
        <f t="shared" si="221"/>
        <v>3.91</v>
      </c>
      <c r="EE102" s="11">
        <v>0.9</v>
      </c>
      <c r="EF102" s="9">
        <v>0.5</v>
      </c>
      <c r="EG102" s="43">
        <f t="shared" si="222"/>
        <v>17480.0641815</v>
      </c>
    </row>
    <row r="103" s="1" customFormat="1" customHeight="1" spans="1:139">
      <c r="F103" s="11">
        <v>35434</v>
      </c>
      <c r="G103" s="12">
        <v>0.168</v>
      </c>
      <c r="H103" s="11">
        <v>1</v>
      </c>
      <c r="I103" s="11">
        <v>0</v>
      </c>
      <c r="J103" s="13">
        <f t="shared" si="202"/>
        <v>5952.912</v>
      </c>
      <c r="K103" s="11">
        <v>1</v>
      </c>
      <c r="L103" s="11">
        <v>0.89</v>
      </c>
      <c r="M103" s="11">
        <v>1.78</v>
      </c>
      <c r="N103" s="42">
        <f t="shared" si="203"/>
        <v>2.5842</v>
      </c>
      <c r="O103" s="11">
        <v>0.9</v>
      </c>
      <c r="P103" s="9">
        <v>0.5</v>
      </c>
      <c r="Q103" s="43">
        <f t="shared" si="204"/>
        <v>6922.58183568</v>
      </c>
      <c r="Z103" s="11">
        <v>35728</v>
      </c>
      <c r="AA103" s="12">
        <v>0.168</v>
      </c>
      <c r="AB103" s="11">
        <v>1</v>
      </c>
      <c r="AC103" s="11">
        <v>0</v>
      </c>
      <c r="AD103" s="13">
        <f t="shared" si="205"/>
        <v>6002.304</v>
      </c>
      <c r="AE103" s="11">
        <v>1</v>
      </c>
      <c r="AF103" s="11">
        <v>1</v>
      </c>
      <c r="AG103" s="11">
        <v>2.09</v>
      </c>
      <c r="AH103" s="42">
        <f t="shared" si="206"/>
        <v>3.09</v>
      </c>
      <c r="AI103" s="11">
        <v>0.9</v>
      </c>
      <c r="AJ103" s="9">
        <v>0.5</v>
      </c>
      <c r="AK103" s="43">
        <f t="shared" si="207"/>
        <v>8346.203712</v>
      </c>
      <c r="AT103" s="11">
        <v>36903</v>
      </c>
      <c r="AU103" s="12">
        <v>0.168</v>
      </c>
      <c r="AV103" s="11">
        <v>1</v>
      </c>
      <c r="AW103" s="11">
        <v>0</v>
      </c>
      <c r="AX103" s="13">
        <f t="shared" si="208"/>
        <v>6199.704</v>
      </c>
      <c r="AY103" s="11">
        <v>1</v>
      </c>
      <c r="AZ103" s="11">
        <v>0.93</v>
      </c>
      <c r="BA103" s="11">
        <v>1.85</v>
      </c>
      <c r="BB103" s="42">
        <f t="shared" si="209"/>
        <v>2.7205</v>
      </c>
      <c r="BC103" s="11">
        <v>0.9</v>
      </c>
      <c r="BD103" s="9">
        <v>0.5</v>
      </c>
      <c r="BE103" s="43">
        <f t="shared" si="210"/>
        <v>7589.8326294</v>
      </c>
      <c r="BN103" s="11">
        <v>38167</v>
      </c>
      <c r="BO103" s="12">
        <v>0.168</v>
      </c>
      <c r="BP103" s="11">
        <v>1</v>
      </c>
      <c r="BQ103" s="11">
        <v>0</v>
      </c>
      <c r="BR103" s="13">
        <f t="shared" si="211"/>
        <v>6412.056</v>
      </c>
      <c r="BS103" s="11">
        <v>1</v>
      </c>
      <c r="BT103" s="11">
        <v>1</v>
      </c>
      <c r="BU103" s="11">
        <v>2.71</v>
      </c>
      <c r="BV103" s="42">
        <f t="shared" si="212"/>
        <v>3.71</v>
      </c>
      <c r="BW103" s="11">
        <v>0.9</v>
      </c>
      <c r="BX103" s="9">
        <v>0.5</v>
      </c>
      <c r="BY103" s="43">
        <f t="shared" si="213"/>
        <v>10704.927492</v>
      </c>
      <c r="CH103" s="11">
        <v>42781</v>
      </c>
      <c r="CI103" s="12">
        <v>0.168</v>
      </c>
      <c r="CJ103" s="11">
        <v>1</v>
      </c>
      <c r="CK103" s="11">
        <v>0</v>
      </c>
      <c r="CL103" s="13">
        <f t="shared" si="214"/>
        <v>7187.208</v>
      </c>
      <c r="CM103" s="11">
        <v>1</v>
      </c>
      <c r="CN103" s="11">
        <v>0.93</v>
      </c>
      <c r="CO103" s="11">
        <v>1.85</v>
      </c>
      <c r="CP103" s="42">
        <f t="shared" si="215"/>
        <v>2.7205</v>
      </c>
      <c r="CQ103" s="11">
        <v>0.9</v>
      </c>
      <c r="CR103" s="9">
        <v>0.5</v>
      </c>
      <c r="CS103" s="43">
        <f t="shared" si="216"/>
        <v>8798.7597138</v>
      </c>
      <c r="DB103" s="11">
        <v>44045</v>
      </c>
      <c r="DC103" s="12">
        <v>0.168</v>
      </c>
      <c r="DD103" s="11">
        <v>1</v>
      </c>
      <c r="DE103" s="11">
        <v>0</v>
      </c>
      <c r="DF103" s="13">
        <f t="shared" si="217"/>
        <v>7399.56</v>
      </c>
      <c r="DG103" s="11">
        <v>1</v>
      </c>
      <c r="DH103" s="11">
        <v>1</v>
      </c>
      <c r="DI103" s="11">
        <v>2.09</v>
      </c>
      <c r="DJ103" s="42">
        <f t="shared" si="218"/>
        <v>3.09</v>
      </c>
      <c r="DK103" s="11">
        <v>0.9</v>
      </c>
      <c r="DL103" s="9">
        <v>0.5</v>
      </c>
      <c r="DM103" s="43">
        <f t="shared" si="219"/>
        <v>10289.08818</v>
      </c>
      <c r="DV103" s="11">
        <v>49923</v>
      </c>
      <c r="DW103" s="12">
        <v>0.199</v>
      </c>
      <c r="DX103" s="11">
        <v>1</v>
      </c>
      <c r="DY103" s="11">
        <v>0</v>
      </c>
      <c r="DZ103" s="13">
        <f t="shared" si="220"/>
        <v>9934.677</v>
      </c>
      <c r="EA103" s="11">
        <v>1</v>
      </c>
      <c r="EB103" s="11">
        <v>1</v>
      </c>
      <c r="EC103" s="11">
        <v>2.91</v>
      </c>
      <c r="ED103" s="42">
        <f t="shared" si="221"/>
        <v>3.91</v>
      </c>
      <c r="EE103" s="11">
        <v>0.9</v>
      </c>
      <c r="EF103" s="9">
        <v>0.5</v>
      </c>
      <c r="EG103" s="43">
        <f t="shared" si="222"/>
        <v>17480.0641815</v>
      </c>
    </row>
    <row r="104" s="1" customFormat="1" customHeight="1" spans="1:139">
      <c r="F104" s="11">
        <v>35434</v>
      </c>
      <c r="G104" s="12">
        <v>0.168</v>
      </c>
      <c r="H104" s="11">
        <v>1</v>
      </c>
      <c r="I104" s="11">
        <v>0</v>
      </c>
      <c r="J104" s="13">
        <f t="shared" si="202"/>
        <v>5952.912</v>
      </c>
      <c r="K104" s="11">
        <v>1</v>
      </c>
      <c r="L104" s="11">
        <v>0.89</v>
      </c>
      <c r="M104" s="11">
        <v>1.78</v>
      </c>
      <c r="N104" s="42">
        <f t="shared" si="203"/>
        <v>2.5842</v>
      </c>
      <c r="O104" s="11">
        <v>0.9</v>
      </c>
      <c r="P104" s="9">
        <v>0.5</v>
      </c>
      <c r="Q104" s="43">
        <f t="shared" si="204"/>
        <v>6922.58183568</v>
      </c>
      <c r="Z104" s="11">
        <v>35728</v>
      </c>
      <c r="AA104" s="12">
        <v>0.168</v>
      </c>
      <c r="AB104" s="11">
        <v>1</v>
      </c>
      <c r="AC104" s="11">
        <v>0</v>
      </c>
      <c r="AD104" s="13">
        <f t="shared" si="205"/>
        <v>6002.304</v>
      </c>
      <c r="AE104" s="11">
        <v>1</v>
      </c>
      <c r="AF104" s="11">
        <v>1</v>
      </c>
      <c r="AG104" s="11">
        <v>2.09</v>
      </c>
      <c r="AH104" s="42">
        <f t="shared" si="206"/>
        <v>3.09</v>
      </c>
      <c r="AI104" s="11">
        <v>0.9</v>
      </c>
      <c r="AJ104" s="9">
        <v>0.5</v>
      </c>
      <c r="AK104" s="43">
        <f t="shared" si="207"/>
        <v>8346.203712</v>
      </c>
      <c r="AT104" s="11">
        <v>36903</v>
      </c>
      <c r="AU104" s="12">
        <v>0.168</v>
      </c>
      <c r="AV104" s="11">
        <v>1</v>
      </c>
      <c r="AW104" s="11">
        <v>0</v>
      </c>
      <c r="AX104" s="13">
        <f t="shared" si="208"/>
        <v>6199.704</v>
      </c>
      <c r="AY104" s="11">
        <v>1</v>
      </c>
      <c r="AZ104" s="11">
        <v>0.93</v>
      </c>
      <c r="BA104" s="11">
        <v>1.85</v>
      </c>
      <c r="BB104" s="42">
        <f t="shared" si="209"/>
        <v>2.7205</v>
      </c>
      <c r="BC104" s="11">
        <v>0.9</v>
      </c>
      <c r="BD104" s="9">
        <v>0.5</v>
      </c>
      <c r="BE104" s="43">
        <f t="shared" si="210"/>
        <v>7589.8326294</v>
      </c>
      <c r="BN104" s="11">
        <v>38167</v>
      </c>
      <c r="BO104" s="12">
        <v>0.168</v>
      </c>
      <c r="BP104" s="11">
        <v>1</v>
      </c>
      <c r="BQ104" s="11">
        <v>0</v>
      </c>
      <c r="BR104" s="13">
        <f t="shared" si="211"/>
        <v>6412.056</v>
      </c>
      <c r="BS104" s="11">
        <v>1</v>
      </c>
      <c r="BT104" s="11">
        <v>1</v>
      </c>
      <c r="BU104" s="11">
        <v>2.71</v>
      </c>
      <c r="BV104" s="42">
        <f t="shared" si="212"/>
        <v>3.71</v>
      </c>
      <c r="BW104" s="11">
        <v>0.9</v>
      </c>
      <c r="BX104" s="9">
        <v>0.5</v>
      </c>
      <c r="BY104" s="43">
        <f t="shared" si="213"/>
        <v>10704.927492</v>
      </c>
      <c r="CH104" s="11">
        <v>42781</v>
      </c>
      <c r="CI104" s="12">
        <v>0.168</v>
      </c>
      <c r="CJ104" s="11">
        <v>1</v>
      </c>
      <c r="CK104" s="11">
        <v>0</v>
      </c>
      <c r="CL104" s="13">
        <f t="shared" si="214"/>
        <v>7187.208</v>
      </c>
      <c r="CM104" s="11">
        <v>1</v>
      </c>
      <c r="CN104" s="11">
        <v>0.93</v>
      </c>
      <c r="CO104" s="11">
        <v>1.85</v>
      </c>
      <c r="CP104" s="42">
        <f t="shared" si="215"/>
        <v>2.7205</v>
      </c>
      <c r="CQ104" s="11">
        <v>0.9</v>
      </c>
      <c r="CR104" s="9">
        <v>0.5</v>
      </c>
      <c r="CS104" s="43">
        <f t="shared" si="216"/>
        <v>8798.7597138</v>
      </c>
      <c r="DB104" s="11">
        <v>44045</v>
      </c>
      <c r="DC104" s="12">
        <v>0.168</v>
      </c>
      <c r="DD104" s="11">
        <v>1</v>
      </c>
      <c r="DE104" s="11">
        <v>0</v>
      </c>
      <c r="DF104" s="13">
        <f t="shared" si="217"/>
        <v>7399.56</v>
      </c>
      <c r="DG104" s="11">
        <v>1</v>
      </c>
      <c r="DH104" s="11">
        <v>1</v>
      </c>
      <c r="DI104" s="11">
        <v>2.09</v>
      </c>
      <c r="DJ104" s="42">
        <f t="shared" si="218"/>
        <v>3.09</v>
      </c>
      <c r="DK104" s="11">
        <v>0.9</v>
      </c>
      <c r="DL104" s="9">
        <v>0.5</v>
      </c>
      <c r="DM104" s="43">
        <f t="shared" si="219"/>
        <v>10289.08818</v>
      </c>
      <c r="DV104" s="11">
        <v>49923</v>
      </c>
      <c r="DW104" s="12">
        <v>0.199</v>
      </c>
      <c r="DX104" s="11">
        <v>1</v>
      </c>
      <c r="DY104" s="11">
        <v>0</v>
      </c>
      <c r="DZ104" s="13">
        <f t="shared" si="220"/>
        <v>9934.677</v>
      </c>
      <c r="EA104" s="11">
        <v>1</v>
      </c>
      <c r="EB104" s="11">
        <v>1</v>
      </c>
      <c r="EC104" s="11">
        <v>2.91</v>
      </c>
      <c r="ED104" s="42">
        <f t="shared" si="221"/>
        <v>3.91</v>
      </c>
      <c r="EE104" s="11">
        <v>0.9</v>
      </c>
      <c r="EF104" s="9">
        <v>0.5</v>
      </c>
      <c r="EG104" s="43">
        <f t="shared" si="222"/>
        <v>17480.0641815</v>
      </c>
    </row>
    <row r="105" s="1" customFormat="1" customHeight="1" spans="1:139">
      <c r="F105" s="11">
        <v>35434</v>
      </c>
      <c r="G105" s="12">
        <v>0.168</v>
      </c>
      <c r="H105" s="11">
        <v>1</v>
      </c>
      <c r="I105" s="11">
        <v>0</v>
      </c>
      <c r="J105" s="13">
        <f t="shared" si="202"/>
        <v>5952.912</v>
      </c>
      <c r="K105" s="11">
        <v>1</v>
      </c>
      <c r="L105" s="11">
        <v>0.89</v>
      </c>
      <c r="M105" s="11">
        <v>1.78</v>
      </c>
      <c r="N105" s="42">
        <f t="shared" si="203"/>
        <v>2.5842</v>
      </c>
      <c r="O105" s="11">
        <v>0.9</v>
      </c>
      <c r="P105" s="9">
        <v>0.5</v>
      </c>
      <c r="Q105" s="43">
        <f t="shared" si="204"/>
        <v>6922.58183568</v>
      </c>
      <c r="Z105" s="11">
        <v>35728</v>
      </c>
      <c r="AA105" s="12">
        <v>0.168</v>
      </c>
      <c r="AB105" s="11">
        <v>1</v>
      </c>
      <c r="AC105" s="11">
        <v>0</v>
      </c>
      <c r="AD105" s="13">
        <f t="shared" si="205"/>
        <v>6002.304</v>
      </c>
      <c r="AE105" s="11">
        <v>1</v>
      </c>
      <c r="AF105" s="11">
        <v>1</v>
      </c>
      <c r="AG105" s="11">
        <v>2.09</v>
      </c>
      <c r="AH105" s="42">
        <f t="shared" si="206"/>
        <v>3.09</v>
      </c>
      <c r="AI105" s="11">
        <v>0.9</v>
      </c>
      <c r="AJ105" s="9">
        <v>0.5</v>
      </c>
      <c r="AK105" s="43">
        <f t="shared" si="207"/>
        <v>8346.203712</v>
      </c>
      <c r="AT105" s="11">
        <v>36903</v>
      </c>
      <c r="AU105" s="12">
        <v>0.168</v>
      </c>
      <c r="AV105" s="11">
        <v>1</v>
      </c>
      <c r="AW105" s="11">
        <v>0</v>
      </c>
      <c r="AX105" s="13">
        <f t="shared" si="208"/>
        <v>6199.704</v>
      </c>
      <c r="AY105" s="11">
        <v>1</v>
      </c>
      <c r="AZ105" s="11">
        <v>0.93</v>
      </c>
      <c r="BA105" s="11">
        <v>1.85</v>
      </c>
      <c r="BB105" s="42">
        <f t="shared" si="209"/>
        <v>2.7205</v>
      </c>
      <c r="BC105" s="11">
        <v>0.9</v>
      </c>
      <c r="BD105" s="9">
        <v>0.5</v>
      </c>
      <c r="BE105" s="43">
        <f t="shared" si="210"/>
        <v>7589.8326294</v>
      </c>
      <c r="BN105" s="11">
        <v>38167</v>
      </c>
      <c r="BO105" s="12">
        <v>0.168</v>
      </c>
      <c r="BP105" s="11">
        <v>1</v>
      </c>
      <c r="BQ105" s="11">
        <v>0</v>
      </c>
      <c r="BR105" s="13">
        <f t="shared" si="211"/>
        <v>6412.056</v>
      </c>
      <c r="BS105" s="11">
        <v>1</v>
      </c>
      <c r="BT105" s="11">
        <v>1</v>
      </c>
      <c r="BU105" s="11">
        <v>2.71</v>
      </c>
      <c r="BV105" s="42">
        <f t="shared" si="212"/>
        <v>3.71</v>
      </c>
      <c r="BW105" s="11">
        <v>0.9</v>
      </c>
      <c r="BX105" s="9">
        <v>0.5</v>
      </c>
      <c r="BY105" s="43">
        <f t="shared" si="213"/>
        <v>10704.927492</v>
      </c>
      <c r="CH105" s="11">
        <v>42781</v>
      </c>
      <c r="CI105" s="12">
        <v>0.168</v>
      </c>
      <c r="CJ105" s="11">
        <v>1</v>
      </c>
      <c r="CK105" s="11">
        <v>0</v>
      </c>
      <c r="CL105" s="13">
        <f t="shared" si="214"/>
        <v>7187.208</v>
      </c>
      <c r="CM105" s="11">
        <v>1</v>
      </c>
      <c r="CN105" s="11">
        <v>0.93</v>
      </c>
      <c r="CO105" s="11">
        <v>1.85</v>
      </c>
      <c r="CP105" s="42">
        <f t="shared" si="215"/>
        <v>2.7205</v>
      </c>
      <c r="CQ105" s="11">
        <v>0.9</v>
      </c>
      <c r="CR105" s="9">
        <v>0.5</v>
      </c>
      <c r="CS105" s="43">
        <f t="shared" si="216"/>
        <v>8798.7597138</v>
      </c>
      <c r="DB105" s="11">
        <v>44045</v>
      </c>
      <c r="DC105" s="12">
        <v>0.168</v>
      </c>
      <c r="DD105" s="11">
        <v>1</v>
      </c>
      <c r="DE105" s="11">
        <v>0</v>
      </c>
      <c r="DF105" s="13">
        <f t="shared" si="217"/>
        <v>7399.56</v>
      </c>
      <c r="DG105" s="11">
        <v>1</v>
      </c>
      <c r="DH105" s="11">
        <v>1</v>
      </c>
      <c r="DI105" s="11">
        <v>2.09</v>
      </c>
      <c r="DJ105" s="42">
        <f t="shared" si="218"/>
        <v>3.09</v>
      </c>
      <c r="DK105" s="11">
        <v>0.9</v>
      </c>
      <c r="DL105" s="9">
        <v>0.5</v>
      </c>
      <c r="DM105" s="43">
        <f t="shared" si="219"/>
        <v>10289.08818</v>
      </c>
      <c r="DV105" s="11">
        <v>49923</v>
      </c>
      <c r="DW105" s="12">
        <v>0.199</v>
      </c>
      <c r="DX105" s="11">
        <v>1</v>
      </c>
      <c r="DY105" s="11">
        <v>0</v>
      </c>
      <c r="DZ105" s="13">
        <f t="shared" si="220"/>
        <v>9934.677</v>
      </c>
      <c r="EA105" s="11">
        <v>1</v>
      </c>
      <c r="EB105" s="11">
        <v>1</v>
      </c>
      <c r="EC105" s="11">
        <v>2.91</v>
      </c>
      <c r="ED105" s="42">
        <f t="shared" si="221"/>
        <v>3.91</v>
      </c>
      <c r="EE105" s="11">
        <v>0.9</v>
      </c>
      <c r="EF105" s="9">
        <v>0.5</v>
      </c>
      <c r="EG105" s="43">
        <f t="shared" si="222"/>
        <v>17480.0641815</v>
      </c>
    </row>
    <row r="106" s="1" customFormat="1" customHeight="1" spans="1:139">
      <c r="F106" s="11">
        <v>35434</v>
      </c>
      <c r="G106" s="12">
        <v>0.3</v>
      </c>
      <c r="H106" s="11">
        <v>1</v>
      </c>
      <c r="I106" s="11">
        <v>0</v>
      </c>
      <c r="J106" s="13">
        <f t="shared" si="202"/>
        <v>10630.2</v>
      </c>
      <c r="K106" s="11">
        <v>1</v>
      </c>
      <c r="L106" s="11">
        <v>0.89</v>
      </c>
      <c r="M106" s="11">
        <v>1.78</v>
      </c>
      <c r="N106" s="42">
        <f t="shared" si="203"/>
        <v>2.5842</v>
      </c>
      <c r="O106" s="11">
        <v>0.9</v>
      </c>
      <c r="P106" s="9">
        <v>0.5</v>
      </c>
      <c r="Q106" s="43">
        <f t="shared" si="204"/>
        <v>12361.753278</v>
      </c>
      <c r="Z106" s="11">
        <v>35728</v>
      </c>
      <c r="AA106" s="12">
        <v>0.3</v>
      </c>
      <c r="AB106" s="11">
        <v>1</v>
      </c>
      <c r="AC106" s="11">
        <v>0</v>
      </c>
      <c r="AD106" s="13">
        <f t="shared" si="205"/>
        <v>10718.4</v>
      </c>
      <c r="AE106" s="11">
        <v>1</v>
      </c>
      <c r="AF106" s="11">
        <v>1</v>
      </c>
      <c r="AG106" s="11">
        <v>2.09</v>
      </c>
      <c r="AH106" s="42">
        <f t="shared" si="206"/>
        <v>3.09</v>
      </c>
      <c r="AI106" s="11">
        <v>0.9</v>
      </c>
      <c r="AJ106" s="9">
        <v>0.5</v>
      </c>
      <c r="AK106" s="43">
        <f t="shared" si="207"/>
        <v>14903.9352</v>
      </c>
      <c r="AT106" s="11">
        <v>36903</v>
      </c>
      <c r="AU106" s="12">
        <v>0.3</v>
      </c>
      <c r="AV106" s="11">
        <v>1</v>
      </c>
      <c r="AW106" s="11">
        <v>0</v>
      </c>
      <c r="AX106" s="13">
        <f t="shared" si="208"/>
        <v>11070.9</v>
      </c>
      <c r="AY106" s="11">
        <v>1</v>
      </c>
      <c r="AZ106" s="11">
        <v>0.93</v>
      </c>
      <c r="BA106" s="11">
        <v>1.85</v>
      </c>
      <c r="BB106" s="42">
        <f t="shared" si="209"/>
        <v>2.7205</v>
      </c>
      <c r="BC106" s="11">
        <v>0.9</v>
      </c>
      <c r="BD106" s="9">
        <v>0.5</v>
      </c>
      <c r="BE106" s="43">
        <f t="shared" si="210"/>
        <v>13553.2725525</v>
      </c>
      <c r="BN106" s="11">
        <v>38167</v>
      </c>
      <c r="BO106" s="12">
        <v>0.3</v>
      </c>
      <c r="BP106" s="11">
        <v>1</v>
      </c>
      <c r="BQ106" s="11">
        <v>0</v>
      </c>
      <c r="BR106" s="13">
        <f t="shared" si="211"/>
        <v>11450.1</v>
      </c>
      <c r="BS106" s="11">
        <v>1</v>
      </c>
      <c r="BT106" s="11">
        <v>1</v>
      </c>
      <c r="BU106" s="11">
        <v>2.71</v>
      </c>
      <c r="BV106" s="42">
        <f t="shared" si="212"/>
        <v>3.71</v>
      </c>
      <c r="BW106" s="11">
        <v>0.9</v>
      </c>
      <c r="BX106" s="9">
        <v>0.5</v>
      </c>
      <c r="BY106" s="43">
        <f t="shared" si="213"/>
        <v>19115.94195</v>
      </c>
      <c r="CH106" s="11">
        <v>42781</v>
      </c>
      <c r="CI106" s="12">
        <v>0.3</v>
      </c>
      <c r="CJ106" s="11">
        <v>1</v>
      </c>
      <c r="CK106" s="11">
        <v>0</v>
      </c>
      <c r="CL106" s="13">
        <f t="shared" si="214"/>
        <v>12834.3</v>
      </c>
      <c r="CM106" s="11">
        <v>1</v>
      </c>
      <c r="CN106" s="11">
        <v>0.93</v>
      </c>
      <c r="CO106" s="11">
        <v>1.85</v>
      </c>
      <c r="CP106" s="42">
        <f t="shared" si="215"/>
        <v>2.7205</v>
      </c>
      <c r="CQ106" s="11">
        <v>0.9</v>
      </c>
      <c r="CR106" s="9">
        <v>0.5</v>
      </c>
      <c r="CS106" s="43">
        <f t="shared" si="216"/>
        <v>15712.0709175</v>
      </c>
      <c r="DB106" s="11">
        <v>44045</v>
      </c>
      <c r="DC106" s="12">
        <v>0.3</v>
      </c>
      <c r="DD106" s="11">
        <v>1</v>
      </c>
      <c r="DE106" s="11">
        <v>0</v>
      </c>
      <c r="DF106" s="13">
        <f t="shared" si="217"/>
        <v>13213.5</v>
      </c>
      <c r="DG106" s="11">
        <v>1</v>
      </c>
      <c r="DH106" s="11">
        <v>1</v>
      </c>
      <c r="DI106" s="11">
        <v>2.09</v>
      </c>
      <c r="DJ106" s="42">
        <f t="shared" si="218"/>
        <v>3.09</v>
      </c>
      <c r="DK106" s="11">
        <v>0.9</v>
      </c>
      <c r="DL106" s="9">
        <v>0.5</v>
      </c>
      <c r="DM106" s="43">
        <f t="shared" si="219"/>
        <v>18373.37175</v>
      </c>
      <c r="DV106" s="11">
        <v>49923</v>
      </c>
      <c r="DW106" s="12">
        <v>0.355</v>
      </c>
      <c r="DX106" s="11">
        <v>1</v>
      </c>
      <c r="DY106" s="11">
        <v>0</v>
      </c>
      <c r="DZ106" s="13">
        <f t="shared" si="220"/>
        <v>17722.665</v>
      </c>
      <c r="EA106" s="11">
        <v>1</v>
      </c>
      <c r="EB106" s="11">
        <v>1</v>
      </c>
      <c r="EC106" s="11">
        <v>2.91</v>
      </c>
      <c r="ED106" s="42">
        <f t="shared" si="221"/>
        <v>3.91</v>
      </c>
      <c r="EE106" s="11">
        <v>0.9</v>
      </c>
      <c r="EF106" s="9">
        <v>0.5</v>
      </c>
      <c r="EG106" s="43">
        <f t="shared" si="222"/>
        <v>31183.0290675</v>
      </c>
    </row>
    <row r="107" s="1" customFormat="1" customHeight="1" spans="1:139">
      <c r="F107" s="11">
        <v>35434</v>
      </c>
      <c r="G107" s="12">
        <v>0.58</v>
      </c>
      <c r="H107" s="11">
        <v>1</v>
      </c>
      <c r="I107" s="11">
        <v>0</v>
      </c>
      <c r="J107" s="13">
        <f t="shared" si="202"/>
        <v>20551.72</v>
      </c>
      <c r="K107" s="11">
        <v>1</v>
      </c>
      <c r="L107" s="11">
        <v>0.89</v>
      </c>
      <c r="M107" s="11">
        <v>1.78</v>
      </c>
      <c r="N107" s="42">
        <f t="shared" si="203"/>
        <v>2.5842</v>
      </c>
      <c r="O107" s="11">
        <v>0.9</v>
      </c>
      <c r="P107" s="9">
        <v>0.5</v>
      </c>
      <c r="Q107" s="43">
        <f t="shared" si="204"/>
        <v>23899.3896708</v>
      </c>
      <c r="Z107" s="11">
        <v>35728</v>
      </c>
      <c r="AA107" s="12">
        <v>0.58</v>
      </c>
      <c r="AB107" s="11">
        <v>1</v>
      </c>
      <c r="AC107" s="11">
        <v>0</v>
      </c>
      <c r="AD107" s="13">
        <f t="shared" si="205"/>
        <v>20722.24</v>
      </c>
      <c r="AE107" s="11">
        <v>1</v>
      </c>
      <c r="AF107" s="11">
        <v>1</v>
      </c>
      <c r="AG107" s="11">
        <v>2.09</v>
      </c>
      <c r="AH107" s="42">
        <f t="shared" si="206"/>
        <v>3.09</v>
      </c>
      <c r="AI107" s="11">
        <v>0.9</v>
      </c>
      <c r="AJ107" s="9">
        <v>0.5</v>
      </c>
      <c r="AK107" s="43">
        <f t="shared" si="207"/>
        <v>28814.27472</v>
      </c>
      <c r="AT107" s="11">
        <v>36903</v>
      </c>
      <c r="AU107" s="12">
        <v>0.58</v>
      </c>
      <c r="AV107" s="11">
        <v>1</v>
      </c>
      <c r="AW107" s="11">
        <v>0</v>
      </c>
      <c r="AX107" s="13">
        <f t="shared" si="208"/>
        <v>21403.74</v>
      </c>
      <c r="AY107" s="11">
        <v>1</v>
      </c>
      <c r="AZ107" s="11">
        <v>0.93</v>
      </c>
      <c r="BA107" s="11">
        <v>1.85</v>
      </c>
      <c r="BB107" s="42">
        <f t="shared" si="209"/>
        <v>2.7205</v>
      </c>
      <c r="BC107" s="11">
        <v>0.9</v>
      </c>
      <c r="BD107" s="9">
        <v>0.5</v>
      </c>
      <c r="BE107" s="43">
        <f t="shared" si="210"/>
        <v>26202.9936015</v>
      </c>
      <c r="BN107" s="11">
        <v>38167</v>
      </c>
      <c r="BO107" s="12">
        <v>0.58</v>
      </c>
      <c r="BP107" s="11">
        <v>1</v>
      </c>
      <c r="BQ107" s="11">
        <v>0</v>
      </c>
      <c r="BR107" s="13">
        <f t="shared" si="211"/>
        <v>22136.86</v>
      </c>
      <c r="BS107" s="11">
        <v>1</v>
      </c>
      <c r="BT107" s="11">
        <v>1</v>
      </c>
      <c r="BU107" s="11">
        <v>2.71</v>
      </c>
      <c r="BV107" s="42">
        <f t="shared" si="212"/>
        <v>3.71</v>
      </c>
      <c r="BW107" s="11">
        <v>0.9</v>
      </c>
      <c r="BX107" s="9">
        <v>0.5</v>
      </c>
      <c r="BY107" s="43">
        <f t="shared" si="213"/>
        <v>36957.48777</v>
      </c>
      <c r="CH107" s="11">
        <v>42781</v>
      </c>
      <c r="CI107" s="12">
        <v>0.58</v>
      </c>
      <c r="CJ107" s="11">
        <v>1</v>
      </c>
      <c r="CK107" s="11">
        <v>0</v>
      </c>
      <c r="CL107" s="13">
        <f t="shared" si="214"/>
        <v>24812.98</v>
      </c>
      <c r="CM107" s="11">
        <v>1</v>
      </c>
      <c r="CN107" s="11">
        <v>0.93</v>
      </c>
      <c r="CO107" s="11">
        <v>1.85</v>
      </c>
      <c r="CP107" s="42">
        <f t="shared" si="215"/>
        <v>2.7205</v>
      </c>
      <c r="CQ107" s="11">
        <v>0.9</v>
      </c>
      <c r="CR107" s="9">
        <v>0.5</v>
      </c>
      <c r="CS107" s="43">
        <f t="shared" si="216"/>
        <v>30376.6704405</v>
      </c>
      <c r="DB107" s="11">
        <v>44045</v>
      </c>
      <c r="DC107" s="12">
        <v>0.58</v>
      </c>
      <c r="DD107" s="11">
        <v>1</v>
      </c>
      <c r="DE107" s="11">
        <v>0</v>
      </c>
      <c r="DF107" s="13">
        <f t="shared" si="217"/>
        <v>25546.1</v>
      </c>
      <c r="DG107" s="11">
        <v>1</v>
      </c>
      <c r="DH107" s="11">
        <v>1</v>
      </c>
      <c r="DI107" s="11">
        <v>2.09</v>
      </c>
      <c r="DJ107" s="42">
        <f t="shared" si="218"/>
        <v>3.09</v>
      </c>
      <c r="DK107" s="11">
        <v>0.9</v>
      </c>
      <c r="DL107" s="9">
        <v>0.5</v>
      </c>
      <c r="DM107" s="43">
        <f t="shared" si="219"/>
        <v>35521.85205</v>
      </c>
      <c r="DV107" s="11">
        <v>49923</v>
      </c>
      <c r="DW107" s="12">
        <v>0.69</v>
      </c>
      <c r="DX107" s="11">
        <v>1</v>
      </c>
      <c r="DY107" s="11">
        <v>0</v>
      </c>
      <c r="DZ107" s="13">
        <f t="shared" si="220"/>
        <v>34446.87</v>
      </c>
      <c r="EA107" s="11">
        <v>1</v>
      </c>
      <c r="EB107" s="11">
        <v>1</v>
      </c>
      <c r="EC107" s="11">
        <v>2.91</v>
      </c>
      <c r="ED107" s="42">
        <f t="shared" si="221"/>
        <v>3.91</v>
      </c>
      <c r="EE107" s="11">
        <v>0.9</v>
      </c>
      <c r="EF107" s="9">
        <v>0.5</v>
      </c>
      <c r="EG107" s="43">
        <f t="shared" si="222"/>
        <v>60609.267765</v>
      </c>
    </row>
    <row r="108" s="1" customFormat="1" customHeight="1" spans="1:139">
      <c r="F108" s="47" t="s">
        <v>32</v>
      </c>
      <c r="G108" s="48"/>
      <c r="H108" s="48"/>
      <c r="I108" s="48"/>
      <c r="J108" s="48"/>
      <c r="K108" s="48"/>
      <c r="L108" s="48"/>
      <c r="M108" s="46">
        <f>SUM(Q98:Q107)</f>
        <v>91641.79763424</v>
      </c>
      <c r="N108" s="46"/>
      <c r="O108" s="46"/>
      <c r="P108" s="46"/>
      <c r="Q108" s="46"/>
      <c r="R108" s="1"/>
      <c r="S108" s="1"/>
      <c r="T108" s="1"/>
      <c r="U108" s="1"/>
      <c r="V108" s="1"/>
      <c r="W108" s="1"/>
      <c r="X108" s="1"/>
      <c r="Y108" s="1"/>
      <c r="Z108" s="47" t="s">
        <v>32</v>
      </c>
      <c r="AA108" s="48"/>
      <c r="AB108" s="48"/>
      <c r="AC108" s="48"/>
      <c r="AD108" s="48"/>
      <c r="AE108" s="48"/>
      <c r="AF108" s="48"/>
      <c r="AG108" s="46">
        <f>SUM(AK98:AK107)</f>
        <v>110487.839616</v>
      </c>
      <c r="AH108" s="46"/>
      <c r="AI108" s="46"/>
      <c r="AJ108" s="46"/>
      <c r="AK108" s="46"/>
      <c r="AL108" s="1"/>
      <c r="AM108" s="1"/>
      <c r="AN108" s="1"/>
      <c r="AO108" s="1"/>
      <c r="AP108" s="1"/>
      <c r="AQ108" s="1"/>
      <c r="AR108" s="1"/>
      <c r="AS108" s="1"/>
      <c r="AT108" s="47" t="s">
        <v>32</v>
      </c>
      <c r="AU108" s="48"/>
      <c r="AV108" s="48"/>
      <c r="AW108" s="48"/>
      <c r="AX108" s="48"/>
      <c r="AY108" s="48"/>
      <c r="AZ108" s="48"/>
      <c r="BA108" s="46">
        <f>SUM(BE98:BE107)</f>
        <v>100474.9271892</v>
      </c>
      <c r="BB108" s="46"/>
      <c r="BC108" s="46"/>
      <c r="BD108" s="46"/>
      <c r="BE108" s="46"/>
      <c r="BF108" s="1"/>
      <c r="BG108" s="1"/>
      <c r="BH108" s="1"/>
      <c r="BI108" s="1"/>
      <c r="BJ108" s="1"/>
      <c r="BK108" s="1"/>
      <c r="BL108" s="1"/>
      <c r="BM108" s="1"/>
      <c r="BN108" s="47" t="s">
        <v>32</v>
      </c>
      <c r="BO108" s="48"/>
      <c r="BP108" s="48"/>
      <c r="BQ108" s="48"/>
      <c r="BR108" s="48"/>
      <c r="BS108" s="48"/>
      <c r="BT108" s="48"/>
      <c r="BU108" s="46">
        <f>SUM(BY98:BY107)</f>
        <v>141712.849656</v>
      </c>
      <c r="BV108" s="46"/>
      <c r="BW108" s="46"/>
      <c r="BX108" s="46"/>
      <c r="BY108" s="46"/>
      <c r="BZ108" s="1"/>
      <c r="CA108" s="1"/>
      <c r="CB108" s="1"/>
      <c r="CC108" s="1"/>
      <c r="CD108" s="1"/>
      <c r="CE108" s="1"/>
      <c r="CF108" s="1"/>
      <c r="CG108" s="1"/>
      <c r="CH108" s="47" t="s">
        <v>32</v>
      </c>
      <c r="CI108" s="48"/>
      <c r="CJ108" s="48"/>
      <c r="CK108" s="48"/>
      <c r="CL108" s="48"/>
      <c r="CM108" s="48"/>
      <c r="CN108" s="48"/>
      <c r="CO108" s="46">
        <f>SUM(CS98:CS107)</f>
        <v>116478.8190684</v>
      </c>
      <c r="CP108" s="46"/>
      <c r="CQ108" s="46"/>
      <c r="CR108" s="46"/>
      <c r="CS108" s="46"/>
      <c r="CT108" s="1"/>
      <c r="CU108" s="1"/>
      <c r="CV108" s="1"/>
      <c r="CW108" s="1"/>
      <c r="CX108" s="1"/>
      <c r="CY108" s="1"/>
      <c r="CZ108" s="1"/>
      <c r="DA108" s="1"/>
      <c r="DB108" s="47" t="s">
        <v>32</v>
      </c>
      <c r="DC108" s="48"/>
      <c r="DD108" s="48"/>
      <c r="DE108" s="48"/>
      <c r="DF108" s="48"/>
      <c r="DG108" s="48"/>
      <c r="DH108" s="48"/>
      <c r="DI108" s="46">
        <f>SUM(DM98:DM107)</f>
        <v>136207.92924</v>
      </c>
      <c r="DJ108" s="46"/>
      <c r="DK108" s="46"/>
      <c r="DL108" s="46"/>
      <c r="DM108" s="46"/>
      <c r="DN108" s="1"/>
      <c r="DO108" s="1"/>
      <c r="DP108" s="1"/>
      <c r="DQ108" s="1"/>
      <c r="DR108" s="1"/>
      <c r="DS108" s="1"/>
      <c r="DT108" s="1"/>
      <c r="DU108" s="1"/>
      <c r="DV108" s="47" t="s">
        <v>32</v>
      </c>
      <c r="DW108" s="48"/>
      <c r="DX108" s="48"/>
      <c r="DY108" s="48"/>
      <c r="DZ108" s="48"/>
      <c r="EA108" s="48"/>
      <c r="EB108" s="48"/>
      <c r="EC108" s="46">
        <f>SUM(EG98:EG107)</f>
        <v>231632.8102845</v>
      </c>
      <c r="ED108" s="46"/>
      <c r="EE108" s="46"/>
      <c r="EF108" s="46"/>
      <c r="EG108" s="46"/>
    </row>
    <row r="109" s="1" customFormat="1" customHeight="1" spans="1:139">
      <c r="F109" s="48"/>
      <c r="G109" s="48"/>
      <c r="H109" s="48"/>
      <c r="I109" s="48"/>
      <c r="J109" s="48"/>
      <c r="K109" s="48"/>
      <c r="L109" s="48"/>
      <c r="M109" s="46"/>
      <c r="N109" s="46"/>
      <c r="O109" s="46"/>
      <c r="P109" s="46"/>
      <c r="Q109" s="46"/>
      <c r="R109" s="1"/>
      <c r="S109" s="1"/>
      <c r="T109" s="1"/>
      <c r="U109" s="1"/>
      <c r="V109" s="1"/>
      <c r="W109" s="1"/>
      <c r="X109" s="1"/>
      <c r="Y109" s="1"/>
      <c r="Z109" s="48"/>
      <c r="AA109" s="48"/>
      <c r="AB109" s="48"/>
      <c r="AC109" s="48"/>
      <c r="AD109" s="48"/>
      <c r="AE109" s="48"/>
      <c r="AF109" s="48"/>
      <c r="AG109" s="46"/>
      <c r="AH109" s="46"/>
      <c r="AI109" s="46"/>
      <c r="AJ109" s="46"/>
      <c r="AK109" s="46"/>
      <c r="AL109" s="1"/>
      <c r="AM109" s="1"/>
      <c r="AN109" s="1"/>
      <c r="AO109" s="1"/>
      <c r="AP109" s="1"/>
      <c r="AQ109" s="1"/>
      <c r="AR109" s="1"/>
      <c r="AS109" s="1"/>
      <c r="AT109" s="48"/>
      <c r="AU109" s="48"/>
      <c r="AV109" s="48"/>
      <c r="AW109" s="48"/>
      <c r="AX109" s="48"/>
      <c r="AY109" s="48"/>
      <c r="AZ109" s="48"/>
      <c r="BA109" s="46"/>
      <c r="BB109" s="46"/>
      <c r="BC109" s="46"/>
      <c r="BD109" s="46"/>
      <c r="BE109" s="46"/>
      <c r="BF109" s="1"/>
      <c r="BG109" s="1"/>
      <c r="BH109" s="1"/>
      <c r="BI109" s="1"/>
      <c r="BJ109" s="1"/>
      <c r="BK109" s="1"/>
      <c r="BL109" s="1"/>
      <c r="BM109" s="1"/>
      <c r="BN109" s="48"/>
      <c r="BO109" s="48"/>
      <c r="BP109" s="48"/>
      <c r="BQ109" s="48"/>
      <c r="BR109" s="48"/>
      <c r="BS109" s="48"/>
      <c r="BT109" s="48"/>
      <c r="BU109" s="46"/>
      <c r="BV109" s="46"/>
      <c r="BW109" s="46"/>
      <c r="BX109" s="46"/>
      <c r="BY109" s="46"/>
      <c r="BZ109" s="1"/>
      <c r="CA109" s="1"/>
      <c r="CB109" s="1"/>
      <c r="CC109" s="1"/>
      <c r="CD109" s="1"/>
      <c r="CE109" s="1"/>
      <c r="CF109" s="1"/>
      <c r="CG109" s="1"/>
      <c r="CH109" s="48"/>
      <c r="CI109" s="48"/>
      <c r="CJ109" s="48"/>
      <c r="CK109" s="48"/>
      <c r="CL109" s="48"/>
      <c r="CM109" s="48"/>
      <c r="CN109" s="48"/>
      <c r="CO109" s="46"/>
      <c r="CP109" s="46"/>
      <c r="CQ109" s="46"/>
      <c r="CR109" s="46"/>
      <c r="CS109" s="46"/>
      <c r="CT109" s="1"/>
      <c r="CU109" s="1"/>
      <c r="CV109" s="1"/>
      <c r="CW109" s="1"/>
      <c r="CX109" s="1"/>
      <c r="CY109" s="1"/>
      <c r="CZ109" s="1"/>
      <c r="DA109" s="1"/>
      <c r="DB109" s="48"/>
      <c r="DC109" s="48"/>
      <c r="DD109" s="48"/>
      <c r="DE109" s="48"/>
      <c r="DF109" s="48"/>
      <c r="DG109" s="48"/>
      <c r="DH109" s="48"/>
      <c r="DI109" s="46"/>
      <c r="DJ109" s="46"/>
      <c r="DK109" s="46"/>
      <c r="DL109" s="46"/>
      <c r="DM109" s="46"/>
      <c r="DN109" s="1"/>
      <c r="DO109" s="1"/>
      <c r="DP109" s="1"/>
      <c r="DQ109" s="1"/>
      <c r="DR109" s="1"/>
      <c r="DS109" s="1"/>
      <c r="DT109" s="1"/>
      <c r="DU109" s="1"/>
      <c r="DV109" s="48"/>
      <c r="DW109" s="48"/>
      <c r="DX109" s="48"/>
      <c r="DY109" s="48"/>
      <c r="DZ109" s="48"/>
      <c r="EA109" s="48"/>
      <c r="EB109" s="48"/>
      <c r="EC109" s="46"/>
      <c r="ED109" s="46"/>
      <c r="EE109" s="46"/>
      <c r="EF109" s="46"/>
      <c r="EG109" s="46"/>
    </row>
    <row r="110" s="1" customFormat="1" customHeight="1" spans="1:139">
      <c r="F110" s="48"/>
      <c r="G110" s="48"/>
      <c r="H110" s="48"/>
      <c r="I110" s="48"/>
      <c r="J110" s="48"/>
      <c r="K110" s="48"/>
      <c r="L110" s="48"/>
      <c r="M110" s="46"/>
      <c r="N110" s="46"/>
      <c r="O110" s="46"/>
      <c r="P110" s="46"/>
      <c r="Q110" s="46"/>
      <c r="R110" s="1"/>
      <c r="S110" s="1"/>
      <c r="T110" s="1"/>
      <c r="U110" s="1"/>
      <c r="V110" s="1"/>
      <c r="W110" s="1"/>
      <c r="X110" s="1"/>
      <c r="Y110" s="1"/>
      <c r="Z110" s="48"/>
      <c r="AA110" s="48"/>
      <c r="AB110" s="48"/>
      <c r="AC110" s="48"/>
      <c r="AD110" s="48"/>
      <c r="AE110" s="48"/>
      <c r="AF110" s="48"/>
      <c r="AG110" s="46"/>
      <c r="AH110" s="46"/>
      <c r="AI110" s="46"/>
      <c r="AJ110" s="46"/>
      <c r="AK110" s="46"/>
      <c r="AL110" s="1"/>
      <c r="AM110" s="1"/>
      <c r="AN110" s="1"/>
      <c r="AO110" s="1"/>
      <c r="AP110" s="1"/>
      <c r="AQ110" s="1"/>
      <c r="AR110" s="1"/>
      <c r="AS110" s="1"/>
      <c r="AT110" s="48"/>
      <c r="AU110" s="48"/>
      <c r="AV110" s="48"/>
      <c r="AW110" s="48"/>
      <c r="AX110" s="48"/>
      <c r="AY110" s="48"/>
      <c r="AZ110" s="48"/>
      <c r="BA110" s="46"/>
      <c r="BB110" s="46"/>
      <c r="BC110" s="46"/>
      <c r="BD110" s="46"/>
      <c r="BE110" s="46"/>
      <c r="BF110" s="1"/>
      <c r="BG110" s="1"/>
      <c r="BH110" s="1"/>
      <c r="BI110" s="1"/>
      <c r="BJ110" s="1"/>
      <c r="BK110" s="1"/>
      <c r="BL110" s="1"/>
      <c r="BM110" s="1"/>
      <c r="BN110" s="48"/>
      <c r="BO110" s="48"/>
      <c r="BP110" s="48"/>
      <c r="BQ110" s="48"/>
      <c r="BR110" s="48"/>
      <c r="BS110" s="48"/>
      <c r="BT110" s="48"/>
      <c r="BU110" s="46"/>
      <c r="BV110" s="46"/>
      <c r="BW110" s="46"/>
      <c r="BX110" s="46"/>
      <c r="BY110" s="46"/>
      <c r="BZ110" s="1"/>
      <c r="CA110" s="1"/>
      <c r="CB110" s="1"/>
      <c r="CC110" s="1"/>
      <c r="CD110" s="1"/>
      <c r="CE110" s="1"/>
      <c r="CF110" s="1"/>
      <c r="CG110" s="1"/>
      <c r="CH110" s="48"/>
      <c r="CI110" s="48"/>
      <c r="CJ110" s="48"/>
      <c r="CK110" s="48"/>
      <c r="CL110" s="48"/>
      <c r="CM110" s="48"/>
      <c r="CN110" s="48"/>
      <c r="CO110" s="46"/>
      <c r="CP110" s="46"/>
      <c r="CQ110" s="46"/>
      <c r="CR110" s="46"/>
      <c r="CS110" s="46"/>
      <c r="CT110" s="1"/>
      <c r="CU110" s="1"/>
      <c r="CV110" s="1"/>
      <c r="CW110" s="1"/>
      <c r="CX110" s="1"/>
      <c r="CY110" s="1"/>
      <c r="CZ110" s="1"/>
      <c r="DA110" s="1"/>
      <c r="DB110" s="48"/>
      <c r="DC110" s="48"/>
      <c r="DD110" s="48"/>
      <c r="DE110" s="48"/>
      <c r="DF110" s="48"/>
      <c r="DG110" s="48"/>
      <c r="DH110" s="48"/>
      <c r="DI110" s="46"/>
      <c r="DJ110" s="46"/>
      <c r="DK110" s="46"/>
      <c r="DL110" s="46"/>
      <c r="DM110" s="46"/>
      <c r="DN110" s="1"/>
      <c r="DO110" s="1"/>
      <c r="DP110" s="1"/>
      <c r="DQ110" s="1"/>
      <c r="DR110" s="1"/>
      <c r="DS110" s="1"/>
      <c r="DT110" s="1"/>
      <c r="DU110" s="1"/>
      <c r="DV110" s="48"/>
      <c r="DW110" s="48"/>
      <c r="DX110" s="48"/>
      <c r="DY110" s="48"/>
      <c r="DZ110" s="48"/>
      <c r="EA110" s="48"/>
      <c r="EB110" s="48"/>
      <c r="EC110" s="46"/>
      <c r="ED110" s="46"/>
      <c r="EE110" s="46"/>
      <c r="EF110" s="46"/>
      <c r="EG110" s="46"/>
    </row>
    <row r="112" s="1" customFormat="1" customHeight="1" spans="1:139">
      <c r="A112" s="2" t="s">
        <v>121</v>
      </c>
      <c r="B112" s="2"/>
      <c r="C112" s="2"/>
      <c r="D112" s="2"/>
      <c r="E112" s="2"/>
      <c r="F112" s="3" t="s">
        <v>1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1"/>
      <c r="U112" s="2" t="s">
        <v>122</v>
      </c>
      <c r="V112" s="2"/>
      <c r="W112" s="2"/>
      <c r="X112" s="2"/>
      <c r="Y112" s="2"/>
      <c r="Z112" s="3" t="s">
        <v>1</v>
      </c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1"/>
      <c r="AO112" s="2" t="s">
        <v>123</v>
      </c>
      <c r="AP112" s="2"/>
      <c r="AQ112" s="2"/>
      <c r="AR112" s="2"/>
      <c r="AS112" s="2"/>
      <c r="AT112" s="3" t="s">
        <v>1</v>
      </c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1"/>
      <c r="BI112" s="2" t="s">
        <v>124</v>
      </c>
      <c r="BJ112" s="2"/>
      <c r="BK112" s="2"/>
      <c r="BL112" s="2"/>
      <c r="BM112" s="2"/>
      <c r="BN112" s="3" t="s">
        <v>1</v>
      </c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1"/>
      <c r="CC112" s="2" t="s">
        <v>125</v>
      </c>
      <c r="CD112" s="2"/>
      <c r="CE112" s="2"/>
      <c r="CF112" s="2"/>
      <c r="CG112" s="2"/>
      <c r="CH112" s="3" t="s">
        <v>1</v>
      </c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1"/>
      <c r="CW112" s="2" t="s">
        <v>126</v>
      </c>
      <c r="CX112" s="2"/>
      <c r="CY112" s="2"/>
      <c r="CZ112" s="2"/>
      <c r="DA112" s="2"/>
      <c r="DB112" s="3" t="s">
        <v>1</v>
      </c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1"/>
      <c r="DQ112" s="2" t="s">
        <v>127</v>
      </c>
      <c r="DR112" s="2"/>
      <c r="DS112" s="2"/>
      <c r="DT112" s="2"/>
      <c r="DU112" s="2"/>
      <c r="DV112" s="3" t="s">
        <v>1</v>
      </c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</row>
    <row r="113" s="1" customFormat="1" customHeight="1" spans="1:140">
      <c r="A113" s="2"/>
      <c r="B113" s="2"/>
      <c r="C113" s="2"/>
      <c r="D113" s="2"/>
      <c r="E113" s="2"/>
      <c r="F113" s="4" t="s">
        <v>8</v>
      </c>
      <c r="G113" s="5"/>
      <c r="H113" s="5"/>
      <c r="I113" s="6"/>
      <c r="J113" s="7" t="s">
        <v>9</v>
      </c>
      <c r="K113" s="7"/>
      <c r="L113" s="7"/>
      <c r="M113" s="7"/>
      <c r="N113" s="8" t="s">
        <v>10</v>
      </c>
      <c r="O113" s="8"/>
      <c r="P113" s="8"/>
      <c r="Q113" s="9" t="s">
        <v>11</v>
      </c>
      <c r="R113" s="10" t="s">
        <v>12</v>
      </c>
      <c r="S113" s="10" t="s">
        <v>13</v>
      </c>
      <c r="U113" s="2"/>
      <c r="V113" s="2"/>
      <c r="W113" s="2"/>
      <c r="X113" s="2"/>
      <c r="Y113" s="2"/>
      <c r="Z113" s="4" t="s">
        <v>8</v>
      </c>
      <c r="AA113" s="5"/>
      <c r="AB113" s="5"/>
      <c r="AC113" s="6"/>
      <c r="AD113" s="7" t="s">
        <v>9</v>
      </c>
      <c r="AE113" s="7"/>
      <c r="AF113" s="7"/>
      <c r="AG113" s="7"/>
      <c r="AH113" s="8" t="s">
        <v>10</v>
      </c>
      <c r="AI113" s="8"/>
      <c r="AJ113" s="8"/>
      <c r="AK113" s="9" t="s">
        <v>11</v>
      </c>
      <c r="AL113" s="10" t="s">
        <v>12</v>
      </c>
      <c r="AM113" s="10" t="s">
        <v>13</v>
      </c>
      <c r="AO113" s="2"/>
      <c r="AP113" s="2"/>
      <c r="AQ113" s="2"/>
      <c r="AR113" s="2"/>
      <c r="AS113" s="2"/>
      <c r="AT113" s="4" t="s">
        <v>8</v>
      </c>
      <c r="AU113" s="5"/>
      <c r="AV113" s="5"/>
      <c r="AW113" s="6"/>
      <c r="AX113" s="7" t="s">
        <v>9</v>
      </c>
      <c r="AY113" s="7"/>
      <c r="AZ113" s="7"/>
      <c r="BA113" s="7"/>
      <c r="BB113" s="8" t="s">
        <v>10</v>
      </c>
      <c r="BC113" s="8"/>
      <c r="BD113" s="8"/>
      <c r="BE113" s="9" t="s">
        <v>11</v>
      </c>
      <c r="BF113" s="10" t="s">
        <v>12</v>
      </c>
      <c r="BG113" s="10" t="s">
        <v>13</v>
      </c>
      <c r="BI113" s="2"/>
      <c r="BJ113" s="2"/>
      <c r="BK113" s="2"/>
      <c r="BL113" s="2"/>
      <c r="BM113" s="2"/>
      <c r="BN113" s="4" t="s">
        <v>8</v>
      </c>
      <c r="BO113" s="5"/>
      <c r="BP113" s="5"/>
      <c r="BQ113" s="6"/>
      <c r="BR113" s="7" t="s">
        <v>9</v>
      </c>
      <c r="BS113" s="7"/>
      <c r="BT113" s="7"/>
      <c r="BU113" s="7"/>
      <c r="BV113" s="8" t="s">
        <v>10</v>
      </c>
      <c r="BW113" s="8"/>
      <c r="BX113" s="8"/>
      <c r="BY113" s="9" t="s">
        <v>11</v>
      </c>
      <c r="BZ113" s="10" t="s">
        <v>12</v>
      </c>
      <c r="CA113" s="10" t="s">
        <v>13</v>
      </c>
      <c r="CC113" s="2"/>
      <c r="CD113" s="2"/>
      <c r="CE113" s="2"/>
      <c r="CF113" s="2"/>
      <c r="CG113" s="2"/>
      <c r="CH113" s="4" t="s">
        <v>8</v>
      </c>
      <c r="CI113" s="5"/>
      <c r="CJ113" s="5"/>
      <c r="CK113" s="6"/>
      <c r="CL113" s="7" t="s">
        <v>9</v>
      </c>
      <c r="CM113" s="7"/>
      <c r="CN113" s="7"/>
      <c r="CO113" s="7"/>
      <c r="CP113" s="8" t="s">
        <v>10</v>
      </c>
      <c r="CQ113" s="8"/>
      <c r="CR113" s="8"/>
      <c r="CS113" s="9" t="s">
        <v>11</v>
      </c>
      <c r="CT113" s="10" t="s">
        <v>12</v>
      </c>
      <c r="CU113" s="10" t="s">
        <v>13</v>
      </c>
      <c r="CW113" s="2"/>
      <c r="CX113" s="2"/>
      <c r="CY113" s="2"/>
      <c r="CZ113" s="2"/>
      <c r="DA113" s="2"/>
      <c r="DB113" s="4" t="s">
        <v>8</v>
      </c>
      <c r="DC113" s="5"/>
      <c r="DD113" s="5"/>
      <c r="DE113" s="6"/>
      <c r="DF113" s="7" t="s">
        <v>9</v>
      </c>
      <c r="DG113" s="7"/>
      <c r="DH113" s="7"/>
      <c r="DI113" s="7"/>
      <c r="DJ113" s="8" t="s">
        <v>10</v>
      </c>
      <c r="DK113" s="8"/>
      <c r="DL113" s="8"/>
      <c r="DM113" s="9" t="s">
        <v>11</v>
      </c>
      <c r="DN113" s="10" t="s">
        <v>12</v>
      </c>
      <c r="DO113" s="10" t="s">
        <v>13</v>
      </c>
      <c r="DQ113" s="2"/>
      <c r="DR113" s="2"/>
      <c r="DS113" s="2"/>
      <c r="DT113" s="2"/>
      <c r="DU113" s="2"/>
      <c r="DV113" s="4" t="s">
        <v>8</v>
      </c>
      <c r="DW113" s="5"/>
      <c r="DX113" s="5"/>
      <c r="DY113" s="6"/>
      <c r="DZ113" s="7" t="s">
        <v>9</v>
      </c>
      <c r="EA113" s="7"/>
      <c r="EB113" s="7"/>
      <c r="EC113" s="7"/>
      <c r="ED113" s="8" t="s">
        <v>10</v>
      </c>
      <c r="EE113" s="8"/>
      <c r="EF113" s="8"/>
      <c r="EG113" s="9" t="s">
        <v>11</v>
      </c>
      <c r="EH113" s="10" t="s">
        <v>12</v>
      </c>
      <c r="EI113" s="10" t="s">
        <v>13</v>
      </c>
    </row>
    <row r="114" s="1" customFormat="1" customHeight="1" spans="1:140">
      <c r="A114" s="1" t="s">
        <v>14</v>
      </c>
      <c r="B114" s="1" t="s">
        <v>15</v>
      </c>
      <c r="C114" s="1" t="s">
        <v>16</v>
      </c>
      <c r="D114" s="1" t="s">
        <v>17</v>
      </c>
      <c r="E114" s="1" t="s">
        <v>18</v>
      </c>
      <c r="F114" s="11" t="s">
        <v>19</v>
      </c>
      <c r="G114" s="11" t="s">
        <v>20</v>
      </c>
      <c r="H114" s="12" t="s">
        <v>21</v>
      </c>
      <c r="I114" s="13" t="s">
        <v>8</v>
      </c>
      <c r="J114" s="11" t="s">
        <v>22</v>
      </c>
      <c r="K114" s="11" t="s">
        <v>23</v>
      </c>
      <c r="L114" s="11" t="s">
        <v>24</v>
      </c>
      <c r="M114" s="7" t="s">
        <v>25</v>
      </c>
      <c r="N114" s="11" t="s">
        <v>26</v>
      </c>
      <c r="O114" s="11" t="s">
        <v>27</v>
      </c>
      <c r="P114" s="8" t="s">
        <v>28</v>
      </c>
      <c r="Q114" s="9" t="s">
        <v>29</v>
      </c>
      <c r="R114" s="14"/>
      <c r="S114" s="14"/>
      <c r="T114" s="1"/>
      <c r="U114" s="1" t="s">
        <v>14</v>
      </c>
      <c r="V114" s="1" t="s">
        <v>15</v>
      </c>
      <c r="W114" s="1" t="s">
        <v>16</v>
      </c>
      <c r="X114" s="1" t="s">
        <v>17</v>
      </c>
      <c r="Y114" s="1" t="s">
        <v>18</v>
      </c>
      <c r="Z114" s="11" t="s">
        <v>19</v>
      </c>
      <c r="AA114" s="11" t="s">
        <v>20</v>
      </c>
      <c r="AB114" s="12" t="s">
        <v>21</v>
      </c>
      <c r="AC114" s="13" t="s">
        <v>8</v>
      </c>
      <c r="AD114" s="11" t="s">
        <v>22</v>
      </c>
      <c r="AE114" s="11" t="s">
        <v>23</v>
      </c>
      <c r="AF114" s="11" t="s">
        <v>24</v>
      </c>
      <c r="AG114" s="7" t="s">
        <v>25</v>
      </c>
      <c r="AH114" s="11" t="s">
        <v>26</v>
      </c>
      <c r="AI114" s="11" t="s">
        <v>27</v>
      </c>
      <c r="AJ114" s="8" t="s">
        <v>28</v>
      </c>
      <c r="AK114" s="9" t="s">
        <v>29</v>
      </c>
      <c r="AL114" s="14"/>
      <c r="AM114" s="14"/>
      <c r="AN114" s="1"/>
      <c r="AO114" s="1" t="s">
        <v>14</v>
      </c>
      <c r="AP114" s="1" t="s">
        <v>15</v>
      </c>
      <c r="AQ114" s="1" t="s">
        <v>16</v>
      </c>
      <c r="AR114" s="1" t="s">
        <v>17</v>
      </c>
      <c r="AS114" s="1" t="s">
        <v>18</v>
      </c>
      <c r="AT114" s="11" t="s">
        <v>19</v>
      </c>
      <c r="AU114" s="11" t="s">
        <v>20</v>
      </c>
      <c r="AV114" s="12" t="s">
        <v>21</v>
      </c>
      <c r="AW114" s="13" t="s">
        <v>8</v>
      </c>
      <c r="AX114" s="11" t="s">
        <v>22</v>
      </c>
      <c r="AY114" s="11" t="s">
        <v>23</v>
      </c>
      <c r="AZ114" s="11" t="s">
        <v>24</v>
      </c>
      <c r="BA114" s="7" t="s">
        <v>25</v>
      </c>
      <c r="BB114" s="11" t="s">
        <v>26</v>
      </c>
      <c r="BC114" s="11" t="s">
        <v>27</v>
      </c>
      <c r="BD114" s="8" t="s">
        <v>28</v>
      </c>
      <c r="BE114" s="9" t="s">
        <v>29</v>
      </c>
      <c r="BF114" s="14"/>
      <c r="BG114" s="14"/>
      <c r="BH114" s="1"/>
      <c r="BI114" s="1" t="s">
        <v>14</v>
      </c>
      <c r="BJ114" s="1" t="s">
        <v>15</v>
      </c>
      <c r="BK114" s="1" t="s">
        <v>16</v>
      </c>
      <c r="BL114" s="1" t="s">
        <v>17</v>
      </c>
      <c r="BM114" s="1" t="s">
        <v>18</v>
      </c>
      <c r="BN114" s="11" t="s">
        <v>19</v>
      </c>
      <c r="BO114" s="11" t="s">
        <v>20</v>
      </c>
      <c r="BP114" s="12" t="s">
        <v>21</v>
      </c>
      <c r="BQ114" s="13" t="s">
        <v>8</v>
      </c>
      <c r="BR114" s="11" t="s">
        <v>22</v>
      </c>
      <c r="BS114" s="11" t="s">
        <v>23</v>
      </c>
      <c r="BT114" s="11" t="s">
        <v>24</v>
      </c>
      <c r="BU114" s="7" t="s">
        <v>25</v>
      </c>
      <c r="BV114" s="11" t="s">
        <v>26</v>
      </c>
      <c r="BW114" s="11" t="s">
        <v>27</v>
      </c>
      <c r="BX114" s="8" t="s">
        <v>28</v>
      </c>
      <c r="BY114" s="9" t="s">
        <v>29</v>
      </c>
      <c r="BZ114" s="14"/>
      <c r="CA114" s="14"/>
      <c r="CB114" s="1"/>
      <c r="CC114" s="1" t="s">
        <v>14</v>
      </c>
      <c r="CD114" s="1" t="s">
        <v>15</v>
      </c>
      <c r="CE114" s="1" t="s">
        <v>16</v>
      </c>
      <c r="CF114" s="1" t="s">
        <v>17</v>
      </c>
      <c r="CG114" s="1" t="s">
        <v>18</v>
      </c>
      <c r="CH114" s="11" t="s">
        <v>19</v>
      </c>
      <c r="CI114" s="11" t="s">
        <v>20</v>
      </c>
      <c r="CJ114" s="12" t="s">
        <v>21</v>
      </c>
      <c r="CK114" s="13" t="s">
        <v>8</v>
      </c>
      <c r="CL114" s="11" t="s">
        <v>22</v>
      </c>
      <c r="CM114" s="11" t="s">
        <v>23</v>
      </c>
      <c r="CN114" s="11" t="s">
        <v>24</v>
      </c>
      <c r="CO114" s="7" t="s">
        <v>25</v>
      </c>
      <c r="CP114" s="11" t="s">
        <v>26</v>
      </c>
      <c r="CQ114" s="11" t="s">
        <v>27</v>
      </c>
      <c r="CR114" s="8" t="s">
        <v>28</v>
      </c>
      <c r="CS114" s="9" t="s">
        <v>29</v>
      </c>
      <c r="CT114" s="14"/>
      <c r="CU114" s="14"/>
      <c r="CV114" s="1"/>
      <c r="CW114" s="1" t="s">
        <v>14</v>
      </c>
      <c r="CX114" s="1" t="s">
        <v>15</v>
      </c>
      <c r="CY114" s="1" t="s">
        <v>16</v>
      </c>
      <c r="CZ114" s="1" t="s">
        <v>17</v>
      </c>
      <c r="DA114" s="1" t="s">
        <v>18</v>
      </c>
      <c r="DB114" s="11" t="s">
        <v>19</v>
      </c>
      <c r="DC114" s="11" t="s">
        <v>20</v>
      </c>
      <c r="DD114" s="12" t="s">
        <v>21</v>
      </c>
      <c r="DE114" s="13" t="s">
        <v>8</v>
      </c>
      <c r="DF114" s="11" t="s">
        <v>22</v>
      </c>
      <c r="DG114" s="11" t="s">
        <v>23</v>
      </c>
      <c r="DH114" s="11" t="s">
        <v>24</v>
      </c>
      <c r="DI114" s="7" t="s">
        <v>25</v>
      </c>
      <c r="DJ114" s="11" t="s">
        <v>26</v>
      </c>
      <c r="DK114" s="11" t="s">
        <v>27</v>
      </c>
      <c r="DL114" s="8" t="s">
        <v>28</v>
      </c>
      <c r="DM114" s="9" t="s">
        <v>29</v>
      </c>
      <c r="DN114" s="14"/>
      <c r="DO114" s="14"/>
      <c r="DP114" s="1"/>
      <c r="DQ114" s="1" t="s">
        <v>14</v>
      </c>
      <c r="DR114" s="1" t="s">
        <v>15</v>
      </c>
      <c r="DS114" s="1" t="s">
        <v>16</v>
      </c>
      <c r="DT114" s="1" t="s">
        <v>17</v>
      </c>
      <c r="DU114" s="1" t="s">
        <v>18</v>
      </c>
      <c r="DV114" s="11" t="s">
        <v>19</v>
      </c>
      <c r="DW114" s="11" t="s">
        <v>20</v>
      </c>
      <c r="DX114" s="12" t="s">
        <v>21</v>
      </c>
      <c r="DY114" s="13" t="s">
        <v>8</v>
      </c>
      <c r="DZ114" s="11" t="s">
        <v>22</v>
      </c>
      <c r="EA114" s="11" t="s">
        <v>23</v>
      </c>
      <c r="EB114" s="11" t="s">
        <v>24</v>
      </c>
      <c r="EC114" s="7" t="s">
        <v>25</v>
      </c>
      <c r="ED114" s="11" t="s">
        <v>26</v>
      </c>
      <c r="EE114" s="11" t="s">
        <v>27</v>
      </c>
      <c r="EF114" s="8" t="s">
        <v>28</v>
      </c>
      <c r="EG114" s="9" t="s">
        <v>29</v>
      </c>
      <c r="EH114" s="14"/>
      <c r="EI114" s="14"/>
    </row>
    <row r="115" s="1" customFormat="1" customHeight="1" spans="1:140">
      <c r="A115" s="15">
        <f>M124</f>
        <v>1521016.52405111</v>
      </c>
      <c r="B115" s="15">
        <f>T133+T142</f>
        <v>829606.644453059</v>
      </c>
      <c r="C115" s="15">
        <f>M156</f>
        <v>670104.511873864</v>
      </c>
      <c r="D115" s="15">
        <f>M166</f>
        <v>438193.803068877</v>
      </c>
      <c r="E115" s="15">
        <v>18</v>
      </c>
      <c r="F115" s="11">
        <v>2465</v>
      </c>
      <c r="G115" s="11">
        <v>1.286</v>
      </c>
      <c r="H115" s="12">
        <v>1.35</v>
      </c>
      <c r="I115" s="13">
        <f t="shared" ref="I115:I120" si="223">F115*G115*H115</f>
        <v>4279.4865</v>
      </c>
      <c r="J115" s="11">
        <v>3</v>
      </c>
      <c r="K115" s="11">
        <v>680</v>
      </c>
      <c r="L115" s="11">
        <v>1.93</v>
      </c>
      <c r="M115" s="16">
        <f t="shared" ref="M115:M120" si="224">1+6*K115/(K115+2000)+L115</f>
        <v>4.45238805970149</v>
      </c>
      <c r="N115" s="11">
        <v>0.98</v>
      </c>
      <c r="O115" s="11">
        <v>2.3</v>
      </c>
      <c r="P115" s="8">
        <f t="shared" ref="P115:P120" si="225">1+N115*O115</f>
        <v>3.254</v>
      </c>
      <c r="Q115" s="9">
        <v>1.15</v>
      </c>
      <c r="R115" s="17">
        <v>1</v>
      </c>
      <c r="S115" s="18">
        <f t="shared" ref="S115:S123" si="226">I115*J115*Q115*P115*M115*R115</f>
        <v>213905.185935471</v>
      </c>
      <c r="U115" s="15">
        <f>AG124</f>
        <v>1521016.52405111</v>
      </c>
      <c r="V115" s="15">
        <f>AN133+AN142</f>
        <v>989861.490858098</v>
      </c>
      <c r="W115" s="15">
        <f>AG156</f>
        <v>670104.511873864</v>
      </c>
      <c r="X115" s="15">
        <f>AG166</f>
        <v>622096.892853005</v>
      </c>
      <c r="Y115" s="15">
        <v>18</v>
      </c>
      <c r="Z115" s="11">
        <v>2465</v>
      </c>
      <c r="AA115" s="11">
        <v>1.286</v>
      </c>
      <c r="AB115" s="12">
        <v>1.35</v>
      </c>
      <c r="AC115" s="13">
        <f t="shared" ref="AC115:AC120" si="227">Z115*AA115*AB115</f>
        <v>4279.4865</v>
      </c>
      <c r="AD115" s="11">
        <v>3</v>
      </c>
      <c r="AE115" s="11">
        <v>680</v>
      </c>
      <c r="AF115" s="11">
        <v>1.93</v>
      </c>
      <c r="AG115" s="16">
        <f t="shared" ref="AG115:AG120" si="228">1+6*AE115/(AE115+2000)+AF115</f>
        <v>4.45238805970149</v>
      </c>
      <c r="AH115" s="11">
        <v>0.98</v>
      </c>
      <c r="AI115" s="11">
        <v>2.3</v>
      </c>
      <c r="AJ115" s="8">
        <f t="shared" ref="AJ115:AJ120" si="229">1+AH115*AI115</f>
        <v>3.254</v>
      </c>
      <c r="AK115" s="9">
        <v>1.15</v>
      </c>
      <c r="AL115" s="17">
        <v>1</v>
      </c>
      <c r="AM115" s="18">
        <f t="shared" ref="AM115:AM123" si="230">AC115*AD115*AK115*AJ115*AG115*AL115</f>
        <v>213905.185935471</v>
      </c>
      <c r="AO115" s="15">
        <f>BA124</f>
        <v>1543831.77191187</v>
      </c>
      <c r="AP115" s="15">
        <f>BH133+BH142</f>
        <v>859720.649638591</v>
      </c>
      <c r="AQ115" s="15">
        <f>BA156</f>
        <v>680156.079551972</v>
      </c>
      <c r="AR115" s="15">
        <f>BA166</f>
        <v>668962.182662487</v>
      </c>
      <c r="AS115" s="15">
        <v>18</v>
      </c>
      <c r="AT115" s="11">
        <v>2465</v>
      </c>
      <c r="AU115" s="11">
        <v>1.286</v>
      </c>
      <c r="AV115" s="12">
        <v>1.35</v>
      </c>
      <c r="AW115" s="13">
        <f t="shared" ref="AW115:AW120" si="231">AT115*AU115*AV115</f>
        <v>4279.4865</v>
      </c>
      <c r="AX115" s="11">
        <v>3</v>
      </c>
      <c r="AY115" s="11">
        <v>680</v>
      </c>
      <c r="AZ115" s="11">
        <v>1.93</v>
      </c>
      <c r="BA115" s="16">
        <f t="shared" ref="BA115:BA120" si="232">1+6*AY115/(AY115+2000)+AZ115</f>
        <v>4.45238805970149</v>
      </c>
      <c r="BB115" s="11">
        <v>0.98</v>
      </c>
      <c r="BC115" s="11">
        <v>2.3</v>
      </c>
      <c r="BD115" s="8">
        <f t="shared" ref="BD115:BD120" si="233">1+BB115*BC115</f>
        <v>3.254</v>
      </c>
      <c r="BE115" s="9">
        <v>1.15</v>
      </c>
      <c r="BF115" s="17">
        <v>1.015</v>
      </c>
      <c r="BG115" s="18">
        <f t="shared" ref="BG115:BG123" si="234">AW115*AX115*BE115*BD115*BA115*BF115</f>
        <v>217113.763724503</v>
      </c>
      <c r="BI115" s="15">
        <f>BU124</f>
        <v>1543831.77191187</v>
      </c>
      <c r="BJ115" s="15">
        <f>CB133+CB142</f>
        <v>1018886.94792275</v>
      </c>
      <c r="BK115" s="15">
        <f>BU156</f>
        <v>680156.079551972</v>
      </c>
      <c r="BL115" s="15">
        <f>BU166</f>
        <v>943524.318646022</v>
      </c>
      <c r="BM115" s="15">
        <v>18</v>
      </c>
      <c r="BN115" s="11">
        <v>2465</v>
      </c>
      <c r="BO115" s="11">
        <v>1.286</v>
      </c>
      <c r="BP115" s="12">
        <v>1.35</v>
      </c>
      <c r="BQ115" s="13">
        <f t="shared" ref="BQ115:BQ120" si="235">BN115*BO115*BP115</f>
        <v>4279.4865</v>
      </c>
      <c r="BR115" s="11">
        <v>3</v>
      </c>
      <c r="BS115" s="11">
        <v>680</v>
      </c>
      <c r="BT115" s="11">
        <v>1.93</v>
      </c>
      <c r="BU115" s="16">
        <f t="shared" ref="BU115:BU120" si="236">1+6*BS115/(BS115+2000)+BT115</f>
        <v>4.45238805970149</v>
      </c>
      <c r="BV115" s="11">
        <v>0.98</v>
      </c>
      <c r="BW115" s="11">
        <v>2.3</v>
      </c>
      <c r="BX115" s="8">
        <f t="shared" ref="BX115:BX120" si="237">1+BV115*BW115</f>
        <v>3.254</v>
      </c>
      <c r="BY115" s="9">
        <v>1.15</v>
      </c>
      <c r="BZ115" s="17">
        <v>1.015</v>
      </c>
      <c r="CA115" s="18">
        <f t="shared" ref="CA115:CA123" si="238">BQ115*BR115*BY115*BX115*BU115*BZ115</f>
        <v>217113.763724503</v>
      </c>
      <c r="CC115" s="15">
        <f>CO124</f>
        <v>1936846.39855036</v>
      </c>
      <c r="CD115" s="15">
        <f>CV133+CV142</f>
        <v>919011.728924011</v>
      </c>
      <c r="CE115" s="15">
        <f>CO156</f>
        <v>727063.395383142</v>
      </c>
      <c r="CF115" s="15">
        <f>CO166</f>
        <v>983886.385729704</v>
      </c>
      <c r="CG115" s="15">
        <v>18</v>
      </c>
      <c r="CH115" s="11">
        <f t="shared" ref="CH115:CH120" si="239">2465+428</f>
        <v>2893</v>
      </c>
      <c r="CI115" s="11">
        <v>1.286</v>
      </c>
      <c r="CJ115" s="12">
        <v>1.35</v>
      </c>
      <c r="CK115" s="13">
        <f t="shared" ref="CK115:CK120" si="240">CH115*CI115*CJ115</f>
        <v>5022.5373</v>
      </c>
      <c r="CL115" s="11">
        <v>3</v>
      </c>
      <c r="CM115" s="11">
        <v>680</v>
      </c>
      <c r="CN115" s="11">
        <v>1.93</v>
      </c>
      <c r="CO115" s="16">
        <f t="shared" ref="CO115:CO120" si="241">1+6*CM115/(CM115+2000)+CN115</f>
        <v>4.45238805970149</v>
      </c>
      <c r="CP115" s="11">
        <v>0.98</v>
      </c>
      <c r="CQ115" s="11">
        <v>2.3</v>
      </c>
      <c r="CR115" s="8">
        <f t="shared" ref="CR115:CR120" si="242">1+CP115*CQ115</f>
        <v>3.254</v>
      </c>
      <c r="CS115" s="9">
        <v>1.15</v>
      </c>
      <c r="CT115" s="17">
        <v>1.085</v>
      </c>
      <c r="CU115" s="18">
        <f t="shared" ref="CU115:CU123" si="243">CK115*CL115*CS115*CR115*CO115*CT115</f>
        <v>272384.607569484</v>
      </c>
      <c r="CW115" s="15">
        <f>DI124</f>
        <v>1944880.32761452</v>
      </c>
      <c r="CX115" s="15">
        <f>DP133+DP142</f>
        <v>1089155.01329674</v>
      </c>
      <c r="CY115" s="15">
        <f>DI156</f>
        <v>727063.395383142</v>
      </c>
      <c r="CZ115" s="15">
        <f>DI166</f>
        <v>1381388.42601828</v>
      </c>
      <c r="DA115" s="15">
        <v>18</v>
      </c>
      <c r="DB115" s="11">
        <f t="shared" ref="DB115:DB120" si="244">2465+440</f>
        <v>2905</v>
      </c>
      <c r="DC115" s="11">
        <v>1.286</v>
      </c>
      <c r="DD115" s="12">
        <v>1.35</v>
      </c>
      <c r="DE115" s="13">
        <f t="shared" ref="DE115:DE120" si="245">DB115*DC115*DD115</f>
        <v>5043.3705</v>
      </c>
      <c r="DF115" s="11">
        <v>3</v>
      </c>
      <c r="DG115" s="11">
        <v>680</v>
      </c>
      <c r="DH115" s="11">
        <v>1.93</v>
      </c>
      <c r="DI115" s="16">
        <f t="shared" ref="DI115:DI120" si="246">1+6*DG115/(DG115+2000)+DH115</f>
        <v>4.45238805970149</v>
      </c>
      <c r="DJ115" s="11">
        <v>0.98</v>
      </c>
      <c r="DK115" s="11">
        <v>2.3</v>
      </c>
      <c r="DL115" s="8">
        <f t="shared" ref="DL115:DL120" si="247">1+DJ115*DK115</f>
        <v>3.254</v>
      </c>
      <c r="DM115" s="9">
        <v>1.15</v>
      </c>
      <c r="DN115" s="17">
        <v>1.085</v>
      </c>
      <c r="DO115" s="18">
        <f t="shared" ref="DO115:DO123" si="248">DE115*DF115*DM115*DL115*DI115*DN115</f>
        <v>273514.443480592</v>
      </c>
      <c r="DQ115" s="15">
        <f>EC124</f>
        <v>2780505.11158221</v>
      </c>
      <c r="DR115" s="15">
        <f>EJ133+EJ142</f>
        <v>1507721.16438951</v>
      </c>
      <c r="DS115" s="15">
        <f>EC156</f>
        <v>1039322.27350221</v>
      </c>
      <c r="DT115" s="15">
        <f>EC166</f>
        <v>2574894.40062985</v>
      </c>
      <c r="DU115" s="15">
        <v>18</v>
      </c>
      <c r="DV115" s="11">
        <f t="shared" ref="DV115:DV120" si="249">2465+499</f>
        <v>2964</v>
      </c>
      <c r="DW115" s="11">
        <v>1.286</v>
      </c>
      <c r="DX115" s="12">
        <v>1.35</v>
      </c>
      <c r="DY115" s="13">
        <f t="shared" ref="DY115:DY120" si="250">DV115*DW115*DX115</f>
        <v>5145.8004</v>
      </c>
      <c r="DZ115" s="11">
        <v>3</v>
      </c>
      <c r="EA115" s="11">
        <v>680</v>
      </c>
      <c r="EB115" s="11">
        <v>2.02</v>
      </c>
      <c r="EC115" s="16">
        <f t="shared" ref="EC115:EC120" si="251">1+6*EA115/(EA115+2000)+EB115</f>
        <v>4.54238805970149</v>
      </c>
      <c r="ED115" s="11">
        <v>0.98</v>
      </c>
      <c r="EE115" s="11">
        <v>3.1</v>
      </c>
      <c r="EF115" s="8">
        <f t="shared" ref="EF115:EF120" si="252">1+ED115*EE115</f>
        <v>4.038</v>
      </c>
      <c r="EG115" s="9">
        <v>1.15</v>
      </c>
      <c r="EH115" s="17">
        <v>1.2</v>
      </c>
      <c r="EI115" s="18">
        <f t="shared" ref="EI115:EI123" si="253">DY115*DZ115*EG115*EF115*EC115*EH115</f>
        <v>390754.353849414</v>
      </c>
    </row>
    <row r="116" s="1" customFormat="1" customHeight="1" spans="1:140">
      <c r="A116" s="1" t="s">
        <v>30</v>
      </c>
      <c r="B116" s="1" t="s">
        <v>31</v>
      </c>
      <c r="C116" s="1" t="s">
        <v>32</v>
      </c>
      <c r="D116" s="1" t="s">
        <v>12</v>
      </c>
      <c r="E116" s="1"/>
      <c r="F116" s="11">
        <v>2465</v>
      </c>
      <c r="G116" s="11">
        <v>1.871</v>
      </c>
      <c r="H116" s="12">
        <v>1.35</v>
      </c>
      <c r="I116" s="13">
        <f t="shared" si="223"/>
        <v>6226.22025</v>
      </c>
      <c r="J116" s="11">
        <v>3</v>
      </c>
      <c r="K116" s="11">
        <v>680</v>
      </c>
      <c r="L116" s="11">
        <v>1.93</v>
      </c>
      <c r="M116" s="16">
        <f t="shared" si="224"/>
        <v>4.45238805970149</v>
      </c>
      <c r="N116" s="11">
        <v>0.98</v>
      </c>
      <c r="O116" s="11">
        <v>2.3</v>
      </c>
      <c r="P116" s="8">
        <f t="shared" si="225"/>
        <v>3.254</v>
      </c>
      <c r="Q116" s="9">
        <v>1.15</v>
      </c>
      <c r="R116" s="17">
        <v>1</v>
      </c>
      <c r="S116" s="18">
        <f t="shared" si="226"/>
        <v>311210.422150284</v>
      </c>
      <c r="U116" s="1" t="s">
        <v>30</v>
      </c>
      <c r="V116" s="1" t="s">
        <v>31</v>
      </c>
      <c r="W116" s="1" t="s">
        <v>32</v>
      </c>
      <c r="X116" s="1" t="s">
        <v>12</v>
      </c>
      <c r="Y116" s="1"/>
      <c r="Z116" s="11">
        <v>2465</v>
      </c>
      <c r="AA116" s="11">
        <v>1.871</v>
      </c>
      <c r="AB116" s="12">
        <v>1.35</v>
      </c>
      <c r="AC116" s="13">
        <f t="shared" si="227"/>
        <v>6226.22025</v>
      </c>
      <c r="AD116" s="11">
        <v>3</v>
      </c>
      <c r="AE116" s="11">
        <v>680</v>
      </c>
      <c r="AF116" s="11">
        <v>1.93</v>
      </c>
      <c r="AG116" s="16">
        <f t="shared" si="228"/>
        <v>4.45238805970149</v>
      </c>
      <c r="AH116" s="11">
        <v>0.98</v>
      </c>
      <c r="AI116" s="11">
        <v>2.3</v>
      </c>
      <c r="AJ116" s="8">
        <f t="shared" si="229"/>
        <v>3.254</v>
      </c>
      <c r="AK116" s="9">
        <v>1.15</v>
      </c>
      <c r="AL116" s="17">
        <v>1</v>
      </c>
      <c r="AM116" s="18">
        <f t="shared" si="230"/>
        <v>311210.422150284</v>
      </c>
      <c r="AO116" s="1" t="s">
        <v>30</v>
      </c>
      <c r="AP116" s="1" t="s">
        <v>31</v>
      </c>
      <c r="AQ116" s="1" t="s">
        <v>32</v>
      </c>
      <c r="AR116" s="1" t="s">
        <v>12</v>
      </c>
      <c r="AS116" s="1"/>
      <c r="AT116" s="11">
        <v>2465</v>
      </c>
      <c r="AU116" s="11">
        <v>1.871</v>
      </c>
      <c r="AV116" s="12">
        <v>1.35</v>
      </c>
      <c r="AW116" s="13">
        <f t="shared" si="231"/>
        <v>6226.22025</v>
      </c>
      <c r="AX116" s="11">
        <v>3</v>
      </c>
      <c r="AY116" s="11">
        <v>680</v>
      </c>
      <c r="AZ116" s="11">
        <v>1.93</v>
      </c>
      <c r="BA116" s="16">
        <f t="shared" si="232"/>
        <v>4.45238805970149</v>
      </c>
      <c r="BB116" s="11">
        <v>0.98</v>
      </c>
      <c r="BC116" s="11">
        <v>2.3</v>
      </c>
      <c r="BD116" s="8">
        <f t="shared" si="233"/>
        <v>3.254</v>
      </c>
      <c r="BE116" s="9">
        <v>1.15</v>
      </c>
      <c r="BF116" s="17">
        <v>1.015</v>
      </c>
      <c r="BG116" s="18">
        <f t="shared" si="234"/>
        <v>315878.578482539</v>
      </c>
      <c r="BI116" s="1" t="s">
        <v>30</v>
      </c>
      <c r="BJ116" s="1" t="s">
        <v>31</v>
      </c>
      <c r="BK116" s="1" t="s">
        <v>32</v>
      </c>
      <c r="BL116" s="1" t="s">
        <v>12</v>
      </c>
      <c r="BM116" s="1"/>
      <c r="BN116" s="11">
        <v>2465</v>
      </c>
      <c r="BO116" s="11">
        <v>1.871</v>
      </c>
      <c r="BP116" s="12">
        <v>1.35</v>
      </c>
      <c r="BQ116" s="13">
        <f t="shared" si="235"/>
        <v>6226.22025</v>
      </c>
      <c r="BR116" s="11">
        <v>3</v>
      </c>
      <c r="BS116" s="11">
        <v>680</v>
      </c>
      <c r="BT116" s="11">
        <v>1.93</v>
      </c>
      <c r="BU116" s="16">
        <f t="shared" si="236"/>
        <v>4.45238805970149</v>
      </c>
      <c r="BV116" s="11">
        <v>0.98</v>
      </c>
      <c r="BW116" s="11">
        <v>2.3</v>
      </c>
      <c r="BX116" s="8">
        <f t="shared" si="237"/>
        <v>3.254</v>
      </c>
      <c r="BY116" s="9">
        <v>1.15</v>
      </c>
      <c r="BZ116" s="17">
        <v>1.015</v>
      </c>
      <c r="CA116" s="18">
        <f t="shared" si="238"/>
        <v>315878.578482539</v>
      </c>
      <c r="CC116" s="1" t="s">
        <v>30</v>
      </c>
      <c r="CD116" s="1" t="s">
        <v>31</v>
      </c>
      <c r="CE116" s="1" t="s">
        <v>32</v>
      </c>
      <c r="CF116" s="1" t="s">
        <v>12</v>
      </c>
      <c r="CG116" s="1"/>
      <c r="CH116" s="11">
        <f t="shared" si="239"/>
        <v>2893</v>
      </c>
      <c r="CI116" s="11">
        <v>1.871</v>
      </c>
      <c r="CJ116" s="12">
        <v>1.35</v>
      </c>
      <c r="CK116" s="13">
        <f t="shared" si="240"/>
        <v>7307.28405</v>
      </c>
      <c r="CL116" s="11">
        <v>3</v>
      </c>
      <c r="CM116" s="11">
        <v>680</v>
      </c>
      <c r="CN116" s="11">
        <v>1.93</v>
      </c>
      <c r="CO116" s="16">
        <f t="shared" si="241"/>
        <v>4.45238805970149</v>
      </c>
      <c r="CP116" s="11">
        <v>0.98</v>
      </c>
      <c r="CQ116" s="11">
        <v>2.3</v>
      </c>
      <c r="CR116" s="8">
        <f t="shared" si="242"/>
        <v>3.254</v>
      </c>
      <c r="CS116" s="9">
        <v>1.15</v>
      </c>
      <c r="CT116" s="17">
        <v>1.085</v>
      </c>
      <c r="CU116" s="18">
        <f t="shared" si="243"/>
        <v>396292.069022165</v>
      </c>
      <c r="CW116" s="1" t="s">
        <v>30</v>
      </c>
      <c r="CX116" s="1" t="s">
        <v>31</v>
      </c>
      <c r="CY116" s="1" t="s">
        <v>32</v>
      </c>
      <c r="CZ116" s="1" t="s">
        <v>12</v>
      </c>
      <c r="DA116" s="1"/>
      <c r="DB116" s="11">
        <f t="shared" si="244"/>
        <v>2905</v>
      </c>
      <c r="DC116" s="11">
        <v>1.871</v>
      </c>
      <c r="DD116" s="12">
        <v>1.35</v>
      </c>
      <c r="DE116" s="13">
        <f t="shared" si="245"/>
        <v>7337.59425</v>
      </c>
      <c r="DF116" s="11">
        <v>3</v>
      </c>
      <c r="DG116" s="11">
        <v>680</v>
      </c>
      <c r="DH116" s="11">
        <v>1.93</v>
      </c>
      <c r="DI116" s="16">
        <f t="shared" si="246"/>
        <v>4.45238805970149</v>
      </c>
      <c r="DJ116" s="11">
        <v>0.98</v>
      </c>
      <c r="DK116" s="11">
        <v>2.3</v>
      </c>
      <c r="DL116" s="8">
        <f t="shared" si="247"/>
        <v>3.254</v>
      </c>
      <c r="DM116" s="9">
        <v>1.15</v>
      </c>
      <c r="DN116" s="17">
        <v>1.085</v>
      </c>
      <c r="DO116" s="18">
        <f t="shared" si="248"/>
        <v>397935.866059243</v>
      </c>
      <c r="DQ116" s="1" t="s">
        <v>30</v>
      </c>
      <c r="DR116" s="1" t="s">
        <v>31</v>
      </c>
      <c r="DS116" s="1" t="s">
        <v>32</v>
      </c>
      <c r="DT116" s="1" t="s">
        <v>12</v>
      </c>
      <c r="DU116" s="1"/>
      <c r="DV116" s="11">
        <f t="shared" si="249"/>
        <v>2964</v>
      </c>
      <c r="DW116" s="11">
        <v>1.871</v>
      </c>
      <c r="DX116" s="12">
        <v>1.35</v>
      </c>
      <c r="DY116" s="13">
        <f t="shared" si="250"/>
        <v>7486.6194</v>
      </c>
      <c r="DZ116" s="11">
        <v>3</v>
      </c>
      <c r="EA116" s="11">
        <v>680</v>
      </c>
      <c r="EB116" s="11">
        <v>2.02</v>
      </c>
      <c r="EC116" s="16">
        <f t="shared" si="251"/>
        <v>4.54238805970149</v>
      </c>
      <c r="ED116" s="11">
        <v>0.98</v>
      </c>
      <c r="EE116" s="11">
        <v>3.1</v>
      </c>
      <c r="EF116" s="8">
        <f t="shared" si="252"/>
        <v>4.038</v>
      </c>
      <c r="EG116" s="9">
        <v>1.15</v>
      </c>
      <c r="EH116" s="17">
        <v>1.2</v>
      </c>
      <c r="EI116" s="18">
        <f t="shared" si="253"/>
        <v>568508.084021969</v>
      </c>
    </row>
    <row r="117" s="1" customFormat="1" customHeight="1" spans="1:140">
      <c r="A117" s="15">
        <f>M186</f>
        <v>91597.065645</v>
      </c>
      <c r="B117" s="15">
        <f>M203</f>
        <v>107942.2404732</v>
      </c>
      <c r="C117" s="1">
        <f>M219</f>
        <v>91641.79763424</v>
      </c>
      <c r="D117" s="1">
        <v>1</v>
      </c>
      <c r="E117" s="1"/>
      <c r="F117" s="11">
        <v>2465</v>
      </c>
      <c r="G117" s="11">
        <v>1.286</v>
      </c>
      <c r="H117" s="12">
        <v>1.35</v>
      </c>
      <c r="I117" s="13">
        <f t="shared" si="223"/>
        <v>4279.4865</v>
      </c>
      <c r="J117" s="11">
        <v>3</v>
      </c>
      <c r="K117" s="11">
        <v>680</v>
      </c>
      <c r="L117" s="11">
        <v>1.93</v>
      </c>
      <c r="M117" s="16">
        <f t="shared" si="224"/>
        <v>4.45238805970149</v>
      </c>
      <c r="N117" s="11">
        <v>0.98</v>
      </c>
      <c r="O117" s="11">
        <v>2.3</v>
      </c>
      <c r="P117" s="8">
        <f t="shared" si="225"/>
        <v>3.254</v>
      </c>
      <c r="Q117" s="9">
        <v>1.15</v>
      </c>
      <c r="R117" s="17">
        <v>1</v>
      </c>
      <c r="S117" s="18">
        <f t="shared" si="226"/>
        <v>213905.185935471</v>
      </c>
      <c r="U117" s="15">
        <f>AG186</f>
        <v>91597.065645</v>
      </c>
      <c r="V117" s="15">
        <f>AG203</f>
        <v>107942.2404732</v>
      </c>
      <c r="W117" s="1">
        <f>AG219</f>
        <v>110487.839616</v>
      </c>
      <c r="X117" s="1">
        <v>1</v>
      </c>
      <c r="Y117" s="1"/>
      <c r="Z117" s="11">
        <v>2465</v>
      </c>
      <c r="AA117" s="11">
        <v>1.286</v>
      </c>
      <c r="AB117" s="12">
        <v>1.35</v>
      </c>
      <c r="AC117" s="13">
        <f t="shared" si="227"/>
        <v>4279.4865</v>
      </c>
      <c r="AD117" s="11">
        <v>3</v>
      </c>
      <c r="AE117" s="11">
        <v>680</v>
      </c>
      <c r="AF117" s="11">
        <v>1.93</v>
      </c>
      <c r="AG117" s="16">
        <f t="shared" si="228"/>
        <v>4.45238805970149</v>
      </c>
      <c r="AH117" s="11">
        <v>0.98</v>
      </c>
      <c r="AI117" s="11">
        <v>2.3</v>
      </c>
      <c r="AJ117" s="8">
        <f t="shared" si="229"/>
        <v>3.254</v>
      </c>
      <c r="AK117" s="9">
        <v>1.15</v>
      </c>
      <c r="AL117" s="17">
        <v>1</v>
      </c>
      <c r="AM117" s="18">
        <f t="shared" si="230"/>
        <v>213905.185935471</v>
      </c>
      <c r="AO117" s="15">
        <f>BA186</f>
        <v>91597.065645</v>
      </c>
      <c r="AP117" s="15">
        <f>BA203</f>
        <v>107942.2404732</v>
      </c>
      <c r="AQ117" s="1">
        <f>BA219</f>
        <v>100474.9271892</v>
      </c>
      <c r="AR117" s="1">
        <v>1</v>
      </c>
      <c r="AS117" s="1"/>
      <c r="AT117" s="11">
        <v>2465</v>
      </c>
      <c r="AU117" s="11">
        <v>1.286</v>
      </c>
      <c r="AV117" s="12">
        <v>1.35</v>
      </c>
      <c r="AW117" s="13">
        <f t="shared" si="231"/>
        <v>4279.4865</v>
      </c>
      <c r="AX117" s="11">
        <v>3</v>
      </c>
      <c r="AY117" s="11">
        <v>680</v>
      </c>
      <c r="AZ117" s="11">
        <v>1.93</v>
      </c>
      <c r="BA117" s="16">
        <f t="shared" si="232"/>
        <v>4.45238805970149</v>
      </c>
      <c r="BB117" s="11">
        <v>0.98</v>
      </c>
      <c r="BC117" s="11">
        <v>2.3</v>
      </c>
      <c r="BD117" s="8">
        <f t="shared" si="233"/>
        <v>3.254</v>
      </c>
      <c r="BE117" s="9">
        <v>1.15</v>
      </c>
      <c r="BF117" s="17">
        <v>1.015</v>
      </c>
      <c r="BG117" s="18">
        <f t="shared" si="234"/>
        <v>217113.763724503</v>
      </c>
      <c r="BI117" s="15">
        <f>BU186</f>
        <v>91597.065645</v>
      </c>
      <c r="BJ117" s="15">
        <f>BU203</f>
        <v>107942.2404732</v>
      </c>
      <c r="BK117" s="1">
        <f>BU219</f>
        <v>141712.849656</v>
      </c>
      <c r="BL117" s="1">
        <v>1</v>
      </c>
      <c r="BM117" s="1"/>
      <c r="BN117" s="11">
        <v>2465</v>
      </c>
      <c r="BO117" s="11">
        <v>1.286</v>
      </c>
      <c r="BP117" s="12">
        <v>1.35</v>
      </c>
      <c r="BQ117" s="13">
        <f t="shared" si="235"/>
        <v>4279.4865</v>
      </c>
      <c r="BR117" s="11">
        <v>3</v>
      </c>
      <c r="BS117" s="11">
        <v>680</v>
      </c>
      <c r="BT117" s="11">
        <v>1.93</v>
      </c>
      <c r="BU117" s="16">
        <f t="shared" si="236"/>
        <v>4.45238805970149</v>
      </c>
      <c r="BV117" s="11">
        <v>0.98</v>
      </c>
      <c r="BW117" s="11">
        <v>2.3</v>
      </c>
      <c r="BX117" s="8">
        <f t="shared" si="237"/>
        <v>3.254</v>
      </c>
      <c r="BY117" s="9">
        <v>1.15</v>
      </c>
      <c r="BZ117" s="17">
        <v>1.015</v>
      </c>
      <c r="CA117" s="18">
        <f t="shared" si="238"/>
        <v>217113.763724503</v>
      </c>
      <c r="CC117" s="15">
        <f>CO186</f>
        <v>107501.140329</v>
      </c>
      <c r="CD117" s="15">
        <f>CO203</f>
        <v>107942.2404732</v>
      </c>
      <c r="CE117" s="1">
        <f>CO219</f>
        <v>116478.8190684</v>
      </c>
      <c r="CF117" s="1">
        <v>1</v>
      </c>
      <c r="CG117" s="1"/>
      <c r="CH117" s="11">
        <f t="shared" si="239"/>
        <v>2893</v>
      </c>
      <c r="CI117" s="11">
        <v>1.286</v>
      </c>
      <c r="CJ117" s="12">
        <v>1.35</v>
      </c>
      <c r="CK117" s="13">
        <f t="shared" si="240"/>
        <v>5022.5373</v>
      </c>
      <c r="CL117" s="11">
        <v>3</v>
      </c>
      <c r="CM117" s="11">
        <v>680</v>
      </c>
      <c r="CN117" s="11">
        <v>1.93</v>
      </c>
      <c r="CO117" s="16">
        <f t="shared" si="241"/>
        <v>4.45238805970149</v>
      </c>
      <c r="CP117" s="11">
        <v>0.98</v>
      </c>
      <c r="CQ117" s="11">
        <v>2.3</v>
      </c>
      <c r="CR117" s="8">
        <f t="shared" si="242"/>
        <v>3.254</v>
      </c>
      <c r="CS117" s="9">
        <v>1.15</v>
      </c>
      <c r="CT117" s="17">
        <v>1.085</v>
      </c>
      <c r="CU117" s="18">
        <f t="shared" si="243"/>
        <v>272384.607569484</v>
      </c>
      <c r="CW117" s="15">
        <f>DI186</f>
        <v>107947.048965</v>
      </c>
      <c r="CX117" s="15">
        <f>DI203</f>
        <v>107942.2404732</v>
      </c>
      <c r="CY117" s="1">
        <f>DI219</f>
        <v>136207.92924</v>
      </c>
      <c r="CZ117" s="1">
        <v>1</v>
      </c>
      <c r="DA117" s="1"/>
      <c r="DB117" s="11">
        <f t="shared" si="244"/>
        <v>2905</v>
      </c>
      <c r="DC117" s="11">
        <v>1.286</v>
      </c>
      <c r="DD117" s="12">
        <v>1.35</v>
      </c>
      <c r="DE117" s="13">
        <f t="shared" si="245"/>
        <v>5043.3705</v>
      </c>
      <c r="DF117" s="11">
        <v>3</v>
      </c>
      <c r="DG117" s="11">
        <v>680</v>
      </c>
      <c r="DH117" s="11">
        <v>1.93</v>
      </c>
      <c r="DI117" s="16">
        <f t="shared" si="246"/>
        <v>4.45238805970149</v>
      </c>
      <c r="DJ117" s="11">
        <v>0.98</v>
      </c>
      <c r="DK117" s="11">
        <v>2.3</v>
      </c>
      <c r="DL117" s="8">
        <f t="shared" si="247"/>
        <v>3.254</v>
      </c>
      <c r="DM117" s="9">
        <v>1.15</v>
      </c>
      <c r="DN117" s="17">
        <v>1.085</v>
      </c>
      <c r="DO117" s="18">
        <f t="shared" si="248"/>
        <v>273514.443480592</v>
      </c>
      <c r="DQ117" s="15">
        <f>EC186</f>
        <v>136675.793124</v>
      </c>
      <c r="DR117" s="15">
        <f>EC203</f>
        <v>107942.2404732</v>
      </c>
      <c r="DS117" s="1">
        <f>EC219</f>
        <v>231632.8102845</v>
      </c>
      <c r="DT117" s="1">
        <v>1</v>
      </c>
      <c r="DU117" s="1"/>
      <c r="DV117" s="11">
        <f t="shared" si="249"/>
        <v>2964</v>
      </c>
      <c r="DW117" s="11">
        <v>1.286</v>
      </c>
      <c r="DX117" s="12">
        <v>1.35</v>
      </c>
      <c r="DY117" s="13">
        <f t="shared" si="250"/>
        <v>5145.8004</v>
      </c>
      <c r="DZ117" s="11">
        <v>3</v>
      </c>
      <c r="EA117" s="11">
        <v>680</v>
      </c>
      <c r="EB117" s="11">
        <v>2.02</v>
      </c>
      <c r="EC117" s="16">
        <f t="shared" si="251"/>
        <v>4.54238805970149</v>
      </c>
      <c r="ED117" s="11">
        <v>0.98</v>
      </c>
      <c r="EE117" s="11">
        <v>3.1</v>
      </c>
      <c r="EF117" s="8">
        <f t="shared" si="252"/>
        <v>4.038</v>
      </c>
      <c r="EG117" s="9">
        <v>1.15</v>
      </c>
      <c r="EH117" s="17">
        <v>1.2</v>
      </c>
      <c r="EI117" s="18">
        <f t="shared" si="253"/>
        <v>390754.353849414</v>
      </c>
    </row>
    <row r="118" s="1" customFormat="1" customHeight="1" spans="1:140">
      <c r="A118" s="19" t="s">
        <v>34</v>
      </c>
      <c r="B118" s="19"/>
      <c r="C118" s="19"/>
      <c r="D118" s="20" t="s">
        <v>35</v>
      </c>
      <c r="E118" s="20"/>
      <c r="F118" s="11">
        <v>2465</v>
      </c>
      <c r="G118" s="11">
        <v>1.871</v>
      </c>
      <c r="H118" s="12">
        <v>1.35</v>
      </c>
      <c r="I118" s="13">
        <f t="shared" si="223"/>
        <v>6226.22025</v>
      </c>
      <c r="J118" s="11">
        <v>3</v>
      </c>
      <c r="K118" s="11">
        <v>680</v>
      </c>
      <c r="L118" s="11">
        <v>1.93</v>
      </c>
      <c r="M118" s="16">
        <f t="shared" si="224"/>
        <v>4.45238805970149</v>
      </c>
      <c r="N118" s="11">
        <v>0.98</v>
      </c>
      <c r="O118" s="11">
        <v>2.3</v>
      </c>
      <c r="P118" s="8">
        <f t="shared" si="225"/>
        <v>3.254</v>
      </c>
      <c r="Q118" s="9">
        <v>1.15</v>
      </c>
      <c r="R118" s="17">
        <v>1</v>
      </c>
      <c r="S118" s="18">
        <f t="shared" si="226"/>
        <v>311210.422150284</v>
      </c>
      <c r="U118" s="19" t="s">
        <v>34</v>
      </c>
      <c r="V118" s="19"/>
      <c r="W118" s="19"/>
      <c r="X118" s="20" t="s">
        <v>35</v>
      </c>
      <c r="Y118" s="20"/>
      <c r="Z118" s="11">
        <v>2465</v>
      </c>
      <c r="AA118" s="11">
        <v>1.871</v>
      </c>
      <c r="AB118" s="12">
        <v>1.35</v>
      </c>
      <c r="AC118" s="13">
        <f t="shared" si="227"/>
        <v>6226.22025</v>
      </c>
      <c r="AD118" s="11">
        <v>3</v>
      </c>
      <c r="AE118" s="11">
        <v>680</v>
      </c>
      <c r="AF118" s="11">
        <v>1.93</v>
      </c>
      <c r="AG118" s="16">
        <f t="shared" si="228"/>
        <v>4.45238805970149</v>
      </c>
      <c r="AH118" s="11">
        <v>0.98</v>
      </c>
      <c r="AI118" s="11">
        <v>2.3</v>
      </c>
      <c r="AJ118" s="8">
        <f t="shared" si="229"/>
        <v>3.254</v>
      </c>
      <c r="AK118" s="9">
        <v>1.15</v>
      </c>
      <c r="AL118" s="17">
        <v>1</v>
      </c>
      <c r="AM118" s="18">
        <f t="shared" si="230"/>
        <v>311210.422150284</v>
      </c>
      <c r="AO118" s="19" t="s">
        <v>34</v>
      </c>
      <c r="AP118" s="19"/>
      <c r="AQ118" s="19"/>
      <c r="AR118" s="20" t="s">
        <v>35</v>
      </c>
      <c r="AS118" s="20"/>
      <c r="AT118" s="11">
        <v>2465</v>
      </c>
      <c r="AU118" s="11">
        <v>1.871</v>
      </c>
      <c r="AV118" s="12">
        <v>1.35</v>
      </c>
      <c r="AW118" s="13">
        <f t="shared" si="231"/>
        <v>6226.22025</v>
      </c>
      <c r="AX118" s="11">
        <v>3</v>
      </c>
      <c r="AY118" s="11">
        <v>680</v>
      </c>
      <c r="AZ118" s="11">
        <v>1.93</v>
      </c>
      <c r="BA118" s="16">
        <f t="shared" si="232"/>
        <v>4.45238805970149</v>
      </c>
      <c r="BB118" s="11">
        <v>0.98</v>
      </c>
      <c r="BC118" s="11">
        <v>2.3</v>
      </c>
      <c r="BD118" s="8">
        <f t="shared" si="233"/>
        <v>3.254</v>
      </c>
      <c r="BE118" s="9">
        <v>1.15</v>
      </c>
      <c r="BF118" s="17">
        <v>1.015</v>
      </c>
      <c r="BG118" s="18">
        <f t="shared" si="234"/>
        <v>315878.578482539</v>
      </c>
      <c r="BI118" s="19" t="s">
        <v>34</v>
      </c>
      <c r="BJ118" s="19"/>
      <c r="BK118" s="19"/>
      <c r="BL118" s="20" t="s">
        <v>35</v>
      </c>
      <c r="BM118" s="20"/>
      <c r="BN118" s="11">
        <v>2465</v>
      </c>
      <c r="BO118" s="11">
        <v>1.871</v>
      </c>
      <c r="BP118" s="12">
        <v>1.35</v>
      </c>
      <c r="BQ118" s="13">
        <f t="shared" si="235"/>
        <v>6226.22025</v>
      </c>
      <c r="BR118" s="11">
        <v>3</v>
      </c>
      <c r="BS118" s="11">
        <v>680</v>
      </c>
      <c r="BT118" s="11">
        <v>1.93</v>
      </c>
      <c r="BU118" s="16">
        <f t="shared" si="236"/>
        <v>4.45238805970149</v>
      </c>
      <c r="BV118" s="11">
        <v>0.98</v>
      </c>
      <c r="BW118" s="11">
        <v>2.3</v>
      </c>
      <c r="BX118" s="8">
        <f t="shared" si="237"/>
        <v>3.254</v>
      </c>
      <c r="BY118" s="9">
        <v>1.15</v>
      </c>
      <c r="BZ118" s="17">
        <v>1.015</v>
      </c>
      <c r="CA118" s="18">
        <f t="shared" si="238"/>
        <v>315878.578482539</v>
      </c>
      <c r="CC118" s="19" t="s">
        <v>34</v>
      </c>
      <c r="CD118" s="19"/>
      <c r="CE118" s="19"/>
      <c r="CF118" s="20" t="s">
        <v>35</v>
      </c>
      <c r="CG118" s="20"/>
      <c r="CH118" s="11">
        <f t="shared" si="239"/>
        <v>2893</v>
      </c>
      <c r="CI118" s="11">
        <v>1.871</v>
      </c>
      <c r="CJ118" s="12">
        <v>1.35</v>
      </c>
      <c r="CK118" s="13">
        <f t="shared" si="240"/>
        <v>7307.28405</v>
      </c>
      <c r="CL118" s="11">
        <v>3</v>
      </c>
      <c r="CM118" s="11">
        <v>680</v>
      </c>
      <c r="CN118" s="11">
        <v>1.93</v>
      </c>
      <c r="CO118" s="16">
        <f t="shared" si="241"/>
        <v>4.45238805970149</v>
      </c>
      <c r="CP118" s="11">
        <v>0.98</v>
      </c>
      <c r="CQ118" s="11">
        <v>2.3</v>
      </c>
      <c r="CR118" s="8">
        <f t="shared" si="242"/>
        <v>3.254</v>
      </c>
      <c r="CS118" s="9">
        <v>1.15</v>
      </c>
      <c r="CT118" s="17">
        <v>1.085</v>
      </c>
      <c r="CU118" s="18">
        <f t="shared" si="243"/>
        <v>396292.069022165</v>
      </c>
      <c r="CW118" s="19" t="s">
        <v>34</v>
      </c>
      <c r="CX118" s="19"/>
      <c r="CY118" s="19"/>
      <c r="CZ118" s="20" t="s">
        <v>35</v>
      </c>
      <c r="DA118" s="20"/>
      <c r="DB118" s="11">
        <f t="shared" si="244"/>
        <v>2905</v>
      </c>
      <c r="DC118" s="11">
        <v>1.871</v>
      </c>
      <c r="DD118" s="12">
        <v>1.35</v>
      </c>
      <c r="DE118" s="13">
        <f t="shared" si="245"/>
        <v>7337.59425</v>
      </c>
      <c r="DF118" s="11">
        <v>3</v>
      </c>
      <c r="DG118" s="11">
        <v>680</v>
      </c>
      <c r="DH118" s="11">
        <v>1.93</v>
      </c>
      <c r="DI118" s="16">
        <f t="shared" si="246"/>
        <v>4.45238805970149</v>
      </c>
      <c r="DJ118" s="11">
        <v>0.98</v>
      </c>
      <c r="DK118" s="11">
        <v>2.3</v>
      </c>
      <c r="DL118" s="8">
        <f t="shared" si="247"/>
        <v>3.254</v>
      </c>
      <c r="DM118" s="9">
        <v>1.15</v>
      </c>
      <c r="DN118" s="17">
        <v>1.085</v>
      </c>
      <c r="DO118" s="18">
        <f t="shared" si="248"/>
        <v>397935.866059243</v>
      </c>
      <c r="DQ118" s="19" t="s">
        <v>34</v>
      </c>
      <c r="DR118" s="19"/>
      <c r="DS118" s="19"/>
      <c r="DT118" s="20" t="s">
        <v>35</v>
      </c>
      <c r="DU118" s="20"/>
      <c r="DV118" s="11">
        <f t="shared" si="249"/>
        <v>2964</v>
      </c>
      <c r="DW118" s="11">
        <v>1.871</v>
      </c>
      <c r="DX118" s="12">
        <v>1.35</v>
      </c>
      <c r="DY118" s="13">
        <f t="shared" si="250"/>
        <v>7486.6194</v>
      </c>
      <c r="DZ118" s="11">
        <v>3</v>
      </c>
      <c r="EA118" s="11">
        <v>680</v>
      </c>
      <c r="EB118" s="11">
        <v>2.02</v>
      </c>
      <c r="EC118" s="16">
        <f t="shared" si="251"/>
        <v>4.54238805970149</v>
      </c>
      <c r="ED118" s="11">
        <v>0.98</v>
      </c>
      <c r="EE118" s="11">
        <v>3.1</v>
      </c>
      <c r="EF118" s="8">
        <f t="shared" si="252"/>
        <v>4.038</v>
      </c>
      <c r="EG118" s="9">
        <v>1.15</v>
      </c>
      <c r="EH118" s="17">
        <v>1.2</v>
      </c>
      <c r="EI118" s="18">
        <f t="shared" si="253"/>
        <v>568508.084021969</v>
      </c>
    </row>
    <row r="119" s="1" customFormat="1" customHeight="1" spans="1:140">
      <c r="A119" s="19"/>
      <c r="B119" s="19"/>
      <c r="C119" s="19"/>
      <c r="D119" s="20"/>
      <c r="E119" s="20"/>
      <c r="F119" s="11">
        <v>2465</v>
      </c>
      <c r="G119" s="11">
        <v>1.286</v>
      </c>
      <c r="H119" s="12">
        <v>1.35</v>
      </c>
      <c r="I119" s="13">
        <f t="shared" si="223"/>
        <v>4279.4865</v>
      </c>
      <c r="J119" s="11">
        <v>3</v>
      </c>
      <c r="K119" s="11">
        <v>430</v>
      </c>
      <c r="L119" s="11">
        <v>1.93</v>
      </c>
      <c r="M119" s="16">
        <f t="shared" si="224"/>
        <v>3.99172839506173</v>
      </c>
      <c r="N119" s="11">
        <v>0.98</v>
      </c>
      <c r="O119" s="11">
        <v>2.3</v>
      </c>
      <c r="P119" s="8">
        <f t="shared" si="225"/>
        <v>3.254</v>
      </c>
      <c r="Q119" s="9">
        <v>1.15</v>
      </c>
      <c r="R119" s="17">
        <v>1</v>
      </c>
      <c r="S119" s="18">
        <f t="shared" si="226"/>
        <v>191773.806123904</v>
      </c>
      <c r="U119" s="19"/>
      <c r="V119" s="19"/>
      <c r="W119" s="19"/>
      <c r="X119" s="20"/>
      <c r="Y119" s="20"/>
      <c r="Z119" s="11">
        <v>2465</v>
      </c>
      <c r="AA119" s="11">
        <v>1.286</v>
      </c>
      <c r="AB119" s="12">
        <v>1.35</v>
      </c>
      <c r="AC119" s="13">
        <f t="shared" si="227"/>
        <v>4279.4865</v>
      </c>
      <c r="AD119" s="11">
        <v>3</v>
      </c>
      <c r="AE119" s="11">
        <v>430</v>
      </c>
      <c r="AF119" s="11">
        <v>1.93</v>
      </c>
      <c r="AG119" s="16">
        <f t="shared" si="228"/>
        <v>3.99172839506173</v>
      </c>
      <c r="AH119" s="11">
        <v>0.98</v>
      </c>
      <c r="AI119" s="11">
        <v>2.3</v>
      </c>
      <c r="AJ119" s="8">
        <f t="shared" si="229"/>
        <v>3.254</v>
      </c>
      <c r="AK119" s="9">
        <v>1.15</v>
      </c>
      <c r="AL119" s="17">
        <v>1</v>
      </c>
      <c r="AM119" s="18">
        <f t="shared" si="230"/>
        <v>191773.806123904</v>
      </c>
      <c r="AO119" s="19"/>
      <c r="AP119" s="19"/>
      <c r="AQ119" s="19"/>
      <c r="AR119" s="20"/>
      <c r="AS119" s="20"/>
      <c r="AT119" s="11">
        <v>2465</v>
      </c>
      <c r="AU119" s="11">
        <v>1.286</v>
      </c>
      <c r="AV119" s="12">
        <v>1.35</v>
      </c>
      <c r="AW119" s="13">
        <f t="shared" si="231"/>
        <v>4279.4865</v>
      </c>
      <c r="AX119" s="11">
        <v>3</v>
      </c>
      <c r="AY119" s="11">
        <v>430</v>
      </c>
      <c r="AZ119" s="11">
        <v>1.93</v>
      </c>
      <c r="BA119" s="16">
        <f t="shared" si="232"/>
        <v>3.99172839506173</v>
      </c>
      <c r="BB119" s="11">
        <v>0.98</v>
      </c>
      <c r="BC119" s="11">
        <v>2.3</v>
      </c>
      <c r="BD119" s="8">
        <f t="shared" si="233"/>
        <v>3.254</v>
      </c>
      <c r="BE119" s="9">
        <v>1.15</v>
      </c>
      <c r="BF119" s="17">
        <v>1.015</v>
      </c>
      <c r="BG119" s="18">
        <f t="shared" si="234"/>
        <v>194650.413215762</v>
      </c>
      <c r="BI119" s="19"/>
      <c r="BJ119" s="19"/>
      <c r="BK119" s="19"/>
      <c r="BL119" s="20"/>
      <c r="BM119" s="20"/>
      <c r="BN119" s="11">
        <v>2465</v>
      </c>
      <c r="BO119" s="11">
        <v>1.286</v>
      </c>
      <c r="BP119" s="12">
        <v>1.35</v>
      </c>
      <c r="BQ119" s="13">
        <f t="shared" si="235"/>
        <v>4279.4865</v>
      </c>
      <c r="BR119" s="11">
        <v>3</v>
      </c>
      <c r="BS119" s="11">
        <v>430</v>
      </c>
      <c r="BT119" s="11">
        <v>1.93</v>
      </c>
      <c r="BU119" s="16">
        <f t="shared" si="236"/>
        <v>3.99172839506173</v>
      </c>
      <c r="BV119" s="11">
        <v>0.98</v>
      </c>
      <c r="BW119" s="11">
        <v>2.3</v>
      </c>
      <c r="BX119" s="8">
        <f t="shared" si="237"/>
        <v>3.254</v>
      </c>
      <c r="BY119" s="9">
        <v>1.15</v>
      </c>
      <c r="BZ119" s="17">
        <v>1.015</v>
      </c>
      <c r="CA119" s="18">
        <f t="shared" si="238"/>
        <v>194650.413215762</v>
      </c>
      <c r="CC119" s="19"/>
      <c r="CD119" s="19"/>
      <c r="CE119" s="19"/>
      <c r="CF119" s="20"/>
      <c r="CG119" s="20"/>
      <c r="CH119" s="11">
        <f t="shared" si="239"/>
        <v>2893</v>
      </c>
      <c r="CI119" s="11">
        <v>1.286</v>
      </c>
      <c r="CJ119" s="12">
        <v>1.35</v>
      </c>
      <c r="CK119" s="13">
        <f t="shared" si="240"/>
        <v>5022.5373</v>
      </c>
      <c r="CL119" s="11">
        <v>3</v>
      </c>
      <c r="CM119" s="11">
        <v>430</v>
      </c>
      <c r="CN119" s="11">
        <v>1.93</v>
      </c>
      <c r="CO119" s="16">
        <f t="shared" si="241"/>
        <v>3.99172839506173</v>
      </c>
      <c r="CP119" s="11">
        <v>0.98</v>
      </c>
      <c r="CQ119" s="11">
        <v>2.3</v>
      </c>
      <c r="CR119" s="8">
        <f t="shared" si="242"/>
        <v>3.254</v>
      </c>
      <c r="CS119" s="9">
        <v>1.15</v>
      </c>
      <c r="CT119" s="17">
        <v>1.085</v>
      </c>
      <c r="CU119" s="18">
        <f t="shared" si="243"/>
        <v>244202.741951867</v>
      </c>
      <c r="CW119" s="19"/>
      <c r="CX119" s="19"/>
      <c r="CY119" s="19"/>
      <c r="CZ119" s="20"/>
      <c r="DA119" s="20"/>
      <c r="DB119" s="11">
        <f t="shared" si="244"/>
        <v>2905</v>
      </c>
      <c r="DC119" s="11">
        <v>1.286</v>
      </c>
      <c r="DD119" s="12">
        <v>1.35</v>
      </c>
      <c r="DE119" s="13">
        <f t="shared" si="245"/>
        <v>5043.3705</v>
      </c>
      <c r="DF119" s="11">
        <v>3</v>
      </c>
      <c r="DG119" s="11">
        <v>430</v>
      </c>
      <c r="DH119" s="11">
        <v>1.93</v>
      </c>
      <c r="DI119" s="16">
        <f t="shared" si="246"/>
        <v>3.99172839506173</v>
      </c>
      <c r="DJ119" s="11">
        <v>0.98</v>
      </c>
      <c r="DK119" s="11">
        <v>2.3</v>
      </c>
      <c r="DL119" s="8">
        <f t="shared" si="247"/>
        <v>3.254</v>
      </c>
      <c r="DM119" s="9">
        <v>1.15</v>
      </c>
      <c r="DN119" s="17">
        <v>1.085</v>
      </c>
      <c r="DO119" s="18">
        <f t="shared" si="248"/>
        <v>245215.681081981</v>
      </c>
      <c r="DQ119" s="19"/>
      <c r="DR119" s="19"/>
      <c r="DS119" s="19"/>
      <c r="DT119" s="20"/>
      <c r="DU119" s="20"/>
      <c r="DV119" s="11">
        <f t="shared" si="249"/>
        <v>2964</v>
      </c>
      <c r="DW119" s="11">
        <v>1.286</v>
      </c>
      <c r="DX119" s="12">
        <v>1.35</v>
      </c>
      <c r="DY119" s="13">
        <f t="shared" si="250"/>
        <v>5145.8004</v>
      </c>
      <c r="DZ119" s="11">
        <v>3</v>
      </c>
      <c r="EA119" s="11">
        <v>430</v>
      </c>
      <c r="EB119" s="11">
        <v>2.02</v>
      </c>
      <c r="EC119" s="16">
        <f t="shared" si="251"/>
        <v>4.08172839506173</v>
      </c>
      <c r="ED119" s="11">
        <v>0.98</v>
      </c>
      <c r="EE119" s="11">
        <v>3.1</v>
      </c>
      <c r="EF119" s="8">
        <f t="shared" si="252"/>
        <v>4.038</v>
      </c>
      <c r="EG119" s="9">
        <v>1.15</v>
      </c>
      <c r="EH119" s="17">
        <v>1.2</v>
      </c>
      <c r="EI119" s="18">
        <f t="shared" si="253"/>
        <v>351126.570570011</v>
      </c>
    </row>
    <row r="120" s="1" customFormat="1" customHeight="1" spans="1:140">
      <c r="A120" s="21">
        <f>A115+B115+C115+D115+A117+B117+C117</f>
        <v>3750102.58719935</v>
      </c>
      <c r="B120" s="21"/>
      <c r="C120" s="21"/>
      <c r="D120" s="22">
        <f>A120/E115</f>
        <v>208339.032622186</v>
      </c>
      <c r="E120" s="22"/>
      <c r="F120" s="11">
        <v>2465</v>
      </c>
      <c r="G120" s="11">
        <v>1.871</v>
      </c>
      <c r="H120" s="12">
        <v>1.35</v>
      </c>
      <c r="I120" s="13">
        <f t="shared" si="223"/>
        <v>6226.22025</v>
      </c>
      <c r="J120" s="11">
        <v>3</v>
      </c>
      <c r="K120" s="11">
        <v>430</v>
      </c>
      <c r="L120" s="11">
        <v>1.93</v>
      </c>
      <c r="M120" s="16">
        <f t="shared" si="224"/>
        <v>3.99172839506173</v>
      </c>
      <c r="N120" s="11">
        <v>0.98</v>
      </c>
      <c r="O120" s="11">
        <v>2.3</v>
      </c>
      <c r="P120" s="8">
        <f t="shared" si="225"/>
        <v>3.254</v>
      </c>
      <c r="Q120" s="9">
        <v>1.15</v>
      </c>
      <c r="R120" s="17">
        <v>1</v>
      </c>
      <c r="S120" s="18">
        <f t="shared" si="226"/>
        <v>279011.501755695</v>
      </c>
      <c r="U120" s="21">
        <f>U115+V115+W115+X115+U117+V117+W117</f>
        <v>4113106.56537028</v>
      </c>
      <c r="V120" s="21"/>
      <c r="W120" s="21"/>
      <c r="X120" s="22">
        <f>U120/Y115</f>
        <v>228505.920298349</v>
      </c>
      <c r="Y120" s="22"/>
      <c r="Z120" s="11">
        <v>2465</v>
      </c>
      <c r="AA120" s="11">
        <v>1.871</v>
      </c>
      <c r="AB120" s="12">
        <v>1.35</v>
      </c>
      <c r="AC120" s="13">
        <f t="shared" si="227"/>
        <v>6226.22025</v>
      </c>
      <c r="AD120" s="11">
        <v>3</v>
      </c>
      <c r="AE120" s="11">
        <v>430</v>
      </c>
      <c r="AF120" s="11">
        <v>1.93</v>
      </c>
      <c r="AG120" s="16">
        <f t="shared" si="228"/>
        <v>3.99172839506173</v>
      </c>
      <c r="AH120" s="11">
        <v>0.98</v>
      </c>
      <c r="AI120" s="11">
        <v>2.3</v>
      </c>
      <c r="AJ120" s="8">
        <f t="shared" si="229"/>
        <v>3.254</v>
      </c>
      <c r="AK120" s="9">
        <v>1.15</v>
      </c>
      <c r="AL120" s="17">
        <v>1</v>
      </c>
      <c r="AM120" s="18">
        <f t="shared" si="230"/>
        <v>279011.501755695</v>
      </c>
      <c r="AO120" s="21">
        <f>AO115+AP115+AQ115+AR115+AO117+AP117+AQ117</f>
        <v>4052684.91707232</v>
      </c>
      <c r="AP120" s="21"/>
      <c r="AQ120" s="21"/>
      <c r="AR120" s="22">
        <f>AO120/AS115</f>
        <v>225149.162059574</v>
      </c>
      <c r="AS120" s="22"/>
      <c r="AT120" s="11">
        <v>2465</v>
      </c>
      <c r="AU120" s="11">
        <v>1.871</v>
      </c>
      <c r="AV120" s="12">
        <v>1.35</v>
      </c>
      <c r="AW120" s="13">
        <f t="shared" si="231"/>
        <v>6226.22025</v>
      </c>
      <c r="AX120" s="11">
        <v>3</v>
      </c>
      <c r="AY120" s="11">
        <v>430</v>
      </c>
      <c r="AZ120" s="11">
        <v>1.93</v>
      </c>
      <c r="BA120" s="16">
        <f t="shared" si="232"/>
        <v>3.99172839506173</v>
      </c>
      <c r="BB120" s="11">
        <v>0.98</v>
      </c>
      <c r="BC120" s="11">
        <v>2.3</v>
      </c>
      <c r="BD120" s="8">
        <f t="shared" si="233"/>
        <v>3.254</v>
      </c>
      <c r="BE120" s="9">
        <v>1.15</v>
      </c>
      <c r="BF120" s="17">
        <v>1.015</v>
      </c>
      <c r="BG120" s="18">
        <f t="shared" si="234"/>
        <v>283196.67428203</v>
      </c>
      <c r="BI120" s="21">
        <f>BI115+BJ115+BK115+BL115+BI117+BJ117+BK117</f>
        <v>4527651.27380682</v>
      </c>
      <c r="BJ120" s="21"/>
      <c r="BK120" s="21"/>
      <c r="BL120" s="22">
        <f>BI120/BM115</f>
        <v>251536.181878157</v>
      </c>
      <c r="BM120" s="22"/>
      <c r="BN120" s="11">
        <v>2465</v>
      </c>
      <c r="BO120" s="11">
        <v>1.871</v>
      </c>
      <c r="BP120" s="12">
        <v>1.35</v>
      </c>
      <c r="BQ120" s="13">
        <f t="shared" si="235"/>
        <v>6226.22025</v>
      </c>
      <c r="BR120" s="11">
        <v>3</v>
      </c>
      <c r="BS120" s="11">
        <v>430</v>
      </c>
      <c r="BT120" s="11">
        <v>1.93</v>
      </c>
      <c r="BU120" s="16">
        <f t="shared" si="236"/>
        <v>3.99172839506173</v>
      </c>
      <c r="BV120" s="11">
        <v>0.98</v>
      </c>
      <c r="BW120" s="11">
        <v>2.3</v>
      </c>
      <c r="BX120" s="8">
        <f t="shared" si="237"/>
        <v>3.254</v>
      </c>
      <c r="BY120" s="9">
        <v>1.15</v>
      </c>
      <c r="BZ120" s="17">
        <v>1.015</v>
      </c>
      <c r="CA120" s="18">
        <f t="shared" si="238"/>
        <v>283196.67428203</v>
      </c>
      <c r="CC120" s="21">
        <f>CC115+CD115+CE115+CF115+CC117+CD117+CE117</f>
        <v>4898730.10845782</v>
      </c>
      <c r="CD120" s="21"/>
      <c r="CE120" s="21"/>
      <c r="CF120" s="22">
        <f>CC120/CG115</f>
        <v>272151.672692101</v>
      </c>
      <c r="CG120" s="22"/>
      <c r="CH120" s="11">
        <f t="shared" si="239"/>
        <v>2893</v>
      </c>
      <c r="CI120" s="11">
        <v>1.871</v>
      </c>
      <c r="CJ120" s="12">
        <v>1.35</v>
      </c>
      <c r="CK120" s="13">
        <f t="shared" si="240"/>
        <v>7307.28405</v>
      </c>
      <c r="CL120" s="11">
        <v>3</v>
      </c>
      <c r="CM120" s="11">
        <v>430</v>
      </c>
      <c r="CN120" s="11">
        <v>1.93</v>
      </c>
      <c r="CO120" s="16">
        <f t="shared" si="241"/>
        <v>3.99172839506173</v>
      </c>
      <c r="CP120" s="11">
        <v>0.98</v>
      </c>
      <c r="CQ120" s="11">
        <v>2.3</v>
      </c>
      <c r="CR120" s="8">
        <f t="shared" si="242"/>
        <v>3.254</v>
      </c>
      <c r="CS120" s="9">
        <v>1.15</v>
      </c>
      <c r="CT120" s="17">
        <v>1.085</v>
      </c>
      <c r="CU120" s="18">
        <f t="shared" si="243"/>
        <v>355290.303415196</v>
      </c>
      <c r="CW120" s="21">
        <f>CW115+CX115+CY115+CZ115+CW117+CX117+CY117</f>
        <v>5494584.38099088</v>
      </c>
      <c r="CX120" s="21"/>
      <c r="CY120" s="21"/>
      <c r="CZ120" s="22">
        <f>CW120/DA115</f>
        <v>305254.687832827</v>
      </c>
      <c r="DA120" s="22"/>
      <c r="DB120" s="11">
        <f t="shared" si="244"/>
        <v>2905</v>
      </c>
      <c r="DC120" s="11">
        <v>1.871</v>
      </c>
      <c r="DD120" s="12">
        <v>1.35</v>
      </c>
      <c r="DE120" s="13">
        <f t="shared" si="245"/>
        <v>7337.59425</v>
      </c>
      <c r="DF120" s="11">
        <v>3</v>
      </c>
      <c r="DG120" s="11">
        <v>430</v>
      </c>
      <c r="DH120" s="11">
        <v>1.93</v>
      </c>
      <c r="DI120" s="16">
        <f t="shared" si="246"/>
        <v>3.99172839506173</v>
      </c>
      <c r="DJ120" s="11">
        <v>0.98</v>
      </c>
      <c r="DK120" s="11">
        <v>2.3</v>
      </c>
      <c r="DL120" s="8">
        <f t="shared" si="247"/>
        <v>3.254</v>
      </c>
      <c r="DM120" s="9">
        <v>1.15</v>
      </c>
      <c r="DN120" s="17">
        <v>1.085</v>
      </c>
      <c r="DO120" s="18">
        <f t="shared" si="248"/>
        <v>356764.027452867</v>
      </c>
      <c r="DQ120" s="21">
        <f>DQ115+DR115+DS115+DT115+DQ117+DR117+DS117</f>
        <v>8378693.79398549</v>
      </c>
      <c r="DR120" s="21"/>
      <c r="DS120" s="21"/>
      <c r="DT120" s="22">
        <f>DQ120/DU115</f>
        <v>465482.988554749</v>
      </c>
      <c r="DU120" s="22"/>
      <c r="DV120" s="11">
        <f t="shared" si="249"/>
        <v>2964</v>
      </c>
      <c r="DW120" s="11">
        <v>1.871</v>
      </c>
      <c r="DX120" s="12">
        <v>1.35</v>
      </c>
      <c r="DY120" s="13">
        <f t="shared" si="250"/>
        <v>7486.6194</v>
      </c>
      <c r="DZ120" s="11">
        <v>3</v>
      </c>
      <c r="EA120" s="11">
        <v>430</v>
      </c>
      <c r="EB120" s="11">
        <v>2.02</v>
      </c>
      <c r="EC120" s="16">
        <f t="shared" si="251"/>
        <v>4.08172839506173</v>
      </c>
      <c r="ED120" s="11">
        <v>0.98</v>
      </c>
      <c r="EE120" s="11">
        <v>3.1</v>
      </c>
      <c r="EF120" s="8">
        <f t="shared" si="252"/>
        <v>4.038</v>
      </c>
      <c r="EG120" s="9">
        <v>1.15</v>
      </c>
      <c r="EH120" s="17">
        <v>1.2</v>
      </c>
      <c r="EI120" s="18">
        <f t="shared" si="253"/>
        <v>510853.665269432</v>
      </c>
    </row>
    <row r="121" s="1" customFormat="1" customHeight="1" spans="1:140">
      <c r="A121" s="21"/>
      <c r="B121" s="21"/>
      <c r="C121" s="21"/>
      <c r="D121" s="22"/>
      <c r="E121" s="22"/>
      <c r="F121" s="11"/>
      <c r="G121" s="11"/>
      <c r="H121" s="12"/>
      <c r="I121" s="13"/>
      <c r="J121" s="11"/>
      <c r="K121" s="11"/>
      <c r="L121" s="11"/>
      <c r="M121" s="16"/>
      <c r="N121" s="11"/>
      <c r="O121" s="11"/>
      <c r="P121" s="8"/>
      <c r="Q121" s="9"/>
      <c r="R121" s="17">
        <v>1</v>
      </c>
      <c r="S121" s="18">
        <f t="shared" si="226"/>
        <v>0</v>
      </c>
      <c r="U121" s="21"/>
      <c r="V121" s="21"/>
      <c r="W121" s="21"/>
      <c r="X121" s="22"/>
      <c r="Y121" s="22"/>
      <c r="Z121" s="11"/>
      <c r="AA121" s="11"/>
      <c r="AB121" s="12"/>
      <c r="AC121" s="13"/>
      <c r="AD121" s="11"/>
      <c r="AE121" s="11"/>
      <c r="AF121" s="11"/>
      <c r="AG121" s="16"/>
      <c r="AH121" s="11"/>
      <c r="AI121" s="11"/>
      <c r="AJ121" s="8"/>
      <c r="AK121" s="9"/>
      <c r="AL121" s="17">
        <v>1</v>
      </c>
      <c r="AM121" s="18">
        <f t="shared" si="230"/>
        <v>0</v>
      </c>
      <c r="AO121" s="21"/>
      <c r="AP121" s="21"/>
      <c r="AQ121" s="21"/>
      <c r="AR121" s="22"/>
      <c r="AS121" s="22"/>
      <c r="AT121" s="11"/>
      <c r="AU121" s="11"/>
      <c r="AV121" s="12"/>
      <c r="AW121" s="13"/>
      <c r="AX121" s="11"/>
      <c r="AY121" s="11"/>
      <c r="AZ121" s="11"/>
      <c r="BA121" s="16"/>
      <c r="BB121" s="11"/>
      <c r="BC121" s="11"/>
      <c r="BD121" s="8"/>
      <c r="BE121" s="9"/>
      <c r="BF121" s="17">
        <v>1.015</v>
      </c>
      <c r="BG121" s="18">
        <f t="shared" si="234"/>
        <v>0</v>
      </c>
      <c r="BI121" s="21"/>
      <c r="BJ121" s="21"/>
      <c r="BK121" s="21"/>
      <c r="BL121" s="22"/>
      <c r="BM121" s="22"/>
      <c r="BN121" s="11"/>
      <c r="BO121" s="11"/>
      <c r="BP121" s="12"/>
      <c r="BQ121" s="13"/>
      <c r="BR121" s="11"/>
      <c r="BS121" s="11"/>
      <c r="BT121" s="11"/>
      <c r="BU121" s="16"/>
      <c r="BV121" s="11"/>
      <c r="BW121" s="11"/>
      <c r="BX121" s="8"/>
      <c r="BY121" s="9"/>
      <c r="BZ121" s="17">
        <v>1.015</v>
      </c>
      <c r="CA121" s="18">
        <f t="shared" si="238"/>
        <v>0</v>
      </c>
      <c r="CC121" s="21"/>
      <c r="CD121" s="21"/>
      <c r="CE121" s="21"/>
      <c r="CF121" s="22"/>
      <c r="CG121" s="22"/>
      <c r="CH121" s="11"/>
      <c r="CI121" s="11"/>
      <c r="CJ121" s="12"/>
      <c r="CK121" s="13"/>
      <c r="CL121" s="11"/>
      <c r="CM121" s="11"/>
      <c r="CN121" s="11"/>
      <c r="CO121" s="16"/>
      <c r="CP121" s="11"/>
      <c r="CQ121" s="11"/>
      <c r="CR121" s="8"/>
      <c r="CS121" s="9"/>
      <c r="CT121" s="17">
        <v>1.085</v>
      </c>
      <c r="CU121" s="18">
        <f t="shared" si="243"/>
        <v>0</v>
      </c>
      <c r="CW121" s="21"/>
      <c r="CX121" s="21"/>
      <c r="CY121" s="21"/>
      <c r="CZ121" s="22"/>
      <c r="DA121" s="22"/>
      <c r="DB121" s="11"/>
      <c r="DC121" s="11"/>
      <c r="DD121" s="12"/>
      <c r="DE121" s="13"/>
      <c r="DF121" s="11"/>
      <c r="DG121" s="11"/>
      <c r="DH121" s="11"/>
      <c r="DI121" s="16"/>
      <c r="DJ121" s="11"/>
      <c r="DK121" s="11"/>
      <c r="DL121" s="8"/>
      <c r="DM121" s="9"/>
      <c r="DN121" s="17">
        <v>1.085</v>
      </c>
      <c r="DO121" s="18">
        <f t="shared" si="248"/>
        <v>0</v>
      </c>
      <c r="DQ121" s="21"/>
      <c r="DR121" s="21"/>
      <c r="DS121" s="21"/>
      <c r="DT121" s="22"/>
      <c r="DU121" s="22"/>
      <c r="DV121" s="11"/>
      <c r="DW121" s="11"/>
      <c r="DX121" s="12"/>
      <c r="DY121" s="13"/>
      <c r="DZ121" s="11"/>
      <c r="EA121" s="11"/>
      <c r="EB121" s="11"/>
      <c r="EC121" s="16"/>
      <c r="ED121" s="11"/>
      <c r="EE121" s="11"/>
      <c r="EF121" s="8"/>
      <c r="EG121" s="9"/>
      <c r="EH121" s="17">
        <v>1.2</v>
      </c>
      <c r="EI121" s="18">
        <f t="shared" si="253"/>
        <v>0</v>
      </c>
    </row>
    <row r="122" s="1" customFormat="1" customHeight="1" spans="1:140">
      <c r="F122" s="11"/>
      <c r="G122" s="11"/>
      <c r="H122" s="12"/>
      <c r="I122" s="13"/>
      <c r="J122" s="11"/>
      <c r="K122" s="11"/>
      <c r="L122" s="11"/>
      <c r="M122" s="16"/>
      <c r="N122" s="11"/>
      <c r="O122" s="11"/>
      <c r="P122" s="8"/>
      <c r="Q122" s="9"/>
      <c r="R122" s="17">
        <v>1</v>
      </c>
      <c r="S122" s="18">
        <f t="shared" si="226"/>
        <v>0</v>
      </c>
      <c r="Z122" s="11"/>
      <c r="AA122" s="11"/>
      <c r="AB122" s="12"/>
      <c r="AC122" s="13"/>
      <c r="AD122" s="11"/>
      <c r="AE122" s="11"/>
      <c r="AF122" s="11"/>
      <c r="AG122" s="16"/>
      <c r="AH122" s="11"/>
      <c r="AI122" s="11"/>
      <c r="AJ122" s="8"/>
      <c r="AK122" s="9"/>
      <c r="AL122" s="17">
        <v>1</v>
      </c>
      <c r="AM122" s="18">
        <f t="shared" si="230"/>
        <v>0</v>
      </c>
      <c r="AT122" s="11"/>
      <c r="AU122" s="11"/>
      <c r="AV122" s="12"/>
      <c r="AW122" s="13"/>
      <c r="AX122" s="11"/>
      <c r="AY122" s="11"/>
      <c r="AZ122" s="11"/>
      <c r="BA122" s="16"/>
      <c r="BB122" s="11"/>
      <c r="BC122" s="11"/>
      <c r="BD122" s="8"/>
      <c r="BE122" s="9"/>
      <c r="BF122" s="17">
        <v>1.015</v>
      </c>
      <c r="BG122" s="18">
        <f t="shared" si="234"/>
        <v>0</v>
      </c>
      <c r="BN122" s="11"/>
      <c r="BO122" s="11"/>
      <c r="BP122" s="12"/>
      <c r="BQ122" s="13"/>
      <c r="BR122" s="11"/>
      <c r="BS122" s="11"/>
      <c r="BT122" s="11"/>
      <c r="BU122" s="16"/>
      <c r="BV122" s="11"/>
      <c r="BW122" s="11"/>
      <c r="BX122" s="8"/>
      <c r="BY122" s="9"/>
      <c r="BZ122" s="17">
        <v>1.015</v>
      </c>
      <c r="CA122" s="18">
        <f t="shared" si="238"/>
        <v>0</v>
      </c>
      <c r="CH122" s="11"/>
      <c r="CI122" s="11"/>
      <c r="CJ122" s="12"/>
      <c r="CK122" s="13"/>
      <c r="CL122" s="11"/>
      <c r="CM122" s="11"/>
      <c r="CN122" s="11"/>
      <c r="CO122" s="16"/>
      <c r="CP122" s="11"/>
      <c r="CQ122" s="11"/>
      <c r="CR122" s="8"/>
      <c r="CS122" s="9"/>
      <c r="CT122" s="17">
        <v>1.085</v>
      </c>
      <c r="CU122" s="18">
        <f t="shared" si="243"/>
        <v>0</v>
      </c>
      <c r="DB122" s="11"/>
      <c r="DC122" s="11"/>
      <c r="DD122" s="12"/>
      <c r="DE122" s="13"/>
      <c r="DF122" s="11"/>
      <c r="DG122" s="11"/>
      <c r="DH122" s="11"/>
      <c r="DI122" s="16"/>
      <c r="DJ122" s="11"/>
      <c r="DK122" s="11"/>
      <c r="DL122" s="8"/>
      <c r="DM122" s="9"/>
      <c r="DN122" s="17">
        <v>1.085</v>
      </c>
      <c r="DO122" s="18">
        <f t="shared" si="248"/>
        <v>0</v>
      </c>
      <c r="DV122" s="11"/>
      <c r="DW122" s="11"/>
      <c r="DX122" s="12"/>
      <c r="DY122" s="13"/>
      <c r="DZ122" s="11"/>
      <c r="EA122" s="11"/>
      <c r="EB122" s="11"/>
      <c r="EC122" s="16"/>
      <c r="ED122" s="11"/>
      <c r="EE122" s="11"/>
      <c r="EF122" s="8"/>
      <c r="EG122" s="9"/>
      <c r="EH122" s="17">
        <v>1.2</v>
      </c>
      <c r="EI122" s="18">
        <f t="shared" si="253"/>
        <v>0</v>
      </c>
    </row>
    <row r="123" s="1" customFormat="1" customHeight="1" spans="1:140">
      <c r="F123" s="11"/>
      <c r="G123" s="11"/>
      <c r="H123" s="12"/>
      <c r="I123" s="13"/>
      <c r="J123" s="11"/>
      <c r="K123" s="11"/>
      <c r="L123" s="11"/>
      <c r="M123" s="16"/>
      <c r="N123" s="11"/>
      <c r="O123" s="11"/>
      <c r="P123" s="8"/>
      <c r="Q123" s="9"/>
      <c r="R123" s="17">
        <v>1</v>
      </c>
      <c r="S123" s="18">
        <f t="shared" si="226"/>
        <v>0</v>
      </c>
      <c r="Z123" s="11"/>
      <c r="AA123" s="11"/>
      <c r="AB123" s="12"/>
      <c r="AC123" s="13"/>
      <c r="AD123" s="11"/>
      <c r="AE123" s="11"/>
      <c r="AF123" s="11"/>
      <c r="AG123" s="16"/>
      <c r="AH123" s="11"/>
      <c r="AI123" s="11"/>
      <c r="AJ123" s="8"/>
      <c r="AK123" s="9"/>
      <c r="AL123" s="17">
        <v>1</v>
      </c>
      <c r="AM123" s="18">
        <f t="shared" si="230"/>
        <v>0</v>
      </c>
      <c r="AT123" s="11"/>
      <c r="AU123" s="11"/>
      <c r="AV123" s="12"/>
      <c r="AW123" s="13"/>
      <c r="AX123" s="11"/>
      <c r="AY123" s="11"/>
      <c r="AZ123" s="11"/>
      <c r="BA123" s="16"/>
      <c r="BB123" s="11"/>
      <c r="BC123" s="11"/>
      <c r="BD123" s="8"/>
      <c r="BE123" s="9"/>
      <c r="BF123" s="17">
        <v>1.015</v>
      </c>
      <c r="BG123" s="18">
        <f t="shared" si="234"/>
        <v>0</v>
      </c>
      <c r="BN123" s="11"/>
      <c r="BO123" s="11"/>
      <c r="BP123" s="12"/>
      <c r="BQ123" s="13"/>
      <c r="BR123" s="11"/>
      <c r="BS123" s="11"/>
      <c r="BT123" s="11"/>
      <c r="BU123" s="16"/>
      <c r="BV123" s="11"/>
      <c r="BW123" s="11"/>
      <c r="BX123" s="8"/>
      <c r="BY123" s="9"/>
      <c r="BZ123" s="17">
        <v>1.015</v>
      </c>
      <c r="CA123" s="18">
        <f t="shared" si="238"/>
        <v>0</v>
      </c>
      <c r="CH123" s="11"/>
      <c r="CI123" s="11"/>
      <c r="CJ123" s="12"/>
      <c r="CK123" s="13"/>
      <c r="CL123" s="11"/>
      <c r="CM123" s="11"/>
      <c r="CN123" s="11"/>
      <c r="CO123" s="16"/>
      <c r="CP123" s="11"/>
      <c r="CQ123" s="11"/>
      <c r="CR123" s="8"/>
      <c r="CS123" s="9"/>
      <c r="CT123" s="17">
        <v>1.085</v>
      </c>
      <c r="CU123" s="18">
        <f t="shared" si="243"/>
        <v>0</v>
      </c>
      <c r="DB123" s="11"/>
      <c r="DC123" s="11"/>
      <c r="DD123" s="12"/>
      <c r="DE123" s="13"/>
      <c r="DF123" s="11"/>
      <c r="DG123" s="11"/>
      <c r="DH123" s="11"/>
      <c r="DI123" s="16"/>
      <c r="DJ123" s="11"/>
      <c r="DK123" s="11"/>
      <c r="DL123" s="8"/>
      <c r="DM123" s="9"/>
      <c r="DN123" s="17">
        <v>1.085</v>
      </c>
      <c r="DO123" s="18">
        <f t="shared" si="248"/>
        <v>0</v>
      </c>
      <c r="DV123" s="11"/>
      <c r="DW123" s="11"/>
      <c r="DX123" s="12"/>
      <c r="DY123" s="13"/>
      <c r="DZ123" s="11"/>
      <c r="EA123" s="11"/>
      <c r="EB123" s="11"/>
      <c r="EC123" s="16"/>
      <c r="ED123" s="11"/>
      <c r="EE123" s="11"/>
      <c r="EF123" s="8"/>
      <c r="EG123" s="9"/>
      <c r="EH123" s="17">
        <v>1.2</v>
      </c>
      <c r="EI123" s="18">
        <f t="shared" si="253"/>
        <v>0</v>
      </c>
    </row>
    <row r="124" s="1" customFormat="1" customHeight="1" spans="1:140">
      <c r="F124" s="23" t="s">
        <v>1</v>
      </c>
      <c r="G124" s="24"/>
      <c r="H124" s="24"/>
      <c r="I124" s="24"/>
      <c r="J124" s="24"/>
      <c r="K124" s="24"/>
      <c r="L124" s="24"/>
      <c r="M124" s="25">
        <f>SUM(S115:S123)</f>
        <v>1521016.52405111</v>
      </c>
      <c r="N124" s="25"/>
      <c r="O124" s="25"/>
      <c r="P124" s="25"/>
      <c r="Q124" s="25"/>
      <c r="R124" s="25"/>
      <c r="S124" s="25"/>
      <c r="T124" s="1"/>
      <c r="Z124" s="23" t="s">
        <v>1</v>
      </c>
      <c r="AA124" s="24"/>
      <c r="AB124" s="24"/>
      <c r="AC124" s="24"/>
      <c r="AD124" s="24"/>
      <c r="AE124" s="24"/>
      <c r="AF124" s="24"/>
      <c r="AG124" s="25">
        <f>SUM(AM115:AM123)</f>
        <v>1521016.52405111</v>
      </c>
      <c r="AH124" s="25"/>
      <c r="AI124" s="25"/>
      <c r="AJ124" s="25"/>
      <c r="AK124" s="25"/>
      <c r="AL124" s="25"/>
      <c r="AM124" s="25"/>
      <c r="AN124" s="1"/>
      <c r="AT124" s="23" t="s">
        <v>1</v>
      </c>
      <c r="AU124" s="24"/>
      <c r="AV124" s="24"/>
      <c r="AW124" s="24"/>
      <c r="AX124" s="24"/>
      <c r="AY124" s="24"/>
      <c r="AZ124" s="24"/>
      <c r="BA124" s="25">
        <f>SUM(BG115:BG123)</f>
        <v>1543831.77191187</v>
      </c>
      <c r="BB124" s="25"/>
      <c r="BC124" s="25"/>
      <c r="BD124" s="25"/>
      <c r="BE124" s="25"/>
      <c r="BF124" s="25"/>
      <c r="BG124" s="25"/>
      <c r="BH124" s="1"/>
      <c r="BN124" s="23" t="s">
        <v>1</v>
      </c>
      <c r="BO124" s="24"/>
      <c r="BP124" s="24"/>
      <c r="BQ124" s="24"/>
      <c r="BR124" s="24"/>
      <c r="BS124" s="24"/>
      <c r="BT124" s="24"/>
      <c r="BU124" s="25">
        <f>SUM(CA115:CA123)</f>
        <v>1543831.77191187</v>
      </c>
      <c r="BV124" s="25"/>
      <c r="BW124" s="25"/>
      <c r="BX124" s="25"/>
      <c r="BY124" s="25"/>
      <c r="BZ124" s="25"/>
      <c r="CA124" s="25"/>
      <c r="CB124" s="1"/>
      <c r="CH124" s="23" t="s">
        <v>1</v>
      </c>
      <c r="CI124" s="24"/>
      <c r="CJ124" s="24"/>
      <c r="CK124" s="24"/>
      <c r="CL124" s="24"/>
      <c r="CM124" s="24"/>
      <c r="CN124" s="24"/>
      <c r="CO124" s="25">
        <f>SUM(CU115:CU123)</f>
        <v>1936846.39855036</v>
      </c>
      <c r="CP124" s="25"/>
      <c r="CQ124" s="25"/>
      <c r="CR124" s="25"/>
      <c r="CS124" s="25"/>
      <c r="CT124" s="25"/>
      <c r="CU124" s="25"/>
      <c r="CV124" s="1"/>
      <c r="DB124" s="23" t="s">
        <v>1</v>
      </c>
      <c r="DC124" s="24"/>
      <c r="DD124" s="24"/>
      <c r="DE124" s="24"/>
      <c r="DF124" s="24"/>
      <c r="DG124" s="24"/>
      <c r="DH124" s="24"/>
      <c r="DI124" s="25">
        <f>SUM(DO115:DO123)</f>
        <v>1944880.32761452</v>
      </c>
      <c r="DJ124" s="25"/>
      <c r="DK124" s="25"/>
      <c r="DL124" s="25"/>
      <c r="DM124" s="25"/>
      <c r="DN124" s="25"/>
      <c r="DO124" s="25"/>
      <c r="DP124" s="1"/>
      <c r="DV124" s="23" t="s">
        <v>1</v>
      </c>
      <c r="DW124" s="24"/>
      <c r="DX124" s="24"/>
      <c r="DY124" s="24"/>
      <c r="DZ124" s="24"/>
      <c r="EA124" s="24"/>
      <c r="EB124" s="24"/>
      <c r="EC124" s="25">
        <f>SUM(EI115:EI123)</f>
        <v>2780505.11158221</v>
      </c>
      <c r="ED124" s="25"/>
      <c r="EE124" s="25"/>
      <c r="EF124" s="25"/>
      <c r="EG124" s="25"/>
      <c r="EH124" s="25"/>
      <c r="EI124" s="25"/>
    </row>
    <row r="125" s="1" customFormat="1" customHeight="1" spans="1:140">
      <c r="F125" s="24"/>
      <c r="G125" s="24"/>
      <c r="H125" s="24"/>
      <c r="I125" s="24"/>
      <c r="J125" s="24"/>
      <c r="K125" s="24"/>
      <c r="L125" s="24"/>
      <c r="M125" s="25"/>
      <c r="N125" s="25"/>
      <c r="O125" s="25"/>
      <c r="P125" s="25"/>
      <c r="Q125" s="25"/>
      <c r="R125" s="25"/>
      <c r="S125" s="25"/>
      <c r="T125" s="1"/>
      <c r="Z125" s="24"/>
      <c r="AA125" s="24"/>
      <c r="AB125" s="24"/>
      <c r="AC125" s="24"/>
      <c r="AD125" s="24"/>
      <c r="AE125" s="24"/>
      <c r="AF125" s="24"/>
      <c r="AG125" s="25"/>
      <c r="AH125" s="25"/>
      <c r="AI125" s="25"/>
      <c r="AJ125" s="25"/>
      <c r="AK125" s="25"/>
      <c r="AL125" s="25"/>
      <c r="AM125" s="25"/>
      <c r="AN125" s="1"/>
      <c r="AT125" s="24"/>
      <c r="AU125" s="24"/>
      <c r="AV125" s="24"/>
      <c r="AW125" s="24"/>
      <c r="AX125" s="24"/>
      <c r="AY125" s="24"/>
      <c r="AZ125" s="24"/>
      <c r="BA125" s="25"/>
      <c r="BB125" s="25"/>
      <c r="BC125" s="25"/>
      <c r="BD125" s="25"/>
      <c r="BE125" s="25"/>
      <c r="BF125" s="25"/>
      <c r="BG125" s="25"/>
      <c r="BH125" s="1"/>
      <c r="BN125" s="24"/>
      <c r="BO125" s="24"/>
      <c r="BP125" s="24"/>
      <c r="BQ125" s="24"/>
      <c r="BR125" s="24"/>
      <c r="BS125" s="24"/>
      <c r="BT125" s="24"/>
      <c r="BU125" s="25"/>
      <c r="BV125" s="25"/>
      <c r="BW125" s="25"/>
      <c r="BX125" s="25"/>
      <c r="BY125" s="25"/>
      <c r="BZ125" s="25"/>
      <c r="CA125" s="25"/>
      <c r="CB125" s="1"/>
      <c r="CH125" s="24"/>
      <c r="CI125" s="24"/>
      <c r="CJ125" s="24"/>
      <c r="CK125" s="24"/>
      <c r="CL125" s="24"/>
      <c r="CM125" s="24"/>
      <c r="CN125" s="24"/>
      <c r="CO125" s="25"/>
      <c r="CP125" s="25"/>
      <c r="CQ125" s="25"/>
      <c r="CR125" s="25"/>
      <c r="CS125" s="25"/>
      <c r="CT125" s="25"/>
      <c r="CU125" s="25"/>
      <c r="CV125" s="1"/>
      <c r="DB125" s="24"/>
      <c r="DC125" s="24"/>
      <c r="DD125" s="24"/>
      <c r="DE125" s="24"/>
      <c r="DF125" s="24"/>
      <c r="DG125" s="24"/>
      <c r="DH125" s="24"/>
      <c r="DI125" s="25"/>
      <c r="DJ125" s="25"/>
      <c r="DK125" s="25"/>
      <c r="DL125" s="25"/>
      <c r="DM125" s="25"/>
      <c r="DN125" s="25"/>
      <c r="DO125" s="25"/>
      <c r="DP125" s="1"/>
      <c r="DV125" s="24"/>
      <c r="DW125" s="24"/>
      <c r="DX125" s="24"/>
      <c r="DY125" s="24"/>
      <c r="DZ125" s="24"/>
      <c r="EA125" s="24"/>
      <c r="EB125" s="24"/>
      <c r="EC125" s="25"/>
      <c r="ED125" s="25"/>
      <c r="EE125" s="25"/>
      <c r="EF125" s="25"/>
      <c r="EG125" s="25"/>
      <c r="EH125" s="25"/>
      <c r="EI125" s="25"/>
    </row>
    <row r="126" s="1" customFormat="1" customHeight="1" spans="1:140">
      <c r="F126" s="3" t="s">
        <v>36</v>
      </c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Z126" s="3" t="s">
        <v>36</v>
      </c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T126" s="3" t="s">
        <v>36</v>
      </c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N126" s="3" t="s">
        <v>36</v>
      </c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H126" s="3" t="s">
        <v>36</v>
      </c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DB126" s="3" t="s">
        <v>36</v>
      </c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V126" s="3" t="s">
        <v>36</v>
      </c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</row>
    <row r="127" s="1" customFormat="1" customHeight="1" spans="1:140">
      <c r="A127" s="26"/>
      <c r="B127" s="26"/>
      <c r="C127" s="27"/>
      <c r="D127" s="27"/>
      <c r="E127" s="27"/>
      <c r="F127" s="28" t="s">
        <v>37</v>
      </c>
      <c r="G127" s="13" t="s">
        <v>8</v>
      </c>
      <c r="H127" s="13"/>
      <c r="I127" s="13"/>
      <c r="J127" s="13"/>
      <c r="K127" s="7" t="s">
        <v>25</v>
      </c>
      <c r="L127" s="7"/>
      <c r="M127" s="7"/>
      <c r="N127" s="8" t="s">
        <v>10</v>
      </c>
      <c r="O127" s="8"/>
      <c r="P127" s="8"/>
      <c r="Q127" s="9" t="s">
        <v>38</v>
      </c>
      <c r="R127" s="10" t="s">
        <v>12</v>
      </c>
      <c r="S127" s="29" t="s">
        <v>13</v>
      </c>
      <c r="T127" s="11" t="s">
        <v>39</v>
      </c>
      <c r="U127" s="26"/>
      <c r="V127" s="26"/>
      <c r="W127" s="27"/>
      <c r="X127" s="27"/>
      <c r="Y127" s="27"/>
      <c r="Z127" s="28" t="s">
        <v>37</v>
      </c>
      <c r="AA127" s="13" t="s">
        <v>8</v>
      </c>
      <c r="AB127" s="13"/>
      <c r="AC127" s="13"/>
      <c r="AD127" s="13"/>
      <c r="AE127" s="7" t="s">
        <v>25</v>
      </c>
      <c r="AF127" s="7"/>
      <c r="AG127" s="7"/>
      <c r="AH127" s="8" t="s">
        <v>10</v>
      </c>
      <c r="AI127" s="8"/>
      <c r="AJ127" s="8"/>
      <c r="AK127" s="9" t="s">
        <v>38</v>
      </c>
      <c r="AL127" s="10" t="s">
        <v>12</v>
      </c>
      <c r="AM127" s="29" t="s">
        <v>13</v>
      </c>
      <c r="AN127" s="11" t="s">
        <v>39</v>
      </c>
      <c r="AO127" s="26"/>
      <c r="AP127" s="26"/>
      <c r="AQ127" s="27"/>
      <c r="AR127" s="27"/>
      <c r="AS127" s="27"/>
      <c r="AT127" s="28" t="s">
        <v>37</v>
      </c>
      <c r="AU127" s="13" t="s">
        <v>8</v>
      </c>
      <c r="AV127" s="13"/>
      <c r="AW127" s="13"/>
      <c r="AX127" s="13"/>
      <c r="AY127" s="7" t="s">
        <v>25</v>
      </c>
      <c r="AZ127" s="7"/>
      <c r="BA127" s="7"/>
      <c r="BB127" s="8" t="s">
        <v>10</v>
      </c>
      <c r="BC127" s="8"/>
      <c r="BD127" s="8"/>
      <c r="BE127" s="9" t="s">
        <v>38</v>
      </c>
      <c r="BF127" s="10" t="s">
        <v>12</v>
      </c>
      <c r="BG127" s="29" t="s">
        <v>13</v>
      </c>
      <c r="BH127" s="11" t="s">
        <v>39</v>
      </c>
      <c r="BI127" s="26"/>
      <c r="BJ127" s="26"/>
      <c r="BK127" s="27"/>
      <c r="BL127" s="27"/>
      <c r="BM127" s="27"/>
      <c r="BN127" s="28" t="s">
        <v>37</v>
      </c>
      <c r="BO127" s="13" t="s">
        <v>8</v>
      </c>
      <c r="BP127" s="13"/>
      <c r="BQ127" s="13"/>
      <c r="BR127" s="13"/>
      <c r="BS127" s="7" t="s">
        <v>25</v>
      </c>
      <c r="BT127" s="7"/>
      <c r="BU127" s="7"/>
      <c r="BV127" s="8" t="s">
        <v>10</v>
      </c>
      <c r="BW127" s="8"/>
      <c r="BX127" s="8"/>
      <c r="BY127" s="9" t="s">
        <v>38</v>
      </c>
      <c r="BZ127" s="10" t="s">
        <v>12</v>
      </c>
      <c r="CA127" s="29" t="s">
        <v>13</v>
      </c>
      <c r="CB127" s="11" t="s">
        <v>39</v>
      </c>
      <c r="CC127" s="26"/>
      <c r="CD127" s="26"/>
      <c r="CE127" s="27"/>
      <c r="CF127" s="27"/>
      <c r="CG127" s="27"/>
      <c r="CH127" s="28" t="s">
        <v>37</v>
      </c>
      <c r="CI127" s="13" t="s">
        <v>8</v>
      </c>
      <c r="CJ127" s="13"/>
      <c r="CK127" s="13"/>
      <c r="CL127" s="13"/>
      <c r="CM127" s="7" t="s">
        <v>25</v>
      </c>
      <c r="CN127" s="7"/>
      <c r="CO127" s="7"/>
      <c r="CP127" s="8" t="s">
        <v>10</v>
      </c>
      <c r="CQ127" s="8"/>
      <c r="CR127" s="8"/>
      <c r="CS127" s="9" t="s">
        <v>38</v>
      </c>
      <c r="CT127" s="10" t="s">
        <v>12</v>
      </c>
      <c r="CU127" s="29" t="s">
        <v>13</v>
      </c>
      <c r="CV127" s="11" t="s">
        <v>39</v>
      </c>
      <c r="CW127" s="26"/>
      <c r="CX127" s="26"/>
      <c r="CY127" s="27"/>
      <c r="CZ127" s="27"/>
      <c r="DA127" s="27"/>
      <c r="DB127" s="28" t="s">
        <v>37</v>
      </c>
      <c r="DC127" s="13" t="s">
        <v>8</v>
      </c>
      <c r="DD127" s="13"/>
      <c r="DE127" s="13"/>
      <c r="DF127" s="13"/>
      <c r="DG127" s="7" t="s">
        <v>25</v>
      </c>
      <c r="DH127" s="7"/>
      <c r="DI127" s="7"/>
      <c r="DJ127" s="8" t="s">
        <v>10</v>
      </c>
      <c r="DK127" s="8"/>
      <c r="DL127" s="8"/>
      <c r="DM127" s="9" t="s">
        <v>38</v>
      </c>
      <c r="DN127" s="10" t="s">
        <v>12</v>
      </c>
      <c r="DO127" s="29" t="s">
        <v>13</v>
      </c>
      <c r="DP127" s="11" t="s">
        <v>39</v>
      </c>
      <c r="DQ127" s="26"/>
      <c r="DR127" s="26"/>
      <c r="DS127" s="27"/>
      <c r="DT127" s="27"/>
      <c r="DU127" s="27"/>
      <c r="DV127" s="28" t="s">
        <v>37</v>
      </c>
      <c r="DW127" s="13" t="s">
        <v>8</v>
      </c>
      <c r="DX127" s="13"/>
      <c r="DY127" s="13"/>
      <c r="DZ127" s="13"/>
      <c r="EA127" s="7" t="s">
        <v>25</v>
      </c>
      <c r="EB127" s="7"/>
      <c r="EC127" s="7"/>
      <c r="ED127" s="8" t="s">
        <v>10</v>
      </c>
      <c r="EE127" s="8"/>
      <c r="EF127" s="8"/>
      <c r="EG127" s="9" t="s">
        <v>38</v>
      </c>
      <c r="EH127" s="10" t="s">
        <v>12</v>
      </c>
      <c r="EI127" s="29" t="s">
        <v>13</v>
      </c>
      <c r="EJ127" s="11" t="s">
        <v>39</v>
      </c>
    </row>
    <row r="128" s="1" customFormat="1" customHeight="1" spans="1:140">
      <c r="A128" s="26"/>
      <c r="B128" s="26"/>
      <c r="C128" s="27"/>
      <c r="D128" s="27"/>
      <c r="E128" s="27"/>
      <c r="F128" s="30"/>
      <c r="G128" s="11" t="s">
        <v>40</v>
      </c>
      <c r="H128" s="11" t="s">
        <v>41</v>
      </c>
      <c r="I128" s="11" t="s">
        <v>21</v>
      </c>
      <c r="J128" s="13" t="s">
        <v>8</v>
      </c>
      <c r="K128" s="11" t="s">
        <v>23</v>
      </c>
      <c r="L128" s="11" t="s">
        <v>24</v>
      </c>
      <c r="M128" s="7" t="s">
        <v>25</v>
      </c>
      <c r="N128" s="11" t="s">
        <v>26</v>
      </c>
      <c r="O128" s="11" t="s">
        <v>27</v>
      </c>
      <c r="P128" s="8" t="s">
        <v>28</v>
      </c>
      <c r="Q128" s="9" t="s">
        <v>29</v>
      </c>
      <c r="R128" s="14"/>
      <c r="S128" s="29"/>
      <c r="T128" s="11"/>
      <c r="U128" s="26"/>
      <c r="V128" s="26"/>
      <c r="W128" s="27"/>
      <c r="X128" s="27"/>
      <c r="Y128" s="27"/>
      <c r="Z128" s="30"/>
      <c r="AA128" s="11" t="s">
        <v>40</v>
      </c>
      <c r="AB128" s="11" t="s">
        <v>41</v>
      </c>
      <c r="AC128" s="11" t="s">
        <v>21</v>
      </c>
      <c r="AD128" s="13" t="s">
        <v>8</v>
      </c>
      <c r="AE128" s="11" t="s">
        <v>23</v>
      </c>
      <c r="AF128" s="11" t="s">
        <v>24</v>
      </c>
      <c r="AG128" s="7" t="s">
        <v>25</v>
      </c>
      <c r="AH128" s="11" t="s">
        <v>26</v>
      </c>
      <c r="AI128" s="11" t="s">
        <v>27</v>
      </c>
      <c r="AJ128" s="8" t="s">
        <v>28</v>
      </c>
      <c r="AK128" s="9" t="s">
        <v>29</v>
      </c>
      <c r="AL128" s="14"/>
      <c r="AM128" s="29"/>
      <c r="AN128" s="11"/>
      <c r="AO128" s="26"/>
      <c r="AP128" s="26"/>
      <c r="AQ128" s="27"/>
      <c r="AR128" s="27"/>
      <c r="AS128" s="27"/>
      <c r="AT128" s="30"/>
      <c r="AU128" s="11" t="s">
        <v>40</v>
      </c>
      <c r="AV128" s="11" t="s">
        <v>41</v>
      </c>
      <c r="AW128" s="11" t="s">
        <v>21</v>
      </c>
      <c r="AX128" s="13" t="s">
        <v>8</v>
      </c>
      <c r="AY128" s="11" t="s">
        <v>23</v>
      </c>
      <c r="AZ128" s="11" t="s">
        <v>24</v>
      </c>
      <c r="BA128" s="7" t="s">
        <v>25</v>
      </c>
      <c r="BB128" s="11" t="s">
        <v>26</v>
      </c>
      <c r="BC128" s="11" t="s">
        <v>27</v>
      </c>
      <c r="BD128" s="8" t="s">
        <v>28</v>
      </c>
      <c r="BE128" s="9" t="s">
        <v>29</v>
      </c>
      <c r="BF128" s="14"/>
      <c r="BG128" s="29"/>
      <c r="BH128" s="11"/>
      <c r="BI128" s="26"/>
      <c r="BJ128" s="26"/>
      <c r="BK128" s="27"/>
      <c r="BL128" s="27"/>
      <c r="BM128" s="27"/>
      <c r="BN128" s="30"/>
      <c r="BO128" s="11" t="s">
        <v>40</v>
      </c>
      <c r="BP128" s="11" t="s">
        <v>41</v>
      </c>
      <c r="BQ128" s="11" t="s">
        <v>21</v>
      </c>
      <c r="BR128" s="13" t="s">
        <v>8</v>
      </c>
      <c r="BS128" s="11" t="s">
        <v>23</v>
      </c>
      <c r="BT128" s="11" t="s">
        <v>24</v>
      </c>
      <c r="BU128" s="7" t="s">
        <v>25</v>
      </c>
      <c r="BV128" s="11" t="s">
        <v>26</v>
      </c>
      <c r="BW128" s="11" t="s">
        <v>27</v>
      </c>
      <c r="BX128" s="8" t="s">
        <v>28</v>
      </c>
      <c r="BY128" s="9" t="s">
        <v>29</v>
      </c>
      <c r="BZ128" s="14"/>
      <c r="CA128" s="29"/>
      <c r="CB128" s="11"/>
      <c r="CC128" s="26"/>
      <c r="CD128" s="26"/>
      <c r="CE128" s="27"/>
      <c r="CF128" s="27"/>
      <c r="CG128" s="27"/>
      <c r="CH128" s="30"/>
      <c r="CI128" s="11" t="s">
        <v>40</v>
      </c>
      <c r="CJ128" s="11" t="s">
        <v>41</v>
      </c>
      <c r="CK128" s="11" t="s">
        <v>21</v>
      </c>
      <c r="CL128" s="13" t="s">
        <v>8</v>
      </c>
      <c r="CM128" s="11" t="s">
        <v>23</v>
      </c>
      <c r="CN128" s="11" t="s">
        <v>24</v>
      </c>
      <c r="CO128" s="7" t="s">
        <v>25</v>
      </c>
      <c r="CP128" s="11" t="s">
        <v>26</v>
      </c>
      <c r="CQ128" s="11" t="s">
        <v>27</v>
      </c>
      <c r="CR128" s="8" t="s">
        <v>28</v>
      </c>
      <c r="CS128" s="9" t="s">
        <v>29</v>
      </c>
      <c r="CT128" s="14"/>
      <c r="CU128" s="29"/>
      <c r="CV128" s="11"/>
      <c r="CW128" s="26"/>
      <c r="CX128" s="26"/>
      <c r="CY128" s="27"/>
      <c r="CZ128" s="27"/>
      <c r="DA128" s="27"/>
      <c r="DB128" s="30"/>
      <c r="DC128" s="11" t="s">
        <v>40</v>
      </c>
      <c r="DD128" s="11" t="s">
        <v>41</v>
      </c>
      <c r="DE128" s="11" t="s">
        <v>21</v>
      </c>
      <c r="DF128" s="13" t="s">
        <v>8</v>
      </c>
      <c r="DG128" s="11" t="s">
        <v>23</v>
      </c>
      <c r="DH128" s="11" t="s">
        <v>24</v>
      </c>
      <c r="DI128" s="7" t="s">
        <v>25</v>
      </c>
      <c r="DJ128" s="11" t="s">
        <v>26</v>
      </c>
      <c r="DK128" s="11" t="s">
        <v>27</v>
      </c>
      <c r="DL128" s="8" t="s">
        <v>28</v>
      </c>
      <c r="DM128" s="9" t="s">
        <v>29</v>
      </c>
      <c r="DN128" s="14"/>
      <c r="DO128" s="29"/>
      <c r="DP128" s="11"/>
      <c r="DQ128" s="26"/>
      <c r="DR128" s="26"/>
      <c r="DS128" s="27"/>
      <c r="DT128" s="27"/>
      <c r="DU128" s="27"/>
      <c r="DV128" s="30"/>
      <c r="DW128" s="11" t="s">
        <v>40</v>
      </c>
      <c r="DX128" s="11" t="s">
        <v>41</v>
      </c>
      <c r="DY128" s="11" t="s">
        <v>21</v>
      </c>
      <c r="DZ128" s="13" t="s">
        <v>8</v>
      </c>
      <c r="EA128" s="11" t="s">
        <v>23</v>
      </c>
      <c r="EB128" s="11" t="s">
        <v>24</v>
      </c>
      <c r="EC128" s="7" t="s">
        <v>25</v>
      </c>
      <c r="ED128" s="11" t="s">
        <v>26</v>
      </c>
      <c r="EE128" s="11" t="s">
        <v>27</v>
      </c>
      <c r="EF128" s="8" t="s">
        <v>28</v>
      </c>
      <c r="EG128" s="9" t="s">
        <v>29</v>
      </c>
      <c r="EH128" s="14"/>
      <c r="EI128" s="29"/>
      <c r="EJ128" s="11"/>
    </row>
    <row r="129" s="1" customFormat="1" customHeight="1" spans="1:140">
      <c r="A129" s="26"/>
      <c r="B129" s="26"/>
      <c r="C129" s="27"/>
      <c r="D129" s="27"/>
      <c r="E129" s="27"/>
      <c r="F129" s="11">
        <f>_xlfn.RANK.EQ(S129,S129:S132,0)</f>
        <v>3</v>
      </c>
      <c r="G129" s="11">
        <v>0</v>
      </c>
      <c r="H129" s="11">
        <v>1.8</v>
      </c>
      <c r="I129" s="12">
        <v>1.35</v>
      </c>
      <c r="J129" s="13">
        <f t="shared" ref="J129:J132" si="254">G129*H129*I129</f>
        <v>0</v>
      </c>
      <c r="K129" s="11">
        <v>680</v>
      </c>
      <c r="L129" s="11">
        <v>0</v>
      </c>
      <c r="M129" s="31">
        <f t="shared" ref="M129:M132" si="255">1+6*K129/(K129+2000)+L129</f>
        <v>2.52238805970149</v>
      </c>
      <c r="N129" s="11">
        <v>0.98</v>
      </c>
      <c r="O129" s="11">
        <v>2.3</v>
      </c>
      <c r="P129" s="8">
        <f t="shared" ref="P129:P132" si="256">1+N129*O129</f>
        <v>3.254</v>
      </c>
      <c r="Q129" s="9">
        <v>0.9</v>
      </c>
      <c r="R129" s="17">
        <v>1</v>
      </c>
      <c r="S129" s="18">
        <f t="shared" ref="S129:S132" si="257">J129*M129*Q129*P129*R129</f>
        <v>0</v>
      </c>
      <c r="T129" s="11">
        <f t="shared" ref="T129:T132" si="258">IF(F129=1,1,(IF(F129=2,2,12)))</f>
        <v>12</v>
      </c>
      <c r="U129" s="26"/>
      <c r="V129" s="26"/>
      <c r="W129" s="27"/>
      <c r="X129" s="27"/>
      <c r="Y129" s="27"/>
      <c r="Z129" s="11">
        <f>_xlfn.RANK.EQ(AM129,AM129:AM132,0)</f>
        <v>3</v>
      </c>
      <c r="AA129" s="11">
        <v>0</v>
      </c>
      <c r="AB129" s="11">
        <v>1.8</v>
      </c>
      <c r="AC129" s="12">
        <v>1.35</v>
      </c>
      <c r="AD129" s="13">
        <f t="shared" ref="AD129:AD132" si="259">AA129*AB129*AC129</f>
        <v>0</v>
      </c>
      <c r="AE129" s="11">
        <v>680</v>
      </c>
      <c r="AF129" s="11">
        <v>0</v>
      </c>
      <c r="AG129" s="31">
        <f t="shared" ref="AG129:AG132" si="260">1+6*AE129/(AE129+2000)+AF129</f>
        <v>2.52238805970149</v>
      </c>
      <c r="AH129" s="11">
        <v>0.98</v>
      </c>
      <c r="AI129" s="11">
        <v>2.3</v>
      </c>
      <c r="AJ129" s="8">
        <f t="shared" ref="AJ129:AJ132" si="261">1+AH129*AI129</f>
        <v>3.254</v>
      </c>
      <c r="AK129" s="9">
        <v>0.9</v>
      </c>
      <c r="AL129" s="17">
        <v>1</v>
      </c>
      <c r="AM129" s="18">
        <f t="shared" ref="AM129:AM132" si="262">AD129*AG129*AK129*AJ129*AL129</f>
        <v>0</v>
      </c>
      <c r="AN129" s="11">
        <f t="shared" ref="AN129:AN132" si="263">IF(Z129=1,1,(IF(Z129=2,2,12)))</f>
        <v>12</v>
      </c>
      <c r="AO129" s="26"/>
      <c r="AP129" s="26"/>
      <c r="AQ129" s="27"/>
      <c r="AR129" s="27"/>
      <c r="AS129" s="27"/>
      <c r="AT129" s="11">
        <f>_xlfn.RANK.EQ(BG129,BG129:BG132,0)</f>
        <v>3</v>
      </c>
      <c r="AU129" s="11">
        <v>0</v>
      </c>
      <c r="AV129" s="11">
        <v>1.8</v>
      </c>
      <c r="AW129" s="12">
        <v>1.35</v>
      </c>
      <c r="AX129" s="13">
        <f t="shared" ref="AX129:AX132" si="264">AU129*AV129*AW129</f>
        <v>0</v>
      </c>
      <c r="AY129" s="11">
        <v>680</v>
      </c>
      <c r="AZ129" s="11">
        <v>0</v>
      </c>
      <c r="BA129" s="31">
        <f t="shared" ref="BA129:BA132" si="265">1+6*AY129/(AY129+2000)+AZ129</f>
        <v>2.52238805970149</v>
      </c>
      <c r="BB129" s="11">
        <v>0.98</v>
      </c>
      <c r="BC129" s="11">
        <v>2.3</v>
      </c>
      <c r="BD129" s="8">
        <f t="shared" ref="BD129:BD132" si="266">1+BB129*BC129</f>
        <v>3.254</v>
      </c>
      <c r="BE129" s="9">
        <v>0.9</v>
      </c>
      <c r="BF129" s="17">
        <v>1.015</v>
      </c>
      <c r="BG129" s="18">
        <f t="shared" ref="BG129:BG132" si="267">AX129*BA129*BE129*BD129*BF129</f>
        <v>0</v>
      </c>
      <c r="BH129" s="11">
        <f t="shared" ref="BH129:BH132" si="268">IF(AT129=1,1,(IF(AT129=2,2,12)))</f>
        <v>12</v>
      </c>
      <c r="BI129" s="26"/>
      <c r="BJ129" s="26"/>
      <c r="BK129" s="27"/>
      <c r="BL129" s="27"/>
      <c r="BM129" s="27"/>
      <c r="BN129" s="11">
        <f>_xlfn.RANK.EQ(CA129,CA129:CA132,0)</f>
        <v>3</v>
      </c>
      <c r="BO129" s="11">
        <v>0</v>
      </c>
      <c r="BP129" s="11">
        <v>1.8</v>
      </c>
      <c r="BQ129" s="12">
        <v>1.35</v>
      </c>
      <c r="BR129" s="13">
        <f t="shared" ref="BR129:BR132" si="269">BO129*BP129*BQ129</f>
        <v>0</v>
      </c>
      <c r="BS129" s="11">
        <v>680</v>
      </c>
      <c r="BT129" s="11">
        <v>0</v>
      </c>
      <c r="BU129" s="31">
        <f t="shared" ref="BU129:BU132" si="270">1+6*BS129/(BS129+2000)+BT129</f>
        <v>2.52238805970149</v>
      </c>
      <c r="BV129" s="11">
        <v>0.98</v>
      </c>
      <c r="BW129" s="11">
        <v>2.3</v>
      </c>
      <c r="BX129" s="8">
        <f t="shared" ref="BX129:BX132" si="271">1+BV129*BW129</f>
        <v>3.254</v>
      </c>
      <c r="BY129" s="9">
        <v>0.9</v>
      </c>
      <c r="BZ129" s="17">
        <v>1.015</v>
      </c>
      <c r="CA129" s="18">
        <f t="shared" ref="CA129:CA132" si="272">BR129*BU129*BY129*BX129*BZ129</f>
        <v>0</v>
      </c>
      <c r="CB129" s="11">
        <f t="shared" ref="CB129:CB132" si="273">IF(BN129=1,1,(IF(BN129=2,2,12)))</f>
        <v>12</v>
      </c>
      <c r="CC129" s="26"/>
      <c r="CD129" s="26"/>
      <c r="CE129" s="27"/>
      <c r="CF129" s="27"/>
      <c r="CG129" s="27"/>
      <c r="CH129" s="11">
        <f>_xlfn.RANK.EQ(CU129,CU129:CU132,0)</f>
        <v>3</v>
      </c>
      <c r="CI129" s="11">
        <v>0</v>
      </c>
      <c r="CJ129" s="11">
        <v>1.8</v>
      </c>
      <c r="CK129" s="12">
        <v>1.35</v>
      </c>
      <c r="CL129" s="13">
        <f t="shared" ref="CL129:CL132" si="274">CI129*CJ129*CK129</f>
        <v>0</v>
      </c>
      <c r="CM129" s="11">
        <v>680</v>
      </c>
      <c r="CN129" s="11">
        <v>0</v>
      </c>
      <c r="CO129" s="31">
        <f t="shared" ref="CO129:CO132" si="275">1+6*CM129/(CM129+2000)+CN129</f>
        <v>2.52238805970149</v>
      </c>
      <c r="CP129" s="11">
        <v>0.98</v>
      </c>
      <c r="CQ129" s="11">
        <v>2.3</v>
      </c>
      <c r="CR129" s="8">
        <f t="shared" ref="CR129:CR132" si="276">1+CP129*CQ129</f>
        <v>3.254</v>
      </c>
      <c r="CS129" s="9">
        <v>0.9</v>
      </c>
      <c r="CT129" s="17">
        <v>1.085</v>
      </c>
      <c r="CU129" s="18">
        <f t="shared" ref="CU129:CU132" si="277">CL129*CO129*CS129*CR129*CT129</f>
        <v>0</v>
      </c>
      <c r="CV129" s="11">
        <f t="shared" ref="CV129:CV132" si="278">IF(CH129=1,1,(IF(CH129=2,2,12)))</f>
        <v>12</v>
      </c>
      <c r="CW129" s="26"/>
      <c r="CX129" s="26"/>
      <c r="CY129" s="27"/>
      <c r="CZ129" s="27"/>
      <c r="DA129" s="27"/>
      <c r="DB129" s="11">
        <f>_xlfn.RANK.EQ(DO129,DO129:DO132,0)</f>
        <v>3</v>
      </c>
      <c r="DC129" s="11">
        <v>0</v>
      </c>
      <c r="DD129" s="11">
        <v>1.8</v>
      </c>
      <c r="DE129" s="12">
        <v>1.35</v>
      </c>
      <c r="DF129" s="13">
        <f t="shared" ref="DF129:DF132" si="279">DC129*DD129*DE129</f>
        <v>0</v>
      </c>
      <c r="DG129" s="11">
        <v>680</v>
      </c>
      <c r="DH129" s="11">
        <v>0</v>
      </c>
      <c r="DI129" s="31">
        <f t="shared" ref="DI129:DI132" si="280">1+6*DG129/(DG129+2000)+DH129</f>
        <v>2.52238805970149</v>
      </c>
      <c r="DJ129" s="11">
        <v>0.98</v>
      </c>
      <c r="DK129" s="11">
        <v>2.3</v>
      </c>
      <c r="DL129" s="8">
        <f t="shared" ref="DL129:DL132" si="281">1+DJ129*DK129</f>
        <v>3.254</v>
      </c>
      <c r="DM129" s="9">
        <v>0.9</v>
      </c>
      <c r="DN129" s="17">
        <v>1.085</v>
      </c>
      <c r="DO129" s="18">
        <f t="shared" ref="DO129:DO132" si="282">DF129*DI129*DM129*DL129*DN129</f>
        <v>0</v>
      </c>
      <c r="DP129" s="11">
        <f t="shared" ref="DP129:DP132" si="283">IF(DB129=1,1,(IF(DB129=2,2,12)))</f>
        <v>12</v>
      </c>
      <c r="DQ129" s="26"/>
      <c r="DR129" s="26"/>
      <c r="DS129" s="27"/>
      <c r="DT129" s="27"/>
      <c r="DU129" s="27"/>
      <c r="DV129" s="11">
        <f>_xlfn.RANK.EQ(EI129,EI129:EI132,0)</f>
        <v>3</v>
      </c>
      <c r="DW129" s="11">
        <v>0</v>
      </c>
      <c r="DX129" s="11">
        <v>1.8</v>
      </c>
      <c r="DY129" s="12">
        <v>1.35</v>
      </c>
      <c r="DZ129" s="13">
        <f t="shared" ref="DZ129:DZ132" si="284">DW129*DX129*DY129</f>
        <v>0</v>
      </c>
      <c r="EA129" s="11">
        <v>680</v>
      </c>
      <c r="EB129" s="11">
        <v>0</v>
      </c>
      <c r="EC129" s="31">
        <f t="shared" ref="EC129:EC132" si="285">1+6*EA129/(EA129+2000)+EB129</f>
        <v>2.52238805970149</v>
      </c>
      <c r="ED129" s="11">
        <v>0.98</v>
      </c>
      <c r="EE129" s="11">
        <v>3.1</v>
      </c>
      <c r="EF129" s="8">
        <f t="shared" ref="EF129:EF132" si="286">1+ED129*EE129</f>
        <v>4.038</v>
      </c>
      <c r="EG129" s="9">
        <v>0.9</v>
      </c>
      <c r="EH129" s="17">
        <v>1.2</v>
      </c>
      <c r="EI129" s="18">
        <f t="shared" ref="EI129:EI132" si="287">DZ129*EC129*EG129*EF129*EH129</f>
        <v>0</v>
      </c>
      <c r="EJ129" s="11">
        <f t="shared" ref="EJ129:EJ132" si="288">IF(DV129=1,1,(IF(DV129=2,2,12)))</f>
        <v>12</v>
      </c>
    </row>
    <row r="130" s="1" customFormat="1" customHeight="1" spans="1:140">
      <c r="F130" s="11">
        <f>_xlfn.RANK.EQ(S130,S129:S132,0)</f>
        <v>2</v>
      </c>
      <c r="G130" s="11">
        <v>1446.85</v>
      </c>
      <c r="H130" s="11">
        <v>1.8</v>
      </c>
      <c r="I130" s="12">
        <v>1.35</v>
      </c>
      <c r="J130" s="13">
        <f t="shared" si="254"/>
        <v>3515.8455</v>
      </c>
      <c r="K130" s="11">
        <v>190</v>
      </c>
      <c r="L130" s="11">
        <v>1.73</v>
      </c>
      <c r="M130" s="31">
        <f t="shared" si="255"/>
        <v>3.25054794520548</v>
      </c>
      <c r="N130" s="11">
        <v>0.95</v>
      </c>
      <c r="O130" s="11">
        <v>2.09</v>
      </c>
      <c r="P130" s="8">
        <f t="shared" si="256"/>
        <v>2.9855</v>
      </c>
      <c r="Q130" s="9">
        <v>0.9</v>
      </c>
      <c r="R130" s="17">
        <v>1</v>
      </c>
      <c r="S130" s="18">
        <f t="shared" si="257"/>
        <v>30707.6048493771</v>
      </c>
      <c r="T130" s="11">
        <f t="shared" si="258"/>
        <v>2</v>
      </c>
      <c r="Z130" s="11">
        <f>_xlfn.RANK.EQ(AM130,AM129:AM132,0)</f>
        <v>2</v>
      </c>
      <c r="AA130" s="11">
        <v>1446.85</v>
      </c>
      <c r="AB130" s="11">
        <v>1.8</v>
      </c>
      <c r="AC130" s="12">
        <v>1.35</v>
      </c>
      <c r="AD130" s="13">
        <f t="shared" si="259"/>
        <v>3515.8455</v>
      </c>
      <c r="AE130" s="11">
        <v>190</v>
      </c>
      <c r="AF130" s="11">
        <v>1.73</v>
      </c>
      <c r="AG130" s="31">
        <f t="shared" si="260"/>
        <v>3.25054794520548</v>
      </c>
      <c r="AH130" s="11">
        <v>0.95</v>
      </c>
      <c r="AI130" s="11">
        <v>2.09</v>
      </c>
      <c r="AJ130" s="8">
        <f t="shared" si="261"/>
        <v>2.9855</v>
      </c>
      <c r="AK130" s="9">
        <v>0.9</v>
      </c>
      <c r="AL130" s="17">
        <v>1</v>
      </c>
      <c r="AM130" s="18">
        <f t="shared" si="262"/>
        <v>30707.6048493771</v>
      </c>
      <c r="AN130" s="11">
        <f t="shared" si="263"/>
        <v>2</v>
      </c>
      <c r="AT130" s="11">
        <f>_xlfn.RANK.EQ(BG130,BG129:BG132,0)</f>
        <v>2</v>
      </c>
      <c r="AU130" s="11">
        <v>1446.85</v>
      </c>
      <c r="AV130" s="11">
        <v>1.8</v>
      </c>
      <c r="AW130" s="12">
        <v>1.35</v>
      </c>
      <c r="AX130" s="13">
        <f t="shared" si="264"/>
        <v>3515.8455</v>
      </c>
      <c r="AY130" s="11">
        <v>190</v>
      </c>
      <c r="AZ130" s="11">
        <v>1.73</v>
      </c>
      <c r="BA130" s="31">
        <f t="shared" si="265"/>
        <v>3.25054794520548</v>
      </c>
      <c r="BB130" s="11">
        <v>0.95</v>
      </c>
      <c r="BC130" s="11">
        <v>2.09</v>
      </c>
      <c r="BD130" s="8">
        <f t="shared" si="266"/>
        <v>2.9855</v>
      </c>
      <c r="BE130" s="9">
        <v>0.9</v>
      </c>
      <c r="BF130" s="17">
        <v>1.015</v>
      </c>
      <c r="BG130" s="18">
        <f t="shared" si="267"/>
        <v>31168.2189221178</v>
      </c>
      <c r="BH130" s="11">
        <f t="shared" si="268"/>
        <v>2</v>
      </c>
      <c r="BN130" s="11">
        <f>_xlfn.RANK.EQ(CA130,CA129:CA132,0)</f>
        <v>2</v>
      </c>
      <c r="BO130" s="11">
        <v>1446.85</v>
      </c>
      <c r="BP130" s="11">
        <v>1.8</v>
      </c>
      <c r="BQ130" s="12">
        <v>1.35</v>
      </c>
      <c r="BR130" s="13">
        <f t="shared" si="269"/>
        <v>3515.8455</v>
      </c>
      <c r="BS130" s="11">
        <v>190</v>
      </c>
      <c r="BT130" s="11">
        <v>1.73</v>
      </c>
      <c r="BU130" s="31">
        <f t="shared" si="270"/>
        <v>3.25054794520548</v>
      </c>
      <c r="BV130" s="11">
        <v>0.95</v>
      </c>
      <c r="BW130" s="11">
        <v>2.09</v>
      </c>
      <c r="BX130" s="8">
        <f t="shared" si="271"/>
        <v>2.9855</v>
      </c>
      <c r="BY130" s="9">
        <v>0.9</v>
      </c>
      <c r="BZ130" s="17">
        <v>1.015</v>
      </c>
      <c r="CA130" s="18">
        <f t="shared" si="272"/>
        <v>31168.2189221178</v>
      </c>
      <c r="CB130" s="11">
        <f t="shared" si="273"/>
        <v>2</v>
      </c>
      <c r="CH130" s="11">
        <f>_xlfn.RANK.EQ(CU130,CU129:CU132,0)</f>
        <v>2</v>
      </c>
      <c r="CI130" s="11">
        <v>1446.85</v>
      </c>
      <c r="CJ130" s="11">
        <v>1.8</v>
      </c>
      <c r="CK130" s="12">
        <v>1.35</v>
      </c>
      <c r="CL130" s="13">
        <f t="shared" si="274"/>
        <v>3515.8455</v>
      </c>
      <c r="CM130" s="11">
        <v>190</v>
      </c>
      <c r="CN130" s="11">
        <v>1.73</v>
      </c>
      <c r="CO130" s="31">
        <f t="shared" si="275"/>
        <v>3.25054794520548</v>
      </c>
      <c r="CP130" s="11">
        <v>0.95</v>
      </c>
      <c r="CQ130" s="11">
        <v>2.09</v>
      </c>
      <c r="CR130" s="8">
        <f t="shared" si="276"/>
        <v>2.9855</v>
      </c>
      <c r="CS130" s="9">
        <v>0.9</v>
      </c>
      <c r="CT130" s="17">
        <v>1.085</v>
      </c>
      <c r="CU130" s="18">
        <f t="shared" si="277"/>
        <v>33317.7512615742</v>
      </c>
      <c r="CV130" s="11">
        <f t="shared" si="278"/>
        <v>2</v>
      </c>
      <c r="DB130" s="11">
        <f>_xlfn.RANK.EQ(DO130,DO129:DO132,0)</f>
        <v>2</v>
      </c>
      <c r="DC130" s="11">
        <v>1446.85</v>
      </c>
      <c r="DD130" s="11">
        <v>1.8</v>
      </c>
      <c r="DE130" s="12">
        <v>1.35</v>
      </c>
      <c r="DF130" s="13">
        <f t="shared" si="279"/>
        <v>3515.8455</v>
      </c>
      <c r="DG130" s="11">
        <v>190</v>
      </c>
      <c r="DH130" s="11">
        <v>1.73</v>
      </c>
      <c r="DI130" s="31">
        <f t="shared" si="280"/>
        <v>3.25054794520548</v>
      </c>
      <c r="DJ130" s="11">
        <v>0.95</v>
      </c>
      <c r="DK130" s="11">
        <v>2.09</v>
      </c>
      <c r="DL130" s="8">
        <f t="shared" si="281"/>
        <v>2.9855</v>
      </c>
      <c r="DM130" s="9">
        <v>0.9</v>
      </c>
      <c r="DN130" s="17">
        <v>1.085</v>
      </c>
      <c r="DO130" s="18">
        <f t="shared" si="282"/>
        <v>33317.7512615742</v>
      </c>
      <c r="DP130" s="11">
        <f t="shared" si="283"/>
        <v>2</v>
      </c>
      <c r="DV130" s="11">
        <f>_xlfn.RANK.EQ(EI130,EI129:EI132,0)</f>
        <v>2</v>
      </c>
      <c r="DW130" s="11">
        <v>1446.85</v>
      </c>
      <c r="DX130" s="11">
        <v>1.8</v>
      </c>
      <c r="DY130" s="12">
        <v>1.35</v>
      </c>
      <c r="DZ130" s="13">
        <f t="shared" si="284"/>
        <v>3515.8455</v>
      </c>
      <c r="EA130" s="11">
        <v>190</v>
      </c>
      <c r="EB130" s="11">
        <v>1.82</v>
      </c>
      <c r="EC130" s="31">
        <f t="shared" si="285"/>
        <v>3.34054794520548</v>
      </c>
      <c r="ED130" s="11">
        <v>0.95</v>
      </c>
      <c r="EE130" s="11">
        <v>2.91</v>
      </c>
      <c r="EF130" s="8">
        <f t="shared" si="286"/>
        <v>3.7645</v>
      </c>
      <c r="EG130" s="9">
        <v>0.9</v>
      </c>
      <c r="EH130" s="17">
        <v>1.2</v>
      </c>
      <c r="EI130" s="18">
        <f t="shared" si="287"/>
        <v>47750.5687239883</v>
      </c>
      <c r="EJ130" s="11">
        <f t="shared" si="288"/>
        <v>2</v>
      </c>
    </row>
    <row r="131" s="1" customFormat="1" customHeight="1" spans="1:140">
      <c r="F131" s="11">
        <f>_xlfn.RANK.EQ(S131,S129:S132,0)</f>
        <v>1</v>
      </c>
      <c r="G131" s="11">
        <v>1446.85</v>
      </c>
      <c r="H131" s="11">
        <v>1.8</v>
      </c>
      <c r="I131" s="12">
        <v>1.35</v>
      </c>
      <c r="J131" s="13">
        <f t="shared" si="254"/>
        <v>3515.8455</v>
      </c>
      <c r="K131" s="11">
        <v>240</v>
      </c>
      <c r="L131" s="11">
        <v>2.33</v>
      </c>
      <c r="M131" s="31">
        <f t="shared" si="255"/>
        <v>3.97285714285714</v>
      </c>
      <c r="N131" s="11">
        <v>0.89</v>
      </c>
      <c r="O131" s="11">
        <v>1.78</v>
      </c>
      <c r="P131" s="8">
        <f t="shared" si="256"/>
        <v>2.5842</v>
      </c>
      <c r="Q131" s="9">
        <v>0.9</v>
      </c>
      <c r="R131" s="17">
        <v>1</v>
      </c>
      <c r="S131" s="18">
        <f t="shared" si="257"/>
        <v>32486.383188256</v>
      </c>
      <c r="T131" s="11">
        <f t="shared" si="258"/>
        <v>1</v>
      </c>
      <c r="Z131" s="11">
        <f>_xlfn.RANK.EQ(AM131,AM129:AM132,0)</f>
        <v>1</v>
      </c>
      <c r="AA131" s="11">
        <v>1446.85</v>
      </c>
      <c r="AB131" s="11">
        <v>1.8</v>
      </c>
      <c r="AC131" s="12">
        <v>1.35</v>
      </c>
      <c r="AD131" s="13">
        <f t="shared" si="259"/>
        <v>3515.8455</v>
      </c>
      <c r="AE131" s="11">
        <v>200</v>
      </c>
      <c r="AF131" s="11">
        <v>2.33</v>
      </c>
      <c r="AG131" s="31">
        <f t="shared" si="260"/>
        <v>3.87545454545455</v>
      </c>
      <c r="AH131" s="11">
        <v>1</v>
      </c>
      <c r="AI131" s="11">
        <v>2.71</v>
      </c>
      <c r="AJ131" s="8">
        <f t="shared" si="261"/>
        <v>3.71</v>
      </c>
      <c r="AK131" s="9">
        <v>0.9</v>
      </c>
      <c r="AL131" s="17">
        <v>1</v>
      </c>
      <c r="AM131" s="18">
        <f t="shared" si="262"/>
        <v>45495.5425770396</v>
      </c>
      <c r="AN131" s="11">
        <f t="shared" si="263"/>
        <v>1</v>
      </c>
      <c r="AT131" s="11">
        <f>_xlfn.RANK.EQ(BG131,BG129:BG132,0)</f>
        <v>1</v>
      </c>
      <c r="AU131" s="11">
        <v>1446.85</v>
      </c>
      <c r="AV131" s="11">
        <v>1.8</v>
      </c>
      <c r="AW131" s="12">
        <v>1.35</v>
      </c>
      <c r="AX131" s="13">
        <f t="shared" si="264"/>
        <v>3515.8455</v>
      </c>
      <c r="AY131" s="11">
        <v>240</v>
      </c>
      <c r="AZ131" s="11">
        <v>2.33</v>
      </c>
      <c r="BA131" s="31">
        <f t="shared" si="265"/>
        <v>3.97285714285714</v>
      </c>
      <c r="BB131" s="11">
        <v>0.93</v>
      </c>
      <c r="BC131" s="11">
        <v>1.85</v>
      </c>
      <c r="BD131" s="8">
        <f t="shared" si="266"/>
        <v>2.7205</v>
      </c>
      <c r="BE131" s="9">
        <v>0.9</v>
      </c>
      <c r="BF131" s="17">
        <v>1.015</v>
      </c>
      <c r="BG131" s="18">
        <f t="shared" si="267"/>
        <v>34712.8293265247</v>
      </c>
      <c r="BH131" s="11">
        <f t="shared" si="268"/>
        <v>1</v>
      </c>
      <c r="BN131" s="11">
        <f>_xlfn.RANK.EQ(CA131,CA129:CA132,0)</f>
        <v>1</v>
      </c>
      <c r="BO131" s="11">
        <v>1446.85</v>
      </c>
      <c r="BP131" s="11">
        <v>1.8</v>
      </c>
      <c r="BQ131" s="12">
        <v>1.35</v>
      </c>
      <c r="BR131" s="13">
        <f t="shared" si="269"/>
        <v>3515.8455</v>
      </c>
      <c r="BS131" s="11">
        <v>240</v>
      </c>
      <c r="BT131" s="11">
        <v>2.33</v>
      </c>
      <c r="BU131" s="31">
        <f t="shared" si="270"/>
        <v>3.97285714285714</v>
      </c>
      <c r="BV131" s="11">
        <v>1</v>
      </c>
      <c r="BW131" s="11">
        <v>2.71</v>
      </c>
      <c r="BX131" s="8">
        <f t="shared" si="271"/>
        <v>3.71</v>
      </c>
      <c r="BY131" s="9">
        <v>0.9</v>
      </c>
      <c r="BZ131" s="17">
        <v>1.015</v>
      </c>
      <c r="CA131" s="18">
        <f t="shared" si="272"/>
        <v>47338.57629164</v>
      </c>
      <c r="CB131" s="11">
        <f t="shared" si="273"/>
        <v>1</v>
      </c>
      <c r="CH131" s="11">
        <f>_xlfn.RANK.EQ(CU131,CU129:CU132,0)</f>
        <v>1</v>
      </c>
      <c r="CI131" s="11">
        <v>1446.85</v>
      </c>
      <c r="CJ131" s="11">
        <v>1.8</v>
      </c>
      <c r="CK131" s="12">
        <v>1.35</v>
      </c>
      <c r="CL131" s="13">
        <f t="shared" si="274"/>
        <v>3515.8455</v>
      </c>
      <c r="CM131" s="11">
        <v>240</v>
      </c>
      <c r="CN131" s="11">
        <v>2.33</v>
      </c>
      <c r="CO131" s="31">
        <f t="shared" si="275"/>
        <v>3.97285714285714</v>
      </c>
      <c r="CP131" s="11">
        <v>0.93</v>
      </c>
      <c r="CQ131" s="11">
        <v>1.85</v>
      </c>
      <c r="CR131" s="8">
        <f t="shared" si="276"/>
        <v>2.7205</v>
      </c>
      <c r="CS131" s="9">
        <v>0.9</v>
      </c>
      <c r="CT131" s="17">
        <v>1.085</v>
      </c>
      <c r="CU131" s="18">
        <f t="shared" si="277"/>
        <v>37106.8175559402</v>
      </c>
      <c r="CV131" s="11">
        <f t="shared" si="278"/>
        <v>1</v>
      </c>
      <c r="DB131" s="11">
        <f>_xlfn.RANK.EQ(DO131,DO129:DO132,0)</f>
        <v>1</v>
      </c>
      <c r="DC131" s="11">
        <v>1446.85</v>
      </c>
      <c r="DD131" s="11">
        <v>1.8</v>
      </c>
      <c r="DE131" s="12">
        <v>1.35</v>
      </c>
      <c r="DF131" s="13">
        <f t="shared" si="279"/>
        <v>3515.8455</v>
      </c>
      <c r="DG131" s="11">
        <v>240</v>
      </c>
      <c r="DH131" s="11">
        <v>2.33</v>
      </c>
      <c r="DI131" s="31">
        <f t="shared" si="280"/>
        <v>3.97285714285714</v>
      </c>
      <c r="DJ131" s="11">
        <v>1</v>
      </c>
      <c r="DK131" s="11">
        <v>2.71</v>
      </c>
      <c r="DL131" s="8">
        <f t="shared" si="281"/>
        <v>3.71</v>
      </c>
      <c r="DM131" s="9">
        <v>0.9</v>
      </c>
      <c r="DN131" s="17">
        <v>1.085</v>
      </c>
      <c r="DO131" s="18">
        <f t="shared" si="282"/>
        <v>50603.3056910635</v>
      </c>
      <c r="DP131" s="11">
        <f t="shared" si="283"/>
        <v>1</v>
      </c>
      <c r="DV131" s="11">
        <f>_xlfn.RANK.EQ(EI131,EI129:EI132,0)</f>
        <v>1</v>
      </c>
      <c r="DW131" s="11">
        <v>1446.85</v>
      </c>
      <c r="DX131" s="11">
        <v>1.8</v>
      </c>
      <c r="DY131" s="12">
        <v>1.35</v>
      </c>
      <c r="DZ131" s="13">
        <f t="shared" si="284"/>
        <v>3515.8455</v>
      </c>
      <c r="EA131" s="11">
        <v>240</v>
      </c>
      <c r="EB131" s="11">
        <v>2.42</v>
      </c>
      <c r="EC131" s="31">
        <f t="shared" si="285"/>
        <v>4.06285714285714</v>
      </c>
      <c r="ED131" s="11">
        <v>1</v>
      </c>
      <c r="EE131" s="11">
        <v>3.51</v>
      </c>
      <c r="EF131" s="8">
        <f t="shared" si="286"/>
        <v>4.51</v>
      </c>
      <c r="EG131" s="9">
        <v>0.9</v>
      </c>
      <c r="EH131" s="17">
        <v>1.2</v>
      </c>
      <c r="EI131" s="18">
        <f t="shared" si="287"/>
        <v>69576.3483763166</v>
      </c>
      <c r="EJ131" s="11">
        <f t="shared" si="288"/>
        <v>1</v>
      </c>
    </row>
    <row r="132" s="1" customFormat="1" customHeight="1" spans="1:140">
      <c r="F132" s="11">
        <f>_xlfn.RANK.EQ(S132,S129:S132,0)</f>
        <v>3</v>
      </c>
      <c r="G132" s="11">
        <v>0</v>
      </c>
      <c r="H132" s="11">
        <v>1.8</v>
      </c>
      <c r="I132" s="12">
        <v>1.35</v>
      </c>
      <c r="J132" s="13">
        <f t="shared" si="254"/>
        <v>0</v>
      </c>
      <c r="K132" s="11">
        <v>0</v>
      </c>
      <c r="L132" s="11">
        <v>0.2</v>
      </c>
      <c r="M132" s="31">
        <f t="shared" si="255"/>
        <v>1.2</v>
      </c>
      <c r="N132" s="28">
        <v>0.7</v>
      </c>
      <c r="O132" s="28">
        <v>1.5</v>
      </c>
      <c r="P132" s="8">
        <f t="shared" si="256"/>
        <v>2.05</v>
      </c>
      <c r="Q132" s="9">
        <v>0.9</v>
      </c>
      <c r="R132" s="17">
        <v>1</v>
      </c>
      <c r="S132" s="18">
        <f t="shared" si="257"/>
        <v>0</v>
      </c>
      <c r="T132" s="28">
        <f t="shared" si="258"/>
        <v>12</v>
      </c>
      <c r="Z132" s="11">
        <f>_xlfn.RANK.EQ(AM132,AM129:AM132,0)</f>
        <v>3</v>
      </c>
      <c r="AA132" s="11">
        <v>0</v>
      </c>
      <c r="AB132" s="11">
        <v>1.8</v>
      </c>
      <c r="AC132" s="12">
        <v>1.35</v>
      </c>
      <c r="AD132" s="13">
        <f t="shared" si="259"/>
        <v>0</v>
      </c>
      <c r="AE132" s="11">
        <v>0</v>
      </c>
      <c r="AF132" s="11">
        <v>0.2</v>
      </c>
      <c r="AG132" s="31">
        <f t="shared" si="260"/>
        <v>1.2</v>
      </c>
      <c r="AH132" s="28">
        <v>0.7</v>
      </c>
      <c r="AI132" s="28">
        <v>1.5</v>
      </c>
      <c r="AJ132" s="8">
        <f t="shared" si="261"/>
        <v>2.05</v>
      </c>
      <c r="AK132" s="9">
        <v>0.9</v>
      </c>
      <c r="AL132" s="17">
        <v>1</v>
      </c>
      <c r="AM132" s="18">
        <f t="shared" si="262"/>
        <v>0</v>
      </c>
      <c r="AN132" s="28">
        <f t="shared" si="263"/>
        <v>12</v>
      </c>
      <c r="AT132" s="11">
        <f>_xlfn.RANK.EQ(BG132,BG129:BG132,0)</f>
        <v>3</v>
      </c>
      <c r="AU132" s="11">
        <v>0</v>
      </c>
      <c r="AV132" s="11">
        <v>1.8</v>
      </c>
      <c r="AW132" s="12">
        <v>1.35</v>
      </c>
      <c r="AX132" s="13">
        <f t="shared" si="264"/>
        <v>0</v>
      </c>
      <c r="AY132" s="11">
        <v>0</v>
      </c>
      <c r="AZ132" s="11">
        <v>0.2</v>
      </c>
      <c r="BA132" s="31">
        <f t="shared" si="265"/>
        <v>1.2</v>
      </c>
      <c r="BB132" s="28">
        <v>0.7</v>
      </c>
      <c r="BC132" s="28">
        <v>1.5</v>
      </c>
      <c r="BD132" s="8">
        <f t="shared" si="266"/>
        <v>2.05</v>
      </c>
      <c r="BE132" s="9">
        <v>0.9</v>
      </c>
      <c r="BF132" s="17">
        <v>1.015</v>
      </c>
      <c r="BG132" s="18">
        <f t="shared" si="267"/>
        <v>0</v>
      </c>
      <c r="BH132" s="28">
        <f t="shared" si="268"/>
        <v>12</v>
      </c>
      <c r="BN132" s="11">
        <f>_xlfn.RANK.EQ(CA132,CA129:CA132,0)</f>
        <v>3</v>
      </c>
      <c r="BO132" s="11">
        <v>0</v>
      </c>
      <c r="BP132" s="11">
        <v>1.8</v>
      </c>
      <c r="BQ132" s="12">
        <v>1.35</v>
      </c>
      <c r="BR132" s="13">
        <f t="shared" si="269"/>
        <v>0</v>
      </c>
      <c r="BS132" s="11">
        <v>0</v>
      </c>
      <c r="BT132" s="11">
        <v>0.2</v>
      </c>
      <c r="BU132" s="31">
        <f t="shared" si="270"/>
        <v>1.2</v>
      </c>
      <c r="BV132" s="28">
        <v>0.7</v>
      </c>
      <c r="BW132" s="28">
        <v>1.5</v>
      </c>
      <c r="BX132" s="8">
        <f t="shared" si="271"/>
        <v>2.05</v>
      </c>
      <c r="BY132" s="9">
        <v>0.9</v>
      </c>
      <c r="BZ132" s="17">
        <v>1.015</v>
      </c>
      <c r="CA132" s="18">
        <f t="shared" si="272"/>
        <v>0</v>
      </c>
      <c r="CB132" s="28">
        <f t="shared" si="273"/>
        <v>12</v>
      </c>
      <c r="CH132" s="11">
        <f>_xlfn.RANK.EQ(CU132,CU129:CU132,0)</f>
        <v>3</v>
      </c>
      <c r="CI132" s="11">
        <v>0</v>
      </c>
      <c r="CJ132" s="11">
        <v>1.8</v>
      </c>
      <c r="CK132" s="12">
        <v>1.35</v>
      </c>
      <c r="CL132" s="13">
        <f t="shared" si="274"/>
        <v>0</v>
      </c>
      <c r="CM132" s="11">
        <v>0</v>
      </c>
      <c r="CN132" s="11">
        <v>0.2</v>
      </c>
      <c r="CO132" s="31">
        <f t="shared" si="275"/>
        <v>1.2</v>
      </c>
      <c r="CP132" s="28">
        <v>0.7</v>
      </c>
      <c r="CQ132" s="28">
        <v>1.5</v>
      </c>
      <c r="CR132" s="8">
        <f t="shared" si="276"/>
        <v>2.05</v>
      </c>
      <c r="CS132" s="9">
        <v>0.9</v>
      </c>
      <c r="CT132" s="17">
        <v>1.085</v>
      </c>
      <c r="CU132" s="18">
        <f t="shared" si="277"/>
        <v>0</v>
      </c>
      <c r="CV132" s="28">
        <f t="shared" si="278"/>
        <v>12</v>
      </c>
      <c r="DB132" s="11">
        <f>_xlfn.RANK.EQ(DO132,DO129:DO132,0)</f>
        <v>3</v>
      </c>
      <c r="DC132" s="11">
        <v>0</v>
      </c>
      <c r="DD132" s="11">
        <v>1.8</v>
      </c>
      <c r="DE132" s="12">
        <v>1.35</v>
      </c>
      <c r="DF132" s="13">
        <f t="shared" si="279"/>
        <v>0</v>
      </c>
      <c r="DG132" s="11">
        <v>0</v>
      </c>
      <c r="DH132" s="11">
        <v>0.2</v>
      </c>
      <c r="DI132" s="31">
        <f t="shared" si="280"/>
        <v>1.2</v>
      </c>
      <c r="DJ132" s="28">
        <v>0.7</v>
      </c>
      <c r="DK132" s="28">
        <v>1.5</v>
      </c>
      <c r="DL132" s="8">
        <f t="shared" si="281"/>
        <v>2.05</v>
      </c>
      <c r="DM132" s="9">
        <v>0.9</v>
      </c>
      <c r="DN132" s="17">
        <v>1.085</v>
      </c>
      <c r="DO132" s="18">
        <f t="shared" si="282"/>
        <v>0</v>
      </c>
      <c r="DP132" s="28">
        <f t="shared" si="283"/>
        <v>12</v>
      </c>
      <c r="DV132" s="11">
        <f>_xlfn.RANK.EQ(EI132,EI129:EI132,0)</f>
        <v>3</v>
      </c>
      <c r="DW132" s="11">
        <v>0</v>
      </c>
      <c r="DX132" s="11">
        <v>1.8</v>
      </c>
      <c r="DY132" s="12">
        <v>1.35</v>
      </c>
      <c r="DZ132" s="13">
        <f t="shared" si="284"/>
        <v>0</v>
      </c>
      <c r="EA132" s="11">
        <v>0</v>
      </c>
      <c r="EB132" s="11">
        <v>0.2</v>
      </c>
      <c r="EC132" s="31">
        <f t="shared" si="285"/>
        <v>1.2</v>
      </c>
      <c r="ED132" s="28">
        <v>0.7</v>
      </c>
      <c r="EE132" s="28">
        <v>1.5</v>
      </c>
      <c r="EF132" s="8">
        <f t="shared" si="286"/>
        <v>2.05</v>
      </c>
      <c r="EG132" s="9">
        <v>0.9</v>
      </c>
      <c r="EH132" s="17">
        <v>1.2</v>
      </c>
      <c r="EI132" s="18">
        <f t="shared" si="287"/>
        <v>0</v>
      </c>
      <c r="EJ132" s="28">
        <f t="shared" si="288"/>
        <v>12</v>
      </c>
    </row>
    <row r="133" s="1" customFormat="1" customHeight="1" spans="1:140">
      <c r="F133" s="32" t="s">
        <v>42</v>
      </c>
      <c r="G133" s="33">
        <f>LARGE(S129:S132,1)/1</f>
        <v>32486.383188256</v>
      </c>
      <c r="H133" s="32" t="s">
        <v>43</v>
      </c>
      <c r="I133" s="33">
        <f>LARGE(S129:S132,2)/2</f>
        <v>15353.8024246886</v>
      </c>
      <c r="J133" s="32" t="s">
        <v>44</v>
      </c>
      <c r="K133" s="33">
        <f>LARGE(S129:S132,3)/12</f>
        <v>0</v>
      </c>
      <c r="L133" s="32" t="s">
        <v>45</v>
      </c>
      <c r="M133" s="34">
        <f>LARGE(S129:S132,4)/12</f>
        <v>0</v>
      </c>
      <c r="N133" s="35" t="s">
        <v>46</v>
      </c>
      <c r="O133" s="36">
        <f>G133+I133+K133+M133</f>
        <v>47840.1856129446</v>
      </c>
      <c r="P133" s="35" t="s">
        <v>47</v>
      </c>
      <c r="Q133" s="35">
        <v>5.3</v>
      </c>
      <c r="R133" s="35"/>
      <c r="S133" s="35" t="s">
        <v>48</v>
      </c>
      <c r="T133" s="36">
        <f>O133*Q133</f>
        <v>253552.983748606</v>
      </c>
      <c r="Z133" s="32" t="s">
        <v>42</v>
      </c>
      <c r="AA133" s="33">
        <f>LARGE(AM129:AM132,1)/1</f>
        <v>45495.5425770396</v>
      </c>
      <c r="AB133" s="32" t="s">
        <v>43</v>
      </c>
      <c r="AC133" s="33">
        <f>LARGE(AM129:AM132,2)/2</f>
        <v>15353.8024246886</v>
      </c>
      <c r="AD133" s="32" t="s">
        <v>44</v>
      </c>
      <c r="AE133" s="33">
        <f>LARGE(AM129:AM132,3)/12</f>
        <v>0</v>
      </c>
      <c r="AF133" s="32" t="s">
        <v>45</v>
      </c>
      <c r="AG133" s="34">
        <f>LARGE(AM129:AM132,4)/12</f>
        <v>0</v>
      </c>
      <c r="AH133" s="35" t="s">
        <v>46</v>
      </c>
      <c r="AI133" s="36">
        <f>AA133+AC133+AE133+AG133</f>
        <v>60849.3450017281</v>
      </c>
      <c r="AJ133" s="35" t="s">
        <v>47</v>
      </c>
      <c r="AK133" s="35">
        <v>5.3</v>
      </c>
      <c r="AL133" s="35"/>
      <c r="AM133" s="35" t="s">
        <v>48</v>
      </c>
      <c r="AN133" s="36">
        <f>AI133*AK133</f>
        <v>322501.528509159</v>
      </c>
      <c r="AT133" s="32" t="s">
        <v>42</v>
      </c>
      <c r="AU133" s="33">
        <f>LARGE(BG129:BG132,1)/1</f>
        <v>34712.8293265247</v>
      </c>
      <c r="AV133" s="32" t="s">
        <v>43</v>
      </c>
      <c r="AW133" s="33">
        <f>LARGE(BG129:BG132,2)/2</f>
        <v>15584.1094610589</v>
      </c>
      <c r="AX133" s="32" t="s">
        <v>44</v>
      </c>
      <c r="AY133" s="33">
        <f>LARGE(BG129:BG132,3)/12</f>
        <v>0</v>
      </c>
      <c r="AZ133" s="32" t="s">
        <v>45</v>
      </c>
      <c r="BA133" s="34">
        <f>LARGE(BG129:BG132,4)/12</f>
        <v>0</v>
      </c>
      <c r="BB133" s="35" t="s">
        <v>46</v>
      </c>
      <c r="BC133" s="36">
        <f>AU133+AW133+AY133+BA133</f>
        <v>50296.9387875836</v>
      </c>
      <c r="BD133" s="35" t="s">
        <v>47</v>
      </c>
      <c r="BE133" s="35">
        <v>5.3</v>
      </c>
      <c r="BF133" s="35"/>
      <c r="BG133" s="35" t="s">
        <v>48</v>
      </c>
      <c r="BH133" s="36">
        <f>BC133*BE133</f>
        <v>266573.775574193</v>
      </c>
      <c r="BN133" s="32" t="s">
        <v>42</v>
      </c>
      <c r="BO133" s="33">
        <f>LARGE(CA129:CA132,1)/1</f>
        <v>47338.57629164</v>
      </c>
      <c r="BP133" s="32" t="s">
        <v>43</v>
      </c>
      <c r="BQ133" s="33">
        <f>LARGE(CA129:CA132,2)/2</f>
        <v>15584.1094610589</v>
      </c>
      <c r="BR133" s="32" t="s">
        <v>44</v>
      </c>
      <c r="BS133" s="33">
        <f>LARGE(CA129:CA132,3)/12</f>
        <v>0</v>
      </c>
      <c r="BT133" s="32" t="s">
        <v>45</v>
      </c>
      <c r="BU133" s="34">
        <f>LARGE(CA129:CA132,4)/12</f>
        <v>0</v>
      </c>
      <c r="BV133" s="35" t="s">
        <v>46</v>
      </c>
      <c r="BW133" s="36">
        <f>BO133+BQ133+BS133+BU133</f>
        <v>62922.6857526989</v>
      </c>
      <c r="BX133" s="35" t="s">
        <v>47</v>
      </c>
      <c r="BY133" s="35">
        <v>5.3</v>
      </c>
      <c r="BZ133" s="35"/>
      <c r="CA133" s="35" t="s">
        <v>48</v>
      </c>
      <c r="CB133" s="36">
        <f>BW133*BY133</f>
        <v>333490.234489304</v>
      </c>
      <c r="CH133" s="32" t="s">
        <v>42</v>
      </c>
      <c r="CI133" s="33">
        <f>LARGE(CU129:CU132,1)/1</f>
        <v>37106.8175559402</v>
      </c>
      <c r="CJ133" s="32" t="s">
        <v>43</v>
      </c>
      <c r="CK133" s="33">
        <f>LARGE(CU129:CU132,2)/2</f>
        <v>16658.8756307871</v>
      </c>
      <c r="CL133" s="32" t="s">
        <v>44</v>
      </c>
      <c r="CM133" s="33">
        <f>LARGE(CU129:CU132,3)/12</f>
        <v>0</v>
      </c>
      <c r="CN133" s="32" t="s">
        <v>45</v>
      </c>
      <c r="CO133" s="34">
        <f>LARGE(CU129:CU132,4)/12</f>
        <v>0</v>
      </c>
      <c r="CP133" s="35" t="s">
        <v>46</v>
      </c>
      <c r="CQ133" s="36">
        <f>CI133+CK133+CM133+CO133</f>
        <v>53765.6931867273</v>
      </c>
      <c r="CR133" s="35" t="s">
        <v>47</v>
      </c>
      <c r="CS133" s="35">
        <v>5.3</v>
      </c>
      <c r="CT133" s="35"/>
      <c r="CU133" s="35" t="s">
        <v>48</v>
      </c>
      <c r="CV133" s="36">
        <f>CQ133*CS133</f>
        <v>284958.173889655</v>
      </c>
      <c r="DB133" s="32" t="s">
        <v>42</v>
      </c>
      <c r="DC133" s="33">
        <f>LARGE(DO129:DO132,1)/1</f>
        <v>50603.3056910635</v>
      </c>
      <c r="DD133" s="32" t="s">
        <v>43</v>
      </c>
      <c r="DE133" s="33">
        <f>LARGE(DO129:DO132,2)/2</f>
        <v>16658.8756307871</v>
      </c>
      <c r="DF133" s="32" t="s">
        <v>44</v>
      </c>
      <c r="DG133" s="33">
        <f>LARGE(DO129:DO132,3)/12</f>
        <v>0</v>
      </c>
      <c r="DH133" s="32" t="s">
        <v>45</v>
      </c>
      <c r="DI133" s="34">
        <f>LARGE(DO129:DO132,4)/12</f>
        <v>0</v>
      </c>
      <c r="DJ133" s="35" t="s">
        <v>46</v>
      </c>
      <c r="DK133" s="36">
        <f>DC133+DE133+DG133+DI133</f>
        <v>67262.1813218506</v>
      </c>
      <c r="DL133" s="35" t="s">
        <v>47</v>
      </c>
      <c r="DM133" s="35">
        <v>5.3</v>
      </c>
      <c r="DN133" s="35"/>
      <c r="DO133" s="35" t="s">
        <v>48</v>
      </c>
      <c r="DP133" s="36">
        <f>DK133*DM133</f>
        <v>356489.561005808</v>
      </c>
      <c r="DV133" s="32" t="s">
        <v>42</v>
      </c>
      <c r="DW133" s="33">
        <f>LARGE(EI129:EI132,1)/1</f>
        <v>69576.3483763166</v>
      </c>
      <c r="DX133" s="32" t="s">
        <v>43</v>
      </c>
      <c r="DY133" s="33">
        <f>LARGE(EI129:EI132,2)/2</f>
        <v>23875.2843619941</v>
      </c>
      <c r="DZ133" s="32" t="s">
        <v>44</v>
      </c>
      <c r="EA133" s="33">
        <f>LARGE(EI129:EI132,3)/12</f>
        <v>0</v>
      </c>
      <c r="EB133" s="32" t="s">
        <v>45</v>
      </c>
      <c r="EC133" s="34">
        <f>LARGE(EI129:EI132,4)/12</f>
        <v>0</v>
      </c>
      <c r="ED133" s="35" t="s">
        <v>46</v>
      </c>
      <c r="EE133" s="36">
        <f>DW133+DY133+EA133+EC133</f>
        <v>93451.6327383107</v>
      </c>
      <c r="EF133" s="35" t="s">
        <v>47</v>
      </c>
      <c r="EG133" s="35">
        <v>5.3</v>
      </c>
      <c r="EH133" s="35"/>
      <c r="EI133" s="35" t="s">
        <v>48</v>
      </c>
      <c r="EJ133" s="36">
        <f>EE133*EG133</f>
        <v>495293.653513047</v>
      </c>
    </row>
    <row r="134" s="1" customFormat="1" customHeight="1" spans="1:140">
      <c r="F134" s="32"/>
      <c r="G134" s="33"/>
      <c r="H134" s="32"/>
      <c r="I134" s="33"/>
      <c r="J134" s="32"/>
      <c r="K134" s="33"/>
      <c r="L134" s="32"/>
      <c r="M134" s="34"/>
      <c r="N134" s="35"/>
      <c r="O134" s="36"/>
      <c r="P134" s="35"/>
      <c r="Q134" s="35"/>
      <c r="R134" s="35"/>
      <c r="S134" s="35"/>
      <c r="T134" s="36"/>
      <c r="Z134" s="32"/>
      <c r="AA134" s="33"/>
      <c r="AB134" s="32"/>
      <c r="AC134" s="33"/>
      <c r="AD134" s="32"/>
      <c r="AE134" s="33"/>
      <c r="AF134" s="32"/>
      <c r="AG134" s="34"/>
      <c r="AH134" s="35"/>
      <c r="AI134" s="36"/>
      <c r="AJ134" s="35"/>
      <c r="AK134" s="35"/>
      <c r="AL134" s="35"/>
      <c r="AM134" s="35"/>
      <c r="AN134" s="36"/>
      <c r="AT134" s="32"/>
      <c r="AU134" s="33"/>
      <c r="AV134" s="32"/>
      <c r="AW134" s="33"/>
      <c r="AX134" s="32"/>
      <c r="AY134" s="33"/>
      <c r="AZ134" s="32"/>
      <c r="BA134" s="34"/>
      <c r="BB134" s="35"/>
      <c r="BC134" s="36"/>
      <c r="BD134" s="35"/>
      <c r="BE134" s="35"/>
      <c r="BF134" s="35"/>
      <c r="BG134" s="35"/>
      <c r="BH134" s="36"/>
      <c r="BN134" s="32"/>
      <c r="BO134" s="33"/>
      <c r="BP134" s="32"/>
      <c r="BQ134" s="33"/>
      <c r="BR134" s="32"/>
      <c r="BS134" s="33"/>
      <c r="BT134" s="32"/>
      <c r="BU134" s="34"/>
      <c r="BV134" s="35"/>
      <c r="BW134" s="36"/>
      <c r="BX134" s="35"/>
      <c r="BY134" s="35"/>
      <c r="BZ134" s="35"/>
      <c r="CA134" s="35"/>
      <c r="CB134" s="36"/>
      <c r="CH134" s="32"/>
      <c r="CI134" s="33"/>
      <c r="CJ134" s="32"/>
      <c r="CK134" s="33"/>
      <c r="CL134" s="32"/>
      <c r="CM134" s="33"/>
      <c r="CN134" s="32"/>
      <c r="CO134" s="34"/>
      <c r="CP134" s="35"/>
      <c r="CQ134" s="36"/>
      <c r="CR134" s="35"/>
      <c r="CS134" s="35"/>
      <c r="CT134" s="35"/>
      <c r="CU134" s="35"/>
      <c r="CV134" s="36"/>
      <c r="DB134" s="32"/>
      <c r="DC134" s="33"/>
      <c r="DD134" s="32"/>
      <c r="DE134" s="33"/>
      <c r="DF134" s="32"/>
      <c r="DG134" s="33"/>
      <c r="DH134" s="32"/>
      <c r="DI134" s="34"/>
      <c r="DJ134" s="35"/>
      <c r="DK134" s="36"/>
      <c r="DL134" s="35"/>
      <c r="DM134" s="35"/>
      <c r="DN134" s="35"/>
      <c r="DO134" s="35"/>
      <c r="DP134" s="36"/>
      <c r="DV134" s="32"/>
      <c r="DW134" s="33"/>
      <c r="DX134" s="32"/>
      <c r="DY134" s="33"/>
      <c r="DZ134" s="32"/>
      <c r="EA134" s="33"/>
      <c r="EB134" s="32"/>
      <c r="EC134" s="34"/>
      <c r="ED134" s="35"/>
      <c r="EE134" s="36"/>
      <c r="EF134" s="35"/>
      <c r="EG134" s="35"/>
      <c r="EH134" s="35"/>
      <c r="EI134" s="35"/>
      <c r="EJ134" s="36"/>
    </row>
    <row r="135" s="1" customFormat="1" customHeight="1" spans="1:140">
      <c r="F135" s="3" t="s">
        <v>49</v>
      </c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Z135" s="3" t="s">
        <v>49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T135" s="3" t="s">
        <v>49</v>
      </c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N135" s="3" t="s">
        <v>49</v>
      </c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H135" s="3" t="s">
        <v>49</v>
      </c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DB135" s="3" t="s">
        <v>49</v>
      </c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V135" s="3" t="s">
        <v>49</v>
      </c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</row>
    <row r="136" s="1" customFormat="1" customHeight="1" spans="1:140">
      <c r="F136" s="28" t="s">
        <v>37</v>
      </c>
      <c r="G136" s="13" t="s">
        <v>8</v>
      </c>
      <c r="H136" s="13"/>
      <c r="I136" s="13"/>
      <c r="J136" s="13"/>
      <c r="K136" s="7" t="s">
        <v>25</v>
      </c>
      <c r="L136" s="7"/>
      <c r="M136" s="7"/>
      <c r="N136" s="8" t="s">
        <v>10</v>
      </c>
      <c r="O136" s="8"/>
      <c r="P136" s="8"/>
      <c r="Q136" s="9" t="s">
        <v>38</v>
      </c>
      <c r="R136" s="10" t="s">
        <v>12</v>
      </c>
      <c r="S136" s="29" t="s">
        <v>13</v>
      </c>
      <c r="T136" s="11" t="s">
        <v>39</v>
      </c>
      <c r="Z136" s="28" t="s">
        <v>37</v>
      </c>
      <c r="AA136" s="13" t="s">
        <v>8</v>
      </c>
      <c r="AB136" s="13"/>
      <c r="AC136" s="13"/>
      <c r="AD136" s="13"/>
      <c r="AE136" s="7" t="s">
        <v>25</v>
      </c>
      <c r="AF136" s="7"/>
      <c r="AG136" s="7"/>
      <c r="AH136" s="8" t="s">
        <v>10</v>
      </c>
      <c r="AI136" s="8"/>
      <c r="AJ136" s="8"/>
      <c r="AK136" s="9" t="s">
        <v>38</v>
      </c>
      <c r="AL136" s="10" t="s">
        <v>12</v>
      </c>
      <c r="AM136" s="29" t="s">
        <v>13</v>
      </c>
      <c r="AN136" s="11" t="s">
        <v>39</v>
      </c>
      <c r="AT136" s="28" t="s">
        <v>37</v>
      </c>
      <c r="AU136" s="13" t="s">
        <v>8</v>
      </c>
      <c r="AV136" s="13"/>
      <c r="AW136" s="13"/>
      <c r="AX136" s="13"/>
      <c r="AY136" s="7" t="s">
        <v>25</v>
      </c>
      <c r="AZ136" s="7"/>
      <c r="BA136" s="7"/>
      <c r="BB136" s="8" t="s">
        <v>10</v>
      </c>
      <c r="BC136" s="8"/>
      <c r="BD136" s="8"/>
      <c r="BE136" s="9" t="s">
        <v>38</v>
      </c>
      <c r="BF136" s="10" t="s">
        <v>12</v>
      </c>
      <c r="BG136" s="29" t="s">
        <v>13</v>
      </c>
      <c r="BH136" s="11" t="s">
        <v>39</v>
      </c>
      <c r="BN136" s="28" t="s">
        <v>37</v>
      </c>
      <c r="BO136" s="13" t="s">
        <v>8</v>
      </c>
      <c r="BP136" s="13"/>
      <c r="BQ136" s="13"/>
      <c r="BR136" s="13"/>
      <c r="BS136" s="7" t="s">
        <v>25</v>
      </c>
      <c r="BT136" s="7"/>
      <c r="BU136" s="7"/>
      <c r="BV136" s="8" t="s">
        <v>10</v>
      </c>
      <c r="BW136" s="8"/>
      <c r="BX136" s="8"/>
      <c r="BY136" s="9" t="s">
        <v>38</v>
      </c>
      <c r="BZ136" s="10" t="s">
        <v>12</v>
      </c>
      <c r="CA136" s="29" t="s">
        <v>13</v>
      </c>
      <c r="CB136" s="11" t="s">
        <v>39</v>
      </c>
      <c r="CH136" s="28" t="s">
        <v>37</v>
      </c>
      <c r="CI136" s="13" t="s">
        <v>8</v>
      </c>
      <c r="CJ136" s="13"/>
      <c r="CK136" s="13"/>
      <c r="CL136" s="13"/>
      <c r="CM136" s="7" t="s">
        <v>25</v>
      </c>
      <c r="CN136" s="7"/>
      <c r="CO136" s="7"/>
      <c r="CP136" s="8" t="s">
        <v>10</v>
      </c>
      <c r="CQ136" s="8"/>
      <c r="CR136" s="8"/>
      <c r="CS136" s="9" t="s">
        <v>38</v>
      </c>
      <c r="CT136" s="10" t="s">
        <v>12</v>
      </c>
      <c r="CU136" s="29" t="s">
        <v>13</v>
      </c>
      <c r="CV136" s="11" t="s">
        <v>39</v>
      </c>
      <c r="DB136" s="28" t="s">
        <v>37</v>
      </c>
      <c r="DC136" s="13" t="s">
        <v>8</v>
      </c>
      <c r="DD136" s="13"/>
      <c r="DE136" s="13"/>
      <c r="DF136" s="13"/>
      <c r="DG136" s="7" t="s">
        <v>25</v>
      </c>
      <c r="DH136" s="7"/>
      <c r="DI136" s="7"/>
      <c r="DJ136" s="8" t="s">
        <v>10</v>
      </c>
      <c r="DK136" s="8"/>
      <c r="DL136" s="8"/>
      <c r="DM136" s="9" t="s">
        <v>38</v>
      </c>
      <c r="DN136" s="10" t="s">
        <v>12</v>
      </c>
      <c r="DO136" s="29" t="s">
        <v>13</v>
      </c>
      <c r="DP136" s="11" t="s">
        <v>39</v>
      </c>
      <c r="DV136" s="28" t="s">
        <v>37</v>
      </c>
      <c r="DW136" s="13" t="s">
        <v>8</v>
      </c>
      <c r="DX136" s="13"/>
      <c r="DY136" s="13"/>
      <c r="DZ136" s="13"/>
      <c r="EA136" s="7" t="s">
        <v>25</v>
      </c>
      <c r="EB136" s="7"/>
      <c r="EC136" s="7"/>
      <c r="ED136" s="8" t="s">
        <v>10</v>
      </c>
      <c r="EE136" s="8"/>
      <c r="EF136" s="8"/>
      <c r="EG136" s="9" t="s">
        <v>38</v>
      </c>
      <c r="EH136" s="10" t="s">
        <v>12</v>
      </c>
      <c r="EI136" s="29" t="s">
        <v>13</v>
      </c>
      <c r="EJ136" s="11" t="s">
        <v>39</v>
      </c>
    </row>
    <row r="137" s="1" customFormat="1" customHeight="1" spans="1:140">
      <c r="F137" s="30"/>
      <c r="G137" s="11" t="s">
        <v>40</v>
      </c>
      <c r="H137" s="11" t="s">
        <v>41</v>
      </c>
      <c r="I137" s="11" t="s">
        <v>21</v>
      </c>
      <c r="J137" s="13" t="s">
        <v>8</v>
      </c>
      <c r="K137" s="11" t="s">
        <v>23</v>
      </c>
      <c r="L137" s="11" t="s">
        <v>24</v>
      </c>
      <c r="M137" s="7" t="s">
        <v>25</v>
      </c>
      <c r="N137" s="11" t="s">
        <v>26</v>
      </c>
      <c r="O137" s="11" t="s">
        <v>27</v>
      </c>
      <c r="P137" s="8" t="s">
        <v>28</v>
      </c>
      <c r="Q137" s="9" t="s">
        <v>29</v>
      </c>
      <c r="R137" s="14"/>
      <c r="S137" s="29"/>
      <c r="T137" s="11"/>
      <c r="U137" s="1"/>
      <c r="V137" s="1"/>
      <c r="W137" s="1"/>
      <c r="X137" s="1"/>
      <c r="Y137" s="1"/>
      <c r="Z137" s="30"/>
      <c r="AA137" s="11" t="s">
        <v>40</v>
      </c>
      <c r="AB137" s="11" t="s">
        <v>41</v>
      </c>
      <c r="AC137" s="11" t="s">
        <v>21</v>
      </c>
      <c r="AD137" s="13" t="s">
        <v>8</v>
      </c>
      <c r="AE137" s="11" t="s">
        <v>23</v>
      </c>
      <c r="AF137" s="11" t="s">
        <v>24</v>
      </c>
      <c r="AG137" s="7" t="s">
        <v>25</v>
      </c>
      <c r="AH137" s="11" t="s">
        <v>26</v>
      </c>
      <c r="AI137" s="11" t="s">
        <v>27</v>
      </c>
      <c r="AJ137" s="8" t="s">
        <v>28</v>
      </c>
      <c r="AK137" s="9" t="s">
        <v>29</v>
      </c>
      <c r="AL137" s="14"/>
      <c r="AM137" s="29"/>
      <c r="AN137" s="11"/>
      <c r="AO137" s="1"/>
      <c r="AP137" s="1"/>
      <c r="AQ137" s="1"/>
      <c r="AR137" s="1"/>
      <c r="AS137" s="1"/>
      <c r="AT137" s="30"/>
      <c r="AU137" s="11" t="s">
        <v>40</v>
      </c>
      <c r="AV137" s="11" t="s">
        <v>41</v>
      </c>
      <c r="AW137" s="11" t="s">
        <v>21</v>
      </c>
      <c r="AX137" s="13" t="s">
        <v>8</v>
      </c>
      <c r="AY137" s="11" t="s">
        <v>23</v>
      </c>
      <c r="AZ137" s="11" t="s">
        <v>24</v>
      </c>
      <c r="BA137" s="7" t="s">
        <v>25</v>
      </c>
      <c r="BB137" s="11" t="s">
        <v>26</v>
      </c>
      <c r="BC137" s="11" t="s">
        <v>27</v>
      </c>
      <c r="BD137" s="8" t="s">
        <v>28</v>
      </c>
      <c r="BE137" s="9" t="s">
        <v>29</v>
      </c>
      <c r="BF137" s="14"/>
      <c r="BG137" s="29"/>
      <c r="BH137" s="11"/>
      <c r="BI137" s="1"/>
      <c r="BJ137" s="1"/>
      <c r="BK137" s="1"/>
      <c r="BL137" s="1"/>
      <c r="BM137" s="1"/>
      <c r="BN137" s="30"/>
      <c r="BO137" s="11" t="s">
        <v>40</v>
      </c>
      <c r="BP137" s="11" t="s">
        <v>41</v>
      </c>
      <c r="BQ137" s="11" t="s">
        <v>21</v>
      </c>
      <c r="BR137" s="13" t="s">
        <v>8</v>
      </c>
      <c r="BS137" s="11" t="s">
        <v>23</v>
      </c>
      <c r="BT137" s="11" t="s">
        <v>24</v>
      </c>
      <c r="BU137" s="7" t="s">
        <v>25</v>
      </c>
      <c r="BV137" s="11" t="s">
        <v>26</v>
      </c>
      <c r="BW137" s="11" t="s">
        <v>27</v>
      </c>
      <c r="BX137" s="8" t="s">
        <v>28</v>
      </c>
      <c r="BY137" s="9" t="s">
        <v>29</v>
      </c>
      <c r="BZ137" s="14"/>
      <c r="CA137" s="29"/>
      <c r="CB137" s="11"/>
      <c r="CC137" s="1"/>
      <c r="CD137" s="1"/>
      <c r="CE137" s="1"/>
      <c r="CF137" s="1"/>
      <c r="CG137" s="1"/>
      <c r="CH137" s="30"/>
      <c r="CI137" s="11" t="s">
        <v>40</v>
      </c>
      <c r="CJ137" s="11" t="s">
        <v>41</v>
      </c>
      <c r="CK137" s="11" t="s">
        <v>21</v>
      </c>
      <c r="CL137" s="13" t="s">
        <v>8</v>
      </c>
      <c r="CM137" s="11" t="s">
        <v>23</v>
      </c>
      <c r="CN137" s="11" t="s">
        <v>24</v>
      </c>
      <c r="CO137" s="7" t="s">
        <v>25</v>
      </c>
      <c r="CP137" s="11" t="s">
        <v>26</v>
      </c>
      <c r="CQ137" s="11" t="s">
        <v>27</v>
      </c>
      <c r="CR137" s="8" t="s">
        <v>28</v>
      </c>
      <c r="CS137" s="9" t="s">
        <v>29</v>
      </c>
      <c r="CT137" s="14"/>
      <c r="CU137" s="29"/>
      <c r="CV137" s="11"/>
      <c r="CW137" s="1"/>
      <c r="CX137" s="1"/>
      <c r="CY137" s="1"/>
      <c r="CZ137" s="1"/>
      <c r="DA137" s="1"/>
      <c r="DB137" s="30"/>
      <c r="DC137" s="11" t="s">
        <v>40</v>
      </c>
      <c r="DD137" s="11" t="s">
        <v>41</v>
      </c>
      <c r="DE137" s="11" t="s">
        <v>21</v>
      </c>
      <c r="DF137" s="13" t="s">
        <v>8</v>
      </c>
      <c r="DG137" s="11" t="s">
        <v>23</v>
      </c>
      <c r="DH137" s="11" t="s">
        <v>24</v>
      </c>
      <c r="DI137" s="7" t="s">
        <v>25</v>
      </c>
      <c r="DJ137" s="11" t="s">
        <v>26</v>
      </c>
      <c r="DK137" s="11" t="s">
        <v>27</v>
      </c>
      <c r="DL137" s="8" t="s">
        <v>28</v>
      </c>
      <c r="DM137" s="9" t="s">
        <v>29</v>
      </c>
      <c r="DN137" s="14"/>
      <c r="DO137" s="29"/>
      <c r="DP137" s="11"/>
      <c r="DQ137" s="1"/>
      <c r="DR137" s="1"/>
      <c r="DS137" s="1"/>
      <c r="DT137" s="1"/>
      <c r="DU137" s="1"/>
      <c r="DV137" s="30"/>
      <c r="DW137" s="11" t="s">
        <v>40</v>
      </c>
      <c r="DX137" s="11" t="s">
        <v>41</v>
      </c>
      <c r="DY137" s="11" t="s">
        <v>21</v>
      </c>
      <c r="DZ137" s="13" t="s">
        <v>8</v>
      </c>
      <c r="EA137" s="11" t="s">
        <v>23</v>
      </c>
      <c r="EB137" s="11" t="s">
        <v>24</v>
      </c>
      <c r="EC137" s="7" t="s">
        <v>25</v>
      </c>
      <c r="ED137" s="11" t="s">
        <v>26</v>
      </c>
      <c r="EE137" s="11" t="s">
        <v>27</v>
      </c>
      <c r="EF137" s="8" t="s">
        <v>28</v>
      </c>
      <c r="EG137" s="9" t="s">
        <v>29</v>
      </c>
      <c r="EH137" s="14"/>
      <c r="EI137" s="29"/>
      <c r="EJ137" s="11"/>
    </row>
    <row r="138" s="1" customFormat="1" customHeight="1" spans="1:140">
      <c r="F138" s="11">
        <f>_xlfn.RANK.EQ(S138,S138:S141,0)</f>
        <v>1</v>
      </c>
      <c r="G138" s="11">
        <v>1446.85</v>
      </c>
      <c r="H138" s="11">
        <v>1.8</v>
      </c>
      <c r="I138" s="12">
        <v>1.35</v>
      </c>
      <c r="J138" s="13">
        <f t="shared" ref="J138:J141" si="289">G138*H138*I138</f>
        <v>3515.8455</v>
      </c>
      <c r="K138" s="11">
        <v>680</v>
      </c>
      <c r="L138" s="11">
        <v>1.93</v>
      </c>
      <c r="M138" s="31">
        <f t="shared" ref="M138:M141" si="290">1+6*K138/(K138+2000)+L138</f>
        <v>4.45238805970149</v>
      </c>
      <c r="N138" s="11">
        <v>0.98</v>
      </c>
      <c r="O138" s="11">
        <v>2.3</v>
      </c>
      <c r="P138" s="8">
        <f t="shared" ref="P138:P141" si="291">1+N138*O138</f>
        <v>3.254</v>
      </c>
      <c r="Q138" s="9">
        <v>1.15</v>
      </c>
      <c r="R138" s="17">
        <v>1</v>
      </c>
      <c r="S138" s="18">
        <f t="shared" ref="S138:S141" si="292">J138*M138*Q138*P138*R138</f>
        <v>58578.4910874929</v>
      </c>
      <c r="T138" s="11">
        <f t="shared" ref="T138:T141" si="293">IF(F138=1,1,(IF(F138=2,2,12)))</f>
        <v>1</v>
      </c>
      <c r="Z138" s="11">
        <f>_xlfn.RANK.EQ(AM138,AM138:AM141,0)</f>
        <v>2</v>
      </c>
      <c r="AA138" s="11">
        <v>1446.85</v>
      </c>
      <c r="AB138" s="11">
        <v>1.8</v>
      </c>
      <c r="AC138" s="12">
        <v>1.35</v>
      </c>
      <c r="AD138" s="13">
        <f t="shared" ref="AD138:AD141" si="294">AA138*AB138*AC138</f>
        <v>3515.8455</v>
      </c>
      <c r="AE138" s="11">
        <v>680</v>
      </c>
      <c r="AF138" s="11">
        <v>1.93</v>
      </c>
      <c r="AG138" s="31">
        <f t="shared" ref="AG138:AG141" si="295">1+6*AE138/(AE138+2000)+AF138</f>
        <v>4.45238805970149</v>
      </c>
      <c r="AH138" s="11">
        <v>0.98</v>
      </c>
      <c r="AI138" s="11">
        <v>2.3</v>
      </c>
      <c r="AJ138" s="8">
        <f t="shared" ref="AJ138:AJ141" si="296">1+AH138*AI138</f>
        <v>3.254</v>
      </c>
      <c r="AK138" s="9">
        <v>1.15</v>
      </c>
      <c r="AL138" s="17">
        <v>1</v>
      </c>
      <c r="AM138" s="18">
        <f t="shared" ref="AM138:AM141" si="297">AD138*AG138*AK138*AJ138*AL138</f>
        <v>58578.4910874929</v>
      </c>
      <c r="AN138" s="11">
        <f t="shared" ref="AN138:AN141" si="298">IF(Z138=1,1,(IF(Z138=2,2,12)))</f>
        <v>2</v>
      </c>
      <c r="AT138" s="11">
        <f>_xlfn.RANK.EQ(BG138,BG138:BG141,0)</f>
        <v>1</v>
      </c>
      <c r="AU138" s="11">
        <v>1446.85</v>
      </c>
      <c r="AV138" s="11">
        <v>1.8</v>
      </c>
      <c r="AW138" s="12">
        <v>1.35</v>
      </c>
      <c r="AX138" s="13">
        <f t="shared" ref="AX138:AX141" si="299">AU138*AV138*AW138</f>
        <v>3515.8455</v>
      </c>
      <c r="AY138" s="11">
        <v>680</v>
      </c>
      <c r="AZ138" s="11">
        <v>1.93</v>
      </c>
      <c r="BA138" s="31">
        <f t="shared" ref="BA138:BA141" si="300">1+6*AY138/(AY138+2000)+AZ138</f>
        <v>4.45238805970149</v>
      </c>
      <c r="BB138" s="11">
        <v>0.98</v>
      </c>
      <c r="BC138" s="11">
        <v>2.3</v>
      </c>
      <c r="BD138" s="8">
        <f t="shared" ref="BD138:BD141" si="301">1+BB138*BC138</f>
        <v>3.254</v>
      </c>
      <c r="BE138" s="9">
        <v>1.15</v>
      </c>
      <c r="BF138" s="17">
        <v>1.015</v>
      </c>
      <c r="BG138" s="18">
        <f t="shared" ref="BG138:BG141" si="302">AX138*BA138*BE138*BD138*BF138</f>
        <v>59457.1684538052</v>
      </c>
      <c r="BH138" s="11">
        <f t="shared" ref="BH138:BH141" si="303">IF(AT138=1,1,(IF(AT138=2,2,12)))</f>
        <v>1</v>
      </c>
      <c r="BN138" s="11">
        <f>_xlfn.RANK.EQ(CA138,CA138:CA141,0)</f>
        <v>2</v>
      </c>
      <c r="BO138" s="11">
        <v>1446.85</v>
      </c>
      <c r="BP138" s="11">
        <v>1.8</v>
      </c>
      <c r="BQ138" s="12">
        <v>1.35</v>
      </c>
      <c r="BR138" s="13">
        <f t="shared" ref="BR138:BR141" si="304">BO138*BP138*BQ138</f>
        <v>3515.8455</v>
      </c>
      <c r="BS138" s="11">
        <v>680</v>
      </c>
      <c r="BT138" s="11">
        <v>1.93</v>
      </c>
      <c r="BU138" s="31">
        <f t="shared" ref="BU138:BU141" si="305">1+6*BS138/(BS138+2000)+BT138</f>
        <v>4.45238805970149</v>
      </c>
      <c r="BV138" s="11">
        <v>0.98</v>
      </c>
      <c r="BW138" s="11">
        <v>2.3</v>
      </c>
      <c r="BX138" s="8">
        <f t="shared" ref="BX138:BX141" si="306">1+BV138*BW138</f>
        <v>3.254</v>
      </c>
      <c r="BY138" s="9">
        <v>1.15</v>
      </c>
      <c r="BZ138" s="17">
        <v>1.015</v>
      </c>
      <c r="CA138" s="18">
        <f t="shared" ref="CA138:CA141" si="307">BR138*BU138*BY138*BX138*BZ138</f>
        <v>59457.1684538052</v>
      </c>
      <c r="CB138" s="11">
        <f t="shared" ref="CB138:CB141" si="308">IF(BN138=1,1,(IF(BN138=2,2,12)))</f>
        <v>2</v>
      </c>
      <c r="CH138" s="11">
        <f>_xlfn.RANK.EQ(CU138,CU138:CU141,0)</f>
        <v>1</v>
      </c>
      <c r="CI138" s="11">
        <v>1446.85</v>
      </c>
      <c r="CJ138" s="11">
        <v>1.8</v>
      </c>
      <c r="CK138" s="12">
        <v>1.35</v>
      </c>
      <c r="CL138" s="13">
        <f t="shared" ref="CL138:CL141" si="309">CI138*CJ138*CK138</f>
        <v>3515.8455</v>
      </c>
      <c r="CM138" s="11">
        <v>680</v>
      </c>
      <c r="CN138" s="11">
        <v>1.93</v>
      </c>
      <c r="CO138" s="31">
        <f t="shared" ref="CO138:CO141" si="310">1+6*CM138/(CM138+2000)+CN138</f>
        <v>4.45238805970149</v>
      </c>
      <c r="CP138" s="11">
        <v>0.98</v>
      </c>
      <c r="CQ138" s="11">
        <v>2.3</v>
      </c>
      <c r="CR138" s="8">
        <f t="shared" ref="CR138:CR141" si="311">1+CP138*CQ138</f>
        <v>3.254</v>
      </c>
      <c r="CS138" s="9">
        <v>1.15</v>
      </c>
      <c r="CT138" s="17">
        <v>1.085</v>
      </c>
      <c r="CU138" s="18">
        <f t="shared" ref="CU138:CU141" si="312">CL138*CO138*CS138*CR138*CT138</f>
        <v>63557.6628299297</v>
      </c>
      <c r="CV138" s="11">
        <f t="shared" ref="CV138:CV141" si="313">IF(CH138=1,1,(IF(CH138=2,2,12)))</f>
        <v>1</v>
      </c>
      <c r="DB138" s="11">
        <f>_xlfn.RANK.EQ(DO138,DO138:DO141,0)</f>
        <v>2</v>
      </c>
      <c r="DC138" s="11">
        <v>1446.85</v>
      </c>
      <c r="DD138" s="11">
        <v>1.8</v>
      </c>
      <c r="DE138" s="12">
        <v>1.35</v>
      </c>
      <c r="DF138" s="13">
        <f t="shared" ref="DF138:DF141" si="314">DC138*DD138*DE138</f>
        <v>3515.8455</v>
      </c>
      <c r="DG138" s="11">
        <v>680</v>
      </c>
      <c r="DH138" s="11">
        <v>1.93</v>
      </c>
      <c r="DI138" s="31">
        <f t="shared" ref="DI138:DI141" si="315">1+6*DG138/(DG138+2000)+DH138</f>
        <v>4.45238805970149</v>
      </c>
      <c r="DJ138" s="11">
        <v>0.98</v>
      </c>
      <c r="DK138" s="11">
        <v>2.3</v>
      </c>
      <c r="DL138" s="8">
        <f t="shared" ref="DL138:DL141" si="316">1+DJ138*DK138</f>
        <v>3.254</v>
      </c>
      <c r="DM138" s="9">
        <v>1.15</v>
      </c>
      <c r="DN138" s="17">
        <v>1.085</v>
      </c>
      <c r="DO138" s="18">
        <f t="shared" ref="DO138:DO141" si="317">DF138*DI138*DM138*DL138*DN138</f>
        <v>63557.6628299297</v>
      </c>
      <c r="DP138" s="11">
        <f t="shared" ref="DP138:DP141" si="318">IF(DB138=1,1,(IF(DB138=2,2,12)))</f>
        <v>2</v>
      </c>
      <c r="DV138" s="11">
        <f>_xlfn.RANK.EQ(EI138,EI138:EI141,0)</f>
        <v>2</v>
      </c>
      <c r="DW138" s="11">
        <v>1446.85</v>
      </c>
      <c r="DX138" s="11">
        <v>1.8</v>
      </c>
      <c r="DY138" s="12">
        <v>1.35</v>
      </c>
      <c r="DZ138" s="13">
        <f t="shared" ref="DZ138:DZ141" si="319">DW138*DX138*DY138</f>
        <v>3515.8455</v>
      </c>
      <c r="EA138" s="11">
        <v>680</v>
      </c>
      <c r="EB138" s="11">
        <v>2.02</v>
      </c>
      <c r="EC138" s="31">
        <f t="shared" ref="EC138:EC141" si="320">1+6*EA138/(EA138+2000)+EB138</f>
        <v>4.54238805970149</v>
      </c>
      <c r="ED138" s="11">
        <v>0.98</v>
      </c>
      <c r="EE138" s="11">
        <v>3.1</v>
      </c>
      <c r="EF138" s="8">
        <f t="shared" ref="EF138:EF141" si="321">1+ED138*EE138</f>
        <v>4.038</v>
      </c>
      <c r="EG138" s="9">
        <v>1.15</v>
      </c>
      <c r="EH138" s="17">
        <v>1.2</v>
      </c>
      <c r="EI138" s="18">
        <f t="shared" ref="EI138:EI141" si="322">DZ138*EC138*EG138*EF138*EH138</f>
        <v>88993.7314440508</v>
      </c>
      <c r="EJ138" s="11">
        <f t="shared" ref="EJ138:EJ141" si="323">IF(DV138=1,1,(IF(DV138=2,2,12)))</f>
        <v>2</v>
      </c>
    </row>
    <row r="139" s="1" customFormat="1" customHeight="1" spans="1:140">
      <c r="F139" s="11">
        <f>_xlfn.RANK.EQ(S139,S138:S141,0)</f>
        <v>3</v>
      </c>
      <c r="G139" s="11">
        <v>1446.85</v>
      </c>
      <c r="H139" s="11">
        <v>1.8</v>
      </c>
      <c r="I139" s="12">
        <v>1.35</v>
      </c>
      <c r="J139" s="13">
        <f t="shared" si="289"/>
        <v>3515.8455</v>
      </c>
      <c r="K139" s="11">
        <v>440</v>
      </c>
      <c r="L139" s="11">
        <v>1.73</v>
      </c>
      <c r="M139" s="31">
        <f t="shared" si="290"/>
        <v>3.81196721311475</v>
      </c>
      <c r="N139" s="11">
        <v>0.95</v>
      </c>
      <c r="O139" s="11">
        <v>2.09</v>
      </c>
      <c r="P139" s="8">
        <f t="shared" si="291"/>
        <v>2.9855</v>
      </c>
      <c r="Q139" s="9">
        <v>1.15</v>
      </c>
      <c r="R139" s="17">
        <v>1</v>
      </c>
      <c r="S139" s="18">
        <f t="shared" si="292"/>
        <v>46014.4096660964</v>
      </c>
      <c r="T139" s="11">
        <f t="shared" si="293"/>
        <v>12</v>
      </c>
      <c r="Z139" s="11">
        <f>_xlfn.RANK.EQ(AM139,AM138:AM141,0)</f>
        <v>3</v>
      </c>
      <c r="AA139" s="11">
        <v>1446.85</v>
      </c>
      <c r="AB139" s="11">
        <v>1.8</v>
      </c>
      <c r="AC139" s="12">
        <v>1.35</v>
      </c>
      <c r="AD139" s="13">
        <f t="shared" si="294"/>
        <v>3515.8455</v>
      </c>
      <c r="AE139" s="11">
        <v>440</v>
      </c>
      <c r="AF139" s="11">
        <v>1.73</v>
      </c>
      <c r="AG139" s="31">
        <f t="shared" si="295"/>
        <v>3.81196721311475</v>
      </c>
      <c r="AH139" s="11">
        <v>0.95</v>
      </c>
      <c r="AI139" s="11">
        <v>2.09</v>
      </c>
      <c r="AJ139" s="8">
        <f t="shared" si="296"/>
        <v>2.9855</v>
      </c>
      <c r="AK139" s="9">
        <v>1.15</v>
      </c>
      <c r="AL139" s="17">
        <v>1</v>
      </c>
      <c r="AM139" s="18">
        <f t="shared" si="297"/>
        <v>46014.4096660964</v>
      </c>
      <c r="AN139" s="11">
        <f t="shared" si="298"/>
        <v>12</v>
      </c>
      <c r="AT139" s="11">
        <f>_xlfn.RANK.EQ(BG139,BG138:BG141,0)</f>
        <v>3</v>
      </c>
      <c r="AU139" s="11">
        <v>1446.85</v>
      </c>
      <c r="AV139" s="11">
        <v>1.8</v>
      </c>
      <c r="AW139" s="12">
        <v>1.35</v>
      </c>
      <c r="AX139" s="13">
        <f t="shared" si="299"/>
        <v>3515.8455</v>
      </c>
      <c r="AY139" s="11">
        <v>440</v>
      </c>
      <c r="AZ139" s="11">
        <v>1.73</v>
      </c>
      <c r="BA139" s="31">
        <f t="shared" si="300"/>
        <v>3.81196721311475</v>
      </c>
      <c r="BB139" s="11">
        <v>0.95</v>
      </c>
      <c r="BC139" s="11">
        <v>2.09</v>
      </c>
      <c r="BD139" s="8">
        <f t="shared" si="301"/>
        <v>2.9855</v>
      </c>
      <c r="BE139" s="9">
        <v>1.15</v>
      </c>
      <c r="BF139" s="17">
        <v>1.015</v>
      </c>
      <c r="BG139" s="18">
        <f t="shared" si="302"/>
        <v>46704.6258110879</v>
      </c>
      <c r="BH139" s="11">
        <f t="shared" si="303"/>
        <v>12</v>
      </c>
      <c r="BN139" s="11">
        <f>_xlfn.RANK.EQ(CA139,CA138:CA141,0)</f>
        <v>3</v>
      </c>
      <c r="BO139" s="11">
        <v>1446.85</v>
      </c>
      <c r="BP139" s="11">
        <v>1.8</v>
      </c>
      <c r="BQ139" s="12">
        <v>1.35</v>
      </c>
      <c r="BR139" s="13">
        <f t="shared" si="304"/>
        <v>3515.8455</v>
      </c>
      <c r="BS139" s="11">
        <v>440</v>
      </c>
      <c r="BT139" s="11">
        <v>1.73</v>
      </c>
      <c r="BU139" s="31">
        <f t="shared" si="305"/>
        <v>3.81196721311475</v>
      </c>
      <c r="BV139" s="11">
        <v>0.95</v>
      </c>
      <c r="BW139" s="11">
        <v>2.09</v>
      </c>
      <c r="BX139" s="8">
        <f t="shared" si="306"/>
        <v>2.9855</v>
      </c>
      <c r="BY139" s="9">
        <v>1.15</v>
      </c>
      <c r="BZ139" s="17">
        <v>1.015</v>
      </c>
      <c r="CA139" s="18">
        <f t="shared" si="307"/>
        <v>46704.6258110879</v>
      </c>
      <c r="CB139" s="11">
        <f t="shared" si="308"/>
        <v>12</v>
      </c>
      <c r="CH139" s="11">
        <f>_xlfn.RANK.EQ(CU139,CU138:CU141,0)</f>
        <v>3</v>
      </c>
      <c r="CI139" s="11">
        <v>1446.85</v>
      </c>
      <c r="CJ139" s="11">
        <v>1.8</v>
      </c>
      <c r="CK139" s="12">
        <v>1.35</v>
      </c>
      <c r="CL139" s="13">
        <f t="shared" si="309"/>
        <v>3515.8455</v>
      </c>
      <c r="CM139" s="11">
        <v>440</v>
      </c>
      <c r="CN139" s="11">
        <v>1.73</v>
      </c>
      <c r="CO139" s="31">
        <f t="shared" si="310"/>
        <v>3.81196721311475</v>
      </c>
      <c r="CP139" s="11">
        <v>0.95</v>
      </c>
      <c r="CQ139" s="11">
        <v>2.09</v>
      </c>
      <c r="CR139" s="8">
        <f t="shared" si="311"/>
        <v>2.9855</v>
      </c>
      <c r="CS139" s="9">
        <v>1.15</v>
      </c>
      <c r="CT139" s="17">
        <v>1.085</v>
      </c>
      <c r="CU139" s="18">
        <f t="shared" si="312"/>
        <v>49925.6344877146</v>
      </c>
      <c r="CV139" s="11">
        <f t="shared" si="313"/>
        <v>12</v>
      </c>
      <c r="DB139" s="11">
        <f>_xlfn.RANK.EQ(DO139,DO138:DO141,0)</f>
        <v>3</v>
      </c>
      <c r="DC139" s="11">
        <v>1446.85</v>
      </c>
      <c r="DD139" s="11">
        <v>1.8</v>
      </c>
      <c r="DE139" s="12">
        <v>1.35</v>
      </c>
      <c r="DF139" s="13">
        <f t="shared" si="314"/>
        <v>3515.8455</v>
      </c>
      <c r="DG139" s="11">
        <v>440</v>
      </c>
      <c r="DH139" s="11">
        <v>1.73</v>
      </c>
      <c r="DI139" s="31">
        <f t="shared" si="315"/>
        <v>3.81196721311475</v>
      </c>
      <c r="DJ139" s="11">
        <v>0.95</v>
      </c>
      <c r="DK139" s="11">
        <v>2.09</v>
      </c>
      <c r="DL139" s="8">
        <f t="shared" si="316"/>
        <v>2.9855</v>
      </c>
      <c r="DM139" s="9">
        <v>1.15</v>
      </c>
      <c r="DN139" s="17">
        <v>1.085</v>
      </c>
      <c r="DO139" s="18">
        <f t="shared" si="317"/>
        <v>49925.6344877146</v>
      </c>
      <c r="DP139" s="11">
        <f t="shared" si="318"/>
        <v>12</v>
      </c>
      <c r="DV139" s="11">
        <f>_xlfn.RANK.EQ(EI139,EI138:EI141,0)</f>
        <v>3</v>
      </c>
      <c r="DW139" s="11">
        <v>1446.85</v>
      </c>
      <c r="DX139" s="11">
        <v>1.8</v>
      </c>
      <c r="DY139" s="12">
        <v>1.35</v>
      </c>
      <c r="DZ139" s="13">
        <f t="shared" si="319"/>
        <v>3515.8455</v>
      </c>
      <c r="EA139" s="11">
        <v>440</v>
      </c>
      <c r="EB139" s="11">
        <v>1.82</v>
      </c>
      <c r="EC139" s="31">
        <f t="shared" si="320"/>
        <v>3.90196721311475</v>
      </c>
      <c r="ED139" s="11">
        <v>0.95</v>
      </c>
      <c r="EE139" s="11">
        <v>2.91</v>
      </c>
      <c r="EF139" s="8">
        <f t="shared" si="321"/>
        <v>3.7645</v>
      </c>
      <c r="EG139" s="9">
        <v>1.15</v>
      </c>
      <c r="EH139" s="17">
        <v>1.2</v>
      </c>
      <c r="EI139" s="18">
        <f t="shared" si="322"/>
        <v>71268.8557281625</v>
      </c>
      <c r="EJ139" s="11">
        <f t="shared" si="323"/>
        <v>12</v>
      </c>
    </row>
    <row r="140" s="1" customFormat="1" customHeight="1" spans="1:140">
      <c r="F140" s="11">
        <f>_xlfn.RANK.EQ(S140,S138:S141,0)</f>
        <v>2</v>
      </c>
      <c r="G140" s="11">
        <v>1446.85</v>
      </c>
      <c r="H140" s="11">
        <v>1.8</v>
      </c>
      <c r="I140" s="12">
        <v>1.35</v>
      </c>
      <c r="J140" s="13">
        <f t="shared" si="289"/>
        <v>3515.8455</v>
      </c>
      <c r="K140" s="11">
        <v>490</v>
      </c>
      <c r="L140" s="11">
        <v>2.33</v>
      </c>
      <c r="M140" s="31">
        <f t="shared" si="290"/>
        <v>4.51072289156627</v>
      </c>
      <c r="N140" s="11">
        <v>0.89</v>
      </c>
      <c r="O140" s="11">
        <v>1.78</v>
      </c>
      <c r="P140" s="8">
        <f t="shared" si="291"/>
        <v>2.5842</v>
      </c>
      <c r="Q140" s="9">
        <v>1.15</v>
      </c>
      <c r="R140" s="17">
        <v>1</v>
      </c>
      <c r="S140" s="18">
        <f t="shared" si="292"/>
        <v>47130.2661755264</v>
      </c>
      <c r="T140" s="11">
        <f t="shared" si="293"/>
        <v>2</v>
      </c>
      <c r="Z140" s="11">
        <f>_xlfn.RANK.EQ(AM140,AM138:AM141,0)</f>
        <v>1</v>
      </c>
      <c r="AA140" s="11">
        <v>1446.85</v>
      </c>
      <c r="AB140" s="11">
        <v>1.8</v>
      </c>
      <c r="AC140" s="12">
        <v>1.35</v>
      </c>
      <c r="AD140" s="13">
        <f t="shared" si="294"/>
        <v>3515.8455</v>
      </c>
      <c r="AE140" s="11">
        <v>450</v>
      </c>
      <c r="AF140" s="11">
        <v>2.33</v>
      </c>
      <c r="AG140" s="31">
        <f t="shared" si="295"/>
        <v>4.43204081632653</v>
      </c>
      <c r="AH140" s="11">
        <v>1</v>
      </c>
      <c r="AI140" s="11">
        <v>2.71</v>
      </c>
      <c r="AJ140" s="8">
        <f t="shared" si="296"/>
        <v>3.71</v>
      </c>
      <c r="AK140" s="9">
        <v>1.15</v>
      </c>
      <c r="AL140" s="17">
        <v>1</v>
      </c>
      <c r="AM140" s="18">
        <f t="shared" si="297"/>
        <v>66482.1848471046</v>
      </c>
      <c r="AN140" s="11">
        <f t="shared" si="298"/>
        <v>1</v>
      </c>
      <c r="AT140" s="11">
        <f>_xlfn.RANK.EQ(BG140,BG138:BG141,0)</f>
        <v>2</v>
      </c>
      <c r="AU140" s="11">
        <v>1446.85</v>
      </c>
      <c r="AV140" s="11">
        <v>1.8</v>
      </c>
      <c r="AW140" s="12">
        <v>1.35</v>
      </c>
      <c r="AX140" s="13">
        <f t="shared" si="299"/>
        <v>3515.8455</v>
      </c>
      <c r="AY140" s="11">
        <v>490</v>
      </c>
      <c r="AZ140" s="11">
        <v>2.33</v>
      </c>
      <c r="BA140" s="31">
        <f t="shared" si="300"/>
        <v>4.51072289156627</v>
      </c>
      <c r="BB140" s="11">
        <v>0.93</v>
      </c>
      <c r="BC140" s="11">
        <v>1.85</v>
      </c>
      <c r="BD140" s="8">
        <f t="shared" si="301"/>
        <v>2.7205</v>
      </c>
      <c r="BE140" s="9">
        <v>1.15</v>
      </c>
      <c r="BF140" s="17">
        <v>1.015</v>
      </c>
      <c r="BG140" s="18">
        <f t="shared" si="302"/>
        <v>50360.3271679736</v>
      </c>
      <c r="BH140" s="11">
        <f t="shared" si="303"/>
        <v>2</v>
      </c>
      <c r="BN140" s="11">
        <f>_xlfn.RANK.EQ(CA140,CA138:CA141,0)</f>
        <v>1</v>
      </c>
      <c r="BO140" s="11">
        <v>1446.85</v>
      </c>
      <c r="BP140" s="11">
        <v>1.8</v>
      </c>
      <c r="BQ140" s="12">
        <v>1.35</v>
      </c>
      <c r="BR140" s="13">
        <f t="shared" si="304"/>
        <v>3515.8455</v>
      </c>
      <c r="BS140" s="11">
        <v>490</v>
      </c>
      <c r="BT140" s="11">
        <v>2.33</v>
      </c>
      <c r="BU140" s="31">
        <f t="shared" si="305"/>
        <v>4.51072289156627</v>
      </c>
      <c r="BV140" s="11">
        <v>1</v>
      </c>
      <c r="BW140" s="11">
        <v>2.71</v>
      </c>
      <c r="BX140" s="8">
        <f t="shared" si="306"/>
        <v>3.71</v>
      </c>
      <c r="BY140" s="9">
        <v>1.15</v>
      </c>
      <c r="BZ140" s="17">
        <v>1.015</v>
      </c>
      <c r="CA140" s="18">
        <f t="shared" si="307"/>
        <v>68677.3805525389</v>
      </c>
      <c r="CB140" s="11">
        <f t="shared" si="308"/>
        <v>1</v>
      </c>
      <c r="CH140" s="11">
        <f>_xlfn.RANK.EQ(CU140,CU138:CU141,0)</f>
        <v>2</v>
      </c>
      <c r="CI140" s="11">
        <v>1446.85</v>
      </c>
      <c r="CJ140" s="11">
        <v>1.8</v>
      </c>
      <c r="CK140" s="12">
        <v>1.35</v>
      </c>
      <c r="CL140" s="13">
        <f t="shared" si="309"/>
        <v>3515.8455</v>
      </c>
      <c r="CM140" s="11">
        <v>490</v>
      </c>
      <c r="CN140" s="11">
        <v>2.33</v>
      </c>
      <c r="CO140" s="31">
        <f t="shared" si="310"/>
        <v>4.51072289156627</v>
      </c>
      <c r="CP140" s="11">
        <v>0.93</v>
      </c>
      <c r="CQ140" s="11">
        <v>1.85</v>
      </c>
      <c r="CR140" s="8">
        <f t="shared" si="311"/>
        <v>2.7205</v>
      </c>
      <c r="CS140" s="9">
        <v>1.15</v>
      </c>
      <c r="CT140" s="17">
        <v>1.085</v>
      </c>
      <c r="CU140" s="18">
        <f t="shared" si="312"/>
        <v>53833.453179558</v>
      </c>
      <c r="CV140" s="11">
        <f t="shared" si="313"/>
        <v>2</v>
      </c>
      <c r="DB140" s="11">
        <f>_xlfn.RANK.EQ(DO140,DO138:DO141,0)</f>
        <v>1</v>
      </c>
      <c r="DC140" s="11">
        <v>1446.85</v>
      </c>
      <c r="DD140" s="11">
        <v>1.8</v>
      </c>
      <c r="DE140" s="12">
        <v>1.35</v>
      </c>
      <c r="DF140" s="13">
        <f t="shared" si="314"/>
        <v>3515.8455</v>
      </c>
      <c r="DG140" s="11">
        <v>490</v>
      </c>
      <c r="DH140" s="11">
        <v>2.33</v>
      </c>
      <c r="DI140" s="31">
        <f t="shared" si="315"/>
        <v>4.51072289156627</v>
      </c>
      <c r="DJ140" s="11">
        <v>1</v>
      </c>
      <c r="DK140" s="11">
        <v>2.71</v>
      </c>
      <c r="DL140" s="8">
        <f t="shared" si="316"/>
        <v>3.71</v>
      </c>
      <c r="DM140" s="9">
        <v>1.15</v>
      </c>
      <c r="DN140" s="17">
        <v>1.085</v>
      </c>
      <c r="DO140" s="18">
        <f t="shared" si="317"/>
        <v>73413.7516251278</v>
      </c>
      <c r="DP140" s="11">
        <f t="shared" si="318"/>
        <v>1</v>
      </c>
      <c r="DV140" s="11">
        <f>_xlfn.RANK.EQ(EI140,EI138:EI141,0)</f>
        <v>1</v>
      </c>
      <c r="DW140" s="11">
        <v>1446.85</v>
      </c>
      <c r="DX140" s="11">
        <v>1.8</v>
      </c>
      <c r="DY140" s="12">
        <v>1.35</v>
      </c>
      <c r="DZ140" s="13">
        <f t="shared" si="319"/>
        <v>3515.8455</v>
      </c>
      <c r="EA140" s="11">
        <v>490</v>
      </c>
      <c r="EB140" s="11">
        <v>2.42</v>
      </c>
      <c r="EC140" s="31">
        <f t="shared" si="320"/>
        <v>4.60072289156627</v>
      </c>
      <c r="ED140" s="11">
        <v>1</v>
      </c>
      <c r="EE140" s="11">
        <v>3.51</v>
      </c>
      <c r="EF140" s="8">
        <f t="shared" si="321"/>
        <v>4.51</v>
      </c>
      <c r="EG140" s="9">
        <v>1.15</v>
      </c>
      <c r="EH140" s="17">
        <v>1.2</v>
      </c>
      <c r="EI140" s="18">
        <f t="shared" si="322"/>
        <v>100672.6466802</v>
      </c>
      <c r="EJ140" s="11">
        <f t="shared" si="323"/>
        <v>1</v>
      </c>
    </row>
    <row r="141" s="1" customFormat="1" customHeight="1" spans="1:140">
      <c r="F141" s="11">
        <f>_xlfn.RANK.EQ(S141,S138:S141,0)</f>
        <v>4</v>
      </c>
      <c r="G141" s="11">
        <v>0</v>
      </c>
      <c r="H141" s="11">
        <v>1.8</v>
      </c>
      <c r="I141" s="12">
        <v>1.35</v>
      </c>
      <c r="J141" s="13">
        <f t="shared" si="289"/>
        <v>0</v>
      </c>
      <c r="K141" s="11">
        <v>0</v>
      </c>
      <c r="L141" s="11">
        <v>0.2</v>
      </c>
      <c r="M141" s="31">
        <f t="shared" si="290"/>
        <v>1.2</v>
      </c>
      <c r="N141" s="28">
        <v>0.7</v>
      </c>
      <c r="O141" s="28">
        <v>1.5</v>
      </c>
      <c r="P141" s="8">
        <f t="shared" si="291"/>
        <v>2.05</v>
      </c>
      <c r="Q141" s="9">
        <v>1.15</v>
      </c>
      <c r="R141" s="17">
        <v>1</v>
      </c>
      <c r="S141" s="18">
        <f t="shared" si="292"/>
        <v>0</v>
      </c>
      <c r="T141" s="28">
        <f t="shared" si="293"/>
        <v>12</v>
      </c>
      <c r="Z141" s="11">
        <f>_xlfn.RANK.EQ(AM141,AM138:AM141,0)</f>
        <v>4</v>
      </c>
      <c r="AA141" s="11">
        <v>0</v>
      </c>
      <c r="AB141" s="11">
        <v>1.8</v>
      </c>
      <c r="AC141" s="12">
        <v>1.35</v>
      </c>
      <c r="AD141" s="13">
        <f t="shared" si="294"/>
        <v>0</v>
      </c>
      <c r="AE141" s="11">
        <v>0</v>
      </c>
      <c r="AF141" s="11">
        <v>0.2</v>
      </c>
      <c r="AG141" s="31">
        <f t="shared" si="295"/>
        <v>1.2</v>
      </c>
      <c r="AH141" s="28">
        <v>0.7</v>
      </c>
      <c r="AI141" s="28">
        <v>1.5</v>
      </c>
      <c r="AJ141" s="8">
        <f t="shared" si="296"/>
        <v>2.05</v>
      </c>
      <c r="AK141" s="9">
        <v>1.15</v>
      </c>
      <c r="AL141" s="17">
        <v>1</v>
      </c>
      <c r="AM141" s="18">
        <f t="shared" si="297"/>
        <v>0</v>
      </c>
      <c r="AN141" s="28">
        <f t="shared" si="298"/>
        <v>12</v>
      </c>
      <c r="AT141" s="11">
        <f>_xlfn.RANK.EQ(BG141,BG138:BG141,0)</f>
        <v>4</v>
      </c>
      <c r="AU141" s="11">
        <v>0</v>
      </c>
      <c r="AV141" s="11">
        <v>1.8</v>
      </c>
      <c r="AW141" s="12">
        <v>1.35</v>
      </c>
      <c r="AX141" s="13">
        <f t="shared" si="299"/>
        <v>0</v>
      </c>
      <c r="AY141" s="11">
        <v>0</v>
      </c>
      <c r="AZ141" s="11">
        <v>0.2</v>
      </c>
      <c r="BA141" s="31">
        <f t="shared" si="300"/>
        <v>1.2</v>
      </c>
      <c r="BB141" s="28">
        <v>0.7</v>
      </c>
      <c r="BC141" s="28">
        <v>1.5</v>
      </c>
      <c r="BD141" s="8">
        <f t="shared" si="301"/>
        <v>2.05</v>
      </c>
      <c r="BE141" s="9">
        <v>1.15</v>
      </c>
      <c r="BF141" s="17">
        <v>1.015</v>
      </c>
      <c r="BG141" s="18">
        <f t="shared" si="302"/>
        <v>0</v>
      </c>
      <c r="BH141" s="28">
        <f t="shared" si="303"/>
        <v>12</v>
      </c>
      <c r="BN141" s="11">
        <f>_xlfn.RANK.EQ(CA141,CA138:CA141,0)</f>
        <v>4</v>
      </c>
      <c r="BO141" s="11">
        <v>0</v>
      </c>
      <c r="BP141" s="11">
        <v>1.8</v>
      </c>
      <c r="BQ141" s="12">
        <v>1.35</v>
      </c>
      <c r="BR141" s="13">
        <f t="shared" si="304"/>
        <v>0</v>
      </c>
      <c r="BS141" s="11">
        <v>0</v>
      </c>
      <c r="BT141" s="11">
        <v>0.2</v>
      </c>
      <c r="BU141" s="31">
        <f t="shared" si="305"/>
        <v>1.2</v>
      </c>
      <c r="BV141" s="28">
        <v>0.7</v>
      </c>
      <c r="BW141" s="28">
        <v>1.5</v>
      </c>
      <c r="BX141" s="8">
        <f t="shared" si="306"/>
        <v>2.05</v>
      </c>
      <c r="BY141" s="9">
        <v>1.15</v>
      </c>
      <c r="BZ141" s="17">
        <v>1.015</v>
      </c>
      <c r="CA141" s="18">
        <f t="shared" si="307"/>
        <v>0</v>
      </c>
      <c r="CB141" s="28">
        <f t="shared" si="308"/>
        <v>12</v>
      </c>
      <c r="CH141" s="11">
        <f>_xlfn.RANK.EQ(CU141,CU138:CU141,0)</f>
        <v>4</v>
      </c>
      <c r="CI141" s="11">
        <v>0</v>
      </c>
      <c r="CJ141" s="11">
        <v>1.8</v>
      </c>
      <c r="CK141" s="12">
        <v>1.35</v>
      </c>
      <c r="CL141" s="13">
        <f t="shared" si="309"/>
        <v>0</v>
      </c>
      <c r="CM141" s="11">
        <v>0</v>
      </c>
      <c r="CN141" s="11">
        <v>0.2</v>
      </c>
      <c r="CO141" s="31">
        <f t="shared" si="310"/>
        <v>1.2</v>
      </c>
      <c r="CP141" s="28">
        <v>0.7</v>
      </c>
      <c r="CQ141" s="28">
        <v>1.5</v>
      </c>
      <c r="CR141" s="8">
        <f t="shared" si="311"/>
        <v>2.05</v>
      </c>
      <c r="CS141" s="9">
        <v>1.15</v>
      </c>
      <c r="CT141" s="17">
        <v>1.085</v>
      </c>
      <c r="CU141" s="18">
        <f t="shared" si="312"/>
        <v>0</v>
      </c>
      <c r="CV141" s="28">
        <f t="shared" si="313"/>
        <v>12</v>
      </c>
      <c r="DB141" s="11">
        <f>_xlfn.RANK.EQ(DO141,DO138:DO141,0)</f>
        <v>4</v>
      </c>
      <c r="DC141" s="11">
        <v>0</v>
      </c>
      <c r="DD141" s="11">
        <v>1.8</v>
      </c>
      <c r="DE141" s="12">
        <v>1.35</v>
      </c>
      <c r="DF141" s="13">
        <f t="shared" si="314"/>
        <v>0</v>
      </c>
      <c r="DG141" s="11">
        <v>0</v>
      </c>
      <c r="DH141" s="11">
        <v>0.2</v>
      </c>
      <c r="DI141" s="31">
        <f t="shared" si="315"/>
        <v>1.2</v>
      </c>
      <c r="DJ141" s="28">
        <v>0.7</v>
      </c>
      <c r="DK141" s="28">
        <v>1.5</v>
      </c>
      <c r="DL141" s="8">
        <f t="shared" si="316"/>
        <v>2.05</v>
      </c>
      <c r="DM141" s="9">
        <v>1.15</v>
      </c>
      <c r="DN141" s="17">
        <v>1.085</v>
      </c>
      <c r="DO141" s="18">
        <f t="shared" si="317"/>
        <v>0</v>
      </c>
      <c r="DP141" s="28">
        <f t="shared" si="318"/>
        <v>12</v>
      </c>
      <c r="DV141" s="11">
        <f>_xlfn.RANK.EQ(EI141,EI138:EI141,0)</f>
        <v>4</v>
      </c>
      <c r="DW141" s="11">
        <v>0</v>
      </c>
      <c r="DX141" s="11">
        <v>1.8</v>
      </c>
      <c r="DY141" s="12">
        <v>1.35</v>
      </c>
      <c r="DZ141" s="13">
        <f t="shared" si="319"/>
        <v>0</v>
      </c>
      <c r="EA141" s="11">
        <v>0</v>
      </c>
      <c r="EB141" s="11">
        <v>0.2</v>
      </c>
      <c r="EC141" s="31">
        <f t="shared" si="320"/>
        <v>1.2</v>
      </c>
      <c r="ED141" s="28">
        <v>0.7</v>
      </c>
      <c r="EE141" s="28">
        <v>1.5</v>
      </c>
      <c r="EF141" s="8">
        <f t="shared" si="321"/>
        <v>2.05</v>
      </c>
      <c r="EG141" s="9">
        <v>1.15</v>
      </c>
      <c r="EH141" s="17">
        <v>1.2</v>
      </c>
      <c r="EI141" s="18">
        <f t="shared" si="322"/>
        <v>0</v>
      </c>
      <c r="EJ141" s="28">
        <f t="shared" si="323"/>
        <v>12</v>
      </c>
    </row>
    <row r="142" s="1" customFormat="1" customHeight="1" spans="1:140">
      <c r="F142" s="32" t="s">
        <v>42</v>
      </c>
      <c r="G142" s="33">
        <f>LARGE(S138:S141,1)/1</f>
        <v>58578.4910874929</v>
      </c>
      <c r="H142" s="32" t="s">
        <v>43</v>
      </c>
      <c r="I142" s="33">
        <f>LARGE(S138:S141,2)/2</f>
        <v>23565.1330877632</v>
      </c>
      <c r="J142" s="32" t="s">
        <v>44</v>
      </c>
      <c r="K142" s="33">
        <f>LARGE(S138:S141,3)/12</f>
        <v>3834.53413884137</v>
      </c>
      <c r="L142" s="32" t="s">
        <v>45</v>
      </c>
      <c r="M142" s="34">
        <f>LARGE(S138:S141,4)/12</f>
        <v>0</v>
      </c>
      <c r="N142" s="35" t="s">
        <v>46</v>
      </c>
      <c r="O142" s="36">
        <f>G142+I142+K142+M142</f>
        <v>85978.1583140974</v>
      </c>
      <c r="P142" s="35" t="s">
        <v>47</v>
      </c>
      <c r="Q142" s="35">
        <v>6.7</v>
      </c>
      <c r="R142" s="35"/>
      <c r="S142" s="35" t="s">
        <v>48</v>
      </c>
      <c r="T142" s="36">
        <f>O142*Q142</f>
        <v>576053.660704453</v>
      </c>
      <c r="Z142" s="32" t="s">
        <v>42</v>
      </c>
      <c r="AA142" s="33">
        <f>LARGE(AM138:AM141,1)/1</f>
        <v>66482.1848471046</v>
      </c>
      <c r="AB142" s="32" t="s">
        <v>43</v>
      </c>
      <c r="AC142" s="33">
        <f>LARGE(AM138:AM141,2)/2</f>
        <v>29289.2455437464</v>
      </c>
      <c r="AD142" s="32" t="s">
        <v>44</v>
      </c>
      <c r="AE142" s="33">
        <f>LARGE(AM138:AM141,3)/12</f>
        <v>3834.53413884137</v>
      </c>
      <c r="AF142" s="32" t="s">
        <v>45</v>
      </c>
      <c r="AG142" s="34">
        <f>LARGE(AM138:AM141,4)/12</f>
        <v>0</v>
      </c>
      <c r="AH142" s="35" t="s">
        <v>46</v>
      </c>
      <c r="AI142" s="36">
        <f>AA142+AC142+AE142+AG142</f>
        <v>99605.9645296924</v>
      </c>
      <c r="AJ142" s="35" t="s">
        <v>47</v>
      </c>
      <c r="AK142" s="35">
        <v>6.7</v>
      </c>
      <c r="AL142" s="35"/>
      <c r="AM142" s="35" t="s">
        <v>48</v>
      </c>
      <c r="AN142" s="36">
        <f>AI142*AK142</f>
        <v>667359.962348939</v>
      </c>
      <c r="AT142" s="32" t="s">
        <v>42</v>
      </c>
      <c r="AU142" s="33">
        <f>LARGE(BG138:BG141,1)/1</f>
        <v>59457.1684538052</v>
      </c>
      <c r="AV142" s="32" t="s">
        <v>43</v>
      </c>
      <c r="AW142" s="33">
        <f>LARGE(BG138:BG141,2)/2</f>
        <v>25180.1635839868</v>
      </c>
      <c r="AX142" s="32" t="s">
        <v>44</v>
      </c>
      <c r="AY142" s="33">
        <f>LARGE(BG138:BG141,3)/12</f>
        <v>3892.05215092399</v>
      </c>
      <c r="AZ142" s="32" t="s">
        <v>45</v>
      </c>
      <c r="BA142" s="34">
        <f>LARGE(BG138:BG141,4)/12</f>
        <v>0</v>
      </c>
      <c r="BB142" s="35" t="s">
        <v>46</v>
      </c>
      <c r="BC142" s="36">
        <f>AU142+AW142+AY142+BA142</f>
        <v>88529.3841887161</v>
      </c>
      <c r="BD142" s="35" t="s">
        <v>47</v>
      </c>
      <c r="BE142" s="35">
        <v>6.7</v>
      </c>
      <c r="BF142" s="35"/>
      <c r="BG142" s="35" t="s">
        <v>48</v>
      </c>
      <c r="BH142" s="36">
        <f>BC142*BE142</f>
        <v>593146.874064398</v>
      </c>
      <c r="BN142" s="32" t="s">
        <v>42</v>
      </c>
      <c r="BO142" s="33">
        <f>LARGE(CA138:CA141,1)/1</f>
        <v>68677.3805525389</v>
      </c>
      <c r="BP142" s="32" t="s">
        <v>43</v>
      </c>
      <c r="BQ142" s="33">
        <f>LARGE(CA138:CA141,2)/2</f>
        <v>29728.5842269026</v>
      </c>
      <c r="BR142" s="32" t="s">
        <v>44</v>
      </c>
      <c r="BS142" s="33">
        <f>LARGE(CA138:CA141,3)/12</f>
        <v>3892.05215092399</v>
      </c>
      <c r="BT142" s="32" t="s">
        <v>45</v>
      </c>
      <c r="BU142" s="34">
        <f>LARGE(CA138:CA141,4)/12</f>
        <v>0</v>
      </c>
      <c r="BV142" s="35" t="s">
        <v>46</v>
      </c>
      <c r="BW142" s="36">
        <f>BO142+BQ142+BS142+BU142</f>
        <v>102298.016930366</v>
      </c>
      <c r="BX142" s="35" t="s">
        <v>47</v>
      </c>
      <c r="BY142" s="35">
        <v>6.7</v>
      </c>
      <c r="BZ142" s="35"/>
      <c r="CA142" s="35" t="s">
        <v>48</v>
      </c>
      <c r="CB142" s="36">
        <f>BW142*BY142</f>
        <v>685396.713433449</v>
      </c>
      <c r="CH142" s="32" t="s">
        <v>42</v>
      </c>
      <c r="CI142" s="33">
        <f>LARGE(CU138:CU141,1)/1</f>
        <v>63557.6628299297</v>
      </c>
      <c r="CJ142" s="32" t="s">
        <v>43</v>
      </c>
      <c r="CK142" s="33">
        <f>LARGE(CU138:CU141,2)/2</f>
        <v>26916.726589779</v>
      </c>
      <c r="CL142" s="32" t="s">
        <v>44</v>
      </c>
      <c r="CM142" s="33">
        <f>LARGE(CU138:CU141,3)/12</f>
        <v>4160.46954064289</v>
      </c>
      <c r="CN142" s="32" t="s">
        <v>45</v>
      </c>
      <c r="CO142" s="34">
        <f>LARGE(CU138:CU141,4)/12</f>
        <v>0</v>
      </c>
      <c r="CP142" s="35" t="s">
        <v>46</v>
      </c>
      <c r="CQ142" s="36">
        <f>CI142+CK142+CM142+CO142</f>
        <v>94634.8589603516</v>
      </c>
      <c r="CR142" s="35" t="s">
        <v>47</v>
      </c>
      <c r="CS142" s="35">
        <v>6.7</v>
      </c>
      <c r="CT142" s="35"/>
      <c r="CU142" s="35" t="s">
        <v>48</v>
      </c>
      <c r="CV142" s="36">
        <f>CQ142*CS142</f>
        <v>634053.555034356</v>
      </c>
      <c r="DB142" s="32" t="s">
        <v>42</v>
      </c>
      <c r="DC142" s="33">
        <f>LARGE(DO138:DO141,1)/1</f>
        <v>73413.7516251278</v>
      </c>
      <c r="DD142" s="32" t="s">
        <v>43</v>
      </c>
      <c r="DE142" s="33">
        <f>LARGE(DO138:DO141,2)/2</f>
        <v>31778.8314149649</v>
      </c>
      <c r="DF142" s="32" t="s">
        <v>44</v>
      </c>
      <c r="DG142" s="33">
        <f>LARGE(DO138:DO141,3)/12</f>
        <v>4160.46954064289</v>
      </c>
      <c r="DH142" s="32" t="s">
        <v>45</v>
      </c>
      <c r="DI142" s="34">
        <f>LARGE(DO138:DO141,4)/12</f>
        <v>0</v>
      </c>
      <c r="DJ142" s="35" t="s">
        <v>46</v>
      </c>
      <c r="DK142" s="36">
        <f>DC142+DE142+DG142+DI142</f>
        <v>109353.052580736</v>
      </c>
      <c r="DL142" s="35" t="s">
        <v>47</v>
      </c>
      <c r="DM142" s="35">
        <v>6.7</v>
      </c>
      <c r="DN142" s="35"/>
      <c r="DO142" s="35" t="s">
        <v>48</v>
      </c>
      <c r="DP142" s="36">
        <f>DK142*DM142</f>
        <v>732665.452290928</v>
      </c>
      <c r="DV142" s="32" t="s">
        <v>42</v>
      </c>
      <c r="DW142" s="33">
        <f>LARGE(EI138:EI141,1)/1</f>
        <v>100672.6466802</v>
      </c>
      <c r="DX142" s="32" t="s">
        <v>43</v>
      </c>
      <c r="DY142" s="33">
        <f>LARGE(EI138:EI141,2)/2</f>
        <v>44496.8657220254</v>
      </c>
      <c r="DZ142" s="32" t="s">
        <v>44</v>
      </c>
      <c r="EA142" s="33">
        <f>LARGE(EI138:EI141,3)/12</f>
        <v>5939.0713106802</v>
      </c>
      <c r="EB142" s="32" t="s">
        <v>45</v>
      </c>
      <c r="EC142" s="34">
        <f>LARGE(EI138:EI141,4)/12</f>
        <v>0</v>
      </c>
      <c r="ED142" s="35" t="s">
        <v>46</v>
      </c>
      <c r="EE142" s="36">
        <f>DW142+DY142+EA142+EC142</f>
        <v>151108.583712906</v>
      </c>
      <c r="EF142" s="35" t="s">
        <v>47</v>
      </c>
      <c r="EG142" s="35">
        <v>6.7</v>
      </c>
      <c r="EH142" s="35"/>
      <c r="EI142" s="35" t="s">
        <v>48</v>
      </c>
      <c r="EJ142" s="36">
        <f>EE142*EG142</f>
        <v>1012427.51087647</v>
      </c>
    </row>
    <row r="143" s="1" customFormat="1" customHeight="1" spans="1:140">
      <c r="F143" s="32"/>
      <c r="G143" s="33"/>
      <c r="H143" s="32"/>
      <c r="I143" s="33"/>
      <c r="J143" s="32"/>
      <c r="K143" s="33"/>
      <c r="L143" s="32"/>
      <c r="M143" s="34"/>
      <c r="N143" s="35"/>
      <c r="O143" s="36"/>
      <c r="P143" s="35"/>
      <c r="Q143" s="35"/>
      <c r="R143" s="35"/>
      <c r="S143" s="35"/>
      <c r="T143" s="36"/>
      <c r="U143" s="1"/>
      <c r="V143" s="1"/>
      <c r="W143" s="1"/>
      <c r="X143" s="1"/>
      <c r="Y143" s="1"/>
      <c r="Z143" s="32"/>
      <c r="AA143" s="33"/>
      <c r="AB143" s="32"/>
      <c r="AC143" s="33"/>
      <c r="AD143" s="32"/>
      <c r="AE143" s="33"/>
      <c r="AF143" s="32"/>
      <c r="AG143" s="34"/>
      <c r="AH143" s="35"/>
      <c r="AI143" s="36"/>
      <c r="AJ143" s="35"/>
      <c r="AK143" s="35"/>
      <c r="AL143" s="35"/>
      <c r="AM143" s="35"/>
      <c r="AN143" s="36"/>
      <c r="AO143" s="1"/>
      <c r="AP143" s="1"/>
      <c r="AQ143" s="1"/>
      <c r="AR143" s="1"/>
      <c r="AS143" s="1"/>
      <c r="AT143" s="32"/>
      <c r="AU143" s="33"/>
      <c r="AV143" s="32"/>
      <c r="AW143" s="33"/>
      <c r="AX143" s="32"/>
      <c r="AY143" s="33"/>
      <c r="AZ143" s="32"/>
      <c r="BA143" s="34"/>
      <c r="BB143" s="35"/>
      <c r="BC143" s="36"/>
      <c r="BD143" s="35"/>
      <c r="BE143" s="35"/>
      <c r="BF143" s="35"/>
      <c r="BG143" s="35"/>
      <c r="BH143" s="36"/>
      <c r="BI143" s="1"/>
      <c r="BJ143" s="1"/>
      <c r="BK143" s="1"/>
      <c r="BL143" s="1"/>
      <c r="BM143" s="1"/>
      <c r="BN143" s="32"/>
      <c r="BO143" s="33"/>
      <c r="BP143" s="32"/>
      <c r="BQ143" s="33"/>
      <c r="BR143" s="32"/>
      <c r="BS143" s="33"/>
      <c r="BT143" s="32"/>
      <c r="BU143" s="34"/>
      <c r="BV143" s="35"/>
      <c r="BW143" s="36"/>
      <c r="BX143" s="35"/>
      <c r="BY143" s="35"/>
      <c r="BZ143" s="35"/>
      <c r="CA143" s="35"/>
      <c r="CB143" s="36"/>
      <c r="CC143" s="1"/>
      <c r="CD143" s="1"/>
      <c r="CE143" s="1"/>
      <c r="CF143" s="1"/>
      <c r="CG143" s="1"/>
      <c r="CH143" s="32"/>
      <c r="CI143" s="33"/>
      <c r="CJ143" s="32"/>
      <c r="CK143" s="33"/>
      <c r="CL143" s="32"/>
      <c r="CM143" s="33"/>
      <c r="CN143" s="32"/>
      <c r="CO143" s="34"/>
      <c r="CP143" s="35"/>
      <c r="CQ143" s="36"/>
      <c r="CR143" s="35"/>
      <c r="CS143" s="35"/>
      <c r="CT143" s="35"/>
      <c r="CU143" s="35"/>
      <c r="CV143" s="36"/>
      <c r="CW143" s="1"/>
      <c r="CX143" s="1"/>
      <c r="CY143" s="1"/>
      <c r="CZ143" s="1"/>
      <c r="DA143" s="1"/>
      <c r="DB143" s="32"/>
      <c r="DC143" s="33"/>
      <c r="DD143" s="32"/>
      <c r="DE143" s="33"/>
      <c r="DF143" s="32"/>
      <c r="DG143" s="33"/>
      <c r="DH143" s="32"/>
      <c r="DI143" s="34"/>
      <c r="DJ143" s="35"/>
      <c r="DK143" s="36"/>
      <c r="DL143" s="35"/>
      <c r="DM143" s="35"/>
      <c r="DN143" s="35"/>
      <c r="DO143" s="35"/>
      <c r="DP143" s="36"/>
      <c r="DQ143" s="1"/>
      <c r="DR143" s="1"/>
      <c r="DS143" s="1"/>
      <c r="DT143" s="1"/>
      <c r="DU143" s="1"/>
      <c r="DV143" s="32"/>
      <c r="DW143" s="33"/>
      <c r="DX143" s="32"/>
      <c r="DY143" s="33"/>
      <c r="DZ143" s="32"/>
      <c r="EA143" s="33"/>
      <c r="EB143" s="32"/>
      <c r="EC143" s="34"/>
      <c r="ED143" s="35"/>
      <c r="EE143" s="36"/>
      <c r="EF143" s="35"/>
      <c r="EG143" s="35"/>
      <c r="EH143" s="35"/>
      <c r="EI143" s="35"/>
      <c r="EJ143" s="36"/>
    </row>
    <row r="144" s="1" customFormat="1" customHeight="1" spans="1:140">
      <c r="F144" s="3" t="s">
        <v>50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1"/>
      <c r="U144" s="1"/>
      <c r="V144" s="1"/>
      <c r="W144" s="1"/>
      <c r="X144" s="1"/>
      <c r="Y144" s="1"/>
      <c r="Z144" s="3" t="s">
        <v>50</v>
      </c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1"/>
      <c r="AO144" s="1"/>
      <c r="AP144" s="1"/>
      <c r="AQ144" s="1"/>
      <c r="AR144" s="1"/>
      <c r="AS144" s="1"/>
      <c r="AT144" s="3" t="s">
        <v>50</v>
      </c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1"/>
      <c r="BI144" s="1"/>
      <c r="BJ144" s="1"/>
      <c r="BK144" s="1"/>
      <c r="BL144" s="1"/>
      <c r="BM144" s="1"/>
      <c r="BN144" s="3" t="s">
        <v>50</v>
      </c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1"/>
      <c r="CC144" s="1"/>
      <c r="CD144" s="1"/>
      <c r="CE144" s="1"/>
      <c r="CF144" s="1"/>
      <c r="CG144" s="1"/>
      <c r="CH144" s="3" t="s">
        <v>50</v>
      </c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1"/>
      <c r="CW144" s="1"/>
      <c r="CX144" s="1"/>
      <c r="CY144" s="1"/>
      <c r="CZ144" s="1"/>
      <c r="DA144" s="1"/>
      <c r="DB144" s="3" t="s">
        <v>50</v>
      </c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1"/>
      <c r="DQ144" s="1"/>
      <c r="DR144" s="1"/>
      <c r="DS144" s="1"/>
      <c r="DT144" s="1"/>
      <c r="DU144" s="1"/>
      <c r="DV144" s="3" t="s">
        <v>50</v>
      </c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</row>
    <row r="145" s="1" customFormat="1" customHeight="1" spans="6:139">
      <c r="F145" s="4" t="s">
        <v>8</v>
      </c>
      <c r="G145" s="5"/>
      <c r="H145" s="5"/>
      <c r="I145" s="6"/>
      <c r="J145" s="7" t="s">
        <v>9</v>
      </c>
      <c r="K145" s="7"/>
      <c r="L145" s="7"/>
      <c r="M145" s="7"/>
      <c r="N145" s="8" t="s">
        <v>10</v>
      </c>
      <c r="O145" s="8"/>
      <c r="P145" s="8"/>
      <c r="Q145" s="9" t="s">
        <v>11</v>
      </c>
      <c r="R145" s="10" t="s">
        <v>12</v>
      </c>
      <c r="S145" s="10" t="s">
        <v>13</v>
      </c>
      <c r="Z145" s="4" t="s">
        <v>8</v>
      </c>
      <c r="AA145" s="5"/>
      <c r="AB145" s="5"/>
      <c r="AC145" s="6"/>
      <c r="AD145" s="7" t="s">
        <v>9</v>
      </c>
      <c r="AE145" s="7"/>
      <c r="AF145" s="7"/>
      <c r="AG145" s="7"/>
      <c r="AH145" s="8" t="s">
        <v>10</v>
      </c>
      <c r="AI145" s="8"/>
      <c r="AJ145" s="8"/>
      <c r="AK145" s="9" t="s">
        <v>11</v>
      </c>
      <c r="AL145" s="10" t="s">
        <v>12</v>
      </c>
      <c r="AM145" s="10" t="s">
        <v>13</v>
      </c>
      <c r="AT145" s="4" t="s">
        <v>8</v>
      </c>
      <c r="AU145" s="5"/>
      <c r="AV145" s="5"/>
      <c r="AW145" s="6"/>
      <c r="AX145" s="7" t="s">
        <v>9</v>
      </c>
      <c r="AY145" s="7"/>
      <c r="AZ145" s="7"/>
      <c r="BA145" s="7"/>
      <c r="BB145" s="8" t="s">
        <v>10</v>
      </c>
      <c r="BC145" s="8"/>
      <c r="BD145" s="8"/>
      <c r="BE145" s="9" t="s">
        <v>11</v>
      </c>
      <c r="BF145" s="10" t="s">
        <v>12</v>
      </c>
      <c r="BG145" s="10" t="s">
        <v>13</v>
      </c>
      <c r="BN145" s="4" t="s">
        <v>8</v>
      </c>
      <c r="BO145" s="5"/>
      <c r="BP145" s="5"/>
      <c r="BQ145" s="6"/>
      <c r="BR145" s="7" t="s">
        <v>9</v>
      </c>
      <c r="BS145" s="7"/>
      <c r="BT145" s="7"/>
      <c r="BU145" s="7"/>
      <c r="BV145" s="8" t="s">
        <v>10</v>
      </c>
      <c r="BW145" s="8"/>
      <c r="BX145" s="8"/>
      <c r="BY145" s="9" t="s">
        <v>11</v>
      </c>
      <c r="BZ145" s="10" t="s">
        <v>12</v>
      </c>
      <c r="CA145" s="10" t="s">
        <v>13</v>
      </c>
      <c r="CH145" s="4" t="s">
        <v>8</v>
      </c>
      <c r="CI145" s="5"/>
      <c r="CJ145" s="5"/>
      <c r="CK145" s="6"/>
      <c r="CL145" s="7" t="s">
        <v>9</v>
      </c>
      <c r="CM145" s="7"/>
      <c r="CN145" s="7"/>
      <c r="CO145" s="7"/>
      <c r="CP145" s="8" t="s">
        <v>10</v>
      </c>
      <c r="CQ145" s="8"/>
      <c r="CR145" s="8"/>
      <c r="CS145" s="9" t="s">
        <v>11</v>
      </c>
      <c r="CT145" s="10" t="s">
        <v>12</v>
      </c>
      <c r="CU145" s="10" t="s">
        <v>13</v>
      </c>
      <c r="DB145" s="4" t="s">
        <v>8</v>
      </c>
      <c r="DC145" s="5"/>
      <c r="DD145" s="5"/>
      <c r="DE145" s="6"/>
      <c r="DF145" s="7" t="s">
        <v>9</v>
      </c>
      <c r="DG145" s="7"/>
      <c r="DH145" s="7"/>
      <c r="DI145" s="7"/>
      <c r="DJ145" s="8" t="s">
        <v>10</v>
      </c>
      <c r="DK145" s="8"/>
      <c r="DL145" s="8"/>
      <c r="DM145" s="9" t="s">
        <v>11</v>
      </c>
      <c r="DN145" s="10" t="s">
        <v>12</v>
      </c>
      <c r="DO145" s="10" t="s">
        <v>13</v>
      </c>
      <c r="DV145" s="4" t="s">
        <v>8</v>
      </c>
      <c r="DW145" s="5"/>
      <c r="DX145" s="5"/>
      <c r="DY145" s="6"/>
      <c r="DZ145" s="7" t="s">
        <v>9</v>
      </c>
      <c r="EA145" s="7"/>
      <c r="EB145" s="7"/>
      <c r="EC145" s="7"/>
      <c r="ED145" s="8" t="s">
        <v>10</v>
      </c>
      <c r="EE145" s="8"/>
      <c r="EF145" s="8"/>
      <c r="EG145" s="9" t="s">
        <v>11</v>
      </c>
      <c r="EH145" s="10" t="s">
        <v>12</v>
      </c>
      <c r="EI145" s="10" t="s">
        <v>13</v>
      </c>
    </row>
    <row r="146" s="1" customFormat="1" customHeight="1" spans="6:139">
      <c r="F146" s="11" t="s">
        <v>19</v>
      </c>
      <c r="G146" s="11" t="s">
        <v>20</v>
      </c>
      <c r="H146" s="12" t="s">
        <v>21</v>
      </c>
      <c r="I146" s="13" t="s">
        <v>8</v>
      </c>
      <c r="J146" s="11" t="s">
        <v>22</v>
      </c>
      <c r="K146" s="11" t="s">
        <v>23</v>
      </c>
      <c r="L146" s="11" t="s">
        <v>24</v>
      </c>
      <c r="M146" s="7" t="s">
        <v>25</v>
      </c>
      <c r="N146" s="11" t="s">
        <v>26</v>
      </c>
      <c r="O146" s="11" t="s">
        <v>27</v>
      </c>
      <c r="P146" s="8" t="s">
        <v>28</v>
      </c>
      <c r="Q146" s="9" t="s">
        <v>29</v>
      </c>
      <c r="R146" s="14"/>
      <c r="S146" s="14"/>
      <c r="T146" s="1"/>
      <c r="U146" s="1"/>
      <c r="V146" s="1"/>
      <c r="W146" s="1"/>
      <c r="X146" s="1"/>
      <c r="Y146" s="1"/>
      <c r="Z146" s="11" t="s">
        <v>19</v>
      </c>
      <c r="AA146" s="11" t="s">
        <v>20</v>
      </c>
      <c r="AB146" s="12" t="s">
        <v>21</v>
      </c>
      <c r="AC146" s="13" t="s">
        <v>8</v>
      </c>
      <c r="AD146" s="11" t="s">
        <v>22</v>
      </c>
      <c r="AE146" s="11" t="s">
        <v>23</v>
      </c>
      <c r="AF146" s="11" t="s">
        <v>24</v>
      </c>
      <c r="AG146" s="7" t="s">
        <v>25</v>
      </c>
      <c r="AH146" s="11" t="s">
        <v>26</v>
      </c>
      <c r="AI146" s="11" t="s">
        <v>27</v>
      </c>
      <c r="AJ146" s="8" t="s">
        <v>28</v>
      </c>
      <c r="AK146" s="9" t="s">
        <v>29</v>
      </c>
      <c r="AL146" s="14"/>
      <c r="AM146" s="14"/>
      <c r="AN146" s="1"/>
      <c r="AO146" s="1"/>
      <c r="AP146" s="1"/>
      <c r="AQ146" s="1"/>
      <c r="AR146" s="1"/>
      <c r="AS146" s="1"/>
      <c r="AT146" s="11" t="s">
        <v>19</v>
      </c>
      <c r="AU146" s="11" t="s">
        <v>20</v>
      </c>
      <c r="AV146" s="12" t="s">
        <v>21</v>
      </c>
      <c r="AW146" s="13" t="s">
        <v>8</v>
      </c>
      <c r="AX146" s="11" t="s">
        <v>22</v>
      </c>
      <c r="AY146" s="11" t="s">
        <v>23</v>
      </c>
      <c r="AZ146" s="11" t="s">
        <v>24</v>
      </c>
      <c r="BA146" s="7" t="s">
        <v>25</v>
      </c>
      <c r="BB146" s="11" t="s">
        <v>26</v>
      </c>
      <c r="BC146" s="11" t="s">
        <v>27</v>
      </c>
      <c r="BD146" s="8" t="s">
        <v>28</v>
      </c>
      <c r="BE146" s="9" t="s">
        <v>29</v>
      </c>
      <c r="BF146" s="14"/>
      <c r="BG146" s="14"/>
      <c r="BH146" s="1"/>
      <c r="BI146" s="1"/>
      <c r="BJ146" s="1"/>
      <c r="BK146" s="1"/>
      <c r="BL146" s="1"/>
      <c r="BM146" s="1"/>
      <c r="BN146" s="11" t="s">
        <v>19</v>
      </c>
      <c r="BO146" s="11" t="s">
        <v>20</v>
      </c>
      <c r="BP146" s="12" t="s">
        <v>21</v>
      </c>
      <c r="BQ146" s="13" t="s">
        <v>8</v>
      </c>
      <c r="BR146" s="11" t="s">
        <v>22</v>
      </c>
      <c r="BS146" s="11" t="s">
        <v>23</v>
      </c>
      <c r="BT146" s="11" t="s">
        <v>24</v>
      </c>
      <c r="BU146" s="7" t="s">
        <v>25</v>
      </c>
      <c r="BV146" s="11" t="s">
        <v>26</v>
      </c>
      <c r="BW146" s="11" t="s">
        <v>27</v>
      </c>
      <c r="BX146" s="8" t="s">
        <v>28</v>
      </c>
      <c r="BY146" s="9" t="s">
        <v>29</v>
      </c>
      <c r="BZ146" s="14"/>
      <c r="CA146" s="14"/>
      <c r="CB146" s="1"/>
      <c r="CC146" s="1"/>
      <c r="CD146" s="1"/>
      <c r="CE146" s="1"/>
      <c r="CF146" s="1"/>
      <c r="CG146" s="1"/>
      <c r="CH146" s="11" t="s">
        <v>19</v>
      </c>
      <c r="CI146" s="11" t="s">
        <v>20</v>
      </c>
      <c r="CJ146" s="12" t="s">
        <v>21</v>
      </c>
      <c r="CK146" s="13" t="s">
        <v>8</v>
      </c>
      <c r="CL146" s="11" t="s">
        <v>22</v>
      </c>
      <c r="CM146" s="11" t="s">
        <v>23</v>
      </c>
      <c r="CN146" s="11" t="s">
        <v>24</v>
      </c>
      <c r="CO146" s="7" t="s">
        <v>25</v>
      </c>
      <c r="CP146" s="11" t="s">
        <v>26</v>
      </c>
      <c r="CQ146" s="11" t="s">
        <v>27</v>
      </c>
      <c r="CR146" s="8" t="s">
        <v>28</v>
      </c>
      <c r="CS146" s="9" t="s">
        <v>29</v>
      </c>
      <c r="CT146" s="14"/>
      <c r="CU146" s="14"/>
      <c r="CV146" s="1"/>
      <c r="CW146" s="1"/>
      <c r="CX146" s="1"/>
      <c r="CY146" s="1"/>
      <c r="CZ146" s="1"/>
      <c r="DA146" s="1"/>
      <c r="DB146" s="11" t="s">
        <v>19</v>
      </c>
      <c r="DC146" s="11" t="s">
        <v>20</v>
      </c>
      <c r="DD146" s="12" t="s">
        <v>21</v>
      </c>
      <c r="DE146" s="13" t="s">
        <v>8</v>
      </c>
      <c r="DF146" s="11" t="s">
        <v>22</v>
      </c>
      <c r="DG146" s="11" t="s">
        <v>23</v>
      </c>
      <c r="DH146" s="11" t="s">
        <v>24</v>
      </c>
      <c r="DI146" s="7" t="s">
        <v>25</v>
      </c>
      <c r="DJ146" s="11" t="s">
        <v>26</v>
      </c>
      <c r="DK146" s="11" t="s">
        <v>27</v>
      </c>
      <c r="DL146" s="8" t="s">
        <v>28</v>
      </c>
      <c r="DM146" s="9" t="s">
        <v>29</v>
      </c>
      <c r="DN146" s="14"/>
      <c r="DO146" s="14"/>
      <c r="DP146" s="1"/>
      <c r="DQ146" s="1"/>
      <c r="DR146" s="1"/>
      <c r="DS146" s="1"/>
      <c r="DT146" s="1"/>
      <c r="DU146" s="1"/>
      <c r="DV146" s="11" t="s">
        <v>19</v>
      </c>
      <c r="DW146" s="11" t="s">
        <v>20</v>
      </c>
      <c r="DX146" s="12" t="s">
        <v>21</v>
      </c>
      <c r="DY146" s="13" t="s">
        <v>8</v>
      </c>
      <c r="DZ146" s="11" t="s">
        <v>22</v>
      </c>
      <c r="EA146" s="11" t="s">
        <v>23</v>
      </c>
      <c r="EB146" s="11" t="s">
        <v>24</v>
      </c>
      <c r="EC146" s="7" t="s">
        <v>25</v>
      </c>
      <c r="ED146" s="11" t="s">
        <v>26</v>
      </c>
      <c r="EE146" s="11" t="s">
        <v>27</v>
      </c>
      <c r="EF146" s="8" t="s">
        <v>28</v>
      </c>
      <c r="EG146" s="9" t="s">
        <v>29</v>
      </c>
      <c r="EH146" s="14"/>
      <c r="EI146" s="14"/>
    </row>
    <row r="147" s="1" customFormat="1" customHeight="1" spans="6:139">
      <c r="F147" s="11">
        <v>2536</v>
      </c>
      <c r="G147" s="11">
        <v>0.65</v>
      </c>
      <c r="H147" s="12">
        <v>1.35</v>
      </c>
      <c r="I147" s="13">
        <f t="shared" ref="I147:I155" si="324">F147*G147*H147</f>
        <v>2225.34</v>
      </c>
      <c r="J147" s="11">
        <v>3</v>
      </c>
      <c r="K147" s="11">
        <v>440</v>
      </c>
      <c r="L147" s="11">
        <v>1.73</v>
      </c>
      <c r="M147" s="16">
        <f t="shared" ref="M147:M155" si="325">1+6*K147/(K147+2000)+L147</f>
        <v>3.81196721311475</v>
      </c>
      <c r="N147" s="11">
        <v>0.95</v>
      </c>
      <c r="O147" s="11">
        <v>2.09</v>
      </c>
      <c r="P147" s="8">
        <f t="shared" ref="P147:P155" si="326">1+N147*O147</f>
        <v>2.9855</v>
      </c>
      <c r="Q147" s="9">
        <v>1.15</v>
      </c>
      <c r="R147" s="17">
        <v>1</v>
      </c>
      <c r="S147" s="18">
        <f t="shared" ref="S147:S155" si="327">I147*J147*Q147*P147*M147*R147</f>
        <v>87373.8960426597</v>
      </c>
      <c r="Z147" s="11">
        <v>2536</v>
      </c>
      <c r="AA147" s="11">
        <v>0.65</v>
      </c>
      <c r="AB147" s="12">
        <v>1.35</v>
      </c>
      <c r="AC147" s="13">
        <f t="shared" ref="AC147:AC155" si="328">Z147*AA147*AB147</f>
        <v>2225.34</v>
      </c>
      <c r="AD147" s="11">
        <v>3</v>
      </c>
      <c r="AE147" s="11">
        <v>440</v>
      </c>
      <c r="AF147" s="11">
        <v>1.73</v>
      </c>
      <c r="AG147" s="16">
        <f t="shared" ref="AG147:AG155" si="329">1+6*AE147/(AE147+2000)+AF147</f>
        <v>3.81196721311475</v>
      </c>
      <c r="AH147" s="11">
        <v>0.95</v>
      </c>
      <c r="AI147" s="11">
        <v>2.09</v>
      </c>
      <c r="AJ147" s="8">
        <f t="shared" ref="AJ147:AJ155" si="330">1+AH147*AI147</f>
        <v>2.9855</v>
      </c>
      <c r="AK147" s="9">
        <v>1.15</v>
      </c>
      <c r="AL147" s="17">
        <v>1</v>
      </c>
      <c r="AM147" s="18">
        <f t="shared" ref="AM147:AM155" si="331">AC147*AD147*AK147*AJ147*AG147*AL147</f>
        <v>87373.8960426597</v>
      </c>
      <c r="AT147" s="11">
        <v>2536</v>
      </c>
      <c r="AU147" s="11">
        <v>0.65</v>
      </c>
      <c r="AV147" s="12">
        <v>1.35</v>
      </c>
      <c r="AW147" s="13">
        <f t="shared" ref="AW147:AW155" si="332">AT147*AU147*AV147</f>
        <v>2225.34</v>
      </c>
      <c r="AX147" s="11">
        <v>3</v>
      </c>
      <c r="AY147" s="11">
        <v>440</v>
      </c>
      <c r="AZ147" s="11">
        <v>1.73</v>
      </c>
      <c r="BA147" s="16">
        <f t="shared" ref="BA147:BA155" si="333">1+6*AY147/(AY147+2000)+AZ147</f>
        <v>3.81196721311475</v>
      </c>
      <c r="BB147" s="11">
        <v>0.95</v>
      </c>
      <c r="BC147" s="11">
        <v>2.09</v>
      </c>
      <c r="BD147" s="8">
        <f t="shared" ref="BD147:BD155" si="334">1+BB147*BC147</f>
        <v>2.9855</v>
      </c>
      <c r="BE147" s="9">
        <v>1.15</v>
      </c>
      <c r="BF147" s="17">
        <v>1.015</v>
      </c>
      <c r="BG147" s="18">
        <f t="shared" ref="BG147:BG155" si="335">AW147*AX147*BE147*BD147*BA147*BF147</f>
        <v>88684.5044832996</v>
      </c>
      <c r="BN147" s="11">
        <v>2536</v>
      </c>
      <c r="BO147" s="11">
        <v>0.65</v>
      </c>
      <c r="BP147" s="12">
        <v>1.35</v>
      </c>
      <c r="BQ147" s="13">
        <f t="shared" ref="BQ147:BQ155" si="336">BN147*BO147*BP147</f>
        <v>2225.34</v>
      </c>
      <c r="BR147" s="11">
        <v>3</v>
      </c>
      <c r="BS147" s="11">
        <v>440</v>
      </c>
      <c r="BT147" s="11">
        <v>1.73</v>
      </c>
      <c r="BU147" s="16">
        <f t="shared" ref="BU147:BU155" si="337">1+6*BS147/(BS147+2000)+BT147</f>
        <v>3.81196721311475</v>
      </c>
      <c r="BV147" s="11">
        <v>0.95</v>
      </c>
      <c r="BW147" s="11">
        <v>2.09</v>
      </c>
      <c r="BX147" s="8">
        <f t="shared" ref="BX147:BX155" si="338">1+BV147*BW147</f>
        <v>2.9855</v>
      </c>
      <c r="BY147" s="9">
        <v>1.15</v>
      </c>
      <c r="BZ147" s="17">
        <v>1.015</v>
      </c>
      <c r="CA147" s="18">
        <f t="shared" ref="CA147:CA155" si="339">BQ147*BR147*BY147*BX147*BU147*BZ147</f>
        <v>88684.5044832996</v>
      </c>
      <c r="CH147" s="11">
        <v>2536</v>
      </c>
      <c r="CI147" s="11">
        <v>0.65</v>
      </c>
      <c r="CJ147" s="12">
        <v>1.35</v>
      </c>
      <c r="CK147" s="13">
        <f t="shared" ref="CK147:CK155" si="340">CH147*CI147*CJ147</f>
        <v>2225.34</v>
      </c>
      <c r="CL147" s="11">
        <v>3</v>
      </c>
      <c r="CM147" s="11">
        <v>440</v>
      </c>
      <c r="CN147" s="11">
        <v>1.73</v>
      </c>
      <c r="CO147" s="16">
        <f t="shared" ref="CO147:CO155" si="341">1+6*CM147/(CM147+2000)+CN147</f>
        <v>3.81196721311475</v>
      </c>
      <c r="CP147" s="11">
        <v>0.95</v>
      </c>
      <c r="CQ147" s="11">
        <v>2.09</v>
      </c>
      <c r="CR147" s="8">
        <f t="shared" ref="CR147:CR155" si="342">1+CP147*CQ147</f>
        <v>2.9855</v>
      </c>
      <c r="CS147" s="9">
        <v>1.15</v>
      </c>
      <c r="CT147" s="17">
        <v>1.085</v>
      </c>
      <c r="CU147" s="18">
        <f t="shared" ref="CU147:CU155" si="343">CK147*CL147*CS147*CR147*CO147*CT147</f>
        <v>94800.6772062858</v>
      </c>
      <c r="DB147" s="11">
        <v>2536</v>
      </c>
      <c r="DC147" s="11">
        <v>0.65</v>
      </c>
      <c r="DD147" s="12">
        <v>1.35</v>
      </c>
      <c r="DE147" s="13">
        <f t="shared" ref="DE147:DE155" si="344">DB147*DC147*DD147</f>
        <v>2225.34</v>
      </c>
      <c r="DF147" s="11">
        <v>3</v>
      </c>
      <c r="DG147" s="11">
        <v>440</v>
      </c>
      <c r="DH147" s="11">
        <v>1.73</v>
      </c>
      <c r="DI147" s="16">
        <f t="shared" ref="DI147:DI155" si="345">1+6*DG147/(DG147+2000)+DH147</f>
        <v>3.81196721311475</v>
      </c>
      <c r="DJ147" s="11">
        <v>0.95</v>
      </c>
      <c r="DK147" s="11">
        <v>2.09</v>
      </c>
      <c r="DL147" s="8">
        <f t="shared" ref="DL147:DL155" si="346">1+DJ147*DK147</f>
        <v>2.9855</v>
      </c>
      <c r="DM147" s="9">
        <v>1.15</v>
      </c>
      <c r="DN147" s="17">
        <v>1.085</v>
      </c>
      <c r="DO147" s="18">
        <f t="shared" ref="DO147:DO155" si="347">DE147*DF147*DM147*DL147*DI147*DN147</f>
        <v>94800.6772062858</v>
      </c>
      <c r="DV147" s="11">
        <v>2536</v>
      </c>
      <c r="DW147" s="11">
        <v>0.65</v>
      </c>
      <c r="DX147" s="12">
        <v>1.35</v>
      </c>
      <c r="DY147" s="13">
        <f t="shared" ref="DY147:DY155" si="348">DV147*DW147*DX147</f>
        <v>2225.34</v>
      </c>
      <c r="DZ147" s="11">
        <v>3</v>
      </c>
      <c r="EA147" s="11">
        <v>440</v>
      </c>
      <c r="EB147" s="11">
        <v>1.82</v>
      </c>
      <c r="EC147" s="16">
        <f t="shared" ref="EC147:EC155" si="349">1+6*EA147/(EA147+2000)+EB147</f>
        <v>3.90196721311475</v>
      </c>
      <c r="ED147" s="11">
        <v>0.95</v>
      </c>
      <c r="EE147" s="11">
        <v>2.91</v>
      </c>
      <c r="EF147" s="8">
        <f t="shared" ref="EF147:EF155" si="350">1+ED147*EE147</f>
        <v>3.7645</v>
      </c>
      <c r="EG147" s="9">
        <v>1.15</v>
      </c>
      <c r="EH147" s="17">
        <v>1.2</v>
      </c>
      <c r="EI147" s="18">
        <f t="shared" ref="EI147:EI155" si="351">DY147*DZ147*EG147*EF147*EC147*EH147</f>
        <v>135327.990441653</v>
      </c>
    </row>
    <row r="148" s="1" customFormat="1" customHeight="1" spans="6:139">
      <c r="F148" s="11">
        <v>2536</v>
      </c>
      <c r="G148" s="11">
        <v>0.65</v>
      </c>
      <c r="H148" s="12">
        <v>1.35</v>
      </c>
      <c r="I148" s="13">
        <f t="shared" si="324"/>
        <v>2225.34</v>
      </c>
      <c r="J148" s="11">
        <v>3</v>
      </c>
      <c r="K148" s="11">
        <v>440</v>
      </c>
      <c r="L148" s="11">
        <v>1.73</v>
      </c>
      <c r="M148" s="16">
        <f t="shared" si="325"/>
        <v>3.81196721311475</v>
      </c>
      <c r="N148" s="11">
        <v>0.95</v>
      </c>
      <c r="O148" s="11">
        <v>2.09</v>
      </c>
      <c r="P148" s="8">
        <f t="shared" si="326"/>
        <v>2.9855</v>
      </c>
      <c r="Q148" s="9">
        <v>1.15</v>
      </c>
      <c r="R148" s="17">
        <v>1</v>
      </c>
      <c r="S148" s="18">
        <f t="shared" si="327"/>
        <v>87373.8960426597</v>
      </c>
      <c r="Z148" s="11">
        <v>2536</v>
      </c>
      <c r="AA148" s="11">
        <v>0.65</v>
      </c>
      <c r="AB148" s="12">
        <v>1.35</v>
      </c>
      <c r="AC148" s="13">
        <f t="shared" si="328"/>
        <v>2225.34</v>
      </c>
      <c r="AD148" s="11">
        <v>3</v>
      </c>
      <c r="AE148" s="11">
        <v>440</v>
      </c>
      <c r="AF148" s="11">
        <v>1.73</v>
      </c>
      <c r="AG148" s="16">
        <f t="shared" si="329"/>
        <v>3.81196721311475</v>
      </c>
      <c r="AH148" s="11">
        <v>0.95</v>
      </c>
      <c r="AI148" s="11">
        <v>2.09</v>
      </c>
      <c r="AJ148" s="8">
        <f t="shared" si="330"/>
        <v>2.9855</v>
      </c>
      <c r="AK148" s="9">
        <v>1.15</v>
      </c>
      <c r="AL148" s="17">
        <v>1</v>
      </c>
      <c r="AM148" s="18">
        <f t="shared" si="331"/>
        <v>87373.8960426597</v>
      </c>
      <c r="AT148" s="11">
        <v>2536</v>
      </c>
      <c r="AU148" s="11">
        <v>0.65</v>
      </c>
      <c r="AV148" s="12">
        <v>1.35</v>
      </c>
      <c r="AW148" s="13">
        <f t="shared" si="332"/>
        <v>2225.34</v>
      </c>
      <c r="AX148" s="11">
        <v>3</v>
      </c>
      <c r="AY148" s="11">
        <v>440</v>
      </c>
      <c r="AZ148" s="11">
        <v>1.73</v>
      </c>
      <c r="BA148" s="16">
        <f t="shared" si="333"/>
        <v>3.81196721311475</v>
      </c>
      <c r="BB148" s="11">
        <v>0.95</v>
      </c>
      <c r="BC148" s="11">
        <v>2.09</v>
      </c>
      <c r="BD148" s="8">
        <f t="shared" si="334"/>
        <v>2.9855</v>
      </c>
      <c r="BE148" s="9">
        <v>1.15</v>
      </c>
      <c r="BF148" s="17">
        <v>1.015</v>
      </c>
      <c r="BG148" s="18">
        <f t="shared" si="335"/>
        <v>88684.5044832996</v>
      </c>
      <c r="BN148" s="11">
        <v>2536</v>
      </c>
      <c r="BO148" s="11">
        <v>0.65</v>
      </c>
      <c r="BP148" s="12">
        <v>1.35</v>
      </c>
      <c r="BQ148" s="13">
        <f t="shared" si="336"/>
        <v>2225.34</v>
      </c>
      <c r="BR148" s="11">
        <v>3</v>
      </c>
      <c r="BS148" s="11">
        <v>440</v>
      </c>
      <c r="BT148" s="11">
        <v>1.73</v>
      </c>
      <c r="BU148" s="16">
        <f t="shared" si="337"/>
        <v>3.81196721311475</v>
      </c>
      <c r="BV148" s="11">
        <v>0.95</v>
      </c>
      <c r="BW148" s="11">
        <v>2.09</v>
      </c>
      <c r="BX148" s="8">
        <f t="shared" si="338"/>
        <v>2.9855</v>
      </c>
      <c r="BY148" s="9">
        <v>1.15</v>
      </c>
      <c r="BZ148" s="17">
        <v>1.015</v>
      </c>
      <c r="CA148" s="18">
        <f t="shared" si="339"/>
        <v>88684.5044832996</v>
      </c>
      <c r="CH148" s="11">
        <v>2536</v>
      </c>
      <c r="CI148" s="11">
        <v>0.65</v>
      </c>
      <c r="CJ148" s="12">
        <v>1.35</v>
      </c>
      <c r="CK148" s="13">
        <f t="shared" si="340"/>
        <v>2225.34</v>
      </c>
      <c r="CL148" s="11">
        <v>3</v>
      </c>
      <c r="CM148" s="11">
        <v>440</v>
      </c>
      <c r="CN148" s="11">
        <v>1.73</v>
      </c>
      <c r="CO148" s="16">
        <f t="shared" si="341"/>
        <v>3.81196721311475</v>
      </c>
      <c r="CP148" s="11">
        <v>0.95</v>
      </c>
      <c r="CQ148" s="11">
        <v>2.09</v>
      </c>
      <c r="CR148" s="8">
        <f t="shared" si="342"/>
        <v>2.9855</v>
      </c>
      <c r="CS148" s="9">
        <v>1.15</v>
      </c>
      <c r="CT148" s="17">
        <v>1.085</v>
      </c>
      <c r="CU148" s="18">
        <f t="shared" si="343"/>
        <v>94800.6772062858</v>
      </c>
      <c r="DB148" s="11">
        <v>2536</v>
      </c>
      <c r="DC148" s="11">
        <v>0.65</v>
      </c>
      <c r="DD148" s="12">
        <v>1.35</v>
      </c>
      <c r="DE148" s="13">
        <f t="shared" si="344"/>
        <v>2225.34</v>
      </c>
      <c r="DF148" s="11">
        <v>3</v>
      </c>
      <c r="DG148" s="11">
        <v>440</v>
      </c>
      <c r="DH148" s="11">
        <v>1.73</v>
      </c>
      <c r="DI148" s="16">
        <f t="shared" si="345"/>
        <v>3.81196721311475</v>
      </c>
      <c r="DJ148" s="11">
        <v>0.95</v>
      </c>
      <c r="DK148" s="11">
        <v>2.09</v>
      </c>
      <c r="DL148" s="8">
        <f t="shared" si="346"/>
        <v>2.9855</v>
      </c>
      <c r="DM148" s="9">
        <v>1.15</v>
      </c>
      <c r="DN148" s="17">
        <v>1.085</v>
      </c>
      <c r="DO148" s="18">
        <f t="shared" si="347"/>
        <v>94800.6772062858</v>
      </c>
      <c r="DV148" s="11">
        <v>2536</v>
      </c>
      <c r="DW148" s="11">
        <v>0.65</v>
      </c>
      <c r="DX148" s="12">
        <v>1.35</v>
      </c>
      <c r="DY148" s="13">
        <f t="shared" si="348"/>
        <v>2225.34</v>
      </c>
      <c r="DZ148" s="11">
        <v>3</v>
      </c>
      <c r="EA148" s="11">
        <v>440</v>
      </c>
      <c r="EB148" s="11">
        <v>1.82</v>
      </c>
      <c r="EC148" s="16">
        <f t="shared" si="349"/>
        <v>3.90196721311475</v>
      </c>
      <c r="ED148" s="11">
        <v>0.95</v>
      </c>
      <c r="EE148" s="11">
        <v>2.91</v>
      </c>
      <c r="EF148" s="8">
        <f t="shared" si="350"/>
        <v>3.7645</v>
      </c>
      <c r="EG148" s="9">
        <v>1.15</v>
      </c>
      <c r="EH148" s="17">
        <v>1.2</v>
      </c>
      <c r="EI148" s="18">
        <f t="shared" si="351"/>
        <v>135327.990441653</v>
      </c>
    </row>
    <row r="149" s="1" customFormat="1" customHeight="1" spans="6:139">
      <c r="F149" s="11">
        <v>2536</v>
      </c>
      <c r="G149" s="11">
        <v>0.65</v>
      </c>
      <c r="H149" s="12">
        <v>1.35</v>
      </c>
      <c r="I149" s="13">
        <f t="shared" si="324"/>
        <v>2225.34</v>
      </c>
      <c r="J149" s="11">
        <v>3</v>
      </c>
      <c r="K149" s="11">
        <v>440</v>
      </c>
      <c r="L149" s="11">
        <v>1.73</v>
      </c>
      <c r="M149" s="16">
        <f t="shared" si="325"/>
        <v>3.81196721311475</v>
      </c>
      <c r="N149" s="11">
        <v>0.95</v>
      </c>
      <c r="O149" s="11">
        <v>2.09</v>
      </c>
      <c r="P149" s="8">
        <f t="shared" si="326"/>
        <v>2.9855</v>
      </c>
      <c r="Q149" s="9">
        <v>1.15</v>
      </c>
      <c r="R149" s="17">
        <v>1</v>
      </c>
      <c r="S149" s="18">
        <f t="shared" si="327"/>
        <v>87373.8960426597</v>
      </c>
      <c r="Z149" s="11">
        <v>2536</v>
      </c>
      <c r="AA149" s="11">
        <v>0.65</v>
      </c>
      <c r="AB149" s="12">
        <v>1.35</v>
      </c>
      <c r="AC149" s="13">
        <f t="shared" si="328"/>
        <v>2225.34</v>
      </c>
      <c r="AD149" s="11">
        <v>3</v>
      </c>
      <c r="AE149" s="11">
        <v>440</v>
      </c>
      <c r="AF149" s="11">
        <v>1.73</v>
      </c>
      <c r="AG149" s="16">
        <f t="shared" si="329"/>
        <v>3.81196721311475</v>
      </c>
      <c r="AH149" s="11">
        <v>0.95</v>
      </c>
      <c r="AI149" s="11">
        <v>2.09</v>
      </c>
      <c r="AJ149" s="8">
        <f t="shared" si="330"/>
        <v>2.9855</v>
      </c>
      <c r="AK149" s="9">
        <v>1.15</v>
      </c>
      <c r="AL149" s="17">
        <v>1</v>
      </c>
      <c r="AM149" s="18">
        <f t="shared" si="331"/>
        <v>87373.8960426597</v>
      </c>
      <c r="AT149" s="11">
        <v>2536</v>
      </c>
      <c r="AU149" s="11">
        <v>0.65</v>
      </c>
      <c r="AV149" s="12">
        <v>1.35</v>
      </c>
      <c r="AW149" s="13">
        <f t="shared" si="332"/>
        <v>2225.34</v>
      </c>
      <c r="AX149" s="11">
        <v>3</v>
      </c>
      <c r="AY149" s="11">
        <v>440</v>
      </c>
      <c r="AZ149" s="11">
        <v>1.73</v>
      </c>
      <c r="BA149" s="16">
        <f t="shared" si="333"/>
        <v>3.81196721311475</v>
      </c>
      <c r="BB149" s="11">
        <v>0.95</v>
      </c>
      <c r="BC149" s="11">
        <v>2.09</v>
      </c>
      <c r="BD149" s="8">
        <f t="shared" si="334"/>
        <v>2.9855</v>
      </c>
      <c r="BE149" s="9">
        <v>1.15</v>
      </c>
      <c r="BF149" s="17">
        <v>1.015</v>
      </c>
      <c r="BG149" s="18">
        <f t="shared" si="335"/>
        <v>88684.5044832996</v>
      </c>
      <c r="BN149" s="11">
        <v>2536</v>
      </c>
      <c r="BO149" s="11">
        <v>0.65</v>
      </c>
      <c r="BP149" s="12">
        <v>1.35</v>
      </c>
      <c r="BQ149" s="13">
        <f t="shared" si="336"/>
        <v>2225.34</v>
      </c>
      <c r="BR149" s="11">
        <v>3</v>
      </c>
      <c r="BS149" s="11">
        <v>440</v>
      </c>
      <c r="BT149" s="11">
        <v>1.73</v>
      </c>
      <c r="BU149" s="16">
        <f t="shared" si="337"/>
        <v>3.81196721311475</v>
      </c>
      <c r="BV149" s="11">
        <v>0.95</v>
      </c>
      <c r="BW149" s="11">
        <v>2.09</v>
      </c>
      <c r="BX149" s="8">
        <f t="shared" si="338"/>
        <v>2.9855</v>
      </c>
      <c r="BY149" s="9">
        <v>1.15</v>
      </c>
      <c r="BZ149" s="17">
        <v>1.015</v>
      </c>
      <c r="CA149" s="18">
        <f t="shared" si="339"/>
        <v>88684.5044832996</v>
      </c>
      <c r="CH149" s="11">
        <v>2536</v>
      </c>
      <c r="CI149" s="11">
        <v>0.65</v>
      </c>
      <c r="CJ149" s="12">
        <v>1.35</v>
      </c>
      <c r="CK149" s="13">
        <f t="shared" si="340"/>
        <v>2225.34</v>
      </c>
      <c r="CL149" s="11">
        <v>3</v>
      </c>
      <c r="CM149" s="11">
        <v>440</v>
      </c>
      <c r="CN149" s="11">
        <v>1.73</v>
      </c>
      <c r="CO149" s="16">
        <f t="shared" si="341"/>
        <v>3.81196721311475</v>
      </c>
      <c r="CP149" s="11">
        <v>0.95</v>
      </c>
      <c r="CQ149" s="11">
        <v>2.09</v>
      </c>
      <c r="CR149" s="8">
        <f t="shared" si="342"/>
        <v>2.9855</v>
      </c>
      <c r="CS149" s="9">
        <v>1.15</v>
      </c>
      <c r="CT149" s="17">
        <v>1.085</v>
      </c>
      <c r="CU149" s="18">
        <f t="shared" si="343"/>
        <v>94800.6772062858</v>
      </c>
      <c r="DB149" s="11">
        <v>2536</v>
      </c>
      <c r="DC149" s="11">
        <v>0.65</v>
      </c>
      <c r="DD149" s="12">
        <v>1.35</v>
      </c>
      <c r="DE149" s="13">
        <f t="shared" si="344"/>
        <v>2225.34</v>
      </c>
      <c r="DF149" s="11">
        <v>3</v>
      </c>
      <c r="DG149" s="11">
        <v>440</v>
      </c>
      <c r="DH149" s="11">
        <v>1.73</v>
      </c>
      <c r="DI149" s="16">
        <f t="shared" si="345"/>
        <v>3.81196721311475</v>
      </c>
      <c r="DJ149" s="11">
        <v>0.95</v>
      </c>
      <c r="DK149" s="11">
        <v>2.09</v>
      </c>
      <c r="DL149" s="8">
        <f t="shared" si="346"/>
        <v>2.9855</v>
      </c>
      <c r="DM149" s="9">
        <v>1.15</v>
      </c>
      <c r="DN149" s="17">
        <v>1.085</v>
      </c>
      <c r="DO149" s="18">
        <f t="shared" si="347"/>
        <v>94800.6772062858</v>
      </c>
      <c r="DV149" s="11">
        <v>2536</v>
      </c>
      <c r="DW149" s="11">
        <v>0.65</v>
      </c>
      <c r="DX149" s="12">
        <v>1.35</v>
      </c>
      <c r="DY149" s="13">
        <f t="shared" si="348"/>
        <v>2225.34</v>
      </c>
      <c r="DZ149" s="11">
        <v>3</v>
      </c>
      <c r="EA149" s="11">
        <v>440</v>
      </c>
      <c r="EB149" s="11">
        <v>1.82</v>
      </c>
      <c r="EC149" s="16">
        <f t="shared" si="349"/>
        <v>3.90196721311475</v>
      </c>
      <c r="ED149" s="11">
        <v>0.95</v>
      </c>
      <c r="EE149" s="11">
        <v>2.91</v>
      </c>
      <c r="EF149" s="8">
        <f t="shared" si="350"/>
        <v>3.7645</v>
      </c>
      <c r="EG149" s="9">
        <v>1.15</v>
      </c>
      <c r="EH149" s="17">
        <v>1.2</v>
      </c>
      <c r="EI149" s="18">
        <f t="shared" si="351"/>
        <v>135327.990441653</v>
      </c>
    </row>
    <row r="150" s="1" customFormat="1" customHeight="1" spans="6:139">
      <c r="F150" s="11">
        <v>2536</v>
      </c>
      <c r="G150" s="11">
        <v>0.65</v>
      </c>
      <c r="H150" s="12">
        <v>1.35</v>
      </c>
      <c r="I150" s="13">
        <f t="shared" si="324"/>
        <v>2225.34</v>
      </c>
      <c r="J150" s="11">
        <v>3</v>
      </c>
      <c r="K150" s="11">
        <v>440</v>
      </c>
      <c r="L150" s="11">
        <v>1.73</v>
      </c>
      <c r="M150" s="16">
        <f t="shared" si="325"/>
        <v>3.81196721311475</v>
      </c>
      <c r="N150" s="11">
        <v>0.95</v>
      </c>
      <c r="O150" s="11">
        <v>2.09</v>
      </c>
      <c r="P150" s="8">
        <f t="shared" si="326"/>
        <v>2.9855</v>
      </c>
      <c r="Q150" s="9">
        <v>1.15</v>
      </c>
      <c r="R150" s="17">
        <v>1</v>
      </c>
      <c r="S150" s="18">
        <f t="shared" si="327"/>
        <v>87373.8960426597</v>
      </c>
      <c r="Z150" s="11">
        <v>2536</v>
      </c>
      <c r="AA150" s="11">
        <v>0.65</v>
      </c>
      <c r="AB150" s="12">
        <v>1.35</v>
      </c>
      <c r="AC150" s="13">
        <f t="shared" si="328"/>
        <v>2225.34</v>
      </c>
      <c r="AD150" s="11">
        <v>3</v>
      </c>
      <c r="AE150" s="11">
        <v>440</v>
      </c>
      <c r="AF150" s="11">
        <v>1.73</v>
      </c>
      <c r="AG150" s="16">
        <f t="shared" si="329"/>
        <v>3.81196721311475</v>
      </c>
      <c r="AH150" s="11">
        <v>0.95</v>
      </c>
      <c r="AI150" s="11">
        <v>2.09</v>
      </c>
      <c r="AJ150" s="8">
        <f t="shared" si="330"/>
        <v>2.9855</v>
      </c>
      <c r="AK150" s="9">
        <v>1.15</v>
      </c>
      <c r="AL150" s="17">
        <v>1</v>
      </c>
      <c r="AM150" s="18">
        <f t="shared" si="331"/>
        <v>87373.8960426597</v>
      </c>
      <c r="AT150" s="11">
        <v>2536</v>
      </c>
      <c r="AU150" s="11">
        <v>0.65</v>
      </c>
      <c r="AV150" s="12">
        <v>1.35</v>
      </c>
      <c r="AW150" s="13">
        <f t="shared" si="332"/>
        <v>2225.34</v>
      </c>
      <c r="AX150" s="11">
        <v>3</v>
      </c>
      <c r="AY150" s="11">
        <v>440</v>
      </c>
      <c r="AZ150" s="11">
        <v>1.73</v>
      </c>
      <c r="BA150" s="16">
        <f t="shared" si="333"/>
        <v>3.81196721311475</v>
      </c>
      <c r="BB150" s="11">
        <v>0.95</v>
      </c>
      <c r="BC150" s="11">
        <v>2.09</v>
      </c>
      <c r="BD150" s="8">
        <f t="shared" si="334"/>
        <v>2.9855</v>
      </c>
      <c r="BE150" s="9">
        <v>1.15</v>
      </c>
      <c r="BF150" s="17">
        <v>1.015</v>
      </c>
      <c r="BG150" s="18">
        <f t="shared" si="335"/>
        <v>88684.5044832996</v>
      </c>
      <c r="BN150" s="11">
        <v>2536</v>
      </c>
      <c r="BO150" s="11">
        <v>0.65</v>
      </c>
      <c r="BP150" s="12">
        <v>1.35</v>
      </c>
      <c r="BQ150" s="13">
        <f t="shared" si="336"/>
        <v>2225.34</v>
      </c>
      <c r="BR150" s="11">
        <v>3</v>
      </c>
      <c r="BS150" s="11">
        <v>440</v>
      </c>
      <c r="BT150" s="11">
        <v>1.73</v>
      </c>
      <c r="BU150" s="16">
        <f t="shared" si="337"/>
        <v>3.81196721311475</v>
      </c>
      <c r="BV150" s="11">
        <v>0.95</v>
      </c>
      <c r="BW150" s="11">
        <v>2.09</v>
      </c>
      <c r="BX150" s="8">
        <f t="shared" si="338"/>
        <v>2.9855</v>
      </c>
      <c r="BY150" s="9">
        <v>1.15</v>
      </c>
      <c r="BZ150" s="17">
        <v>1.015</v>
      </c>
      <c r="CA150" s="18">
        <f t="shared" si="339"/>
        <v>88684.5044832996</v>
      </c>
      <c r="CH150" s="11">
        <v>2536</v>
      </c>
      <c r="CI150" s="11">
        <v>0.65</v>
      </c>
      <c r="CJ150" s="12">
        <v>1.35</v>
      </c>
      <c r="CK150" s="13">
        <f t="shared" si="340"/>
        <v>2225.34</v>
      </c>
      <c r="CL150" s="11">
        <v>3</v>
      </c>
      <c r="CM150" s="11">
        <v>440</v>
      </c>
      <c r="CN150" s="11">
        <v>1.73</v>
      </c>
      <c r="CO150" s="16">
        <f t="shared" si="341"/>
        <v>3.81196721311475</v>
      </c>
      <c r="CP150" s="11">
        <v>0.95</v>
      </c>
      <c r="CQ150" s="11">
        <v>2.09</v>
      </c>
      <c r="CR150" s="8">
        <f t="shared" si="342"/>
        <v>2.9855</v>
      </c>
      <c r="CS150" s="9">
        <v>1.15</v>
      </c>
      <c r="CT150" s="17">
        <v>1.085</v>
      </c>
      <c r="CU150" s="18">
        <f t="shared" si="343"/>
        <v>94800.6772062858</v>
      </c>
      <c r="DB150" s="11">
        <v>2536</v>
      </c>
      <c r="DC150" s="11">
        <v>0.65</v>
      </c>
      <c r="DD150" s="12">
        <v>1.35</v>
      </c>
      <c r="DE150" s="13">
        <f t="shared" si="344"/>
        <v>2225.34</v>
      </c>
      <c r="DF150" s="11">
        <v>3</v>
      </c>
      <c r="DG150" s="11">
        <v>440</v>
      </c>
      <c r="DH150" s="11">
        <v>1.73</v>
      </c>
      <c r="DI150" s="16">
        <f t="shared" si="345"/>
        <v>3.81196721311475</v>
      </c>
      <c r="DJ150" s="11">
        <v>0.95</v>
      </c>
      <c r="DK150" s="11">
        <v>2.09</v>
      </c>
      <c r="DL150" s="8">
        <f t="shared" si="346"/>
        <v>2.9855</v>
      </c>
      <c r="DM150" s="9">
        <v>1.15</v>
      </c>
      <c r="DN150" s="17">
        <v>1.085</v>
      </c>
      <c r="DO150" s="18">
        <f t="shared" si="347"/>
        <v>94800.6772062858</v>
      </c>
      <c r="DV150" s="11">
        <v>2536</v>
      </c>
      <c r="DW150" s="11">
        <v>0.65</v>
      </c>
      <c r="DX150" s="12">
        <v>1.35</v>
      </c>
      <c r="DY150" s="13">
        <f t="shared" si="348"/>
        <v>2225.34</v>
      </c>
      <c r="DZ150" s="11">
        <v>3</v>
      </c>
      <c r="EA150" s="11">
        <v>440</v>
      </c>
      <c r="EB150" s="11">
        <v>1.82</v>
      </c>
      <c r="EC150" s="16">
        <f t="shared" si="349"/>
        <v>3.90196721311475</v>
      </c>
      <c r="ED150" s="11">
        <v>0.95</v>
      </c>
      <c r="EE150" s="11">
        <v>2.91</v>
      </c>
      <c r="EF150" s="8">
        <f t="shared" si="350"/>
        <v>3.7645</v>
      </c>
      <c r="EG150" s="9">
        <v>1.15</v>
      </c>
      <c r="EH150" s="17">
        <v>1.2</v>
      </c>
      <c r="EI150" s="18">
        <f t="shared" si="351"/>
        <v>135327.990441653</v>
      </c>
    </row>
    <row r="151" s="1" customFormat="1" customHeight="1" spans="6:139">
      <c r="F151" s="11">
        <v>2536</v>
      </c>
      <c r="G151" s="11">
        <v>0.65</v>
      </c>
      <c r="H151" s="12">
        <v>1.35</v>
      </c>
      <c r="I151" s="13">
        <f t="shared" si="324"/>
        <v>2225.34</v>
      </c>
      <c r="J151" s="11">
        <v>3</v>
      </c>
      <c r="K151" s="11">
        <v>440</v>
      </c>
      <c r="L151" s="11">
        <v>1.73</v>
      </c>
      <c r="M151" s="16">
        <f t="shared" si="325"/>
        <v>3.81196721311475</v>
      </c>
      <c r="N151" s="11">
        <v>0.95</v>
      </c>
      <c r="O151" s="11">
        <v>2.09</v>
      </c>
      <c r="P151" s="8">
        <f t="shared" si="326"/>
        <v>2.9855</v>
      </c>
      <c r="Q151" s="9">
        <v>1.15</v>
      </c>
      <c r="R151" s="17">
        <v>1</v>
      </c>
      <c r="S151" s="18">
        <f t="shared" si="327"/>
        <v>87373.8960426597</v>
      </c>
      <c r="Z151" s="11">
        <v>2536</v>
      </c>
      <c r="AA151" s="11">
        <v>0.65</v>
      </c>
      <c r="AB151" s="12">
        <v>1.35</v>
      </c>
      <c r="AC151" s="13">
        <f t="shared" si="328"/>
        <v>2225.34</v>
      </c>
      <c r="AD151" s="11">
        <v>3</v>
      </c>
      <c r="AE151" s="11">
        <v>440</v>
      </c>
      <c r="AF151" s="11">
        <v>1.73</v>
      </c>
      <c r="AG151" s="16">
        <f t="shared" si="329"/>
        <v>3.81196721311475</v>
      </c>
      <c r="AH151" s="11">
        <v>0.95</v>
      </c>
      <c r="AI151" s="11">
        <v>2.09</v>
      </c>
      <c r="AJ151" s="8">
        <f t="shared" si="330"/>
        <v>2.9855</v>
      </c>
      <c r="AK151" s="9">
        <v>1.15</v>
      </c>
      <c r="AL151" s="17">
        <v>1</v>
      </c>
      <c r="AM151" s="18">
        <f t="shared" si="331"/>
        <v>87373.8960426597</v>
      </c>
      <c r="AT151" s="11">
        <v>2536</v>
      </c>
      <c r="AU151" s="11">
        <v>0.65</v>
      </c>
      <c r="AV151" s="12">
        <v>1.35</v>
      </c>
      <c r="AW151" s="13">
        <f t="shared" si="332"/>
        <v>2225.34</v>
      </c>
      <c r="AX151" s="11">
        <v>3</v>
      </c>
      <c r="AY151" s="11">
        <v>440</v>
      </c>
      <c r="AZ151" s="11">
        <v>1.73</v>
      </c>
      <c r="BA151" s="16">
        <f t="shared" si="333"/>
        <v>3.81196721311475</v>
      </c>
      <c r="BB151" s="11">
        <v>0.95</v>
      </c>
      <c r="BC151" s="11">
        <v>2.09</v>
      </c>
      <c r="BD151" s="8">
        <f t="shared" si="334"/>
        <v>2.9855</v>
      </c>
      <c r="BE151" s="9">
        <v>1.15</v>
      </c>
      <c r="BF151" s="17">
        <v>1.015</v>
      </c>
      <c r="BG151" s="18">
        <f t="shared" si="335"/>
        <v>88684.5044832996</v>
      </c>
      <c r="BN151" s="11">
        <v>2536</v>
      </c>
      <c r="BO151" s="11">
        <v>0.65</v>
      </c>
      <c r="BP151" s="12">
        <v>1.35</v>
      </c>
      <c r="BQ151" s="13">
        <f t="shared" si="336"/>
        <v>2225.34</v>
      </c>
      <c r="BR151" s="11">
        <v>3</v>
      </c>
      <c r="BS151" s="11">
        <v>440</v>
      </c>
      <c r="BT151" s="11">
        <v>1.73</v>
      </c>
      <c r="BU151" s="16">
        <f t="shared" si="337"/>
        <v>3.81196721311475</v>
      </c>
      <c r="BV151" s="11">
        <v>0.95</v>
      </c>
      <c r="BW151" s="11">
        <v>2.09</v>
      </c>
      <c r="BX151" s="8">
        <f t="shared" si="338"/>
        <v>2.9855</v>
      </c>
      <c r="BY151" s="9">
        <v>1.15</v>
      </c>
      <c r="BZ151" s="17">
        <v>1.015</v>
      </c>
      <c r="CA151" s="18">
        <f t="shared" si="339"/>
        <v>88684.5044832996</v>
      </c>
      <c r="CH151" s="11">
        <v>2536</v>
      </c>
      <c r="CI151" s="11">
        <v>0.65</v>
      </c>
      <c r="CJ151" s="12">
        <v>1.35</v>
      </c>
      <c r="CK151" s="13">
        <f t="shared" si="340"/>
        <v>2225.34</v>
      </c>
      <c r="CL151" s="11">
        <v>3</v>
      </c>
      <c r="CM151" s="11">
        <v>440</v>
      </c>
      <c r="CN151" s="11">
        <v>1.73</v>
      </c>
      <c r="CO151" s="16">
        <f t="shared" si="341"/>
        <v>3.81196721311475</v>
      </c>
      <c r="CP151" s="11">
        <v>0.95</v>
      </c>
      <c r="CQ151" s="11">
        <v>2.09</v>
      </c>
      <c r="CR151" s="8">
        <f t="shared" si="342"/>
        <v>2.9855</v>
      </c>
      <c r="CS151" s="9">
        <v>1.15</v>
      </c>
      <c r="CT151" s="17">
        <v>1.085</v>
      </c>
      <c r="CU151" s="18">
        <f t="shared" si="343"/>
        <v>94800.6772062858</v>
      </c>
      <c r="DB151" s="11">
        <v>2536</v>
      </c>
      <c r="DC151" s="11">
        <v>0.65</v>
      </c>
      <c r="DD151" s="12">
        <v>1.35</v>
      </c>
      <c r="DE151" s="13">
        <f t="shared" si="344"/>
        <v>2225.34</v>
      </c>
      <c r="DF151" s="11">
        <v>3</v>
      </c>
      <c r="DG151" s="11">
        <v>440</v>
      </c>
      <c r="DH151" s="11">
        <v>1.73</v>
      </c>
      <c r="DI151" s="16">
        <f t="shared" si="345"/>
        <v>3.81196721311475</v>
      </c>
      <c r="DJ151" s="11">
        <v>0.95</v>
      </c>
      <c r="DK151" s="11">
        <v>2.09</v>
      </c>
      <c r="DL151" s="8">
        <f t="shared" si="346"/>
        <v>2.9855</v>
      </c>
      <c r="DM151" s="9">
        <v>1.15</v>
      </c>
      <c r="DN151" s="17">
        <v>1.085</v>
      </c>
      <c r="DO151" s="18">
        <f t="shared" si="347"/>
        <v>94800.6772062858</v>
      </c>
      <c r="DV151" s="11">
        <v>2536</v>
      </c>
      <c r="DW151" s="11">
        <v>0.65</v>
      </c>
      <c r="DX151" s="12">
        <v>1.35</v>
      </c>
      <c r="DY151" s="13">
        <f t="shared" si="348"/>
        <v>2225.34</v>
      </c>
      <c r="DZ151" s="11">
        <v>3</v>
      </c>
      <c r="EA151" s="11">
        <v>440</v>
      </c>
      <c r="EB151" s="11">
        <v>1.82</v>
      </c>
      <c r="EC151" s="16">
        <f t="shared" si="349"/>
        <v>3.90196721311475</v>
      </c>
      <c r="ED151" s="11">
        <v>0.95</v>
      </c>
      <c r="EE151" s="11">
        <v>2.91</v>
      </c>
      <c r="EF151" s="8">
        <f t="shared" si="350"/>
        <v>3.7645</v>
      </c>
      <c r="EG151" s="9">
        <v>1.15</v>
      </c>
      <c r="EH151" s="17">
        <v>1.2</v>
      </c>
      <c r="EI151" s="18">
        <f t="shared" si="351"/>
        <v>135327.990441653</v>
      </c>
    </row>
    <row r="152" s="1" customFormat="1" customHeight="1" spans="6:139">
      <c r="F152" s="11">
        <v>2536</v>
      </c>
      <c r="G152" s="11">
        <v>0.65</v>
      </c>
      <c r="H152" s="12">
        <v>1.35</v>
      </c>
      <c r="I152" s="13">
        <f t="shared" si="324"/>
        <v>2225.34</v>
      </c>
      <c r="J152" s="11">
        <v>3</v>
      </c>
      <c r="K152" s="11">
        <v>190</v>
      </c>
      <c r="L152" s="11">
        <v>1.73</v>
      </c>
      <c r="M152" s="16">
        <f t="shared" si="325"/>
        <v>3.25054794520548</v>
      </c>
      <c r="N152" s="11">
        <v>0.95</v>
      </c>
      <c r="O152" s="11">
        <v>2.09</v>
      </c>
      <c r="P152" s="8">
        <f t="shared" si="326"/>
        <v>2.9855</v>
      </c>
      <c r="Q152" s="9">
        <v>0.9</v>
      </c>
      <c r="R152" s="17">
        <v>1</v>
      </c>
      <c r="S152" s="18">
        <f t="shared" si="327"/>
        <v>58308.7579151412</v>
      </c>
      <c r="Z152" s="11">
        <v>2536</v>
      </c>
      <c r="AA152" s="11">
        <v>0.65</v>
      </c>
      <c r="AB152" s="12">
        <v>1.35</v>
      </c>
      <c r="AC152" s="13">
        <f t="shared" si="328"/>
        <v>2225.34</v>
      </c>
      <c r="AD152" s="11">
        <v>3</v>
      </c>
      <c r="AE152" s="11">
        <v>190</v>
      </c>
      <c r="AF152" s="11">
        <v>1.73</v>
      </c>
      <c r="AG152" s="16">
        <f t="shared" si="329"/>
        <v>3.25054794520548</v>
      </c>
      <c r="AH152" s="11">
        <v>0.95</v>
      </c>
      <c r="AI152" s="11">
        <v>2.09</v>
      </c>
      <c r="AJ152" s="8">
        <f t="shared" si="330"/>
        <v>2.9855</v>
      </c>
      <c r="AK152" s="9">
        <v>0.9</v>
      </c>
      <c r="AL152" s="17">
        <v>1</v>
      </c>
      <c r="AM152" s="18">
        <f t="shared" si="331"/>
        <v>58308.7579151412</v>
      </c>
      <c r="AT152" s="11">
        <v>2536</v>
      </c>
      <c r="AU152" s="11">
        <v>0.65</v>
      </c>
      <c r="AV152" s="12">
        <v>1.35</v>
      </c>
      <c r="AW152" s="13">
        <f t="shared" si="332"/>
        <v>2225.34</v>
      </c>
      <c r="AX152" s="11">
        <v>3</v>
      </c>
      <c r="AY152" s="11">
        <v>190</v>
      </c>
      <c r="AZ152" s="11">
        <v>1.73</v>
      </c>
      <c r="BA152" s="16">
        <f t="shared" si="333"/>
        <v>3.25054794520548</v>
      </c>
      <c r="BB152" s="11">
        <v>0.95</v>
      </c>
      <c r="BC152" s="11">
        <v>2.09</v>
      </c>
      <c r="BD152" s="8">
        <f t="shared" si="334"/>
        <v>2.9855</v>
      </c>
      <c r="BE152" s="9">
        <v>0.9</v>
      </c>
      <c r="BF152" s="17">
        <v>1.015</v>
      </c>
      <c r="BG152" s="18">
        <f t="shared" si="335"/>
        <v>59183.3892838683</v>
      </c>
      <c r="BN152" s="11">
        <v>2536</v>
      </c>
      <c r="BO152" s="11">
        <v>0.65</v>
      </c>
      <c r="BP152" s="12">
        <v>1.35</v>
      </c>
      <c r="BQ152" s="13">
        <f t="shared" si="336"/>
        <v>2225.34</v>
      </c>
      <c r="BR152" s="11">
        <v>3</v>
      </c>
      <c r="BS152" s="11">
        <v>190</v>
      </c>
      <c r="BT152" s="11">
        <v>1.73</v>
      </c>
      <c r="BU152" s="16">
        <f t="shared" si="337"/>
        <v>3.25054794520548</v>
      </c>
      <c r="BV152" s="11">
        <v>0.95</v>
      </c>
      <c r="BW152" s="11">
        <v>2.09</v>
      </c>
      <c r="BX152" s="8">
        <f t="shared" si="338"/>
        <v>2.9855</v>
      </c>
      <c r="BY152" s="9">
        <v>0.9</v>
      </c>
      <c r="BZ152" s="17">
        <v>1.015</v>
      </c>
      <c r="CA152" s="18">
        <f t="shared" si="339"/>
        <v>59183.3892838683</v>
      </c>
      <c r="CH152" s="11">
        <v>2536</v>
      </c>
      <c r="CI152" s="11">
        <v>0.65</v>
      </c>
      <c r="CJ152" s="12">
        <v>1.35</v>
      </c>
      <c r="CK152" s="13">
        <f t="shared" si="340"/>
        <v>2225.34</v>
      </c>
      <c r="CL152" s="11">
        <v>3</v>
      </c>
      <c r="CM152" s="11">
        <v>190</v>
      </c>
      <c r="CN152" s="11">
        <v>1.73</v>
      </c>
      <c r="CO152" s="16">
        <f t="shared" si="341"/>
        <v>3.25054794520548</v>
      </c>
      <c r="CP152" s="11">
        <v>0.95</v>
      </c>
      <c r="CQ152" s="11">
        <v>2.09</v>
      </c>
      <c r="CR152" s="8">
        <f t="shared" si="342"/>
        <v>2.9855</v>
      </c>
      <c r="CS152" s="9">
        <v>0.9</v>
      </c>
      <c r="CT152" s="17">
        <v>1.085</v>
      </c>
      <c r="CU152" s="18">
        <f t="shared" si="343"/>
        <v>63265.0023379282</v>
      </c>
      <c r="DB152" s="11">
        <v>2536</v>
      </c>
      <c r="DC152" s="11">
        <v>0.65</v>
      </c>
      <c r="DD152" s="12">
        <v>1.35</v>
      </c>
      <c r="DE152" s="13">
        <f t="shared" si="344"/>
        <v>2225.34</v>
      </c>
      <c r="DF152" s="11">
        <v>3</v>
      </c>
      <c r="DG152" s="11">
        <v>190</v>
      </c>
      <c r="DH152" s="11">
        <v>1.73</v>
      </c>
      <c r="DI152" s="16">
        <f t="shared" si="345"/>
        <v>3.25054794520548</v>
      </c>
      <c r="DJ152" s="11">
        <v>0.95</v>
      </c>
      <c r="DK152" s="11">
        <v>2.09</v>
      </c>
      <c r="DL152" s="8">
        <f t="shared" si="346"/>
        <v>2.9855</v>
      </c>
      <c r="DM152" s="9">
        <v>0.9</v>
      </c>
      <c r="DN152" s="17">
        <v>1.085</v>
      </c>
      <c r="DO152" s="18">
        <f t="shared" si="347"/>
        <v>63265.0023379282</v>
      </c>
      <c r="DV152" s="11">
        <v>2536</v>
      </c>
      <c r="DW152" s="11">
        <v>0.65</v>
      </c>
      <c r="DX152" s="12">
        <v>1.35</v>
      </c>
      <c r="DY152" s="13">
        <f t="shared" si="348"/>
        <v>2225.34</v>
      </c>
      <c r="DZ152" s="11">
        <v>3</v>
      </c>
      <c r="EA152" s="11">
        <v>190</v>
      </c>
      <c r="EB152" s="11">
        <v>1.82</v>
      </c>
      <c r="EC152" s="16">
        <f t="shared" si="349"/>
        <v>3.34054794520548</v>
      </c>
      <c r="ED152" s="11">
        <v>0.95</v>
      </c>
      <c r="EE152" s="11">
        <v>2.91</v>
      </c>
      <c r="EF152" s="8">
        <f t="shared" si="350"/>
        <v>3.7645</v>
      </c>
      <c r="EG152" s="9">
        <v>0.9</v>
      </c>
      <c r="EH152" s="17">
        <v>1.2</v>
      </c>
      <c r="EI152" s="18">
        <f t="shared" si="351"/>
        <v>90670.580323487</v>
      </c>
    </row>
    <row r="153" s="1" customFormat="1" customHeight="1" spans="6:139">
      <c r="F153" s="11">
        <v>2536</v>
      </c>
      <c r="G153" s="11">
        <v>0.65</v>
      </c>
      <c r="H153" s="12">
        <v>1.35</v>
      </c>
      <c r="I153" s="13">
        <f t="shared" si="324"/>
        <v>2225.34</v>
      </c>
      <c r="J153" s="11">
        <v>3</v>
      </c>
      <c r="K153" s="11">
        <v>190</v>
      </c>
      <c r="L153" s="11">
        <v>1.73</v>
      </c>
      <c r="M153" s="16">
        <f t="shared" si="325"/>
        <v>3.25054794520548</v>
      </c>
      <c r="N153" s="11">
        <v>0.95</v>
      </c>
      <c r="O153" s="11">
        <v>2.09</v>
      </c>
      <c r="P153" s="8">
        <f t="shared" si="326"/>
        <v>2.9855</v>
      </c>
      <c r="Q153" s="9">
        <v>0.9</v>
      </c>
      <c r="R153" s="17">
        <v>1</v>
      </c>
      <c r="S153" s="18">
        <f t="shared" si="327"/>
        <v>58308.7579151412</v>
      </c>
      <c r="Z153" s="11">
        <v>2536</v>
      </c>
      <c r="AA153" s="11">
        <v>0.65</v>
      </c>
      <c r="AB153" s="12">
        <v>1.35</v>
      </c>
      <c r="AC153" s="13">
        <f t="shared" si="328"/>
        <v>2225.34</v>
      </c>
      <c r="AD153" s="11">
        <v>3</v>
      </c>
      <c r="AE153" s="11">
        <v>190</v>
      </c>
      <c r="AF153" s="11">
        <v>1.73</v>
      </c>
      <c r="AG153" s="16">
        <f t="shared" si="329"/>
        <v>3.25054794520548</v>
      </c>
      <c r="AH153" s="11">
        <v>0.95</v>
      </c>
      <c r="AI153" s="11">
        <v>2.09</v>
      </c>
      <c r="AJ153" s="8">
        <f t="shared" si="330"/>
        <v>2.9855</v>
      </c>
      <c r="AK153" s="9">
        <v>0.9</v>
      </c>
      <c r="AL153" s="17">
        <v>1</v>
      </c>
      <c r="AM153" s="18">
        <f t="shared" si="331"/>
        <v>58308.7579151412</v>
      </c>
      <c r="AT153" s="11">
        <v>2536</v>
      </c>
      <c r="AU153" s="11">
        <v>0.65</v>
      </c>
      <c r="AV153" s="12">
        <v>1.35</v>
      </c>
      <c r="AW153" s="13">
        <f t="shared" si="332"/>
        <v>2225.34</v>
      </c>
      <c r="AX153" s="11">
        <v>3</v>
      </c>
      <c r="AY153" s="11">
        <v>190</v>
      </c>
      <c r="AZ153" s="11">
        <v>1.73</v>
      </c>
      <c r="BA153" s="16">
        <f t="shared" si="333"/>
        <v>3.25054794520548</v>
      </c>
      <c r="BB153" s="11">
        <v>0.95</v>
      </c>
      <c r="BC153" s="11">
        <v>2.09</v>
      </c>
      <c r="BD153" s="8">
        <f t="shared" si="334"/>
        <v>2.9855</v>
      </c>
      <c r="BE153" s="9">
        <v>0.9</v>
      </c>
      <c r="BF153" s="17">
        <v>1.015</v>
      </c>
      <c r="BG153" s="18">
        <f t="shared" si="335"/>
        <v>59183.3892838683</v>
      </c>
      <c r="BN153" s="11">
        <v>2536</v>
      </c>
      <c r="BO153" s="11">
        <v>0.65</v>
      </c>
      <c r="BP153" s="12">
        <v>1.35</v>
      </c>
      <c r="BQ153" s="13">
        <f t="shared" si="336"/>
        <v>2225.34</v>
      </c>
      <c r="BR153" s="11">
        <v>3</v>
      </c>
      <c r="BS153" s="11">
        <v>190</v>
      </c>
      <c r="BT153" s="11">
        <v>1.73</v>
      </c>
      <c r="BU153" s="16">
        <f t="shared" si="337"/>
        <v>3.25054794520548</v>
      </c>
      <c r="BV153" s="11">
        <v>0.95</v>
      </c>
      <c r="BW153" s="11">
        <v>2.09</v>
      </c>
      <c r="BX153" s="8">
        <f t="shared" si="338"/>
        <v>2.9855</v>
      </c>
      <c r="BY153" s="9">
        <v>0.9</v>
      </c>
      <c r="BZ153" s="17">
        <v>1.015</v>
      </c>
      <c r="CA153" s="18">
        <f t="shared" si="339"/>
        <v>59183.3892838683</v>
      </c>
      <c r="CH153" s="11">
        <v>2536</v>
      </c>
      <c r="CI153" s="11">
        <v>0.65</v>
      </c>
      <c r="CJ153" s="12">
        <v>1.35</v>
      </c>
      <c r="CK153" s="13">
        <f t="shared" si="340"/>
        <v>2225.34</v>
      </c>
      <c r="CL153" s="11">
        <v>3</v>
      </c>
      <c r="CM153" s="11">
        <v>190</v>
      </c>
      <c r="CN153" s="11">
        <v>1.73</v>
      </c>
      <c r="CO153" s="16">
        <f t="shared" si="341"/>
        <v>3.25054794520548</v>
      </c>
      <c r="CP153" s="11">
        <v>0.95</v>
      </c>
      <c r="CQ153" s="11">
        <v>2.09</v>
      </c>
      <c r="CR153" s="8">
        <f t="shared" si="342"/>
        <v>2.9855</v>
      </c>
      <c r="CS153" s="9">
        <v>0.9</v>
      </c>
      <c r="CT153" s="17">
        <v>1.085</v>
      </c>
      <c r="CU153" s="18">
        <f t="shared" si="343"/>
        <v>63265.0023379282</v>
      </c>
      <c r="DB153" s="11">
        <v>2536</v>
      </c>
      <c r="DC153" s="11">
        <v>0.65</v>
      </c>
      <c r="DD153" s="12">
        <v>1.35</v>
      </c>
      <c r="DE153" s="13">
        <f t="shared" si="344"/>
        <v>2225.34</v>
      </c>
      <c r="DF153" s="11">
        <v>3</v>
      </c>
      <c r="DG153" s="11">
        <v>190</v>
      </c>
      <c r="DH153" s="11">
        <v>1.73</v>
      </c>
      <c r="DI153" s="16">
        <f t="shared" si="345"/>
        <v>3.25054794520548</v>
      </c>
      <c r="DJ153" s="11">
        <v>0.95</v>
      </c>
      <c r="DK153" s="11">
        <v>2.09</v>
      </c>
      <c r="DL153" s="8">
        <f t="shared" si="346"/>
        <v>2.9855</v>
      </c>
      <c r="DM153" s="9">
        <v>0.9</v>
      </c>
      <c r="DN153" s="17">
        <v>1.085</v>
      </c>
      <c r="DO153" s="18">
        <f t="shared" si="347"/>
        <v>63265.0023379282</v>
      </c>
      <c r="DV153" s="11">
        <v>2536</v>
      </c>
      <c r="DW153" s="11">
        <v>0.65</v>
      </c>
      <c r="DX153" s="12">
        <v>1.35</v>
      </c>
      <c r="DY153" s="13">
        <f t="shared" si="348"/>
        <v>2225.34</v>
      </c>
      <c r="DZ153" s="11">
        <v>3</v>
      </c>
      <c r="EA153" s="11">
        <v>190</v>
      </c>
      <c r="EB153" s="11">
        <v>1.82</v>
      </c>
      <c r="EC153" s="16">
        <f t="shared" si="349"/>
        <v>3.34054794520548</v>
      </c>
      <c r="ED153" s="11">
        <v>0.95</v>
      </c>
      <c r="EE153" s="11">
        <v>2.91</v>
      </c>
      <c r="EF153" s="8">
        <f t="shared" si="350"/>
        <v>3.7645</v>
      </c>
      <c r="EG153" s="9">
        <v>0.9</v>
      </c>
      <c r="EH153" s="17">
        <v>1.2</v>
      </c>
      <c r="EI153" s="18">
        <f t="shared" si="351"/>
        <v>90670.580323487</v>
      </c>
    </row>
    <row r="154" s="1" customFormat="1" customHeight="1" spans="6:139">
      <c r="F154" s="11">
        <v>2536</v>
      </c>
      <c r="G154" s="11">
        <v>0.65</v>
      </c>
      <c r="H154" s="12">
        <v>1.35</v>
      </c>
      <c r="I154" s="13">
        <f t="shared" si="324"/>
        <v>2225.34</v>
      </c>
      <c r="J154" s="11">
        <v>3</v>
      </c>
      <c r="K154" s="11">
        <v>190</v>
      </c>
      <c r="L154" s="11">
        <v>1.73</v>
      </c>
      <c r="M154" s="16">
        <f t="shared" si="325"/>
        <v>3.25054794520548</v>
      </c>
      <c r="N154" s="11">
        <v>0.95</v>
      </c>
      <c r="O154" s="11">
        <v>2.09</v>
      </c>
      <c r="P154" s="8">
        <f t="shared" si="326"/>
        <v>2.9855</v>
      </c>
      <c r="Q154" s="9">
        <v>0.9</v>
      </c>
      <c r="R154" s="17">
        <v>1</v>
      </c>
      <c r="S154" s="18">
        <f t="shared" si="327"/>
        <v>58308.7579151412</v>
      </c>
      <c r="Z154" s="11">
        <v>2536</v>
      </c>
      <c r="AA154" s="11">
        <v>0.65</v>
      </c>
      <c r="AB154" s="12">
        <v>1.35</v>
      </c>
      <c r="AC154" s="13">
        <f t="shared" si="328"/>
        <v>2225.34</v>
      </c>
      <c r="AD154" s="11">
        <v>3</v>
      </c>
      <c r="AE154" s="11">
        <v>190</v>
      </c>
      <c r="AF154" s="11">
        <v>1.73</v>
      </c>
      <c r="AG154" s="16">
        <f t="shared" si="329"/>
        <v>3.25054794520548</v>
      </c>
      <c r="AH154" s="11">
        <v>0.95</v>
      </c>
      <c r="AI154" s="11">
        <v>2.09</v>
      </c>
      <c r="AJ154" s="8">
        <f t="shared" si="330"/>
        <v>2.9855</v>
      </c>
      <c r="AK154" s="9">
        <v>0.9</v>
      </c>
      <c r="AL154" s="17">
        <v>1</v>
      </c>
      <c r="AM154" s="18">
        <f t="shared" si="331"/>
        <v>58308.7579151412</v>
      </c>
      <c r="AT154" s="11">
        <v>2536</v>
      </c>
      <c r="AU154" s="11">
        <v>0.65</v>
      </c>
      <c r="AV154" s="12">
        <v>1.35</v>
      </c>
      <c r="AW154" s="13">
        <f t="shared" si="332"/>
        <v>2225.34</v>
      </c>
      <c r="AX154" s="11">
        <v>3</v>
      </c>
      <c r="AY154" s="11">
        <v>190</v>
      </c>
      <c r="AZ154" s="11">
        <v>1.73</v>
      </c>
      <c r="BA154" s="16">
        <f t="shared" si="333"/>
        <v>3.25054794520548</v>
      </c>
      <c r="BB154" s="11">
        <v>0.95</v>
      </c>
      <c r="BC154" s="11">
        <v>2.09</v>
      </c>
      <c r="BD154" s="8">
        <f t="shared" si="334"/>
        <v>2.9855</v>
      </c>
      <c r="BE154" s="9">
        <v>0.9</v>
      </c>
      <c r="BF154" s="17">
        <v>1.015</v>
      </c>
      <c r="BG154" s="18">
        <f t="shared" si="335"/>
        <v>59183.3892838683</v>
      </c>
      <c r="BN154" s="11">
        <v>2536</v>
      </c>
      <c r="BO154" s="11">
        <v>0.65</v>
      </c>
      <c r="BP154" s="12">
        <v>1.35</v>
      </c>
      <c r="BQ154" s="13">
        <f t="shared" si="336"/>
        <v>2225.34</v>
      </c>
      <c r="BR154" s="11">
        <v>3</v>
      </c>
      <c r="BS154" s="11">
        <v>190</v>
      </c>
      <c r="BT154" s="11">
        <v>1.73</v>
      </c>
      <c r="BU154" s="16">
        <f t="shared" si="337"/>
        <v>3.25054794520548</v>
      </c>
      <c r="BV154" s="11">
        <v>0.95</v>
      </c>
      <c r="BW154" s="11">
        <v>2.09</v>
      </c>
      <c r="BX154" s="8">
        <f t="shared" si="338"/>
        <v>2.9855</v>
      </c>
      <c r="BY154" s="9">
        <v>0.9</v>
      </c>
      <c r="BZ154" s="17">
        <v>1.015</v>
      </c>
      <c r="CA154" s="18">
        <f t="shared" si="339"/>
        <v>59183.3892838683</v>
      </c>
      <c r="CH154" s="11">
        <v>2536</v>
      </c>
      <c r="CI154" s="11">
        <v>0.65</v>
      </c>
      <c r="CJ154" s="12">
        <v>1.35</v>
      </c>
      <c r="CK154" s="13">
        <f t="shared" si="340"/>
        <v>2225.34</v>
      </c>
      <c r="CL154" s="11">
        <v>3</v>
      </c>
      <c r="CM154" s="11">
        <v>190</v>
      </c>
      <c r="CN154" s="11">
        <v>1.73</v>
      </c>
      <c r="CO154" s="16">
        <f t="shared" si="341"/>
        <v>3.25054794520548</v>
      </c>
      <c r="CP154" s="11">
        <v>0.95</v>
      </c>
      <c r="CQ154" s="11">
        <v>2.09</v>
      </c>
      <c r="CR154" s="8">
        <f t="shared" si="342"/>
        <v>2.9855</v>
      </c>
      <c r="CS154" s="9">
        <v>0.9</v>
      </c>
      <c r="CT154" s="17">
        <v>1.085</v>
      </c>
      <c r="CU154" s="18">
        <f t="shared" si="343"/>
        <v>63265.0023379282</v>
      </c>
      <c r="DB154" s="11">
        <v>2536</v>
      </c>
      <c r="DC154" s="11">
        <v>0.65</v>
      </c>
      <c r="DD154" s="12">
        <v>1.35</v>
      </c>
      <c r="DE154" s="13">
        <f t="shared" si="344"/>
        <v>2225.34</v>
      </c>
      <c r="DF154" s="11">
        <v>3</v>
      </c>
      <c r="DG154" s="11">
        <v>190</v>
      </c>
      <c r="DH154" s="11">
        <v>1.73</v>
      </c>
      <c r="DI154" s="16">
        <f t="shared" si="345"/>
        <v>3.25054794520548</v>
      </c>
      <c r="DJ154" s="11">
        <v>0.95</v>
      </c>
      <c r="DK154" s="11">
        <v>2.09</v>
      </c>
      <c r="DL154" s="8">
        <f t="shared" si="346"/>
        <v>2.9855</v>
      </c>
      <c r="DM154" s="9">
        <v>0.9</v>
      </c>
      <c r="DN154" s="17">
        <v>1.085</v>
      </c>
      <c r="DO154" s="18">
        <f t="shared" si="347"/>
        <v>63265.0023379282</v>
      </c>
      <c r="DV154" s="11">
        <v>2536</v>
      </c>
      <c r="DW154" s="11">
        <v>0.65</v>
      </c>
      <c r="DX154" s="12">
        <v>1.35</v>
      </c>
      <c r="DY154" s="13">
        <f t="shared" si="348"/>
        <v>2225.34</v>
      </c>
      <c r="DZ154" s="11">
        <v>3</v>
      </c>
      <c r="EA154" s="11">
        <v>190</v>
      </c>
      <c r="EB154" s="11">
        <v>1.82</v>
      </c>
      <c r="EC154" s="16">
        <f t="shared" si="349"/>
        <v>3.34054794520548</v>
      </c>
      <c r="ED154" s="11">
        <v>0.95</v>
      </c>
      <c r="EE154" s="11">
        <v>2.91</v>
      </c>
      <c r="EF154" s="8">
        <f t="shared" si="350"/>
        <v>3.7645</v>
      </c>
      <c r="EG154" s="9">
        <v>0.9</v>
      </c>
      <c r="EH154" s="17">
        <v>1.2</v>
      </c>
      <c r="EI154" s="18">
        <f t="shared" si="351"/>
        <v>90670.580323487</v>
      </c>
    </row>
    <row r="155" s="1" customFormat="1" customHeight="1" spans="6:139">
      <c r="F155" s="11">
        <v>2536</v>
      </c>
      <c r="G155" s="11">
        <v>0.65</v>
      </c>
      <c r="H155" s="12">
        <v>1.35</v>
      </c>
      <c r="I155" s="13">
        <f t="shared" si="324"/>
        <v>2225.34</v>
      </c>
      <c r="J155" s="11">
        <v>3</v>
      </c>
      <c r="K155" s="11">
        <v>190</v>
      </c>
      <c r="L155" s="11">
        <v>1.73</v>
      </c>
      <c r="M155" s="16">
        <f t="shared" si="325"/>
        <v>3.25054794520548</v>
      </c>
      <c r="N155" s="11">
        <v>0.95</v>
      </c>
      <c r="O155" s="11">
        <v>2.09</v>
      </c>
      <c r="P155" s="8">
        <f t="shared" si="326"/>
        <v>2.9855</v>
      </c>
      <c r="Q155" s="9">
        <v>0.9</v>
      </c>
      <c r="R155" s="17">
        <v>1</v>
      </c>
      <c r="S155" s="18">
        <f t="shared" si="327"/>
        <v>58308.7579151412</v>
      </c>
      <c r="Z155" s="11">
        <v>2536</v>
      </c>
      <c r="AA155" s="11">
        <v>0.65</v>
      </c>
      <c r="AB155" s="12">
        <v>1.35</v>
      </c>
      <c r="AC155" s="13">
        <f t="shared" si="328"/>
        <v>2225.34</v>
      </c>
      <c r="AD155" s="11">
        <v>3</v>
      </c>
      <c r="AE155" s="11">
        <v>190</v>
      </c>
      <c r="AF155" s="11">
        <v>1.73</v>
      </c>
      <c r="AG155" s="16">
        <f t="shared" si="329"/>
        <v>3.25054794520548</v>
      </c>
      <c r="AH155" s="11">
        <v>0.95</v>
      </c>
      <c r="AI155" s="11">
        <v>2.09</v>
      </c>
      <c r="AJ155" s="8">
        <f t="shared" si="330"/>
        <v>2.9855</v>
      </c>
      <c r="AK155" s="9">
        <v>0.9</v>
      </c>
      <c r="AL155" s="17">
        <v>1</v>
      </c>
      <c r="AM155" s="18">
        <f t="shared" si="331"/>
        <v>58308.7579151412</v>
      </c>
      <c r="AT155" s="11">
        <v>2536</v>
      </c>
      <c r="AU155" s="11">
        <v>0.65</v>
      </c>
      <c r="AV155" s="12">
        <v>1.35</v>
      </c>
      <c r="AW155" s="13">
        <f t="shared" si="332"/>
        <v>2225.34</v>
      </c>
      <c r="AX155" s="11">
        <v>3</v>
      </c>
      <c r="AY155" s="11">
        <v>190</v>
      </c>
      <c r="AZ155" s="11">
        <v>1.73</v>
      </c>
      <c r="BA155" s="16">
        <f t="shared" si="333"/>
        <v>3.25054794520548</v>
      </c>
      <c r="BB155" s="11">
        <v>0.95</v>
      </c>
      <c r="BC155" s="11">
        <v>2.09</v>
      </c>
      <c r="BD155" s="8">
        <f t="shared" si="334"/>
        <v>2.9855</v>
      </c>
      <c r="BE155" s="9">
        <v>0.9</v>
      </c>
      <c r="BF155" s="17">
        <v>1.015</v>
      </c>
      <c r="BG155" s="18">
        <f t="shared" si="335"/>
        <v>59183.3892838683</v>
      </c>
      <c r="BN155" s="11">
        <v>2536</v>
      </c>
      <c r="BO155" s="11">
        <v>0.65</v>
      </c>
      <c r="BP155" s="12">
        <v>1.35</v>
      </c>
      <c r="BQ155" s="13">
        <f t="shared" si="336"/>
        <v>2225.34</v>
      </c>
      <c r="BR155" s="11">
        <v>3</v>
      </c>
      <c r="BS155" s="11">
        <v>190</v>
      </c>
      <c r="BT155" s="11">
        <v>1.73</v>
      </c>
      <c r="BU155" s="16">
        <f t="shared" si="337"/>
        <v>3.25054794520548</v>
      </c>
      <c r="BV155" s="11">
        <v>0.95</v>
      </c>
      <c r="BW155" s="11">
        <v>2.09</v>
      </c>
      <c r="BX155" s="8">
        <f t="shared" si="338"/>
        <v>2.9855</v>
      </c>
      <c r="BY155" s="9">
        <v>0.9</v>
      </c>
      <c r="BZ155" s="17">
        <v>1.015</v>
      </c>
      <c r="CA155" s="18">
        <f t="shared" si="339"/>
        <v>59183.3892838683</v>
      </c>
      <c r="CH155" s="11">
        <v>2536</v>
      </c>
      <c r="CI155" s="11">
        <v>0.65</v>
      </c>
      <c r="CJ155" s="12">
        <v>1.35</v>
      </c>
      <c r="CK155" s="13">
        <f t="shared" si="340"/>
        <v>2225.34</v>
      </c>
      <c r="CL155" s="11">
        <v>3</v>
      </c>
      <c r="CM155" s="11">
        <v>190</v>
      </c>
      <c r="CN155" s="11">
        <v>1.73</v>
      </c>
      <c r="CO155" s="16">
        <f t="shared" si="341"/>
        <v>3.25054794520548</v>
      </c>
      <c r="CP155" s="11">
        <v>0.95</v>
      </c>
      <c r="CQ155" s="11">
        <v>2.09</v>
      </c>
      <c r="CR155" s="8">
        <f t="shared" si="342"/>
        <v>2.9855</v>
      </c>
      <c r="CS155" s="9">
        <v>0.9</v>
      </c>
      <c r="CT155" s="17">
        <v>1.085</v>
      </c>
      <c r="CU155" s="18">
        <f t="shared" si="343"/>
        <v>63265.0023379282</v>
      </c>
      <c r="DB155" s="11">
        <v>2536</v>
      </c>
      <c r="DC155" s="11">
        <v>0.65</v>
      </c>
      <c r="DD155" s="12">
        <v>1.35</v>
      </c>
      <c r="DE155" s="13">
        <f t="shared" si="344"/>
        <v>2225.34</v>
      </c>
      <c r="DF155" s="11">
        <v>3</v>
      </c>
      <c r="DG155" s="11">
        <v>190</v>
      </c>
      <c r="DH155" s="11">
        <v>1.73</v>
      </c>
      <c r="DI155" s="16">
        <f t="shared" si="345"/>
        <v>3.25054794520548</v>
      </c>
      <c r="DJ155" s="11">
        <v>0.95</v>
      </c>
      <c r="DK155" s="11">
        <v>2.09</v>
      </c>
      <c r="DL155" s="8">
        <f t="shared" si="346"/>
        <v>2.9855</v>
      </c>
      <c r="DM155" s="9">
        <v>0.9</v>
      </c>
      <c r="DN155" s="17">
        <v>1.085</v>
      </c>
      <c r="DO155" s="18">
        <f t="shared" si="347"/>
        <v>63265.0023379282</v>
      </c>
      <c r="DV155" s="11">
        <v>2536</v>
      </c>
      <c r="DW155" s="11">
        <v>0.65</v>
      </c>
      <c r="DX155" s="12">
        <v>1.35</v>
      </c>
      <c r="DY155" s="13">
        <f t="shared" si="348"/>
        <v>2225.34</v>
      </c>
      <c r="DZ155" s="11">
        <v>3</v>
      </c>
      <c r="EA155" s="11">
        <v>190</v>
      </c>
      <c r="EB155" s="11">
        <v>1.82</v>
      </c>
      <c r="EC155" s="16">
        <f t="shared" si="349"/>
        <v>3.34054794520548</v>
      </c>
      <c r="ED155" s="11">
        <v>0.95</v>
      </c>
      <c r="EE155" s="11">
        <v>2.91</v>
      </c>
      <c r="EF155" s="8">
        <f t="shared" si="350"/>
        <v>3.7645</v>
      </c>
      <c r="EG155" s="9">
        <v>0.9</v>
      </c>
      <c r="EH155" s="17">
        <v>1.2</v>
      </c>
      <c r="EI155" s="18">
        <f t="shared" si="351"/>
        <v>90670.580323487</v>
      </c>
    </row>
    <row r="156" s="1" customFormat="1" customHeight="1" spans="6:139">
      <c r="F156" s="23" t="s">
        <v>50</v>
      </c>
      <c r="G156" s="24"/>
      <c r="H156" s="24"/>
      <c r="I156" s="24"/>
      <c r="J156" s="24"/>
      <c r="K156" s="24"/>
      <c r="L156" s="24"/>
      <c r="M156" s="25">
        <f>SUM(S147:S155)</f>
        <v>670104.511873864</v>
      </c>
      <c r="N156" s="25"/>
      <c r="O156" s="25"/>
      <c r="P156" s="25"/>
      <c r="Q156" s="25"/>
      <c r="R156" s="25"/>
      <c r="S156" s="25"/>
      <c r="T156" s="1"/>
      <c r="U156" s="1"/>
      <c r="V156" s="1"/>
      <c r="W156" s="1"/>
      <c r="X156" s="1"/>
      <c r="Y156" s="1"/>
      <c r="Z156" s="23" t="s">
        <v>50</v>
      </c>
      <c r="AA156" s="24"/>
      <c r="AB156" s="24"/>
      <c r="AC156" s="24"/>
      <c r="AD156" s="24"/>
      <c r="AE156" s="24"/>
      <c r="AF156" s="24"/>
      <c r="AG156" s="25">
        <f>SUM(AM147:AM155)</f>
        <v>670104.511873864</v>
      </c>
      <c r="AH156" s="25"/>
      <c r="AI156" s="25"/>
      <c r="AJ156" s="25"/>
      <c r="AK156" s="25"/>
      <c r="AL156" s="25"/>
      <c r="AM156" s="25"/>
      <c r="AN156" s="1"/>
      <c r="AO156" s="1"/>
      <c r="AP156" s="1"/>
      <c r="AQ156" s="1"/>
      <c r="AR156" s="1"/>
      <c r="AS156" s="1"/>
      <c r="AT156" s="23" t="s">
        <v>50</v>
      </c>
      <c r="AU156" s="24"/>
      <c r="AV156" s="24"/>
      <c r="AW156" s="24"/>
      <c r="AX156" s="24"/>
      <c r="AY156" s="24"/>
      <c r="AZ156" s="24"/>
      <c r="BA156" s="25">
        <f>SUM(BG147:BG155)</f>
        <v>680156.079551972</v>
      </c>
      <c r="BB156" s="25"/>
      <c r="BC156" s="25"/>
      <c r="BD156" s="25"/>
      <c r="BE156" s="25"/>
      <c r="BF156" s="25"/>
      <c r="BG156" s="25"/>
      <c r="BH156" s="1"/>
      <c r="BI156" s="1"/>
      <c r="BJ156" s="1"/>
      <c r="BK156" s="1"/>
      <c r="BL156" s="1"/>
      <c r="BM156" s="1"/>
      <c r="BN156" s="23" t="s">
        <v>50</v>
      </c>
      <c r="BO156" s="24"/>
      <c r="BP156" s="24"/>
      <c r="BQ156" s="24"/>
      <c r="BR156" s="24"/>
      <c r="BS156" s="24"/>
      <c r="BT156" s="24"/>
      <c r="BU156" s="25">
        <f>SUM(CA147:CA155)</f>
        <v>680156.079551972</v>
      </c>
      <c r="BV156" s="25"/>
      <c r="BW156" s="25"/>
      <c r="BX156" s="25"/>
      <c r="BY156" s="25"/>
      <c r="BZ156" s="25"/>
      <c r="CA156" s="25"/>
      <c r="CB156" s="1"/>
      <c r="CC156" s="1"/>
      <c r="CD156" s="1"/>
      <c r="CE156" s="1"/>
      <c r="CF156" s="1"/>
      <c r="CG156" s="1"/>
      <c r="CH156" s="23" t="s">
        <v>50</v>
      </c>
      <c r="CI156" s="24"/>
      <c r="CJ156" s="24"/>
      <c r="CK156" s="24"/>
      <c r="CL156" s="24"/>
      <c r="CM156" s="24"/>
      <c r="CN156" s="24"/>
      <c r="CO156" s="25">
        <f>SUM(CU147:CU155)</f>
        <v>727063.395383142</v>
      </c>
      <c r="CP156" s="25"/>
      <c r="CQ156" s="25"/>
      <c r="CR156" s="25"/>
      <c r="CS156" s="25"/>
      <c r="CT156" s="25"/>
      <c r="CU156" s="25"/>
      <c r="CV156" s="1"/>
      <c r="CW156" s="1"/>
      <c r="CX156" s="1"/>
      <c r="CY156" s="1"/>
      <c r="CZ156" s="1"/>
      <c r="DA156" s="1"/>
      <c r="DB156" s="23" t="s">
        <v>50</v>
      </c>
      <c r="DC156" s="24"/>
      <c r="DD156" s="24"/>
      <c r="DE156" s="24"/>
      <c r="DF156" s="24"/>
      <c r="DG156" s="24"/>
      <c r="DH156" s="24"/>
      <c r="DI156" s="25">
        <f>SUM(DO147:DO155)</f>
        <v>727063.395383142</v>
      </c>
      <c r="DJ156" s="25"/>
      <c r="DK156" s="25"/>
      <c r="DL156" s="25"/>
      <c r="DM156" s="25"/>
      <c r="DN156" s="25"/>
      <c r="DO156" s="25"/>
      <c r="DP156" s="1"/>
      <c r="DQ156" s="1"/>
      <c r="DR156" s="1"/>
      <c r="DS156" s="1"/>
      <c r="DT156" s="1"/>
      <c r="DU156" s="1"/>
      <c r="DV156" s="23" t="s">
        <v>50</v>
      </c>
      <c r="DW156" s="24"/>
      <c r="DX156" s="24"/>
      <c r="DY156" s="24"/>
      <c r="DZ156" s="24"/>
      <c r="EA156" s="24"/>
      <c r="EB156" s="24"/>
      <c r="EC156" s="25">
        <f>SUM(EI147:EI155)</f>
        <v>1039322.27350221</v>
      </c>
      <c r="ED156" s="25"/>
      <c r="EE156" s="25"/>
      <c r="EF156" s="25"/>
      <c r="EG156" s="25"/>
      <c r="EH156" s="25"/>
      <c r="EI156" s="25"/>
    </row>
    <row r="157" s="1" customFormat="1" customHeight="1" spans="6:139">
      <c r="F157" s="24"/>
      <c r="G157" s="24"/>
      <c r="H157" s="24"/>
      <c r="I157" s="24"/>
      <c r="J157" s="24"/>
      <c r="K157" s="24"/>
      <c r="L157" s="24"/>
      <c r="M157" s="25"/>
      <c r="N157" s="25"/>
      <c r="O157" s="25"/>
      <c r="P157" s="25"/>
      <c r="Q157" s="25"/>
      <c r="R157" s="25"/>
      <c r="S157" s="25"/>
      <c r="T157" s="1"/>
      <c r="U157" s="1"/>
      <c r="V157" s="1"/>
      <c r="W157" s="1"/>
      <c r="X157" s="1"/>
      <c r="Y157" s="1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  <c r="AM157" s="25"/>
      <c r="AN157" s="1"/>
      <c r="AO157" s="1"/>
      <c r="AP157" s="1"/>
      <c r="AQ157" s="1"/>
      <c r="AR157" s="1"/>
      <c r="AS157" s="1"/>
      <c r="AT157" s="24"/>
      <c r="AU157" s="24"/>
      <c r="AV157" s="24"/>
      <c r="AW157" s="24"/>
      <c r="AX157" s="24"/>
      <c r="AY157" s="24"/>
      <c r="AZ157" s="24"/>
      <c r="BA157" s="25"/>
      <c r="BB157" s="25"/>
      <c r="BC157" s="25"/>
      <c r="BD157" s="25"/>
      <c r="BE157" s="25"/>
      <c r="BF157" s="25"/>
      <c r="BG157" s="25"/>
      <c r="BH157" s="1"/>
      <c r="BI157" s="1"/>
      <c r="BJ157" s="1"/>
      <c r="BK157" s="1"/>
      <c r="BL157" s="1"/>
      <c r="BM157" s="1"/>
      <c r="BN157" s="24"/>
      <c r="BO157" s="24"/>
      <c r="BP157" s="24"/>
      <c r="BQ157" s="24"/>
      <c r="BR157" s="24"/>
      <c r="BS157" s="24"/>
      <c r="BT157" s="24"/>
      <c r="BU157" s="25"/>
      <c r="BV157" s="25"/>
      <c r="BW157" s="25"/>
      <c r="BX157" s="25"/>
      <c r="BY157" s="25"/>
      <c r="BZ157" s="25"/>
      <c r="CA157" s="25"/>
      <c r="CB157" s="1"/>
      <c r="CC157" s="1"/>
      <c r="CD157" s="1"/>
      <c r="CE157" s="1"/>
      <c r="CF157" s="1"/>
      <c r="CG157" s="1"/>
      <c r="CH157" s="24"/>
      <c r="CI157" s="24"/>
      <c r="CJ157" s="24"/>
      <c r="CK157" s="24"/>
      <c r="CL157" s="24"/>
      <c r="CM157" s="24"/>
      <c r="CN157" s="24"/>
      <c r="CO157" s="25"/>
      <c r="CP157" s="25"/>
      <c r="CQ157" s="25"/>
      <c r="CR157" s="25"/>
      <c r="CS157" s="25"/>
      <c r="CT157" s="25"/>
      <c r="CU157" s="25"/>
      <c r="CV157" s="1"/>
      <c r="CW157" s="1"/>
      <c r="CX157" s="1"/>
      <c r="CY157" s="1"/>
      <c r="CZ157" s="1"/>
      <c r="DA157" s="1"/>
      <c r="DB157" s="24"/>
      <c r="DC157" s="24"/>
      <c r="DD157" s="24"/>
      <c r="DE157" s="24"/>
      <c r="DF157" s="24"/>
      <c r="DG157" s="24"/>
      <c r="DH157" s="24"/>
      <c r="DI157" s="25"/>
      <c r="DJ157" s="25"/>
      <c r="DK157" s="25"/>
      <c r="DL157" s="25"/>
      <c r="DM157" s="25"/>
      <c r="DN157" s="25"/>
      <c r="DO157" s="25"/>
      <c r="DP157" s="1"/>
      <c r="DQ157" s="1"/>
      <c r="DR157" s="1"/>
      <c r="DS157" s="1"/>
      <c r="DT157" s="1"/>
      <c r="DU157" s="1"/>
      <c r="DV157" s="24"/>
      <c r="DW157" s="24"/>
      <c r="DX157" s="24"/>
      <c r="DY157" s="24"/>
      <c r="DZ157" s="24"/>
      <c r="EA157" s="24"/>
      <c r="EB157" s="24"/>
      <c r="EC157" s="25"/>
      <c r="ED157" s="25"/>
      <c r="EE157" s="25"/>
      <c r="EF157" s="25"/>
      <c r="EG157" s="25"/>
      <c r="EH157" s="25"/>
      <c r="EI157" s="25"/>
    </row>
    <row r="158" s="1" customFormat="1" customHeight="1" spans="6:139">
      <c r="F158" s="3" t="s">
        <v>51</v>
      </c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1"/>
      <c r="U158" s="1"/>
      <c r="V158" s="1"/>
      <c r="W158" s="1"/>
      <c r="X158" s="1"/>
      <c r="Y158" s="1"/>
      <c r="Z158" s="3" t="s">
        <v>51</v>
      </c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1"/>
      <c r="AO158" s="1"/>
      <c r="AP158" s="1"/>
      <c r="AQ158" s="1"/>
      <c r="AR158" s="1"/>
      <c r="AS158" s="1"/>
      <c r="AT158" s="3" t="s">
        <v>51</v>
      </c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1"/>
      <c r="BI158" s="1"/>
      <c r="BJ158" s="1"/>
      <c r="BK158" s="1"/>
      <c r="BL158" s="1"/>
      <c r="BM158" s="1"/>
      <c r="BN158" s="3" t="s">
        <v>51</v>
      </c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1"/>
      <c r="CC158" s="1"/>
      <c r="CD158" s="1"/>
      <c r="CE158" s="1"/>
      <c r="CF158" s="1"/>
      <c r="CG158" s="1"/>
      <c r="CH158" s="3" t="s">
        <v>51</v>
      </c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1"/>
      <c r="CW158" s="1"/>
      <c r="CX158" s="1"/>
      <c r="CY158" s="1"/>
      <c r="CZ158" s="1"/>
      <c r="DA158" s="1"/>
      <c r="DB158" s="3" t="s">
        <v>51</v>
      </c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1"/>
      <c r="DQ158" s="1"/>
      <c r="DR158" s="1"/>
      <c r="DS158" s="1"/>
      <c r="DT158" s="1"/>
      <c r="DU158" s="1"/>
      <c r="DV158" s="3" t="s">
        <v>51</v>
      </c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</row>
    <row r="159" s="1" customFormat="1" customHeight="1" spans="6:139">
      <c r="F159" s="4" t="s">
        <v>8</v>
      </c>
      <c r="G159" s="5"/>
      <c r="H159" s="5"/>
      <c r="I159" s="6"/>
      <c r="J159" s="7" t="s">
        <v>9</v>
      </c>
      <c r="K159" s="7"/>
      <c r="L159" s="7"/>
      <c r="M159" s="7"/>
      <c r="N159" s="8" t="s">
        <v>10</v>
      </c>
      <c r="O159" s="8"/>
      <c r="P159" s="8"/>
      <c r="Q159" s="9" t="s">
        <v>11</v>
      </c>
      <c r="R159" s="10" t="s">
        <v>12</v>
      </c>
      <c r="S159" s="10" t="s">
        <v>13</v>
      </c>
      <c r="Z159" s="4" t="s">
        <v>8</v>
      </c>
      <c r="AA159" s="5"/>
      <c r="AB159" s="5"/>
      <c r="AC159" s="6"/>
      <c r="AD159" s="7" t="s">
        <v>9</v>
      </c>
      <c r="AE159" s="7"/>
      <c r="AF159" s="7"/>
      <c r="AG159" s="7"/>
      <c r="AH159" s="8" t="s">
        <v>10</v>
      </c>
      <c r="AI159" s="8"/>
      <c r="AJ159" s="8"/>
      <c r="AK159" s="9" t="s">
        <v>11</v>
      </c>
      <c r="AL159" s="10" t="s">
        <v>12</v>
      </c>
      <c r="AM159" s="10" t="s">
        <v>13</v>
      </c>
      <c r="AT159" s="4" t="s">
        <v>8</v>
      </c>
      <c r="AU159" s="5"/>
      <c r="AV159" s="5"/>
      <c r="AW159" s="6"/>
      <c r="AX159" s="7" t="s">
        <v>9</v>
      </c>
      <c r="AY159" s="7"/>
      <c r="AZ159" s="7"/>
      <c r="BA159" s="7"/>
      <c r="BB159" s="8" t="s">
        <v>10</v>
      </c>
      <c r="BC159" s="8"/>
      <c r="BD159" s="8"/>
      <c r="BE159" s="9" t="s">
        <v>11</v>
      </c>
      <c r="BF159" s="10" t="s">
        <v>12</v>
      </c>
      <c r="BG159" s="10" t="s">
        <v>13</v>
      </c>
      <c r="BN159" s="4" t="s">
        <v>8</v>
      </c>
      <c r="BO159" s="5"/>
      <c r="BP159" s="5"/>
      <c r="BQ159" s="6"/>
      <c r="BR159" s="7" t="s">
        <v>9</v>
      </c>
      <c r="BS159" s="7"/>
      <c r="BT159" s="7"/>
      <c r="BU159" s="7"/>
      <c r="BV159" s="8" t="s">
        <v>10</v>
      </c>
      <c r="BW159" s="8"/>
      <c r="BX159" s="8"/>
      <c r="BY159" s="9" t="s">
        <v>11</v>
      </c>
      <c r="BZ159" s="10" t="s">
        <v>12</v>
      </c>
      <c r="CA159" s="10" t="s">
        <v>13</v>
      </c>
      <c r="CH159" s="4" t="s">
        <v>8</v>
      </c>
      <c r="CI159" s="5"/>
      <c r="CJ159" s="5"/>
      <c r="CK159" s="6"/>
      <c r="CL159" s="7" t="s">
        <v>9</v>
      </c>
      <c r="CM159" s="7"/>
      <c r="CN159" s="7"/>
      <c r="CO159" s="7"/>
      <c r="CP159" s="8" t="s">
        <v>10</v>
      </c>
      <c r="CQ159" s="8"/>
      <c r="CR159" s="8"/>
      <c r="CS159" s="9" t="s">
        <v>11</v>
      </c>
      <c r="CT159" s="10" t="s">
        <v>12</v>
      </c>
      <c r="CU159" s="10" t="s">
        <v>13</v>
      </c>
      <c r="DB159" s="4" t="s">
        <v>8</v>
      </c>
      <c r="DC159" s="5"/>
      <c r="DD159" s="5"/>
      <c r="DE159" s="6"/>
      <c r="DF159" s="7" t="s">
        <v>9</v>
      </c>
      <c r="DG159" s="7"/>
      <c r="DH159" s="7"/>
      <c r="DI159" s="7"/>
      <c r="DJ159" s="8" t="s">
        <v>10</v>
      </c>
      <c r="DK159" s="8"/>
      <c r="DL159" s="8"/>
      <c r="DM159" s="9" t="s">
        <v>11</v>
      </c>
      <c r="DN159" s="10" t="s">
        <v>12</v>
      </c>
      <c r="DO159" s="10" t="s">
        <v>13</v>
      </c>
      <c r="DV159" s="4" t="s">
        <v>8</v>
      </c>
      <c r="DW159" s="5"/>
      <c r="DX159" s="5"/>
      <c r="DY159" s="6"/>
      <c r="DZ159" s="7" t="s">
        <v>9</v>
      </c>
      <c r="EA159" s="7"/>
      <c r="EB159" s="7"/>
      <c r="EC159" s="7"/>
      <c r="ED159" s="8" t="s">
        <v>10</v>
      </c>
      <c r="EE159" s="8"/>
      <c r="EF159" s="8"/>
      <c r="EG159" s="9" t="s">
        <v>11</v>
      </c>
      <c r="EH159" s="10" t="s">
        <v>12</v>
      </c>
      <c r="EI159" s="10" t="s">
        <v>13</v>
      </c>
    </row>
    <row r="160" s="1" customFormat="1" customHeight="1" spans="6:139">
      <c r="F160" s="11" t="s">
        <v>52</v>
      </c>
      <c r="G160" s="11" t="s">
        <v>20</v>
      </c>
      <c r="H160" s="12" t="s">
        <v>21</v>
      </c>
      <c r="I160" s="13" t="s">
        <v>8</v>
      </c>
      <c r="J160" s="11" t="s">
        <v>22</v>
      </c>
      <c r="K160" s="11" t="s">
        <v>23</v>
      </c>
      <c r="L160" s="11" t="s">
        <v>24</v>
      </c>
      <c r="M160" s="7" t="s">
        <v>25</v>
      </c>
      <c r="N160" s="11" t="s">
        <v>26</v>
      </c>
      <c r="O160" s="11" t="s">
        <v>27</v>
      </c>
      <c r="P160" s="8" t="s">
        <v>28</v>
      </c>
      <c r="Q160" s="9" t="s">
        <v>29</v>
      </c>
      <c r="R160" s="14"/>
      <c r="S160" s="14"/>
      <c r="T160" s="1"/>
      <c r="U160" s="1"/>
      <c r="V160" s="1"/>
      <c r="W160" s="1"/>
      <c r="X160" s="1"/>
      <c r="Y160" s="1"/>
      <c r="Z160" s="11" t="s">
        <v>52</v>
      </c>
      <c r="AA160" s="11" t="s">
        <v>20</v>
      </c>
      <c r="AB160" s="12" t="s">
        <v>21</v>
      </c>
      <c r="AC160" s="13" t="s">
        <v>8</v>
      </c>
      <c r="AD160" s="11" t="s">
        <v>22</v>
      </c>
      <c r="AE160" s="11" t="s">
        <v>23</v>
      </c>
      <c r="AF160" s="11" t="s">
        <v>24</v>
      </c>
      <c r="AG160" s="7" t="s">
        <v>25</v>
      </c>
      <c r="AH160" s="11" t="s">
        <v>26</v>
      </c>
      <c r="AI160" s="11" t="s">
        <v>27</v>
      </c>
      <c r="AJ160" s="8" t="s">
        <v>28</v>
      </c>
      <c r="AK160" s="9" t="s">
        <v>29</v>
      </c>
      <c r="AL160" s="14"/>
      <c r="AM160" s="14"/>
      <c r="AN160" s="1"/>
      <c r="AO160" s="1"/>
      <c r="AP160" s="1"/>
      <c r="AQ160" s="1"/>
      <c r="AR160" s="1"/>
      <c r="AS160" s="1"/>
      <c r="AT160" s="11" t="s">
        <v>52</v>
      </c>
      <c r="AU160" s="11" t="s">
        <v>20</v>
      </c>
      <c r="AV160" s="12" t="s">
        <v>21</v>
      </c>
      <c r="AW160" s="13" t="s">
        <v>8</v>
      </c>
      <c r="AX160" s="11" t="s">
        <v>22</v>
      </c>
      <c r="AY160" s="11" t="s">
        <v>23</v>
      </c>
      <c r="AZ160" s="11" t="s">
        <v>24</v>
      </c>
      <c r="BA160" s="7" t="s">
        <v>25</v>
      </c>
      <c r="BB160" s="11" t="s">
        <v>26</v>
      </c>
      <c r="BC160" s="11" t="s">
        <v>27</v>
      </c>
      <c r="BD160" s="8" t="s">
        <v>28</v>
      </c>
      <c r="BE160" s="9" t="s">
        <v>29</v>
      </c>
      <c r="BF160" s="14"/>
      <c r="BG160" s="14"/>
      <c r="BH160" s="1"/>
      <c r="BI160" s="1"/>
      <c r="BJ160" s="1"/>
      <c r="BK160" s="1"/>
      <c r="BL160" s="1"/>
      <c r="BM160" s="1"/>
      <c r="BN160" s="11" t="s">
        <v>52</v>
      </c>
      <c r="BO160" s="11" t="s">
        <v>20</v>
      </c>
      <c r="BP160" s="12" t="s">
        <v>21</v>
      </c>
      <c r="BQ160" s="13" t="s">
        <v>8</v>
      </c>
      <c r="BR160" s="11" t="s">
        <v>22</v>
      </c>
      <c r="BS160" s="11" t="s">
        <v>23</v>
      </c>
      <c r="BT160" s="11" t="s">
        <v>24</v>
      </c>
      <c r="BU160" s="7" t="s">
        <v>25</v>
      </c>
      <c r="BV160" s="11" t="s">
        <v>26</v>
      </c>
      <c r="BW160" s="11" t="s">
        <v>27</v>
      </c>
      <c r="BX160" s="8" t="s">
        <v>28</v>
      </c>
      <c r="BY160" s="9" t="s">
        <v>29</v>
      </c>
      <c r="BZ160" s="14"/>
      <c r="CA160" s="14"/>
      <c r="CB160" s="1"/>
      <c r="CC160" s="1"/>
      <c r="CD160" s="1"/>
      <c r="CE160" s="1"/>
      <c r="CF160" s="1"/>
      <c r="CG160" s="1"/>
      <c r="CH160" s="11" t="s">
        <v>52</v>
      </c>
      <c r="CI160" s="11" t="s">
        <v>20</v>
      </c>
      <c r="CJ160" s="12" t="s">
        <v>21</v>
      </c>
      <c r="CK160" s="13" t="s">
        <v>8</v>
      </c>
      <c r="CL160" s="11" t="s">
        <v>22</v>
      </c>
      <c r="CM160" s="11" t="s">
        <v>23</v>
      </c>
      <c r="CN160" s="11" t="s">
        <v>24</v>
      </c>
      <c r="CO160" s="7" t="s">
        <v>25</v>
      </c>
      <c r="CP160" s="11" t="s">
        <v>26</v>
      </c>
      <c r="CQ160" s="11" t="s">
        <v>27</v>
      </c>
      <c r="CR160" s="8" t="s">
        <v>28</v>
      </c>
      <c r="CS160" s="9" t="s">
        <v>29</v>
      </c>
      <c r="CT160" s="14"/>
      <c r="CU160" s="14"/>
      <c r="CV160" s="1"/>
      <c r="CW160" s="1"/>
      <c r="CX160" s="1"/>
      <c r="CY160" s="1"/>
      <c r="CZ160" s="1"/>
      <c r="DA160" s="1"/>
      <c r="DB160" s="11" t="s">
        <v>52</v>
      </c>
      <c r="DC160" s="11" t="s">
        <v>20</v>
      </c>
      <c r="DD160" s="12" t="s">
        <v>21</v>
      </c>
      <c r="DE160" s="13" t="s">
        <v>8</v>
      </c>
      <c r="DF160" s="11" t="s">
        <v>22</v>
      </c>
      <c r="DG160" s="11" t="s">
        <v>23</v>
      </c>
      <c r="DH160" s="11" t="s">
        <v>24</v>
      </c>
      <c r="DI160" s="7" t="s">
        <v>25</v>
      </c>
      <c r="DJ160" s="11" t="s">
        <v>26</v>
      </c>
      <c r="DK160" s="11" t="s">
        <v>27</v>
      </c>
      <c r="DL160" s="8" t="s">
        <v>28</v>
      </c>
      <c r="DM160" s="9" t="s">
        <v>29</v>
      </c>
      <c r="DN160" s="14"/>
      <c r="DO160" s="14"/>
      <c r="DP160" s="1"/>
      <c r="DQ160" s="1"/>
      <c r="DR160" s="1"/>
      <c r="DS160" s="1"/>
      <c r="DT160" s="1"/>
      <c r="DU160" s="1"/>
      <c r="DV160" s="11" t="s">
        <v>52</v>
      </c>
      <c r="DW160" s="11" t="s">
        <v>20</v>
      </c>
      <c r="DX160" s="12" t="s">
        <v>21</v>
      </c>
      <c r="DY160" s="13" t="s">
        <v>8</v>
      </c>
      <c r="DZ160" s="11" t="s">
        <v>22</v>
      </c>
      <c r="EA160" s="11" t="s">
        <v>23</v>
      </c>
      <c r="EB160" s="11" t="s">
        <v>24</v>
      </c>
      <c r="EC160" s="7" t="s">
        <v>25</v>
      </c>
      <c r="ED160" s="11" t="s">
        <v>26</v>
      </c>
      <c r="EE160" s="11" t="s">
        <v>27</v>
      </c>
      <c r="EF160" s="8" t="s">
        <v>28</v>
      </c>
      <c r="EG160" s="9" t="s">
        <v>29</v>
      </c>
      <c r="EH160" s="14"/>
      <c r="EI160" s="14"/>
    </row>
    <row r="161" s="1" customFormat="1" customHeight="1" spans="6:139">
      <c r="F161" s="11">
        <v>35434</v>
      </c>
      <c r="G161" s="11">
        <v>0.0847</v>
      </c>
      <c r="H161" s="12">
        <v>1.35</v>
      </c>
      <c r="I161" s="13">
        <f t="shared" ref="I161:I163" si="352">F161*G161*H161</f>
        <v>4051.70073</v>
      </c>
      <c r="J161" s="11">
        <v>3</v>
      </c>
      <c r="K161" s="11">
        <v>490</v>
      </c>
      <c r="L161" s="11">
        <v>2.33</v>
      </c>
      <c r="M161" s="16">
        <f t="shared" ref="M161:M163" si="353">1+6*K161/(K161+2000)+L161</f>
        <v>4.51072289156627</v>
      </c>
      <c r="N161" s="11">
        <v>0.89</v>
      </c>
      <c r="O161" s="11">
        <v>1.78</v>
      </c>
      <c r="P161" s="8">
        <f t="shared" ref="P161:P163" si="354">1+N161*O161</f>
        <v>2.5842</v>
      </c>
      <c r="Q161" s="9">
        <v>1.15</v>
      </c>
      <c r="R161" s="17">
        <v>1</v>
      </c>
      <c r="S161" s="18">
        <f t="shared" ref="S161:S165" si="355">I161*J161*Q161*P161*M161*R161</f>
        <v>162940.379947135</v>
      </c>
      <c r="Z161" s="11">
        <v>35728</v>
      </c>
      <c r="AA161" s="11">
        <v>0.0847</v>
      </c>
      <c r="AB161" s="12">
        <v>1.35</v>
      </c>
      <c r="AC161" s="13">
        <f t="shared" ref="AC161:AC163" si="356">Z161*AA161*AB161</f>
        <v>4085.31816</v>
      </c>
      <c r="AD161" s="11">
        <v>3</v>
      </c>
      <c r="AE161" s="11">
        <v>450</v>
      </c>
      <c r="AF161" s="11">
        <v>2.33</v>
      </c>
      <c r="AG161" s="16">
        <f t="shared" ref="AG161:AG163" si="357">1+6*AE161/(AE161+2000)+AF161</f>
        <v>4.43204081632653</v>
      </c>
      <c r="AH161" s="11">
        <v>1</v>
      </c>
      <c r="AI161" s="11">
        <v>2.71</v>
      </c>
      <c r="AJ161" s="8">
        <f t="shared" ref="AJ161:AJ163" si="358">1+AH161*AI161</f>
        <v>3.71</v>
      </c>
      <c r="AK161" s="9">
        <v>1.15</v>
      </c>
      <c r="AL161" s="17">
        <v>1</v>
      </c>
      <c r="AM161" s="18">
        <f t="shared" ref="AM161:AM165" si="359">AC161*AD161*AK161*AJ161*AG161*AL161</f>
        <v>231751.546311424</v>
      </c>
      <c r="AT161" s="11">
        <v>36903</v>
      </c>
      <c r="AU161" s="11">
        <v>0.0847</v>
      </c>
      <c r="AV161" s="12">
        <v>1.35</v>
      </c>
      <c r="AW161" s="13">
        <f t="shared" ref="AW161:AW164" si="360">AT161*AU161*AV161</f>
        <v>4219.673535</v>
      </c>
      <c r="AX161" s="11">
        <v>3</v>
      </c>
      <c r="AY161" s="11">
        <v>490</v>
      </c>
      <c r="AZ161" s="11">
        <v>2.33</v>
      </c>
      <c r="BA161" s="16">
        <f t="shared" ref="BA161:BA164" si="361">1+6*AY161/(AY161+2000)+AZ161</f>
        <v>4.51072289156627</v>
      </c>
      <c r="BB161" s="11">
        <v>0.93</v>
      </c>
      <c r="BC161" s="11">
        <v>1.85</v>
      </c>
      <c r="BD161" s="8">
        <f t="shared" ref="BD161:BD164" si="362">1+BB161*BC161</f>
        <v>2.7205</v>
      </c>
      <c r="BE161" s="9">
        <v>1.15</v>
      </c>
      <c r="BF161" s="17">
        <v>1.015</v>
      </c>
      <c r="BG161" s="18">
        <f t="shared" ref="BG161:BG165" si="363">AW161*AX161*BE161*BD161*BA161*BF161</f>
        <v>181325.493197559</v>
      </c>
      <c r="BN161" s="11">
        <v>38167</v>
      </c>
      <c r="BO161" s="11">
        <v>0.0847</v>
      </c>
      <c r="BP161" s="12">
        <v>1.35</v>
      </c>
      <c r="BQ161" s="13">
        <f t="shared" ref="BQ161:BQ164" si="364">BN161*BO161*BP161</f>
        <v>4364.205615</v>
      </c>
      <c r="BR161" s="11">
        <v>3</v>
      </c>
      <c r="BS161" s="11">
        <v>490</v>
      </c>
      <c r="BT161" s="11">
        <v>2.33</v>
      </c>
      <c r="BU161" s="16">
        <f t="shared" ref="BU161:BU164" si="365">1+6*BS161/(BS161+2000)+BT161</f>
        <v>4.51072289156627</v>
      </c>
      <c r="BV161" s="11">
        <v>1</v>
      </c>
      <c r="BW161" s="11">
        <v>2.71</v>
      </c>
      <c r="BX161" s="8">
        <f t="shared" ref="BX161:BX164" si="366">1+BV161*BW161</f>
        <v>3.71</v>
      </c>
      <c r="BY161" s="9">
        <v>1.15</v>
      </c>
      <c r="BZ161" s="17">
        <v>1.015</v>
      </c>
      <c r="CA161" s="18">
        <f t="shared" ref="CA161:CA165" si="367">BQ161*BR161*BY161*BX161*BU161*BZ161</f>
        <v>255746.911942702</v>
      </c>
      <c r="CH161" s="11">
        <v>42781</v>
      </c>
      <c r="CI161" s="11">
        <v>0.0847</v>
      </c>
      <c r="CJ161" s="12">
        <v>1.35</v>
      </c>
      <c r="CK161" s="13">
        <f t="shared" ref="CK161:CK165" si="368">CH161*CI161*CJ161</f>
        <v>4891.793445</v>
      </c>
      <c r="CL161" s="11">
        <v>3</v>
      </c>
      <c r="CM161" s="11">
        <v>490</v>
      </c>
      <c r="CN161" s="11">
        <v>2.33</v>
      </c>
      <c r="CO161" s="16">
        <f t="shared" ref="CO161:CO165" si="369">1+6*CM161/(CM161+2000)+CN161</f>
        <v>4.51072289156627</v>
      </c>
      <c r="CP161" s="11">
        <v>0.93</v>
      </c>
      <c r="CQ161" s="11">
        <v>1.85</v>
      </c>
      <c r="CR161" s="8">
        <f t="shared" ref="CR161:CR165" si="370">1+CP161*CQ161</f>
        <v>2.7205</v>
      </c>
      <c r="CS161" s="9">
        <v>1.15</v>
      </c>
      <c r="CT161" s="17">
        <v>1.085</v>
      </c>
      <c r="CU161" s="18">
        <f t="shared" ref="CU161:CU165" si="371">CK161*CL161*CS161*CR161*CO161*CT161</f>
        <v>224704.527021005</v>
      </c>
      <c r="DB161" s="11">
        <v>44045</v>
      </c>
      <c r="DC161" s="11">
        <v>0.0847</v>
      </c>
      <c r="DD161" s="12">
        <v>1.35</v>
      </c>
      <c r="DE161" s="13">
        <f t="shared" ref="DE161:DE165" si="372">DB161*DC161*DD161</f>
        <v>5036.325525</v>
      </c>
      <c r="DF161" s="11">
        <v>3</v>
      </c>
      <c r="DG161" s="11">
        <v>490</v>
      </c>
      <c r="DH161" s="11">
        <v>2.33</v>
      </c>
      <c r="DI161" s="16">
        <f t="shared" ref="DI161:DI165" si="373">1+6*DG161/(DG161+2000)+DH161</f>
        <v>4.51072289156627</v>
      </c>
      <c r="DJ161" s="11">
        <v>1</v>
      </c>
      <c r="DK161" s="11">
        <v>2.71</v>
      </c>
      <c r="DL161" s="8">
        <f t="shared" ref="DL161:DL165" si="374">1+DJ161*DK161</f>
        <v>3.71</v>
      </c>
      <c r="DM161" s="9">
        <v>1.15</v>
      </c>
      <c r="DN161" s="17">
        <v>1.085</v>
      </c>
      <c r="DO161" s="18">
        <f t="shared" ref="DO161:DO165" si="375">DE161*DF161*DM161*DL161*DI161*DN161</f>
        <v>315487.882953595</v>
      </c>
      <c r="DV161" s="11">
        <v>49923</v>
      </c>
      <c r="DW161" s="11">
        <v>0.09996</v>
      </c>
      <c r="DX161" s="12">
        <v>1.35</v>
      </c>
      <c r="DY161" s="13">
        <f t="shared" ref="DY161:DY165" si="376">DV161*DW161*DX161</f>
        <v>6736.909158</v>
      </c>
      <c r="DZ161" s="11">
        <v>3</v>
      </c>
      <c r="EA161" s="11">
        <v>490</v>
      </c>
      <c r="EB161" s="11">
        <v>2.42</v>
      </c>
      <c r="EC161" s="16">
        <f t="shared" ref="EC161:EC165" si="377">1+6*EA161/(EA161+2000)+EB161</f>
        <v>4.60072289156627</v>
      </c>
      <c r="ED161" s="11">
        <v>1</v>
      </c>
      <c r="EE161" s="11">
        <v>3.51</v>
      </c>
      <c r="EF161" s="8">
        <f t="shared" ref="EF161:EF165" si="378">1+ED161*EE161</f>
        <v>4.51</v>
      </c>
      <c r="EG161" s="9">
        <v>1.15</v>
      </c>
      <c r="EH161" s="17">
        <v>1.2</v>
      </c>
      <c r="EI161" s="18">
        <f>DY161*DZ161*EG161*EF161*EC161*EH161+DV161*0.125*EF161*EG161*EH161</f>
        <v>617552.394668769</v>
      </c>
    </row>
    <row r="162" s="1" customFormat="1" customHeight="1" spans="6:139">
      <c r="F162" s="11">
        <v>35434</v>
      </c>
      <c r="G162" s="11">
        <v>0.0847</v>
      </c>
      <c r="H162" s="12">
        <v>1.35</v>
      </c>
      <c r="I162" s="13">
        <f t="shared" si="352"/>
        <v>4051.70073</v>
      </c>
      <c r="J162" s="11">
        <v>3</v>
      </c>
      <c r="K162" s="11">
        <v>490</v>
      </c>
      <c r="L162" s="11">
        <v>2.33</v>
      </c>
      <c r="M162" s="16">
        <f t="shared" si="353"/>
        <v>4.51072289156627</v>
      </c>
      <c r="N162" s="11">
        <v>0.89</v>
      </c>
      <c r="O162" s="11">
        <v>1.78</v>
      </c>
      <c r="P162" s="8">
        <f t="shared" si="354"/>
        <v>2.5842</v>
      </c>
      <c r="Q162" s="9">
        <v>1.15</v>
      </c>
      <c r="R162" s="17">
        <v>1</v>
      </c>
      <c r="S162" s="18">
        <f t="shared" si="355"/>
        <v>162940.379947135</v>
      </c>
      <c r="Z162" s="11">
        <v>35728</v>
      </c>
      <c r="AA162" s="11">
        <v>0.0847</v>
      </c>
      <c r="AB162" s="12">
        <v>1.35</v>
      </c>
      <c r="AC162" s="13">
        <f t="shared" si="356"/>
        <v>4085.31816</v>
      </c>
      <c r="AD162" s="11">
        <v>3</v>
      </c>
      <c r="AE162" s="11">
        <v>450</v>
      </c>
      <c r="AF162" s="11">
        <v>2.33</v>
      </c>
      <c r="AG162" s="16">
        <f t="shared" si="357"/>
        <v>4.43204081632653</v>
      </c>
      <c r="AH162" s="11">
        <v>1</v>
      </c>
      <c r="AI162" s="11">
        <v>2.71</v>
      </c>
      <c r="AJ162" s="8">
        <f t="shared" si="358"/>
        <v>3.71</v>
      </c>
      <c r="AK162" s="9">
        <v>1.15</v>
      </c>
      <c r="AL162" s="17">
        <v>1</v>
      </c>
      <c r="AM162" s="18">
        <f t="shared" si="359"/>
        <v>231751.546311424</v>
      </c>
      <c r="AT162" s="11">
        <v>36903</v>
      </c>
      <c r="AU162" s="11">
        <v>0.0847</v>
      </c>
      <c r="AV162" s="12">
        <v>1.35</v>
      </c>
      <c r="AW162" s="13">
        <f t="shared" si="360"/>
        <v>4219.673535</v>
      </c>
      <c r="AX162" s="11">
        <v>3</v>
      </c>
      <c r="AY162" s="11">
        <v>490</v>
      </c>
      <c r="AZ162" s="11">
        <v>2.33</v>
      </c>
      <c r="BA162" s="16">
        <f t="shared" si="361"/>
        <v>4.51072289156627</v>
      </c>
      <c r="BB162" s="11">
        <v>0.93</v>
      </c>
      <c r="BC162" s="11">
        <v>1.85</v>
      </c>
      <c r="BD162" s="8">
        <f t="shared" si="362"/>
        <v>2.7205</v>
      </c>
      <c r="BE162" s="9">
        <v>1.15</v>
      </c>
      <c r="BF162" s="17">
        <v>1.015</v>
      </c>
      <c r="BG162" s="18">
        <f t="shared" si="363"/>
        <v>181325.493197559</v>
      </c>
      <c r="BN162" s="11">
        <v>38167</v>
      </c>
      <c r="BO162" s="11">
        <v>0.0847</v>
      </c>
      <c r="BP162" s="12">
        <v>1.35</v>
      </c>
      <c r="BQ162" s="13">
        <f t="shared" si="364"/>
        <v>4364.205615</v>
      </c>
      <c r="BR162" s="11">
        <v>3</v>
      </c>
      <c r="BS162" s="11">
        <v>490</v>
      </c>
      <c r="BT162" s="11">
        <v>2.33</v>
      </c>
      <c r="BU162" s="16">
        <f t="shared" si="365"/>
        <v>4.51072289156627</v>
      </c>
      <c r="BV162" s="11">
        <v>1</v>
      </c>
      <c r="BW162" s="11">
        <v>2.71</v>
      </c>
      <c r="BX162" s="8">
        <f t="shared" si="366"/>
        <v>3.71</v>
      </c>
      <c r="BY162" s="9">
        <v>1.15</v>
      </c>
      <c r="BZ162" s="17">
        <v>1.015</v>
      </c>
      <c r="CA162" s="18">
        <f t="shared" si="367"/>
        <v>255746.911942702</v>
      </c>
      <c r="CH162" s="11">
        <v>42781</v>
      </c>
      <c r="CI162" s="11">
        <v>0.0847</v>
      </c>
      <c r="CJ162" s="12">
        <v>1.35</v>
      </c>
      <c r="CK162" s="13">
        <f t="shared" si="368"/>
        <v>4891.793445</v>
      </c>
      <c r="CL162" s="11">
        <v>3</v>
      </c>
      <c r="CM162" s="11">
        <v>490</v>
      </c>
      <c r="CN162" s="11">
        <v>2.33</v>
      </c>
      <c r="CO162" s="16">
        <f t="shared" si="369"/>
        <v>4.51072289156627</v>
      </c>
      <c r="CP162" s="11">
        <v>0.93</v>
      </c>
      <c r="CQ162" s="11">
        <v>1.85</v>
      </c>
      <c r="CR162" s="8">
        <f t="shared" si="370"/>
        <v>2.7205</v>
      </c>
      <c r="CS162" s="9">
        <v>1.15</v>
      </c>
      <c r="CT162" s="17">
        <v>1.085</v>
      </c>
      <c r="CU162" s="18">
        <f t="shared" si="371"/>
        <v>224704.527021005</v>
      </c>
      <c r="DB162" s="11">
        <v>44045</v>
      </c>
      <c r="DC162" s="11">
        <v>0.0847</v>
      </c>
      <c r="DD162" s="12">
        <v>1.35</v>
      </c>
      <c r="DE162" s="13">
        <f t="shared" si="372"/>
        <v>5036.325525</v>
      </c>
      <c r="DF162" s="11">
        <v>3</v>
      </c>
      <c r="DG162" s="11">
        <v>490</v>
      </c>
      <c r="DH162" s="11">
        <v>2.33</v>
      </c>
      <c r="DI162" s="16">
        <f t="shared" si="373"/>
        <v>4.51072289156627</v>
      </c>
      <c r="DJ162" s="11">
        <v>1</v>
      </c>
      <c r="DK162" s="11">
        <v>2.71</v>
      </c>
      <c r="DL162" s="8">
        <f t="shared" si="374"/>
        <v>3.71</v>
      </c>
      <c r="DM162" s="9">
        <v>1.15</v>
      </c>
      <c r="DN162" s="17">
        <v>1.085</v>
      </c>
      <c r="DO162" s="18">
        <f t="shared" si="375"/>
        <v>315487.882953595</v>
      </c>
      <c r="DV162" s="11">
        <v>49923</v>
      </c>
      <c r="DW162" s="11">
        <v>0.09996</v>
      </c>
      <c r="DX162" s="12">
        <v>1.35</v>
      </c>
      <c r="DY162" s="13">
        <f t="shared" si="376"/>
        <v>6736.909158</v>
      </c>
      <c r="DZ162" s="11">
        <v>3</v>
      </c>
      <c r="EA162" s="11">
        <v>490</v>
      </c>
      <c r="EB162" s="11">
        <v>2.42</v>
      </c>
      <c r="EC162" s="16">
        <f t="shared" si="377"/>
        <v>4.60072289156627</v>
      </c>
      <c r="ED162" s="11">
        <v>1</v>
      </c>
      <c r="EE162" s="11">
        <v>3.51</v>
      </c>
      <c r="EF162" s="8">
        <f t="shared" si="378"/>
        <v>4.51</v>
      </c>
      <c r="EG162" s="9">
        <v>1.15</v>
      </c>
      <c r="EH162" s="17">
        <v>1.2</v>
      </c>
      <c r="EI162" s="18">
        <f t="shared" ref="EI162:EI165" si="379">DY162*DZ162*EG162*EF162*EC162*EH162</f>
        <v>578713.548743769</v>
      </c>
    </row>
    <row r="163" s="1" customFormat="1" customHeight="1" spans="6:139">
      <c r="F163" s="11">
        <v>35434</v>
      </c>
      <c r="G163" s="11">
        <v>0.0847</v>
      </c>
      <c r="H163" s="12">
        <v>1.35</v>
      </c>
      <c r="I163" s="13">
        <f t="shared" si="352"/>
        <v>4051.70073</v>
      </c>
      <c r="J163" s="11">
        <v>3</v>
      </c>
      <c r="K163" s="11">
        <v>240</v>
      </c>
      <c r="L163" s="11">
        <v>2.33</v>
      </c>
      <c r="M163" s="16">
        <f t="shared" si="353"/>
        <v>3.97285714285714</v>
      </c>
      <c r="N163" s="11">
        <v>0.89</v>
      </c>
      <c r="O163" s="11">
        <v>1.78</v>
      </c>
      <c r="P163" s="8">
        <f t="shared" si="354"/>
        <v>2.5842</v>
      </c>
      <c r="Q163" s="9">
        <v>0.9</v>
      </c>
      <c r="R163" s="17">
        <v>1</v>
      </c>
      <c r="S163" s="18">
        <f t="shared" si="355"/>
        <v>112313.043174608</v>
      </c>
      <c r="Z163" s="11">
        <v>35728</v>
      </c>
      <c r="AA163" s="11">
        <v>0.0847</v>
      </c>
      <c r="AB163" s="12">
        <v>1.35</v>
      </c>
      <c r="AC163" s="13">
        <f t="shared" si="356"/>
        <v>4085.31816</v>
      </c>
      <c r="AD163" s="11">
        <v>3</v>
      </c>
      <c r="AE163" s="11">
        <v>200</v>
      </c>
      <c r="AF163" s="11">
        <v>2.33</v>
      </c>
      <c r="AG163" s="16">
        <f t="shared" si="357"/>
        <v>3.87545454545455</v>
      </c>
      <c r="AH163" s="11">
        <v>1</v>
      </c>
      <c r="AI163" s="11">
        <v>2.71</v>
      </c>
      <c r="AJ163" s="8">
        <f t="shared" si="358"/>
        <v>3.71</v>
      </c>
      <c r="AK163" s="9">
        <v>0.9</v>
      </c>
      <c r="AL163" s="17">
        <v>1</v>
      </c>
      <c r="AM163" s="18">
        <f t="shared" si="359"/>
        <v>158593.800230158</v>
      </c>
      <c r="AT163" s="11">
        <v>36903</v>
      </c>
      <c r="AU163" s="11">
        <v>0.0847</v>
      </c>
      <c r="AV163" s="12">
        <v>1.35</v>
      </c>
      <c r="AW163" s="13">
        <f t="shared" si="360"/>
        <v>4219.673535</v>
      </c>
      <c r="AX163" s="11">
        <v>3</v>
      </c>
      <c r="AY163" s="11">
        <v>490</v>
      </c>
      <c r="AZ163" s="11">
        <v>2.33</v>
      </c>
      <c r="BA163" s="16">
        <f t="shared" si="361"/>
        <v>4.51072289156627</v>
      </c>
      <c r="BB163" s="11">
        <v>0.93</v>
      </c>
      <c r="BC163" s="11">
        <v>1.85</v>
      </c>
      <c r="BD163" s="8">
        <f t="shared" si="362"/>
        <v>2.7205</v>
      </c>
      <c r="BE163" s="9">
        <v>1.15</v>
      </c>
      <c r="BF163" s="17">
        <v>1.015</v>
      </c>
      <c r="BG163" s="18">
        <f t="shared" si="363"/>
        <v>181325.493197559</v>
      </c>
      <c r="BN163" s="11">
        <v>38167</v>
      </c>
      <c r="BO163" s="11">
        <v>0.0847</v>
      </c>
      <c r="BP163" s="12">
        <v>1.35</v>
      </c>
      <c r="BQ163" s="13">
        <f t="shared" si="364"/>
        <v>4364.205615</v>
      </c>
      <c r="BR163" s="11">
        <v>3</v>
      </c>
      <c r="BS163" s="11">
        <v>490</v>
      </c>
      <c r="BT163" s="11">
        <v>2.33</v>
      </c>
      <c r="BU163" s="16">
        <f t="shared" si="365"/>
        <v>4.51072289156627</v>
      </c>
      <c r="BV163" s="11">
        <v>1</v>
      </c>
      <c r="BW163" s="11">
        <v>2.71</v>
      </c>
      <c r="BX163" s="8">
        <f t="shared" si="366"/>
        <v>3.71</v>
      </c>
      <c r="BY163" s="9">
        <v>1.15</v>
      </c>
      <c r="BZ163" s="17">
        <v>1.015</v>
      </c>
      <c r="CA163" s="18">
        <f t="shared" si="367"/>
        <v>255746.911942702</v>
      </c>
      <c r="CH163" s="11">
        <v>42781</v>
      </c>
      <c r="CI163" s="11">
        <v>0.0847</v>
      </c>
      <c r="CJ163" s="12">
        <v>1.35</v>
      </c>
      <c r="CK163" s="13">
        <f t="shared" si="368"/>
        <v>4891.793445</v>
      </c>
      <c r="CL163" s="11">
        <v>3</v>
      </c>
      <c r="CM163" s="11">
        <v>490</v>
      </c>
      <c r="CN163" s="11">
        <v>2.33</v>
      </c>
      <c r="CO163" s="16">
        <f t="shared" si="369"/>
        <v>4.51072289156627</v>
      </c>
      <c r="CP163" s="11">
        <v>0.93</v>
      </c>
      <c r="CQ163" s="11">
        <v>1.85</v>
      </c>
      <c r="CR163" s="8">
        <f t="shared" si="370"/>
        <v>2.7205</v>
      </c>
      <c r="CS163" s="9">
        <v>1.15</v>
      </c>
      <c r="CT163" s="17">
        <v>1.085</v>
      </c>
      <c r="CU163" s="18">
        <f t="shared" si="371"/>
        <v>224704.527021005</v>
      </c>
      <c r="DB163" s="11">
        <v>44045</v>
      </c>
      <c r="DC163" s="11">
        <v>0.0847</v>
      </c>
      <c r="DD163" s="12">
        <v>1.35</v>
      </c>
      <c r="DE163" s="13">
        <f t="shared" si="372"/>
        <v>5036.325525</v>
      </c>
      <c r="DF163" s="11">
        <v>3</v>
      </c>
      <c r="DG163" s="11">
        <v>490</v>
      </c>
      <c r="DH163" s="11">
        <v>2.33</v>
      </c>
      <c r="DI163" s="16">
        <f t="shared" si="373"/>
        <v>4.51072289156627</v>
      </c>
      <c r="DJ163" s="11">
        <v>1</v>
      </c>
      <c r="DK163" s="11">
        <v>2.71</v>
      </c>
      <c r="DL163" s="8">
        <f t="shared" si="374"/>
        <v>3.71</v>
      </c>
      <c r="DM163" s="9">
        <v>1.15</v>
      </c>
      <c r="DN163" s="17">
        <v>1.085</v>
      </c>
      <c r="DO163" s="18">
        <f t="shared" si="375"/>
        <v>315487.882953595</v>
      </c>
      <c r="DV163" s="11">
        <v>49923</v>
      </c>
      <c r="DW163" s="11">
        <v>0.09996</v>
      </c>
      <c r="DX163" s="12">
        <v>1.35</v>
      </c>
      <c r="DY163" s="13">
        <f t="shared" si="376"/>
        <v>6736.909158</v>
      </c>
      <c r="DZ163" s="11">
        <v>3</v>
      </c>
      <c r="EA163" s="11">
        <v>490</v>
      </c>
      <c r="EB163" s="11">
        <v>2.42</v>
      </c>
      <c r="EC163" s="16">
        <f t="shared" si="377"/>
        <v>4.60072289156627</v>
      </c>
      <c r="ED163" s="11">
        <v>1</v>
      </c>
      <c r="EE163" s="11">
        <v>3.51</v>
      </c>
      <c r="EF163" s="8">
        <f t="shared" si="378"/>
        <v>4.51</v>
      </c>
      <c r="EG163" s="9">
        <v>1.15</v>
      </c>
      <c r="EH163" s="17">
        <v>1.2</v>
      </c>
      <c r="EI163" s="18">
        <f t="shared" si="379"/>
        <v>578713.548743769</v>
      </c>
    </row>
    <row r="164" s="1" customFormat="1" customHeight="1" spans="6:139">
      <c r="F164" s="11"/>
      <c r="G164" s="11"/>
      <c r="H164" s="12"/>
      <c r="I164" s="13"/>
      <c r="J164" s="11"/>
      <c r="K164" s="11"/>
      <c r="L164" s="11"/>
      <c r="M164" s="16"/>
      <c r="N164" s="11"/>
      <c r="O164" s="11"/>
      <c r="P164" s="8"/>
      <c r="Q164" s="9"/>
      <c r="R164" s="17">
        <v>1</v>
      </c>
      <c r="S164" s="18">
        <f t="shared" si="355"/>
        <v>0</v>
      </c>
      <c r="Z164" s="11"/>
      <c r="AA164" s="11"/>
      <c r="AB164" s="12"/>
      <c r="AC164" s="13"/>
      <c r="AD164" s="11"/>
      <c r="AE164" s="11"/>
      <c r="AF164" s="11"/>
      <c r="AG164" s="16"/>
      <c r="AH164" s="11"/>
      <c r="AI164" s="11"/>
      <c r="AJ164" s="8"/>
      <c r="AK164" s="9"/>
      <c r="AL164" s="17">
        <v>1</v>
      </c>
      <c r="AM164" s="18">
        <f t="shared" si="359"/>
        <v>0</v>
      </c>
      <c r="AT164" s="11">
        <v>36903</v>
      </c>
      <c r="AU164" s="11">
        <v>0.0847</v>
      </c>
      <c r="AV164" s="12">
        <v>1.35</v>
      </c>
      <c r="AW164" s="13">
        <f t="shared" si="360"/>
        <v>4219.673535</v>
      </c>
      <c r="AX164" s="11">
        <v>3</v>
      </c>
      <c r="AY164" s="11">
        <v>240</v>
      </c>
      <c r="AZ164" s="11">
        <v>2.33</v>
      </c>
      <c r="BA164" s="16">
        <f t="shared" si="361"/>
        <v>3.97285714285714</v>
      </c>
      <c r="BB164" s="11">
        <v>0.93</v>
      </c>
      <c r="BC164" s="11">
        <v>1.85</v>
      </c>
      <c r="BD164" s="8">
        <f t="shared" si="362"/>
        <v>2.7205</v>
      </c>
      <c r="BE164" s="9">
        <v>0.9</v>
      </c>
      <c r="BF164" s="17">
        <v>1.015</v>
      </c>
      <c r="BG164" s="18">
        <f t="shared" si="363"/>
        <v>124985.703069809</v>
      </c>
      <c r="BN164" s="11">
        <v>38167</v>
      </c>
      <c r="BO164" s="11">
        <v>0.0847</v>
      </c>
      <c r="BP164" s="12">
        <v>1.35</v>
      </c>
      <c r="BQ164" s="13">
        <f t="shared" si="364"/>
        <v>4364.205615</v>
      </c>
      <c r="BR164" s="11">
        <v>3</v>
      </c>
      <c r="BS164" s="11">
        <v>240</v>
      </c>
      <c r="BT164" s="11">
        <v>2.33</v>
      </c>
      <c r="BU164" s="16">
        <f t="shared" si="365"/>
        <v>3.97285714285714</v>
      </c>
      <c r="BV164" s="11">
        <v>1</v>
      </c>
      <c r="BW164" s="11">
        <v>2.71</v>
      </c>
      <c r="BX164" s="8">
        <f t="shared" si="366"/>
        <v>3.71</v>
      </c>
      <c r="BY164" s="9">
        <v>0.9</v>
      </c>
      <c r="BZ164" s="17">
        <v>1.015</v>
      </c>
      <c r="CA164" s="18">
        <f t="shared" si="367"/>
        <v>176283.582817915</v>
      </c>
      <c r="CH164" s="11">
        <v>42781</v>
      </c>
      <c r="CI164" s="11">
        <v>0.0847</v>
      </c>
      <c r="CJ164" s="12">
        <v>1.35</v>
      </c>
      <c r="CK164" s="13">
        <f t="shared" si="368"/>
        <v>4891.793445</v>
      </c>
      <c r="CL164" s="11">
        <v>3</v>
      </c>
      <c r="CM164" s="11">
        <v>240</v>
      </c>
      <c r="CN164" s="11">
        <v>2.33</v>
      </c>
      <c r="CO164" s="16">
        <f t="shared" si="369"/>
        <v>3.97285714285714</v>
      </c>
      <c r="CP164" s="11">
        <v>0.93</v>
      </c>
      <c r="CQ164" s="11">
        <v>1.85</v>
      </c>
      <c r="CR164" s="8">
        <f t="shared" si="370"/>
        <v>2.7205</v>
      </c>
      <c r="CS164" s="9">
        <v>0.9</v>
      </c>
      <c r="CT164" s="17">
        <v>1.085</v>
      </c>
      <c r="CU164" s="18">
        <f t="shared" si="371"/>
        <v>154886.402333344</v>
      </c>
      <c r="DB164" s="11">
        <v>44045</v>
      </c>
      <c r="DC164" s="11">
        <v>0.0847</v>
      </c>
      <c r="DD164" s="12">
        <v>1.35</v>
      </c>
      <c r="DE164" s="13">
        <f t="shared" si="372"/>
        <v>5036.325525</v>
      </c>
      <c r="DF164" s="11">
        <v>3</v>
      </c>
      <c r="DG164" s="11">
        <v>240</v>
      </c>
      <c r="DH164" s="11">
        <v>2.33</v>
      </c>
      <c r="DI164" s="16">
        <f t="shared" si="373"/>
        <v>3.97285714285714</v>
      </c>
      <c r="DJ164" s="11">
        <v>1</v>
      </c>
      <c r="DK164" s="11">
        <v>2.71</v>
      </c>
      <c r="DL164" s="8">
        <f t="shared" si="374"/>
        <v>3.71</v>
      </c>
      <c r="DM164" s="9">
        <v>0.9</v>
      </c>
      <c r="DN164" s="17">
        <v>1.085</v>
      </c>
      <c r="DO164" s="18">
        <f t="shared" si="375"/>
        <v>217462.388578748</v>
      </c>
      <c r="DV164" s="11">
        <v>49923</v>
      </c>
      <c r="DW164" s="11">
        <v>0.09996</v>
      </c>
      <c r="DX164" s="12">
        <v>1.35</v>
      </c>
      <c r="DY164" s="13">
        <f t="shared" si="376"/>
        <v>6736.909158</v>
      </c>
      <c r="DZ164" s="11">
        <v>3</v>
      </c>
      <c r="EA164" s="11">
        <v>240</v>
      </c>
      <c r="EB164" s="11">
        <v>2.42</v>
      </c>
      <c r="EC164" s="16">
        <f t="shared" si="377"/>
        <v>4.06285714285714</v>
      </c>
      <c r="ED164" s="11">
        <v>1</v>
      </c>
      <c r="EE164" s="11">
        <v>3.51</v>
      </c>
      <c r="EF164" s="8">
        <f t="shared" si="378"/>
        <v>4.51</v>
      </c>
      <c r="EG164" s="9">
        <v>0.9</v>
      </c>
      <c r="EH164" s="17">
        <v>1.2</v>
      </c>
      <c r="EI164" s="18">
        <f t="shared" si="379"/>
        <v>399957.454236774</v>
      </c>
    </row>
    <row r="165" s="1" customFormat="1" customHeight="1" spans="6:139">
      <c r="F165" s="11"/>
      <c r="G165" s="11"/>
      <c r="H165" s="12"/>
      <c r="I165" s="13"/>
      <c r="J165" s="11"/>
      <c r="K165" s="11"/>
      <c r="L165" s="11"/>
      <c r="M165" s="16"/>
      <c r="N165" s="11"/>
      <c r="O165" s="11"/>
      <c r="P165" s="8"/>
      <c r="Q165" s="9"/>
      <c r="R165" s="17">
        <v>1</v>
      </c>
      <c r="S165" s="18">
        <f t="shared" si="355"/>
        <v>0</v>
      </c>
      <c r="Z165" s="11"/>
      <c r="AA165" s="11"/>
      <c r="AB165" s="12"/>
      <c r="AC165" s="13"/>
      <c r="AD165" s="11"/>
      <c r="AE165" s="11"/>
      <c r="AF165" s="11"/>
      <c r="AG165" s="16"/>
      <c r="AH165" s="11"/>
      <c r="AI165" s="11"/>
      <c r="AJ165" s="8"/>
      <c r="AK165" s="9"/>
      <c r="AL165" s="17">
        <v>1</v>
      </c>
      <c r="AM165" s="18">
        <f t="shared" si="359"/>
        <v>0</v>
      </c>
      <c r="AT165" s="11"/>
      <c r="AU165" s="11"/>
      <c r="AV165" s="12"/>
      <c r="AW165" s="13"/>
      <c r="AX165" s="11"/>
      <c r="AY165" s="11"/>
      <c r="AZ165" s="11"/>
      <c r="BA165" s="16"/>
      <c r="BB165" s="11"/>
      <c r="BC165" s="11"/>
      <c r="BD165" s="8"/>
      <c r="BE165" s="9"/>
      <c r="BF165" s="17">
        <v>1</v>
      </c>
      <c r="BG165" s="18">
        <f t="shared" si="363"/>
        <v>0</v>
      </c>
      <c r="BN165" s="11"/>
      <c r="BO165" s="11"/>
      <c r="BP165" s="12"/>
      <c r="BQ165" s="13"/>
      <c r="BR165" s="11"/>
      <c r="BS165" s="11"/>
      <c r="BT165" s="11"/>
      <c r="BU165" s="16"/>
      <c r="BV165" s="11"/>
      <c r="BW165" s="11"/>
      <c r="BX165" s="8"/>
      <c r="BY165" s="9"/>
      <c r="BZ165" s="17">
        <v>1</v>
      </c>
      <c r="CA165" s="18">
        <f t="shared" si="367"/>
        <v>0</v>
      </c>
      <c r="CH165" s="11">
        <v>42781</v>
      </c>
      <c r="CI165" s="11">
        <v>0.0847</v>
      </c>
      <c r="CJ165" s="12">
        <v>1.35</v>
      </c>
      <c r="CK165" s="13">
        <f t="shared" si="368"/>
        <v>4891.793445</v>
      </c>
      <c r="CL165" s="11">
        <v>3</v>
      </c>
      <c r="CM165" s="11">
        <v>240</v>
      </c>
      <c r="CN165" s="11">
        <v>2.33</v>
      </c>
      <c r="CO165" s="16">
        <f t="shared" si="369"/>
        <v>3.97285714285714</v>
      </c>
      <c r="CP165" s="11">
        <v>0.93</v>
      </c>
      <c r="CQ165" s="11">
        <v>1.85</v>
      </c>
      <c r="CR165" s="8">
        <f t="shared" si="370"/>
        <v>2.7205</v>
      </c>
      <c r="CS165" s="9">
        <v>0.9</v>
      </c>
      <c r="CT165" s="17">
        <v>1.085</v>
      </c>
      <c r="CU165" s="18">
        <f t="shared" si="371"/>
        <v>154886.402333344</v>
      </c>
      <c r="DB165" s="11">
        <v>44045</v>
      </c>
      <c r="DC165" s="11">
        <v>0.0847</v>
      </c>
      <c r="DD165" s="12">
        <v>1.35</v>
      </c>
      <c r="DE165" s="13">
        <f t="shared" si="372"/>
        <v>5036.325525</v>
      </c>
      <c r="DF165" s="11">
        <v>3</v>
      </c>
      <c r="DG165" s="11">
        <v>240</v>
      </c>
      <c r="DH165" s="11">
        <v>2.33</v>
      </c>
      <c r="DI165" s="16">
        <f t="shared" si="373"/>
        <v>3.97285714285714</v>
      </c>
      <c r="DJ165" s="11">
        <v>1</v>
      </c>
      <c r="DK165" s="11">
        <v>2.71</v>
      </c>
      <c r="DL165" s="8">
        <f t="shared" si="374"/>
        <v>3.71</v>
      </c>
      <c r="DM165" s="9">
        <v>0.9</v>
      </c>
      <c r="DN165" s="17">
        <v>1.085</v>
      </c>
      <c r="DO165" s="18">
        <f t="shared" si="375"/>
        <v>217462.388578748</v>
      </c>
      <c r="DV165" s="11">
        <v>49923</v>
      </c>
      <c r="DW165" s="11">
        <v>0.09996</v>
      </c>
      <c r="DX165" s="12">
        <v>1.35</v>
      </c>
      <c r="DY165" s="13">
        <f t="shared" si="376"/>
        <v>6736.909158</v>
      </c>
      <c r="DZ165" s="11">
        <v>3</v>
      </c>
      <c r="EA165" s="11">
        <v>240</v>
      </c>
      <c r="EB165" s="11">
        <v>2.42</v>
      </c>
      <c r="EC165" s="16">
        <f t="shared" si="377"/>
        <v>4.06285714285714</v>
      </c>
      <c r="ED165" s="11">
        <v>1</v>
      </c>
      <c r="EE165" s="11">
        <v>3.51</v>
      </c>
      <c r="EF165" s="8">
        <f t="shared" si="378"/>
        <v>4.51</v>
      </c>
      <c r="EG165" s="9">
        <v>0.9</v>
      </c>
      <c r="EH165" s="17">
        <v>1.2</v>
      </c>
      <c r="EI165" s="18">
        <f t="shared" si="379"/>
        <v>399957.454236774</v>
      </c>
    </row>
    <row r="166" s="1" customFormat="1" customHeight="1" spans="6:139">
      <c r="F166" s="39" t="s">
        <v>51</v>
      </c>
      <c r="G166" s="40"/>
      <c r="H166" s="40"/>
      <c r="I166" s="40"/>
      <c r="J166" s="40"/>
      <c r="K166" s="40"/>
      <c r="L166" s="40"/>
      <c r="M166" s="25">
        <f>SUM(S161:S165)</f>
        <v>438193.803068877</v>
      </c>
      <c r="N166" s="25"/>
      <c r="O166" s="25"/>
      <c r="P166" s="25"/>
      <c r="Q166" s="25"/>
      <c r="R166" s="25"/>
      <c r="S166" s="25"/>
      <c r="T166" s="1"/>
      <c r="U166" s="1"/>
      <c r="V166" s="1"/>
      <c r="W166" s="1"/>
      <c r="X166" s="1"/>
      <c r="Y166" s="1"/>
      <c r="Z166" s="39" t="s">
        <v>51</v>
      </c>
      <c r="AA166" s="40"/>
      <c r="AB166" s="40"/>
      <c r="AC166" s="40"/>
      <c r="AD166" s="40"/>
      <c r="AE166" s="40"/>
      <c r="AF166" s="40"/>
      <c r="AG166" s="25">
        <f>SUM(AM161:AM165)</f>
        <v>622096.892853005</v>
      </c>
      <c r="AH166" s="25"/>
      <c r="AI166" s="25"/>
      <c r="AJ166" s="25"/>
      <c r="AK166" s="25"/>
      <c r="AL166" s="25"/>
      <c r="AM166" s="25"/>
      <c r="AN166" s="1"/>
      <c r="AO166" s="1"/>
      <c r="AP166" s="1"/>
      <c r="AQ166" s="1"/>
      <c r="AR166" s="1"/>
      <c r="AS166" s="1"/>
      <c r="AT166" s="39" t="s">
        <v>51</v>
      </c>
      <c r="AU166" s="40"/>
      <c r="AV166" s="40"/>
      <c r="AW166" s="40"/>
      <c r="AX166" s="40"/>
      <c r="AY166" s="40"/>
      <c r="AZ166" s="40"/>
      <c r="BA166" s="25">
        <f>SUM(BG161:BG165)</f>
        <v>668962.182662487</v>
      </c>
      <c r="BB166" s="25"/>
      <c r="BC166" s="25"/>
      <c r="BD166" s="25"/>
      <c r="BE166" s="25"/>
      <c r="BF166" s="25"/>
      <c r="BG166" s="25"/>
      <c r="BH166" s="1"/>
      <c r="BI166" s="1"/>
      <c r="BJ166" s="1"/>
      <c r="BK166" s="1"/>
      <c r="BL166" s="1"/>
      <c r="BM166" s="1"/>
      <c r="BN166" s="39" t="s">
        <v>51</v>
      </c>
      <c r="BO166" s="40"/>
      <c r="BP166" s="40"/>
      <c r="BQ166" s="40"/>
      <c r="BR166" s="40"/>
      <c r="BS166" s="40"/>
      <c r="BT166" s="40"/>
      <c r="BU166" s="25">
        <f>SUM(CA161:CA165)</f>
        <v>943524.318646022</v>
      </c>
      <c r="BV166" s="25"/>
      <c r="BW166" s="25"/>
      <c r="BX166" s="25"/>
      <c r="BY166" s="25"/>
      <c r="BZ166" s="25"/>
      <c r="CA166" s="25"/>
      <c r="CB166" s="1"/>
      <c r="CC166" s="1"/>
      <c r="CD166" s="1"/>
      <c r="CE166" s="1"/>
      <c r="CF166" s="1"/>
      <c r="CG166" s="1"/>
      <c r="CH166" s="39" t="s">
        <v>51</v>
      </c>
      <c r="CI166" s="40"/>
      <c r="CJ166" s="40"/>
      <c r="CK166" s="40"/>
      <c r="CL166" s="40"/>
      <c r="CM166" s="40"/>
      <c r="CN166" s="40"/>
      <c r="CO166" s="25">
        <f>SUM(CU161:CU165)</f>
        <v>983886.385729704</v>
      </c>
      <c r="CP166" s="25"/>
      <c r="CQ166" s="25"/>
      <c r="CR166" s="25"/>
      <c r="CS166" s="25"/>
      <c r="CT166" s="25"/>
      <c r="CU166" s="25"/>
      <c r="CV166" s="1"/>
      <c r="CW166" s="1"/>
      <c r="CX166" s="1"/>
      <c r="CY166" s="1"/>
      <c r="CZ166" s="1"/>
      <c r="DA166" s="1"/>
      <c r="DB166" s="39" t="s">
        <v>51</v>
      </c>
      <c r="DC166" s="40"/>
      <c r="DD166" s="40"/>
      <c r="DE166" s="40"/>
      <c r="DF166" s="40"/>
      <c r="DG166" s="40"/>
      <c r="DH166" s="40"/>
      <c r="DI166" s="25">
        <f>SUM(DO161:DO165)</f>
        <v>1381388.42601828</v>
      </c>
      <c r="DJ166" s="25"/>
      <c r="DK166" s="25"/>
      <c r="DL166" s="25"/>
      <c r="DM166" s="25"/>
      <c r="DN166" s="25"/>
      <c r="DO166" s="25"/>
      <c r="DP166" s="1"/>
      <c r="DQ166" s="1"/>
      <c r="DR166" s="1"/>
      <c r="DS166" s="1"/>
      <c r="DT166" s="1"/>
      <c r="DU166" s="1"/>
      <c r="DV166" s="39" t="s">
        <v>51</v>
      </c>
      <c r="DW166" s="40"/>
      <c r="DX166" s="40"/>
      <c r="DY166" s="40"/>
      <c r="DZ166" s="40"/>
      <c r="EA166" s="40"/>
      <c r="EB166" s="40"/>
      <c r="EC166" s="25">
        <f>SUM(EI161:EI165)</f>
        <v>2574894.40062985</v>
      </c>
      <c r="ED166" s="25"/>
      <c r="EE166" s="25"/>
      <c r="EF166" s="25"/>
      <c r="EG166" s="25"/>
      <c r="EH166" s="25"/>
      <c r="EI166" s="25"/>
    </row>
    <row r="167" s="1" customFormat="1" customHeight="1" spans="6:139">
      <c r="F167" s="40"/>
      <c r="G167" s="40"/>
      <c r="H167" s="40"/>
      <c r="I167" s="40"/>
      <c r="J167" s="40"/>
      <c r="K167" s="40"/>
      <c r="L167" s="40"/>
      <c r="M167" s="25"/>
      <c r="N167" s="25"/>
      <c r="O167" s="25"/>
      <c r="P167" s="25"/>
      <c r="Q167" s="25"/>
      <c r="R167" s="25"/>
      <c r="S167" s="25"/>
      <c r="T167" s="1"/>
      <c r="U167" s="1"/>
      <c r="V167" s="1"/>
      <c r="W167" s="1"/>
      <c r="X167" s="1"/>
      <c r="Y167" s="1"/>
      <c r="Z167" s="40"/>
      <c r="AA167" s="40"/>
      <c r="AB167" s="40"/>
      <c r="AC167" s="40"/>
      <c r="AD167" s="40"/>
      <c r="AE167" s="40"/>
      <c r="AF167" s="40"/>
      <c r="AG167" s="25"/>
      <c r="AH167" s="25"/>
      <c r="AI167" s="25"/>
      <c r="AJ167" s="25"/>
      <c r="AK167" s="25"/>
      <c r="AL167" s="25"/>
      <c r="AM167" s="25"/>
      <c r="AN167" s="1"/>
      <c r="AO167" s="1"/>
      <c r="AP167" s="1"/>
      <c r="AQ167" s="1"/>
      <c r="AR167" s="1"/>
      <c r="AS167" s="1"/>
      <c r="AT167" s="40"/>
      <c r="AU167" s="40"/>
      <c r="AV167" s="40"/>
      <c r="AW167" s="40"/>
      <c r="AX167" s="40"/>
      <c r="AY167" s="40"/>
      <c r="AZ167" s="40"/>
      <c r="BA167" s="25"/>
      <c r="BB167" s="25"/>
      <c r="BC167" s="25"/>
      <c r="BD167" s="25"/>
      <c r="BE167" s="25"/>
      <c r="BF167" s="25"/>
      <c r="BG167" s="25"/>
      <c r="BH167" s="1"/>
      <c r="BI167" s="1"/>
      <c r="BJ167" s="1"/>
      <c r="BK167" s="1"/>
      <c r="BL167" s="1"/>
      <c r="BM167" s="1"/>
      <c r="BN167" s="40"/>
      <c r="BO167" s="40"/>
      <c r="BP167" s="40"/>
      <c r="BQ167" s="40"/>
      <c r="BR167" s="40"/>
      <c r="BS167" s="40"/>
      <c r="BT167" s="40"/>
      <c r="BU167" s="25"/>
      <c r="BV167" s="25"/>
      <c r="BW167" s="25"/>
      <c r="BX167" s="25"/>
      <c r="BY167" s="25"/>
      <c r="BZ167" s="25"/>
      <c r="CA167" s="25"/>
      <c r="CB167" s="1"/>
      <c r="CC167" s="1"/>
      <c r="CD167" s="1"/>
      <c r="CE167" s="1"/>
      <c r="CF167" s="1"/>
      <c r="CG167" s="1"/>
      <c r="CH167" s="40"/>
      <c r="CI167" s="40"/>
      <c r="CJ167" s="40"/>
      <c r="CK167" s="40"/>
      <c r="CL167" s="40"/>
      <c r="CM167" s="40"/>
      <c r="CN167" s="40"/>
      <c r="CO167" s="25"/>
      <c r="CP167" s="25"/>
      <c r="CQ167" s="25"/>
      <c r="CR167" s="25"/>
      <c r="CS167" s="25"/>
      <c r="CT167" s="25"/>
      <c r="CU167" s="25"/>
      <c r="CV167" s="1"/>
      <c r="CW167" s="1"/>
      <c r="CX167" s="1"/>
      <c r="CY167" s="1"/>
      <c r="CZ167" s="1"/>
      <c r="DA167" s="1"/>
      <c r="DB167" s="40"/>
      <c r="DC167" s="40"/>
      <c r="DD167" s="40"/>
      <c r="DE167" s="40"/>
      <c r="DF167" s="40"/>
      <c r="DG167" s="40"/>
      <c r="DH167" s="40"/>
      <c r="DI167" s="25"/>
      <c r="DJ167" s="25"/>
      <c r="DK167" s="25"/>
      <c r="DL167" s="25"/>
      <c r="DM167" s="25"/>
      <c r="DN167" s="25"/>
      <c r="DO167" s="25"/>
      <c r="DP167" s="1"/>
      <c r="DQ167" s="1"/>
      <c r="DR167" s="1"/>
      <c r="DS167" s="1"/>
      <c r="DT167" s="1"/>
      <c r="DU167" s="1"/>
      <c r="DV167" s="40"/>
      <c r="DW167" s="40"/>
      <c r="DX167" s="40"/>
      <c r="DY167" s="40"/>
      <c r="DZ167" s="40"/>
      <c r="EA167" s="40"/>
      <c r="EB167" s="40"/>
      <c r="EC167" s="25"/>
      <c r="ED167" s="25"/>
      <c r="EE167" s="25"/>
      <c r="EF167" s="25"/>
      <c r="EG167" s="25"/>
      <c r="EH167" s="25"/>
      <c r="EI167" s="25"/>
    </row>
    <row r="168" s="1" customFormat="1" customHeight="1" spans="6:139">
      <c r="F168" s="35" t="s">
        <v>30</v>
      </c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1"/>
      <c r="S168" s="1"/>
      <c r="T168" s="1"/>
      <c r="U168" s="1"/>
      <c r="V168" s="1"/>
      <c r="W168" s="1"/>
      <c r="X168" s="1"/>
      <c r="Y168" s="1"/>
      <c r="Z168" s="35" t="s">
        <v>30</v>
      </c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1"/>
      <c r="AM168" s="1"/>
      <c r="AN168" s="1"/>
      <c r="AO168" s="1"/>
      <c r="AP168" s="1"/>
      <c r="AQ168" s="1"/>
      <c r="AR168" s="1"/>
      <c r="AS168" s="1"/>
      <c r="AT168" s="35" t="s">
        <v>30</v>
      </c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1"/>
      <c r="BG168" s="1"/>
      <c r="BH168" s="1"/>
      <c r="BI168" s="1"/>
      <c r="BJ168" s="1"/>
      <c r="BK168" s="1"/>
      <c r="BL168" s="1"/>
      <c r="BM168" s="1"/>
      <c r="BN168" s="35" t="s">
        <v>30</v>
      </c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1"/>
      <c r="CA168" s="1"/>
      <c r="CB168" s="1"/>
      <c r="CC168" s="1"/>
      <c r="CD168" s="1"/>
      <c r="CE168" s="1"/>
      <c r="CF168" s="1"/>
      <c r="CG168" s="1"/>
      <c r="CH168" s="35" t="s">
        <v>30</v>
      </c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1"/>
      <c r="CU168" s="1"/>
      <c r="CV168" s="1"/>
      <c r="CW168" s="1"/>
      <c r="CX168" s="1"/>
      <c r="CY168" s="1"/>
      <c r="CZ168" s="1"/>
      <c r="DA168" s="1"/>
      <c r="DB168" s="35" t="s">
        <v>30</v>
      </c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1"/>
      <c r="DO168" s="1"/>
      <c r="DP168" s="1"/>
      <c r="DQ168" s="1"/>
      <c r="DR168" s="1"/>
      <c r="DS168" s="1"/>
      <c r="DT168" s="1"/>
      <c r="DU168" s="1"/>
      <c r="DV168" s="35" t="s">
        <v>30</v>
      </c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</row>
    <row r="169" s="1" customFormat="1" customHeight="1" spans="6:139">
      <c r="F169" s="13" t="s">
        <v>8</v>
      </c>
      <c r="G169" s="13"/>
      <c r="H169" s="13"/>
      <c r="I169" s="13"/>
      <c r="J169" s="13"/>
      <c r="K169" s="8" t="s">
        <v>53</v>
      </c>
      <c r="L169" s="8"/>
      <c r="M169" s="8"/>
      <c r="N169" s="8"/>
      <c r="O169" s="9" t="s">
        <v>38</v>
      </c>
      <c r="P169" s="9"/>
      <c r="Q169" s="41" t="s">
        <v>13</v>
      </c>
      <c r="Z169" s="13" t="s">
        <v>8</v>
      </c>
      <c r="AA169" s="13"/>
      <c r="AB169" s="13"/>
      <c r="AC169" s="13"/>
      <c r="AD169" s="13"/>
      <c r="AE169" s="8" t="s">
        <v>53</v>
      </c>
      <c r="AF169" s="8"/>
      <c r="AG169" s="8"/>
      <c r="AH169" s="8"/>
      <c r="AI169" s="9" t="s">
        <v>38</v>
      </c>
      <c r="AJ169" s="9"/>
      <c r="AK169" s="41" t="s">
        <v>13</v>
      </c>
      <c r="AT169" s="13" t="s">
        <v>8</v>
      </c>
      <c r="AU169" s="13"/>
      <c r="AV169" s="13"/>
      <c r="AW169" s="13"/>
      <c r="AX169" s="13"/>
      <c r="AY169" s="8" t="s">
        <v>53</v>
      </c>
      <c r="AZ169" s="8"/>
      <c r="BA169" s="8"/>
      <c r="BB169" s="8"/>
      <c r="BC169" s="9" t="s">
        <v>38</v>
      </c>
      <c r="BD169" s="9"/>
      <c r="BE169" s="41" t="s">
        <v>13</v>
      </c>
      <c r="BN169" s="13" t="s">
        <v>8</v>
      </c>
      <c r="BO169" s="13"/>
      <c r="BP169" s="13"/>
      <c r="BQ169" s="13"/>
      <c r="BR169" s="13"/>
      <c r="BS169" s="8" t="s">
        <v>53</v>
      </c>
      <c r="BT169" s="8"/>
      <c r="BU169" s="8"/>
      <c r="BV169" s="8"/>
      <c r="BW169" s="9" t="s">
        <v>38</v>
      </c>
      <c r="BX169" s="9"/>
      <c r="BY169" s="41" t="s">
        <v>13</v>
      </c>
      <c r="CH169" s="13" t="s">
        <v>8</v>
      </c>
      <c r="CI169" s="13"/>
      <c r="CJ169" s="13"/>
      <c r="CK169" s="13"/>
      <c r="CL169" s="13"/>
      <c r="CM169" s="8" t="s">
        <v>53</v>
      </c>
      <c r="CN169" s="8"/>
      <c r="CO169" s="8"/>
      <c r="CP169" s="8"/>
      <c r="CQ169" s="9" t="s">
        <v>38</v>
      </c>
      <c r="CR169" s="9"/>
      <c r="CS169" s="41" t="s">
        <v>13</v>
      </c>
      <c r="DB169" s="13" t="s">
        <v>8</v>
      </c>
      <c r="DC169" s="13"/>
      <c r="DD169" s="13"/>
      <c r="DE169" s="13"/>
      <c r="DF169" s="13"/>
      <c r="DG169" s="8" t="s">
        <v>53</v>
      </c>
      <c r="DH169" s="8"/>
      <c r="DI169" s="8"/>
      <c r="DJ169" s="8"/>
      <c r="DK169" s="9" t="s">
        <v>38</v>
      </c>
      <c r="DL169" s="9"/>
      <c r="DM169" s="41" t="s">
        <v>13</v>
      </c>
      <c r="DV169" s="13" t="s">
        <v>8</v>
      </c>
      <c r="DW169" s="13"/>
      <c r="DX169" s="13"/>
      <c r="DY169" s="13"/>
      <c r="DZ169" s="13"/>
      <c r="EA169" s="8" t="s">
        <v>53</v>
      </c>
      <c r="EB169" s="8"/>
      <c r="EC169" s="8"/>
      <c r="ED169" s="8"/>
      <c r="EE169" s="9" t="s">
        <v>38</v>
      </c>
      <c r="EF169" s="9"/>
      <c r="EG169" s="41" t="s">
        <v>13</v>
      </c>
    </row>
    <row r="170" s="1" customFormat="1" customHeight="1" spans="6:139">
      <c r="F170" s="13" t="s">
        <v>54</v>
      </c>
      <c r="G170" s="13" t="s">
        <v>55</v>
      </c>
      <c r="H170" s="13" t="s">
        <v>56</v>
      </c>
      <c r="I170" s="13" t="s">
        <v>57</v>
      </c>
      <c r="J170" s="13" t="s">
        <v>8</v>
      </c>
      <c r="K170" s="8" t="s">
        <v>58</v>
      </c>
      <c r="L170" s="8" t="s">
        <v>26</v>
      </c>
      <c r="M170" s="8" t="s">
        <v>27</v>
      </c>
      <c r="N170" s="42" t="s">
        <v>28</v>
      </c>
      <c r="O170" s="9" t="s">
        <v>59</v>
      </c>
      <c r="P170" s="9" t="s">
        <v>60</v>
      </c>
      <c r="Q170" s="41"/>
      <c r="R170" s="1"/>
      <c r="S170" s="1"/>
      <c r="T170" s="1"/>
      <c r="U170" s="1"/>
      <c r="V170" s="1"/>
      <c r="W170" s="1"/>
      <c r="X170" s="1"/>
      <c r="Y170" s="1"/>
      <c r="Z170" s="13" t="s">
        <v>54</v>
      </c>
      <c r="AA170" s="13" t="s">
        <v>55</v>
      </c>
      <c r="AB170" s="13" t="s">
        <v>56</v>
      </c>
      <c r="AC170" s="13" t="s">
        <v>57</v>
      </c>
      <c r="AD170" s="13" t="s">
        <v>8</v>
      </c>
      <c r="AE170" s="8" t="s">
        <v>58</v>
      </c>
      <c r="AF170" s="8" t="s">
        <v>26</v>
      </c>
      <c r="AG170" s="8" t="s">
        <v>27</v>
      </c>
      <c r="AH170" s="42" t="s">
        <v>28</v>
      </c>
      <c r="AI170" s="9" t="s">
        <v>59</v>
      </c>
      <c r="AJ170" s="9" t="s">
        <v>60</v>
      </c>
      <c r="AK170" s="41"/>
      <c r="AL170" s="1"/>
      <c r="AM170" s="1"/>
      <c r="AN170" s="1"/>
      <c r="AO170" s="1"/>
      <c r="AP170" s="1"/>
      <c r="AQ170" s="1"/>
      <c r="AR170" s="1"/>
      <c r="AS170" s="1"/>
      <c r="AT170" s="13" t="s">
        <v>54</v>
      </c>
      <c r="AU170" s="13" t="s">
        <v>55</v>
      </c>
      <c r="AV170" s="13" t="s">
        <v>56</v>
      </c>
      <c r="AW170" s="13" t="s">
        <v>57</v>
      </c>
      <c r="AX170" s="13" t="s">
        <v>8</v>
      </c>
      <c r="AY170" s="8" t="s">
        <v>58</v>
      </c>
      <c r="AZ170" s="8" t="s">
        <v>26</v>
      </c>
      <c r="BA170" s="8" t="s">
        <v>27</v>
      </c>
      <c r="BB170" s="42" t="s">
        <v>28</v>
      </c>
      <c r="BC170" s="9" t="s">
        <v>59</v>
      </c>
      <c r="BD170" s="9" t="s">
        <v>60</v>
      </c>
      <c r="BE170" s="41"/>
      <c r="BF170" s="1"/>
      <c r="BG170" s="1"/>
      <c r="BH170" s="1"/>
      <c r="BI170" s="1"/>
      <c r="BJ170" s="1"/>
      <c r="BK170" s="1"/>
      <c r="BL170" s="1"/>
      <c r="BM170" s="1"/>
      <c r="BN170" s="13" t="s">
        <v>54</v>
      </c>
      <c r="BO170" s="13" t="s">
        <v>55</v>
      </c>
      <c r="BP170" s="13" t="s">
        <v>56</v>
      </c>
      <c r="BQ170" s="13" t="s">
        <v>57</v>
      </c>
      <c r="BR170" s="13" t="s">
        <v>8</v>
      </c>
      <c r="BS170" s="8" t="s">
        <v>58</v>
      </c>
      <c r="BT170" s="8" t="s">
        <v>26</v>
      </c>
      <c r="BU170" s="8" t="s">
        <v>27</v>
      </c>
      <c r="BV170" s="42" t="s">
        <v>28</v>
      </c>
      <c r="BW170" s="9" t="s">
        <v>59</v>
      </c>
      <c r="BX170" s="9" t="s">
        <v>60</v>
      </c>
      <c r="BY170" s="41"/>
      <c r="BZ170" s="1"/>
      <c r="CA170" s="1"/>
      <c r="CB170" s="1"/>
      <c r="CC170" s="1"/>
      <c r="CD170" s="1"/>
      <c r="CE170" s="1"/>
      <c r="CF170" s="1"/>
      <c r="CG170" s="1"/>
      <c r="CH170" s="13" t="s">
        <v>54</v>
      </c>
      <c r="CI170" s="13" t="s">
        <v>55</v>
      </c>
      <c r="CJ170" s="13" t="s">
        <v>56</v>
      </c>
      <c r="CK170" s="13" t="s">
        <v>57</v>
      </c>
      <c r="CL170" s="13" t="s">
        <v>8</v>
      </c>
      <c r="CM170" s="8" t="s">
        <v>58</v>
      </c>
      <c r="CN170" s="8" t="s">
        <v>26</v>
      </c>
      <c r="CO170" s="8" t="s">
        <v>27</v>
      </c>
      <c r="CP170" s="42" t="s">
        <v>28</v>
      </c>
      <c r="CQ170" s="9" t="s">
        <v>59</v>
      </c>
      <c r="CR170" s="9" t="s">
        <v>60</v>
      </c>
      <c r="CS170" s="41"/>
      <c r="CT170" s="1"/>
      <c r="CU170" s="1"/>
      <c r="CV170" s="1"/>
      <c r="CW170" s="1"/>
      <c r="CX170" s="1"/>
      <c r="CY170" s="1"/>
      <c r="CZ170" s="1"/>
      <c r="DA170" s="1"/>
      <c r="DB170" s="13" t="s">
        <v>54</v>
      </c>
      <c r="DC170" s="13" t="s">
        <v>55</v>
      </c>
      <c r="DD170" s="13" t="s">
        <v>56</v>
      </c>
      <c r="DE170" s="13" t="s">
        <v>57</v>
      </c>
      <c r="DF170" s="13" t="s">
        <v>8</v>
      </c>
      <c r="DG170" s="8" t="s">
        <v>58</v>
      </c>
      <c r="DH170" s="8" t="s">
        <v>26</v>
      </c>
      <c r="DI170" s="8" t="s">
        <v>27</v>
      </c>
      <c r="DJ170" s="42" t="s">
        <v>28</v>
      </c>
      <c r="DK170" s="9" t="s">
        <v>59</v>
      </c>
      <c r="DL170" s="9" t="s">
        <v>60</v>
      </c>
      <c r="DM170" s="41"/>
      <c r="DN170" s="1"/>
      <c r="DO170" s="1"/>
      <c r="DP170" s="1"/>
      <c r="DQ170" s="1"/>
      <c r="DR170" s="1"/>
      <c r="DS170" s="1"/>
      <c r="DT170" s="1"/>
      <c r="DU170" s="1"/>
      <c r="DV170" s="13" t="s">
        <v>54</v>
      </c>
      <c r="DW170" s="13" t="s">
        <v>55</v>
      </c>
      <c r="DX170" s="13" t="s">
        <v>56</v>
      </c>
      <c r="DY170" s="13" t="s">
        <v>57</v>
      </c>
      <c r="DZ170" s="13" t="s">
        <v>8</v>
      </c>
      <c r="EA170" s="8" t="s">
        <v>58</v>
      </c>
      <c r="EB170" s="8" t="s">
        <v>26</v>
      </c>
      <c r="EC170" s="8" t="s">
        <v>27</v>
      </c>
      <c r="ED170" s="42" t="s">
        <v>28</v>
      </c>
      <c r="EE170" s="9" t="s">
        <v>59</v>
      </c>
      <c r="EF170" s="9" t="s">
        <v>60</v>
      </c>
      <c r="EG170" s="41"/>
    </row>
    <row r="171" s="1" customFormat="1" customHeight="1" spans="6:139">
      <c r="F171" s="11">
        <v>2465</v>
      </c>
      <c r="G171" s="12">
        <v>1.05</v>
      </c>
      <c r="H171" s="11">
        <v>1</v>
      </c>
      <c r="I171" s="11">
        <v>0</v>
      </c>
      <c r="J171" s="13">
        <f t="shared" ref="J171:J185" si="380">F171*G171*H171+I171</f>
        <v>2588.25</v>
      </c>
      <c r="K171" s="11">
        <v>1</v>
      </c>
      <c r="L171" s="11">
        <v>0.98</v>
      </c>
      <c r="M171" s="11">
        <v>2.3</v>
      </c>
      <c r="N171" s="42">
        <f t="shared" ref="N171:N185" si="381">L171*M171+1</f>
        <v>3.254</v>
      </c>
      <c r="O171" s="11">
        <v>1.15</v>
      </c>
      <c r="P171" s="9">
        <v>0.5</v>
      </c>
      <c r="Q171" s="43">
        <f t="shared" ref="Q171:Q185" si="382">J171*K171*N171*O171*P171</f>
        <v>4842.7451625</v>
      </c>
      <c r="Z171" s="11">
        <v>2465</v>
      </c>
      <c r="AA171" s="12">
        <v>1.05</v>
      </c>
      <c r="AB171" s="11">
        <v>1</v>
      </c>
      <c r="AC171" s="11">
        <v>0</v>
      </c>
      <c r="AD171" s="13">
        <f t="shared" ref="AD171:AD185" si="383">Z171*AA171*AB171+AC171</f>
        <v>2588.25</v>
      </c>
      <c r="AE171" s="11">
        <v>1</v>
      </c>
      <c r="AF171" s="11">
        <v>0.98</v>
      </c>
      <c r="AG171" s="11">
        <v>2.3</v>
      </c>
      <c r="AH171" s="42">
        <f t="shared" ref="AH171:AH185" si="384">AF171*AG171+1</f>
        <v>3.254</v>
      </c>
      <c r="AI171" s="11">
        <v>1.15</v>
      </c>
      <c r="AJ171" s="9">
        <v>0.5</v>
      </c>
      <c r="AK171" s="43">
        <f t="shared" ref="AK171:AK185" si="385">AD171*AE171*AH171*AI171*AJ171</f>
        <v>4842.7451625</v>
      </c>
      <c r="AT171" s="11">
        <v>2465</v>
      </c>
      <c r="AU171" s="12">
        <v>1.05</v>
      </c>
      <c r="AV171" s="11">
        <v>1</v>
      </c>
      <c r="AW171" s="11">
        <v>0</v>
      </c>
      <c r="AX171" s="13">
        <f t="shared" ref="AX171:AX185" si="386">AT171*AU171*AV171+AW171</f>
        <v>2588.25</v>
      </c>
      <c r="AY171" s="11">
        <v>1</v>
      </c>
      <c r="AZ171" s="11">
        <v>0.98</v>
      </c>
      <c r="BA171" s="11">
        <v>2.3</v>
      </c>
      <c r="BB171" s="42">
        <f t="shared" ref="BB171:BB185" si="387">AZ171*BA171+1</f>
        <v>3.254</v>
      </c>
      <c r="BC171" s="11">
        <v>1.15</v>
      </c>
      <c r="BD171" s="9">
        <v>0.5</v>
      </c>
      <c r="BE171" s="43">
        <f t="shared" ref="BE171:BE185" si="388">AX171*AY171*BB171*BC171*BD171</f>
        <v>4842.7451625</v>
      </c>
      <c r="BN171" s="11">
        <v>2465</v>
      </c>
      <c r="BO171" s="12">
        <v>1.05</v>
      </c>
      <c r="BP171" s="11">
        <v>1</v>
      </c>
      <c r="BQ171" s="11">
        <v>0</v>
      </c>
      <c r="BR171" s="13">
        <f t="shared" ref="BR171:BR185" si="389">BN171*BO171*BP171+BQ171</f>
        <v>2588.25</v>
      </c>
      <c r="BS171" s="11">
        <v>1</v>
      </c>
      <c r="BT171" s="11">
        <v>0.98</v>
      </c>
      <c r="BU171" s="11">
        <v>2.3</v>
      </c>
      <c r="BV171" s="42">
        <f t="shared" ref="BV171:BV185" si="390">BT171*BU171+1</f>
        <v>3.254</v>
      </c>
      <c r="BW171" s="11">
        <v>1.15</v>
      </c>
      <c r="BX171" s="9">
        <v>0.5</v>
      </c>
      <c r="BY171" s="43">
        <f t="shared" ref="BY171:BY185" si="391">BR171*BS171*BV171*BW171*BX171</f>
        <v>4842.7451625</v>
      </c>
      <c r="CH171" s="11">
        <f t="shared" ref="CH171:CH185" si="392">2465+428</f>
        <v>2893</v>
      </c>
      <c r="CI171" s="12">
        <v>1.05</v>
      </c>
      <c r="CJ171" s="11">
        <v>1</v>
      </c>
      <c r="CK171" s="11">
        <v>0</v>
      </c>
      <c r="CL171" s="13">
        <f t="shared" ref="CL171:CL185" si="393">CH171*CI171*CJ171+CK171</f>
        <v>3037.65</v>
      </c>
      <c r="CM171" s="11">
        <v>1</v>
      </c>
      <c r="CN171" s="11">
        <v>0.98</v>
      </c>
      <c r="CO171" s="11">
        <v>2.3</v>
      </c>
      <c r="CP171" s="42">
        <f t="shared" ref="CP171:CP185" si="394">CN171*CO171+1</f>
        <v>3.254</v>
      </c>
      <c r="CQ171" s="11">
        <v>1.15</v>
      </c>
      <c r="CR171" s="9">
        <v>0.5</v>
      </c>
      <c r="CS171" s="43">
        <f t="shared" ref="CS171:CS185" si="395">CL171*CM171*CP171*CQ171*CR171</f>
        <v>5683.5950325</v>
      </c>
      <c r="DB171" s="11">
        <f t="shared" ref="DB171:DB185" si="396">2465+440</f>
        <v>2905</v>
      </c>
      <c r="DC171" s="12">
        <v>1.05</v>
      </c>
      <c r="DD171" s="11">
        <v>1</v>
      </c>
      <c r="DE171" s="11">
        <v>0</v>
      </c>
      <c r="DF171" s="13">
        <f t="shared" ref="DF171:DF185" si="397">DB171*DC171*DD171+DE171</f>
        <v>3050.25</v>
      </c>
      <c r="DG171" s="11">
        <v>1</v>
      </c>
      <c r="DH171" s="11">
        <v>0.98</v>
      </c>
      <c r="DI171" s="11">
        <v>2.3</v>
      </c>
      <c r="DJ171" s="42">
        <f t="shared" ref="DJ171:DJ185" si="398">DH171*DI171+1</f>
        <v>3.254</v>
      </c>
      <c r="DK171" s="11">
        <v>1.15</v>
      </c>
      <c r="DL171" s="9">
        <v>0.5</v>
      </c>
      <c r="DM171" s="43">
        <f t="shared" ref="DM171:DM185" si="399">DF171*DG171*DJ171*DK171*DL171</f>
        <v>5707.1702625</v>
      </c>
      <c r="DV171" s="11">
        <f t="shared" ref="DV171:DV185" si="400">2465+499</f>
        <v>2964</v>
      </c>
      <c r="DW171" s="12">
        <v>1.05</v>
      </c>
      <c r="DX171" s="11">
        <v>1</v>
      </c>
      <c r="DY171" s="11">
        <v>0</v>
      </c>
      <c r="DZ171" s="13">
        <f t="shared" ref="DZ171:DZ185" si="401">DV171*DW171*DX171+DY171</f>
        <v>3112.2</v>
      </c>
      <c r="EA171" s="11">
        <v>1</v>
      </c>
      <c r="EB171" s="11">
        <v>0.98</v>
      </c>
      <c r="EC171" s="11">
        <v>3.1</v>
      </c>
      <c r="ED171" s="42">
        <f t="shared" ref="ED171:ED185" si="402">EB171*EC171+1</f>
        <v>4.038</v>
      </c>
      <c r="EE171" s="11">
        <v>1.15</v>
      </c>
      <c r="EF171" s="9">
        <v>0.5</v>
      </c>
      <c r="EG171" s="43">
        <f t="shared" ref="EG171:EG185" si="403">DZ171*EA171*ED171*EE171*EF171</f>
        <v>7226.06157</v>
      </c>
    </row>
    <row r="172" s="1" customFormat="1" customHeight="1" spans="6:139">
      <c r="F172" s="11">
        <v>2465</v>
      </c>
      <c r="G172" s="12">
        <v>1.06</v>
      </c>
      <c r="H172" s="11">
        <v>1</v>
      </c>
      <c r="I172" s="11">
        <v>0</v>
      </c>
      <c r="J172" s="13">
        <f t="shared" si="380"/>
        <v>2612.9</v>
      </c>
      <c r="K172" s="11">
        <v>1</v>
      </c>
      <c r="L172" s="11">
        <v>0.98</v>
      </c>
      <c r="M172" s="11">
        <v>2.3</v>
      </c>
      <c r="N172" s="42">
        <f t="shared" si="381"/>
        <v>3.254</v>
      </c>
      <c r="O172" s="11">
        <v>1.15</v>
      </c>
      <c r="P172" s="9">
        <v>0.5</v>
      </c>
      <c r="Q172" s="43">
        <f t="shared" si="382"/>
        <v>4888.866545</v>
      </c>
      <c r="Z172" s="11">
        <v>2465</v>
      </c>
      <c r="AA172" s="12">
        <v>1.06</v>
      </c>
      <c r="AB172" s="11">
        <v>1</v>
      </c>
      <c r="AC172" s="11">
        <v>0</v>
      </c>
      <c r="AD172" s="13">
        <f t="shared" si="383"/>
        <v>2612.9</v>
      </c>
      <c r="AE172" s="11">
        <v>1</v>
      </c>
      <c r="AF172" s="11">
        <v>0.98</v>
      </c>
      <c r="AG172" s="11">
        <v>2.3</v>
      </c>
      <c r="AH172" s="42">
        <f t="shared" si="384"/>
        <v>3.254</v>
      </c>
      <c r="AI172" s="11">
        <v>1.15</v>
      </c>
      <c r="AJ172" s="9">
        <v>0.5</v>
      </c>
      <c r="AK172" s="43">
        <f t="shared" si="385"/>
        <v>4888.866545</v>
      </c>
      <c r="AT172" s="11">
        <v>2465</v>
      </c>
      <c r="AU172" s="12">
        <v>1.06</v>
      </c>
      <c r="AV172" s="11">
        <v>1</v>
      </c>
      <c r="AW172" s="11">
        <v>0</v>
      </c>
      <c r="AX172" s="13">
        <f t="shared" si="386"/>
        <v>2612.9</v>
      </c>
      <c r="AY172" s="11">
        <v>1</v>
      </c>
      <c r="AZ172" s="11">
        <v>0.98</v>
      </c>
      <c r="BA172" s="11">
        <v>2.3</v>
      </c>
      <c r="BB172" s="42">
        <f t="shared" si="387"/>
        <v>3.254</v>
      </c>
      <c r="BC172" s="11">
        <v>1.15</v>
      </c>
      <c r="BD172" s="9">
        <v>0.5</v>
      </c>
      <c r="BE172" s="43">
        <f t="shared" si="388"/>
        <v>4888.866545</v>
      </c>
      <c r="BN172" s="11">
        <v>2465</v>
      </c>
      <c r="BO172" s="12">
        <v>1.06</v>
      </c>
      <c r="BP172" s="11">
        <v>1</v>
      </c>
      <c r="BQ172" s="11">
        <v>0</v>
      </c>
      <c r="BR172" s="13">
        <f t="shared" si="389"/>
        <v>2612.9</v>
      </c>
      <c r="BS172" s="11">
        <v>1</v>
      </c>
      <c r="BT172" s="11">
        <v>0.98</v>
      </c>
      <c r="BU172" s="11">
        <v>2.3</v>
      </c>
      <c r="BV172" s="42">
        <f t="shared" si="390"/>
        <v>3.254</v>
      </c>
      <c r="BW172" s="11">
        <v>1.15</v>
      </c>
      <c r="BX172" s="9">
        <v>0.5</v>
      </c>
      <c r="BY172" s="43">
        <f t="shared" si="391"/>
        <v>4888.866545</v>
      </c>
      <c r="CH172" s="11">
        <f t="shared" si="392"/>
        <v>2893</v>
      </c>
      <c r="CI172" s="12">
        <v>1.06</v>
      </c>
      <c r="CJ172" s="11">
        <v>1</v>
      </c>
      <c r="CK172" s="11">
        <v>0</v>
      </c>
      <c r="CL172" s="13">
        <f t="shared" si="393"/>
        <v>3066.58</v>
      </c>
      <c r="CM172" s="11">
        <v>1</v>
      </c>
      <c r="CN172" s="11">
        <v>0.98</v>
      </c>
      <c r="CO172" s="11">
        <v>2.3</v>
      </c>
      <c r="CP172" s="42">
        <f t="shared" si="394"/>
        <v>3.254</v>
      </c>
      <c r="CQ172" s="11">
        <v>1.15</v>
      </c>
      <c r="CR172" s="9">
        <v>0.5</v>
      </c>
      <c r="CS172" s="43">
        <f t="shared" si="395"/>
        <v>5737.724509</v>
      </c>
      <c r="DB172" s="11">
        <f t="shared" si="396"/>
        <v>2905</v>
      </c>
      <c r="DC172" s="12">
        <v>1.06</v>
      </c>
      <c r="DD172" s="11">
        <v>1</v>
      </c>
      <c r="DE172" s="11">
        <v>0</v>
      </c>
      <c r="DF172" s="13">
        <f t="shared" si="397"/>
        <v>3079.3</v>
      </c>
      <c r="DG172" s="11">
        <v>1</v>
      </c>
      <c r="DH172" s="11">
        <v>0.98</v>
      </c>
      <c r="DI172" s="11">
        <v>2.3</v>
      </c>
      <c r="DJ172" s="42">
        <f t="shared" si="398"/>
        <v>3.254</v>
      </c>
      <c r="DK172" s="11">
        <v>1.15</v>
      </c>
      <c r="DL172" s="9">
        <v>0.5</v>
      </c>
      <c r="DM172" s="43">
        <f t="shared" si="399"/>
        <v>5761.524265</v>
      </c>
      <c r="DV172" s="11">
        <f t="shared" si="400"/>
        <v>2964</v>
      </c>
      <c r="DW172" s="12">
        <v>1.06</v>
      </c>
      <c r="DX172" s="11">
        <v>1</v>
      </c>
      <c r="DY172" s="11">
        <v>0</v>
      </c>
      <c r="DZ172" s="13">
        <f t="shared" si="401"/>
        <v>3141.84</v>
      </c>
      <c r="EA172" s="11">
        <v>1</v>
      </c>
      <c r="EB172" s="11">
        <v>0.98</v>
      </c>
      <c r="EC172" s="11">
        <v>3.1</v>
      </c>
      <c r="ED172" s="42">
        <f t="shared" si="402"/>
        <v>4.038</v>
      </c>
      <c r="EE172" s="11">
        <v>1.15</v>
      </c>
      <c r="EF172" s="9">
        <v>0.5</v>
      </c>
      <c r="EG172" s="43">
        <f t="shared" si="403"/>
        <v>7294.881204</v>
      </c>
    </row>
    <row r="173" s="1" customFormat="1" customHeight="1" spans="6:139">
      <c r="F173" s="11">
        <v>2465</v>
      </c>
      <c r="G173" s="12">
        <v>1.31</v>
      </c>
      <c r="H173" s="11">
        <v>1</v>
      </c>
      <c r="I173" s="11">
        <v>0</v>
      </c>
      <c r="J173" s="13">
        <f t="shared" si="380"/>
        <v>3229.15</v>
      </c>
      <c r="K173" s="11">
        <v>1</v>
      </c>
      <c r="L173" s="11">
        <v>0.98</v>
      </c>
      <c r="M173" s="11">
        <v>2.3</v>
      </c>
      <c r="N173" s="42">
        <f t="shared" si="381"/>
        <v>3.254</v>
      </c>
      <c r="O173" s="11">
        <v>1.15</v>
      </c>
      <c r="P173" s="9">
        <v>0.5</v>
      </c>
      <c r="Q173" s="43">
        <f t="shared" si="382"/>
        <v>6041.9011075</v>
      </c>
      <c r="Z173" s="11">
        <v>2465</v>
      </c>
      <c r="AA173" s="12">
        <v>1.31</v>
      </c>
      <c r="AB173" s="11">
        <v>1</v>
      </c>
      <c r="AC173" s="11">
        <v>0</v>
      </c>
      <c r="AD173" s="13">
        <f t="shared" si="383"/>
        <v>3229.15</v>
      </c>
      <c r="AE173" s="11">
        <v>1</v>
      </c>
      <c r="AF173" s="11">
        <v>0.98</v>
      </c>
      <c r="AG173" s="11">
        <v>2.3</v>
      </c>
      <c r="AH173" s="42">
        <f t="shared" si="384"/>
        <v>3.254</v>
      </c>
      <c r="AI173" s="11">
        <v>1.15</v>
      </c>
      <c r="AJ173" s="9">
        <v>0.5</v>
      </c>
      <c r="AK173" s="43">
        <f t="shared" si="385"/>
        <v>6041.9011075</v>
      </c>
      <c r="AT173" s="11">
        <v>2465</v>
      </c>
      <c r="AU173" s="12">
        <v>1.31</v>
      </c>
      <c r="AV173" s="11">
        <v>1</v>
      </c>
      <c r="AW173" s="11">
        <v>0</v>
      </c>
      <c r="AX173" s="13">
        <f t="shared" si="386"/>
        <v>3229.15</v>
      </c>
      <c r="AY173" s="11">
        <v>1</v>
      </c>
      <c r="AZ173" s="11">
        <v>0.98</v>
      </c>
      <c r="BA173" s="11">
        <v>2.3</v>
      </c>
      <c r="BB173" s="42">
        <f t="shared" si="387"/>
        <v>3.254</v>
      </c>
      <c r="BC173" s="11">
        <v>1.15</v>
      </c>
      <c r="BD173" s="9">
        <v>0.5</v>
      </c>
      <c r="BE173" s="43">
        <f t="shared" si="388"/>
        <v>6041.9011075</v>
      </c>
      <c r="BN173" s="11">
        <v>2465</v>
      </c>
      <c r="BO173" s="12">
        <v>1.31</v>
      </c>
      <c r="BP173" s="11">
        <v>1</v>
      </c>
      <c r="BQ173" s="11">
        <v>0</v>
      </c>
      <c r="BR173" s="13">
        <f t="shared" si="389"/>
        <v>3229.15</v>
      </c>
      <c r="BS173" s="11">
        <v>1</v>
      </c>
      <c r="BT173" s="11">
        <v>0.98</v>
      </c>
      <c r="BU173" s="11">
        <v>2.3</v>
      </c>
      <c r="BV173" s="42">
        <f t="shared" si="390"/>
        <v>3.254</v>
      </c>
      <c r="BW173" s="11">
        <v>1.15</v>
      </c>
      <c r="BX173" s="9">
        <v>0.5</v>
      </c>
      <c r="BY173" s="43">
        <f t="shared" si="391"/>
        <v>6041.9011075</v>
      </c>
      <c r="CH173" s="11">
        <f t="shared" si="392"/>
        <v>2893</v>
      </c>
      <c r="CI173" s="12">
        <v>1.31</v>
      </c>
      <c r="CJ173" s="11">
        <v>1</v>
      </c>
      <c r="CK173" s="11">
        <v>0</v>
      </c>
      <c r="CL173" s="13">
        <f t="shared" si="393"/>
        <v>3789.83</v>
      </c>
      <c r="CM173" s="11">
        <v>1</v>
      </c>
      <c r="CN173" s="11">
        <v>0.98</v>
      </c>
      <c r="CO173" s="11">
        <v>2.3</v>
      </c>
      <c r="CP173" s="42">
        <f t="shared" si="394"/>
        <v>3.254</v>
      </c>
      <c r="CQ173" s="11">
        <v>1.15</v>
      </c>
      <c r="CR173" s="9">
        <v>0.5</v>
      </c>
      <c r="CS173" s="43">
        <f t="shared" si="395"/>
        <v>7090.9614215</v>
      </c>
      <c r="DB173" s="11">
        <f t="shared" si="396"/>
        <v>2905</v>
      </c>
      <c r="DC173" s="12">
        <v>1.31</v>
      </c>
      <c r="DD173" s="11">
        <v>1</v>
      </c>
      <c r="DE173" s="11">
        <v>0</v>
      </c>
      <c r="DF173" s="13">
        <f t="shared" si="397"/>
        <v>3805.55</v>
      </c>
      <c r="DG173" s="11">
        <v>1</v>
      </c>
      <c r="DH173" s="11">
        <v>0.98</v>
      </c>
      <c r="DI173" s="11">
        <v>2.3</v>
      </c>
      <c r="DJ173" s="42">
        <f t="shared" si="398"/>
        <v>3.254</v>
      </c>
      <c r="DK173" s="11">
        <v>1.15</v>
      </c>
      <c r="DL173" s="9">
        <v>0.5</v>
      </c>
      <c r="DM173" s="43">
        <f t="shared" si="399"/>
        <v>7120.3743275</v>
      </c>
      <c r="DV173" s="11">
        <f t="shared" si="400"/>
        <v>2964</v>
      </c>
      <c r="DW173" s="12">
        <v>1.31</v>
      </c>
      <c r="DX173" s="11">
        <v>1</v>
      </c>
      <c r="DY173" s="11">
        <v>0</v>
      </c>
      <c r="DZ173" s="13">
        <f t="shared" si="401"/>
        <v>3882.84</v>
      </c>
      <c r="EA173" s="11">
        <v>1</v>
      </c>
      <c r="EB173" s="11">
        <v>0.98</v>
      </c>
      <c r="EC173" s="11">
        <v>3.1</v>
      </c>
      <c r="ED173" s="42">
        <f t="shared" si="402"/>
        <v>4.038</v>
      </c>
      <c r="EE173" s="11">
        <v>1.15</v>
      </c>
      <c r="EF173" s="9">
        <v>0.5</v>
      </c>
      <c r="EG173" s="43">
        <f t="shared" si="403"/>
        <v>9015.372054</v>
      </c>
    </row>
    <row r="174" s="1" customFormat="1" customHeight="1" spans="6:139">
      <c r="F174" s="11">
        <v>2465</v>
      </c>
      <c r="G174" s="12">
        <v>0.75</v>
      </c>
      <c r="H174" s="11">
        <v>1</v>
      </c>
      <c r="I174" s="11">
        <v>0</v>
      </c>
      <c r="J174" s="13">
        <f t="shared" si="380"/>
        <v>1848.75</v>
      </c>
      <c r="K174" s="11">
        <v>1</v>
      </c>
      <c r="L174" s="11">
        <v>0.98</v>
      </c>
      <c r="M174" s="11">
        <v>2.3</v>
      </c>
      <c r="N174" s="42">
        <f t="shared" si="381"/>
        <v>3.254</v>
      </c>
      <c r="O174" s="11">
        <v>1.15</v>
      </c>
      <c r="P174" s="9">
        <v>0.5</v>
      </c>
      <c r="Q174" s="43">
        <f t="shared" si="382"/>
        <v>3459.1036875</v>
      </c>
      <c r="Z174" s="11">
        <v>2465</v>
      </c>
      <c r="AA174" s="12">
        <v>0.75</v>
      </c>
      <c r="AB174" s="11">
        <v>1</v>
      </c>
      <c r="AC174" s="11">
        <v>0</v>
      </c>
      <c r="AD174" s="13">
        <f t="shared" si="383"/>
        <v>1848.75</v>
      </c>
      <c r="AE174" s="11">
        <v>1</v>
      </c>
      <c r="AF174" s="11">
        <v>0.98</v>
      </c>
      <c r="AG174" s="11">
        <v>2.3</v>
      </c>
      <c r="AH174" s="42">
        <f t="shared" si="384"/>
        <v>3.254</v>
      </c>
      <c r="AI174" s="11">
        <v>1.15</v>
      </c>
      <c r="AJ174" s="9">
        <v>0.5</v>
      </c>
      <c r="AK174" s="43">
        <f t="shared" si="385"/>
        <v>3459.1036875</v>
      </c>
      <c r="AT174" s="11">
        <v>2465</v>
      </c>
      <c r="AU174" s="12">
        <v>0.75</v>
      </c>
      <c r="AV174" s="11">
        <v>1</v>
      </c>
      <c r="AW174" s="11">
        <v>0</v>
      </c>
      <c r="AX174" s="13">
        <f t="shared" si="386"/>
        <v>1848.75</v>
      </c>
      <c r="AY174" s="11">
        <v>1</v>
      </c>
      <c r="AZ174" s="11">
        <v>0.98</v>
      </c>
      <c r="BA174" s="11">
        <v>2.3</v>
      </c>
      <c r="BB174" s="42">
        <f t="shared" si="387"/>
        <v>3.254</v>
      </c>
      <c r="BC174" s="11">
        <v>1.15</v>
      </c>
      <c r="BD174" s="9">
        <v>0.5</v>
      </c>
      <c r="BE174" s="43">
        <f t="shared" si="388"/>
        <v>3459.1036875</v>
      </c>
      <c r="BN174" s="11">
        <v>2465</v>
      </c>
      <c r="BO174" s="12">
        <v>0.75</v>
      </c>
      <c r="BP174" s="11">
        <v>1</v>
      </c>
      <c r="BQ174" s="11">
        <v>0</v>
      </c>
      <c r="BR174" s="13">
        <f t="shared" si="389"/>
        <v>1848.75</v>
      </c>
      <c r="BS174" s="11">
        <v>1</v>
      </c>
      <c r="BT174" s="11">
        <v>0.98</v>
      </c>
      <c r="BU174" s="11">
        <v>2.3</v>
      </c>
      <c r="BV174" s="42">
        <f t="shared" si="390"/>
        <v>3.254</v>
      </c>
      <c r="BW174" s="11">
        <v>1.15</v>
      </c>
      <c r="BX174" s="9">
        <v>0.5</v>
      </c>
      <c r="BY174" s="43">
        <f t="shared" si="391"/>
        <v>3459.1036875</v>
      </c>
      <c r="CH174" s="11">
        <f t="shared" si="392"/>
        <v>2893</v>
      </c>
      <c r="CI174" s="12">
        <v>0.75</v>
      </c>
      <c r="CJ174" s="11">
        <v>1</v>
      </c>
      <c r="CK174" s="11">
        <v>0</v>
      </c>
      <c r="CL174" s="13">
        <f t="shared" si="393"/>
        <v>2169.75</v>
      </c>
      <c r="CM174" s="11">
        <v>1</v>
      </c>
      <c r="CN174" s="11">
        <v>0.98</v>
      </c>
      <c r="CO174" s="11">
        <v>2.3</v>
      </c>
      <c r="CP174" s="42">
        <f t="shared" si="394"/>
        <v>3.254</v>
      </c>
      <c r="CQ174" s="11">
        <v>1.15</v>
      </c>
      <c r="CR174" s="9">
        <v>0.5</v>
      </c>
      <c r="CS174" s="43">
        <f t="shared" si="395"/>
        <v>4059.7107375</v>
      </c>
      <c r="DB174" s="11">
        <f t="shared" si="396"/>
        <v>2905</v>
      </c>
      <c r="DC174" s="12">
        <v>0.75</v>
      </c>
      <c r="DD174" s="11">
        <v>1</v>
      </c>
      <c r="DE174" s="11">
        <v>0</v>
      </c>
      <c r="DF174" s="13">
        <f t="shared" si="397"/>
        <v>2178.75</v>
      </c>
      <c r="DG174" s="11">
        <v>1</v>
      </c>
      <c r="DH174" s="11">
        <v>0.98</v>
      </c>
      <c r="DI174" s="11">
        <v>2.3</v>
      </c>
      <c r="DJ174" s="42">
        <f t="shared" si="398"/>
        <v>3.254</v>
      </c>
      <c r="DK174" s="11">
        <v>1.15</v>
      </c>
      <c r="DL174" s="9">
        <v>0.5</v>
      </c>
      <c r="DM174" s="43">
        <f t="shared" si="399"/>
        <v>4076.5501875</v>
      </c>
      <c r="DV174" s="11">
        <f t="shared" si="400"/>
        <v>2964</v>
      </c>
      <c r="DW174" s="12">
        <v>0.75</v>
      </c>
      <c r="DX174" s="11">
        <v>1</v>
      </c>
      <c r="DY174" s="11">
        <v>0</v>
      </c>
      <c r="DZ174" s="13">
        <f t="shared" si="401"/>
        <v>2223</v>
      </c>
      <c r="EA174" s="11">
        <v>1</v>
      </c>
      <c r="EB174" s="11">
        <v>0.98</v>
      </c>
      <c r="EC174" s="11">
        <v>3.1</v>
      </c>
      <c r="ED174" s="42">
        <f t="shared" si="402"/>
        <v>4.038</v>
      </c>
      <c r="EE174" s="11">
        <v>1.15</v>
      </c>
      <c r="EF174" s="9">
        <v>0.5</v>
      </c>
      <c r="EG174" s="43">
        <f t="shared" si="403"/>
        <v>5161.47255</v>
      </c>
    </row>
    <row r="175" s="1" customFormat="1" customHeight="1" spans="6:139">
      <c r="F175" s="11">
        <v>2465</v>
      </c>
      <c r="G175" s="12">
        <v>0.75</v>
      </c>
      <c r="H175" s="11">
        <v>1</v>
      </c>
      <c r="I175" s="11">
        <v>0</v>
      </c>
      <c r="J175" s="13">
        <f t="shared" si="380"/>
        <v>1848.75</v>
      </c>
      <c r="K175" s="11">
        <v>1</v>
      </c>
      <c r="L175" s="11">
        <v>0.98</v>
      </c>
      <c r="M175" s="11">
        <v>2.3</v>
      </c>
      <c r="N175" s="42">
        <f t="shared" si="381"/>
        <v>3.254</v>
      </c>
      <c r="O175" s="11">
        <v>1.15</v>
      </c>
      <c r="P175" s="9">
        <v>0.5</v>
      </c>
      <c r="Q175" s="43">
        <f t="shared" si="382"/>
        <v>3459.1036875</v>
      </c>
      <c r="Z175" s="11">
        <v>2465</v>
      </c>
      <c r="AA175" s="12">
        <v>0.75</v>
      </c>
      <c r="AB175" s="11">
        <v>1</v>
      </c>
      <c r="AC175" s="11">
        <v>0</v>
      </c>
      <c r="AD175" s="13">
        <f t="shared" si="383"/>
        <v>1848.75</v>
      </c>
      <c r="AE175" s="11">
        <v>1</v>
      </c>
      <c r="AF175" s="11">
        <v>0.98</v>
      </c>
      <c r="AG175" s="11">
        <v>2.3</v>
      </c>
      <c r="AH175" s="42">
        <f t="shared" si="384"/>
        <v>3.254</v>
      </c>
      <c r="AI175" s="11">
        <v>1.15</v>
      </c>
      <c r="AJ175" s="9">
        <v>0.5</v>
      </c>
      <c r="AK175" s="43">
        <f t="shared" si="385"/>
        <v>3459.1036875</v>
      </c>
      <c r="AT175" s="11">
        <v>2465</v>
      </c>
      <c r="AU175" s="12">
        <v>0.75</v>
      </c>
      <c r="AV175" s="11">
        <v>1</v>
      </c>
      <c r="AW175" s="11">
        <v>0</v>
      </c>
      <c r="AX175" s="13">
        <f t="shared" si="386"/>
        <v>1848.75</v>
      </c>
      <c r="AY175" s="11">
        <v>1</v>
      </c>
      <c r="AZ175" s="11">
        <v>0.98</v>
      </c>
      <c r="BA175" s="11">
        <v>2.3</v>
      </c>
      <c r="BB175" s="42">
        <f t="shared" si="387"/>
        <v>3.254</v>
      </c>
      <c r="BC175" s="11">
        <v>1.15</v>
      </c>
      <c r="BD175" s="9">
        <v>0.5</v>
      </c>
      <c r="BE175" s="43">
        <f t="shared" si="388"/>
        <v>3459.1036875</v>
      </c>
      <c r="BN175" s="11">
        <v>2465</v>
      </c>
      <c r="BO175" s="12">
        <v>0.75</v>
      </c>
      <c r="BP175" s="11">
        <v>1</v>
      </c>
      <c r="BQ175" s="11">
        <v>0</v>
      </c>
      <c r="BR175" s="13">
        <f t="shared" si="389"/>
        <v>1848.75</v>
      </c>
      <c r="BS175" s="11">
        <v>1</v>
      </c>
      <c r="BT175" s="11">
        <v>0.98</v>
      </c>
      <c r="BU175" s="11">
        <v>2.3</v>
      </c>
      <c r="BV175" s="42">
        <f t="shared" si="390"/>
        <v>3.254</v>
      </c>
      <c r="BW175" s="11">
        <v>1.15</v>
      </c>
      <c r="BX175" s="9">
        <v>0.5</v>
      </c>
      <c r="BY175" s="43">
        <f t="shared" si="391"/>
        <v>3459.1036875</v>
      </c>
      <c r="CH175" s="11">
        <f t="shared" si="392"/>
        <v>2893</v>
      </c>
      <c r="CI175" s="12">
        <v>0.75</v>
      </c>
      <c r="CJ175" s="11">
        <v>1</v>
      </c>
      <c r="CK175" s="11">
        <v>0</v>
      </c>
      <c r="CL175" s="13">
        <f t="shared" si="393"/>
        <v>2169.75</v>
      </c>
      <c r="CM175" s="11">
        <v>1</v>
      </c>
      <c r="CN175" s="11">
        <v>0.98</v>
      </c>
      <c r="CO175" s="11">
        <v>2.3</v>
      </c>
      <c r="CP175" s="42">
        <f t="shared" si="394"/>
        <v>3.254</v>
      </c>
      <c r="CQ175" s="11">
        <v>1.15</v>
      </c>
      <c r="CR175" s="9">
        <v>0.5</v>
      </c>
      <c r="CS175" s="43">
        <f t="shared" si="395"/>
        <v>4059.7107375</v>
      </c>
      <c r="DB175" s="11">
        <f t="shared" si="396"/>
        <v>2905</v>
      </c>
      <c r="DC175" s="12">
        <v>0.75</v>
      </c>
      <c r="DD175" s="11">
        <v>1</v>
      </c>
      <c r="DE175" s="11">
        <v>0</v>
      </c>
      <c r="DF175" s="13">
        <f t="shared" si="397"/>
        <v>2178.75</v>
      </c>
      <c r="DG175" s="11">
        <v>1</v>
      </c>
      <c r="DH175" s="11">
        <v>0.98</v>
      </c>
      <c r="DI175" s="11">
        <v>2.3</v>
      </c>
      <c r="DJ175" s="42">
        <f t="shared" si="398"/>
        <v>3.254</v>
      </c>
      <c r="DK175" s="11">
        <v>1.15</v>
      </c>
      <c r="DL175" s="9">
        <v>0.5</v>
      </c>
      <c r="DM175" s="43">
        <f t="shared" si="399"/>
        <v>4076.5501875</v>
      </c>
      <c r="DV175" s="11">
        <f t="shared" si="400"/>
        <v>2964</v>
      </c>
      <c r="DW175" s="12">
        <v>0.75</v>
      </c>
      <c r="DX175" s="11">
        <v>1</v>
      </c>
      <c r="DY175" s="11">
        <v>0</v>
      </c>
      <c r="DZ175" s="13">
        <f t="shared" si="401"/>
        <v>2223</v>
      </c>
      <c r="EA175" s="11">
        <v>1</v>
      </c>
      <c r="EB175" s="11">
        <v>0.98</v>
      </c>
      <c r="EC175" s="11">
        <v>3.1</v>
      </c>
      <c r="ED175" s="42">
        <f t="shared" si="402"/>
        <v>4.038</v>
      </c>
      <c r="EE175" s="11">
        <v>1.15</v>
      </c>
      <c r="EF175" s="9">
        <v>0.5</v>
      </c>
      <c r="EG175" s="43">
        <f t="shared" si="403"/>
        <v>5161.47255</v>
      </c>
    </row>
    <row r="176" s="1" customFormat="1" customHeight="1" spans="6:139">
      <c r="F176" s="11">
        <v>2465</v>
      </c>
      <c r="G176" s="12">
        <v>1.8</v>
      </c>
      <c r="H176" s="11">
        <v>1</v>
      </c>
      <c r="I176" s="11">
        <v>0</v>
      </c>
      <c r="J176" s="13">
        <f t="shared" si="380"/>
        <v>4437</v>
      </c>
      <c r="K176" s="11">
        <v>1</v>
      </c>
      <c r="L176" s="11">
        <v>0.98</v>
      </c>
      <c r="M176" s="11">
        <v>2.3</v>
      </c>
      <c r="N176" s="42">
        <f t="shared" si="381"/>
        <v>3.254</v>
      </c>
      <c r="O176" s="11">
        <v>1.15</v>
      </c>
      <c r="P176" s="9">
        <v>0.5</v>
      </c>
      <c r="Q176" s="43">
        <f t="shared" si="382"/>
        <v>8301.84885</v>
      </c>
      <c r="Z176" s="11">
        <v>2465</v>
      </c>
      <c r="AA176" s="12">
        <v>1.8</v>
      </c>
      <c r="AB176" s="11">
        <v>1</v>
      </c>
      <c r="AC176" s="11">
        <v>0</v>
      </c>
      <c r="AD176" s="13">
        <f t="shared" si="383"/>
        <v>4437</v>
      </c>
      <c r="AE176" s="11">
        <v>1</v>
      </c>
      <c r="AF176" s="11">
        <v>0.98</v>
      </c>
      <c r="AG176" s="11">
        <v>2.3</v>
      </c>
      <c r="AH176" s="42">
        <f t="shared" si="384"/>
        <v>3.254</v>
      </c>
      <c r="AI176" s="11">
        <v>1.15</v>
      </c>
      <c r="AJ176" s="9">
        <v>0.5</v>
      </c>
      <c r="AK176" s="43">
        <f t="shared" si="385"/>
        <v>8301.84885</v>
      </c>
      <c r="AT176" s="11">
        <v>2465</v>
      </c>
      <c r="AU176" s="12">
        <v>1.8</v>
      </c>
      <c r="AV176" s="11">
        <v>1</v>
      </c>
      <c r="AW176" s="11">
        <v>0</v>
      </c>
      <c r="AX176" s="13">
        <f t="shared" si="386"/>
        <v>4437</v>
      </c>
      <c r="AY176" s="11">
        <v>1</v>
      </c>
      <c r="AZ176" s="11">
        <v>0.98</v>
      </c>
      <c r="BA176" s="11">
        <v>2.3</v>
      </c>
      <c r="BB176" s="42">
        <f t="shared" si="387"/>
        <v>3.254</v>
      </c>
      <c r="BC176" s="11">
        <v>1.15</v>
      </c>
      <c r="BD176" s="9">
        <v>0.5</v>
      </c>
      <c r="BE176" s="43">
        <f t="shared" si="388"/>
        <v>8301.84885</v>
      </c>
      <c r="BN176" s="11">
        <v>2465</v>
      </c>
      <c r="BO176" s="12">
        <v>1.8</v>
      </c>
      <c r="BP176" s="11">
        <v>1</v>
      </c>
      <c r="BQ176" s="11">
        <v>0</v>
      </c>
      <c r="BR176" s="13">
        <f t="shared" si="389"/>
        <v>4437</v>
      </c>
      <c r="BS176" s="11">
        <v>1</v>
      </c>
      <c r="BT176" s="11">
        <v>0.98</v>
      </c>
      <c r="BU176" s="11">
        <v>2.3</v>
      </c>
      <c r="BV176" s="42">
        <f t="shared" si="390"/>
        <v>3.254</v>
      </c>
      <c r="BW176" s="11">
        <v>1.15</v>
      </c>
      <c r="BX176" s="9">
        <v>0.5</v>
      </c>
      <c r="BY176" s="43">
        <f t="shared" si="391"/>
        <v>8301.84885</v>
      </c>
      <c r="CH176" s="11">
        <f t="shared" si="392"/>
        <v>2893</v>
      </c>
      <c r="CI176" s="12">
        <v>1.8</v>
      </c>
      <c r="CJ176" s="11">
        <v>1</v>
      </c>
      <c r="CK176" s="11">
        <v>0</v>
      </c>
      <c r="CL176" s="13">
        <f t="shared" si="393"/>
        <v>5207.4</v>
      </c>
      <c r="CM176" s="11">
        <v>1</v>
      </c>
      <c r="CN176" s="11">
        <v>0.98</v>
      </c>
      <c r="CO176" s="11">
        <v>2.3</v>
      </c>
      <c r="CP176" s="42">
        <f t="shared" si="394"/>
        <v>3.254</v>
      </c>
      <c r="CQ176" s="11">
        <v>1.15</v>
      </c>
      <c r="CR176" s="9">
        <v>0.5</v>
      </c>
      <c r="CS176" s="43">
        <f t="shared" si="395"/>
        <v>9743.30577</v>
      </c>
      <c r="DB176" s="11">
        <f t="shared" si="396"/>
        <v>2905</v>
      </c>
      <c r="DC176" s="12">
        <v>1.8</v>
      </c>
      <c r="DD176" s="11">
        <v>1</v>
      </c>
      <c r="DE176" s="11">
        <v>0</v>
      </c>
      <c r="DF176" s="13">
        <f t="shared" si="397"/>
        <v>5229</v>
      </c>
      <c r="DG176" s="11">
        <v>1</v>
      </c>
      <c r="DH176" s="11">
        <v>0.98</v>
      </c>
      <c r="DI176" s="11">
        <v>2.3</v>
      </c>
      <c r="DJ176" s="42">
        <f t="shared" si="398"/>
        <v>3.254</v>
      </c>
      <c r="DK176" s="11">
        <v>1.15</v>
      </c>
      <c r="DL176" s="9">
        <v>0.5</v>
      </c>
      <c r="DM176" s="43">
        <f t="shared" si="399"/>
        <v>9783.72045</v>
      </c>
      <c r="DV176" s="11">
        <f t="shared" si="400"/>
        <v>2964</v>
      </c>
      <c r="DW176" s="12">
        <v>1.8</v>
      </c>
      <c r="DX176" s="11">
        <v>1</v>
      </c>
      <c r="DY176" s="11">
        <v>0</v>
      </c>
      <c r="DZ176" s="13">
        <f t="shared" si="401"/>
        <v>5335.2</v>
      </c>
      <c r="EA176" s="11">
        <v>1</v>
      </c>
      <c r="EB176" s="11">
        <v>0.98</v>
      </c>
      <c r="EC176" s="11">
        <v>3.1</v>
      </c>
      <c r="ED176" s="42">
        <f t="shared" si="402"/>
        <v>4.038</v>
      </c>
      <c r="EE176" s="11">
        <v>1.15</v>
      </c>
      <c r="EF176" s="9">
        <v>0.5</v>
      </c>
      <c r="EG176" s="43">
        <f t="shared" si="403"/>
        <v>12387.53412</v>
      </c>
    </row>
    <row r="177" s="1" customFormat="1" customHeight="1" spans="6:137">
      <c r="F177" s="11">
        <v>2465</v>
      </c>
      <c r="G177" s="12">
        <v>1.05</v>
      </c>
      <c r="H177" s="11">
        <v>1</v>
      </c>
      <c r="I177" s="11">
        <v>0</v>
      </c>
      <c r="J177" s="13">
        <f t="shared" si="380"/>
        <v>2588.25</v>
      </c>
      <c r="K177" s="11">
        <v>1</v>
      </c>
      <c r="L177" s="11">
        <v>0.98</v>
      </c>
      <c r="M177" s="11">
        <v>2.3</v>
      </c>
      <c r="N177" s="42">
        <f t="shared" si="381"/>
        <v>3.254</v>
      </c>
      <c r="O177" s="11">
        <v>1.15</v>
      </c>
      <c r="P177" s="9">
        <v>0.5</v>
      </c>
      <c r="Q177" s="43">
        <f t="shared" si="382"/>
        <v>4842.7451625</v>
      </c>
      <c r="Z177" s="11">
        <v>2465</v>
      </c>
      <c r="AA177" s="12">
        <v>1.05</v>
      </c>
      <c r="AB177" s="11">
        <v>1</v>
      </c>
      <c r="AC177" s="11">
        <v>0</v>
      </c>
      <c r="AD177" s="13">
        <f t="shared" si="383"/>
        <v>2588.25</v>
      </c>
      <c r="AE177" s="11">
        <v>1</v>
      </c>
      <c r="AF177" s="11">
        <v>0.98</v>
      </c>
      <c r="AG177" s="11">
        <v>2.3</v>
      </c>
      <c r="AH177" s="42">
        <f t="shared" si="384"/>
        <v>3.254</v>
      </c>
      <c r="AI177" s="11">
        <v>1.15</v>
      </c>
      <c r="AJ177" s="9">
        <v>0.5</v>
      </c>
      <c r="AK177" s="43">
        <f t="shared" si="385"/>
        <v>4842.7451625</v>
      </c>
      <c r="AT177" s="11">
        <v>2465</v>
      </c>
      <c r="AU177" s="12">
        <v>1.05</v>
      </c>
      <c r="AV177" s="11">
        <v>1</v>
      </c>
      <c r="AW177" s="11">
        <v>0</v>
      </c>
      <c r="AX177" s="13">
        <f t="shared" si="386"/>
        <v>2588.25</v>
      </c>
      <c r="AY177" s="11">
        <v>1</v>
      </c>
      <c r="AZ177" s="11">
        <v>0.98</v>
      </c>
      <c r="BA177" s="11">
        <v>2.3</v>
      </c>
      <c r="BB177" s="42">
        <f t="shared" si="387"/>
        <v>3.254</v>
      </c>
      <c r="BC177" s="11">
        <v>1.15</v>
      </c>
      <c r="BD177" s="9">
        <v>0.5</v>
      </c>
      <c r="BE177" s="43">
        <f t="shared" si="388"/>
        <v>4842.7451625</v>
      </c>
      <c r="BN177" s="11">
        <v>2465</v>
      </c>
      <c r="BO177" s="12">
        <v>1.05</v>
      </c>
      <c r="BP177" s="11">
        <v>1</v>
      </c>
      <c r="BQ177" s="11">
        <v>0</v>
      </c>
      <c r="BR177" s="13">
        <f t="shared" si="389"/>
        <v>2588.25</v>
      </c>
      <c r="BS177" s="11">
        <v>1</v>
      </c>
      <c r="BT177" s="11">
        <v>0.98</v>
      </c>
      <c r="BU177" s="11">
        <v>2.3</v>
      </c>
      <c r="BV177" s="42">
        <f t="shared" si="390"/>
        <v>3.254</v>
      </c>
      <c r="BW177" s="11">
        <v>1.15</v>
      </c>
      <c r="BX177" s="9">
        <v>0.5</v>
      </c>
      <c r="BY177" s="43">
        <f t="shared" si="391"/>
        <v>4842.7451625</v>
      </c>
      <c r="CH177" s="11">
        <f t="shared" si="392"/>
        <v>2893</v>
      </c>
      <c r="CI177" s="12">
        <v>1.05</v>
      </c>
      <c r="CJ177" s="11">
        <v>1</v>
      </c>
      <c r="CK177" s="11">
        <v>0</v>
      </c>
      <c r="CL177" s="13">
        <f t="shared" si="393"/>
        <v>3037.65</v>
      </c>
      <c r="CM177" s="11">
        <v>1</v>
      </c>
      <c r="CN177" s="11">
        <v>0.98</v>
      </c>
      <c r="CO177" s="11">
        <v>2.3</v>
      </c>
      <c r="CP177" s="42">
        <f t="shared" si="394"/>
        <v>3.254</v>
      </c>
      <c r="CQ177" s="11">
        <v>1.15</v>
      </c>
      <c r="CR177" s="9">
        <v>0.5</v>
      </c>
      <c r="CS177" s="43">
        <f t="shared" si="395"/>
        <v>5683.5950325</v>
      </c>
      <c r="DB177" s="11">
        <f t="shared" si="396"/>
        <v>2905</v>
      </c>
      <c r="DC177" s="12">
        <v>1.05</v>
      </c>
      <c r="DD177" s="11">
        <v>1</v>
      </c>
      <c r="DE177" s="11">
        <v>0</v>
      </c>
      <c r="DF177" s="13">
        <f t="shared" si="397"/>
        <v>3050.25</v>
      </c>
      <c r="DG177" s="11">
        <v>1</v>
      </c>
      <c r="DH177" s="11">
        <v>0.98</v>
      </c>
      <c r="DI177" s="11">
        <v>2.3</v>
      </c>
      <c r="DJ177" s="42">
        <f t="shared" si="398"/>
        <v>3.254</v>
      </c>
      <c r="DK177" s="11">
        <v>1.15</v>
      </c>
      <c r="DL177" s="9">
        <v>0.5</v>
      </c>
      <c r="DM177" s="43">
        <f t="shared" si="399"/>
        <v>5707.1702625</v>
      </c>
      <c r="DV177" s="11">
        <f t="shared" si="400"/>
        <v>2964</v>
      </c>
      <c r="DW177" s="12">
        <v>1.05</v>
      </c>
      <c r="DX177" s="11">
        <v>1</v>
      </c>
      <c r="DY177" s="11">
        <v>0</v>
      </c>
      <c r="DZ177" s="13">
        <f t="shared" si="401"/>
        <v>3112.2</v>
      </c>
      <c r="EA177" s="11">
        <v>1</v>
      </c>
      <c r="EB177" s="11">
        <v>0.98</v>
      </c>
      <c r="EC177" s="11">
        <v>3.1</v>
      </c>
      <c r="ED177" s="42">
        <f t="shared" si="402"/>
        <v>4.038</v>
      </c>
      <c r="EE177" s="11">
        <v>1.15</v>
      </c>
      <c r="EF177" s="9">
        <v>0.5</v>
      </c>
      <c r="EG177" s="43">
        <f t="shared" si="403"/>
        <v>7226.06157</v>
      </c>
    </row>
    <row r="178" s="1" customFormat="1" customHeight="1" spans="6:137">
      <c r="F178" s="11">
        <v>2465</v>
      </c>
      <c r="G178" s="12">
        <v>1.06</v>
      </c>
      <c r="H178" s="11">
        <v>1</v>
      </c>
      <c r="I178" s="11">
        <v>0</v>
      </c>
      <c r="J178" s="13">
        <f t="shared" si="380"/>
        <v>2612.9</v>
      </c>
      <c r="K178" s="11">
        <v>1</v>
      </c>
      <c r="L178" s="11">
        <v>0.98</v>
      </c>
      <c r="M178" s="11">
        <v>2.3</v>
      </c>
      <c r="N178" s="42">
        <f t="shared" si="381"/>
        <v>3.254</v>
      </c>
      <c r="O178" s="11">
        <v>1.15</v>
      </c>
      <c r="P178" s="9">
        <v>0.5</v>
      </c>
      <c r="Q178" s="43">
        <f t="shared" si="382"/>
        <v>4888.866545</v>
      </c>
      <c r="Z178" s="11">
        <v>2465</v>
      </c>
      <c r="AA178" s="12">
        <v>1.06</v>
      </c>
      <c r="AB178" s="11">
        <v>1</v>
      </c>
      <c r="AC178" s="11">
        <v>0</v>
      </c>
      <c r="AD178" s="13">
        <f t="shared" si="383"/>
        <v>2612.9</v>
      </c>
      <c r="AE178" s="11">
        <v>1</v>
      </c>
      <c r="AF178" s="11">
        <v>0.98</v>
      </c>
      <c r="AG178" s="11">
        <v>2.3</v>
      </c>
      <c r="AH178" s="42">
        <f t="shared" si="384"/>
        <v>3.254</v>
      </c>
      <c r="AI178" s="11">
        <v>1.15</v>
      </c>
      <c r="AJ178" s="9">
        <v>0.5</v>
      </c>
      <c r="AK178" s="43">
        <f t="shared" si="385"/>
        <v>4888.866545</v>
      </c>
      <c r="AT178" s="11">
        <v>2465</v>
      </c>
      <c r="AU178" s="12">
        <v>1.06</v>
      </c>
      <c r="AV178" s="11">
        <v>1</v>
      </c>
      <c r="AW178" s="11">
        <v>0</v>
      </c>
      <c r="AX178" s="13">
        <f t="shared" si="386"/>
        <v>2612.9</v>
      </c>
      <c r="AY178" s="11">
        <v>1</v>
      </c>
      <c r="AZ178" s="11">
        <v>0.98</v>
      </c>
      <c r="BA178" s="11">
        <v>2.3</v>
      </c>
      <c r="BB178" s="42">
        <f t="shared" si="387"/>
        <v>3.254</v>
      </c>
      <c r="BC178" s="11">
        <v>1.15</v>
      </c>
      <c r="BD178" s="9">
        <v>0.5</v>
      </c>
      <c r="BE178" s="43">
        <f t="shared" si="388"/>
        <v>4888.866545</v>
      </c>
      <c r="BN178" s="11">
        <v>2465</v>
      </c>
      <c r="BO178" s="12">
        <v>1.06</v>
      </c>
      <c r="BP178" s="11">
        <v>1</v>
      </c>
      <c r="BQ178" s="11">
        <v>0</v>
      </c>
      <c r="BR178" s="13">
        <f t="shared" si="389"/>
        <v>2612.9</v>
      </c>
      <c r="BS178" s="11">
        <v>1</v>
      </c>
      <c r="BT178" s="11">
        <v>0.98</v>
      </c>
      <c r="BU178" s="11">
        <v>2.3</v>
      </c>
      <c r="BV178" s="42">
        <f t="shared" si="390"/>
        <v>3.254</v>
      </c>
      <c r="BW178" s="11">
        <v>1.15</v>
      </c>
      <c r="BX178" s="9">
        <v>0.5</v>
      </c>
      <c r="BY178" s="43">
        <f t="shared" si="391"/>
        <v>4888.866545</v>
      </c>
      <c r="CH178" s="11">
        <f t="shared" si="392"/>
        <v>2893</v>
      </c>
      <c r="CI178" s="12">
        <v>1.06</v>
      </c>
      <c r="CJ178" s="11">
        <v>1</v>
      </c>
      <c r="CK178" s="11">
        <v>0</v>
      </c>
      <c r="CL178" s="13">
        <f t="shared" si="393"/>
        <v>3066.58</v>
      </c>
      <c r="CM178" s="11">
        <v>1</v>
      </c>
      <c r="CN178" s="11">
        <v>0.98</v>
      </c>
      <c r="CO178" s="11">
        <v>2.3</v>
      </c>
      <c r="CP178" s="42">
        <f t="shared" si="394"/>
        <v>3.254</v>
      </c>
      <c r="CQ178" s="11">
        <v>1.15</v>
      </c>
      <c r="CR178" s="9">
        <v>0.5</v>
      </c>
      <c r="CS178" s="43">
        <f t="shared" si="395"/>
        <v>5737.724509</v>
      </c>
      <c r="DB178" s="11">
        <f t="shared" si="396"/>
        <v>2905</v>
      </c>
      <c r="DC178" s="12">
        <v>1.06</v>
      </c>
      <c r="DD178" s="11">
        <v>1</v>
      </c>
      <c r="DE178" s="11">
        <v>0</v>
      </c>
      <c r="DF178" s="13">
        <f t="shared" si="397"/>
        <v>3079.3</v>
      </c>
      <c r="DG178" s="11">
        <v>1</v>
      </c>
      <c r="DH178" s="11">
        <v>0.98</v>
      </c>
      <c r="DI178" s="11">
        <v>2.3</v>
      </c>
      <c r="DJ178" s="42">
        <f t="shared" si="398"/>
        <v>3.254</v>
      </c>
      <c r="DK178" s="11">
        <v>1.15</v>
      </c>
      <c r="DL178" s="9">
        <v>0.5</v>
      </c>
      <c r="DM178" s="43">
        <f t="shared" si="399"/>
        <v>5761.524265</v>
      </c>
      <c r="DV178" s="11">
        <f t="shared" si="400"/>
        <v>2964</v>
      </c>
      <c r="DW178" s="12">
        <v>1.06</v>
      </c>
      <c r="DX178" s="11">
        <v>1</v>
      </c>
      <c r="DY178" s="11">
        <v>0</v>
      </c>
      <c r="DZ178" s="13">
        <f t="shared" si="401"/>
        <v>3141.84</v>
      </c>
      <c r="EA178" s="11">
        <v>1</v>
      </c>
      <c r="EB178" s="11">
        <v>0.98</v>
      </c>
      <c r="EC178" s="11">
        <v>3.1</v>
      </c>
      <c r="ED178" s="42">
        <f t="shared" si="402"/>
        <v>4.038</v>
      </c>
      <c r="EE178" s="11">
        <v>1.15</v>
      </c>
      <c r="EF178" s="9">
        <v>0.5</v>
      </c>
      <c r="EG178" s="43">
        <f t="shared" si="403"/>
        <v>7294.881204</v>
      </c>
    </row>
    <row r="179" s="1" customFormat="1" customHeight="1" spans="6:137">
      <c r="F179" s="11">
        <v>2465</v>
      </c>
      <c r="G179" s="12">
        <v>1.31</v>
      </c>
      <c r="H179" s="11">
        <v>1</v>
      </c>
      <c r="I179" s="11">
        <v>0</v>
      </c>
      <c r="J179" s="13">
        <f t="shared" si="380"/>
        <v>3229.15</v>
      </c>
      <c r="K179" s="11">
        <v>1</v>
      </c>
      <c r="L179" s="11">
        <v>0.98</v>
      </c>
      <c r="M179" s="11">
        <v>2.3</v>
      </c>
      <c r="N179" s="42">
        <f t="shared" si="381"/>
        <v>3.254</v>
      </c>
      <c r="O179" s="11">
        <v>1.15</v>
      </c>
      <c r="P179" s="9">
        <v>0.5</v>
      </c>
      <c r="Q179" s="43">
        <f t="shared" si="382"/>
        <v>6041.9011075</v>
      </c>
      <c r="Z179" s="11">
        <v>2465</v>
      </c>
      <c r="AA179" s="12">
        <v>1.31</v>
      </c>
      <c r="AB179" s="11">
        <v>1</v>
      </c>
      <c r="AC179" s="11">
        <v>0</v>
      </c>
      <c r="AD179" s="13">
        <f t="shared" si="383"/>
        <v>3229.15</v>
      </c>
      <c r="AE179" s="11">
        <v>1</v>
      </c>
      <c r="AF179" s="11">
        <v>0.98</v>
      </c>
      <c r="AG179" s="11">
        <v>2.3</v>
      </c>
      <c r="AH179" s="42">
        <f t="shared" si="384"/>
        <v>3.254</v>
      </c>
      <c r="AI179" s="11">
        <v>1.15</v>
      </c>
      <c r="AJ179" s="9">
        <v>0.5</v>
      </c>
      <c r="AK179" s="43">
        <f t="shared" si="385"/>
        <v>6041.9011075</v>
      </c>
      <c r="AT179" s="11">
        <v>2465</v>
      </c>
      <c r="AU179" s="12">
        <v>1.31</v>
      </c>
      <c r="AV179" s="11">
        <v>1</v>
      </c>
      <c r="AW179" s="11">
        <v>0</v>
      </c>
      <c r="AX179" s="13">
        <f t="shared" si="386"/>
        <v>3229.15</v>
      </c>
      <c r="AY179" s="11">
        <v>1</v>
      </c>
      <c r="AZ179" s="11">
        <v>0.98</v>
      </c>
      <c r="BA179" s="11">
        <v>2.3</v>
      </c>
      <c r="BB179" s="42">
        <f t="shared" si="387"/>
        <v>3.254</v>
      </c>
      <c r="BC179" s="11">
        <v>1.15</v>
      </c>
      <c r="BD179" s="9">
        <v>0.5</v>
      </c>
      <c r="BE179" s="43">
        <f t="shared" si="388"/>
        <v>6041.9011075</v>
      </c>
      <c r="BN179" s="11">
        <v>2465</v>
      </c>
      <c r="BO179" s="12">
        <v>1.31</v>
      </c>
      <c r="BP179" s="11">
        <v>1</v>
      </c>
      <c r="BQ179" s="11">
        <v>0</v>
      </c>
      <c r="BR179" s="13">
        <f t="shared" si="389"/>
        <v>3229.15</v>
      </c>
      <c r="BS179" s="11">
        <v>1</v>
      </c>
      <c r="BT179" s="11">
        <v>0.98</v>
      </c>
      <c r="BU179" s="11">
        <v>2.3</v>
      </c>
      <c r="BV179" s="42">
        <f t="shared" si="390"/>
        <v>3.254</v>
      </c>
      <c r="BW179" s="11">
        <v>1.15</v>
      </c>
      <c r="BX179" s="9">
        <v>0.5</v>
      </c>
      <c r="BY179" s="43">
        <f t="shared" si="391"/>
        <v>6041.9011075</v>
      </c>
      <c r="CH179" s="11">
        <f t="shared" si="392"/>
        <v>2893</v>
      </c>
      <c r="CI179" s="12">
        <v>1.31</v>
      </c>
      <c r="CJ179" s="11">
        <v>1</v>
      </c>
      <c r="CK179" s="11">
        <v>0</v>
      </c>
      <c r="CL179" s="13">
        <f t="shared" si="393"/>
        <v>3789.83</v>
      </c>
      <c r="CM179" s="11">
        <v>1</v>
      </c>
      <c r="CN179" s="11">
        <v>0.98</v>
      </c>
      <c r="CO179" s="11">
        <v>2.3</v>
      </c>
      <c r="CP179" s="42">
        <f t="shared" si="394"/>
        <v>3.254</v>
      </c>
      <c r="CQ179" s="11">
        <v>1.15</v>
      </c>
      <c r="CR179" s="9">
        <v>0.5</v>
      </c>
      <c r="CS179" s="43">
        <f t="shared" si="395"/>
        <v>7090.9614215</v>
      </c>
      <c r="DB179" s="11">
        <f t="shared" si="396"/>
        <v>2905</v>
      </c>
      <c r="DC179" s="12">
        <v>1.31</v>
      </c>
      <c r="DD179" s="11">
        <v>1</v>
      </c>
      <c r="DE179" s="11">
        <v>0</v>
      </c>
      <c r="DF179" s="13">
        <f t="shared" si="397"/>
        <v>3805.55</v>
      </c>
      <c r="DG179" s="11">
        <v>1</v>
      </c>
      <c r="DH179" s="11">
        <v>0.98</v>
      </c>
      <c r="DI179" s="11">
        <v>2.3</v>
      </c>
      <c r="DJ179" s="42">
        <f t="shared" si="398"/>
        <v>3.254</v>
      </c>
      <c r="DK179" s="11">
        <v>1.15</v>
      </c>
      <c r="DL179" s="9">
        <v>0.5</v>
      </c>
      <c r="DM179" s="43">
        <f t="shared" si="399"/>
        <v>7120.3743275</v>
      </c>
      <c r="DV179" s="11">
        <f t="shared" si="400"/>
        <v>2964</v>
      </c>
      <c r="DW179" s="12">
        <v>1.31</v>
      </c>
      <c r="DX179" s="11">
        <v>1</v>
      </c>
      <c r="DY179" s="11">
        <v>0</v>
      </c>
      <c r="DZ179" s="13">
        <f t="shared" si="401"/>
        <v>3882.84</v>
      </c>
      <c r="EA179" s="11">
        <v>1</v>
      </c>
      <c r="EB179" s="11">
        <v>0.98</v>
      </c>
      <c r="EC179" s="11">
        <v>3.1</v>
      </c>
      <c r="ED179" s="42">
        <f t="shared" si="402"/>
        <v>4.038</v>
      </c>
      <c r="EE179" s="11">
        <v>1.15</v>
      </c>
      <c r="EF179" s="9">
        <v>0.5</v>
      </c>
      <c r="EG179" s="43">
        <f t="shared" si="403"/>
        <v>9015.372054</v>
      </c>
    </row>
    <row r="180" s="1" customFormat="1" customHeight="1" spans="6:137">
      <c r="F180" s="11">
        <v>2465</v>
      </c>
      <c r="G180" s="12">
        <v>0.75</v>
      </c>
      <c r="H180" s="11">
        <v>1</v>
      </c>
      <c r="I180" s="11">
        <v>0</v>
      </c>
      <c r="J180" s="13">
        <f t="shared" si="380"/>
        <v>1848.75</v>
      </c>
      <c r="K180" s="11">
        <v>1</v>
      </c>
      <c r="L180" s="11">
        <v>0.98</v>
      </c>
      <c r="M180" s="11">
        <v>2.3</v>
      </c>
      <c r="N180" s="42">
        <f t="shared" si="381"/>
        <v>3.254</v>
      </c>
      <c r="O180" s="11">
        <v>1.15</v>
      </c>
      <c r="P180" s="9">
        <v>0.5</v>
      </c>
      <c r="Q180" s="43">
        <f t="shared" si="382"/>
        <v>3459.1036875</v>
      </c>
      <c r="Z180" s="11">
        <v>2465</v>
      </c>
      <c r="AA180" s="12">
        <v>0.75</v>
      </c>
      <c r="AB180" s="11">
        <v>1</v>
      </c>
      <c r="AC180" s="11">
        <v>0</v>
      </c>
      <c r="AD180" s="13">
        <f t="shared" si="383"/>
        <v>1848.75</v>
      </c>
      <c r="AE180" s="11">
        <v>1</v>
      </c>
      <c r="AF180" s="11">
        <v>0.98</v>
      </c>
      <c r="AG180" s="11">
        <v>2.3</v>
      </c>
      <c r="AH180" s="42">
        <f t="shared" si="384"/>
        <v>3.254</v>
      </c>
      <c r="AI180" s="11">
        <v>1.15</v>
      </c>
      <c r="AJ180" s="9">
        <v>0.5</v>
      </c>
      <c r="AK180" s="43">
        <f t="shared" si="385"/>
        <v>3459.1036875</v>
      </c>
      <c r="AT180" s="11">
        <v>2465</v>
      </c>
      <c r="AU180" s="12">
        <v>0.75</v>
      </c>
      <c r="AV180" s="11">
        <v>1</v>
      </c>
      <c r="AW180" s="11">
        <v>0</v>
      </c>
      <c r="AX180" s="13">
        <f t="shared" si="386"/>
        <v>1848.75</v>
      </c>
      <c r="AY180" s="11">
        <v>1</v>
      </c>
      <c r="AZ180" s="11">
        <v>0.98</v>
      </c>
      <c r="BA180" s="11">
        <v>2.3</v>
      </c>
      <c r="BB180" s="42">
        <f t="shared" si="387"/>
        <v>3.254</v>
      </c>
      <c r="BC180" s="11">
        <v>1.15</v>
      </c>
      <c r="BD180" s="9">
        <v>0.5</v>
      </c>
      <c r="BE180" s="43">
        <f t="shared" si="388"/>
        <v>3459.1036875</v>
      </c>
      <c r="BN180" s="11">
        <v>2465</v>
      </c>
      <c r="BO180" s="12">
        <v>0.75</v>
      </c>
      <c r="BP180" s="11">
        <v>1</v>
      </c>
      <c r="BQ180" s="11">
        <v>0</v>
      </c>
      <c r="BR180" s="13">
        <f t="shared" si="389"/>
        <v>1848.75</v>
      </c>
      <c r="BS180" s="11">
        <v>1</v>
      </c>
      <c r="BT180" s="11">
        <v>0.98</v>
      </c>
      <c r="BU180" s="11">
        <v>2.3</v>
      </c>
      <c r="BV180" s="42">
        <f t="shared" si="390"/>
        <v>3.254</v>
      </c>
      <c r="BW180" s="11">
        <v>1.15</v>
      </c>
      <c r="BX180" s="9">
        <v>0.5</v>
      </c>
      <c r="BY180" s="43">
        <f t="shared" si="391"/>
        <v>3459.1036875</v>
      </c>
      <c r="CH180" s="11">
        <f t="shared" si="392"/>
        <v>2893</v>
      </c>
      <c r="CI180" s="12">
        <v>0.75</v>
      </c>
      <c r="CJ180" s="11">
        <v>1</v>
      </c>
      <c r="CK180" s="11">
        <v>0</v>
      </c>
      <c r="CL180" s="13">
        <f t="shared" si="393"/>
        <v>2169.75</v>
      </c>
      <c r="CM180" s="11">
        <v>1</v>
      </c>
      <c r="CN180" s="11">
        <v>0.98</v>
      </c>
      <c r="CO180" s="11">
        <v>2.3</v>
      </c>
      <c r="CP180" s="42">
        <f t="shared" si="394"/>
        <v>3.254</v>
      </c>
      <c r="CQ180" s="11">
        <v>1.15</v>
      </c>
      <c r="CR180" s="9">
        <v>0.5</v>
      </c>
      <c r="CS180" s="43">
        <f t="shared" si="395"/>
        <v>4059.7107375</v>
      </c>
      <c r="DB180" s="11">
        <f t="shared" si="396"/>
        <v>2905</v>
      </c>
      <c r="DC180" s="12">
        <v>0.75</v>
      </c>
      <c r="DD180" s="11">
        <v>1</v>
      </c>
      <c r="DE180" s="11">
        <v>0</v>
      </c>
      <c r="DF180" s="13">
        <f t="shared" si="397"/>
        <v>2178.75</v>
      </c>
      <c r="DG180" s="11">
        <v>1</v>
      </c>
      <c r="DH180" s="11">
        <v>0.98</v>
      </c>
      <c r="DI180" s="11">
        <v>2.3</v>
      </c>
      <c r="DJ180" s="42">
        <f t="shared" si="398"/>
        <v>3.254</v>
      </c>
      <c r="DK180" s="11">
        <v>1.15</v>
      </c>
      <c r="DL180" s="9">
        <v>0.5</v>
      </c>
      <c r="DM180" s="43">
        <f t="shared" si="399"/>
        <v>4076.5501875</v>
      </c>
      <c r="DV180" s="11">
        <f t="shared" si="400"/>
        <v>2964</v>
      </c>
      <c r="DW180" s="12">
        <v>0.75</v>
      </c>
      <c r="DX180" s="11">
        <v>1</v>
      </c>
      <c r="DY180" s="11">
        <v>0</v>
      </c>
      <c r="DZ180" s="13">
        <f t="shared" si="401"/>
        <v>2223</v>
      </c>
      <c r="EA180" s="11">
        <v>1</v>
      </c>
      <c r="EB180" s="11">
        <v>0.98</v>
      </c>
      <c r="EC180" s="11">
        <v>3.1</v>
      </c>
      <c r="ED180" s="42">
        <f t="shared" si="402"/>
        <v>4.038</v>
      </c>
      <c r="EE180" s="11">
        <v>1.15</v>
      </c>
      <c r="EF180" s="9">
        <v>0.5</v>
      </c>
      <c r="EG180" s="43">
        <f t="shared" si="403"/>
        <v>5161.47255</v>
      </c>
    </row>
    <row r="181" s="1" customFormat="1" customHeight="1" spans="6:137">
      <c r="F181" s="11">
        <v>2465</v>
      </c>
      <c r="G181" s="12">
        <v>0.75</v>
      </c>
      <c r="H181" s="11">
        <v>1</v>
      </c>
      <c r="I181" s="11">
        <v>0</v>
      </c>
      <c r="J181" s="13">
        <f t="shared" si="380"/>
        <v>1848.75</v>
      </c>
      <c r="K181" s="11">
        <v>1</v>
      </c>
      <c r="L181" s="11">
        <v>0.98</v>
      </c>
      <c r="M181" s="11">
        <v>2.3</v>
      </c>
      <c r="N181" s="42">
        <f t="shared" si="381"/>
        <v>3.254</v>
      </c>
      <c r="O181" s="11">
        <v>1.15</v>
      </c>
      <c r="P181" s="9">
        <v>0.5</v>
      </c>
      <c r="Q181" s="43">
        <f t="shared" si="382"/>
        <v>3459.1036875</v>
      </c>
      <c r="Z181" s="11">
        <v>2465</v>
      </c>
      <c r="AA181" s="12">
        <v>0.75</v>
      </c>
      <c r="AB181" s="11">
        <v>1</v>
      </c>
      <c r="AC181" s="11">
        <v>0</v>
      </c>
      <c r="AD181" s="13">
        <f t="shared" si="383"/>
        <v>1848.75</v>
      </c>
      <c r="AE181" s="11">
        <v>1</v>
      </c>
      <c r="AF181" s="11">
        <v>0.98</v>
      </c>
      <c r="AG181" s="11">
        <v>2.3</v>
      </c>
      <c r="AH181" s="42">
        <f t="shared" si="384"/>
        <v>3.254</v>
      </c>
      <c r="AI181" s="11">
        <v>1.15</v>
      </c>
      <c r="AJ181" s="9">
        <v>0.5</v>
      </c>
      <c r="AK181" s="43">
        <f t="shared" si="385"/>
        <v>3459.1036875</v>
      </c>
      <c r="AT181" s="11">
        <v>2465</v>
      </c>
      <c r="AU181" s="12">
        <v>0.75</v>
      </c>
      <c r="AV181" s="11">
        <v>1</v>
      </c>
      <c r="AW181" s="11">
        <v>0</v>
      </c>
      <c r="AX181" s="13">
        <f t="shared" si="386"/>
        <v>1848.75</v>
      </c>
      <c r="AY181" s="11">
        <v>1</v>
      </c>
      <c r="AZ181" s="11">
        <v>0.98</v>
      </c>
      <c r="BA181" s="11">
        <v>2.3</v>
      </c>
      <c r="BB181" s="42">
        <f t="shared" si="387"/>
        <v>3.254</v>
      </c>
      <c r="BC181" s="11">
        <v>1.15</v>
      </c>
      <c r="BD181" s="9">
        <v>0.5</v>
      </c>
      <c r="BE181" s="43">
        <f t="shared" si="388"/>
        <v>3459.1036875</v>
      </c>
      <c r="BN181" s="11">
        <v>2465</v>
      </c>
      <c r="BO181" s="12">
        <v>0.75</v>
      </c>
      <c r="BP181" s="11">
        <v>1</v>
      </c>
      <c r="BQ181" s="11">
        <v>0</v>
      </c>
      <c r="BR181" s="13">
        <f t="shared" si="389"/>
        <v>1848.75</v>
      </c>
      <c r="BS181" s="11">
        <v>1</v>
      </c>
      <c r="BT181" s="11">
        <v>0.98</v>
      </c>
      <c r="BU181" s="11">
        <v>2.3</v>
      </c>
      <c r="BV181" s="42">
        <f t="shared" si="390"/>
        <v>3.254</v>
      </c>
      <c r="BW181" s="11">
        <v>1.15</v>
      </c>
      <c r="BX181" s="9">
        <v>0.5</v>
      </c>
      <c r="BY181" s="43">
        <f t="shared" si="391"/>
        <v>3459.1036875</v>
      </c>
      <c r="CH181" s="11">
        <f t="shared" si="392"/>
        <v>2893</v>
      </c>
      <c r="CI181" s="12">
        <v>0.75</v>
      </c>
      <c r="CJ181" s="11">
        <v>1</v>
      </c>
      <c r="CK181" s="11">
        <v>0</v>
      </c>
      <c r="CL181" s="13">
        <f t="shared" si="393"/>
        <v>2169.75</v>
      </c>
      <c r="CM181" s="11">
        <v>1</v>
      </c>
      <c r="CN181" s="11">
        <v>0.98</v>
      </c>
      <c r="CO181" s="11">
        <v>2.3</v>
      </c>
      <c r="CP181" s="42">
        <f t="shared" si="394"/>
        <v>3.254</v>
      </c>
      <c r="CQ181" s="11">
        <v>1.15</v>
      </c>
      <c r="CR181" s="9">
        <v>0.5</v>
      </c>
      <c r="CS181" s="43">
        <f t="shared" si="395"/>
        <v>4059.7107375</v>
      </c>
      <c r="DB181" s="11">
        <f t="shared" si="396"/>
        <v>2905</v>
      </c>
      <c r="DC181" s="12">
        <v>0.75</v>
      </c>
      <c r="DD181" s="11">
        <v>1</v>
      </c>
      <c r="DE181" s="11">
        <v>0</v>
      </c>
      <c r="DF181" s="13">
        <f t="shared" si="397"/>
        <v>2178.75</v>
      </c>
      <c r="DG181" s="11">
        <v>1</v>
      </c>
      <c r="DH181" s="11">
        <v>0.98</v>
      </c>
      <c r="DI181" s="11">
        <v>2.3</v>
      </c>
      <c r="DJ181" s="42">
        <f t="shared" si="398"/>
        <v>3.254</v>
      </c>
      <c r="DK181" s="11">
        <v>1.15</v>
      </c>
      <c r="DL181" s="9">
        <v>0.5</v>
      </c>
      <c r="DM181" s="43">
        <f t="shared" si="399"/>
        <v>4076.5501875</v>
      </c>
      <c r="DV181" s="11">
        <f t="shared" si="400"/>
        <v>2964</v>
      </c>
      <c r="DW181" s="12">
        <v>0.75</v>
      </c>
      <c r="DX181" s="11">
        <v>1</v>
      </c>
      <c r="DY181" s="11">
        <v>0</v>
      </c>
      <c r="DZ181" s="13">
        <f t="shared" si="401"/>
        <v>2223</v>
      </c>
      <c r="EA181" s="11">
        <v>1</v>
      </c>
      <c r="EB181" s="11">
        <v>0.98</v>
      </c>
      <c r="EC181" s="11">
        <v>3.1</v>
      </c>
      <c r="ED181" s="42">
        <f t="shared" si="402"/>
        <v>4.038</v>
      </c>
      <c r="EE181" s="11">
        <v>1.15</v>
      </c>
      <c r="EF181" s="9">
        <v>0.5</v>
      </c>
      <c r="EG181" s="43">
        <f t="shared" si="403"/>
        <v>5161.47255</v>
      </c>
    </row>
    <row r="182" s="1" customFormat="1" customHeight="1" spans="6:137">
      <c r="F182" s="11">
        <v>2465</v>
      </c>
      <c r="G182" s="12">
        <v>1.8</v>
      </c>
      <c r="H182" s="11">
        <v>1</v>
      </c>
      <c r="I182" s="11">
        <v>0</v>
      </c>
      <c r="J182" s="13">
        <f t="shared" si="380"/>
        <v>4437</v>
      </c>
      <c r="K182" s="11">
        <v>1</v>
      </c>
      <c r="L182" s="11">
        <v>0.98</v>
      </c>
      <c r="M182" s="11">
        <v>2.3</v>
      </c>
      <c r="N182" s="42">
        <f t="shared" si="381"/>
        <v>3.254</v>
      </c>
      <c r="O182" s="11">
        <v>1.15</v>
      </c>
      <c r="P182" s="9">
        <v>0.5</v>
      </c>
      <c r="Q182" s="43">
        <f t="shared" si="382"/>
        <v>8301.84885</v>
      </c>
      <c r="Z182" s="11">
        <v>2465</v>
      </c>
      <c r="AA182" s="12">
        <v>1.8</v>
      </c>
      <c r="AB182" s="11">
        <v>1</v>
      </c>
      <c r="AC182" s="11">
        <v>0</v>
      </c>
      <c r="AD182" s="13">
        <f t="shared" si="383"/>
        <v>4437</v>
      </c>
      <c r="AE182" s="11">
        <v>1</v>
      </c>
      <c r="AF182" s="11">
        <v>0.98</v>
      </c>
      <c r="AG182" s="11">
        <v>2.3</v>
      </c>
      <c r="AH182" s="42">
        <f t="shared" si="384"/>
        <v>3.254</v>
      </c>
      <c r="AI182" s="11">
        <v>1.15</v>
      </c>
      <c r="AJ182" s="9">
        <v>0.5</v>
      </c>
      <c r="AK182" s="43">
        <f t="shared" si="385"/>
        <v>8301.84885</v>
      </c>
      <c r="AT182" s="11">
        <v>2465</v>
      </c>
      <c r="AU182" s="12">
        <v>1.8</v>
      </c>
      <c r="AV182" s="11">
        <v>1</v>
      </c>
      <c r="AW182" s="11">
        <v>0</v>
      </c>
      <c r="AX182" s="13">
        <f t="shared" si="386"/>
        <v>4437</v>
      </c>
      <c r="AY182" s="11">
        <v>1</v>
      </c>
      <c r="AZ182" s="11">
        <v>0.98</v>
      </c>
      <c r="BA182" s="11">
        <v>2.3</v>
      </c>
      <c r="BB182" s="42">
        <f t="shared" si="387"/>
        <v>3.254</v>
      </c>
      <c r="BC182" s="11">
        <v>1.15</v>
      </c>
      <c r="BD182" s="9">
        <v>0.5</v>
      </c>
      <c r="BE182" s="43">
        <f t="shared" si="388"/>
        <v>8301.84885</v>
      </c>
      <c r="BN182" s="11">
        <v>2465</v>
      </c>
      <c r="BO182" s="12">
        <v>1.8</v>
      </c>
      <c r="BP182" s="11">
        <v>1</v>
      </c>
      <c r="BQ182" s="11">
        <v>0</v>
      </c>
      <c r="BR182" s="13">
        <f t="shared" si="389"/>
        <v>4437</v>
      </c>
      <c r="BS182" s="11">
        <v>1</v>
      </c>
      <c r="BT182" s="11">
        <v>0.98</v>
      </c>
      <c r="BU182" s="11">
        <v>2.3</v>
      </c>
      <c r="BV182" s="42">
        <f t="shared" si="390"/>
        <v>3.254</v>
      </c>
      <c r="BW182" s="11">
        <v>1.15</v>
      </c>
      <c r="BX182" s="9">
        <v>0.5</v>
      </c>
      <c r="BY182" s="43">
        <f t="shared" si="391"/>
        <v>8301.84885</v>
      </c>
      <c r="CH182" s="11">
        <f t="shared" si="392"/>
        <v>2893</v>
      </c>
      <c r="CI182" s="12">
        <v>1.8</v>
      </c>
      <c r="CJ182" s="11">
        <v>1</v>
      </c>
      <c r="CK182" s="11">
        <v>0</v>
      </c>
      <c r="CL182" s="13">
        <f t="shared" si="393"/>
        <v>5207.4</v>
      </c>
      <c r="CM182" s="11">
        <v>1</v>
      </c>
      <c r="CN182" s="11">
        <v>0.98</v>
      </c>
      <c r="CO182" s="11">
        <v>2.3</v>
      </c>
      <c r="CP182" s="42">
        <f t="shared" si="394"/>
        <v>3.254</v>
      </c>
      <c r="CQ182" s="11">
        <v>1.15</v>
      </c>
      <c r="CR182" s="9">
        <v>0.5</v>
      </c>
      <c r="CS182" s="43">
        <f t="shared" si="395"/>
        <v>9743.30577</v>
      </c>
      <c r="DB182" s="11">
        <f t="shared" si="396"/>
        <v>2905</v>
      </c>
      <c r="DC182" s="12">
        <v>1.8</v>
      </c>
      <c r="DD182" s="11">
        <v>1</v>
      </c>
      <c r="DE182" s="11">
        <v>0</v>
      </c>
      <c r="DF182" s="13">
        <f t="shared" si="397"/>
        <v>5229</v>
      </c>
      <c r="DG182" s="11">
        <v>1</v>
      </c>
      <c r="DH182" s="11">
        <v>0.98</v>
      </c>
      <c r="DI182" s="11">
        <v>2.3</v>
      </c>
      <c r="DJ182" s="42">
        <f t="shared" si="398"/>
        <v>3.254</v>
      </c>
      <c r="DK182" s="11">
        <v>1.15</v>
      </c>
      <c r="DL182" s="9">
        <v>0.5</v>
      </c>
      <c r="DM182" s="43">
        <f t="shared" si="399"/>
        <v>9783.72045</v>
      </c>
      <c r="DV182" s="11">
        <f t="shared" si="400"/>
        <v>2964</v>
      </c>
      <c r="DW182" s="12">
        <v>1.8</v>
      </c>
      <c r="DX182" s="11">
        <v>1</v>
      </c>
      <c r="DY182" s="11">
        <v>0</v>
      </c>
      <c r="DZ182" s="13">
        <f t="shared" si="401"/>
        <v>5335.2</v>
      </c>
      <c r="EA182" s="11">
        <v>1</v>
      </c>
      <c r="EB182" s="11">
        <v>0.98</v>
      </c>
      <c r="EC182" s="11">
        <v>3.1</v>
      </c>
      <c r="ED182" s="42">
        <f t="shared" si="402"/>
        <v>4.038</v>
      </c>
      <c r="EE182" s="11">
        <v>1.15</v>
      </c>
      <c r="EF182" s="9">
        <v>0.5</v>
      </c>
      <c r="EG182" s="43">
        <f t="shared" si="403"/>
        <v>12387.53412</v>
      </c>
    </row>
    <row r="183" s="1" customFormat="1" customHeight="1" spans="6:137">
      <c r="F183" s="11">
        <v>2465</v>
      </c>
      <c r="G183" s="12">
        <v>3.21</v>
      </c>
      <c r="H183" s="11">
        <v>1</v>
      </c>
      <c r="I183" s="11">
        <v>0</v>
      </c>
      <c r="J183" s="13">
        <f t="shared" si="380"/>
        <v>7912.65</v>
      </c>
      <c r="K183" s="11">
        <v>1</v>
      </c>
      <c r="L183" s="11">
        <v>0.98</v>
      </c>
      <c r="M183" s="11">
        <v>2.3</v>
      </c>
      <c r="N183" s="42">
        <f t="shared" si="381"/>
        <v>3.254</v>
      </c>
      <c r="O183" s="11">
        <v>1.15</v>
      </c>
      <c r="P183" s="9">
        <v>0.5</v>
      </c>
      <c r="Q183" s="43">
        <f t="shared" si="382"/>
        <v>14804.9637825</v>
      </c>
      <c r="Z183" s="11">
        <v>2465</v>
      </c>
      <c r="AA183" s="12">
        <v>3.21</v>
      </c>
      <c r="AB183" s="11">
        <v>1</v>
      </c>
      <c r="AC183" s="11">
        <v>0</v>
      </c>
      <c r="AD183" s="13">
        <f t="shared" si="383"/>
        <v>7912.65</v>
      </c>
      <c r="AE183" s="11">
        <v>1</v>
      </c>
      <c r="AF183" s="11">
        <v>0.98</v>
      </c>
      <c r="AG183" s="11">
        <v>2.3</v>
      </c>
      <c r="AH183" s="42">
        <f t="shared" si="384"/>
        <v>3.254</v>
      </c>
      <c r="AI183" s="11">
        <v>1.15</v>
      </c>
      <c r="AJ183" s="9">
        <v>0.5</v>
      </c>
      <c r="AK183" s="43">
        <f t="shared" si="385"/>
        <v>14804.9637825</v>
      </c>
      <c r="AT183" s="11">
        <v>2465</v>
      </c>
      <c r="AU183" s="12">
        <v>3.21</v>
      </c>
      <c r="AV183" s="11">
        <v>1</v>
      </c>
      <c r="AW183" s="11">
        <v>0</v>
      </c>
      <c r="AX183" s="13">
        <f t="shared" si="386"/>
        <v>7912.65</v>
      </c>
      <c r="AY183" s="11">
        <v>1</v>
      </c>
      <c r="AZ183" s="11">
        <v>0.98</v>
      </c>
      <c r="BA183" s="11">
        <v>2.3</v>
      </c>
      <c r="BB183" s="42">
        <f t="shared" si="387"/>
        <v>3.254</v>
      </c>
      <c r="BC183" s="11">
        <v>1.15</v>
      </c>
      <c r="BD183" s="9">
        <v>0.5</v>
      </c>
      <c r="BE183" s="43">
        <f t="shared" si="388"/>
        <v>14804.9637825</v>
      </c>
      <c r="BN183" s="11">
        <v>2465</v>
      </c>
      <c r="BO183" s="12">
        <v>3.21</v>
      </c>
      <c r="BP183" s="11">
        <v>1</v>
      </c>
      <c r="BQ183" s="11">
        <v>0</v>
      </c>
      <c r="BR183" s="13">
        <f t="shared" si="389"/>
        <v>7912.65</v>
      </c>
      <c r="BS183" s="11">
        <v>1</v>
      </c>
      <c r="BT183" s="11">
        <v>0.98</v>
      </c>
      <c r="BU183" s="11">
        <v>2.3</v>
      </c>
      <c r="BV183" s="42">
        <f t="shared" si="390"/>
        <v>3.254</v>
      </c>
      <c r="BW183" s="11">
        <v>1.15</v>
      </c>
      <c r="BX183" s="9">
        <v>0.5</v>
      </c>
      <c r="BY183" s="43">
        <f t="shared" si="391"/>
        <v>14804.9637825</v>
      </c>
      <c r="CH183" s="11">
        <f t="shared" si="392"/>
        <v>2893</v>
      </c>
      <c r="CI183" s="12">
        <v>3.21</v>
      </c>
      <c r="CJ183" s="11">
        <v>1</v>
      </c>
      <c r="CK183" s="11">
        <v>0</v>
      </c>
      <c r="CL183" s="13">
        <f t="shared" si="393"/>
        <v>9286.53</v>
      </c>
      <c r="CM183" s="11">
        <v>1</v>
      </c>
      <c r="CN183" s="11">
        <v>0.98</v>
      </c>
      <c r="CO183" s="11">
        <v>2.3</v>
      </c>
      <c r="CP183" s="42">
        <f t="shared" si="394"/>
        <v>3.254</v>
      </c>
      <c r="CQ183" s="11">
        <v>1.15</v>
      </c>
      <c r="CR183" s="9">
        <v>0.5</v>
      </c>
      <c r="CS183" s="43">
        <f t="shared" si="395"/>
        <v>17375.5619565</v>
      </c>
      <c r="DB183" s="11">
        <f t="shared" si="396"/>
        <v>2905</v>
      </c>
      <c r="DC183" s="12">
        <v>3.21</v>
      </c>
      <c r="DD183" s="11">
        <v>1</v>
      </c>
      <c r="DE183" s="11">
        <v>0</v>
      </c>
      <c r="DF183" s="13">
        <f t="shared" si="397"/>
        <v>9325.05</v>
      </c>
      <c r="DG183" s="11">
        <v>1</v>
      </c>
      <c r="DH183" s="11">
        <v>0.98</v>
      </c>
      <c r="DI183" s="11">
        <v>2.3</v>
      </c>
      <c r="DJ183" s="42">
        <f t="shared" si="398"/>
        <v>3.254</v>
      </c>
      <c r="DK183" s="11">
        <v>1.15</v>
      </c>
      <c r="DL183" s="9">
        <v>0.5</v>
      </c>
      <c r="DM183" s="43">
        <f t="shared" si="399"/>
        <v>17447.6348025</v>
      </c>
      <c r="DV183" s="11">
        <f t="shared" si="400"/>
        <v>2964</v>
      </c>
      <c r="DW183" s="12">
        <v>3.21</v>
      </c>
      <c r="DX183" s="11">
        <v>1</v>
      </c>
      <c r="DY183" s="11">
        <v>0</v>
      </c>
      <c r="DZ183" s="13">
        <f t="shared" si="401"/>
        <v>9514.44</v>
      </c>
      <c r="EA183" s="11">
        <v>1</v>
      </c>
      <c r="EB183" s="11">
        <v>0.98</v>
      </c>
      <c r="EC183" s="11">
        <v>3.1</v>
      </c>
      <c r="ED183" s="42">
        <f t="shared" si="402"/>
        <v>4.038</v>
      </c>
      <c r="EE183" s="11">
        <v>1.15</v>
      </c>
      <c r="EF183" s="9">
        <v>0.5</v>
      </c>
      <c r="EG183" s="43">
        <f t="shared" si="403"/>
        <v>22091.102514</v>
      </c>
    </row>
    <row r="184" s="1" customFormat="1" customHeight="1" spans="6:137">
      <c r="F184" s="11">
        <v>2465</v>
      </c>
      <c r="G184" s="12">
        <v>3.21</v>
      </c>
      <c r="H184" s="11">
        <v>1</v>
      </c>
      <c r="I184" s="11">
        <v>0</v>
      </c>
      <c r="J184" s="13">
        <f t="shared" si="380"/>
        <v>7912.65</v>
      </c>
      <c r="K184" s="11">
        <v>1</v>
      </c>
      <c r="L184" s="11">
        <v>0.98</v>
      </c>
      <c r="M184" s="11">
        <v>2.3</v>
      </c>
      <c r="N184" s="42">
        <f t="shared" si="381"/>
        <v>3.254</v>
      </c>
      <c r="O184" s="11">
        <v>1.15</v>
      </c>
      <c r="P184" s="9">
        <v>0.5</v>
      </c>
      <c r="Q184" s="43">
        <f t="shared" si="382"/>
        <v>14804.9637825</v>
      </c>
      <c r="Z184" s="11">
        <v>2465</v>
      </c>
      <c r="AA184" s="12">
        <v>3.21</v>
      </c>
      <c r="AB184" s="11">
        <v>1</v>
      </c>
      <c r="AC184" s="11">
        <v>0</v>
      </c>
      <c r="AD184" s="13">
        <f t="shared" si="383"/>
        <v>7912.65</v>
      </c>
      <c r="AE184" s="11">
        <v>1</v>
      </c>
      <c r="AF184" s="11">
        <v>0.98</v>
      </c>
      <c r="AG184" s="11">
        <v>2.3</v>
      </c>
      <c r="AH184" s="42">
        <f t="shared" si="384"/>
        <v>3.254</v>
      </c>
      <c r="AI184" s="11">
        <v>1.15</v>
      </c>
      <c r="AJ184" s="9">
        <v>0.5</v>
      </c>
      <c r="AK184" s="43">
        <f t="shared" si="385"/>
        <v>14804.9637825</v>
      </c>
      <c r="AT184" s="11">
        <v>2465</v>
      </c>
      <c r="AU184" s="12">
        <v>3.21</v>
      </c>
      <c r="AV184" s="11">
        <v>1</v>
      </c>
      <c r="AW184" s="11">
        <v>0</v>
      </c>
      <c r="AX184" s="13">
        <f t="shared" si="386"/>
        <v>7912.65</v>
      </c>
      <c r="AY184" s="11">
        <v>1</v>
      </c>
      <c r="AZ184" s="11">
        <v>0.98</v>
      </c>
      <c r="BA184" s="11">
        <v>2.3</v>
      </c>
      <c r="BB184" s="42">
        <f t="shared" si="387"/>
        <v>3.254</v>
      </c>
      <c r="BC184" s="11">
        <v>1.15</v>
      </c>
      <c r="BD184" s="9">
        <v>0.5</v>
      </c>
      <c r="BE184" s="43">
        <f t="shared" si="388"/>
        <v>14804.9637825</v>
      </c>
      <c r="BN184" s="11">
        <v>2465</v>
      </c>
      <c r="BO184" s="12">
        <v>3.21</v>
      </c>
      <c r="BP184" s="11">
        <v>1</v>
      </c>
      <c r="BQ184" s="11">
        <v>0</v>
      </c>
      <c r="BR184" s="13">
        <f t="shared" si="389"/>
        <v>7912.65</v>
      </c>
      <c r="BS184" s="11">
        <v>1</v>
      </c>
      <c r="BT184" s="11">
        <v>0.98</v>
      </c>
      <c r="BU184" s="11">
        <v>2.3</v>
      </c>
      <c r="BV184" s="42">
        <f t="shared" si="390"/>
        <v>3.254</v>
      </c>
      <c r="BW184" s="11">
        <v>1.15</v>
      </c>
      <c r="BX184" s="9">
        <v>0.5</v>
      </c>
      <c r="BY184" s="43">
        <f t="shared" si="391"/>
        <v>14804.9637825</v>
      </c>
      <c r="CH184" s="11">
        <f t="shared" si="392"/>
        <v>2893</v>
      </c>
      <c r="CI184" s="12">
        <v>3.21</v>
      </c>
      <c r="CJ184" s="11">
        <v>1</v>
      </c>
      <c r="CK184" s="11">
        <v>0</v>
      </c>
      <c r="CL184" s="13">
        <f t="shared" si="393"/>
        <v>9286.53</v>
      </c>
      <c r="CM184" s="11">
        <v>1</v>
      </c>
      <c r="CN184" s="11">
        <v>0.98</v>
      </c>
      <c r="CO184" s="11">
        <v>2.3</v>
      </c>
      <c r="CP184" s="42">
        <f t="shared" si="394"/>
        <v>3.254</v>
      </c>
      <c r="CQ184" s="11">
        <v>1.15</v>
      </c>
      <c r="CR184" s="9">
        <v>0.5</v>
      </c>
      <c r="CS184" s="43">
        <f t="shared" si="395"/>
        <v>17375.5619565</v>
      </c>
      <c r="DB184" s="11">
        <f t="shared" si="396"/>
        <v>2905</v>
      </c>
      <c r="DC184" s="12">
        <v>3.21</v>
      </c>
      <c r="DD184" s="11">
        <v>1</v>
      </c>
      <c r="DE184" s="11">
        <v>0</v>
      </c>
      <c r="DF184" s="13">
        <f t="shared" si="397"/>
        <v>9325.05</v>
      </c>
      <c r="DG184" s="11">
        <v>1</v>
      </c>
      <c r="DH184" s="11">
        <v>0.98</v>
      </c>
      <c r="DI184" s="11">
        <v>2.3</v>
      </c>
      <c r="DJ184" s="42">
        <f t="shared" si="398"/>
        <v>3.254</v>
      </c>
      <c r="DK184" s="11">
        <v>1.15</v>
      </c>
      <c r="DL184" s="9">
        <v>0.5</v>
      </c>
      <c r="DM184" s="43">
        <f t="shared" si="399"/>
        <v>17447.6348025</v>
      </c>
      <c r="DV184" s="11">
        <f t="shared" si="400"/>
        <v>2964</v>
      </c>
      <c r="DW184" s="12">
        <v>3.21</v>
      </c>
      <c r="DX184" s="11">
        <v>1</v>
      </c>
      <c r="DY184" s="11">
        <v>0</v>
      </c>
      <c r="DZ184" s="13">
        <f t="shared" si="401"/>
        <v>9514.44</v>
      </c>
      <c r="EA184" s="11">
        <v>1</v>
      </c>
      <c r="EB184" s="11">
        <v>0.98</v>
      </c>
      <c r="EC184" s="11">
        <v>3.1</v>
      </c>
      <c r="ED184" s="42">
        <f t="shared" si="402"/>
        <v>4.038</v>
      </c>
      <c r="EE184" s="11">
        <v>1.15</v>
      </c>
      <c r="EF184" s="9">
        <v>0.5</v>
      </c>
      <c r="EG184" s="43">
        <f t="shared" si="403"/>
        <v>22091.102514</v>
      </c>
    </row>
    <row r="185" s="1" customFormat="1" customHeight="1" spans="6:137">
      <c r="F185" s="11">
        <v>2465</v>
      </c>
      <c r="G185" s="12">
        <v>0</v>
      </c>
      <c r="H185" s="11">
        <v>1</v>
      </c>
      <c r="I185" s="11">
        <v>0</v>
      </c>
      <c r="J185" s="13">
        <f t="shared" si="380"/>
        <v>0</v>
      </c>
      <c r="K185" s="11">
        <v>1</v>
      </c>
      <c r="L185" s="11">
        <v>0.98</v>
      </c>
      <c r="M185" s="11">
        <v>2.3</v>
      </c>
      <c r="N185" s="42">
        <f t="shared" si="381"/>
        <v>3.254</v>
      </c>
      <c r="O185" s="11">
        <v>1.15</v>
      </c>
      <c r="P185" s="9">
        <v>0.5</v>
      </c>
      <c r="Q185" s="43">
        <f t="shared" si="382"/>
        <v>0</v>
      </c>
      <c r="Z185" s="11">
        <v>2465</v>
      </c>
      <c r="AA185" s="12">
        <v>0</v>
      </c>
      <c r="AB185" s="11">
        <v>1</v>
      </c>
      <c r="AC185" s="11">
        <v>0</v>
      </c>
      <c r="AD185" s="13">
        <f t="shared" si="383"/>
        <v>0</v>
      </c>
      <c r="AE185" s="11">
        <v>1</v>
      </c>
      <c r="AF185" s="11">
        <v>0.98</v>
      </c>
      <c r="AG185" s="11">
        <v>2.3</v>
      </c>
      <c r="AH185" s="42">
        <f t="shared" si="384"/>
        <v>3.254</v>
      </c>
      <c r="AI185" s="11">
        <v>1.15</v>
      </c>
      <c r="AJ185" s="9">
        <v>0.5</v>
      </c>
      <c r="AK185" s="43">
        <f t="shared" si="385"/>
        <v>0</v>
      </c>
      <c r="AT185" s="11">
        <v>2465</v>
      </c>
      <c r="AU185" s="12">
        <v>0</v>
      </c>
      <c r="AV185" s="11">
        <v>1</v>
      </c>
      <c r="AW185" s="11">
        <v>0</v>
      </c>
      <c r="AX185" s="13">
        <f t="shared" si="386"/>
        <v>0</v>
      </c>
      <c r="AY185" s="11">
        <v>1</v>
      </c>
      <c r="AZ185" s="11">
        <v>0.98</v>
      </c>
      <c r="BA185" s="11">
        <v>2.3</v>
      </c>
      <c r="BB185" s="42">
        <f t="shared" si="387"/>
        <v>3.254</v>
      </c>
      <c r="BC185" s="11">
        <v>1.15</v>
      </c>
      <c r="BD185" s="9">
        <v>0.5</v>
      </c>
      <c r="BE185" s="43">
        <f t="shared" si="388"/>
        <v>0</v>
      </c>
      <c r="BN185" s="11">
        <v>2465</v>
      </c>
      <c r="BO185" s="12">
        <v>0</v>
      </c>
      <c r="BP185" s="11">
        <v>1</v>
      </c>
      <c r="BQ185" s="11">
        <v>0</v>
      </c>
      <c r="BR185" s="13">
        <f t="shared" si="389"/>
        <v>0</v>
      </c>
      <c r="BS185" s="11">
        <v>1</v>
      </c>
      <c r="BT185" s="11">
        <v>0.98</v>
      </c>
      <c r="BU185" s="11">
        <v>2.3</v>
      </c>
      <c r="BV185" s="42">
        <f t="shared" si="390"/>
        <v>3.254</v>
      </c>
      <c r="BW185" s="11">
        <v>1.15</v>
      </c>
      <c r="BX185" s="9">
        <v>0.5</v>
      </c>
      <c r="BY185" s="43">
        <f t="shared" si="391"/>
        <v>0</v>
      </c>
      <c r="CH185" s="11">
        <f t="shared" si="392"/>
        <v>2893</v>
      </c>
      <c r="CI185" s="12">
        <v>0</v>
      </c>
      <c r="CJ185" s="11">
        <v>1</v>
      </c>
      <c r="CK185" s="11">
        <v>0</v>
      </c>
      <c r="CL185" s="13">
        <f t="shared" si="393"/>
        <v>0</v>
      </c>
      <c r="CM185" s="11">
        <v>1</v>
      </c>
      <c r="CN185" s="11">
        <v>0.98</v>
      </c>
      <c r="CO185" s="11">
        <v>2.3</v>
      </c>
      <c r="CP185" s="42">
        <f t="shared" si="394"/>
        <v>3.254</v>
      </c>
      <c r="CQ185" s="11">
        <v>1.15</v>
      </c>
      <c r="CR185" s="9">
        <v>0.5</v>
      </c>
      <c r="CS185" s="43">
        <f t="shared" si="395"/>
        <v>0</v>
      </c>
      <c r="DB185" s="11">
        <f t="shared" si="396"/>
        <v>2905</v>
      </c>
      <c r="DC185" s="12">
        <v>0</v>
      </c>
      <c r="DD185" s="11">
        <v>1</v>
      </c>
      <c r="DE185" s="11">
        <v>0</v>
      </c>
      <c r="DF185" s="13">
        <f t="shared" si="397"/>
        <v>0</v>
      </c>
      <c r="DG185" s="11">
        <v>1</v>
      </c>
      <c r="DH185" s="11">
        <v>0.98</v>
      </c>
      <c r="DI185" s="11">
        <v>2.3</v>
      </c>
      <c r="DJ185" s="42">
        <f t="shared" si="398"/>
        <v>3.254</v>
      </c>
      <c r="DK185" s="11">
        <v>1.15</v>
      </c>
      <c r="DL185" s="9">
        <v>0.5</v>
      </c>
      <c r="DM185" s="43">
        <f t="shared" si="399"/>
        <v>0</v>
      </c>
      <c r="DV185" s="11">
        <f t="shared" si="400"/>
        <v>2964</v>
      </c>
      <c r="DW185" s="12">
        <v>0</v>
      </c>
      <c r="DX185" s="11">
        <v>1</v>
      </c>
      <c r="DY185" s="11">
        <v>0</v>
      </c>
      <c r="DZ185" s="13">
        <f t="shared" si="401"/>
        <v>0</v>
      </c>
      <c r="EA185" s="11">
        <v>1</v>
      </c>
      <c r="EB185" s="11">
        <v>0.98</v>
      </c>
      <c r="EC185" s="11">
        <v>3.1</v>
      </c>
      <c r="ED185" s="42">
        <f t="shared" si="402"/>
        <v>4.038</v>
      </c>
      <c r="EE185" s="11">
        <v>1.15</v>
      </c>
      <c r="EF185" s="9">
        <v>0.5</v>
      </c>
      <c r="EG185" s="43">
        <f t="shared" si="403"/>
        <v>0</v>
      </c>
    </row>
    <row r="186" s="1" customFormat="1" customHeight="1" spans="6:137">
      <c r="F186" s="44" t="s">
        <v>30</v>
      </c>
      <c r="G186" s="45"/>
      <c r="H186" s="45"/>
      <c r="I186" s="45"/>
      <c r="J186" s="45"/>
      <c r="K186" s="45"/>
      <c r="L186" s="45"/>
      <c r="M186" s="46">
        <f>SUM(Q171:Q185)</f>
        <v>91597.065645</v>
      </c>
      <c r="N186" s="46"/>
      <c r="O186" s="46"/>
      <c r="P186" s="46"/>
      <c r="Q186" s="46"/>
      <c r="R186" s="1"/>
      <c r="S186" s="1"/>
      <c r="T186" s="1"/>
      <c r="U186" s="1"/>
      <c r="V186" s="1"/>
      <c r="W186" s="1"/>
      <c r="X186" s="1"/>
      <c r="Y186" s="1"/>
      <c r="Z186" s="44" t="s">
        <v>30</v>
      </c>
      <c r="AA186" s="45"/>
      <c r="AB186" s="45"/>
      <c r="AC186" s="45"/>
      <c r="AD186" s="45"/>
      <c r="AE186" s="45"/>
      <c r="AF186" s="45"/>
      <c r="AG186" s="46">
        <f>SUM(AK171:AK185)</f>
        <v>91597.065645</v>
      </c>
      <c r="AH186" s="46"/>
      <c r="AI186" s="46"/>
      <c r="AJ186" s="46"/>
      <c r="AK186" s="46"/>
      <c r="AL186" s="1"/>
      <c r="AM186" s="1"/>
      <c r="AN186" s="1"/>
      <c r="AO186" s="1"/>
      <c r="AP186" s="1"/>
      <c r="AQ186" s="1"/>
      <c r="AR186" s="1"/>
      <c r="AS186" s="1"/>
      <c r="AT186" s="44" t="s">
        <v>30</v>
      </c>
      <c r="AU186" s="45"/>
      <c r="AV186" s="45"/>
      <c r="AW186" s="45"/>
      <c r="AX186" s="45"/>
      <c r="AY186" s="45"/>
      <c r="AZ186" s="45"/>
      <c r="BA186" s="46">
        <f>SUM(BE171:BE185)</f>
        <v>91597.065645</v>
      </c>
      <c r="BB186" s="46"/>
      <c r="BC186" s="46"/>
      <c r="BD186" s="46"/>
      <c r="BE186" s="46"/>
      <c r="BF186" s="1"/>
      <c r="BG186" s="1"/>
      <c r="BH186" s="1"/>
      <c r="BI186" s="1"/>
      <c r="BJ186" s="1"/>
      <c r="BK186" s="1"/>
      <c r="BL186" s="1"/>
      <c r="BM186" s="1"/>
      <c r="BN186" s="44" t="s">
        <v>30</v>
      </c>
      <c r="BO186" s="45"/>
      <c r="BP186" s="45"/>
      <c r="BQ186" s="45"/>
      <c r="BR186" s="45"/>
      <c r="BS186" s="45"/>
      <c r="BT186" s="45"/>
      <c r="BU186" s="46">
        <f>SUM(BY171:BY185)</f>
        <v>91597.065645</v>
      </c>
      <c r="BV186" s="46"/>
      <c r="BW186" s="46"/>
      <c r="BX186" s="46"/>
      <c r="BY186" s="46"/>
      <c r="BZ186" s="1"/>
      <c r="CA186" s="1"/>
      <c r="CB186" s="1"/>
      <c r="CC186" s="1"/>
      <c r="CD186" s="1"/>
      <c r="CE186" s="1"/>
      <c r="CF186" s="1"/>
      <c r="CG186" s="1"/>
      <c r="CH186" s="44" t="s">
        <v>30</v>
      </c>
      <c r="CI186" s="45"/>
      <c r="CJ186" s="45"/>
      <c r="CK186" s="45"/>
      <c r="CL186" s="45"/>
      <c r="CM186" s="45"/>
      <c r="CN186" s="45"/>
      <c r="CO186" s="46">
        <f>SUM(CS171:CS185)</f>
        <v>107501.140329</v>
      </c>
      <c r="CP186" s="46"/>
      <c r="CQ186" s="46"/>
      <c r="CR186" s="46"/>
      <c r="CS186" s="46"/>
      <c r="CT186" s="1"/>
      <c r="CU186" s="1"/>
      <c r="CV186" s="1"/>
      <c r="CW186" s="1"/>
      <c r="CX186" s="1"/>
      <c r="CY186" s="1"/>
      <c r="CZ186" s="1"/>
      <c r="DA186" s="1"/>
      <c r="DB186" s="44" t="s">
        <v>30</v>
      </c>
      <c r="DC186" s="45"/>
      <c r="DD186" s="45"/>
      <c r="DE186" s="45"/>
      <c r="DF186" s="45"/>
      <c r="DG186" s="45"/>
      <c r="DH186" s="45"/>
      <c r="DI186" s="46">
        <f>SUM(DM171:DM185)</f>
        <v>107947.048965</v>
      </c>
      <c r="DJ186" s="46"/>
      <c r="DK186" s="46"/>
      <c r="DL186" s="46"/>
      <c r="DM186" s="46"/>
      <c r="DN186" s="1"/>
      <c r="DO186" s="1"/>
      <c r="DP186" s="1"/>
      <c r="DQ186" s="1"/>
      <c r="DR186" s="1"/>
      <c r="DS186" s="1"/>
      <c r="DT186" s="1"/>
      <c r="DU186" s="1"/>
      <c r="DV186" s="44" t="s">
        <v>30</v>
      </c>
      <c r="DW186" s="45"/>
      <c r="DX186" s="45"/>
      <c r="DY186" s="45"/>
      <c r="DZ186" s="45"/>
      <c r="EA186" s="45"/>
      <c r="EB186" s="45"/>
      <c r="EC186" s="46">
        <f>SUM(EG171:EG185)</f>
        <v>136675.793124</v>
      </c>
      <c r="ED186" s="46"/>
      <c r="EE186" s="46"/>
      <c r="EF186" s="46"/>
      <c r="EG186" s="46"/>
    </row>
    <row r="187" s="1" customFormat="1" customHeight="1" spans="6:137">
      <c r="F187" s="45"/>
      <c r="G187" s="45"/>
      <c r="H187" s="45"/>
      <c r="I187" s="45"/>
      <c r="J187" s="45"/>
      <c r="K187" s="45"/>
      <c r="L187" s="45"/>
      <c r="M187" s="46"/>
      <c r="N187" s="46"/>
      <c r="O187" s="46"/>
      <c r="P187" s="46"/>
      <c r="Q187" s="46"/>
      <c r="R187" s="1"/>
      <c r="S187" s="1"/>
      <c r="T187" s="1"/>
      <c r="U187" s="1"/>
      <c r="V187" s="1"/>
      <c r="W187" s="1"/>
      <c r="X187" s="1"/>
      <c r="Y187" s="1"/>
      <c r="Z187" s="45"/>
      <c r="AA187" s="45"/>
      <c r="AB187" s="45"/>
      <c r="AC187" s="45"/>
      <c r="AD187" s="45"/>
      <c r="AE187" s="45"/>
      <c r="AF187" s="45"/>
      <c r="AG187" s="46"/>
      <c r="AH187" s="46"/>
      <c r="AI187" s="46"/>
      <c r="AJ187" s="46"/>
      <c r="AK187" s="46"/>
      <c r="AL187" s="1"/>
      <c r="AM187" s="1"/>
      <c r="AN187" s="1"/>
      <c r="AO187" s="1"/>
      <c r="AP187" s="1"/>
      <c r="AQ187" s="1"/>
      <c r="AR187" s="1"/>
      <c r="AS187" s="1"/>
      <c r="AT187" s="45"/>
      <c r="AU187" s="45"/>
      <c r="AV187" s="45"/>
      <c r="AW187" s="45"/>
      <c r="AX187" s="45"/>
      <c r="AY187" s="45"/>
      <c r="AZ187" s="45"/>
      <c r="BA187" s="46"/>
      <c r="BB187" s="46"/>
      <c r="BC187" s="46"/>
      <c r="BD187" s="46"/>
      <c r="BE187" s="46"/>
      <c r="BF187" s="1"/>
      <c r="BG187" s="1"/>
      <c r="BH187" s="1"/>
      <c r="BI187" s="1"/>
      <c r="BJ187" s="1"/>
      <c r="BK187" s="1"/>
      <c r="BL187" s="1"/>
      <c r="BM187" s="1"/>
      <c r="BN187" s="45"/>
      <c r="BO187" s="45"/>
      <c r="BP187" s="45"/>
      <c r="BQ187" s="45"/>
      <c r="BR187" s="45"/>
      <c r="BS187" s="45"/>
      <c r="BT187" s="45"/>
      <c r="BU187" s="46"/>
      <c r="BV187" s="46"/>
      <c r="BW187" s="46"/>
      <c r="BX187" s="46"/>
      <c r="BY187" s="46"/>
      <c r="BZ187" s="1"/>
      <c r="CA187" s="1"/>
      <c r="CB187" s="1"/>
      <c r="CC187" s="1"/>
      <c r="CD187" s="1"/>
      <c r="CE187" s="1"/>
      <c r="CF187" s="1"/>
      <c r="CG187" s="1"/>
      <c r="CH187" s="45"/>
      <c r="CI187" s="45"/>
      <c r="CJ187" s="45"/>
      <c r="CK187" s="45"/>
      <c r="CL187" s="45"/>
      <c r="CM187" s="45"/>
      <c r="CN187" s="45"/>
      <c r="CO187" s="46"/>
      <c r="CP187" s="46"/>
      <c r="CQ187" s="46"/>
      <c r="CR187" s="46"/>
      <c r="CS187" s="46"/>
      <c r="CT187" s="1"/>
      <c r="CU187" s="1"/>
      <c r="CV187" s="1"/>
      <c r="CW187" s="1"/>
      <c r="CX187" s="1"/>
      <c r="CY187" s="1"/>
      <c r="CZ187" s="1"/>
      <c r="DA187" s="1"/>
      <c r="DB187" s="45"/>
      <c r="DC187" s="45"/>
      <c r="DD187" s="45"/>
      <c r="DE187" s="45"/>
      <c r="DF187" s="45"/>
      <c r="DG187" s="45"/>
      <c r="DH187" s="45"/>
      <c r="DI187" s="46"/>
      <c r="DJ187" s="46"/>
      <c r="DK187" s="46"/>
      <c r="DL187" s="46"/>
      <c r="DM187" s="46"/>
      <c r="DN187" s="1"/>
      <c r="DO187" s="1"/>
      <c r="DP187" s="1"/>
      <c r="DQ187" s="1"/>
      <c r="DR187" s="1"/>
      <c r="DS187" s="1"/>
      <c r="DT187" s="1"/>
      <c r="DU187" s="1"/>
      <c r="DV187" s="45"/>
      <c r="DW187" s="45"/>
      <c r="DX187" s="45"/>
      <c r="DY187" s="45"/>
      <c r="DZ187" s="45"/>
      <c r="EA187" s="45"/>
      <c r="EB187" s="45"/>
      <c r="EC187" s="46"/>
      <c r="ED187" s="46"/>
      <c r="EE187" s="46"/>
      <c r="EF187" s="46"/>
      <c r="EG187" s="46"/>
    </row>
    <row r="188" s="1" customFormat="1" customHeight="1" spans="6:137">
      <c r="F188" s="45"/>
      <c r="G188" s="45"/>
      <c r="H188" s="45"/>
      <c r="I188" s="45"/>
      <c r="J188" s="45"/>
      <c r="K188" s="45"/>
      <c r="L188" s="45"/>
      <c r="M188" s="46"/>
      <c r="N188" s="46"/>
      <c r="O188" s="46"/>
      <c r="P188" s="46"/>
      <c r="Q188" s="46"/>
      <c r="R188" s="1"/>
      <c r="S188" s="1"/>
      <c r="T188" s="1"/>
      <c r="U188" s="1"/>
      <c r="V188" s="1"/>
      <c r="W188" s="1"/>
      <c r="X188" s="1"/>
      <c r="Y188" s="1"/>
      <c r="Z188" s="45"/>
      <c r="AA188" s="45"/>
      <c r="AB188" s="45"/>
      <c r="AC188" s="45"/>
      <c r="AD188" s="45"/>
      <c r="AE188" s="45"/>
      <c r="AF188" s="45"/>
      <c r="AG188" s="46"/>
      <c r="AH188" s="46"/>
      <c r="AI188" s="46"/>
      <c r="AJ188" s="46"/>
      <c r="AK188" s="46"/>
      <c r="AL188" s="1"/>
      <c r="AM188" s="1"/>
      <c r="AN188" s="1"/>
      <c r="AO188" s="1"/>
      <c r="AP188" s="1"/>
      <c r="AQ188" s="1"/>
      <c r="AR188" s="1"/>
      <c r="AS188" s="1"/>
      <c r="AT188" s="45"/>
      <c r="AU188" s="45"/>
      <c r="AV188" s="45"/>
      <c r="AW188" s="45"/>
      <c r="AX188" s="45"/>
      <c r="AY188" s="45"/>
      <c r="AZ188" s="45"/>
      <c r="BA188" s="46"/>
      <c r="BB188" s="46"/>
      <c r="BC188" s="46"/>
      <c r="BD188" s="46"/>
      <c r="BE188" s="46"/>
      <c r="BF188" s="1"/>
      <c r="BG188" s="1"/>
      <c r="BH188" s="1"/>
      <c r="BI188" s="1"/>
      <c r="BJ188" s="1"/>
      <c r="BK188" s="1"/>
      <c r="BL188" s="1"/>
      <c r="BM188" s="1"/>
      <c r="BN188" s="45"/>
      <c r="BO188" s="45"/>
      <c r="BP188" s="45"/>
      <c r="BQ188" s="45"/>
      <c r="BR188" s="45"/>
      <c r="BS188" s="45"/>
      <c r="BT188" s="45"/>
      <c r="BU188" s="46"/>
      <c r="BV188" s="46"/>
      <c r="BW188" s="46"/>
      <c r="BX188" s="46"/>
      <c r="BY188" s="46"/>
      <c r="BZ188" s="1"/>
      <c r="CA188" s="1"/>
      <c r="CB188" s="1"/>
      <c r="CC188" s="1"/>
      <c r="CD188" s="1"/>
      <c r="CE188" s="1"/>
      <c r="CF188" s="1"/>
      <c r="CG188" s="1"/>
      <c r="CH188" s="45"/>
      <c r="CI188" s="45"/>
      <c r="CJ188" s="45"/>
      <c r="CK188" s="45"/>
      <c r="CL188" s="45"/>
      <c r="CM188" s="45"/>
      <c r="CN188" s="45"/>
      <c r="CO188" s="46"/>
      <c r="CP188" s="46"/>
      <c r="CQ188" s="46"/>
      <c r="CR188" s="46"/>
      <c r="CS188" s="46"/>
      <c r="CT188" s="1"/>
      <c r="CU188" s="1"/>
      <c r="CV188" s="1"/>
      <c r="CW188" s="1"/>
      <c r="CX188" s="1"/>
      <c r="CY188" s="1"/>
      <c r="CZ188" s="1"/>
      <c r="DA188" s="1"/>
      <c r="DB188" s="45"/>
      <c r="DC188" s="45"/>
      <c r="DD188" s="45"/>
      <c r="DE188" s="45"/>
      <c r="DF188" s="45"/>
      <c r="DG188" s="45"/>
      <c r="DH188" s="45"/>
      <c r="DI188" s="46"/>
      <c r="DJ188" s="46"/>
      <c r="DK188" s="46"/>
      <c r="DL188" s="46"/>
      <c r="DM188" s="46"/>
      <c r="DN188" s="1"/>
      <c r="DO188" s="1"/>
      <c r="DP188" s="1"/>
      <c r="DQ188" s="1"/>
      <c r="DR188" s="1"/>
      <c r="DS188" s="1"/>
      <c r="DT188" s="1"/>
      <c r="DU188" s="1"/>
      <c r="DV188" s="45"/>
      <c r="DW188" s="45"/>
      <c r="DX188" s="45"/>
      <c r="DY188" s="45"/>
      <c r="DZ188" s="45"/>
      <c r="EA188" s="45"/>
      <c r="EB188" s="45"/>
      <c r="EC188" s="46"/>
      <c r="ED188" s="46"/>
      <c r="EE188" s="46"/>
      <c r="EF188" s="46"/>
      <c r="EG188" s="46"/>
    </row>
    <row r="189" s="1" customFormat="1" customHeight="1" spans="6:137">
      <c r="F189" s="35" t="s">
        <v>31</v>
      </c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1"/>
      <c r="S189" s="1"/>
      <c r="T189" s="1"/>
      <c r="U189" s="1"/>
      <c r="V189" s="1"/>
      <c r="W189" s="1"/>
      <c r="X189" s="1"/>
      <c r="Y189" s="1"/>
      <c r="Z189" s="35" t="s">
        <v>31</v>
      </c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1"/>
      <c r="AM189" s="1"/>
      <c r="AN189" s="1"/>
      <c r="AO189" s="1"/>
      <c r="AP189" s="1"/>
      <c r="AQ189" s="1"/>
      <c r="AR189" s="1"/>
      <c r="AS189" s="1"/>
      <c r="AT189" s="35" t="s">
        <v>31</v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1"/>
      <c r="BG189" s="1"/>
      <c r="BH189" s="1"/>
      <c r="BI189" s="1"/>
      <c r="BJ189" s="1"/>
      <c r="BK189" s="1"/>
      <c r="BL189" s="1"/>
      <c r="BM189" s="1"/>
      <c r="BN189" s="35" t="s">
        <v>31</v>
      </c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1"/>
      <c r="CA189" s="1"/>
      <c r="CB189" s="1"/>
      <c r="CC189" s="1"/>
      <c r="CD189" s="1"/>
      <c r="CE189" s="1"/>
      <c r="CF189" s="1"/>
      <c r="CG189" s="1"/>
      <c r="CH189" s="35" t="s">
        <v>31</v>
      </c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1"/>
      <c r="CU189" s="1"/>
      <c r="CV189" s="1"/>
      <c r="CW189" s="1"/>
      <c r="CX189" s="1"/>
      <c r="CY189" s="1"/>
      <c r="CZ189" s="1"/>
      <c r="DA189" s="1"/>
      <c r="DB189" s="35" t="s">
        <v>31</v>
      </c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1"/>
      <c r="DO189" s="1"/>
      <c r="DP189" s="1"/>
      <c r="DQ189" s="1"/>
      <c r="DR189" s="1"/>
      <c r="DS189" s="1"/>
      <c r="DT189" s="1"/>
      <c r="DU189" s="1"/>
      <c r="DV189" s="35" t="s">
        <v>31</v>
      </c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</row>
    <row r="190" s="1" customFormat="1" customHeight="1" spans="6:137">
      <c r="F190" s="13" t="s">
        <v>8</v>
      </c>
      <c r="G190" s="13"/>
      <c r="H190" s="13"/>
      <c r="I190" s="13"/>
      <c r="J190" s="13"/>
      <c r="K190" s="8" t="s">
        <v>53</v>
      </c>
      <c r="L190" s="8"/>
      <c r="M190" s="8"/>
      <c r="N190" s="8"/>
      <c r="O190" s="9" t="s">
        <v>38</v>
      </c>
      <c r="P190" s="9"/>
      <c r="Q190" s="41" t="s">
        <v>13</v>
      </c>
      <c r="Z190" s="13" t="s">
        <v>8</v>
      </c>
      <c r="AA190" s="13"/>
      <c r="AB190" s="13"/>
      <c r="AC190" s="13"/>
      <c r="AD190" s="13"/>
      <c r="AE190" s="8" t="s">
        <v>53</v>
      </c>
      <c r="AF190" s="8"/>
      <c r="AG190" s="8"/>
      <c r="AH190" s="8"/>
      <c r="AI190" s="9" t="s">
        <v>38</v>
      </c>
      <c r="AJ190" s="9"/>
      <c r="AK190" s="41" t="s">
        <v>13</v>
      </c>
      <c r="AT190" s="13" t="s">
        <v>8</v>
      </c>
      <c r="AU190" s="13"/>
      <c r="AV190" s="13"/>
      <c r="AW190" s="13"/>
      <c r="AX190" s="13"/>
      <c r="AY190" s="8" t="s">
        <v>53</v>
      </c>
      <c r="AZ190" s="8"/>
      <c r="BA190" s="8"/>
      <c r="BB190" s="8"/>
      <c r="BC190" s="9" t="s">
        <v>38</v>
      </c>
      <c r="BD190" s="9"/>
      <c r="BE190" s="41" t="s">
        <v>13</v>
      </c>
      <c r="BN190" s="13" t="s">
        <v>8</v>
      </c>
      <c r="BO190" s="13"/>
      <c r="BP190" s="13"/>
      <c r="BQ190" s="13"/>
      <c r="BR190" s="13"/>
      <c r="BS190" s="8" t="s">
        <v>53</v>
      </c>
      <c r="BT190" s="8"/>
      <c r="BU190" s="8"/>
      <c r="BV190" s="8"/>
      <c r="BW190" s="9" t="s">
        <v>38</v>
      </c>
      <c r="BX190" s="9"/>
      <c r="BY190" s="41" t="s">
        <v>13</v>
      </c>
      <c r="CH190" s="13" t="s">
        <v>8</v>
      </c>
      <c r="CI190" s="13"/>
      <c r="CJ190" s="13"/>
      <c r="CK190" s="13"/>
      <c r="CL190" s="13"/>
      <c r="CM190" s="8" t="s">
        <v>53</v>
      </c>
      <c r="CN190" s="8"/>
      <c r="CO190" s="8"/>
      <c r="CP190" s="8"/>
      <c r="CQ190" s="9" t="s">
        <v>38</v>
      </c>
      <c r="CR190" s="9"/>
      <c r="CS190" s="41" t="s">
        <v>13</v>
      </c>
      <c r="DB190" s="13" t="s">
        <v>8</v>
      </c>
      <c r="DC190" s="13"/>
      <c r="DD190" s="13"/>
      <c r="DE190" s="13"/>
      <c r="DF190" s="13"/>
      <c r="DG190" s="8" t="s">
        <v>53</v>
      </c>
      <c r="DH190" s="8"/>
      <c r="DI190" s="8"/>
      <c r="DJ190" s="8"/>
      <c r="DK190" s="9" t="s">
        <v>38</v>
      </c>
      <c r="DL190" s="9"/>
      <c r="DM190" s="41" t="s">
        <v>13</v>
      </c>
      <c r="DV190" s="13" t="s">
        <v>8</v>
      </c>
      <c r="DW190" s="13"/>
      <c r="DX190" s="13"/>
      <c r="DY190" s="13"/>
      <c r="DZ190" s="13"/>
      <c r="EA190" s="8" t="s">
        <v>53</v>
      </c>
      <c r="EB190" s="8"/>
      <c r="EC190" s="8"/>
      <c r="ED190" s="8"/>
      <c r="EE190" s="9" t="s">
        <v>38</v>
      </c>
      <c r="EF190" s="9"/>
      <c r="EG190" s="41" t="s">
        <v>13</v>
      </c>
    </row>
    <row r="191" s="1" customFormat="1" customHeight="1" spans="6:137">
      <c r="F191" s="13" t="s">
        <v>54</v>
      </c>
      <c r="G191" s="13" t="s">
        <v>55</v>
      </c>
      <c r="H191" s="13" t="s">
        <v>56</v>
      </c>
      <c r="I191" s="13" t="s">
        <v>57</v>
      </c>
      <c r="J191" s="13" t="s">
        <v>8</v>
      </c>
      <c r="K191" s="8" t="s">
        <v>58</v>
      </c>
      <c r="L191" s="8" t="s">
        <v>26</v>
      </c>
      <c r="M191" s="8" t="s">
        <v>27</v>
      </c>
      <c r="N191" s="42" t="s">
        <v>28</v>
      </c>
      <c r="O191" s="9" t="s">
        <v>59</v>
      </c>
      <c r="P191" s="9" t="s">
        <v>60</v>
      </c>
      <c r="Q191" s="41"/>
      <c r="R191" s="1"/>
      <c r="S191" s="1"/>
      <c r="T191" s="1"/>
      <c r="U191" s="1"/>
      <c r="V191" s="1"/>
      <c r="W191" s="1"/>
      <c r="X191" s="1"/>
      <c r="Y191" s="1"/>
      <c r="Z191" s="13" t="s">
        <v>54</v>
      </c>
      <c r="AA191" s="13" t="s">
        <v>55</v>
      </c>
      <c r="AB191" s="13" t="s">
        <v>56</v>
      </c>
      <c r="AC191" s="13" t="s">
        <v>57</v>
      </c>
      <c r="AD191" s="13" t="s">
        <v>8</v>
      </c>
      <c r="AE191" s="8" t="s">
        <v>58</v>
      </c>
      <c r="AF191" s="8" t="s">
        <v>26</v>
      </c>
      <c r="AG191" s="8" t="s">
        <v>27</v>
      </c>
      <c r="AH191" s="42" t="s">
        <v>28</v>
      </c>
      <c r="AI191" s="9" t="s">
        <v>59</v>
      </c>
      <c r="AJ191" s="9" t="s">
        <v>60</v>
      </c>
      <c r="AK191" s="41"/>
      <c r="AL191" s="1"/>
      <c r="AM191" s="1"/>
      <c r="AN191" s="1"/>
      <c r="AO191" s="1"/>
      <c r="AP191" s="1"/>
      <c r="AQ191" s="1"/>
      <c r="AR191" s="1"/>
      <c r="AS191" s="1"/>
      <c r="AT191" s="13" t="s">
        <v>54</v>
      </c>
      <c r="AU191" s="13" t="s">
        <v>55</v>
      </c>
      <c r="AV191" s="13" t="s">
        <v>56</v>
      </c>
      <c r="AW191" s="13" t="s">
        <v>57</v>
      </c>
      <c r="AX191" s="13" t="s">
        <v>8</v>
      </c>
      <c r="AY191" s="8" t="s">
        <v>58</v>
      </c>
      <c r="AZ191" s="8" t="s">
        <v>26</v>
      </c>
      <c r="BA191" s="8" t="s">
        <v>27</v>
      </c>
      <c r="BB191" s="42" t="s">
        <v>28</v>
      </c>
      <c r="BC191" s="9" t="s">
        <v>59</v>
      </c>
      <c r="BD191" s="9" t="s">
        <v>60</v>
      </c>
      <c r="BE191" s="41"/>
      <c r="BF191" s="1"/>
      <c r="BG191" s="1"/>
      <c r="BH191" s="1"/>
      <c r="BI191" s="1"/>
      <c r="BJ191" s="1"/>
      <c r="BK191" s="1"/>
      <c r="BL191" s="1"/>
      <c r="BM191" s="1"/>
      <c r="BN191" s="13" t="s">
        <v>54</v>
      </c>
      <c r="BO191" s="13" t="s">
        <v>55</v>
      </c>
      <c r="BP191" s="13" t="s">
        <v>56</v>
      </c>
      <c r="BQ191" s="13" t="s">
        <v>57</v>
      </c>
      <c r="BR191" s="13" t="s">
        <v>8</v>
      </c>
      <c r="BS191" s="8" t="s">
        <v>58</v>
      </c>
      <c r="BT191" s="8" t="s">
        <v>26</v>
      </c>
      <c r="BU191" s="8" t="s">
        <v>27</v>
      </c>
      <c r="BV191" s="42" t="s">
        <v>28</v>
      </c>
      <c r="BW191" s="9" t="s">
        <v>59</v>
      </c>
      <c r="BX191" s="9" t="s">
        <v>60</v>
      </c>
      <c r="BY191" s="41"/>
      <c r="BZ191" s="1"/>
      <c r="CA191" s="1"/>
      <c r="CB191" s="1"/>
      <c r="CC191" s="1"/>
      <c r="CD191" s="1"/>
      <c r="CE191" s="1"/>
      <c r="CF191" s="1"/>
      <c r="CG191" s="1"/>
      <c r="CH191" s="13" t="s">
        <v>54</v>
      </c>
      <c r="CI191" s="13" t="s">
        <v>55</v>
      </c>
      <c r="CJ191" s="13" t="s">
        <v>56</v>
      </c>
      <c r="CK191" s="13" t="s">
        <v>57</v>
      </c>
      <c r="CL191" s="13" t="s">
        <v>8</v>
      </c>
      <c r="CM191" s="8" t="s">
        <v>58</v>
      </c>
      <c r="CN191" s="8" t="s">
        <v>26</v>
      </c>
      <c r="CO191" s="8" t="s">
        <v>27</v>
      </c>
      <c r="CP191" s="42" t="s">
        <v>28</v>
      </c>
      <c r="CQ191" s="9" t="s">
        <v>59</v>
      </c>
      <c r="CR191" s="9" t="s">
        <v>60</v>
      </c>
      <c r="CS191" s="41"/>
      <c r="CT191" s="1"/>
      <c r="CU191" s="1"/>
      <c r="CV191" s="1"/>
      <c r="CW191" s="1"/>
      <c r="CX191" s="1"/>
      <c r="CY191" s="1"/>
      <c r="CZ191" s="1"/>
      <c r="DA191" s="1"/>
      <c r="DB191" s="13" t="s">
        <v>54</v>
      </c>
      <c r="DC191" s="13" t="s">
        <v>55</v>
      </c>
      <c r="DD191" s="13" t="s">
        <v>56</v>
      </c>
      <c r="DE191" s="13" t="s">
        <v>57</v>
      </c>
      <c r="DF191" s="13" t="s">
        <v>8</v>
      </c>
      <c r="DG191" s="8" t="s">
        <v>58</v>
      </c>
      <c r="DH191" s="8" t="s">
        <v>26</v>
      </c>
      <c r="DI191" s="8" t="s">
        <v>27</v>
      </c>
      <c r="DJ191" s="42" t="s">
        <v>28</v>
      </c>
      <c r="DK191" s="9" t="s">
        <v>59</v>
      </c>
      <c r="DL191" s="9" t="s">
        <v>60</v>
      </c>
      <c r="DM191" s="41"/>
      <c r="DN191" s="1"/>
      <c r="DO191" s="1"/>
      <c r="DP191" s="1"/>
      <c r="DQ191" s="1"/>
      <c r="DR191" s="1"/>
      <c r="DS191" s="1"/>
      <c r="DT191" s="1"/>
      <c r="DU191" s="1"/>
      <c r="DV191" s="13" t="s">
        <v>54</v>
      </c>
      <c r="DW191" s="13" t="s">
        <v>55</v>
      </c>
      <c r="DX191" s="13" t="s">
        <v>56</v>
      </c>
      <c r="DY191" s="13" t="s">
        <v>57</v>
      </c>
      <c r="DZ191" s="13" t="s">
        <v>8</v>
      </c>
      <c r="EA191" s="8" t="s">
        <v>58</v>
      </c>
      <c r="EB191" s="8" t="s">
        <v>26</v>
      </c>
      <c r="EC191" s="8" t="s">
        <v>27</v>
      </c>
      <c r="ED191" s="42" t="s">
        <v>28</v>
      </c>
      <c r="EE191" s="9" t="s">
        <v>59</v>
      </c>
      <c r="EF191" s="9" t="s">
        <v>60</v>
      </c>
      <c r="EG191" s="41"/>
    </row>
    <row r="192" s="1" customFormat="1" customHeight="1" spans="6:137">
      <c r="F192" s="11">
        <v>2536</v>
      </c>
      <c r="G192" s="12">
        <v>1.728</v>
      </c>
      <c r="H192" s="11">
        <v>1</v>
      </c>
      <c r="I192" s="11">
        <v>0</v>
      </c>
      <c r="J192" s="13">
        <f t="shared" ref="J192:J202" si="404">F192*G192*H192+I192</f>
        <v>4382.208</v>
      </c>
      <c r="K192" s="11">
        <v>1</v>
      </c>
      <c r="L192" s="11">
        <v>0.95</v>
      </c>
      <c r="M192" s="11">
        <v>2.09</v>
      </c>
      <c r="N192" s="42">
        <f t="shared" ref="N192:N202" si="405">L192*M192+1</f>
        <v>2.9855</v>
      </c>
      <c r="O192" s="11">
        <v>1.15</v>
      </c>
      <c r="P192" s="9">
        <v>0.5</v>
      </c>
      <c r="Q192" s="43">
        <f t="shared" ref="Q192:Q202" si="406">J192*K192*N192*O192*P192</f>
        <v>7522.7721408</v>
      </c>
      <c r="Z192" s="11">
        <v>2536</v>
      </c>
      <c r="AA192" s="12">
        <v>1.728</v>
      </c>
      <c r="AB192" s="11">
        <v>1</v>
      </c>
      <c r="AC192" s="11">
        <v>0</v>
      </c>
      <c r="AD192" s="13">
        <f t="shared" ref="AD192:AD202" si="407">Z192*AA192*AB192+AC192</f>
        <v>4382.208</v>
      </c>
      <c r="AE192" s="11">
        <v>1</v>
      </c>
      <c r="AF192" s="11">
        <v>0.95</v>
      </c>
      <c r="AG192" s="11">
        <v>2.09</v>
      </c>
      <c r="AH192" s="42">
        <f t="shared" ref="AH192:AH202" si="408">AF192*AG192+1</f>
        <v>2.9855</v>
      </c>
      <c r="AI192" s="11">
        <v>1.15</v>
      </c>
      <c r="AJ192" s="9">
        <v>0.5</v>
      </c>
      <c r="AK192" s="43">
        <f t="shared" ref="AK192:AK202" si="409">AD192*AE192*AH192*AI192*AJ192</f>
        <v>7522.7721408</v>
      </c>
      <c r="AT192" s="11">
        <v>2536</v>
      </c>
      <c r="AU192" s="12">
        <v>1.728</v>
      </c>
      <c r="AV192" s="11">
        <v>1</v>
      </c>
      <c r="AW192" s="11">
        <v>0</v>
      </c>
      <c r="AX192" s="13">
        <f t="shared" ref="AX192:AX202" si="410">AT192*AU192*AV192+AW192</f>
        <v>4382.208</v>
      </c>
      <c r="AY192" s="11">
        <v>1</v>
      </c>
      <c r="AZ192" s="11">
        <v>0.95</v>
      </c>
      <c r="BA192" s="11">
        <v>2.09</v>
      </c>
      <c r="BB192" s="42">
        <f t="shared" ref="BB192:BB202" si="411">AZ192*BA192+1</f>
        <v>2.9855</v>
      </c>
      <c r="BC192" s="11">
        <v>1.15</v>
      </c>
      <c r="BD192" s="9">
        <v>0.5</v>
      </c>
      <c r="BE192" s="43">
        <f t="shared" ref="BE192:BE202" si="412">AX192*AY192*BB192*BC192*BD192</f>
        <v>7522.7721408</v>
      </c>
      <c r="BN192" s="11">
        <v>2536</v>
      </c>
      <c r="BO192" s="12">
        <v>1.728</v>
      </c>
      <c r="BP192" s="11">
        <v>1</v>
      </c>
      <c r="BQ192" s="11">
        <v>0</v>
      </c>
      <c r="BR192" s="13">
        <f t="shared" ref="BR192:BR202" si="413">BN192*BO192*BP192+BQ192</f>
        <v>4382.208</v>
      </c>
      <c r="BS192" s="11">
        <v>1</v>
      </c>
      <c r="BT192" s="11">
        <v>0.95</v>
      </c>
      <c r="BU192" s="11">
        <v>2.09</v>
      </c>
      <c r="BV192" s="42">
        <f t="shared" ref="BV192:BV202" si="414">BT192*BU192+1</f>
        <v>2.9855</v>
      </c>
      <c r="BW192" s="11">
        <v>1.15</v>
      </c>
      <c r="BX192" s="9">
        <v>0.5</v>
      </c>
      <c r="BY192" s="43">
        <f t="shared" ref="BY192:BY202" si="415">BR192*BS192*BV192*BW192*BX192</f>
        <v>7522.7721408</v>
      </c>
      <c r="CH192" s="11">
        <v>2536</v>
      </c>
      <c r="CI192" s="12">
        <v>1.728</v>
      </c>
      <c r="CJ192" s="11">
        <v>1</v>
      </c>
      <c r="CK192" s="11">
        <v>0</v>
      </c>
      <c r="CL192" s="13">
        <f t="shared" ref="CL192:CL202" si="416">CH192*CI192*CJ192+CK192</f>
        <v>4382.208</v>
      </c>
      <c r="CM192" s="11">
        <v>1</v>
      </c>
      <c r="CN192" s="11">
        <v>0.95</v>
      </c>
      <c r="CO192" s="11">
        <v>2.09</v>
      </c>
      <c r="CP192" s="42">
        <f t="shared" ref="CP192:CP202" si="417">CN192*CO192+1</f>
        <v>2.9855</v>
      </c>
      <c r="CQ192" s="11">
        <v>1.15</v>
      </c>
      <c r="CR192" s="9">
        <v>0.5</v>
      </c>
      <c r="CS192" s="43">
        <f t="shared" ref="CS192:CS202" si="418">CL192*CM192*CP192*CQ192*CR192</f>
        <v>7522.7721408</v>
      </c>
      <c r="DB192" s="11">
        <v>2536</v>
      </c>
      <c r="DC192" s="12">
        <v>1.728</v>
      </c>
      <c r="DD192" s="11">
        <v>1</v>
      </c>
      <c r="DE192" s="11">
        <v>0</v>
      </c>
      <c r="DF192" s="13">
        <f t="shared" ref="DF192:DF202" si="419">DB192*DC192*DD192+DE192</f>
        <v>4382.208</v>
      </c>
      <c r="DG192" s="11">
        <v>1</v>
      </c>
      <c r="DH192" s="11">
        <v>0.95</v>
      </c>
      <c r="DI192" s="11">
        <v>2.09</v>
      </c>
      <c r="DJ192" s="42">
        <f t="shared" ref="DJ192:DJ202" si="420">DH192*DI192+1</f>
        <v>2.9855</v>
      </c>
      <c r="DK192" s="11">
        <v>1.15</v>
      </c>
      <c r="DL192" s="9">
        <v>0.5</v>
      </c>
      <c r="DM192" s="43">
        <f t="shared" ref="DM192:DM202" si="421">DF192*DG192*DJ192*DK192*DL192</f>
        <v>7522.7721408</v>
      </c>
      <c r="DV192" s="11">
        <v>2536</v>
      </c>
      <c r="DW192" s="12">
        <v>1.728</v>
      </c>
      <c r="DX192" s="11">
        <v>1</v>
      </c>
      <c r="DY192" s="11">
        <v>0</v>
      </c>
      <c r="DZ192" s="13">
        <f t="shared" ref="DZ192:DZ202" si="422">DV192*DW192*DX192+DY192</f>
        <v>4382.208</v>
      </c>
      <c r="EA192" s="11">
        <v>1</v>
      </c>
      <c r="EB192" s="11">
        <v>0.95</v>
      </c>
      <c r="EC192" s="11">
        <v>2.09</v>
      </c>
      <c r="ED192" s="42">
        <f t="shared" ref="ED192:ED202" si="423">EB192*EC192+1</f>
        <v>2.9855</v>
      </c>
      <c r="EE192" s="11">
        <v>1.15</v>
      </c>
      <c r="EF192" s="9">
        <v>0.5</v>
      </c>
      <c r="EG192" s="43">
        <f t="shared" ref="EG192:EG202" si="424">DZ192*EA192*ED192*EE192*EF192</f>
        <v>7522.7721408</v>
      </c>
    </row>
    <row r="193" s="1" customFormat="1" customHeight="1" spans="6:137">
      <c r="F193" s="11">
        <v>2536</v>
      </c>
      <c r="G193" s="12">
        <v>1.728</v>
      </c>
      <c r="H193" s="11">
        <v>1</v>
      </c>
      <c r="I193" s="11">
        <v>0</v>
      </c>
      <c r="J193" s="13">
        <f t="shared" si="404"/>
        <v>4382.208</v>
      </c>
      <c r="K193" s="11">
        <v>1</v>
      </c>
      <c r="L193" s="11">
        <v>0.95</v>
      </c>
      <c r="M193" s="11">
        <v>2.09</v>
      </c>
      <c r="N193" s="42">
        <f t="shared" si="405"/>
        <v>2.9855</v>
      </c>
      <c r="O193" s="11">
        <v>1.15</v>
      </c>
      <c r="P193" s="9">
        <v>0.5</v>
      </c>
      <c r="Q193" s="43">
        <f t="shared" si="406"/>
        <v>7522.7721408</v>
      </c>
      <c r="Z193" s="11">
        <v>2536</v>
      </c>
      <c r="AA193" s="12">
        <v>1.728</v>
      </c>
      <c r="AB193" s="11">
        <v>1</v>
      </c>
      <c r="AC193" s="11">
        <v>0</v>
      </c>
      <c r="AD193" s="13">
        <f t="shared" si="407"/>
        <v>4382.208</v>
      </c>
      <c r="AE193" s="11">
        <v>1</v>
      </c>
      <c r="AF193" s="11">
        <v>0.95</v>
      </c>
      <c r="AG193" s="11">
        <v>2.09</v>
      </c>
      <c r="AH193" s="42">
        <f t="shared" si="408"/>
        <v>2.9855</v>
      </c>
      <c r="AI193" s="11">
        <v>1.15</v>
      </c>
      <c r="AJ193" s="9">
        <v>0.5</v>
      </c>
      <c r="AK193" s="43">
        <f t="shared" si="409"/>
        <v>7522.7721408</v>
      </c>
      <c r="AT193" s="11">
        <v>2536</v>
      </c>
      <c r="AU193" s="12">
        <v>1.728</v>
      </c>
      <c r="AV193" s="11">
        <v>1</v>
      </c>
      <c r="AW193" s="11">
        <v>0</v>
      </c>
      <c r="AX193" s="13">
        <f t="shared" si="410"/>
        <v>4382.208</v>
      </c>
      <c r="AY193" s="11">
        <v>1</v>
      </c>
      <c r="AZ193" s="11">
        <v>0.95</v>
      </c>
      <c r="BA193" s="11">
        <v>2.09</v>
      </c>
      <c r="BB193" s="42">
        <f t="shared" si="411"/>
        <v>2.9855</v>
      </c>
      <c r="BC193" s="11">
        <v>1.15</v>
      </c>
      <c r="BD193" s="9">
        <v>0.5</v>
      </c>
      <c r="BE193" s="43">
        <f t="shared" si="412"/>
        <v>7522.7721408</v>
      </c>
      <c r="BN193" s="11">
        <v>2536</v>
      </c>
      <c r="BO193" s="12">
        <v>1.728</v>
      </c>
      <c r="BP193" s="11">
        <v>1</v>
      </c>
      <c r="BQ193" s="11">
        <v>0</v>
      </c>
      <c r="BR193" s="13">
        <f t="shared" si="413"/>
        <v>4382.208</v>
      </c>
      <c r="BS193" s="11">
        <v>1</v>
      </c>
      <c r="BT193" s="11">
        <v>0.95</v>
      </c>
      <c r="BU193" s="11">
        <v>2.09</v>
      </c>
      <c r="BV193" s="42">
        <f t="shared" si="414"/>
        <v>2.9855</v>
      </c>
      <c r="BW193" s="11">
        <v>1.15</v>
      </c>
      <c r="BX193" s="9">
        <v>0.5</v>
      </c>
      <c r="BY193" s="43">
        <f t="shared" si="415"/>
        <v>7522.7721408</v>
      </c>
      <c r="CH193" s="11">
        <v>2536</v>
      </c>
      <c r="CI193" s="12">
        <v>1.728</v>
      </c>
      <c r="CJ193" s="11">
        <v>1</v>
      </c>
      <c r="CK193" s="11">
        <v>0</v>
      </c>
      <c r="CL193" s="13">
        <f t="shared" si="416"/>
        <v>4382.208</v>
      </c>
      <c r="CM193" s="11">
        <v>1</v>
      </c>
      <c r="CN193" s="11">
        <v>0.95</v>
      </c>
      <c r="CO193" s="11">
        <v>2.09</v>
      </c>
      <c r="CP193" s="42">
        <f t="shared" si="417"/>
        <v>2.9855</v>
      </c>
      <c r="CQ193" s="11">
        <v>1.15</v>
      </c>
      <c r="CR193" s="9">
        <v>0.5</v>
      </c>
      <c r="CS193" s="43">
        <f t="shared" si="418"/>
        <v>7522.7721408</v>
      </c>
      <c r="DB193" s="11">
        <v>2536</v>
      </c>
      <c r="DC193" s="12">
        <v>1.728</v>
      </c>
      <c r="DD193" s="11">
        <v>1</v>
      </c>
      <c r="DE193" s="11">
        <v>0</v>
      </c>
      <c r="DF193" s="13">
        <f t="shared" si="419"/>
        <v>4382.208</v>
      </c>
      <c r="DG193" s="11">
        <v>1</v>
      </c>
      <c r="DH193" s="11">
        <v>0.95</v>
      </c>
      <c r="DI193" s="11">
        <v>2.09</v>
      </c>
      <c r="DJ193" s="42">
        <f t="shared" si="420"/>
        <v>2.9855</v>
      </c>
      <c r="DK193" s="11">
        <v>1.15</v>
      </c>
      <c r="DL193" s="9">
        <v>0.5</v>
      </c>
      <c r="DM193" s="43">
        <f t="shared" si="421"/>
        <v>7522.7721408</v>
      </c>
      <c r="DV193" s="11">
        <v>2536</v>
      </c>
      <c r="DW193" s="12">
        <v>1.728</v>
      </c>
      <c r="DX193" s="11">
        <v>1</v>
      </c>
      <c r="DY193" s="11">
        <v>0</v>
      </c>
      <c r="DZ193" s="13">
        <f t="shared" si="422"/>
        <v>4382.208</v>
      </c>
      <c r="EA193" s="11">
        <v>1</v>
      </c>
      <c r="EB193" s="11">
        <v>0.95</v>
      </c>
      <c r="EC193" s="11">
        <v>2.09</v>
      </c>
      <c r="ED193" s="42">
        <f t="shared" si="423"/>
        <v>2.9855</v>
      </c>
      <c r="EE193" s="11">
        <v>1.15</v>
      </c>
      <c r="EF193" s="9">
        <v>0.5</v>
      </c>
      <c r="EG193" s="43">
        <f t="shared" si="424"/>
        <v>7522.7721408</v>
      </c>
    </row>
    <row r="194" s="1" customFormat="1" customHeight="1" spans="6:137">
      <c r="F194" s="11">
        <v>2536</v>
      </c>
      <c r="G194" s="12">
        <v>1.728</v>
      </c>
      <c r="H194" s="11">
        <v>1</v>
      </c>
      <c r="I194" s="11">
        <v>0</v>
      </c>
      <c r="J194" s="13">
        <f t="shared" si="404"/>
        <v>4382.208</v>
      </c>
      <c r="K194" s="11">
        <v>1</v>
      </c>
      <c r="L194" s="11">
        <v>0.95</v>
      </c>
      <c r="M194" s="11">
        <v>2.09</v>
      </c>
      <c r="N194" s="42">
        <f t="shared" si="405"/>
        <v>2.9855</v>
      </c>
      <c r="O194" s="11">
        <v>1.15</v>
      </c>
      <c r="P194" s="9">
        <v>0.5</v>
      </c>
      <c r="Q194" s="43">
        <f t="shared" si="406"/>
        <v>7522.7721408</v>
      </c>
      <c r="Z194" s="11">
        <v>2536</v>
      </c>
      <c r="AA194" s="12">
        <v>1.728</v>
      </c>
      <c r="AB194" s="11">
        <v>1</v>
      </c>
      <c r="AC194" s="11">
        <v>0</v>
      </c>
      <c r="AD194" s="13">
        <f t="shared" si="407"/>
        <v>4382.208</v>
      </c>
      <c r="AE194" s="11">
        <v>1</v>
      </c>
      <c r="AF194" s="11">
        <v>0.95</v>
      </c>
      <c r="AG194" s="11">
        <v>2.09</v>
      </c>
      <c r="AH194" s="42">
        <f t="shared" si="408"/>
        <v>2.9855</v>
      </c>
      <c r="AI194" s="11">
        <v>1.15</v>
      </c>
      <c r="AJ194" s="9">
        <v>0.5</v>
      </c>
      <c r="AK194" s="43">
        <f t="shared" si="409"/>
        <v>7522.7721408</v>
      </c>
      <c r="AT194" s="11">
        <v>2536</v>
      </c>
      <c r="AU194" s="12">
        <v>1.728</v>
      </c>
      <c r="AV194" s="11">
        <v>1</v>
      </c>
      <c r="AW194" s="11">
        <v>0</v>
      </c>
      <c r="AX194" s="13">
        <f t="shared" si="410"/>
        <v>4382.208</v>
      </c>
      <c r="AY194" s="11">
        <v>1</v>
      </c>
      <c r="AZ194" s="11">
        <v>0.95</v>
      </c>
      <c r="BA194" s="11">
        <v>2.09</v>
      </c>
      <c r="BB194" s="42">
        <f t="shared" si="411"/>
        <v>2.9855</v>
      </c>
      <c r="BC194" s="11">
        <v>1.15</v>
      </c>
      <c r="BD194" s="9">
        <v>0.5</v>
      </c>
      <c r="BE194" s="43">
        <f t="shared" si="412"/>
        <v>7522.7721408</v>
      </c>
      <c r="BN194" s="11">
        <v>2536</v>
      </c>
      <c r="BO194" s="12">
        <v>1.728</v>
      </c>
      <c r="BP194" s="11">
        <v>1</v>
      </c>
      <c r="BQ194" s="11">
        <v>0</v>
      </c>
      <c r="BR194" s="13">
        <f t="shared" si="413"/>
        <v>4382.208</v>
      </c>
      <c r="BS194" s="11">
        <v>1</v>
      </c>
      <c r="BT194" s="11">
        <v>0.95</v>
      </c>
      <c r="BU194" s="11">
        <v>2.09</v>
      </c>
      <c r="BV194" s="42">
        <f t="shared" si="414"/>
        <v>2.9855</v>
      </c>
      <c r="BW194" s="11">
        <v>1.15</v>
      </c>
      <c r="BX194" s="9">
        <v>0.5</v>
      </c>
      <c r="BY194" s="43">
        <f t="shared" si="415"/>
        <v>7522.7721408</v>
      </c>
      <c r="CH194" s="11">
        <v>2536</v>
      </c>
      <c r="CI194" s="12">
        <v>1.728</v>
      </c>
      <c r="CJ194" s="11">
        <v>1</v>
      </c>
      <c r="CK194" s="11">
        <v>0</v>
      </c>
      <c r="CL194" s="13">
        <f t="shared" si="416"/>
        <v>4382.208</v>
      </c>
      <c r="CM194" s="11">
        <v>1</v>
      </c>
      <c r="CN194" s="11">
        <v>0.95</v>
      </c>
      <c r="CO194" s="11">
        <v>2.09</v>
      </c>
      <c r="CP194" s="42">
        <f t="shared" si="417"/>
        <v>2.9855</v>
      </c>
      <c r="CQ194" s="11">
        <v>1.15</v>
      </c>
      <c r="CR194" s="9">
        <v>0.5</v>
      </c>
      <c r="CS194" s="43">
        <f t="shared" si="418"/>
        <v>7522.7721408</v>
      </c>
      <c r="DB194" s="11">
        <v>2536</v>
      </c>
      <c r="DC194" s="12">
        <v>1.728</v>
      </c>
      <c r="DD194" s="11">
        <v>1</v>
      </c>
      <c r="DE194" s="11">
        <v>0</v>
      </c>
      <c r="DF194" s="13">
        <f t="shared" si="419"/>
        <v>4382.208</v>
      </c>
      <c r="DG194" s="11">
        <v>1</v>
      </c>
      <c r="DH194" s="11">
        <v>0.95</v>
      </c>
      <c r="DI194" s="11">
        <v>2.09</v>
      </c>
      <c r="DJ194" s="42">
        <f t="shared" si="420"/>
        <v>2.9855</v>
      </c>
      <c r="DK194" s="11">
        <v>1.15</v>
      </c>
      <c r="DL194" s="9">
        <v>0.5</v>
      </c>
      <c r="DM194" s="43">
        <f t="shared" si="421"/>
        <v>7522.7721408</v>
      </c>
      <c r="DV194" s="11">
        <v>2536</v>
      </c>
      <c r="DW194" s="12">
        <v>1.728</v>
      </c>
      <c r="DX194" s="11">
        <v>1</v>
      </c>
      <c r="DY194" s="11">
        <v>0</v>
      </c>
      <c r="DZ194" s="13">
        <f t="shared" si="422"/>
        <v>4382.208</v>
      </c>
      <c r="EA194" s="11">
        <v>1</v>
      </c>
      <c r="EB194" s="11">
        <v>0.95</v>
      </c>
      <c r="EC194" s="11">
        <v>2.09</v>
      </c>
      <c r="ED194" s="42">
        <f t="shared" si="423"/>
        <v>2.9855</v>
      </c>
      <c r="EE194" s="11">
        <v>1.15</v>
      </c>
      <c r="EF194" s="9">
        <v>0.5</v>
      </c>
      <c r="EG194" s="43">
        <f t="shared" si="424"/>
        <v>7522.7721408</v>
      </c>
    </row>
    <row r="195" s="1" customFormat="1" customHeight="1" spans="6:137">
      <c r="F195" s="11">
        <v>2536</v>
      </c>
      <c r="G195" s="12">
        <v>1.728</v>
      </c>
      <c r="H195" s="11">
        <v>1</v>
      </c>
      <c r="I195" s="11">
        <v>0</v>
      </c>
      <c r="J195" s="13">
        <f t="shared" si="404"/>
        <v>4382.208</v>
      </c>
      <c r="K195" s="11">
        <v>1</v>
      </c>
      <c r="L195" s="11">
        <v>0.95</v>
      </c>
      <c r="M195" s="11">
        <v>2.09</v>
      </c>
      <c r="N195" s="42">
        <f t="shared" si="405"/>
        <v>2.9855</v>
      </c>
      <c r="O195" s="11">
        <v>1.15</v>
      </c>
      <c r="P195" s="9">
        <v>0.5</v>
      </c>
      <c r="Q195" s="43">
        <f t="shared" si="406"/>
        <v>7522.7721408</v>
      </c>
      <c r="Z195" s="11">
        <v>2536</v>
      </c>
      <c r="AA195" s="12">
        <v>1.728</v>
      </c>
      <c r="AB195" s="11">
        <v>1</v>
      </c>
      <c r="AC195" s="11">
        <v>0</v>
      </c>
      <c r="AD195" s="13">
        <f t="shared" si="407"/>
        <v>4382.208</v>
      </c>
      <c r="AE195" s="11">
        <v>1</v>
      </c>
      <c r="AF195" s="11">
        <v>0.95</v>
      </c>
      <c r="AG195" s="11">
        <v>2.09</v>
      </c>
      <c r="AH195" s="42">
        <f t="shared" si="408"/>
        <v>2.9855</v>
      </c>
      <c r="AI195" s="11">
        <v>1.15</v>
      </c>
      <c r="AJ195" s="9">
        <v>0.5</v>
      </c>
      <c r="AK195" s="43">
        <f t="shared" si="409"/>
        <v>7522.7721408</v>
      </c>
      <c r="AT195" s="11">
        <v>2536</v>
      </c>
      <c r="AU195" s="12">
        <v>1.728</v>
      </c>
      <c r="AV195" s="11">
        <v>1</v>
      </c>
      <c r="AW195" s="11">
        <v>0</v>
      </c>
      <c r="AX195" s="13">
        <f t="shared" si="410"/>
        <v>4382.208</v>
      </c>
      <c r="AY195" s="11">
        <v>1</v>
      </c>
      <c r="AZ195" s="11">
        <v>0.95</v>
      </c>
      <c r="BA195" s="11">
        <v>2.09</v>
      </c>
      <c r="BB195" s="42">
        <f t="shared" si="411"/>
        <v>2.9855</v>
      </c>
      <c r="BC195" s="11">
        <v>1.15</v>
      </c>
      <c r="BD195" s="9">
        <v>0.5</v>
      </c>
      <c r="BE195" s="43">
        <f t="shared" si="412"/>
        <v>7522.7721408</v>
      </c>
      <c r="BN195" s="11">
        <v>2536</v>
      </c>
      <c r="BO195" s="12">
        <v>1.728</v>
      </c>
      <c r="BP195" s="11">
        <v>1</v>
      </c>
      <c r="BQ195" s="11">
        <v>0</v>
      </c>
      <c r="BR195" s="13">
        <f t="shared" si="413"/>
        <v>4382.208</v>
      </c>
      <c r="BS195" s="11">
        <v>1</v>
      </c>
      <c r="BT195" s="11">
        <v>0.95</v>
      </c>
      <c r="BU195" s="11">
        <v>2.09</v>
      </c>
      <c r="BV195" s="42">
        <f t="shared" si="414"/>
        <v>2.9855</v>
      </c>
      <c r="BW195" s="11">
        <v>1.15</v>
      </c>
      <c r="BX195" s="9">
        <v>0.5</v>
      </c>
      <c r="BY195" s="43">
        <f t="shared" si="415"/>
        <v>7522.7721408</v>
      </c>
      <c r="CH195" s="11">
        <v>2536</v>
      </c>
      <c r="CI195" s="12">
        <v>1.728</v>
      </c>
      <c r="CJ195" s="11">
        <v>1</v>
      </c>
      <c r="CK195" s="11">
        <v>0</v>
      </c>
      <c r="CL195" s="13">
        <f t="shared" si="416"/>
        <v>4382.208</v>
      </c>
      <c r="CM195" s="11">
        <v>1</v>
      </c>
      <c r="CN195" s="11">
        <v>0.95</v>
      </c>
      <c r="CO195" s="11">
        <v>2.09</v>
      </c>
      <c r="CP195" s="42">
        <f t="shared" si="417"/>
        <v>2.9855</v>
      </c>
      <c r="CQ195" s="11">
        <v>1.15</v>
      </c>
      <c r="CR195" s="9">
        <v>0.5</v>
      </c>
      <c r="CS195" s="43">
        <f t="shared" si="418"/>
        <v>7522.7721408</v>
      </c>
      <c r="DB195" s="11">
        <v>2536</v>
      </c>
      <c r="DC195" s="12">
        <v>1.728</v>
      </c>
      <c r="DD195" s="11">
        <v>1</v>
      </c>
      <c r="DE195" s="11">
        <v>0</v>
      </c>
      <c r="DF195" s="13">
        <f t="shared" si="419"/>
        <v>4382.208</v>
      </c>
      <c r="DG195" s="11">
        <v>1</v>
      </c>
      <c r="DH195" s="11">
        <v>0.95</v>
      </c>
      <c r="DI195" s="11">
        <v>2.09</v>
      </c>
      <c r="DJ195" s="42">
        <f t="shared" si="420"/>
        <v>2.9855</v>
      </c>
      <c r="DK195" s="11">
        <v>1.15</v>
      </c>
      <c r="DL195" s="9">
        <v>0.5</v>
      </c>
      <c r="DM195" s="43">
        <f t="shared" si="421"/>
        <v>7522.7721408</v>
      </c>
      <c r="DV195" s="11">
        <v>2536</v>
      </c>
      <c r="DW195" s="12">
        <v>1.728</v>
      </c>
      <c r="DX195" s="11">
        <v>1</v>
      </c>
      <c r="DY195" s="11">
        <v>0</v>
      </c>
      <c r="DZ195" s="13">
        <f t="shared" si="422"/>
        <v>4382.208</v>
      </c>
      <c r="EA195" s="11">
        <v>1</v>
      </c>
      <c r="EB195" s="11">
        <v>0.95</v>
      </c>
      <c r="EC195" s="11">
        <v>2.09</v>
      </c>
      <c r="ED195" s="42">
        <f t="shared" si="423"/>
        <v>2.9855</v>
      </c>
      <c r="EE195" s="11">
        <v>1.15</v>
      </c>
      <c r="EF195" s="9">
        <v>0.5</v>
      </c>
      <c r="EG195" s="43">
        <f t="shared" si="424"/>
        <v>7522.7721408</v>
      </c>
    </row>
    <row r="196" s="1" customFormat="1" customHeight="1" spans="6:137">
      <c r="F196" s="11">
        <v>2536</v>
      </c>
      <c r="G196" s="12">
        <v>1.728</v>
      </c>
      <c r="H196" s="11">
        <v>1</v>
      </c>
      <c r="I196" s="11">
        <v>0</v>
      </c>
      <c r="J196" s="13">
        <f t="shared" si="404"/>
        <v>4382.208</v>
      </c>
      <c r="K196" s="11">
        <v>1</v>
      </c>
      <c r="L196" s="11">
        <v>0.95</v>
      </c>
      <c r="M196" s="11">
        <v>2.09</v>
      </c>
      <c r="N196" s="42">
        <f t="shared" si="405"/>
        <v>2.9855</v>
      </c>
      <c r="O196" s="11">
        <v>1.15</v>
      </c>
      <c r="P196" s="9">
        <v>0.5</v>
      </c>
      <c r="Q196" s="43">
        <f t="shared" si="406"/>
        <v>7522.7721408</v>
      </c>
      <c r="Z196" s="11">
        <v>2536</v>
      </c>
      <c r="AA196" s="12">
        <v>1.728</v>
      </c>
      <c r="AB196" s="11">
        <v>1</v>
      </c>
      <c r="AC196" s="11">
        <v>0</v>
      </c>
      <c r="AD196" s="13">
        <f t="shared" si="407"/>
        <v>4382.208</v>
      </c>
      <c r="AE196" s="11">
        <v>1</v>
      </c>
      <c r="AF196" s="11">
        <v>0.95</v>
      </c>
      <c r="AG196" s="11">
        <v>2.09</v>
      </c>
      <c r="AH196" s="42">
        <f t="shared" si="408"/>
        <v>2.9855</v>
      </c>
      <c r="AI196" s="11">
        <v>1.15</v>
      </c>
      <c r="AJ196" s="9">
        <v>0.5</v>
      </c>
      <c r="AK196" s="43">
        <f t="shared" si="409"/>
        <v>7522.7721408</v>
      </c>
      <c r="AT196" s="11">
        <v>2536</v>
      </c>
      <c r="AU196" s="12">
        <v>1.728</v>
      </c>
      <c r="AV196" s="11">
        <v>1</v>
      </c>
      <c r="AW196" s="11">
        <v>0</v>
      </c>
      <c r="AX196" s="13">
        <f t="shared" si="410"/>
        <v>4382.208</v>
      </c>
      <c r="AY196" s="11">
        <v>1</v>
      </c>
      <c r="AZ196" s="11">
        <v>0.95</v>
      </c>
      <c r="BA196" s="11">
        <v>2.09</v>
      </c>
      <c r="BB196" s="42">
        <f t="shared" si="411"/>
        <v>2.9855</v>
      </c>
      <c r="BC196" s="11">
        <v>1.15</v>
      </c>
      <c r="BD196" s="9">
        <v>0.5</v>
      </c>
      <c r="BE196" s="43">
        <f t="shared" si="412"/>
        <v>7522.7721408</v>
      </c>
      <c r="BN196" s="11">
        <v>2536</v>
      </c>
      <c r="BO196" s="12">
        <v>1.728</v>
      </c>
      <c r="BP196" s="11">
        <v>1</v>
      </c>
      <c r="BQ196" s="11">
        <v>0</v>
      </c>
      <c r="BR196" s="13">
        <f t="shared" si="413"/>
        <v>4382.208</v>
      </c>
      <c r="BS196" s="11">
        <v>1</v>
      </c>
      <c r="BT196" s="11">
        <v>0.95</v>
      </c>
      <c r="BU196" s="11">
        <v>2.09</v>
      </c>
      <c r="BV196" s="42">
        <f t="shared" si="414"/>
        <v>2.9855</v>
      </c>
      <c r="BW196" s="11">
        <v>1.15</v>
      </c>
      <c r="BX196" s="9">
        <v>0.5</v>
      </c>
      <c r="BY196" s="43">
        <f t="shared" si="415"/>
        <v>7522.7721408</v>
      </c>
      <c r="CH196" s="11">
        <v>2536</v>
      </c>
      <c r="CI196" s="12">
        <v>1.728</v>
      </c>
      <c r="CJ196" s="11">
        <v>1</v>
      </c>
      <c r="CK196" s="11">
        <v>0</v>
      </c>
      <c r="CL196" s="13">
        <f t="shared" si="416"/>
        <v>4382.208</v>
      </c>
      <c r="CM196" s="11">
        <v>1</v>
      </c>
      <c r="CN196" s="11">
        <v>0.95</v>
      </c>
      <c r="CO196" s="11">
        <v>2.09</v>
      </c>
      <c r="CP196" s="42">
        <f t="shared" si="417"/>
        <v>2.9855</v>
      </c>
      <c r="CQ196" s="11">
        <v>1.15</v>
      </c>
      <c r="CR196" s="9">
        <v>0.5</v>
      </c>
      <c r="CS196" s="43">
        <f t="shared" si="418"/>
        <v>7522.7721408</v>
      </c>
      <c r="DB196" s="11">
        <v>2536</v>
      </c>
      <c r="DC196" s="12">
        <v>1.728</v>
      </c>
      <c r="DD196" s="11">
        <v>1</v>
      </c>
      <c r="DE196" s="11">
        <v>0</v>
      </c>
      <c r="DF196" s="13">
        <f t="shared" si="419"/>
        <v>4382.208</v>
      </c>
      <c r="DG196" s="11">
        <v>1</v>
      </c>
      <c r="DH196" s="11">
        <v>0.95</v>
      </c>
      <c r="DI196" s="11">
        <v>2.09</v>
      </c>
      <c r="DJ196" s="42">
        <f t="shared" si="420"/>
        <v>2.9855</v>
      </c>
      <c r="DK196" s="11">
        <v>1.15</v>
      </c>
      <c r="DL196" s="9">
        <v>0.5</v>
      </c>
      <c r="DM196" s="43">
        <f t="shared" si="421"/>
        <v>7522.7721408</v>
      </c>
      <c r="DV196" s="11">
        <v>2536</v>
      </c>
      <c r="DW196" s="12">
        <v>1.728</v>
      </c>
      <c r="DX196" s="11">
        <v>1</v>
      </c>
      <c r="DY196" s="11">
        <v>0</v>
      </c>
      <c r="DZ196" s="13">
        <f t="shared" si="422"/>
        <v>4382.208</v>
      </c>
      <c r="EA196" s="11">
        <v>1</v>
      </c>
      <c r="EB196" s="11">
        <v>0.95</v>
      </c>
      <c r="EC196" s="11">
        <v>2.09</v>
      </c>
      <c r="ED196" s="42">
        <f t="shared" si="423"/>
        <v>2.9855</v>
      </c>
      <c r="EE196" s="11">
        <v>1.15</v>
      </c>
      <c r="EF196" s="9">
        <v>0.5</v>
      </c>
      <c r="EG196" s="43">
        <f t="shared" si="424"/>
        <v>7522.7721408</v>
      </c>
    </row>
    <row r="197" s="1" customFormat="1" customHeight="1" spans="6:137">
      <c r="F197" s="11">
        <v>2536</v>
      </c>
      <c r="G197" s="12">
        <v>1.728</v>
      </c>
      <c r="H197" s="11">
        <v>1</v>
      </c>
      <c r="I197" s="11">
        <v>0</v>
      </c>
      <c r="J197" s="13">
        <f t="shared" si="404"/>
        <v>4382.208</v>
      </c>
      <c r="K197" s="11">
        <v>1</v>
      </c>
      <c r="L197" s="11">
        <v>0.95</v>
      </c>
      <c r="M197" s="11">
        <v>2.09</v>
      </c>
      <c r="N197" s="42">
        <f t="shared" si="405"/>
        <v>2.9855</v>
      </c>
      <c r="O197" s="11">
        <v>0.9</v>
      </c>
      <c r="P197" s="9">
        <v>0.5</v>
      </c>
      <c r="Q197" s="43">
        <f t="shared" si="406"/>
        <v>5887.3868928</v>
      </c>
      <c r="Z197" s="11">
        <v>2536</v>
      </c>
      <c r="AA197" s="12">
        <v>1.728</v>
      </c>
      <c r="AB197" s="11">
        <v>1</v>
      </c>
      <c r="AC197" s="11">
        <v>0</v>
      </c>
      <c r="AD197" s="13">
        <f t="shared" si="407"/>
        <v>4382.208</v>
      </c>
      <c r="AE197" s="11">
        <v>1</v>
      </c>
      <c r="AF197" s="11">
        <v>0.95</v>
      </c>
      <c r="AG197" s="11">
        <v>2.09</v>
      </c>
      <c r="AH197" s="42">
        <f t="shared" si="408"/>
        <v>2.9855</v>
      </c>
      <c r="AI197" s="11">
        <v>0.9</v>
      </c>
      <c r="AJ197" s="9">
        <v>0.5</v>
      </c>
      <c r="AK197" s="43">
        <f t="shared" si="409"/>
        <v>5887.3868928</v>
      </c>
      <c r="AT197" s="11">
        <v>2536</v>
      </c>
      <c r="AU197" s="12">
        <v>1.728</v>
      </c>
      <c r="AV197" s="11">
        <v>1</v>
      </c>
      <c r="AW197" s="11">
        <v>0</v>
      </c>
      <c r="AX197" s="13">
        <f t="shared" si="410"/>
        <v>4382.208</v>
      </c>
      <c r="AY197" s="11">
        <v>1</v>
      </c>
      <c r="AZ197" s="11">
        <v>0.95</v>
      </c>
      <c r="BA197" s="11">
        <v>2.09</v>
      </c>
      <c r="BB197" s="42">
        <f t="shared" si="411"/>
        <v>2.9855</v>
      </c>
      <c r="BC197" s="11">
        <v>0.9</v>
      </c>
      <c r="BD197" s="9">
        <v>0.5</v>
      </c>
      <c r="BE197" s="43">
        <f t="shared" si="412"/>
        <v>5887.3868928</v>
      </c>
      <c r="BN197" s="11">
        <v>2536</v>
      </c>
      <c r="BO197" s="12">
        <v>1.728</v>
      </c>
      <c r="BP197" s="11">
        <v>1</v>
      </c>
      <c r="BQ197" s="11">
        <v>0</v>
      </c>
      <c r="BR197" s="13">
        <f t="shared" si="413"/>
        <v>4382.208</v>
      </c>
      <c r="BS197" s="11">
        <v>1</v>
      </c>
      <c r="BT197" s="11">
        <v>0.95</v>
      </c>
      <c r="BU197" s="11">
        <v>2.09</v>
      </c>
      <c r="BV197" s="42">
        <f t="shared" si="414"/>
        <v>2.9855</v>
      </c>
      <c r="BW197" s="11">
        <v>0.9</v>
      </c>
      <c r="BX197" s="9">
        <v>0.5</v>
      </c>
      <c r="BY197" s="43">
        <f t="shared" si="415"/>
        <v>5887.3868928</v>
      </c>
      <c r="CH197" s="11">
        <v>2536</v>
      </c>
      <c r="CI197" s="12">
        <v>1.728</v>
      </c>
      <c r="CJ197" s="11">
        <v>1</v>
      </c>
      <c r="CK197" s="11">
        <v>0</v>
      </c>
      <c r="CL197" s="13">
        <f t="shared" si="416"/>
        <v>4382.208</v>
      </c>
      <c r="CM197" s="11">
        <v>1</v>
      </c>
      <c r="CN197" s="11">
        <v>0.95</v>
      </c>
      <c r="CO197" s="11">
        <v>2.09</v>
      </c>
      <c r="CP197" s="42">
        <f t="shared" si="417"/>
        <v>2.9855</v>
      </c>
      <c r="CQ197" s="11">
        <v>0.9</v>
      </c>
      <c r="CR197" s="9">
        <v>0.5</v>
      </c>
      <c r="CS197" s="43">
        <f t="shared" si="418"/>
        <v>5887.3868928</v>
      </c>
      <c r="DB197" s="11">
        <v>2536</v>
      </c>
      <c r="DC197" s="12">
        <v>1.728</v>
      </c>
      <c r="DD197" s="11">
        <v>1</v>
      </c>
      <c r="DE197" s="11">
        <v>0</v>
      </c>
      <c r="DF197" s="13">
        <f t="shared" si="419"/>
        <v>4382.208</v>
      </c>
      <c r="DG197" s="11">
        <v>1</v>
      </c>
      <c r="DH197" s="11">
        <v>0.95</v>
      </c>
      <c r="DI197" s="11">
        <v>2.09</v>
      </c>
      <c r="DJ197" s="42">
        <f t="shared" si="420"/>
        <v>2.9855</v>
      </c>
      <c r="DK197" s="11">
        <v>0.9</v>
      </c>
      <c r="DL197" s="9">
        <v>0.5</v>
      </c>
      <c r="DM197" s="43">
        <f t="shared" si="421"/>
        <v>5887.3868928</v>
      </c>
      <c r="DV197" s="11">
        <v>2536</v>
      </c>
      <c r="DW197" s="12">
        <v>1.728</v>
      </c>
      <c r="DX197" s="11">
        <v>1</v>
      </c>
      <c r="DY197" s="11">
        <v>0</v>
      </c>
      <c r="DZ197" s="13">
        <f t="shared" si="422"/>
        <v>4382.208</v>
      </c>
      <c r="EA197" s="11">
        <v>1</v>
      </c>
      <c r="EB197" s="11">
        <v>0.95</v>
      </c>
      <c r="EC197" s="11">
        <v>2.09</v>
      </c>
      <c r="ED197" s="42">
        <f t="shared" si="423"/>
        <v>2.9855</v>
      </c>
      <c r="EE197" s="11">
        <v>0.9</v>
      </c>
      <c r="EF197" s="9">
        <v>0.5</v>
      </c>
      <c r="EG197" s="43">
        <f t="shared" si="424"/>
        <v>5887.3868928</v>
      </c>
    </row>
    <row r="198" s="1" customFormat="1" customHeight="1" spans="6:137">
      <c r="F198" s="11">
        <v>2536</v>
      </c>
      <c r="G198" s="12">
        <v>1.728</v>
      </c>
      <c r="H198" s="11">
        <v>1</v>
      </c>
      <c r="I198" s="11">
        <v>0</v>
      </c>
      <c r="J198" s="13">
        <f t="shared" si="404"/>
        <v>4382.208</v>
      </c>
      <c r="K198" s="11">
        <v>1</v>
      </c>
      <c r="L198" s="11">
        <v>0.95</v>
      </c>
      <c r="M198" s="11">
        <v>2.09</v>
      </c>
      <c r="N198" s="42">
        <f t="shared" si="405"/>
        <v>2.9855</v>
      </c>
      <c r="O198" s="11">
        <v>0.9</v>
      </c>
      <c r="P198" s="9">
        <v>0.5</v>
      </c>
      <c r="Q198" s="43">
        <f t="shared" si="406"/>
        <v>5887.3868928</v>
      </c>
      <c r="Z198" s="11">
        <v>2536</v>
      </c>
      <c r="AA198" s="12">
        <v>1.728</v>
      </c>
      <c r="AB198" s="11">
        <v>1</v>
      </c>
      <c r="AC198" s="11">
        <v>0</v>
      </c>
      <c r="AD198" s="13">
        <f t="shared" si="407"/>
        <v>4382.208</v>
      </c>
      <c r="AE198" s="11">
        <v>1</v>
      </c>
      <c r="AF198" s="11">
        <v>0.95</v>
      </c>
      <c r="AG198" s="11">
        <v>2.09</v>
      </c>
      <c r="AH198" s="42">
        <f t="shared" si="408"/>
        <v>2.9855</v>
      </c>
      <c r="AI198" s="11">
        <v>0.9</v>
      </c>
      <c r="AJ198" s="9">
        <v>0.5</v>
      </c>
      <c r="AK198" s="43">
        <f t="shared" si="409"/>
        <v>5887.3868928</v>
      </c>
      <c r="AT198" s="11">
        <v>2536</v>
      </c>
      <c r="AU198" s="12">
        <v>1.728</v>
      </c>
      <c r="AV198" s="11">
        <v>1</v>
      </c>
      <c r="AW198" s="11">
        <v>0</v>
      </c>
      <c r="AX198" s="13">
        <f t="shared" si="410"/>
        <v>4382.208</v>
      </c>
      <c r="AY198" s="11">
        <v>1</v>
      </c>
      <c r="AZ198" s="11">
        <v>0.95</v>
      </c>
      <c r="BA198" s="11">
        <v>2.09</v>
      </c>
      <c r="BB198" s="42">
        <f t="shared" si="411"/>
        <v>2.9855</v>
      </c>
      <c r="BC198" s="11">
        <v>0.9</v>
      </c>
      <c r="BD198" s="9">
        <v>0.5</v>
      </c>
      <c r="BE198" s="43">
        <f t="shared" si="412"/>
        <v>5887.3868928</v>
      </c>
      <c r="BN198" s="11">
        <v>2536</v>
      </c>
      <c r="BO198" s="12">
        <v>1.728</v>
      </c>
      <c r="BP198" s="11">
        <v>1</v>
      </c>
      <c r="BQ198" s="11">
        <v>0</v>
      </c>
      <c r="BR198" s="13">
        <f t="shared" si="413"/>
        <v>4382.208</v>
      </c>
      <c r="BS198" s="11">
        <v>1</v>
      </c>
      <c r="BT198" s="11">
        <v>0.95</v>
      </c>
      <c r="BU198" s="11">
        <v>2.09</v>
      </c>
      <c r="BV198" s="42">
        <f t="shared" si="414"/>
        <v>2.9855</v>
      </c>
      <c r="BW198" s="11">
        <v>0.9</v>
      </c>
      <c r="BX198" s="9">
        <v>0.5</v>
      </c>
      <c r="BY198" s="43">
        <f t="shared" si="415"/>
        <v>5887.3868928</v>
      </c>
      <c r="CH198" s="11">
        <v>2536</v>
      </c>
      <c r="CI198" s="12">
        <v>1.728</v>
      </c>
      <c r="CJ198" s="11">
        <v>1</v>
      </c>
      <c r="CK198" s="11">
        <v>0</v>
      </c>
      <c r="CL198" s="13">
        <f t="shared" si="416"/>
        <v>4382.208</v>
      </c>
      <c r="CM198" s="11">
        <v>1</v>
      </c>
      <c r="CN198" s="11">
        <v>0.95</v>
      </c>
      <c r="CO198" s="11">
        <v>2.09</v>
      </c>
      <c r="CP198" s="42">
        <f t="shared" si="417"/>
        <v>2.9855</v>
      </c>
      <c r="CQ198" s="11">
        <v>0.9</v>
      </c>
      <c r="CR198" s="9">
        <v>0.5</v>
      </c>
      <c r="CS198" s="43">
        <f t="shared" si="418"/>
        <v>5887.3868928</v>
      </c>
      <c r="DB198" s="11">
        <v>2536</v>
      </c>
      <c r="DC198" s="12">
        <v>1.728</v>
      </c>
      <c r="DD198" s="11">
        <v>1</v>
      </c>
      <c r="DE198" s="11">
        <v>0</v>
      </c>
      <c r="DF198" s="13">
        <f t="shared" si="419"/>
        <v>4382.208</v>
      </c>
      <c r="DG198" s="11">
        <v>1</v>
      </c>
      <c r="DH198" s="11">
        <v>0.95</v>
      </c>
      <c r="DI198" s="11">
        <v>2.09</v>
      </c>
      <c r="DJ198" s="42">
        <f t="shared" si="420"/>
        <v>2.9855</v>
      </c>
      <c r="DK198" s="11">
        <v>0.9</v>
      </c>
      <c r="DL198" s="9">
        <v>0.5</v>
      </c>
      <c r="DM198" s="43">
        <f t="shared" si="421"/>
        <v>5887.3868928</v>
      </c>
      <c r="DV198" s="11">
        <v>2536</v>
      </c>
      <c r="DW198" s="12">
        <v>1.728</v>
      </c>
      <c r="DX198" s="11">
        <v>1</v>
      </c>
      <c r="DY198" s="11">
        <v>0</v>
      </c>
      <c r="DZ198" s="13">
        <f t="shared" si="422"/>
        <v>4382.208</v>
      </c>
      <c r="EA198" s="11">
        <v>1</v>
      </c>
      <c r="EB198" s="11">
        <v>0.95</v>
      </c>
      <c r="EC198" s="11">
        <v>2.09</v>
      </c>
      <c r="ED198" s="42">
        <f t="shared" si="423"/>
        <v>2.9855</v>
      </c>
      <c r="EE198" s="11">
        <v>0.9</v>
      </c>
      <c r="EF198" s="9">
        <v>0.5</v>
      </c>
      <c r="EG198" s="43">
        <f t="shared" si="424"/>
        <v>5887.3868928</v>
      </c>
    </row>
    <row r="199" s="1" customFormat="1" customHeight="1" spans="6:137">
      <c r="F199" s="11">
        <v>2536</v>
      </c>
      <c r="G199" s="12">
        <v>1.728</v>
      </c>
      <c r="H199" s="11">
        <v>1</v>
      </c>
      <c r="I199" s="11">
        <v>0</v>
      </c>
      <c r="J199" s="13">
        <f t="shared" si="404"/>
        <v>4382.208</v>
      </c>
      <c r="K199" s="11">
        <v>1</v>
      </c>
      <c r="L199" s="11">
        <v>0.95</v>
      </c>
      <c r="M199" s="11">
        <v>2.09</v>
      </c>
      <c r="N199" s="42">
        <f t="shared" si="405"/>
        <v>2.9855</v>
      </c>
      <c r="O199" s="11">
        <v>0.9</v>
      </c>
      <c r="P199" s="9">
        <v>0.5</v>
      </c>
      <c r="Q199" s="43">
        <f t="shared" si="406"/>
        <v>5887.3868928</v>
      </c>
      <c r="Z199" s="11">
        <v>2536</v>
      </c>
      <c r="AA199" s="12">
        <v>1.728</v>
      </c>
      <c r="AB199" s="11">
        <v>1</v>
      </c>
      <c r="AC199" s="11">
        <v>0</v>
      </c>
      <c r="AD199" s="13">
        <f t="shared" si="407"/>
        <v>4382.208</v>
      </c>
      <c r="AE199" s="11">
        <v>1</v>
      </c>
      <c r="AF199" s="11">
        <v>0.95</v>
      </c>
      <c r="AG199" s="11">
        <v>2.09</v>
      </c>
      <c r="AH199" s="42">
        <f t="shared" si="408"/>
        <v>2.9855</v>
      </c>
      <c r="AI199" s="11">
        <v>0.9</v>
      </c>
      <c r="AJ199" s="9">
        <v>0.5</v>
      </c>
      <c r="AK199" s="43">
        <f t="shared" si="409"/>
        <v>5887.3868928</v>
      </c>
      <c r="AT199" s="11">
        <v>2536</v>
      </c>
      <c r="AU199" s="12">
        <v>1.728</v>
      </c>
      <c r="AV199" s="11">
        <v>1</v>
      </c>
      <c r="AW199" s="11">
        <v>0</v>
      </c>
      <c r="AX199" s="13">
        <f t="shared" si="410"/>
        <v>4382.208</v>
      </c>
      <c r="AY199" s="11">
        <v>1</v>
      </c>
      <c r="AZ199" s="11">
        <v>0.95</v>
      </c>
      <c r="BA199" s="11">
        <v>2.09</v>
      </c>
      <c r="BB199" s="42">
        <f t="shared" si="411"/>
        <v>2.9855</v>
      </c>
      <c r="BC199" s="11">
        <v>0.9</v>
      </c>
      <c r="BD199" s="9">
        <v>0.5</v>
      </c>
      <c r="BE199" s="43">
        <f t="shared" si="412"/>
        <v>5887.3868928</v>
      </c>
      <c r="BN199" s="11">
        <v>2536</v>
      </c>
      <c r="BO199" s="12">
        <v>1.728</v>
      </c>
      <c r="BP199" s="11">
        <v>1</v>
      </c>
      <c r="BQ199" s="11">
        <v>0</v>
      </c>
      <c r="BR199" s="13">
        <f t="shared" si="413"/>
        <v>4382.208</v>
      </c>
      <c r="BS199" s="11">
        <v>1</v>
      </c>
      <c r="BT199" s="11">
        <v>0.95</v>
      </c>
      <c r="BU199" s="11">
        <v>2.09</v>
      </c>
      <c r="BV199" s="42">
        <f t="shared" si="414"/>
        <v>2.9855</v>
      </c>
      <c r="BW199" s="11">
        <v>0.9</v>
      </c>
      <c r="BX199" s="9">
        <v>0.5</v>
      </c>
      <c r="BY199" s="43">
        <f t="shared" si="415"/>
        <v>5887.3868928</v>
      </c>
      <c r="CH199" s="11">
        <v>2536</v>
      </c>
      <c r="CI199" s="12">
        <v>1.728</v>
      </c>
      <c r="CJ199" s="11">
        <v>1</v>
      </c>
      <c r="CK199" s="11">
        <v>0</v>
      </c>
      <c r="CL199" s="13">
        <f t="shared" si="416"/>
        <v>4382.208</v>
      </c>
      <c r="CM199" s="11">
        <v>1</v>
      </c>
      <c r="CN199" s="11">
        <v>0.95</v>
      </c>
      <c r="CO199" s="11">
        <v>2.09</v>
      </c>
      <c r="CP199" s="42">
        <f t="shared" si="417"/>
        <v>2.9855</v>
      </c>
      <c r="CQ199" s="11">
        <v>0.9</v>
      </c>
      <c r="CR199" s="9">
        <v>0.5</v>
      </c>
      <c r="CS199" s="43">
        <f t="shared" si="418"/>
        <v>5887.3868928</v>
      </c>
      <c r="DB199" s="11">
        <v>2536</v>
      </c>
      <c r="DC199" s="12">
        <v>1.728</v>
      </c>
      <c r="DD199" s="11">
        <v>1</v>
      </c>
      <c r="DE199" s="11">
        <v>0</v>
      </c>
      <c r="DF199" s="13">
        <f t="shared" si="419"/>
        <v>4382.208</v>
      </c>
      <c r="DG199" s="11">
        <v>1</v>
      </c>
      <c r="DH199" s="11">
        <v>0.95</v>
      </c>
      <c r="DI199" s="11">
        <v>2.09</v>
      </c>
      <c r="DJ199" s="42">
        <f t="shared" si="420"/>
        <v>2.9855</v>
      </c>
      <c r="DK199" s="11">
        <v>0.9</v>
      </c>
      <c r="DL199" s="9">
        <v>0.5</v>
      </c>
      <c r="DM199" s="43">
        <f t="shared" si="421"/>
        <v>5887.3868928</v>
      </c>
      <c r="DV199" s="11">
        <v>2536</v>
      </c>
      <c r="DW199" s="12">
        <v>1.728</v>
      </c>
      <c r="DX199" s="11">
        <v>1</v>
      </c>
      <c r="DY199" s="11">
        <v>0</v>
      </c>
      <c r="DZ199" s="13">
        <f t="shared" si="422"/>
        <v>4382.208</v>
      </c>
      <c r="EA199" s="11">
        <v>1</v>
      </c>
      <c r="EB199" s="11">
        <v>0.95</v>
      </c>
      <c r="EC199" s="11">
        <v>2.09</v>
      </c>
      <c r="ED199" s="42">
        <f t="shared" si="423"/>
        <v>2.9855</v>
      </c>
      <c r="EE199" s="11">
        <v>0.9</v>
      </c>
      <c r="EF199" s="9">
        <v>0.5</v>
      </c>
      <c r="EG199" s="43">
        <f t="shared" si="424"/>
        <v>5887.3868928</v>
      </c>
    </row>
    <row r="200" s="1" customFormat="1" customHeight="1" spans="6:137">
      <c r="F200" s="11">
        <v>2536</v>
      </c>
      <c r="G200" s="12">
        <v>1.728</v>
      </c>
      <c r="H200" s="11">
        <v>1</v>
      </c>
      <c r="I200" s="11">
        <v>0</v>
      </c>
      <c r="J200" s="13">
        <f t="shared" si="404"/>
        <v>4382.208</v>
      </c>
      <c r="K200" s="11">
        <v>1</v>
      </c>
      <c r="L200" s="11">
        <v>0.95</v>
      </c>
      <c r="M200" s="11">
        <v>2.09</v>
      </c>
      <c r="N200" s="42">
        <f t="shared" si="405"/>
        <v>2.9855</v>
      </c>
      <c r="O200" s="11">
        <v>0.9</v>
      </c>
      <c r="P200" s="9">
        <v>0.5</v>
      </c>
      <c r="Q200" s="43">
        <f t="shared" si="406"/>
        <v>5887.3868928</v>
      </c>
      <c r="Z200" s="11">
        <v>2536</v>
      </c>
      <c r="AA200" s="12">
        <v>1.728</v>
      </c>
      <c r="AB200" s="11">
        <v>1</v>
      </c>
      <c r="AC200" s="11">
        <v>0</v>
      </c>
      <c r="AD200" s="13">
        <f t="shared" si="407"/>
        <v>4382.208</v>
      </c>
      <c r="AE200" s="11">
        <v>1</v>
      </c>
      <c r="AF200" s="11">
        <v>0.95</v>
      </c>
      <c r="AG200" s="11">
        <v>2.09</v>
      </c>
      <c r="AH200" s="42">
        <f t="shared" si="408"/>
        <v>2.9855</v>
      </c>
      <c r="AI200" s="11">
        <v>0.9</v>
      </c>
      <c r="AJ200" s="9">
        <v>0.5</v>
      </c>
      <c r="AK200" s="43">
        <f t="shared" si="409"/>
        <v>5887.3868928</v>
      </c>
      <c r="AT200" s="11">
        <v>2536</v>
      </c>
      <c r="AU200" s="12">
        <v>1.728</v>
      </c>
      <c r="AV200" s="11">
        <v>1</v>
      </c>
      <c r="AW200" s="11">
        <v>0</v>
      </c>
      <c r="AX200" s="13">
        <f t="shared" si="410"/>
        <v>4382.208</v>
      </c>
      <c r="AY200" s="11">
        <v>1</v>
      </c>
      <c r="AZ200" s="11">
        <v>0.95</v>
      </c>
      <c r="BA200" s="11">
        <v>2.09</v>
      </c>
      <c r="BB200" s="42">
        <f t="shared" si="411"/>
        <v>2.9855</v>
      </c>
      <c r="BC200" s="11">
        <v>0.9</v>
      </c>
      <c r="BD200" s="9">
        <v>0.5</v>
      </c>
      <c r="BE200" s="43">
        <f t="shared" si="412"/>
        <v>5887.3868928</v>
      </c>
      <c r="BN200" s="11">
        <v>2536</v>
      </c>
      <c r="BO200" s="12">
        <v>1.728</v>
      </c>
      <c r="BP200" s="11">
        <v>1</v>
      </c>
      <c r="BQ200" s="11">
        <v>0</v>
      </c>
      <c r="BR200" s="13">
        <f t="shared" si="413"/>
        <v>4382.208</v>
      </c>
      <c r="BS200" s="11">
        <v>1</v>
      </c>
      <c r="BT200" s="11">
        <v>0.95</v>
      </c>
      <c r="BU200" s="11">
        <v>2.09</v>
      </c>
      <c r="BV200" s="42">
        <f t="shared" si="414"/>
        <v>2.9855</v>
      </c>
      <c r="BW200" s="11">
        <v>0.9</v>
      </c>
      <c r="BX200" s="9">
        <v>0.5</v>
      </c>
      <c r="BY200" s="43">
        <f t="shared" si="415"/>
        <v>5887.3868928</v>
      </c>
      <c r="CH200" s="11">
        <v>2536</v>
      </c>
      <c r="CI200" s="12">
        <v>1.728</v>
      </c>
      <c r="CJ200" s="11">
        <v>1</v>
      </c>
      <c r="CK200" s="11">
        <v>0</v>
      </c>
      <c r="CL200" s="13">
        <f t="shared" si="416"/>
        <v>4382.208</v>
      </c>
      <c r="CM200" s="11">
        <v>1</v>
      </c>
      <c r="CN200" s="11">
        <v>0.95</v>
      </c>
      <c r="CO200" s="11">
        <v>2.09</v>
      </c>
      <c r="CP200" s="42">
        <f t="shared" si="417"/>
        <v>2.9855</v>
      </c>
      <c r="CQ200" s="11">
        <v>0.9</v>
      </c>
      <c r="CR200" s="9">
        <v>0.5</v>
      </c>
      <c r="CS200" s="43">
        <f t="shared" si="418"/>
        <v>5887.3868928</v>
      </c>
      <c r="DB200" s="11">
        <v>2536</v>
      </c>
      <c r="DC200" s="12">
        <v>1.728</v>
      </c>
      <c r="DD200" s="11">
        <v>1</v>
      </c>
      <c r="DE200" s="11">
        <v>0</v>
      </c>
      <c r="DF200" s="13">
        <f t="shared" si="419"/>
        <v>4382.208</v>
      </c>
      <c r="DG200" s="11">
        <v>1</v>
      </c>
      <c r="DH200" s="11">
        <v>0.95</v>
      </c>
      <c r="DI200" s="11">
        <v>2.09</v>
      </c>
      <c r="DJ200" s="42">
        <f t="shared" si="420"/>
        <v>2.9855</v>
      </c>
      <c r="DK200" s="11">
        <v>0.9</v>
      </c>
      <c r="DL200" s="9">
        <v>0.5</v>
      </c>
      <c r="DM200" s="43">
        <f t="shared" si="421"/>
        <v>5887.3868928</v>
      </c>
      <c r="DV200" s="11">
        <v>2536</v>
      </c>
      <c r="DW200" s="12">
        <v>1.728</v>
      </c>
      <c r="DX200" s="11">
        <v>1</v>
      </c>
      <c r="DY200" s="11">
        <v>0</v>
      </c>
      <c r="DZ200" s="13">
        <f t="shared" si="422"/>
        <v>4382.208</v>
      </c>
      <c r="EA200" s="11">
        <v>1</v>
      </c>
      <c r="EB200" s="11">
        <v>0.95</v>
      </c>
      <c r="EC200" s="11">
        <v>2.09</v>
      </c>
      <c r="ED200" s="42">
        <f t="shared" si="423"/>
        <v>2.9855</v>
      </c>
      <c r="EE200" s="11">
        <v>0.9</v>
      </c>
      <c r="EF200" s="9">
        <v>0.5</v>
      </c>
      <c r="EG200" s="43">
        <f t="shared" si="424"/>
        <v>5887.3868928</v>
      </c>
    </row>
    <row r="201" s="1" customFormat="1" customHeight="1" spans="6:137">
      <c r="F201" s="11">
        <v>2536</v>
      </c>
      <c r="G201" s="12">
        <v>1.55</v>
      </c>
      <c r="H201" s="11">
        <v>1</v>
      </c>
      <c r="I201" s="11">
        <v>0</v>
      </c>
      <c r="J201" s="13">
        <f t="shared" si="404"/>
        <v>3930.8</v>
      </c>
      <c r="K201" s="11">
        <v>1</v>
      </c>
      <c r="L201" s="11">
        <v>0.95</v>
      </c>
      <c r="M201" s="11">
        <v>2.09</v>
      </c>
      <c r="N201" s="42">
        <f t="shared" si="405"/>
        <v>2.9855</v>
      </c>
      <c r="O201" s="11">
        <v>0.9</v>
      </c>
      <c r="P201" s="9">
        <v>0.5</v>
      </c>
      <c r="Q201" s="43">
        <f t="shared" si="406"/>
        <v>5280.93153</v>
      </c>
      <c r="Z201" s="11">
        <v>2536</v>
      </c>
      <c r="AA201" s="12">
        <v>1.55</v>
      </c>
      <c r="AB201" s="11">
        <v>1</v>
      </c>
      <c r="AC201" s="11">
        <v>0</v>
      </c>
      <c r="AD201" s="13">
        <f t="shared" si="407"/>
        <v>3930.8</v>
      </c>
      <c r="AE201" s="11">
        <v>1</v>
      </c>
      <c r="AF201" s="11">
        <v>0.95</v>
      </c>
      <c r="AG201" s="11">
        <v>2.09</v>
      </c>
      <c r="AH201" s="42">
        <f t="shared" si="408"/>
        <v>2.9855</v>
      </c>
      <c r="AI201" s="11">
        <v>0.9</v>
      </c>
      <c r="AJ201" s="9">
        <v>0.5</v>
      </c>
      <c r="AK201" s="43">
        <f t="shared" si="409"/>
        <v>5280.93153</v>
      </c>
      <c r="AT201" s="11">
        <v>2536</v>
      </c>
      <c r="AU201" s="12">
        <v>1.55</v>
      </c>
      <c r="AV201" s="11">
        <v>1</v>
      </c>
      <c r="AW201" s="11">
        <v>0</v>
      </c>
      <c r="AX201" s="13">
        <f t="shared" si="410"/>
        <v>3930.8</v>
      </c>
      <c r="AY201" s="11">
        <v>1</v>
      </c>
      <c r="AZ201" s="11">
        <v>0.95</v>
      </c>
      <c r="BA201" s="11">
        <v>2.09</v>
      </c>
      <c r="BB201" s="42">
        <f t="shared" si="411"/>
        <v>2.9855</v>
      </c>
      <c r="BC201" s="11">
        <v>0.9</v>
      </c>
      <c r="BD201" s="9">
        <v>0.5</v>
      </c>
      <c r="BE201" s="43">
        <f t="shared" si="412"/>
        <v>5280.93153</v>
      </c>
      <c r="BN201" s="11">
        <v>2536</v>
      </c>
      <c r="BO201" s="12">
        <v>1.55</v>
      </c>
      <c r="BP201" s="11">
        <v>1</v>
      </c>
      <c r="BQ201" s="11">
        <v>0</v>
      </c>
      <c r="BR201" s="13">
        <f t="shared" si="413"/>
        <v>3930.8</v>
      </c>
      <c r="BS201" s="11">
        <v>1</v>
      </c>
      <c r="BT201" s="11">
        <v>0.95</v>
      </c>
      <c r="BU201" s="11">
        <v>2.09</v>
      </c>
      <c r="BV201" s="42">
        <f t="shared" si="414"/>
        <v>2.9855</v>
      </c>
      <c r="BW201" s="11">
        <v>0.9</v>
      </c>
      <c r="BX201" s="9">
        <v>0.5</v>
      </c>
      <c r="BY201" s="43">
        <f t="shared" si="415"/>
        <v>5280.93153</v>
      </c>
      <c r="CH201" s="11">
        <v>2536</v>
      </c>
      <c r="CI201" s="12">
        <v>1.55</v>
      </c>
      <c r="CJ201" s="11">
        <v>1</v>
      </c>
      <c r="CK201" s="11">
        <v>0</v>
      </c>
      <c r="CL201" s="13">
        <f t="shared" si="416"/>
        <v>3930.8</v>
      </c>
      <c r="CM201" s="11">
        <v>1</v>
      </c>
      <c r="CN201" s="11">
        <v>0.95</v>
      </c>
      <c r="CO201" s="11">
        <v>2.09</v>
      </c>
      <c r="CP201" s="42">
        <f t="shared" si="417"/>
        <v>2.9855</v>
      </c>
      <c r="CQ201" s="11">
        <v>0.9</v>
      </c>
      <c r="CR201" s="9">
        <v>0.5</v>
      </c>
      <c r="CS201" s="43">
        <f t="shared" si="418"/>
        <v>5280.93153</v>
      </c>
      <c r="DB201" s="11">
        <v>2536</v>
      </c>
      <c r="DC201" s="12">
        <v>1.55</v>
      </c>
      <c r="DD201" s="11">
        <v>1</v>
      </c>
      <c r="DE201" s="11">
        <v>0</v>
      </c>
      <c r="DF201" s="13">
        <f t="shared" si="419"/>
        <v>3930.8</v>
      </c>
      <c r="DG201" s="11">
        <v>1</v>
      </c>
      <c r="DH201" s="11">
        <v>0.95</v>
      </c>
      <c r="DI201" s="11">
        <v>2.09</v>
      </c>
      <c r="DJ201" s="42">
        <f t="shared" si="420"/>
        <v>2.9855</v>
      </c>
      <c r="DK201" s="11">
        <v>0.9</v>
      </c>
      <c r="DL201" s="9">
        <v>0.5</v>
      </c>
      <c r="DM201" s="43">
        <f t="shared" si="421"/>
        <v>5280.93153</v>
      </c>
      <c r="DV201" s="11">
        <v>2536</v>
      </c>
      <c r="DW201" s="12">
        <v>1.55</v>
      </c>
      <c r="DX201" s="11">
        <v>1</v>
      </c>
      <c r="DY201" s="11">
        <v>0</v>
      </c>
      <c r="DZ201" s="13">
        <f t="shared" si="422"/>
        <v>3930.8</v>
      </c>
      <c r="EA201" s="11">
        <v>1</v>
      </c>
      <c r="EB201" s="11">
        <v>0.95</v>
      </c>
      <c r="EC201" s="11">
        <v>2.09</v>
      </c>
      <c r="ED201" s="42">
        <f t="shared" si="423"/>
        <v>2.9855</v>
      </c>
      <c r="EE201" s="11">
        <v>0.9</v>
      </c>
      <c r="EF201" s="9">
        <v>0.5</v>
      </c>
      <c r="EG201" s="43">
        <f t="shared" si="424"/>
        <v>5280.93153</v>
      </c>
    </row>
    <row r="202" s="1" customFormat="1" customHeight="1" spans="6:137">
      <c r="F202" s="11">
        <v>2536</v>
      </c>
      <c r="G202" s="12">
        <v>12.18</v>
      </c>
      <c r="H202" s="11">
        <v>1</v>
      </c>
      <c r="I202" s="11">
        <v>0</v>
      </c>
      <c r="J202" s="13">
        <f t="shared" si="404"/>
        <v>30888.48</v>
      </c>
      <c r="K202" s="11">
        <v>1</v>
      </c>
      <c r="L202" s="11">
        <v>0.95</v>
      </c>
      <c r="M202" s="11">
        <v>2.09</v>
      </c>
      <c r="N202" s="42">
        <f t="shared" si="405"/>
        <v>2.9855</v>
      </c>
      <c r="O202" s="11">
        <v>0.9</v>
      </c>
      <c r="P202" s="9">
        <v>0.5</v>
      </c>
      <c r="Q202" s="43">
        <f t="shared" si="406"/>
        <v>41497.900668</v>
      </c>
      <c r="Z202" s="11">
        <v>2536</v>
      </c>
      <c r="AA202" s="12">
        <v>12.18</v>
      </c>
      <c r="AB202" s="11">
        <v>1</v>
      </c>
      <c r="AC202" s="11">
        <v>0</v>
      </c>
      <c r="AD202" s="13">
        <f t="shared" si="407"/>
        <v>30888.48</v>
      </c>
      <c r="AE202" s="11">
        <v>1</v>
      </c>
      <c r="AF202" s="11">
        <v>0.95</v>
      </c>
      <c r="AG202" s="11">
        <v>2.09</v>
      </c>
      <c r="AH202" s="42">
        <f t="shared" si="408"/>
        <v>2.9855</v>
      </c>
      <c r="AI202" s="11">
        <v>0.9</v>
      </c>
      <c r="AJ202" s="9">
        <v>0.5</v>
      </c>
      <c r="AK202" s="43">
        <f t="shared" si="409"/>
        <v>41497.900668</v>
      </c>
      <c r="AT202" s="11">
        <v>2536</v>
      </c>
      <c r="AU202" s="12">
        <v>12.18</v>
      </c>
      <c r="AV202" s="11">
        <v>1</v>
      </c>
      <c r="AW202" s="11">
        <v>0</v>
      </c>
      <c r="AX202" s="13">
        <f t="shared" si="410"/>
        <v>30888.48</v>
      </c>
      <c r="AY202" s="11">
        <v>1</v>
      </c>
      <c r="AZ202" s="11">
        <v>0.95</v>
      </c>
      <c r="BA202" s="11">
        <v>2.09</v>
      </c>
      <c r="BB202" s="42">
        <f t="shared" si="411"/>
        <v>2.9855</v>
      </c>
      <c r="BC202" s="11">
        <v>0.9</v>
      </c>
      <c r="BD202" s="9">
        <v>0.5</v>
      </c>
      <c r="BE202" s="43">
        <f t="shared" si="412"/>
        <v>41497.900668</v>
      </c>
      <c r="BN202" s="11">
        <v>2536</v>
      </c>
      <c r="BO202" s="12">
        <v>12.18</v>
      </c>
      <c r="BP202" s="11">
        <v>1</v>
      </c>
      <c r="BQ202" s="11">
        <v>0</v>
      </c>
      <c r="BR202" s="13">
        <f t="shared" si="413"/>
        <v>30888.48</v>
      </c>
      <c r="BS202" s="11">
        <v>1</v>
      </c>
      <c r="BT202" s="11">
        <v>0.95</v>
      </c>
      <c r="BU202" s="11">
        <v>2.09</v>
      </c>
      <c r="BV202" s="42">
        <f t="shared" si="414"/>
        <v>2.9855</v>
      </c>
      <c r="BW202" s="11">
        <v>0.9</v>
      </c>
      <c r="BX202" s="9">
        <v>0.5</v>
      </c>
      <c r="BY202" s="43">
        <f t="shared" si="415"/>
        <v>41497.900668</v>
      </c>
      <c r="CH202" s="11">
        <v>2536</v>
      </c>
      <c r="CI202" s="12">
        <v>12.18</v>
      </c>
      <c r="CJ202" s="11">
        <v>1</v>
      </c>
      <c r="CK202" s="11">
        <v>0</v>
      </c>
      <c r="CL202" s="13">
        <f t="shared" si="416"/>
        <v>30888.48</v>
      </c>
      <c r="CM202" s="11">
        <v>1</v>
      </c>
      <c r="CN202" s="11">
        <v>0.95</v>
      </c>
      <c r="CO202" s="11">
        <v>2.09</v>
      </c>
      <c r="CP202" s="42">
        <f t="shared" si="417"/>
        <v>2.9855</v>
      </c>
      <c r="CQ202" s="11">
        <v>0.9</v>
      </c>
      <c r="CR202" s="9">
        <v>0.5</v>
      </c>
      <c r="CS202" s="43">
        <f t="shared" si="418"/>
        <v>41497.900668</v>
      </c>
      <c r="DB202" s="11">
        <v>2536</v>
      </c>
      <c r="DC202" s="12">
        <v>12.18</v>
      </c>
      <c r="DD202" s="11">
        <v>1</v>
      </c>
      <c r="DE202" s="11">
        <v>0</v>
      </c>
      <c r="DF202" s="13">
        <f t="shared" si="419"/>
        <v>30888.48</v>
      </c>
      <c r="DG202" s="11">
        <v>1</v>
      </c>
      <c r="DH202" s="11">
        <v>0.95</v>
      </c>
      <c r="DI202" s="11">
        <v>2.09</v>
      </c>
      <c r="DJ202" s="42">
        <f t="shared" si="420"/>
        <v>2.9855</v>
      </c>
      <c r="DK202" s="11">
        <v>0.9</v>
      </c>
      <c r="DL202" s="9">
        <v>0.5</v>
      </c>
      <c r="DM202" s="43">
        <f t="shared" si="421"/>
        <v>41497.900668</v>
      </c>
      <c r="DV202" s="11">
        <v>2536</v>
      </c>
      <c r="DW202" s="12">
        <v>12.18</v>
      </c>
      <c r="DX202" s="11">
        <v>1</v>
      </c>
      <c r="DY202" s="11">
        <v>0</v>
      </c>
      <c r="DZ202" s="13">
        <f t="shared" si="422"/>
        <v>30888.48</v>
      </c>
      <c r="EA202" s="11">
        <v>1</v>
      </c>
      <c r="EB202" s="11">
        <v>0.95</v>
      </c>
      <c r="EC202" s="11">
        <v>2.09</v>
      </c>
      <c r="ED202" s="42">
        <f t="shared" si="423"/>
        <v>2.9855</v>
      </c>
      <c r="EE202" s="11">
        <v>0.9</v>
      </c>
      <c r="EF202" s="9">
        <v>0.5</v>
      </c>
      <c r="EG202" s="43">
        <f t="shared" si="424"/>
        <v>41497.900668</v>
      </c>
    </row>
    <row r="203" s="1" customFormat="1" customHeight="1" spans="6:137">
      <c r="F203" s="44" t="s">
        <v>31</v>
      </c>
      <c r="G203" s="45"/>
      <c r="H203" s="45"/>
      <c r="I203" s="45"/>
      <c r="J203" s="45"/>
      <c r="K203" s="45"/>
      <c r="L203" s="45"/>
      <c r="M203" s="46">
        <f>SUM(Q192:Q202)</f>
        <v>107942.2404732</v>
      </c>
      <c r="N203" s="46"/>
      <c r="O203" s="46"/>
      <c r="P203" s="46"/>
      <c r="Q203" s="46"/>
      <c r="R203" s="1"/>
      <c r="S203" s="1"/>
      <c r="T203" s="1"/>
      <c r="U203" s="1"/>
      <c r="V203" s="1"/>
      <c r="W203" s="1"/>
      <c r="X203" s="1"/>
      <c r="Y203" s="1"/>
      <c r="Z203" s="44" t="s">
        <v>31</v>
      </c>
      <c r="AA203" s="45"/>
      <c r="AB203" s="45"/>
      <c r="AC203" s="45"/>
      <c r="AD203" s="45"/>
      <c r="AE203" s="45"/>
      <c r="AF203" s="45"/>
      <c r="AG203" s="46">
        <f>SUM(AK192:AK202)</f>
        <v>107942.2404732</v>
      </c>
      <c r="AH203" s="46"/>
      <c r="AI203" s="46"/>
      <c r="AJ203" s="46"/>
      <c r="AK203" s="46"/>
      <c r="AL203" s="1"/>
      <c r="AM203" s="1"/>
      <c r="AN203" s="1"/>
      <c r="AO203" s="1"/>
      <c r="AP203" s="1"/>
      <c r="AQ203" s="1"/>
      <c r="AR203" s="1"/>
      <c r="AS203" s="1"/>
      <c r="AT203" s="44" t="s">
        <v>31</v>
      </c>
      <c r="AU203" s="45"/>
      <c r="AV203" s="45"/>
      <c r="AW203" s="45"/>
      <c r="AX203" s="45"/>
      <c r="AY203" s="45"/>
      <c r="AZ203" s="45"/>
      <c r="BA203" s="46">
        <f>SUM(BE192:BE202)</f>
        <v>107942.2404732</v>
      </c>
      <c r="BB203" s="46"/>
      <c r="BC203" s="46"/>
      <c r="BD203" s="46"/>
      <c r="BE203" s="46"/>
      <c r="BF203" s="1"/>
      <c r="BG203" s="1"/>
      <c r="BH203" s="1"/>
      <c r="BI203" s="1"/>
      <c r="BJ203" s="1"/>
      <c r="BK203" s="1"/>
      <c r="BL203" s="1"/>
      <c r="BM203" s="1"/>
      <c r="BN203" s="44" t="s">
        <v>31</v>
      </c>
      <c r="BO203" s="45"/>
      <c r="BP203" s="45"/>
      <c r="BQ203" s="45"/>
      <c r="BR203" s="45"/>
      <c r="BS203" s="45"/>
      <c r="BT203" s="45"/>
      <c r="BU203" s="46">
        <f>SUM(BY192:BY202)</f>
        <v>107942.2404732</v>
      </c>
      <c r="BV203" s="46"/>
      <c r="BW203" s="46"/>
      <c r="BX203" s="46"/>
      <c r="BY203" s="46"/>
      <c r="BZ203" s="1"/>
      <c r="CA203" s="1"/>
      <c r="CB203" s="1"/>
      <c r="CC203" s="1"/>
      <c r="CD203" s="1"/>
      <c r="CE203" s="1"/>
      <c r="CF203" s="1"/>
      <c r="CG203" s="1"/>
      <c r="CH203" s="44" t="s">
        <v>31</v>
      </c>
      <c r="CI203" s="45"/>
      <c r="CJ203" s="45"/>
      <c r="CK203" s="45"/>
      <c r="CL203" s="45"/>
      <c r="CM203" s="45"/>
      <c r="CN203" s="45"/>
      <c r="CO203" s="46">
        <f>SUM(CS192:CS202)</f>
        <v>107942.2404732</v>
      </c>
      <c r="CP203" s="46"/>
      <c r="CQ203" s="46"/>
      <c r="CR203" s="46"/>
      <c r="CS203" s="46"/>
      <c r="CT203" s="1"/>
      <c r="CU203" s="1"/>
      <c r="CV203" s="1"/>
      <c r="CW203" s="1"/>
      <c r="CX203" s="1"/>
      <c r="CY203" s="1"/>
      <c r="CZ203" s="1"/>
      <c r="DA203" s="1"/>
      <c r="DB203" s="44" t="s">
        <v>31</v>
      </c>
      <c r="DC203" s="45"/>
      <c r="DD203" s="45"/>
      <c r="DE203" s="45"/>
      <c r="DF203" s="45"/>
      <c r="DG203" s="45"/>
      <c r="DH203" s="45"/>
      <c r="DI203" s="46">
        <f>SUM(DM192:DM202)</f>
        <v>107942.2404732</v>
      </c>
      <c r="DJ203" s="46"/>
      <c r="DK203" s="46"/>
      <c r="DL203" s="46"/>
      <c r="DM203" s="46"/>
      <c r="DN203" s="1"/>
      <c r="DO203" s="1"/>
      <c r="DP203" s="1"/>
      <c r="DQ203" s="1"/>
      <c r="DR203" s="1"/>
      <c r="DS203" s="1"/>
      <c r="DT203" s="1"/>
      <c r="DU203" s="1"/>
      <c r="DV203" s="44" t="s">
        <v>31</v>
      </c>
      <c r="DW203" s="45"/>
      <c r="DX203" s="45"/>
      <c r="DY203" s="45"/>
      <c r="DZ203" s="45"/>
      <c r="EA203" s="45"/>
      <c r="EB203" s="45"/>
      <c r="EC203" s="46">
        <f>SUM(EG192:EG202)</f>
        <v>107942.2404732</v>
      </c>
      <c r="ED203" s="46"/>
      <c r="EE203" s="46"/>
      <c r="EF203" s="46"/>
      <c r="EG203" s="46"/>
    </row>
    <row r="204" s="1" customFormat="1" customHeight="1" spans="6:137">
      <c r="F204" s="45"/>
      <c r="G204" s="45"/>
      <c r="H204" s="45"/>
      <c r="I204" s="45"/>
      <c r="J204" s="45"/>
      <c r="K204" s="45"/>
      <c r="L204" s="45"/>
      <c r="M204" s="46"/>
      <c r="N204" s="46"/>
      <c r="O204" s="46"/>
      <c r="P204" s="46"/>
      <c r="Q204" s="46"/>
      <c r="R204" s="1"/>
      <c r="S204" s="1"/>
      <c r="T204" s="1"/>
      <c r="U204" s="1"/>
      <c r="V204" s="1"/>
      <c r="W204" s="1"/>
      <c r="X204" s="1"/>
      <c r="Y204" s="1"/>
      <c r="Z204" s="45"/>
      <c r="AA204" s="45"/>
      <c r="AB204" s="45"/>
      <c r="AC204" s="45"/>
      <c r="AD204" s="45"/>
      <c r="AE204" s="45"/>
      <c r="AF204" s="45"/>
      <c r="AG204" s="46"/>
      <c r="AH204" s="46"/>
      <c r="AI204" s="46"/>
      <c r="AJ204" s="46"/>
      <c r="AK204" s="46"/>
      <c r="AL204" s="1"/>
      <c r="AM204" s="1"/>
      <c r="AN204" s="1"/>
      <c r="AO204" s="1"/>
      <c r="AP204" s="1"/>
      <c r="AQ204" s="1"/>
      <c r="AR204" s="1"/>
      <c r="AS204" s="1"/>
      <c r="AT204" s="45"/>
      <c r="AU204" s="45"/>
      <c r="AV204" s="45"/>
      <c r="AW204" s="45"/>
      <c r="AX204" s="45"/>
      <c r="AY204" s="45"/>
      <c r="AZ204" s="45"/>
      <c r="BA204" s="46"/>
      <c r="BB204" s="46"/>
      <c r="BC204" s="46"/>
      <c r="BD204" s="46"/>
      <c r="BE204" s="46"/>
      <c r="BF204" s="1"/>
      <c r="BG204" s="1"/>
      <c r="BH204" s="1"/>
      <c r="BI204" s="1"/>
      <c r="BJ204" s="1"/>
      <c r="BK204" s="1"/>
      <c r="BL204" s="1"/>
      <c r="BM204" s="1"/>
      <c r="BN204" s="45"/>
      <c r="BO204" s="45"/>
      <c r="BP204" s="45"/>
      <c r="BQ204" s="45"/>
      <c r="BR204" s="45"/>
      <c r="BS204" s="45"/>
      <c r="BT204" s="45"/>
      <c r="BU204" s="46"/>
      <c r="BV204" s="46"/>
      <c r="BW204" s="46"/>
      <c r="BX204" s="46"/>
      <c r="BY204" s="46"/>
      <c r="BZ204" s="1"/>
      <c r="CA204" s="1"/>
      <c r="CB204" s="1"/>
      <c r="CC204" s="1"/>
      <c r="CD204" s="1"/>
      <c r="CE204" s="1"/>
      <c r="CF204" s="1"/>
      <c r="CG204" s="1"/>
      <c r="CH204" s="45"/>
      <c r="CI204" s="45"/>
      <c r="CJ204" s="45"/>
      <c r="CK204" s="45"/>
      <c r="CL204" s="45"/>
      <c r="CM204" s="45"/>
      <c r="CN204" s="45"/>
      <c r="CO204" s="46"/>
      <c r="CP204" s="46"/>
      <c r="CQ204" s="46"/>
      <c r="CR204" s="46"/>
      <c r="CS204" s="46"/>
      <c r="CT204" s="1"/>
      <c r="CU204" s="1"/>
      <c r="CV204" s="1"/>
      <c r="CW204" s="1"/>
      <c r="CX204" s="1"/>
      <c r="CY204" s="1"/>
      <c r="CZ204" s="1"/>
      <c r="DA204" s="1"/>
      <c r="DB204" s="45"/>
      <c r="DC204" s="45"/>
      <c r="DD204" s="45"/>
      <c r="DE204" s="45"/>
      <c r="DF204" s="45"/>
      <c r="DG204" s="45"/>
      <c r="DH204" s="45"/>
      <c r="DI204" s="46"/>
      <c r="DJ204" s="46"/>
      <c r="DK204" s="46"/>
      <c r="DL204" s="46"/>
      <c r="DM204" s="46"/>
      <c r="DN204" s="1"/>
      <c r="DO204" s="1"/>
      <c r="DP204" s="1"/>
      <c r="DQ204" s="1"/>
      <c r="DR204" s="1"/>
      <c r="DS204" s="1"/>
      <c r="DT204" s="1"/>
      <c r="DU204" s="1"/>
      <c r="DV204" s="45"/>
      <c r="DW204" s="45"/>
      <c r="DX204" s="45"/>
      <c r="DY204" s="45"/>
      <c r="DZ204" s="45"/>
      <c r="EA204" s="45"/>
      <c r="EB204" s="45"/>
      <c r="EC204" s="46"/>
      <c r="ED204" s="46"/>
      <c r="EE204" s="46"/>
      <c r="EF204" s="46"/>
      <c r="EG204" s="46"/>
    </row>
    <row r="205" s="1" customFormat="1" customHeight="1" spans="6:137">
      <c r="F205" s="45"/>
      <c r="G205" s="45"/>
      <c r="H205" s="45"/>
      <c r="I205" s="45"/>
      <c r="J205" s="45"/>
      <c r="K205" s="45"/>
      <c r="L205" s="45"/>
      <c r="M205" s="46"/>
      <c r="N205" s="46"/>
      <c r="O205" s="46"/>
      <c r="P205" s="46"/>
      <c r="Q205" s="46"/>
      <c r="R205" s="1"/>
      <c r="S205" s="1"/>
      <c r="T205" s="1"/>
      <c r="U205" s="1"/>
      <c r="V205" s="1"/>
      <c r="W205" s="1"/>
      <c r="X205" s="1"/>
      <c r="Y205" s="1"/>
      <c r="Z205" s="45"/>
      <c r="AA205" s="45"/>
      <c r="AB205" s="45"/>
      <c r="AC205" s="45"/>
      <c r="AD205" s="45"/>
      <c r="AE205" s="45"/>
      <c r="AF205" s="45"/>
      <c r="AG205" s="46"/>
      <c r="AH205" s="46"/>
      <c r="AI205" s="46"/>
      <c r="AJ205" s="46"/>
      <c r="AK205" s="46"/>
      <c r="AL205" s="1"/>
      <c r="AM205" s="1"/>
      <c r="AN205" s="1"/>
      <c r="AO205" s="1"/>
      <c r="AP205" s="1"/>
      <c r="AQ205" s="1"/>
      <c r="AR205" s="1"/>
      <c r="AS205" s="1"/>
      <c r="AT205" s="45"/>
      <c r="AU205" s="45"/>
      <c r="AV205" s="45"/>
      <c r="AW205" s="45"/>
      <c r="AX205" s="45"/>
      <c r="AY205" s="45"/>
      <c r="AZ205" s="45"/>
      <c r="BA205" s="46"/>
      <c r="BB205" s="46"/>
      <c r="BC205" s="46"/>
      <c r="BD205" s="46"/>
      <c r="BE205" s="46"/>
      <c r="BF205" s="1"/>
      <c r="BG205" s="1"/>
      <c r="BH205" s="1"/>
      <c r="BI205" s="1"/>
      <c r="BJ205" s="1"/>
      <c r="BK205" s="1"/>
      <c r="BL205" s="1"/>
      <c r="BM205" s="1"/>
      <c r="BN205" s="45"/>
      <c r="BO205" s="45"/>
      <c r="BP205" s="45"/>
      <c r="BQ205" s="45"/>
      <c r="BR205" s="45"/>
      <c r="BS205" s="45"/>
      <c r="BT205" s="45"/>
      <c r="BU205" s="46"/>
      <c r="BV205" s="46"/>
      <c r="BW205" s="46"/>
      <c r="BX205" s="46"/>
      <c r="BY205" s="46"/>
      <c r="BZ205" s="1"/>
      <c r="CA205" s="1"/>
      <c r="CB205" s="1"/>
      <c r="CC205" s="1"/>
      <c r="CD205" s="1"/>
      <c r="CE205" s="1"/>
      <c r="CF205" s="1"/>
      <c r="CG205" s="1"/>
      <c r="CH205" s="45"/>
      <c r="CI205" s="45"/>
      <c r="CJ205" s="45"/>
      <c r="CK205" s="45"/>
      <c r="CL205" s="45"/>
      <c r="CM205" s="45"/>
      <c r="CN205" s="45"/>
      <c r="CO205" s="46"/>
      <c r="CP205" s="46"/>
      <c r="CQ205" s="46"/>
      <c r="CR205" s="46"/>
      <c r="CS205" s="46"/>
      <c r="CT205" s="1"/>
      <c r="CU205" s="1"/>
      <c r="CV205" s="1"/>
      <c r="CW205" s="1"/>
      <c r="CX205" s="1"/>
      <c r="CY205" s="1"/>
      <c r="CZ205" s="1"/>
      <c r="DA205" s="1"/>
      <c r="DB205" s="45"/>
      <c r="DC205" s="45"/>
      <c r="DD205" s="45"/>
      <c r="DE205" s="45"/>
      <c r="DF205" s="45"/>
      <c r="DG205" s="45"/>
      <c r="DH205" s="45"/>
      <c r="DI205" s="46"/>
      <c r="DJ205" s="46"/>
      <c r="DK205" s="46"/>
      <c r="DL205" s="46"/>
      <c r="DM205" s="46"/>
      <c r="DN205" s="1"/>
      <c r="DO205" s="1"/>
      <c r="DP205" s="1"/>
      <c r="DQ205" s="1"/>
      <c r="DR205" s="1"/>
      <c r="DS205" s="1"/>
      <c r="DT205" s="1"/>
      <c r="DU205" s="1"/>
      <c r="DV205" s="45"/>
      <c r="DW205" s="45"/>
      <c r="DX205" s="45"/>
      <c r="DY205" s="45"/>
      <c r="DZ205" s="45"/>
      <c r="EA205" s="45"/>
      <c r="EB205" s="45"/>
      <c r="EC205" s="46"/>
      <c r="ED205" s="46"/>
      <c r="EE205" s="46"/>
      <c r="EF205" s="46"/>
      <c r="EG205" s="46"/>
    </row>
    <row r="206" s="1" customFormat="1" customHeight="1" spans="6:137">
      <c r="F206" s="35" t="s">
        <v>32</v>
      </c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1"/>
      <c r="S206" s="1"/>
      <c r="T206" s="1"/>
      <c r="U206" s="1"/>
      <c r="V206" s="1"/>
      <c r="W206" s="1"/>
      <c r="X206" s="1"/>
      <c r="Y206" s="1"/>
      <c r="Z206" s="35" t="s">
        <v>32</v>
      </c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1"/>
      <c r="AM206" s="1"/>
      <c r="AN206" s="1"/>
      <c r="AO206" s="1"/>
      <c r="AP206" s="1"/>
      <c r="AQ206" s="1"/>
      <c r="AR206" s="1"/>
      <c r="AS206" s="1"/>
      <c r="AT206" s="35" t="s">
        <v>32</v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1"/>
      <c r="BG206" s="1"/>
      <c r="BH206" s="1"/>
      <c r="BI206" s="1"/>
      <c r="BJ206" s="1"/>
      <c r="BK206" s="1"/>
      <c r="BL206" s="1"/>
      <c r="BM206" s="1"/>
      <c r="BN206" s="35" t="s">
        <v>32</v>
      </c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1"/>
      <c r="CA206" s="1"/>
      <c r="CB206" s="1"/>
      <c r="CC206" s="1"/>
      <c r="CD206" s="1"/>
      <c r="CE206" s="1"/>
      <c r="CF206" s="1"/>
      <c r="CG206" s="1"/>
      <c r="CH206" s="35" t="s">
        <v>32</v>
      </c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1"/>
      <c r="CU206" s="1"/>
      <c r="CV206" s="1"/>
      <c r="CW206" s="1"/>
      <c r="CX206" s="1"/>
      <c r="CY206" s="1"/>
      <c r="CZ206" s="1"/>
      <c r="DA206" s="1"/>
      <c r="DB206" s="35" t="s">
        <v>32</v>
      </c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1"/>
      <c r="DO206" s="1"/>
      <c r="DP206" s="1"/>
      <c r="DQ206" s="1"/>
      <c r="DR206" s="1"/>
      <c r="DS206" s="1"/>
      <c r="DT206" s="1"/>
      <c r="DU206" s="1"/>
      <c r="DV206" s="35" t="s">
        <v>32</v>
      </c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</row>
    <row r="207" s="1" customFormat="1" customHeight="1" spans="6:137">
      <c r="F207" s="13" t="s">
        <v>8</v>
      </c>
      <c r="G207" s="13"/>
      <c r="H207" s="13"/>
      <c r="I207" s="13"/>
      <c r="J207" s="13"/>
      <c r="K207" s="8" t="s">
        <v>53</v>
      </c>
      <c r="L207" s="8"/>
      <c r="M207" s="8"/>
      <c r="N207" s="8"/>
      <c r="O207" s="9" t="s">
        <v>38</v>
      </c>
      <c r="P207" s="9"/>
      <c r="Q207" s="41" t="s">
        <v>13</v>
      </c>
      <c r="Z207" s="13" t="s">
        <v>8</v>
      </c>
      <c r="AA207" s="13"/>
      <c r="AB207" s="13"/>
      <c r="AC207" s="13"/>
      <c r="AD207" s="13"/>
      <c r="AE207" s="8" t="s">
        <v>53</v>
      </c>
      <c r="AF207" s="8"/>
      <c r="AG207" s="8"/>
      <c r="AH207" s="8"/>
      <c r="AI207" s="9" t="s">
        <v>38</v>
      </c>
      <c r="AJ207" s="9"/>
      <c r="AK207" s="41" t="s">
        <v>13</v>
      </c>
      <c r="AT207" s="13" t="s">
        <v>8</v>
      </c>
      <c r="AU207" s="13"/>
      <c r="AV207" s="13"/>
      <c r="AW207" s="13"/>
      <c r="AX207" s="13"/>
      <c r="AY207" s="8" t="s">
        <v>53</v>
      </c>
      <c r="AZ207" s="8"/>
      <c r="BA207" s="8"/>
      <c r="BB207" s="8"/>
      <c r="BC207" s="9" t="s">
        <v>38</v>
      </c>
      <c r="BD207" s="9"/>
      <c r="BE207" s="41" t="s">
        <v>13</v>
      </c>
      <c r="BN207" s="13" t="s">
        <v>8</v>
      </c>
      <c r="BO207" s="13"/>
      <c r="BP207" s="13"/>
      <c r="BQ207" s="13"/>
      <c r="BR207" s="13"/>
      <c r="BS207" s="8" t="s">
        <v>53</v>
      </c>
      <c r="BT207" s="8"/>
      <c r="BU207" s="8"/>
      <c r="BV207" s="8"/>
      <c r="BW207" s="9" t="s">
        <v>38</v>
      </c>
      <c r="BX207" s="9"/>
      <c r="BY207" s="41" t="s">
        <v>13</v>
      </c>
      <c r="CH207" s="13" t="s">
        <v>8</v>
      </c>
      <c r="CI207" s="13"/>
      <c r="CJ207" s="13"/>
      <c r="CK207" s="13"/>
      <c r="CL207" s="13"/>
      <c r="CM207" s="8" t="s">
        <v>53</v>
      </c>
      <c r="CN207" s="8"/>
      <c r="CO207" s="8"/>
      <c r="CP207" s="8"/>
      <c r="CQ207" s="9" t="s">
        <v>38</v>
      </c>
      <c r="CR207" s="9"/>
      <c r="CS207" s="41" t="s">
        <v>13</v>
      </c>
      <c r="DB207" s="13" t="s">
        <v>8</v>
      </c>
      <c r="DC207" s="13"/>
      <c r="DD207" s="13"/>
      <c r="DE207" s="13"/>
      <c r="DF207" s="13"/>
      <c r="DG207" s="8" t="s">
        <v>53</v>
      </c>
      <c r="DH207" s="8"/>
      <c r="DI207" s="8"/>
      <c r="DJ207" s="8"/>
      <c r="DK207" s="9" t="s">
        <v>38</v>
      </c>
      <c r="DL207" s="9"/>
      <c r="DM207" s="41" t="s">
        <v>13</v>
      </c>
      <c r="DV207" s="13" t="s">
        <v>8</v>
      </c>
      <c r="DW207" s="13"/>
      <c r="DX207" s="13"/>
      <c r="DY207" s="13"/>
      <c r="DZ207" s="13"/>
      <c r="EA207" s="8" t="s">
        <v>53</v>
      </c>
      <c r="EB207" s="8"/>
      <c r="EC207" s="8"/>
      <c r="ED207" s="8"/>
      <c r="EE207" s="9" t="s">
        <v>38</v>
      </c>
      <c r="EF207" s="9"/>
      <c r="EG207" s="41" t="s">
        <v>13</v>
      </c>
    </row>
    <row r="208" s="1" customFormat="1" customHeight="1" spans="6:137">
      <c r="F208" s="13" t="s">
        <v>54</v>
      </c>
      <c r="G208" s="13" t="s">
        <v>55</v>
      </c>
      <c r="H208" s="13" t="s">
        <v>56</v>
      </c>
      <c r="I208" s="13" t="s">
        <v>57</v>
      </c>
      <c r="J208" s="13" t="s">
        <v>8</v>
      </c>
      <c r="K208" s="8" t="s">
        <v>58</v>
      </c>
      <c r="L208" s="8" t="s">
        <v>26</v>
      </c>
      <c r="M208" s="8" t="s">
        <v>27</v>
      </c>
      <c r="N208" s="42" t="s">
        <v>28</v>
      </c>
      <c r="O208" s="9" t="s">
        <v>59</v>
      </c>
      <c r="P208" s="9" t="s">
        <v>60</v>
      </c>
      <c r="Q208" s="41"/>
      <c r="R208" s="1"/>
      <c r="S208" s="1"/>
      <c r="T208" s="1"/>
      <c r="U208" s="1"/>
      <c r="V208" s="1"/>
      <c r="W208" s="1"/>
      <c r="X208" s="1"/>
      <c r="Y208" s="1"/>
      <c r="Z208" s="13" t="s">
        <v>54</v>
      </c>
      <c r="AA208" s="13" t="s">
        <v>55</v>
      </c>
      <c r="AB208" s="13" t="s">
        <v>56</v>
      </c>
      <c r="AC208" s="13" t="s">
        <v>57</v>
      </c>
      <c r="AD208" s="13" t="s">
        <v>8</v>
      </c>
      <c r="AE208" s="8" t="s">
        <v>58</v>
      </c>
      <c r="AF208" s="8" t="s">
        <v>26</v>
      </c>
      <c r="AG208" s="8" t="s">
        <v>27</v>
      </c>
      <c r="AH208" s="42" t="s">
        <v>28</v>
      </c>
      <c r="AI208" s="9" t="s">
        <v>59</v>
      </c>
      <c r="AJ208" s="9" t="s">
        <v>60</v>
      </c>
      <c r="AK208" s="41"/>
      <c r="AL208" s="1"/>
      <c r="AM208" s="1"/>
      <c r="AN208" s="1"/>
      <c r="AO208" s="1"/>
      <c r="AP208" s="1"/>
      <c r="AQ208" s="1"/>
      <c r="AR208" s="1"/>
      <c r="AS208" s="1"/>
      <c r="AT208" s="13" t="s">
        <v>54</v>
      </c>
      <c r="AU208" s="13" t="s">
        <v>55</v>
      </c>
      <c r="AV208" s="13" t="s">
        <v>56</v>
      </c>
      <c r="AW208" s="13" t="s">
        <v>57</v>
      </c>
      <c r="AX208" s="13" t="s">
        <v>8</v>
      </c>
      <c r="AY208" s="8" t="s">
        <v>58</v>
      </c>
      <c r="AZ208" s="8" t="s">
        <v>26</v>
      </c>
      <c r="BA208" s="8" t="s">
        <v>27</v>
      </c>
      <c r="BB208" s="42" t="s">
        <v>28</v>
      </c>
      <c r="BC208" s="9" t="s">
        <v>59</v>
      </c>
      <c r="BD208" s="9" t="s">
        <v>60</v>
      </c>
      <c r="BE208" s="41"/>
      <c r="BF208" s="1"/>
      <c r="BG208" s="1"/>
      <c r="BH208" s="1"/>
      <c r="BI208" s="1"/>
      <c r="BJ208" s="1"/>
      <c r="BK208" s="1"/>
      <c r="BL208" s="1"/>
      <c r="BM208" s="1"/>
      <c r="BN208" s="13" t="s">
        <v>54</v>
      </c>
      <c r="BO208" s="13" t="s">
        <v>55</v>
      </c>
      <c r="BP208" s="13" t="s">
        <v>56</v>
      </c>
      <c r="BQ208" s="13" t="s">
        <v>57</v>
      </c>
      <c r="BR208" s="13" t="s">
        <v>8</v>
      </c>
      <c r="BS208" s="8" t="s">
        <v>58</v>
      </c>
      <c r="BT208" s="8" t="s">
        <v>26</v>
      </c>
      <c r="BU208" s="8" t="s">
        <v>27</v>
      </c>
      <c r="BV208" s="42" t="s">
        <v>28</v>
      </c>
      <c r="BW208" s="9" t="s">
        <v>59</v>
      </c>
      <c r="BX208" s="9" t="s">
        <v>60</v>
      </c>
      <c r="BY208" s="41"/>
      <c r="BZ208" s="1"/>
      <c r="CA208" s="1"/>
      <c r="CB208" s="1"/>
      <c r="CC208" s="1"/>
      <c r="CD208" s="1"/>
      <c r="CE208" s="1"/>
      <c r="CF208" s="1"/>
      <c r="CG208" s="1"/>
      <c r="CH208" s="13" t="s">
        <v>54</v>
      </c>
      <c r="CI208" s="13" t="s">
        <v>55</v>
      </c>
      <c r="CJ208" s="13" t="s">
        <v>56</v>
      </c>
      <c r="CK208" s="13" t="s">
        <v>57</v>
      </c>
      <c r="CL208" s="13" t="s">
        <v>8</v>
      </c>
      <c r="CM208" s="8" t="s">
        <v>58</v>
      </c>
      <c r="CN208" s="8" t="s">
        <v>26</v>
      </c>
      <c r="CO208" s="8" t="s">
        <v>27</v>
      </c>
      <c r="CP208" s="42" t="s">
        <v>28</v>
      </c>
      <c r="CQ208" s="9" t="s">
        <v>59</v>
      </c>
      <c r="CR208" s="9" t="s">
        <v>60</v>
      </c>
      <c r="CS208" s="41"/>
      <c r="CT208" s="1"/>
      <c r="CU208" s="1"/>
      <c r="CV208" s="1"/>
      <c r="CW208" s="1"/>
      <c r="CX208" s="1"/>
      <c r="CY208" s="1"/>
      <c r="CZ208" s="1"/>
      <c r="DA208" s="1"/>
      <c r="DB208" s="13" t="s">
        <v>54</v>
      </c>
      <c r="DC208" s="13" t="s">
        <v>55</v>
      </c>
      <c r="DD208" s="13" t="s">
        <v>56</v>
      </c>
      <c r="DE208" s="13" t="s">
        <v>57</v>
      </c>
      <c r="DF208" s="13" t="s">
        <v>8</v>
      </c>
      <c r="DG208" s="8" t="s">
        <v>58</v>
      </c>
      <c r="DH208" s="8" t="s">
        <v>26</v>
      </c>
      <c r="DI208" s="8" t="s">
        <v>27</v>
      </c>
      <c r="DJ208" s="42" t="s">
        <v>28</v>
      </c>
      <c r="DK208" s="9" t="s">
        <v>59</v>
      </c>
      <c r="DL208" s="9" t="s">
        <v>60</v>
      </c>
      <c r="DM208" s="41"/>
      <c r="DN208" s="1"/>
      <c r="DO208" s="1"/>
      <c r="DP208" s="1"/>
      <c r="DQ208" s="1"/>
      <c r="DR208" s="1"/>
      <c r="DS208" s="1"/>
      <c r="DT208" s="1"/>
      <c r="DU208" s="1"/>
      <c r="DV208" s="13" t="s">
        <v>54</v>
      </c>
      <c r="DW208" s="13" t="s">
        <v>55</v>
      </c>
      <c r="DX208" s="13" t="s">
        <v>56</v>
      </c>
      <c r="DY208" s="13" t="s">
        <v>57</v>
      </c>
      <c r="DZ208" s="13" t="s">
        <v>8</v>
      </c>
      <c r="EA208" s="8" t="s">
        <v>58</v>
      </c>
      <c r="EB208" s="8" t="s">
        <v>26</v>
      </c>
      <c r="EC208" s="8" t="s">
        <v>27</v>
      </c>
      <c r="ED208" s="42" t="s">
        <v>28</v>
      </c>
      <c r="EE208" s="9" t="s">
        <v>59</v>
      </c>
      <c r="EF208" s="9" t="s">
        <v>60</v>
      </c>
      <c r="EG208" s="41"/>
    </row>
    <row r="209" s="1" customFormat="1" customHeight="1" spans="1:139">
      <c r="F209" s="11">
        <v>35434</v>
      </c>
      <c r="G209" s="12">
        <v>0.168</v>
      </c>
      <c r="H209" s="11">
        <v>1</v>
      </c>
      <c r="I209" s="11">
        <v>0</v>
      </c>
      <c r="J209" s="13">
        <f t="shared" ref="J209:J218" si="425">F209*G209*H209+I209</f>
        <v>5952.912</v>
      </c>
      <c r="K209" s="11">
        <v>1</v>
      </c>
      <c r="L209" s="11">
        <v>0.89</v>
      </c>
      <c r="M209" s="11">
        <v>1.78</v>
      </c>
      <c r="N209" s="42">
        <f t="shared" ref="N209:N218" si="426">L209*M209+1</f>
        <v>2.5842</v>
      </c>
      <c r="O209" s="11">
        <v>0.9</v>
      </c>
      <c r="P209" s="9">
        <v>0.5</v>
      </c>
      <c r="Q209" s="43">
        <f t="shared" ref="Q209:Q218" si="427">J209*K209*N209*O209*P209</f>
        <v>6922.58183568</v>
      </c>
      <c r="Z209" s="11">
        <v>35728</v>
      </c>
      <c r="AA209" s="12">
        <v>0.168</v>
      </c>
      <c r="AB209" s="11">
        <v>1</v>
      </c>
      <c r="AC209" s="11">
        <v>0</v>
      </c>
      <c r="AD209" s="13">
        <f t="shared" ref="AD209:AD218" si="428">Z209*AA209*AB209+AC209</f>
        <v>6002.304</v>
      </c>
      <c r="AE209" s="11">
        <v>1</v>
      </c>
      <c r="AF209" s="11">
        <v>1</v>
      </c>
      <c r="AG209" s="11">
        <v>2.09</v>
      </c>
      <c r="AH209" s="42">
        <f t="shared" ref="AH209:AH218" si="429">AF209*AG209+1</f>
        <v>3.09</v>
      </c>
      <c r="AI209" s="11">
        <v>0.9</v>
      </c>
      <c r="AJ209" s="9">
        <v>0.5</v>
      </c>
      <c r="AK209" s="43">
        <f t="shared" ref="AK209:AK218" si="430">AD209*AE209*AH209*AI209*AJ209</f>
        <v>8346.203712</v>
      </c>
      <c r="AT209" s="11">
        <v>36903</v>
      </c>
      <c r="AU209" s="12">
        <v>0.168</v>
      </c>
      <c r="AV209" s="11">
        <v>1</v>
      </c>
      <c r="AW209" s="11">
        <v>0</v>
      </c>
      <c r="AX209" s="13">
        <f t="shared" ref="AX209:AX218" si="431">AT209*AU209*AV209+AW209</f>
        <v>6199.704</v>
      </c>
      <c r="AY209" s="11">
        <v>1</v>
      </c>
      <c r="AZ209" s="11">
        <v>0.93</v>
      </c>
      <c r="BA209" s="11">
        <v>1.85</v>
      </c>
      <c r="BB209" s="42">
        <f t="shared" ref="BB209:BB218" si="432">AZ209*BA209+1</f>
        <v>2.7205</v>
      </c>
      <c r="BC209" s="11">
        <v>0.9</v>
      </c>
      <c r="BD209" s="9">
        <v>0.5</v>
      </c>
      <c r="BE209" s="43">
        <f t="shared" ref="BE209:BE218" si="433">AX209*AY209*BB209*BC209*BD209</f>
        <v>7589.8326294</v>
      </c>
      <c r="BN209" s="11">
        <v>38167</v>
      </c>
      <c r="BO209" s="12">
        <v>0.168</v>
      </c>
      <c r="BP209" s="11">
        <v>1</v>
      </c>
      <c r="BQ209" s="11">
        <v>0</v>
      </c>
      <c r="BR209" s="13">
        <f t="shared" ref="BR209:BR218" si="434">BN209*BO209*BP209+BQ209</f>
        <v>6412.056</v>
      </c>
      <c r="BS209" s="11">
        <v>1</v>
      </c>
      <c r="BT209" s="11">
        <v>1</v>
      </c>
      <c r="BU209" s="11">
        <v>2.71</v>
      </c>
      <c r="BV209" s="42">
        <f t="shared" ref="BV209:BV218" si="435">BT209*BU209+1</f>
        <v>3.71</v>
      </c>
      <c r="BW209" s="11">
        <v>0.9</v>
      </c>
      <c r="BX209" s="9">
        <v>0.5</v>
      </c>
      <c r="BY209" s="43">
        <f t="shared" ref="BY209:BY218" si="436">BR209*BS209*BV209*BW209*BX209</f>
        <v>10704.927492</v>
      </c>
      <c r="CH209" s="11">
        <v>42781</v>
      </c>
      <c r="CI209" s="12">
        <v>0.168</v>
      </c>
      <c r="CJ209" s="11">
        <v>1</v>
      </c>
      <c r="CK209" s="11">
        <v>0</v>
      </c>
      <c r="CL209" s="13">
        <f t="shared" ref="CL209:CL218" si="437">CH209*CI209*CJ209+CK209</f>
        <v>7187.208</v>
      </c>
      <c r="CM209" s="11">
        <v>1</v>
      </c>
      <c r="CN209" s="11">
        <v>0.93</v>
      </c>
      <c r="CO209" s="11">
        <v>1.85</v>
      </c>
      <c r="CP209" s="42">
        <f t="shared" ref="CP209:CP218" si="438">CN209*CO209+1</f>
        <v>2.7205</v>
      </c>
      <c r="CQ209" s="11">
        <v>0.9</v>
      </c>
      <c r="CR209" s="9">
        <v>0.5</v>
      </c>
      <c r="CS209" s="43">
        <f t="shared" ref="CS209:CS218" si="439">CL209*CM209*CP209*CQ209*CR209</f>
        <v>8798.7597138</v>
      </c>
      <c r="DB209" s="11">
        <v>44045</v>
      </c>
      <c r="DC209" s="12">
        <v>0.168</v>
      </c>
      <c r="DD209" s="11">
        <v>1</v>
      </c>
      <c r="DE209" s="11">
        <v>0</v>
      </c>
      <c r="DF209" s="13">
        <f t="shared" ref="DF209:DF218" si="440">DB209*DC209*DD209+DE209</f>
        <v>7399.56</v>
      </c>
      <c r="DG209" s="11">
        <v>1</v>
      </c>
      <c r="DH209" s="11">
        <v>1</v>
      </c>
      <c r="DI209" s="11">
        <v>2.09</v>
      </c>
      <c r="DJ209" s="42">
        <f t="shared" ref="DJ209:DJ218" si="441">DH209*DI209+1</f>
        <v>3.09</v>
      </c>
      <c r="DK209" s="11">
        <v>0.9</v>
      </c>
      <c r="DL209" s="9">
        <v>0.5</v>
      </c>
      <c r="DM209" s="43">
        <f t="shared" ref="DM209:DM218" si="442">DF209*DG209*DJ209*DK209*DL209</f>
        <v>10289.08818</v>
      </c>
      <c r="DV209" s="11">
        <v>49923</v>
      </c>
      <c r="DW209" s="12">
        <v>0.199</v>
      </c>
      <c r="DX209" s="11">
        <v>1</v>
      </c>
      <c r="DY209" s="11">
        <v>0</v>
      </c>
      <c r="DZ209" s="13">
        <f t="shared" ref="DZ209:DZ218" si="443">DV209*DW209*DX209+DY209</f>
        <v>9934.677</v>
      </c>
      <c r="EA209" s="11">
        <v>1</v>
      </c>
      <c r="EB209" s="11">
        <v>1</v>
      </c>
      <c r="EC209" s="11">
        <v>2.91</v>
      </c>
      <c r="ED209" s="42">
        <f t="shared" ref="ED209:ED218" si="444">EB209*EC209+1</f>
        <v>3.91</v>
      </c>
      <c r="EE209" s="11">
        <v>0.9</v>
      </c>
      <c r="EF209" s="9">
        <v>0.5</v>
      </c>
      <c r="EG209" s="43">
        <f t="shared" ref="EG209:EG218" si="445">DZ209*EA209*ED209*EE209*EF209</f>
        <v>17480.0641815</v>
      </c>
    </row>
    <row r="210" s="1" customFormat="1" customHeight="1" spans="1:139">
      <c r="F210" s="11">
        <v>35434</v>
      </c>
      <c r="G210" s="12">
        <v>0.168</v>
      </c>
      <c r="H210" s="11">
        <v>1</v>
      </c>
      <c r="I210" s="11">
        <v>0</v>
      </c>
      <c r="J210" s="13">
        <f t="shared" si="425"/>
        <v>5952.912</v>
      </c>
      <c r="K210" s="11">
        <v>1</v>
      </c>
      <c r="L210" s="11">
        <v>0.89</v>
      </c>
      <c r="M210" s="11">
        <v>1.78</v>
      </c>
      <c r="N210" s="42">
        <f t="shared" si="426"/>
        <v>2.5842</v>
      </c>
      <c r="O210" s="11">
        <v>0.9</v>
      </c>
      <c r="P210" s="9">
        <v>0.5</v>
      </c>
      <c r="Q210" s="43">
        <f t="shared" si="427"/>
        <v>6922.58183568</v>
      </c>
      <c r="Z210" s="11">
        <v>35728</v>
      </c>
      <c r="AA210" s="12">
        <v>0.168</v>
      </c>
      <c r="AB210" s="11">
        <v>1</v>
      </c>
      <c r="AC210" s="11">
        <v>0</v>
      </c>
      <c r="AD210" s="13">
        <f t="shared" si="428"/>
        <v>6002.304</v>
      </c>
      <c r="AE210" s="11">
        <v>1</v>
      </c>
      <c r="AF210" s="11">
        <v>1</v>
      </c>
      <c r="AG210" s="11">
        <v>2.09</v>
      </c>
      <c r="AH210" s="42">
        <f t="shared" si="429"/>
        <v>3.09</v>
      </c>
      <c r="AI210" s="11">
        <v>0.9</v>
      </c>
      <c r="AJ210" s="9">
        <v>0.5</v>
      </c>
      <c r="AK210" s="43">
        <f t="shared" si="430"/>
        <v>8346.203712</v>
      </c>
      <c r="AT210" s="11">
        <v>36903</v>
      </c>
      <c r="AU210" s="12">
        <v>0.168</v>
      </c>
      <c r="AV210" s="11">
        <v>1</v>
      </c>
      <c r="AW210" s="11">
        <v>0</v>
      </c>
      <c r="AX210" s="13">
        <f t="shared" si="431"/>
        <v>6199.704</v>
      </c>
      <c r="AY210" s="11">
        <v>1</v>
      </c>
      <c r="AZ210" s="11">
        <v>0.93</v>
      </c>
      <c r="BA210" s="11">
        <v>1.85</v>
      </c>
      <c r="BB210" s="42">
        <f t="shared" si="432"/>
        <v>2.7205</v>
      </c>
      <c r="BC210" s="11">
        <v>0.9</v>
      </c>
      <c r="BD210" s="9">
        <v>0.5</v>
      </c>
      <c r="BE210" s="43">
        <f t="shared" si="433"/>
        <v>7589.8326294</v>
      </c>
      <c r="BN210" s="11">
        <v>38167</v>
      </c>
      <c r="BO210" s="12">
        <v>0.168</v>
      </c>
      <c r="BP210" s="11">
        <v>1</v>
      </c>
      <c r="BQ210" s="11">
        <v>0</v>
      </c>
      <c r="BR210" s="13">
        <f t="shared" si="434"/>
        <v>6412.056</v>
      </c>
      <c r="BS210" s="11">
        <v>1</v>
      </c>
      <c r="BT210" s="11">
        <v>1</v>
      </c>
      <c r="BU210" s="11">
        <v>2.71</v>
      </c>
      <c r="BV210" s="42">
        <f t="shared" si="435"/>
        <v>3.71</v>
      </c>
      <c r="BW210" s="11">
        <v>0.9</v>
      </c>
      <c r="BX210" s="9">
        <v>0.5</v>
      </c>
      <c r="BY210" s="43">
        <f t="shared" si="436"/>
        <v>10704.927492</v>
      </c>
      <c r="CH210" s="11">
        <v>42781</v>
      </c>
      <c r="CI210" s="12">
        <v>0.168</v>
      </c>
      <c r="CJ210" s="11">
        <v>1</v>
      </c>
      <c r="CK210" s="11">
        <v>0</v>
      </c>
      <c r="CL210" s="13">
        <f t="shared" si="437"/>
        <v>7187.208</v>
      </c>
      <c r="CM210" s="11">
        <v>1</v>
      </c>
      <c r="CN210" s="11">
        <v>0.93</v>
      </c>
      <c r="CO210" s="11">
        <v>1.85</v>
      </c>
      <c r="CP210" s="42">
        <f t="shared" si="438"/>
        <v>2.7205</v>
      </c>
      <c r="CQ210" s="11">
        <v>0.9</v>
      </c>
      <c r="CR210" s="9">
        <v>0.5</v>
      </c>
      <c r="CS210" s="43">
        <f t="shared" si="439"/>
        <v>8798.7597138</v>
      </c>
      <c r="DB210" s="11">
        <v>44045</v>
      </c>
      <c r="DC210" s="12">
        <v>0.168</v>
      </c>
      <c r="DD210" s="11">
        <v>1</v>
      </c>
      <c r="DE210" s="11">
        <v>0</v>
      </c>
      <c r="DF210" s="13">
        <f t="shared" si="440"/>
        <v>7399.56</v>
      </c>
      <c r="DG210" s="11">
        <v>1</v>
      </c>
      <c r="DH210" s="11">
        <v>1</v>
      </c>
      <c r="DI210" s="11">
        <v>2.09</v>
      </c>
      <c r="DJ210" s="42">
        <f t="shared" si="441"/>
        <v>3.09</v>
      </c>
      <c r="DK210" s="11">
        <v>0.9</v>
      </c>
      <c r="DL210" s="9">
        <v>0.5</v>
      </c>
      <c r="DM210" s="43">
        <f t="shared" si="442"/>
        <v>10289.08818</v>
      </c>
      <c r="DV210" s="11">
        <v>49923</v>
      </c>
      <c r="DW210" s="12">
        <v>0.199</v>
      </c>
      <c r="DX210" s="11">
        <v>1</v>
      </c>
      <c r="DY210" s="11">
        <v>0</v>
      </c>
      <c r="DZ210" s="13">
        <f t="shared" si="443"/>
        <v>9934.677</v>
      </c>
      <c r="EA210" s="11">
        <v>1</v>
      </c>
      <c r="EB210" s="11">
        <v>1</v>
      </c>
      <c r="EC210" s="11">
        <v>2.91</v>
      </c>
      <c r="ED210" s="42">
        <f t="shared" si="444"/>
        <v>3.91</v>
      </c>
      <c r="EE210" s="11">
        <v>0.9</v>
      </c>
      <c r="EF210" s="9">
        <v>0.5</v>
      </c>
      <c r="EG210" s="43">
        <f t="shared" si="445"/>
        <v>17480.0641815</v>
      </c>
    </row>
    <row r="211" s="1" customFormat="1" customHeight="1" spans="1:139">
      <c r="F211" s="11">
        <v>35434</v>
      </c>
      <c r="G211" s="12">
        <v>0.168</v>
      </c>
      <c r="H211" s="11">
        <v>1</v>
      </c>
      <c r="I211" s="11">
        <v>0</v>
      </c>
      <c r="J211" s="13">
        <f t="shared" si="425"/>
        <v>5952.912</v>
      </c>
      <c r="K211" s="11">
        <v>1</v>
      </c>
      <c r="L211" s="11">
        <v>0.89</v>
      </c>
      <c r="M211" s="11">
        <v>1.78</v>
      </c>
      <c r="N211" s="42">
        <f t="shared" si="426"/>
        <v>2.5842</v>
      </c>
      <c r="O211" s="11">
        <v>0.9</v>
      </c>
      <c r="P211" s="9">
        <v>0.5</v>
      </c>
      <c r="Q211" s="43">
        <f t="shared" si="427"/>
        <v>6922.58183568</v>
      </c>
      <c r="Z211" s="11">
        <v>35728</v>
      </c>
      <c r="AA211" s="12">
        <v>0.168</v>
      </c>
      <c r="AB211" s="11">
        <v>1</v>
      </c>
      <c r="AC211" s="11">
        <v>0</v>
      </c>
      <c r="AD211" s="13">
        <f t="shared" si="428"/>
        <v>6002.304</v>
      </c>
      <c r="AE211" s="11">
        <v>1</v>
      </c>
      <c r="AF211" s="11">
        <v>1</v>
      </c>
      <c r="AG211" s="11">
        <v>2.09</v>
      </c>
      <c r="AH211" s="42">
        <f t="shared" si="429"/>
        <v>3.09</v>
      </c>
      <c r="AI211" s="11">
        <v>0.9</v>
      </c>
      <c r="AJ211" s="9">
        <v>0.5</v>
      </c>
      <c r="AK211" s="43">
        <f t="shared" si="430"/>
        <v>8346.203712</v>
      </c>
      <c r="AT211" s="11">
        <v>36903</v>
      </c>
      <c r="AU211" s="12">
        <v>0.168</v>
      </c>
      <c r="AV211" s="11">
        <v>1</v>
      </c>
      <c r="AW211" s="11">
        <v>0</v>
      </c>
      <c r="AX211" s="13">
        <f t="shared" si="431"/>
        <v>6199.704</v>
      </c>
      <c r="AY211" s="11">
        <v>1</v>
      </c>
      <c r="AZ211" s="11">
        <v>0.93</v>
      </c>
      <c r="BA211" s="11">
        <v>1.85</v>
      </c>
      <c r="BB211" s="42">
        <f t="shared" si="432"/>
        <v>2.7205</v>
      </c>
      <c r="BC211" s="11">
        <v>0.9</v>
      </c>
      <c r="BD211" s="9">
        <v>0.5</v>
      </c>
      <c r="BE211" s="43">
        <f t="shared" si="433"/>
        <v>7589.8326294</v>
      </c>
      <c r="BN211" s="11">
        <v>38167</v>
      </c>
      <c r="BO211" s="12">
        <v>0.168</v>
      </c>
      <c r="BP211" s="11">
        <v>1</v>
      </c>
      <c r="BQ211" s="11">
        <v>0</v>
      </c>
      <c r="BR211" s="13">
        <f t="shared" si="434"/>
        <v>6412.056</v>
      </c>
      <c r="BS211" s="11">
        <v>1</v>
      </c>
      <c r="BT211" s="11">
        <v>1</v>
      </c>
      <c r="BU211" s="11">
        <v>2.71</v>
      </c>
      <c r="BV211" s="42">
        <f t="shared" si="435"/>
        <v>3.71</v>
      </c>
      <c r="BW211" s="11">
        <v>0.9</v>
      </c>
      <c r="BX211" s="9">
        <v>0.5</v>
      </c>
      <c r="BY211" s="43">
        <f t="shared" si="436"/>
        <v>10704.927492</v>
      </c>
      <c r="CH211" s="11">
        <v>42781</v>
      </c>
      <c r="CI211" s="12">
        <v>0.168</v>
      </c>
      <c r="CJ211" s="11">
        <v>1</v>
      </c>
      <c r="CK211" s="11">
        <v>0</v>
      </c>
      <c r="CL211" s="13">
        <f t="shared" si="437"/>
        <v>7187.208</v>
      </c>
      <c r="CM211" s="11">
        <v>1</v>
      </c>
      <c r="CN211" s="11">
        <v>0.93</v>
      </c>
      <c r="CO211" s="11">
        <v>1.85</v>
      </c>
      <c r="CP211" s="42">
        <f t="shared" si="438"/>
        <v>2.7205</v>
      </c>
      <c r="CQ211" s="11">
        <v>0.9</v>
      </c>
      <c r="CR211" s="9">
        <v>0.5</v>
      </c>
      <c r="CS211" s="43">
        <f t="shared" si="439"/>
        <v>8798.7597138</v>
      </c>
      <c r="DB211" s="11">
        <v>44045</v>
      </c>
      <c r="DC211" s="12">
        <v>0.168</v>
      </c>
      <c r="DD211" s="11">
        <v>1</v>
      </c>
      <c r="DE211" s="11">
        <v>0</v>
      </c>
      <c r="DF211" s="13">
        <f t="shared" si="440"/>
        <v>7399.56</v>
      </c>
      <c r="DG211" s="11">
        <v>1</v>
      </c>
      <c r="DH211" s="11">
        <v>1</v>
      </c>
      <c r="DI211" s="11">
        <v>2.09</v>
      </c>
      <c r="DJ211" s="42">
        <f t="shared" si="441"/>
        <v>3.09</v>
      </c>
      <c r="DK211" s="11">
        <v>0.9</v>
      </c>
      <c r="DL211" s="9">
        <v>0.5</v>
      </c>
      <c r="DM211" s="43">
        <f t="shared" si="442"/>
        <v>10289.08818</v>
      </c>
      <c r="DV211" s="11">
        <v>49923</v>
      </c>
      <c r="DW211" s="12">
        <v>0.199</v>
      </c>
      <c r="DX211" s="11">
        <v>1</v>
      </c>
      <c r="DY211" s="11">
        <v>0</v>
      </c>
      <c r="DZ211" s="13">
        <f t="shared" si="443"/>
        <v>9934.677</v>
      </c>
      <c r="EA211" s="11">
        <v>1</v>
      </c>
      <c r="EB211" s="11">
        <v>1</v>
      </c>
      <c r="EC211" s="11">
        <v>2.91</v>
      </c>
      <c r="ED211" s="42">
        <f t="shared" si="444"/>
        <v>3.91</v>
      </c>
      <c r="EE211" s="11">
        <v>0.9</v>
      </c>
      <c r="EF211" s="9">
        <v>0.5</v>
      </c>
      <c r="EG211" s="43">
        <f t="shared" si="445"/>
        <v>17480.0641815</v>
      </c>
    </row>
    <row r="212" s="1" customFormat="1" customHeight="1" spans="1:139">
      <c r="F212" s="11">
        <v>35434</v>
      </c>
      <c r="G212" s="12">
        <v>0.168</v>
      </c>
      <c r="H212" s="11">
        <v>1</v>
      </c>
      <c r="I212" s="11">
        <v>0</v>
      </c>
      <c r="J212" s="13">
        <f t="shared" si="425"/>
        <v>5952.912</v>
      </c>
      <c r="K212" s="11">
        <v>1</v>
      </c>
      <c r="L212" s="11">
        <v>0.89</v>
      </c>
      <c r="M212" s="11">
        <v>1.78</v>
      </c>
      <c r="N212" s="42">
        <f t="shared" si="426"/>
        <v>2.5842</v>
      </c>
      <c r="O212" s="11">
        <v>0.9</v>
      </c>
      <c r="P212" s="9">
        <v>0.5</v>
      </c>
      <c r="Q212" s="43">
        <f t="shared" si="427"/>
        <v>6922.58183568</v>
      </c>
      <c r="Z212" s="11">
        <v>35728</v>
      </c>
      <c r="AA212" s="12">
        <v>0.168</v>
      </c>
      <c r="AB212" s="11">
        <v>1</v>
      </c>
      <c r="AC212" s="11">
        <v>0</v>
      </c>
      <c r="AD212" s="13">
        <f t="shared" si="428"/>
        <v>6002.304</v>
      </c>
      <c r="AE212" s="11">
        <v>1</v>
      </c>
      <c r="AF212" s="11">
        <v>1</v>
      </c>
      <c r="AG212" s="11">
        <v>2.09</v>
      </c>
      <c r="AH212" s="42">
        <f t="shared" si="429"/>
        <v>3.09</v>
      </c>
      <c r="AI212" s="11">
        <v>0.9</v>
      </c>
      <c r="AJ212" s="9">
        <v>0.5</v>
      </c>
      <c r="AK212" s="43">
        <f t="shared" si="430"/>
        <v>8346.203712</v>
      </c>
      <c r="AT212" s="11">
        <v>36903</v>
      </c>
      <c r="AU212" s="12">
        <v>0.168</v>
      </c>
      <c r="AV212" s="11">
        <v>1</v>
      </c>
      <c r="AW212" s="11">
        <v>0</v>
      </c>
      <c r="AX212" s="13">
        <f t="shared" si="431"/>
        <v>6199.704</v>
      </c>
      <c r="AY212" s="11">
        <v>1</v>
      </c>
      <c r="AZ212" s="11">
        <v>0.93</v>
      </c>
      <c r="BA212" s="11">
        <v>1.85</v>
      </c>
      <c r="BB212" s="42">
        <f t="shared" si="432"/>
        <v>2.7205</v>
      </c>
      <c r="BC212" s="11">
        <v>0.9</v>
      </c>
      <c r="BD212" s="9">
        <v>0.5</v>
      </c>
      <c r="BE212" s="43">
        <f t="shared" si="433"/>
        <v>7589.8326294</v>
      </c>
      <c r="BN212" s="11">
        <v>38167</v>
      </c>
      <c r="BO212" s="12">
        <v>0.168</v>
      </c>
      <c r="BP212" s="11">
        <v>1</v>
      </c>
      <c r="BQ212" s="11">
        <v>0</v>
      </c>
      <c r="BR212" s="13">
        <f t="shared" si="434"/>
        <v>6412.056</v>
      </c>
      <c r="BS212" s="11">
        <v>1</v>
      </c>
      <c r="BT212" s="11">
        <v>1</v>
      </c>
      <c r="BU212" s="11">
        <v>2.71</v>
      </c>
      <c r="BV212" s="42">
        <f t="shared" si="435"/>
        <v>3.71</v>
      </c>
      <c r="BW212" s="11">
        <v>0.9</v>
      </c>
      <c r="BX212" s="9">
        <v>0.5</v>
      </c>
      <c r="BY212" s="43">
        <f t="shared" si="436"/>
        <v>10704.927492</v>
      </c>
      <c r="CH212" s="11">
        <v>42781</v>
      </c>
      <c r="CI212" s="12">
        <v>0.168</v>
      </c>
      <c r="CJ212" s="11">
        <v>1</v>
      </c>
      <c r="CK212" s="11">
        <v>0</v>
      </c>
      <c r="CL212" s="13">
        <f t="shared" si="437"/>
        <v>7187.208</v>
      </c>
      <c r="CM212" s="11">
        <v>1</v>
      </c>
      <c r="CN212" s="11">
        <v>0.93</v>
      </c>
      <c r="CO212" s="11">
        <v>1.85</v>
      </c>
      <c r="CP212" s="42">
        <f t="shared" si="438"/>
        <v>2.7205</v>
      </c>
      <c r="CQ212" s="11">
        <v>0.9</v>
      </c>
      <c r="CR212" s="9">
        <v>0.5</v>
      </c>
      <c r="CS212" s="43">
        <f t="shared" si="439"/>
        <v>8798.7597138</v>
      </c>
      <c r="DB212" s="11">
        <v>44045</v>
      </c>
      <c r="DC212" s="12">
        <v>0.168</v>
      </c>
      <c r="DD212" s="11">
        <v>1</v>
      </c>
      <c r="DE212" s="11">
        <v>0</v>
      </c>
      <c r="DF212" s="13">
        <f t="shared" si="440"/>
        <v>7399.56</v>
      </c>
      <c r="DG212" s="11">
        <v>1</v>
      </c>
      <c r="DH212" s="11">
        <v>1</v>
      </c>
      <c r="DI212" s="11">
        <v>2.09</v>
      </c>
      <c r="DJ212" s="42">
        <f t="shared" si="441"/>
        <v>3.09</v>
      </c>
      <c r="DK212" s="11">
        <v>0.9</v>
      </c>
      <c r="DL212" s="9">
        <v>0.5</v>
      </c>
      <c r="DM212" s="43">
        <f t="shared" si="442"/>
        <v>10289.08818</v>
      </c>
      <c r="DV212" s="11">
        <v>49923</v>
      </c>
      <c r="DW212" s="12">
        <v>0.199</v>
      </c>
      <c r="DX212" s="11">
        <v>1</v>
      </c>
      <c r="DY212" s="11">
        <v>0</v>
      </c>
      <c r="DZ212" s="13">
        <f t="shared" si="443"/>
        <v>9934.677</v>
      </c>
      <c r="EA212" s="11">
        <v>1</v>
      </c>
      <c r="EB212" s="11">
        <v>1</v>
      </c>
      <c r="EC212" s="11">
        <v>2.91</v>
      </c>
      <c r="ED212" s="42">
        <f t="shared" si="444"/>
        <v>3.91</v>
      </c>
      <c r="EE212" s="11">
        <v>0.9</v>
      </c>
      <c r="EF212" s="9">
        <v>0.5</v>
      </c>
      <c r="EG212" s="43">
        <f t="shared" si="445"/>
        <v>17480.0641815</v>
      </c>
    </row>
    <row r="213" s="1" customFormat="1" customHeight="1" spans="1:139">
      <c r="F213" s="11">
        <v>35434</v>
      </c>
      <c r="G213" s="12">
        <v>0.168</v>
      </c>
      <c r="H213" s="11">
        <v>1</v>
      </c>
      <c r="I213" s="11">
        <v>0</v>
      </c>
      <c r="J213" s="13">
        <f t="shared" si="425"/>
        <v>5952.912</v>
      </c>
      <c r="K213" s="11">
        <v>1</v>
      </c>
      <c r="L213" s="11">
        <v>0.89</v>
      </c>
      <c r="M213" s="11">
        <v>1.78</v>
      </c>
      <c r="N213" s="42">
        <f t="shared" si="426"/>
        <v>2.5842</v>
      </c>
      <c r="O213" s="11">
        <v>0.9</v>
      </c>
      <c r="P213" s="9">
        <v>0.5</v>
      </c>
      <c r="Q213" s="43">
        <f t="shared" si="427"/>
        <v>6922.58183568</v>
      </c>
      <c r="Z213" s="11">
        <v>35728</v>
      </c>
      <c r="AA213" s="12">
        <v>0.168</v>
      </c>
      <c r="AB213" s="11">
        <v>1</v>
      </c>
      <c r="AC213" s="11">
        <v>0</v>
      </c>
      <c r="AD213" s="13">
        <f t="shared" si="428"/>
        <v>6002.304</v>
      </c>
      <c r="AE213" s="11">
        <v>1</v>
      </c>
      <c r="AF213" s="11">
        <v>1</v>
      </c>
      <c r="AG213" s="11">
        <v>2.09</v>
      </c>
      <c r="AH213" s="42">
        <f t="shared" si="429"/>
        <v>3.09</v>
      </c>
      <c r="AI213" s="11">
        <v>0.9</v>
      </c>
      <c r="AJ213" s="9">
        <v>0.5</v>
      </c>
      <c r="AK213" s="43">
        <f t="shared" si="430"/>
        <v>8346.203712</v>
      </c>
      <c r="AT213" s="11">
        <v>36903</v>
      </c>
      <c r="AU213" s="12">
        <v>0.168</v>
      </c>
      <c r="AV213" s="11">
        <v>1</v>
      </c>
      <c r="AW213" s="11">
        <v>0</v>
      </c>
      <c r="AX213" s="13">
        <f t="shared" si="431"/>
        <v>6199.704</v>
      </c>
      <c r="AY213" s="11">
        <v>1</v>
      </c>
      <c r="AZ213" s="11">
        <v>0.93</v>
      </c>
      <c r="BA213" s="11">
        <v>1.85</v>
      </c>
      <c r="BB213" s="42">
        <f t="shared" si="432"/>
        <v>2.7205</v>
      </c>
      <c r="BC213" s="11">
        <v>0.9</v>
      </c>
      <c r="BD213" s="9">
        <v>0.5</v>
      </c>
      <c r="BE213" s="43">
        <f t="shared" si="433"/>
        <v>7589.8326294</v>
      </c>
      <c r="BN213" s="11">
        <v>38167</v>
      </c>
      <c r="BO213" s="12">
        <v>0.168</v>
      </c>
      <c r="BP213" s="11">
        <v>1</v>
      </c>
      <c r="BQ213" s="11">
        <v>0</v>
      </c>
      <c r="BR213" s="13">
        <f t="shared" si="434"/>
        <v>6412.056</v>
      </c>
      <c r="BS213" s="11">
        <v>1</v>
      </c>
      <c r="BT213" s="11">
        <v>1</v>
      </c>
      <c r="BU213" s="11">
        <v>2.71</v>
      </c>
      <c r="BV213" s="42">
        <f t="shared" si="435"/>
        <v>3.71</v>
      </c>
      <c r="BW213" s="11">
        <v>0.9</v>
      </c>
      <c r="BX213" s="9">
        <v>0.5</v>
      </c>
      <c r="BY213" s="43">
        <f t="shared" si="436"/>
        <v>10704.927492</v>
      </c>
      <c r="CH213" s="11">
        <v>42781</v>
      </c>
      <c r="CI213" s="12">
        <v>0.168</v>
      </c>
      <c r="CJ213" s="11">
        <v>1</v>
      </c>
      <c r="CK213" s="11">
        <v>0</v>
      </c>
      <c r="CL213" s="13">
        <f t="shared" si="437"/>
        <v>7187.208</v>
      </c>
      <c r="CM213" s="11">
        <v>1</v>
      </c>
      <c r="CN213" s="11">
        <v>0.93</v>
      </c>
      <c r="CO213" s="11">
        <v>1.85</v>
      </c>
      <c r="CP213" s="42">
        <f t="shared" si="438"/>
        <v>2.7205</v>
      </c>
      <c r="CQ213" s="11">
        <v>0.9</v>
      </c>
      <c r="CR213" s="9">
        <v>0.5</v>
      </c>
      <c r="CS213" s="43">
        <f t="shared" si="439"/>
        <v>8798.7597138</v>
      </c>
      <c r="DB213" s="11">
        <v>44045</v>
      </c>
      <c r="DC213" s="12">
        <v>0.168</v>
      </c>
      <c r="DD213" s="11">
        <v>1</v>
      </c>
      <c r="DE213" s="11">
        <v>0</v>
      </c>
      <c r="DF213" s="13">
        <f t="shared" si="440"/>
        <v>7399.56</v>
      </c>
      <c r="DG213" s="11">
        <v>1</v>
      </c>
      <c r="DH213" s="11">
        <v>1</v>
      </c>
      <c r="DI213" s="11">
        <v>2.09</v>
      </c>
      <c r="DJ213" s="42">
        <f t="shared" si="441"/>
        <v>3.09</v>
      </c>
      <c r="DK213" s="11">
        <v>0.9</v>
      </c>
      <c r="DL213" s="9">
        <v>0.5</v>
      </c>
      <c r="DM213" s="43">
        <f t="shared" si="442"/>
        <v>10289.08818</v>
      </c>
      <c r="DV213" s="11">
        <v>49923</v>
      </c>
      <c r="DW213" s="12">
        <v>0.199</v>
      </c>
      <c r="DX213" s="11">
        <v>1</v>
      </c>
      <c r="DY213" s="11">
        <v>0</v>
      </c>
      <c r="DZ213" s="13">
        <f t="shared" si="443"/>
        <v>9934.677</v>
      </c>
      <c r="EA213" s="11">
        <v>1</v>
      </c>
      <c r="EB213" s="11">
        <v>1</v>
      </c>
      <c r="EC213" s="11">
        <v>2.91</v>
      </c>
      <c r="ED213" s="42">
        <f t="shared" si="444"/>
        <v>3.91</v>
      </c>
      <c r="EE213" s="11">
        <v>0.9</v>
      </c>
      <c r="EF213" s="9">
        <v>0.5</v>
      </c>
      <c r="EG213" s="43">
        <f t="shared" si="445"/>
        <v>17480.0641815</v>
      </c>
    </row>
    <row r="214" s="1" customFormat="1" customHeight="1" spans="1:139">
      <c r="F214" s="11">
        <v>35434</v>
      </c>
      <c r="G214" s="12">
        <v>0.168</v>
      </c>
      <c r="H214" s="11">
        <v>1</v>
      </c>
      <c r="I214" s="11">
        <v>0</v>
      </c>
      <c r="J214" s="13">
        <f t="shared" si="425"/>
        <v>5952.912</v>
      </c>
      <c r="K214" s="11">
        <v>1</v>
      </c>
      <c r="L214" s="11">
        <v>0.89</v>
      </c>
      <c r="M214" s="11">
        <v>1.78</v>
      </c>
      <c r="N214" s="42">
        <f t="shared" si="426"/>
        <v>2.5842</v>
      </c>
      <c r="O214" s="11">
        <v>0.9</v>
      </c>
      <c r="P214" s="9">
        <v>0.5</v>
      </c>
      <c r="Q214" s="43">
        <f t="shared" si="427"/>
        <v>6922.58183568</v>
      </c>
      <c r="Z214" s="11">
        <v>35728</v>
      </c>
      <c r="AA214" s="12">
        <v>0.168</v>
      </c>
      <c r="AB214" s="11">
        <v>1</v>
      </c>
      <c r="AC214" s="11">
        <v>0</v>
      </c>
      <c r="AD214" s="13">
        <f t="shared" si="428"/>
        <v>6002.304</v>
      </c>
      <c r="AE214" s="11">
        <v>1</v>
      </c>
      <c r="AF214" s="11">
        <v>1</v>
      </c>
      <c r="AG214" s="11">
        <v>2.09</v>
      </c>
      <c r="AH214" s="42">
        <f t="shared" si="429"/>
        <v>3.09</v>
      </c>
      <c r="AI214" s="11">
        <v>0.9</v>
      </c>
      <c r="AJ214" s="9">
        <v>0.5</v>
      </c>
      <c r="AK214" s="43">
        <f t="shared" si="430"/>
        <v>8346.203712</v>
      </c>
      <c r="AT214" s="11">
        <v>36903</v>
      </c>
      <c r="AU214" s="12">
        <v>0.168</v>
      </c>
      <c r="AV214" s="11">
        <v>1</v>
      </c>
      <c r="AW214" s="11">
        <v>0</v>
      </c>
      <c r="AX214" s="13">
        <f t="shared" si="431"/>
        <v>6199.704</v>
      </c>
      <c r="AY214" s="11">
        <v>1</v>
      </c>
      <c r="AZ214" s="11">
        <v>0.93</v>
      </c>
      <c r="BA214" s="11">
        <v>1.85</v>
      </c>
      <c r="BB214" s="42">
        <f t="shared" si="432"/>
        <v>2.7205</v>
      </c>
      <c r="BC214" s="11">
        <v>0.9</v>
      </c>
      <c r="BD214" s="9">
        <v>0.5</v>
      </c>
      <c r="BE214" s="43">
        <f t="shared" si="433"/>
        <v>7589.8326294</v>
      </c>
      <c r="BN214" s="11">
        <v>38167</v>
      </c>
      <c r="BO214" s="12">
        <v>0.168</v>
      </c>
      <c r="BP214" s="11">
        <v>1</v>
      </c>
      <c r="BQ214" s="11">
        <v>0</v>
      </c>
      <c r="BR214" s="13">
        <f t="shared" si="434"/>
        <v>6412.056</v>
      </c>
      <c r="BS214" s="11">
        <v>1</v>
      </c>
      <c r="BT214" s="11">
        <v>1</v>
      </c>
      <c r="BU214" s="11">
        <v>2.71</v>
      </c>
      <c r="BV214" s="42">
        <f t="shared" si="435"/>
        <v>3.71</v>
      </c>
      <c r="BW214" s="11">
        <v>0.9</v>
      </c>
      <c r="BX214" s="9">
        <v>0.5</v>
      </c>
      <c r="BY214" s="43">
        <f t="shared" si="436"/>
        <v>10704.927492</v>
      </c>
      <c r="CH214" s="11">
        <v>42781</v>
      </c>
      <c r="CI214" s="12">
        <v>0.168</v>
      </c>
      <c r="CJ214" s="11">
        <v>1</v>
      </c>
      <c r="CK214" s="11">
        <v>0</v>
      </c>
      <c r="CL214" s="13">
        <f t="shared" si="437"/>
        <v>7187.208</v>
      </c>
      <c r="CM214" s="11">
        <v>1</v>
      </c>
      <c r="CN214" s="11">
        <v>0.93</v>
      </c>
      <c r="CO214" s="11">
        <v>1.85</v>
      </c>
      <c r="CP214" s="42">
        <f t="shared" si="438"/>
        <v>2.7205</v>
      </c>
      <c r="CQ214" s="11">
        <v>0.9</v>
      </c>
      <c r="CR214" s="9">
        <v>0.5</v>
      </c>
      <c r="CS214" s="43">
        <f t="shared" si="439"/>
        <v>8798.7597138</v>
      </c>
      <c r="DB214" s="11">
        <v>44045</v>
      </c>
      <c r="DC214" s="12">
        <v>0.168</v>
      </c>
      <c r="DD214" s="11">
        <v>1</v>
      </c>
      <c r="DE214" s="11">
        <v>0</v>
      </c>
      <c r="DF214" s="13">
        <f t="shared" si="440"/>
        <v>7399.56</v>
      </c>
      <c r="DG214" s="11">
        <v>1</v>
      </c>
      <c r="DH214" s="11">
        <v>1</v>
      </c>
      <c r="DI214" s="11">
        <v>2.09</v>
      </c>
      <c r="DJ214" s="42">
        <f t="shared" si="441"/>
        <v>3.09</v>
      </c>
      <c r="DK214" s="11">
        <v>0.9</v>
      </c>
      <c r="DL214" s="9">
        <v>0.5</v>
      </c>
      <c r="DM214" s="43">
        <f t="shared" si="442"/>
        <v>10289.08818</v>
      </c>
      <c r="DV214" s="11">
        <v>49923</v>
      </c>
      <c r="DW214" s="12">
        <v>0.199</v>
      </c>
      <c r="DX214" s="11">
        <v>1</v>
      </c>
      <c r="DY214" s="11">
        <v>0</v>
      </c>
      <c r="DZ214" s="13">
        <f t="shared" si="443"/>
        <v>9934.677</v>
      </c>
      <c r="EA214" s="11">
        <v>1</v>
      </c>
      <c r="EB214" s="11">
        <v>1</v>
      </c>
      <c r="EC214" s="11">
        <v>2.91</v>
      </c>
      <c r="ED214" s="42">
        <f t="shared" si="444"/>
        <v>3.91</v>
      </c>
      <c r="EE214" s="11">
        <v>0.9</v>
      </c>
      <c r="EF214" s="9">
        <v>0.5</v>
      </c>
      <c r="EG214" s="43">
        <f t="shared" si="445"/>
        <v>17480.0641815</v>
      </c>
    </row>
    <row r="215" s="1" customFormat="1" customHeight="1" spans="1:139">
      <c r="F215" s="11">
        <v>35434</v>
      </c>
      <c r="G215" s="12">
        <v>0.168</v>
      </c>
      <c r="H215" s="11">
        <v>1</v>
      </c>
      <c r="I215" s="11">
        <v>0</v>
      </c>
      <c r="J215" s="13">
        <f t="shared" si="425"/>
        <v>5952.912</v>
      </c>
      <c r="K215" s="11">
        <v>1</v>
      </c>
      <c r="L215" s="11">
        <v>0.89</v>
      </c>
      <c r="M215" s="11">
        <v>1.78</v>
      </c>
      <c r="N215" s="42">
        <f t="shared" si="426"/>
        <v>2.5842</v>
      </c>
      <c r="O215" s="11">
        <v>0.9</v>
      </c>
      <c r="P215" s="9">
        <v>0.5</v>
      </c>
      <c r="Q215" s="43">
        <f t="shared" si="427"/>
        <v>6922.58183568</v>
      </c>
      <c r="Z215" s="11">
        <v>35728</v>
      </c>
      <c r="AA215" s="12">
        <v>0.168</v>
      </c>
      <c r="AB215" s="11">
        <v>1</v>
      </c>
      <c r="AC215" s="11">
        <v>0</v>
      </c>
      <c r="AD215" s="13">
        <f t="shared" si="428"/>
        <v>6002.304</v>
      </c>
      <c r="AE215" s="11">
        <v>1</v>
      </c>
      <c r="AF215" s="11">
        <v>1</v>
      </c>
      <c r="AG215" s="11">
        <v>2.09</v>
      </c>
      <c r="AH215" s="42">
        <f t="shared" si="429"/>
        <v>3.09</v>
      </c>
      <c r="AI215" s="11">
        <v>0.9</v>
      </c>
      <c r="AJ215" s="9">
        <v>0.5</v>
      </c>
      <c r="AK215" s="43">
        <f t="shared" si="430"/>
        <v>8346.203712</v>
      </c>
      <c r="AT215" s="11">
        <v>36903</v>
      </c>
      <c r="AU215" s="12">
        <v>0.168</v>
      </c>
      <c r="AV215" s="11">
        <v>1</v>
      </c>
      <c r="AW215" s="11">
        <v>0</v>
      </c>
      <c r="AX215" s="13">
        <f t="shared" si="431"/>
        <v>6199.704</v>
      </c>
      <c r="AY215" s="11">
        <v>1</v>
      </c>
      <c r="AZ215" s="11">
        <v>0.93</v>
      </c>
      <c r="BA215" s="11">
        <v>1.85</v>
      </c>
      <c r="BB215" s="42">
        <f t="shared" si="432"/>
        <v>2.7205</v>
      </c>
      <c r="BC215" s="11">
        <v>0.9</v>
      </c>
      <c r="BD215" s="9">
        <v>0.5</v>
      </c>
      <c r="BE215" s="43">
        <f t="shared" si="433"/>
        <v>7589.8326294</v>
      </c>
      <c r="BN215" s="11">
        <v>38167</v>
      </c>
      <c r="BO215" s="12">
        <v>0.168</v>
      </c>
      <c r="BP215" s="11">
        <v>1</v>
      </c>
      <c r="BQ215" s="11">
        <v>0</v>
      </c>
      <c r="BR215" s="13">
        <f t="shared" si="434"/>
        <v>6412.056</v>
      </c>
      <c r="BS215" s="11">
        <v>1</v>
      </c>
      <c r="BT215" s="11">
        <v>1</v>
      </c>
      <c r="BU215" s="11">
        <v>2.71</v>
      </c>
      <c r="BV215" s="42">
        <f t="shared" si="435"/>
        <v>3.71</v>
      </c>
      <c r="BW215" s="11">
        <v>0.9</v>
      </c>
      <c r="BX215" s="9">
        <v>0.5</v>
      </c>
      <c r="BY215" s="43">
        <f t="shared" si="436"/>
        <v>10704.927492</v>
      </c>
      <c r="CH215" s="11">
        <v>42781</v>
      </c>
      <c r="CI215" s="12">
        <v>0.168</v>
      </c>
      <c r="CJ215" s="11">
        <v>1</v>
      </c>
      <c r="CK215" s="11">
        <v>0</v>
      </c>
      <c r="CL215" s="13">
        <f t="shared" si="437"/>
        <v>7187.208</v>
      </c>
      <c r="CM215" s="11">
        <v>1</v>
      </c>
      <c r="CN215" s="11">
        <v>0.93</v>
      </c>
      <c r="CO215" s="11">
        <v>1.85</v>
      </c>
      <c r="CP215" s="42">
        <f t="shared" si="438"/>
        <v>2.7205</v>
      </c>
      <c r="CQ215" s="11">
        <v>0.9</v>
      </c>
      <c r="CR215" s="9">
        <v>0.5</v>
      </c>
      <c r="CS215" s="43">
        <f t="shared" si="439"/>
        <v>8798.7597138</v>
      </c>
      <c r="DB215" s="11">
        <v>44045</v>
      </c>
      <c r="DC215" s="12">
        <v>0.168</v>
      </c>
      <c r="DD215" s="11">
        <v>1</v>
      </c>
      <c r="DE215" s="11">
        <v>0</v>
      </c>
      <c r="DF215" s="13">
        <f t="shared" si="440"/>
        <v>7399.56</v>
      </c>
      <c r="DG215" s="11">
        <v>1</v>
      </c>
      <c r="DH215" s="11">
        <v>1</v>
      </c>
      <c r="DI215" s="11">
        <v>2.09</v>
      </c>
      <c r="DJ215" s="42">
        <f t="shared" si="441"/>
        <v>3.09</v>
      </c>
      <c r="DK215" s="11">
        <v>0.9</v>
      </c>
      <c r="DL215" s="9">
        <v>0.5</v>
      </c>
      <c r="DM215" s="43">
        <f t="shared" si="442"/>
        <v>10289.08818</v>
      </c>
      <c r="DV215" s="11">
        <v>49923</v>
      </c>
      <c r="DW215" s="12">
        <v>0.199</v>
      </c>
      <c r="DX215" s="11">
        <v>1</v>
      </c>
      <c r="DY215" s="11">
        <v>0</v>
      </c>
      <c r="DZ215" s="13">
        <f t="shared" si="443"/>
        <v>9934.677</v>
      </c>
      <c r="EA215" s="11">
        <v>1</v>
      </c>
      <c r="EB215" s="11">
        <v>1</v>
      </c>
      <c r="EC215" s="11">
        <v>2.91</v>
      </c>
      <c r="ED215" s="42">
        <f t="shared" si="444"/>
        <v>3.91</v>
      </c>
      <c r="EE215" s="11">
        <v>0.9</v>
      </c>
      <c r="EF215" s="9">
        <v>0.5</v>
      </c>
      <c r="EG215" s="43">
        <f t="shared" si="445"/>
        <v>17480.0641815</v>
      </c>
    </row>
    <row r="216" s="1" customFormat="1" customHeight="1" spans="1:139">
      <c r="F216" s="11">
        <v>35434</v>
      </c>
      <c r="G216" s="12">
        <v>0.168</v>
      </c>
      <c r="H216" s="11">
        <v>1</v>
      </c>
      <c r="I216" s="11">
        <v>0</v>
      </c>
      <c r="J216" s="13">
        <f t="shared" si="425"/>
        <v>5952.912</v>
      </c>
      <c r="K216" s="11">
        <v>1</v>
      </c>
      <c r="L216" s="11">
        <v>0.89</v>
      </c>
      <c r="M216" s="11">
        <v>1.78</v>
      </c>
      <c r="N216" s="42">
        <f t="shared" si="426"/>
        <v>2.5842</v>
      </c>
      <c r="O216" s="11">
        <v>0.9</v>
      </c>
      <c r="P216" s="9">
        <v>0.5</v>
      </c>
      <c r="Q216" s="43">
        <f t="shared" si="427"/>
        <v>6922.58183568</v>
      </c>
      <c r="Z216" s="11">
        <v>35728</v>
      </c>
      <c r="AA216" s="12">
        <v>0.168</v>
      </c>
      <c r="AB216" s="11">
        <v>1</v>
      </c>
      <c r="AC216" s="11">
        <v>0</v>
      </c>
      <c r="AD216" s="13">
        <f t="shared" si="428"/>
        <v>6002.304</v>
      </c>
      <c r="AE216" s="11">
        <v>1</v>
      </c>
      <c r="AF216" s="11">
        <v>1</v>
      </c>
      <c r="AG216" s="11">
        <v>2.09</v>
      </c>
      <c r="AH216" s="42">
        <f t="shared" si="429"/>
        <v>3.09</v>
      </c>
      <c r="AI216" s="11">
        <v>0.9</v>
      </c>
      <c r="AJ216" s="9">
        <v>0.5</v>
      </c>
      <c r="AK216" s="43">
        <f t="shared" si="430"/>
        <v>8346.203712</v>
      </c>
      <c r="AT216" s="11">
        <v>36903</v>
      </c>
      <c r="AU216" s="12">
        <v>0.168</v>
      </c>
      <c r="AV216" s="11">
        <v>1</v>
      </c>
      <c r="AW216" s="11">
        <v>0</v>
      </c>
      <c r="AX216" s="13">
        <f t="shared" si="431"/>
        <v>6199.704</v>
      </c>
      <c r="AY216" s="11">
        <v>1</v>
      </c>
      <c r="AZ216" s="11">
        <v>0.93</v>
      </c>
      <c r="BA216" s="11">
        <v>1.85</v>
      </c>
      <c r="BB216" s="42">
        <f t="shared" si="432"/>
        <v>2.7205</v>
      </c>
      <c r="BC216" s="11">
        <v>0.9</v>
      </c>
      <c r="BD216" s="9">
        <v>0.5</v>
      </c>
      <c r="BE216" s="43">
        <f t="shared" si="433"/>
        <v>7589.8326294</v>
      </c>
      <c r="BN216" s="11">
        <v>38167</v>
      </c>
      <c r="BO216" s="12">
        <v>0.168</v>
      </c>
      <c r="BP216" s="11">
        <v>1</v>
      </c>
      <c r="BQ216" s="11">
        <v>0</v>
      </c>
      <c r="BR216" s="13">
        <f t="shared" si="434"/>
        <v>6412.056</v>
      </c>
      <c r="BS216" s="11">
        <v>1</v>
      </c>
      <c r="BT216" s="11">
        <v>1</v>
      </c>
      <c r="BU216" s="11">
        <v>2.71</v>
      </c>
      <c r="BV216" s="42">
        <f t="shared" si="435"/>
        <v>3.71</v>
      </c>
      <c r="BW216" s="11">
        <v>0.9</v>
      </c>
      <c r="BX216" s="9">
        <v>0.5</v>
      </c>
      <c r="BY216" s="43">
        <f t="shared" si="436"/>
        <v>10704.927492</v>
      </c>
      <c r="CH216" s="11">
        <v>42781</v>
      </c>
      <c r="CI216" s="12">
        <v>0.168</v>
      </c>
      <c r="CJ216" s="11">
        <v>1</v>
      </c>
      <c r="CK216" s="11">
        <v>0</v>
      </c>
      <c r="CL216" s="13">
        <f t="shared" si="437"/>
        <v>7187.208</v>
      </c>
      <c r="CM216" s="11">
        <v>1</v>
      </c>
      <c r="CN216" s="11">
        <v>0.93</v>
      </c>
      <c r="CO216" s="11">
        <v>1.85</v>
      </c>
      <c r="CP216" s="42">
        <f t="shared" si="438"/>
        <v>2.7205</v>
      </c>
      <c r="CQ216" s="11">
        <v>0.9</v>
      </c>
      <c r="CR216" s="9">
        <v>0.5</v>
      </c>
      <c r="CS216" s="43">
        <f t="shared" si="439"/>
        <v>8798.7597138</v>
      </c>
      <c r="DB216" s="11">
        <v>44045</v>
      </c>
      <c r="DC216" s="12">
        <v>0.168</v>
      </c>
      <c r="DD216" s="11">
        <v>1</v>
      </c>
      <c r="DE216" s="11">
        <v>0</v>
      </c>
      <c r="DF216" s="13">
        <f t="shared" si="440"/>
        <v>7399.56</v>
      </c>
      <c r="DG216" s="11">
        <v>1</v>
      </c>
      <c r="DH216" s="11">
        <v>1</v>
      </c>
      <c r="DI216" s="11">
        <v>2.09</v>
      </c>
      <c r="DJ216" s="42">
        <f t="shared" si="441"/>
        <v>3.09</v>
      </c>
      <c r="DK216" s="11">
        <v>0.9</v>
      </c>
      <c r="DL216" s="9">
        <v>0.5</v>
      </c>
      <c r="DM216" s="43">
        <f t="shared" si="442"/>
        <v>10289.08818</v>
      </c>
      <c r="DV216" s="11">
        <v>49923</v>
      </c>
      <c r="DW216" s="12">
        <v>0.199</v>
      </c>
      <c r="DX216" s="11">
        <v>1</v>
      </c>
      <c r="DY216" s="11">
        <v>0</v>
      </c>
      <c r="DZ216" s="13">
        <f t="shared" si="443"/>
        <v>9934.677</v>
      </c>
      <c r="EA216" s="11">
        <v>1</v>
      </c>
      <c r="EB216" s="11">
        <v>1</v>
      </c>
      <c r="EC216" s="11">
        <v>2.91</v>
      </c>
      <c r="ED216" s="42">
        <f t="shared" si="444"/>
        <v>3.91</v>
      </c>
      <c r="EE216" s="11">
        <v>0.9</v>
      </c>
      <c r="EF216" s="9">
        <v>0.5</v>
      </c>
      <c r="EG216" s="43">
        <f t="shared" si="445"/>
        <v>17480.0641815</v>
      </c>
    </row>
    <row r="217" s="1" customFormat="1" customHeight="1" spans="1:139">
      <c r="F217" s="11">
        <v>35434</v>
      </c>
      <c r="G217" s="12">
        <v>0.3</v>
      </c>
      <c r="H217" s="11">
        <v>1</v>
      </c>
      <c r="I217" s="11">
        <v>0</v>
      </c>
      <c r="J217" s="13">
        <f t="shared" si="425"/>
        <v>10630.2</v>
      </c>
      <c r="K217" s="11">
        <v>1</v>
      </c>
      <c r="L217" s="11">
        <v>0.89</v>
      </c>
      <c r="M217" s="11">
        <v>1.78</v>
      </c>
      <c r="N217" s="42">
        <f t="shared" si="426"/>
        <v>2.5842</v>
      </c>
      <c r="O217" s="11">
        <v>0.9</v>
      </c>
      <c r="P217" s="9">
        <v>0.5</v>
      </c>
      <c r="Q217" s="43">
        <f t="shared" si="427"/>
        <v>12361.753278</v>
      </c>
      <c r="Z217" s="11">
        <v>35728</v>
      </c>
      <c r="AA217" s="12">
        <v>0.3</v>
      </c>
      <c r="AB217" s="11">
        <v>1</v>
      </c>
      <c r="AC217" s="11">
        <v>0</v>
      </c>
      <c r="AD217" s="13">
        <f t="shared" si="428"/>
        <v>10718.4</v>
      </c>
      <c r="AE217" s="11">
        <v>1</v>
      </c>
      <c r="AF217" s="11">
        <v>1</v>
      </c>
      <c r="AG217" s="11">
        <v>2.09</v>
      </c>
      <c r="AH217" s="42">
        <f t="shared" si="429"/>
        <v>3.09</v>
      </c>
      <c r="AI217" s="11">
        <v>0.9</v>
      </c>
      <c r="AJ217" s="9">
        <v>0.5</v>
      </c>
      <c r="AK217" s="43">
        <f t="shared" si="430"/>
        <v>14903.9352</v>
      </c>
      <c r="AT217" s="11">
        <v>36903</v>
      </c>
      <c r="AU217" s="12">
        <v>0.3</v>
      </c>
      <c r="AV217" s="11">
        <v>1</v>
      </c>
      <c r="AW217" s="11">
        <v>0</v>
      </c>
      <c r="AX217" s="13">
        <f t="shared" si="431"/>
        <v>11070.9</v>
      </c>
      <c r="AY217" s="11">
        <v>1</v>
      </c>
      <c r="AZ217" s="11">
        <v>0.93</v>
      </c>
      <c r="BA217" s="11">
        <v>1.85</v>
      </c>
      <c r="BB217" s="42">
        <f t="shared" si="432"/>
        <v>2.7205</v>
      </c>
      <c r="BC217" s="11">
        <v>0.9</v>
      </c>
      <c r="BD217" s="9">
        <v>0.5</v>
      </c>
      <c r="BE217" s="43">
        <f t="shared" si="433"/>
        <v>13553.2725525</v>
      </c>
      <c r="BN217" s="11">
        <v>38167</v>
      </c>
      <c r="BO217" s="12">
        <v>0.3</v>
      </c>
      <c r="BP217" s="11">
        <v>1</v>
      </c>
      <c r="BQ217" s="11">
        <v>0</v>
      </c>
      <c r="BR217" s="13">
        <f t="shared" si="434"/>
        <v>11450.1</v>
      </c>
      <c r="BS217" s="11">
        <v>1</v>
      </c>
      <c r="BT217" s="11">
        <v>1</v>
      </c>
      <c r="BU217" s="11">
        <v>2.71</v>
      </c>
      <c r="BV217" s="42">
        <f t="shared" si="435"/>
        <v>3.71</v>
      </c>
      <c r="BW217" s="11">
        <v>0.9</v>
      </c>
      <c r="BX217" s="9">
        <v>0.5</v>
      </c>
      <c r="BY217" s="43">
        <f t="shared" si="436"/>
        <v>19115.94195</v>
      </c>
      <c r="CH217" s="11">
        <v>42781</v>
      </c>
      <c r="CI217" s="12">
        <v>0.3</v>
      </c>
      <c r="CJ217" s="11">
        <v>1</v>
      </c>
      <c r="CK217" s="11">
        <v>0</v>
      </c>
      <c r="CL217" s="13">
        <f t="shared" si="437"/>
        <v>12834.3</v>
      </c>
      <c r="CM217" s="11">
        <v>1</v>
      </c>
      <c r="CN217" s="11">
        <v>0.93</v>
      </c>
      <c r="CO217" s="11">
        <v>1.85</v>
      </c>
      <c r="CP217" s="42">
        <f t="shared" si="438"/>
        <v>2.7205</v>
      </c>
      <c r="CQ217" s="11">
        <v>0.9</v>
      </c>
      <c r="CR217" s="9">
        <v>0.5</v>
      </c>
      <c r="CS217" s="43">
        <f t="shared" si="439"/>
        <v>15712.0709175</v>
      </c>
      <c r="DB217" s="11">
        <v>44045</v>
      </c>
      <c r="DC217" s="12">
        <v>0.3</v>
      </c>
      <c r="DD217" s="11">
        <v>1</v>
      </c>
      <c r="DE217" s="11">
        <v>0</v>
      </c>
      <c r="DF217" s="13">
        <f t="shared" si="440"/>
        <v>13213.5</v>
      </c>
      <c r="DG217" s="11">
        <v>1</v>
      </c>
      <c r="DH217" s="11">
        <v>1</v>
      </c>
      <c r="DI217" s="11">
        <v>2.09</v>
      </c>
      <c r="DJ217" s="42">
        <f t="shared" si="441"/>
        <v>3.09</v>
      </c>
      <c r="DK217" s="11">
        <v>0.9</v>
      </c>
      <c r="DL217" s="9">
        <v>0.5</v>
      </c>
      <c r="DM217" s="43">
        <f t="shared" si="442"/>
        <v>18373.37175</v>
      </c>
      <c r="DV217" s="11">
        <v>49923</v>
      </c>
      <c r="DW217" s="12">
        <v>0.355</v>
      </c>
      <c r="DX217" s="11">
        <v>1</v>
      </c>
      <c r="DY217" s="11">
        <v>0</v>
      </c>
      <c r="DZ217" s="13">
        <f t="shared" si="443"/>
        <v>17722.665</v>
      </c>
      <c r="EA217" s="11">
        <v>1</v>
      </c>
      <c r="EB217" s="11">
        <v>1</v>
      </c>
      <c r="EC217" s="11">
        <v>2.91</v>
      </c>
      <c r="ED217" s="42">
        <f t="shared" si="444"/>
        <v>3.91</v>
      </c>
      <c r="EE217" s="11">
        <v>0.9</v>
      </c>
      <c r="EF217" s="9">
        <v>0.5</v>
      </c>
      <c r="EG217" s="43">
        <f t="shared" si="445"/>
        <v>31183.0290675</v>
      </c>
    </row>
    <row r="218" s="1" customFormat="1" customHeight="1" spans="1:139">
      <c r="F218" s="11">
        <v>35434</v>
      </c>
      <c r="G218" s="12">
        <v>0.58</v>
      </c>
      <c r="H218" s="11">
        <v>1</v>
      </c>
      <c r="I218" s="11">
        <v>0</v>
      </c>
      <c r="J218" s="13">
        <f t="shared" si="425"/>
        <v>20551.72</v>
      </c>
      <c r="K218" s="11">
        <v>1</v>
      </c>
      <c r="L218" s="11">
        <v>0.89</v>
      </c>
      <c r="M218" s="11">
        <v>1.78</v>
      </c>
      <c r="N218" s="42">
        <f t="shared" si="426"/>
        <v>2.5842</v>
      </c>
      <c r="O218" s="11">
        <v>0.9</v>
      </c>
      <c r="P218" s="9">
        <v>0.5</v>
      </c>
      <c r="Q218" s="43">
        <f t="shared" si="427"/>
        <v>23899.3896708</v>
      </c>
      <c r="Z218" s="11">
        <v>35728</v>
      </c>
      <c r="AA218" s="12">
        <v>0.58</v>
      </c>
      <c r="AB218" s="11">
        <v>1</v>
      </c>
      <c r="AC218" s="11">
        <v>0</v>
      </c>
      <c r="AD218" s="13">
        <f t="shared" si="428"/>
        <v>20722.24</v>
      </c>
      <c r="AE218" s="11">
        <v>1</v>
      </c>
      <c r="AF218" s="11">
        <v>1</v>
      </c>
      <c r="AG218" s="11">
        <v>2.09</v>
      </c>
      <c r="AH218" s="42">
        <f t="shared" si="429"/>
        <v>3.09</v>
      </c>
      <c r="AI218" s="11">
        <v>0.9</v>
      </c>
      <c r="AJ218" s="9">
        <v>0.5</v>
      </c>
      <c r="AK218" s="43">
        <f t="shared" si="430"/>
        <v>28814.27472</v>
      </c>
      <c r="AT218" s="11">
        <v>36903</v>
      </c>
      <c r="AU218" s="12">
        <v>0.58</v>
      </c>
      <c r="AV218" s="11">
        <v>1</v>
      </c>
      <c r="AW218" s="11">
        <v>0</v>
      </c>
      <c r="AX218" s="13">
        <f t="shared" si="431"/>
        <v>21403.74</v>
      </c>
      <c r="AY218" s="11">
        <v>1</v>
      </c>
      <c r="AZ218" s="11">
        <v>0.93</v>
      </c>
      <c r="BA218" s="11">
        <v>1.85</v>
      </c>
      <c r="BB218" s="42">
        <f t="shared" si="432"/>
        <v>2.7205</v>
      </c>
      <c r="BC218" s="11">
        <v>0.9</v>
      </c>
      <c r="BD218" s="9">
        <v>0.5</v>
      </c>
      <c r="BE218" s="43">
        <f t="shared" si="433"/>
        <v>26202.9936015</v>
      </c>
      <c r="BN218" s="11">
        <v>38167</v>
      </c>
      <c r="BO218" s="12">
        <v>0.58</v>
      </c>
      <c r="BP218" s="11">
        <v>1</v>
      </c>
      <c r="BQ218" s="11">
        <v>0</v>
      </c>
      <c r="BR218" s="13">
        <f t="shared" si="434"/>
        <v>22136.86</v>
      </c>
      <c r="BS218" s="11">
        <v>1</v>
      </c>
      <c r="BT218" s="11">
        <v>1</v>
      </c>
      <c r="BU218" s="11">
        <v>2.71</v>
      </c>
      <c r="BV218" s="42">
        <f t="shared" si="435"/>
        <v>3.71</v>
      </c>
      <c r="BW218" s="11">
        <v>0.9</v>
      </c>
      <c r="BX218" s="9">
        <v>0.5</v>
      </c>
      <c r="BY218" s="43">
        <f t="shared" si="436"/>
        <v>36957.48777</v>
      </c>
      <c r="CH218" s="11">
        <v>42781</v>
      </c>
      <c r="CI218" s="12">
        <v>0.58</v>
      </c>
      <c r="CJ218" s="11">
        <v>1</v>
      </c>
      <c r="CK218" s="11">
        <v>0</v>
      </c>
      <c r="CL218" s="13">
        <f t="shared" si="437"/>
        <v>24812.98</v>
      </c>
      <c r="CM218" s="11">
        <v>1</v>
      </c>
      <c r="CN218" s="11">
        <v>0.93</v>
      </c>
      <c r="CO218" s="11">
        <v>1.85</v>
      </c>
      <c r="CP218" s="42">
        <f t="shared" si="438"/>
        <v>2.7205</v>
      </c>
      <c r="CQ218" s="11">
        <v>0.9</v>
      </c>
      <c r="CR218" s="9">
        <v>0.5</v>
      </c>
      <c r="CS218" s="43">
        <f t="shared" si="439"/>
        <v>30376.6704405</v>
      </c>
      <c r="DB218" s="11">
        <v>44045</v>
      </c>
      <c r="DC218" s="12">
        <v>0.58</v>
      </c>
      <c r="DD218" s="11">
        <v>1</v>
      </c>
      <c r="DE218" s="11">
        <v>0</v>
      </c>
      <c r="DF218" s="13">
        <f t="shared" si="440"/>
        <v>25546.1</v>
      </c>
      <c r="DG218" s="11">
        <v>1</v>
      </c>
      <c r="DH218" s="11">
        <v>1</v>
      </c>
      <c r="DI218" s="11">
        <v>2.09</v>
      </c>
      <c r="DJ218" s="42">
        <f t="shared" si="441"/>
        <v>3.09</v>
      </c>
      <c r="DK218" s="11">
        <v>0.9</v>
      </c>
      <c r="DL218" s="9">
        <v>0.5</v>
      </c>
      <c r="DM218" s="43">
        <f t="shared" si="442"/>
        <v>35521.85205</v>
      </c>
      <c r="DV218" s="11">
        <v>49923</v>
      </c>
      <c r="DW218" s="12">
        <v>0.69</v>
      </c>
      <c r="DX218" s="11">
        <v>1</v>
      </c>
      <c r="DY218" s="11">
        <v>0</v>
      </c>
      <c r="DZ218" s="13">
        <f t="shared" si="443"/>
        <v>34446.87</v>
      </c>
      <c r="EA218" s="11">
        <v>1</v>
      </c>
      <c r="EB218" s="11">
        <v>1</v>
      </c>
      <c r="EC218" s="11">
        <v>2.91</v>
      </c>
      <c r="ED218" s="42">
        <f t="shared" si="444"/>
        <v>3.91</v>
      </c>
      <c r="EE218" s="11">
        <v>0.9</v>
      </c>
      <c r="EF218" s="9">
        <v>0.5</v>
      </c>
      <c r="EG218" s="43">
        <f t="shared" si="445"/>
        <v>60609.267765</v>
      </c>
    </row>
    <row r="219" s="1" customFormat="1" customHeight="1" spans="1:139">
      <c r="F219" s="47" t="s">
        <v>32</v>
      </c>
      <c r="G219" s="48"/>
      <c r="H219" s="48"/>
      <c r="I219" s="48"/>
      <c r="J219" s="48"/>
      <c r="K219" s="48"/>
      <c r="L219" s="48"/>
      <c r="M219" s="46">
        <f>SUM(Q209:Q218)</f>
        <v>91641.79763424</v>
      </c>
      <c r="N219" s="46"/>
      <c r="O219" s="46"/>
      <c r="P219" s="46"/>
      <c r="Q219" s="46"/>
      <c r="R219" s="1"/>
      <c r="S219" s="1"/>
      <c r="T219" s="1"/>
      <c r="U219" s="1"/>
      <c r="V219" s="1"/>
      <c r="W219" s="1"/>
      <c r="X219" s="1"/>
      <c r="Y219" s="1"/>
      <c r="Z219" s="47" t="s">
        <v>32</v>
      </c>
      <c r="AA219" s="48"/>
      <c r="AB219" s="48"/>
      <c r="AC219" s="48"/>
      <c r="AD219" s="48"/>
      <c r="AE219" s="48"/>
      <c r="AF219" s="48"/>
      <c r="AG219" s="46">
        <f>SUM(AK209:AK218)</f>
        <v>110487.839616</v>
      </c>
      <c r="AH219" s="46"/>
      <c r="AI219" s="46"/>
      <c r="AJ219" s="46"/>
      <c r="AK219" s="46"/>
      <c r="AL219" s="1"/>
      <c r="AM219" s="1"/>
      <c r="AN219" s="1"/>
      <c r="AO219" s="1"/>
      <c r="AP219" s="1"/>
      <c r="AQ219" s="1"/>
      <c r="AR219" s="1"/>
      <c r="AS219" s="1"/>
      <c r="AT219" s="47" t="s">
        <v>32</v>
      </c>
      <c r="AU219" s="48"/>
      <c r="AV219" s="48"/>
      <c r="AW219" s="48"/>
      <c r="AX219" s="48"/>
      <c r="AY219" s="48"/>
      <c r="AZ219" s="48"/>
      <c r="BA219" s="46">
        <f>SUM(BE209:BE218)</f>
        <v>100474.9271892</v>
      </c>
      <c r="BB219" s="46"/>
      <c r="BC219" s="46"/>
      <c r="BD219" s="46"/>
      <c r="BE219" s="46"/>
      <c r="BF219" s="1"/>
      <c r="BG219" s="1"/>
      <c r="BH219" s="1"/>
      <c r="BI219" s="1"/>
      <c r="BJ219" s="1"/>
      <c r="BK219" s="1"/>
      <c r="BL219" s="1"/>
      <c r="BM219" s="1"/>
      <c r="BN219" s="47" t="s">
        <v>32</v>
      </c>
      <c r="BO219" s="48"/>
      <c r="BP219" s="48"/>
      <c r="BQ219" s="48"/>
      <c r="BR219" s="48"/>
      <c r="BS219" s="48"/>
      <c r="BT219" s="48"/>
      <c r="BU219" s="46">
        <f>SUM(BY209:BY218)</f>
        <v>141712.849656</v>
      </c>
      <c r="BV219" s="46"/>
      <c r="BW219" s="46"/>
      <c r="BX219" s="46"/>
      <c r="BY219" s="46"/>
      <c r="BZ219" s="1"/>
      <c r="CA219" s="1"/>
      <c r="CB219" s="1"/>
      <c r="CC219" s="1"/>
      <c r="CD219" s="1"/>
      <c r="CE219" s="1"/>
      <c r="CF219" s="1"/>
      <c r="CG219" s="1"/>
      <c r="CH219" s="47" t="s">
        <v>32</v>
      </c>
      <c r="CI219" s="48"/>
      <c r="CJ219" s="48"/>
      <c r="CK219" s="48"/>
      <c r="CL219" s="48"/>
      <c r="CM219" s="48"/>
      <c r="CN219" s="48"/>
      <c r="CO219" s="46">
        <f>SUM(CS209:CS218)</f>
        <v>116478.8190684</v>
      </c>
      <c r="CP219" s="46"/>
      <c r="CQ219" s="46"/>
      <c r="CR219" s="46"/>
      <c r="CS219" s="46"/>
      <c r="CT219" s="1"/>
      <c r="CU219" s="1"/>
      <c r="CV219" s="1"/>
      <c r="CW219" s="1"/>
      <c r="CX219" s="1"/>
      <c r="CY219" s="1"/>
      <c r="CZ219" s="1"/>
      <c r="DA219" s="1"/>
      <c r="DB219" s="47" t="s">
        <v>32</v>
      </c>
      <c r="DC219" s="48"/>
      <c r="DD219" s="48"/>
      <c r="DE219" s="48"/>
      <c r="DF219" s="48"/>
      <c r="DG219" s="48"/>
      <c r="DH219" s="48"/>
      <c r="DI219" s="46">
        <f>SUM(DM209:DM218)</f>
        <v>136207.92924</v>
      </c>
      <c r="DJ219" s="46"/>
      <c r="DK219" s="46"/>
      <c r="DL219" s="46"/>
      <c r="DM219" s="46"/>
      <c r="DN219" s="1"/>
      <c r="DO219" s="1"/>
      <c r="DP219" s="1"/>
      <c r="DQ219" s="1"/>
      <c r="DR219" s="1"/>
      <c r="DS219" s="1"/>
      <c r="DT219" s="1"/>
      <c r="DU219" s="1"/>
      <c r="DV219" s="47" t="s">
        <v>32</v>
      </c>
      <c r="DW219" s="48"/>
      <c r="DX219" s="48"/>
      <c r="DY219" s="48"/>
      <c r="DZ219" s="48"/>
      <c r="EA219" s="48"/>
      <c r="EB219" s="48"/>
      <c r="EC219" s="46">
        <f>SUM(EG209:EG218)</f>
        <v>231632.8102845</v>
      </c>
      <c r="ED219" s="46"/>
      <c r="EE219" s="46"/>
      <c r="EF219" s="46"/>
      <c r="EG219" s="46"/>
    </row>
    <row r="220" s="1" customFormat="1" customHeight="1" spans="1:139">
      <c r="F220" s="48"/>
      <c r="G220" s="48"/>
      <c r="H220" s="48"/>
      <c r="I220" s="48"/>
      <c r="J220" s="48"/>
      <c r="K220" s="48"/>
      <c r="L220" s="48"/>
      <c r="M220" s="46"/>
      <c r="N220" s="46"/>
      <c r="O220" s="46"/>
      <c r="P220" s="46"/>
      <c r="Q220" s="46"/>
      <c r="R220" s="1"/>
      <c r="S220" s="1"/>
      <c r="T220" s="1"/>
      <c r="U220" s="1"/>
      <c r="V220" s="1"/>
      <c r="W220" s="1"/>
      <c r="X220" s="1"/>
      <c r="Y220" s="1"/>
      <c r="Z220" s="48"/>
      <c r="AA220" s="48"/>
      <c r="AB220" s="48"/>
      <c r="AC220" s="48"/>
      <c r="AD220" s="48"/>
      <c r="AE220" s="48"/>
      <c r="AF220" s="48"/>
      <c r="AG220" s="46"/>
      <c r="AH220" s="46"/>
      <c r="AI220" s="46"/>
      <c r="AJ220" s="46"/>
      <c r="AK220" s="46"/>
      <c r="AL220" s="1"/>
      <c r="AM220" s="1"/>
      <c r="AN220" s="1"/>
      <c r="AO220" s="1"/>
      <c r="AP220" s="1"/>
      <c r="AQ220" s="1"/>
      <c r="AR220" s="1"/>
      <c r="AS220" s="1"/>
      <c r="AT220" s="48"/>
      <c r="AU220" s="48"/>
      <c r="AV220" s="48"/>
      <c r="AW220" s="48"/>
      <c r="AX220" s="48"/>
      <c r="AY220" s="48"/>
      <c r="AZ220" s="48"/>
      <c r="BA220" s="46"/>
      <c r="BB220" s="46"/>
      <c r="BC220" s="46"/>
      <c r="BD220" s="46"/>
      <c r="BE220" s="46"/>
      <c r="BF220" s="1"/>
      <c r="BG220" s="1"/>
      <c r="BH220" s="1"/>
      <c r="BI220" s="1"/>
      <c r="BJ220" s="1"/>
      <c r="BK220" s="1"/>
      <c r="BL220" s="1"/>
      <c r="BM220" s="1"/>
      <c r="BN220" s="48"/>
      <c r="BO220" s="48"/>
      <c r="BP220" s="48"/>
      <c r="BQ220" s="48"/>
      <c r="BR220" s="48"/>
      <c r="BS220" s="48"/>
      <c r="BT220" s="48"/>
      <c r="BU220" s="46"/>
      <c r="BV220" s="46"/>
      <c r="BW220" s="46"/>
      <c r="BX220" s="46"/>
      <c r="BY220" s="46"/>
      <c r="BZ220" s="1"/>
      <c r="CA220" s="1"/>
      <c r="CB220" s="1"/>
      <c r="CC220" s="1"/>
      <c r="CD220" s="1"/>
      <c r="CE220" s="1"/>
      <c r="CF220" s="1"/>
      <c r="CG220" s="1"/>
      <c r="CH220" s="48"/>
      <c r="CI220" s="48"/>
      <c r="CJ220" s="48"/>
      <c r="CK220" s="48"/>
      <c r="CL220" s="48"/>
      <c r="CM220" s="48"/>
      <c r="CN220" s="48"/>
      <c r="CO220" s="46"/>
      <c r="CP220" s="46"/>
      <c r="CQ220" s="46"/>
      <c r="CR220" s="46"/>
      <c r="CS220" s="46"/>
      <c r="CT220" s="1"/>
      <c r="CU220" s="1"/>
      <c r="CV220" s="1"/>
      <c r="CW220" s="1"/>
      <c r="CX220" s="1"/>
      <c r="CY220" s="1"/>
      <c r="CZ220" s="1"/>
      <c r="DA220" s="1"/>
      <c r="DB220" s="48"/>
      <c r="DC220" s="48"/>
      <c r="DD220" s="48"/>
      <c r="DE220" s="48"/>
      <c r="DF220" s="48"/>
      <c r="DG220" s="48"/>
      <c r="DH220" s="48"/>
      <c r="DI220" s="46"/>
      <c r="DJ220" s="46"/>
      <c r="DK220" s="46"/>
      <c r="DL220" s="46"/>
      <c r="DM220" s="46"/>
      <c r="DN220" s="1"/>
      <c r="DO220" s="1"/>
      <c r="DP220" s="1"/>
      <c r="DQ220" s="1"/>
      <c r="DR220" s="1"/>
      <c r="DS220" s="1"/>
      <c r="DT220" s="1"/>
      <c r="DU220" s="1"/>
      <c r="DV220" s="48"/>
      <c r="DW220" s="48"/>
      <c r="DX220" s="48"/>
      <c r="DY220" s="48"/>
      <c r="DZ220" s="48"/>
      <c r="EA220" s="48"/>
      <c r="EB220" s="48"/>
      <c r="EC220" s="46"/>
      <c r="ED220" s="46"/>
      <c r="EE220" s="46"/>
      <c r="EF220" s="46"/>
      <c r="EG220" s="46"/>
    </row>
    <row r="221" s="1" customFormat="1" customHeight="1" spans="1:139">
      <c r="F221" s="48"/>
      <c r="G221" s="48"/>
      <c r="H221" s="48"/>
      <c r="I221" s="48"/>
      <c r="J221" s="48"/>
      <c r="K221" s="48"/>
      <c r="L221" s="48"/>
      <c r="M221" s="46"/>
      <c r="N221" s="46"/>
      <c r="O221" s="46"/>
      <c r="P221" s="46"/>
      <c r="Q221" s="46"/>
      <c r="R221" s="1"/>
      <c r="S221" s="1"/>
      <c r="T221" s="1"/>
      <c r="U221" s="1"/>
      <c r="V221" s="1"/>
      <c r="W221" s="1"/>
      <c r="X221" s="1"/>
      <c r="Y221" s="1"/>
      <c r="Z221" s="48"/>
      <c r="AA221" s="48"/>
      <c r="AB221" s="48"/>
      <c r="AC221" s="48"/>
      <c r="AD221" s="48"/>
      <c r="AE221" s="48"/>
      <c r="AF221" s="48"/>
      <c r="AG221" s="46"/>
      <c r="AH221" s="46"/>
      <c r="AI221" s="46"/>
      <c r="AJ221" s="46"/>
      <c r="AK221" s="46"/>
      <c r="AL221" s="1"/>
      <c r="AM221" s="1"/>
      <c r="AN221" s="1"/>
      <c r="AO221" s="1"/>
      <c r="AP221" s="1"/>
      <c r="AQ221" s="1"/>
      <c r="AR221" s="1"/>
      <c r="AS221" s="1"/>
      <c r="AT221" s="48"/>
      <c r="AU221" s="48"/>
      <c r="AV221" s="48"/>
      <c r="AW221" s="48"/>
      <c r="AX221" s="48"/>
      <c r="AY221" s="48"/>
      <c r="AZ221" s="48"/>
      <c r="BA221" s="46"/>
      <c r="BB221" s="46"/>
      <c r="BC221" s="46"/>
      <c r="BD221" s="46"/>
      <c r="BE221" s="46"/>
      <c r="BF221" s="1"/>
      <c r="BG221" s="1"/>
      <c r="BH221" s="1"/>
      <c r="BI221" s="1"/>
      <c r="BJ221" s="1"/>
      <c r="BK221" s="1"/>
      <c r="BL221" s="1"/>
      <c r="BM221" s="1"/>
      <c r="BN221" s="48"/>
      <c r="BO221" s="48"/>
      <c r="BP221" s="48"/>
      <c r="BQ221" s="48"/>
      <c r="BR221" s="48"/>
      <c r="BS221" s="48"/>
      <c r="BT221" s="48"/>
      <c r="BU221" s="46"/>
      <c r="BV221" s="46"/>
      <c r="BW221" s="46"/>
      <c r="BX221" s="46"/>
      <c r="BY221" s="46"/>
      <c r="BZ221" s="1"/>
      <c r="CA221" s="1"/>
      <c r="CB221" s="1"/>
      <c r="CC221" s="1"/>
      <c r="CD221" s="1"/>
      <c r="CE221" s="1"/>
      <c r="CF221" s="1"/>
      <c r="CG221" s="1"/>
      <c r="CH221" s="48"/>
      <c r="CI221" s="48"/>
      <c r="CJ221" s="48"/>
      <c r="CK221" s="48"/>
      <c r="CL221" s="48"/>
      <c r="CM221" s="48"/>
      <c r="CN221" s="48"/>
      <c r="CO221" s="46"/>
      <c r="CP221" s="46"/>
      <c r="CQ221" s="46"/>
      <c r="CR221" s="46"/>
      <c r="CS221" s="46"/>
      <c r="CT221" s="1"/>
      <c r="CU221" s="1"/>
      <c r="CV221" s="1"/>
      <c r="CW221" s="1"/>
      <c r="CX221" s="1"/>
      <c r="CY221" s="1"/>
      <c r="CZ221" s="1"/>
      <c r="DA221" s="1"/>
      <c r="DB221" s="48"/>
      <c r="DC221" s="48"/>
      <c r="DD221" s="48"/>
      <c r="DE221" s="48"/>
      <c r="DF221" s="48"/>
      <c r="DG221" s="48"/>
      <c r="DH221" s="48"/>
      <c r="DI221" s="46"/>
      <c r="DJ221" s="46"/>
      <c r="DK221" s="46"/>
      <c r="DL221" s="46"/>
      <c r="DM221" s="46"/>
      <c r="DN221" s="1"/>
      <c r="DO221" s="1"/>
      <c r="DP221" s="1"/>
      <c r="DQ221" s="1"/>
      <c r="DR221" s="1"/>
      <c r="DS221" s="1"/>
      <c r="DT221" s="1"/>
      <c r="DU221" s="1"/>
      <c r="DV221" s="48"/>
      <c r="DW221" s="48"/>
      <c r="DX221" s="48"/>
      <c r="DY221" s="48"/>
      <c r="DZ221" s="48"/>
      <c r="EA221" s="48"/>
      <c r="EB221" s="48"/>
      <c r="EC221" s="46"/>
      <c r="ED221" s="46"/>
      <c r="EE221" s="46"/>
      <c r="EF221" s="46"/>
      <c r="EG221" s="46"/>
    </row>
    <row r="223" s="1" customFormat="1" customHeight="1" spans="1:139">
      <c r="A223" s="2" t="s">
        <v>128</v>
      </c>
      <c r="B223" s="2"/>
      <c r="C223" s="2"/>
      <c r="D223" s="2"/>
      <c r="E223" s="2"/>
      <c r="F223" s="3" t="s">
        <v>1</v>
      </c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1"/>
      <c r="U223" s="2" t="s">
        <v>129</v>
      </c>
      <c r="V223" s="2"/>
      <c r="W223" s="2"/>
      <c r="X223" s="2"/>
      <c r="Y223" s="2"/>
      <c r="Z223" s="3" t="s">
        <v>1</v>
      </c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1"/>
      <c r="AO223" s="2" t="s">
        <v>130</v>
      </c>
      <c r="AP223" s="2"/>
      <c r="AQ223" s="2"/>
      <c r="AR223" s="2"/>
      <c r="AS223" s="2"/>
      <c r="AT223" s="3" t="s">
        <v>1</v>
      </c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1"/>
      <c r="BI223" s="2" t="s">
        <v>131</v>
      </c>
      <c r="BJ223" s="2"/>
      <c r="BK223" s="2"/>
      <c r="BL223" s="2"/>
      <c r="BM223" s="2"/>
      <c r="BN223" s="3" t="s">
        <v>1</v>
      </c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1"/>
      <c r="CC223" s="2" t="s">
        <v>132</v>
      </c>
      <c r="CD223" s="2"/>
      <c r="CE223" s="2"/>
      <c r="CF223" s="2"/>
      <c r="CG223" s="2"/>
      <c r="CH223" s="3" t="s">
        <v>1</v>
      </c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1"/>
      <c r="CW223" s="2" t="s">
        <v>133</v>
      </c>
      <c r="CX223" s="2"/>
      <c r="CY223" s="2"/>
      <c r="CZ223" s="2"/>
      <c r="DA223" s="2"/>
      <c r="DB223" s="3" t="s">
        <v>1</v>
      </c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1"/>
      <c r="DQ223" s="2" t="s">
        <v>134</v>
      </c>
      <c r="DR223" s="2"/>
      <c r="DS223" s="2"/>
      <c r="DT223" s="2"/>
      <c r="DU223" s="2"/>
      <c r="DV223" s="3" t="s">
        <v>1</v>
      </c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</row>
    <row r="224" s="1" customFormat="1" customHeight="1" spans="1:139">
      <c r="A224" s="2"/>
      <c r="B224" s="2"/>
      <c r="C224" s="2"/>
      <c r="D224" s="2"/>
      <c r="E224" s="2"/>
      <c r="F224" s="4" t="s">
        <v>8</v>
      </c>
      <c r="G224" s="5"/>
      <c r="H224" s="5"/>
      <c r="I224" s="6"/>
      <c r="J224" s="7" t="s">
        <v>9</v>
      </c>
      <c r="K224" s="7"/>
      <c r="L224" s="7"/>
      <c r="M224" s="7"/>
      <c r="N224" s="8" t="s">
        <v>10</v>
      </c>
      <c r="O224" s="8"/>
      <c r="P224" s="8"/>
      <c r="Q224" s="9" t="s">
        <v>11</v>
      </c>
      <c r="R224" s="10" t="s">
        <v>12</v>
      </c>
      <c r="S224" s="10" t="s">
        <v>13</v>
      </c>
      <c r="U224" s="2"/>
      <c r="V224" s="2"/>
      <c r="W224" s="2"/>
      <c r="X224" s="2"/>
      <c r="Y224" s="2"/>
      <c r="Z224" s="4" t="s">
        <v>8</v>
      </c>
      <c r="AA224" s="5"/>
      <c r="AB224" s="5"/>
      <c r="AC224" s="6"/>
      <c r="AD224" s="7" t="s">
        <v>9</v>
      </c>
      <c r="AE224" s="7"/>
      <c r="AF224" s="7"/>
      <c r="AG224" s="7"/>
      <c r="AH224" s="8" t="s">
        <v>10</v>
      </c>
      <c r="AI224" s="8"/>
      <c r="AJ224" s="8"/>
      <c r="AK224" s="9" t="s">
        <v>11</v>
      </c>
      <c r="AL224" s="10" t="s">
        <v>12</v>
      </c>
      <c r="AM224" s="10" t="s">
        <v>13</v>
      </c>
      <c r="AO224" s="2"/>
      <c r="AP224" s="2"/>
      <c r="AQ224" s="2"/>
      <c r="AR224" s="2"/>
      <c r="AS224" s="2"/>
      <c r="AT224" s="4" t="s">
        <v>8</v>
      </c>
      <c r="AU224" s="5"/>
      <c r="AV224" s="5"/>
      <c r="AW224" s="6"/>
      <c r="AX224" s="7" t="s">
        <v>9</v>
      </c>
      <c r="AY224" s="7"/>
      <c r="AZ224" s="7"/>
      <c r="BA224" s="7"/>
      <c r="BB224" s="8" t="s">
        <v>10</v>
      </c>
      <c r="BC224" s="8"/>
      <c r="BD224" s="8"/>
      <c r="BE224" s="9" t="s">
        <v>11</v>
      </c>
      <c r="BF224" s="10" t="s">
        <v>12</v>
      </c>
      <c r="BG224" s="10" t="s">
        <v>13</v>
      </c>
      <c r="BI224" s="2"/>
      <c r="BJ224" s="2"/>
      <c r="BK224" s="2"/>
      <c r="BL224" s="2"/>
      <c r="BM224" s="2"/>
      <c r="BN224" s="4" t="s">
        <v>8</v>
      </c>
      <c r="BO224" s="5"/>
      <c r="BP224" s="5"/>
      <c r="BQ224" s="6"/>
      <c r="BR224" s="7" t="s">
        <v>9</v>
      </c>
      <c r="BS224" s="7"/>
      <c r="BT224" s="7"/>
      <c r="BU224" s="7"/>
      <c r="BV224" s="8" t="s">
        <v>10</v>
      </c>
      <c r="BW224" s="8"/>
      <c r="BX224" s="8"/>
      <c r="BY224" s="9" t="s">
        <v>11</v>
      </c>
      <c r="BZ224" s="10" t="s">
        <v>12</v>
      </c>
      <c r="CA224" s="10" t="s">
        <v>13</v>
      </c>
      <c r="CC224" s="2"/>
      <c r="CD224" s="2"/>
      <c r="CE224" s="2"/>
      <c r="CF224" s="2"/>
      <c r="CG224" s="2"/>
      <c r="CH224" s="4" t="s">
        <v>8</v>
      </c>
      <c r="CI224" s="5"/>
      <c r="CJ224" s="5"/>
      <c r="CK224" s="6"/>
      <c r="CL224" s="7" t="s">
        <v>9</v>
      </c>
      <c r="CM224" s="7"/>
      <c r="CN224" s="7"/>
      <c r="CO224" s="7"/>
      <c r="CP224" s="8" t="s">
        <v>10</v>
      </c>
      <c r="CQ224" s="8"/>
      <c r="CR224" s="8"/>
      <c r="CS224" s="9" t="s">
        <v>11</v>
      </c>
      <c r="CT224" s="10" t="s">
        <v>12</v>
      </c>
      <c r="CU224" s="10" t="s">
        <v>13</v>
      </c>
      <c r="CW224" s="2"/>
      <c r="CX224" s="2"/>
      <c r="CY224" s="2"/>
      <c r="CZ224" s="2"/>
      <c r="DA224" s="2"/>
      <c r="DB224" s="4" t="s">
        <v>8</v>
      </c>
      <c r="DC224" s="5"/>
      <c r="DD224" s="5"/>
      <c r="DE224" s="6"/>
      <c r="DF224" s="7" t="s">
        <v>9</v>
      </c>
      <c r="DG224" s="7"/>
      <c r="DH224" s="7"/>
      <c r="DI224" s="7"/>
      <c r="DJ224" s="8" t="s">
        <v>10</v>
      </c>
      <c r="DK224" s="8"/>
      <c r="DL224" s="8"/>
      <c r="DM224" s="9" t="s">
        <v>11</v>
      </c>
      <c r="DN224" s="10" t="s">
        <v>12</v>
      </c>
      <c r="DO224" s="10" t="s">
        <v>13</v>
      </c>
      <c r="DQ224" s="2"/>
      <c r="DR224" s="2"/>
      <c r="DS224" s="2"/>
      <c r="DT224" s="2"/>
      <c r="DU224" s="2"/>
      <c r="DV224" s="4" t="s">
        <v>8</v>
      </c>
      <c r="DW224" s="5"/>
      <c r="DX224" s="5"/>
      <c r="DY224" s="6"/>
      <c r="DZ224" s="7" t="s">
        <v>9</v>
      </c>
      <c r="EA224" s="7"/>
      <c r="EB224" s="7"/>
      <c r="EC224" s="7"/>
      <c r="ED224" s="8" t="s">
        <v>10</v>
      </c>
      <c r="EE224" s="8"/>
      <c r="EF224" s="8"/>
      <c r="EG224" s="9" t="s">
        <v>11</v>
      </c>
      <c r="EH224" s="10" t="s">
        <v>12</v>
      </c>
      <c r="EI224" s="10" t="s">
        <v>13</v>
      </c>
    </row>
    <row r="225" s="1" customFormat="1" customHeight="1" spans="1:140">
      <c r="A225" s="1" t="s">
        <v>14</v>
      </c>
      <c r="B225" s="1" t="s">
        <v>15</v>
      </c>
      <c r="C225" s="1" t="s">
        <v>16</v>
      </c>
      <c r="D225" s="1" t="s">
        <v>17</v>
      </c>
      <c r="E225" s="1" t="s">
        <v>18</v>
      </c>
      <c r="F225" s="11" t="s">
        <v>19</v>
      </c>
      <c r="G225" s="11" t="s">
        <v>20</v>
      </c>
      <c r="H225" s="12" t="s">
        <v>21</v>
      </c>
      <c r="I225" s="13" t="s">
        <v>8</v>
      </c>
      <c r="J225" s="11" t="s">
        <v>22</v>
      </c>
      <c r="K225" s="11" t="s">
        <v>23</v>
      </c>
      <c r="L225" s="11" t="s">
        <v>24</v>
      </c>
      <c r="M225" s="7" t="s">
        <v>25</v>
      </c>
      <c r="N225" s="11" t="s">
        <v>26</v>
      </c>
      <c r="O225" s="11" t="s">
        <v>27</v>
      </c>
      <c r="P225" s="8" t="s">
        <v>28</v>
      </c>
      <c r="Q225" s="9" t="s">
        <v>29</v>
      </c>
      <c r="R225" s="14"/>
      <c r="S225" s="14"/>
      <c r="T225" s="1"/>
      <c r="U225" s="1" t="s">
        <v>14</v>
      </c>
      <c r="V225" s="1" t="s">
        <v>15</v>
      </c>
      <c r="W225" s="1" t="s">
        <v>16</v>
      </c>
      <c r="X225" s="1" t="s">
        <v>17</v>
      </c>
      <c r="Y225" s="1" t="s">
        <v>18</v>
      </c>
      <c r="Z225" s="11" t="s">
        <v>19</v>
      </c>
      <c r="AA225" s="11" t="s">
        <v>20</v>
      </c>
      <c r="AB225" s="12" t="s">
        <v>21</v>
      </c>
      <c r="AC225" s="13" t="s">
        <v>8</v>
      </c>
      <c r="AD225" s="11" t="s">
        <v>22</v>
      </c>
      <c r="AE225" s="11" t="s">
        <v>23</v>
      </c>
      <c r="AF225" s="11" t="s">
        <v>24</v>
      </c>
      <c r="AG225" s="7" t="s">
        <v>25</v>
      </c>
      <c r="AH225" s="11" t="s">
        <v>26</v>
      </c>
      <c r="AI225" s="11" t="s">
        <v>27</v>
      </c>
      <c r="AJ225" s="8" t="s">
        <v>28</v>
      </c>
      <c r="AK225" s="9" t="s">
        <v>29</v>
      </c>
      <c r="AL225" s="14"/>
      <c r="AM225" s="14"/>
      <c r="AN225" s="1"/>
      <c r="AO225" s="1" t="s">
        <v>14</v>
      </c>
      <c r="AP225" s="1" t="s">
        <v>15</v>
      </c>
      <c r="AQ225" s="1" t="s">
        <v>16</v>
      </c>
      <c r="AR225" s="1" t="s">
        <v>17</v>
      </c>
      <c r="AS225" s="1" t="s">
        <v>18</v>
      </c>
      <c r="AT225" s="11" t="s">
        <v>19</v>
      </c>
      <c r="AU225" s="11" t="s">
        <v>20</v>
      </c>
      <c r="AV225" s="12" t="s">
        <v>21</v>
      </c>
      <c r="AW225" s="13" t="s">
        <v>8</v>
      </c>
      <c r="AX225" s="11" t="s">
        <v>22</v>
      </c>
      <c r="AY225" s="11" t="s">
        <v>23</v>
      </c>
      <c r="AZ225" s="11" t="s">
        <v>24</v>
      </c>
      <c r="BA225" s="7" t="s">
        <v>25</v>
      </c>
      <c r="BB225" s="11" t="s">
        <v>26</v>
      </c>
      <c r="BC225" s="11" t="s">
        <v>27</v>
      </c>
      <c r="BD225" s="8" t="s">
        <v>28</v>
      </c>
      <c r="BE225" s="9" t="s">
        <v>29</v>
      </c>
      <c r="BF225" s="14"/>
      <c r="BG225" s="14"/>
      <c r="BH225" s="1"/>
      <c r="BI225" s="1" t="s">
        <v>14</v>
      </c>
      <c r="BJ225" s="1" t="s">
        <v>15</v>
      </c>
      <c r="BK225" s="1" t="s">
        <v>16</v>
      </c>
      <c r="BL225" s="1" t="s">
        <v>17</v>
      </c>
      <c r="BM225" s="1" t="s">
        <v>18</v>
      </c>
      <c r="BN225" s="11" t="s">
        <v>19</v>
      </c>
      <c r="BO225" s="11" t="s">
        <v>20</v>
      </c>
      <c r="BP225" s="12" t="s">
        <v>21</v>
      </c>
      <c r="BQ225" s="13" t="s">
        <v>8</v>
      </c>
      <c r="BR225" s="11" t="s">
        <v>22</v>
      </c>
      <c r="BS225" s="11" t="s">
        <v>23</v>
      </c>
      <c r="BT225" s="11" t="s">
        <v>24</v>
      </c>
      <c r="BU225" s="7" t="s">
        <v>25</v>
      </c>
      <c r="BV225" s="11" t="s">
        <v>26</v>
      </c>
      <c r="BW225" s="11" t="s">
        <v>27</v>
      </c>
      <c r="BX225" s="8" t="s">
        <v>28</v>
      </c>
      <c r="BY225" s="9" t="s">
        <v>29</v>
      </c>
      <c r="BZ225" s="14"/>
      <c r="CA225" s="14"/>
      <c r="CB225" s="1"/>
      <c r="CC225" s="1" t="s">
        <v>14</v>
      </c>
      <c r="CD225" s="1" t="s">
        <v>15</v>
      </c>
      <c r="CE225" s="1" t="s">
        <v>16</v>
      </c>
      <c r="CF225" s="1" t="s">
        <v>17</v>
      </c>
      <c r="CG225" s="1" t="s">
        <v>18</v>
      </c>
      <c r="CH225" s="11" t="s">
        <v>19</v>
      </c>
      <c r="CI225" s="11" t="s">
        <v>20</v>
      </c>
      <c r="CJ225" s="12" t="s">
        <v>21</v>
      </c>
      <c r="CK225" s="13" t="s">
        <v>8</v>
      </c>
      <c r="CL225" s="11" t="s">
        <v>22</v>
      </c>
      <c r="CM225" s="11" t="s">
        <v>23</v>
      </c>
      <c r="CN225" s="11" t="s">
        <v>24</v>
      </c>
      <c r="CO225" s="7" t="s">
        <v>25</v>
      </c>
      <c r="CP225" s="11" t="s">
        <v>26</v>
      </c>
      <c r="CQ225" s="11" t="s">
        <v>27</v>
      </c>
      <c r="CR225" s="8" t="s">
        <v>28</v>
      </c>
      <c r="CS225" s="9" t="s">
        <v>29</v>
      </c>
      <c r="CT225" s="14"/>
      <c r="CU225" s="14"/>
      <c r="CV225" s="1"/>
      <c r="CW225" s="1" t="s">
        <v>14</v>
      </c>
      <c r="CX225" s="1" t="s">
        <v>15</v>
      </c>
      <c r="CY225" s="1" t="s">
        <v>16</v>
      </c>
      <c r="CZ225" s="1" t="s">
        <v>17</v>
      </c>
      <c r="DA225" s="1" t="s">
        <v>18</v>
      </c>
      <c r="DB225" s="11" t="s">
        <v>19</v>
      </c>
      <c r="DC225" s="11" t="s">
        <v>20</v>
      </c>
      <c r="DD225" s="12" t="s">
        <v>21</v>
      </c>
      <c r="DE225" s="13" t="s">
        <v>8</v>
      </c>
      <c r="DF225" s="11" t="s">
        <v>22</v>
      </c>
      <c r="DG225" s="11" t="s">
        <v>23</v>
      </c>
      <c r="DH225" s="11" t="s">
        <v>24</v>
      </c>
      <c r="DI225" s="7" t="s">
        <v>25</v>
      </c>
      <c r="DJ225" s="11" t="s">
        <v>26</v>
      </c>
      <c r="DK225" s="11" t="s">
        <v>27</v>
      </c>
      <c r="DL225" s="8" t="s">
        <v>28</v>
      </c>
      <c r="DM225" s="9" t="s">
        <v>29</v>
      </c>
      <c r="DN225" s="14"/>
      <c r="DO225" s="14"/>
      <c r="DP225" s="1"/>
      <c r="DQ225" s="1" t="s">
        <v>14</v>
      </c>
      <c r="DR225" s="1" t="s">
        <v>15</v>
      </c>
      <c r="DS225" s="1" t="s">
        <v>16</v>
      </c>
      <c r="DT225" s="1" t="s">
        <v>17</v>
      </c>
      <c r="DU225" s="1" t="s">
        <v>18</v>
      </c>
      <c r="DV225" s="11" t="s">
        <v>19</v>
      </c>
      <c r="DW225" s="11" t="s">
        <v>20</v>
      </c>
      <c r="DX225" s="12" t="s">
        <v>21</v>
      </c>
      <c r="DY225" s="13" t="s">
        <v>8</v>
      </c>
      <c r="DZ225" s="11" t="s">
        <v>22</v>
      </c>
      <c r="EA225" s="11" t="s">
        <v>23</v>
      </c>
      <c r="EB225" s="11" t="s">
        <v>24</v>
      </c>
      <c r="EC225" s="7" t="s">
        <v>25</v>
      </c>
      <c r="ED225" s="11" t="s">
        <v>26</v>
      </c>
      <c r="EE225" s="11" t="s">
        <v>27</v>
      </c>
      <c r="EF225" s="8" t="s">
        <v>28</v>
      </c>
      <c r="EG225" s="9" t="s">
        <v>29</v>
      </c>
      <c r="EH225" s="14"/>
      <c r="EI225" s="14"/>
    </row>
    <row r="226" s="1" customFormat="1" customHeight="1" spans="1:140">
      <c r="A226" s="15">
        <f>M235</f>
        <v>1159040.63851528</v>
      </c>
      <c r="B226" s="15">
        <f>T244+T253</f>
        <v>831985.134677297</v>
      </c>
      <c r="C226" s="15">
        <f>M267</f>
        <v>670104.511873864</v>
      </c>
      <c r="D226" s="15">
        <f>M277</f>
        <v>438193.803068877</v>
      </c>
      <c r="E226" s="15">
        <v>18</v>
      </c>
      <c r="F226" s="11">
        <v>2704</v>
      </c>
      <c r="G226" s="11">
        <v>1.286</v>
      </c>
      <c r="H226" s="12">
        <v>1.35</v>
      </c>
      <c r="I226" s="13">
        <f t="shared" ref="I226:I229" si="446">F226*G226*H226</f>
        <v>4694.4144</v>
      </c>
      <c r="J226" s="11">
        <v>3</v>
      </c>
      <c r="K226" s="11">
        <v>680</v>
      </c>
      <c r="L226" s="11">
        <v>1.79</v>
      </c>
      <c r="M226" s="16">
        <f t="shared" ref="M226:M229" si="447">1+6*K226/(K226+2000)+L226</f>
        <v>4.31238805970149</v>
      </c>
      <c r="N226" s="11">
        <v>1</v>
      </c>
      <c r="O226" s="11">
        <v>2.38</v>
      </c>
      <c r="P226" s="8">
        <f t="shared" ref="P226:P229" si="448">1+N226*O226</f>
        <v>3.38</v>
      </c>
      <c r="Q226" s="9">
        <v>1.15</v>
      </c>
      <c r="R226" s="17">
        <v>1</v>
      </c>
      <c r="S226" s="18">
        <f t="shared" ref="S226:S234" si="449">I226*J226*Q226*P226*M226*R226</f>
        <v>236066.876960826</v>
      </c>
      <c r="U226" s="15">
        <f>AG235</f>
        <v>1159040.63851528</v>
      </c>
      <c r="V226" s="15">
        <f>AN244+AN253</f>
        <v>991050.735970217</v>
      </c>
      <c r="W226" s="15">
        <f>AG267</f>
        <v>670104.511873864</v>
      </c>
      <c r="X226" s="15">
        <f>AG277</f>
        <v>622096.892853005</v>
      </c>
      <c r="Y226" s="15">
        <v>18</v>
      </c>
      <c r="Z226" s="11">
        <v>2704</v>
      </c>
      <c r="AA226" s="11">
        <v>1.286</v>
      </c>
      <c r="AB226" s="12">
        <v>1.35</v>
      </c>
      <c r="AC226" s="13">
        <f t="shared" ref="AC226:AC229" si="450">Z226*AA226*AB226</f>
        <v>4694.4144</v>
      </c>
      <c r="AD226" s="11">
        <v>3</v>
      </c>
      <c r="AE226" s="11">
        <v>680</v>
      </c>
      <c r="AF226" s="11">
        <v>1.79</v>
      </c>
      <c r="AG226" s="16">
        <f t="shared" ref="AG226:AG229" si="451">1+6*AE226/(AE226+2000)+AF226</f>
        <v>4.31238805970149</v>
      </c>
      <c r="AH226" s="11">
        <v>1</v>
      </c>
      <c r="AI226" s="11">
        <v>2.38</v>
      </c>
      <c r="AJ226" s="8">
        <f t="shared" ref="AJ226:AJ229" si="452">1+AH226*AI226</f>
        <v>3.38</v>
      </c>
      <c r="AK226" s="9">
        <v>1.15</v>
      </c>
      <c r="AL226" s="17">
        <v>1</v>
      </c>
      <c r="AM226" s="18">
        <f t="shared" ref="AM226:AM234" si="453">AC226*AD226*AK226*AJ226*AG226*AL226</f>
        <v>236066.876960826</v>
      </c>
      <c r="AO226" s="15">
        <f>BA235</f>
        <v>1176426.24809301</v>
      </c>
      <c r="AP226" s="15">
        <f>BH244+BH253</f>
        <v>862134.817216192</v>
      </c>
      <c r="AQ226" s="15">
        <f>BA267</f>
        <v>680156.079551972</v>
      </c>
      <c r="AR226" s="15">
        <f>BA277</f>
        <v>668962.182662487</v>
      </c>
      <c r="AS226" s="15">
        <v>18</v>
      </c>
      <c r="AT226" s="11">
        <v>2704</v>
      </c>
      <c r="AU226" s="11">
        <v>1.286</v>
      </c>
      <c r="AV226" s="12">
        <v>1.35</v>
      </c>
      <c r="AW226" s="13">
        <f t="shared" ref="AW226:AW229" si="454">AT226*AU226*AV226</f>
        <v>4694.4144</v>
      </c>
      <c r="AX226" s="11">
        <v>3</v>
      </c>
      <c r="AY226" s="11">
        <v>680</v>
      </c>
      <c r="AZ226" s="11">
        <v>1.79</v>
      </c>
      <c r="BA226" s="16">
        <f t="shared" ref="BA226:BA229" si="455">1+6*AY226/(AY226+2000)+AZ226</f>
        <v>4.31238805970149</v>
      </c>
      <c r="BB226" s="11">
        <v>1</v>
      </c>
      <c r="BC226" s="11">
        <v>2.38</v>
      </c>
      <c r="BD226" s="8">
        <f t="shared" ref="BD226:BD229" si="456">1+BB226*BC226</f>
        <v>3.38</v>
      </c>
      <c r="BE226" s="9">
        <v>1.15</v>
      </c>
      <c r="BF226" s="17">
        <v>1.015</v>
      </c>
      <c r="BG226" s="18">
        <f t="shared" ref="BG226:BG234" si="457">AW226*AX226*BE226*BD226*BA226*BF226</f>
        <v>239607.880115238</v>
      </c>
      <c r="BI226" s="15">
        <f>BU235</f>
        <v>1176426.24809301</v>
      </c>
      <c r="BJ226" s="15">
        <f>CB244+CB253</f>
        <v>1020094.03171155</v>
      </c>
      <c r="BK226" s="15">
        <f>BU267</f>
        <v>680156.079551972</v>
      </c>
      <c r="BL226" s="15">
        <f>BU277</f>
        <v>943524.318646022</v>
      </c>
      <c r="BM226" s="15">
        <v>18</v>
      </c>
      <c r="BN226" s="11">
        <v>2704</v>
      </c>
      <c r="BO226" s="11">
        <v>1.286</v>
      </c>
      <c r="BP226" s="12">
        <v>1.35</v>
      </c>
      <c r="BQ226" s="13">
        <f t="shared" ref="BQ226:BQ229" si="458">BN226*BO226*BP226</f>
        <v>4694.4144</v>
      </c>
      <c r="BR226" s="11">
        <v>3</v>
      </c>
      <c r="BS226" s="11">
        <v>680</v>
      </c>
      <c r="BT226" s="11">
        <v>1.79</v>
      </c>
      <c r="BU226" s="16">
        <f t="shared" ref="BU226:BU229" si="459">1+6*BS226/(BS226+2000)+BT226</f>
        <v>4.31238805970149</v>
      </c>
      <c r="BV226" s="11">
        <v>1</v>
      </c>
      <c r="BW226" s="11">
        <v>2.38</v>
      </c>
      <c r="BX226" s="8">
        <f t="shared" ref="BX226:BX229" si="460">1+BV226*BW226</f>
        <v>3.38</v>
      </c>
      <c r="BY226" s="9">
        <v>1.15</v>
      </c>
      <c r="BZ226" s="17">
        <v>1.015</v>
      </c>
      <c r="CA226" s="18">
        <f t="shared" ref="CA226:CA234" si="461">BQ226*BR226*BY226*BX226*BU226*BZ226</f>
        <v>239607.880115238</v>
      </c>
      <c r="CC226" s="15">
        <f>CO235</f>
        <v>1456610.60599682</v>
      </c>
      <c r="CD226" s="15">
        <f>CV244+CV253</f>
        <v>921592.390817309</v>
      </c>
      <c r="CE226" s="15">
        <f>CO267</f>
        <v>727063.395383142</v>
      </c>
      <c r="CF226" s="15">
        <f>CO277</f>
        <v>983886.385729704</v>
      </c>
      <c r="CG226" s="15">
        <v>18</v>
      </c>
      <c r="CH226" s="11">
        <f t="shared" ref="CH226:CH229" si="462">2704+428</f>
        <v>3132</v>
      </c>
      <c r="CI226" s="11">
        <v>1.286</v>
      </c>
      <c r="CJ226" s="12">
        <v>1.35</v>
      </c>
      <c r="CK226" s="13">
        <f t="shared" ref="CK226:CK229" si="463">CH226*CI226*CJ226</f>
        <v>5437.4652</v>
      </c>
      <c r="CL226" s="11">
        <v>3</v>
      </c>
      <c r="CM226" s="11">
        <v>680</v>
      </c>
      <c r="CN226" s="11">
        <v>1.79</v>
      </c>
      <c r="CO226" s="16">
        <f t="shared" ref="CO226:CO229" si="464">1+6*CM226/(CM226+2000)+CN226</f>
        <v>4.31238805970149</v>
      </c>
      <c r="CP226" s="11">
        <v>1</v>
      </c>
      <c r="CQ226" s="11">
        <v>2.38</v>
      </c>
      <c r="CR226" s="8">
        <f t="shared" ref="CR226:CR229" si="465">1+CP226*CQ226</f>
        <v>3.38</v>
      </c>
      <c r="CS226" s="9">
        <v>1.15</v>
      </c>
      <c r="CT226" s="17">
        <v>1.085</v>
      </c>
      <c r="CU226" s="18">
        <f t="shared" ref="CU226:CU234" si="466">CK226*CL226*CS226*CR226*CO226*CT226</f>
        <v>296674.253929666</v>
      </c>
      <c r="CW226" s="15">
        <f>DI235</f>
        <v>1462191.4895447</v>
      </c>
      <c r="CX226" s="15">
        <f>DP244+DP253</f>
        <v>1090445.34424339</v>
      </c>
      <c r="CY226" s="15">
        <f>DI267</f>
        <v>727063.395383142</v>
      </c>
      <c r="CZ226" s="15">
        <f>DI277</f>
        <v>1381388.42601828</v>
      </c>
      <c r="DA226" s="15">
        <v>18</v>
      </c>
      <c r="DB226" s="11">
        <f t="shared" ref="DB226:DB229" si="467">2704+440</f>
        <v>3144</v>
      </c>
      <c r="DC226" s="11">
        <v>1.286</v>
      </c>
      <c r="DD226" s="12">
        <v>1.35</v>
      </c>
      <c r="DE226" s="13">
        <f t="shared" ref="DE226:DE229" si="468">DB226*DC226*DD226</f>
        <v>5458.2984</v>
      </c>
      <c r="DF226" s="11">
        <v>3</v>
      </c>
      <c r="DG226" s="11">
        <v>680</v>
      </c>
      <c r="DH226" s="11">
        <v>1.79</v>
      </c>
      <c r="DI226" s="16">
        <f t="shared" ref="DI226:DI229" si="469">1+6*DG226/(DG226+2000)+DH226</f>
        <v>4.31238805970149</v>
      </c>
      <c r="DJ226" s="11">
        <v>1</v>
      </c>
      <c r="DK226" s="11">
        <v>2.38</v>
      </c>
      <c r="DL226" s="8">
        <f t="shared" ref="DL226:DL229" si="470">1+DJ226*DK226</f>
        <v>3.38</v>
      </c>
      <c r="DM226" s="9">
        <v>1.15</v>
      </c>
      <c r="DN226" s="17">
        <v>1.085</v>
      </c>
      <c r="DO226" s="18">
        <f t="shared" ref="DO226:DO234" si="471">DE226*DF226*DM226*DL226*DI226*DN226</f>
        <v>297810.936894914</v>
      </c>
      <c r="DQ226" s="15">
        <f>EC235</f>
        <v>2287870.81149521</v>
      </c>
      <c r="DR226" s="15">
        <f>EJ244+EJ253</f>
        <v>1538587.35327359</v>
      </c>
      <c r="DS226" s="15">
        <f>EC267</f>
        <v>1039322.27350221</v>
      </c>
      <c r="DT226" s="15">
        <f>EC277</f>
        <v>2574894.40062985</v>
      </c>
      <c r="DU226" s="15">
        <v>18</v>
      </c>
      <c r="DV226" s="11">
        <f t="shared" ref="DV226:DV229" si="472">2704+499</f>
        <v>3203</v>
      </c>
      <c r="DW226" s="11">
        <v>1.286</v>
      </c>
      <c r="DX226" s="12">
        <v>1.35</v>
      </c>
      <c r="DY226" s="13">
        <f t="shared" ref="DY226:DY229" si="473">DV226*DW226*DX226</f>
        <v>5560.7283</v>
      </c>
      <c r="DZ226" s="11">
        <v>3</v>
      </c>
      <c r="EA226" s="11">
        <v>680</v>
      </c>
      <c r="EB226" s="11">
        <v>2.32</v>
      </c>
      <c r="EC226" s="16">
        <f t="shared" ref="EC226:EC229" si="474">1+6*EA226/(EA226+2000)+EB226</f>
        <v>4.84238805970149</v>
      </c>
      <c r="ED226" s="11">
        <v>1</v>
      </c>
      <c r="EE226" s="11">
        <v>3.18</v>
      </c>
      <c r="EF226" s="8">
        <f t="shared" ref="EF226:EF229" si="475">1+ED226*EE226</f>
        <v>4.18</v>
      </c>
      <c r="EG226" s="9">
        <v>1.15</v>
      </c>
      <c r="EH226" s="17">
        <v>1.2</v>
      </c>
      <c r="EI226" s="18">
        <f t="shared" ref="EI226:EI234" si="476">DY226*DZ226*EG226*EF226*EC226*EH226</f>
        <v>465980.656253221</v>
      </c>
    </row>
    <row r="227" s="1" customFormat="1" customHeight="1" spans="1:140">
      <c r="A227" s="1" t="s">
        <v>30</v>
      </c>
      <c r="B227" s="1" t="s">
        <v>31</v>
      </c>
      <c r="C227" s="1" t="s">
        <v>32</v>
      </c>
      <c r="D227" s="1" t="s">
        <v>12</v>
      </c>
      <c r="E227" s="1"/>
      <c r="F227" s="11">
        <v>2704</v>
      </c>
      <c r="G227" s="11">
        <v>1.871</v>
      </c>
      <c r="H227" s="12">
        <v>1.35</v>
      </c>
      <c r="I227" s="13">
        <f t="shared" si="446"/>
        <v>6829.8984</v>
      </c>
      <c r="J227" s="11">
        <v>3</v>
      </c>
      <c r="K227" s="11">
        <v>680</v>
      </c>
      <c r="L227" s="11">
        <v>1.79</v>
      </c>
      <c r="M227" s="16">
        <f t="shared" si="447"/>
        <v>4.31238805970149</v>
      </c>
      <c r="N227" s="11">
        <v>1</v>
      </c>
      <c r="O227" s="11">
        <v>2.38</v>
      </c>
      <c r="P227" s="8">
        <f t="shared" si="448"/>
        <v>3.38</v>
      </c>
      <c r="Q227" s="9">
        <v>1.15</v>
      </c>
      <c r="R227" s="17">
        <v>1</v>
      </c>
      <c r="S227" s="18">
        <f t="shared" si="449"/>
        <v>343453.442296815</v>
      </c>
      <c r="U227" s="1" t="s">
        <v>30</v>
      </c>
      <c r="V227" s="1" t="s">
        <v>31</v>
      </c>
      <c r="W227" s="1" t="s">
        <v>32</v>
      </c>
      <c r="X227" s="1" t="s">
        <v>12</v>
      </c>
      <c r="Y227" s="1"/>
      <c r="Z227" s="11">
        <v>2704</v>
      </c>
      <c r="AA227" s="11">
        <v>1.871</v>
      </c>
      <c r="AB227" s="12">
        <v>1.35</v>
      </c>
      <c r="AC227" s="13">
        <f t="shared" si="450"/>
        <v>6829.8984</v>
      </c>
      <c r="AD227" s="11">
        <v>3</v>
      </c>
      <c r="AE227" s="11">
        <v>680</v>
      </c>
      <c r="AF227" s="11">
        <v>1.79</v>
      </c>
      <c r="AG227" s="16">
        <f t="shared" si="451"/>
        <v>4.31238805970149</v>
      </c>
      <c r="AH227" s="11">
        <v>1</v>
      </c>
      <c r="AI227" s="11">
        <v>2.38</v>
      </c>
      <c r="AJ227" s="8">
        <f t="shared" si="452"/>
        <v>3.38</v>
      </c>
      <c r="AK227" s="9">
        <v>1.15</v>
      </c>
      <c r="AL227" s="17">
        <v>1</v>
      </c>
      <c r="AM227" s="18">
        <f t="shared" si="453"/>
        <v>343453.442296815</v>
      </c>
      <c r="AO227" s="1" t="s">
        <v>30</v>
      </c>
      <c r="AP227" s="1" t="s">
        <v>31</v>
      </c>
      <c r="AQ227" s="1" t="s">
        <v>32</v>
      </c>
      <c r="AR227" s="1" t="s">
        <v>12</v>
      </c>
      <c r="AS227" s="1"/>
      <c r="AT227" s="11">
        <v>2704</v>
      </c>
      <c r="AU227" s="11">
        <v>1.871</v>
      </c>
      <c r="AV227" s="12">
        <v>1.35</v>
      </c>
      <c r="AW227" s="13">
        <f t="shared" si="454"/>
        <v>6829.8984</v>
      </c>
      <c r="AX227" s="11">
        <v>3</v>
      </c>
      <c r="AY227" s="11">
        <v>680</v>
      </c>
      <c r="AZ227" s="11">
        <v>1.79</v>
      </c>
      <c r="BA227" s="16">
        <f t="shared" si="455"/>
        <v>4.31238805970149</v>
      </c>
      <c r="BB227" s="11">
        <v>1</v>
      </c>
      <c r="BC227" s="11">
        <v>2.38</v>
      </c>
      <c r="BD227" s="8">
        <f t="shared" si="456"/>
        <v>3.38</v>
      </c>
      <c r="BE227" s="9">
        <v>1.15</v>
      </c>
      <c r="BF227" s="17">
        <v>1.015</v>
      </c>
      <c r="BG227" s="18">
        <f t="shared" si="457"/>
        <v>348605.243931268</v>
      </c>
      <c r="BI227" s="1" t="s">
        <v>30</v>
      </c>
      <c r="BJ227" s="1" t="s">
        <v>31</v>
      </c>
      <c r="BK227" s="1" t="s">
        <v>32</v>
      </c>
      <c r="BL227" s="1" t="s">
        <v>12</v>
      </c>
      <c r="BM227" s="1"/>
      <c r="BN227" s="11">
        <v>2704</v>
      </c>
      <c r="BO227" s="11">
        <v>1.871</v>
      </c>
      <c r="BP227" s="12">
        <v>1.35</v>
      </c>
      <c r="BQ227" s="13">
        <f t="shared" si="458"/>
        <v>6829.8984</v>
      </c>
      <c r="BR227" s="11">
        <v>3</v>
      </c>
      <c r="BS227" s="11">
        <v>680</v>
      </c>
      <c r="BT227" s="11">
        <v>1.79</v>
      </c>
      <c r="BU227" s="16">
        <f t="shared" si="459"/>
        <v>4.31238805970149</v>
      </c>
      <c r="BV227" s="11">
        <v>1</v>
      </c>
      <c r="BW227" s="11">
        <v>2.38</v>
      </c>
      <c r="BX227" s="8">
        <f t="shared" si="460"/>
        <v>3.38</v>
      </c>
      <c r="BY227" s="9">
        <v>1.15</v>
      </c>
      <c r="BZ227" s="17">
        <v>1.015</v>
      </c>
      <c r="CA227" s="18">
        <f t="shared" si="461"/>
        <v>348605.243931268</v>
      </c>
      <c r="CC227" s="1" t="s">
        <v>30</v>
      </c>
      <c r="CD227" s="1" t="s">
        <v>31</v>
      </c>
      <c r="CE227" s="1" t="s">
        <v>32</v>
      </c>
      <c r="CF227" s="1" t="s">
        <v>12</v>
      </c>
      <c r="CG227" s="1"/>
      <c r="CH227" s="11">
        <f t="shared" si="462"/>
        <v>3132</v>
      </c>
      <c r="CI227" s="11">
        <v>1.871</v>
      </c>
      <c r="CJ227" s="12">
        <v>1.35</v>
      </c>
      <c r="CK227" s="13">
        <f t="shared" si="463"/>
        <v>7910.9622</v>
      </c>
      <c r="CL227" s="11">
        <v>3</v>
      </c>
      <c r="CM227" s="11">
        <v>680</v>
      </c>
      <c r="CN227" s="11">
        <v>1.79</v>
      </c>
      <c r="CO227" s="16">
        <f t="shared" si="464"/>
        <v>4.31238805970149</v>
      </c>
      <c r="CP227" s="11">
        <v>1</v>
      </c>
      <c r="CQ227" s="11">
        <v>2.38</v>
      </c>
      <c r="CR227" s="8">
        <f t="shared" si="465"/>
        <v>3.38</v>
      </c>
      <c r="CS227" s="9">
        <v>1.15</v>
      </c>
      <c r="CT227" s="17">
        <v>1.085</v>
      </c>
      <c r="CU227" s="18">
        <f t="shared" si="466"/>
        <v>431631.049068744</v>
      </c>
      <c r="CW227" s="1" t="s">
        <v>30</v>
      </c>
      <c r="CX227" s="1" t="s">
        <v>31</v>
      </c>
      <c r="CY227" s="1" t="s">
        <v>32</v>
      </c>
      <c r="CZ227" s="1" t="s">
        <v>12</v>
      </c>
      <c r="DA227" s="1"/>
      <c r="DB227" s="11">
        <f t="shared" si="467"/>
        <v>3144</v>
      </c>
      <c r="DC227" s="11">
        <v>1.871</v>
      </c>
      <c r="DD227" s="12">
        <v>1.35</v>
      </c>
      <c r="DE227" s="13">
        <f t="shared" si="468"/>
        <v>7941.2724</v>
      </c>
      <c r="DF227" s="11">
        <v>3</v>
      </c>
      <c r="DG227" s="11">
        <v>680</v>
      </c>
      <c r="DH227" s="11">
        <v>1.79</v>
      </c>
      <c r="DI227" s="16">
        <f t="shared" si="469"/>
        <v>4.31238805970149</v>
      </c>
      <c r="DJ227" s="11">
        <v>1</v>
      </c>
      <c r="DK227" s="11">
        <v>2.38</v>
      </c>
      <c r="DL227" s="8">
        <f t="shared" si="470"/>
        <v>3.38</v>
      </c>
      <c r="DM227" s="9">
        <v>1.15</v>
      </c>
      <c r="DN227" s="17">
        <v>1.085</v>
      </c>
      <c r="DO227" s="18">
        <f t="shared" si="471"/>
        <v>433284.807877437</v>
      </c>
      <c r="DQ227" s="1" t="s">
        <v>30</v>
      </c>
      <c r="DR227" s="1" t="s">
        <v>31</v>
      </c>
      <c r="DS227" s="1" t="s">
        <v>32</v>
      </c>
      <c r="DT227" s="1" t="s">
        <v>12</v>
      </c>
      <c r="DU227" s="1"/>
      <c r="DV227" s="11">
        <f t="shared" si="472"/>
        <v>3203</v>
      </c>
      <c r="DW227" s="11">
        <v>1.871</v>
      </c>
      <c r="DX227" s="12">
        <v>1.35</v>
      </c>
      <c r="DY227" s="13">
        <f t="shared" si="473"/>
        <v>8090.29755</v>
      </c>
      <c r="DZ227" s="11">
        <v>3</v>
      </c>
      <c r="EA227" s="11">
        <v>680</v>
      </c>
      <c r="EB227" s="11">
        <v>2.32</v>
      </c>
      <c r="EC227" s="16">
        <f t="shared" si="474"/>
        <v>4.84238805970149</v>
      </c>
      <c r="ED227" s="11">
        <v>1</v>
      </c>
      <c r="EE227" s="11">
        <v>3.18</v>
      </c>
      <c r="EF227" s="8">
        <f t="shared" si="475"/>
        <v>4.18</v>
      </c>
      <c r="EG227" s="9">
        <v>1.15</v>
      </c>
      <c r="EH227" s="17">
        <v>1.2</v>
      </c>
      <c r="EI227" s="18">
        <f t="shared" si="476"/>
        <v>677954.749494383</v>
      </c>
    </row>
    <row r="228" s="1" customFormat="1" customHeight="1" spans="1:140">
      <c r="A228" s="15">
        <f>M297</f>
        <v>104368.74864</v>
      </c>
      <c r="B228" s="15">
        <f>M314</f>
        <v>107942.2404732</v>
      </c>
      <c r="C228" s="1">
        <f>M330</f>
        <v>91641.79763424</v>
      </c>
      <c r="D228" s="1">
        <v>1</v>
      </c>
      <c r="E228" s="1"/>
      <c r="F228" s="11">
        <v>2704</v>
      </c>
      <c r="G228" s="11">
        <v>1.286</v>
      </c>
      <c r="H228" s="12">
        <v>1.35</v>
      </c>
      <c r="I228" s="13">
        <f t="shared" si="446"/>
        <v>4694.4144</v>
      </c>
      <c r="J228" s="11">
        <v>3</v>
      </c>
      <c r="K228" s="11">
        <v>680</v>
      </c>
      <c r="L228" s="11">
        <v>1.79</v>
      </c>
      <c r="M228" s="16">
        <f t="shared" si="447"/>
        <v>4.31238805970149</v>
      </c>
      <c r="N228" s="11">
        <v>1</v>
      </c>
      <c r="O228" s="11">
        <v>2.38</v>
      </c>
      <c r="P228" s="8">
        <f t="shared" si="448"/>
        <v>3.38</v>
      </c>
      <c r="Q228" s="9">
        <v>1.15</v>
      </c>
      <c r="R228" s="17">
        <v>1</v>
      </c>
      <c r="S228" s="18">
        <f t="shared" si="449"/>
        <v>236066.876960826</v>
      </c>
      <c r="U228" s="15">
        <f>AG297</f>
        <v>104368.74864</v>
      </c>
      <c r="V228" s="15">
        <f>AG314</f>
        <v>107942.2404732</v>
      </c>
      <c r="W228" s="1">
        <f>AG330</f>
        <v>110487.839616</v>
      </c>
      <c r="X228" s="1">
        <v>1</v>
      </c>
      <c r="Y228" s="1"/>
      <c r="Z228" s="11">
        <v>2704</v>
      </c>
      <c r="AA228" s="11">
        <v>1.286</v>
      </c>
      <c r="AB228" s="12">
        <v>1.35</v>
      </c>
      <c r="AC228" s="13">
        <f t="shared" si="450"/>
        <v>4694.4144</v>
      </c>
      <c r="AD228" s="11">
        <v>3</v>
      </c>
      <c r="AE228" s="11">
        <v>680</v>
      </c>
      <c r="AF228" s="11">
        <v>1.79</v>
      </c>
      <c r="AG228" s="16">
        <f t="shared" si="451"/>
        <v>4.31238805970149</v>
      </c>
      <c r="AH228" s="11">
        <v>1</v>
      </c>
      <c r="AI228" s="11">
        <v>2.38</v>
      </c>
      <c r="AJ228" s="8">
        <f t="shared" si="452"/>
        <v>3.38</v>
      </c>
      <c r="AK228" s="9">
        <v>1.15</v>
      </c>
      <c r="AL228" s="17">
        <v>1</v>
      </c>
      <c r="AM228" s="18">
        <f t="shared" si="453"/>
        <v>236066.876960826</v>
      </c>
      <c r="AO228" s="15">
        <f>BA297</f>
        <v>104368.74864</v>
      </c>
      <c r="AP228" s="15">
        <f>BA314</f>
        <v>107942.2404732</v>
      </c>
      <c r="AQ228" s="1">
        <f>BA330</f>
        <v>100474.9271892</v>
      </c>
      <c r="AR228" s="1">
        <v>1</v>
      </c>
      <c r="AS228" s="1"/>
      <c r="AT228" s="11">
        <v>2704</v>
      </c>
      <c r="AU228" s="11">
        <v>1.286</v>
      </c>
      <c r="AV228" s="12">
        <v>1.35</v>
      </c>
      <c r="AW228" s="13">
        <f t="shared" si="454"/>
        <v>4694.4144</v>
      </c>
      <c r="AX228" s="11">
        <v>3</v>
      </c>
      <c r="AY228" s="11">
        <v>680</v>
      </c>
      <c r="AZ228" s="11">
        <v>1.79</v>
      </c>
      <c r="BA228" s="16">
        <f t="shared" si="455"/>
        <v>4.31238805970149</v>
      </c>
      <c r="BB228" s="11">
        <v>1</v>
      </c>
      <c r="BC228" s="11">
        <v>2.38</v>
      </c>
      <c r="BD228" s="8">
        <f t="shared" si="456"/>
        <v>3.38</v>
      </c>
      <c r="BE228" s="9">
        <v>1.15</v>
      </c>
      <c r="BF228" s="17">
        <v>1.015</v>
      </c>
      <c r="BG228" s="18">
        <f t="shared" si="457"/>
        <v>239607.880115238</v>
      </c>
      <c r="BI228" s="15">
        <f>BU297</f>
        <v>104368.74864</v>
      </c>
      <c r="BJ228" s="15">
        <f>BU314</f>
        <v>107942.2404732</v>
      </c>
      <c r="BK228" s="1">
        <f>BU330</f>
        <v>141712.849656</v>
      </c>
      <c r="BL228" s="1">
        <v>1</v>
      </c>
      <c r="BM228" s="1"/>
      <c r="BN228" s="11">
        <v>2704</v>
      </c>
      <c r="BO228" s="11">
        <v>1.286</v>
      </c>
      <c r="BP228" s="12">
        <v>1.35</v>
      </c>
      <c r="BQ228" s="13">
        <f t="shared" si="458"/>
        <v>4694.4144</v>
      </c>
      <c r="BR228" s="11">
        <v>3</v>
      </c>
      <c r="BS228" s="11">
        <v>680</v>
      </c>
      <c r="BT228" s="11">
        <v>1.79</v>
      </c>
      <c r="BU228" s="16">
        <f t="shared" si="459"/>
        <v>4.31238805970149</v>
      </c>
      <c r="BV228" s="11">
        <v>1</v>
      </c>
      <c r="BW228" s="11">
        <v>2.38</v>
      </c>
      <c r="BX228" s="8">
        <f t="shared" si="460"/>
        <v>3.38</v>
      </c>
      <c r="BY228" s="9">
        <v>1.15</v>
      </c>
      <c r="BZ228" s="17">
        <v>1.015</v>
      </c>
      <c r="CA228" s="18">
        <f t="shared" si="461"/>
        <v>239607.880115238</v>
      </c>
      <c r="CC228" s="15">
        <f>CO297</f>
        <v>120888.65412</v>
      </c>
      <c r="CD228" s="15">
        <f>CO314</f>
        <v>107942.2404732</v>
      </c>
      <c r="CE228" s="1">
        <f>CO330</f>
        <v>116478.8190684</v>
      </c>
      <c r="CF228" s="1">
        <v>1</v>
      </c>
      <c r="CG228" s="1"/>
      <c r="CH228" s="11">
        <f t="shared" si="462"/>
        <v>3132</v>
      </c>
      <c r="CI228" s="11">
        <v>1.286</v>
      </c>
      <c r="CJ228" s="12">
        <v>1.35</v>
      </c>
      <c r="CK228" s="13">
        <f t="shared" si="463"/>
        <v>5437.4652</v>
      </c>
      <c r="CL228" s="11">
        <v>3</v>
      </c>
      <c r="CM228" s="11">
        <v>680</v>
      </c>
      <c r="CN228" s="11">
        <v>1.79</v>
      </c>
      <c r="CO228" s="16">
        <f t="shared" si="464"/>
        <v>4.31238805970149</v>
      </c>
      <c r="CP228" s="11">
        <v>1</v>
      </c>
      <c r="CQ228" s="11">
        <v>2.38</v>
      </c>
      <c r="CR228" s="8">
        <f t="shared" si="465"/>
        <v>3.38</v>
      </c>
      <c r="CS228" s="9">
        <v>1.15</v>
      </c>
      <c r="CT228" s="17">
        <v>1.085</v>
      </c>
      <c r="CU228" s="18">
        <f t="shared" si="466"/>
        <v>296674.253929666</v>
      </c>
      <c r="CW228" s="15">
        <f>DI297</f>
        <v>121351.82904</v>
      </c>
      <c r="CX228" s="15">
        <f>DI314</f>
        <v>107942.2404732</v>
      </c>
      <c r="CY228" s="1">
        <f>DI330</f>
        <v>136207.92924</v>
      </c>
      <c r="CZ228" s="1">
        <v>1</v>
      </c>
      <c r="DA228" s="1"/>
      <c r="DB228" s="11">
        <f t="shared" si="467"/>
        <v>3144</v>
      </c>
      <c r="DC228" s="11">
        <v>1.286</v>
      </c>
      <c r="DD228" s="12">
        <v>1.35</v>
      </c>
      <c r="DE228" s="13">
        <f t="shared" si="468"/>
        <v>5458.2984</v>
      </c>
      <c r="DF228" s="11">
        <v>3</v>
      </c>
      <c r="DG228" s="11">
        <v>680</v>
      </c>
      <c r="DH228" s="11">
        <v>1.79</v>
      </c>
      <c r="DI228" s="16">
        <f t="shared" si="469"/>
        <v>4.31238805970149</v>
      </c>
      <c r="DJ228" s="11">
        <v>1</v>
      </c>
      <c r="DK228" s="11">
        <v>2.38</v>
      </c>
      <c r="DL228" s="8">
        <f t="shared" si="470"/>
        <v>3.38</v>
      </c>
      <c r="DM228" s="9">
        <v>1.15</v>
      </c>
      <c r="DN228" s="17">
        <v>1.085</v>
      </c>
      <c r="DO228" s="18">
        <f t="shared" si="471"/>
        <v>297810.936894914</v>
      </c>
      <c r="DQ228" s="15">
        <f>EC297</f>
        <v>152890.43253</v>
      </c>
      <c r="DR228" s="15">
        <f>EC314</f>
        <v>136107.3737268</v>
      </c>
      <c r="DS228" s="1">
        <f>EC330</f>
        <v>231632.8102845</v>
      </c>
      <c r="DT228" s="1">
        <v>1</v>
      </c>
      <c r="DU228" s="1"/>
      <c r="DV228" s="11">
        <f t="shared" si="472"/>
        <v>3203</v>
      </c>
      <c r="DW228" s="11">
        <v>1.286</v>
      </c>
      <c r="DX228" s="12">
        <v>1.35</v>
      </c>
      <c r="DY228" s="13">
        <f t="shared" si="473"/>
        <v>5560.7283</v>
      </c>
      <c r="DZ228" s="11">
        <v>3</v>
      </c>
      <c r="EA228" s="11">
        <v>680</v>
      </c>
      <c r="EB228" s="11">
        <v>2.32</v>
      </c>
      <c r="EC228" s="16">
        <f t="shared" si="474"/>
        <v>4.84238805970149</v>
      </c>
      <c r="ED228" s="11">
        <v>1</v>
      </c>
      <c r="EE228" s="11">
        <v>3.18</v>
      </c>
      <c r="EF228" s="8">
        <f t="shared" si="475"/>
        <v>4.18</v>
      </c>
      <c r="EG228" s="9">
        <v>1.15</v>
      </c>
      <c r="EH228" s="17">
        <v>1.2</v>
      </c>
      <c r="EI228" s="18">
        <f t="shared" si="476"/>
        <v>465980.656253221</v>
      </c>
    </row>
    <row r="229" s="1" customFormat="1" customHeight="1" spans="1:140">
      <c r="A229" s="19" t="s">
        <v>34</v>
      </c>
      <c r="B229" s="19"/>
      <c r="C229" s="19"/>
      <c r="D229" s="20" t="s">
        <v>35</v>
      </c>
      <c r="E229" s="20"/>
      <c r="F229" s="11">
        <v>2704</v>
      </c>
      <c r="G229" s="11">
        <v>1.871</v>
      </c>
      <c r="H229" s="12">
        <v>1.35</v>
      </c>
      <c r="I229" s="13">
        <f t="shared" si="446"/>
        <v>6829.8984</v>
      </c>
      <c r="J229" s="11">
        <v>3</v>
      </c>
      <c r="K229" s="11">
        <v>680</v>
      </c>
      <c r="L229" s="11">
        <v>1.79</v>
      </c>
      <c r="M229" s="16">
        <f t="shared" si="447"/>
        <v>4.31238805970149</v>
      </c>
      <c r="N229" s="11">
        <v>1</v>
      </c>
      <c r="O229" s="11">
        <v>2.38</v>
      </c>
      <c r="P229" s="8">
        <f t="shared" si="448"/>
        <v>3.38</v>
      </c>
      <c r="Q229" s="9">
        <v>1.15</v>
      </c>
      <c r="R229" s="17">
        <v>1</v>
      </c>
      <c r="S229" s="18">
        <f t="shared" si="449"/>
        <v>343453.442296815</v>
      </c>
      <c r="U229" s="19" t="s">
        <v>34</v>
      </c>
      <c r="V229" s="19"/>
      <c r="W229" s="19"/>
      <c r="X229" s="20" t="s">
        <v>35</v>
      </c>
      <c r="Y229" s="20"/>
      <c r="Z229" s="11">
        <v>2704</v>
      </c>
      <c r="AA229" s="11">
        <v>1.871</v>
      </c>
      <c r="AB229" s="12">
        <v>1.35</v>
      </c>
      <c r="AC229" s="13">
        <f t="shared" si="450"/>
        <v>6829.8984</v>
      </c>
      <c r="AD229" s="11">
        <v>3</v>
      </c>
      <c r="AE229" s="11">
        <v>680</v>
      </c>
      <c r="AF229" s="11">
        <v>1.79</v>
      </c>
      <c r="AG229" s="16">
        <f t="shared" si="451"/>
        <v>4.31238805970149</v>
      </c>
      <c r="AH229" s="11">
        <v>1</v>
      </c>
      <c r="AI229" s="11">
        <v>2.38</v>
      </c>
      <c r="AJ229" s="8">
        <f t="shared" si="452"/>
        <v>3.38</v>
      </c>
      <c r="AK229" s="9">
        <v>1.15</v>
      </c>
      <c r="AL229" s="17">
        <v>1</v>
      </c>
      <c r="AM229" s="18">
        <f t="shared" si="453"/>
        <v>343453.442296815</v>
      </c>
      <c r="AO229" s="19" t="s">
        <v>34</v>
      </c>
      <c r="AP229" s="19"/>
      <c r="AQ229" s="19"/>
      <c r="AR229" s="20" t="s">
        <v>35</v>
      </c>
      <c r="AS229" s="20"/>
      <c r="AT229" s="11">
        <v>2704</v>
      </c>
      <c r="AU229" s="11">
        <v>1.871</v>
      </c>
      <c r="AV229" s="12">
        <v>1.35</v>
      </c>
      <c r="AW229" s="13">
        <f t="shared" si="454"/>
        <v>6829.8984</v>
      </c>
      <c r="AX229" s="11">
        <v>3</v>
      </c>
      <c r="AY229" s="11">
        <v>680</v>
      </c>
      <c r="AZ229" s="11">
        <v>1.79</v>
      </c>
      <c r="BA229" s="16">
        <f t="shared" si="455"/>
        <v>4.31238805970149</v>
      </c>
      <c r="BB229" s="11">
        <v>1</v>
      </c>
      <c r="BC229" s="11">
        <v>2.38</v>
      </c>
      <c r="BD229" s="8">
        <f t="shared" si="456"/>
        <v>3.38</v>
      </c>
      <c r="BE229" s="9">
        <v>1.15</v>
      </c>
      <c r="BF229" s="17">
        <v>1.015</v>
      </c>
      <c r="BG229" s="18">
        <f t="shared" si="457"/>
        <v>348605.243931268</v>
      </c>
      <c r="BI229" s="19" t="s">
        <v>34</v>
      </c>
      <c r="BJ229" s="19"/>
      <c r="BK229" s="19"/>
      <c r="BL229" s="20" t="s">
        <v>35</v>
      </c>
      <c r="BM229" s="20"/>
      <c r="BN229" s="11">
        <v>2704</v>
      </c>
      <c r="BO229" s="11">
        <v>1.871</v>
      </c>
      <c r="BP229" s="12">
        <v>1.35</v>
      </c>
      <c r="BQ229" s="13">
        <f t="shared" si="458"/>
        <v>6829.8984</v>
      </c>
      <c r="BR229" s="11">
        <v>3</v>
      </c>
      <c r="BS229" s="11">
        <v>680</v>
      </c>
      <c r="BT229" s="11">
        <v>1.79</v>
      </c>
      <c r="BU229" s="16">
        <f t="shared" si="459"/>
        <v>4.31238805970149</v>
      </c>
      <c r="BV229" s="11">
        <v>1</v>
      </c>
      <c r="BW229" s="11">
        <v>2.38</v>
      </c>
      <c r="BX229" s="8">
        <f t="shared" si="460"/>
        <v>3.38</v>
      </c>
      <c r="BY229" s="9">
        <v>1.15</v>
      </c>
      <c r="BZ229" s="17">
        <v>1.015</v>
      </c>
      <c r="CA229" s="18">
        <f t="shared" si="461"/>
        <v>348605.243931268</v>
      </c>
      <c r="CC229" s="19" t="s">
        <v>34</v>
      </c>
      <c r="CD229" s="19"/>
      <c r="CE229" s="19"/>
      <c r="CF229" s="20" t="s">
        <v>35</v>
      </c>
      <c r="CG229" s="20"/>
      <c r="CH229" s="11">
        <f t="shared" si="462"/>
        <v>3132</v>
      </c>
      <c r="CI229" s="11">
        <v>1.871</v>
      </c>
      <c r="CJ229" s="12">
        <v>1.35</v>
      </c>
      <c r="CK229" s="13">
        <f t="shared" si="463"/>
        <v>7910.9622</v>
      </c>
      <c r="CL229" s="11">
        <v>3</v>
      </c>
      <c r="CM229" s="11">
        <v>680</v>
      </c>
      <c r="CN229" s="11">
        <v>1.79</v>
      </c>
      <c r="CO229" s="16">
        <f t="shared" si="464"/>
        <v>4.31238805970149</v>
      </c>
      <c r="CP229" s="11">
        <v>1</v>
      </c>
      <c r="CQ229" s="11">
        <v>2.38</v>
      </c>
      <c r="CR229" s="8">
        <f t="shared" si="465"/>
        <v>3.38</v>
      </c>
      <c r="CS229" s="9">
        <v>1.15</v>
      </c>
      <c r="CT229" s="17">
        <v>1.085</v>
      </c>
      <c r="CU229" s="18">
        <f t="shared" si="466"/>
        <v>431631.049068744</v>
      </c>
      <c r="CW229" s="19" t="s">
        <v>34</v>
      </c>
      <c r="CX229" s="19"/>
      <c r="CY229" s="19"/>
      <c r="CZ229" s="20" t="s">
        <v>35</v>
      </c>
      <c r="DA229" s="20"/>
      <c r="DB229" s="11">
        <f t="shared" si="467"/>
        <v>3144</v>
      </c>
      <c r="DC229" s="11">
        <v>1.871</v>
      </c>
      <c r="DD229" s="12">
        <v>1.35</v>
      </c>
      <c r="DE229" s="13">
        <f t="shared" si="468"/>
        <v>7941.2724</v>
      </c>
      <c r="DF229" s="11">
        <v>3</v>
      </c>
      <c r="DG229" s="11">
        <v>680</v>
      </c>
      <c r="DH229" s="11">
        <v>1.79</v>
      </c>
      <c r="DI229" s="16">
        <f t="shared" si="469"/>
        <v>4.31238805970149</v>
      </c>
      <c r="DJ229" s="11">
        <v>1</v>
      </c>
      <c r="DK229" s="11">
        <v>2.38</v>
      </c>
      <c r="DL229" s="8">
        <f t="shared" si="470"/>
        <v>3.38</v>
      </c>
      <c r="DM229" s="9">
        <v>1.15</v>
      </c>
      <c r="DN229" s="17">
        <v>1.085</v>
      </c>
      <c r="DO229" s="18">
        <f t="shared" si="471"/>
        <v>433284.807877437</v>
      </c>
      <c r="DQ229" s="19" t="s">
        <v>34</v>
      </c>
      <c r="DR229" s="19"/>
      <c r="DS229" s="19"/>
      <c r="DT229" s="20" t="s">
        <v>35</v>
      </c>
      <c r="DU229" s="20"/>
      <c r="DV229" s="11">
        <f t="shared" si="472"/>
        <v>3203</v>
      </c>
      <c r="DW229" s="11">
        <v>1.871</v>
      </c>
      <c r="DX229" s="12">
        <v>1.35</v>
      </c>
      <c r="DY229" s="13">
        <f t="shared" si="473"/>
        <v>8090.29755</v>
      </c>
      <c r="DZ229" s="11">
        <v>3</v>
      </c>
      <c r="EA229" s="11">
        <v>680</v>
      </c>
      <c r="EB229" s="11">
        <v>2.32</v>
      </c>
      <c r="EC229" s="16">
        <f t="shared" si="474"/>
        <v>4.84238805970149</v>
      </c>
      <c r="ED229" s="11">
        <v>1</v>
      </c>
      <c r="EE229" s="11">
        <v>3.18</v>
      </c>
      <c r="EF229" s="8">
        <f t="shared" si="475"/>
        <v>4.18</v>
      </c>
      <c r="EG229" s="9">
        <v>1.15</v>
      </c>
      <c r="EH229" s="17">
        <v>1.2</v>
      </c>
      <c r="EI229" s="18">
        <f t="shared" si="476"/>
        <v>677954.749494383</v>
      </c>
    </row>
    <row r="230" s="1" customFormat="1" customHeight="1" spans="1:140">
      <c r="A230" s="19"/>
      <c r="B230" s="19"/>
      <c r="C230" s="19"/>
      <c r="D230" s="20"/>
      <c r="E230" s="20"/>
      <c r="F230" s="11"/>
      <c r="G230" s="11"/>
      <c r="H230" s="12"/>
      <c r="I230" s="13"/>
      <c r="J230" s="11"/>
      <c r="K230" s="11"/>
      <c r="L230" s="11"/>
      <c r="M230" s="16"/>
      <c r="N230" s="11"/>
      <c r="O230" s="11"/>
      <c r="P230" s="8"/>
      <c r="Q230" s="9"/>
      <c r="R230" s="17">
        <v>1</v>
      </c>
      <c r="S230" s="18">
        <f t="shared" si="449"/>
        <v>0</v>
      </c>
      <c r="U230" s="19"/>
      <c r="V230" s="19"/>
      <c r="W230" s="19"/>
      <c r="X230" s="20"/>
      <c r="Y230" s="20"/>
      <c r="Z230" s="11"/>
      <c r="AA230" s="11"/>
      <c r="AB230" s="12"/>
      <c r="AC230" s="13"/>
      <c r="AD230" s="11"/>
      <c r="AE230" s="11"/>
      <c r="AF230" s="11"/>
      <c r="AG230" s="16"/>
      <c r="AH230" s="11"/>
      <c r="AI230" s="11"/>
      <c r="AJ230" s="8"/>
      <c r="AK230" s="9"/>
      <c r="AL230" s="17">
        <v>1</v>
      </c>
      <c r="AM230" s="18">
        <f t="shared" si="453"/>
        <v>0</v>
      </c>
      <c r="AO230" s="19"/>
      <c r="AP230" s="19"/>
      <c r="AQ230" s="19"/>
      <c r="AR230" s="20"/>
      <c r="AS230" s="20"/>
      <c r="AT230" s="11"/>
      <c r="AU230" s="11"/>
      <c r="AV230" s="12"/>
      <c r="AW230" s="13"/>
      <c r="AX230" s="11"/>
      <c r="AY230" s="11"/>
      <c r="AZ230" s="11"/>
      <c r="BA230" s="16"/>
      <c r="BB230" s="11"/>
      <c r="BC230" s="11"/>
      <c r="BD230" s="8"/>
      <c r="BE230" s="9"/>
      <c r="BF230" s="17">
        <v>1.015</v>
      </c>
      <c r="BG230" s="18">
        <f t="shared" si="457"/>
        <v>0</v>
      </c>
      <c r="BI230" s="19"/>
      <c r="BJ230" s="19"/>
      <c r="BK230" s="19"/>
      <c r="BL230" s="20"/>
      <c r="BM230" s="20"/>
      <c r="BN230" s="11"/>
      <c r="BO230" s="11"/>
      <c r="BP230" s="12"/>
      <c r="BQ230" s="13"/>
      <c r="BR230" s="11"/>
      <c r="BS230" s="11"/>
      <c r="BT230" s="11"/>
      <c r="BU230" s="16"/>
      <c r="BV230" s="11"/>
      <c r="BW230" s="11"/>
      <c r="BX230" s="8"/>
      <c r="BY230" s="9"/>
      <c r="BZ230" s="17">
        <v>1.015</v>
      </c>
      <c r="CA230" s="18">
        <f t="shared" si="461"/>
        <v>0</v>
      </c>
      <c r="CC230" s="19"/>
      <c r="CD230" s="19"/>
      <c r="CE230" s="19"/>
      <c r="CF230" s="20"/>
      <c r="CG230" s="20"/>
      <c r="CH230" s="11"/>
      <c r="CI230" s="11"/>
      <c r="CJ230" s="12"/>
      <c r="CK230" s="13"/>
      <c r="CL230" s="11"/>
      <c r="CM230" s="11"/>
      <c r="CN230" s="11"/>
      <c r="CO230" s="16"/>
      <c r="CP230" s="11"/>
      <c r="CQ230" s="11"/>
      <c r="CR230" s="8"/>
      <c r="CS230" s="9"/>
      <c r="CT230" s="17">
        <v>1.085</v>
      </c>
      <c r="CU230" s="18">
        <f t="shared" si="466"/>
        <v>0</v>
      </c>
      <c r="CW230" s="19"/>
      <c r="CX230" s="19"/>
      <c r="CY230" s="19"/>
      <c r="CZ230" s="20"/>
      <c r="DA230" s="20"/>
      <c r="DB230" s="11"/>
      <c r="DC230" s="11"/>
      <c r="DD230" s="12"/>
      <c r="DE230" s="13"/>
      <c r="DF230" s="11"/>
      <c r="DG230" s="11"/>
      <c r="DH230" s="11"/>
      <c r="DI230" s="16"/>
      <c r="DJ230" s="11"/>
      <c r="DK230" s="11"/>
      <c r="DL230" s="8"/>
      <c r="DM230" s="9"/>
      <c r="DN230" s="17">
        <v>1.085</v>
      </c>
      <c r="DO230" s="18">
        <f t="shared" si="471"/>
        <v>0</v>
      </c>
      <c r="DQ230" s="19"/>
      <c r="DR230" s="19"/>
      <c r="DS230" s="19"/>
      <c r="DT230" s="20"/>
      <c r="DU230" s="20"/>
      <c r="DV230" s="11"/>
      <c r="DW230" s="11"/>
      <c r="DX230" s="12"/>
      <c r="DY230" s="13"/>
      <c r="DZ230" s="11"/>
      <c r="EA230" s="11"/>
      <c r="EB230" s="11"/>
      <c r="EC230" s="16"/>
      <c r="ED230" s="11"/>
      <c r="EE230" s="11"/>
      <c r="EF230" s="8"/>
      <c r="EG230" s="9"/>
      <c r="EH230" s="17">
        <v>1.2</v>
      </c>
      <c r="EI230" s="18">
        <f t="shared" si="476"/>
        <v>0</v>
      </c>
    </row>
    <row r="231" s="1" customFormat="1" customHeight="1" spans="1:140">
      <c r="A231" s="21">
        <f>A226+B226+C226+D226+A228+B228+C228</f>
        <v>3403276.87488276</v>
      </c>
      <c r="B231" s="21"/>
      <c r="C231" s="21"/>
      <c r="D231" s="22">
        <f>A231/E226</f>
        <v>189070.937493487</v>
      </c>
      <c r="E231" s="22"/>
      <c r="F231" s="11"/>
      <c r="G231" s="11"/>
      <c r="H231" s="12"/>
      <c r="I231" s="13"/>
      <c r="J231" s="11"/>
      <c r="K231" s="11"/>
      <c r="L231" s="11"/>
      <c r="M231" s="16"/>
      <c r="N231" s="11"/>
      <c r="O231" s="11"/>
      <c r="P231" s="8"/>
      <c r="Q231" s="9"/>
      <c r="R231" s="17">
        <v>1</v>
      </c>
      <c r="S231" s="18">
        <f t="shared" si="449"/>
        <v>0</v>
      </c>
      <c r="U231" s="21">
        <f>U226+V226+W226+X226+U228+V228+W228</f>
        <v>3765091.60794157</v>
      </c>
      <c r="V231" s="21"/>
      <c r="W231" s="21"/>
      <c r="X231" s="22">
        <f>U231/Y226</f>
        <v>209171.755996754</v>
      </c>
      <c r="Y231" s="22"/>
      <c r="Z231" s="11"/>
      <c r="AA231" s="11"/>
      <c r="AB231" s="12"/>
      <c r="AC231" s="13"/>
      <c r="AD231" s="11"/>
      <c r="AE231" s="11"/>
      <c r="AF231" s="11"/>
      <c r="AG231" s="16"/>
      <c r="AH231" s="11"/>
      <c r="AI231" s="11"/>
      <c r="AJ231" s="8"/>
      <c r="AK231" s="9"/>
      <c r="AL231" s="17">
        <v>1</v>
      </c>
      <c r="AM231" s="18">
        <f t="shared" si="453"/>
        <v>0</v>
      </c>
      <c r="AO231" s="21">
        <f>AO226+AP226+AQ226+AR226+AO228+AP228+AQ228</f>
        <v>3700465.24382606</v>
      </c>
      <c r="AP231" s="21"/>
      <c r="AQ231" s="21"/>
      <c r="AR231" s="22">
        <f>AO231/AS226</f>
        <v>205581.402434781</v>
      </c>
      <c r="AS231" s="22"/>
      <c r="AT231" s="11"/>
      <c r="AU231" s="11"/>
      <c r="AV231" s="12"/>
      <c r="AW231" s="13"/>
      <c r="AX231" s="11"/>
      <c r="AY231" s="11"/>
      <c r="AZ231" s="11"/>
      <c r="BA231" s="16"/>
      <c r="BB231" s="11"/>
      <c r="BC231" s="11"/>
      <c r="BD231" s="8"/>
      <c r="BE231" s="9"/>
      <c r="BF231" s="17">
        <v>1.015</v>
      </c>
      <c r="BG231" s="18">
        <f t="shared" si="457"/>
        <v>0</v>
      </c>
      <c r="BI231" s="21">
        <f>BI226+BJ226+BK226+BL226+BI228+BJ228+BK228</f>
        <v>4174224.51677176</v>
      </c>
      <c r="BJ231" s="21"/>
      <c r="BK231" s="21"/>
      <c r="BL231" s="22">
        <f>BI231/BM226</f>
        <v>231901.362042875</v>
      </c>
      <c r="BM231" s="22"/>
      <c r="BN231" s="11"/>
      <c r="BO231" s="11"/>
      <c r="BP231" s="12"/>
      <c r="BQ231" s="13"/>
      <c r="BR231" s="11"/>
      <c r="BS231" s="11"/>
      <c r="BT231" s="11"/>
      <c r="BU231" s="16"/>
      <c r="BV231" s="11"/>
      <c r="BW231" s="11"/>
      <c r="BX231" s="8"/>
      <c r="BY231" s="9"/>
      <c r="BZ231" s="17">
        <v>1.015</v>
      </c>
      <c r="CA231" s="18">
        <f t="shared" si="461"/>
        <v>0</v>
      </c>
      <c r="CC231" s="21">
        <f>CC226+CD226+CE226+CF226+CC228+CD228+CE228</f>
        <v>4434462.49158857</v>
      </c>
      <c r="CD231" s="21"/>
      <c r="CE231" s="21"/>
      <c r="CF231" s="22">
        <f>CC231/CG226</f>
        <v>246359.027310476</v>
      </c>
      <c r="CG231" s="22"/>
      <c r="CH231" s="11"/>
      <c r="CI231" s="11"/>
      <c r="CJ231" s="12"/>
      <c r="CK231" s="13"/>
      <c r="CL231" s="11"/>
      <c r="CM231" s="11"/>
      <c r="CN231" s="11"/>
      <c r="CO231" s="16"/>
      <c r="CP231" s="11"/>
      <c r="CQ231" s="11"/>
      <c r="CR231" s="8"/>
      <c r="CS231" s="9"/>
      <c r="CT231" s="17">
        <v>1.085</v>
      </c>
      <c r="CU231" s="18">
        <f t="shared" si="466"/>
        <v>0</v>
      </c>
      <c r="CW231" s="21">
        <f>CW226+CX226+CY226+CZ226+CW228+CX228+CY228</f>
        <v>5026590.65394271</v>
      </c>
      <c r="CX231" s="21"/>
      <c r="CY231" s="21"/>
      <c r="CZ231" s="22">
        <f>CW231/DA226</f>
        <v>279255.03633015</v>
      </c>
      <c r="DA231" s="22"/>
      <c r="DB231" s="11"/>
      <c r="DC231" s="11"/>
      <c r="DD231" s="12"/>
      <c r="DE231" s="13"/>
      <c r="DF231" s="11"/>
      <c r="DG231" s="11"/>
      <c r="DH231" s="11"/>
      <c r="DI231" s="16"/>
      <c r="DJ231" s="11"/>
      <c r="DK231" s="11"/>
      <c r="DL231" s="8"/>
      <c r="DM231" s="9"/>
      <c r="DN231" s="17">
        <v>1.085</v>
      </c>
      <c r="DO231" s="18">
        <f t="shared" si="471"/>
        <v>0</v>
      </c>
      <c r="DQ231" s="21">
        <f>DQ226+DR226+DS226+DT226+DQ228+DR228+DS228</f>
        <v>7961305.45544216</v>
      </c>
      <c r="DR231" s="21"/>
      <c r="DS231" s="21"/>
      <c r="DT231" s="22">
        <f>DQ231/DU226</f>
        <v>442294.747524565</v>
      </c>
      <c r="DU231" s="22"/>
      <c r="DV231" s="11"/>
      <c r="DW231" s="11"/>
      <c r="DX231" s="12"/>
      <c r="DY231" s="13"/>
      <c r="DZ231" s="11"/>
      <c r="EA231" s="11"/>
      <c r="EB231" s="11"/>
      <c r="EC231" s="16"/>
      <c r="ED231" s="11"/>
      <c r="EE231" s="11"/>
      <c r="EF231" s="8"/>
      <c r="EG231" s="9"/>
      <c r="EH231" s="17">
        <v>1.2</v>
      </c>
      <c r="EI231" s="18">
        <f t="shared" si="476"/>
        <v>0</v>
      </c>
    </row>
    <row r="232" s="1" customFormat="1" customHeight="1" spans="1:140">
      <c r="A232" s="21"/>
      <c r="B232" s="21"/>
      <c r="C232" s="21"/>
      <c r="D232" s="22"/>
      <c r="E232" s="22"/>
      <c r="F232" s="11"/>
      <c r="G232" s="11"/>
      <c r="H232" s="12"/>
      <c r="I232" s="13"/>
      <c r="J232" s="11"/>
      <c r="K232" s="11"/>
      <c r="L232" s="11"/>
      <c r="M232" s="16"/>
      <c r="N232" s="11"/>
      <c r="O232" s="11"/>
      <c r="P232" s="8"/>
      <c r="Q232" s="9"/>
      <c r="R232" s="17">
        <v>1</v>
      </c>
      <c r="S232" s="18">
        <f t="shared" si="449"/>
        <v>0</v>
      </c>
      <c r="U232" s="21"/>
      <c r="V232" s="21"/>
      <c r="W232" s="21"/>
      <c r="X232" s="22"/>
      <c r="Y232" s="22"/>
      <c r="Z232" s="11"/>
      <c r="AA232" s="11"/>
      <c r="AB232" s="12"/>
      <c r="AC232" s="13"/>
      <c r="AD232" s="11"/>
      <c r="AE232" s="11"/>
      <c r="AF232" s="11"/>
      <c r="AG232" s="16"/>
      <c r="AH232" s="11"/>
      <c r="AI232" s="11"/>
      <c r="AJ232" s="8"/>
      <c r="AK232" s="9"/>
      <c r="AL232" s="17">
        <v>1</v>
      </c>
      <c r="AM232" s="18">
        <f t="shared" si="453"/>
        <v>0</v>
      </c>
      <c r="AO232" s="21"/>
      <c r="AP232" s="21"/>
      <c r="AQ232" s="21"/>
      <c r="AR232" s="22"/>
      <c r="AS232" s="22"/>
      <c r="AT232" s="11"/>
      <c r="AU232" s="11"/>
      <c r="AV232" s="12"/>
      <c r="AW232" s="13"/>
      <c r="AX232" s="11"/>
      <c r="AY232" s="11"/>
      <c r="AZ232" s="11"/>
      <c r="BA232" s="16"/>
      <c r="BB232" s="11"/>
      <c r="BC232" s="11"/>
      <c r="BD232" s="8"/>
      <c r="BE232" s="9"/>
      <c r="BF232" s="17">
        <v>1.015</v>
      </c>
      <c r="BG232" s="18">
        <f t="shared" si="457"/>
        <v>0</v>
      </c>
      <c r="BI232" s="21"/>
      <c r="BJ232" s="21"/>
      <c r="BK232" s="21"/>
      <c r="BL232" s="22"/>
      <c r="BM232" s="22"/>
      <c r="BN232" s="11"/>
      <c r="BO232" s="11"/>
      <c r="BP232" s="12"/>
      <c r="BQ232" s="13"/>
      <c r="BR232" s="11"/>
      <c r="BS232" s="11"/>
      <c r="BT232" s="11"/>
      <c r="BU232" s="16"/>
      <c r="BV232" s="11"/>
      <c r="BW232" s="11"/>
      <c r="BX232" s="8"/>
      <c r="BY232" s="9"/>
      <c r="BZ232" s="17">
        <v>1.015</v>
      </c>
      <c r="CA232" s="18">
        <f t="shared" si="461"/>
        <v>0</v>
      </c>
      <c r="CC232" s="21"/>
      <c r="CD232" s="21"/>
      <c r="CE232" s="21"/>
      <c r="CF232" s="22"/>
      <c r="CG232" s="22"/>
      <c r="CH232" s="11"/>
      <c r="CI232" s="11"/>
      <c r="CJ232" s="12"/>
      <c r="CK232" s="13"/>
      <c r="CL232" s="11"/>
      <c r="CM232" s="11"/>
      <c r="CN232" s="11"/>
      <c r="CO232" s="16"/>
      <c r="CP232" s="11"/>
      <c r="CQ232" s="11"/>
      <c r="CR232" s="8"/>
      <c r="CS232" s="9"/>
      <c r="CT232" s="17">
        <v>1.085</v>
      </c>
      <c r="CU232" s="18">
        <f t="shared" si="466"/>
        <v>0</v>
      </c>
      <c r="CW232" s="21"/>
      <c r="CX232" s="21"/>
      <c r="CY232" s="21"/>
      <c r="CZ232" s="22"/>
      <c r="DA232" s="22"/>
      <c r="DB232" s="11"/>
      <c r="DC232" s="11"/>
      <c r="DD232" s="12"/>
      <c r="DE232" s="13"/>
      <c r="DF232" s="11"/>
      <c r="DG232" s="11"/>
      <c r="DH232" s="11"/>
      <c r="DI232" s="16"/>
      <c r="DJ232" s="11"/>
      <c r="DK232" s="11"/>
      <c r="DL232" s="8"/>
      <c r="DM232" s="9"/>
      <c r="DN232" s="17">
        <v>1.085</v>
      </c>
      <c r="DO232" s="18">
        <f t="shared" si="471"/>
        <v>0</v>
      </c>
      <c r="DQ232" s="21"/>
      <c r="DR232" s="21"/>
      <c r="DS232" s="21"/>
      <c r="DT232" s="22"/>
      <c r="DU232" s="22"/>
      <c r="DV232" s="11"/>
      <c r="DW232" s="11"/>
      <c r="DX232" s="12"/>
      <c r="DY232" s="13"/>
      <c r="DZ232" s="11"/>
      <c r="EA232" s="11"/>
      <c r="EB232" s="11"/>
      <c r="EC232" s="16"/>
      <c r="ED232" s="11"/>
      <c r="EE232" s="11"/>
      <c r="EF232" s="8"/>
      <c r="EG232" s="9"/>
      <c r="EH232" s="17">
        <v>1.2</v>
      </c>
      <c r="EI232" s="18">
        <f t="shared" si="476"/>
        <v>0</v>
      </c>
    </row>
    <row r="233" s="1" customFormat="1" customHeight="1" spans="1:140">
      <c r="F233" s="11"/>
      <c r="G233" s="11"/>
      <c r="H233" s="12"/>
      <c r="I233" s="13"/>
      <c r="J233" s="11"/>
      <c r="K233" s="11"/>
      <c r="L233" s="11"/>
      <c r="M233" s="16"/>
      <c r="N233" s="11"/>
      <c r="O233" s="11"/>
      <c r="P233" s="8"/>
      <c r="Q233" s="9"/>
      <c r="R233" s="17">
        <v>1</v>
      </c>
      <c r="S233" s="18">
        <f t="shared" si="449"/>
        <v>0</v>
      </c>
      <c r="Z233" s="11"/>
      <c r="AA233" s="11"/>
      <c r="AB233" s="12"/>
      <c r="AC233" s="13"/>
      <c r="AD233" s="11"/>
      <c r="AE233" s="11"/>
      <c r="AF233" s="11"/>
      <c r="AG233" s="16"/>
      <c r="AH233" s="11"/>
      <c r="AI233" s="11"/>
      <c r="AJ233" s="8"/>
      <c r="AK233" s="9"/>
      <c r="AL233" s="17">
        <v>1</v>
      </c>
      <c r="AM233" s="18">
        <f t="shared" si="453"/>
        <v>0</v>
      </c>
      <c r="AT233" s="11"/>
      <c r="AU233" s="11"/>
      <c r="AV233" s="12"/>
      <c r="AW233" s="13"/>
      <c r="AX233" s="11"/>
      <c r="AY233" s="11"/>
      <c r="AZ233" s="11"/>
      <c r="BA233" s="16"/>
      <c r="BB233" s="11"/>
      <c r="BC233" s="11"/>
      <c r="BD233" s="8"/>
      <c r="BE233" s="9"/>
      <c r="BF233" s="17">
        <v>1.015</v>
      </c>
      <c r="BG233" s="18">
        <f t="shared" si="457"/>
        <v>0</v>
      </c>
      <c r="BN233" s="11"/>
      <c r="BO233" s="11"/>
      <c r="BP233" s="12"/>
      <c r="BQ233" s="13"/>
      <c r="BR233" s="11"/>
      <c r="BS233" s="11"/>
      <c r="BT233" s="11"/>
      <c r="BU233" s="16"/>
      <c r="BV233" s="11"/>
      <c r="BW233" s="11"/>
      <c r="BX233" s="8"/>
      <c r="BY233" s="9"/>
      <c r="BZ233" s="17">
        <v>1.015</v>
      </c>
      <c r="CA233" s="18">
        <f t="shared" si="461"/>
        <v>0</v>
      </c>
      <c r="CH233" s="11"/>
      <c r="CI233" s="11"/>
      <c r="CJ233" s="12"/>
      <c r="CK233" s="13"/>
      <c r="CL233" s="11"/>
      <c r="CM233" s="11"/>
      <c r="CN233" s="11"/>
      <c r="CO233" s="16"/>
      <c r="CP233" s="11"/>
      <c r="CQ233" s="11"/>
      <c r="CR233" s="8"/>
      <c r="CS233" s="9"/>
      <c r="CT233" s="17">
        <v>1.085</v>
      </c>
      <c r="CU233" s="18">
        <f t="shared" si="466"/>
        <v>0</v>
      </c>
      <c r="DB233" s="11"/>
      <c r="DC233" s="11"/>
      <c r="DD233" s="12"/>
      <c r="DE233" s="13"/>
      <c r="DF233" s="11"/>
      <c r="DG233" s="11"/>
      <c r="DH233" s="11"/>
      <c r="DI233" s="16"/>
      <c r="DJ233" s="11"/>
      <c r="DK233" s="11"/>
      <c r="DL233" s="8"/>
      <c r="DM233" s="9"/>
      <c r="DN233" s="17">
        <v>1.085</v>
      </c>
      <c r="DO233" s="18">
        <f t="shared" si="471"/>
        <v>0</v>
      </c>
      <c r="DV233" s="11"/>
      <c r="DW233" s="11"/>
      <c r="DX233" s="12"/>
      <c r="DY233" s="13"/>
      <c r="DZ233" s="11"/>
      <c r="EA233" s="11"/>
      <c r="EB233" s="11"/>
      <c r="EC233" s="16"/>
      <c r="ED233" s="11"/>
      <c r="EE233" s="11"/>
      <c r="EF233" s="8"/>
      <c r="EG233" s="9"/>
      <c r="EH233" s="17">
        <v>1.2</v>
      </c>
      <c r="EI233" s="18">
        <f t="shared" si="476"/>
        <v>0</v>
      </c>
    </row>
    <row r="234" s="1" customFormat="1" customHeight="1" spans="1:140">
      <c r="F234" s="11"/>
      <c r="G234" s="11"/>
      <c r="H234" s="12"/>
      <c r="I234" s="13"/>
      <c r="J234" s="11"/>
      <c r="K234" s="11"/>
      <c r="L234" s="11"/>
      <c r="M234" s="16"/>
      <c r="N234" s="11"/>
      <c r="O234" s="11"/>
      <c r="P234" s="8"/>
      <c r="Q234" s="9"/>
      <c r="R234" s="17">
        <v>1</v>
      </c>
      <c r="S234" s="18">
        <f t="shared" si="449"/>
        <v>0</v>
      </c>
      <c r="Z234" s="11"/>
      <c r="AA234" s="11"/>
      <c r="AB234" s="12"/>
      <c r="AC234" s="13"/>
      <c r="AD234" s="11"/>
      <c r="AE234" s="11"/>
      <c r="AF234" s="11"/>
      <c r="AG234" s="16"/>
      <c r="AH234" s="11"/>
      <c r="AI234" s="11"/>
      <c r="AJ234" s="8"/>
      <c r="AK234" s="9"/>
      <c r="AL234" s="17">
        <v>1</v>
      </c>
      <c r="AM234" s="18">
        <f t="shared" si="453"/>
        <v>0</v>
      </c>
      <c r="AT234" s="11"/>
      <c r="AU234" s="11"/>
      <c r="AV234" s="12"/>
      <c r="AW234" s="13"/>
      <c r="AX234" s="11"/>
      <c r="AY234" s="11"/>
      <c r="AZ234" s="11"/>
      <c r="BA234" s="16"/>
      <c r="BB234" s="11"/>
      <c r="BC234" s="11"/>
      <c r="BD234" s="8"/>
      <c r="BE234" s="9"/>
      <c r="BF234" s="17">
        <v>1.015</v>
      </c>
      <c r="BG234" s="18">
        <f t="shared" si="457"/>
        <v>0</v>
      </c>
      <c r="BN234" s="11"/>
      <c r="BO234" s="11"/>
      <c r="BP234" s="12"/>
      <c r="BQ234" s="13"/>
      <c r="BR234" s="11"/>
      <c r="BS234" s="11"/>
      <c r="BT234" s="11"/>
      <c r="BU234" s="16"/>
      <c r="BV234" s="11"/>
      <c r="BW234" s="11"/>
      <c r="BX234" s="8"/>
      <c r="BY234" s="9"/>
      <c r="BZ234" s="17">
        <v>1.015</v>
      </c>
      <c r="CA234" s="18">
        <f t="shared" si="461"/>
        <v>0</v>
      </c>
      <c r="CH234" s="11"/>
      <c r="CI234" s="11"/>
      <c r="CJ234" s="12"/>
      <c r="CK234" s="13"/>
      <c r="CL234" s="11"/>
      <c r="CM234" s="11"/>
      <c r="CN234" s="11"/>
      <c r="CO234" s="16"/>
      <c r="CP234" s="11"/>
      <c r="CQ234" s="11"/>
      <c r="CR234" s="8"/>
      <c r="CS234" s="9"/>
      <c r="CT234" s="17">
        <v>1.085</v>
      </c>
      <c r="CU234" s="18">
        <f t="shared" si="466"/>
        <v>0</v>
      </c>
      <c r="DB234" s="11"/>
      <c r="DC234" s="11"/>
      <c r="DD234" s="12"/>
      <c r="DE234" s="13"/>
      <c r="DF234" s="11"/>
      <c r="DG234" s="11"/>
      <c r="DH234" s="11"/>
      <c r="DI234" s="16"/>
      <c r="DJ234" s="11"/>
      <c r="DK234" s="11"/>
      <c r="DL234" s="8"/>
      <c r="DM234" s="9"/>
      <c r="DN234" s="17">
        <v>1.085</v>
      </c>
      <c r="DO234" s="18">
        <f t="shared" si="471"/>
        <v>0</v>
      </c>
      <c r="DV234" s="11"/>
      <c r="DW234" s="11"/>
      <c r="DX234" s="12"/>
      <c r="DY234" s="13"/>
      <c r="DZ234" s="11"/>
      <c r="EA234" s="11"/>
      <c r="EB234" s="11"/>
      <c r="EC234" s="16"/>
      <c r="ED234" s="11"/>
      <c r="EE234" s="11"/>
      <c r="EF234" s="8"/>
      <c r="EG234" s="9"/>
      <c r="EH234" s="17">
        <v>1.2</v>
      </c>
      <c r="EI234" s="18">
        <f t="shared" si="476"/>
        <v>0</v>
      </c>
    </row>
    <row r="235" s="1" customFormat="1" customHeight="1" spans="1:140">
      <c r="F235" s="23" t="s">
        <v>1</v>
      </c>
      <c r="G235" s="24"/>
      <c r="H235" s="24"/>
      <c r="I235" s="24"/>
      <c r="J235" s="24"/>
      <c r="K235" s="24"/>
      <c r="L235" s="24"/>
      <c r="M235" s="25">
        <f>SUM(S226:S234)</f>
        <v>1159040.63851528</v>
      </c>
      <c r="N235" s="25"/>
      <c r="O235" s="25"/>
      <c r="P235" s="25"/>
      <c r="Q235" s="25"/>
      <c r="R235" s="25"/>
      <c r="S235" s="25"/>
      <c r="T235" s="1"/>
      <c r="Z235" s="23" t="s">
        <v>1</v>
      </c>
      <c r="AA235" s="24"/>
      <c r="AB235" s="24"/>
      <c r="AC235" s="24"/>
      <c r="AD235" s="24"/>
      <c r="AE235" s="24"/>
      <c r="AF235" s="24"/>
      <c r="AG235" s="25">
        <f>SUM(AM226:AM234)</f>
        <v>1159040.63851528</v>
      </c>
      <c r="AH235" s="25"/>
      <c r="AI235" s="25"/>
      <c r="AJ235" s="25"/>
      <c r="AK235" s="25"/>
      <c r="AL235" s="25"/>
      <c r="AM235" s="25"/>
      <c r="AN235" s="1"/>
      <c r="AT235" s="23" t="s">
        <v>1</v>
      </c>
      <c r="AU235" s="24"/>
      <c r="AV235" s="24"/>
      <c r="AW235" s="24"/>
      <c r="AX235" s="24"/>
      <c r="AY235" s="24"/>
      <c r="AZ235" s="24"/>
      <c r="BA235" s="25">
        <f>SUM(BG226:BG234)</f>
        <v>1176426.24809301</v>
      </c>
      <c r="BB235" s="25"/>
      <c r="BC235" s="25"/>
      <c r="BD235" s="25"/>
      <c r="BE235" s="25"/>
      <c r="BF235" s="25"/>
      <c r="BG235" s="25"/>
      <c r="BH235" s="1"/>
      <c r="BN235" s="23" t="s">
        <v>1</v>
      </c>
      <c r="BO235" s="24"/>
      <c r="BP235" s="24"/>
      <c r="BQ235" s="24"/>
      <c r="BR235" s="24"/>
      <c r="BS235" s="24"/>
      <c r="BT235" s="24"/>
      <c r="BU235" s="25">
        <f>SUM(CA226:CA234)</f>
        <v>1176426.24809301</v>
      </c>
      <c r="BV235" s="25"/>
      <c r="BW235" s="25"/>
      <c r="BX235" s="25"/>
      <c r="BY235" s="25"/>
      <c r="BZ235" s="25"/>
      <c r="CA235" s="25"/>
      <c r="CB235" s="1"/>
      <c r="CH235" s="23" t="s">
        <v>1</v>
      </c>
      <c r="CI235" s="24"/>
      <c r="CJ235" s="24"/>
      <c r="CK235" s="24"/>
      <c r="CL235" s="24"/>
      <c r="CM235" s="24"/>
      <c r="CN235" s="24"/>
      <c r="CO235" s="25">
        <f>SUM(CU226:CU234)</f>
        <v>1456610.60599682</v>
      </c>
      <c r="CP235" s="25"/>
      <c r="CQ235" s="25"/>
      <c r="CR235" s="25"/>
      <c r="CS235" s="25"/>
      <c r="CT235" s="25"/>
      <c r="CU235" s="25"/>
      <c r="CV235" s="1"/>
      <c r="DB235" s="23" t="s">
        <v>1</v>
      </c>
      <c r="DC235" s="24"/>
      <c r="DD235" s="24"/>
      <c r="DE235" s="24"/>
      <c r="DF235" s="24"/>
      <c r="DG235" s="24"/>
      <c r="DH235" s="24"/>
      <c r="DI235" s="25">
        <f>SUM(DO226:DO234)</f>
        <v>1462191.4895447</v>
      </c>
      <c r="DJ235" s="25"/>
      <c r="DK235" s="25"/>
      <c r="DL235" s="25"/>
      <c r="DM235" s="25"/>
      <c r="DN235" s="25"/>
      <c r="DO235" s="25"/>
      <c r="DP235" s="1"/>
      <c r="DV235" s="23" t="s">
        <v>1</v>
      </c>
      <c r="DW235" s="24"/>
      <c r="DX235" s="24"/>
      <c r="DY235" s="24"/>
      <c r="DZ235" s="24"/>
      <c r="EA235" s="24"/>
      <c r="EB235" s="24"/>
      <c r="EC235" s="25">
        <f>SUM(EI226:EI234)</f>
        <v>2287870.81149521</v>
      </c>
      <c r="ED235" s="25"/>
      <c r="EE235" s="25"/>
      <c r="EF235" s="25"/>
      <c r="EG235" s="25"/>
      <c r="EH235" s="25"/>
      <c r="EI235" s="25"/>
    </row>
    <row r="236" s="1" customFormat="1" customHeight="1" spans="1:140">
      <c r="F236" s="24"/>
      <c r="G236" s="24"/>
      <c r="H236" s="24"/>
      <c r="I236" s="24"/>
      <c r="J236" s="24"/>
      <c r="K236" s="24"/>
      <c r="L236" s="24"/>
      <c r="M236" s="25"/>
      <c r="N236" s="25"/>
      <c r="O236" s="25"/>
      <c r="P236" s="25"/>
      <c r="Q236" s="25"/>
      <c r="R236" s="25"/>
      <c r="S236" s="25"/>
      <c r="T236" s="1"/>
      <c r="Z236" s="24"/>
      <c r="AA236" s="24"/>
      <c r="AB236" s="24"/>
      <c r="AC236" s="24"/>
      <c r="AD236" s="24"/>
      <c r="AE236" s="24"/>
      <c r="AF236" s="24"/>
      <c r="AG236" s="25"/>
      <c r="AH236" s="25"/>
      <c r="AI236" s="25"/>
      <c r="AJ236" s="25"/>
      <c r="AK236" s="25"/>
      <c r="AL236" s="25"/>
      <c r="AM236" s="25"/>
      <c r="AN236" s="1"/>
      <c r="AT236" s="24"/>
      <c r="AU236" s="24"/>
      <c r="AV236" s="24"/>
      <c r="AW236" s="24"/>
      <c r="AX236" s="24"/>
      <c r="AY236" s="24"/>
      <c r="AZ236" s="24"/>
      <c r="BA236" s="25"/>
      <c r="BB236" s="25"/>
      <c r="BC236" s="25"/>
      <c r="BD236" s="25"/>
      <c r="BE236" s="25"/>
      <c r="BF236" s="25"/>
      <c r="BG236" s="25"/>
      <c r="BH236" s="1"/>
      <c r="BN236" s="24"/>
      <c r="BO236" s="24"/>
      <c r="BP236" s="24"/>
      <c r="BQ236" s="24"/>
      <c r="BR236" s="24"/>
      <c r="BS236" s="24"/>
      <c r="BT236" s="24"/>
      <c r="BU236" s="25"/>
      <c r="BV236" s="25"/>
      <c r="BW236" s="25"/>
      <c r="BX236" s="25"/>
      <c r="BY236" s="25"/>
      <c r="BZ236" s="25"/>
      <c r="CA236" s="25"/>
      <c r="CB236" s="1"/>
      <c r="CH236" s="24"/>
      <c r="CI236" s="24"/>
      <c r="CJ236" s="24"/>
      <c r="CK236" s="24"/>
      <c r="CL236" s="24"/>
      <c r="CM236" s="24"/>
      <c r="CN236" s="24"/>
      <c r="CO236" s="25"/>
      <c r="CP236" s="25"/>
      <c r="CQ236" s="25"/>
      <c r="CR236" s="25"/>
      <c r="CS236" s="25"/>
      <c r="CT236" s="25"/>
      <c r="CU236" s="25"/>
      <c r="CV236" s="1"/>
      <c r="DB236" s="24"/>
      <c r="DC236" s="24"/>
      <c r="DD236" s="24"/>
      <c r="DE236" s="24"/>
      <c r="DF236" s="24"/>
      <c r="DG236" s="24"/>
      <c r="DH236" s="24"/>
      <c r="DI236" s="25"/>
      <c r="DJ236" s="25"/>
      <c r="DK236" s="25"/>
      <c r="DL236" s="25"/>
      <c r="DM236" s="25"/>
      <c r="DN236" s="25"/>
      <c r="DO236" s="25"/>
      <c r="DP236" s="1"/>
      <c r="DV236" s="24"/>
      <c r="DW236" s="24"/>
      <c r="DX236" s="24"/>
      <c r="DY236" s="24"/>
      <c r="DZ236" s="24"/>
      <c r="EA236" s="24"/>
      <c r="EB236" s="24"/>
      <c r="EC236" s="25"/>
      <c r="ED236" s="25"/>
      <c r="EE236" s="25"/>
      <c r="EF236" s="25"/>
      <c r="EG236" s="25"/>
      <c r="EH236" s="25"/>
      <c r="EI236" s="25"/>
    </row>
    <row r="237" s="1" customFormat="1" customHeight="1" spans="1:140">
      <c r="F237" s="3" t="s">
        <v>36</v>
      </c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Z237" s="3" t="s">
        <v>36</v>
      </c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T237" s="3" t="s">
        <v>36</v>
      </c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N237" s="3" t="s">
        <v>36</v>
      </c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H237" s="3" t="s">
        <v>36</v>
      </c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DB237" s="3" t="s">
        <v>36</v>
      </c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V237" s="3" t="s">
        <v>36</v>
      </c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</row>
    <row r="238" s="1" customFormat="1" customHeight="1" spans="1:140">
      <c r="A238" s="26"/>
      <c r="B238" s="26"/>
      <c r="C238" s="27"/>
      <c r="D238" s="27"/>
      <c r="E238" s="27"/>
      <c r="F238" s="28" t="s">
        <v>37</v>
      </c>
      <c r="G238" s="13" t="s">
        <v>8</v>
      </c>
      <c r="H238" s="13"/>
      <c r="I238" s="13"/>
      <c r="J238" s="13"/>
      <c r="K238" s="7" t="s">
        <v>25</v>
      </c>
      <c r="L238" s="7"/>
      <c r="M238" s="7"/>
      <c r="N238" s="8" t="s">
        <v>10</v>
      </c>
      <c r="O238" s="8"/>
      <c r="P238" s="8"/>
      <c r="Q238" s="9" t="s">
        <v>38</v>
      </c>
      <c r="R238" s="10" t="s">
        <v>12</v>
      </c>
      <c r="S238" s="29" t="s">
        <v>13</v>
      </c>
      <c r="T238" s="11" t="s">
        <v>39</v>
      </c>
      <c r="U238" s="26"/>
      <c r="V238" s="26"/>
      <c r="W238" s="27"/>
      <c r="X238" s="27"/>
      <c r="Y238" s="27"/>
      <c r="Z238" s="28" t="s">
        <v>37</v>
      </c>
      <c r="AA238" s="13" t="s">
        <v>8</v>
      </c>
      <c r="AB238" s="13"/>
      <c r="AC238" s="13"/>
      <c r="AD238" s="13"/>
      <c r="AE238" s="7" t="s">
        <v>25</v>
      </c>
      <c r="AF238" s="7"/>
      <c r="AG238" s="7"/>
      <c r="AH238" s="8" t="s">
        <v>10</v>
      </c>
      <c r="AI238" s="8"/>
      <c r="AJ238" s="8"/>
      <c r="AK238" s="9" t="s">
        <v>38</v>
      </c>
      <c r="AL238" s="10" t="s">
        <v>12</v>
      </c>
      <c r="AM238" s="29" t="s">
        <v>13</v>
      </c>
      <c r="AN238" s="11" t="s">
        <v>39</v>
      </c>
      <c r="AO238" s="26"/>
      <c r="AP238" s="26"/>
      <c r="AQ238" s="27"/>
      <c r="AR238" s="27"/>
      <c r="AS238" s="27"/>
      <c r="AT238" s="28" t="s">
        <v>37</v>
      </c>
      <c r="AU238" s="13" t="s">
        <v>8</v>
      </c>
      <c r="AV238" s="13"/>
      <c r="AW238" s="13"/>
      <c r="AX238" s="13"/>
      <c r="AY238" s="7" t="s">
        <v>25</v>
      </c>
      <c r="AZ238" s="7"/>
      <c r="BA238" s="7"/>
      <c r="BB238" s="8" t="s">
        <v>10</v>
      </c>
      <c r="BC238" s="8"/>
      <c r="BD238" s="8"/>
      <c r="BE238" s="9" t="s">
        <v>38</v>
      </c>
      <c r="BF238" s="10" t="s">
        <v>12</v>
      </c>
      <c r="BG238" s="29" t="s">
        <v>13</v>
      </c>
      <c r="BH238" s="11" t="s">
        <v>39</v>
      </c>
      <c r="BI238" s="26"/>
      <c r="BJ238" s="26"/>
      <c r="BK238" s="27"/>
      <c r="BL238" s="27"/>
      <c r="BM238" s="27"/>
      <c r="BN238" s="28" t="s">
        <v>37</v>
      </c>
      <c r="BO238" s="13" t="s">
        <v>8</v>
      </c>
      <c r="BP238" s="13"/>
      <c r="BQ238" s="13"/>
      <c r="BR238" s="13"/>
      <c r="BS238" s="7" t="s">
        <v>25</v>
      </c>
      <c r="BT238" s="7"/>
      <c r="BU238" s="7"/>
      <c r="BV238" s="8" t="s">
        <v>10</v>
      </c>
      <c r="BW238" s="8"/>
      <c r="BX238" s="8"/>
      <c r="BY238" s="9" t="s">
        <v>38</v>
      </c>
      <c r="BZ238" s="10" t="s">
        <v>12</v>
      </c>
      <c r="CA238" s="29" t="s">
        <v>13</v>
      </c>
      <c r="CB238" s="11" t="s">
        <v>39</v>
      </c>
      <c r="CC238" s="26"/>
      <c r="CD238" s="26"/>
      <c r="CE238" s="27"/>
      <c r="CF238" s="27"/>
      <c r="CG238" s="27"/>
      <c r="CH238" s="28" t="s">
        <v>37</v>
      </c>
      <c r="CI238" s="13" t="s">
        <v>8</v>
      </c>
      <c r="CJ238" s="13"/>
      <c r="CK238" s="13"/>
      <c r="CL238" s="13"/>
      <c r="CM238" s="7" t="s">
        <v>25</v>
      </c>
      <c r="CN238" s="7"/>
      <c r="CO238" s="7"/>
      <c r="CP238" s="8" t="s">
        <v>10</v>
      </c>
      <c r="CQ238" s="8"/>
      <c r="CR238" s="8"/>
      <c r="CS238" s="9" t="s">
        <v>38</v>
      </c>
      <c r="CT238" s="10" t="s">
        <v>12</v>
      </c>
      <c r="CU238" s="29" t="s">
        <v>13</v>
      </c>
      <c r="CV238" s="11" t="s">
        <v>39</v>
      </c>
      <c r="CW238" s="26"/>
      <c r="CX238" s="26"/>
      <c r="CY238" s="27"/>
      <c r="CZ238" s="27"/>
      <c r="DA238" s="27"/>
      <c r="DB238" s="28" t="s">
        <v>37</v>
      </c>
      <c r="DC238" s="13" t="s">
        <v>8</v>
      </c>
      <c r="DD238" s="13"/>
      <c r="DE238" s="13"/>
      <c r="DF238" s="13"/>
      <c r="DG238" s="7" t="s">
        <v>25</v>
      </c>
      <c r="DH238" s="7"/>
      <c r="DI238" s="7"/>
      <c r="DJ238" s="8" t="s">
        <v>10</v>
      </c>
      <c r="DK238" s="8"/>
      <c r="DL238" s="8"/>
      <c r="DM238" s="9" t="s">
        <v>38</v>
      </c>
      <c r="DN238" s="10" t="s">
        <v>12</v>
      </c>
      <c r="DO238" s="29" t="s">
        <v>13</v>
      </c>
      <c r="DP238" s="11" t="s">
        <v>39</v>
      </c>
      <c r="DQ238" s="26"/>
      <c r="DR238" s="26"/>
      <c r="DS238" s="27"/>
      <c r="DT238" s="27"/>
      <c r="DU238" s="27"/>
      <c r="DV238" s="28" t="s">
        <v>37</v>
      </c>
      <c r="DW238" s="13" t="s">
        <v>8</v>
      </c>
      <c r="DX238" s="13"/>
      <c r="DY238" s="13"/>
      <c r="DZ238" s="13"/>
      <c r="EA238" s="7" t="s">
        <v>25</v>
      </c>
      <c r="EB238" s="7"/>
      <c r="EC238" s="7"/>
      <c r="ED238" s="8" t="s">
        <v>10</v>
      </c>
      <c r="EE238" s="8"/>
      <c r="EF238" s="8"/>
      <c r="EG238" s="9" t="s">
        <v>38</v>
      </c>
      <c r="EH238" s="10" t="s">
        <v>12</v>
      </c>
      <c r="EI238" s="29" t="s">
        <v>13</v>
      </c>
      <c r="EJ238" s="11" t="s">
        <v>39</v>
      </c>
    </row>
    <row r="239" s="1" customFormat="1" customHeight="1" spans="1:140">
      <c r="A239" s="26"/>
      <c r="B239" s="26"/>
      <c r="C239" s="27"/>
      <c r="D239" s="27"/>
      <c r="E239" s="27"/>
      <c r="F239" s="30"/>
      <c r="G239" s="11" t="s">
        <v>40</v>
      </c>
      <c r="H239" s="11" t="s">
        <v>41</v>
      </c>
      <c r="I239" s="11" t="s">
        <v>21</v>
      </c>
      <c r="J239" s="13" t="s">
        <v>8</v>
      </c>
      <c r="K239" s="11" t="s">
        <v>23</v>
      </c>
      <c r="L239" s="11" t="s">
        <v>24</v>
      </c>
      <c r="M239" s="7" t="s">
        <v>25</v>
      </c>
      <c r="N239" s="11" t="s">
        <v>26</v>
      </c>
      <c r="O239" s="11" t="s">
        <v>27</v>
      </c>
      <c r="P239" s="8" t="s">
        <v>28</v>
      </c>
      <c r="Q239" s="9" t="s">
        <v>29</v>
      </c>
      <c r="R239" s="14"/>
      <c r="S239" s="29"/>
      <c r="T239" s="11"/>
      <c r="U239" s="26"/>
      <c r="V239" s="26"/>
      <c r="W239" s="27"/>
      <c r="X239" s="27"/>
      <c r="Y239" s="27"/>
      <c r="Z239" s="30"/>
      <c r="AA239" s="11" t="s">
        <v>40</v>
      </c>
      <c r="AB239" s="11" t="s">
        <v>41</v>
      </c>
      <c r="AC239" s="11" t="s">
        <v>21</v>
      </c>
      <c r="AD239" s="13" t="s">
        <v>8</v>
      </c>
      <c r="AE239" s="11" t="s">
        <v>23</v>
      </c>
      <c r="AF239" s="11" t="s">
        <v>24</v>
      </c>
      <c r="AG239" s="7" t="s">
        <v>25</v>
      </c>
      <c r="AH239" s="11" t="s">
        <v>26</v>
      </c>
      <c r="AI239" s="11" t="s">
        <v>27</v>
      </c>
      <c r="AJ239" s="8" t="s">
        <v>28</v>
      </c>
      <c r="AK239" s="9" t="s">
        <v>29</v>
      </c>
      <c r="AL239" s="14"/>
      <c r="AM239" s="29"/>
      <c r="AN239" s="11"/>
      <c r="AO239" s="26"/>
      <c r="AP239" s="26"/>
      <c r="AQ239" s="27"/>
      <c r="AR239" s="27"/>
      <c r="AS239" s="27"/>
      <c r="AT239" s="30"/>
      <c r="AU239" s="11" t="s">
        <v>40</v>
      </c>
      <c r="AV239" s="11" t="s">
        <v>41</v>
      </c>
      <c r="AW239" s="11" t="s">
        <v>21</v>
      </c>
      <c r="AX239" s="13" t="s">
        <v>8</v>
      </c>
      <c r="AY239" s="11" t="s">
        <v>23</v>
      </c>
      <c r="AZ239" s="11" t="s">
        <v>24</v>
      </c>
      <c r="BA239" s="7" t="s">
        <v>25</v>
      </c>
      <c r="BB239" s="11" t="s">
        <v>26</v>
      </c>
      <c r="BC239" s="11" t="s">
        <v>27</v>
      </c>
      <c r="BD239" s="8" t="s">
        <v>28</v>
      </c>
      <c r="BE239" s="9" t="s">
        <v>29</v>
      </c>
      <c r="BF239" s="14"/>
      <c r="BG239" s="29"/>
      <c r="BH239" s="11"/>
      <c r="BI239" s="26"/>
      <c r="BJ239" s="26"/>
      <c r="BK239" s="27"/>
      <c r="BL239" s="27"/>
      <c r="BM239" s="27"/>
      <c r="BN239" s="30"/>
      <c r="BO239" s="11" t="s">
        <v>40</v>
      </c>
      <c r="BP239" s="11" t="s">
        <v>41</v>
      </c>
      <c r="BQ239" s="11" t="s">
        <v>21</v>
      </c>
      <c r="BR239" s="13" t="s">
        <v>8</v>
      </c>
      <c r="BS239" s="11" t="s">
        <v>23</v>
      </c>
      <c r="BT239" s="11" t="s">
        <v>24</v>
      </c>
      <c r="BU239" s="7" t="s">
        <v>25</v>
      </c>
      <c r="BV239" s="11" t="s">
        <v>26</v>
      </c>
      <c r="BW239" s="11" t="s">
        <v>27</v>
      </c>
      <c r="BX239" s="8" t="s">
        <v>28</v>
      </c>
      <c r="BY239" s="9" t="s">
        <v>29</v>
      </c>
      <c r="BZ239" s="14"/>
      <c r="CA239" s="29"/>
      <c r="CB239" s="11"/>
      <c r="CC239" s="26"/>
      <c r="CD239" s="26"/>
      <c r="CE239" s="27"/>
      <c r="CF239" s="27"/>
      <c r="CG239" s="27"/>
      <c r="CH239" s="30"/>
      <c r="CI239" s="11" t="s">
        <v>40</v>
      </c>
      <c r="CJ239" s="11" t="s">
        <v>41</v>
      </c>
      <c r="CK239" s="11" t="s">
        <v>21</v>
      </c>
      <c r="CL239" s="13" t="s">
        <v>8</v>
      </c>
      <c r="CM239" s="11" t="s">
        <v>23</v>
      </c>
      <c r="CN239" s="11" t="s">
        <v>24</v>
      </c>
      <c r="CO239" s="7" t="s">
        <v>25</v>
      </c>
      <c r="CP239" s="11" t="s">
        <v>26</v>
      </c>
      <c r="CQ239" s="11" t="s">
        <v>27</v>
      </c>
      <c r="CR239" s="8" t="s">
        <v>28</v>
      </c>
      <c r="CS239" s="9" t="s">
        <v>29</v>
      </c>
      <c r="CT239" s="14"/>
      <c r="CU239" s="29"/>
      <c r="CV239" s="11"/>
      <c r="CW239" s="26"/>
      <c r="CX239" s="26"/>
      <c r="CY239" s="27"/>
      <c r="CZ239" s="27"/>
      <c r="DA239" s="27"/>
      <c r="DB239" s="30"/>
      <c r="DC239" s="11" t="s">
        <v>40</v>
      </c>
      <c r="DD239" s="11" t="s">
        <v>41</v>
      </c>
      <c r="DE239" s="11" t="s">
        <v>21</v>
      </c>
      <c r="DF239" s="13" t="s">
        <v>8</v>
      </c>
      <c r="DG239" s="11" t="s">
        <v>23</v>
      </c>
      <c r="DH239" s="11" t="s">
        <v>24</v>
      </c>
      <c r="DI239" s="7" t="s">
        <v>25</v>
      </c>
      <c r="DJ239" s="11" t="s">
        <v>26</v>
      </c>
      <c r="DK239" s="11" t="s">
        <v>27</v>
      </c>
      <c r="DL239" s="8" t="s">
        <v>28</v>
      </c>
      <c r="DM239" s="9" t="s">
        <v>29</v>
      </c>
      <c r="DN239" s="14"/>
      <c r="DO239" s="29"/>
      <c r="DP239" s="11"/>
      <c r="DQ239" s="26"/>
      <c r="DR239" s="26"/>
      <c r="DS239" s="27"/>
      <c r="DT239" s="27"/>
      <c r="DU239" s="27"/>
      <c r="DV239" s="30"/>
      <c r="DW239" s="11" t="s">
        <v>40</v>
      </c>
      <c r="DX239" s="11" t="s">
        <v>41</v>
      </c>
      <c r="DY239" s="11" t="s">
        <v>21</v>
      </c>
      <c r="DZ239" s="13" t="s">
        <v>8</v>
      </c>
      <c r="EA239" s="11" t="s">
        <v>23</v>
      </c>
      <c r="EB239" s="11" t="s">
        <v>24</v>
      </c>
      <c r="EC239" s="7" t="s">
        <v>25</v>
      </c>
      <c r="ED239" s="11" t="s">
        <v>26</v>
      </c>
      <c r="EE239" s="11" t="s">
        <v>27</v>
      </c>
      <c r="EF239" s="8" t="s">
        <v>28</v>
      </c>
      <c r="EG239" s="9" t="s">
        <v>29</v>
      </c>
      <c r="EH239" s="14"/>
      <c r="EI239" s="29"/>
      <c r="EJ239" s="11"/>
    </row>
    <row r="240" s="1" customFormat="1" customHeight="1" spans="1:140">
      <c r="A240" s="26"/>
      <c r="B240" s="26"/>
      <c r="C240" s="27"/>
      <c r="D240" s="27"/>
      <c r="E240" s="27"/>
      <c r="F240" s="11">
        <f>_xlfn.RANK.EQ(S240,S240:S243,0)</f>
        <v>3</v>
      </c>
      <c r="G240" s="11">
        <v>0</v>
      </c>
      <c r="H240" s="11">
        <v>1.8</v>
      </c>
      <c r="I240" s="12">
        <v>1.35</v>
      </c>
      <c r="J240" s="13">
        <f t="shared" ref="J240:J243" si="477">G240*H240*I240</f>
        <v>0</v>
      </c>
      <c r="K240" s="11">
        <v>680</v>
      </c>
      <c r="L240" s="11">
        <v>0</v>
      </c>
      <c r="M240" s="31">
        <f t="shared" ref="M240:M243" si="478">1+6*K240/(K240+2000)+L240</f>
        <v>2.52238805970149</v>
      </c>
      <c r="N240" s="11">
        <v>1</v>
      </c>
      <c r="O240" s="11">
        <v>2.38</v>
      </c>
      <c r="P240" s="8">
        <f t="shared" ref="P240:P243" si="479">1+N240*O240</f>
        <v>3.38</v>
      </c>
      <c r="Q240" s="9">
        <v>0.9</v>
      </c>
      <c r="R240" s="17">
        <v>1</v>
      </c>
      <c r="S240" s="18">
        <f t="shared" ref="S240:S243" si="480">J240*M240*Q240*P240*R240</f>
        <v>0</v>
      </c>
      <c r="T240" s="11">
        <f t="shared" ref="T240:T243" si="481">IF(F240=1,1,(IF(F240=2,2,12)))</f>
        <v>12</v>
      </c>
      <c r="U240" s="26"/>
      <c r="V240" s="26"/>
      <c r="W240" s="27"/>
      <c r="X240" s="27"/>
      <c r="Y240" s="27"/>
      <c r="Z240" s="11">
        <f>_xlfn.RANK.EQ(AM240,AM240:AM243,0)</f>
        <v>3</v>
      </c>
      <c r="AA240" s="11">
        <v>0</v>
      </c>
      <c r="AB240" s="11">
        <v>1.8</v>
      </c>
      <c r="AC240" s="12">
        <v>1.35</v>
      </c>
      <c r="AD240" s="13">
        <f t="shared" ref="AD240:AD243" si="482">AA240*AB240*AC240</f>
        <v>0</v>
      </c>
      <c r="AE240" s="11">
        <v>680</v>
      </c>
      <c r="AF240" s="11">
        <v>0</v>
      </c>
      <c r="AG240" s="31">
        <f t="shared" ref="AG240:AG243" si="483">1+6*AE240/(AE240+2000)+AF240</f>
        <v>2.52238805970149</v>
      </c>
      <c r="AH240" s="11">
        <v>1</v>
      </c>
      <c r="AI240" s="11">
        <v>2.38</v>
      </c>
      <c r="AJ240" s="8">
        <f t="shared" ref="AJ240:AJ243" si="484">1+AH240*AI240</f>
        <v>3.38</v>
      </c>
      <c r="AK240" s="9">
        <v>0.9</v>
      </c>
      <c r="AL240" s="17">
        <v>1</v>
      </c>
      <c r="AM240" s="18">
        <f t="shared" ref="AM240:AM243" si="485">AD240*AG240*AK240*AJ240*AL240</f>
        <v>0</v>
      </c>
      <c r="AN240" s="11">
        <f t="shared" ref="AN240:AN243" si="486">IF(Z240=1,1,(IF(Z240=2,2,12)))</f>
        <v>12</v>
      </c>
      <c r="AO240" s="26"/>
      <c r="AP240" s="26"/>
      <c r="AQ240" s="27"/>
      <c r="AR240" s="27"/>
      <c r="AS240" s="27"/>
      <c r="AT240" s="11">
        <f>_xlfn.RANK.EQ(BG240,BG240:BG243,0)</f>
        <v>3</v>
      </c>
      <c r="AU240" s="11">
        <v>0</v>
      </c>
      <c r="AV240" s="11">
        <v>1.8</v>
      </c>
      <c r="AW240" s="12">
        <v>1.35</v>
      </c>
      <c r="AX240" s="13">
        <f t="shared" ref="AX240:AX243" si="487">AU240*AV240*AW240</f>
        <v>0</v>
      </c>
      <c r="AY240" s="11">
        <v>680</v>
      </c>
      <c r="AZ240" s="11">
        <v>0</v>
      </c>
      <c r="BA240" s="31">
        <f t="shared" ref="BA240:BA243" si="488">1+6*AY240/(AY240+2000)+AZ240</f>
        <v>2.52238805970149</v>
      </c>
      <c r="BB240" s="11">
        <v>1</v>
      </c>
      <c r="BC240" s="11">
        <v>2.38</v>
      </c>
      <c r="BD240" s="8">
        <f t="shared" ref="BD240:BD243" si="489">1+BB240*BC240</f>
        <v>3.38</v>
      </c>
      <c r="BE240" s="9">
        <v>0.9</v>
      </c>
      <c r="BF240" s="17">
        <v>1.015</v>
      </c>
      <c r="BG240" s="18">
        <f t="shared" ref="BG240:BG243" si="490">AX240*BA240*BE240*BD240*BF240</f>
        <v>0</v>
      </c>
      <c r="BH240" s="11">
        <f t="shared" ref="BH240:BH243" si="491">IF(AT240=1,1,(IF(AT240=2,2,12)))</f>
        <v>12</v>
      </c>
      <c r="BI240" s="26"/>
      <c r="BJ240" s="26"/>
      <c r="BK240" s="27"/>
      <c r="BL240" s="27"/>
      <c r="BM240" s="27"/>
      <c r="BN240" s="11">
        <f>_xlfn.RANK.EQ(CA240,CA240:CA243,0)</f>
        <v>3</v>
      </c>
      <c r="BO240" s="11">
        <v>0</v>
      </c>
      <c r="BP240" s="11">
        <v>1.8</v>
      </c>
      <c r="BQ240" s="12">
        <v>1.35</v>
      </c>
      <c r="BR240" s="13">
        <f t="shared" ref="BR240:BR243" si="492">BO240*BP240*BQ240</f>
        <v>0</v>
      </c>
      <c r="BS240" s="11">
        <v>680</v>
      </c>
      <c r="BT240" s="11">
        <v>0</v>
      </c>
      <c r="BU240" s="31">
        <f t="shared" ref="BU240:BU243" si="493">1+6*BS240/(BS240+2000)+BT240</f>
        <v>2.52238805970149</v>
      </c>
      <c r="BV240" s="11">
        <v>1</v>
      </c>
      <c r="BW240" s="11">
        <v>2.38</v>
      </c>
      <c r="BX240" s="8">
        <f t="shared" ref="BX240:BX243" si="494">1+BV240*BW240</f>
        <v>3.38</v>
      </c>
      <c r="BY240" s="9">
        <v>0.9</v>
      </c>
      <c r="BZ240" s="17">
        <v>1.015</v>
      </c>
      <c r="CA240" s="18">
        <f t="shared" ref="CA240:CA243" si="495">BR240*BU240*BY240*BX240*BZ240</f>
        <v>0</v>
      </c>
      <c r="CB240" s="11">
        <f t="shared" ref="CB240:CB243" si="496">IF(BN240=1,1,(IF(BN240=2,2,12)))</f>
        <v>12</v>
      </c>
      <c r="CC240" s="26"/>
      <c r="CD240" s="26"/>
      <c r="CE240" s="27"/>
      <c r="CF240" s="27"/>
      <c r="CG240" s="27"/>
      <c r="CH240" s="11">
        <f>_xlfn.RANK.EQ(CU240,CU240:CU243,0)</f>
        <v>3</v>
      </c>
      <c r="CI240" s="11">
        <v>0</v>
      </c>
      <c r="CJ240" s="11">
        <v>1.8</v>
      </c>
      <c r="CK240" s="12">
        <v>1.35</v>
      </c>
      <c r="CL240" s="13">
        <f t="shared" ref="CL240:CL243" si="497">CI240*CJ240*CK240</f>
        <v>0</v>
      </c>
      <c r="CM240" s="11">
        <v>680</v>
      </c>
      <c r="CN240" s="11">
        <v>0</v>
      </c>
      <c r="CO240" s="31">
        <f t="shared" ref="CO240:CO243" si="498">1+6*CM240/(CM240+2000)+CN240</f>
        <v>2.52238805970149</v>
      </c>
      <c r="CP240" s="11">
        <v>1</v>
      </c>
      <c r="CQ240" s="11">
        <v>2.38</v>
      </c>
      <c r="CR240" s="8">
        <f t="shared" ref="CR240:CR243" si="499">1+CP240*CQ240</f>
        <v>3.38</v>
      </c>
      <c r="CS240" s="9">
        <v>0.9</v>
      </c>
      <c r="CT240" s="17">
        <v>1.085</v>
      </c>
      <c r="CU240" s="18">
        <f t="shared" ref="CU240:CU243" si="500">CL240*CO240*CS240*CR240*CT240</f>
        <v>0</v>
      </c>
      <c r="CV240" s="11">
        <f t="shared" ref="CV240:CV243" si="501">IF(CH240=1,1,(IF(CH240=2,2,12)))</f>
        <v>12</v>
      </c>
      <c r="CW240" s="26"/>
      <c r="CX240" s="26"/>
      <c r="CY240" s="27"/>
      <c r="CZ240" s="27"/>
      <c r="DA240" s="27"/>
      <c r="DB240" s="11">
        <f>_xlfn.RANK.EQ(DO240,DO240:DO243,0)</f>
        <v>3</v>
      </c>
      <c r="DC240" s="11">
        <v>0</v>
      </c>
      <c r="DD240" s="11">
        <v>1.8</v>
      </c>
      <c r="DE240" s="12">
        <v>1.35</v>
      </c>
      <c r="DF240" s="13">
        <f t="shared" ref="DF240:DF243" si="502">DC240*DD240*DE240</f>
        <v>0</v>
      </c>
      <c r="DG240" s="11">
        <v>680</v>
      </c>
      <c r="DH240" s="11">
        <v>0</v>
      </c>
      <c r="DI240" s="31">
        <f t="shared" ref="DI240:DI243" si="503">1+6*DG240/(DG240+2000)+DH240</f>
        <v>2.52238805970149</v>
      </c>
      <c r="DJ240" s="11">
        <v>1</v>
      </c>
      <c r="DK240" s="11">
        <v>2.38</v>
      </c>
      <c r="DL240" s="8">
        <f t="shared" ref="DL240:DL243" si="504">1+DJ240*DK240</f>
        <v>3.38</v>
      </c>
      <c r="DM240" s="9">
        <v>0.9</v>
      </c>
      <c r="DN240" s="17">
        <v>1.085</v>
      </c>
      <c r="DO240" s="18">
        <f t="shared" ref="DO240:DO243" si="505">DF240*DI240*DM240*DL240*DN240</f>
        <v>0</v>
      </c>
      <c r="DP240" s="11">
        <f t="shared" ref="DP240:DP243" si="506">IF(DB240=1,1,(IF(DB240=2,2,12)))</f>
        <v>12</v>
      </c>
      <c r="DQ240" s="26"/>
      <c r="DR240" s="26"/>
      <c r="DS240" s="27"/>
      <c r="DT240" s="27"/>
      <c r="DU240" s="27"/>
      <c r="DV240" s="11">
        <f>_xlfn.RANK.EQ(EI240,EI240:EI243,0)</f>
        <v>3</v>
      </c>
      <c r="DW240" s="11">
        <v>0</v>
      </c>
      <c r="DX240" s="11">
        <v>1.8</v>
      </c>
      <c r="DY240" s="12">
        <v>1.35</v>
      </c>
      <c r="DZ240" s="13">
        <f t="shared" ref="DZ240:DZ243" si="507">DW240*DX240*DY240</f>
        <v>0</v>
      </c>
      <c r="EA240" s="11">
        <v>680</v>
      </c>
      <c r="EB240" s="11">
        <v>0</v>
      </c>
      <c r="EC240" s="31">
        <f t="shared" ref="EC240:EC243" si="508">1+6*EA240/(EA240+2000)+EB240</f>
        <v>2.52238805970149</v>
      </c>
      <c r="ED240" s="11">
        <v>1</v>
      </c>
      <c r="EE240" s="11">
        <v>3.18</v>
      </c>
      <c r="EF240" s="8">
        <f t="shared" ref="EF240:EF243" si="509">1+ED240*EE240</f>
        <v>4.18</v>
      </c>
      <c r="EG240" s="9">
        <v>0.9</v>
      </c>
      <c r="EH240" s="17">
        <v>1.2</v>
      </c>
      <c r="EI240" s="18">
        <f t="shared" ref="EI240:EI243" si="510">DZ240*EC240*EG240*EF240*EH240</f>
        <v>0</v>
      </c>
      <c r="EJ240" s="11">
        <f t="shared" ref="EJ240:EJ243" si="511">IF(DV240=1,1,(IF(DV240=2,2,12)))</f>
        <v>12</v>
      </c>
    </row>
    <row r="241" s="1" customFormat="1" customHeight="1" spans="6:140">
      <c r="F241" s="11">
        <f>_xlfn.RANK.EQ(S241,S240:S243,0)</f>
        <v>2</v>
      </c>
      <c r="G241" s="11">
        <v>1446.85</v>
      </c>
      <c r="H241" s="11">
        <v>1.8</v>
      </c>
      <c r="I241" s="12">
        <v>1.35</v>
      </c>
      <c r="J241" s="13">
        <f t="shared" si="477"/>
        <v>3515.8455</v>
      </c>
      <c r="K241" s="11">
        <v>190</v>
      </c>
      <c r="L241" s="11">
        <v>1.73</v>
      </c>
      <c r="M241" s="31">
        <f t="shared" si="478"/>
        <v>3.25054794520548</v>
      </c>
      <c r="N241" s="11">
        <v>0.95</v>
      </c>
      <c r="O241" s="11">
        <v>2.09</v>
      </c>
      <c r="P241" s="8">
        <f t="shared" si="479"/>
        <v>2.9855</v>
      </c>
      <c r="Q241" s="9">
        <v>0.9</v>
      </c>
      <c r="R241" s="17">
        <v>1</v>
      </c>
      <c r="S241" s="18">
        <f t="shared" si="480"/>
        <v>30707.6048493771</v>
      </c>
      <c r="T241" s="11">
        <f t="shared" si="481"/>
        <v>2</v>
      </c>
      <c r="Z241" s="11">
        <f>_xlfn.RANK.EQ(AM241,AM240:AM243,0)</f>
        <v>2</v>
      </c>
      <c r="AA241" s="11">
        <v>1446.85</v>
      </c>
      <c r="AB241" s="11">
        <v>1.8</v>
      </c>
      <c r="AC241" s="12">
        <v>1.35</v>
      </c>
      <c r="AD241" s="13">
        <f t="shared" si="482"/>
        <v>3515.8455</v>
      </c>
      <c r="AE241" s="11">
        <v>190</v>
      </c>
      <c r="AF241" s="11">
        <v>1.73</v>
      </c>
      <c r="AG241" s="31">
        <f t="shared" si="483"/>
        <v>3.25054794520548</v>
      </c>
      <c r="AH241" s="11">
        <v>0.95</v>
      </c>
      <c r="AI241" s="11">
        <v>2.09</v>
      </c>
      <c r="AJ241" s="8">
        <f t="shared" si="484"/>
        <v>2.9855</v>
      </c>
      <c r="AK241" s="9">
        <v>0.9</v>
      </c>
      <c r="AL241" s="17">
        <v>1</v>
      </c>
      <c r="AM241" s="18">
        <f t="shared" si="485"/>
        <v>30707.6048493771</v>
      </c>
      <c r="AN241" s="11">
        <f t="shared" si="486"/>
        <v>2</v>
      </c>
      <c r="AT241" s="11">
        <f>_xlfn.RANK.EQ(BG241,BG240:BG243,0)</f>
        <v>2</v>
      </c>
      <c r="AU241" s="11">
        <v>1446.85</v>
      </c>
      <c r="AV241" s="11">
        <v>1.8</v>
      </c>
      <c r="AW241" s="12">
        <v>1.35</v>
      </c>
      <c r="AX241" s="13">
        <f t="shared" si="487"/>
        <v>3515.8455</v>
      </c>
      <c r="AY241" s="11">
        <v>190</v>
      </c>
      <c r="AZ241" s="11">
        <v>1.73</v>
      </c>
      <c r="BA241" s="31">
        <f t="shared" si="488"/>
        <v>3.25054794520548</v>
      </c>
      <c r="BB241" s="11">
        <v>0.95</v>
      </c>
      <c r="BC241" s="11">
        <v>2.09</v>
      </c>
      <c r="BD241" s="8">
        <f t="shared" si="489"/>
        <v>2.9855</v>
      </c>
      <c r="BE241" s="9">
        <v>0.9</v>
      </c>
      <c r="BF241" s="17">
        <v>1.015</v>
      </c>
      <c r="BG241" s="18">
        <f t="shared" si="490"/>
        <v>31168.2189221178</v>
      </c>
      <c r="BH241" s="11">
        <f t="shared" si="491"/>
        <v>2</v>
      </c>
      <c r="BN241" s="11">
        <f>_xlfn.RANK.EQ(CA241,CA240:CA243,0)</f>
        <v>2</v>
      </c>
      <c r="BO241" s="11">
        <v>1446.85</v>
      </c>
      <c r="BP241" s="11">
        <v>1.8</v>
      </c>
      <c r="BQ241" s="12">
        <v>1.35</v>
      </c>
      <c r="BR241" s="13">
        <f t="shared" si="492"/>
        <v>3515.8455</v>
      </c>
      <c r="BS241" s="11">
        <v>190</v>
      </c>
      <c r="BT241" s="11">
        <v>1.73</v>
      </c>
      <c r="BU241" s="31">
        <f t="shared" si="493"/>
        <v>3.25054794520548</v>
      </c>
      <c r="BV241" s="11">
        <v>0.95</v>
      </c>
      <c r="BW241" s="11">
        <v>2.09</v>
      </c>
      <c r="BX241" s="8">
        <f t="shared" si="494"/>
        <v>2.9855</v>
      </c>
      <c r="BY241" s="9">
        <v>0.9</v>
      </c>
      <c r="BZ241" s="17">
        <v>1.015</v>
      </c>
      <c r="CA241" s="18">
        <f t="shared" si="495"/>
        <v>31168.2189221178</v>
      </c>
      <c r="CB241" s="11">
        <f t="shared" si="496"/>
        <v>2</v>
      </c>
      <c r="CH241" s="11">
        <f>_xlfn.RANK.EQ(CU241,CU240:CU243,0)</f>
        <v>2</v>
      </c>
      <c r="CI241" s="11">
        <v>1446.85</v>
      </c>
      <c r="CJ241" s="11">
        <v>1.8</v>
      </c>
      <c r="CK241" s="12">
        <v>1.35</v>
      </c>
      <c r="CL241" s="13">
        <f t="shared" si="497"/>
        <v>3515.8455</v>
      </c>
      <c r="CM241" s="11">
        <v>190</v>
      </c>
      <c r="CN241" s="11">
        <v>1.73</v>
      </c>
      <c r="CO241" s="31">
        <f t="shared" si="498"/>
        <v>3.25054794520548</v>
      </c>
      <c r="CP241" s="11">
        <v>0.95</v>
      </c>
      <c r="CQ241" s="11">
        <v>2.09</v>
      </c>
      <c r="CR241" s="8">
        <f t="shared" si="499"/>
        <v>2.9855</v>
      </c>
      <c r="CS241" s="9">
        <v>0.9</v>
      </c>
      <c r="CT241" s="17">
        <v>1.085</v>
      </c>
      <c r="CU241" s="18">
        <f t="shared" si="500"/>
        <v>33317.7512615742</v>
      </c>
      <c r="CV241" s="11">
        <f t="shared" si="501"/>
        <v>2</v>
      </c>
      <c r="DB241" s="11">
        <f>_xlfn.RANK.EQ(DO241,DO240:DO243,0)</f>
        <v>2</v>
      </c>
      <c r="DC241" s="11">
        <v>1446.85</v>
      </c>
      <c r="DD241" s="11">
        <v>1.8</v>
      </c>
      <c r="DE241" s="12">
        <v>1.35</v>
      </c>
      <c r="DF241" s="13">
        <f t="shared" si="502"/>
        <v>3515.8455</v>
      </c>
      <c r="DG241" s="11">
        <v>190</v>
      </c>
      <c r="DH241" s="11">
        <v>1.73</v>
      </c>
      <c r="DI241" s="31">
        <f t="shared" si="503"/>
        <v>3.25054794520548</v>
      </c>
      <c r="DJ241" s="11">
        <v>0.95</v>
      </c>
      <c r="DK241" s="11">
        <v>2.09</v>
      </c>
      <c r="DL241" s="8">
        <f t="shared" si="504"/>
        <v>2.9855</v>
      </c>
      <c r="DM241" s="9">
        <v>0.9</v>
      </c>
      <c r="DN241" s="17">
        <v>1.085</v>
      </c>
      <c r="DO241" s="18">
        <f t="shared" si="505"/>
        <v>33317.7512615742</v>
      </c>
      <c r="DP241" s="11">
        <f t="shared" si="506"/>
        <v>2</v>
      </c>
      <c r="DV241" s="11">
        <f>_xlfn.RANK.EQ(EI241,EI240:EI243,0)</f>
        <v>2</v>
      </c>
      <c r="DW241" s="11">
        <v>1446.85</v>
      </c>
      <c r="DX241" s="11">
        <v>1.8</v>
      </c>
      <c r="DY241" s="12">
        <v>1.35</v>
      </c>
      <c r="DZ241" s="13">
        <f t="shared" si="507"/>
        <v>3515.8455</v>
      </c>
      <c r="EA241" s="11">
        <v>190</v>
      </c>
      <c r="EB241" s="11">
        <v>1.82</v>
      </c>
      <c r="EC241" s="31">
        <f t="shared" si="508"/>
        <v>3.34054794520548</v>
      </c>
      <c r="ED241" s="11">
        <v>0.95</v>
      </c>
      <c r="EE241" s="11">
        <v>2.91</v>
      </c>
      <c r="EF241" s="8">
        <f t="shared" si="509"/>
        <v>3.7645</v>
      </c>
      <c r="EG241" s="9">
        <v>0.9</v>
      </c>
      <c r="EH241" s="17">
        <v>1.2</v>
      </c>
      <c r="EI241" s="18">
        <f t="shared" si="510"/>
        <v>47750.5687239883</v>
      </c>
      <c r="EJ241" s="11">
        <f t="shared" si="511"/>
        <v>2</v>
      </c>
    </row>
    <row r="242" s="1" customFormat="1" customHeight="1" spans="6:140">
      <c r="F242" s="11">
        <f>_xlfn.RANK.EQ(S242,S240:S243,0)</f>
        <v>1</v>
      </c>
      <c r="G242" s="11">
        <v>1446.85</v>
      </c>
      <c r="H242" s="11">
        <v>1.8</v>
      </c>
      <c r="I242" s="12">
        <v>1.35</v>
      </c>
      <c r="J242" s="13">
        <f t="shared" si="477"/>
        <v>3515.8455</v>
      </c>
      <c r="K242" s="11">
        <v>240</v>
      </c>
      <c r="L242" s="11">
        <v>2.33</v>
      </c>
      <c r="M242" s="31">
        <f t="shared" si="478"/>
        <v>3.97285714285714</v>
      </c>
      <c r="N242" s="11">
        <v>0.89</v>
      </c>
      <c r="O242" s="11">
        <v>1.78</v>
      </c>
      <c r="P242" s="8">
        <f t="shared" si="479"/>
        <v>2.5842</v>
      </c>
      <c r="Q242" s="9">
        <v>0.9</v>
      </c>
      <c r="R242" s="17">
        <v>1</v>
      </c>
      <c r="S242" s="18">
        <f t="shared" si="480"/>
        <v>32486.383188256</v>
      </c>
      <c r="T242" s="11">
        <f t="shared" si="481"/>
        <v>1</v>
      </c>
      <c r="Z242" s="11">
        <f>_xlfn.RANK.EQ(AM242,AM240:AM243,0)</f>
        <v>1</v>
      </c>
      <c r="AA242" s="11">
        <v>1446.85</v>
      </c>
      <c r="AB242" s="11">
        <v>1.8</v>
      </c>
      <c r="AC242" s="12">
        <v>1.35</v>
      </c>
      <c r="AD242" s="13">
        <f t="shared" si="482"/>
        <v>3515.8455</v>
      </c>
      <c r="AE242" s="11">
        <v>200</v>
      </c>
      <c r="AF242" s="11">
        <v>2.33</v>
      </c>
      <c r="AG242" s="31">
        <f t="shared" si="483"/>
        <v>3.87545454545455</v>
      </c>
      <c r="AH242" s="11">
        <v>1</v>
      </c>
      <c r="AI242" s="11">
        <v>2.71</v>
      </c>
      <c r="AJ242" s="8">
        <f t="shared" si="484"/>
        <v>3.71</v>
      </c>
      <c r="AK242" s="9">
        <v>0.9</v>
      </c>
      <c r="AL242" s="17">
        <v>1</v>
      </c>
      <c r="AM242" s="18">
        <f t="shared" si="485"/>
        <v>45495.5425770396</v>
      </c>
      <c r="AN242" s="11">
        <f t="shared" si="486"/>
        <v>1</v>
      </c>
      <c r="AT242" s="11">
        <f>_xlfn.RANK.EQ(BG242,BG240:BG243,0)</f>
        <v>1</v>
      </c>
      <c r="AU242" s="11">
        <v>1446.85</v>
      </c>
      <c r="AV242" s="11">
        <v>1.8</v>
      </c>
      <c r="AW242" s="12">
        <v>1.35</v>
      </c>
      <c r="AX242" s="13">
        <f t="shared" si="487"/>
        <v>3515.8455</v>
      </c>
      <c r="AY242" s="11">
        <v>240</v>
      </c>
      <c r="AZ242" s="11">
        <v>2.33</v>
      </c>
      <c r="BA242" s="31">
        <f t="shared" si="488"/>
        <v>3.97285714285714</v>
      </c>
      <c r="BB242" s="11">
        <v>0.93</v>
      </c>
      <c r="BC242" s="11">
        <v>1.85</v>
      </c>
      <c r="BD242" s="8">
        <f t="shared" si="489"/>
        <v>2.7205</v>
      </c>
      <c r="BE242" s="9">
        <v>0.9</v>
      </c>
      <c r="BF242" s="17">
        <v>1.015</v>
      </c>
      <c r="BG242" s="18">
        <f t="shared" si="490"/>
        <v>34712.8293265247</v>
      </c>
      <c r="BH242" s="11">
        <f t="shared" si="491"/>
        <v>1</v>
      </c>
      <c r="BN242" s="11">
        <f>_xlfn.RANK.EQ(CA242,CA240:CA243,0)</f>
        <v>1</v>
      </c>
      <c r="BO242" s="11">
        <v>1446.85</v>
      </c>
      <c r="BP242" s="11">
        <v>1.8</v>
      </c>
      <c r="BQ242" s="12">
        <v>1.35</v>
      </c>
      <c r="BR242" s="13">
        <f t="shared" si="492"/>
        <v>3515.8455</v>
      </c>
      <c r="BS242" s="11">
        <v>240</v>
      </c>
      <c r="BT242" s="11">
        <v>2.33</v>
      </c>
      <c r="BU242" s="31">
        <f t="shared" si="493"/>
        <v>3.97285714285714</v>
      </c>
      <c r="BV242" s="11">
        <v>1</v>
      </c>
      <c r="BW242" s="11">
        <v>2.71</v>
      </c>
      <c r="BX242" s="8">
        <f t="shared" si="494"/>
        <v>3.71</v>
      </c>
      <c r="BY242" s="9">
        <v>0.9</v>
      </c>
      <c r="BZ242" s="17">
        <v>1.015</v>
      </c>
      <c r="CA242" s="18">
        <f t="shared" si="495"/>
        <v>47338.57629164</v>
      </c>
      <c r="CB242" s="11">
        <f t="shared" si="496"/>
        <v>1</v>
      </c>
      <c r="CH242" s="11">
        <f>_xlfn.RANK.EQ(CU242,CU240:CU243,0)</f>
        <v>1</v>
      </c>
      <c r="CI242" s="11">
        <v>1446.85</v>
      </c>
      <c r="CJ242" s="11">
        <v>1.8</v>
      </c>
      <c r="CK242" s="12">
        <v>1.35</v>
      </c>
      <c r="CL242" s="13">
        <f t="shared" si="497"/>
        <v>3515.8455</v>
      </c>
      <c r="CM242" s="11">
        <v>240</v>
      </c>
      <c r="CN242" s="11">
        <v>2.33</v>
      </c>
      <c r="CO242" s="31">
        <f t="shared" si="498"/>
        <v>3.97285714285714</v>
      </c>
      <c r="CP242" s="11">
        <v>0.93</v>
      </c>
      <c r="CQ242" s="11">
        <v>1.85</v>
      </c>
      <c r="CR242" s="8">
        <f t="shared" si="499"/>
        <v>2.7205</v>
      </c>
      <c r="CS242" s="9">
        <v>0.9</v>
      </c>
      <c r="CT242" s="17">
        <v>1.085</v>
      </c>
      <c r="CU242" s="18">
        <f t="shared" si="500"/>
        <v>37106.8175559402</v>
      </c>
      <c r="CV242" s="11">
        <f t="shared" si="501"/>
        <v>1</v>
      </c>
      <c r="DB242" s="11">
        <f>_xlfn.RANK.EQ(DO242,DO240:DO243,0)</f>
        <v>1</v>
      </c>
      <c r="DC242" s="11">
        <v>1446.85</v>
      </c>
      <c r="DD242" s="11">
        <v>1.8</v>
      </c>
      <c r="DE242" s="12">
        <v>1.35</v>
      </c>
      <c r="DF242" s="13">
        <f t="shared" si="502"/>
        <v>3515.8455</v>
      </c>
      <c r="DG242" s="11">
        <v>240</v>
      </c>
      <c r="DH242" s="11">
        <v>2.33</v>
      </c>
      <c r="DI242" s="31">
        <f t="shared" si="503"/>
        <v>3.97285714285714</v>
      </c>
      <c r="DJ242" s="11">
        <v>1</v>
      </c>
      <c r="DK242" s="11">
        <v>2.71</v>
      </c>
      <c r="DL242" s="8">
        <f t="shared" si="504"/>
        <v>3.71</v>
      </c>
      <c r="DM242" s="9">
        <v>0.9</v>
      </c>
      <c r="DN242" s="17">
        <v>1.085</v>
      </c>
      <c r="DO242" s="18">
        <f t="shared" si="505"/>
        <v>50603.3056910635</v>
      </c>
      <c r="DP242" s="11">
        <f t="shared" si="506"/>
        <v>1</v>
      </c>
      <c r="DV242" s="11">
        <f>_xlfn.RANK.EQ(EI242,EI240:EI243,0)</f>
        <v>1</v>
      </c>
      <c r="DW242" s="11">
        <v>1446.85</v>
      </c>
      <c r="DX242" s="11">
        <v>1.8</v>
      </c>
      <c r="DY242" s="12">
        <v>1.35</v>
      </c>
      <c r="DZ242" s="13">
        <f t="shared" si="507"/>
        <v>3515.8455</v>
      </c>
      <c r="EA242" s="11">
        <v>240</v>
      </c>
      <c r="EB242" s="11">
        <v>2.42</v>
      </c>
      <c r="EC242" s="31">
        <f t="shared" si="508"/>
        <v>4.06285714285714</v>
      </c>
      <c r="ED242" s="11">
        <v>1</v>
      </c>
      <c r="EE242" s="11">
        <v>3.51</v>
      </c>
      <c r="EF242" s="8">
        <f t="shared" si="509"/>
        <v>4.51</v>
      </c>
      <c r="EG242" s="9">
        <v>0.9</v>
      </c>
      <c r="EH242" s="17">
        <v>1.2</v>
      </c>
      <c r="EI242" s="18">
        <f t="shared" si="510"/>
        <v>69576.3483763166</v>
      </c>
      <c r="EJ242" s="11">
        <f t="shared" si="511"/>
        <v>1</v>
      </c>
    </row>
    <row r="243" s="1" customFormat="1" customHeight="1" spans="6:140">
      <c r="F243" s="11">
        <f>_xlfn.RANK.EQ(S243,S240:S243,0)</f>
        <v>3</v>
      </c>
      <c r="G243" s="11">
        <v>0</v>
      </c>
      <c r="H243" s="11">
        <v>1.8</v>
      </c>
      <c r="I243" s="12">
        <v>1.35</v>
      </c>
      <c r="J243" s="13">
        <f t="shared" si="477"/>
        <v>0</v>
      </c>
      <c r="K243" s="11">
        <v>0</v>
      </c>
      <c r="L243" s="11">
        <v>0.2</v>
      </c>
      <c r="M243" s="31">
        <f t="shared" si="478"/>
        <v>1.2</v>
      </c>
      <c r="N243" s="28">
        <v>0.7</v>
      </c>
      <c r="O243" s="28">
        <v>1.5</v>
      </c>
      <c r="P243" s="8">
        <f t="shared" si="479"/>
        <v>2.05</v>
      </c>
      <c r="Q243" s="9">
        <v>0.9</v>
      </c>
      <c r="R243" s="17">
        <v>1</v>
      </c>
      <c r="S243" s="18">
        <f t="shared" si="480"/>
        <v>0</v>
      </c>
      <c r="T243" s="28">
        <f t="shared" si="481"/>
        <v>12</v>
      </c>
      <c r="Z243" s="11">
        <f>_xlfn.RANK.EQ(AM243,AM240:AM243,0)</f>
        <v>3</v>
      </c>
      <c r="AA243" s="11">
        <v>0</v>
      </c>
      <c r="AB243" s="11">
        <v>1.8</v>
      </c>
      <c r="AC243" s="12">
        <v>1.35</v>
      </c>
      <c r="AD243" s="13">
        <f t="shared" si="482"/>
        <v>0</v>
      </c>
      <c r="AE243" s="11">
        <v>0</v>
      </c>
      <c r="AF243" s="11">
        <v>0.2</v>
      </c>
      <c r="AG243" s="31">
        <f t="shared" si="483"/>
        <v>1.2</v>
      </c>
      <c r="AH243" s="28">
        <v>0.7</v>
      </c>
      <c r="AI243" s="28">
        <v>1.5</v>
      </c>
      <c r="AJ243" s="8">
        <f t="shared" si="484"/>
        <v>2.05</v>
      </c>
      <c r="AK243" s="9">
        <v>0.9</v>
      </c>
      <c r="AL243" s="17">
        <v>1</v>
      </c>
      <c r="AM243" s="18">
        <f t="shared" si="485"/>
        <v>0</v>
      </c>
      <c r="AN243" s="28">
        <f t="shared" si="486"/>
        <v>12</v>
      </c>
      <c r="AT243" s="11">
        <f>_xlfn.RANK.EQ(BG243,BG240:BG243,0)</f>
        <v>3</v>
      </c>
      <c r="AU243" s="11">
        <v>0</v>
      </c>
      <c r="AV243" s="11">
        <v>1.8</v>
      </c>
      <c r="AW243" s="12">
        <v>1.35</v>
      </c>
      <c r="AX243" s="13">
        <f t="shared" si="487"/>
        <v>0</v>
      </c>
      <c r="AY243" s="11">
        <v>0</v>
      </c>
      <c r="AZ243" s="11">
        <v>0.2</v>
      </c>
      <c r="BA243" s="31">
        <f t="shared" si="488"/>
        <v>1.2</v>
      </c>
      <c r="BB243" s="28">
        <v>0.7</v>
      </c>
      <c r="BC243" s="28">
        <v>1.5</v>
      </c>
      <c r="BD243" s="8">
        <f t="shared" si="489"/>
        <v>2.05</v>
      </c>
      <c r="BE243" s="9">
        <v>0.9</v>
      </c>
      <c r="BF243" s="17">
        <v>1.015</v>
      </c>
      <c r="BG243" s="18">
        <f t="shared" si="490"/>
        <v>0</v>
      </c>
      <c r="BH243" s="28">
        <f t="shared" si="491"/>
        <v>12</v>
      </c>
      <c r="BN243" s="11">
        <f>_xlfn.RANK.EQ(CA243,CA240:CA243,0)</f>
        <v>3</v>
      </c>
      <c r="BO243" s="11">
        <v>0</v>
      </c>
      <c r="BP243" s="11">
        <v>1.8</v>
      </c>
      <c r="BQ243" s="12">
        <v>1.35</v>
      </c>
      <c r="BR243" s="13">
        <f t="shared" si="492"/>
        <v>0</v>
      </c>
      <c r="BS243" s="11">
        <v>0</v>
      </c>
      <c r="BT243" s="11">
        <v>0.2</v>
      </c>
      <c r="BU243" s="31">
        <f t="shared" si="493"/>
        <v>1.2</v>
      </c>
      <c r="BV243" s="28">
        <v>0.7</v>
      </c>
      <c r="BW243" s="28">
        <v>1.5</v>
      </c>
      <c r="BX243" s="8">
        <f t="shared" si="494"/>
        <v>2.05</v>
      </c>
      <c r="BY243" s="9">
        <v>0.9</v>
      </c>
      <c r="BZ243" s="17">
        <v>1.015</v>
      </c>
      <c r="CA243" s="18">
        <f t="shared" si="495"/>
        <v>0</v>
      </c>
      <c r="CB243" s="28">
        <f t="shared" si="496"/>
        <v>12</v>
      </c>
      <c r="CH243" s="11">
        <f>_xlfn.RANK.EQ(CU243,CU240:CU243,0)</f>
        <v>3</v>
      </c>
      <c r="CI243" s="11">
        <v>0</v>
      </c>
      <c r="CJ243" s="11">
        <v>1.8</v>
      </c>
      <c r="CK243" s="12">
        <v>1.35</v>
      </c>
      <c r="CL243" s="13">
        <f t="shared" si="497"/>
        <v>0</v>
      </c>
      <c r="CM243" s="11">
        <v>0</v>
      </c>
      <c r="CN243" s="11">
        <v>0.2</v>
      </c>
      <c r="CO243" s="31">
        <f t="shared" si="498"/>
        <v>1.2</v>
      </c>
      <c r="CP243" s="28">
        <v>0.7</v>
      </c>
      <c r="CQ243" s="28">
        <v>1.5</v>
      </c>
      <c r="CR243" s="8">
        <f t="shared" si="499"/>
        <v>2.05</v>
      </c>
      <c r="CS243" s="9">
        <v>0.9</v>
      </c>
      <c r="CT243" s="17">
        <v>1.085</v>
      </c>
      <c r="CU243" s="18">
        <f t="shared" si="500"/>
        <v>0</v>
      </c>
      <c r="CV243" s="28">
        <f t="shared" si="501"/>
        <v>12</v>
      </c>
      <c r="DB243" s="11">
        <f>_xlfn.RANK.EQ(DO243,DO240:DO243,0)</f>
        <v>3</v>
      </c>
      <c r="DC243" s="11">
        <v>0</v>
      </c>
      <c r="DD243" s="11">
        <v>1.8</v>
      </c>
      <c r="DE243" s="12">
        <v>1.35</v>
      </c>
      <c r="DF243" s="13">
        <f t="shared" si="502"/>
        <v>0</v>
      </c>
      <c r="DG243" s="11">
        <v>0</v>
      </c>
      <c r="DH243" s="11">
        <v>0.2</v>
      </c>
      <c r="DI243" s="31">
        <f t="shared" si="503"/>
        <v>1.2</v>
      </c>
      <c r="DJ243" s="28">
        <v>0.7</v>
      </c>
      <c r="DK243" s="28">
        <v>1.5</v>
      </c>
      <c r="DL243" s="8">
        <f t="shared" si="504"/>
        <v>2.05</v>
      </c>
      <c r="DM243" s="9">
        <v>0.9</v>
      </c>
      <c r="DN243" s="17">
        <v>1.085</v>
      </c>
      <c r="DO243" s="18">
        <f t="shared" si="505"/>
        <v>0</v>
      </c>
      <c r="DP243" s="28">
        <f t="shared" si="506"/>
        <v>12</v>
      </c>
      <c r="DV243" s="11">
        <f>_xlfn.RANK.EQ(EI243,EI240:EI243,0)</f>
        <v>3</v>
      </c>
      <c r="DW243" s="11">
        <v>0</v>
      </c>
      <c r="DX243" s="11">
        <v>1.8</v>
      </c>
      <c r="DY243" s="12">
        <v>1.35</v>
      </c>
      <c r="DZ243" s="13">
        <f t="shared" si="507"/>
        <v>0</v>
      </c>
      <c r="EA243" s="11">
        <v>0</v>
      </c>
      <c r="EB243" s="11">
        <v>0.2</v>
      </c>
      <c r="EC243" s="31">
        <f t="shared" si="508"/>
        <v>1.2</v>
      </c>
      <c r="ED243" s="28">
        <v>0.7</v>
      </c>
      <c r="EE243" s="28">
        <v>1.5</v>
      </c>
      <c r="EF243" s="8">
        <f t="shared" si="509"/>
        <v>2.05</v>
      </c>
      <c r="EG243" s="9">
        <v>0.9</v>
      </c>
      <c r="EH243" s="17">
        <v>1.2</v>
      </c>
      <c r="EI243" s="18">
        <f t="shared" si="510"/>
        <v>0</v>
      </c>
      <c r="EJ243" s="28">
        <f t="shared" si="511"/>
        <v>12</v>
      </c>
    </row>
    <row r="244" s="1" customFormat="1" customHeight="1" spans="6:140">
      <c r="F244" s="32" t="s">
        <v>42</v>
      </c>
      <c r="G244" s="33">
        <f>LARGE(S240:S243,1)/1</f>
        <v>32486.383188256</v>
      </c>
      <c r="H244" s="32" t="s">
        <v>43</v>
      </c>
      <c r="I244" s="33">
        <f>LARGE(S240:S243,2)/2</f>
        <v>15353.8024246886</v>
      </c>
      <c r="J244" s="32" t="s">
        <v>44</v>
      </c>
      <c r="K244" s="33">
        <f>LARGE(S240:S243,3)/12</f>
        <v>0</v>
      </c>
      <c r="L244" s="32" t="s">
        <v>45</v>
      </c>
      <c r="M244" s="34">
        <f>LARGE(S240:S243,4)/12</f>
        <v>0</v>
      </c>
      <c r="N244" s="35" t="s">
        <v>46</v>
      </c>
      <c r="O244" s="36">
        <f>G244+I244+K244+M244</f>
        <v>47840.1856129446</v>
      </c>
      <c r="P244" s="35" t="s">
        <v>47</v>
      </c>
      <c r="Q244" s="35">
        <v>5.3</v>
      </c>
      <c r="R244" s="35"/>
      <c r="S244" s="35" t="s">
        <v>48</v>
      </c>
      <c r="T244" s="36">
        <f>O244*Q244</f>
        <v>253552.983748606</v>
      </c>
      <c r="Z244" s="32" t="s">
        <v>42</v>
      </c>
      <c r="AA244" s="33">
        <f>LARGE(AM240:AM243,1)/1</f>
        <v>45495.5425770396</v>
      </c>
      <c r="AB244" s="32" t="s">
        <v>43</v>
      </c>
      <c r="AC244" s="33">
        <f>LARGE(AM240:AM243,2)/2</f>
        <v>15353.8024246886</v>
      </c>
      <c r="AD244" s="32" t="s">
        <v>44</v>
      </c>
      <c r="AE244" s="33">
        <f>LARGE(AM240:AM243,3)/12</f>
        <v>0</v>
      </c>
      <c r="AF244" s="32" t="s">
        <v>45</v>
      </c>
      <c r="AG244" s="34">
        <f>LARGE(AM240:AM243,4)/12</f>
        <v>0</v>
      </c>
      <c r="AH244" s="35" t="s">
        <v>46</v>
      </c>
      <c r="AI244" s="36">
        <f>AA244+AC244+AE244+AG244</f>
        <v>60849.3450017281</v>
      </c>
      <c r="AJ244" s="35" t="s">
        <v>47</v>
      </c>
      <c r="AK244" s="35">
        <v>5.3</v>
      </c>
      <c r="AL244" s="35"/>
      <c r="AM244" s="35" t="s">
        <v>48</v>
      </c>
      <c r="AN244" s="36">
        <f>AI244*AK244</f>
        <v>322501.528509159</v>
      </c>
      <c r="AT244" s="32" t="s">
        <v>42</v>
      </c>
      <c r="AU244" s="33">
        <f>LARGE(BG240:BG243,1)/1</f>
        <v>34712.8293265247</v>
      </c>
      <c r="AV244" s="32" t="s">
        <v>43</v>
      </c>
      <c r="AW244" s="33">
        <f>LARGE(BG240:BG243,2)/2</f>
        <v>15584.1094610589</v>
      </c>
      <c r="AX244" s="32" t="s">
        <v>44</v>
      </c>
      <c r="AY244" s="33">
        <f>LARGE(BG240:BG243,3)/12</f>
        <v>0</v>
      </c>
      <c r="AZ244" s="32" t="s">
        <v>45</v>
      </c>
      <c r="BA244" s="34">
        <f>LARGE(BG240:BG243,4)/12</f>
        <v>0</v>
      </c>
      <c r="BB244" s="35" t="s">
        <v>46</v>
      </c>
      <c r="BC244" s="36">
        <f>AU244+AW244+AY244+BA244</f>
        <v>50296.9387875836</v>
      </c>
      <c r="BD244" s="35" t="s">
        <v>47</v>
      </c>
      <c r="BE244" s="35">
        <v>5.3</v>
      </c>
      <c r="BF244" s="35"/>
      <c r="BG244" s="35" t="s">
        <v>48</v>
      </c>
      <c r="BH244" s="36">
        <f>BC244*BE244</f>
        <v>266573.775574193</v>
      </c>
      <c r="BN244" s="32" t="s">
        <v>42</v>
      </c>
      <c r="BO244" s="33">
        <f>LARGE(CA240:CA243,1)/1</f>
        <v>47338.57629164</v>
      </c>
      <c r="BP244" s="32" t="s">
        <v>43</v>
      </c>
      <c r="BQ244" s="33">
        <f>LARGE(CA240:CA243,2)/2</f>
        <v>15584.1094610589</v>
      </c>
      <c r="BR244" s="32" t="s">
        <v>44</v>
      </c>
      <c r="BS244" s="33">
        <f>LARGE(CA240:CA243,3)/12</f>
        <v>0</v>
      </c>
      <c r="BT244" s="32" t="s">
        <v>45</v>
      </c>
      <c r="BU244" s="34">
        <f>LARGE(CA240:CA243,4)/12</f>
        <v>0</v>
      </c>
      <c r="BV244" s="35" t="s">
        <v>46</v>
      </c>
      <c r="BW244" s="36">
        <f>BO244+BQ244+BS244+BU244</f>
        <v>62922.6857526989</v>
      </c>
      <c r="BX244" s="35" t="s">
        <v>47</v>
      </c>
      <c r="BY244" s="35">
        <v>5.3</v>
      </c>
      <c r="BZ244" s="35"/>
      <c r="CA244" s="35" t="s">
        <v>48</v>
      </c>
      <c r="CB244" s="36">
        <f>BW244*BY244</f>
        <v>333490.234489304</v>
      </c>
      <c r="CH244" s="32" t="s">
        <v>42</v>
      </c>
      <c r="CI244" s="33">
        <f>LARGE(CU240:CU243,1)/1</f>
        <v>37106.8175559402</v>
      </c>
      <c r="CJ244" s="32" t="s">
        <v>43</v>
      </c>
      <c r="CK244" s="33">
        <f>LARGE(CU240:CU243,2)/2</f>
        <v>16658.8756307871</v>
      </c>
      <c r="CL244" s="32" t="s">
        <v>44</v>
      </c>
      <c r="CM244" s="33">
        <f>LARGE(CU240:CU243,3)/12</f>
        <v>0</v>
      </c>
      <c r="CN244" s="32" t="s">
        <v>45</v>
      </c>
      <c r="CO244" s="34">
        <f>LARGE(CU240:CU243,4)/12</f>
        <v>0</v>
      </c>
      <c r="CP244" s="35" t="s">
        <v>46</v>
      </c>
      <c r="CQ244" s="36">
        <f>CI244+CK244+CM244+CO244</f>
        <v>53765.6931867273</v>
      </c>
      <c r="CR244" s="35" t="s">
        <v>47</v>
      </c>
      <c r="CS244" s="35">
        <v>5.3</v>
      </c>
      <c r="CT244" s="35"/>
      <c r="CU244" s="35" t="s">
        <v>48</v>
      </c>
      <c r="CV244" s="36">
        <f>CQ244*CS244</f>
        <v>284958.173889655</v>
      </c>
      <c r="DB244" s="32" t="s">
        <v>42</v>
      </c>
      <c r="DC244" s="33">
        <f>LARGE(DO240:DO243,1)/1</f>
        <v>50603.3056910635</v>
      </c>
      <c r="DD244" s="32" t="s">
        <v>43</v>
      </c>
      <c r="DE244" s="33">
        <f>LARGE(DO240:DO243,2)/2</f>
        <v>16658.8756307871</v>
      </c>
      <c r="DF244" s="32" t="s">
        <v>44</v>
      </c>
      <c r="DG244" s="33">
        <f>LARGE(DO240:DO243,3)/12</f>
        <v>0</v>
      </c>
      <c r="DH244" s="32" t="s">
        <v>45</v>
      </c>
      <c r="DI244" s="34">
        <f>LARGE(DO240:DO243,4)/12</f>
        <v>0</v>
      </c>
      <c r="DJ244" s="35" t="s">
        <v>46</v>
      </c>
      <c r="DK244" s="36">
        <f>DC244+DE244+DG244+DI244</f>
        <v>67262.1813218506</v>
      </c>
      <c r="DL244" s="35" t="s">
        <v>47</v>
      </c>
      <c r="DM244" s="35">
        <v>5.3</v>
      </c>
      <c r="DN244" s="35"/>
      <c r="DO244" s="35" t="s">
        <v>48</v>
      </c>
      <c r="DP244" s="36">
        <f>DK244*DM244</f>
        <v>356489.561005808</v>
      </c>
      <c r="DV244" s="32" t="s">
        <v>42</v>
      </c>
      <c r="DW244" s="33">
        <f>LARGE(EI240:EI243,1)/1</f>
        <v>69576.3483763166</v>
      </c>
      <c r="DX244" s="32" t="s">
        <v>43</v>
      </c>
      <c r="DY244" s="33">
        <f>LARGE(EI240:EI243,2)/2</f>
        <v>23875.2843619941</v>
      </c>
      <c r="DZ244" s="32" t="s">
        <v>44</v>
      </c>
      <c r="EA244" s="33">
        <f>LARGE(EI240:EI243,3)/12</f>
        <v>0</v>
      </c>
      <c r="EB244" s="32" t="s">
        <v>45</v>
      </c>
      <c r="EC244" s="34">
        <f>LARGE(EI240:EI243,4)/12</f>
        <v>0</v>
      </c>
      <c r="ED244" s="35" t="s">
        <v>46</v>
      </c>
      <c r="EE244" s="36">
        <f>DW244+DY244+EA244+EC244</f>
        <v>93451.6327383107</v>
      </c>
      <c r="EF244" s="35" t="s">
        <v>47</v>
      </c>
      <c r="EG244" s="35">
        <v>5.3</v>
      </c>
      <c r="EH244" s="35"/>
      <c r="EI244" s="35" t="s">
        <v>48</v>
      </c>
      <c r="EJ244" s="36">
        <f>EE244*EG244</f>
        <v>495293.653513047</v>
      </c>
    </row>
    <row r="245" s="1" customFormat="1" customHeight="1" spans="6:140">
      <c r="F245" s="32"/>
      <c r="G245" s="33"/>
      <c r="H245" s="32"/>
      <c r="I245" s="33"/>
      <c r="J245" s="32"/>
      <c r="K245" s="33"/>
      <c r="L245" s="32"/>
      <c r="M245" s="34"/>
      <c r="N245" s="35"/>
      <c r="O245" s="36"/>
      <c r="P245" s="35"/>
      <c r="Q245" s="35"/>
      <c r="R245" s="35"/>
      <c r="S245" s="35"/>
      <c r="T245" s="36"/>
      <c r="Z245" s="32"/>
      <c r="AA245" s="33"/>
      <c r="AB245" s="32"/>
      <c r="AC245" s="33"/>
      <c r="AD245" s="32"/>
      <c r="AE245" s="33"/>
      <c r="AF245" s="32"/>
      <c r="AG245" s="34"/>
      <c r="AH245" s="35"/>
      <c r="AI245" s="36"/>
      <c r="AJ245" s="35"/>
      <c r="AK245" s="35"/>
      <c r="AL245" s="35"/>
      <c r="AM245" s="35"/>
      <c r="AN245" s="36"/>
      <c r="AT245" s="32"/>
      <c r="AU245" s="33"/>
      <c r="AV245" s="32"/>
      <c r="AW245" s="33"/>
      <c r="AX245" s="32"/>
      <c r="AY245" s="33"/>
      <c r="AZ245" s="32"/>
      <c r="BA245" s="34"/>
      <c r="BB245" s="35"/>
      <c r="BC245" s="36"/>
      <c r="BD245" s="35"/>
      <c r="BE245" s="35"/>
      <c r="BF245" s="35"/>
      <c r="BG245" s="35"/>
      <c r="BH245" s="36"/>
      <c r="BN245" s="32"/>
      <c r="BO245" s="33"/>
      <c r="BP245" s="32"/>
      <c r="BQ245" s="33"/>
      <c r="BR245" s="32"/>
      <c r="BS245" s="33"/>
      <c r="BT245" s="32"/>
      <c r="BU245" s="34"/>
      <c r="BV245" s="35"/>
      <c r="BW245" s="36"/>
      <c r="BX245" s="35"/>
      <c r="BY245" s="35"/>
      <c r="BZ245" s="35"/>
      <c r="CA245" s="35"/>
      <c r="CB245" s="36"/>
      <c r="CH245" s="32"/>
      <c r="CI245" s="33"/>
      <c r="CJ245" s="32"/>
      <c r="CK245" s="33"/>
      <c r="CL245" s="32"/>
      <c r="CM245" s="33"/>
      <c r="CN245" s="32"/>
      <c r="CO245" s="34"/>
      <c r="CP245" s="35"/>
      <c r="CQ245" s="36"/>
      <c r="CR245" s="35"/>
      <c r="CS245" s="35"/>
      <c r="CT245" s="35"/>
      <c r="CU245" s="35"/>
      <c r="CV245" s="36"/>
      <c r="DB245" s="32"/>
      <c r="DC245" s="33"/>
      <c r="DD245" s="32"/>
      <c r="DE245" s="33"/>
      <c r="DF245" s="32"/>
      <c r="DG245" s="33"/>
      <c r="DH245" s="32"/>
      <c r="DI245" s="34"/>
      <c r="DJ245" s="35"/>
      <c r="DK245" s="36"/>
      <c r="DL245" s="35"/>
      <c r="DM245" s="35"/>
      <c r="DN245" s="35"/>
      <c r="DO245" s="35"/>
      <c r="DP245" s="36"/>
      <c r="DV245" s="32"/>
      <c r="DW245" s="33"/>
      <c r="DX245" s="32"/>
      <c r="DY245" s="33"/>
      <c r="DZ245" s="32"/>
      <c r="EA245" s="33"/>
      <c r="EB245" s="32"/>
      <c r="EC245" s="34"/>
      <c r="ED245" s="35"/>
      <c r="EE245" s="36"/>
      <c r="EF245" s="35"/>
      <c r="EG245" s="35"/>
      <c r="EH245" s="35"/>
      <c r="EI245" s="35"/>
      <c r="EJ245" s="36"/>
    </row>
    <row r="246" s="1" customFormat="1" customHeight="1" spans="6:140">
      <c r="F246" s="3" t="s">
        <v>49</v>
      </c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Z246" s="3" t="s">
        <v>49</v>
      </c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T246" s="3" t="s">
        <v>49</v>
      </c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N246" s="3" t="s">
        <v>49</v>
      </c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H246" s="3" t="s">
        <v>49</v>
      </c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DB246" s="3" t="s">
        <v>49</v>
      </c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V246" s="3" t="s">
        <v>49</v>
      </c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</row>
    <row r="247" s="1" customFormat="1" customHeight="1" spans="6:140">
      <c r="F247" s="28" t="s">
        <v>37</v>
      </c>
      <c r="G247" s="13" t="s">
        <v>8</v>
      </c>
      <c r="H247" s="13"/>
      <c r="I247" s="13"/>
      <c r="J247" s="13"/>
      <c r="K247" s="7" t="s">
        <v>25</v>
      </c>
      <c r="L247" s="7"/>
      <c r="M247" s="7"/>
      <c r="N247" s="8" t="s">
        <v>10</v>
      </c>
      <c r="O247" s="8"/>
      <c r="P247" s="8"/>
      <c r="Q247" s="9" t="s">
        <v>38</v>
      </c>
      <c r="R247" s="10" t="s">
        <v>12</v>
      </c>
      <c r="S247" s="29" t="s">
        <v>13</v>
      </c>
      <c r="T247" s="11" t="s">
        <v>39</v>
      </c>
      <c r="Z247" s="28" t="s">
        <v>37</v>
      </c>
      <c r="AA247" s="13" t="s">
        <v>8</v>
      </c>
      <c r="AB247" s="13"/>
      <c r="AC247" s="13"/>
      <c r="AD247" s="13"/>
      <c r="AE247" s="7" t="s">
        <v>25</v>
      </c>
      <c r="AF247" s="7"/>
      <c r="AG247" s="7"/>
      <c r="AH247" s="8" t="s">
        <v>10</v>
      </c>
      <c r="AI247" s="8"/>
      <c r="AJ247" s="8"/>
      <c r="AK247" s="9" t="s">
        <v>38</v>
      </c>
      <c r="AL247" s="10" t="s">
        <v>12</v>
      </c>
      <c r="AM247" s="29" t="s">
        <v>13</v>
      </c>
      <c r="AN247" s="11" t="s">
        <v>39</v>
      </c>
      <c r="AT247" s="28" t="s">
        <v>37</v>
      </c>
      <c r="AU247" s="13" t="s">
        <v>8</v>
      </c>
      <c r="AV247" s="13"/>
      <c r="AW247" s="13"/>
      <c r="AX247" s="13"/>
      <c r="AY247" s="7" t="s">
        <v>25</v>
      </c>
      <c r="AZ247" s="7"/>
      <c r="BA247" s="7"/>
      <c r="BB247" s="8" t="s">
        <v>10</v>
      </c>
      <c r="BC247" s="8"/>
      <c r="BD247" s="8"/>
      <c r="BE247" s="9" t="s">
        <v>38</v>
      </c>
      <c r="BF247" s="10" t="s">
        <v>12</v>
      </c>
      <c r="BG247" s="29" t="s">
        <v>13</v>
      </c>
      <c r="BH247" s="11" t="s">
        <v>39</v>
      </c>
      <c r="BN247" s="28" t="s">
        <v>37</v>
      </c>
      <c r="BO247" s="13" t="s">
        <v>8</v>
      </c>
      <c r="BP247" s="13"/>
      <c r="BQ247" s="13"/>
      <c r="BR247" s="13"/>
      <c r="BS247" s="7" t="s">
        <v>25</v>
      </c>
      <c r="BT247" s="7"/>
      <c r="BU247" s="7"/>
      <c r="BV247" s="8" t="s">
        <v>10</v>
      </c>
      <c r="BW247" s="8"/>
      <c r="BX247" s="8"/>
      <c r="BY247" s="9" t="s">
        <v>38</v>
      </c>
      <c r="BZ247" s="10" t="s">
        <v>12</v>
      </c>
      <c r="CA247" s="29" t="s">
        <v>13</v>
      </c>
      <c r="CB247" s="11" t="s">
        <v>39</v>
      </c>
      <c r="CH247" s="28" t="s">
        <v>37</v>
      </c>
      <c r="CI247" s="13" t="s">
        <v>8</v>
      </c>
      <c r="CJ247" s="13"/>
      <c r="CK247" s="13"/>
      <c r="CL247" s="13"/>
      <c r="CM247" s="7" t="s">
        <v>25</v>
      </c>
      <c r="CN247" s="7"/>
      <c r="CO247" s="7"/>
      <c r="CP247" s="8" t="s">
        <v>10</v>
      </c>
      <c r="CQ247" s="8"/>
      <c r="CR247" s="8"/>
      <c r="CS247" s="9" t="s">
        <v>38</v>
      </c>
      <c r="CT247" s="10" t="s">
        <v>12</v>
      </c>
      <c r="CU247" s="29" t="s">
        <v>13</v>
      </c>
      <c r="CV247" s="11" t="s">
        <v>39</v>
      </c>
      <c r="DB247" s="28" t="s">
        <v>37</v>
      </c>
      <c r="DC247" s="13" t="s">
        <v>8</v>
      </c>
      <c r="DD247" s="13"/>
      <c r="DE247" s="13"/>
      <c r="DF247" s="13"/>
      <c r="DG247" s="7" t="s">
        <v>25</v>
      </c>
      <c r="DH247" s="7"/>
      <c r="DI247" s="7"/>
      <c r="DJ247" s="8" t="s">
        <v>10</v>
      </c>
      <c r="DK247" s="8"/>
      <c r="DL247" s="8"/>
      <c r="DM247" s="9" t="s">
        <v>38</v>
      </c>
      <c r="DN247" s="10" t="s">
        <v>12</v>
      </c>
      <c r="DO247" s="29" t="s">
        <v>13</v>
      </c>
      <c r="DP247" s="11" t="s">
        <v>39</v>
      </c>
      <c r="DV247" s="28" t="s">
        <v>37</v>
      </c>
      <c r="DW247" s="13" t="s">
        <v>8</v>
      </c>
      <c r="DX247" s="13"/>
      <c r="DY247" s="13"/>
      <c r="DZ247" s="13"/>
      <c r="EA247" s="7" t="s">
        <v>25</v>
      </c>
      <c r="EB247" s="7"/>
      <c r="EC247" s="7"/>
      <c r="ED247" s="8" t="s">
        <v>10</v>
      </c>
      <c r="EE247" s="8"/>
      <c r="EF247" s="8"/>
      <c r="EG247" s="9" t="s">
        <v>38</v>
      </c>
      <c r="EH247" s="10" t="s">
        <v>12</v>
      </c>
      <c r="EI247" s="29" t="s">
        <v>13</v>
      </c>
      <c r="EJ247" s="11" t="s">
        <v>39</v>
      </c>
    </row>
    <row r="248" s="1" customFormat="1" customHeight="1" spans="6:140">
      <c r="F248" s="30"/>
      <c r="G248" s="11" t="s">
        <v>40</v>
      </c>
      <c r="H248" s="11" t="s">
        <v>41</v>
      </c>
      <c r="I248" s="11" t="s">
        <v>21</v>
      </c>
      <c r="J248" s="13" t="s">
        <v>8</v>
      </c>
      <c r="K248" s="11" t="s">
        <v>23</v>
      </c>
      <c r="L248" s="11" t="s">
        <v>24</v>
      </c>
      <c r="M248" s="7" t="s">
        <v>25</v>
      </c>
      <c r="N248" s="11" t="s">
        <v>26</v>
      </c>
      <c r="O248" s="11" t="s">
        <v>27</v>
      </c>
      <c r="P248" s="8" t="s">
        <v>28</v>
      </c>
      <c r="Q248" s="9" t="s">
        <v>29</v>
      </c>
      <c r="R248" s="14"/>
      <c r="S248" s="29"/>
      <c r="T248" s="11"/>
      <c r="U248" s="1"/>
      <c r="V248" s="1"/>
      <c r="W248" s="1"/>
      <c r="X248" s="1"/>
      <c r="Y248" s="1"/>
      <c r="Z248" s="30"/>
      <c r="AA248" s="11" t="s">
        <v>40</v>
      </c>
      <c r="AB248" s="11" t="s">
        <v>41</v>
      </c>
      <c r="AC248" s="11" t="s">
        <v>21</v>
      </c>
      <c r="AD248" s="13" t="s">
        <v>8</v>
      </c>
      <c r="AE248" s="11" t="s">
        <v>23</v>
      </c>
      <c r="AF248" s="11" t="s">
        <v>24</v>
      </c>
      <c r="AG248" s="7" t="s">
        <v>25</v>
      </c>
      <c r="AH248" s="11" t="s">
        <v>26</v>
      </c>
      <c r="AI248" s="11" t="s">
        <v>27</v>
      </c>
      <c r="AJ248" s="8" t="s">
        <v>28</v>
      </c>
      <c r="AK248" s="9" t="s">
        <v>29</v>
      </c>
      <c r="AL248" s="14"/>
      <c r="AM248" s="29"/>
      <c r="AN248" s="11"/>
      <c r="AO248" s="1"/>
      <c r="AP248" s="1"/>
      <c r="AQ248" s="1"/>
      <c r="AR248" s="1"/>
      <c r="AS248" s="1"/>
      <c r="AT248" s="30"/>
      <c r="AU248" s="11" t="s">
        <v>40</v>
      </c>
      <c r="AV248" s="11" t="s">
        <v>41</v>
      </c>
      <c r="AW248" s="11" t="s">
        <v>21</v>
      </c>
      <c r="AX248" s="13" t="s">
        <v>8</v>
      </c>
      <c r="AY248" s="11" t="s">
        <v>23</v>
      </c>
      <c r="AZ248" s="11" t="s">
        <v>24</v>
      </c>
      <c r="BA248" s="7" t="s">
        <v>25</v>
      </c>
      <c r="BB248" s="11" t="s">
        <v>26</v>
      </c>
      <c r="BC248" s="11" t="s">
        <v>27</v>
      </c>
      <c r="BD248" s="8" t="s">
        <v>28</v>
      </c>
      <c r="BE248" s="9" t="s">
        <v>29</v>
      </c>
      <c r="BF248" s="14"/>
      <c r="BG248" s="29"/>
      <c r="BH248" s="11"/>
      <c r="BI248" s="1"/>
      <c r="BJ248" s="1"/>
      <c r="BK248" s="1"/>
      <c r="BL248" s="1"/>
      <c r="BM248" s="1"/>
      <c r="BN248" s="30"/>
      <c r="BO248" s="11" t="s">
        <v>40</v>
      </c>
      <c r="BP248" s="11" t="s">
        <v>41</v>
      </c>
      <c r="BQ248" s="11" t="s">
        <v>21</v>
      </c>
      <c r="BR248" s="13" t="s">
        <v>8</v>
      </c>
      <c r="BS248" s="11" t="s">
        <v>23</v>
      </c>
      <c r="BT248" s="11" t="s">
        <v>24</v>
      </c>
      <c r="BU248" s="7" t="s">
        <v>25</v>
      </c>
      <c r="BV248" s="11" t="s">
        <v>26</v>
      </c>
      <c r="BW248" s="11" t="s">
        <v>27</v>
      </c>
      <c r="BX248" s="8" t="s">
        <v>28</v>
      </c>
      <c r="BY248" s="9" t="s">
        <v>29</v>
      </c>
      <c r="BZ248" s="14"/>
      <c r="CA248" s="29"/>
      <c r="CB248" s="11"/>
      <c r="CC248" s="1"/>
      <c r="CD248" s="1"/>
      <c r="CE248" s="1"/>
      <c r="CF248" s="1"/>
      <c r="CG248" s="1"/>
      <c r="CH248" s="30"/>
      <c r="CI248" s="11" t="s">
        <v>40</v>
      </c>
      <c r="CJ248" s="11" t="s">
        <v>41</v>
      </c>
      <c r="CK248" s="11" t="s">
        <v>21</v>
      </c>
      <c r="CL248" s="13" t="s">
        <v>8</v>
      </c>
      <c r="CM248" s="11" t="s">
        <v>23</v>
      </c>
      <c r="CN248" s="11" t="s">
        <v>24</v>
      </c>
      <c r="CO248" s="7" t="s">
        <v>25</v>
      </c>
      <c r="CP248" s="11" t="s">
        <v>26</v>
      </c>
      <c r="CQ248" s="11" t="s">
        <v>27</v>
      </c>
      <c r="CR248" s="8" t="s">
        <v>28</v>
      </c>
      <c r="CS248" s="9" t="s">
        <v>29</v>
      </c>
      <c r="CT248" s="14"/>
      <c r="CU248" s="29"/>
      <c r="CV248" s="11"/>
      <c r="CW248" s="1"/>
      <c r="CX248" s="1"/>
      <c r="CY248" s="1"/>
      <c r="CZ248" s="1"/>
      <c r="DA248" s="1"/>
      <c r="DB248" s="30"/>
      <c r="DC248" s="11" t="s">
        <v>40</v>
      </c>
      <c r="DD248" s="11" t="s">
        <v>41</v>
      </c>
      <c r="DE248" s="11" t="s">
        <v>21</v>
      </c>
      <c r="DF248" s="13" t="s">
        <v>8</v>
      </c>
      <c r="DG248" s="11" t="s">
        <v>23</v>
      </c>
      <c r="DH248" s="11" t="s">
        <v>24</v>
      </c>
      <c r="DI248" s="7" t="s">
        <v>25</v>
      </c>
      <c r="DJ248" s="11" t="s">
        <v>26</v>
      </c>
      <c r="DK248" s="11" t="s">
        <v>27</v>
      </c>
      <c r="DL248" s="8" t="s">
        <v>28</v>
      </c>
      <c r="DM248" s="9" t="s">
        <v>29</v>
      </c>
      <c r="DN248" s="14"/>
      <c r="DO248" s="29"/>
      <c r="DP248" s="11"/>
      <c r="DQ248" s="1"/>
      <c r="DR248" s="1"/>
      <c r="DS248" s="1"/>
      <c r="DT248" s="1"/>
      <c r="DU248" s="1"/>
      <c r="DV248" s="30"/>
      <c r="DW248" s="11" t="s">
        <v>40</v>
      </c>
      <c r="DX248" s="11" t="s">
        <v>41</v>
      </c>
      <c r="DY248" s="11" t="s">
        <v>21</v>
      </c>
      <c r="DZ248" s="13" t="s">
        <v>8</v>
      </c>
      <c r="EA248" s="11" t="s">
        <v>23</v>
      </c>
      <c r="EB248" s="11" t="s">
        <v>24</v>
      </c>
      <c r="EC248" s="7" t="s">
        <v>25</v>
      </c>
      <c r="ED248" s="11" t="s">
        <v>26</v>
      </c>
      <c r="EE248" s="11" t="s">
        <v>27</v>
      </c>
      <c r="EF248" s="8" t="s">
        <v>28</v>
      </c>
      <c r="EG248" s="9" t="s">
        <v>29</v>
      </c>
      <c r="EH248" s="14"/>
      <c r="EI248" s="29"/>
      <c r="EJ248" s="11"/>
    </row>
    <row r="249" s="1" customFormat="1" customHeight="1" spans="6:140">
      <c r="F249" s="11">
        <f>_xlfn.RANK.EQ(S249,S249:S252,0)</f>
        <v>1</v>
      </c>
      <c r="G249" s="11">
        <v>1446.85</v>
      </c>
      <c r="H249" s="11">
        <v>1.8</v>
      </c>
      <c r="I249" s="12">
        <v>1.35</v>
      </c>
      <c r="J249" s="13">
        <f t="shared" ref="J249:J252" si="512">G249*H249*I249</f>
        <v>3515.8455</v>
      </c>
      <c r="K249" s="11">
        <v>680</v>
      </c>
      <c r="L249" s="11">
        <v>1.79</v>
      </c>
      <c r="M249" s="31">
        <f t="shared" ref="M249:M252" si="513">1+6*K249/(K249+2000)+L249</f>
        <v>4.31238805970149</v>
      </c>
      <c r="N249" s="11">
        <v>1</v>
      </c>
      <c r="O249" s="11">
        <v>2.38</v>
      </c>
      <c r="P249" s="8">
        <f t="shared" ref="P249:P252" si="514">1+N249*O249</f>
        <v>3.38</v>
      </c>
      <c r="Q249" s="9">
        <v>1.15</v>
      </c>
      <c r="R249" s="17">
        <v>1</v>
      </c>
      <c r="S249" s="18">
        <f t="shared" ref="S249:S252" si="515">J249*M249*Q249*P249*R249</f>
        <v>58933.4896284239</v>
      </c>
      <c r="T249" s="11">
        <f t="shared" ref="T249:T252" si="516">IF(F249=1,1,(IF(F249=2,2,12)))</f>
        <v>1</v>
      </c>
      <c r="Z249" s="11">
        <f>_xlfn.RANK.EQ(AM249,AM249:AM252,0)</f>
        <v>2</v>
      </c>
      <c r="AA249" s="11">
        <v>1446.85</v>
      </c>
      <c r="AB249" s="11">
        <v>1.8</v>
      </c>
      <c r="AC249" s="12">
        <v>1.35</v>
      </c>
      <c r="AD249" s="13">
        <f t="shared" ref="AD249:AD252" si="517">AA249*AB249*AC249</f>
        <v>3515.8455</v>
      </c>
      <c r="AE249" s="11">
        <v>680</v>
      </c>
      <c r="AF249" s="11">
        <v>1.79</v>
      </c>
      <c r="AG249" s="31">
        <f t="shared" ref="AG249:AG252" si="518">1+6*AE249/(AE249+2000)+AF249</f>
        <v>4.31238805970149</v>
      </c>
      <c r="AH249" s="11">
        <v>1</v>
      </c>
      <c r="AI249" s="11">
        <v>2.38</v>
      </c>
      <c r="AJ249" s="8">
        <f t="shared" ref="AJ249:AJ252" si="519">1+AH249*AI249</f>
        <v>3.38</v>
      </c>
      <c r="AK249" s="9">
        <v>1.15</v>
      </c>
      <c r="AL249" s="17">
        <v>1</v>
      </c>
      <c r="AM249" s="18">
        <f t="shared" ref="AM249:AM252" si="520">AD249*AG249*AK249*AJ249*AL249</f>
        <v>58933.4896284239</v>
      </c>
      <c r="AN249" s="11">
        <f t="shared" ref="AN249:AN252" si="521">IF(Z249=1,1,(IF(Z249=2,2,12)))</f>
        <v>2</v>
      </c>
      <c r="AT249" s="11">
        <f>_xlfn.RANK.EQ(BG249,BG249:BG252,0)</f>
        <v>1</v>
      </c>
      <c r="AU249" s="11">
        <v>1446.85</v>
      </c>
      <c r="AV249" s="11">
        <v>1.8</v>
      </c>
      <c r="AW249" s="12">
        <v>1.35</v>
      </c>
      <c r="AX249" s="13">
        <f t="shared" ref="AX249:AX252" si="522">AU249*AV249*AW249</f>
        <v>3515.8455</v>
      </c>
      <c r="AY249" s="11">
        <v>680</v>
      </c>
      <c r="AZ249" s="11">
        <v>1.79</v>
      </c>
      <c r="BA249" s="31">
        <f t="shared" ref="BA249:BA252" si="523">1+6*AY249/(AY249+2000)+AZ249</f>
        <v>4.31238805970149</v>
      </c>
      <c r="BB249" s="11">
        <v>1</v>
      </c>
      <c r="BC249" s="11">
        <v>2.38</v>
      </c>
      <c r="BD249" s="8">
        <f t="shared" ref="BD249:BD252" si="524">1+BB249*BC249</f>
        <v>3.38</v>
      </c>
      <c r="BE249" s="9">
        <v>1.15</v>
      </c>
      <c r="BF249" s="17">
        <v>1.015</v>
      </c>
      <c r="BG249" s="18">
        <f t="shared" ref="BG249:BG252" si="525">AX249*BA249*BE249*BD249*BF249</f>
        <v>59817.4919728503</v>
      </c>
      <c r="BH249" s="11">
        <f t="shared" ref="BH249:BH252" si="526">IF(AT249=1,1,(IF(AT249=2,2,12)))</f>
        <v>1</v>
      </c>
      <c r="BN249" s="11">
        <f>_xlfn.RANK.EQ(CA249,CA249:CA252,0)</f>
        <v>2</v>
      </c>
      <c r="BO249" s="11">
        <v>1446.85</v>
      </c>
      <c r="BP249" s="11">
        <v>1.8</v>
      </c>
      <c r="BQ249" s="12">
        <v>1.35</v>
      </c>
      <c r="BR249" s="13">
        <f t="shared" ref="BR249:BR252" si="527">BO249*BP249*BQ249</f>
        <v>3515.8455</v>
      </c>
      <c r="BS249" s="11">
        <v>680</v>
      </c>
      <c r="BT249" s="11">
        <v>1.79</v>
      </c>
      <c r="BU249" s="31">
        <f t="shared" ref="BU249:BU252" si="528">1+6*BS249/(BS249+2000)+BT249</f>
        <v>4.31238805970149</v>
      </c>
      <c r="BV249" s="11">
        <v>1</v>
      </c>
      <c r="BW249" s="11">
        <v>2.38</v>
      </c>
      <c r="BX249" s="8">
        <f t="shared" ref="BX249:BX252" si="529">1+BV249*BW249</f>
        <v>3.38</v>
      </c>
      <c r="BY249" s="9">
        <v>1.15</v>
      </c>
      <c r="BZ249" s="17">
        <v>1.015</v>
      </c>
      <c r="CA249" s="18">
        <f t="shared" ref="CA249:CA252" si="530">BR249*BU249*BY249*BX249*BZ249</f>
        <v>59817.4919728503</v>
      </c>
      <c r="CB249" s="11">
        <f t="shared" ref="CB249:CB252" si="531">IF(BN249=1,1,(IF(BN249=2,2,12)))</f>
        <v>2</v>
      </c>
      <c r="CH249" s="11">
        <f>_xlfn.RANK.EQ(CU249,CU249:CU252,0)</f>
        <v>1</v>
      </c>
      <c r="CI249" s="11">
        <v>1446.85</v>
      </c>
      <c r="CJ249" s="11">
        <v>1.8</v>
      </c>
      <c r="CK249" s="12">
        <v>1.35</v>
      </c>
      <c r="CL249" s="13">
        <f t="shared" ref="CL249:CL252" si="532">CI249*CJ249*CK249</f>
        <v>3515.8455</v>
      </c>
      <c r="CM249" s="11">
        <v>680</v>
      </c>
      <c r="CN249" s="11">
        <v>1.79</v>
      </c>
      <c r="CO249" s="31">
        <f t="shared" ref="CO249:CO252" si="533">1+6*CM249/(CM249+2000)+CN249</f>
        <v>4.31238805970149</v>
      </c>
      <c r="CP249" s="11">
        <v>1</v>
      </c>
      <c r="CQ249" s="11">
        <v>2.38</v>
      </c>
      <c r="CR249" s="8">
        <f t="shared" ref="CR249:CR252" si="534">1+CP249*CQ249</f>
        <v>3.38</v>
      </c>
      <c r="CS249" s="9">
        <v>1.15</v>
      </c>
      <c r="CT249" s="17">
        <v>1.085</v>
      </c>
      <c r="CU249" s="18">
        <f t="shared" ref="CU249:CU252" si="535">CL249*CO249*CS249*CR249*CT249</f>
        <v>63942.83624684</v>
      </c>
      <c r="CV249" s="11">
        <f t="shared" ref="CV249:CV252" si="536">IF(CH249=1,1,(IF(CH249=2,2,12)))</f>
        <v>1</v>
      </c>
      <c r="DB249" s="11">
        <f>_xlfn.RANK.EQ(DO249,DO249:DO252,0)</f>
        <v>2</v>
      </c>
      <c r="DC249" s="11">
        <v>1446.85</v>
      </c>
      <c r="DD249" s="11">
        <v>1.8</v>
      </c>
      <c r="DE249" s="12">
        <v>1.35</v>
      </c>
      <c r="DF249" s="13">
        <f t="shared" ref="DF249:DF252" si="537">DC249*DD249*DE249</f>
        <v>3515.8455</v>
      </c>
      <c r="DG249" s="11">
        <v>680</v>
      </c>
      <c r="DH249" s="11">
        <v>1.79</v>
      </c>
      <c r="DI249" s="31">
        <f t="shared" ref="DI249:DI252" si="538">1+6*DG249/(DG249+2000)+DH249</f>
        <v>4.31238805970149</v>
      </c>
      <c r="DJ249" s="11">
        <v>1</v>
      </c>
      <c r="DK249" s="11">
        <v>2.38</v>
      </c>
      <c r="DL249" s="8">
        <f t="shared" ref="DL249:DL252" si="539">1+DJ249*DK249</f>
        <v>3.38</v>
      </c>
      <c r="DM249" s="9">
        <v>1.15</v>
      </c>
      <c r="DN249" s="17">
        <v>1.085</v>
      </c>
      <c r="DO249" s="18">
        <f t="shared" ref="DO249:DO252" si="540">DF249*DI249*DM249*DL249*DN249</f>
        <v>63942.83624684</v>
      </c>
      <c r="DP249" s="11">
        <f t="shared" ref="DP249:DP252" si="541">IF(DB249=1,1,(IF(DB249=2,2,12)))</f>
        <v>2</v>
      </c>
      <c r="DV249" s="11">
        <f>_xlfn.RANK.EQ(EI249,EI249:EI252,0)</f>
        <v>2</v>
      </c>
      <c r="DW249" s="11">
        <v>1446.85</v>
      </c>
      <c r="DX249" s="11">
        <v>1.8</v>
      </c>
      <c r="DY249" s="12">
        <v>1.35</v>
      </c>
      <c r="DZ249" s="13">
        <f t="shared" ref="DZ249:DZ252" si="542">DW249*DX249*DY249</f>
        <v>3515.8455</v>
      </c>
      <c r="EA249" s="11">
        <v>680</v>
      </c>
      <c r="EB249" s="11">
        <v>2.32</v>
      </c>
      <c r="EC249" s="31">
        <f t="shared" ref="EC249:EC252" si="543">1+6*EA249/(EA249+2000)+EB249</f>
        <v>4.84238805970149</v>
      </c>
      <c r="ED249" s="11">
        <v>1</v>
      </c>
      <c r="EE249" s="11">
        <v>3.18</v>
      </c>
      <c r="EF249" s="8">
        <f t="shared" ref="EF249:EF252" si="544">1+ED249*EE249</f>
        <v>4.18</v>
      </c>
      <c r="EG249" s="9">
        <v>1.15</v>
      </c>
      <c r="EH249" s="17">
        <v>1.2</v>
      </c>
      <c r="EI249" s="18">
        <f t="shared" ref="EI249:EI252" si="545">DZ249*EC249*EG249*EF249*EH249</f>
        <v>98207.5191706413</v>
      </c>
      <c r="EJ249" s="11">
        <f t="shared" ref="EJ249:EJ252" si="546">IF(DV249=1,1,(IF(DV249=2,2,12)))</f>
        <v>2</v>
      </c>
    </row>
    <row r="250" s="1" customFormat="1" customHeight="1" spans="6:140">
      <c r="F250" s="11">
        <f>_xlfn.RANK.EQ(S250,S249:S252,0)</f>
        <v>3</v>
      </c>
      <c r="G250" s="11">
        <v>1446.85</v>
      </c>
      <c r="H250" s="11">
        <v>1.8</v>
      </c>
      <c r="I250" s="12">
        <v>1.35</v>
      </c>
      <c r="J250" s="13">
        <f t="shared" si="512"/>
        <v>3515.8455</v>
      </c>
      <c r="K250" s="11">
        <v>440</v>
      </c>
      <c r="L250" s="11">
        <v>1.73</v>
      </c>
      <c r="M250" s="31">
        <f t="shared" si="513"/>
        <v>3.81196721311475</v>
      </c>
      <c r="N250" s="11">
        <v>0.95</v>
      </c>
      <c r="O250" s="11">
        <v>2.09</v>
      </c>
      <c r="P250" s="8">
        <f t="shared" si="514"/>
        <v>2.9855</v>
      </c>
      <c r="Q250" s="9">
        <v>1.15</v>
      </c>
      <c r="R250" s="17">
        <v>1</v>
      </c>
      <c r="S250" s="18">
        <f t="shared" si="515"/>
        <v>46014.4096660964</v>
      </c>
      <c r="T250" s="11">
        <f t="shared" si="516"/>
        <v>12</v>
      </c>
      <c r="Z250" s="11">
        <f>_xlfn.RANK.EQ(AM250,AM249:AM252,0)</f>
        <v>3</v>
      </c>
      <c r="AA250" s="11">
        <v>1446.85</v>
      </c>
      <c r="AB250" s="11">
        <v>1.8</v>
      </c>
      <c r="AC250" s="12">
        <v>1.35</v>
      </c>
      <c r="AD250" s="13">
        <f t="shared" si="517"/>
        <v>3515.8455</v>
      </c>
      <c r="AE250" s="11">
        <v>440</v>
      </c>
      <c r="AF250" s="11">
        <v>1.73</v>
      </c>
      <c r="AG250" s="31">
        <f t="shared" si="518"/>
        <v>3.81196721311475</v>
      </c>
      <c r="AH250" s="11">
        <v>0.95</v>
      </c>
      <c r="AI250" s="11">
        <v>2.09</v>
      </c>
      <c r="AJ250" s="8">
        <f t="shared" si="519"/>
        <v>2.9855</v>
      </c>
      <c r="AK250" s="9">
        <v>1.15</v>
      </c>
      <c r="AL250" s="17">
        <v>1</v>
      </c>
      <c r="AM250" s="18">
        <f t="shared" si="520"/>
        <v>46014.4096660964</v>
      </c>
      <c r="AN250" s="11">
        <f t="shared" si="521"/>
        <v>12</v>
      </c>
      <c r="AT250" s="11">
        <f>_xlfn.RANK.EQ(BG250,BG249:BG252,0)</f>
        <v>3</v>
      </c>
      <c r="AU250" s="11">
        <v>1446.85</v>
      </c>
      <c r="AV250" s="11">
        <v>1.8</v>
      </c>
      <c r="AW250" s="12">
        <v>1.35</v>
      </c>
      <c r="AX250" s="13">
        <f t="shared" si="522"/>
        <v>3515.8455</v>
      </c>
      <c r="AY250" s="11">
        <v>440</v>
      </c>
      <c r="AZ250" s="11">
        <v>1.73</v>
      </c>
      <c r="BA250" s="31">
        <f t="shared" si="523"/>
        <v>3.81196721311475</v>
      </c>
      <c r="BB250" s="11">
        <v>0.95</v>
      </c>
      <c r="BC250" s="11">
        <v>2.09</v>
      </c>
      <c r="BD250" s="8">
        <f t="shared" si="524"/>
        <v>2.9855</v>
      </c>
      <c r="BE250" s="9">
        <v>1.15</v>
      </c>
      <c r="BF250" s="17">
        <v>1.015</v>
      </c>
      <c r="BG250" s="18">
        <f t="shared" si="525"/>
        <v>46704.6258110879</v>
      </c>
      <c r="BH250" s="11">
        <f t="shared" si="526"/>
        <v>12</v>
      </c>
      <c r="BN250" s="11">
        <f>_xlfn.RANK.EQ(CA250,CA249:CA252,0)</f>
        <v>3</v>
      </c>
      <c r="BO250" s="11">
        <v>1446.85</v>
      </c>
      <c r="BP250" s="11">
        <v>1.8</v>
      </c>
      <c r="BQ250" s="12">
        <v>1.35</v>
      </c>
      <c r="BR250" s="13">
        <f t="shared" si="527"/>
        <v>3515.8455</v>
      </c>
      <c r="BS250" s="11">
        <v>440</v>
      </c>
      <c r="BT250" s="11">
        <v>1.73</v>
      </c>
      <c r="BU250" s="31">
        <f t="shared" si="528"/>
        <v>3.81196721311475</v>
      </c>
      <c r="BV250" s="11">
        <v>0.95</v>
      </c>
      <c r="BW250" s="11">
        <v>2.09</v>
      </c>
      <c r="BX250" s="8">
        <f t="shared" si="529"/>
        <v>2.9855</v>
      </c>
      <c r="BY250" s="9">
        <v>1.15</v>
      </c>
      <c r="BZ250" s="17">
        <v>1.015</v>
      </c>
      <c r="CA250" s="18">
        <f t="shared" si="530"/>
        <v>46704.6258110879</v>
      </c>
      <c r="CB250" s="11">
        <f t="shared" si="531"/>
        <v>12</v>
      </c>
      <c r="CH250" s="11">
        <f>_xlfn.RANK.EQ(CU250,CU249:CU252,0)</f>
        <v>3</v>
      </c>
      <c r="CI250" s="11">
        <v>1446.85</v>
      </c>
      <c r="CJ250" s="11">
        <v>1.8</v>
      </c>
      <c r="CK250" s="12">
        <v>1.35</v>
      </c>
      <c r="CL250" s="13">
        <f t="shared" si="532"/>
        <v>3515.8455</v>
      </c>
      <c r="CM250" s="11">
        <v>440</v>
      </c>
      <c r="CN250" s="11">
        <v>1.73</v>
      </c>
      <c r="CO250" s="31">
        <f t="shared" si="533"/>
        <v>3.81196721311475</v>
      </c>
      <c r="CP250" s="11">
        <v>0.95</v>
      </c>
      <c r="CQ250" s="11">
        <v>2.09</v>
      </c>
      <c r="CR250" s="8">
        <f t="shared" si="534"/>
        <v>2.9855</v>
      </c>
      <c r="CS250" s="9">
        <v>1.15</v>
      </c>
      <c r="CT250" s="17">
        <v>1.085</v>
      </c>
      <c r="CU250" s="18">
        <f t="shared" si="535"/>
        <v>49925.6344877146</v>
      </c>
      <c r="CV250" s="11">
        <f t="shared" si="536"/>
        <v>12</v>
      </c>
      <c r="DB250" s="11">
        <f>_xlfn.RANK.EQ(DO250,DO249:DO252,0)</f>
        <v>3</v>
      </c>
      <c r="DC250" s="11">
        <v>1446.85</v>
      </c>
      <c r="DD250" s="11">
        <v>1.8</v>
      </c>
      <c r="DE250" s="12">
        <v>1.35</v>
      </c>
      <c r="DF250" s="13">
        <f t="shared" si="537"/>
        <v>3515.8455</v>
      </c>
      <c r="DG250" s="11">
        <v>440</v>
      </c>
      <c r="DH250" s="11">
        <v>1.73</v>
      </c>
      <c r="DI250" s="31">
        <f t="shared" si="538"/>
        <v>3.81196721311475</v>
      </c>
      <c r="DJ250" s="11">
        <v>0.95</v>
      </c>
      <c r="DK250" s="11">
        <v>2.09</v>
      </c>
      <c r="DL250" s="8">
        <f t="shared" si="539"/>
        <v>2.9855</v>
      </c>
      <c r="DM250" s="9">
        <v>1.15</v>
      </c>
      <c r="DN250" s="17">
        <v>1.085</v>
      </c>
      <c r="DO250" s="18">
        <f t="shared" si="540"/>
        <v>49925.6344877146</v>
      </c>
      <c r="DP250" s="11">
        <f t="shared" si="541"/>
        <v>12</v>
      </c>
      <c r="DV250" s="11">
        <f>_xlfn.RANK.EQ(EI250,EI249:EI252,0)</f>
        <v>3</v>
      </c>
      <c r="DW250" s="11">
        <v>1446.85</v>
      </c>
      <c r="DX250" s="11">
        <v>1.8</v>
      </c>
      <c r="DY250" s="12">
        <v>1.35</v>
      </c>
      <c r="DZ250" s="13">
        <f t="shared" si="542"/>
        <v>3515.8455</v>
      </c>
      <c r="EA250" s="11">
        <v>440</v>
      </c>
      <c r="EB250" s="11">
        <v>1.82</v>
      </c>
      <c r="EC250" s="31">
        <f t="shared" si="543"/>
        <v>3.90196721311475</v>
      </c>
      <c r="ED250" s="11">
        <v>0.95</v>
      </c>
      <c r="EE250" s="11">
        <v>2.91</v>
      </c>
      <c r="EF250" s="8">
        <f t="shared" si="544"/>
        <v>3.7645</v>
      </c>
      <c r="EG250" s="9">
        <v>1.15</v>
      </c>
      <c r="EH250" s="17">
        <v>1.2</v>
      </c>
      <c r="EI250" s="18">
        <f t="shared" si="545"/>
        <v>71268.8557281625</v>
      </c>
      <c r="EJ250" s="11">
        <f t="shared" si="546"/>
        <v>12</v>
      </c>
    </row>
    <row r="251" s="1" customFormat="1" customHeight="1" spans="6:140">
      <c r="F251" s="11">
        <f>_xlfn.RANK.EQ(S251,S249:S252,0)</f>
        <v>2</v>
      </c>
      <c r="G251" s="11">
        <v>1446.85</v>
      </c>
      <c r="H251" s="11">
        <v>1.8</v>
      </c>
      <c r="I251" s="12">
        <v>1.35</v>
      </c>
      <c r="J251" s="13">
        <f t="shared" si="512"/>
        <v>3515.8455</v>
      </c>
      <c r="K251" s="11">
        <v>490</v>
      </c>
      <c r="L251" s="11">
        <v>2.33</v>
      </c>
      <c r="M251" s="31">
        <f t="shared" si="513"/>
        <v>4.51072289156627</v>
      </c>
      <c r="N251" s="11">
        <v>0.89</v>
      </c>
      <c r="O251" s="11">
        <v>1.78</v>
      </c>
      <c r="P251" s="8">
        <f t="shared" si="514"/>
        <v>2.5842</v>
      </c>
      <c r="Q251" s="9">
        <v>1.15</v>
      </c>
      <c r="R251" s="17">
        <v>1</v>
      </c>
      <c r="S251" s="18">
        <f t="shared" si="515"/>
        <v>47130.2661755264</v>
      </c>
      <c r="T251" s="11">
        <f t="shared" si="516"/>
        <v>2</v>
      </c>
      <c r="Z251" s="11">
        <f>_xlfn.RANK.EQ(AM251,AM249:AM252,0)</f>
        <v>1</v>
      </c>
      <c r="AA251" s="11">
        <v>1446.85</v>
      </c>
      <c r="AB251" s="11">
        <v>1.8</v>
      </c>
      <c r="AC251" s="12">
        <v>1.35</v>
      </c>
      <c r="AD251" s="13">
        <f t="shared" si="517"/>
        <v>3515.8455</v>
      </c>
      <c r="AE251" s="11">
        <v>450</v>
      </c>
      <c r="AF251" s="11">
        <v>2.33</v>
      </c>
      <c r="AG251" s="31">
        <f t="shared" si="518"/>
        <v>4.43204081632653</v>
      </c>
      <c r="AH251" s="11">
        <v>1</v>
      </c>
      <c r="AI251" s="11">
        <v>2.71</v>
      </c>
      <c r="AJ251" s="8">
        <f t="shared" si="519"/>
        <v>3.71</v>
      </c>
      <c r="AK251" s="9">
        <v>1.15</v>
      </c>
      <c r="AL251" s="17">
        <v>1</v>
      </c>
      <c r="AM251" s="18">
        <f t="shared" si="520"/>
        <v>66482.1848471046</v>
      </c>
      <c r="AN251" s="11">
        <f t="shared" si="521"/>
        <v>1</v>
      </c>
      <c r="AT251" s="11">
        <f>_xlfn.RANK.EQ(BG251,BG249:BG252,0)</f>
        <v>2</v>
      </c>
      <c r="AU251" s="11">
        <v>1446.85</v>
      </c>
      <c r="AV251" s="11">
        <v>1.8</v>
      </c>
      <c r="AW251" s="12">
        <v>1.35</v>
      </c>
      <c r="AX251" s="13">
        <f t="shared" si="522"/>
        <v>3515.8455</v>
      </c>
      <c r="AY251" s="11">
        <v>490</v>
      </c>
      <c r="AZ251" s="11">
        <v>2.33</v>
      </c>
      <c r="BA251" s="31">
        <f t="shared" si="523"/>
        <v>4.51072289156627</v>
      </c>
      <c r="BB251" s="11">
        <v>0.93</v>
      </c>
      <c r="BC251" s="11">
        <v>1.85</v>
      </c>
      <c r="BD251" s="8">
        <f t="shared" si="524"/>
        <v>2.7205</v>
      </c>
      <c r="BE251" s="9">
        <v>1.15</v>
      </c>
      <c r="BF251" s="17">
        <v>1.015</v>
      </c>
      <c r="BG251" s="18">
        <f t="shared" si="525"/>
        <v>50360.3271679736</v>
      </c>
      <c r="BH251" s="11">
        <f t="shared" si="526"/>
        <v>2</v>
      </c>
      <c r="BN251" s="11">
        <f>_xlfn.RANK.EQ(CA251,CA249:CA252,0)</f>
        <v>1</v>
      </c>
      <c r="BO251" s="11">
        <v>1446.85</v>
      </c>
      <c r="BP251" s="11">
        <v>1.8</v>
      </c>
      <c r="BQ251" s="12">
        <v>1.35</v>
      </c>
      <c r="BR251" s="13">
        <f t="shared" si="527"/>
        <v>3515.8455</v>
      </c>
      <c r="BS251" s="11">
        <v>490</v>
      </c>
      <c r="BT251" s="11">
        <v>2.33</v>
      </c>
      <c r="BU251" s="31">
        <f t="shared" si="528"/>
        <v>4.51072289156627</v>
      </c>
      <c r="BV251" s="11">
        <v>1</v>
      </c>
      <c r="BW251" s="11">
        <v>2.71</v>
      </c>
      <c r="BX251" s="8">
        <f t="shared" si="529"/>
        <v>3.71</v>
      </c>
      <c r="BY251" s="9">
        <v>1.15</v>
      </c>
      <c r="BZ251" s="17">
        <v>1.015</v>
      </c>
      <c r="CA251" s="18">
        <f t="shared" si="530"/>
        <v>68677.3805525389</v>
      </c>
      <c r="CB251" s="11">
        <f t="shared" si="531"/>
        <v>1</v>
      </c>
      <c r="CH251" s="11">
        <f>_xlfn.RANK.EQ(CU251,CU249:CU252,0)</f>
        <v>2</v>
      </c>
      <c r="CI251" s="11">
        <v>1446.85</v>
      </c>
      <c r="CJ251" s="11">
        <v>1.8</v>
      </c>
      <c r="CK251" s="12">
        <v>1.35</v>
      </c>
      <c r="CL251" s="13">
        <f t="shared" si="532"/>
        <v>3515.8455</v>
      </c>
      <c r="CM251" s="11">
        <v>490</v>
      </c>
      <c r="CN251" s="11">
        <v>2.33</v>
      </c>
      <c r="CO251" s="31">
        <f t="shared" si="533"/>
        <v>4.51072289156627</v>
      </c>
      <c r="CP251" s="11">
        <v>0.93</v>
      </c>
      <c r="CQ251" s="11">
        <v>1.85</v>
      </c>
      <c r="CR251" s="8">
        <f t="shared" si="534"/>
        <v>2.7205</v>
      </c>
      <c r="CS251" s="9">
        <v>1.15</v>
      </c>
      <c r="CT251" s="17">
        <v>1.085</v>
      </c>
      <c r="CU251" s="18">
        <f t="shared" si="535"/>
        <v>53833.453179558</v>
      </c>
      <c r="CV251" s="11">
        <f t="shared" si="536"/>
        <v>2</v>
      </c>
      <c r="DB251" s="11">
        <f>_xlfn.RANK.EQ(DO251,DO249:DO252,0)</f>
        <v>1</v>
      </c>
      <c r="DC251" s="11">
        <v>1446.85</v>
      </c>
      <c r="DD251" s="11">
        <v>1.8</v>
      </c>
      <c r="DE251" s="12">
        <v>1.35</v>
      </c>
      <c r="DF251" s="13">
        <f t="shared" si="537"/>
        <v>3515.8455</v>
      </c>
      <c r="DG251" s="11">
        <v>490</v>
      </c>
      <c r="DH251" s="11">
        <v>2.33</v>
      </c>
      <c r="DI251" s="31">
        <f t="shared" si="538"/>
        <v>4.51072289156627</v>
      </c>
      <c r="DJ251" s="11">
        <v>1</v>
      </c>
      <c r="DK251" s="11">
        <v>2.71</v>
      </c>
      <c r="DL251" s="8">
        <f t="shared" si="539"/>
        <v>3.71</v>
      </c>
      <c r="DM251" s="9">
        <v>1.15</v>
      </c>
      <c r="DN251" s="17">
        <v>1.085</v>
      </c>
      <c r="DO251" s="18">
        <f t="shared" si="540"/>
        <v>73413.7516251278</v>
      </c>
      <c r="DP251" s="11">
        <f t="shared" si="541"/>
        <v>1</v>
      </c>
      <c r="DV251" s="11">
        <f>_xlfn.RANK.EQ(EI251,EI249:EI252,0)</f>
        <v>1</v>
      </c>
      <c r="DW251" s="11">
        <v>1446.85</v>
      </c>
      <c r="DX251" s="11">
        <v>1.8</v>
      </c>
      <c r="DY251" s="12">
        <v>1.35</v>
      </c>
      <c r="DZ251" s="13">
        <f t="shared" si="542"/>
        <v>3515.8455</v>
      </c>
      <c r="EA251" s="11">
        <v>490</v>
      </c>
      <c r="EB251" s="11">
        <v>2.42</v>
      </c>
      <c r="EC251" s="31">
        <f t="shared" si="543"/>
        <v>4.60072289156627</v>
      </c>
      <c r="ED251" s="11">
        <v>1</v>
      </c>
      <c r="EE251" s="11">
        <v>3.51</v>
      </c>
      <c r="EF251" s="8">
        <f t="shared" si="544"/>
        <v>4.51</v>
      </c>
      <c r="EG251" s="9">
        <v>1.15</v>
      </c>
      <c r="EH251" s="17">
        <v>1.2</v>
      </c>
      <c r="EI251" s="18">
        <f t="shared" si="545"/>
        <v>100672.6466802</v>
      </c>
      <c r="EJ251" s="11">
        <f t="shared" si="546"/>
        <v>1</v>
      </c>
    </row>
    <row r="252" s="1" customFormat="1" customHeight="1" spans="6:140">
      <c r="F252" s="11">
        <f>_xlfn.RANK.EQ(S252,S249:S252,0)</f>
        <v>4</v>
      </c>
      <c r="G252" s="11">
        <v>0</v>
      </c>
      <c r="H252" s="11">
        <v>1.8</v>
      </c>
      <c r="I252" s="12">
        <v>1.35</v>
      </c>
      <c r="J252" s="13">
        <f t="shared" si="512"/>
        <v>0</v>
      </c>
      <c r="K252" s="11">
        <v>0</v>
      </c>
      <c r="L252" s="11">
        <v>0.2</v>
      </c>
      <c r="M252" s="31">
        <f t="shared" si="513"/>
        <v>1.2</v>
      </c>
      <c r="N252" s="28">
        <v>0.7</v>
      </c>
      <c r="O252" s="28">
        <v>1.5</v>
      </c>
      <c r="P252" s="8">
        <f t="shared" si="514"/>
        <v>2.05</v>
      </c>
      <c r="Q252" s="9">
        <v>1.15</v>
      </c>
      <c r="R252" s="17">
        <v>1</v>
      </c>
      <c r="S252" s="18">
        <f t="shared" si="515"/>
        <v>0</v>
      </c>
      <c r="T252" s="28">
        <f t="shared" si="516"/>
        <v>12</v>
      </c>
      <c r="Z252" s="11">
        <f>_xlfn.RANK.EQ(AM252,AM249:AM252,0)</f>
        <v>4</v>
      </c>
      <c r="AA252" s="11">
        <v>0</v>
      </c>
      <c r="AB252" s="11">
        <v>1.8</v>
      </c>
      <c r="AC252" s="12">
        <v>1.35</v>
      </c>
      <c r="AD252" s="13">
        <f t="shared" si="517"/>
        <v>0</v>
      </c>
      <c r="AE252" s="11">
        <v>0</v>
      </c>
      <c r="AF252" s="11">
        <v>0.2</v>
      </c>
      <c r="AG252" s="31">
        <f t="shared" si="518"/>
        <v>1.2</v>
      </c>
      <c r="AH252" s="28">
        <v>0.7</v>
      </c>
      <c r="AI252" s="28">
        <v>1.5</v>
      </c>
      <c r="AJ252" s="8">
        <f t="shared" si="519"/>
        <v>2.05</v>
      </c>
      <c r="AK252" s="9">
        <v>1.15</v>
      </c>
      <c r="AL252" s="17">
        <v>1</v>
      </c>
      <c r="AM252" s="18">
        <f t="shared" si="520"/>
        <v>0</v>
      </c>
      <c r="AN252" s="28">
        <f t="shared" si="521"/>
        <v>12</v>
      </c>
      <c r="AT252" s="11">
        <f>_xlfn.RANK.EQ(BG252,BG249:BG252,0)</f>
        <v>4</v>
      </c>
      <c r="AU252" s="11">
        <v>0</v>
      </c>
      <c r="AV252" s="11">
        <v>1.8</v>
      </c>
      <c r="AW252" s="12">
        <v>1.35</v>
      </c>
      <c r="AX252" s="13">
        <f t="shared" si="522"/>
        <v>0</v>
      </c>
      <c r="AY252" s="11">
        <v>0</v>
      </c>
      <c r="AZ252" s="11">
        <v>0.2</v>
      </c>
      <c r="BA252" s="31">
        <f t="shared" si="523"/>
        <v>1.2</v>
      </c>
      <c r="BB252" s="28">
        <v>0.7</v>
      </c>
      <c r="BC252" s="28">
        <v>1.5</v>
      </c>
      <c r="BD252" s="8">
        <f t="shared" si="524"/>
        <v>2.05</v>
      </c>
      <c r="BE252" s="9">
        <v>1.15</v>
      </c>
      <c r="BF252" s="17">
        <v>1.015</v>
      </c>
      <c r="BG252" s="18">
        <f t="shared" si="525"/>
        <v>0</v>
      </c>
      <c r="BH252" s="28">
        <f t="shared" si="526"/>
        <v>12</v>
      </c>
      <c r="BN252" s="11">
        <f>_xlfn.RANK.EQ(CA252,CA249:CA252,0)</f>
        <v>4</v>
      </c>
      <c r="BO252" s="11">
        <v>0</v>
      </c>
      <c r="BP252" s="11">
        <v>1.8</v>
      </c>
      <c r="BQ252" s="12">
        <v>1.35</v>
      </c>
      <c r="BR252" s="13">
        <f t="shared" si="527"/>
        <v>0</v>
      </c>
      <c r="BS252" s="11">
        <v>0</v>
      </c>
      <c r="BT252" s="11">
        <v>0.2</v>
      </c>
      <c r="BU252" s="31">
        <f t="shared" si="528"/>
        <v>1.2</v>
      </c>
      <c r="BV252" s="28">
        <v>0.7</v>
      </c>
      <c r="BW252" s="28">
        <v>1.5</v>
      </c>
      <c r="BX252" s="8">
        <f t="shared" si="529"/>
        <v>2.05</v>
      </c>
      <c r="BY252" s="9">
        <v>1.15</v>
      </c>
      <c r="BZ252" s="17">
        <v>1.015</v>
      </c>
      <c r="CA252" s="18">
        <f t="shared" si="530"/>
        <v>0</v>
      </c>
      <c r="CB252" s="28">
        <f t="shared" si="531"/>
        <v>12</v>
      </c>
      <c r="CH252" s="11">
        <f>_xlfn.RANK.EQ(CU252,CU249:CU252,0)</f>
        <v>4</v>
      </c>
      <c r="CI252" s="11">
        <v>0</v>
      </c>
      <c r="CJ252" s="11">
        <v>1.8</v>
      </c>
      <c r="CK252" s="12">
        <v>1.35</v>
      </c>
      <c r="CL252" s="13">
        <f t="shared" si="532"/>
        <v>0</v>
      </c>
      <c r="CM252" s="11">
        <v>0</v>
      </c>
      <c r="CN252" s="11">
        <v>0.2</v>
      </c>
      <c r="CO252" s="31">
        <f t="shared" si="533"/>
        <v>1.2</v>
      </c>
      <c r="CP252" s="28">
        <v>0.7</v>
      </c>
      <c r="CQ252" s="28">
        <v>1.5</v>
      </c>
      <c r="CR252" s="8">
        <f t="shared" si="534"/>
        <v>2.05</v>
      </c>
      <c r="CS252" s="9">
        <v>1.15</v>
      </c>
      <c r="CT252" s="17">
        <v>1.085</v>
      </c>
      <c r="CU252" s="18">
        <f t="shared" si="535"/>
        <v>0</v>
      </c>
      <c r="CV252" s="28">
        <f t="shared" si="536"/>
        <v>12</v>
      </c>
      <c r="DB252" s="11">
        <f>_xlfn.RANK.EQ(DO252,DO249:DO252,0)</f>
        <v>4</v>
      </c>
      <c r="DC252" s="11">
        <v>0</v>
      </c>
      <c r="DD252" s="11">
        <v>1.8</v>
      </c>
      <c r="DE252" s="12">
        <v>1.35</v>
      </c>
      <c r="DF252" s="13">
        <f t="shared" si="537"/>
        <v>0</v>
      </c>
      <c r="DG252" s="11">
        <v>0</v>
      </c>
      <c r="DH252" s="11">
        <v>0.2</v>
      </c>
      <c r="DI252" s="31">
        <f t="shared" si="538"/>
        <v>1.2</v>
      </c>
      <c r="DJ252" s="28">
        <v>0.7</v>
      </c>
      <c r="DK252" s="28">
        <v>1.5</v>
      </c>
      <c r="DL252" s="8">
        <f t="shared" si="539"/>
        <v>2.05</v>
      </c>
      <c r="DM252" s="9">
        <v>1.15</v>
      </c>
      <c r="DN252" s="17">
        <v>1.085</v>
      </c>
      <c r="DO252" s="18">
        <f t="shared" si="540"/>
        <v>0</v>
      </c>
      <c r="DP252" s="28">
        <f t="shared" si="541"/>
        <v>12</v>
      </c>
      <c r="DV252" s="11">
        <f>_xlfn.RANK.EQ(EI252,EI249:EI252,0)</f>
        <v>4</v>
      </c>
      <c r="DW252" s="11">
        <v>0</v>
      </c>
      <c r="DX252" s="11">
        <v>1.8</v>
      </c>
      <c r="DY252" s="12">
        <v>1.35</v>
      </c>
      <c r="DZ252" s="13">
        <f t="shared" si="542"/>
        <v>0</v>
      </c>
      <c r="EA252" s="11">
        <v>0</v>
      </c>
      <c r="EB252" s="11">
        <v>0.2</v>
      </c>
      <c r="EC252" s="31">
        <f t="shared" si="543"/>
        <v>1.2</v>
      </c>
      <c r="ED252" s="28">
        <v>0.7</v>
      </c>
      <c r="EE252" s="28">
        <v>1.5</v>
      </c>
      <c r="EF252" s="8">
        <f t="shared" si="544"/>
        <v>2.05</v>
      </c>
      <c r="EG252" s="9">
        <v>1.15</v>
      </c>
      <c r="EH252" s="17">
        <v>1.2</v>
      </c>
      <c r="EI252" s="18">
        <f t="shared" si="545"/>
        <v>0</v>
      </c>
      <c r="EJ252" s="28">
        <f t="shared" si="546"/>
        <v>12</v>
      </c>
    </row>
    <row r="253" s="1" customFormat="1" customHeight="1" spans="6:140">
      <c r="F253" s="32" t="s">
        <v>42</v>
      </c>
      <c r="G253" s="33">
        <f>LARGE(S249:S252,1)/1</f>
        <v>58933.4896284239</v>
      </c>
      <c r="H253" s="32" t="s">
        <v>43</v>
      </c>
      <c r="I253" s="33">
        <f>LARGE(S249:S252,2)/2</f>
        <v>23565.1330877632</v>
      </c>
      <c r="J253" s="32" t="s">
        <v>44</v>
      </c>
      <c r="K253" s="33">
        <f>LARGE(S249:S252,3)/12</f>
        <v>3834.53413884137</v>
      </c>
      <c r="L253" s="32" t="s">
        <v>45</v>
      </c>
      <c r="M253" s="34">
        <f>LARGE(S249:S252,4)/12</f>
        <v>0</v>
      </c>
      <c r="N253" s="35" t="s">
        <v>46</v>
      </c>
      <c r="O253" s="36">
        <f>G253+I253+K253+M253</f>
        <v>86333.1568550285</v>
      </c>
      <c r="P253" s="35" t="s">
        <v>47</v>
      </c>
      <c r="Q253" s="35">
        <v>6.7</v>
      </c>
      <c r="R253" s="35"/>
      <c r="S253" s="35" t="s">
        <v>48</v>
      </c>
      <c r="T253" s="36">
        <f>O253*Q253</f>
        <v>578432.150928691</v>
      </c>
      <c r="Z253" s="32" t="s">
        <v>42</v>
      </c>
      <c r="AA253" s="33">
        <f>LARGE(AM249:AM252,1)/1</f>
        <v>66482.1848471046</v>
      </c>
      <c r="AB253" s="32" t="s">
        <v>43</v>
      </c>
      <c r="AC253" s="33">
        <f>LARGE(AM249:AM252,2)/2</f>
        <v>29466.744814212</v>
      </c>
      <c r="AD253" s="32" t="s">
        <v>44</v>
      </c>
      <c r="AE253" s="33">
        <f>LARGE(AM249:AM252,3)/12</f>
        <v>3834.53413884137</v>
      </c>
      <c r="AF253" s="32" t="s">
        <v>45</v>
      </c>
      <c r="AG253" s="34">
        <f>LARGE(AM249:AM252,4)/12</f>
        <v>0</v>
      </c>
      <c r="AH253" s="35" t="s">
        <v>46</v>
      </c>
      <c r="AI253" s="36">
        <f>AA253+AC253+AE253+AG253</f>
        <v>99783.463800158</v>
      </c>
      <c r="AJ253" s="35" t="s">
        <v>47</v>
      </c>
      <c r="AK253" s="35">
        <v>6.7</v>
      </c>
      <c r="AL253" s="35"/>
      <c r="AM253" s="35" t="s">
        <v>48</v>
      </c>
      <c r="AN253" s="36">
        <f>AI253*AK253</f>
        <v>668549.207461058</v>
      </c>
      <c r="AT253" s="32" t="s">
        <v>42</v>
      </c>
      <c r="AU253" s="33">
        <f>LARGE(BG249:BG252,1)/1</f>
        <v>59817.4919728503</v>
      </c>
      <c r="AV253" s="32" t="s">
        <v>43</v>
      </c>
      <c r="AW253" s="33">
        <f>LARGE(BG249:BG252,2)/2</f>
        <v>25180.1635839868</v>
      </c>
      <c r="AX253" s="32" t="s">
        <v>44</v>
      </c>
      <c r="AY253" s="33">
        <f>LARGE(BG249:BG252,3)/12</f>
        <v>3892.05215092399</v>
      </c>
      <c r="AZ253" s="32" t="s">
        <v>45</v>
      </c>
      <c r="BA253" s="34">
        <f>LARGE(BG249:BG252,4)/12</f>
        <v>0</v>
      </c>
      <c r="BB253" s="35" t="s">
        <v>46</v>
      </c>
      <c r="BC253" s="36">
        <f>AU253+AW253+AY253+BA253</f>
        <v>88889.7077077611</v>
      </c>
      <c r="BD253" s="35" t="s">
        <v>47</v>
      </c>
      <c r="BE253" s="35">
        <v>6.7</v>
      </c>
      <c r="BF253" s="35"/>
      <c r="BG253" s="35" t="s">
        <v>48</v>
      </c>
      <c r="BH253" s="36">
        <f>BC253*BE253</f>
        <v>595561.041641999</v>
      </c>
      <c r="BN253" s="32" t="s">
        <v>42</v>
      </c>
      <c r="BO253" s="33">
        <f>LARGE(CA249:CA252,1)/1</f>
        <v>68677.3805525389</v>
      </c>
      <c r="BP253" s="32" t="s">
        <v>43</v>
      </c>
      <c r="BQ253" s="33">
        <f>LARGE(CA249:CA252,2)/2</f>
        <v>29908.7459864252</v>
      </c>
      <c r="BR253" s="32" t="s">
        <v>44</v>
      </c>
      <c r="BS253" s="33">
        <f>LARGE(CA249:CA252,3)/12</f>
        <v>3892.05215092399</v>
      </c>
      <c r="BT253" s="32" t="s">
        <v>45</v>
      </c>
      <c r="BU253" s="34">
        <f>LARGE(CA249:CA252,4)/12</f>
        <v>0</v>
      </c>
      <c r="BV253" s="35" t="s">
        <v>46</v>
      </c>
      <c r="BW253" s="36">
        <f>BO253+BQ253+BS253+BU253</f>
        <v>102478.178689888</v>
      </c>
      <c r="BX253" s="35" t="s">
        <v>47</v>
      </c>
      <c r="BY253" s="35">
        <v>6.7</v>
      </c>
      <c r="BZ253" s="35"/>
      <c r="CA253" s="35" t="s">
        <v>48</v>
      </c>
      <c r="CB253" s="36">
        <f>BW253*BY253</f>
        <v>686603.79722225</v>
      </c>
      <c r="CH253" s="32" t="s">
        <v>42</v>
      </c>
      <c r="CI253" s="33">
        <f>LARGE(CU249:CU252,1)/1</f>
        <v>63942.83624684</v>
      </c>
      <c r="CJ253" s="32" t="s">
        <v>43</v>
      </c>
      <c r="CK253" s="33">
        <f>LARGE(CU249:CU252,2)/2</f>
        <v>26916.726589779</v>
      </c>
      <c r="CL253" s="32" t="s">
        <v>44</v>
      </c>
      <c r="CM253" s="33">
        <f>LARGE(CU249:CU252,3)/12</f>
        <v>4160.46954064289</v>
      </c>
      <c r="CN253" s="32" t="s">
        <v>45</v>
      </c>
      <c r="CO253" s="34">
        <f>LARGE(CU249:CU252,4)/12</f>
        <v>0</v>
      </c>
      <c r="CP253" s="35" t="s">
        <v>46</v>
      </c>
      <c r="CQ253" s="36">
        <f>CI253+CK253+CM253+CO253</f>
        <v>95020.0323772619</v>
      </c>
      <c r="CR253" s="35" t="s">
        <v>47</v>
      </c>
      <c r="CS253" s="35">
        <v>6.7</v>
      </c>
      <c r="CT253" s="35"/>
      <c r="CU253" s="35" t="s">
        <v>48</v>
      </c>
      <c r="CV253" s="36">
        <f>CQ253*CS253</f>
        <v>636634.216927655</v>
      </c>
      <c r="DB253" s="32" t="s">
        <v>42</v>
      </c>
      <c r="DC253" s="33">
        <f>LARGE(DO249:DO252,1)/1</f>
        <v>73413.7516251278</v>
      </c>
      <c r="DD253" s="32" t="s">
        <v>43</v>
      </c>
      <c r="DE253" s="33">
        <f>LARGE(DO249:DO252,2)/2</f>
        <v>31971.41812342</v>
      </c>
      <c r="DF253" s="32" t="s">
        <v>44</v>
      </c>
      <c r="DG253" s="33">
        <f>LARGE(DO249:DO252,3)/12</f>
        <v>4160.46954064289</v>
      </c>
      <c r="DH253" s="32" t="s">
        <v>45</v>
      </c>
      <c r="DI253" s="34">
        <f>LARGE(DO249:DO252,4)/12</f>
        <v>0</v>
      </c>
      <c r="DJ253" s="35" t="s">
        <v>46</v>
      </c>
      <c r="DK253" s="36">
        <f>DC253+DE253+DG253+DI253</f>
        <v>109545.639289191</v>
      </c>
      <c r="DL253" s="35" t="s">
        <v>47</v>
      </c>
      <c r="DM253" s="35">
        <v>6.7</v>
      </c>
      <c r="DN253" s="35"/>
      <c r="DO253" s="35" t="s">
        <v>48</v>
      </c>
      <c r="DP253" s="36">
        <f>DK253*DM253</f>
        <v>733955.783237578</v>
      </c>
      <c r="DV253" s="32" t="s">
        <v>42</v>
      </c>
      <c r="DW253" s="33">
        <f>LARGE(EI249:EI252,1)/1</f>
        <v>100672.6466802</v>
      </c>
      <c r="DX253" s="32" t="s">
        <v>43</v>
      </c>
      <c r="DY253" s="33">
        <f>LARGE(EI249:EI252,2)/2</f>
        <v>49103.7595853207</v>
      </c>
      <c r="DZ253" s="32" t="s">
        <v>44</v>
      </c>
      <c r="EA253" s="33">
        <f>LARGE(EI249:EI252,3)/12</f>
        <v>5939.0713106802</v>
      </c>
      <c r="EB253" s="32" t="s">
        <v>45</v>
      </c>
      <c r="EC253" s="34">
        <f>LARGE(EI249:EI252,4)/12</f>
        <v>0</v>
      </c>
      <c r="ED253" s="35" t="s">
        <v>46</v>
      </c>
      <c r="EE253" s="36">
        <f>DW253+DY253+EA253+EC253</f>
        <v>155715.477576201</v>
      </c>
      <c r="EF253" s="35" t="s">
        <v>47</v>
      </c>
      <c r="EG253" s="35">
        <v>6.7</v>
      </c>
      <c r="EH253" s="35"/>
      <c r="EI253" s="35" t="s">
        <v>48</v>
      </c>
      <c r="EJ253" s="36">
        <f>EE253*EG253</f>
        <v>1043293.69976055</v>
      </c>
    </row>
    <row r="254" s="1" customFormat="1" customHeight="1" spans="6:140">
      <c r="F254" s="32"/>
      <c r="G254" s="33"/>
      <c r="H254" s="32"/>
      <c r="I254" s="33"/>
      <c r="J254" s="32"/>
      <c r="K254" s="33"/>
      <c r="L254" s="32"/>
      <c r="M254" s="34"/>
      <c r="N254" s="35"/>
      <c r="O254" s="36"/>
      <c r="P254" s="35"/>
      <c r="Q254" s="35"/>
      <c r="R254" s="35"/>
      <c r="S254" s="35"/>
      <c r="T254" s="36"/>
      <c r="U254" s="1"/>
      <c r="V254" s="1"/>
      <c r="W254" s="1"/>
      <c r="X254" s="1"/>
      <c r="Y254" s="1"/>
      <c r="Z254" s="32"/>
      <c r="AA254" s="33"/>
      <c r="AB254" s="32"/>
      <c r="AC254" s="33"/>
      <c r="AD254" s="32"/>
      <c r="AE254" s="33"/>
      <c r="AF254" s="32"/>
      <c r="AG254" s="34"/>
      <c r="AH254" s="35"/>
      <c r="AI254" s="36"/>
      <c r="AJ254" s="35"/>
      <c r="AK254" s="35"/>
      <c r="AL254" s="35"/>
      <c r="AM254" s="35"/>
      <c r="AN254" s="36"/>
      <c r="AO254" s="1"/>
      <c r="AP254" s="1"/>
      <c r="AQ254" s="1"/>
      <c r="AR254" s="1"/>
      <c r="AS254" s="1"/>
      <c r="AT254" s="32"/>
      <c r="AU254" s="33"/>
      <c r="AV254" s="32"/>
      <c r="AW254" s="33"/>
      <c r="AX254" s="32"/>
      <c r="AY254" s="33"/>
      <c r="AZ254" s="32"/>
      <c r="BA254" s="34"/>
      <c r="BB254" s="35"/>
      <c r="BC254" s="36"/>
      <c r="BD254" s="35"/>
      <c r="BE254" s="35"/>
      <c r="BF254" s="35"/>
      <c r="BG254" s="35"/>
      <c r="BH254" s="36"/>
      <c r="BI254" s="1"/>
      <c r="BJ254" s="1"/>
      <c r="BK254" s="1"/>
      <c r="BL254" s="1"/>
      <c r="BM254" s="1"/>
      <c r="BN254" s="32"/>
      <c r="BO254" s="33"/>
      <c r="BP254" s="32"/>
      <c r="BQ254" s="33"/>
      <c r="BR254" s="32"/>
      <c r="BS254" s="33"/>
      <c r="BT254" s="32"/>
      <c r="BU254" s="34"/>
      <c r="BV254" s="35"/>
      <c r="BW254" s="36"/>
      <c r="BX254" s="35"/>
      <c r="BY254" s="35"/>
      <c r="BZ254" s="35"/>
      <c r="CA254" s="35"/>
      <c r="CB254" s="36"/>
      <c r="CC254" s="1"/>
      <c r="CD254" s="1"/>
      <c r="CE254" s="1"/>
      <c r="CF254" s="1"/>
      <c r="CG254" s="1"/>
      <c r="CH254" s="32"/>
      <c r="CI254" s="33"/>
      <c r="CJ254" s="32"/>
      <c r="CK254" s="33"/>
      <c r="CL254" s="32"/>
      <c r="CM254" s="33"/>
      <c r="CN254" s="32"/>
      <c r="CO254" s="34"/>
      <c r="CP254" s="35"/>
      <c r="CQ254" s="36"/>
      <c r="CR254" s="35"/>
      <c r="CS254" s="35"/>
      <c r="CT254" s="35"/>
      <c r="CU254" s="35"/>
      <c r="CV254" s="36"/>
      <c r="CW254" s="1"/>
      <c r="CX254" s="1"/>
      <c r="CY254" s="1"/>
      <c r="CZ254" s="1"/>
      <c r="DA254" s="1"/>
      <c r="DB254" s="32"/>
      <c r="DC254" s="33"/>
      <c r="DD254" s="32"/>
      <c r="DE254" s="33"/>
      <c r="DF254" s="32"/>
      <c r="DG254" s="33"/>
      <c r="DH254" s="32"/>
      <c r="DI254" s="34"/>
      <c r="DJ254" s="35"/>
      <c r="DK254" s="36"/>
      <c r="DL254" s="35"/>
      <c r="DM254" s="35"/>
      <c r="DN254" s="35"/>
      <c r="DO254" s="35"/>
      <c r="DP254" s="36"/>
      <c r="DQ254" s="1"/>
      <c r="DR254" s="1"/>
      <c r="DS254" s="1"/>
      <c r="DT254" s="1"/>
      <c r="DU254" s="1"/>
      <c r="DV254" s="32"/>
      <c r="DW254" s="33"/>
      <c r="DX254" s="32"/>
      <c r="DY254" s="33"/>
      <c r="DZ254" s="32"/>
      <c r="EA254" s="33"/>
      <c r="EB254" s="32"/>
      <c r="EC254" s="34"/>
      <c r="ED254" s="35"/>
      <c r="EE254" s="36"/>
      <c r="EF254" s="35"/>
      <c r="EG254" s="35"/>
      <c r="EH254" s="35"/>
      <c r="EI254" s="35"/>
      <c r="EJ254" s="36"/>
    </row>
    <row r="255" s="1" customFormat="1" customHeight="1" spans="6:140">
      <c r="F255" s="3" t="s">
        <v>50</v>
      </c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1"/>
      <c r="U255" s="1"/>
      <c r="V255" s="1"/>
      <c r="W255" s="1"/>
      <c r="X255" s="1"/>
      <c r="Y255" s="1"/>
      <c r="Z255" s="3" t="s">
        <v>50</v>
      </c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1"/>
      <c r="AO255" s="1"/>
      <c r="AP255" s="1"/>
      <c r="AQ255" s="1"/>
      <c r="AR255" s="1"/>
      <c r="AS255" s="1"/>
      <c r="AT255" s="3" t="s">
        <v>50</v>
      </c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1"/>
      <c r="BI255" s="1"/>
      <c r="BJ255" s="1"/>
      <c r="BK255" s="1"/>
      <c r="BL255" s="1"/>
      <c r="BM255" s="1"/>
      <c r="BN255" s="3" t="s">
        <v>50</v>
      </c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1"/>
      <c r="CC255" s="1"/>
      <c r="CD255" s="1"/>
      <c r="CE255" s="1"/>
      <c r="CF255" s="1"/>
      <c r="CG255" s="1"/>
      <c r="CH255" s="3" t="s">
        <v>50</v>
      </c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1"/>
      <c r="CW255" s="1"/>
      <c r="CX255" s="1"/>
      <c r="CY255" s="1"/>
      <c r="CZ255" s="1"/>
      <c r="DA255" s="1"/>
      <c r="DB255" s="3" t="s">
        <v>50</v>
      </c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1"/>
      <c r="DQ255" s="1"/>
      <c r="DR255" s="1"/>
      <c r="DS255" s="1"/>
      <c r="DT255" s="1"/>
      <c r="DU255" s="1"/>
      <c r="DV255" s="3" t="s">
        <v>50</v>
      </c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</row>
    <row r="256" s="1" customFormat="1" customHeight="1" spans="6:140">
      <c r="F256" s="4" t="s">
        <v>8</v>
      </c>
      <c r="G256" s="5"/>
      <c r="H256" s="5"/>
      <c r="I256" s="6"/>
      <c r="J256" s="7" t="s">
        <v>9</v>
      </c>
      <c r="K256" s="7"/>
      <c r="L256" s="7"/>
      <c r="M256" s="7"/>
      <c r="N256" s="8" t="s">
        <v>10</v>
      </c>
      <c r="O256" s="8"/>
      <c r="P256" s="8"/>
      <c r="Q256" s="9" t="s">
        <v>11</v>
      </c>
      <c r="R256" s="10" t="s">
        <v>12</v>
      </c>
      <c r="S256" s="10" t="s">
        <v>13</v>
      </c>
      <c r="Z256" s="4" t="s">
        <v>8</v>
      </c>
      <c r="AA256" s="5"/>
      <c r="AB256" s="5"/>
      <c r="AC256" s="6"/>
      <c r="AD256" s="7" t="s">
        <v>9</v>
      </c>
      <c r="AE256" s="7"/>
      <c r="AF256" s="7"/>
      <c r="AG256" s="7"/>
      <c r="AH256" s="8" t="s">
        <v>10</v>
      </c>
      <c r="AI256" s="8"/>
      <c r="AJ256" s="8"/>
      <c r="AK256" s="9" t="s">
        <v>11</v>
      </c>
      <c r="AL256" s="10" t="s">
        <v>12</v>
      </c>
      <c r="AM256" s="10" t="s">
        <v>13</v>
      </c>
      <c r="AT256" s="4" t="s">
        <v>8</v>
      </c>
      <c r="AU256" s="5"/>
      <c r="AV256" s="5"/>
      <c r="AW256" s="6"/>
      <c r="AX256" s="7" t="s">
        <v>9</v>
      </c>
      <c r="AY256" s="7"/>
      <c r="AZ256" s="7"/>
      <c r="BA256" s="7"/>
      <c r="BB256" s="8" t="s">
        <v>10</v>
      </c>
      <c r="BC256" s="8"/>
      <c r="BD256" s="8"/>
      <c r="BE256" s="9" t="s">
        <v>11</v>
      </c>
      <c r="BF256" s="10" t="s">
        <v>12</v>
      </c>
      <c r="BG256" s="10" t="s">
        <v>13</v>
      </c>
      <c r="BN256" s="4" t="s">
        <v>8</v>
      </c>
      <c r="BO256" s="5"/>
      <c r="BP256" s="5"/>
      <c r="BQ256" s="6"/>
      <c r="BR256" s="7" t="s">
        <v>9</v>
      </c>
      <c r="BS256" s="7"/>
      <c r="BT256" s="7"/>
      <c r="BU256" s="7"/>
      <c r="BV256" s="8" t="s">
        <v>10</v>
      </c>
      <c r="BW256" s="8"/>
      <c r="BX256" s="8"/>
      <c r="BY256" s="9" t="s">
        <v>11</v>
      </c>
      <c r="BZ256" s="10" t="s">
        <v>12</v>
      </c>
      <c r="CA256" s="10" t="s">
        <v>13</v>
      </c>
      <c r="CH256" s="4" t="s">
        <v>8</v>
      </c>
      <c r="CI256" s="5"/>
      <c r="CJ256" s="5"/>
      <c r="CK256" s="6"/>
      <c r="CL256" s="7" t="s">
        <v>9</v>
      </c>
      <c r="CM256" s="7"/>
      <c r="CN256" s="7"/>
      <c r="CO256" s="7"/>
      <c r="CP256" s="8" t="s">
        <v>10</v>
      </c>
      <c r="CQ256" s="8"/>
      <c r="CR256" s="8"/>
      <c r="CS256" s="9" t="s">
        <v>11</v>
      </c>
      <c r="CT256" s="10" t="s">
        <v>12</v>
      </c>
      <c r="CU256" s="10" t="s">
        <v>13</v>
      </c>
      <c r="DB256" s="4" t="s">
        <v>8</v>
      </c>
      <c r="DC256" s="5"/>
      <c r="DD256" s="5"/>
      <c r="DE256" s="6"/>
      <c r="DF256" s="7" t="s">
        <v>9</v>
      </c>
      <c r="DG256" s="7"/>
      <c r="DH256" s="7"/>
      <c r="DI256" s="7"/>
      <c r="DJ256" s="8" t="s">
        <v>10</v>
      </c>
      <c r="DK256" s="8"/>
      <c r="DL256" s="8"/>
      <c r="DM256" s="9" t="s">
        <v>11</v>
      </c>
      <c r="DN256" s="10" t="s">
        <v>12</v>
      </c>
      <c r="DO256" s="10" t="s">
        <v>13</v>
      </c>
      <c r="DV256" s="4" t="s">
        <v>8</v>
      </c>
      <c r="DW256" s="5"/>
      <c r="DX256" s="5"/>
      <c r="DY256" s="6"/>
      <c r="DZ256" s="7" t="s">
        <v>9</v>
      </c>
      <c r="EA256" s="7"/>
      <c r="EB256" s="7"/>
      <c r="EC256" s="7"/>
      <c r="ED256" s="8" t="s">
        <v>10</v>
      </c>
      <c r="EE256" s="8"/>
      <c r="EF256" s="8"/>
      <c r="EG256" s="9" t="s">
        <v>11</v>
      </c>
      <c r="EH256" s="10" t="s">
        <v>12</v>
      </c>
      <c r="EI256" s="10" t="s">
        <v>13</v>
      </c>
    </row>
    <row r="257" s="1" customFormat="1" customHeight="1" spans="6:139">
      <c r="F257" s="11" t="s">
        <v>19</v>
      </c>
      <c r="G257" s="11" t="s">
        <v>20</v>
      </c>
      <c r="H257" s="12" t="s">
        <v>21</v>
      </c>
      <c r="I257" s="13" t="s">
        <v>8</v>
      </c>
      <c r="J257" s="11" t="s">
        <v>22</v>
      </c>
      <c r="K257" s="11" t="s">
        <v>23</v>
      </c>
      <c r="L257" s="11" t="s">
        <v>24</v>
      </c>
      <c r="M257" s="7" t="s">
        <v>25</v>
      </c>
      <c r="N257" s="11" t="s">
        <v>26</v>
      </c>
      <c r="O257" s="11" t="s">
        <v>27</v>
      </c>
      <c r="P257" s="8" t="s">
        <v>28</v>
      </c>
      <c r="Q257" s="9" t="s">
        <v>29</v>
      </c>
      <c r="R257" s="14"/>
      <c r="S257" s="14"/>
      <c r="T257" s="1"/>
      <c r="U257" s="1"/>
      <c r="V257" s="1"/>
      <c r="W257" s="1"/>
      <c r="X257" s="1"/>
      <c r="Y257" s="1"/>
      <c r="Z257" s="11" t="s">
        <v>19</v>
      </c>
      <c r="AA257" s="11" t="s">
        <v>20</v>
      </c>
      <c r="AB257" s="12" t="s">
        <v>21</v>
      </c>
      <c r="AC257" s="13" t="s">
        <v>8</v>
      </c>
      <c r="AD257" s="11" t="s">
        <v>22</v>
      </c>
      <c r="AE257" s="11" t="s">
        <v>23</v>
      </c>
      <c r="AF257" s="11" t="s">
        <v>24</v>
      </c>
      <c r="AG257" s="7" t="s">
        <v>25</v>
      </c>
      <c r="AH257" s="11" t="s">
        <v>26</v>
      </c>
      <c r="AI257" s="11" t="s">
        <v>27</v>
      </c>
      <c r="AJ257" s="8" t="s">
        <v>28</v>
      </c>
      <c r="AK257" s="9" t="s">
        <v>29</v>
      </c>
      <c r="AL257" s="14"/>
      <c r="AM257" s="14"/>
      <c r="AN257" s="1"/>
      <c r="AO257" s="1"/>
      <c r="AP257" s="1"/>
      <c r="AQ257" s="1"/>
      <c r="AR257" s="1"/>
      <c r="AS257" s="1"/>
      <c r="AT257" s="11" t="s">
        <v>19</v>
      </c>
      <c r="AU257" s="11" t="s">
        <v>20</v>
      </c>
      <c r="AV257" s="12" t="s">
        <v>21</v>
      </c>
      <c r="AW257" s="13" t="s">
        <v>8</v>
      </c>
      <c r="AX257" s="11" t="s">
        <v>22</v>
      </c>
      <c r="AY257" s="11" t="s">
        <v>23</v>
      </c>
      <c r="AZ257" s="11" t="s">
        <v>24</v>
      </c>
      <c r="BA257" s="7" t="s">
        <v>25</v>
      </c>
      <c r="BB257" s="11" t="s">
        <v>26</v>
      </c>
      <c r="BC257" s="11" t="s">
        <v>27</v>
      </c>
      <c r="BD257" s="8" t="s">
        <v>28</v>
      </c>
      <c r="BE257" s="9" t="s">
        <v>29</v>
      </c>
      <c r="BF257" s="14"/>
      <c r="BG257" s="14"/>
      <c r="BH257" s="1"/>
      <c r="BI257" s="1"/>
      <c r="BJ257" s="1"/>
      <c r="BK257" s="1"/>
      <c r="BL257" s="1"/>
      <c r="BM257" s="1"/>
      <c r="BN257" s="11" t="s">
        <v>19</v>
      </c>
      <c r="BO257" s="11" t="s">
        <v>20</v>
      </c>
      <c r="BP257" s="12" t="s">
        <v>21</v>
      </c>
      <c r="BQ257" s="13" t="s">
        <v>8</v>
      </c>
      <c r="BR257" s="11" t="s">
        <v>22</v>
      </c>
      <c r="BS257" s="11" t="s">
        <v>23</v>
      </c>
      <c r="BT257" s="11" t="s">
        <v>24</v>
      </c>
      <c r="BU257" s="7" t="s">
        <v>25</v>
      </c>
      <c r="BV257" s="11" t="s">
        <v>26</v>
      </c>
      <c r="BW257" s="11" t="s">
        <v>27</v>
      </c>
      <c r="BX257" s="8" t="s">
        <v>28</v>
      </c>
      <c r="BY257" s="9" t="s">
        <v>29</v>
      </c>
      <c r="BZ257" s="14"/>
      <c r="CA257" s="14"/>
      <c r="CB257" s="1"/>
      <c r="CC257" s="1"/>
      <c r="CD257" s="1"/>
      <c r="CE257" s="1"/>
      <c r="CF257" s="1"/>
      <c r="CG257" s="1"/>
      <c r="CH257" s="11" t="s">
        <v>19</v>
      </c>
      <c r="CI257" s="11" t="s">
        <v>20</v>
      </c>
      <c r="CJ257" s="12" t="s">
        <v>21</v>
      </c>
      <c r="CK257" s="13" t="s">
        <v>8</v>
      </c>
      <c r="CL257" s="11" t="s">
        <v>22</v>
      </c>
      <c r="CM257" s="11" t="s">
        <v>23</v>
      </c>
      <c r="CN257" s="11" t="s">
        <v>24</v>
      </c>
      <c r="CO257" s="7" t="s">
        <v>25</v>
      </c>
      <c r="CP257" s="11" t="s">
        <v>26</v>
      </c>
      <c r="CQ257" s="11" t="s">
        <v>27</v>
      </c>
      <c r="CR257" s="8" t="s">
        <v>28</v>
      </c>
      <c r="CS257" s="9" t="s">
        <v>29</v>
      </c>
      <c r="CT257" s="14"/>
      <c r="CU257" s="14"/>
      <c r="CV257" s="1"/>
      <c r="CW257" s="1"/>
      <c r="CX257" s="1"/>
      <c r="CY257" s="1"/>
      <c r="CZ257" s="1"/>
      <c r="DA257" s="1"/>
      <c r="DB257" s="11" t="s">
        <v>19</v>
      </c>
      <c r="DC257" s="11" t="s">
        <v>20</v>
      </c>
      <c r="DD257" s="12" t="s">
        <v>21</v>
      </c>
      <c r="DE257" s="13" t="s">
        <v>8</v>
      </c>
      <c r="DF257" s="11" t="s">
        <v>22</v>
      </c>
      <c r="DG257" s="11" t="s">
        <v>23</v>
      </c>
      <c r="DH257" s="11" t="s">
        <v>24</v>
      </c>
      <c r="DI257" s="7" t="s">
        <v>25</v>
      </c>
      <c r="DJ257" s="11" t="s">
        <v>26</v>
      </c>
      <c r="DK257" s="11" t="s">
        <v>27</v>
      </c>
      <c r="DL257" s="8" t="s">
        <v>28</v>
      </c>
      <c r="DM257" s="9" t="s">
        <v>29</v>
      </c>
      <c r="DN257" s="14"/>
      <c r="DO257" s="14"/>
      <c r="DP257" s="1"/>
      <c r="DQ257" s="1"/>
      <c r="DR257" s="1"/>
      <c r="DS257" s="1"/>
      <c r="DT257" s="1"/>
      <c r="DU257" s="1"/>
      <c r="DV257" s="11" t="s">
        <v>19</v>
      </c>
      <c r="DW257" s="11" t="s">
        <v>20</v>
      </c>
      <c r="DX257" s="12" t="s">
        <v>21</v>
      </c>
      <c r="DY257" s="13" t="s">
        <v>8</v>
      </c>
      <c r="DZ257" s="11" t="s">
        <v>22</v>
      </c>
      <c r="EA257" s="11" t="s">
        <v>23</v>
      </c>
      <c r="EB257" s="11" t="s">
        <v>24</v>
      </c>
      <c r="EC257" s="7" t="s">
        <v>25</v>
      </c>
      <c r="ED257" s="11" t="s">
        <v>26</v>
      </c>
      <c r="EE257" s="11" t="s">
        <v>27</v>
      </c>
      <c r="EF257" s="8" t="s">
        <v>28</v>
      </c>
      <c r="EG257" s="9" t="s">
        <v>29</v>
      </c>
      <c r="EH257" s="14"/>
      <c r="EI257" s="14"/>
    </row>
    <row r="258" s="1" customFormat="1" customHeight="1" spans="6:139">
      <c r="F258" s="11">
        <v>2536</v>
      </c>
      <c r="G258" s="11">
        <v>0.65</v>
      </c>
      <c r="H258" s="12">
        <v>1.35</v>
      </c>
      <c r="I258" s="13">
        <f t="shared" ref="I258:I266" si="547">F258*G258*H258</f>
        <v>2225.34</v>
      </c>
      <c r="J258" s="11">
        <v>3</v>
      </c>
      <c r="K258" s="11">
        <v>440</v>
      </c>
      <c r="L258" s="11">
        <v>1.73</v>
      </c>
      <c r="M258" s="16">
        <f t="shared" ref="M258:M266" si="548">1+6*K258/(K258+2000)+L258</f>
        <v>3.81196721311475</v>
      </c>
      <c r="N258" s="11">
        <v>0.95</v>
      </c>
      <c r="O258" s="11">
        <v>2.09</v>
      </c>
      <c r="P258" s="8">
        <f t="shared" ref="P258:P266" si="549">1+N258*O258</f>
        <v>2.9855</v>
      </c>
      <c r="Q258" s="9">
        <v>1.15</v>
      </c>
      <c r="R258" s="17">
        <v>1</v>
      </c>
      <c r="S258" s="18">
        <f t="shared" ref="S258:S266" si="550">I258*J258*Q258*P258*M258*R258</f>
        <v>87373.8960426597</v>
      </c>
      <c r="Z258" s="11">
        <v>2536</v>
      </c>
      <c r="AA258" s="11">
        <v>0.65</v>
      </c>
      <c r="AB258" s="12">
        <v>1.35</v>
      </c>
      <c r="AC258" s="13">
        <f t="shared" ref="AC258:AC266" si="551">Z258*AA258*AB258</f>
        <v>2225.34</v>
      </c>
      <c r="AD258" s="11">
        <v>3</v>
      </c>
      <c r="AE258" s="11">
        <v>440</v>
      </c>
      <c r="AF258" s="11">
        <v>1.73</v>
      </c>
      <c r="AG258" s="16">
        <f t="shared" ref="AG258:AG266" si="552">1+6*AE258/(AE258+2000)+AF258</f>
        <v>3.81196721311475</v>
      </c>
      <c r="AH258" s="11">
        <v>0.95</v>
      </c>
      <c r="AI258" s="11">
        <v>2.09</v>
      </c>
      <c r="AJ258" s="8">
        <f t="shared" ref="AJ258:AJ266" si="553">1+AH258*AI258</f>
        <v>2.9855</v>
      </c>
      <c r="AK258" s="9">
        <v>1.15</v>
      </c>
      <c r="AL258" s="17">
        <v>1</v>
      </c>
      <c r="AM258" s="18">
        <f t="shared" ref="AM258:AM266" si="554">AC258*AD258*AK258*AJ258*AG258*AL258</f>
        <v>87373.8960426597</v>
      </c>
      <c r="AT258" s="11">
        <v>2536</v>
      </c>
      <c r="AU258" s="11">
        <v>0.65</v>
      </c>
      <c r="AV258" s="12">
        <v>1.35</v>
      </c>
      <c r="AW258" s="13">
        <f t="shared" ref="AW258:AW266" si="555">AT258*AU258*AV258</f>
        <v>2225.34</v>
      </c>
      <c r="AX258" s="11">
        <v>3</v>
      </c>
      <c r="AY258" s="11">
        <v>440</v>
      </c>
      <c r="AZ258" s="11">
        <v>1.73</v>
      </c>
      <c r="BA258" s="16">
        <f t="shared" ref="BA258:BA266" si="556">1+6*AY258/(AY258+2000)+AZ258</f>
        <v>3.81196721311475</v>
      </c>
      <c r="BB258" s="11">
        <v>0.95</v>
      </c>
      <c r="BC258" s="11">
        <v>2.09</v>
      </c>
      <c r="BD258" s="8">
        <f t="shared" ref="BD258:BD266" si="557">1+BB258*BC258</f>
        <v>2.9855</v>
      </c>
      <c r="BE258" s="9">
        <v>1.15</v>
      </c>
      <c r="BF258" s="17">
        <v>1.015</v>
      </c>
      <c r="BG258" s="18">
        <f t="shared" ref="BG258:BG266" si="558">AW258*AX258*BE258*BD258*BA258*BF258</f>
        <v>88684.5044832996</v>
      </c>
      <c r="BN258" s="11">
        <v>2536</v>
      </c>
      <c r="BO258" s="11">
        <v>0.65</v>
      </c>
      <c r="BP258" s="12">
        <v>1.35</v>
      </c>
      <c r="BQ258" s="13">
        <f t="shared" ref="BQ258:BQ266" si="559">BN258*BO258*BP258</f>
        <v>2225.34</v>
      </c>
      <c r="BR258" s="11">
        <v>3</v>
      </c>
      <c r="BS258" s="11">
        <v>440</v>
      </c>
      <c r="BT258" s="11">
        <v>1.73</v>
      </c>
      <c r="BU258" s="16">
        <f t="shared" ref="BU258:BU266" si="560">1+6*BS258/(BS258+2000)+BT258</f>
        <v>3.81196721311475</v>
      </c>
      <c r="BV258" s="11">
        <v>0.95</v>
      </c>
      <c r="BW258" s="11">
        <v>2.09</v>
      </c>
      <c r="BX258" s="8">
        <f t="shared" ref="BX258:BX266" si="561">1+BV258*BW258</f>
        <v>2.9855</v>
      </c>
      <c r="BY258" s="9">
        <v>1.15</v>
      </c>
      <c r="BZ258" s="17">
        <v>1.015</v>
      </c>
      <c r="CA258" s="18">
        <f t="shared" ref="CA258:CA266" si="562">BQ258*BR258*BY258*BX258*BU258*BZ258</f>
        <v>88684.5044832996</v>
      </c>
      <c r="CH258" s="11">
        <v>2536</v>
      </c>
      <c r="CI258" s="11">
        <v>0.65</v>
      </c>
      <c r="CJ258" s="12">
        <v>1.35</v>
      </c>
      <c r="CK258" s="13">
        <f t="shared" ref="CK258:CK266" si="563">CH258*CI258*CJ258</f>
        <v>2225.34</v>
      </c>
      <c r="CL258" s="11">
        <v>3</v>
      </c>
      <c r="CM258" s="11">
        <v>440</v>
      </c>
      <c r="CN258" s="11">
        <v>1.73</v>
      </c>
      <c r="CO258" s="16">
        <f t="shared" ref="CO258:CO266" si="564">1+6*CM258/(CM258+2000)+CN258</f>
        <v>3.81196721311475</v>
      </c>
      <c r="CP258" s="11">
        <v>0.95</v>
      </c>
      <c r="CQ258" s="11">
        <v>2.09</v>
      </c>
      <c r="CR258" s="8">
        <f t="shared" ref="CR258:CR266" si="565">1+CP258*CQ258</f>
        <v>2.9855</v>
      </c>
      <c r="CS258" s="9">
        <v>1.15</v>
      </c>
      <c r="CT258" s="17">
        <v>1.085</v>
      </c>
      <c r="CU258" s="18">
        <f t="shared" ref="CU258:CU266" si="566">CK258*CL258*CS258*CR258*CO258*CT258</f>
        <v>94800.6772062858</v>
      </c>
      <c r="DB258" s="11">
        <v>2536</v>
      </c>
      <c r="DC258" s="11">
        <v>0.65</v>
      </c>
      <c r="DD258" s="12">
        <v>1.35</v>
      </c>
      <c r="DE258" s="13">
        <f t="shared" ref="DE258:DE266" si="567">DB258*DC258*DD258</f>
        <v>2225.34</v>
      </c>
      <c r="DF258" s="11">
        <v>3</v>
      </c>
      <c r="DG258" s="11">
        <v>440</v>
      </c>
      <c r="DH258" s="11">
        <v>1.73</v>
      </c>
      <c r="DI258" s="16">
        <f t="shared" ref="DI258:DI266" si="568">1+6*DG258/(DG258+2000)+DH258</f>
        <v>3.81196721311475</v>
      </c>
      <c r="DJ258" s="11">
        <v>0.95</v>
      </c>
      <c r="DK258" s="11">
        <v>2.09</v>
      </c>
      <c r="DL258" s="8">
        <f t="shared" ref="DL258:DL266" si="569">1+DJ258*DK258</f>
        <v>2.9855</v>
      </c>
      <c r="DM258" s="9">
        <v>1.15</v>
      </c>
      <c r="DN258" s="17">
        <v>1.085</v>
      </c>
      <c r="DO258" s="18">
        <f t="shared" ref="DO258:DO266" si="570">DE258*DF258*DM258*DL258*DI258*DN258</f>
        <v>94800.6772062858</v>
      </c>
      <c r="DV258" s="11">
        <v>2536</v>
      </c>
      <c r="DW258" s="11">
        <v>0.65</v>
      </c>
      <c r="DX258" s="12">
        <v>1.35</v>
      </c>
      <c r="DY258" s="13">
        <f t="shared" ref="DY258:DY266" si="571">DV258*DW258*DX258</f>
        <v>2225.34</v>
      </c>
      <c r="DZ258" s="11">
        <v>3</v>
      </c>
      <c r="EA258" s="11">
        <v>440</v>
      </c>
      <c r="EB258" s="11">
        <v>1.82</v>
      </c>
      <c r="EC258" s="16">
        <f t="shared" ref="EC258:EC266" si="572">1+6*EA258/(EA258+2000)+EB258</f>
        <v>3.90196721311475</v>
      </c>
      <c r="ED258" s="11">
        <v>0.95</v>
      </c>
      <c r="EE258" s="11">
        <v>2.91</v>
      </c>
      <c r="EF258" s="8">
        <f t="shared" ref="EF258:EF266" si="573">1+ED258*EE258</f>
        <v>3.7645</v>
      </c>
      <c r="EG258" s="9">
        <v>1.15</v>
      </c>
      <c r="EH258" s="17">
        <v>1.2</v>
      </c>
      <c r="EI258" s="18">
        <f t="shared" ref="EI258:EI266" si="574">DY258*DZ258*EG258*EF258*EC258*EH258</f>
        <v>135327.990441653</v>
      </c>
    </row>
    <row r="259" s="1" customFormat="1" customHeight="1" spans="6:139">
      <c r="F259" s="11">
        <v>2536</v>
      </c>
      <c r="G259" s="11">
        <v>0.65</v>
      </c>
      <c r="H259" s="12">
        <v>1.35</v>
      </c>
      <c r="I259" s="13">
        <f t="shared" si="547"/>
        <v>2225.34</v>
      </c>
      <c r="J259" s="11">
        <v>3</v>
      </c>
      <c r="K259" s="11">
        <v>440</v>
      </c>
      <c r="L259" s="11">
        <v>1.73</v>
      </c>
      <c r="M259" s="16">
        <f t="shared" si="548"/>
        <v>3.81196721311475</v>
      </c>
      <c r="N259" s="11">
        <v>0.95</v>
      </c>
      <c r="O259" s="11">
        <v>2.09</v>
      </c>
      <c r="P259" s="8">
        <f t="shared" si="549"/>
        <v>2.9855</v>
      </c>
      <c r="Q259" s="9">
        <v>1.15</v>
      </c>
      <c r="R259" s="17">
        <v>1</v>
      </c>
      <c r="S259" s="18">
        <f t="shared" si="550"/>
        <v>87373.8960426597</v>
      </c>
      <c r="Z259" s="11">
        <v>2536</v>
      </c>
      <c r="AA259" s="11">
        <v>0.65</v>
      </c>
      <c r="AB259" s="12">
        <v>1.35</v>
      </c>
      <c r="AC259" s="13">
        <f t="shared" si="551"/>
        <v>2225.34</v>
      </c>
      <c r="AD259" s="11">
        <v>3</v>
      </c>
      <c r="AE259" s="11">
        <v>440</v>
      </c>
      <c r="AF259" s="11">
        <v>1.73</v>
      </c>
      <c r="AG259" s="16">
        <f t="shared" si="552"/>
        <v>3.81196721311475</v>
      </c>
      <c r="AH259" s="11">
        <v>0.95</v>
      </c>
      <c r="AI259" s="11">
        <v>2.09</v>
      </c>
      <c r="AJ259" s="8">
        <f t="shared" si="553"/>
        <v>2.9855</v>
      </c>
      <c r="AK259" s="9">
        <v>1.15</v>
      </c>
      <c r="AL259" s="17">
        <v>1</v>
      </c>
      <c r="AM259" s="18">
        <f t="shared" si="554"/>
        <v>87373.8960426597</v>
      </c>
      <c r="AT259" s="11">
        <v>2536</v>
      </c>
      <c r="AU259" s="11">
        <v>0.65</v>
      </c>
      <c r="AV259" s="12">
        <v>1.35</v>
      </c>
      <c r="AW259" s="13">
        <f t="shared" si="555"/>
        <v>2225.34</v>
      </c>
      <c r="AX259" s="11">
        <v>3</v>
      </c>
      <c r="AY259" s="11">
        <v>440</v>
      </c>
      <c r="AZ259" s="11">
        <v>1.73</v>
      </c>
      <c r="BA259" s="16">
        <f t="shared" si="556"/>
        <v>3.81196721311475</v>
      </c>
      <c r="BB259" s="11">
        <v>0.95</v>
      </c>
      <c r="BC259" s="11">
        <v>2.09</v>
      </c>
      <c r="BD259" s="8">
        <f t="shared" si="557"/>
        <v>2.9855</v>
      </c>
      <c r="BE259" s="9">
        <v>1.15</v>
      </c>
      <c r="BF259" s="17">
        <v>1.015</v>
      </c>
      <c r="BG259" s="18">
        <f t="shared" si="558"/>
        <v>88684.5044832996</v>
      </c>
      <c r="BN259" s="11">
        <v>2536</v>
      </c>
      <c r="BO259" s="11">
        <v>0.65</v>
      </c>
      <c r="BP259" s="12">
        <v>1.35</v>
      </c>
      <c r="BQ259" s="13">
        <f t="shared" si="559"/>
        <v>2225.34</v>
      </c>
      <c r="BR259" s="11">
        <v>3</v>
      </c>
      <c r="BS259" s="11">
        <v>440</v>
      </c>
      <c r="BT259" s="11">
        <v>1.73</v>
      </c>
      <c r="BU259" s="16">
        <f t="shared" si="560"/>
        <v>3.81196721311475</v>
      </c>
      <c r="BV259" s="11">
        <v>0.95</v>
      </c>
      <c r="BW259" s="11">
        <v>2.09</v>
      </c>
      <c r="BX259" s="8">
        <f t="shared" si="561"/>
        <v>2.9855</v>
      </c>
      <c r="BY259" s="9">
        <v>1.15</v>
      </c>
      <c r="BZ259" s="17">
        <v>1.015</v>
      </c>
      <c r="CA259" s="18">
        <f t="shared" si="562"/>
        <v>88684.5044832996</v>
      </c>
      <c r="CH259" s="11">
        <v>2536</v>
      </c>
      <c r="CI259" s="11">
        <v>0.65</v>
      </c>
      <c r="CJ259" s="12">
        <v>1.35</v>
      </c>
      <c r="CK259" s="13">
        <f t="shared" si="563"/>
        <v>2225.34</v>
      </c>
      <c r="CL259" s="11">
        <v>3</v>
      </c>
      <c r="CM259" s="11">
        <v>440</v>
      </c>
      <c r="CN259" s="11">
        <v>1.73</v>
      </c>
      <c r="CO259" s="16">
        <f t="shared" si="564"/>
        <v>3.81196721311475</v>
      </c>
      <c r="CP259" s="11">
        <v>0.95</v>
      </c>
      <c r="CQ259" s="11">
        <v>2.09</v>
      </c>
      <c r="CR259" s="8">
        <f t="shared" si="565"/>
        <v>2.9855</v>
      </c>
      <c r="CS259" s="9">
        <v>1.15</v>
      </c>
      <c r="CT259" s="17">
        <v>1.085</v>
      </c>
      <c r="CU259" s="18">
        <f t="shared" si="566"/>
        <v>94800.6772062858</v>
      </c>
      <c r="DB259" s="11">
        <v>2536</v>
      </c>
      <c r="DC259" s="11">
        <v>0.65</v>
      </c>
      <c r="DD259" s="12">
        <v>1.35</v>
      </c>
      <c r="DE259" s="13">
        <f t="shared" si="567"/>
        <v>2225.34</v>
      </c>
      <c r="DF259" s="11">
        <v>3</v>
      </c>
      <c r="DG259" s="11">
        <v>440</v>
      </c>
      <c r="DH259" s="11">
        <v>1.73</v>
      </c>
      <c r="DI259" s="16">
        <f t="shared" si="568"/>
        <v>3.81196721311475</v>
      </c>
      <c r="DJ259" s="11">
        <v>0.95</v>
      </c>
      <c r="DK259" s="11">
        <v>2.09</v>
      </c>
      <c r="DL259" s="8">
        <f t="shared" si="569"/>
        <v>2.9855</v>
      </c>
      <c r="DM259" s="9">
        <v>1.15</v>
      </c>
      <c r="DN259" s="17">
        <v>1.085</v>
      </c>
      <c r="DO259" s="18">
        <f t="shared" si="570"/>
        <v>94800.6772062858</v>
      </c>
      <c r="DV259" s="11">
        <v>2536</v>
      </c>
      <c r="DW259" s="11">
        <v>0.65</v>
      </c>
      <c r="DX259" s="12">
        <v>1.35</v>
      </c>
      <c r="DY259" s="13">
        <f t="shared" si="571"/>
        <v>2225.34</v>
      </c>
      <c r="DZ259" s="11">
        <v>3</v>
      </c>
      <c r="EA259" s="11">
        <v>440</v>
      </c>
      <c r="EB259" s="11">
        <v>1.82</v>
      </c>
      <c r="EC259" s="16">
        <f t="shared" si="572"/>
        <v>3.90196721311475</v>
      </c>
      <c r="ED259" s="11">
        <v>0.95</v>
      </c>
      <c r="EE259" s="11">
        <v>2.91</v>
      </c>
      <c r="EF259" s="8">
        <f t="shared" si="573"/>
        <v>3.7645</v>
      </c>
      <c r="EG259" s="9">
        <v>1.15</v>
      </c>
      <c r="EH259" s="17">
        <v>1.2</v>
      </c>
      <c r="EI259" s="18">
        <f t="shared" si="574"/>
        <v>135327.990441653</v>
      </c>
    </row>
    <row r="260" s="1" customFormat="1" customHeight="1" spans="6:139">
      <c r="F260" s="11">
        <v>2536</v>
      </c>
      <c r="G260" s="11">
        <v>0.65</v>
      </c>
      <c r="H260" s="12">
        <v>1.35</v>
      </c>
      <c r="I260" s="13">
        <f t="shared" si="547"/>
        <v>2225.34</v>
      </c>
      <c r="J260" s="11">
        <v>3</v>
      </c>
      <c r="K260" s="11">
        <v>440</v>
      </c>
      <c r="L260" s="11">
        <v>1.73</v>
      </c>
      <c r="M260" s="16">
        <f t="shared" si="548"/>
        <v>3.81196721311475</v>
      </c>
      <c r="N260" s="11">
        <v>0.95</v>
      </c>
      <c r="O260" s="11">
        <v>2.09</v>
      </c>
      <c r="P260" s="8">
        <f t="shared" si="549"/>
        <v>2.9855</v>
      </c>
      <c r="Q260" s="9">
        <v>1.15</v>
      </c>
      <c r="R260" s="17">
        <v>1</v>
      </c>
      <c r="S260" s="18">
        <f t="shared" si="550"/>
        <v>87373.8960426597</v>
      </c>
      <c r="Z260" s="11">
        <v>2536</v>
      </c>
      <c r="AA260" s="11">
        <v>0.65</v>
      </c>
      <c r="AB260" s="12">
        <v>1.35</v>
      </c>
      <c r="AC260" s="13">
        <f t="shared" si="551"/>
        <v>2225.34</v>
      </c>
      <c r="AD260" s="11">
        <v>3</v>
      </c>
      <c r="AE260" s="11">
        <v>440</v>
      </c>
      <c r="AF260" s="11">
        <v>1.73</v>
      </c>
      <c r="AG260" s="16">
        <f t="shared" si="552"/>
        <v>3.81196721311475</v>
      </c>
      <c r="AH260" s="11">
        <v>0.95</v>
      </c>
      <c r="AI260" s="11">
        <v>2.09</v>
      </c>
      <c r="AJ260" s="8">
        <f t="shared" si="553"/>
        <v>2.9855</v>
      </c>
      <c r="AK260" s="9">
        <v>1.15</v>
      </c>
      <c r="AL260" s="17">
        <v>1</v>
      </c>
      <c r="AM260" s="18">
        <f t="shared" si="554"/>
        <v>87373.8960426597</v>
      </c>
      <c r="AT260" s="11">
        <v>2536</v>
      </c>
      <c r="AU260" s="11">
        <v>0.65</v>
      </c>
      <c r="AV260" s="12">
        <v>1.35</v>
      </c>
      <c r="AW260" s="13">
        <f t="shared" si="555"/>
        <v>2225.34</v>
      </c>
      <c r="AX260" s="11">
        <v>3</v>
      </c>
      <c r="AY260" s="11">
        <v>440</v>
      </c>
      <c r="AZ260" s="11">
        <v>1.73</v>
      </c>
      <c r="BA260" s="16">
        <f t="shared" si="556"/>
        <v>3.81196721311475</v>
      </c>
      <c r="BB260" s="11">
        <v>0.95</v>
      </c>
      <c r="BC260" s="11">
        <v>2.09</v>
      </c>
      <c r="BD260" s="8">
        <f t="shared" si="557"/>
        <v>2.9855</v>
      </c>
      <c r="BE260" s="9">
        <v>1.15</v>
      </c>
      <c r="BF260" s="17">
        <v>1.015</v>
      </c>
      <c r="BG260" s="18">
        <f t="shared" si="558"/>
        <v>88684.5044832996</v>
      </c>
      <c r="BN260" s="11">
        <v>2536</v>
      </c>
      <c r="BO260" s="11">
        <v>0.65</v>
      </c>
      <c r="BP260" s="12">
        <v>1.35</v>
      </c>
      <c r="BQ260" s="13">
        <f t="shared" si="559"/>
        <v>2225.34</v>
      </c>
      <c r="BR260" s="11">
        <v>3</v>
      </c>
      <c r="BS260" s="11">
        <v>440</v>
      </c>
      <c r="BT260" s="11">
        <v>1.73</v>
      </c>
      <c r="BU260" s="16">
        <f t="shared" si="560"/>
        <v>3.81196721311475</v>
      </c>
      <c r="BV260" s="11">
        <v>0.95</v>
      </c>
      <c r="BW260" s="11">
        <v>2.09</v>
      </c>
      <c r="BX260" s="8">
        <f t="shared" si="561"/>
        <v>2.9855</v>
      </c>
      <c r="BY260" s="9">
        <v>1.15</v>
      </c>
      <c r="BZ260" s="17">
        <v>1.015</v>
      </c>
      <c r="CA260" s="18">
        <f t="shared" si="562"/>
        <v>88684.5044832996</v>
      </c>
      <c r="CH260" s="11">
        <v>2536</v>
      </c>
      <c r="CI260" s="11">
        <v>0.65</v>
      </c>
      <c r="CJ260" s="12">
        <v>1.35</v>
      </c>
      <c r="CK260" s="13">
        <f t="shared" si="563"/>
        <v>2225.34</v>
      </c>
      <c r="CL260" s="11">
        <v>3</v>
      </c>
      <c r="CM260" s="11">
        <v>440</v>
      </c>
      <c r="CN260" s="11">
        <v>1.73</v>
      </c>
      <c r="CO260" s="16">
        <f t="shared" si="564"/>
        <v>3.81196721311475</v>
      </c>
      <c r="CP260" s="11">
        <v>0.95</v>
      </c>
      <c r="CQ260" s="11">
        <v>2.09</v>
      </c>
      <c r="CR260" s="8">
        <f t="shared" si="565"/>
        <v>2.9855</v>
      </c>
      <c r="CS260" s="9">
        <v>1.15</v>
      </c>
      <c r="CT260" s="17">
        <v>1.085</v>
      </c>
      <c r="CU260" s="18">
        <f t="shared" si="566"/>
        <v>94800.6772062858</v>
      </c>
      <c r="DB260" s="11">
        <v>2536</v>
      </c>
      <c r="DC260" s="11">
        <v>0.65</v>
      </c>
      <c r="DD260" s="12">
        <v>1.35</v>
      </c>
      <c r="DE260" s="13">
        <f t="shared" si="567"/>
        <v>2225.34</v>
      </c>
      <c r="DF260" s="11">
        <v>3</v>
      </c>
      <c r="DG260" s="11">
        <v>440</v>
      </c>
      <c r="DH260" s="11">
        <v>1.73</v>
      </c>
      <c r="DI260" s="16">
        <f t="shared" si="568"/>
        <v>3.81196721311475</v>
      </c>
      <c r="DJ260" s="11">
        <v>0.95</v>
      </c>
      <c r="DK260" s="11">
        <v>2.09</v>
      </c>
      <c r="DL260" s="8">
        <f t="shared" si="569"/>
        <v>2.9855</v>
      </c>
      <c r="DM260" s="9">
        <v>1.15</v>
      </c>
      <c r="DN260" s="17">
        <v>1.085</v>
      </c>
      <c r="DO260" s="18">
        <f t="shared" si="570"/>
        <v>94800.6772062858</v>
      </c>
      <c r="DV260" s="11">
        <v>2536</v>
      </c>
      <c r="DW260" s="11">
        <v>0.65</v>
      </c>
      <c r="DX260" s="12">
        <v>1.35</v>
      </c>
      <c r="DY260" s="13">
        <f t="shared" si="571"/>
        <v>2225.34</v>
      </c>
      <c r="DZ260" s="11">
        <v>3</v>
      </c>
      <c r="EA260" s="11">
        <v>440</v>
      </c>
      <c r="EB260" s="11">
        <v>1.82</v>
      </c>
      <c r="EC260" s="16">
        <f t="shared" si="572"/>
        <v>3.90196721311475</v>
      </c>
      <c r="ED260" s="11">
        <v>0.95</v>
      </c>
      <c r="EE260" s="11">
        <v>2.91</v>
      </c>
      <c r="EF260" s="8">
        <f t="shared" si="573"/>
        <v>3.7645</v>
      </c>
      <c r="EG260" s="9">
        <v>1.15</v>
      </c>
      <c r="EH260" s="17">
        <v>1.2</v>
      </c>
      <c r="EI260" s="18">
        <f t="shared" si="574"/>
        <v>135327.990441653</v>
      </c>
    </row>
    <row r="261" s="1" customFormat="1" customHeight="1" spans="6:139">
      <c r="F261" s="11">
        <v>2536</v>
      </c>
      <c r="G261" s="11">
        <v>0.65</v>
      </c>
      <c r="H261" s="12">
        <v>1.35</v>
      </c>
      <c r="I261" s="13">
        <f t="shared" si="547"/>
        <v>2225.34</v>
      </c>
      <c r="J261" s="11">
        <v>3</v>
      </c>
      <c r="K261" s="11">
        <v>440</v>
      </c>
      <c r="L261" s="11">
        <v>1.73</v>
      </c>
      <c r="M261" s="16">
        <f t="shared" si="548"/>
        <v>3.81196721311475</v>
      </c>
      <c r="N261" s="11">
        <v>0.95</v>
      </c>
      <c r="O261" s="11">
        <v>2.09</v>
      </c>
      <c r="P261" s="8">
        <f t="shared" si="549"/>
        <v>2.9855</v>
      </c>
      <c r="Q261" s="9">
        <v>1.15</v>
      </c>
      <c r="R261" s="17">
        <v>1</v>
      </c>
      <c r="S261" s="18">
        <f t="shared" si="550"/>
        <v>87373.8960426597</v>
      </c>
      <c r="Z261" s="11">
        <v>2536</v>
      </c>
      <c r="AA261" s="11">
        <v>0.65</v>
      </c>
      <c r="AB261" s="12">
        <v>1.35</v>
      </c>
      <c r="AC261" s="13">
        <f t="shared" si="551"/>
        <v>2225.34</v>
      </c>
      <c r="AD261" s="11">
        <v>3</v>
      </c>
      <c r="AE261" s="11">
        <v>440</v>
      </c>
      <c r="AF261" s="11">
        <v>1.73</v>
      </c>
      <c r="AG261" s="16">
        <f t="shared" si="552"/>
        <v>3.81196721311475</v>
      </c>
      <c r="AH261" s="11">
        <v>0.95</v>
      </c>
      <c r="AI261" s="11">
        <v>2.09</v>
      </c>
      <c r="AJ261" s="8">
        <f t="shared" si="553"/>
        <v>2.9855</v>
      </c>
      <c r="AK261" s="9">
        <v>1.15</v>
      </c>
      <c r="AL261" s="17">
        <v>1</v>
      </c>
      <c r="AM261" s="18">
        <f t="shared" si="554"/>
        <v>87373.8960426597</v>
      </c>
      <c r="AT261" s="11">
        <v>2536</v>
      </c>
      <c r="AU261" s="11">
        <v>0.65</v>
      </c>
      <c r="AV261" s="12">
        <v>1.35</v>
      </c>
      <c r="AW261" s="13">
        <f t="shared" si="555"/>
        <v>2225.34</v>
      </c>
      <c r="AX261" s="11">
        <v>3</v>
      </c>
      <c r="AY261" s="11">
        <v>440</v>
      </c>
      <c r="AZ261" s="11">
        <v>1.73</v>
      </c>
      <c r="BA261" s="16">
        <f t="shared" si="556"/>
        <v>3.81196721311475</v>
      </c>
      <c r="BB261" s="11">
        <v>0.95</v>
      </c>
      <c r="BC261" s="11">
        <v>2.09</v>
      </c>
      <c r="BD261" s="8">
        <f t="shared" si="557"/>
        <v>2.9855</v>
      </c>
      <c r="BE261" s="9">
        <v>1.15</v>
      </c>
      <c r="BF261" s="17">
        <v>1.015</v>
      </c>
      <c r="BG261" s="18">
        <f t="shared" si="558"/>
        <v>88684.5044832996</v>
      </c>
      <c r="BN261" s="11">
        <v>2536</v>
      </c>
      <c r="BO261" s="11">
        <v>0.65</v>
      </c>
      <c r="BP261" s="12">
        <v>1.35</v>
      </c>
      <c r="BQ261" s="13">
        <f t="shared" si="559"/>
        <v>2225.34</v>
      </c>
      <c r="BR261" s="11">
        <v>3</v>
      </c>
      <c r="BS261" s="11">
        <v>440</v>
      </c>
      <c r="BT261" s="11">
        <v>1.73</v>
      </c>
      <c r="BU261" s="16">
        <f t="shared" si="560"/>
        <v>3.81196721311475</v>
      </c>
      <c r="BV261" s="11">
        <v>0.95</v>
      </c>
      <c r="BW261" s="11">
        <v>2.09</v>
      </c>
      <c r="BX261" s="8">
        <f t="shared" si="561"/>
        <v>2.9855</v>
      </c>
      <c r="BY261" s="9">
        <v>1.15</v>
      </c>
      <c r="BZ261" s="17">
        <v>1.015</v>
      </c>
      <c r="CA261" s="18">
        <f t="shared" si="562"/>
        <v>88684.5044832996</v>
      </c>
      <c r="CH261" s="11">
        <v>2536</v>
      </c>
      <c r="CI261" s="11">
        <v>0.65</v>
      </c>
      <c r="CJ261" s="12">
        <v>1.35</v>
      </c>
      <c r="CK261" s="13">
        <f t="shared" si="563"/>
        <v>2225.34</v>
      </c>
      <c r="CL261" s="11">
        <v>3</v>
      </c>
      <c r="CM261" s="11">
        <v>440</v>
      </c>
      <c r="CN261" s="11">
        <v>1.73</v>
      </c>
      <c r="CO261" s="16">
        <f t="shared" si="564"/>
        <v>3.81196721311475</v>
      </c>
      <c r="CP261" s="11">
        <v>0.95</v>
      </c>
      <c r="CQ261" s="11">
        <v>2.09</v>
      </c>
      <c r="CR261" s="8">
        <f t="shared" si="565"/>
        <v>2.9855</v>
      </c>
      <c r="CS261" s="9">
        <v>1.15</v>
      </c>
      <c r="CT261" s="17">
        <v>1.085</v>
      </c>
      <c r="CU261" s="18">
        <f t="shared" si="566"/>
        <v>94800.6772062858</v>
      </c>
      <c r="DB261" s="11">
        <v>2536</v>
      </c>
      <c r="DC261" s="11">
        <v>0.65</v>
      </c>
      <c r="DD261" s="12">
        <v>1.35</v>
      </c>
      <c r="DE261" s="13">
        <f t="shared" si="567"/>
        <v>2225.34</v>
      </c>
      <c r="DF261" s="11">
        <v>3</v>
      </c>
      <c r="DG261" s="11">
        <v>440</v>
      </c>
      <c r="DH261" s="11">
        <v>1.73</v>
      </c>
      <c r="DI261" s="16">
        <f t="shared" si="568"/>
        <v>3.81196721311475</v>
      </c>
      <c r="DJ261" s="11">
        <v>0.95</v>
      </c>
      <c r="DK261" s="11">
        <v>2.09</v>
      </c>
      <c r="DL261" s="8">
        <f t="shared" si="569"/>
        <v>2.9855</v>
      </c>
      <c r="DM261" s="9">
        <v>1.15</v>
      </c>
      <c r="DN261" s="17">
        <v>1.085</v>
      </c>
      <c r="DO261" s="18">
        <f t="shared" si="570"/>
        <v>94800.6772062858</v>
      </c>
      <c r="DV261" s="11">
        <v>2536</v>
      </c>
      <c r="DW261" s="11">
        <v>0.65</v>
      </c>
      <c r="DX261" s="12">
        <v>1.35</v>
      </c>
      <c r="DY261" s="13">
        <f t="shared" si="571"/>
        <v>2225.34</v>
      </c>
      <c r="DZ261" s="11">
        <v>3</v>
      </c>
      <c r="EA261" s="11">
        <v>440</v>
      </c>
      <c r="EB261" s="11">
        <v>1.82</v>
      </c>
      <c r="EC261" s="16">
        <f t="shared" si="572"/>
        <v>3.90196721311475</v>
      </c>
      <c r="ED261" s="11">
        <v>0.95</v>
      </c>
      <c r="EE261" s="11">
        <v>2.91</v>
      </c>
      <c r="EF261" s="8">
        <f t="shared" si="573"/>
        <v>3.7645</v>
      </c>
      <c r="EG261" s="9">
        <v>1.15</v>
      </c>
      <c r="EH261" s="17">
        <v>1.2</v>
      </c>
      <c r="EI261" s="18">
        <f t="shared" si="574"/>
        <v>135327.990441653</v>
      </c>
    </row>
    <row r="262" s="1" customFormat="1" customHeight="1" spans="6:139">
      <c r="F262" s="11">
        <v>2536</v>
      </c>
      <c r="G262" s="11">
        <v>0.65</v>
      </c>
      <c r="H262" s="12">
        <v>1.35</v>
      </c>
      <c r="I262" s="13">
        <f t="shared" si="547"/>
        <v>2225.34</v>
      </c>
      <c r="J262" s="11">
        <v>3</v>
      </c>
      <c r="K262" s="11">
        <v>440</v>
      </c>
      <c r="L262" s="11">
        <v>1.73</v>
      </c>
      <c r="M262" s="16">
        <f t="shared" si="548"/>
        <v>3.81196721311475</v>
      </c>
      <c r="N262" s="11">
        <v>0.95</v>
      </c>
      <c r="O262" s="11">
        <v>2.09</v>
      </c>
      <c r="P262" s="8">
        <f t="shared" si="549"/>
        <v>2.9855</v>
      </c>
      <c r="Q262" s="9">
        <v>1.15</v>
      </c>
      <c r="R262" s="17">
        <v>1</v>
      </c>
      <c r="S262" s="18">
        <f t="shared" si="550"/>
        <v>87373.8960426597</v>
      </c>
      <c r="Z262" s="11">
        <v>2536</v>
      </c>
      <c r="AA262" s="11">
        <v>0.65</v>
      </c>
      <c r="AB262" s="12">
        <v>1.35</v>
      </c>
      <c r="AC262" s="13">
        <f t="shared" si="551"/>
        <v>2225.34</v>
      </c>
      <c r="AD262" s="11">
        <v>3</v>
      </c>
      <c r="AE262" s="11">
        <v>440</v>
      </c>
      <c r="AF262" s="11">
        <v>1.73</v>
      </c>
      <c r="AG262" s="16">
        <f t="shared" si="552"/>
        <v>3.81196721311475</v>
      </c>
      <c r="AH262" s="11">
        <v>0.95</v>
      </c>
      <c r="AI262" s="11">
        <v>2.09</v>
      </c>
      <c r="AJ262" s="8">
        <f t="shared" si="553"/>
        <v>2.9855</v>
      </c>
      <c r="AK262" s="9">
        <v>1.15</v>
      </c>
      <c r="AL262" s="17">
        <v>1</v>
      </c>
      <c r="AM262" s="18">
        <f t="shared" si="554"/>
        <v>87373.8960426597</v>
      </c>
      <c r="AT262" s="11">
        <v>2536</v>
      </c>
      <c r="AU262" s="11">
        <v>0.65</v>
      </c>
      <c r="AV262" s="12">
        <v>1.35</v>
      </c>
      <c r="AW262" s="13">
        <f t="shared" si="555"/>
        <v>2225.34</v>
      </c>
      <c r="AX262" s="11">
        <v>3</v>
      </c>
      <c r="AY262" s="11">
        <v>440</v>
      </c>
      <c r="AZ262" s="11">
        <v>1.73</v>
      </c>
      <c r="BA262" s="16">
        <f t="shared" si="556"/>
        <v>3.81196721311475</v>
      </c>
      <c r="BB262" s="11">
        <v>0.95</v>
      </c>
      <c r="BC262" s="11">
        <v>2.09</v>
      </c>
      <c r="BD262" s="8">
        <f t="shared" si="557"/>
        <v>2.9855</v>
      </c>
      <c r="BE262" s="9">
        <v>1.15</v>
      </c>
      <c r="BF262" s="17">
        <v>1.015</v>
      </c>
      <c r="BG262" s="18">
        <f t="shared" si="558"/>
        <v>88684.5044832996</v>
      </c>
      <c r="BN262" s="11">
        <v>2536</v>
      </c>
      <c r="BO262" s="11">
        <v>0.65</v>
      </c>
      <c r="BP262" s="12">
        <v>1.35</v>
      </c>
      <c r="BQ262" s="13">
        <f t="shared" si="559"/>
        <v>2225.34</v>
      </c>
      <c r="BR262" s="11">
        <v>3</v>
      </c>
      <c r="BS262" s="11">
        <v>440</v>
      </c>
      <c r="BT262" s="11">
        <v>1.73</v>
      </c>
      <c r="BU262" s="16">
        <f t="shared" si="560"/>
        <v>3.81196721311475</v>
      </c>
      <c r="BV262" s="11">
        <v>0.95</v>
      </c>
      <c r="BW262" s="11">
        <v>2.09</v>
      </c>
      <c r="BX262" s="8">
        <f t="shared" si="561"/>
        <v>2.9855</v>
      </c>
      <c r="BY262" s="9">
        <v>1.15</v>
      </c>
      <c r="BZ262" s="17">
        <v>1.015</v>
      </c>
      <c r="CA262" s="18">
        <f t="shared" si="562"/>
        <v>88684.5044832996</v>
      </c>
      <c r="CH262" s="11">
        <v>2536</v>
      </c>
      <c r="CI262" s="11">
        <v>0.65</v>
      </c>
      <c r="CJ262" s="12">
        <v>1.35</v>
      </c>
      <c r="CK262" s="13">
        <f t="shared" si="563"/>
        <v>2225.34</v>
      </c>
      <c r="CL262" s="11">
        <v>3</v>
      </c>
      <c r="CM262" s="11">
        <v>440</v>
      </c>
      <c r="CN262" s="11">
        <v>1.73</v>
      </c>
      <c r="CO262" s="16">
        <f t="shared" si="564"/>
        <v>3.81196721311475</v>
      </c>
      <c r="CP262" s="11">
        <v>0.95</v>
      </c>
      <c r="CQ262" s="11">
        <v>2.09</v>
      </c>
      <c r="CR262" s="8">
        <f t="shared" si="565"/>
        <v>2.9855</v>
      </c>
      <c r="CS262" s="9">
        <v>1.15</v>
      </c>
      <c r="CT262" s="17">
        <v>1.085</v>
      </c>
      <c r="CU262" s="18">
        <f t="shared" si="566"/>
        <v>94800.6772062858</v>
      </c>
      <c r="DB262" s="11">
        <v>2536</v>
      </c>
      <c r="DC262" s="11">
        <v>0.65</v>
      </c>
      <c r="DD262" s="12">
        <v>1.35</v>
      </c>
      <c r="DE262" s="13">
        <f t="shared" si="567"/>
        <v>2225.34</v>
      </c>
      <c r="DF262" s="11">
        <v>3</v>
      </c>
      <c r="DG262" s="11">
        <v>440</v>
      </c>
      <c r="DH262" s="11">
        <v>1.73</v>
      </c>
      <c r="DI262" s="16">
        <f t="shared" si="568"/>
        <v>3.81196721311475</v>
      </c>
      <c r="DJ262" s="11">
        <v>0.95</v>
      </c>
      <c r="DK262" s="11">
        <v>2.09</v>
      </c>
      <c r="DL262" s="8">
        <f t="shared" si="569"/>
        <v>2.9855</v>
      </c>
      <c r="DM262" s="9">
        <v>1.15</v>
      </c>
      <c r="DN262" s="17">
        <v>1.085</v>
      </c>
      <c r="DO262" s="18">
        <f t="shared" si="570"/>
        <v>94800.6772062858</v>
      </c>
      <c r="DV262" s="11">
        <v>2536</v>
      </c>
      <c r="DW262" s="11">
        <v>0.65</v>
      </c>
      <c r="DX262" s="12">
        <v>1.35</v>
      </c>
      <c r="DY262" s="13">
        <f t="shared" si="571"/>
        <v>2225.34</v>
      </c>
      <c r="DZ262" s="11">
        <v>3</v>
      </c>
      <c r="EA262" s="11">
        <v>440</v>
      </c>
      <c r="EB262" s="11">
        <v>1.82</v>
      </c>
      <c r="EC262" s="16">
        <f t="shared" si="572"/>
        <v>3.90196721311475</v>
      </c>
      <c r="ED262" s="11">
        <v>0.95</v>
      </c>
      <c r="EE262" s="11">
        <v>2.91</v>
      </c>
      <c r="EF262" s="8">
        <f t="shared" si="573"/>
        <v>3.7645</v>
      </c>
      <c r="EG262" s="9">
        <v>1.15</v>
      </c>
      <c r="EH262" s="17">
        <v>1.2</v>
      </c>
      <c r="EI262" s="18">
        <f t="shared" si="574"/>
        <v>135327.990441653</v>
      </c>
    </row>
    <row r="263" s="1" customFormat="1" customHeight="1" spans="6:139">
      <c r="F263" s="11">
        <v>2536</v>
      </c>
      <c r="G263" s="11">
        <v>0.65</v>
      </c>
      <c r="H263" s="12">
        <v>1.35</v>
      </c>
      <c r="I263" s="13">
        <f t="shared" si="547"/>
        <v>2225.34</v>
      </c>
      <c r="J263" s="11">
        <v>3</v>
      </c>
      <c r="K263" s="11">
        <v>190</v>
      </c>
      <c r="L263" s="11">
        <v>1.73</v>
      </c>
      <c r="M263" s="16">
        <f t="shared" si="548"/>
        <v>3.25054794520548</v>
      </c>
      <c r="N263" s="11">
        <v>0.95</v>
      </c>
      <c r="O263" s="11">
        <v>2.09</v>
      </c>
      <c r="P263" s="8">
        <f t="shared" si="549"/>
        <v>2.9855</v>
      </c>
      <c r="Q263" s="9">
        <v>0.9</v>
      </c>
      <c r="R263" s="17">
        <v>1</v>
      </c>
      <c r="S263" s="18">
        <f t="shared" si="550"/>
        <v>58308.7579151412</v>
      </c>
      <c r="Z263" s="11">
        <v>2536</v>
      </c>
      <c r="AA263" s="11">
        <v>0.65</v>
      </c>
      <c r="AB263" s="12">
        <v>1.35</v>
      </c>
      <c r="AC263" s="13">
        <f t="shared" si="551"/>
        <v>2225.34</v>
      </c>
      <c r="AD263" s="11">
        <v>3</v>
      </c>
      <c r="AE263" s="11">
        <v>190</v>
      </c>
      <c r="AF263" s="11">
        <v>1.73</v>
      </c>
      <c r="AG263" s="16">
        <f t="shared" si="552"/>
        <v>3.25054794520548</v>
      </c>
      <c r="AH263" s="11">
        <v>0.95</v>
      </c>
      <c r="AI263" s="11">
        <v>2.09</v>
      </c>
      <c r="AJ263" s="8">
        <f t="shared" si="553"/>
        <v>2.9855</v>
      </c>
      <c r="AK263" s="9">
        <v>0.9</v>
      </c>
      <c r="AL263" s="17">
        <v>1</v>
      </c>
      <c r="AM263" s="18">
        <f t="shared" si="554"/>
        <v>58308.7579151412</v>
      </c>
      <c r="AT263" s="11">
        <v>2536</v>
      </c>
      <c r="AU263" s="11">
        <v>0.65</v>
      </c>
      <c r="AV263" s="12">
        <v>1.35</v>
      </c>
      <c r="AW263" s="13">
        <f t="shared" si="555"/>
        <v>2225.34</v>
      </c>
      <c r="AX263" s="11">
        <v>3</v>
      </c>
      <c r="AY263" s="11">
        <v>190</v>
      </c>
      <c r="AZ263" s="11">
        <v>1.73</v>
      </c>
      <c r="BA263" s="16">
        <f t="shared" si="556"/>
        <v>3.25054794520548</v>
      </c>
      <c r="BB263" s="11">
        <v>0.95</v>
      </c>
      <c r="BC263" s="11">
        <v>2.09</v>
      </c>
      <c r="BD263" s="8">
        <f t="shared" si="557"/>
        <v>2.9855</v>
      </c>
      <c r="BE263" s="9">
        <v>0.9</v>
      </c>
      <c r="BF263" s="17">
        <v>1.015</v>
      </c>
      <c r="BG263" s="18">
        <f t="shared" si="558"/>
        <v>59183.3892838683</v>
      </c>
      <c r="BN263" s="11">
        <v>2536</v>
      </c>
      <c r="BO263" s="11">
        <v>0.65</v>
      </c>
      <c r="BP263" s="12">
        <v>1.35</v>
      </c>
      <c r="BQ263" s="13">
        <f t="shared" si="559"/>
        <v>2225.34</v>
      </c>
      <c r="BR263" s="11">
        <v>3</v>
      </c>
      <c r="BS263" s="11">
        <v>190</v>
      </c>
      <c r="BT263" s="11">
        <v>1.73</v>
      </c>
      <c r="BU263" s="16">
        <f t="shared" si="560"/>
        <v>3.25054794520548</v>
      </c>
      <c r="BV263" s="11">
        <v>0.95</v>
      </c>
      <c r="BW263" s="11">
        <v>2.09</v>
      </c>
      <c r="BX263" s="8">
        <f t="shared" si="561"/>
        <v>2.9855</v>
      </c>
      <c r="BY263" s="9">
        <v>0.9</v>
      </c>
      <c r="BZ263" s="17">
        <v>1.015</v>
      </c>
      <c r="CA263" s="18">
        <f t="shared" si="562"/>
        <v>59183.3892838683</v>
      </c>
      <c r="CH263" s="11">
        <v>2536</v>
      </c>
      <c r="CI263" s="11">
        <v>0.65</v>
      </c>
      <c r="CJ263" s="12">
        <v>1.35</v>
      </c>
      <c r="CK263" s="13">
        <f t="shared" si="563"/>
        <v>2225.34</v>
      </c>
      <c r="CL263" s="11">
        <v>3</v>
      </c>
      <c r="CM263" s="11">
        <v>190</v>
      </c>
      <c r="CN263" s="11">
        <v>1.73</v>
      </c>
      <c r="CO263" s="16">
        <f t="shared" si="564"/>
        <v>3.25054794520548</v>
      </c>
      <c r="CP263" s="11">
        <v>0.95</v>
      </c>
      <c r="CQ263" s="11">
        <v>2.09</v>
      </c>
      <c r="CR263" s="8">
        <f t="shared" si="565"/>
        <v>2.9855</v>
      </c>
      <c r="CS263" s="9">
        <v>0.9</v>
      </c>
      <c r="CT263" s="17">
        <v>1.085</v>
      </c>
      <c r="CU263" s="18">
        <f t="shared" si="566"/>
        <v>63265.0023379282</v>
      </c>
      <c r="DB263" s="11">
        <v>2536</v>
      </c>
      <c r="DC263" s="11">
        <v>0.65</v>
      </c>
      <c r="DD263" s="12">
        <v>1.35</v>
      </c>
      <c r="DE263" s="13">
        <f t="shared" si="567"/>
        <v>2225.34</v>
      </c>
      <c r="DF263" s="11">
        <v>3</v>
      </c>
      <c r="DG263" s="11">
        <v>190</v>
      </c>
      <c r="DH263" s="11">
        <v>1.73</v>
      </c>
      <c r="DI263" s="16">
        <f t="shared" si="568"/>
        <v>3.25054794520548</v>
      </c>
      <c r="DJ263" s="11">
        <v>0.95</v>
      </c>
      <c r="DK263" s="11">
        <v>2.09</v>
      </c>
      <c r="DL263" s="8">
        <f t="shared" si="569"/>
        <v>2.9855</v>
      </c>
      <c r="DM263" s="9">
        <v>0.9</v>
      </c>
      <c r="DN263" s="17">
        <v>1.085</v>
      </c>
      <c r="DO263" s="18">
        <f t="shared" si="570"/>
        <v>63265.0023379282</v>
      </c>
      <c r="DV263" s="11">
        <v>2536</v>
      </c>
      <c r="DW263" s="11">
        <v>0.65</v>
      </c>
      <c r="DX263" s="12">
        <v>1.35</v>
      </c>
      <c r="DY263" s="13">
        <f t="shared" si="571"/>
        <v>2225.34</v>
      </c>
      <c r="DZ263" s="11">
        <v>3</v>
      </c>
      <c r="EA263" s="11">
        <v>190</v>
      </c>
      <c r="EB263" s="11">
        <v>1.82</v>
      </c>
      <c r="EC263" s="16">
        <f t="shared" si="572"/>
        <v>3.34054794520548</v>
      </c>
      <c r="ED263" s="11">
        <v>0.95</v>
      </c>
      <c r="EE263" s="11">
        <v>2.91</v>
      </c>
      <c r="EF263" s="8">
        <f t="shared" si="573"/>
        <v>3.7645</v>
      </c>
      <c r="EG263" s="9">
        <v>0.9</v>
      </c>
      <c r="EH263" s="17">
        <v>1.2</v>
      </c>
      <c r="EI263" s="18">
        <f t="shared" si="574"/>
        <v>90670.580323487</v>
      </c>
    </row>
    <row r="264" s="1" customFormat="1" customHeight="1" spans="6:139">
      <c r="F264" s="11">
        <v>2536</v>
      </c>
      <c r="G264" s="11">
        <v>0.65</v>
      </c>
      <c r="H264" s="12">
        <v>1.35</v>
      </c>
      <c r="I264" s="13">
        <f t="shared" si="547"/>
        <v>2225.34</v>
      </c>
      <c r="J264" s="11">
        <v>3</v>
      </c>
      <c r="K264" s="11">
        <v>190</v>
      </c>
      <c r="L264" s="11">
        <v>1.73</v>
      </c>
      <c r="M264" s="16">
        <f t="shared" si="548"/>
        <v>3.25054794520548</v>
      </c>
      <c r="N264" s="11">
        <v>0.95</v>
      </c>
      <c r="O264" s="11">
        <v>2.09</v>
      </c>
      <c r="P264" s="8">
        <f t="shared" si="549"/>
        <v>2.9855</v>
      </c>
      <c r="Q264" s="9">
        <v>0.9</v>
      </c>
      <c r="R264" s="17">
        <v>1</v>
      </c>
      <c r="S264" s="18">
        <f t="shared" si="550"/>
        <v>58308.7579151412</v>
      </c>
      <c r="Z264" s="11">
        <v>2536</v>
      </c>
      <c r="AA264" s="11">
        <v>0.65</v>
      </c>
      <c r="AB264" s="12">
        <v>1.35</v>
      </c>
      <c r="AC264" s="13">
        <f t="shared" si="551"/>
        <v>2225.34</v>
      </c>
      <c r="AD264" s="11">
        <v>3</v>
      </c>
      <c r="AE264" s="11">
        <v>190</v>
      </c>
      <c r="AF264" s="11">
        <v>1.73</v>
      </c>
      <c r="AG264" s="16">
        <f t="shared" si="552"/>
        <v>3.25054794520548</v>
      </c>
      <c r="AH264" s="11">
        <v>0.95</v>
      </c>
      <c r="AI264" s="11">
        <v>2.09</v>
      </c>
      <c r="AJ264" s="8">
        <f t="shared" si="553"/>
        <v>2.9855</v>
      </c>
      <c r="AK264" s="9">
        <v>0.9</v>
      </c>
      <c r="AL264" s="17">
        <v>1</v>
      </c>
      <c r="AM264" s="18">
        <f t="shared" si="554"/>
        <v>58308.7579151412</v>
      </c>
      <c r="AT264" s="11">
        <v>2536</v>
      </c>
      <c r="AU264" s="11">
        <v>0.65</v>
      </c>
      <c r="AV264" s="12">
        <v>1.35</v>
      </c>
      <c r="AW264" s="13">
        <f t="shared" si="555"/>
        <v>2225.34</v>
      </c>
      <c r="AX264" s="11">
        <v>3</v>
      </c>
      <c r="AY264" s="11">
        <v>190</v>
      </c>
      <c r="AZ264" s="11">
        <v>1.73</v>
      </c>
      <c r="BA264" s="16">
        <f t="shared" si="556"/>
        <v>3.25054794520548</v>
      </c>
      <c r="BB264" s="11">
        <v>0.95</v>
      </c>
      <c r="BC264" s="11">
        <v>2.09</v>
      </c>
      <c r="BD264" s="8">
        <f t="shared" si="557"/>
        <v>2.9855</v>
      </c>
      <c r="BE264" s="9">
        <v>0.9</v>
      </c>
      <c r="BF264" s="17">
        <v>1.015</v>
      </c>
      <c r="BG264" s="18">
        <f t="shared" si="558"/>
        <v>59183.3892838683</v>
      </c>
      <c r="BN264" s="11">
        <v>2536</v>
      </c>
      <c r="BO264" s="11">
        <v>0.65</v>
      </c>
      <c r="BP264" s="12">
        <v>1.35</v>
      </c>
      <c r="BQ264" s="13">
        <f t="shared" si="559"/>
        <v>2225.34</v>
      </c>
      <c r="BR264" s="11">
        <v>3</v>
      </c>
      <c r="BS264" s="11">
        <v>190</v>
      </c>
      <c r="BT264" s="11">
        <v>1.73</v>
      </c>
      <c r="BU264" s="16">
        <f t="shared" si="560"/>
        <v>3.25054794520548</v>
      </c>
      <c r="BV264" s="11">
        <v>0.95</v>
      </c>
      <c r="BW264" s="11">
        <v>2.09</v>
      </c>
      <c r="BX264" s="8">
        <f t="shared" si="561"/>
        <v>2.9855</v>
      </c>
      <c r="BY264" s="9">
        <v>0.9</v>
      </c>
      <c r="BZ264" s="17">
        <v>1.015</v>
      </c>
      <c r="CA264" s="18">
        <f t="shared" si="562"/>
        <v>59183.3892838683</v>
      </c>
      <c r="CH264" s="11">
        <v>2536</v>
      </c>
      <c r="CI264" s="11">
        <v>0.65</v>
      </c>
      <c r="CJ264" s="12">
        <v>1.35</v>
      </c>
      <c r="CK264" s="13">
        <f t="shared" si="563"/>
        <v>2225.34</v>
      </c>
      <c r="CL264" s="11">
        <v>3</v>
      </c>
      <c r="CM264" s="11">
        <v>190</v>
      </c>
      <c r="CN264" s="11">
        <v>1.73</v>
      </c>
      <c r="CO264" s="16">
        <f t="shared" si="564"/>
        <v>3.25054794520548</v>
      </c>
      <c r="CP264" s="11">
        <v>0.95</v>
      </c>
      <c r="CQ264" s="11">
        <v>2.09</v>
      </c>
      <c r="CR264" s="8">
        <f t="shared" si="565"/>
        <v>2.9855</v>
      </c>
      <c r="CS264" s="9">
        <v>0.9</v>
      </c>
      <c r="CT264" s="17">
        <v>1.085</v>
      </c>
      <c r="CU264" s="18">
        <f t="shared" si="566"/>
        <v>63265.0023379282</v>
      </c>
      <c r="DB264" s="11">
        <v>2536</v>
      </c>
      <c r="DC264" s="11">
        <v>0.65</v>
      </c>
      <c r="DD264" s="12">
        <v>1.35</v>
      </c>
      <c r="DE264" s="13">
        <f t="shared" si="567"/>
        <v>2225.34</v>
      </c>
      <c r="DF264" s="11">
        <v>3</v>
      </c>
      <c r="DG264" s="11">
        <v>190</v>
      </c>
      <c r="DH264" s="11">
        <v>1.73</v>
      </c>
      <c r="DI264" s="16">
        <f t="shared" si="568"/>
        <v>3.25054794520548</v>
      </c>
      <c r="DJ264" s="11">
        <v>0.95</v>
      </c>
      <c r="DK264" s="11">
        <v>2.09</v>
      </c>
      <c r="DL264" s="8">
        <f t="shared" si="569"/>
        <v>2.9855</v>
      </c>
      <c r="DM264" s="9">
        <v>0.9</v>
      </c>
      <c r="DN264" s="17">
        <v>1.085</v>
      </c>
      <c r="DO264" s="18">
        <f t="shared" si="570"/>
        <v>63265.0023379282</v>
      </c>
      <c r="DV264" s="11">
        <v>2536</v>
      </c>
      <c r="DW264" s="11">
        <v>0.65</v>
      </c>
      <c r="DX264" s="12">
        <v>1.35</v>
      </c>
      <c r="DY264" s="13">
        <f t="shared" si="571"/>
        <v>2225.34</v>
      </c>
      <c r="DZ264" s="11">
        <v>3</v>
      </c>
      <c r="EA264" s="11">
        <v>190</v>
      </c>
      <c r="EB264" s="11">
        <v>1.82</v>
      </c>
      <c r="EC264" s="16">
        <f t="shared" si="572"/>
        <v>3.34054794520548</v>
      </c>
      <c r="ED264" s="11">
        <v>0.95</v>
      </c>
      <c r="EE264" s="11">
        <v>2.91</v>
      </c>
      <c r="EF264" s="8">
        <f t="shared" si="573"/>
        <v>3.7645</v>
      </c>
      <c r="EG264" s="9">
        <v>0.9</v>
      </c>
      <c r="EH264" s="17">
        <v>1.2</v>
      </c>
      <c r="EI264" s="18">
        <f t="shared" si="574"/>
        <v>90670.580323487</v>
      </c>
    </row>
    <row r="265" s="1" customFormat="1" customHeight="1" spans="6:139">
      <c r="F265" s="11">
        <v>2536</v>
      </c>
      <c r="G265" s="11">
        <v>0.65</v>
      </c>
      <c r="H265" s="12">
        <v>1.35</v>
      </c>
      <c r="I265" s="13">
        <f t="shared" si="547"/>
        <v>2225.34</v>
      </c>
      <c r="J265" s="11">
        <v>3</v>
      </c>
      <c r="K265" s="11">
        <v>190</v>
      </c>
      <c r="L265" s="11">
        <v>1.73</v>
      </c>
      <c r="M265" s="16">
        <f t="shared" si="548"/>
        <v>3.25054794520548</v>
      </c>
      <c r="N265" s="11">
        <v>0.95</v>
      </c>
      <c r="O265" s="11">
        <v>2.09</v>
      </c>
      <c r="P265" s="8">
        <f t="shared" si="549"/>
        <v>2.9855</v>
      </c>
      <c r="Q265" s="9">
        <v>0.9</v>
      </c>
      <c r="R265" s="17">
        <v>1</v>
      </c>
      <c r="S265" s="18">
        <f t="shared" si="550"/>
        <v>58308.7579151412</v>
      </c>
      <c r="Z265" s="11">
        <v>2536</v>
      </c>
      <c r="AA265" s="11">
        <v>0.65</v>
      </c>
      <c r="AB265" s="12">
        <v>1.35</v>
      </c>
      <c r="AC265" s="13">
        <f t="shared" si="551"/>
        <v>2225.34</v>
      </c>
      <c r="AD265" s="11">
        <v>3</v>
      </c>
      <c r="AE265" s="11">
        <v>190</v>
      </c>
      <c r="AF265" s="11">
        <v>1.73</v>
      </c>
      <c r="AG265" s="16">
        <f t="shared" si="552"/>
        <v>3.25054794520548</v>
      </c>
      <c r="AH265" s="11">
        <v>0.95</v>
      </c>
      <c r="AI265" s="11">
        <v>2.09</v>
      </c>
      <c r="AJ265" s="8">
        <f t="shared" si="553"/>
        <v>2.9855</v>
      </c>
      <c r="AK265" s="9">
        <v>0.9</v>
      </c>
      <c r="AL265" s="17">
        <v>1</v>
      </c>
      <c r="AM265" s="18">
        <f t="shared" si="554"/>
        <v>58308.7579151412</v>
      </c>
      <c r="AT265" s="11">
        <v>2536</v>
      </c>
      <c r="AU265" s="11">
        <v>0.65</v>
      </c>
      <c r="AV265" s="12">
        <v>1.35</v>
      </c>
      <c r="AW265" s="13">
        <f t="shared" si="555"/>
        <v>2225.34</v>
      </c>
      <c r="AX265" s="11">
        <v>3</v>
      </c>
      <c r="AY265" s="11">
        <v>190</v>
      </c>
      <c r="AZ265" s="11">
        <v>1.73</v>
      </c>
      <c r="BA265" s="16">
        <f t="shared" si="556"/>
        <v>3.25054794520548</v>
      </c>
      <c r="BB265" s="11">
        <v>0.95</v>
      </c>
      <c r="BC265" s="11">
        <v>2.09</v>
      </c>
      <c r="BD265" s="8">
        <f t="shared" si="557"/>
        <v>2.9855</v>
      </c>
      <c r="BE265" s="9">
        <v>0.9</v>
      </c>
      <c r="BF265" s="17">
        <v>1.015</v>
      </c>
      <c r="BG265" s="18">
        <f t="shared" si="558"/>
        <v>59183.3892838683</v>
      </c>
      <c r="BN265" s="11">
        <v>2536</v>
      </c>
      <c r="BO265" s="11">
        <v>0.65</v>
      </c>
      <c r="BP265" s="12">
        <v>1.35</v>
      </c>
      <c r="BQ265" s="13">
        <f t="shared" si="559"/>
        <v>2225.34</v>
      </c>
      <c r="BR265" s="11">
        <v>3</v>
      </c>
      <c r="BS265" s="11">
        <v>190</v>
      </c>
      <c r="BT265" s="11">
        <v>1.73</v>
      </c>
      <c r="BU265" s="16">
        <f t="shared" si="560"/>
        <v>3.25054794520548</v>
      </c>
      <c r="BV265" s="11">
        <v>0.95</v>
      </c>
      <c r="BW265" s="11">
        <v>2.09</v>
      </c>
      <c r="BX265" s="8">
        <f t="shared" si="561"/>
        <v>2.9855</v>
      </c>
      <c r="BY265" s="9">
        <v>0.9</v>
      </c>
      <c r="BZ265" s="17">
        <v>1.015</v>
      </c>
      <c r="CA265" s="18">
        <f t="shared" si="562"/>
        <v>59183.3892838683</v>
      </c>
      <c r="CH265" s="11">
        <v>2536</v>
      </c>
      <c r="CI265" s="11">
        <v>0.65</v>
      </c>
      <c r="CJ265" s="12">
        <v>1.35</v>
      </c>
      <c r="CK265" s="13">
        <f t="shared" si="563"/>
        <v>2225.34</v>
      </c>
      <c r="CL265" s="11">
        <v>3</v>
      </c>
      <c r="CM265" s="11">
        <v>190</v>
      </c>
      <c r="CN265" s="11">
        <v>1.73</v>
      </c>
      <c r="CO265" s="16">
        <f t="shared" si="564"/>
        <v>3.25054794520548</v>
      </c>
      <c r="CP265" s="11">
        <v>0.95</v>
      </c>
      <c r="CQ265" s="11">
        <v>2.09</v>
      </c>
      <c r="CR265" s="8">
        <f t="shared" si="565"/>
        <v>2.9855</v>
      </c>
      <c r="CS265" s="9">
        <v>0.9</v>
      </c>
      <c r="CT265" s="17">
        <v>1.085</v>
      </c>
      <c r="CU265" s="18">
        <f t="shared" si="566"/>
        <v>63265.0023379282</v>
      </c>
      <c r="DB265" s="11">
        <v>2536</v>
      </c>
      <c r="DC265" s="11">
        <v>0.65</v>
      </c>
      <c r="DD265" s="12">
        <v>1.35</v>
      </c>
      <c r="DE265" s="13">
        <f t="shared" si="567"/>
        <v>2225.34</v>
      </c>
      <c r="DF265" s="11">
        <v>3</v>
      </c>
      <c r="DG265" s="11">
        <v>190</v>
      </c>
      <c r="DH265" s="11">
        <v>1.73</v>
      </c>
      <c r="DI265" s="16">
        <f t="shared" si="568"/>
        <v>3.25054794520548</v>
      </c>
      <c r="DJ265" s="11">
        <v>0.95</v>
      </c>
      <c r="DK265" s="11">
        <v>2.09</v>
      </c>
      <c r="DL265" s="8">
        <f t="shared" si="569"/>
        <v>2.9855</v>
      </c>
      <c r="DM265" s="9">
        <v>0.9</v>
      </c>
      <c r="DN265" s="17">
        <v>1.085</v>
      </c>
      <c r="DO265" s="18">
        <f t="shared" si="570"/>
        <v>63265.0023379282</v>
      </c>
      <c r="DV265" s="11">
        <v>2536</v>
      </c>
      <c r="DW265" s="11">
        <v>0.65</v>
      </c>
      <c r="DX265" s="12">
        <v>1.35</v>
      </c>
      <c r="DY265" s="13">
        <f t="shared" si="571"/>
        <v>2225.34</v>
      </c>
      <c r="DZ265" s="11">
        <v>3</v>
      </c>
      <c r="EA265" s="11">
        <v>190</v>
      </c>
      <c r="EB265" s="11">
        <v>1.82</v>
      </c>
      <c r="EC265" s="16">
        <f t="shared" si="572"/>
        <v>3.34054794520548</v>
      </c>
      <c r="ED265" s="11">
        <v>0.95</v>
      </c>
      <c r="EE265" s="11">
        <v>2.91</v>
      </c>
      <c r="EF265" s="8">
        <f t="shared" si="573"/>
        <v>3.7645</v>
      </c>
      <c r="EG265" s="9">
        <v>0.9</v>
      </c>
      <c r="EH265" s="17">
        <v>1.2</v>
      </c>
      <c r="EI265" s="18">
        <f t="shared" si="574"/>
        <v>90670.580323487</v>
      </c>
    </row>
    <row r="266" s="1" customFormat="1" customHeight="1" spans="6:139">
      <c r="F266" s="11">
        <v>2536</v>
      </c>
      <c r="G266" s="11">
        <v>0.65</v>
      </c>
      <c r="H266" s="12">
        <v>1.35</v>
      </c>
      <c r="I266" s="13">
        <f t="shared" si="547"/>
        <v>2225.34</v>
      </c>
      <c r="J266" s="11">
        <v>3</v>
      </c>
      <c r="K266" s="11">
        <v>190</v>
      </c>
      <c r="L266" s="11">
        <v>1.73</v>
      </c>
      <c r="M266" s="16">
        <f t="shared" si="548"/>
        <v>3.25054794520548</v>
      </c>
      <c r="N266" s="11">
        <v>0.95</v>
      </c>
      <c r="O266" s="11">
        <v>2.09</v>
      </c>
      <c r="P266" s="8">
        <f t="shared" si="549"/>
        <v>2.9855</v>
      </c>
      <c r="Q266" s="9">
        <v>0.9</v>
      </c>
      <c r="R266" s="17">
        <v>1</v>
      </c>
      <c r="S266" s="18">
        <f t="shared" si="550"/>
        <v>58308.7579151412</v>
      </c>
      <c r="Z266" s="11">
        <v>2536</v>
      </c>
      <c r="AA266" s="11">
        <v>0.65</v>
      </c>
      <c r="AB266" s="12">
        <v>1.35</v>
      </c>
      <c r="AC266" s="13">
        <f t="shared" si="551"/>
        <v>2225.34</v>
      </c>
      <c r="AD266" s="11">
        <v>3</v>
      </c>
      <c r="AE266" s="11">
        <v>190</v>
      </c>
      <c r="AF266" s="11">
        <v>1.73</v>
      </c>
      <c r="AG266" s="16">
        <f t="shared" si="552"/>
        <v>3.25054794520548</v>
      </c>
      <c r="AH266" s="11">
        <v>0.95</v>
      </c>
      <c r="AI266" s="11">
        <v>2.09</v>
      </c>
      <c r="AJ266" s="8">
        <f t="shared" si="553"/>
        <v>2.9855</v>
      </c>
      <c r="AK266" s="9">
        <v>0.9</v>
      </c>
      <c r="AL266" s="17">
        <v>1</v>
      </c>
      <c r="AM266" s="18">
        <f t="shared" si="554"/>
        <v>58308.7579151412</v>
      </c>
      <c r="AT266" s="11">
        <v>2536</v>
      </c>
      <c r="AU266" s="11">
        <v>0.65</v>
      </c>
      <c r="AV266" s="12">
        <v>1.35</v>
      </c>
      <c r="AW266" s="13">
        <f t="shared" si="555"/>
        <v>2225.34</v>
      </c>
      <c r="AX266" s="11">
        <v>3</v>
      </c>
      <c r="AY266" s="11">
        <v>190</v>
      </c>
      <c r="AZ266" s="11">
        <v>1.73</v>
      </c>
      <c r="BA266" s="16">
        <f t="shared" si="556"/>
        <v>3.25054794520548</v>
      </c>
      <c r="BB266" s="11">
        <v>0.95</v>
      </c>
      <c r="BC266" s="11">
        <v>2.09</v>
      </c>
      <c r="BD266" s="8">
        <f t="shared" si="557"/>
        <v>2.9855</v>
      </c>
      <c r="BE266" s="9">
        <v>0.9</v>
      </c>
      <c r="BF266" s="17">
        <v>1.015</v>
      </c>
      <c r="BG266" s="18">
        <f t="shared" si="558"/>
        <v>59183.3892838683</v>
      </c>
      <c r="BN266" s="11">
        <v>2536</v>
      </c>
      <c r="BO266" s="11">
        <v>0.65</v>
      </c>
      <c r="BP266" s="12">
        <v>1.35</v>
      </c>
      <c r="BQ266" s="13">
        <f t="shared" si="559"/>
        <v>2225.34</v>
      </c>
      <c r="BR266" s="11">
        <v>3</v>
      </c>
      <c r="BS266" s="11">
        <v>190</v>
      </c>
      <c r="BT266" s="11">
        <v>1.73</v>
      </c>
      <c r="BU266" s="16">
        <f t="shared" si="560"/>
        <v>3.25054794520548</v>
      </c>
      <c r="BV266" s="11">
        <v>0.95</v>
      </c>
      <c r="BW266" s="11">
        <v>2.09</v>
      </c>
      <c r="BX266" s="8">
        <f t="shared" si="561"/>
        <v>2.9855</v>
      </c>
      <c r="BY266" s="9">
        <v>0.9</v>
      </c>
      <c r="BZ266" s="17">
        <v>1.015</v>
      </c>
      <c r="CA266" s="18">
        <f t="shared" si="562"/>
        <v>59183.3892838683</v>
      </c>
      <c r="CH266" s="11">
        <v>2536</v>
      </c>
      <c r="CI266" s="11">
        <v>0.65</v>
      </c>
      <c r="CJ266" s="12">
        <v>1.35</v>
      </c>
      <c r="CK266" s="13">
        <f t="shared" si="563"/>
        <v>2225.34</v>
      </c>
      <c r="CL266" s="11">
        <v>3</v>
      </c>
      <c r="CM266" s="11">
        <v>190</v>
      </c>
      <c r="CN266" s="11">
        <v>1.73</v>
      </c>
      <c r="CO266" s="16">
        <f t="shared" si="564"/>
        <v>3.25054794520548</v>
      </c>
      <c r="CP266" s="11">
        <v>0.95</v>
      </c>
      <c r="CQ266" s="11">
        <v>2.09</v>
      </c>
      <c r="CR266" s="8">
        <f t="shared" si="565"/>
        <v>2.9855</v>
      </c>
      <c r="CS266" s="9">
        <v>0.9</v>
      </c>
      <c r="CT266" s="17">
        <v>1.085</v>
      </c>
      <c r="CU266" s="18">
        <f t="shared" si="566"/>
        <v>63265.0023379282</v>
      </c>
      <c r="DB266" s="11">
        <v>2536</v>
      </c>
      <c r="DC266" s="11">
        <v>0.65</v>
      </c>
      <c r="DD266" s="12">
        <v>1.35</v>
      </c>
      <c r="DE266" s="13">
        <f t="shared" si="567"/>
        <v>2225.34</v>
      </c>
      <c r="DF266" s="11">
        <v>3</v>
      </c>
      <c r="DG266" s="11">
        <v>190</v>
      </c>
      <c r="DH266" s="11">
        <v>1.73</v>
      </c>
      <c r="DI266" s="16">
        <f t="shared" si="568"/>
        <v>3.25054794520548</v>
      </c>
      <c r="DJ266" s="11">
        <v>0.95</v>
      </c>
      <c r="DK266" s="11">
        <v>2.09</v>
      </c>
      <c r="DL266" s="8">
        <f t="shared" si="569"/>
        <v>2.9855</v>
      </c>
      <c r="DM266" s="9">
        <v>0.9</v>
      </c>
      <c r="DN266" s="17">
        <v>1.085</v>
      </c>
      <c r="DO266" s="18">
        <f t="shared" si="570"/>
        <v>63265.0023379282</v>
      </c>
      <c r="DV266" s="11">
        <v>2536</v>
      </c>
      <c r="DW266" s="11">
        <v>0.65</v>
      </c>
      <c r="DX266" s="12">
        <v>1.35</v>
      </c>
      <c r="DY266" s="13">
        <f t="shared" si="571"/>
        <v>2225.34</v>
      </c>
      <c r="DZ266" s="11">
        <v>3</v>
      </c>
      <c r="EA266" s="11">
        <v>190</v>
      </c>
      <c r="EB266" s="11">
        <v>1.82</v>
      </c>
      <c r="EC266" s="16">
        <f t="shared" si="572"/>
        <v>3.34054794520548</v>
      </c>
      <c r="ED266" s="11">
        <v>0.95</v>
      </c>
      <c r="EE266" s="11">
        <v>2.91</v>
      </c>
      <c r="EF266" s="8">
        <f t="shared" si="573"/>
        <v>3.7645</v>
      </c>
      <c r="EG266" s="9">
        <v>0.9</v>
      </c>
      <c r="EH266" s="17">
        <v>1.2</v>
      </c>
      <c r="EI266" s="18">
        <f t="shared" si="574"/>
        <v>90670.580323487</v>
      </c>
    </row>
    <row r="267" s="1" customFormat="1" customHeight="1" spans="6:139">
      <c r="F267" s="23" t="s">
        <v>50</v>
      </c>
      <c r="G267" s="24"/>
      <c r="H267" s="24"/>
      <c r="I267" s="24"/>
      <c r="J267" s="24"/>
      <c r="K267" s="24"/>
      <c r="L267" s="24"/>
      <c r="M267" s="25">
        <f>SUM(S258:S266)</f>
        <v>670104.511873864</v>
      </c>
      <c r="N267" s="25"/>
      <c r="O267" s="25"/>
      <c r="P267" s="25"/>
      <c r="Q267" s="25"/>
      <c r="R267" s="25"/>
      <c r="S267" s="25"/>
      <c r="T267" s="1"/>
      <c r="U267" s="1"/>
      <c r="V267" s="1"/>
      <c r="W267" s="1"/>
      <c r="X267" s="1"/>
      <c r="Y267" s="1"/>
      <c r="Z267" s="23" t="s">
        <v>50</v>
      </c>
      <c r="AA267" s="24"/>
      <c r="AB267" s="24"/>
      <c r="AC267" s="24"/>
      <c r="AD267" s="24"/>
      <c r="AE267" s="24"/>
      <c r="AF267" s="24"/>
      <c r="AG267" s="25">
        <f>SUM(AM258:AM266)</f>
        <v>670104.511873864</v>
      </c>
      <c r="AH267" s="25"/>
      <c r="AI267" s="25"/>
      <c r="AJ267" s="25"/>
      <c r="AK267" s="25"/>
      <c r="AL267" s="25"/>
      <c r="AM267" s="25"/>
      <c r="AN267" s="1"/>
      <c r="AO267" s="1"/>
      <c r="AP267" s="1"/>
      <c r="AQ267" s="1"/>
      <c r="AR267" s="1"/>
      <c r="AS267" s="1"/>
      <c r="AT267" s="23" t="s">
        <v>50</v>
      </c>
      <c r="AU267" s="24"/>
      <c r="AV267" s="24"/>
      <c r="AW267" s="24"/>
      <c r="AX267" s="24"/>
      <c r="AY267" s="24"/>
      <c r="AZ267" s="24"/>
      <c r="BA267" s="25">
        <f>SUM(BG258:BG266)</f>
        <v>680156.079551972</v>
      </c>
      <c r="BB267" s="25"/>
      <c r="BC267" s="25"/>
      <c r="BD267" s="25"/>
      <c r="BE267" s="25"/>
      <c r="BF267" s="25"/>
      <c r="BG267" s="25"/>
      <c r="BH267" s="1"/>
      <c r="BI267" s="1"/>
      <c r="BJ267" s="1"/>
      <c r="BK267" s="1"/>
      <c r="BL267" s="1"/>
      <c r="BM267" s="1"/>
      <c r="BN267" s="23" t="s">
        <v>50</v>
      </c>
      <c r="BO267" s="24"/>
      <c r="BP267" s="24"/>
      <c r="BQ267" s="24"/>
      <c r="BR267" s="24"/>
      <c r="BS267" s="24"/>
      <c r="BT267" s="24"/>
      <c r="BU267" s="25">
        <f>SUM(CA258:CA266)</f>
        <v>680156.079551972</v>
      </c>
      <c r="BV267" s="25"/>
      <c r="BW267" s="25"/>
      <c r="BX267" s="25"/>
      <c r="BY267" s="25"/>
      <c r="BZ267" s="25"/>
      <c r="CA267" s="25"/>
      <c r="CB267" s="1"/>
      <c r="CC267" s="1"/>
      <c r="CD267" s="1"/>
      <c r="CE267" s="1"/>
      <c r="CF267" s="1"/>
      <c r="CG267" s="1"/>
      <c r="CH267" s="23" t="s">
        <v>50</v>
      </c>
      <c r="CI267" s="24"/>
      <c r="CJ267" s="24"/>
      <c r="CK267" s="24"/>
      <c r="CL267" s="24"/>
      <c r="CM267" s="24"/>
      <c r="CN267" s="24"/>
      <c r="CO267" s="25">
        <f>SUM(CU258:CU266)</f>
        <v>727063.395383142</v>
      </c>
      <c r="CP267" s="25"/>
      <c r="CQ267" s="25"/>
      <c r="CR267" s="25"/>
      <c r="CS267" s="25"/>
      <c r="CT267" s="25"/>
      <c r="CU267" s="25"/>
      <c r="CV267" s="1"/>
      <c r="CW267" s="1"/>
      <c r="CX267" s="1"/>
      <c r="CY267" s="1"/>
      <c r="CZ267" s="1"/>
      <c r="DA267" s="1"/>
      <c r="DB267" s="23" t="s">
        <v>50</v>
      </c>
      <c r="DC267" s="24"/>
      <c r="DD267" s="24"/>
      <c r="DE267" s="24"/>
      <c r="DF267" s="24"/>
      <c r="DG267" s="24"/>
      <c r="DH267" s="24"/>
      <c r="DI267" s="25">
        <f>SUM(DO258:DO266)</f>
        <v>727063.395383142</v>
      </c>
      <c r="DJ267" s="25"/>
      <c r="DK267" s="25"/>
      <c r="DL267" s="25"/>
      <c r="DM267" s="25"/>
      <c r="DN267" s="25"/>
      <c r="DO267" s="25"/>
      <c r="DP267" s="1"/>
      <c r="DQ267" s="1"/>
      <c r="DR267" s="1"/>
      <c r="DS267" s="1"/>
      <c r="DT267" s="1"/>
      <c r="DU267" s="1"/>
      <c r="DV267" s="23" t="s">
        <v>50</v>
      </c>
      <c r="DW267" s="24"/>
      <c r="DX267" s="24"/>
      <c r="DY267" s="24"/>
      <c r="DZ267" s="24"/>
      <c r="EA267" s="24"/>
      <c r="EB267" s="24"/>
      <c r="EC267" s="25">
        <f>SUM(EI258:EI266)</f>
        <v>1039322.27350221</v>
      </c>
      <c r="ED267" s="25"/>
      <c r="EE267" s="25"/>
      <c r="EF267" s="25"/>
      <c r="EG267" s="25"/>
      <c r="EH267" s="25"/>
      <c r="EI267" s="25"/>
    </row>
    <row r="268" s="1" customFormat="1" customHeight="1" spans="6:139">
      <c r="F268" s="24"/>
      <c r="G268" s="24"/>
      <c r="H268" s="24"/>
      <c r="I268" s="24"/>
      <c r="J268" s="24"/>
      <c r="K268" s="24"/>
      <c r="L268" s="24"/>
      <c r="M268" s="25"/>
      <c r="N268" s="25"/>
      <c r="O268" s="25"/>
      <c r="P268" s="25"/>
      <c r="Q268" s="25"/>
      <c r="R268" s="25"/>
      <c r="S268" s="25"/>
      <c r="T268" s="1"/>
      <c r="U268" s="1"/>
      <c r="V268" s="1"/>
      <c r="W268" s="1"/>
      <c r="X268" s="1"/>
      <c r="Y268" s="1"/>
      <c r="Z268" s="24"/>
      <c r="AA268" s="24"/>
      <c r="AB268" s="24"/>
      <c r="AC268" s="24"/>
      <c r="AD268" s="24"/>
      <c r="AE268" s="24"/>
      <c r="AF268" s="24"/>
      <c r="AG268" s="25"/>
      <c r="AH268" s="25"/>
      <c r="AI268" s="25"/>
      <c r="AJ268" s="25"/>
      <c r="AK268" s="25"/>
      <c r="AL268" s="25"/>
      <c r="AM268" s="25"/>
      <c r="AN268" s="1"/>
      <c r="AO268" s="1"/>
      <c r="AP268" s="1"/>
      <c r="AQ268" s="1"/>
      <c r="AR268" s="1"/>
      <c r="AS268" s="1"/>
      <c r="AT268" s="24"/>
      <c r="AU268" s="24"/>
      <c r="AV268" s="24"/>
      <c r="AW268" s="24"/>
      <c r="AX268" s="24"/>
      <c r="AY268" s="24"/>
      <c r="AZ268" s="24"/>
      <c r="BA268" s="25"/>
      <c r="BB268" s="25"/>
      <c r="BC268" s="25"/>
      <c r="BD268" s="25"/>
      <c r="BE268" s="25"/>
      <c r="BF268" s="25"/>
      <c r="BG268" s="25"/>
      <c r="BH268" s="1"/>
      <c r="BI268" s="1"/>
      <c r="BJ268" s="1"/>
      <c r="BK268" s="1"/>
      <c r="BL268" s="1"/>
      <c r="BM268" s="1"/>
      <c r="BN268" s="24"/>
      <c r="BO268" s="24"/>
      <c r="BP268" s="24"/>
      <c r="BQ268" s="24"/>
      <c r="BR268" s="24"/>
      <c r="BS268" s="24"/>
      <c r="BT268" s="24"/>
      <c r="BU268" s="25"/>
      <c r="BV268" s="25"/>
      <c r="BW268" s="25"/>
      <c r="BX268" s="25"/>
      <c r="BY268" s="25"/>
      <c r="BZ268" s="25"/>
      <c r="CA268" s="25"/>
      <c r="CB268" s="1"/>
      <c r="CC268" s="1"/>
      <c r="CD268" s="1"/>
      <c r="CE268" s="1"/>
      <c r="CF268" s="1"/>
      <c r="CG268" s="1"/>
      <c r="CH268" s="24"/>
      <c r="CI268" s="24"/>
      <c r="CJ268" s="24"/>
      <c r="CK268" s="24"/>
      <c r="CL268" s="24"/>
      <c r="CM268" s="24"/>
      <c r="CN268" s="24"/>
      <c r="CO268" s="25"/>
      <c r="CP268" s="25"/>
      <c r="CQ268" s="25"/>
      <c r="CR268" s="25"/>
      <c r="CS268" s="25"/>
      <c r="CT268" s="25"/>
      <c r="CU268" s="25"/>
      <c r="CV268" s="1"/>
      <c r="CW268" s="1"/>
      <c r="CX268" s="1"/>
      <c r="CY268" s="1"/>
      <c r="CZ268" s="1"/>
      <c r="DA268" s="1"/>
      <c r="DB268" s="24"/>
      <c r="DC268" s="24"/>
      <c r="DD268" s="24"/>
      <c r="DE268" s="24"/>
      <c r="DF268" s="24"/>
      <c r="DG268" s="24"/>
      <c r="DH268" s="24"/>
      <c r="DI268" s="25"/>
      <c r="DJ268" s="25"/>
      <c r="DK268" s="25"/>
      <c r="DL268" s="25"/>
      <c r="DM268" s="25"/>
      <c r="DN268" s="25"/>
      <c r="DO268" s="25"/>
      <c r="DP268" s="1"/>
      <c r="DQ268" s="1"/>
      <c r="DR268" s="1"/>
      <c r="DS268" s="1"/>
      <c r="DT268" s="1"/>
      <c r="DU268" s="1"/>
      <c r="DV268" s="24"/>
      <c r="DW268" s="24"/>
      <c r="DX268" s="24"/>
      <c r="DY268" s="24"/>
      <c r="DZ268" s="24"/>
      <c r="EA268" s="24"/>
      <c r="EB268" s="24"/>
      <c r="EC268" s="25"/>
      <c r="ED268" s="25"/>
      <c r="EE268" s="25"/>
      <c r="EF268" s="25"/>
      <c r="EG268" s="25"/>
      <c r="EH268" s="25"/>
      <c r="EI268" s="25"/>
    </row>
    <row r="269" s="1" customFormat="1" customHeight="1" spans="6:139">
      <c r="F269" s="3" t="s">
        <v>51</v>
      </c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1"/>
      <c r="U269" s="1"/>
      <c r="V269" s="1"/>
      <c r="W269" s="1"/>
      <c r="X269" s="1"/>
      <c r="Y269" s="1"/>
      <c r="Z269" s="3" t="s">
        <v>51</v>
      </c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1"/>
      <c r="AO269" s="1"/>
      <c r="AP269" s="1"/>
      <c r="AQ269" s="1"/>
      <c r="AR269" s="1"/>
      <c r="AS269" s="1"/>
      <c r="AT269" s="3" t="s">
        <v>51</v>
      </c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1"/>
      <c r="BI269" s="1"/>
      <c r="BJ269" s="1"/>
      <c r="BK269" s="1"/>
      <c r="BL269" s="1"/>
      <c r="BM269" s="1"/>
      <c r="BN269" s="3" t="s">
        <v>51</v>
      </c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1"/>
      <c r="CC269" s="1"/>
      <c r="CD269" s="1"/>
      <c r="CE269" s="1"/>
      <c r="CF269" s="1"/>
      <c r="CG269" s="1"/>
      <c r="CH269" s="3" t="s">
        <v>51</v>
      </c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1"/>
      <c r="CW269" s="1"/>
      <c r="CX269" s="1"/>
      <c r="CY269" s="1"/>
      <c r="CZ269" s="1"/>
      <c r="DA269" s="1"/>
      <c r="DB269" s="3" t="s">
        <v>51</v>
      </c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1"/>
      <c r="DQ269" s="1"/>
      <c r="DR269" s="1"/>
      <c r="DS269" s="1"/>
      <c r="DT269" s="1"/>
      <c r="DU269" s="1"/>
      <c r="DV269" s="3" t="s">
        <v>51</v>
      </c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</row>
    <row r="270" s="1" customFormat="1" customHeight="1" spans="6:139">
      <c r="F270" s="4" t="s">
        <v>8</v>
      </c>
      <c r="G270" s="5"/>
      <c r="H270" s="5"/>
      <c r="I270" s="6"/>
      <c r="J270" s="7" t="s">
        <v>9</v>
      </c>
      <c r="K270" s="7"/>
      <c r="L270" s="7"/>
      <c r="M270" s="7"/>
      <c r="N270" s="8" t="s">
        <v>10</v>
      </c>
      <c r="O270" s="8"/>
      <c r="P270" s="8"/>
      <c r="Q270" s="9" t="s">
        <v>11</v>
      </c>
      <c r="R270" s="10" t="s">
        <v>12</v>
      </c>
      <c r="S270" s="10" t="s">
        <v>13</v>
      </c>
      <c r="Z270" s="4" t="s">
        <v>8</v>
      </c>
      <c r="AA270" s="5"/>
      <c r="AB270" s="5"/>
      <c r="AC270" s="6"/>
      <c r="AD270" s="7" t="s">
        <v>9</v>
      </c>
      <c r="AE270" s="7"/>
      <c r="AF270" s="7"/>
      <c r="AG270" s="7"/>
      <c r="AH270" s="8" t="s">
        <v>10</v>
      </c>
      <c r="AI270" s="8"/>
      <c r="AJ270" s="8"/>
      <c r="AK270" s="9" t="s">
        <v>11</v>
      </c>
      <c r="AL270" s="10" t="s">
        <v>12</v>
      </c>
      <c r="AM270" s="10" t="s">
        <v>13</v>
      </c>
      <c r="AT270" s="4" t="s">
        <v>8</v>
      </c>
      <c r="AU270" s="5"/>
      <c r="AV270" s="5"/>
      <c r="AW270" s="6"/>
      <c r="AX270" s="7" t="s">
        <v>9</v>
      </c>
      <c r="AY270" s="7"/>
      <c r="AZ270" s="7"/>
      <c r="BA270" s="7"/>
      <c r="BB270" s="8" t="s">
        <v>10</v>
      </c>
      <c r="BC270" s="8"/>
      <c r="BD270" s="8"/>
      <c r="BE270" s="9" t="s">
        <v>11</v>
      </c>
      <c r="BF270" s="10" t="s">
        <v>12</v>
      </c>
      <c r="BG270" s="10" t="s">
        <v>13</v>
      </c>
      <c r="BN270" s="4" t="s">
        <v>8</v>
      </c>
      <c r="BO270" s="5"/>
      <c r="BP270" s="5"/>
      <c r="BQ270" s="6"/>
      <c r="BR270" s="7" t="s">
        <v>9</v>
      </c>
      <c r="BS270" s="7"/>
      <c r="BT270" s="7"/>
      <c r="BU270" s="7"/>
      <c r="BV270" s="8" t="s">
        <v>10</v>
      </c>
      <c r="BW270" s="8"/>
      <c r="BX270" s="8"/>
      <c r="BY270" s="9" t="s">
        <v>11</v>
      </c>
      <c r="BZ270" s="10" t="s">
        <v>12</v>
      </c>
      <c r="CA270" s="10" t="s">
        <v>13</v>
      </c>
      <c r="CH270" s="4" t="s">
        <v>8</v>
      </c>
      <c r="CI270" s="5"/>
      <c r="CJ270" s="5"/>
      <c r="CK270" s="6"/>
      <c r="CL270" s="7" t="s">
        <v>9</v>
      </c>
      <c r="CM270" s="7"/>
      <c r="CN270" s="7"/>
      <c r="CO270" s="7"/>
      <c r="CP270" s="8" t="s">
        <v>10</v>
      </c>
      <c r="CQ270" s="8"/>
      <c r="CR270" s="8"/>
      <c r="CS270" s="9" t="s">
        <v>11</v>
      </c>
      <c r="CT270" s="10" t="s">
        <v>12</v>
      </c>
      <c r="CU270" s="10" t="s">
        <v>13</v>
      </c>
      <c r="DB270" s="4" t="s">
        <v>8</v>
      </c>
      <c r="DC270" s="5"/>
      <c r="DD270" s="5"/>
      <c r="DE270" s="6"/>
      <c r="DF270" s="7" t="s">
        <v>9</v>
      </c>
      <c r="DG270" s="7"/>
      <c r="DH270" s="7"/>
      <c r="DI270" s="7"/>
      <c r="DJ270" s="8" t="s">
        <v>10</v>
      </c>
      <c r="DK270" s="8"/>
      <c r="DL270" s="8"/>
      <c r="DM270" s="9" t="s">
        <v>11</v>
      </c>
      <c r="DN270" s="10" t="s">
        <v>12</v>
      </c>
      <c r="DO270" s="10" t="s">
        <v>13</v>
      </c>
      <c r="DV270" s="4" t="s">
        <v>8</v>
      </c>
      <c r="DW270" s="5"/>
      <c r="DX270" s="5"/>
      <c r="DY270" s="6"/>
      <c r="DZ270" s="7" t="s">
        <v>9</v>
      </c>
      <c r="EA270" s="7"/>
      <c r="EB270" s="7"/>
      <c r="EC270" s="7"/>
      <c r="ED270" s="8" t="s">
        <v>10</v>
      </c>
      <c r="EE270" s="8"/>
      <c r="EF270" s="8"/>
      <c r="EG270" s="9" t="s">
        <v>11</v>
      </c>
      <c r="EH270" s="10" t="s">
        <v>12</v>
      </c>
      <c r="EI270" s="10" t="s">
        <v>13</v>
      </c>
    </row>
    <row r="271" s="1" customFormat="1" customHeight="1" spans="6:139">
      <c r="F271" s="11" t="s">
        <v>52</v>
      </c>
      <c r="G271" s="11" t="s">
        <v>20</v>
      </c>
      <c r="H271" s="12" t="s">
        <v>21</v>
      </c>
      <c r="I271" s="13" t="s">
        <v>8</v>
      </c>
      <c r="J271" s="11" t="s">
        <v>22</v>
      </c>
      <c r="K271" s="11" t="s">
        <v>23</v>
      </c>
      <c r="L271" s="11" t="s">
        <v>24</v>
      </c>
      <c r="M271" s="7" t="s">
        <v>25</v>
      </c>
      <c r="N271" s="11" t="s">
        <v>26</v>
      </c>
      <c r="O271" s="11" t="s">
        <v>27</v>
      </c>
      <c r="P271" s="8" t="s">
        <v>28</v>
      </c>
      <c r="Q271" s="9" t="s">
        <v>29</v>
      </c>
      <c r="R271" s="14"/>
      <c r="S271" s="14"/>
      <c r="T271" s="1"/>
      <c r="U271" s="1"/>
      <c r="V271" s="1"/>
      <c r="W271" s="1"/>
      <c r="X271" s="1"/>
      <c r="Y271" s="1"/>
      <c r="Z271" s="11" t="s">
        <v>52</v>
      </c>
      <c r="AA271" s="11" t="s">
        <v>20</v>
      </c>
      <c r="AB271" s="12" t="s">
        <v>21</v>
      </c>
      <c r="AC271" s="13" t="s">
        <v>8</v>
      </c>
      <c r="AD271" s="11" t="s">
        <v>22</v>
      </c>
      <c r="AE271" s="11" t="s">
        <v>23</v>
      </c>
      <c r="AF271" s="11" t="s">
        <v>24</v>
      </c>
      <c r="AG271" s="7" t="s">
        <v>25</v>
      </c>
      <c r="AH271" s="11" t="s">
        <v>26</v>
      </c>
      <c r="AI271" s="11" t="s">
        <v>27</v>
      </c>
      <c r="AJ271" s="8" t="s">
        <v>28</v>
      </c>
      <c r="AK271" s="9" t="s">
        <v>29</v>
      </c>
      <c r="AL271" s="14"/>
      <c r="AM271" s="14"/>
      <c r="AN271" s="1"/>
      <c r="AO271" s="1"/>
      <c r="AP271" s="1"/>
      <c r="AQ271" s="1"/>
      <c r="AR271" s="1"/>
      <c r="AS271" s="1"/>
      <c r="AT271" s="11" t="s">
        <v>52</v>
      </c>
      <c r="AU271" s="11" t="s">
        <v>20</v>
      </c>
      <c r="AV271" s="12" t="s">
        <v>21</v>
      </c>
      <c r="AW271" s="13" t="s">
        <v>8</v>
      </c>
      <c r="AX271" s="11" t="s">
        <v>22</v>
      </c>
      <c r="AY271" s="11" t="s">
        <v>23</v>
      </c>
      <c r="AZ271" s="11" t="s">
        <v>24</v>
      </c>
      <c r="BA271" s="7" t="s">
        <v>25</v>
      </c>
      <c r="BB271" s="11" t="s">
        <v>26</v>
      </c>
      <c r="BC271" s="11" t="s">
        <v>27</v>
      </c>
      <c r="BD271" s="8" t="s">
        <v>28</v>
      </c>
      <c r="BE271" s="9" t="s">
        <v>29</v>
      </c>
      <c r="BF271" s="14"/>
      <c r="BG271" s="14"/>
      <c r="BH271" s="1"/>
      <c r="BI271" s="1"/>
      <c r="BJ271" s="1"/>
      <c r="BK271" s="1"/>
      <c r="BL271" s="1"/>
      <c r="BM271" s="1"/>
      <c r="BN271" s="11" t="s">
        <v>52</v>
      </c>
      <c r="BO271" s="11" t="s">
        <v>20</v>
      </c>
      <c r="BP271" s="12" t="s">
        <v>21</v>
      </c>
      <c r="BQ271" s="13" t="s">
        <v>8</v>
      </c>
      <c r="BR271" s="11" t="s">
        <v>22</v>
      </c>
      <c r="BS271" s="11" t="s">
        <v>23</v>
      </c>
      <c r="BT271" s="11" t="s">
        <v>24</v>
      </c>
      <c r="BU271" s="7" t="s">
        <v>25</v>
      </c>
      <c r="BV271" s="11" t="s">
        <v>26</v>
      </c>
      <c r="BW271" s="11" t="s">
        <v>27</v>
      </c>
      <c r="BX271" s="8" t="s">
        <v>28</v>
      </c>
      <c r="BY271" s="9" t="s">
        <v>29</v>
      </c>
      <c r="BZ271" s="14"/>
      <c r="CA271" s="14"/>
      <c r="CB271" s="1"/>
      <c r="CC271" s="1"/>
      <c r="CD271" s="1"/>
      <c r="CE271" s="1"/>
      <c r="CF271" s="1"/>
      <c r="CG271" s="1"/>
      <c r="CH271" s="11" t="s">
        <v>52</v>
      </c>
      <c r="CI271" s="11" t="s">
        <v>20</v>
      </c>
      <c r="CJ271" s="12" t="s">
        <v>21</v>
      </c>
      <c r="CK271" s="13" t="s">
        <v>8</v>
      </c>
      <c r="CL271" s="11" t="s">
        <v>22</v>
      </c>
      <c r="CM271" s="11" t="s">
        <v>23</v>
      </c>
      <c r="CN271" s="11" t="s">
        <v>24</v>
      </c>
      <c r="CO271" s="7" t="s">
        <v>25</v>
      </c>
      <c r="CP271" s="11" t="s">
        <v>26</v>
      </c>
      <c r="CQ271" s="11" t="s">
        <v>27</v>
      </c>
      <c r="CR271" s="8" t="s">
        <v>28</v>
      </c>
      <c r="CS271" s="9" t="s">
        <v>29</v>
      </c>
      <c r="CT271" s="14"/>
      <c r="CU271" s="14"/>
      <c r="CV271" s="1"/>
      <c r="CW271" s="1"/>
      <c r="CX271" s="1"/>
      <c r="CY271" s="1"/>
      <c r="CZ271" s="1"/>
      <c r="DA271" s="1"/>
      <c r="DB271" s="11" t="s">
        <v>52</v>
      </c>
      <c r="DC271" s="11" t="s">
        <v>20</v>
      </c>
      <c r="DD271" s="12" t="s">
        <v>21</v>
      </c>
      <c r="DE271" s="13" t="s">
        <v>8</v>
      </c>
      <c r="DF271" s="11" t="s">
        <v>22</v>
      </c>
      <c r="DG271" s="11" t="s">
        <v>23</v>
      </c>
      <c r="DH271" s="11" t="s">
        <v>24</v>
      </c>
      <c r="DI271" s="7" t="s">
        <v>25</v>
      </c>
      <c r="DJ271" s="11" t="s">
        <v>26</v>
      </c>
      <c r="DK271" s="11" t="s">
        <v>27</v>
      </c>
      <c r="DL271" s="8" t="s">
        <v>28</v>
      </c>
      <c r="DM271" s="9" t="s">
        <v>29</v>
      </c>
      <c r="DN271" s="14"/>
      <c r="DO271" s="14"/>
      <c r="DP271" s="1"/>
      <c r="DQ271" s="1"/>
      <c r="DR271" s="1"/>
      <c r="DS271" s="1"/>
      <c r="DT271" s="1"/>
      <c r="DU271" s="1"/>
      <c r="DV271" s="11" t="s">
        <v>52</v>
      </c>
      <c r="DW271" s="11" t="s">
        <v>20</v>
      </c>
      <c r="DX271" s="12" t="s">
        <v>21</v>
      </c>
      <c r="DY271" s="13" t="s">
        <v>8</v>
      </c>
      <c r="DZ271" s="11" t="s">
        <v>22</v>
      </c>
      <c r="EA271" s="11" t="s">
        <v>23</v>
      </c>
      <c r="EB271" s="11" t="s">
        <v>24</v>
      </c>
      <c r="EC271" s="7" t="s">
        <v>25</v>
      </c>
      <c r="ED271" s="11" t="s">
        <v>26</v>
      </c>
      <c r="EE271" s="11" t="s">
        <v>27</v>
      </c>
      <c r="EF271" s="8" t="s">
        <v>28</v>
      </c>
      <c r="EG271" s="9" t="s">
        <v>29</v>
      </c>
      <c r="EH271" s="14"/>
      <c r="EI271" s="14"/>
    </row>
    <row r="272" s="1" customFormat="1" customHeight="1" spans="6:139">
      <c r="F272" s="11">
        <v>35434</v>
      </c>
      <c r="G272" s="11">
        <v>0.0847</v>
      </c>
      <c r="H272" s="12">
        <v>1.35</v>
      </c>
      <c r="I272" s="13">
        <f t="shared" ref="I272:I274" si="575">F272*G272*H272</f>
        <v>4051.70073</v>
      </c>
      <c r="J272" s="11">
        <v>3</v>
      </c>
      <c r="K272" s="11">
        <v>490</v>
      </c>
      <c r="L272" s="11">
        <v>2.33</v>
      </c>
      <c r="M272" s="16">
        <f t="shared" ref="M272:M274" si="576">1+6*K272/(K272+2000)+L272</f>
        <v>4.51072289156627</v>
      </c>
      <c r="N272" s="11">
        <v>0.89</v>
      </c>
      <c r="O272" s="11">
        <v>1.78</v>
      </c>
      <c r="P272" s="8">
        <f t="shared" ref="P272:P274" si="577">1+N272*O272</f>
        <v>2.5842</v>
      </c>
      <c r="Q272" s="9">
        <v>1.15</v>
      </c>
      <c r="R272" s="17">
        <v>1</v>
      </c>
      <c r="S272" s="18">
        <f t="shared" ref="S272:S276" si="578">I272*J272*Q272*P272*M272*R272</f>
        <v>162940.379947135</v>
      </c>
      <c r="Z272" s="11">
        <v>35728</v>
      </c>
      <c r="AA272" s="11">
        <v>0.0847</v>
      </c>
      <c r="AB272" s="12">
        <v>1.35</v>
      </c>
      <c r="AC272" s="13">
        <f t="shared" ref="AC272:AC274" si="579">Z272*AA272*AB272</f>
        <v>4085.31816</v>
      </c>
      <c r="AD272" s="11">
        <v>3</v>
      </c>
      <c r="AE272" s="11">
        <v>450</v>
      </c>
      <c r="AF272" s="11">
        <v>2.33</v>
      </c>
      <c r="AG272" s="16">
        <f t="shared" ref="AG272:AG274" si="580">1+6*AE272/(AE272+2000)+AF272</f>
        <v>4.43204081632653</v>
      </c>
      <c r="AH272" s="11">
        <v>1</v>
      </c>
      <c r="AI272" s="11">
        <v>2.71</v>
      </c>
      <c r="AJ272" s="8">
        <f t="shared" ref="AJ272:AJ274" si="581">1+AH272*AI272</f>
        <v>3.71</v>
      </c>
      <c r="AK272" s="9">
        <v>1.15</v>
      </c>
      <c r="AL272" s="17">
        <v>1</v>
      </c>
      <c r="AM272" s="18">
        <f t="shared" ref="AM272:AM276" si="582">AC272*AD272*AK272*AJ272*AG272*AL272</f>
        <v>231751.546311424</v>
      </c>
      <c r="AT272" s="11">
        <v>36903</v>
      </c>
      <c r="AU272" s="11">
        <v>0.0847</v>
      </c>
      <c r="AV272" s="12">
        <v>1.35</v>
      </c>
      <c r="AW272" s="13">
        <f t="shared" ref="AW272:AW275" si="583">AT272*AU272*AV272</f>
        <v>4219.673535</v>
      </c>
      <c r="AX272" s="11">
        <v>3</v>
      </c>
      <c r="AY272" s="11">
        <v>490</v>
      </c>
      <c r="AZ272" s="11">
        <v>2.33</v>
      </c>
      <c r="BA272" s="16">
        <f t="shared" ref="BA272:BA275" si="584">1+6*AY272/(AY272+2000)+AZ272</f>
        <v>4.51072289156627</v>
      </c>
      <c r="BB272" s="11">
        <v>0.93</v>
      </c>
      <c r="BC272" s="11">
        <v>1.85</v>
      </c>
      <c r="BD272" s="8">
        <f t="shared" ref="BD272:BD275" si="585">1+BB272*BC272</f>
        <v>2.7205</v>
      </c>
      <c r="BE272" s="9">
        <v>1.15</v>
      </c>
      <c r="BF272" s="17">
        <v>1.015</v>
      </c>
      <c r="BG272" s="18">
        <f t="shared" ref="BG272:BG276" si="586">AW272*AX272*BE272*BD272*BA272*BF272</f>
        <v>181325.493197559</v>
      </c>
      <c r="BN272" s="11">
        <v>38167</v>
      </c>
      <c r="BO272" s="11">
        <v>0.0847</v>
      </c>
      <c r="BP272" s="12">
        <v>1.35</v>
      </c>
      <c r="BQ272" s="13">
        <f t="shared" ref="BQ272:BQ275" si="587">BN272*BO272*BP272</f>
        <v>4364.205615</v>
      </c>
      <c r="BR272" s="11">
        <v>3</v>
      </c>
      <c r="BS272" s="11">
        <v>490</v>
      </c>
      <c r="BT272" s="11">
        <v>2.33</v>
      </c>
      <c r="BU272" s="16">
        <f t="shared" ref="BU272:BU275" si="588">1+6*BS272/(BS272+2000)+BT272</f>
        <v>4.51072289156627</v>
      </c>
      <c r="BV272" s="11">
        <v>1</v>
      </c>
      <c r="BW272" s="11">
        <v>2.71</v>
      </c>
      <c r="BX272" s="8">
        <f t="shared" ref="BX272:BX275" si="589">1+BV272*BW272</f>
        <v>3.71</v>
      </c>
      <c r="BY272" s="9">
        <v>1.15</v>
      </c>
      <c r="BZ272" s="17">
        <v>1.015</v>
      </c>
      <c r="CA272" s="18">
        <f t="shared" ref="CA272:CA276" si="590">BQ272*BR272*BY272*BX272*BU272*BZ272</f>
        <v>255746.911942702</v>
      </c>
      <c r="CH272" s="11">
        <v>42781</v>
      </c>
      <c r="CI272" s="11">
        <v>0.0847</v>
      </c>
      <c r="CJ272" s="12">
        <v>1.35</v>
      </c>
      <c r="CK272" s="13">
        <f t="shared" ref="CK272:CK276" si="591">CH272*CI272*CJ272</f>
        <v>4891.793445</v>
      </c>
      <c r="CL272" s="11">
        <v>3</v>
      </c>
      <c r="CM272" s="11">
        <v>490</v>
      </c>
      <c r="CN272" s="11">
        <v>2.33</v>
      </c>
      <c r="CO272" s="16">
        <f t="shared" ref="CO272:CO276" si="592">1+6*CM272/(CM272+2000)+CN272</f>
        <v>4.51072289156627</v>
      </c>
      <c r="CP272" s="11">
        <v>0.93</v>
      </c>
      <c r="CQ272" s="11">
        <v>1.85</v>
      </c>
      <c r="CR272" s="8">
        <f t="shared" ref="CR272:CR276" si="593">1+CP272*CQ272</f>
        <v>2.7205</v>
      </c>
      <c r="CS272" s="9">
        <v>1.15</v>
      </c>
      <c r="CT272" s="17">
        <v>1.085</v>
      </c>
      <c r="CU272" s="18">
        <f t="shared" ref="CU272:CU276" si="594">CK272*CL272*CS272*CR272*CO272*CT272</f>
        <v>224704.527021005</v>
      </c>
      <c r="DB272" s="11">
        <v>44045</v>
      </c>
      <c r="DC272" s="11">
        <v>0.0847</v>
      </c>
      <c r="DD272" s="12">
        <v>1.35</v>
      </c>
      <c r="DE272" s="13">
        <f t="shared" ref="DE272:DE276" si="595">DB272*DC272*DD272</f>
        <v>5036.325525</v>
      </c>
      <c r="DF272" s="11">
        <v>3</v>
      </c>
      <c r="DG272" s="11">
        <v>490</v>
      </c>
      <c r="DH272" s="11">
        <v>2.33</v>
      </c>
      <c r="DI272" s="16">
        <f t="shared" ref="DI272:DI276" si="596">1+6*DG272/(DG272+2000)+DH272</f>
        <v>4.51072289156627</v>
      </c>
      <c r="DJ272" s="11">
        <v>1</v>
      </c>
      <c r="DK272" s="11">
        <v>2.71</v>
      </c>
      <c r="DL272" s="8">
        <f t="shared" ref="DL272:DL276" si="597">1+DJ272*DK272</f>
        <v>3.71</v>
      </c>
      <c r="DM272" s="9">
        <v>1.15</v>
      </c>
      <c r="DN272" s="17">
        <v>1.085</v>
      </c>
      <c r="DO272" s="18">
        <f t="shared" ref="DO272:DO276" si="598">DE272*DF272*DM272*DL272*DI272*DN272</f>
        <v>315487.882953595</v>
      </c>
      <c r="DV272" s="11">
        <v>49923</v>
      </c>
      <c r="DW272" s="11">
        <v>0.09996</v>
      </c>
      <c r="DX272" s="12">
        <v>1.35</v>
      </c>
      <c r="DY272" s="13">
        <f t="shared" ref="DY272:DY276" si="599">DV272*DW272*DX272</f>
        <v>6736.909158</v>
      </c>
      <c r="DZ272" s="11">
        <v>3</v>
      </c>
      <c r="EA272" s="11">
        <v>490</v>
      </c>
      <c r="EB272" s="11">
        <v>2.42</v>
      </c>
      <c r="EC272" s="16">
        <f t="shared" ref="EC272:EC276" si="600">1+6*EA272/(EA272+2000)+EB272</f>
        <v>4.60072289156627</v>
      </c>
      <c r="ED272" s="11">
        <v>1</v>
      </c>
      <c r="EE272" s="11">
        <v>3.51</v>
      </c>
      <c r="EF272" s="8">
        <f t="shared" ref="EF272:EF276" si="601">1+ED272*EE272</f>
        <v>4.51</v>
      </c>
      <c r="EG272" s="9">
        <v>1.15</v>
      </c>
      <c r="EH272" s="17">
        <v>1.2</v>
      </c>
      <c r="EI272" s="18">
        <f>DY272*DZ272*EG272*EF272*EC272*EH272+DV272*0.125*EF272*EG272*EH272</f>
        <v>617552.394668769</v>
      </c>
    </row>
    <row r="273" s="1" customFormat="1" customHeight="1" spans="6:139">
      <c r="F273" s="11">
        <v>35434</v>
      </c>
      <c r="G273" s="11">
        <v>0.0847</v>
      </c>
      <c r="H273" s="12">
        <v>1.35</v>
      </c>
      <c r="I273" s="13">
        <f t="shared" si="575"/>
        <v>4051.70073</v>
      </c>
      <c r="J273" s="11">
        <v>3</v>
      </c>
      <c r="K273" s="11">
        <v>490</v>
      </c>
      <c r="L273" s="11">
        <v>2.33</v>
      </c>
      <c r="M273" s="16">
        <f t="shared" si="576"/>
        <v>4.51072289156627</v>
      </c>
      <c r="N273" s="11">
        <v>0.89</v>
      </c>
      <c r="O273" s="11">
        <v>1.78</v>
      </c>
      <c r="P273" s="8">
        <f t="shared" si="577"/>
        <v>2.5842</v>
      </c>
      <c r="Q273" s="9">
        <v>1.15</v>
      </c>
      <c r="R273" s="17">
        <v>1</v>
      </c>
      <c r="S273" s="18">
        <f t="shared" si="578"/>
        <v>162940.379947135</v>
      </c>
      <c r="Z273" s="11">
        <v>35728</v>
      </c>
      <c r="AA273" s="11">
        <v>0.0847</v>
      </c>
      <c r="AB273" s="12">
        <v>1.35</v>
      </c>
      <c r="AC273" s="13">
        <f t="shared" si="579"/>
        <v>4085.31816</v>
      </c>
      <c r="AD273" s="11">
        <v>3</v>
      </c>
      <c r="AE273" s="11">
        <v>450</v>
      </c>
      <c r="AF273" s="11">
        <v>2.33</v>
      </c>
      <c r="AG273" s="16">
        <f t="shared" si="580"/>
        <v>4.43204081632653</v>
      </c>
      <c r="AH273" s="11">
        <v>1</v>
      </c>
      <c r="AI273" s="11">
        <v>2.71</v>
      </c>
      <c r="AJ273" s="8">
        <f t="shared" si="581"/>
        <v>3.71</v>
      </c>
      <c r="AK273" s="9">
        <v>1.15</v>
      </c>
      <c r="AL273" s="17">
        <v>1</v>
      </c>
      <c r="AM273" s="18">
        <f t="shared" si="582"/>
        <v>231751.546311424</v>
      </c>
      <c r="AT273" s="11">
        <v>36903</v>
      </c>
      <c r="AU273" s="11">
        <v>0.0847</v>
      </c>
      <c r="AV273" s="12">
        <v>1.35</v>
      </c>
      <c r="AW273" s="13">
        <f t="shared" si="583"/>
        <v>4219.673535</v>
      </c>
      <c r="AX273" s="11">
        <v>3</v>
      </c>
      <c r="AY273" s="11">
        <v>490</v>
      </c>
      <c r="AZ273" s="11">
        <v>2.33</v>
      </c>
      <c r="BA273" s="16">
        <f t="shared" si="584"/>
        <v>4.51072289156627</v>
      </c>
      <c r="BB273" s="11">
        <v>0.93</v>
      </c>
      <c r="BC273" s="11">
        <v>1.85</v>
      </c>
      <c r="BD273" s="8">
        <f t="shared" si="585"/>
        <v>2.7205</v>
      </c>
      <c r="BE273" s="9">
        <v>1.15</v>
      </c>
      <c r="BF273" s="17">
        <v>1.015</v>
      </c>
      <c r="BG273" s="18">
        <f t="shared" si="586"/>
        <v>181325.493197559</v>
      </c>
      <c r="BN273" s="11">
        <v>38167</v>
      </c>
      <c r="BO273" s="11">
        <v>0.0847</v>
      </c>
      <c r="BP273" s="12">
        <v>1.35</v>
      </c>
      <c r="BQ273" s="13">
        <f t="shared" si="587"/>
        <v>4364.205615</v>
      </c>
      <c r="BR273" s="11">
        <v>3</v>
      </c>
      <c r="BS273" s="11">
        <v>490</v>
      </c>
      <c r="BT273" s="11">
        <v>2.33</v>
      </c>
      <c r="BU273" s="16">
        <f t="shared" si="588"/>
        <v>4.51072289156627</v>
      </c>
      <c r="BV273" s="11">
        <v>1</v>
      </c>
      <c r="BW273" s="11">
        <v>2.71</v>
      </c>
      <c r="BX273" s="8">
        <f t="shared" si="589"/>
        <v>3.71</v>
      </c>
      <c r="BY273" s="9">
        <v>1.15</v>
      </c>
      <c r="BZ273" s="17">
        <v>1.015</v>
      </c>
      <c r="CA273" s="18">
        <f t="shared" si="590"/>
        <v>255746.911942702</v>
      </c>
      <c r="CH273" s="11">
        <v>42781</v>
      </c>
      <c r="CI273" s="11">
        <v>0.0847</v>
      </c>
      <c r="CJ273" s="12">
        <v>1.35</v>
      </c>
      <c r="CK273" s="13">
        <f t="shared" si="591"/>
        <v>4891.793445</v>
      </c>
      <c r="CL273" s="11">
        <v>3</v>
      </c>
      <c r="CM273" s="11">
        <v>490</v>
      </c>
      <c r="CN273" s="11">
        <v>2.33</v>
      </c>
      <c r="CO273" s="16">
        <f t="shared" si="592"/>
        <v>4.51072289156627</v>
      </c>
      <c r="CP273" s="11">
        <v>0.93</v>
      </c>
      <c r="CQ273" s="11">
        <v>1.85</v>
      </c>
      <c r="CR273" s="8">
        <f t="shared" si="593"/>
        <v>2.7205</v>
      </c>
      <c r="CS273" s="9">
        <v>1.15</v>
      </c>
      <c r="CT273" s="17">
        <v>1.085</v>
      </c>
      <c r="CU273" s="18">
        <f t="shared" si="594"/>
        <v>224704.527021005</v>
      </c>
      <c r="DB273" s="11">
        <v>44045</v>
      </c>
      <c r="DC273" s="11">
        <v>0.0847</v>
      </c>
      <c r="DD273" s="12">
        <v>1.35</v>
      </c>
      <c r="DE273" s="13">
        <f t="shared" si="595"/>
        <v>5036.325525</v>
      </c>
      <c r="DF273" s="11">
        <v>3</v>
      </c>
      <c r="DG273" s="11">
        <v>490</v>
      </c>
      <c r="DH273" s="11">
        <v>2.33</v>
      </c>
      <c r="DI273" s="16">
        <f t="shared" si="596"/>
        <v>4.51072289156627</v>
      </c>
      <c r="DJ273" s="11">
        <v>1</v>
      </c>
      <c r="DK273" s="11">
        <v>2.71</v>
      </c>
      <c r="DL273" s="8">
        <f t="shared" si="597"/>
        <v>3.71</v>
      </c>
      <c r="DM273" s="9">
        <v>1.15</v>
      </c>
      <c r="DN273" s="17">
        <v>1.085</v>
      </c>
      <c r="DO273" s="18">
        <f t="shared" si="598"/>
        <v>315487.882953595</v>
      </c>
      <c r="DV273" s="11">
        <v>49923</v>
      </c>
      <c r="DW273" s="11">
        <v>0.09996</v>
      </c>
      <c r="DX273" s="12">
        <v>1.35</v>
      </c>
      <c r="DY273" s="13">
        <f t="shared" si="599"/>
        <v>6736.909158</v>
      </c>
      <c r="DZ273" s="11">
        <v>3</v>
      </c>
      <c r="EA273" s="11">
        <v>490</v>
      </c>
      <c r="EB273" s="11">
        <v>2.42</v>
      </c>
      <c r="EC273" s="16">
        <f t="shared" si="600"/>
        <v>4.60072289156627</v>
      </c>
      <c r="ED273" s="11">
        <v>1</v>
      </c>
      <c r="EE273" s="11">
        <v>3.51</v>
      </c>
      <c r="EF273" s="8">
        <f t="shared" si="601"/>
        <v>4.51</v>
      </c>
      <c r="EG273" s="9">
        <v>1.15</v>
      </c>
      <c r="EH273" s="17">
        <v>1.2</v>
      </c>
      <c r="EI273" s="18">
        <f t="shared" ref="EI273:EI276" si="602">DY273*DZ273*EG273*EF273*EC273*EH273</f>
        <v>578713.548743769</v>
      </c>
    </row>
    <row r="274" s="1" customFormat="1" customHeight="1" spans="6:139">
      <c r="F274" s="11">
        <v>35434</v>
      </c>
      <c r="G274" s="11">
        <v>0.0847</v>
      </c>
      <c r="H274" s="12">
        <v>1.35</v>
      </c>
      <c r="I274" s="13">
        <f t="shared" si="575"/>
        <v>4051.70073</v>
      </c>
      <c r="J274" s="11">
        <v>3</v>
      </c>
      <c r="K274" s="11">
        <v>240</v>
      </c>
      <c r="L274" s="11">
        <v>2.33</v>
      </c>
      <c r="M274" s="16">
        <f t="shared" si="576"/>
        <v>3.97285714285714</v>
      </c>
      <c r="N274" s="11">
        <v>0.89</v>
      </c>
      <c r="O274" s="11">
        <v>1.78</v>
      </c>
      <c r="P274" s="8">
        <f t="shared" si="577"/>
        <v>2.5842</v>
      </c>
      <c r="Q274" s="9">
        <v>0.9</v>
      </c>
      <c r="R274" s="17">
        <v>1</v>
      </c>
      <c r="S274" s="18">
        <f t="shared" si="578"/>
        <v>112313.043174608</v>
      </c>
      <c r="Z274" s="11">
        <v>35728</v>
      </c>
      <c r="AA274" s="11">
        <v>0.0847</v>
      </c>
      <c r="AB274" s="12">
        <v>1.35</v>
      </c>
      <c r="AC274" s="13">
        <f t="shared" si="579"/>
        <v>4085.31816</v>
      </c>
      <c r="AD274" s="11">
        <v>3</v>
      </c>
      <c r="AE274" s="11">
        <v>200</v>
      </c>
      <c r="AF274" s="11">
        <v>2.33</v>
      </c>
      <c r="AG274" s="16">
        <f t="shared" si="580"/>
        <v>3.87545454545455</v>
      </c>
      <c r="AH274" s="11">
        <v>1</v>
      </c>
      <c r="AI274" s="11">
        <v>2.71</v>
      </c>
      <c r="AJ274" s="8">
        <f t="shared" si="581"/>
        <v>3.71</v>
      </c>
      <c r="AK274" s="9">
        <v>0.9</v>
      </c>
      <c r="AL274" s="17">
        <v>1</v>
      </c>
      <c r="AM274" s="18">
        <f t="shared" si="582"/>
        <v>158593.800230158</v>
      </c>
      <c r="AT274" s="11">
        <v>36903</v>
      </c>
      <c r="AU274" s="11">
        <v>0.0847</v>
      </c>
      <c r="AV274" s="12">
        <v>1.35</v>
      </c>
      <c r="AW274" s="13">
        <f t="shared" si="583"/>
        <v>4219.673535</v>
      </c>
      <c r="AX274" s="11">
        <v>3</v>
      </c>
      <c r="AY274" s="11">
        <v>490</v>
      </c>
      <c r="AZ274" s="11">
        <v>2.33</v>
      </c>
      <c r="BA274" s="16">
        <f t="shared" si="584"/>
        <v>4.51072289156627</v>
      </c>
      <c r="BB274" s="11">
        <v>0.93</v>
      </c>
      <c r="BC274" s="11">
        <v>1.85</v>
      </c>
      <c r="BD274" s="8">
        <f t="shared" si="585"/>
        <v>2.7205</v>
      </c>
      <c r="BE274" s="9">
        <v>1.15</v>
      </c>
      <c r="BF274" s="17">
        <v>1.015</v>
      </c>
      <c r="BG274" s="18">
        <f t="shared" si="586"/>
        <v>181325.493197559</v>
      </c>
      <c r="BN274" s="11">
        <v>38167</v>
      </c>
      <c r="BO274" s="11">
        <v>0.0847</v>
      </c>
      <c r="BP274" s="12">
        <v>1.35</v>
      </c>
      <c r="BQ274" s="13">
        <f t="shared" si="587"/>
        <v>4364.205615</v>
      </c>
      <c r="BR274" s="11">
        <v>3</v>
      </c>
      <c r="BS274" s="11">
        <v>490</v>
      </c>
      <c r="BT274" s="11">
        <v>2.33</v>
      </c>
      <c r="BU274" s="16">
        <f t="shared" si="588"/>
        <v>4.51072289156627</v>
      </c>
      <c r="BV274" s="11">
        <v>1</v>
      </c>
      <c r="BW274" s="11">
        <v>2.71</v>
      </c>
      <c r="BX274" s="8">
        <f t="shared" si="589"/>
        <v>3.71</v>
      </c>
      <c r="BY274" s="9">
        <v>1.15</v>
      </c>
      <c r="BZ274" s="17">
        <v>1.015</v>
      </c>
      <c r="CA274" s="18">
        <f t="shared" si="590"/>
        <v>255746.911942702</v>
      </c>
      <c r="CH274" s="11">
        <v>42781</v>
      </c>
      <c r="CI274" s="11">
        <v>0.0847</v>
      </c>
      <c r="CJ274" s="12">
        <v>1.35</v>
      </c>
      <c r="CK274" s="13">
        <f t="shared" si="591"/>
        <v>4891.793445</v>
      </c>
      <c r="CL274" s="11">
        <v>3</v>
      </c>
      <c r="CM274" s="11">
        <v>490</v>
      </c>
      <c r="CN274" s="11">
        <v>2.33</v>
      </c>
      <c r="CO274" s="16">
        <f t="shared" si="592"/>
        <v>4.51072289156627</v>
      </c>
      <c r="CP274" s="11">
        <v>0.93</v>
      </c>
      <c r="CQ274" s="11">
        <v>1.85</v>
      </c>
      <c r="CR274" s="8">
        <f t="shared" si="593"/>
        <v>2.7205</v>
      </c>
      <c r="CS274" s="9">
        <v>1.15</v>
      </c>
      <c r="CT274" s="17">
        <v>1.085</v>
      </c>
      <c r="CU274" s="18">
        <f t="shared" si="594"/>
        <v>224704.527021005</v>
      </c>
      <c r="DB274" s="11">
        <v>44045</v>
      </c>
      <c r="DC274" s="11">
        <v>0.0847</v>
      </c>
      <c r="DD274" s="12">
        <v>1.35</v>
      </c>
      <c r="DE274" s="13">
        <f t="shared" si="595"/>
        <v>5036.325525</v>
      </c>
      <c r="DF274" s="11">
        <v>3</v>
      </c>
      <c r="DG274" s="11">
        <v>490</v>
      </c>
      <c r="DH274" s="11">
        <v>2.33</v>
      </c>
      <c r="DI274" s="16">
        <f t="shared" si="596"/>
        <v>4.51072289156627</v>
      </c>
      <c r="DJ274" s="11">
        <v>1</v>
      </c>
      <c r="DK274" s="11">
        <v>2.71</v>
      </c>
      <c r="DL274" s="8">
        <f t="shared" si="597"/>
        <v>3.71</v>
      </c>
      <c r="DM274" s="9">
        <v>1.15</v>
      </c>
      <c r="DN274" s="17">
        <v>1.085</v>
      </c>
      <c r="DO274" s="18">
        <f t="shared" si="598"/>
        <v>315487.882953595</v>
      </c>
      <c r="DV274" s="11">
        <v>49923</v>
      </c>
      <c r="DW274" s="11">
        <v>0.09996</v>
      </c>
      <c r="DX274" s="12">
        <v>1.35</v>
      </c>
      <c r="DY274" s="13">
        <f t="shared" si="599"/>
        <v>6736.909158</v>
      </c>
      <c r="DZ274" s="11">
        <v>3</v>
      </c>
      <c r="EA274" s="11">
        <v>490</v>
      </c>
      <c r="EB274" s="11">
        <v>2.42</v>
      </c>
      <c r="EC274" s="16">
        <f t="shared" si="600"/>
        <v>4.60072289156627</v>
      </c>
      <c r="ED274" s="11">
        <v>1</v>
      </c>
      <c r="EE274" s="11">
        <v>3.51</v>
      </c>
      <c r="EF274" s="8">
        <f t="shared" si="601"/>
        <v>4.51</v>
      </c>
      <c r="EG274" s="9">
        <v>1.15</v>
      </c>
      <c r="EH274" s="17">
        <v>1.2</v>
      </c>
      <c r="EI274" s="18">
        <f t="shared" si="602"/>
        <v>578713.548743769</v>
      </c>
    </row>
    <row r="275" s="1" customFormat="1" customHeight="1" spans="6:139">
      <c r="F275" s="11"/>
      <c r="G275" s="11"/>
      <c r="H275" s="12"/>
      <c r="I275" s="13"/>
      <c r="J275" s="11"/>
      <c r="K275" s="11"/>
      <c r="L275" s="11"/>
      <c r="M275" s="16"/>
      <c r="N275" s="11"/>
      <c r="O275" s="11"/>
      <c r="P275" s="8"/>
      <c r="Q275" s="9"/>
      <c r="R275" s="17">
        <v>1</v>
      </c>
      <c r="S275" s="18">
        <f t="shared" si="578"/>
        <v>0</v>
      </c>
      <c r="Z275" s="11"/>
      <c r="AA275" s="11"/>
      <c r="AB275" s="12"/>
      <c r="AC275" s="13"/>
      <c r="AD275" s="11"/>
      <c r="AE275" s="11"/>
      <c r="AF275" s="11"/>
      <c r="AG275" s="16"/>
      <c r="AH275" s="11"/>
      <c r="AI275" s="11"/>
      <c r="AJ275" s="8"/>
      <c r="AK275" s="9"/>
      <c r="AL275" s="17">
        <v>1</v>
      </c>
      <c r="AM275" s="18">
        <f t="shared" si="582"/>
        <v>0</v>
      </c>
      <c r="AT275" s="11">
        <v>36903</v>
      </c>
      <c r="AU275" s="11">
        <v>0.0847</v>
      </c>
      <c r="AV275" s="12">
        <v>1.35</v>
      </c>
      <c r="AW275" s="13">
        <f t="shared" si="583"/>
        <v>4219.673535</v>
      </c>
      <c r="AX275" s="11">
        <v>3</v>
      </c>
      <c r="AY275" s="11">
        <v>240</v>
      </c>
      <c r="AZ275" s="11">
        <v>2.33</v>
      </c>
      <c r="BA275" s="16">
        <f t="shared" si="584"/>
        <v>3.97285714285714</v>
      </c>
      <c r="BB275" s="11">
        <v>0.93</v>
      </c>
      <c r="BC275" s="11">
        <v>1.85</v>
      </c>
      <c r="BD275" s="8">
        <f t="shared" si="585"/>
        <v>2.7205</v>
      </c>
      <c r="BE275" s="9">
        <v>0.9</v>
      </c>
      <c r="BF275" s="17">
        <v>1.015</v>
      </c>
      <c r="BG275" s="18">
        <f t="shared" si="586"/>
        <v>124985.703069809</v>
      </c>
      <c r="BN275" s="11">
        <v>38167</v>
      </c>
      <c r="BO275" s="11">
        <v>0.0847</v>
      </c>
      <c r="BP275" s="12">
        <v>1.35</v>
      </c>
      <c r="BQ275" s="13">
        <f t="shared" si="587"/>
        <v>4364.205615</v>
      </c>
      <c r="BR275" s="11">
        <v>3</v>
      </c>
      <c r="BS275" s="11">
        <v>240</v>
      </c>
      <c r="BT275" s="11">
        <v>2.33</v>
      </c>
      <c r="BU275" s="16">
        <f t="shared" si="588"/>
        <v>3.97285714285714</v>
      </c>
      <c r="BV275" s="11">
        <v>1</v>
      </c>
      <c r="BW275" s="11">
        <v>2.71</v>
      </c>
      <c r="BX275" s="8">
        <f t="shared" si="589"/>
        <v>3.71</v>
      </c>
      <c r="BY275" s="9">
        <v>0.9</v>
      </c>
      <c r="BZ275" s="17">
        <v>1.015</v>
      </c>
      <c r="CA275" s="18">
        <f t="shared" si="590"/>
        <v>176283.582817915</v>
      </c>
      <c r="CH275" s="11">
        <v>42781</v>
      </c>
      <c r="CI275" s="11">
        <v>0.0847</v>
      </c>
      <c r="CJ275" s="12">
        <v>1.35</v>
      </c>
      <c r="CK275" s="13">
        <f t="shared" si="591"/>
        <v>4891.793445</v>
      </c>
      <c r="CL275" s="11">
        <v>3</v>
      </c>
      <c r="CM275" s="11">
        <v>240</v>
      </c>
      <c r="CN275" s="11">
        <v>2.33</v>
      </c>
      <c r="CO275" s="16">
        <f t="shared" si="592"/>
        <v>3.97285714285714</v>
      </c>
      <c r="CP275" s="11">
        <v>0.93</v>
      </c>
      <c r="CQ275" s="11">
        <v>1.85</v>
      </c>
      <c r="CR275" s="8">
        <f t="shared" si="593"/>
        <v>2.7205</v>
      </c>
      <c r="CS275" s="9">
        <v>0.9</v>
      </c>
      <c r="CT275" s="17">
        <v>1.085</v>
      </c>
      <c r="CU275" s="18">
        <f t="shared" si="594"/>
        <v>154886.402333344</v>
      </c>
      <c r="DB275" s="11">
        <v>44045</v>
      </c>
      <c r="DC275" s="11">
        <v>0.0847</v>
      </c>
      <c r="DD275" s="12">
        <v>1.35</v>
      </c>
      <c r="DE275" s="13">
        <f t="shared" si="595"/>
        <v>5036.325525</v>
      </c>
      <c r="DF275" s="11">
        <v>3</v>
      </c>
      <c r="DG275" s="11">
        <v>240</v>
      </c>
      <c r="DH275" s="11">
        <v>2.33</v>
      </c>
      <c r="DI275" s="16">
        <f t="shared" si="596"/>
        <v>3.97285714285714</v>
      </c>
      <c r="DJ275" s="11">
        <v>1</v>
      </c>
      <c r="DK275" s="11">
        <v>2.71</v>
      </c>
      <c r="DL275" s="8">
        <f t="shared" si="597"/>
        <v>3.71</v>
      </c>
      <c r="DM275" s="9">
        <v>0.9</v>
      </c>
      <c r="DN275" s="17">
        <v>1.085</v>
      </c>
      <c r="DO275" s="18">
        <f t="shared" si="598"/>
        <v>217462.388578748</v>
      </c>
      <c r="DV275" s="11">
        <v>49923</v>
      </c>
      <c r="DW275" s="11">
        <v>0.09996</v>
      </c>
      <c r="DX275" s="12">
        <v>1.35</v>
      </c>
      <c r="DY275" s="13">
        <f t="shared" si="599"/>
        <v>6736.909158</v>
      </c>
      <c r="DZ275" s="11">
        <v>3</v>
      </c>
      <c r="EA275" s="11">
        <v>240</v>
      </c>
      <c r="EB275" s="11">
        <v>2.42</v>
      </c>
      <c r="EC275" s="16">
        <f t="shared" si="600"/>
        <v>4.06285714285714</v>
      </c>
      <c r="ED275" s="11">
        <v>1</v>
      </c>
      <c r="EE275" s="11">
        <v>3.51</v>
      </c>
      <c r="EF275" s="8">
        <f t="shared" si="601"/>
        <v>4.51</v>
      </c>
      <c r="EG275" s="9">
        <v>0.9</v>
      </c>
      <c r="EH275" s="17">
        <v>1.2</v>
      </c>
      <c r="EI275" s="18">
        <f t="shared" si="602"/>
        <v>399957.454236774</v>
      </c>
    </row>
    <row r="276" s="1" customFormat="1" customHeight="1" spans="6:139">
      <c r="F276" s="11"/>
      <c r="G276" s="11"/>
      <c r="H276" s="12"/>
      <c r="I276" s="13"/>
      <c r="J276" s="11"/>
      <c r="K276" s="11"/>
      <c r="L276" s="11"/>
      <c r="M276" s="16"/>
      <c r="N276" s="11"/>
      <c r="O276" s="11"/>
      <c r="P276" s="8"/>
      <c r="Q276" s="9"/>
      <c r="R276" s="17">
        <v>1</v>
      </c>
      <c r="S276" s="18">
        <f t="shared" si="578"/>
        <v>0</v>
      </c>
      <c r="Z276" s="11"/>
      <c r="AA276" s="11"/>
      <c r="AB276" s="12"/>
      <c r="AC276" s="13"/>
      <c r="AD276" s="11"/>
      <c r="AE276" s="11"/>
      <c r="AF276" s="11"/>
      <c r="AG276" s="16"/>
      <c r="AH276" s="11"/>
      <c r="AI276" s="11"/>
      <c r="AJ276" s="8"/>
      <c r="AK276" s="9"/>
      <c r="AL276" s="17">
        <v>1</v>
      </c>
      <c r="AM276" s="18">
        <f t="shared" si="582"/>
        <v>0</v>
      </c>
      <c r="AT276" s="11"/>
      <c r="AU276" s="11"/>
      <c r="AV276" s="12"/>
      <c r="AW276" s="13"/>
      <c r="AX276" s="11"/>
      <c r="AY276" s="11"/>
      <c r="AZ276" s="11"/>
      <c r="BA276" s="16"/>
      <c r="BB276" s="11"/>
      <c r="BC276" s="11"/>
      <c r="BD276" s="8"/>
      <c r="BE276" s="9"/>
      <c r="BF276" s="17">
        <v>1</v>
      </c>
      <c r="BG276" s="18">
        <f t="shared" si="586"/>
        <v>0</v>
      </c>
      <c r="BN276" s="11"/>
      <c r="BO276" s="11"/>
      <c r="BP276" s="12"/>
      <c r="BQ276" s="13"/>
      <c r="BR276" s="11"/>
      <c r="BS276" s="11"/>
      <c r="BT276" s="11"/>
      <c r="BU276" s="16"/>
      <c r="BV276" s="11"/>
      <c r="BW276" s="11"/>
      <c r="BX276" s="8"/>
      <c r="BY276" s="9"/>
      <c r="BZ276" s="17">
        <v>1</v>
      </c>
      <c r="CA276" s="18">
        <f t="shared" si="590"/>
        <v>0</v>
      </c>
      <c r="CH276" s="11">
        <v>42781</v>
      </c>
      <c r="CI276" s="11">
        <v>0.0847</v>
      </c>
      <c r="CJ276" s="12">
        <v>1.35</v>
      </c>
      <c r="CK276" s="13">
        <f t="shared" si="591"/>
        <v>4891.793445</v>
      </c>
      <c r="CL276" s="11">
        <v>3</v>
      </c>
      <c r="CM276" s="11">
        <v>240</v>
      </c>
      <c r="CN276" s="11">
        <v>2.33</v>
      </c>
      <c r="CO276" s="16">
        <f t="shared" si="592"/>
        <v>3.97285714285714</v>
      </c>
      <c r="CP276" s="11">
        <v>0.93</v>
      </c>
      <c r="CQ276" s="11">
        <v>1.85</v>
      </c>
      <c r="CR276" s="8">
        <f t="shared" si="593"/>
        <v>2.7205</v>
      </c>
      <c r="CS276" s="9">
        <v>0.9</v>
      </c>
      <c r="CT276" s="17">
        <v>1.085</v>
      </c>
      <c r="CU276" s="18">
        <f t="shared" si="594"/>
        <v>154886.402333344</v>
      </c>
      <c r="DB276" s="11">
        <v>44045</v>
      </c>
      <c r="DC276" s="11">
        <v>0.0847</v>
      </c>
      <c r="DD276" s="12">
        <v>1.35</v>
      </c>
      <c r="DE276" s="13">
        <f t="shared" si="595"/>
        <v>5036.325525</v>
      </c>
      <c r="DF276" s="11">
        <v>3</v>
      </c>
      <c r="DG276" s="11">
        <v>240</v>
      </c>
      <c r="DH276" s="11">
        <v>2.33</v>
      </c>
      <c r="DI276" s="16">
        <f t="shared" si="596"/>
        <v>3.97285714285714</v>
      </c>
      <c r="DJ276" s="11">
        <v>1</v>
      </c>
      <c r="DK276" s="11">
        <v>2.71</v>
      </c>
      <c r="DL276" s="8">
        <f t="shared" si="597"/>
        <v>3.71</v>
      </c>
      <c r="DM276" s="9">
        <v>0.9</v>
      </c>
      <c r="DN276" s="17">
        <v>1.085</v>
      </c>
      <c r="DO276" s="18">
        <f t="shared" si="598"/>
        <v>217462.388578748</v>
      </c>
      <c r="DV276" s="11">
        <v>49923</v>
      </c>
      <c r="DW276" s="11">
        <v>0.09996</v>
      </c>
      <c r="DX276" s="12">
        <v>1.35</v>
      </c>
      <c r="DY276" s="13">
        <f t="shared" si="599"/>
        <v>6736.909158</v>
      </c>
      <c r="DZ276" s="11">
        <v>3</v>
      </c>
      <c r="EA276" s="11">
        <v>240</v>
      </c>
      <c r="EB276" s="11">
        <v>2.42</v>
      </c>
      <c r="EC276" s="16">
        <f t="shared" si="600"/>
        <v>4.06285714285714</v>
      </c>
      <c r="ED276" s="11">
        <v>1</v>
      </c>
      <c r="EE276" s="11">
        <v>3.51</v>
      </c>
      <c r="EF276" s="8">
        <f t="shared" si="601"/>
        <v>4.51</v>
      </c>
      <c r="EG276" s="9">
        <v>0.9</v>
      </c>
      <c r="EH276" s="17">
        <v>1.2</v>
      </c>
      <c r="EI276" s="18">
        <f t="shared" si="602"/>
        <v>399957.454236774</v>
      </c>
    </row>
    <row r="277" s="1" customFormat="1" customHeight="1" spans="6:139">
      <c r="F277" s="39" t="s">
        <v>51</v>
      </c>
      <c r="G277" s="40"/>
      <c r="H277" s="40"/>
      <c r="I277" s="40"/>
      <c r="J277" s="40"/>
      <c r="K277" s="40"/>
      <c r="L277" s="40"/>
      <c r="M277" s="25">
        <f>SUM(S272:S276)</f>
        <v>438193.803068877</v>
      </c>
      <c r="N277" s="25"/>
      <c r="O277" s="25"/>
      <c r="P277" s="25"/>
      <c r="Q277" s="25"/>
      <c r="R277" s="25"/>
      <c r="S277" s="25"/>
      <c r="T277" s="1"/>
      <c r="U277" s="1"/>
      <c r="V277" s="1"/>
      <c r="W277" s="1"/>
      <c r="X277" s="1"/>
      <c r="Y277" s="1"/>
      <c r="Z277" s="39" t="s">
        <v>51</v>
      </c>
      <c r="AA277" s="40"/>
      <c r="AB277" s="40"/>
      <c r="AC277" s="40"/>
      <c r="AD277" s="40"/>
      <c r="AE277" s="40"/>
      <c r="AF277" s="40"/>
      <c r="AG277" s="25">
        <f>SUM(AM272:AM276)</f>
        <v>622096.892853005</v>
      </c>
      <c r="AH277" s="25"/>
      <c r="AI277" s="25"/>
      <c r="AJ277" s="25"/>
      <c r="AK277" s="25"/>
      <c r="AL277" s="25"/>
      <c r="AM277" s="25"/>
      <c r="AN277" s="1"/>
      <c r="AO277" s="1"/>
      <c r="AP277" s="1"/>
      <c r="AQ277" s="1"/>
      <c r="AR277" s="1"/>
      <c r="AS277" s="1"/>
      <c r="AT277" s="39" t="s">
        <v>51</v>
      </c>
      <c r="AU277" s="40"/>
      <c r="AV277" s="40"/>
      <c r="AW277" s="40"/>
      <c r="AX277" s="40"/>
      <c r="AY277" s="40"/>
      <c r="AZ277" s="40"/>
      <c r="BA277" s="25">
        <f>SUM(BG272:BG276)</f>
        <v>668962.182662487</v>
      </c>
      <c r="BB277" s="25"/>
      <c r="BC277" s="25"/>
      <c r="BD277" s="25"/>
      <c r="BE277" s="25"/>
      <c r="BF277" s="25"/>
      <c r="BG277" s="25"/>
      <c r="BH277" s="1"/>
      <c r="BI277" s="1"/>
      <c r="BJ277" s="1"/>
      <c r="BK277" s="1"/>
      <c r="BL277" s="1"/>
      <c r="BM277" s="1"/>
      <c r="BN277" s="39" t="s">
        <v>51</v>
      </c>
      <c r="BO277" s="40"/>
      <c r="BP277" s="40"/>
      <c r="BQ277" s="40"/>
      <c r="BR277" s="40"/>
      <c r="BS277" s="40"/>
      <c r="BT277" s="40"/>
      <c r="BU277" s="25">
        <f>SUM(CA272:CA276)</f>
        <v>943524.318646022</v>
      </c>
      <c r="BV277" s="25"/>
      <c r="BW277" s="25"/>
      <c r="BX277" s="25"/>
      <c r="BY277" s="25"/>
      <c r="BZ277" s="25"/>
      <c r="CA277" s="25"/>
      <c r="CB277" s="1"/>
      <c r="CC277" s="1"/>
      <c r="CD277" s="1"/>
      <c r="CE277" s="1"/>
      <c r="CF277" s="1"/>
      <c r="CG277" s="1"/>
      <c r="CH277" s="39" t="s">
        <v>51</v>
      </c>
      <c r="CI277" s="40"/>
      <c r="CJ277" s="40"/>
      <c r="CK277" s="40"/>
      <c r="CL277" s="40"/>
      <c r="CM277" s="40"/>
      <c r="CN277" s="40"/>
      <c r="CO277" s="25">
        <f>SUM(CU272:CU276)</f>
        <v>983886.385729704</v>
      </c>
      <c r="CP277" s="25"/>
      <c r="CQ277" s="25"/>
      <c r="CR277" s="25"/>
      <c r="CS277" s="25"/>
      <c r="CT277" s="25"/>
      <c r="CU277" s="25"/>
      <c r="CV277" s="1"/>
      <c r="CW277" s="1"/>
      <c r="CX277" s="1"/>
      <c r="CY277" s="1"/>
      <c r="CZ277" s="1"/>
      <c r="DA277" s="1"/>
      <c r="DB277" s="39" t="s">
        <v>51</v>
      </c>
      <c r="DC277" s="40"/>
      <c r="DD277" s="40"/>
      <c r="DE277" s="40"/>
      <c r="DF277" s="40"/>
      <c r="DG277" s="40"/>
      <c r="DH277" s="40"/>
      <c r="DI277" s="25">
        <f>SUM(DO272:DO276)</f>
        <v>1381388.42601828</v>
      </c>
      <c r="DJ277" s="25"/>
      <c r="DK277" s="25"/>
      <c r="DL277" s="25"/>
      <c r="DM277" s="25"/>
      <c r="DN277" s="25"/>
      <c r="DO277" s="25"/>
      <c r="DP277" s="1"/>
      <c r="DQ277" s="1"/>
      <c r="DR277" s="1"/>
      <c r="DS277" s="1"/>
      <c r="DT277" s="1"/>
      <c r="DU277" s="1"/>
      <c r="DV277" s="39" t="s">
        <v>51</v>
      </c>
      <c r="DW277" s="40"/>
      <c r="DX277" s="40"/>
      <c r="DY277" s="40"/>
      <c r="DZ277" s="40"/>
      <c r="EA277" s="40"/>
      <c r="EB277" s="40"/>
      <c r="EC277" s="25">
        <f>SUM(EI272:EI276)</f>
        <v>2574894.40062985</v>
      </c>
      <c r="ED277" s="25"/>
      <c r="EE277" s="25"/>
      <c r="EF277" s="25"/>
      <c r="EG277" s="25"/>
      <c r="EH277" s="25"/>
      <c r="EI277" s="25"/>
    </row>
    <row r="278" s="1" customFormat="1" customHeight="1" spans="6:139">
      <c r="F278" s="40"/>
      <c r="G278" s="40"/>
      <c r="H278" s="40"/>
      <c r="I278" s="40"/>
      <c r="J278" s="40"/>
      <c r="K278" s="40"/>
      <c r="L278" s="40"/>
      <c r="M278" s="25"/>
      <c r="N278" s="25"/>
      <c r="O278" s="25"/>
      <c r="P278" s="25"/>
      <c r="Q278" s="25"/>
      <c r="R278" s="25"/>
      <c r="S278" s="25"/>
      <c r="T278" s="1"/>
      <c r="U278" s="1"/>
      <c r="V278" s="1"/>
      <c r="W278" s="1"/>
      <c r="X278" s="1"/>
      <c r="Y278" s="1"/>
      <c r="Z278" s="40"/>
      <c r="AA278" s="40"/>
      <c r="AB278" s="40"/>
      <c r="AC278" s="40"/>
      <c r="AD278" s="40"/>
      <c r="AE278" s="40"/>
      <c r="AF278" s="40"/>
      <c r="AG278" s="25"/>
      <c r="AH278" s="25"/>
      <c r="AI278" s="25"/>
      <c r="AJ278" s="25"/>
      <c r="AK278" s="25"/>
      <c r="AL278" s="25"/>
      <c r="AM278" s="25"/>
      <c r="AN278" s="1"/>
      <c r="AO278" s="1"/>
      <c r="AP278" s="1"/>
      <c r="AQ278" s="1"/>
      <c r="AR278" s="1"/>
      <c r="AS278" s="1"/>
      <c r="AT278" s="40"/>
      <c r="AU278" s="40"/>
      <c r="AV278" s="40"/>
      <c r="AW278" s="40"/>
      <c r="AX278" s="40"/>
      <c r="AY278" s="40"/>
      <c r="AZ278" s="40"/>
      <c r="BA278" s="25"/>
      <c r="BB278" s="25"/>
      <c r="BC278" s="25"/>
      <c r="BD278" s="25"/>
      <c r="BE278" s="25"/>
      <c r="BF278" s="25"/>
      <c r="BG278" s="25"/>
      <c r="BH278" s="1"/>
      <c r="BI278" s="1"/>
      <c r="BJ278" s="1"/>
      <c r="BK278" s="1"/>
      <c r="BL278" s="1"/>
      <c r="BM278" s="1"/>
      <c r="BN278" s="40"/>
      <c r="BO278" s="40"/>
      <c r="BP278" s="40"/>
      <c r="BQ278" s="40"/>
      <c r="BR278" s="40"/>
      <c r="BS278" s="40"/>
      <c r="BT278" s="40"/>
      <c r="BU278" s="25"/>
      <c r="BV278" s="25"/>
      <c r="BW278" s="25"/>
      <c r="BX278" s="25"/>
      <c r="BY278" s="25"/>
      <c r="BZ278" s="25"/>
      <c r="CA278" s="25"/>
      <c r="CB278" s="1"/>
      <c r="CC278" s="1"/>
      <c r="CD278" s="1"/>
      <c r="CE278" s="1"/>
      <c r="CF278" s="1"/>
      <c r="CG278" s="1"/>
      <c r="CH278" s="40"/>
      <c r="CI278" s="40"/>
      <c r="CJ278" s="40"/>
      <c r="CK278" s="40"/>
      <c r="CL278" s="40"/>
      <c r="CM278" s="40"/>
      <c r="CN278" s="40"/>
      <c r="CO278" s="25"/>
      <c r="CP278" s="25"/>
      <c r="CQ278" s="25"/>
      <c r="CR278" s="25"/>
      <c r="CS278" s="25"/>
      <c r="CT278" s="25"/>
      <c r="CU278" s="25"/>
      <c r="CV278" s="1"/>
      <c r="CW278" s="1"/>
      <c r="CX278" s="1"/>
      <c r="CY278" s="1"/>
      <c r="CZ278" s="1"/>
      <c r="DA278" s="1"/>
      <c r="DB278" s="40"/>
      <c r="DC278" s="40"/>
      <c r="DD278" s="40"/>
      <c r="DE278" s="40"/>
      <c r="DF278" s="40"/>
      <c r="DG278" s="40"/>
      <c r="DH278" s="40"/>
      <c r="DI278" s="25"/>
      <c r="DJ278" s="25"/>
      <c r="DK278" s="25"/>
      <c r="DL278" s="25"/>
      <c r="DM278" s="25"/>
      <c r="DN278" s="25"/>
      <c r="DO278" s="25"/>
      <c r="DP278" s="1"/>
      <c r="DQ278" s="1"/>
      <c r="DR278" s="1"/>
      <c r="DS278" s="1"/>
      <c r="DT278" s="1"/>
      <c r="DU278" s="1"/>
      <c r="DV278" s="40"/>
      <c r="DW278" s="40"/>
      <c r="DX278" s="40"/>
      <c r="DY278" s="40"/>
      <c r="DZ278" s="40"/>
      <c r="EA278" s="40"/>
      <c r="EB278" s="40"/>
      <c r="EC278" s="25"/>
      <c r="ED278" s="25"/>
      <c r="EE278" s="25"/>
      <c r="EF278" s="25"/>
      <c r="EG278" s="25"/>
      <c r="EH278" s="25"/>
      <c r="EI278" s="25"/>
    </row>
    <row r="279" s="1" customFormat="1" customHeight="1" spans="6:139">
      <c r="F279" s="35" t="s">
        <v>30</v>
      </c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1"/>
      <c r="S279" s="1"/>
      <c r="T279" s="1"/>
      <c r="U279" s="1"/>
      <c r="V279" s="1"/>
      <c r="W279" s="1"/>
      <c r="X279" s="1"/>
      <c r="Y279" s="1"/>
      <c r="Z279" s="35" t="s">
        <v>30</v>
      </c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1"/>
      <c r="AM279" s="1"/>
      <c r="AN279" s="1"/>
      <c r="AO279" s="1"/>
      <c r="AP279" s="1"/>
      <c r="AQ279" s="1"/>
      <c r="AR279" s="1"/>
      <c r="AS279" s="1"/>
      <c r="AT279" s="35" t="s">
        <v>30</v>
      </c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1"/>
      <c r="BG279" s="1"/>
      <c r="BH279" s="1"/>
      <c r="BI279" s="1"/>
      <c r="BJ279" s="1"/>
      <c r="BK279" s="1"/>
      <c r="BL279" s="1"/>
      <c r="BM279" s="1"/>
      <c r="BN279" s="35" t="s">
        <v>30</v>
      </c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1"/>
      <c r="CA279" s="1"/>
      <c r="CB279" s="1"/>
      <c r="CC279" s="1"/>
      <c r="CD279" s="1"/>
      <c r="CE279" s="1"/>
      <c r="CF279" s="1"/>
      <c r="CG279" s="1"/>
      <c r="CH279" s="35" t="s">
        <v>30</v>
      </c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1"/>
      <c r="CU279" s="1"/>
      <c r="CV279" s="1"/>
      <c r="CW279" s="1"/>
      <c r="CX279" s="1"/>
      <c r="CY279" s="1"/>
      <c r="CZ279" s="1"/>
      <c r="DA279" s="1"/>
      <c r="DB279" s="35" t="s">
        <v>30</v>
      </c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1"/>
      <c r="DO279" s="1"/>
      <c r="DP279" s="1"/>
      <c r="DQ279" s="1"/>
      <c r="DR279" s="1"/>
      <c r="DS279" s="1"/>
      <c r="DT279" s="1"/>
      <c r="DU279" s="1"/>
      <c r="DV279" s="35" t="s">
        <v>30</v>
      </c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</row>
    <row r="280" s="1" customFormat="1" customHeight="1" spans="6:139">
      <c r="F280" s="13" t="s">
        <v>8</v>
      </c>
      <c r="G280" s="13"/>
      <c r="H280" s="13"/>
      <c r="I280" s="13"/>
      <c r="J280" s="13"/>
      <c r="K280" s="8" t="s">
        <v>53</v>
      </c>
      <c r="L280" s="8"/>
      <c r="M280" s="8"/>
      <c r="N280" s="8"/>
      <c r="O280" s="9" t="s">
        <v>38</v>
      </c>
      <c r="P280" s="9"/>
      <c r="Q280" s="41" t="s">
        <v>13</v>
      </c>
      <c r="Z280" s="13" t="s">
        <v>8</v>
      </c>
      <c r="AA280" s="13"/>
      <c r="AB280" s="13"/>
      <c r="AC280" s="13"/>
      <c r="AD280" s="13"/>
      <c r="AE280" s="8" t="s">
        <v>53</v>
      </c>
      <c r="AF280" s="8"/>
      <c r="AG280" s="8"/>
      <c r="AH280" s="8"/>
      <c r="AI280" s="9" t="s">
        <v>38</v>
      </c>
      <c r="AJ280" s="9"/>
      <c r="AK280" s="41" t="s">
        <v>13</v>
      </c>
      <c r="AT280" s="13" t="s">
        <v>8</v>
      </c>
      <c r="AU280" s="13"/>
      <c r="AV280" s="13"/>
      <c r="AW280" s="13"/>
      <c r="AX280" s="13"/>
      <c r="AY280" s="8" t="s">
        <v>53</v>
      </c>
      <c r="AZ280" s="8"/>
      <c r="BA280" s="8"/>
      <c r="BB280" s="8"/>
      <c r="BC280" s="9" t="s">
        <v>38</v>
      </c>
      <c r="BD280" s="9"/>
      <c r="BE280" s="41" t="s">
        <v>13</v>
      </c>
      <c r="BN280" s="13" t="s">
        <v>8</v>
      </c>
      <c r="BO280" s="13"/>
      <c r="BP280" s="13"/>
      <c r="BQ280" s="13"/>
      <c r="BR280" s="13"/>
      <c r="BS280" s="8" t="s">
        <v>53</v>
      </c>
      <c r="BT280" s="8"/>
      <c r="BU280" s="8"/>
      <c r="BV280" s="8"/>
      <c r="BW280" s="9" t="s">
        <v>38</v>
      </c>
      <c r="BX280" s="9"/>
      <c r="BY280" s="41" t="s">
        <v>13</v>
      </c>
      <c r="CH280" s="13" t="s">
        <v>8</v>
      </c>
      <c r="CI280" s="13"/>
      <c r="CJ280" s="13"/>
      <c r="CK280" s="13"/>
      <c r="CL280" s="13"/>
      <c r="CM280" s="8" t="s">
        <v>53</v>
      </c>
      <c r="CN280" s="8"/>
      <c r="CO280" s="8"/>
      <c r="CP280" s="8"/>
      <c r="CQ280" s="9" t="s">
        <v>38</v>
      </c>
      <c r="CR280" s="9"/>
      <c r="CS280" s="41" t="s">
        <v>13</v>
      </c>
      <c r="DB280" s="13" t="s">
        <v>8</v>
      </c>
      <c r="DC280" s="13"/>
      <c r="DD280" s="13"/>
      <c r="DE280" s="13"/>
      <c r="DF280" s="13"/>
      <c r="DG280" s="8" t="s">
        <v>53</v>
      </c>
      <c r="DH280" s="8"/>
      <c r="DI280" s="8"/>
      <c r="DJ280" s="8"/>
      <c r="DK280" s="9" t="s">
        <v>38</v>
      </c>
      <c r="DL280" s="9"/>
      <c r="DM280" s="41" t="s">
        <v>13</v>
      </c>
      <c r="DV280" s="13" t="s">
        <v>8</v>
      </c>
      <c r="DW280" s="13"/>
      <c r="DX280" s="13"/>
      <c r="DY280" s="13"/>
      <c r="DZ280" s="13"/>
      <c r="EA280" s="8" t="s">
        <v>53</v>
      </c>
      <c r="EB280" s="8"/>
      <c r="EC280" s="8"/>
      <c r="ED280" s="8"/>
      <c r="EE280" s="9" t="s">
        <v>38</v>
      </c>
      <c r="EF280" s="9"/>
      <c r="EG280" s="41" t="s">
        <v>13</v>
      </c>
    </row>
    <row r="281" s="1" customFormat="1" customHeight="1" spans="6:139">
      <c r="F281" s="13" t="s">
        <v>54</v>
      </c>
      <c r="G281" s="13" t="s">
        <v>55</v>
      </c>
      <c r="H281" s="13" t="s">
        <v>56</v>
      </c>
      <c r="I281" s="13" t="s">
        <v>57</v>
      </c>
      <c r="J281" s="13" t="s">
        <v>8</v>
      </c>
      <c r="K281" s="8" t="s">
        <v>58</v>
      </c>
      <c r="L281" s="8" t="s">
        <v>26</v>
      </c>
      <c r="M281" s="8" t="s">
        <v>27</v>
      </c>
      <c r="N281" s="42" t="s">
        <v>28</v>
      </c>
      <c r="O281" s="9" t="s">
        <v>59</v>
      </c>
      <c r="P281" s="9" t="s">
        <v>60</v>
      </c>
      <c r="Q281" s="41"/>
      <c r="R281" s="1"/>
      <c r="S281" s="1"/>
      <c r="T281" s="1"/>
      <c r="U281" s="1"/>
      <c r="V281" s="1"/>
      <c r="W281" s="1"/>
      <c r="X281" s="1"/>
      <c r="Y281" s="1"/>
      <c r="Z281" s="13" t="s">
        <v>54</v>
      </c>
      <c r="AA281" s="13" t="s">
        <v>55</v>
      </c>
      <c r="AB281" s="13" t="s">
        <v>56</v>
      </c>
      <c r="AC281" s="13" t="s">
        <v>57</v>
      </c>
      <c r="AD281" s="13" t="s">
        <v>8</v>
      </c>
      <c r="AE281" s="8" t="s">
        <v>58</v>
      </c>
      <c r="AF281" s="8" t="s">
        <v>26</v>
      </c>
      <c r="AG281" s="8" t="s">
        <v>27</v>
      </c>
      <c r="AH281" s="42" t="s">
        <v>28</v>
      </c>
      <c r="AI281" s="9" t="s">
        <v>59</v>
      </c>
      <c r="AJ281" s="9" t="s">
        <v>60</v>
      </c>
      <c r="AK281" s="41"/>
      <c r="AL281" s="1"/>
      <c r="AM281" s="1"/>
      <c r="AN281" s="1"/>
      <c r="AO281" s="1"/>
      <c r="AP281" s="1"/>
      <c r="AQ281" s="1"/>
      <c r="AR281" s="1"/>
      <c r="AS281" s="1"/>
      <c r="AT281" s="13" t="s">
        <v>54</v>
      </c>
      <c r="AU281" s="13" t="s">
        <v>55</v>
      </c>
      <c r="AV281" s="13" t="s">
        <v>56</v>
      </c>
      <c r="AW281" s="13" t="s">
        <v>57</v>
      </c>
      <c r="AX281" s="13" t="s">
        <v>8</v>
      </c>
      <c r="AY281" s="8" t="s">
        <v>58</v>
      </c>
      <c r="AZ281" s="8" t="s">
        <v>26</v>
      </c>
      <c r="BA281" s="8" t="s">
        <v>27</v>
      </c>
      <c r="BB281" s="42" t="s">
        <v>28</v>
      </c>
      <c r="BC281" s="9" t="s">
        <v>59</v>
      </c>
      <c r="BD281" s="9" t="s">
        <v>60</v>
      </c>
      <c r="BE281" s="41"/>
      <c r="BF281" s="1"/>
      <c r="BG281" s="1"/>
      <c r="BH281" s="1"/>
      <c r="BI281" s="1"/>
      <c r="BJ281" s="1"/>
      <c r="BK281" s="1"/>
      <c r="BL281" s="1"/>
      <c r="BM281" s="1"/>
      <c r="BN281" s="13" t="s">
        <v>54</v>
      </c>
      <c r="BO281" s="13" t="s">
        <v>55</v>
      </c>
      <c r="BP281" s="13" t="s">
        <v>56</v>
      </c>
      <c r="BQ281" s="13" t="s">
        <v>57</v>
      </c>
      <c r="BR281" s="13" t="s">
        <v>8</v>
      </c>
      <c r="BS281" s="8" t="s">
        <v>58</v>
      </c>
      <c r="BT281" s="8" t="s">
        <v>26</v>
      </c>
      <c r="BU281" s="8" t="s">
        <v>27</v>
      </c>
      <c r="BV281" s="42" t="s">
        <v>28</v>
      </c>
      <c r="BW281" s="9" t="s">
        <v>59</v>
      </c>
      <c r="BX281" s="9" t="s">
        <v>60</v>
      </c>
      <c r="BY281" s="41"/>
      <c r="BZ281" s="1"/>
      <c r="CA281" s="1"/>
      <c r="CB281" s="1"/>
      <c r="CC281" s="1"/>
      <c r="CD281" s="1"/>
      <c r="CE281" s="1"/>
      <c r="CF281" s="1"/>
      <c r="CG281" s="1"/>
      <c r="CH281" s="13" t="s">
        <v>54</v>
      </c>
      <c r="CI281" s="13" t="s">
        <v>55</v>
      </c>
      <c r="CJ281" s="13" t="s">
        <v>56</v>
      </c>
      <c r="CK281" s="13" t="s">
        <v>57</v>
      </c>
      <c r="CL281" s="13" t="s">
        <v>8</v>
      </c>
      <c r="CM281" s="8" t="s">
        <v>58</v>
      </c>
      <c r="CN281" s="8" t="s">
        <v>26</v>
      </c>
      <c r="CO281" s="8" t="s">
        <v>27</v>
      </c>
      <c r="CP281" s="42" t="s">
        <v>28</v>
      </c>
      <c r="CQ281" s="9" t="s">
        <v>59</v>
      </c>
      <c r="CR281" s="9" t="s">
        <v>60</v>
      </c>
      <c r="CS281" s="41"/>
      <c r="CT281" s="1"/>
      <c r="CU281" s="1"/>
      <c r="CV281" s="1"/>
      <c r="CW281" s="1"/>
      <c r="CX281" s="1"/>
      <c r="CY281" s="1"/>
      <c r="CZ281" s="1"/>
      <c r="DA281" s="1"/>
      <c r="DB281" s="13" t="s">
        <v>54</v>
      </c>
      <c r="DC281" s="13" t="s">
        <v>55</v>
      </c>
      <c r="DD281" s="13" t="s">
        <v>56</v>
      </c>
      <c r="DE281" s="13" t="s">
        <v>57</v>
      </c>
      <c r="DF281" s="13" t="s">
        <v>8</v>
      </c>
      <c r="DG281" s="8" t="s">
        <v>58</v>
      </c>
      <c r="DH281" s="8" t="s">
        <v>26</v>
      </c>
      <c r="DI281" s="8" t="s">
        <v>27</v>
      </c>
      <c r="DJ281" s="42" t="s">
        <v>28</v>
      </c>
      <c r="DK281" s="9" t="s">
        <v>59</v>
      </c>
      <c r="DL281" s="9" t="s">
        <v>60</v>
      </c>
      <c r="DM281" s="41"/>
      <c r="DN281" s="1"/>
      <c r="DO281" s="1"/>
      <c r="DP281" s="1"/>
      <c r="DQ281" s="1"/>
      <c r="DR281" s="1"/>
      <c r="DS281" s="1"/>
      <c r="DT281" s="1"/>
      <c r="DU281" s="1"/>
      <c r="DV281" s="13" t="s">
        <v>54</v>
      </c>
      <c r="DW281" s="13" t="s">
        <v>55</v>
      </c>
      <c r="DX281" s="13" t="s">
        <v>56</v>
      </c>
      <c r="DY281" s="13" t="s">
        <v>57</v>
      </c>
      <c r="DZ281" s="13" t="s">
        <v>8</v>
      </c>
      <c r="EA281" s="8" t="s">
        <v>58</v>
      </c>
      <c r="EB281" s="8" t="s">
        <v>26</v>
      </c>
      <c r="EC281" s="8" t="s">
        <v>27</v>
      </c>
      <c r="ED281" s="42" t="s">
        <v>28</v>
      </c>
      <c r="EE281" s="9" t="s">
        <v>59</v>
      </c>
      <c r="EF281" s="9" t="s">
        <v>60</v>
      </c>
      <c r="EG281" s="41"/>
    </row>
    <row r="282" s="1" customFormat="1" customHeight="1" spans="6:139">
      <c r="F282" s="11">
        <v>2704</v>
      </c>
      <c r="G282" s="12">
        <v>1.05</v>
      </c>
      <c r="H282" s="11">
        <v>1</v>
      </c>
      <c r="I282" s="11">
        <v>0</v>
      </c>
      <c r="J282" s="13">
        <f t="shared" ref="J282:J296" si="603">F282*G282*H282+I282</f>
        <v>2839.2</v>
      </c>
      <c r="K282" s="11">
        <v>1</v>
      </c>
      <c r="L282" s="11">
        <v>1</v>
      </c>
      <c r="M282" s="11">
        <v>2.38</v>
      </c>
      <c r="N282" s="42">
        <f t="shared" ref="N282:N296" si="604">L282*M282+1</f>
        <v>3.38</v>
      </c>
      <c r="O282" s="11">
        <v>1.15</v>
      </c>
      <c r="P282" s="9">
        <v>0.5</v>
      </c>
      <c r="Q282" s="43">
        <f t="shared" ref="Q282:Q296" si="605">J282*K282*N282*O282*P282</f>
        <v>5517.9852</v>
      </c>
      <c r="Z282" s="11">
        <v>2704</v>
      </c>
      <c r="AA282" s="12">
        <v>1.05</v>
      </c>
      <c r="AB282" s="11">
        <v>1</v>
      </c>
      <c r="AC282" s="11">
        <v>0</v>
      </c>
      <c r="AD282" s="13">
        <f t="shared" ref="AD282:AD296" si="606">Z282*AA282*AB282+AC282</f>
        <v>2839.2</v>
      </c>
      <c r="AE282" s="11">
        <v>1</v>
      </c>
      <c r="AF282" s="11">
        <v>1</v>
      </c>
      <c r="AG282" s="11">
        <v>2.38</v>
      </c>
      <c r="AH282" s="42">
        <f t="shared" ref="AH282:AH296" si="607">AF282*AG282+1</f>
        <v>3.38</v>
      </c>
      <c r="AI282" s="11">
        <v>1.15</v>
      </c>
      <c r="AJ282" s="9">
        <v>0.5</v>
      </c>
      <c r="AK282" s="43">
        <f t="shared" ref="AK282:AK296" si="608">AD282*AE282*AH282*AI282*AJ282</f>
        <v>5517.9852</v>
      </c>
      <c r="AT282" s="11">
        <v>2704</v>
      </c>
      <c r="AU282" s="12">
        <v>1.05</v>
      </c>
      <c r="AV282" s="11">
        <v>1</v>
      </c>
      <c r="AW282" s="11">
        <v>0</v>
      </c>
      <c r="AX282" s="13">
        <f t="shared" ref="AX282:AX296" si="609">AT282*AU282*AV282+AW282</f>
        <v>2839.2</v>
      </c>
      <c r="AY282" s="11">
        <v>1</v>
      </c>
      <c r="AZ282" s="11">
        <v>1</v>
      </c>
      <c r="BA282" s="11">
        <v>2.38</v>
      </c>
      <c r="BB282" s="42">
        <f t="shared" ref="BB282:BB296" si="610">AZ282*BA282+1</f>
        <v>3.38</v>
      </c>
      <c r="BC282" s="11">
        <v>1.15</v>
      </c>
      <c r="BD282" s="9">
        <v>0.5</v>
      </c>
      <c r="BE282" s="43">
        <f t="shared" ref="BE282:BE296" si="611">AX282*AY282*BB282*BC282*BD282</f>
        <v>5517.9852</v>
      </c>
      <c r="BN282" s="11">
        <v>2704</v>
      </c>
      <c r="BO282" s="12">
        <v>1.05</v>
      </c>
      <c r="BP282" s="11">
        <v>1</v>
      </c>
      <c r="BQ282" s="11">
        <v>0</v>
      </c>
      <c r="BR282" s="13">
        <f t="shared" ref="BR282:BR296" si="612">BN282*BO282*BP282+BQ282</f>
        <v>2839.2</v>
      </c>
      <c r="BS282" s="11">
        <v>1</v>
      </c>
      <c r="BT282" s="11">
        <v>1</v>
      </c>
      <c r="BU282" s="11">
        <v>2.38</v>
      </c>
      <c r="BV282" s="42">
        <f t="shared" ref="BV282:BV296" si="613">BT282*BU282+1</f>
        <v>3.38</v>
      </c>
      <c r="BW282" s="11">
        <v>1.15</v>
      </c>
      <c r="BX282" s="9">
        <v>0.5</v>
      </c>
      <c r="BY282" s="43">
        <f t="shared" ref="BY282:BY296" si="614">BR282*BS282*BV282*BW282*BX282</f>
        <v>5517.9852</v>
      </c>
      <c r="CH282" s="11">
        <f t="shared" ref="CH282:CH296" si="615">2704+428</f>
        <v>3132</v>
      </c>
      <c r="CI282" s="12">
        <v>1.05</v>
      </c>
      <c r="CJ282" s="11">
        <v>1</v>
      </c>
      <c r="CK282" s="11">
        <v>0</v>
      </c>
      <c r="CL282" s="13">
        <f t="shared" ref="CL282:CL296" si="616">CH282*CI282*CJ282+CK282</f>
        <v>3288.6</v>
      </c>
      <c r="CM282" s="11">
        <v>1</v>
      </c>
      <c r="CN282" s="11">
        <v>1</v>
      </c>
      <c r="CO282" s="11">
        <v>2.38</v>
      </c>
      <c r="CP282" s="42">
        <f t="shared" ref="CP282:CP296" si="617">CN282*CO282+1</f>
        <v>3.38</v>
      </c>
      <c r="CQ282" s="11">
        <v>1.15</v>
      </c>
      <c r="CR282" s="9">
        <v>0.5</v>
      </c>
      <c r="CS282" s="43">
        <f t="shared" ref="CS282:CS296" si="618">CL282*CM282*CP282*CQ282*CR282</f>
        <v>6391.3941</v>
      </c>
      <c r="DB282" s="11">
        <f t="shared" ref="DB282:DB296" si="619">2704+440</f>
        <v>3144</v>
      </c>
      <c r="DC282" s="12">
        <v>1.05</v>
      </c>
      <c r="DD282" s="11">
        <v>1</v>
      </c>
      <c r="DE282" s="11">
        <v>0</v>
      </c>
      <c r="DF282" s="13">
        <f t="shared" ref="DF282:DF296" si="620">DB282*DC282*DD282+DE282</f>
        <v>3301.2</v>
      </c>
      <c r="DG282" s="11">
        <v>1</v>
      </c>
      <c r="DH282" s="11">
        <v>1</v>
      </c>
      <c r="DI282" s="11">
        <v>2.38</v>
      </c>
      <c r="DJ282" s="42">
        <f t="shared" ref="DJ282:DJ296" si="621">DH282*DI282+1</f>
        <v>3.38</v>
      </c>
      <c r="DK282" s="11">
        <v>1.15</v>
      </c>
      <c r="DL282" s="9">
        <v>0.5</v>
      </c>
      <c r="DM282" s="43">
        <f t="shared" ref="DM282:DM296" si="622">DF282*DG282*DJ282*DK282*DL282</f>
        <v>6415.8822</v>
      </c>
      <c r="DV282" s="11">
        <f t="shared" ref="DV282:DV296" si="623">2704+499</f>
        <v>3203</v>
      </c>
      <c r="DW282" s="12">
        <v>1.05</v>
      </c>
      <c r="DX282" s="11">
        <v>1</v>
      </c>
      <c r="DY282" s="11">
        <v>0</v>
      </c>
      <c r="DZ282" s="13">
        <f t="shared" ref="DZ282:DZ296" si="624">DV282*DW282*DX282+DY282</f>
        <v>3363.15</v>
      </c>
      <c r="EA282" s="11">
        <v>1</v>
      </c>
      <c r="EB282" s="11">
        <v>1</v>
      </c>
      <c r="EC282" s="11">
        <v>3.18</v>
      </c>
      <c r="ED282" s="42">
        <f t="shared" ref="ED282:ED296" si="625">EB282*EC282+1</f>
        <v>4.18</v>
      </c>
      <c r="EE282" s="11">
        <v>1.15</v>
      </c>
      <c r="EF282" s="9">
        <v>0.5</v>
      </c>
      <c r="EG282" s="43">
        <f t="shared" ref="EG282:EG296" si="626">DZ282*EA282*ED282*EE282*EF282</f>
        <v>8083.331025</v>
      </c>
    </row>
    <row r="283" s="1" customFormat="1" customHeight="1" spans="6:139">
      <c r="F283" s="11">
        <v>2704</v>
      </c>
      <c r="G283" s="12">
        <v>1.06</v>
      </c>
      <c r="H283" s="11">
        <v>1</v>
      </c>
      <c r="I283" s="11">
        <v>0</v>
      </c>
      <c r="J283" s="13">
        <f t="shared" si="603"/>
        <v>2866.24</v>
      </c>
      <c r="K283" s="11">
        <v>1</v>
      </c>
      <c r="L283" s="11">
        <v>1</v>
      </c>
      <c r="M283" s="11">
        <v>2.38</v>
      </c>
      <c r="N283" s="42">
        <f t="shared" si="604"/>
        <v>3.38</v>
      </c>
      <c r="O283" s="11">
        <v>1.15</v>
      </c>
      <c r="P283" s="9">
        <v>0.5</v>
      </c>
      <c r="Q283" s="43">
        <f t="shared" si="605"/>
        <v>5570.53744</v>
      </c>
      <c r="Z283" s="11">
        <v>2704</v>
      </c>
      <c r="AA283" s="12">
        <v>1.06</v>
      </c>
      <c r="AB283" s="11">
        <v>1</v>
      </c>
      <c r="AC283" s="11">
        <v>0</v>
      </c>
      <c r="AD283" s="13">
        <f t="shared" si="606"/>
        <v>2866.24</v>
      </c>
      <c r="AE283" s="11">
        <v>1</v>
      </c>
      <c r="AF283" s="11">
        <v>1</v>
      </c>
      <c r="AG283" s="11">
        <v>2.38</v>
      </c>
      <c r="AH283" s="42">
        <f t="shared" si="607"/>
        <v>3.38</v>
      </c>
      <c r="AI283" s="11">
        <v>1.15</v>
      </c>
      <c r="AJ283" s="9">
        <v>0.5</v>
      </c>
      <c r="AK283" s="43">
        <f t="shared" si="608"/>
        <v>5570.53744</v>
      </c>
      <c r="AT283" s="11">
        <v>2704</v>
      </c>
      <c r="AU283" s="12">
        <v>1.06</v>
      </c>
      <c r="AV283" s="11">
        <v>1</v>
      </c>
      <c r="AW283" s="11">
        <v>0</v>
      </c>
      <c r="AX283" s="13">
        <f t="shared" si="609"/>
        <v>2866.24</v>
      </c>
      <c r="AY283" s="11">
        <v>1</v>
      </c>
      <c r="AZ283" s="11">
        <v>1</v>
      </c>
      <c r="BA283" s="11">
        <v>2.38</v>
      </c>
      <c r="BB283" s="42">
        <f t="shared" si="610"/>
        <v>3.38</v>
      </c>
      <c r="BC283" s="11">
        <v>1.15</v>
      </c>
      <c r="BD283" s="9">
        <v>0.5</v>
      </c>
      <c r="BE283" s="43">
        <f t="shared" si="611"/>
        <v>5570.53744</v>
      </c>
      <c r="BN283" s="11">
        <v>2704</v>
      </c>
      <c r="BO283" s="12">
        <v>1.06</v>
      </c>
      <c r="BP283" s="11">
        <v>1</v>
      </c>
      <c r="BQ283" s="11">
        <v>0</v>
      </c>
      <c r="BR283" s="13">
        <f t="shared" si="612"/>
        <v>2866.24</v>
      </c>
      <c r="BS283" s="11">
        <v>1</v>
      </c>
      <c r="BT283" s="11">
        <v>1</v>
      </c>
      <c r="BU283" s="11">
        <v>2.38</v>
      </c>
      <c r="BV283" s="42">
        <f t="shared" si="613"/>
        <v>3.38</v>
      </c>
      <c r="BW283" s="11">
        <v>1.15</v>
      </c>
      <c r="BX283" s="9">
        <v>0.5</v>
      </c>
      <c r="BY283" s="43">
        <f t="shared" si="614"/>
        <v>5570.53744</v>
      </c>
      <c r="CH283" s="11">
        <f t="shared" si="615"/>
        <v>3132</v>
      </c>
      <c r="CI283" s="12">
        <v>1.06</v>
      </c>
      <c r="CJ283" s="11">
        <v>1</v>
      </c>
      <c r="CK283" s="11">
        <v>0</v>
      </c>
      <c r="CL283" s="13">
        <f t="shared" si="616"/>
        <v>3319.92</v>
      </c>
      <c r="CM283" s="11">
        <v>1</v>
      </c>
      <c r="CN283" s="11">
        <v>1</v>
      </c>
      <c r="CO283" s="11">
        <v>2.38</v>
      </c>
      <c r="CP283" s="42">
        <f t="shared" si="617"/>
        <v>3.38</v>
      </c>
      <c r="CQ283" s="11">
        <v>1.15</v>
      </c>
      <c r="CR283" s="9">
        <v>0.5</v>
      </c>
      <c r="CS283" s="43">
        <f t="shared" si="618"/>
        <v>6452.26452</v>
      </c>
      <c r="DB283" s="11">
        <f t="shared" si="619"/>
        <v>3144</v>
      </c>
      <c r="DC283" s="12">
        <v>1.06</v>
      </c>
      <c r="DD283" s="11">
        <v>1</v>
      </c>
      <c r="DE283" s="11">
        <v>0</v>
      </c>
      <c r="DF283" s="13">
        <f t="shared" si="620"/>
        <v>3332.64</v>
      </c>
      <c r="DG283" s="11">
        <v>1</v>
      </c>
      <c r="DH283" s="11">
        <v>1</v>
      </c>
      <c r="DI283" s="11">
        <v>2.38</v>
      </c>
      <c r="DJ283" s="42">
        <f t="shared" si="621"/>
        <v>3.38</v>
      </c>
      <c r="DK283" s="11">
        <v>1.15</v>
      </c>
      <c r="DL283" s="9">
        <v>0.5</v>
      </c>
      <c r="DM283" s="43">
        <f t="shared" si="622"/>
        <v>6476.98584</v>
      </c>
      <c r="DV283" s="11">
        <f t="shared" si="623"/>
        <v>3203</v>
      </c>
      <c r="DW283" s="12">
        <v>1.06</v>
      </c>
      <c r="DX283" s="11">
        <v>1</v>
      </c>
      <c r="DY283" s="11">
        <v>0</v>
      </c>
      <c r="DZ283" s="13">
        <f t="shared" si="624"/>
        <v>3395.18</v>
      </c>
      <c r="EA283" s="11">
        <v>1</v>
      </c>
      <c r="EB283" s="11">
        <v>1</v>
      </c>
      <c r="EC283" s="11">
        <v>3.18</v>
      </c>
      <c r="ED283" s="42">
        <f t="shared" si="625"/>
        <v>4.18</v>
      </c>
      <c r="EE283" s="11">
        <v>1.15</v>
      </c>
      <c r="EF283" s="9">
        <v>0.5</v>
      </c>
      <c r="EG283" s="43">
        <f t="shared" si="626"/>
        <v>8160.31513</v>
      </c>
    </row>
    <row r="284" s="1" customFormat="1" customHeight="1" spans="6:139">
      <c r="F284" s="11">
        <v>2704</v>
      </c>
      <c r="G284" s="12">
        <v>1.31</v>
      </c>
      <c r="H284" s="11">
        <v>1</v>
      </c>
      <c r="I284" s="11">
        <v>0</v>
      </c>
      <c r="J284" s="13">
        <f t="shared" si="603"/>
        <v>3542.24</v>
      </c>
      <c r="K284" s="11">
        <v>1</v>
      </c>
      <c r="L284" s="11">
        <v>1</v>
      </c>
      <c r="M284" s="11">
        <v>2.38</v>
      </c>
      <c r="N284" s="42">
        <f t="shared" si="604"/>
        <v>3.38</v>
      </c>
      <c r="O284" s="11">
        <v>1.15</v>
      </c>
      <c r="P284" s="9">
        <v>0.5</v>
      </c>
      <c r="Q284" s="43">
        <f t="shared" si="605"/>
        <v>6884.34344</v>
      </c>
      <c r="Z284" s="11">
        <v>2704</v>
      </c>
      <c r="AA284" s="12">
        <v>1.31</v>
      </c>
      <c r="AB284" s="11">
        <v>1</v>
      </c>
      <c r="AC284" s="11">
        <v>0</v>
      </c>
      <c r="AD284" s="13">
        <f t="shared" si="606"/>
        <v>3542.24</v>
      </c>
      <c r="AE284" s="11">
        <v>1</v>
      </c>
      <c r="AF284" s="11">
        <v>1</v>
      </c>
      <c r="AG284" s="11">
        <v>2.38</v>
      </c>
      <c r="AH284" s="42">
        <f t="shared" si="607"/>
        <v>3.38</v>
      </c>
      <c r="AI284" s="11">
        <v>1.15</v>
      </c>
      <c r="AJ284" s="9">
        <v>0.5</v>
      </c>
      <c r="AK284" s="43">
        <f t="shared" si="608"/>
        <v>6884.34344</v>
      </c>
      <c r="AT284" s="11">
        <v>2704</v>
      </c>
      <c r="AU284" s="12">
        <v>1.31</v>
      </c>
      <c r="AV284" s="11">
        <v>1</v>
      </c>
      <c r="AW284" s="11">
        <v>0</v>
      </c>
      <c r="AX284" s="13">
        <f t="shared" si="609"/>
        <v>3542.24</v>
      </c>
      <c r="AY284" s="11">
        <v>1</v>
      </c>
      <c r="AZ284" s="11">
        <v>1</v>
      </c>
      <c r="BA284" s="11">
        <v>2.38</v>
      </c>
      <c r="BB284" s="42">
        <f t="shared" si="610"/>
        <v>3.38</v>
      </c>
      <c r="BC284" s="11">
        <v>1.15</v>
      </c>
      <c r="BD284" s="9">
        <v>0.5</v>
      </c>
      <c r="BE284" s="43">
        <f t="shared" si="611"/>
        <v>6884.34344</v>
      </c>
      <c r="BN284" s="11">
        <v>2704</v>
      </c>
      <c r="BO284" s="12">
        <v>1.31</v>
      </c>
      <c r="BP284" s="11">
        <v>1</v>
      </c>
      <c r="BQ284" s="11">
        <v>0</v>
      </c>
      <c r="BR284" s="13">
        <f t="shared" si="612"/>
        <v>3542.24</v>
      </c>
      <c r="BS284" s="11">
        <v>1</v>
      </c>
      <c r="BT284" s="11">
        <v>1</v>
      </c>
      <c r="BU284" s="11">
        <v>2.38</v>
      </c>
      <c r="BV284" s="42">
        <f t="shared" si="613"/>
        <v>3.38</v>
      </c>
      <c r="BW284" s="11">
        <v>1.15</v>
      </c>
      <c r="BX284" s="9">
        <v>0.5</v>
      </c>
      <c r="BY284" s="43">
        <f t="shared" si="614"/>
        <v>6884.34344</v>
      </c>
      <c r="CH284" s="11">
        <f t="shared" si="615"/>
        <v>3132</v>
      </c>
      <c r="CI284" s="12">
        <v>1.31</v>
      </c>
      <c r="CJ284" s="11">
        <v>1</v>
      </c>
      <c r="CK284" s="11">
        <v>0</v>
      </c>
      <c r="CL284" s="13">
        <f t="shared" si="616"/>
        <v>4102.92</v>
      </c>
      <c r="CM284" s="11">
        <v>1</v>
      </c>
      <c r="CN284" s="11">
        <v>1</v>
      </c>
      <c r="CO284" s="11">
        <v>2.38</v>
      </c>
      <c r="CP284" s="42">
        <f t="shared" si="617"/>
        <v>3.38</v>
      </c>
      <c r="CQ284" s="11">
        <v>1.15</v>
      </c>
      <c r="CR284" s="9">
        <v>0.5</v>
      </c>
      <c r="CS284" s="43">
        <f t="shared" si="618"/>
        <v>7974.02502</v>
      </c>
      <c r="DB284" s="11">
        <f t="shared" si="619"/>
        <v>3144</v>
      </c>
      <c r="DC284" s="12">
        <v>1.31</v>
      </c>
      <c r="DD284" s="11">
        <v>1</v>
      </c>
      <c r="DE284" s="11">
        <v>0</v>
      </c>
      <c r="DF284" s="13">
        <f t="shared" si="620"/>
        <v>4118.64</v>
      </c>
      <c r="DG284" s="11">
        <v>1</v>
      </c>
      <c r="DH284" s="11">
        <v>1</v>
      </c>
      <c r="DI284" s="11">
        <v>2.38</v>
      </c>
      <c r="DJ284" s="42">
        <f t="shared" si="621"/>
        <v>3.38</v>
      </c>
      <c r="DK284" s="11">
        <v>1.15</v>
      </c>
      <c r="DL284" s="9">
        <v>0.5</v>
      </c>
      <c r="DM284" s="43">
        <f t="shared" si="622"/>
        <v>8004.57684</v>
      </c>
      <c r="DV284" s="11">
        <f t="shared" si="623"/>
        <v>3203</v>
      </c>
      <c r="DW284" s="12">
        <v>1.31</v>
      </c>
      <c r="DX284" s="11">
        <v>1</v>
      </c>
      <c r="DY284" s="11">
        <v>0</v>
      </c>
      <c r="DZ284" s="13">
        <f t="shared" si="624"/>
        <v>4195.93</v>
      </c>
      <c r="EA284" s="11">
        <v>1</v>
      </c>
      <c r="EB284" s="11">
        <v>1</v>
      </c>
      <c r="EC284" s="11">
        <v>3.18</v>
      </c>
      <c r="ED284" s="42">
        <f t="shared" si="625"/>
        <v>4.18</v>
      </c>
      <c r="EE284" s="11">
        <v>1.15</v>
      </c>
      <c r="EF284" s="9">
        <v>0.5</v>
      </c>
      <c r="EG284" s="43">
        <f t="shared" si="626"/>
        <v>10084.917755</v>
      </c>
    </row>
    <row r="285" s="1" customFormat="1" customHeight="1" spans="6:139">
      <c r="F285" s="11">
        <v>2704</v>
      </c>
      <c r="G285" s="12">
        <v>0.75</v>
      </c>
      <c r="H285" s="11">
        <v>1</v>
      </c>
      <c r="I285" s="11">
        <v>0</v>
      </c>
      <c r="J285" s="13">
        <f t="shared" si="603"/>
        <v>2028</v>
      </c>
      <c r="K285" s="11">
        <v>1</v>
      </c>
      <c r="L285" s="11">
        <v>1</v>
      </c>
      <c r="M285" s="11">
        <v>2.38</v>
      </c>
      <c r="N285" s="42">
        <f t="shared" si="604"/>
        <v>3.38</v>
      </c>
      <c r="O285" s="11">
        <v>1.15</v>
      </c>
      <c r="P285" s="9">
        <v>0.5</v>
      </c>
      <c r="Q285" s="43">
        <f t="shared" si="605"/>
        <v>3941.418</v>
      </c>
      <c r="Z285" s="11">
        <v>2704</v>
      </c>
      <c r="AA285" s="12">
        <v>0.75</v>
      </c>
      <c r="AB285" s="11">
        <v>1</v>
      </c>
      <c r="AC285" s="11">
        <v>0</v>
      </c>
      <c r="AD285" s="13">
        <f t="shared" si="606"/>
        <v>2028</v>
      </c>
      <c r="AE285" s="11">
        <v>1</v>
      </c>
      <c r="AF285" s="11">
        <v>1</v>
      </c>
      <c r="AG285" s="11">
        <v>2.38</v>
      </c>
      <c r="AH285" s="42">
        <f t="shared" si="607"/>
        <v>3.38</v>
      </c>
      <c r="AI285" s="11">
        <v>1.15</v>
      </c>
      <c r="AJ285" s="9">
        <v>0.5</v>
      </c>
      <c r="AK285" s="43">
        <f t="shared" si="608"/>
        <v>3941.418</v>
      </c>
      <c r="AT285" s="11">
        <v>2704</v>
      </c>
      <c r="AU285" s="12">
        <v>0.75</v>
      </c>
      <c r="AV285" s="11">
        <v>1</v>
      </c>
      <c r="AW285" s="11">
        <v>0</v>
      </c>
      <c r="AX285" s="13">
        <f t="shared" si="609"/>
        <v>2028</v>
      </c>
      <c r="AY285" s="11">
        <v>1</v>
      </c>
      <c r="AZ285" s="11">
        <v>1</v>
      </c>
      <c r="BA285" s="11">
        <v>2.38</v>
      </c>
      <c r="BB285" s="42">
        <f t="shared" si="610"/>
        <v>3.38</v>
      </c>
      <c r="BC285" s="11">
        <v>1.15</v>
      </c>
      <c r="BD285" s="9">
        <v>0.5</v>
      </c>
      <c r="BE285" s="43">
        <f t="shared" si="611"/>
        <v>3941.418</v>
      </c>
      <c r="BN285" s="11">
        <v>2704</v>
      </c>
      <c r="BO285" s="12">
        <v>0.75</v>
      </c>
      <c r="BP285" s="11">
        <v>1</v>
      </c>
      <c r="BQ285" s="11">
        <v>0</v>
      </c>
      <c r="BR285" s="13">
        <f t="shared" si="612"/>
        <v>2028</v>
      </c>
      <c r="BS285" s="11">
        <v>1</v>
      </c>
      <c r="BT285" s="11">
        <v>1</v>
      </c>
      <c r="BU285" s="11">
        <v>2.38</v>
      </c>
      <c r="BV285" s="42">
        <f t="shared" si="613"/>
        <v>3.38</v>
      </c>
      <c r="BW285" s="11">
        <v>1.15</v>
      </c>
      <c r="BX285" s="9">
        <v>0.5</v>
      </c>
      <c r="BY285" s="43">
        <f t="shared" si="614"/>
        <v>3941.418</v>
      </c>
      <c r="CH285" s="11">
        <f t="shared" si="615"/>
        <v>3132</v>
      </c>
      <c r="CI285" s="12">
        <v>0.75</v>
      </c>
      <c r="CJ285" s="11">
        <v>1</v>
      </c>
      <c r="CK285" s="11">
        <v>0</v>
      </c>
      <c r="CL285" s="13">
        <f t="shared" si="616"/>
        <v>2349</v>
      </c>
      <c r="CM285" s="11">
        <v>1</v>
      </c>
      <c r="CN285" s="11">
        <v>1</v>
      </c>
      <c r="CO285" s="11">
        <v>2.38</v>
      </c>
      <c r="CP285" s="42">
        <f t="shared" si="617"/>
        <v>3.38</v>
      </c>
      <c r="CQ285" s="11">
        <v>1.15</v>
      </c>
      <c r="CR285" s="9">
        <v>0.5</v>
      </c>
      <c r="CS285" s="43">
        <f t="shared" si="618"/>
        <v>4565.2815</v>
      </c>
      <c r="DB285" s="11">
        <f t="shared" si="619"/>
        <v>3144</v>
      </c>
      <c r="DC285" s="12">
        <v>0.75</v>
      </c>
      <c r="DD285" s="11">
        <v>1</v>
      </c>
      <c r="DE285" s="11">
        <v>0</v>
      </c>
      <c r="DF285" s="13">
        <f t="shared" si="620"/>
        <v>2358</v>
      </c>
      <c r="DG285" s="11">
        <v>1</v>
      </c>
      <c r="DH285" s="11">
        <v>1</v>
      </c>
      <c r="DI285" s="11">
        <v>2.38</v>
      </c>
      <c r="DJ285" s="42">
        <f t="shared" si="621"/>
        <v>3.38</v>
      </c>
      <c r="DK285" s="11">
        <v>1.15</v>
      </c>
      <c r="DL285" s="9">
        <v>0.5</v>
      </c>
      <c r="DM285" s="43">
        <f t="shared" si="622"/>
        <v>4582.773</v>
      </c>
      <c r="DV285" s="11">
        <f t="shared" si="623"/>
        <v>3203</v>
      </c>
      <c r="DW285" s="12">
        <v>0.75</v>
      </c>
      <c r="DX285" s="11">
        <v>1</v>
      </c>
      <c r="DY285" s="11">
        <v>0</v>
      </c>
      <c r="DZ285" s="13">
        <f t="shared" si="624"/>
        <v>2402.25</v>
      </c>
      <c r="EA285" s="11">
        <v>1</v>
      </c>
      <c r="EB285" s="11">
        <v>1</v>
      </c>
      <c r="EC285" s="11">
        <v>3.18</v>
      </c>
      <c r="ED285" s="42">
        <f t="shared" si="625"/>
        <v>4.18</v>
      </c>
      <c r="EE285" s="11">
        <v>1.15</v>
      </c>
      <c r="EF285" s="9">
        <v>0.5</v>
      </c>
      <c r="EG285" s="43">
        <f t="shared" si="626"/>
        <v>5773.807875</v>
      </c>
    </row>
    <row r="286" s="1" customFormat="1" customHeight="1" spans="6:139">
      <c r="F286" s="11">
        <v>2704</v>
      </c>
      <c r="G286" s="12">
        <v>0.75</v>
      </c>
      <c r="H286" s="11">
        <v>1</v>
      </c>
      <c r="I286" s="11">
        <v>0</v>
      </c>
      <c r="J286" s="13">
        <f t="shared" si="603"/>
        <v>2028</v>
      </c>
      <c r="K286" s="11">
        <v>1</v>
      </c>
      <c r="L286" s="11">
        <v>1</v>
      </c>
      <c r="M286" s="11">
        <v>2.38</v>
      </c>
      <c r="N286" s="42">
        <f t="shared" si="604"/>
        <v>3.38</v>
      </c>
      <c r="O286" s="11">
        <v>1.15</v>
      </c>
      <c r="P286" s="9">
        <v>0.5</v>
      </c>
      <c r="Q286" s="43">
        <f t="shared" si="605"/>
        <v>3941.418</v>
      </c>
      <c r="Z286" s="11">
        <v>2704</v>
      </c>
      <c r="AA286" s="12">
        <v>0.75</v>
      </c>
      <c r="AB286" s="11">
        <v>1</v>
      </c>
      <c r="AC286" s="11">
        <v>0</v>
      </c>
      <c r="AD286" s="13">
        <f t="shared" si="606"/>
        <v>2028</v>
      </c>
      <c r="AE286" s="11">
        <v>1</v>
      </c>
      <c r="AF286" s="11">
        <v>1</v>
      </c>
      <c r="AG286" s="11">
        <v>2.38</v>
      </c>
      <c r="AH286" s="42">
        <f t="shared" si="607"/>
        <v>3.38</v>
      </c>
      <c r="AI286" s="11">
        <v>1.15</v>
      </c>
      <c r="AJ286" s="9">
        <v>0.5</v>
      </c>
      <c r="AK286" s="43">
        <f t="shared" si="608"/>
        <v>3941.418</v>
      </c>
      <c r="AT286" s="11">
        <v>2704</v>
      </c>
      <c r="AU286" s="12">
        <v>0.75</v>
      </c>
      <c r="AV286" s="11">
        <v>1</v>
      </c>
      <c r="AW286" s="11">
        <v>0</v>
      </c>
      <c r="AX286" s="13">
        <f t="shared" si="609"/>
        <v>2028</v>
      </c>
      <c r="AY286" s="11">
        <v>1</v>
      </c>
      <c r="AZ286" s="11">
        <v>1</v>
      </c>
      <c r="BA286" s="11">
        <v>2.38</v>
      </c>
      <c r="BB286" s="42">
        <f t="shared" si="610"/>
        <v>3.38</v>
      </c>
      <c r="BC286" s="11">
        <v>1.15</v>
      </c>
      <c r="BD286" s="9">
        <v>0.5</v>
      </c>
      <c r="BE286" s="43">
        <f t="shared" si="611"/>
        <v>3941.418</v>
      </c>
      <c r="BN286" s="11">
        <v>2704</v>
      </c>
      <c r="BO286" s="12">
        <v>0.75</v>
      </c>
      <c r="BP286" s="11">
        <v>1</v>
      </c>
      <c r="BQ286" s="11">
        <v>0</v>
      </c>
      <c r="BR286" s="13">
        <f t="shared" si="612"/>
        <v>2028</v>
      </c>
      <c r="BS286" s="11">
        <v>1</v>
      </c>
      <c r="BT286" s="11">
        <v>1</v>
      </c>
      <c r="BU286" s="11">
        <v>2.38</v>
      </c>
      <c r="BV286" s="42">
        <f t="shared" si="613"/>
        <v>3.38</v>
      </c>
      <c r="BW286" s="11">
        <v>1.15</v>
      </c>
      <c r="BX286" s="9">
        <v>0.5</v>
      </c>
      <c r="BY286" s="43">
        <f t="shared" si="614"/>
        <v>3941.418</v>
      </c>
      <c r="CH286" s="11">
        <f t="shared" si="615"/>
        <v>3132</v>
      </c>
      <c r="CI286" s="12">
        <v>0.75</v>
      </c>
      <c r="CJ286" s="11">
        <v>1</v>
      </c>
      <c r="CK286" s="11">
        <v>0</v>
      </c>
      <c r="CL286" s="13">
        <f t="shared" si="616"/>
        <v>2349</v>
      </c>
      <c r="CM286" s="11">
        <v>1</v>
      </c>
      <c r="CN286" s="11">
        <v>1</v>
      </c>
      <c r="CO286" s="11">
        <v>2.38</v>
      </c>
      <c r="CP286" s="42">
        <f t="shared" si="617"/>
        <v>3.38</v>
      </c>
      <c r="CQ286" s="11">
        <v>1.15</v>
      </c>
      <c r="CR286" s="9">
        <v>0.5</v>
      </c>
      <c r="CS286" s="43">
        <f t="shared" si="618"/>
        <v>4565.2815</v>
      </c>
      <c r="DB286" s="11">
        <f t="shared" si="619"/>
        <v>3144</v>
      </c>
      <c r="DC286" s="12">
        <v>0.75</v>
      </c>
      <c r="DD286" s="11">
        <v>1</v>
      </c>
      <c r="DE286" s="11">
        <v>0</v>
      </c>
      <c r="DF286" s="13">
        <f t="shared" si="620"/>
        <v>2358</v>
      </c>
      <c r="DG286" s="11">
        <v>1</v>
      </c>
      <c r="DH286" s="11">
        <v>1</v>
      </c>
      <c r="DI286" s="11">
        <v>2.38</v>
      </c>
      <c r="DJ286" s="42">
        <f t="shared" si="621"/>
        <v>3.38</v>
      </c>
      <c r="DK286" s="11">
        <v>1.15</v>
      </c>
      <c r="DL286" s="9">
        <v>0.5</v>
      </c>
      <c r="DM286" s="43">
        <f t="shared" si="622"/>
        <v>4582.773</v>
      </c>
      <c r="DV286" s="11">
        <f t="shared" si="623"/>
        <v>3203</v>
      </c>
      <c r="DW286" s="12">
        <v>0.75</v>
      </c>
      <c r="DX286" s="11">
        <v>1</v>
      </c>
      <c r="DY286" s="11">
        <v>0</v>
      </c>
      <c r="DZ286" s="13">
        <f t="shared" si="624"/>
        <v>2402.25</v>
      </c>
      <c r="EA286" s="11">
        <v>1</v>
      </c>
      <c r="EB286" s="11">
        <v>1</v>
      </c>
      <c r="EC286" s="11">
        <v>3.18</v>
      </c>
      <c r="ED286" s="42">
        <f t="shared" si="625"/>
        <v>4.18</v>
      </c>
      <c r="EE286" s="11">
        <v>1.15</v>
      </c>
      <c r="EF286" s="9">
        <v>0.5</v>
      </c>
      <c r="EG286" s="43">
        <f t="shared" si="626"/>
        <v>5773.807875</v>
      </c>
    </row>
    <row r="287" s="1" customFormat="1" customHeight="1" spans="6:139">
      <c r="F287" s="11">
        <v>2704</v>
      </c>
      <c r="G287" s="12">
        <v>1.8</v>
      </c>
      <c r="H287" s="11">
        <v>1</v>
      </c>
      <c r="I287" s="11">
        <v>0</v>
      </c>
      <c r="J287" s="13">
        <f t="shared" si="603"/>
        <v>4867.2</v>
      </c>
      <c r="K287" s="11">
        <v>1</v>
      </c>
      <c r="L287" s="11">
        <v>1</v>
      </c>
      <c r="M287" s="11">
        <v>2.38</v>
      </c>
      <c r="N287" s="42">
        <f t="shared" si="604"/>
        <v>3.38</v>
      </c>
      <c r="O287" s="11">
        <v>1.15</v>
      </c>
      <c r="P287" s="9">
        <v>0.5</v>
      </c>
      <c r="Q287" s="43">
        <f t="shared" si="605"/>
        <v>9459.4032</v>
      </c>
      <c r="Z287" s="11">
        <v>2704</v>
      </c>
      <c r="AA287" s="12">
        <v>1.8</v>
      </c>
      <c r="AB287" s="11">
        <v>1</v>
      </c>
      <c r="AC287" s="11">
        <v>0</v>
      </c>
      <c r="AD287" s="13">
        <f t="shared" si="606"/>
        <v>4867.2</v>
      </c>
      <c r="AE287" s="11">
        <v>1</v>
      </c>
      <c r="AF287" s="11">
        <v>1</v>
      </c>
      <c r="AG287" s="11">
        <v>2.38</v>
      </c>
      <c r="AH287" s="42">
        <f t="shared" si="607"/>
        <v>3.38</v>
      </c>
      <c r="AI287" s="11">
        <v>1.15</v>
      </c>
      <c r="AJ287" s="9">
        <v>0.5</v>
      </c>
      <c r="AK287" s="43">
        <f t="shared" si="608"/>
        <v>9459.4032</v>
      </c>
      <c r="AT287" s="11">
        <v>2704</v>
      </c>
      <c r="AU287" s="12">
        <v>1.8</v>
      </c>
      <c r="AV287" s="11">
        <v>1</v>
      </c>
      <c r="AW287" s="11">
        <v>0</v>
      </c>
      <c r="AX287" s="13">
        <f t="shared" si="609"/>
        <v>4867.2</v>
      </c>
      <c r="AY287" s="11">
        <v>1</v>
      </c>
      <c r="AZ287" s="11">
        <v>1</v>
      </c>
      <c r="BA287" s="11">
        <v>2.38</v>
      </c>
      <c r="BB287" s="42">
        <f t="shared" si="610"/>
        <v>3.38</v>
      </c>
      <c r="BC287" s="11">
        <v>1.15</v>
      </c>
      <c r="BD287" s="9">
        <v>0.5</v>
      </c>
      <c r="BE287" s="43">
        <f t="shared" si="611"/>
        <v>9459.4032</v>
      </c>
      <c r="BN287" s="11">
        <v>2704</v>
      </c>
      <c r="BO287" s="12">
        <v>1.8</v>
      </c>
      <c r="BP287" s="11">
        <v>1</v>
      </c>
      <c r="BQ287" s="11">
        <v>0</v>
      </c>
      <c r="BR287" s="13">
        <f t="shared" si="612"/>
        <v>4867.2</v>
      </c>
      <c r="BS287" s="11">
        <v>1</v>
      </c>
      <c r="BT287" s="11">
        <v>1</v>
      </c>
      <c r="BU287" s="11">
        <v>2.38</v>
      </c>
      <c r="BV287" s="42">
        <f t="shared" si="613"/>
        <v>3.38</v>
      </c>
      <c r="BW287" s="11">
        <v>1.15</v>
      </c>
      <c r="BX287" s="9">
        <v>0.5</v>
      </c>
      <c r="BY287" s="43">
        <f t="shared" si="614"/>
        <v>9459.4032</v>
      </c>
      <c r="CH287" s="11">
        <f t="shared" si="615"/>
        <v>3132</v>
      </c>
      <c r="CI287" s="12">
        <v>1.8</v>
      </c>
      <c r="CJ287" s="11">
        <v>1</v>
      </c>
      <c r="CK287" s="11">
        <v>0</v>
      </c>
      <c r="CL287" s="13">
        <f t="shared" si="616"/>
        <v>5637.6</v>
      </c>
      <c r="CM287" s="11">
        <v>1</v>
      </c>
      <c r="CN287" s="11">
        <v>1</v>
      </c>
      <c r="CO287" s="11">
        <v>2.38</v>
      </c>
      <c r="CP287" s="42">
        <f t="shared" si="617"/>
        <v>3.38</v>
      </c>
      <c r="CQ287" s="11">
        <v>1.15</v>
      </c>
      <c r="CR287" s="9">
        <v>0.5</v>
      </c>
      <c r="CS287" s="43">
        <f t="shared" si="618"/>
        <v>10956.6756</v>
      </c>
      <c r="DB287" s="11">
        <f t="shared" si="619"/>
        <v>3144</v>
      </c>
      <c r="DC287" s="12">
        <v>1.8</v>
      </c>
      <c r="DD287" s="11">
        <v>1</v>
      </c>
      <c r="DE287" s="11">
        <v>0</v>
      </c>
      <c r="DF287" s="13">
        <f t="shared" si="620"/>
        <v>5659.2</v>
      </c>
      <c r="DG287" s="11">
        <v>1</v>
      </c>
      <c r="DH287" s="11">
        <v>1</v>
      </c>
      <c r="DI287" s="11">
        <v>2.38</v>
      </c>
      <c r="DJ287" s="42">
        <f t="shared" si="621"/>
        <v>3.38</v>
      </c>
      <c r="DK287" s="11">
        <v>1.15</v>
      </c>
      <c r="DL287" s="9">
        <v>0.5</v>
      </c>
      <c r="DM287" s="43">
        <f t="shared" si="622"/>
        <v>10998.6552</v>
      </c>
      <c r="DV287" s="11">
        <f t="shared" si="623"/>
        <v>3203</v>
      </c>
      <c r="DW287" s="12">
        <v>1.8</v>
      </c>
      <c r="DX287" s="11">
        <v>1</v>
      </c>
      <c r="DY287" s="11">
        <v>0</v>
      </c>
      <c r="DZ287" s="13">
        <f t="shared" si="624"/>
        <v>5765.4</v>
      </c>
      <c r="EA287" s="11">
        <v>1</v>
      </c>
      <c r="EB287" s="11">
        <v>1</v>
      </c>
      <c r="EC287" s="11">
        <v>3.18</v>
      </c>
      <c r="ED287" s="42">
        <f t="shared" si="625"/>
        <v>4.18</v>
      </c>
      <c r="EE287" s="11">
        <v>1.15</v>
      </c>
      <c r="EF287" s="9">
        <v>0.5</v>
      </c>
      <c r="EG287" s="43">
        <f t="shared" si="626"/>
        <v>13857.1389</v>
      </c>
    </row>
    <row r="288" s="1" customFormat="1" customHeight="1" spans="6:139">
      <c r="F288" s="11">
        <v>2704</v>
      </c>
      <c r="G288" s="12">
        <v>1.05</v>
      </c>
      <c r="H288" s="11">
        <v>1</v>
      </c>
      <c r="I288" s="11">
        <v>0</v>
      </c>
      <c r="J288" s="13">
        <f t="shared" si="603"/>
        <v>2839.2</v>
      </c>
      <c r="K288" s="11">
        <v>1</v>
      </c>
      <c r="L288" s="11">
        <v>1</v>
      </c>
      <c r="M288" s="11">
        <v>2.38</v>
      </c>
      <c r="N288" s="42">
        <f t="shared" si="604"/>
        <v>3.38</v>
      </c>
      <c r="O288" s="11">
        <v>1.15</v>
      </c>
      <c r="P288" s="9">
        <v>0.5</v>
      </c>
      <c r="Q288" s="43">
        <f t="shared" si="605"/>
        <v>5517.9852</v>
      </c>
      <c r="Z288" s="11">
        <v>2704</v>
      </c>
      <c r="AA288" s="12">
        <v>1.05</v>
      </c>
      <c r="AB288" s="11">
        <v>1</v>
      </c>
      <c r="AC288" s="11">
        <v>0</v>
      </c>
      <c r="AD288" s="13">
        <f t="shared" si="606"/>
        <v>2839.2</v>
      </c>
      <c r="AE288" s="11">
        <v>1</v>
      </c>
      <c r="AF288" s="11">
        <v>1</v>
      </c>
      <c r="AG288" s="11">
        <v>2.38</v>
      </c>
      <c r="AH288" s="42">
        <f t="shared" si="607"/>
        <v>3.38</v>
      </c>
      <c r="AI288" s="11">
        <v>1.15</v>
      </c>
      <c r="AJ288" s="9">
        <v>0.5</v>
      </c>
      <c r="AK288" s="43">
        <f t="shared" si="608"/>
        <v>5517.9852</v>
      </c>
      <c r="AT288" s="11">
        <v>2704</v>
      </c>
      <c r="AU288" s="12">
        <v>1.05</v>
      </c>
      <c r="AV288" s="11">
        <v>1</v>
      </c>
      <c r="AW288" s="11">
        <v>0</v>
      </c>
      <c r="AX288" s="13">
        <f t="shared" si="609"/>
        <v>2839.2</v>
      </c>
      <c r="AY288" s="11">
        <v>1</v>
      </c>
      <c r="AZ288" s="11">
        <v>1</v>
      </c>
      <c r="BA288" s="11">
        <v>2.38</v>
      </c>
      <c r="BB288" s="42">
        <f t="shared" si="610"/>
        <v>3.38</v>
      </c>
      <c r="BC288" s="11">
        <v>1.15</v>
      </c>
      <c r="BD288" s="9">
        <v>0.5</v>
      </c>
      <c r="BE288" s="43">
        <f t="shared" si="611"/>
        <v>5517.9852</v>
      </c>
      <c r="BN288" s="11">
        <v>2704</v>
      </c>
      <c r="BO288" s="12">
        <v>1.05</v>
      </c>
      <c r="BP288" s="11">
        <v>1</v>
      </c>
      <c r="BQ288" s="11">
        <v>0</v>
      </c>
      <c r="BR288" s="13">
        <f t="shared" si="612"/>
        <v>2839.2</v>
      </c>
      <c r="BS288" s="11">
        <v>1</v>
      </c>
      <c r="BT288" s="11">
        <v>1</v>
      </c>
      <c r="BU288" s="11">
        <v>2.38</v>
      </c>
      <c r="BV288" s="42">
        <f t="shared" si="613"/>
        <v>3.38</v>
      </c>
      <c r="BW288" s="11">
        <v>1.15</v>
      </c>
      <c r="BX288" s="9">
        <v>0.5</v>
      </c>
      <c r="BY288" s="43">
        <f t="shared" si="614"/>
        <v>5517.9852</v>
      </c>
      <c r="CH288" s="11">
        <f t="shared" si="615"/>
        <v>3132</v>
      </c>
      <c r="CI288" s="12">
        <v>1.05</v>
      </c>
      <c r="CJ288" s="11">
        <v>1</v>
      </c>
      <c r="CK288" s="11">
        <v>0</v>
      </c>
      <c r="CL288" s="13">
        <f t="shared" si="616"/>
        <v>3288.6</v>
      </c>
      <c r="CM288" s="11">
        <v>1</v>
      </c>
      <c r="CN288" s="11">
        <v>1</v>
      </c>
      <c r="CO288" s="11">
        <v>2.38</v>
      </c>
      <c r="CP288" s="42">
        <f t="shared" si="617"/>
        <v>3.38</v>
      </c>
      <c r="CQ288" s="11">
        <v>1.15</v>
      </c>
      <c r="CR288" s="9">
        <v>0.5</v>
      </c>
      <c r="CS288" s="43">
        <f t="shared" si="618"/>
        <v>6391.3941</v>
      </c>
      <c r="DB288" s="11">
        <f t="shared" si="619"/>
        <v>3144</v>
      </c>
      <c r="DC288" s="12">
        <v>1.05</v>
      </c>
      <c r="DD288" s="11">
        <v>1</v>
      </c>
      <c r="DE288" s="11">
        <v>0</v>
      </c>
      <c r="DF288" s="13">
        <f t="shared" si="620"/>
        <v>3301.2</v>
      </c>
      <c r="DG288" s="11">
        <v>1</v>
      </c>
      <c r="DH288" s="11">
        <v>1</v>
      </c>
      <c r="DI288" s="11">
        <v>2.38</v>
      </c>
      <c r="DJ288" s="42">
        <f t="shared" si="621"/>
        <v>3.38</v>
      </c>
      <c r="DK288" s="11">
        <v>1.15</v>
      </c>
      <c r="DL288" s="9">
        <v>0.5</v>
      </c>
      <c r="DM288" s="43">
        <f t="shared" si="622"/>
        <v>6415.8822</v>
      </c>
      <c r="DV288" s="11">
        <f t="shared" si="623"/>
        <v>3203</v>
      </c>
      <c r="DW288" s="12">
        <v>1.05</v>
      </c>
      <c r="DX288" s="11">
        <v>1</v>
      </c>
      <c r="DY288" s="11">
        <v>0</v>
      </c>
      <c r="DZ288" s="13">
        <f t="shared" si="624"/>
        <v>3363.15</v>
      </c>
      <c r="EA288" s="11">
        <v>1</v>
      </c>
      <c r="EB288" s="11">
        <v>1</v>
      </c>
      <c r="EC288" s="11">
        <v>3.18</v>
      </c>
      <c r="ED288" s="42">
        <f t="shared" si="625"/>
        <v>4.18</v>
      </c>
      <c r="EE288" s="11">
        <v>1.15</v>
      </c>
      <c r="EF288" s="9">
        <v>0.5</v>
      </c>
      <c r="EG288" s="43">
        <f t="shared" si="626"/>
        <v>8083.331025</v>
      </c>
    </row>
    <row r="289" s="1" customFormat="1" customHeight="1" spans="6:137">
      <c r="F289" s="11">
        <v>2704</v>
      </c>
      <c r="G289" s="12">
        <v>1.06</v>
      </c>
      <c r="H289" s="11">
        <v>1</v>
      </c>
      <c r="I289" s="11">
        <v>0</v>
      </c>
      <c r="J289" s="13">
        <f t="shared" si="603"/>
        <v>2866.24</v>
      </c>
      <c r="K289" s="11">
        <v>1</v>
      </c>
      <c r="L289" s="11">
        <v>1</v>
      </c>
      <c r="M289" s="11">
        <v>2.38</v>
      </c>
      <c r="N289" s="42">
        <f t="shared" si="604"/>
        <v>3.38</v>
      </c>
      <c r="O289" s="11">
        <v>1.15</v>
      </c>
      <c r="P289" s="9">
        <v>0.5</v>
      </c>
      <c r="Q289" s="43">
        <f t="shared" si="605"/>
        <v>5570.53744</v>
      </c>
      <c r="Z289" s="11">
        <v>2704</v>
      </c>
      <c r="AA289" s="12">
        <v>1.06</v>
      </c>
      <c r="AB289" s="11">
        <v>1</v>
      </c>
      <c r="AC289" s="11">
        <v>0</v>
      </c>
      <c r="AD289" s="13">
        <f t="shared" si="606"/>
        <v>2866.24</v>
      </c>
      <c r="AE289" s="11">
        <v>1</v>
      </c>
      <c r="AF289" s="11">
        <v>1</v>
      </c>
      <c r="AG289" s="11">
        <v>2.38</v>
      </c>
      <c r="AH289" s="42">
        <f t="shared" si="607"/>
        <v>3.38</v>
      </c>
      <c r="AI289" s="11">
        <v>1.15</v>
      </c>
      <c r="AJ289" s="9">
        <v>0.5</v>
      </c>
      <c r="AK289" s="43">
        <f t="shared" si="608"/>
        <v>5570.53744</v>
      </c>
      <c r="AT289" s="11">
        <v>2704</v>
      </c>
      <c r="AU289" s="12">
        <v>1.06</v>
      </c>
      <c r="AV289" s="11">
        <v>1</v>
      </c>
      <c r="AW289" s="11">
        <v>0</v>
      </c>
      <c r="AX289" s="13">
        <f t="shared" si="609"/>
        <v>2866.24</v>
      </c>
      <c r="AY289" s="11">
        <v>1</v>
      </c>
      <c r="AZ289" s="11">
        <v>1</v>
      </c>
      <c r="BA289" s="11">
        <v>2.38</v>
      </c>
      <c r="BB289" s="42">
        <f t="shared" si="610"/>
        <v>3.38</v>
      </c>
      <c r="BC289" s="11">
        <v>1.15</v>
      </c>
      <c r="BD289" s="9">
        <v>0.5</v>
      </c>
      <c r="BE289" s="43">
        <f t="shared" si="611"/>
        <v>5570.53744</v>
      </c>
      <c r="BN289" s="11">
        <v>2704</v>
      </c>
      <c r="BO289" s="12">
        <v>1.06</v>
      </c>
      <c r="BP289" s="11">
        <v>1</v>
      </c>
      <c r="BQ289" s="11">
        <v>0</v>
      </c>
      <c r="BR289" s="13">
        <f t="shared" si="612"/>
        <v>2866.24</v>
      </c>
      <c r="BS289" s="11">
        <v>1</v>
      </c>
      <c r="BT289" s="11">
        <v>1</v>
      </c>
      <c r="BU289" s="11">
        <v>2.38</v>
      </c>
      <c r="BV289" s="42">
        <f t="shared" si="613"/>
        <v>3.38</v>
      </c>
      <c r="BW289" s="11">
        <v>1.15</v>
      </c>
      <c r="BX289" s="9">
        <v>0.5</v>
      </c>
      <c r="BY289" s="43">
        <f t="shared" si="614"/>
        <v>5570.53744</v>
      </c>
      <c r="CH289" s="11">
        <f t="shared" si="615"/>
        <v>3132</v>
      </c>
      <c r="CI289" s="12">
        <v>1.06</v>
      </c>
      <c r="CJ289" s="11">
        <v>1</v>
      </c>
      <c r="CK289" s="11">
        <v>0</v>
      </c>
      <c r="CL289" s="13">
        <f t="shared" si="616"/>
        <v>3319.92</v>
      </c>
      <c r="CM289" s="11">
        <v>1</v>
      </c>
      <c r="CN289" s="11">
        <v>1</v>
      </c>
      <c r="CO289" s="11">
        <v>2.38</v>
      </c>
      <c r="CP289" s="42">
        <f t="shared" si="617"/>
        <v>3.38</v>
      </c>
      <c r="CQ289" s="11">
        <v>1.15</v>
      </c>
      <c r="CR289" s="9">
        <v>0.5</v>
      </c>
      <c r="CS289" s="43">
        <f t="shared" si="618"/>
        <v>6452.26452</v>
      </c>
      <c r="DB289" s="11">
        <f t="shared" si="619"/>
        <v>3144</v>
      </c>
      <c r="DC289" s="12">
        <v>1.06</v>
      </c>
      <c r="DD289" s="11">
        <v>1</v>
      </c>
      <c r="DE289" s="11">
        <v>0</v>
      </c>
      <c r="DF289" s="13">
        <f t="shared" si="620"/>
        <v>3332.64</v>
      </c>
      <c r="DG289" s="11">
        <v>1</v>
      </c>
      <c r="DH289" s="11">
        <v>1</v>
      </c>
      <c r="DI289" s="11">
        <v>2.38</v>
      </c>
      <c r="DJ289" s="42">
        <f t="shared" si="621"/>
        <v>3.38</v>
      </c>
      <c r="DK289" s="11">
        <v>1.15</v>
      </c>
      <c r="DL289" s="9">
        <v>0.5</v>
      </c>
      <c r="DM289" s="43">
        <f t="shared" si="622"/>
        <v>6476.98584</v>
      </c>
      <c r="DV289" s="11">
        <f t="shared" si="623"/>
        <v>3203</v>
      </c>
      <c r="DW289" s="12">
        <v>1.06</v>
      </c>
      <c r="DX289" s="11">
        <v>1</v>
      </c>
      <c r="DY289" s="11">
        <v>0</v>
      </c>
      <c r="DZ289" s="13">
        <f t="shared" si="624"/>
        <v>3395.18</v>
      </c>
      <c r="EA289" s="11">
        <v>1</v>
      </c>
      <c r="EB289" s="11">
        <v>1</v>
      </c>
      <c r="EC289" s="11">
        <v>3.18</v>
      </c>
      <c r="ED289" s="42">
        <f t="shared" si="625"/>
        <v>4.18</v>
      </c>
      <c r="EE289" s="11">
        <v>1.15</v>
      </c>
      <c r="EF289" s="9">
        <v>0.5</v>
      </c>
      <c r="EG289" s="43">
        <f t="shared" si="626"/>
        <v>8160.31513</v>
      </c>
    </row>
    <row r="290" s="1" customFormat="1" customHeight="1" spans="6:137">
      <c r="F290" s="11">
        <v>2704</v>
      </c>
      <c r="G290" s="12">
        <v>1.31</v>
      </c>
      <c r="H290" s="11">
        <v>1</v>
      </c>
      <c r="I290" s="11">
        <v>0</v>
      </c>
      <c r="J290" s="13">
        <f t="shared" si="603"/>
        <v>3542.24</v>
      </c>
      <c r="K290" s="11">
        <v>1</v>
      </c>
      <c r="L290" s="11">
        <v>1</v>
      </c>
      <c r="M290" s="11">
        <v>2.38</v>
      </c>
      <c r="N290" s="42">
        <f t="shared" si="604"/>
        <v>3.38</v>
      </c>
      <c r="O290" s="11">
        <v>1.15</v>
      </c>
      <c r="P290" s="9">
        <v>0.5</v>
      </c>
      <c r="Q290" s="43">
        <f t="shared" si="605"/>
        <v>6884.34344</v>
      </c>
      <c r="Z290" s="11">
        <v>2704</v>
      </c>
      <c r="AA290" s="12">
        <v>1.31</v>
      </c>
      <c r="AB290" s="11">
        <v>1</v>
      </c>
      <c r="AC290" s="11">
        <v>0</v>
      </c>
      <c r="AD290" s="13">
        <f t="shared" si="606"/>
        <v>3542.24</v>
      </c>
      <c r="AE290" s="11">
        <v>1</v>
      </c>
      <c r="AF290" s="11">
        <v>1</v>
      </c>
      <c r="AG290" s="11">
        <v>2.38</v>
      </c>
      <c r="AH290" s="42">
        <f t="shared" si="607"/>
        <v>3.38</v>
      </c>
      <c r="AI290" s="11">
        <v>1.15</v>
      </c>
      <c r="AJ290" s="9">
        <v>0.5</v>
      </c>
      <c r="AK290" s="43">
        <f t="shared" si="608"/>
        <v>6884.34344</v>
      </c>
      <c r="AT290" s="11">
        <v>2704</v>
      </c>
      <c r="AU290" s="12">
        <v>1.31</v>
      </c>
      <c r="AV290" s="11">
        <v>1</v>
      </c>
      <c r="AW290" s="11">
        <v>0</v>
      </c>
      <c r="AX290" s="13">
        <f t="shared" si="609"/>
        <v>3542.24</v>
      </c>
      <c r="AY290" s="11">
        <v>1</v>
      </c>
      <c r="AZ290" s="11">
        <v>1</v>
      </c>
      <c r="BA290" s="11">
        <v>2.38</v>
      </c>
      <c r="BB290" s="42">
        <f t="shared" si="610"/>
        <v>3.38</v>
      </c>
      <c r="BC290" s="11">
        <v>1.15</v>
      </c>
      <c r="BD290" s="9">
        <v>0.5</v>
      </c>
      <c r="BE290" s="43">
        <f t="shared" si="611"/>
        <v>6884.34344</v>
      </c>
      <c r="BN290" s="11">
        <v>2704</v>
      </c>
      <c r="BO290" s="12">
        <v>1.31</v>
      </c>
      <c r="BP290" s="11">
        <v>1</v>
      </c>
      <c r="BQ290" s="11">
        <v>0</v>
      </c>
      <c r="BR290" s="13">
        <f t="shared" si="612"/>
        <v>3542.24</v>
      </c>
      <c r="BS290" s="11">
        <v>1</v>
      </c>
      <c r="BT290" s="11">
        <v>1</v>
      </c>
      <c r="BU290" s="11">
        <v>2.38</v>
      </c>
      <c r="BV290" s="42">
        <f t="shared" si="613"/>
        <v>3.38</v>
      </c>
      <c r="BW290" s="11">
        <v>1.15</v>
      </c>
      <c r="BX290" s="9">
        <v>0.5</v>
      </c>
      <c r="BY290" s="43">
        <f t="shared" si="614"/>
        <v>6884.34344</v>
      </c>
      <c r="CH290" s="11">
        <f t="shared" si="615"/>
        <v>3132</v>
      </c>
      <c r="CI290" s="12">
        <v>1.31</v>
      </c>
      <c r="CJ290" s="11">
        <v>1</v>
      </c>
      <c r="CK290" s="11">
        <v>0</v>
      </c>
      <c r="CL290" s="13">
        <f t="shared" si="616"/>
        <v>4102.92</v>
      </c>
      <c r="CM290" s="11">
        <v>1</v>
      </c>
      <c r="CN290" s="11">
        <v>1</v>
      </c>
      <c r="CO290" s="11">
        <v>2.38</v>
      </c>
      <c r="CP290" s="42">
        <f t="shared" si="617"/>
        <v>3.38</v>
      </c>
      <c r="CQ290" s="11">
        <v>1.15</v>
      </c>
      <c r="CR290" s="9">
        <v>0.5</v>
      </c>
      <c r="CS290" s="43">
        <f t="shared" si="618"/>
        <v>7974.02502</v>
      </c>
      <c r="DB290" s="11">
        <f t="shared" si="619"/>
        <v>3144</v>
      </c>
      <c r="DC290" s="12">
        <v>1.31</v>
      </c>
      <c r="DD290" s="11">
        <v>1</v>
      </c>
      <c r="DE290" s="11">
        <v>0</v>
      </c>
      <c r="DF290" s="13">
        <f t="shared" si="620"/>
        <v>4118.64</v>
      </c>
      <c r="DG290" s="11">
        <v>1</v>
      </c>
      <c r="DH290" s="11">
        <v>1</v>
      </c>
      <c r="DI290" s="11">
        <v>2.38</v>
      </c>
      <c r="DJ290" s="42">
        <f t="shared" si="621"/>
        <v>3.38</v>
      </c>
      <c r="DK290" s="11">
        <v>1.15</v>
      </c>
      <c r="DL290" s="9">
        <v>0.5</v>
      </c>
      <c r="DM290" s="43">
        <f t="shared" si="622"/>
        <v>8004.57684</v>
      </c>
      <c r="DV290" s="11">
        <f t="shared" si="623"/>
        <v>3203</v>
      </c>
      <c r="DW290" s="12">
        <v>1.31</v>
      </c>
      <c r="DX290" s="11">
        <v>1</v>
      </c>
      <c r="DY290" s="11">
        <v>0</v>
      </c>
      <c r="DZ290" s="13">
        <f t="shared" si="624"/>
        <v>4195.93</v>
      </c>
      <c r="EA290" s="11">
        <v>1</v>
      </c>
      <c r="EB290" s="11">
        <v>1</v>
      </c>
      <c r="EC290" s="11">
        <v>3.18</v>
      </c>
      <c r="ED290" s="42">
        <f t="shared" si="625"/>
        <v>4.18</v>
      </c>
      <c r="EE290" s="11">
        <v>1.15</v>
      </c>
      <c r="EF290" s="9">
        <v>0.5</v>
      </c>
      <c r="EG290" s="43">
        <f t="shared" si="626"/>
        <v>10084.917755</v>
      </c>
    </row>
    <row r="291" s="1" customFormat="1" customHeight="1" spans="6:137">
      <c r="F291" s="11">
        <v>2704</v>
      </c>
      <c r="G291" s="12">
        <v>0.75</v>
      </c>
      <c r="H291" s="11">
        <v>1</v>
      </c>
      <c r="I291" s="11">
        <v>0</v>
      </c>
      <c r="J291" s="13">
        <f t="shared" si="603"/>
        <v>2028</v>
      </c>
      <c r="K291" s="11">
        <v>1</v>
      </c>
      <c r="L291" s="11">
        <v>1</v>
      </c>
      <c r="M291" s="11">
        <v>2.38</v>
      </c>
      <c r="N291" s="42">
        <f t="shared" si="604"/>
        <v>3.38</v>
      </c>
      <c r="O291" s="11">
        <v>1.15</v>
      </c>
      <c r="P291" s="9">
        <v>0.5</v>
      </c>
      <c r="Q291" s="43">
        <f t="shared" si="605"/>
        <v>3941.418</v>
      </c>
      <c r="Z291" s="11">
        <v>2704</v>
      </c>
      <c r="AA291" s="12">
        <v>0.75</v>
      </c>
      <c r="AB291" s="11">
        <v>1</v>
      </c>
      <c r="AC291" s="11">
        <v>0</v>
      </c>
      <c r="AD291" s="13">
        <f t="shared" si="606"/>
        <v>2028</v>
      </c>
      <c r="AE291" s="11">
        <v>1</v>
      </c>
      <c r="AF291" s="11">
        <v>1</v>
      </c>
      <c r="AG291" s="11">
        <v>2.38</v>
      </c>
      <c r="AH291" s="42">
        <f t="shared" si="607"/>
        <v>3.38</v>
      </c>
      <c r="AI291" s="11">
        <v>1.15</v>
      </c>
      <c r="AJ291" s="9">
        <v>0.5</v>
      </c>
      <c r="AK291" s="43">
        <f t="shared" si="608"/>
        <v>3941.418</v>
      </c>
      <c r="AT291" s="11">
        <v>2704</v>
      </c>
      <c r="AU291" s="12">
        <v>0.75</v>
      </c>
      <c r="AV291" s="11">
        <v>1</v>
      </c>
      <c r="AW291" s="11">
        <v>0</v>
      </c>
      <c r="AX291" s="13">
        <f t="shared" si="609"/>
        <v>2028</v>
      </c>
      <c r="AY291" s="11">
        <v>1</v>
      </c>
      <c r="AZ291" s="11">
        <v>1</v>
      </c>
      <c r="BA291" s="11">
        <v>2.38</v>
      </c>
      <c r="BB291" s="42">
        <f t="shared" si="610"/>
        <v>3.38</v>
      </c>
      <c r="BC291" s="11">
        <v>1.15</v>
      </c>
      <c r="BD291" s="9">
        <v>0.5</v>
      </c>
      <c r="BE291" s="43">
        <f t="shared" si="611"/>
        <v>3941.418</v>
      </c>
      <c r="BN291" s="11">
        <v>2704</v>
      </c>
      <c r="BO291" s="12">
        <v>0.75</v>
      </c>
      <c r="BP291" s="11">
        <v>1</v>
      </c>
      <c r="BQ291" s="11">
        <v>0</v>
      </c>
      <c r="BR291" s="13">
        <f t="shared" si="612"/>
        <v>2028</v>
      </c>
      <c r="BS291" s="11">
        <v>1</v>
      </c>
      <c r="BT291" s="11">
        <v>1</v>
      </c>
      <c r="BU291" s="11">
        <v>2.38</v>
      </c>
      <c r="BV291" s="42">
        <f t="shared" si="613"/>
        <v>3.38</v>
      </c>
      <c r="BW291" s="11">
        <v>1.15</v>
      </c>
      <c r="BX291" s="9">
        <v>0.5</v>
      </c>
      <c r="BY291" s="43">
        <f t="shared" si="614"/>
        <v>3941.418</v>
      </c>
      <c r="CH291" s="11">
        <f t="shared" si="615"/>
        <v>3132</v>
      </c>
      <c r="CI291" s="12">
        <v>0.75</v>
      </c>
      <c r="CJ291" s="11">
        <v>1</v>
      </c>
      <c r="CK291" s="11">
        <v>0</v>
      </c>
      <c r="CL291" s="13">
        <f t="shared" si="616"/>
        <v>2349</v>
      </c>
      <c r="CM291" s="11">
        <v>1</v>
      </c>
      <c r="CN291" s="11">
        <v>1</v>
      </c>
      <c r="CO291" s="11">
        <v>2.38</v>
      </c>
      <c r="CP291" s="42">
        <f t="shared" si="617"/>
        <v>3.38</v>
      </c>
      <c r="CQ291" s="11">
        <v>1.15</v>
      </c>
      <c r="CR291" s="9">
        <v>0.5</v>
      </c>
      <c r="CS291" s="43">
        <f t="shared" si="618"/>
        <v>4565.2815</v>
      </c>
      <c r="DB291" s="11">
        <f t="shared" si="619"/>
        <v>3144</v>
      </c>
      <c r="DC291" s="12">
        <v>0.75</v>
      </c>
      <c r="DD291" s="11">
        <v>1</v>
      </c>
      <c r="DE291" s="11">
        <v>0</v>
      </c>
      <c r="DF291" s="13">
        <f t="shared" si="620"/>
        <v>2358</v>
      </c>
      <c r="DG291" s="11">
        <v>1</v>
      </c>
      <c r="DH291" s="11">
        <v>1</v>
      </c>
      <c r="DI291" s="11">
        <v>2.38</v>
      </c>
      <c r="DJ291" s="42">
        <f t="shared" si="621"/>
        <v>3.38</v>
      </c>
      <c r="DK291" s="11">
        <v>1.15</v>
      </c>
      <c r="DL291" s="9">
        <v>0.5</v>
      </c>
      <c r="DM291" s="43">
        <f t="shared" si="622"/>
        <v>4582.773</v>
      </c>
      <c r="DV291" s="11">
        <f t="shared" si="623"/>
        <v>3203</v>
      </c>
      <c r="DW291" s="12">
        <v>0.75</v>
      </c>
      <c r="DX291" s="11">
        <v>1</v>
      </c>
      <c r="DY291" s="11">
        <v>0</v>
      </c>
      <c r="DZ291" s="13">
        <f t="shared" si="624"/>
        <v>2402.25</v>
      </c>
      <c r="EA291" s="11">
        <v>1</v>
      </c>
      <c r="EB291" s="11">
        <v>1</v>
      </c>
      <c r="EC291" s="11">
        <v>3.18</v>
      </c>
      <c r="ED291" s="42">
        <f t="shared" si="625"/>
        <v>4.18</v>
      </c>
      <c r="EE291" s="11">
        <v>1.15</v>
      </c>
      <c r="EF291" s="9">
        <v>0.5</v>
      </c>
      <c r="EG291" s="43">
        <f t="shared" si="626"/>
        <v>5773.807875</v>
      </c>
    </row>
    <row r="292" s="1" customFormat="1" customHeight="1" spans="6:137">
      <c r="F292" s="11">
        <v>2704</v>
      </c>
      <c r="G292" s="12">
        <v>0.75</v>
      </c>
      <c r="H292" s="11">
        <v>1</v>
      </c>
      <c r="I292" s="11">
        <v>0</v>
      </c>
      <c r="J292" s="13">
        <f t="shared" si="603"/>
        <v>2028</v>
      </c>
      <c r="K292" s="11">
        <v>1</v>
      </c>
      <c r="L292" s="11">
        <v>1</v>
      </c>
      <c r="M292" s="11">
        <v>2.38</v>
      </c>
      <c r="N292" s="42">
        <f t="shared" si="604"/>
        <v>3.38</v>
      </c>
      <c r="O292" s="11">
        <v>1.15</v>
      </c>
      <c r="P292" s="9">
        <v>0.5</v>
      </c>
      <c r="Q292" s="43">
        <f t="shared" si="605"/>
        <v>3941.418</v>
      </c>
      <c r="Z292" s="11">
        <v>2704</v>
      </c>
      <c r="AA292" s="12">
        <v>0.75</v>
      </c>
      <c r="AB292" s="11">
        <v>1</v>
      </c>
      <c r="AC292" s="11">
        <v>0</v>
      </c>
      <c r="AD292" s="13">
        <f t="shared" si="606"/>
        <v>2028</v>
      </c>
      <c r="AE292" s="11">
        <v>1</v>
      </c>
      <c r="AF292" s="11">
        <v>1</v>
      </c>
      <c r="AG292" s="11">
        <v>2.38</v>
      </c>
      <c r="AH292" s="42">
        <f t="shared" si="607"/>
        <v>3.38</v>
      </c>
      <c r="AI292" s="11">
        <v>1.15</v>
      </c>
      <c r="AJ292" s="9">
        <v>0.5</v>
      </c>
      <c r="AK292" s="43">
        <f t="shared" si="608"/>
        <v>3941.418</v>
      </c>
      <c r="AT292" s="11">
        <v>2704</v>
      </c>
      <c r="AU292" s="12">
        <v>0.75</v>
      </c>
      <c r="AV292" s="11">
        <v>1</v>
      </c>
      <c r="AW292" s="11">
        <v>0</v>
      </c>
      <c r="AX292" s="13">
        <f t="shared" si="609"/>
        <v>2028</v>
      </c>
      <c r="AY292" s="11">
        <v>1</v>
      </c>
      <c r="AZ292" s="11">
        <v>1</v>
      </c>
      <c r="BA292" s="11">
        <v>2.38</v>
      </c>
      <c r="BB292" s="42">
        <f t="shared" si="610"/>
        <v>3.38</v>
      </c>
      <c r="BC292" s="11">
        <v>1.15</v>
      </c>
      <c r="BD292" s="9">
        <v>0.5</v>
      </c>
      <c r="BE292" s="43">
        <f t="shared" si="611"/>
        <v>3941.418</v>
      </c>
      <c r="BN292" s="11">
        <v>2704</v>
      </c>
      <c r="BO292" s="12">
        <v>0.75</v>
      </c>
      <c r="BP292" s="11">
        <v>1</v>
      </c>
      <c r="BQ292" s="11">
        <v>0</v>
      </c>
      <c r="BR292" s="13">
        <f t="shared" si="612"/>
        <v>2028</v>
      </c>
      <c r="BS292" s="11">
        <v>1</v>
      </c>
      <c r="BT292" s="11">
        <v>1</v>
      </c>
      <c r="BU292" s="11">
        <v>2.38</v>
      </c>
      <c r="BV292" s="42">
        <f t="shared" si="613"/>
        <v>3.38</v>
      </c>
      <c r="BW292" s="11">
        <v>1.15</v>
      </c>
      <c r="BX292" s="9">
        <v>0.5</v>
      </c>
      <c r="BY292" s="43">
        <f t="shared" si="614"/>
        <v>3941.418</v>
      </c>
      <c r="CH292" s="11">
        <f t="shared" si="615"/>
        <v>3132</v>
      </c>
      <c r="CI292" s="12">
        <v>0.75</v>
      </c>
      <c r="CJ292" s="11">
        <v>1</v>
      </c>
      <c r="CK292" s="11">
        <v>0</v>
      </c>
      <c r="CL292" s="13">
        <f t="shared" si="616"/>
        <v>2349</v>
      </c>
      <c r="CM292" s="11">
        <v>1</v>
      </c>
      <c r="CN292" s="11">
        <v>1</v>
      </c>
      <c r="CO292" s="11">
        <v>2.38</v>
      </c>
      <c r="CP292" s="42">
        <f t="shared" si="617"/>
        <v>3.38</v>
      </c>
      <c r="CQ292" s="11">
        <v>1.15</v>
      </c>
      <c r="CR292" s="9">
        <v>0.5</v>
      </c>
      <c r="CS292" s="43">
        <f t="shared" si="618"/>
        <v>4565.2815</v>
      </c>
      <c r="DB292" s="11">
        <f t="shared" si="619"/>
        <v>3144</v>
      </c>
      <c r="DC292" s="12">
        <v>0.75</v>
      </c>
      <c r="DD292" s="11">
        <v>1</v>
      </c>
      <c r="DE292" s="11">
        <v>0</v>
      </c>
      <c r="DF292" s="13">
        <f t="shared" si="620"/>
        <v>2358</v>
      </c>
      <c r="DG292" s="11">
        <v>1</v>
      </c>
      <c r="DH292" s="11">
        <v>1</v>
      </c>
      <c r="DI292" s="11">
        <v>2.38</v>
      </c>
      <c r="DJ292" s="42">
        <f t="shared" si="621"/>
        <v>3.38</v>
      </c>
      <c r="DK292" s="11">
        <v>1.15</v>
      </c>
      <c r="DL292" s="9">
        <v>0.5</v>
      </c>
      <c r="DM292" s="43">
        <f t="shared" si="622"/>
        <v>4582.773</v>
      </c>
      <c r="DV292" s="11">
        <f t="shared" si="623"/>
        <v>3203</v>
      </c>
      <c r="DW292" s="12">
        <v>0.75</v>
      </c>
      <c r="DX292" s="11">
        <v>1</v>
      </c>
      <c r="DY292" s="11">
        <v>0</v>
      </c>
      <c r="DZ292" s="13">
        <f t="shared" si="624"/>
        <v>2402.25</v>
      </c>
      <c r="EA292" s="11">
        <v>1</v>
      </c>
      <c r="EB292" s="11">
        <v>1</v>
      </c>
      <c r="EC292" s="11">
        <v>3.18</v>
      </c>
      <c r="ED292" s="42">
        <f t="shared" si="625"/>
        <v>4.18</v>
      </c>
      <c r="EE292" s="11">
        <v>1.15</v>
      </c>
      <c r="EF292" s="9">
        <v>0.5</v>
      </c>
      <c r="EG292" s="43">
        <f t="shared" si="626"/>
        <v>5773.807875</v>
      </c>
    </row>
    <row r="293" s="1" customFormat="1" customHeight="1" spans="6:137">
      <c r="F293" s="11">
        <v>2704</v>
      </c>
      <c r="G293" s="12">
        <v>1.8</v>
      </c>
      <c r="H293" s="11">
        <v>1</v>
      </c>
      <c r="I293" s="11">
        <v>0</v>
      </c>
      <c r="J293" s="13">
        <f t="shared" si="603"/>
        <v>4867.2</v>
      </c>
      <c r="K293" s="11">
        <v>1</v>
      </c>
      <c r="L293" s="11">
        <v>1</v>
      </c>
      <c r="M293" s="11">
        <v>2.38</v>
      </c>
      <c r="N293" s="42">
        <f t="shared" si="604"/>
        <v>3.38</v>
      </c>
      <c r="O293" s="11">
        <v>1.15</v>
      </c>
      <c r="P293" s="9">
        <v>0.5</v>
      </c>
      <c r="Q293" s="43">
        <f t="shared" si="605"/>
        <v>9459.4032</v>
      </c>
      <c r="Z293" s="11">
        <v>2704</v>
      </c>
      <c r="AA293" s="12">
        <v>1.8</v>
      </c>
      <c r="AB293" s="11">
        <v>1</v>
      </c>
      <c r="AC293" s="11">
        <v>0</v>
      </c>
      <c r="AD293" s="13">
        <f t="shared" si="606"/>
        <v>4867.2</v>
      </c>
      <c r="AE293" s="11">
        <v>1</v>
      </c>
      <c r="AF293" s="11">
        <v>1</v>
      </c>
      <c r="AG293" s="11">
        <v>2.38</v>
      </c>
      <c r="AH293" s="42">
        <f t="shared" si="607"/>
        <v>3.38</v>
      </c>
      <c r="AI293" s="11">
        <v>1.15</v>
      </c>
      <c r="AJ293" s="9">
        <v>0.5</v>
      </c>
      <c r="AK293" s="43">
        <f t="shared" si="608"/>
        <v>9459.4032</v>
      </c>
      <c r="AT293" s="11">
        <v>2704</v>
      </c>
      <c r="AU293" s="12">
        <v>1.8</v>
      </c>
      <c r="AV293" s="11">
        <v>1</v>
      </c>
      <c r="AW293" s="11">
        <v>0</v>
      </c>
      <c r="AX293" s="13">
        <f t="shared" si="609"/>
        <v>4867.2</v>
      </c>
      <c r="AY293" s="11">
        <v>1</v>
      </c>
      <c r="AZ293" s="11">
        <v>1</v>
      </c>
      <c r="BA293" s="11">
        <v>2.38</v>
      </c>
      <c r="BB293" s="42">
        <f t="shared" si="610"/>
        <v>3.38</v>
      </c>
      <c r="BC293" s="11">
        <v>1.15</v>
      </c>
      <c r="BD293" s="9">
        <v>0.5</v>
      </c>
      <c r="BE293" s="43">
        <f t="shared" si="611"/>
        <v>9459.4032</v>
      </c>
      <c r="BN293" s="11">
        <v>2704</v>
      </c>
      <c r="BO293" s="12">
        <v>1.8</v>
      </c>
      <c r="BP293" s="11">
        <v>1</v>
      </c>
      <c r="BQ293" s="11">
        <v>0</v>
      </c>
      <c r="BR293" s="13">
        <f t="shared" si="612"/>
        <v>4867.2</v>
      </c>
      <c r="BS293" s="11">
        <v>1</v>
      </c>
      <c r="BT293" s="11">
        <v>1</v>
      </c>
      <c r="BU293" s="11">
        <v>2.38</v>
      </c>
      <c r="BV293" s="42">
        <f t="shared" si="613"/>
        <v>3.38</v>
      </c>
      <c r="BW293" s="11">
        <v>1.15</v>
      </c>
      <c r="BX293" s="9">
        <v>0.5</v>
      </c>
      <c r="BY293" s="43">
        <f t="shared" si="614"/>
        <v>9459.4032</v>
      </c>
      <c r="CH293" s="11">
        <f t="shared" si="615"/>
        <v>3132</v>
      </c>
      <c r="CI293" s="12">
        <v>1.8</v>
      </c>
      <c r="CJ293" s="11">
        <v>1</v>
      </c>
      <c r="CK293" s="11">
        <v>0</v>
      </c>
      <c r="CL293" s="13">
        <f t="shared" si="616"/>
        <v>5637.6</v>
      </c>
      <c r="CM293" s="11">
        <v>1</v>
      </c>
      <c r="CN293" s="11">
        <v>1</v>
      </c>
      <c r="CO293" s="11">
        <v>2.38</v>
      </c>
      <c r="CP293" s="42">
        <f t="shared" si="617"/>
        <v>3.38</v>
      </c>
      <c r="CQ293" s="11">
        <v>1.15</v>
      </c>
      <c r="CR293" s="9">
        <v>0.5</v>
      </c>
      <c r="CS293" s="43">
        <f t="shared" si="618"/>
        <v>10956.6756</v>
      </c>
      <c r="DB293" s="11">
        <f t="shared" si="619"/>
        <v>3144</v>
      </c>
      <c r="DC293" s="12">
        <v>1.8</v>
      </c>
      <c r="DD293" s="11">
        <v>1</v>
      </c>
      <c r="DE293" s="11">
        <v>0</v>
      </c>
      <c r="DF293" s="13">
        <f t="shared" si="620"/>
        <v>5659.2</v>
      </c>
      <c r="DG293" s="11">
        <v>1</v>
      </c>
      <c r="DH293" s="11">
        <v>1</v>
      </c>
      <c r="DI293" s="11">
        <v>2.38</v>
      </c>
      <c r="DJ293" s="42">
        <f t="shared" si="621"/>
        <v>3.38</v>
      </c>
      <c r="DK293" s="11">
        <v>1.15</v>
      </c>
      <c r="DL293" s="9">
        <v>0.5</v>
      </c>
      <c r="DM293" s="43">
        <f t="shared" si="622"/>
        <v>10998.6552</v>
      </c>
      <c r="DV293" s="11">
        <f t="shared" si="623"/>
        <v>3203</v>
      </c>
      <c r="DW293" s="12">
        <v>1.8</v>
      </c>
      <c r="DX293" s="11">
        <v>1</v>
      </c>
      <c r="DY293" s="11">
        <v>0</v>
      </c>
      <c r="DZ293" s="13">
        <f t="shared" si="624"/>
        <v>5765.4</v>
      </c>
      <c r="EA293" s="11">
        <v>1</v>
      </c>
      <c r="EB293" s="11">
        <v>1</v>
      </c>
      <c r="EC293" s="11">
        <v>3.18</v>
      </c>
      <c r="ED293" s="42">
        <f t="shared" si="625"/>
        <v>4.18</v>
      </c>
      <c r="EE293" s="11">
        <v>1.15</v>
      </c>
      <c r="EF293" s="9">
        <v>0.5</v>
      </c>
      <c r="EG293" s="43">
        <f t="shared" si="626"/>
        <v>13857.1389</v>
      </c>
    </row>
    <row r="294" s="1" customFormat="1" customHeight="1" spans="6:137">
      <c r="F294" s="11">
        <v>2704</v>
      </c>
      <c r="G294" s="12">
        <v>3.21</v>
      </c>
      <c r="H294" s="11">
        <v>1</v>
      </c>
      <c r="I294" s="11">
        <v>0</v>
      </c>
      <c r="J294" s="13">
        <f t="shared" si="603"/>
        <v>8679.84</v>
      </c>
      <c r="K294" s="11">
        <v>1</v>
      </c>
      <c r="L294" s="11">
        <v>1</v>
      </c>
      <c r="M294" s="11">
        <v>2.38</v>
      </c>
      <c r="N294" s="42">
        <f t="shared" si="604"/>
        <v>3.38</v>
      </c>
      <c r="O294" s="11">
        <v>1.15</v>
      </c>
      <c r="P294" s="9">
        <v>0.5</v>
      </c>
      <c r="Q294" s="43">
        <f t="shared" si="605"/>
        <v>16869.26904</v>
      </c>
      <c r="Z294" s="11">
        <v>2704</v>
      </c>
      <c r="AA294" s="12">
        <v>3.21</v>
      </c>
      <c r="AB294" s="11">
        <v>1</v>
      </c>
      <c r="AC294" s="11">
        <v>0</v>
      </c>
      <c r="AD294" s="13">
        <f t="shared" si="606"/>
        <v>8679.84</v>
      </c>
      <c r="AE294" s="11">
        <v>1</v>
      </c>
      <c r="AF294" s="11">
        <v>1</v>
      </c>
      <c r="AG294" s="11">
        <v>2.38</v>
      </c>
      <c r="AH294" s="42">
        <f t="shared" si="607"/>
        <v>3.38</v>
      </c>
      <c r="AI294" s="11">
        <v>1.15</v>
      </c>
      <c r="AJ294" s="9">
        <v>0.5</v>
      </c>
      <c r="AK294" s="43">
        <f t="shared" si="608"/>
        <v>16869.26904</v>
      </c>
      <c r="AT294" s="11">
        <v>2704</v>
      </c>
      <c r="AU294" s="12">
        <v>3.21</v>
      </c>
      <c r="AV294" s="11">
        <v>1</v>
      </c>
      <c r="AW294" s="11">
        <v>0</v>
      </c>
      <c r="AX294" s="13">
        <f t="shared" si="609"/>
        <v>8679.84</v>
      </c>
      <c r="AY294" s="11">
        <v>1</v>
      </c>
      <c r="AZ294" s="11">
        <v>1</v>
      </c>
      <c r="BA294" s="11">
        <v>2.38</v>
      </c>
      <c r="BB294" s="42">
        <f t="shared" si="610"/>
        <v>3.38</v>
      </c>
      <c r="BC294" s="11">
        <v>1.15</v>
      </c>
      <c r="BD294" s="9">
        <v>0.5</v>
      </c>
      <c r="BE294" s="43">
        <f t="shared" si="611"/>
        <v>16869.26904</v>
      </c>
      <c r="BN294" s="11">
        <v>2704</v>
      </c>
      <c r="BO294" s="12">
        <v>3.21</v>
      </c>
      <c r="BP294" s="11">
        <v>1</v>
      </c>
      <c r="BQ294" s="11">
        <v>0</v>
      </c>
      <c r="BR294" s="13">
        <f t="shared" si="612"/>
        <v>8679.84</v>
      </c>
      <c r="BS294" s="11">
        <v>1</v>
      </c>
      <c r="BT294" s="11">
        <v>1</v>
      </c>
      <c r="BU294" s="11">
        <v>2.38</v>
      </c>
      <c r="BV294" s="42">
        <f t="shared" si="613"/>
        <v>3.38</v>
      </c>
      <c r="BW294" s="11">
        <v>1.15</v>
      </c>
      <c r="BX294" s="9">
        <v>0.5</v>
      </c>
      <c r="BY294" s="43">
        <f t="shared" si="614"/>
        <v>16869.26904</v>
      </c>
      <c r="CH294" s="11">
        <f t="shared" si="615"/>
        <v>3132</v>
      </c>
      <c r="CI294" s="12">
        <v>3.21</v>
      </c>
      <c r="CJ294" s="11">
        <v>1</v>
      </c>
      <c r="CK294" s="11">
        <v>0</v>
      </c>
      <c r="CL294" s="13">
        <f t="shared" si="616"/>
        <v>10053.72</v>
      </c>
      <c r="CM294" s="11">
        <v>1</v>
      </c>
      <c r="CN294" s="11">
        <v>1</v>
      </c>
      <c r="CO294" s="11">
        <v>2.38</v>
      </c>
      <c r="CP294" s="42">
        <f t="shared" si="617"/>
        <v>3.38</v>
      </c>
      <c r="CQ294" s="11">
        <v>1.15</v>
      </c>
      <c r="CR294" s="9">
        <v>0.5</v>
      </c>
      <c r="CS294" s="43">
        <f t="shared" si="618"/>
        <v>19539.40482</v>
      </c>
      <c r="DB294" s="11">
        <f t="shared" si="619"/>
        <v>3144</v>
      </c>
      <c r="DC294" s="12">
        <v>3.21</v>
      </c>
      <c r="DD294" s="11">
        <v>1</v>
      </c>
      <c r="DE294" s="11">
        <v>0</v>
      </c>
      <c r="DF294" s="13">
        <f t="shared" si="620"/>
        <v>10092.24</v>
      </c>
      <c r="DG294" s="11">
        <v>1</v>
      </c>
      <c r="DH294" s="11">
        <v>1</v>
      </c>
      <c r="DI294" s="11">
        <v>2.38</v>
      </c>
      <c r="DJ294" s="42">
        <f t="shared" si="621"/>
        <v>3.38</v>
      </c>
      <c r="DK294" s="11">
        <v>1.15</v>
      </c>
      <c r="DL294" s="9">
        <v>0.5</v>
      </c>
      <c r="DM294" s="43">
        <f t="shared" si="622"/>
        <v>19614.26844</v>
      </c>
      <c r="DV294" s="11">
        <f t="shared" si="623"/>
        <v>3203</v>
      </c>
      <c r="DW294" s="12">
        <v>3.21</v>
      </c>
      <c r="DX294" s="11">
        <v>1</v>
      </c>
      <c r="DY294" s="11">
        <v>0</v>
      </c>
      <c r="DZ294" s="13">
        <f t="shared" si="624"/>
        <v>10281.63</v>
      </c>
      <c r="EA294" s="11">
        <v>1</v>
      </c>
      <c r="EB294" s="11">
        <v>1</v>
      </c>
      <c r="EC294" s="11">
        <v>3.18</v>
      </c>
      <c r="ED294" s="42">
        <f t="shared" si="625"/>
        <v>4.18</v>
      </c>
      <c r="EE294" s="11">
        <v>1.15</v>
      </c>
      <c r="EF294" s="9">
        <v>0.5</v>
      </c>
      <c r="EG294" s="43">
        <f t="shared" si="626"/>
        <v>24711.897705</v>
      </c>
    </row>
    <row r="295" s="1" customFormat="1" customHeight="1" spans="6:137">
      <c r="F295" s="11">
        <v>2704</v>
      </c>
      <c r="G295" s="12">
        <v>3.21</v>
      </c>
      <c r="H295" s="11">
        <v>1</v>
      </c>
      <c r="I295" s="11">
        <v>0</v>
      </c>
      <c r="J295" s="13">
        <f t="shared" si="603"/>
        <v>8679.84</v>
      </c>
      <c r="K295" s="11">
        <v>1</v>
      </c>
      <c r="L295" s="11">
        <v>1</v>
      </c>
      <c r="M295" s="11">
        <v>2.38</v>
      </c>
      <c r="N295" s="42">
        <f t="shared" si="604"/>
        <v>3.38</v>
      </c>
      <c r="O295" s="11">
        <v>1.15</v>
      </c>
      <c r="P295" s="9">
        <v>0.5</v>
      </c>
      <c r="Q295" s="43">
        <f t="shared" si="605"/>
        <v>16869.26904</v>
      </c>
      <c r="Z295" s="11">
        <v>2704</v>
      </c>
      <c r="AA295" s="12">
        <v>3.21</v>
      </c>
      <c r="AB295" s="11">
        <v>1</v>
      </c>
      <c r="AC295" s="11">
        <v>0</v>
      </c>
      <c r="AD295" s="13">
        <f t="shared" si="606"/>
        <v>8679.84</v>
      </c>
      <c r="AE295" s="11">
        <v>1</v>
      </c>
      <c r="AF295" s="11">
        <v>1</v>
      </c>
      <c r="AG295" s="11">
        <v>2.38</v>
      </c>
      <c r="AH295" s="42">
        <f t="shared" si="607"/>
        <v>3.38</v>
      </c>
      <c r="AI295" s="11">
        <v>1.15</v>
      </c>
      <c r="AJ295" s="9">
        <v>0.5</v>
      </c>
      <c r="AK295" s="43">
        <f t="shared" si="608"/>
        <v>16869.26904</v>
      </c>
      <c r="AT295" s="11">
        <v>2704</v>
      </c>
      <c r="AU295" s="12">
        <v>3.21</v>
      </c>
      <c r="AV295" s="11">
        <v>1</v>
      </c>
      <c r="AW295" s="11">
        <v>0</v>
      </c>
      <c r="AX295" s="13">
        <f t="shared" si="609"/>
        <v>8679.84</v>
      </c>
      <c r="AY295" s="11">
        <v>1</v>
      </c>
      <c r="AZ295" s="11">
        <v>1</v>
      </c>
      <c r="BA295" s="11">
        <v>2.38</v>
      </c>
      <c r="BB295" s="42">
        <f t="shared" si="610"/>
        <v>3.38</v>
      </c>
      <c r="BC295" s="11">
        <v>1.15</v>
      </c>
      <c r="BD295" s="9">
        <v>0.5</v>
      </c>
      <c r="BE295" s="43">
        <f t="shared" si="611"/>
        <v>16869.26904</v>
      </c>
      <c r="BN295" s="11">
        <v>2704</v>
      </c>
      <c r="BO295" s="12">
        <v>3.21</v>
      </c>
      <c r="BP295" s="11">
        <v>1</v>
      </c>
      <c r="BQ295" s="11">
        <v>0</v>
      </c>
      <c r="BR295" s="13">
        <f t="shared" si="612"/>
        <v>8679.84</v>
      </c>
      <c r="BS295" s="11">
        <v>1</v>
      </c>
      <c r="BT295" s="11">
        <v>1</v>
      </c>
      <c r="BU295" s="11">
        <v>2.38</v>
      </c>
      <c r="BV295" s="42">
        <f t="shared" si="613"/>
        <v>3.38</v>
      </c>
      <c r="BW295" s="11">
        <v>1.15</v>
      </c>
      <c r="BX295" s="9">
        <v>0.5</v>
      </c>
      <c r="BY295" s="43">
        <f t="shared" si="614"/>
        <v>16869.26904</v>
      </c>
      <c r="CH295" s="11">
        <f t="shared" si="615"/>
        <v>3132</v>
      </c>
      <c r="CI295" s="12">
        <v>3.21</v>
      </c>
      <c r="CJ295" s="11">
        <v>1</v>
      </c>
      <c r="CK295" s="11">
        <v>0</v>
      </c>
      <c r="CL295" s="13">
        <f t="shared" si="616"/>
        <v>10053.72</v>
      </c>
      <c r="CM295" s="11">
        <v>1</v>
      </c>
      <c r="CN295" s="11">
        <v>1</v>
      </c>
      <c r="CO295" s="11">
        <v>2.38</v>
      </c>
      <c r="CP295" s="42">
        <f t="shared" si="617"/>
        <v>3.38</v>
      </c>
      <c r="CQ295" s="11">
        <v>1.15</v>
      </c>
      <c r="CR295" s="9">
        <v>0.5</v>
      </c>
      <c r="CS295" s="43">
        <f t="shared" si="618"/>
        <v>19539.40482</v>
      </c>
      <c r="DB295" s="11">
        <f t="shared" si="619"/>
        <v>3144</v>
      </c>
      <c r="DC295" s="12">
        <v>3.21</v>
      </c>
      <c r="DD295" s="11">
        <v>1</v>
      </c>
      <c r="DE295" s="11">
        <v>0</v>
      </c>
      <c r="DF295" s="13">
        <f t="shared" si="620"/>
        <v>10092.24</v>
      </c>
      <c r="DG295" s="11">
        <v>1</v>
      </c>
      <c r="DH295" s="11">
        <v>1</v>
      </c>
      <c r="DI295" s="11">
        <v>2.38</v>
      </c>
      <c r="DJ295" s="42">
        <f t="shared" si="621"/>
        <v>3.38</v>
      </c>
      <c r="DK295" s="11">
        <v>1.15</v>
      </c>
      <c r="DL295" s="9">
        <v>0.5</v>
      </c>
      <c r="DM295" s="43">
        <f t="shared" si="622"/>
        <v>19614.26844</v>
      </c>
      <c r="DV295" s="11">
        <f t="shared" si="623"/>
        <v>3203</v>
      </c>
      <c r="DW295" s="12">
        <v>3.21</v>
      </c>
      <c r="DX295" s="11">
        <v>1</v>
      </c>
      <c r="DY295" s="11">
        <v>0</v>
      </c>
      <c r="DZ295" s="13">
        <f t="shared" si="624"/>
        <v>10281.63</v>
      </c>
      <c r="EA295" s="11">
        <v>1</v>
      </c>
      <c r="EB295" s="11">
        <v>1</v>
      </c>
      <c r="EC295" s="11">
        <v>3.18</v>
      </c>
      <c r="ED295" s="42">
        <f t="shared" si="625"/>
        <v>4.18</v>
      </c>
      <c r="EE295" s="11">
        <v>1.15</v>
      </c>
      <c r="EF295" s="9">
        <v>0.5</v>
      </c>
      <c r="EG295" s="43">
        <f t="shared" si="626"/>
        <v>24711.897705</v>
      </c>
    </row>
    <row r="296" s="1" customFormat="1" customHeight="1" spans="6:137">
      <c r="F296" s="11">
        <v>2704</v>
      </c>
      <c r="G296" s="12">
        <v>0</v>
      </c>
      <c r="H296" s="11">
        <v>1</v>
      </c>
      <c r="I296" s="11">
        <v>0</v>
      </c>
      <c r="J296" s="13">
        <f t="shared" si="603"/>
        <v>0</v>
      </c>
      <c r="K296" s="11">
        <v>1</v>
      </c>
      <c r="L296" s="11">
        <v>1</v>
      </c>
      <c r="M296" s="11">
        <v>2.38</v>
      </c>
      <c r="N296" s="42">
        <f t="shared" si="604"/>
        <v>3.38</v>
      </c>
      <c r="O296" s="11">
        <v>1.15</v>
      </c>
      <c r="P296" s="9">
        <v>0.5</v>
      </c>
      <c r="Q296" s="43">
        <f t="shared" si="605"/>
        <v>0</v>
      </c>
      <c r="Z296" s="11">
        <v>2704</v>
      </c>
      <c r="AA296" s="12">
        <v>0</v>
      </c>
      <c r="AB296" s="11">
        <v>1</v>
      </c>
      <c r="AC296" s="11">
        <v>0</v>
      </c>
      <c r="AD296" s="13">
        <f t="shared" si="606"/>
        <v>0</v>
      </c>
      <c r="AE296" s="11">
        <v>1</v>
      </c>
      <c r="AF296" s="11">
        <v>1</v>
      </c>
      <c r="AG296" s="11">
        <v>2.38</v>
      </c>
      <c r="AH296" s="42">
        <f t="shared" si="607"/>
        <v>3.38</v>
      </c>
      <c r="AI296" s="11">
        <v>1.15</v>
      </c>
      <c r="AJ296" s="9">
        <v>0.5</v>
      </c>
      <c r="AK296" s="43">
        <f t="shared" si="608"/>
        <v>0</v>
      </c>
      <c r="AT296" s="11">
        <v>2704</v>
      </c>
      <c r="AU296" s="12">
        <v>0</v>
      </c>
      <c r="AV296" s="11">
        <v>1</v>
      </c>
      <c r="AW296" s="11">
        <v>0</v>
      </c>
      <c r="AX296" s="13">
        <f t="shared" si="609"/>
        <v>0</v>
      </c>
      <c r="AY296" s="11">
        <v>1</v>
      </c>
      <c r="AZ296" s="11">
        <v>1</v>
      </c>
      <c r="BA296" s="11">
        <v>2.38</v>
      </c>
      <c r="BB296" s="42">
        <f t="shared" si="610"/>
        <v>3.38</v>
      </c>
      <c r="BC296" s="11">
        <v>1.15</v>
      </c>
      <c r="BD296" s="9">
        <v>0.5</v>
      </c>
      <c r="BE296" s="43">
        <f t="shared" si="611"/>
        <v>0</v>
      </c>
      <c r="BN296" s="11">
        <v>2704</v>
      </c>
      <c r="BO296" s="12">
        <v>0</v>
      </c>
      <c r="BP296" s="11">
        <v>1</v>
      </c>
      <c r="BQ296" s="11">
        <v>0</v>
      </c>
      <c r="BR296" s="13">
        <f t="shared" si="612"/>
        <v>0</v>
      </c>
      <c r="BS296" s="11">
        <v>1</v>
      </c>
      <c r="BT296" s="11">
        <v>1</v>
      </c>
      <c r="BU296" s="11">
        <v>2.38</v>
      </c>
      <c r="BV296" s="42">
        <f t="shared" si="613"/>
        <v>3.38</v>
      </c>
      <c r="BW296" s="11">
        <v>1.15</v>
      </c>
      <c r="BX296" s="9">
        <v>0.5</v>
      </c>
      <c r="BY296" s="43">
        <f t="shared" si="614"/>
        <v>0</v>
      </c>
      <c r="CH296" s="11">
        <f t="shared" si="615"/>
        <v>3132</v>
      </c>
      <c r="CI296" s="12">
        <v>0</v>
      </c>
      <c r="CJ296" s="11">
        <v>1</v>
      </c>
      <c r="CK296" s="11">
        <v>0</v>
      </c>
      <c r="CL296" s="13">
        <f t="shared" si="616"/>
        <v>0</v>
      </c>
      <c r="CM296" s="11">
        <v>1</v>
      </c>
      <c r="CN296" s="11">
        <v>1</v>
      </c>
      <c r="CO296" s="11">
        <v>2.38</v>
      </c>
      <c r="CP296" s="42">
        <f t="shared" si="617"/>
        <v>3.38</v>
      </c>
      <c r="CQ296" s="11">
        <v>1.15</v>
      </c>
      <c r="CR296" s="9">
        <v>0.5</v>
      </c>
      <c r="CS296" s="43">
        <f t="shared" si="618"/>
        <v>0</v>
      </c>
      <c r="DB296" s="11">
        <f t="shared" si="619"/>
        <v>3144</v>
      </c>
      <c r="DC296" s="12">
        <v>0</v>
      </c>
      <c r="DD296" s="11">
        <v>1</v>
      </c>
      <c r="DE296" s="11">
        <v>0</v>
      </c>
      <c r="DF296" s="13">
        <f t="shared" si="620"/>
        <v>0</v>
      </c>
      <c r="DG296" s="11">
        <v>1</v>
      </c>
      <c r="DH296" s="11">
        <v>1</v>
      </c>
      <c r="DI296" s="11">
        <v>2.38</v>
      </c>
      <c r="DJ296" s="42">
        <f t="shared" si="621"/>
        <v>3.38</v>
      </c>
      <c r="DK296" s="11">
        <v>1.15</v>
      </c>
      <c r="DL296" s="9">
        <v>0.5</v>
      </c>
      <c r="DM296" s="43">
        <f t="shared" si="622"/>
        <v>0</v>
      </c>
      <c r="DV296" s="11">
        <f t="shared" si="623"/>
        <v>3203</v>
      </c>
      <c r="DW296" s="12">
        <v>0</v>
      </c>
      <c r="DX296" s="11">
        <v>1</v>
      </c>
      <c r="DY296" s="11">
        <v>0</v>
      </c>
      <c r="DZ296" s="13">
        <f t="shared" si="624"/>
        <v>0</v>
      </c>
      <c r="EA296" s="11">
        <v>1</v>
      </c>
      <c r="EB296" s="11">
        <v>1</v>
      </c>
      <c r="EC296" s="11">
        <v>3.18</v>
      </c>
      <c r="ED296" s="42">
        <f t="shared" si="625"/>
        <v>4.18</v>
      </c>
      <c r="EE296" s="11">
        <v>1.15</v>
      </c>
      <c r="EF296" s="9">
        <v>0.5</v>
      </c>
      <c r="EG296" s="43">
        <f t="shared" si="626"/>
        <v>0</v>
      </c>
    </row>
    <row r="297" s="1" customFormat="1" customHeight="1" spans="6:137">
      <c r="F297" s="44" t="s">
        <v>30</v>
      </c>
      <c r="G297" s="45"/>
      <c r="H297" s="45"/>
      <c r="I297" s="45"/>
      <c r="J297" s="45"/>
      <c r="K297" s="45"/>
      <c r="L297" s="45"/>
      <c r="M297" s="46">
        <f>SUM(Q282:Q296)</f>
        <v>104368.74864</v>
      </c>
      <c r="N297" s="46"/>
      <c r="O297" s="46"/>
      <c r="P297" s="46"/>
      <c r="Q297" s="46"/>
      <c r="R297" s="1"/>
      <c r="S297" s="1"/>
      <c r="T297" s="1"/>
      <c r="U297" s="1"/>
      <c r="V297" s="1"/>
      <c r="W297" s="1"/>
      <c r="X297" s="1"/>
      <c r="Y297" s="1"/>
      <c r="Z297" s="44" t="s">
        <v>30</v>
      </c>
      <c r="AA297" s="45"/>
      <c r="AB297" s="45"/>
      <c r="AC297" s="45"/>
      <c r="AD297" s="45"/>
      <c r="AE297" s="45"/>
      <c r="AF297" s="45"/>
      <c r="AG297" s="46">
        <f>SUM(AK282:AK296)</f>
        <v>104368.74864</v>
      </c>
      <c r="AH297" s="46"/>
      <c r="AI297" s="46"/>
      <c r="AJ297" s="46"/>
      <c r="AK297" s="46"/>
      <c r="AL297" s="1"/>
      <c r="AM297" s="1"/>
      <c r="AN297" s="1"/>
      <c r="AO297" s="1"/>
      <c r="AP297" s="1"/>
      <c r="AQ297" s="1"/>
      <c r="AR297" s="1"/>
      <c r="AS297" s="1"/>
      <c r="AT297" s="44" t="s">
        <v>30</v>
      </c>
      <c r="AU297" s="45"/>
      <c r="AV297" s="45"/>
      <c r="AW297" s="45"/>
      <c r="AX297" s="45"/>
      <c r="AY297" s="45"/>
      <c r="AZ297" s="45"/>
      <c r="BA297" s="46">
        <f>SUM(BE282:BE296)</f>
        <v>104368.74864</v>
      </c>
      <c r="BB297" s="46"/>
      <c r="BC297" s="46"/>
      <c r="BD297" s="46"/>
      <c r="BE297" s="46"/>
      <c r="BF297" s="1"/>
      <c r="BG297" s="1"/>
      <c r="BH297" s="1"/>
      <c r="BI297" s="1"/>
      <c r="BJ297" s="1"/>
      <c r="BK297" s="1"/>
      <c r="BL297" s="1"/>
      <c r="BM297" s="1"/>
      <c r="BN297" s="44" t="s">
        <v>30</v>
      </c>
      <c r="BO297" s="45"/>
      <c r="BP297" s="45"/>
      <c r="BQ297" s="45"/>
      <c r="BR297" s="45"/>
      <c r="BS297" s="45"/>
      <c r="BT297" s="45"/>
      <c r="BU297" s="46">
        <f>SUM(BY282:BY296)</f>
        <v>104368.74864</v>
      </c>
      <c r="BV297" s="46"/>
      <c r="BW297" s="46"/>
      <c r="BX297" s="46"/>
      <c r="BY297" s="46"/>
      <c r="BZ297" s="1"/>
      <c r="CA297" s="1"/>
      <c r="CB297" s="1"/>
      <c r="CC297" s="1"/>
      <c r="CD297" s="1"/>
      <c r="CE297" s="1"/>
      <c r="CF297" s="1"/>
      <c r="CG297" s="1"/>
      <c r="CH297" s="44" t="s">
        <v>30</v>
      </c>
      <c r="CI297" s="45"/>
      <c r="CJ297" s="45"/>
      <c r="CK297" s="45"/>
      <c r="CL297" s="45"/>
      <c r="CM297" s="45"/>
      <c r="CN297" s="45"/>
      <c r="CO297" s="46">
        <f>SUM(CS282:CS296)</f>
        <v>120888.65412</v>
      </c>
      <c r="CP297" s="46"/>
      <c r="CQ297" s="46"/>
      <c r="CR297" s="46"/>
      <c r="CS297" s="46"/>
      <c r="CT297" s="1"/>
      <c r="CU297" s="1"/>
      <c r="CV297" s="1"/>
      <c r="CW297" s="1"/>
      <c r="CX297" s="1"/>
      <c r="CY297" s="1"/>
      <c r="CZ297" s="1"/>
      <c r="DA297" s="1"/>
      <c r="DB297" s="44" t="s">
        <v>30</v>
      </c>
      <c r="DC297" s="45"/>
      <c r="DD297" s="45"/>
      <c r="DE297" s="45"/>
      <c r="DF297" s="45"/>
      <c r="DG297" s="45"/>
      <c r="DH297" s="45"/>
      <c r="DI297" s="46">
        <f>SUM(DM282:DM296)</f>
        <v>121351.82904</v>
      </c>
      <c r="DJ297" s="46"/>
      <c r="DK297" s="46"/>
      <c r="DL297" s="46"/>
      <c r="DM297" s="46"/>
      <c r="DN297" s="1"/>
      <c r="DO297" s="1"/>
      <c r="DP297" s="1"/>
      <c r="DQ297" s="1"/>
      <c r="DR297" s="1"/>
      <c r="DS297" s="1"/>
      <c r="DT297" s="1"/>
      <c r="DU297" s="1"/>
      <c r="DV297" s="44" t="s">
        <v>30</v>
      </c>
      <c r="DW297" s="45"/>
      <c r="DX297" s="45"/>
      <c r="DY297" s="45"/>
      <c r="DZ297" s="45"/>
      <c r="EA297" s="45"/>
      <c r="EB297" s="45"/>
      <c r="EC297" s="46">
        <f>SUM(EG282:EG296)</f>
        <v>152890.43253</v>
      </c>
      <c r="ED297" s="46"/>
      <c r="EE297" s="46"/>
      <c r="EF297" s="46"/>
      <c r="EG297" s="46"/>
    </row>
    <row r="298" s="1" customFormat="1" customHeight="1" spans="6:137">
      <c r="F298" s="45"/>
      <c r="G298" s="45"/>
      <c r="H298" s="45"/>
      <c r="I298" s="45"/>
      <c r="J298" s="45"/>
      <c r="K298" s="45"/>
      <c r="L298" s="45"/>
      <c r="M298" s="46"/>
      <c r="N298" s="46"/>
      <c r="O298" s="46"/>
      <c r="P298" s="46"/>
      <c r="Q298" s="46"/>
      <c r="R298" s="1"/>
      <c r="S298" s="1"/>
      <c r="T298" s="1"/>
      <c r="U298" s="1"/>
      <c r="V298" s="1"/>
      <c r="W298" s="1"/>
      <c r="X298" s="1"/>
      <c r="Y298" s="1"/>
      <c r="Z298" s="45"/>
      <c r="AA298" s="45"/>
      <c r="AB298" s="45"/>
      <c r="AC298" s="45"/>
      <c r="AD298" s="45"/>
      <c r="AE298" s="45"/>
      <c r="AF298" s="45"/>
      <c r="AG298" s="46"/>
      <c r="AH298" s="46"/>
      <c r="AI298" s="46"/>
      <c r="AJ298" s="46"/>
      <c r="AK298" s="46"/>
      <c r="AL298" s="1"/>
      <c r="AM298" s="1"/>
      <c r="AN298" s="1"/>
      <c r="AO298" s="1"/>
      <c r="AP298" s="1"/>
      <c r="AQ298" s="1"/>
      <c r="AR298" s="1"/>
      <c r="AS298" s="1"/>
      <c r="AT298" s="45"/>
      <c r="AU298" s="45"/>
      <c r="AV298" s="45"/>
      <c r="AW298" s="45"/>
      <c r="AX298" s="45"/>
      <c r="AY298" s="45"/>
      <c r="AZ298" s="45"/>
      <c r="BA298" s="46"/>
      <c r="BB298" s="46"/>
      <c r="BC298" s="46"/>
      <c r="BD298" s="46"/>
      <c r="BE298" s="46"/>
      <c r="BF298" s="1"/>
      <c r="BG298" s="1"/>
      <c r="BH298" s="1"/>
      <c r="BI298" s="1"/>
      <c r="BJ298" s="1"/>
      <c r="BK298" s="1"/>
      <c r="BL298" s="1"/>
      <c r="BM298" s="1"/>
      <c r="BN298" s="45"/>
      <c r="BO298" s="45"/>
      <c r="BP298" s="45"/>
      <c r="BQ298" s="45"/>
      <c r="BR298" s="45"/>
      <c r="BS298" s="45"/>
      <c r="BT298" s="45"/>
      <c r="BU298" s="46"/>
      <c r="BV298" s="46"/>
      <c r="BW298" s="46"/>
      <c r="BX298" s="46"/>
      <c r="BY298" s="46"/>
      <c r="BZ298" s="1"/>
      <c r="CA298" s="1"/>
      <c r="CB298" s="1"/>
      <c r="CC298" s="1"/>
      <c r="CD298" s="1"/>
      <c r="CE298" s="1"/>
      <c r="CF298" s="1"/>
      <c r="CG298" s="1"/>
      <c r="CH298" s="45"/>
      <c r="CI298" s="45"/>
      <c r="CJ298" s="45"/>
      <c r="CK298" s="45"/>
      <c r="CL298" s="45"/>
      <c r="CM298" s="45"/>
      <c r="CN298" s="45"/>
      <c r="CO298" s="46"/>
      <c r="CP298" s="46"/>
      <c r="CQ298" s="46"/>
      <c r="CR298" s="46"/>
      <c r="CS298" s="46"/>
      <c r="CT298" s="1"/>
      <c r="CU298" s="1"/>
      <c r="CV298" s="1"/>
      <c r="CW298" s="1"/>
      <c r="CX298" s="1"/>
      <c r="CY298" s="1"/>
      <c r="CZ298" s="1"/>
      <c r="DA298" s="1"/>
      <c r="DB298" s="45"/>
      <c r="DC298" s="45"/>
      <c r="DD298" s="45"/>
      <c r="DE298" s="45"/>
      <c r="DF298" s="45"/>
      <c r="DG298" s="45"/>
      <c r="DH298" s="45"/>
      <c r="DI298" s="46"/>
      <c r="DJ298" s="46"/>
      <c r="DK298" s="46"/>
      <c r="DL298" s="46"/>
      <c r="DM298" s="46"/>
      <c r="DN298" s="1"/>
      <c r="DO298" s="1"/>
      <c r="DP298" s="1"/>
      <c r="DQ298" s="1"/>
      <c r="DR298" s="1"/>
      <c r="DS298" s="1"/>
      <c r="DT298" s="1"/>
      <c r="DU298" s="1"/>
      <c r="DV298" s="45"/>
      <c r="DW298" s="45"/>
      <c r="DX298" s="45"/>
      <c r="DY298" s="45"/>
      <c r="DZ298" s="45"/>
      <c r="EA298" s="45"/>
      <c r="EB298" s="45"/>
      <c r="EC298" s="46"/>
      <c r="ED298" s="46"/>
      <c r="EE298" s="46"/>
      <c r="EF298" s="46"/>
      <c r="EG298" s="46"/>
    </row>
    <row r="299" s="1" customFormat="1" customHeight="1" spans="6:137">
      <c r="F299" s="45"/>
      <c r="G299" s="45"/>
      <c r="H299" s="45"/>
      <c r="I299" s="45"/>
      <c r="J299" s="45"/>
      <c r="K299" s="45"/>
      <c r="L299" s="45"/>
      <c r="M299" s="46"/>
      <c r="N299" s="46"/>
      <c r="O299" s="46"/>
      <c r="P299" s="46"/>
      <c r="Q299" s="46"/>
      <c r="R299" s="1"/>
      <c r="S299" s="1"/>
      <c r="T299" s="1"/>
      <c r="U299" s="1"/>
      <c r="V299" s="1"/>
      <c r="W299" s="1"/>
      <c r="X299" s="1"/>
      <c r="Y299" s="1"/>
      <c r="Z299" s="45"/>
      <c r="AA299" s="45"/>
      <c r="AB299" s="45"/>
      <c r="AC299" s="45"/>
      <c r="AD299" s="45"/>
      <c r="AE299" s="45"/>
      <c r="AF299" s="45"/>
      <c r="AG299" s="46"/>
      <c r="AH299" s="46"/>
      <c r="AI299" s="46"/>
      <c r="AJ299" s="46"/>
      <c r="AK299" s="46"/>
      <c r="AL299" s="1"/>
      <c r="AM299" s="1"/>
      <c r="AN299" s="1"/>
      <c r="AO299" s="1"/>
      <c r="AP299" s="1"/>
      <c r="AQ299" s="1"/>
      <c r="AR299" s="1"/>
      <c r="AS299" s="1"/>
      <c r="AT299" s="45"/>
      <c r="AU299" s="45"/>
      <c r="AV299" s="45"/>
      <c r="AW299" s="45"/>
      <c r="AX299" s="45"/>
      <c r="AY299" s="45"/>
      <c r="AZ299" s="45"/>
      <c r="BA299" s="46"/>
      <c r="BB299" s="46"/>
      <c r="BC299" s="46"/>
      <c r="BD299" s="46"/>
      <c r="BE299" s="46"/>
      <c r="BF299" s="1"/>
      <c r="BG299" s="1"/>
      <c r="BH299" s="1"/>
      <c r="BI299" s="1"/>
      <c r="BJ299" s="1"/>
      <c r="BK299" s="1"/>
      <c r="BL299" s="1"/>
      <c r="BM299" s="1"/>
      <c r="BN299" s="45"/>
      <c r="BO299" s="45"/>
      <c r="BP299" s="45"/>
      <c r="BQ299" s="45"/>
      <c r="BR299" s="45"/>
      <c r="BS299" s="45"/>
      <c r="BT299" s="45"/>
      <c r="BU299" s="46"/>
      <c r="BV299" s="46"/>
      <c r="BW299" s="46"/>
      <c r="BX299" s="46"/>
      <c r="BY299" s="46"/>
      <c r="BZ299" s="1"/>
      <c r="CA299" s="1"/>
      <c r="CB299" s="1"/>
      <c r="CC299" s="1"/>
      <c r="CD299" s="1"/>
      <c r="CE299" s="1"/>
      <c r="CF299" s="1"/>
      <c r="CG299" s="1"/>
      <c r="CH299" s="45"/>
      <c r="CI299" s="45"/>
      <c r="CJ299" s="45"/>
      <c r="CK299" s="45"/>
      <c r="CL299" s="45"/>
      <c r="CM299" s="45"/>
      <c r="CN299" s="45"/>
      <c r="CO299" s="46"/>
      <c r="CP299" s="46"/>
      <c r="CQ299" s="46"/>
      <c r="CR299" s="46"/>
      <c r="CS299" s="46"/>
      <c r="CT299" s="1"/>
      <c r="CU299" s="1"/>
      <c r="CV299" s="1"/>
      <c r="CW299" s="1"/>
      <c r="CX299" s="1"/>
      <c r="CY299" s="1"/>
      <c r="CZ299" s="1"/>
      <c r="DA299" s="1"/>
      <c r="DB299" s="45"/>
      <c r="DC299" s="45"/>
      <c r="DD299" s="45"/>
      <c r="DE299" s="45"/>
      <c r="DF299" s="45"/>
      <c r="DG299" s="45"/>
      <c r="DH299" s="45"/>
      <c r="DI299" s="46"/>
      <c r="DJ299" s="46"/>
      <c r="DK299" s="46"/>
      <c r="DL299" s="46"/>
      <c r="DM299" s="46"/>
      <c r="DN299" s="1"/>
      <c r="DO299" s="1"/>
      <c r="DP299" s="1"/>
      <c r="DQ299" s="1"/>
      <c r="DR299" s="1"/>
      <c r="DS299" s="1"/>
      <c r="DT299" s="1"/>
      <c r="DU299" s="1"/>
      <c r="DV299" s="45"/>
      <c r="DW299" s="45"/>
      <c r="DX299" s="45"/>
      <c r="DY299" s="45"/>
      <c r="DZ299" s="45"/>
      <c r="EA299" s="45"/>
      <c r="EB299" s="45"/>
      <c r="EC299" s="46"/>
      <c r="ED299" s="46"/>
      <c r="EE299" s="46"/>
      <c r="EF299" s="46"/>
      <c r="EG299" s="46"/>
    </row>
    <row r="300" s="1" customFormat="1" customHeight="1" spans="6:137">
      <c r="F300" s="35" t="s">
        <v>31</v>
      </c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1"/>
      <c r="S300" s="1"/>
      <c r="T300" s="1"/>
      <c r="U300" s="1"/>
      <c r="V300" s="1"/>
      <c r="W300" s="1"/>
      <c r="X300" s="1"/>
      <c r="Y300" s="1"/>
      <c r="Z300" s="35" t="s">
        <v>31</v>
      </c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1"/>
      <c r="AM300" s="1"/>
      <c r="AN300" s="1"/>
      <c r="AO300" s="1"/>
      <c r="AP300" s="1"/>
      <c r="AQ300" s="1"/>
      <c r="AR300" s="1"/>
      <c r="AS300" s="1"/>
      <c r="AT300" s="35" t="s">
        <v>31</v>
      </c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1"/>
      <c r="BG300" s="1"/>
      <c r="BH300" s="1"/>
      <c r="BI300" s="1"/>
      <c r="BJ300" s="1"/>
      <c r="BK300" s="1"/>
      <c r="BL300" s="1"/>
      <c r="BM300" s="1"/>
      <c r="BN300" s="35" t="s">
        <v>31</v>
      </c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1"/>
      <c r="CA300" s="1"/>
      <c r="CB300" s="1"/>
      <c r="CC300" s="1"/>
      <c r="CD300" s="1"/>
      <c r="CE300" s="1"/>
      <c r="CF300" s="1"/>
      <c r="CG300" s="1"/>
      <c r="CH300" s="35" t="s">
        <v>31</v>
      </c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1"/>
      <c r="CU300" s="1"/>
      <c r="CV300" s="1"/>
      <c r="CW300" s="1"/>
      <c r="CX300" s="1"/>
      <c r="CY300" s="1"/>
      <c r="CZ300" s="1"/>
      <c r="DA300" s="1"/>
      <c r="DB300" s="35" t="s">
        <v>31</v>
      </c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1"/>
      <c r="DO300" s="1"/>
      <c r="DP300" s="1"/>
      <c r="DQ300" s="1"/>
      <c r="DR300" s="1"/>
      <c r="DS300" s="1"/>
      <c r="DT300" s="1"/>
      <c r="DU300" s="1"/>
      <c r="DV300" s="35" t="s">
        <v>31</v>
      </c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</row>
    <row r="301" s="1" customFormat="1" customHeight="1" spans="6:137">
      <c r="F301" s="13" t="s">
        <v>8</v>
      </c>
      <c r="G301" s="13"/>
      <c r="H301" s="13"/>
      <c r="I301" s="13"/>
      <c r="J301" s="13"/>
      <c r="K301" s="8" t="s">
        <v>53</v>
      </c>
      <c r="L301" s="8"/>
      <c r="M301" s="8"/>
      <c r="N301" s="8"/>
      <c r="O301" s="9" t="s">
        <v>38</v>
      </c>
      <c r="P301" s="9"/>
      <c r="Q301" s="41" t="s">
        <v>13</v>
      </c>
      <c r="Z301" s="13" t="s">
        <v>8</v>
      </c>
      <c r="AA301" s="13"/>
      <c r="AB301" s="13"/>
      <c r="AC301" s="13"/>
      <c r="AD301" s="13"/>
      <c r="AE301" s="8" t="s">
        <v>53</v>
      </c>
      <c r="AF301" s="8"/>
      <c r="AG301" s="8"/>
      <c r="AH301" s="8"/>
      <c r="AI301" s="9" t="s">
        <v>38</v>
      </c>
      <c r="AJ301" s="9"/>
      <c r="AK301" s="41" t="s">
        <v>13</v>
      </c>
      <c r="AT301" s="13" t="s">
        <v>8</v>
      </c>
      <c r="AU301" s="13"/>
      <c r="AV301" s="13"/>
      <c r="AW301" s="13"/>
      <c r="AX301" s="13"/>
      <c r="AY301" s="8" t="s">
        <v>53</v>
      </c>
      <c r="AZ301" s="8"/>
      <c r="BA301" s="8"/>
      <c r="BB301" s="8"/>
      <c r="BC301" s="9" t="s">
        <v>38</v>
      </c>
      <c r="BD301" s="9"/>
      <c r="BE301" s="41" t="s">
        <v>13</v>
      </c>
      <c r="BN301" s="13" t="s">
        <v>8</v>
      </c>
      <c r="BO301" s="13"/>
      <c r="BP301" s="13"/>
      <c r="BQ301" s="13"/>
      <c r="BR301" s="13"/>
      <c r="BS301" s="8" t="s">
        <v>53</v>
      </c>
      <c r="BT301" s="8"/>
      <c r="BU301" s="8"/>
      <c r="BV301" s="8"/>
      <c r="BW301" s="9" t="s">
        <v>38</v>
      </c>
      <c r="BX301" s="9"/>
      <c r="BY301" s="41" t="s">
        <v>13</v>
      </c>
      <c r="CH301" s="13" t="s">
        <v>8</v>
      </c>
      <c r="CI301" s="13"/>
      <c r="CJ301" s="13"/>
      <c r="CK301" s="13"/>
      <c r="CL301" s="13"/>
      <c r="CM301" s="8" t="s">
        <v>53</v>
      </c>
      <c r="CN301" s="8"/>
      <c r="CO301" s="8"/>
      <c r="CP301" s="8"/>
      <c r="CQ301" s="9" t="s">
        <v>38</v>
      </c>
      <c r="CR301" s="9"/>
      <c r="CS301" s="41" t="s">
        <v>13</v>
      </c>
      <c r="DB301" s="13" t="s">
        <v>8</v>
      </c>
      <c r="DC301" s="13"/>
      <c r="DD301" s="13"/>
      <c r="DE301" s="13"/>
      <c r="DF301" s="13"/>
      <c r="DG301" s="8" t="s">
        <v>53</v>
      </c>
      <c r="DH301" s="8"/>
      <c r="DI301" s="8"/>
      <c r="DJ301" s="8"/>
      <c r="DK301" s="9" t="s">
        <v>38</v>
      </c>
      <c r="DL301" s="9"/>
      <c r="DM301" s="41" t="s">
        <v>13</v>
      </c>
      <c r="DV301" s="13" t="s">
        <v>8</v>
      </c>
      <c r="DW301" s="13"/>
      <c r="DX301" s="13"/>
      <c r="DY301" s="13"/>
      <c r="DZ301" s="13"/>
      <c r="EA301" s="8" t="s">
        <v>53</v>
      </c>
      <c r="EB301" s="8"/>
      <c r="EC301" s="8"/>
      <c r="ED301" s="8"/>
      <c r="EE301" s="9" t="s">
        <v>38</v>
      </c>
      <c r="EF301" s="9"/>
      <c r="EG301" s="41" t="s">
        <v>13</v>
      </c>
    </row>
    <row r="302" s="1" customFormat="1" customHeight="1" spans="6:137">
      <c r="F302" s="13" t="s">
        <v>54</v>
      </c>
      <c r="G302" s="13" t="s">
        <v>55</v>
      </c>
      <c r="H302" s="13" t="s">
        <v>56</v>
      </c>
      <c r="I302" s="13" t="s">
        <v>57</v>
      </c>
      <c r="J302" s="13" t="s">
        <v>8</v>
      </c>
      <c r="K302" s="8" t="s">
        <v>58</v>
      </c>
      <c r="L302" s="8" t="s">
        <v>26</v>
      </c>
      <c r="M302" s="8" t="s">
        <v>27</v>
      </c>
      <c r="N302" s="42" t="s">
        <v>28</v>
      </c>
      <c r="O302" s="9" t="s">
        <v>59</v>
      </c>
      <c r="P302" s="9" t="s">
        <v>60</v>
      </c>
      <c r="Q302" s="41"/>
      <c r="R302" s="1"/>
      <c r="S302" s="1"/>
      <c r="T302" s="1"/>
      <c r="U302" s="1"/>
      <c r="V302" s="1"/>
      <c r="W302" s="1"/>
      <c r="X302" s="1"/>
      <c r="Y302" s="1"/>
      <c r="Z302" s="13" t="s">
        <v>54</v>
      </c>
      <c r="AA302" s="13" t="s">
        <v>55</v>
      </c>
      <c r="AB302" s="13" t="s">
        <v>56</v>
      </c>
      <c r="AC302" s="13" t="s">
        <v>57</v>
      </c>
      <c r="AD302" s="13" t="s">
        <v>8</v>
      </c>
      <c r="AE302" s="8" t="s">
        <v>58</v>
      </c>
      <c r="AF302" s="8" t="s">
        <v>26</v>
      </c>
      <c r="AG302" s="8" t="s">
        <v>27</v>
      </c>
      <c r="AH302" s="42" t="s">
        <v>28</v>
      </c>
      <c r="AI302" s="9" t="s">
        <v>59</v>
      </c>
      <c r="AJ302" s="9" t="s">
        <v>60</v>
      </c>
      <c r="AK302" s="41"/>
      <c r="AL302" s="1"/>
      <c r="AM302" s="1"/>
      <c r="AN302" s="1"/>
      <c r="AO302" s="1"/>
      <c r="AP302" s="1"/>
      <c r="AQ302" s="1"/>
      <c r="AR302" s="1"/>
      <c r="AS302" s="1"/>
      <c r="AT302" s="13" t="s">
        <v>54</v>
      </c>
      <c r="AU302" s="13" t="s">
        <v>55</v>
      </c>
      <c r="AV302" s="13" t="s">
        <v>56</v>
      </c>
      <c r="AW302" s="13" t="s">
        <v>57</v>
      </c>
      <c r="AX302" s="13" t="s">
        <v>8</v>
      </c>
      <c r="AY302" s="8" t="s">
        <v>58</v>
      </c>
      <c r="AZ302" s="8" t="s">
        <v>26</v>
      </c>
      <c r="BA302" s="8" t="s">
        <v>27</v>
      </c>
      <c r="BB302" s="42" t="s">
        <v>28</v>
      </c>
      <c r="BC302" s="9" t="s">
        <v>59</v>
      </c>
      <c r="BD302" s="9" t="s">
        <v>60</v>
      </c>
      <c r="BE302" s="41"/>
      <c r="BF302" s="1"/>
      <c r="BG302" s="1"/>
      <c r="BH302" s="1"/>
      <c r="BI302" s="1"/>
      <c r="BJ302" s="1"/>
      <c r="BK302" s="1"/>
      <c r="BL302" s="1"/>
      <c r="BM302" s="1"/>
      <c r="BN302" s="13" t="s">
        <v>54</v>
      </c>
      <c r="BO302" s="13" t="s">
        <v>55</v>
      </c>
      <c r="BP302" s="13" t="s">
        <v>56</v>
      </c>
      <c r="BQ302" s="13" t="s">
        <v>57</v>
      </c>
      <c r="BR302" s="13" t="s">
        <v>8</v>
      </c>
      <c r="BS302" s="8" t="s">
        <v>58</v>
      </c>
      <c r="BT302" s="8" t="s">
        <v>26</v>
      </c>
      <c r="BU302" s="8" t="s">
        <v>27</v>
      </c>
      <c r="BV302" s="42" t="s">
        <v>28</v>
      </c>
      <c r="BW302" s="9" t="s">
        <v>59</v>
      </c>
      <c r="BX302" s="9" t="s">
        <v>60</v>
      </c>
      <c r="BY302" s="41"/>
      <c r="BZ302" s="1"/>
      <c r="CA302" s="1"/>
      <c r="CB302" s="1"/>
      <c r="CC302" s="1"/>
      <c r="CD302" s="1"/>
      <c r="CE302" s="1"/>
      <c r="CF302" s="1"/>
      <c r="CG302" s="1"/>
      <c r="CH302" s="13" t="s">
        <v>54</v>
      </c>
      <c r="CI302" s="13" t="s">
        <v>55</v>
      </c>
      <c r="CJ302" s="13" t="s">
        <v>56</v>
      </c>
      <c r="CK302" s="13" t="s">
        <v>57</v>
      </c>
      <c r="CL302" s="13" t="s">
        <v>8</v>
      </c>
      <c r="CM302" s="8" t="s">
        <v>58</v>
      </c>
      <c r="CN302" s="8" t="s">
        <v>26</v>
      </c>
      <c r="CO302" s="8" t="s">
        <v>27</v>
      </c>
      <c r="CP302" s="42" t="s">
        <v>28</v>
      </c>
      <c r="CQ302" s="9" t="s">
        <v>59</v>
      </c>
      <c r="CR302" s="9" t="s">
        <v>60</v>
      </c>
      <c r="CS302" s="41"/>
      <c r="CT302" s="1"/>
      <c r="CU302" s="1"/>
      <c r="CV302" s="1"/>
      <c r="CW302" s="1"/>
      <c r="CX302" s="1"/>
      <c r="CY302" s="1"/>
      <c r="CZ302" s="1"/>
      <c r="DA302" s="1"/>
      <c r="DB302" s="13" t="s">
        <v>54</v>
      </c>
      <c r="DC302" s="13" t="s">
        <v>55</v>
      </c>
      <c r="DD302" s="13" t="s">
        <v>56</v>
      </c>
      <c r="DE302" s="13" t="s">
        <v>57</v>
      </c>
      <c r="DF302" s="13" t="s">
        <v>8</v>
      </c>
      <c r="DG302" s="8" t="s">
        <v>58</v>
      </c>
      <c r="DH302" s="8" t="s">
        <v>26</v>
      </c>
      <c r="DI302" s="8" t="s">
        <v>27</v>
      </c>
      <c r="DJ302" s="42" t="s">
        <v>28</v>
      </c>
      <c r="DK302" s="9" t="s">
        <v>59</v>
      </c>
      <c r="DL302" s="9" t="s">
        <v>60</v>
      </c>
      <c r="DM302" s="41"/>
      <c r="DN302" s="1"/>
      <c r="DO302" s="1"/>
      <c r="DP302" s="1"/>
      <c r="DQ302" s="1"/>
      <c r="DR302" s="1"/>
      <c r="DS302" s="1"/>
      <c r="DT302" s="1"/>
      <c r="DU302" s="1"/>
      <c r="DV302" s="13" t="s">
        <v>54</v>
      </c>
      <c r="DW302" s="13" t="s">
        <v>55</v>
      </c>
      <c r="DX302" s="13" t="s">
        <v>56</v>
      </c>
      <c r="DY302" s="13" t="s">
        <v>57</v>
      </c>
      <c r="DZ302" s="13" t="s">
        <v>8</v>
      </c>
      <c r="EA302" s="8" t="s">
        <v>58</v>
      </c>
      <c r="EB302" s="8" t="s">
        <v>26</v>
      </c>
      <c r="EC302" s="8" t="s">
        <v>27</v>
      </c>
      <c r="ED302" s="42" t="s">
        <v>28</v>
      </c>
      <c r="EE302" s="9" t="s">
        <v>59</v>
      </c>
      <c r="EF302" s="9" t="s">
        <v>60</v>
      </c>
      <c r="EG302" s="41"/>
    </row>
    <row r="303" s="1" customFormat="1" customHeight="1" spans="6:137">
      <c r="F303" s="11">
        <v>2536</v>
      </c>
      <c r="G303" s="12">
        <v>1.728</v>
      </c>
      <c r="H303" s="11">
        <v>1</v>
      </c>
      <c r="I303" s="11">
        <v>0</v>
      </c>
      <c r="J303" s="13">
        <f t="shared" ref="J303:J313" si="627">F303*G303*H303+I303</f>
        <v>4382.208</v>
      </c>
      <c r="K303" s="11">
        <v>1</v>
      </c>
      <c r="L303" s="11">
        <v>0.95</v>
      </c>
      <c r="M303" s="11">
        <v>2.09</v>
      </c>
      <c r="N303" s="42">
        <f t="shared" ref="N303:N313" si="628">L303*M303+1</f>
        <v>2.9855</v>
      </c>
      <c r="O303" s="11">
        <v>1.15</v>
      </c>
      <c r="P303" s="9">
        <v>0.5</v>
      </c>
      <c r="Q303" s="43">
        <f t="shared" ref="Q303:Q313" si="629">J303*K303*N303*O303*P303</f>
        <v>7522.7721408</v>
      </c>
      <c r="Z303" s="11">
        <v>2536</v>
      </c>
      <c r="AA303" s="12">
        <v>1.728</v>
      </c>
      <c r="AB303" s="11">
        <v>1</v>
      </c>
      <c r="AC303" s="11">
        <v>0</v>
      </c>
      <c r="AD303" s="13">
        <f t="shared" ref="AD303:AD313" si="630">Z303*AA303*AB303+AC303</f>
        <v>4382.208</v>
      </c>
      <c r="AE303" s="11">
        <v>1</v>
      </c>
      <c r="AF303" s="11">
        <v>0.95</v>
      </c>
      <c r="AG303" s="11">
        <v>2.09</v>
      </c>
      <c r="AH303" s="42">
        <f t="shared" ref="AH303:AH313" si="631">AF303*AG303+1</f>
        <v>2.9855</v>
      </c>
      <c r="AI303" s="11">
        <v>1.15</v>
      </c>
      <c r="AJ303" s="9">
        <v>0.5</v>
      </c>
      <c r="AK303" s="43">
        <f t="shared" ref="AK303:AK313" si="632">AD303*AE303*AH303*AI303*AJ303</f>
        <v>7522.7721408</v>
      </c>
      <c r="AT303" s="11">
        <v>2536</v>
      </c>
      <c r="AU303" s="12">
        <v>1.728</v>
      </c>
      <c r="AV303" s="11">
        <v>1</v>
      </c>
      <c r="AW303" s="11">
        <v>0</v>
      </c>
      <c r="AX303" s="13">
        <f t="shared" ref="AX303:AX313" si="633">AT303*AU303*AV303+AW303</f>
        <v>4382.208</v>
      </c>
      <c r="AY303" s="11">
        <v>1</v>
      </c>
      <c r="AZ303" s="11">
        <v>0.95</v>
      </c>
      <c r="BA303" s="11">
        <v>2.09</v>
      </c>
      <c r="BB303" s="42">
        <f t="shared" ref="BB303:BB313" si="634">AZ303*BA303+1</f>
        <v>2.9855</v>
      </c>
      <c r="BC303" s="11">
        <v>1.15</v>
      </c>
      <c r="BD303" s="9">
        <v>0.5</v>
      </c>
      <c r="BE303" s="43">
        <f t="shared" ref="BE303:BE313" si="635">AX303*AY303*BB303*BC303*BD303</f>
        <v>7522.7721408</v>
      </c>
      <c r="BN303" s="11">
        <v>2536</v>
      </c>
      <c r="BO303" s="12">
        <v>1.728</v>
      </c>
      <c r="BP303" s="11">
        <v>1</v>
      </c>
      <c r="BQ303" s="11">
        <v>0</v>
      </c>
      <c r="BR303" s="13">
        <f t="shared" ref="BR303:BR313" si="636">BN303*BO303*BP303+BQ303</f>
        <v>4382.208</v>
      </c>
      <c r="BS303" s="11">
        <v>1</v>
      </c>
      <c r="BT303" s="11">
        <v>0.95</v>
      </c>
      <c r="BU303" s="11">
        <v>2.09</v>
      </c>
      <c r="BV303" s="42">
        <f t="shared" ref="BV303:BV313" si="637">BT303*BU303+1</f>
        <v>2.9855</v>
      </c>
      <c r="BW303" s="11">
        <v>1.15</v>
      </c>
      <c r="BX303" s="9">
        <v>0.5</v>
      </c>
      <c r="BY303" s="43">
        <f t="shared" ref="BY303:BY313" si="638">BR303*BS303*BV303*BW303*BX303</f>
        <v>7522.7721408</v>
      </c>
      <c r="CH303" s="11">
        <v>2536</v>
      </c>
      <c r="CI303" s="12">
        <v>1.728</v>
      </c>
      <c r="CJ303" s="11">
        <v>1</v>
      </c>
      <c r="CK303" s="11">
        <v>0</v>
      </c>
      <c r="CL303" s="13">
        <f t="shared" ref="CL303:CL313" si="639">CH303*CI303*CJ303+CK303</f>
        <v>4382.208</v>
      </c>
      <c r="CM303" s="11">
        <v>1</v>
      </c>
      <c r="CN303" s="11">
        <v>0.95</v>
      </c>
      <c r="CO303" s="11">
        <v>2.09</v>
      </c>
      <c r="CP303" s="42">
        <f t="shared" ref="CP303:CP313" si="640">CN303*CO303+1</f>
        <v>2.9855</v>
      </c>
      <c r="CQ303" s="11">
        <v>1.15</v>
      </c>
      <c r="CR303" s="9">
        <v>0.5</v>
      </c>
      <c r="CS303" s="43">
        <f t="shared" ref="CS303:CS313" si="641">CL303*CM303*CP303*CQ303*CR303</f>
        <v>7522.7721408</v>
      </c>
      <c r="DB303" s="11">
        <v>2536</v>
      </c>
      <c r="DC303" s="12">
        <v>1.728</v>
      </c>
      <c r="DD303" s="11">
        <v>1</v>
      </c>
      <c r="DE303" s="11">
        <v>0</v>
      </c>
      <c r="DF303" s="13">
        <f t="shared" ref="DF303:DF313" si="642">DB303*DC303*DD303+DE303</f>
        <v>4382.208</v>
      </c>
      <c r="DG303" s="11">
        <v>1</v>
      </c>
      <c r="DH303" s="11">
        <v>0.95</v>
      </c>
      <c r="DI303" s="11">
        <v>2.09</v>
      </c>
      <c r="DJ303" s="42">
        <f t="shared" ref="DJ303:DJ313" si="643">DH303*DI303+1</f>
        <v>2.9855</v>
      </c>
      <c r="DK303" s="11">
        <v>1.15</v>
      </c>
      <c r="DL303" s="9">
        <v>0.5</v>
      </c>
      <c r="DM303" s="43">
        <f t="shared" ref="DM303:DM313" si="644">DF303*DG303*DJ303*DK303*DL303</f>
        <v>7522.7721408</v>
      </c>
      <c r="DV303" s="11">
        <v>2536</v>
      </c>
      <c r="DW303" s="12">
        <v>1.728</v>
      </c>
      <c r="DX303" s="11">
        <v>1</v>
      </c>
      <c r="DY303" s="11">
        <v>0</v>
      </c>
      <c r="DZ303" s="13">
        <f t="shared" ref="DZ303:DZ313" si="645">DV303*DW303*DX303+DY303</f>
        <v>4382.208</v>
      </c>
      <c r="EA303" s="11">
        <v>1</v>
      </c>
      <c r="EB303" s="11">
        <v>0.95</v>
      </c>
      <c r="EC303" s="11">
        <v>2.91</v>
      </c>
      <c r="ED303" s="42">
        <f t="shared" ref="ED303:ED313" si="646">EB303*EC303+1</f>
        <v>3.7645</v>
      </c>
      <c r="EE303" s="11">
        <v>1.15</v>
      </c>
      <c r="EF303" s="9">
        <v>0.5</v>
      </c>
      <c r="EG303" s="43">
        <f t="shared" ref="EG303:EG313" si="647">DZ303*EA303*ED303*EE303*EF303</f>
        <v>9485.6726592</v>
      </c>
    </row>
    <row r="304" s="1" customFormat="1" customHeight="1" spans="6:137">
      <c r="F304" s="11">
        <v>2536</v>
      </c>
      <c r="G304" s="12">
        <v>1.728</v>
      </c>
      <c r="H304" s="11">
        <v>1</v>
      </c>
      <c r="I304" s="11">
        <v>0</v>
      </c>
      <c r="J304" s="13">
        <f t="shared" si="627"/>
        <v>4382.208</v>
      </c>
      <c r="K304" s="11">
        <v>1</v>
      </c>
      <c r="L304" s="11">
        <v>0.95</v>
      </c>
      <c r="M304" s="11">
        <v>2.09</v>
      </c>
      <c r="N304" s="42">
        <f t="shared" si="628"/>
        <v>2.9855</v>
      </c>
      <c r="O304" s="11">
        <v>1.15</v>
      </c>
      <c r="P304" s="9">
        <v>0.5</v>
      </c>
      <c r="Q304" s="43">
        <f t="shared" si="629"/>
        <v>7522.7721408</v>
      </c>
      <c r="Z304" s="11">
        <v>2536</v>
      </c>
      <c r="AA304" s="12">
        <v>1.728</v>
      </c>
      <c r="AB304" s="11">
        <v>1</v>
      </c>
      <c r="AC304" s="11">
        <v>0</v>
      </c>
      <c r="AD304" s="13">
        <f t="shared" si="630"/>
        <v>4382.208</v>
      </c>
      <c r="AE304" s="11">
        <v>1</v>
      </c>
      <c r="AF304" s="11">
        <v>0.95</v>
      </c>
      <c r="AG304" s="11">
        <v>2.09</v>
      </c>
      <c r="AH304" s="42">
        <f t="shared" si="631"/>
        <v>2.9855</v>
      </c>
      <c r="AI304" s="11">
        <v>1.15</v>
      </c>
      <c r="AJ304" s="9">
        <v>0.5</v>
      </c>
      <c r="AK304" s="43">
        <f t="shared" si="632"/>
        <v>7522.7721408</v>
      </c>
      <c r="AT304" s="11">
        <v>2536</v>
      </c>
      <c r="AU304" s="12">
        <v>1.728</v>
      </c>
      <c r="AV304" s="11">
        <v>1</v>
      </c>
      <c r="AW304" s="11">
        <v>0</v>
      </c>
      <c r="AX304" s="13">
        <f t="shared" si="633"/>
        <v>4382.208</v>
      </c>
      <c r="AY304" s="11">
        <v>1</v>
      </c>
      <c r="AZ304" s="11">
        <v>0.95</v>
      </c>
      <c r="BA304" s="11">
        <v>2.09</v>
      </c>
      <c r="BB304" s="42">
        <f t="shared" si="634"/>
        <v>2.9855</v>
      </c>
      <c r="BC304" s="11">
        <v>1.15</v>
      </c>
      <c r="BD304" s="9">
        <v>0.5</v>
      </c>
      <c r="BE304" s="43">
        <f t="shared" si="635"/>
        <v>7522.7721408</v>
      </c>
      <c r="BN304" s="11">
        <v>2536</v>
      </c>
      <c r="BO304" s="12">
        <v>1.728</v>
      </c>
      <c r="BP304" s="11">
        <v>1</v>
      </c>
      <c r="BQ304" s="11">
        <v>0</v>
      </c>
      <c r="BR304" s="13">
        <f t="shared" si="636"/>
        <v>4382.208</v>
      </c>
      <c r="BS304" s="11">
        <v>1</v>
      </c>
      <c r="BT304" s="11">
        <v>0.95</v>
      </c>
      <c r="BU304" s="11">
        <v>2.09</v>
      </c>
      <c r="BV304" s="42">
        <f t="shared" si="637"/>
        <v>2.9855</v>
      </c>
      <c r="BW304" s="11">
        <v>1.15</v>
      </c>
      <c r="BX304" s="9">
        <v>0.5</v>
      </c>
      <c r="BY304" s="43">
        <f t="shared" si="638"/>
        <v>7522.7721408</v>
      </c>
      <c r="CH304" s="11">
        <v>2536</v>
      </c>
      <c r="CI304" s="12">
        <v>1.728</v>
      </c>
      <c r="CJ304" s="11">
        <v>1</v>
      </c>
      <c r="CK304" s="11">
        <v>0</v>
      </c>
      <c r="CL304" s="13">
        <f t="shared" si="639"/>
        <v>4382.208</v>
      </c>
      <c r="CM304" s="11">
        <v>1</v>
      </c>
      <c r="CN304" s="11">
        <v>0.95</v>
      </c>
      <c r="CO304" s="11">
        <v>2.09</v>
      </c>
      <c r="CP304" s="42">
        <f t="shared" si="640"/>
        <v>2.9855</v>
      </c>
      <c r="CQ304" s="11">
        <v>1.15</v>
      </c>
      <c r="CR304" s="9">
        <v>0.5</v>
      </c>
      <c r="CS304" s="43">
        <f t="shared" si="641"/>
        <v>7522.7721408</v>
      </c>
      <c r="DB304" s="11">
        <v>2536</v>
      </c>
      <c r="DC304" s="12">
        <v>1.728</v>
      </c>
      <c r="DD304" s="11">
        <v>1</v>
      </c>
      <c r="DE304" s="11">
        <v>0</v>
      </c>
      <c r="DF304" s="13">
        <f t="shared" si="642"/>
        <v>4382.208</v>
      </c>
      <c r="DG304" s="11">
        <v>1</v>
      </c>
      <c r="DH304" s="11">
        <v>0.95</v>
      </c>
      <c r="DI304" s="11">
        <v>2.09</v>
      </c>
      <c r="DJ304" s="42">
        <f t="shared" si="643"/>
        <v>2.9855</v>
      </c>
      <c r="DK304" s="11">
        <v>1.15</v>
      </c>
      <c r="DL304" s="9">
        <v>0.5</v>
      </c>
      <c r="DM304" s="43">
        <f t="shared" si="644"/>
        <v>7522.7721408</v>
      </c>
      <c r="DV304" s="11">
        <v>2536</v>
      </c>
      <c r="DW304" s="12">
        <v>1.728</v>
      </c>
      <c r="DX304" s="11">
        <v>1</v>
      </c>
      <c r="DY304" s="11">
        <v>0</v>
      </c>
      <c r="DZ304" s="13">
        <f t="shared" si="645"/>
        <v>4382.208</v>
      </c>
      <c r="EA304" s="11">
        <v>1</v>
      </c>
      <c r="EB304" s="11">
        <v>0.95</v>
      </c>
      <c r="EC304" s="11">
        <v>2.91</v>
      </c>
      <c r="ED304" s="42">
        <f t="shared" si="646"/>
        <v>3.7645</v>
      </c>
      <c r="EE304" s="11">
        <v>1.15</v>
      </c>
      <c r="EF304" s="9">
        <v>0.5</v>
      </c>
      <c r="EG304" s="43">
        <f t="shared" si="647"/>
        <v>9485.6726592</v>
      </c>
    </row>
    <row r="305" s="1" customFormat="1" customHeight="1" spans="6:137">
      <c r="F305" s="11">
        <v>2536</v>
      </c>
      <c r="G305" s="12">
        <v>1.728</v>
      </c>
      <c r="H305" s="11">
        <v>1</v>
      </c>
      <c r="I305" s="11">
        <v>0</v>
      </c>
      <c r="J305" s="13">
        <f t="shared" si="627"/>
        <v>4382.208</v>
      </c>
      <c r="K305" s="11">
        <v>1</v>
      </c>
      <c r="L305" s="11">
        <v>0.95</v>
      </c>
      <c r="M305" s="11">
        <v>2.09</v>
      </c>
      <c r="N305" s="42">
        <f t="shared" si="628"/>
        <v>2.9855</v>
      </c>
      <c r="O305" s="11">
        <v>1.15</v>
      </c>
      <c r="P305" s="9">
        <v>0.5</v>
      </c>
      <c r="Q305" s="43">
        <f t="shared" si="629"/>
        <v>7522.7721408</v>
      </c>
      <c r="Z305" s="11">
        <v>2536</v>
      </c>
      <c r="AA305" s="12">
        <v>1.728</v>
      </c>
      <c r="AB305" s="11">
        <v>1</v>
      </c>
      <c r="AC305" s="11">
        <v>0</v>
      </c>
      <c r="AD305" s="13">
        <f t="shared" si="630"/>
        <v>4382.208</v>
      </c>
      <c r="AE305" s="11">
        <v>1</v>
      </c>
      <c r="AF305" s="11">
        <v>0.95</v>
      </c>
      <c r="AG305" s="11">
        <v>2.09</v>
      </c>
      <c r="AH305" s="42">
        <f t="shared" si="631"/>
        <v>2.9855</v>
      </c>
      <c r="AI305" s="11">
        <v>1.15</v>
      </c>
      <c r="AJ305" s="9">
        <v>0.5</v>
      </c>
      <c r="AK305" s="43">
        <f t="shared" si="632"/>
        <v>7522.7721408</v>
      </c>
      <c r="AT305" s="11">
        <v>2536</v>
      </c>
      <c r="AU305" s="12">
        <v>1.728</v>
      </c>
      <c r="AV305" s="11">
        <v>1</v>
      </c>
      <c r="AW305" s="11">
        <v>0</v>
      </c>
      <c r="AX305" s="13">
        <f t="shared" si="633"/>
        <v>4382.208</v>
      </c>
      <c r="AY305" s="11">
        <v>1</v>
      </c>
      <c r="AZ305" s="11">
        <v>0.95</v>
      </c>
      <c r="BA305" s="11">
        <v>2.09</v>
      </c>
      <c r="BB305" s="42">
        <f t="shared" si="634"/>
        <v>2.9855</v>
      </c>
      <c r="BC305" s="11">
        <v>1.15</v>
      </c>
      <c r="BD305" s="9">
        <v>0.5</v>
      </c>
      <c r="BE305" s="43">
        <f t="shared" si="635"/>
        <v>7522.7721408</v>
      </c>
      <c r="BN305" s="11">
        <v>2536</v>
      </c>
      <c r="BO305" s="12">
        <v>1.728</v>
      </c>
      <c r="BP305" s="11">
        <v>1</v>
      </c>
      <c r="BQ305" s="11">
        <v>0</v>
      </c>
      <c r="BR305" s="13">
        <f t="shared" si="636"/>
        <v>4382.208</v>
      </c>
      <c r="BS305" s="11">
        <v>1</v>
      </c>
      <c r="BT305" s="11">
        <v>0.95</v>
      </c>
      <c r="BU305" s="11">
        <v>2.09</v>
      </c>
      <c r="BV305" s="42">
        <f t="shared" si="637"/>
        <v>2.9855</v>
      </c>
      <c r="BW305" s="11">
        <v>1.15</v>
      </c>
      <c r="BX305" s="9">
        <v>0.5</v>
      </c>
      <c r="BY305" s="43">
        <f t="shared" si="638"/>
        <v>7522.7721408</v>
      </c>
      <c r="CH305" s="11">
        <v>2536</v>
      </c>
      <c r="CI305" s="12">
        <v>1.728</v>
      </c>
      <c r="CJ305" s="11">
        <v>1</v>
      </c>
      <c r="CK305" s="11">
        <v>0</v>
      </c>
      <c r="CL305" s="13">
        <f t="shared" si="639"/>
        <v>4382.208</v>
      </c>
      <c r="CM305" s="11">
        <v>1</v>
      </c>
      <c r="CN305" s="11">
        <v>0.95</v>
      </c>
      <c r="CO305" s="11">
        <v>2.09</v>
      </c>
      <c r="CP305" s="42">
        <f t="shared" si="640"/>
        <v>2.9855</v>
      </c>
      <c r="CQ305" s="11">
        <v>1.15</v>
      </c>
      <c r="CR305" s="9">
        <v>0.5</v>
      </c>
      <c r="CS305" s="43">
        <f t="shared" si="641"/>
        <v>7522.7721408</v>
      </c>
      <c r="DB305" s="11">
        <v>2536</v>
      </c>
      <c r="DC305" s="12">
        <v>1.728</v>
      </c>
      <c r="DD305" s="11">
        <v>1</v>
      </c>
      <c r="DE305" s="11">
        <v>0</v>
      </c>
      <c r="DF305" s="13">
        <f t="shared" si="642"/>
        <v>4382.208</v>
      </c>
      <c r="DG305" s="11">
        <v>1</v>
      </c>
      <c r="DH305" s="11">
        <v>0.95</v>
      </c>
      <c r="DI305" s="11">
        <v>2.09</v>
      </c>
      <c r="DJ305" s="42">
        <f t="shared" si="643"/>
        <v>2.9855</v>
      </c>
      <c r="DK305" s="11">
        <v>1.15</v>
      </c>
      <c r="DL305" s="9">
        <v>0.5</v>
      </c>
      <c r="DM305" s="43">
        <f t="shared" si="644"/>
        <v>7522.7721408</v>
      </c>
      <c r="DV305" s="11">
        <v>2536</v>
      </c>
      <c r="DW305" s="12">
        <v>1.728</v>
      </c>
      <c r="DX305" s="11">
        <v>1</v>
      </c>
      <c r="DY305" s="11">
        <v>0</v>
      </c>
      <c r="DZ305" s="13">
        <f t="shared" si="645"/>
        <v>4382.208</v>
      </c>
      <c r="EA305" s="11">
        <v>1</v>
      </c>
      <c r="EB305" s="11">
        <v>0.95</v>
      </c>
      <c r="EC305" s="11">
        <v>2.91</v>
      </c>
      <c r="ED305" s="42">
        <f t="shared" si="646"/>
        <v>3.7645</v>
      </c>
      <c r="EE305" s="11">
        <v>1.15</v>
      </c>
      <c r="EF305" s="9">
        <v>0.5</v>
      </c>
      <c r="EG305" s="43">
        <f t="shared" si="647"/>
        <v>9485.6726592</v>
      </c>
    </row>
    <row r="306" s="1" customFormat="1" customHeight="1" spans="6:137">
      <c r="F306" s="11">
        <v>2536</v>
      </c>
      <c r="G306" s="12">
        <v>1.728</v>
      </c>
      <c r="H306" s="11">
        <v>1</v>
      </c>
      <c r="I306" s="11">
        <v>0</v>
      </c>
      <c r="J306" s="13">
        <f t="shared" si="627"/>
        <v>4382.208</v>
      </c>
      <c r="K306" s="11">
        <v>1</v>
      </c>
      <c r="L306" s="11">
        <v>0.95</v>
      </c>
      <c r="M306" s="11">
        <v>2.09</v>
      </c>
      <c r="N306" s="42">
        <f t="shared" si="628"/>
        <v>2.9855</v>
      </c>
      <c r="O306" s="11">
        <v>1.15</v>
      </c>
      <c r="P306" s="9">
        <v>0.5</v>
      </c>
      <c r="Q306" s="43">
        <f t="shared" si="629"/>
        <v>7522.7721408</v>
      </c>
      <c r="Z306" s="11">
        <v>2536</v>
      </c>
      <c r="AA306" s="12">
        <v>1.728</v>
      </c>
      <c r="AB306" s="11">
        <v>1</v>
      </c>
      <c r="AC306" s="11">
        <v>0</v>
      </c>
      <c r="AD306" s="13">
        <f t="shared" si="630"/>
        <v>4382.208</v>
      </c>
      <c r="AE306" s="11">
        <v>1</v>
      </c>
      <c r="AF306" s="11">
        <v>0.95</v>
      </c>
      <c r="AG306" s="11">
        <v>2.09</v>
      </c>
      <c r="AH306" s="42">
        <f t="shared" si="631"/>
        <v>2.9855</v>
      </c>
      <c r="AI306" s="11">
        <v>1.15</v>
      </c>
      <c r="AJ306" s="9">
        <v>0.5</v>
      </c>
      <c r="AK306" s="43">
        <f t="shared" si="632"/>
        <v>7522.7721408</v>
      </c>
      <c r="AT306" s="11">
        <v>2536</v>
      </c>
      <c r="AU306" s="12">
        <v>1.728</v>
      </c>
      <c r="AV306" s="11">
        <v>1</v>
      </c>
      <c r="AW306" s="11">
        <v>0</v>
      </c>
      <c r="AX306" s="13">
        <f t="shared" si="633"/>
        <v>4382.208</v>
      </c>
      <c r="AY306" s="11">
        <v>1</v>
      </c>
      <c r="AZ306" s="11">
        <v>0.95</v>
      </c>
      <c r="BA306" s="11">
        <v>2.09</v>
      </c>
      <c r="BB306" s="42">
        <f t="shared" si="634"/>
        <v>2.9855</v>
      </c>
      <c r="BC306" s="11">
        <v>1.15</v>
      </c>
      <c r="BD306" s="9">
        <v>0.5</v>
      </c>
      <c r="BE306" s="43">
        <f t="shared" si="635"/>
        <v>7522.7721408</v>
      </c>
      <c r="BN306" s="11">
        <v>2536</v>
      </c>
      <c r="BO306" s="12">
        <v>1.728</v>
      </c>
      <c r="BP306" s="11">
        <v>1</v>
      </c>
      <c r="BQ306" s="11">
        <v>0</v>
      </c>
      <c r="BR306" s="13">
        <f t="shared" si="636"/>
        <v>4382.208</v>
      </c>
      <c r="BS306" s="11">
        <v>1</v>
      </c>
      <c r="BT306" s="11">
        <v>0.95</v>
      </c>
      <c r="BU306" s="11">
        <v>2.09</v>
      </c>
      <c r="BV306" s="42">
        <f t="shared" si="637"/>
        <v>2.9855</v>
      </c>
      <c r="BW306" s="11">
        <v>1.15</v>
      </c>
      <c r="BX306" s="9">
        <v>0.5</v>
      </c>
      <c r="BY306" s="43">
        <f t="shared" si="638"/>
        <v>7522.7721408</v>
      </c>
      <c r="CH306" s="11">
        <v>2536</v>
      </c>
      <c r="CI306" s="12">
        <v>1.728</v>
      </c>
      <c r="CJ306" s="11">
        <v>1</v>
      </c>
      <c r="CK306" s="11">
        <v>0</v>
      </c>
      <c r="CL306" s="13">
        <f t="shared" si="639"/>
        <v>4382.208</v>
      </c>
      <c r="CM306" s="11">
        <v>1</v>
      </c>
      <c r="CN306" s="11">
        <v>0.95</v>
      </c>
      <c r="CO306" s="11">
        <v>2.09</v>
      </c>
      <c r="CP306" s="42">
        <f t="shared" si="640"/>
        <v>2.9855</v>
      </c>
      <c r="CQ306" s="11">
        <v>1.15</v>
      </c>
      <c r="CR306" s="9">
        <v>0.5</v>
      </c>
      <c r="CS306" s="43">
        <f t="shared" si="641"/>
        <v>7522.7721408</v>
      </c>
      <c r="DB306" s="11">
        <v>2536</v>
      </c>
      <c r="DC306" s="12">
        <v>1.728</v>
      </c>
      <c r="DD306" s="11">
        <v>1</v>
      </c>
      <c r="DE306" s="11">
        <v>0</v>
      </c>
      <c r="DF306" s="13">
        <f t="shared" si="642"/>
        <v>4382.208</v>
      </c>
      <c r="DG306" s="11">
        <v>1</v>
      </c>
      <c r="DH306" s="11">
        <v>0.95</v>
      </c>
      <c r="DI306" s="11">
        <v>2.09</v>
      </c>
      <c r="DJ306" s="42">
        <f t="shared" si="643"/>
        <v>2.9855</v>
      </c>
      <c r="DK306" s="11">
        <v>1.15</v>
      </c>
      <c r="DL306" s="9">
        <v>0.5</v>
      </c>
      <c r="DM306" s="43">
        <f t="shared" si="644"/>
        <v>7522.7721408</v>
      </c>
      <c r="DV306" s="11">
        <v>2536</v>
      </c>
      <c r="DW306" s="12">
        <v>1.728</v>
      </c>
      <c r="DX306" s="11">
        <v>1</v>
      </c>
      <c r="DY306" s="11">
        <v>0</v>
      </c>
      <c r="DZ306" s="13">
        <f t="shared" si="645"/>
        <v>4382.208</v>
      </c>
      <c r="EA306" s="11">
        <v>1</v>
      </c>
      <c r="EB306" s="11">
        <v>0.95</v>
      </c>
      <c r="EC306" s="11">
        <v>2.91</v>
      </c>
      <c r="ED306" s="42">
        <f t="shared" si="646"/>
        <v>3.7645</v>
      </c>
      <c r="EE306" s="11">
        <v>1.15</v>
      </c>
      <c r="EF306" s="9">
        <v>0.5</v>
      </c>
      <c r="EG306" s="43">
        <f t="shared" si="647"/>
        <v>9485.6726592</v>
      </c>
    </row>
    <row r="307" s="1" customFormat="1" customHeight="1" spans="6:137">
      <c r="F307" s="11">
        <v>2536</v>
      </c>
      <c r="G307" s="12">
        <v>1.728</v>
      </c>
      <c r="H307" s="11">
        <v>1</v>
      </c>
      <c r="I307" s="11">
        <v>0</v>
      </c>
      <c r="J307" s="13">
        <f t="shared" si="627"/>
        <v>4382.208</v>
      </c>
      <c r="K307" s="11">
        <v>1</v>
      </c>
      <c r="L307" s="11">
        <v>0.95</v>
      </c>
      <c r="M307" s="11">
        <v>2.09</v>
      </c>
      <c r="N307" s="42">
        <f t="shared" si="628"/>
        <v>2.9855</v>
      </c>
      <c r="O307" s="11">
        <v>1.15</v>
      </c>
      <c r="P307" s="9">
        <v>0.5</v>
      </c>
      <c r="Q307" s="43">
        <f t="shared" si="629"/>
        <v>7522.7721408</v>
      </c>
      <c r="Z307" s="11">
        <v>2536</v>
      </c>
      <c r="AA307" s="12">
        <v>1.728</v>
      </c>
      <c r="AB307" s="11">
        <v>1</v>
      </c>
      <c r="AC307" s="11">
        <v>0</v>
      </c>
      <c r="AD307" s="13">
        <f t="shared" si="630"/>
        <v>4382.208</v>
      </c>
      <c r="AE307" s="11">
        <v>1</v>
      </c>
      <c r="AF307" s="11">
        <v>0.95</v>
      </c>
      <c r="AG307" s="11">
        <v>2.09</v>
      </c>
      <c r="AH307" s="42">
        <f t="shared" si="631"/>
        <v>2.9855</v>
      </c>
      <c r="AI307" s="11">
        <v>1.15</v>
      </c>
      <c r="AJ307" s="9">
        <v>0.5</v>
      </c>
      <c r="AK307" s="43">
        <f t="shared" si="632"/>
        <v>7522.7721408</v>
      </c>
      <c r="AT307" s="11">
        <v>2536</v>
      </c>
      <c r="AU307" s="12">
        <v>1.728</v>
      </c>
      <c r="AV307" s="11">
        <v>1</v>
      </c>
      <c r="AW307" s="11">
        <v>0</v>
      </c>
      <c r="AX307" s="13">
        <f t="shared" si="633"/>
        <v>4382.208</v>
      </c>
      <c r="AY307" s="11">
        <v>1</v>
      </c>
      <c r="AZ307" s="11">
        <v>0.95</v>
      </c>
      <c r="BA307" s="11">
        <v>2.09</v>
      </c>
      <c r="BB307" s="42">
        <f t="shared" si="634"/>
        <v>2.9855</v>
      </c>
      <c r="BC307" s="11">
        <v>1.15</v>
      </c>
      <c r="BD307" s="9">
        <v>0.5</v>
      </c>
      <c r="BE307" s="43">
        <f t="shared" si="635"/>
        <v>7522.7721408</v>
      </c>
      <c r="BN307" s="11">
        <v>2536</v>
      </c>
      <c r="BO307" s="12">
        <v>1.728</v>
      </c>
      <c r="BP307" s="11">
        <v>1</v>
      </c>
      <c r="BQ307" s="11">
        <v>0</v>
      </c>
      <c r="BR307" s="13">
        <f t="shared" si="636"/>
        <v>4382.208</v>
      </c>
      <c r="BS307" s="11">
        <v>1</v>
      </c>
      <c r="BT307" s="11">
        <v>0.95</v>
      </c>
      <c r="BU307" s="11">
        <v>2.09</v>
      </c>
      <c r="BV307" s="42">
        <f t="shared" si="637"/>
        <v>2.9855</v>
      </c>
      <c r="BW307" s="11">
        <v>1.15</v>
      </c>
      <c r="BX307" s="9">
        <v>0.5</v>
      </c>
      <c r="BY307" s="43">
        <f t="shared" si="638"/>
        <v>7522.7721408</v>
      </c>
      <c r="CH307" s="11">
        <v>2536</v>
      </c>
      <c r="CI307" s="12">
        <v>1.728</v>
      </c>
      <c r="CJ307" s="11">
        <v>1</v>
      </c>
      <c r="CK307" s="11">
        <v>0</v>
      </c>
      <c r="CL307" s="13">
        <f t="shared" si="639"/>
        <v>4382.208</v>
      </c>
      <c r="CM307" s="11">
        <v>1</v>
      </c>
      <c r="CN307" s="11">
        <v>0.95</v>
      </c>
      <c r="CO307" s="11">
        <v>2.09</v>
      </c>
      <c r="CP307" s="42">
        <f t="shared" si="640"/>
        <v>2.9855</v>
      </c>
      <c r="CQ307" s="11">
        <v>1.15</v>
      </c>
      <c r="CR307" s="9">
        <v>0.5</v>
      </c>
      <c r="CS307" s="43">
        <f t="shared" si="641"/>
        <v>7522.7721408</v>
      </c>
      <c r="DB307" s="11">
        <v>2536</v>
      </c>
      <c r="DC307" s="12">
        <v>1.728</v>
      </c>
      <c r="DD307" s="11">
        <v>1</v>
      </c>
      <c r="DE307" s="11">
        <v>0</v>
      </c>
      <c r="DF307" s="13">
        <f t="shared" si="642"/>
        <v>4382.208</v>
      </c>
      <c r="DG307" s="11">
        <v>1</v>
      </c>
      <c r="DH307" s="11">
        <v>0.95</v>
      </c>
      <c r="DI307" s="11">
        <v>2.09</v>
      </c>
      <c r="DJ307" s="42">
        <f t="shared" si="643"/>
        <v>2.9855</v>
      </c>
      <c r="DK307" s="11">
        <v>1.15</v>
      </c>
      <c r="DL307" s="9">
        <v>0.5</v>
      </c>
      <c r="DM307" s="43">
        <f t="shared" si="644"/>
        <v>7522.7721408</v>
      </c>
      <c r="DV307" s="11">
        <v>2536</v>
      </c>
      <c r="DW307" s="12">
        <v>1.728</v>
      </c>
      <c r="DX307" s="11">
        <v>1</v>
      </c>
      <c r="DY307" s="11">
        <v>0</v>
      </c>
      <c r="DZ307" s="13">
        <f t="shared" si="645"/>
        <v>4382.208</v>
      </c>
      <c r="EA307" s="11">
        <v>1</v>
      </c>
      <c r="EB307" s="11">
        <v>0.95</v>
      </c>
      <c r="EC307" s="11">
        <v>2.91</v>
      </c>
      <c r="ED307" s="42">
        <f t="shared" si="646"/>
        <v>3.7645</v>
      </c>
      <c r="EE307" s="11">
        <v>1.15</v>
      </c>
      <c r="EF307" s="9">
        <v>0.5</v>
      </c>
      <c r="EG307" s="43">
        <f t="shared" si="647"/>
        <v>9485.6726592</v>
      </c>
    </row>
    <row r="308" s="1" customFormat="1" customHeight="1" spans="6:137">
      <c r="F308" s="11">
        <v>2536</v>
      </c>
      <c r="G308" s="12">
        <v>1.728</v>
      </c>
      <c r="H308" s="11">
        <v>1</v>
      </c>
      <c r="I308" s="11">
        <v>0</v>
      </c>
      <c r="J308" s="13">
        <f t="shared" si="627"/>
        <v>4382.208</v>
      </c>
      <c r="K308" s="11">
        <v>1</v>
      </c>
      <c r="L308" s="11">
        <v>0.95</v>
      </c>
      <c r="M308" s="11">
        <v>2.09</v>
      </c>
      <c r="N308" s="42">
        <f t="shared" si="628"/>
        <v>2.9855</v>
      </c>
      <c r="O308" s="11">
        <v>0.9</v>
      </c>
      <c r="P308" s="9">
        <v>0.5</v>
      </c>
      <c r="Q308" s="43">
        <f t="shared" si="629"/>
        <v>5887.3868928</v>
      </c>
      <c r="Z308" s="11">
        <v>2536</v>
      </c>
      <c r="AA308" s="12">
        <v>1.728</v>
      </c>
      <c r="AB308" s="11">
        <v>1</v>
      </c>
      <c r="AC308" s="11">
        <v>0</v>
      </c>
      <c r="AD308" s="13">
        <f t="shared" si="630"/>
        <v>4382.208</v>
      </c>
      <c r="AE308" s="11">
        <v>1</v>
      </c>
      <c r="AF308" s="11">
        <v>0.95</v>
      </c>
      <c r="AG308" s="11">
        <v>2.09</v>
      </c>
      <c r="AH308" s="42">
        <f t="shared" si="631"/>
        <v>2.9855</v>
      </c>
      <c r="AI308" s="11">
        <v>0.9</v>
      </c>
      <c r="AJ308" s="9">
        <v>0.5</v>
      </c>
      <c r="AK308" s="43">
        <f t="shared" si="632"/>
        <v>5887.3868928</v>
      </c>
      <c r="AT308" s="11">
        <v>2536</v>
      </c>
      <c r="AU308" s="12">
        <v>1.728</v>
      </c>
      <c r="AV308" s="11">
        <v>1</v>
      </c>
      <c r="AW308" s="11">
        <v>0</v>
      </c>
      <c r="AX308" s="13">
        <f t="shared" si="633"/>
        <v>4382.208</v>
      </c>
      <c r="AY308" s="11">
        <v>1</v>
      </c>
      <c r="AZ308" s="11">
        <v>0.95</v>
      </c>
      <c r="BA308" s="11">
        <v>2.09</v>
      </c>
      <c r="BB308" s="42">
        <f t="shared" si="634"/>
        <v>2.9855</v>
      </c>
      <c r="BC308" s="11">
        <v>0.9</v>
      </c>
      <c r="BD308" s="9">
        <v>0.5</v>
      </c>
      <c r="BE308" s="43">
        <f t="shared" si="635"/>
        <v>5887.3868928</v>
      </c>
      <c r="BN308" s="11">
        <v>2536</v>
      </c>
      <c r="BO308" s="12">
        <v>1.728</v>
      </c>
      <c r="BP308" s="11">
        <v>1</v>
      </c>
      <c r="BQ308" s="11">
        <v>0</v>
      </c>
      <c r="BR308" s="13">
        <f t="shared" si="636"/>
        <v>4382.208</v>
      </c>
      <c r="BS308" s="11">
        <v>1</v>
      </c>
      <c r="BT308" s="11">
        <v>0.95</v>
      </c>
      <c r="BU308" s="11">
        <v>2.09</v>
      </c>
      <c r="BV308" s="42">
        <f t="shared" si="637"/>
        <v>2.9855</v>
      </c>
      <c r="BW308" s="11">
        <v>0.9</v>
      </c>
      <c r="BX308" s="9">
        <v>0.5</v>
      </c>
      <c r="BY308" s="43">
        <f t="shared" si="638"/>
        <v>5887.3868928</v>
      </c>
      <c r="CH308" s="11">
        <v>2536</v>
      </c>
      <c r="CI308" s="12">
        <v>1.728</v>
      </c>
      <c r="CJ308" s="11">
        <v>1</v>
      </c>
      <c r="CK308" s="11">
        <v>0</v>
      </c>
      <c r="CL308" s="13">
        <f t="shared" si="639"/>
        <v>4382.208</v>
      </c>
      <c r="CM308" s="11">
        <v>1</v>
      </c>
      <c r="CN308" s="11">
        <v>0.95</v>
      </c>
      <c r="CO308" s="11">
        <v>2.09</v>
      </c>
      <c r="CP308" s="42">
        <f t="shared" si="640"/>
        <v>2.9855</v>
      </c>
      <c r="CQ308" s="11">
        <v>0.9</v>
      </c>
      <c r="CR308" s="9">
        <v>0.5</v>
      </c>
      <c r="CS308" s="43">
        <f t="shared" si="641"/>
        <v>5887.3868928</v>
      </c>
      <c r="DB308" s="11">
        <v>2536</v>
      </c>
      <c r="DC308" s="12">
        <v>1.728</v>
      </c>
      <c r="DD308" s="11">
        <v>1</v>
      </c>
      <c r="DE308" s="11">
        <v>0</v>
      </c>
      <c r="DF308" s="13">
        <f t="shared" si="642"/>
        <v>4382.208</v>
      </c>
      <c r="DG308" s="11">
        <v>1</v>
      </c>
      <c r="DH308" s="11">
        <v>0.95</v>
      </c>
      <c r="DI308" s="11">
        <v>2.09</v>
      </c>
      <c r="DJ308" s="42">
        <f t="shared" si="643"/>
        <v>2.9855</v>
      </c>
      <c r="DK308" s="11">
        <v>0.9</v>
      </c>
      <c r="DL308" s="9">
        <v>0.5</v>
      </c>
      <c r="DM308" s="43">
        <f t="shared" si="644"/>
        <v>5887.3868928</v>
      </c>
      <c r="DV308" s="11">
        <v>2536</v>
      </c>
      <c r="DW308" s="12">
        <v>1.728</v>
      </c>
      <c r="DX308" s="11">
        <v>1</v>
      </c>
      <c r="DY308" s="11">
        <v>0</v>
      </c>
      <c r="DZ308" s="13">
        <f t="shared" si="645"/>
        <v>4382.208</v>
      </c>
      <c r="EA308" s="11">
        <v>1</v>
      </c>
      <c r="EB308" s="11">
        <v>0.95</v>
      </c>
      <c r="EC308" s="11">
        <v>2.91</v>
      </c>
      <c r="ED308" s="42">
        <f t="shared" si="646"/>
        <v>3.7645</v>
      </c>
      <c r="EE308" s="11">
        <v>0.9</v>
      </c>
      <c r="EF308" s="9">
        <v>0.5</v>
      </c>
      <c r="EG308" s="43">
        <f t="shared" si="647"/>
        <v>7423.5699072</v>
      </c>
    </row>
    <row r="309" s="1" customFormat="1" customHeight="1" spans="6:137">
      <c r="F309" s="11">
        <v>2536</v>
      </c>
      <c r="G309" s="12">
        <v>1.728</v>
      </c>
      <c r="H309" s="11">
        <v>1</v>
      </c>
      <c r="I309" s="11">
        <v>0</v>
      </c>
      <c r="J309" s="13">
        <f t="shared" si="627"/>
        <v>4382.208</v>
      </c>
      <c r="K309" s="11">
        <v>1</v>
      </c>
      <c r="L309" s="11">
        <v>0.95</v>
      </c>
      <c r="M309" s="11">
        <v>2.09</v>
      </c>
      <c r="N309" s="42">
        <f t="shared" si="628"/>
        <v>2.9855</v>
      </c>
      <c r="O309" s="11">
        <v>0.9</v>
      </c>
      <c r="P309" s="9">
        <v>0.5</v>
      </c>
      <c r="Q309" s="43">
        <f t="shared" si="629"/>
        <v>5887.3868928</v>
      </c>
      <c r="Z309" s="11">
        <v>2536</v>
      </c>
      <c r="AA309" s="12">
        <v>1.728</v>
      </c>
      <c r="AB309" s="11">
        <v>1</v>
      </c>
      <c r="AC309" s="11">
        <v>0</v>
      </c>
      <c r="AD309" s="13">
        <f t="shared" si="630"/>
        <v>4382.208</v>
      </c>
      <c r="AE309" s="11">
        <v>1</v>
      </c>
      <c r="AF309" s="11">
        <v>0.95</v>
      </c>
      <c r="AG309" s="11">
        <v>2.09</v>
      </c>
      <c r="AH309" s="42">
        <f t="shared" si="631"/>
        <v>2.9855</v>
      </c>
      <c r="AI309" s="11">
        <v>0.9</v>
      </c>
      <c r="AJ309" s="9">
        <v>0.5</v>
      </c>
      <c r="AK309" s="43">
        <f t="shared" si="632"/>
        <v>5887.3868928</v>
      </c>
      <c r="AT309" s="11">
        <v>2536</v>
      </c>
      <c r="AU309" s="12">
        <v>1.728</v>
      </c>
      <c r="AV309" s="11">
        <v>1</v>
      </c>
      <c r="AW309" s="11">
        <v>0</v>
      </c>
      <c r="AX309" s="13">
        <f t="shared" si="633"/>
        <v>4382.208</v>
      </c>
      <c r="AY309" s="11">
        <v>1</v>
      </c>
      <c r="AZ309" s="11">
        <v>0.95</v>
      </c>
      <c r="BA309" s="11">
        <v>2.09</v>
      </c>
      <c r="BB309" s="42">
        <f t="shared" si="634"/>
        <v>2.9855</v>
      </c>
      <c r="BC309" s="11">
        <v>0.9</v>
      </c>
      <c r="BD309" s="9">
        <v>0.5</v>
      </c>
      <c r="BE309" s="43">
        <f t="shared" si="635"/>
        <v>5887.3868928</v>
      </c>
      <c r="BN309" s="11">
        <v>2536</v>
      </c>
      <c r="BO309" s="12">
        <v>1.728</v>
      </c>
      <c r="BP309" s="11">
        <v>1</v>
      </c>
      <c r="BQ309" s="11">
        <v>0</v>
      </c>
      <c r="BR309" s="13">
        <f t="shared" si="636"/>
        <v>4382.208</v>
      </c>
      <c r="BS309" s="11">
        <v>1</v>
      </c>
      <c r="BT309" s="11">
        <v>0.95</v>
      </c>
      <c r="BU309" s="11">
        <v>2.09</v>
      </c>
      <c r="BV309" s="42">
        <f t="shared" si="637"/>
        <v>2.9855</v>
      </c>
      <c r="BW309" s="11">
        <v>0.9</v>
      </c>
      <c r="BX309" s="9">
        <v>0.5</v>
      </c>
      <c r="BY309" s="43">
        <f t="shared" si="638"/>
        <v>5887.3868928</v>
      </c>
      <c r="CH309" s="11">
        <v>2536</v>
      </c>
      <c r="CI309" s="12">
        <v>1.728</v>
      </c>
      <c r="CJ309" s="11">
        <v>1</v>
      </c>
      <c r="CK309" s="11">
        <v>0</v>
      </c>
      <c r="CL309" s="13">
        <f t="shared" si="639"/>
        <v>4382.208</v>
      </c>
      <c r="CM309" s="11">
        <v>1</v>
      </c>
      <c r="CN309" s="11">
        <v>0.95</v>
      </c>
      <c r="CO309" s="11">
        <v>2.09</v>
      </c>
      <c r="CP309" s="42">
        <f t="shared" si="640"/>
        <v>2.9855</v>
      </c>
      <c r="CQ309" s="11">
        <v>0.9</v>
      </c>
      <c r="CR309" s="9">
        <v>0.5</v>
      </c>
      <c r="CS309" s="43">
        <f t="shared" si="641"/>
        <v>5887.3868928</v>
      </c>
      <c r="DB309" s="11">
        <v>2536</v>
      </c>
      <c r="DC309" s="12">
        <v>1.728</v>
      </c>
      <c r="DD309" s="11">
        <v>1</v>
      </c>
      <c r="DE309" s="11">
        <v>0</v>
      </c>
      <c r="DF309" s="13">
        <f t="shared" si="642"/>
        <v>4382.208</v>
      </c>
      <c r="DG309" s="11">
        <v>1</v>
      </c>
      <c r="DH309" s="11">
        <v>0.95</v>
      </c>
      <c r="DI309" s="11">
        <v>2.09</v>
      </c>
      <c r="DJ309" s="42">
        <f t="shared" si="643"/>
        <v>2.9855</v>
      </c>
      <c r="DK309" s="11">
        <v>0.9</v>
      </c>
      <c r="DL309" s="9">
        <v>0.5</v>
      </c>
      <c r="DM309" s="43">
        <f t="shared" si="644"/>
        <v>5887.3868928</v>
      </c>
      <c r="DV309" s="11">
        <v>2536</v>
      </c>
      <c r="DW309" s="12">
        <v>1.728</v>
      </c>
      <c r="DX309" s="11">
        <v>1</v>
      </c>
      <c r="DY309" s="11">
        <v>0</v>
      </c>
      <c r="DZ309" s="13">
        <f t="shared" si="645"/>
        <v>4382.208</v>
      </c>
      <c r="EA309" s="11">
        <v>1</v>
      </c>
      <c r="EB309" s="11">
        <v>0.95</v>
      </c>
      <c r="EC309" s="11">
        <v>2.91</v>
      </c>
      <c r="ED309" s="42">
        <f t="shared" si="646"/>
        <v>3.7645</v>
      </c>
      <c r="EE309" s="11">
        <v>0.9</v>
      </c>
      <c r="EF309" s="9">
        <v>0.5</v>
      </c>
      <c r="EG309" s="43">
        <f t="shared" si="647"/>
        <v>7423.5699072</v>
      </c>
    </row>
    <row r="310" s="1" customFormat="1" customHeight="1" spans="6:137">
      <c r="F310" s="11">
        <v>2536</v>
      </c>
      <c r="G310" s="12">
        <v>1.728</v>
      </c>
      <c r="H310" s="11">
        <v>1</v>
      </c>
      <c r="I310" s="11">
        <v>0</v>
      </c>
      <c r="J310" s="13">
        <f t="shared" si="627"/>
        <v>4382.208</v>
      </c>
      <c r="K310" s="11">
        <v>1</v>
      </c>
      <c r="L310" s="11">
        <v>0.95</v>
      </c>
      <c r="M310" s="11">
        <v>2.09</v>
      </c>
      <c r="N310" s="42">
        <f t="shared" si="628"/>
        <v>2.9855</v>
      </c>
      <c r="O310" s="11">
        <v>0.9</v>
      </c>
      <c r="P310" s="9">
        <v>0.5</v>
      </c>
      <c r="Q310" s="43">
        <f t="shared" si="629"/>
        <v>5887.3868928</v>
      </c>
      <c r="Z310" s="11">
        <v>2536</v>
      </c>
      <c r="AA310" s="12">
        <v>1.728</v>
      </c>
      <c r="AB310" s="11">
        <v>1</v>
      </c>
      <c r="AC310" s="11">
        <v>0</v>
      </c>
      <c r="AD310" s="13">
        <f t="shared" si="630"/>
        <v>4382.208</v>
      </c>
      <c r="AE310" s="11">
        <v>1</v>
      </c>
      <c r="AF310" s="11">
        <v>0.95</v>
      </c>
      <c r="AG310" s="11">
        <v>2.09</v>
      </c>
      <c r="AH310" s="42">
        <f t="shared" si="631"/>
        <v>2.9855</v>
      </c>
      <c r="AI310" s="11">
        <v>0.9</v>
      </c>
      <c r="AJ310" s="9">
        <v>0.5</v>
      </c>
      <c r="AK310" s="43">
        <f t="shared" si="632"/>
        <v>5887.3868928</v>
      </c>
      <c r="AT310" s="11">
        <v>2536</v>
      </c>
      <c r="AU310" s="12">
        <v>1.728</v>
      </c>
      <c r="AV310" s="11">
        <v>1</v>
      </c>
      <c r="AW310" s="11">
        <v>0</v>
      </c>
      <c r="AX310" s="13">
        <f t="shared" si="633"/>
        <v>4382.208</v>
      </c>
      <c r="AY310" s="11">
        <v>1</v>
      </c>
      <c r="AZ310" s="11">
        <v>0.95</v>
      </c>
      <c r="BA310" s="11">
        <v>2.09</v>
      </c>
      <c r="BB310" s="42">
        <f t="shared" si="634"/>
        <v>2.9855</v>
      </c>
      <c r="BC310" s="11">
        <v>0.9</v>
      </c>
      <c r="BD310" s="9">
        <v>0.5</v>
      </c>
      <c r="BE310" s="43">
        <f t="shared" si="635"/>
        <v>5887.3868928</v>
      </c>
      <c r="BN310" s="11">
        <v>2536</v>
      </c>
      <c r="BO310" s="12">
        <v>1.728</v>
      </c>
      <c r="BP310" s="11">
        <v>1</v>
      </c>
      <c r="BQ310" s="11">
        <v>0</v>
      </c>
      <c r="BR310" s="13">
        <f t="shared" si="636"/>
        <v>4382.208</v>
      </c>
      <c r="BS310" s="11">
        <v>1</v>
      </c>
      <c r="BT310" s="11">
        <v>0.95</v>
      </c>
      <c r="BU310" s="11">
        <v>2.09</v>
      </c>
      <c r="BV310" s="42">
        <f t="shared" si="637"/>
        <v>2.9855</v>
      </c>
      <c r="BW310" s="11">
        <v>0.9</v>
      </c>
      <c r="BX310" s="9">
        <v>0.5</v>
      </c>
      <c r="BY310" s="43">
        <f t="shared" si="638"/>
        <v>5887.3868928</v>
      </c>
      <c r="CH310" s="11">
        <v>2536</v>
      </c>
      <c r="CI310" s="12">
        <v>1.728</v>
      </c>
      <c r="CJ310" s="11">
        <v>1</v>
      </c>
      <c r="CK310" s="11">
        <v>0</v>
      </c>
      <c r="CL310" s="13">
        <f t="shared" si="639"/>
        <v>4382.208</v>
      </c>
      <c r="CM310" s="11">
        <v>1</v>
      </c>
      <c r="CN310" s="11">
        <v>0.95</v>
      </c>
      <c r="CO310" s="11">
        <v>2.09</v>
      </c>
      <c r="CP310" s="42">
        <f t="shared" si="640"/>
        <v>2.9855</v>
      </c>
      <c r="CQ310" s="11">
        <v>0.9</v>
      </c>
      <c r="CR310" s="9">
        <v>0.5</v>
      </c>
      <c r="CS310" s="43">
        <f t="shared" si="641"/>
        <v>5887.3868928</v>
      </c>
      <c r="DB310" s="11">
        <v>2536</v>
      </c>
      <c r="DC310" s="12">
        <v>1.728</v>
      </c>
      <c r="DD310" s="11">
        <v>1</v>
      </c>
      <c r="DE310" s="11">
        <v>0</v>
      </c>
      <c r="DF310" s="13">
        <f t="shared" si="642"/>
        <v>4382.208</v>
      </c>
      <c r="DG310" s="11">
        <v>1</v>
      </c>
      <c r="DH310" s="11">
        <v>0.95</v>
      </c>
      <c r="DI310" s="11">
        <v>2.09</v>
      </c>
      <c r="DJ310" s="42">
        <f t="shared" si="643"/>
        <v>2.9855</v>
      </c>
      <c r="DK310" s="11">
        <v>0.9</v>
      </c>
      <c r="DL310" s="9">
        <v>0.5</v>
      </c>
      <c r="DM310" s="43">
        <f t="shared" si="644"/>
        <v>5887.3868928</v>
      </c>
      <c r="DV310" s="11">
        <v>2536</v>
      </c>
      <c r="DW310" s="12">
        <v>1.728</v>
      </c>
      <c r="DX310" s="11">
        <v>1</v>
      </c>
      <c r="DY310" s="11">
        <v>0</v>
      </c>
      <c r="DZ310" s="13">
        <f t="shared" si="645"/>
        <v>4382.208</v>
      </c>
      <c r="EA310" s="11">
        <v>1</v>
      </c>
      <c r="EB310" s="11">
        <v>0.95</v>
      </c>
      <c r="EC310" s="11">
        <v>2.91</v>
      </c>
      <c r="ED310" s="42">
        <f t="shared" si="646"/>
        <v>3.7645</v>
      </c>
      <c r="EE310" s="11">
        <v>0.9</v>
      </c>
      <c r="EF310" s="9">
        <v>0.5</v>
      </c>
      <c r="EG310" s="43">
        <f t="shared" si="647"/>
        <v>7423.5699072</v>
      </c>
    </row>
    <row r="311" s="1" customFormat="1" customHeight="1" spans="6:137">
      <c r="F311" s="11">
        <v>2536</v>
      </c>
      <c r="G311" s="12">
        <v>1.728</v>
      </c>
      <c r="H311" s="11">
        <v>1</v>
      </c>
      <c r="I311" s="11">
        <v>0</v>
      </c>
      <c r="J311" s="13">
        <f t="shared" si="627"/>
        <v>4382.208</v>
      </c>
      <c r="K311" s="11">
        <v>1</v>
      </c>
      <c r="L311" s="11">
        <v>0.95</v>
      </c>
      <c r="M311" s="11">
        <v>2.09</v>
      </c>
      <c r="N311" s="42">
        <f t="shared" si="628"/>
        <v>2.9855</v>
      </c>
      <c r="O311" s="11">
        <v>0.9</v>
      </c>
      <c r="P311" s="9">
        <v>0.5</v>
      </c>
      <c r="Q311" s="43">
        <f t="shared" si="629"/>
        <v>5887.3868928</v>
      </c>
      <c r="Z311" s="11">
        <v>2536</v>
      </c>
      <c r="AA311" s="12">
        <v>1.728</v>
      </c>
      <c r="AB311" s="11">
        <v>1</v>
      </c>
      <c r="AC311" s="11">
        <v>0</v>
      </c>
      <c r="AD311" s="13">
        <f t="shared" si="630"/>
        <v>4382.208</v>
      </c>
      <c r="AE311" s="11">
        <v>1</v>
      </c>
      <c r="AF311" s="11">
        <v>0.95</v>
      </c>
      <c r="AG311" s="11">
        <v>2.09</v>
      </c>
      <c r="AH311" s="42">
        <f t="shared" si="631"/>
        <v>2.9855</v>
      </c>
      <c r="AI311" s="11">
        <v>0.9</v>
      </c>
      <c r="AJ311" s="9">
        <v>0.5</v>
      </c>
      <c r="AK311" s="43">
        <f t="shared" si="632"/>
        <v>5887.3868928</v>
      </c>
      <c r="AT311" s="11">
        <v>2536</v>
      </c>
      <c r="AU311" s="12">
        <v>1.728</v>
      </c>
      <c r="AV311" s="11">
        <v>1</v>
      </c>
      <c r="AW311" s="11">
        <v>0</v>
      </c>
      <c r="AX311" s="13">
        <f t="shared" si="633"/>
        <v>4382.208</v>
      </c>
      <c r="AY311" s="11">
        <v>1</v>
      </c>
      <c r="AZ311" s="11">
        <v>0.95</v>
      </c>
      <c r="BA311" s="11">
        <v>2.09</v>
      </c>
      <c r="BB311" s="42">
        <f t="shared" si="634"/>
        <v>2.9855</v>
      </c>
      <c r="BC311" s="11">
        <v>0.9</v>
      </c>
      <c r="BD311" s="9">
        <v>0.5</v>
      </c>
      <c r="BE311" s="43">
        <f t="shared" si="635"/>
        <v>5887.3868928</v>
      </c>
      <c r="BN311" s="11">
        <v>2536</v>
      </c>
      <c r="BO311" s="12">
        <v>1.728</v>
      </c>
      <c r="BP311" s="11">
        <v>1</v>
      </c>
      <c r="BQ311" s="11">
        <v>0</v>
      </c>
      <c r="BR311" s="13">
        <f t="shared" si="636"/>
        <v>4382.208</v>
      </c>
      <c r="BS311" s="11">
        <v>1</v>
      </c>
      <c r="BT311" s="11">
        <v>0.95</v>
      </c>
      <c r="BU311" s="11">
        <v>2.09</v>
      </c>
      <c r="BV311" s="42">
        <f t="shared" si="637"/>
        <v>2.9855</v>
      </c>
      <c r="BW311" s="11">
        <v>0.9</v>
      </c>
      <c r="BX311" s="9">
        <v>0.5</v>
      </c>
      <c r="BY311" s="43">
        <f t="shared" si="638"/>
        <v>5887.3868928</v>
      </c>
      <c r="CH311" s="11">
        <v>2536</v>
      </c>
      <c r="CI311" s="12">
        <v>1.728</v>
      </c>
      <c r="CJ311" s="11">
        <v>1</v>
      </c>
      <c r="CK311" s="11">
        <v>0</v>
      </c>
      <c r="CL311" s="13">
        <f t="shared" si="639"/>
        <v>4382.208</v>
      </c>
      <c r="CM311" s="11">
        <v>1</v>
      </c>
      <c r="CN311" s="11">
        <v>0.95</v>
      </c>
      <c r="CO311" s="11">
        <v>2.09</v>
      </c>
      <c r="CP311" s="42">
        <f t="shared" si="640"/>
        <v>2.9855</v>
      </c>
      <c r="CQ311" s="11">
        <v>0.9</v>
      </c>
      <c r="CR311" s="9">
        <v>0.5</v>
      </c>
      <c r="CS311" s="43">
        <f t="shared" si="641"/>
        <v>5887.3868928</v>
      </c>
      <c r="DB311" s="11">
        <v>2536</v>
      </c>
      <c r="DC311" s="12">
        <v>1.728</v>
      </c>
      <c r="DD311" s="11">
        <v>1</v>
      </c>
      <c r="DE311" s="11">
        <v>0</v>
      </c>
      <c r="DF311" s="13">
        <f t="shared" si="642"/>
        <v>4382.208</v>
      </c>
      <c r="DG311" s="11">
        <v>1</v>
      </c>
      <c r="DH311" s="11">
        <v>0.95</v>
      </c>
      <c r="DI311" s="11">
        <v>2.09</v>
      </c>
      <c r="DJ311" s="42">
        <f t="shared" si="643"/>
        <v>2.9855</v>
      </c>
      <c r="DK311" s="11">
        <v>0.9</v>
      </c>
      <c r="DL311" s="9">
        <v>0.5</v>
      </c>
      <c r="DM311" s="43">
        <f t="shared" si="644"/>
        <v>5887.3868928</v>
      </c>
      <c r="DV311" s="11">
        <v>2536</v>
      </c>
      <c r="DW311" s="12">
        <v>1.728</v>
      </c>
      <c r="DX311" s="11">
        <v>1</v>
      </c>
      <c r="DY311" s="11">
        <v>0</v>
      </c>
      <c r="DZ311" s="13">
        <f t="shared" si="645"/>
        <v>4382.208</v>
      </c>
      <c r="EA311" s="11">
        <v>1</v>
      </c>
      <c r="EB311" s="11">
        <v>0.95</v>
      </c>
      <c r="EC311" s="11">
        <v>2.91</v>
      </c>
      <c r="ED311" s="42">
        <f t="shared" si="646"/>
        <v>3.7645</v>
      </c>
      <c r="EE311" s="11">
        <v>0.9</v>
      </c>
      <c r="EF311" s="9">
        <v>0.5</v>
      </c>
      <c r="EG311" s="43">
        <f t="shared" si="647"/>
        <v>7423.5699072</v>
      </c>
    </row>
    <row r="312" s="1" customFormat="1" customHeight="1" spans="6:137">
      <c r="F312" s="11">
        <v>2536</v>
      </c>
      <c r="G312" s="12">
        <v>1.55</v>
      </c>
      <c r="H312" s="11">
        <v>1</v>
      </c>
      <c r="I312" s="11">
        <v>0</v>
      </c>
      <c r="J312" s="13">
        <f t="shared" si="627"/>
        <v>3930.8</v>
      </c>
      <c r="K312" s="11">
        <v>1</v>
      </c>
      <c r="L312" s="11">
        <v>0.95</v>
      </c>
      <c r="M312" s="11">
        <v>2.09</v>
      </c>
      <c r="N312" s="42">
        <f t="shared" si="628"/>
        <v>2.9855</v>
      </c>
      <c r="O312" s="11">
        <v>0.9</v>
      </c>
      <c r="P312" s="9">
        <v>0.5</v>
      </c>
      <c r="Q312" s="43">
        <f t="shared" si="629"/>
        <v>5280.93153</v>
      </c>
      <c r="Z312" s="11">
        <v>2536</v>
      </c>
      <c r="AA312" s="12">
        <v>1.55</v>
      </c>
      <c r="AB312" s="11">
        <v>1</v>
      </c>
      <c r="AC312" s="11">
        <v>0</v>
      </c>
      <c r="AD312" s="13">
        <f t="shared" si="630"/>
        <v>3930.8</v>
      </c>
      <c r="AE312" s="11">
        <v>1</v>
      </c>
      <c r="AF312" s="11">
        <v>0.95</v>
      </c>
      <c r="AG312" s="11">
        <v>2.09</v>
      </c>
      <c r="AH312" s="42">
        <f t="shared" si="631"/>
        <v>2.9855</v>
      </c>
      <c r="AI312" s="11">
        <v>0.9</v>
      </c>
      <c r="AJ312" s="9">
        <v>0.5</v>
      </c>
      <c r="AK312" s="43">
        <f t="shared" si="632"/>
        <v>5280.93153</v>
      </c>
      <c r="AT312" s="11">
        <v>2536</v>
      </c>
      <c r="AU312" s="12">
        <v>1.55</v>
      </c>
      <c r="AV312" s="11">
        <v>1</v>
      </c>
      <c r="AW312" s="11">
        <v>0</v>
      </c>
      <c r="AX312" s="13">
        <f t="shared" si="633"/>
        <v>3930.8</v>
      </c>
      <c r="AY312" s="11">
        <v>1</v>
      </c>
      <c r="AZ312" s="11">
        <v>0.95</v>
      </c>
      <c r="BA312" s="11">
        <v>2.09</v>
      </c>
      <c r="BB312" s="42">
        <f t="shared" si="634"/>
        <v>2.9855</v>
      </c>
      <c r="BC312" s="11">
        <v>0.9</v>
      </c>
      <c r="BD312" s="9">
        <v>0.5</v>
      </c>
      <c r="BE312" s="43">
        <f t="shared" si="635"/>
        <v>5280.93153</v>
      </c>
      <c r="BN312" s="11">
        <v>2536</v>
      </c>
      <c r="BO312" s="12">
        <v>1.55</v>
      </c>
      <c r="BP312" s="11">
        <v>1</v>
      </c>
      <c r="BQ312" s="11">
        <v>0</v>
      </c>
      <c r="BR312" s="13">
        <f t="shared" si="636"/>
        <v>3930.8</v>
      </c>
      <c r="BS312" s="11">
        <v>1</v>
      </c>
      <c r="BT312" s="11">
        <v>0.95</v>
      </c>
      <c r="BU312" s="11">
        <v>2.09</v>
      </c>
      <c r="BV312" s="42">
        <f t="shared" si="637"/>
        <v>2.9855</v>
      </c>
      <c r="BW312" s="11">
        <v>0.9</v>
      </c>
      <c r="BX312" s="9">
        <v>0.5</v>
      </c>
      <c r="BY312" s="43">
        <f t="shared" si="638"/>
        <v>5280.93153</v>
      </c>
      <c r="CH312" s="11">
        <v>2536</v>
      </c>
      <c r="CI312" s="12">
        <v>1.55</v>
      </c>
      <c r="CJ312" s="11">
        <v>1</v>
      </c>
      <c r="CK312" s="11">
        <v>0</v>
      </c>
      <c r="CL312" s="13">
        <f t="shared" si="639"/>
        <v>3930.8</v>
      </c>
      <c r="CM312" s="11">
        <v>1</v>
      </c>
      <c r="CN312" s="11">
        <v>0.95</v>
      </c>
      <c r="CO312" s="11">
        <v>2.09</v>
      </c>
      <c r="CP312" s="42">
        <f t="shared" si="640"/>
        <v>2.9855</v>
      </c>
      <c r="CQ312" s="11">
        <v>0.9</v>
      </c>
      <c r="CR312" s="9">
        <v>0.5</v>
      </c>
      <c r="CS312" s="43">
        <f t="shared" si="641"/>
        <v>5280.93153</v>
      </c>
      <c r="DB312" s="11">
        <v>2536</v>
      </c>
      <c r="DC312" s="12">
        <v>1.55</v>
      </c>
      <c r="DD312" s="11">
        <v>1</v>
      </c>
      <c r="DE312" s="11">
        <v>0</v>
      </c>
      <c r="DF312" s="13">
        <f t="shared" si="642"/>
        <v>3930.8</v>
      </c>
      <c r="DG312" s="11">
        <v>1</v>
      </c>
      <c r="DH312" s="11">
        <v>0.95</v>
      </c>
      <c r="DI312" s="11">
        <v>2.09</v>
      </c>
      <c r="DJ312" s="42">
        <f t="shared" si="643"/>
        <v>2.9855</v>
      </c>
      <c r="DK312" s="11">
        <v>0.9</v>
      </c>
      <c r="DL312" s="9">
        <v>0.5</v>
      </c>
      <c r="DM312" s="43">
        <f t="shared" si="644"/>
        <v>5280.93153</v>
      </c>
      <c r="DV312" s="11">
        <v>2536</v>
      </c>
      <c r="DW312" s="12">
        <v>1.55</v>
      </c>
      <c r="DX312" s="11">
        <v>1</v>
      </c>
      <c r="DY312" s="11">
        <v>0</v>
      </c>
      <c r="DZ312" s="13">
        <f t="shared" si="645"/>
        <v>3930.8</v>
      </c>
      <c r="EA312" s="11">
        <v>1</v>
      </c>
      <c r="EB312" s="11">
        <v>0.95</v>
      </c>
      <c r="EC312" s="11">
        <v>2.91</v>
      </c>
      <c r="ED312" s="42">
        <f t="shared" si="646"/>
        <v>3.7645</v>
      </c>
      <c r="EE312" s="11">
        <v>0.9</v>
      </c>
      <c r="EF312" s="9">
        <v>0.5</v>
      </c>
      <c r="EG312" s="43">
        <f t="shared" si="647"/>
        <v>6658.87347</v>
      </c>
    </row>
    <row r="313" s="1" customFormat="1" customHeight="1" spans="6:137">
      <c r="F313" s="11">
        <v>2536</v>
      </c>
      <c r="G313" s="12">
        <v>12.18</v>
      </c>
      <c r="H313" s="11">
        <v>1</v>
      </c>
      <c r="I313" s="11">
        <v>0</v>
      </c>
      <c r="J313" s="13">
        <f t="shared" si="627"/>
        <v>30888.48</v>
      </c>
      <c r="K313" s="11">
        <v>1</v>
      </c>
      <c r="L313" s="11">
        <v>0.95</v>
      </c>
      <c r="M313" s="11">
        <v>2.09</v>
      </c>
      <c r="N313" s="42">
        <f t="shared" si="628"/>
        <v>2.9855</v>
      </c>
      <c r="O313" s="11">
        <v>0.9</v>
      </c>
      <c r="P313" s="9">
        <v>0.5</v>
      </c>
      <c r="Q313" s="43">
        <f t="shared" si="629"/>
        <v>41497.900668</v>
      </c>
      <c r="Z313" s="11">
        <v>2536</v>
      </c>
      <c r="AA313" s="12">
        <v>12.18</v>
      </c>
      <c r="AB313" s="11">
        <v>1</v>
      </c>
      <c r="AC313" s="11">
        <v>0</v>
      </c>
      <c r="AD313" s="13">
        <f t="shared" si="630"/>
        <v>30888.48</v>
      </c>
      <c r="AE313" s="11">
        <v>1</v>
      </c>
      <c r="AF313" s="11">
        <v>0.95</v>
      </c>
      <c r="AG313" s="11">
        <v>2.09</v>
      </c>
      <c r="AH313" s="42">
        <f t="shared" si="631"/>
        <v>2.9855</v>
      </c>
      <c r="AI313" s="11">
        <v>0.9</v>
      </c>
      <c r="AJ313" s="9">
        <v>0.5</v>
      </c>
      <c r="AK313" s="43">
        <f t="shared" si="632"/>
        <v>41497.900668</v>
      </c>
      <c r="AT313" s="11">
        <v>2536</v>
      </c>
      <c r="AU313" s="12">
        <v>12.18</v>
      </c>
      <c r="AV313" s="11">
        <v>1</v>
      </c>
      <c r="AW313" s="11">
        <v>0</v>
      </c>
      <c r="AX313" s="13">
        <f t="shared" si="633"/>
        <v>30888.48</v>
      </c>
      <c r="AY313" s="11">
        <v>1</v>
      </c>
      <c r="AZ313" s="11">
        <v>0.95</v>
      </c>
      <c r="BA313" s="11">
        <v>2.09</v>
      </c>
      <c r="BB313" s="42">
        <f t="shared" si="634"/>
        <v>2.9855</v>
      </c>
      <c r="BC313" s="11">
        <v>0.9</v>
      </c>
      <c r="BD313" s="9">
        <v>0.5</v>
      </c>
      <c r="BE313" s="43">
        <f t="shared" si="635"/>
        <v>41497.900668</v>
      </c>
      <c r="BN313" s="11">
        <v>2536</v>
      </c>
      <c r="BO313" s="12">
        <v>12.18</v>
      </c>
      <c r="BP313" s="11">
        <v>1</v>
      </c>
      <c r="BQ313" s="11">
        <v>0</v>
      </c>
      <c r="BR313" s="13">
        <f t="shared" si="636"/>
        <v>30888.48</v>
      </c>
      <c r="BS313" s="11">
        <v>1</v>
      </c>
      <c r="BT313" s="11">
        <v>0.95</v>
      </c>
      <c r="BU313" s="11">
        <v>2.09</v>
      </c>
      <c r="BV313" s="42">
        <f t="shared" si="637"/>
        <v>2.9855</v>
      </c>
      <c r="BW313" s="11">
        <v>0.9</v>
      </c>
      <c r="BX313" s="9">
        <v>0.5</v>
      </c>
      <c r="BY313" s="43">
        <f t="shared" si="638"/>
        <v>41497.900668</v>
      </c>
      <c r="CH313" s="11">
        <v>2536</v>
      </c>
      <c r="CI313" s="12">
        <v>12.18</v>
      </c>
      <c r="CJ313" s="11">
        <v>1</v>
      </c>
      <c r="CK313" s="11">
        <v>0</v>
      </c>
      <c r="CL313" s="13">
        <f t="shared" si="639"/>
        <v>30888.48</v>
      </c>
      <c r="CM313" s="11">
        <v>1</v>
      </c>
      <c r="CN313" s="11">
        <v>0.95</v>
      </c>
      <c r="CO313" s="11">
        <v>2.09</v>
      </c>
      <c r="CP313" s="42">
        <f t="shared" si="640"/>
        <v>2.9855</v>
      </c>
      <c r="CQ313" s="11">
        <v>0.9</v>
      </c>
      <c r="CR313" s="9">
        <v>0.5</v>
      </c>
      <c r="CS313" s="43">
        <f t="shared" si="641"/>
        <v>41497.900668</v>
      </c>
      <c r="DB313" s="11">
        <v>2536</v>
      </c>
      <c r="DC313" s="12">
        <v>12.18</v>
      </c>
      <c r="DD313" s="11">
        <v>1</v>
      </c>
      <c r="DE313" s="11">
        <v>0</v>
      </c>
      <c r="DF313" s="13">
        <f t="shared" si="642"/>
        <v>30888.48</v>
      </c>
      <c r="DG313" s="11">
        <v>1</v>
      </c>
      <c r="DH313" s="11">
        <v>0.95</v>
      </c>
      <c r="DI313" s="11">
        <v>2.09</v>
      </c>
      <c r="DJ313" s="42">
        <f t="shared" si="643"/>
        <v>2.9855</v>
      </c>
      <c r="DK313" s="11">
        <v>0.9</v>
      </c>
      <c r="DL313" s="9">
        <v>0.5</v>
      </c>
      <c r="DM313" s="43">
        <f t="shared" si="644"/>
        <v>41497.900668</v>
      </c>
      <c r="DV313" s="11">
        <v>2536</v>
      </c>
      <c r="DW313" s="12">
        <v>12.18</v>
      </c>
      <c r="DX313" s="11">
        <v>1</v>
      </c>
      <c r="DY313" s="11">
        <v>0</v>
      </c>
      <c r="DZ313" s="13">
        <f t="shared" si="645"/>
        <v>30888.48</v>
      </c>
      <c r="EA313" s="11">
        <v>1</v>
      </c>
      <c r="EB313" s="11">
        <v>0.95</v>
      </c>
      <c r="EC313" s="11">
        <v>2.91</v>
      </c>
      <c r="ED313" s="42">
        <f t="shared" si="646"/>
        <v>3.7645</v>
      </c>
      <c r="EE313" s="11">
        <v>0.9</v>
      </c>
      <c r="EF313" s="9">
        <v>0.5</v>
      </c>
      <c r="EG313" s="43">
        <f t="shared" si="647"/>
        <v>52325.857332</v>
      </c>
    </row>
    <row r="314" s="1" customFormat="1" customHeight="1" spans="6:137">
      <c r="F314" s="44" t="s">
        <v>31</v>
      </c>
      <c r="G314" s="45"/>
      <c r="H314" s="45"/>
      <c r="I314" s="45"/>
      <c r="J314" s="45"/>
      <c r="K314" s="45"/>
      <c r="L314" s="45"/>
      <c r="M314" s="46">
        <f>SUM(Q303:Q313)</f>
        <v>107942.2404732</v>
      </c>
      <c r="N314" s="46"/>
      <c r="O314" s="46"/>
      <c r="P314" s="46"/>
      <c r="Q314" s="46"/>
      <c r="R314" s="1"/>
      <c r="S314" s="1"/>
      <c r="T314" s="1"/>
      <c r="U314" s="1"/>
      <c r="V314" s="1"/>
      <c r="W314" s="1"/>
      <c r="X314" s="1"/>
      <c r="Y314" s="1"/>
      <c r="Z314" s="44" t="s">
        <v>31</v>
      </c>
      <c r="AA314" s="45"/>
      <c r="AB314" s="45"/>
      <c r="AC314" s="45"/>
      <c r="AD314" s="45"/>
      <c r="AE314" s="45"/>
      <c r="AF314" s="45"/>
      <c r="AG314" s="46">
        <f>SUM(AK303:AK313)</f>
        <v>107942.2404732</v>
      </c>
      <c r="AH314" s="46"/>
      <c r="AI314" s="46"/>
      <c r="AJ314" s="46"/>
      <c r="AK314" s="46"/>
      <c r="AL314" s="1"/>
      <c r="AM314" s="1"/>
      <c r="AN314" s="1"/>
      <c r="AO314" s="1"/>
      <c r="AP314" s="1"/>
      <c r="AQ314" s="1"/>
      <c r="AR314" s="1"/>
      <c r="AS314" s="1"/>
      <c r="AT314" s="44" t="s">
        <v>31</v>
      </c>
      <c r="AU314" s="45"/>
      <c r="AV314" s="45"/>
      <c r="AW314" s="45"/>
      <c r="AX314" s="45"/>
      <c r="AY314" s="45"/>
      <c r="AZ314" s="45"/>
      <c r="BA314" s="46">
        <f>SUM(BE303:BE313)</f>
        <v>107942.2404732</v>
      </c>
      <c r="BB314" s="46"/>
      <c r="BC314" s="46"/>
      <c r="BD314" s="46"/>
      <c r="BE314" s="46"/>
      <c r="BF314" s="1"/>
      <c r="BG314" s="1"/>
      <c r="BH314" s="1"/>
      <c r="BI314" s="1"/>
      <c r="BJ314" s="1"/>
      <c r="BK314" s="1"/>
      <c r="BL314" s="1"/>
      <c r="BM314" s="1"/>
      <c r="BN314" s="44" t="s">
        <v>31</v>
      </c>
      <c r="BO314" s="45"/>
      <c r="BP314" s="45"/>
      <c r="BQ314" s="45"/>
      <c r="BR314" s="45"/>
      <c r="BS314" s="45"/>
      <c r="BT314" s="45"/>
      <c r="BU314" s="46">
        <f>SUM(BY303:BY313)</f>
        <v>107942.2404732</v>
      </c>
      <c r="BV314" s="46"/>
      <c r="BW314" s="46"/>
      <c r="BX314" s="46"/>
      <c r="BY314" s="46"/>
      <c r="BZ314" s="1"/>
      <c r="CA314" s="1"/>
      <c r="CB314" s="1"/>
      <c r="CC314" s="1"/>
      <c r="CD314" s="1"/>
      <c r="CE314" s="1"/>
      <c r="CF314" s="1"/>
      <c r="CG314" s="1"/>
      <c r="CH314" s="44" t="s">
        <v>31</v>
      </c>
      <c r="CI314" s="45"/>
      <c r="CJ314" s="45"/>
      <c r="CK314" s="45"/>
      <c r="CL314" s="45"/>
      <c r="CM314" s="45"/>
      <c r="CN314" s="45"/>
      <c r="CO314" s="46">
        <f>SUM(CS303:CS313)</f>
        <v>107942.2404732</v>
      </c>
      <c r="CP314" s="46"/>
      <c r="CQ314" s="46"/>
      <c r="CR314" s="46"/>
      <c r="CS314" s="46"/>
      <c r="CT314" s="1"/>
      <c r="CU314" s="1"/>
      <c r="CV314" s="1"/>
      <c r="CW314" s="1"/>
      <c r="CX314" s="1"/>
      <c r="CY314" s="1"/>
      <c r="CZ314" s="1"/>
      <c r="DA314" s="1"/>
      <c r="DB314" s="44" t="s">
        <v>31</v>
      </c>
      <c r="DC314" s="45"/>
      <c r="DD314" s="45"/>
      <c r="DE314" s="45"/>
      <c r="DF314" s="45"/>
      <c r="DG314" s="45"/>
      <c r="DH314" s="45"/>
      <c r="DI314" s="46">
        <f>SUM(DM303:DM313)</f>
        <v>107942.2404732</v>
      </c>
      <c r="DJ314" s="46"/>
      <c r="DK314" s="46"/>
      <c r="DL314" s="46"/>
      <c r="DM314" s="46"/>
      <c r="DN314" s="1"/>
      <c r="DO314" s="1"/>
      <c r="DP314" s="1"/>
      <c r="DQ314" s="1"/>
      <c r="DR314" s="1"/>
      <c r="DS314" s="1"/>
      <c r="DT314" s="1"/>
      <c r="DU314" s="1"/>
      <c r="DV314" s="44" t="s">
        <v>31</v>
      </c>
      <c r="DW314" s="45"/>
      <c r="DX314" s="45"/>
      <c r="DY314" s="45"/>
      <c r="DZ314" s="45"/>
      <c r="EA314" s="45"/>
      <c r="EB314" s="45"/>
      <c r="EC314" s="46">
        <f>SUM(EG303:EG313)</f>
        <v>136107.3737268</v>
      </c>
      <c r="ED314" s="46"/>
      <c r="EE314" s="46"/>
      <c r="EF314" s="46"/>
      <c r="EG314" s="46"/>
    </row>
    <row r="315" s="1" customFormat="1" customHeight="1" spans="6:137">
      <c r="F315" s="45"/>
      <c r="G315" s="45"/>
      <c r="H315" s="45"/>
      <c r="I315" s="45"/>
      <c r="J315" s="45"/>
      <c r="K315" s="45"/>
      <c r="L315" s="45"/>
      <c r="M315" s="46"/>
      <c r="N315" s="46"/>
      <c r="O315" s="46"/>
      <c r="P315" s="46"/>
      <c r="Q315" s="46"/>
      <c r="R315" s="1"/>
      <c r="S315" s="1"/>
      <c r="T315" s="1"/>
      <c r="U315" s="1"/>
      <c r="V315" s="1"/>
      <c r="W315" s="1"/>
      <c r="X315" s="1"/>
      <c r="Y315" s="1"/>
      <c r="Z315" s="45"/>
      <c r="AA315" s="45"/>
      <c r="AB315" s="45"/>
      <c r="AC315" s="45"/>
      <c r="AD315" s="45"/>
      <c r="AE315" s="45"/>
      <c r="AF315" s="45"/>
      <c r="AG315" s="46"/>
      <c r="AH315" s="46"/>
      <c r="AI315" s="46"/>
      <c r="AJ315" s="46"/>
      <c r="AK315" s="46"/>
      <c r="AL315" s="1"/>
      <c r="AM315" s="1"/>
      <c r="AN315" s="1"/>
      <c r="AO315" s="1"/>
      <c r="AP315" s="1"/>
      <c r="AQ315" s="1"/>
      <c r="AR315" s="1"/>
      <c r="AS315" s="1"/>
      <c r="AT315" s="45"/>
      <c r="AU315" s="45"/>
      <c r="AV315" s="45"/>
      <c r="AW315" s="45"/>
      <c r="AX315" s="45"/>
      <c r="AY315" s="45"/>
      <c r="AZ315" s="45"/>
      <c r="BA315" s="46"/>
      <c r="BB315" s="46"/>
      <c r="BC315" s="46"/>
      <c r="BD315" s="46"/>
      <c r="BE315" s="46"/>
      <c r="BF315" s="1"/>
      <c r="BG315" s="1"/>
      <c r="BH315" s="1"/>
      <c r="BI315" s="1"/>
      <c r="BJ315" s="1"/>
      <c r="BK315" s="1"/>
      <c r="BL315" s="1"/>
      <c r="BM315" s="1"/>
      <c r="BN315" s="45"/>
      <c r="BO315" s="45"/>
      <c r="BP315" s="45"/>
      <c r="BQ315" s="45"/>
      <c r="BR315" s="45"/>
      <c r="BS315" s="45"/>
      <c r="BT315" s="45"/>
      <c r="BU315" s="46"/>
      <c r="BV315" s="46"/>
      <c r="BW315" s="46"/>
      <c r="BX315" s="46"/>
      <c r="BY315" s="46"/>
      <c r="BZ315" s="1"/>
      <c r="CA315" s="1"/>
      <c r="CB315" s="1"/>
      <c r="CC315" s="1"/>
      <c r="CD315" s="1"/>
      <c r="CE315" s="1"/>
      <c r="CF315" s="1"/>
      <c r="CG315" s="1"/>
      <c r="CH315" s="45"/>
      <c r="CI315" s="45"/>
      <c r="CJ315" s="45"/>
      <c r="CK315" s="45"/>
      <c r="CL315" s="45"/>
      <c r="CM315" s="45"/>
      <c r="CN315" s="45"/>
      <c r="CO315" s="46"/>
      <c r="CP315" s="46"/>
      <c r="CQ315" s="46"/>
      <c r="CR315" s="46"/>
      <c r="CS315" s="46"/>
      <c r="CT315" s="1"/>
      <c r="CU315" s="1"/>
      <c r="CV315" s="1"/>
      <c r="CW315" s="1"/>
      <c r="CX315" s="1"/>
      <c r="CY315" s="1"/>
      <c r="CZ315" s="1"/>
      <c r="DA315" s="1"/>
      <c r="DB315" s="45"/>
      <c r="DC315" s="45"/>
      <c r="DD315" s="45"/>
      <c r="DE315" s="45"/>
      <c r="DF315" s="45"/>
      <c r="DG315" s="45"/>
      <c r="DH315" s="45"/>
      <c r="DI315" s="46"/>
      <c r="DJ315" s="46"/>
      <c r="DK315" s="46"/>
      <c r="DL315" s="46"/>
      <c r="DM315" s="46"/>
      <c r="DN315" s="1"/>
      <c r="DO315" s="1"/>
      <c r="DP315" s="1"/>
      <c r="DQ315" s="1"/>
      <c r="DR315" s="1"/>
      <c r="DS315" s="1"/>
      <c r="DT315" s="1"/>
      <c r="DU315" s="1"/>
      <c r="DV315" s="45"/>
      <c r="DW315" s="45"/>
      <c r="DX315" s="45"/>
      <c r="DY315" s="45"/>
      <c r="DZ315" s="45"/>
      <c r="EA315" s="45"/>
      <c r="EB315" s="45"/>
      <c r="EC315" s="46"/>
      <c r="ED315" s="46"/>
      <c r="EE315" s="46"/>
      <c r="EF315" s="46"/>
      <c r="EG315" s="46"/>
    </row>
    <row r="316" s="1" customFormat="1" customHeight="1" spans="6:137">
      <c r="F316" s="45"/>
      <c r="G316" s="45"/>
      <c r="H316" s="45"/>
      <c r="I316" s="45"/>
      <c r="J316" s="45"/>
      <c r="K316" s="45"/>
      <c r="L316" s="45"/>
      <c r="M316" s="46"/>
      <c r="N316" s="46"/>
      <c r="O316" s="46"/>
      <c r="P316" s="46"/>
      <c r="Q316" s="46"/>
      <c r="R316" s="1"/>
      <c r="S316" s="1"/>
      <c r="T316" s="1"/>
      <c r="U316" s="1"/>
      <c r="V316" s="1"/>
      <c r="W316" s="1"/>
      <c r="X316" s="1"/>
      <c r="Y316" s="1"/>
      <c r="Z316" s="45"/>
      <c r="AA316" s="45"/>
      <c r="AB316" s="45"/>
      <c r="AC316" s="45"/>
      <c r="AD316" s="45"/>
      <c r="AE316" s="45"/>
      <c r="AF316" s="45"/>
      <c r="AG316" s="46"/>
      <c r="AH316" s="46"/>
      <c r="AI316" s="46"/>
      <c r="AJ316" s="46"/>
      <c r="AK316" s="46"/>
      <c r="AL316" s="1"/>
      <c r="AM316" s="1"/>
      <c r="AN316" s="1"/>
      <c r="AO316" s="1"/>
      <c r="AP316" s="1"/>
      <c r="AQ316" s="1"/>
      <c r="AR316" s="1"/>
      <c r="AS316" s="1"/>
      <c r="AT316" s="45"/>
      <c r="AU316" s="45"/>
      <c r="AV316" s="45"/>
      <c r="AW316" s="45"/>
      <c r="AX316" s="45"/>
      <c r="AY316" s="45"/>
      <c r="AZ316" s="45"/>
      <c r="BA316" s="46"/>
      <c r="BB316" s="46"/>
      <c r="BC316" s="46"/>
      <c r="BD316" s="46"/>
      <c r="BE316" s="46"/>
      <c r="BF316" s="1"/>
      <c r="BG316" s="1"/>
      <c r="BH316" s="1"/>
      <c r="BI316" s="1"/>
      <c r="BJ316" s="1"/>
      <c r="BK316" s="1"/>
      <c r="BL316" s="1"/>
      <c r="BM316" s="1"/>
      <c r="BN316" s="45"/>
      <c r="BO316" s="45"/>
      <c r="BP316" s="45"/>
      <c r="BQ316" s="45"/>
      <c r="BR316" s="45"/>
      <c r="BS316" s="45"/>
      <c r="BT316" s="45"/>
      <c r="BU316" s="46"/>
      <c r="BV316" s="46"/>
      <c r="BW316" s="46"/>
      <c r="BX316" s="46"/>
      <c r="BY316" s="46"/>
      <c r="BZ316" s="1"/>
      <c r="CA316" s="1"/>
      <c r="CB316" s="1"/>
      <c r="CC316" s="1"/>
      <c r="CD316" s="1"/>
      <c r="CE316" s="1"/>
      <c r="CF316" s="1"/>
      <c r="CG316" s="1"/>
      <c r="CH316" s="45"/>
      <c r="CI316" s="45"/>
      <c r="CJ316" s="45"/>
      <c r="CK316" s="45"/>
      <c r="CL316" s="45"/>
      <c r="CM316" s="45"/>
      <c r="CN316" s="45"/>
      <c r="CO316" s="46"/>
      <c r="CP316" s="46"/>
      <c r="CQ316" s="46"/>
      <c r="CR316" s="46"/>
      <c r="CS316" s="46"/>
      <c r="CT316" s="1"/>
      <c r="CU316" s="1"/>
      <c r="CV316" s="1"/>
      <c r="CW316" s="1"/>
      <c r="CX316" s="1"/>
      <c r="CY316" s="1"/>
      <c r="CZ316" s="1"/>
      <c r="DA316" s="1"/>
      <c r="DB316" s="45"/>
      <c r="DC316" s="45"/>
      <c r="DD316" s="45"/>
      <c r="DE316" s="45"/>
      <c r="DF316" s="45"/>
      <c r="DG316" s="45"/>
      <c r="DH316" s="45"/>
      <c r="DI316" s="46"/>
      <c r="DJ316" s="46"/>
      <c r="DK316" s="46"/>
      <c r="DL316" s="46"/>
      <c r="DM316" s="46"/>
      <c r="DN316" s="1"/>
      <c r="DO316" s="1"/>
      <c r="DP316" s="1"/>
      <c r="DQ316" s="1"/>
      <c r="DR316" s="1"/>
      <c r="DS316" s="1"/>
      <c r="DT316" s="1"/>
      <c r="DU316" s="1"/>
      <c r="DV316" s="45"/>
      <c r="DW316" s="45"/>
      <c r="DX316" s="45"/>
      <c r="DY316" s="45"/>
      <c r="DZ316" s="45"/>
      <c r="EA316" s="45"/>
      <c r="EB316" s="45"/>
      <c r="EC316" s="46"/>
      <c r="ED316" s="46"/>
      <c r="EE316" s="46"/>
      <c r="EF316" s="46"/>
      <c r="EG316" s="46"/>
    </row>
    <row r="317" s="1" customFormat="1" customHeight="1" spans="6:137">
      <c r="F317" s="35" t="s">
        <v>32</v>
      </c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1"/>
      <c r="S317" s="1"/>
      <c r="T317" s="1"/>
      <c r="U317" s="1"/>
      <c r="V317" s="1"/>
      <c r="W317" s="1"/>
      <c r="X317" s="1"/>
      <c r="Y317" s="1"/>
      <c r="Z317" s="35" t="s">
        <v>32</v>
      </c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1"/>
      <c r="AM317" s="1"/>
      <c r="AN317" s="1"/>
      <c r="AO317" s="1"/>
      <c r="AP317" s="1"/>
      <c r="AQ317" s="1"/>
      <c r="AR317" s="1"/>
      <c r="AS317" s="1"/>
      <c r="AT317" s="35" t="s">
        <v>32</v>
      </c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1"/>
      <c r="BG317" s="1"/>
      <c r="BH317" s="1"/>
      <c r="BI317" s="1"/>
      <c r="BJ317" s="1"/>
      <c r="BK317" s="1"/>
      <c r="BL317" s="1"/>
      <c r="BM317" s="1"/>
      <c r="BN317" s="35" t="s">
        <v>32</v>
      </c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1"/>
      <c r="CA317" s="1"/>
      <c r="CB317" s="1"/>
      <c r="CC317" s="1"/>
      <c r="CD317" s="1"/>
      <c r="CE317" s="1"/>
      <c r="CF317" s="1"/>
      <c r="CG317" s="1"/>
      <c r="CH317" s="35" t="s">
        <v>32</v>
      </c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1"/>
      <c r="CU317" s="1"/>
      <c r="CV317" s="1"/>
      <c r="CW317" s="1"/>
      <c r="CX317" s="1"/>
      <c r="CY317" s="1"/>
      <c r="CZ317" s="1"/>
      <c r="DA317" s="1"/>
      <c r="DB317" s="35" t="s">
        <v>32</v>
      </c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1"/>
      <c r="DO317" s="1"/>
      <c r="DP317" s="1"/>
      <c r="DQ317" s="1"/>
      <c r="DR317" s="1"/>
      <c r="DS317" s="1"/>
      <c r="DT317" s="1"/>
      <c r="DU317" s="1"/>
      <c r="DV317" s="35" t="s">
        <v>32</v>
      </c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</row>
    <row r="318" s="1" customFormat="1" customHeight="1" spans="6:137">
      <c r="F318" s="13" t="s">
        <v>8</v>
      </c>
      <c r="G318" s="13"/>
      <c r="H318" s="13"/>
      <c r="I318" s="13"/>
      <c r="J318" s="13"/>
      <c r="K318" s="8" t="s">
        <v>53</v>
      </c>
      <c r="L318" s="8"/>
      <c r="M318" s="8"/>
      <c r="N318" s="8"/>
      <c r="O318" s="9" t="s">
        <v>38</v>
      </c>
      <c r="P318" s="9"/>
      <c r="Q318" s="41" t="s">
        <v>13</v>
      </c>
      <c r="Z318" s="13" t="s">
        <v>8</v>
      </c>
      <c r="AA318" s="13"/>
      <c r="AB318" s="13"/>
      <c r="AC318" s="13"/>
      <c r="AD318" s="13"/>
      <c r="AE318" s="8" t="s">
        <v>53</v>
      </c>
      <c r="AF318" s="8"/>
      <c r="AG318" s="8"/>
      <c r="AH318" s="8"/>
      <c r="AI318" s="9" t="s">
        <v>38</v>
      </c>
      <c r="AJ318" s="9"/>
      <c r="AK318" s="41" t="s">
        <v>13</v>
      </c>
      <c r="AT318" s="13" t="s">
        <v>8</v>
      </c>
      <c r="AU318" s="13"/>
      <c r="AV318" s="13"/>
      <c r="AW318" s="13"/>
      <c r="AX318" s="13"/>
      <c r="AY318" s="8" t="s">
        <v>53</v>
      </c>
      <c r="AZ318" s="8"/>
      <c r="BA318" s="8"/>
      <c r="BB318" s="8"/>
      <c r="BC318" s="9" t="s">
        <v>38</v>
      </c>
      <c r="BD318" s="9"/>
      <c r="BE318" s="41" t="s">
        <v>13</v>
      </c>
      <c r="BN318" s="13" t="s">
        <v>8</v>
      </c>
      <c r="BO318" s="13"/>
      <c r="BP318" s="13"/>
      <c r="BQ318" s="13"/>
      <c r="BR318" s="13"/>
      <c r="BS318" s="8" t="s">
        <v>53</v>
      </c>
      <c r="BT318" s="8"/>
      <c r="BU318" s="8"/>
      <c r="BV318" s="8"/>
      <c r="BW318" s="9" t="s">
        <v>38</v>
      </c>
      <c r="BX318" s="9"/>
      <c r="BY318" s="41" t="s">
        <v>13</v>
      </c>
      <c r="CH318" s="13" t="s">
        <v>8</v>
      </c>
      <c r="CI318" s="13"/>
      <c r="CJ318" s="13"/>
      <c r="CK318" s="13"/>
      <c r="CL318" s="13"/>
      <c r="CM318" s="8" t="s">
        <v>53</v>
      </c>
      <c r="CN318" s="8"/>
      <c r="CO318" s="8"/>
      <c r="CP318" s="8"/>
      <c r="CQ318" s="9" t="s">
        <v>38</v>
      </c>
      <c r="CR318" s="9"/>
      <c r="CS318" s="41" t="s">
        <v>13</v>
      </c>
      <c r="DB318" s="13" t="s">
        <v>8</v>
      </c>
      <c r="DC318" s="13"/>
      <c r="DD318" s="13"/>
      <c r="DE318" s="13"/>
      <c r="DF318" s="13"/>
      <c r="DG318" s="8" t="s">
        <v>53</v>
      </c>
      <c r="DH318" s="8"/>
      <c r="DI318" s="8"/>
      <c r="DJ318" s="8"/>
      <c r="DK318" s="9" t="s">
        <v>38</v>
      </c>
      <c r="DL318" s="9"/>
      <c r="DM318" s="41" t="s">
        <v>13</v>
      </c>
      <c r="DV318" s="13" t="s">
        <v>8</v>
      </c>
      <c r="DW318" s="13"/>
      <c r="DX318" s="13"/>
      <c r="DY318" s="13"/>
      <c r="DZ318" s="13"/>
      <c r="EA318" s="8" t="s">
        <v>53</v>
      </c>
      <c r="EB318" s="8"/>
      <c r="EC318" s="8"/>
      <c r="ED318" s="8"/>
      <c r="EE318" s="9" t="s">
        <v>38</v>
      </c>
      <c r="EF318" s="9"/>
      <c r="EG318" s="41" t="s">
        <v>13</v>
      </c>
    </row>
    <row r="319" s="1" customFormat="1" customHeight="1" spans="6:137">
      <c r="F319" s="13" t="s">
        <v>54</v>
      </c>
      <c r="G319" s="13" t="s">
        <v>55</v>
      </c>
      <c r="H319" s="13" t="s">
        <v>56</v>
      </c>
      <c r="I319" s="13" t="s">
        <v>57</v>
      </c>
      <c r="J319" s="13" t="s">
        <v>8</v>
      </c>
      <c r="K319" s="8" t="s">
        <v>58</v>
      </c>
      <c r="L319" s="8" t="s">
        <v>26</v>
      </c>
      <c r="M319" s="8" t="s">
        <v>27</v>
      </c>
      <c r="N319" s="42" t="s">
        <v>28</v>
      </c>
      <c r="O319" s="9" t="s">
        <v>59</v>
      </c>
      <c r="P319" s="9" t="s">
        <v>60</v>
      </c>
      <c r="Q319" s="41"/>
      <c r="R319" s="1"/>
      <c r="S319" s="1"/>
      <c r="T319" s="1"/>
      <c r="U319" s="1"/>
      <c r="V319" s="1"/>
      <c r="W319" s="1"/>
      <c r="X319" s="1"/>
      <c r="Y319" s="1"/>
      <c r="Z319" s="13" t="s">
        <v>54</v>
      </c>
      <c r="AA319" s="13" t="s">
        <v>55</v>
      </c>
      <c r="AB319" s="13" t="s">
        <v>56</v>
      </c>
      <c r="AC319" s="13" t="s">
        <v>57</v>
      </c>
      <c r="AD319" s="13" t="s">
        <v>8</v>
      </c>
      <c r="AE319" s="8" t="s">
        <v>58</v>
      </c>
      <c r="AF319" s="8" t="s">
        <v>26</v>
      </c>
      <c r="AG319" s="8" t="s">
        <v>27</v>
      </c>
      <c r="AH319" s="42" t="s">
        <v>28</v>
      </c>
      <c r="AI319" s="9" t="s">
        <v>59</v>
      </c>
      <c r="AJ319" s="9" t="s">
        <v>60</v>
      </c>
      <c r="AK319" s="41"/>
      <c r="AL319" s="1"/>
      <c r="AM319" s="1"/>
      <c r="AN319" s="1"/>
      <c r="AO319" s="1"/>
      <c r="AP319" s="1"/>
      <c r="AQ319" s="1"/>
      <c r="AR319" s="1"/>
      <c r="AS319" s="1"/>
      <c r="AT319" s="13" t="s">
        <v>54</v>
      </c>
      <c r="AU319" s="13" t="s">
        <v>55</v>
      </c>
      <c r="AV319" s="13" t="s">
        <v>56</v>
      </c>
      <c r="AW319" s="13" t="s">
        <v>57</v>
      </c>
      <c r="AX319" s="13" t="s">
        <v>8</v>
      </c>
      <c r="AY319" s="8" t="s">
        <v>58</v>
      </c>
      <c r="AZ319" s="8" t="s">
        <v>26</v>
      </c>
      <c r="BA319" s="8" t="s">
        <v>27</v>
      </c>
      <c r="BB319" s="42" t="s">
        <v>28</v>
      </c>
      <c r="BC319" s="9" t="s">
        <v>59</v>
      </c>
      <c r="BD319" s="9" t="s">
        <v>60</v>
      </c>
      <c r="BE319" s="41"/>
      <c r="BF319" s="1"/>
      <c r="BG319" s="1"/>
      <c r="BH319" s="1"/>
      <c r="BI319" s="1"/>
      <c r="BJ319" s="1"/>
      <c r="BK319" s="1"/>
      <c r="BL319" s="1"/>
      <c r="BM319" s="1"/>
      <c r="BN319" s="13" t="s">
        <v>54</v>
      </c>
      <c r="BO319" s="13" t="s">
        <v>55</v>
      </c>
      <c r="BP319" s="13" t="s">
        <v>56</v>
      </c>
      <c r="BQ319" s="13" t="s">
        <v>57</v>
      </c>
      <c r="BR319" s="13" t="s">
        <v>8</v>
      </c>
      <c r="BS319" s="8" t="s">
        <v>58</v>
      </c>
      <c r="BT319" s="8" t="s">
        <v>26</v>
      </c>
      <c r="BU319" s="8" t="s">
        <v>27</v>
      </c>
      <c r="BV319" s="42" t="s">
        <v>28</v>
      </c>
      <c r="BW319" s="9" t="s">
        <v>59</v>
      </c>
      <c r="BX319" s="9" t="s">
        <v>60</v>
      </c>
      <c r="BY319" s="41"/>
      <c r="BZ319" s="1"/>
      <c r="CA319" s="1"/>
      <c r="CB319" s="1"/>
      <c r="CC319" s="1"/>
      <c r="CD319" s="1"/>
      <c r="CE319" s="1"/>
      <c r="CF319" s="1"/>
      <c r="CG319" s="1"/>
      <c r="CH319" s="13" t="s">
        <v>54</v>
      </c>
      <c r="CI319" s="13" t="s">
        <v>55</v>
      </c>
      <c r="CJ319" s="13" t="s">
        <v>56</v>
      </c>
      <c r="CK319" s="13" t="s">
        <v>57</v>
      </c>
      <c r="CL319" s="13" t="s">
        <v>8</v>
      </c>
      <c r="CM319" s="8" t="s">
        <v>58</v>
      </c>
      <c r="CN319" s="8" t="s">
        <v>26</v>
      </c>
      <c r="CO319" s="8" t="s">
        <v>27</v>
      </c>
      <c r="CP319" s="42" t="s">
        <v>28</v>
      </c>
      <c r="CQ319" s="9" t="s">
        <v>59</v>
      </c>
      <c r="CR319" s="9" t="s">
        <v>60</v>
      </c>
      <c r="CS319" s="41"/>
      <c r="CT319" s="1"/>
      <c r="CU319" s="1"/>
      <c r="CV319" s="1"/>
      <c r="CW319" s="1"/>
      <c r="CX319" s="1"/>
      <c r="CY319" s="1"/>
      <c r="CZ319" s="1"/>
      <c r="DA319" s="1"/>
      <c r="DB319" s="13" t="s">
        <v>54</v>
      </c>
      <c r="DC319" s="13" t="s">
        <v>55</v>
      </c>
      <c r="DD319" s="13" t="s">
        <v>56</v>
      </c>
      <c r="DE319" s="13" t="s">
        <v>57</v>
      </c>
      <c r="DF319" s="13" t="s">
        <v>8</v>
      </c>
      <c r="DG319" s="8" t="s">
        <v>58</v>
      </c>
      <c r="DH319" s="8" t="s">
        <v>26</v>
      </c>
      <c r="DI319" s="8" t="s">
        <v>27</v>
      </c>
      <c r="DJ319" s="42" t="s">
        <v>28</v>
      </c>
      <c r="DK319" s="9" t="s">
        <v>59</v>
      </c>
      <c r="DL319" s="9" t="s">
        <v>60</v>
      </c>
      <c r="DM319" s="41"/>
      <c r="DN319" s="1"/>
      <c r="DO319" s="1"/>
      <c r="DP319" s="1"/>
      <c r="DQ319" s="1"/>
      <c r="DR319" s="1"/>
      <c r="DS319" s="1"/>
      <c r="DT319" s="1"/>
      <c r="DU319" s="1"/>
      <c r="DV319" s="13" t="s">
        <v>54</v>
      </c>
      <c r="DW319" s="13" t="s">
        <v>55</v>
      </c>
      <c r="DX319" s="13" t="s">
        <v>56</v>
      </c>
      <c r="DY319" s="13" t="s">
        <v>57</v>
      </c>
      <c r="DZ319" s="13" t="s">
        <v>8</v>
      </c>
      <c r="EA319" s="8" t="s">
        <v>58</v>
      </c>
      <c r="EB319" s="8" t="s">
        <v>26</v>
      </c>
      <c r="EC319" s="8" t="s">
        <v>27</v>
      </c>
      <c r="ED319" s="42" t="s">
        <v>28</v>
      </c>
      <c r="EE319" s="9" t="s">
        <v>59</v>
      </c>
      <c r="EF319" s="9" t="s">
        <v>60</v>
      </c>
      <c r="EG319" s="41"/>
    </row>
    <row r="320" s="1" customFormat="1" customHeight="1" spans="6:137">
      <c r="F320" s="11">
        <v>35434</v>
      </c>
      <c r="G320" s="12">
        <v>0.168</v>
      </c>
      <c r="H320" s="11">
        <v>1</v>
      </c>
      <c r="I320" s="11">
        <v>0</v>
      </c>
      <c r="J320" s="13">
        <f t="shared" ref="J320:J329" si="648">F320*G320*H320+I320</f>
        <v>5952.912</v>
      </c>
      <c r="K320" s="11">
        <v>1</v>
      </c>
      <c r="L320" s="11">
        <v>0.89</v>
      </c>
      <c r="M320" s="11">
        <v>1.78</v>
      </c>
      <c r="N320" s="42">
        <f t="shared" ref="N320:N329" si="649">L320*M320+1</f>
        <v>2.5842</v>
      </c>
      <c r="O320" s="11">
        <v>0.9</v>
      </c>
      <c r="P320" s="9">
        <v>0.5</v>
      </c>
      <c r="Q320" s="43">
        <f t="shared" ref="Q320:Q329" si="650">J320*K320*N320*O320*P320</f>
        <v>6922.58183568</v>
      </c>
      <c r="Z320" s="11">
        <v>35728</v>
      </c>
      <c r="AA320" s="12">
        <v>0.168</v>
      </c>
      <c r="AB320" s="11">
        <v>1</v>
      </c>
      <c r="AC320" s="11">
        <v>0</v>
      </c>
      <c r="AD320" s="13">
        <f t="shared" ref="AD320:AD329" si="651">Z320*AA320*AB320+AC320</f>
        <v>6002.304</v>
      </c>
      <c r="AE320" s="11">
        <v>1</v>
      </c>
      <c r="AF320" s="11">
        <v>1</v>
      </c>
      <c r="AG320" s="11">
        <v>2.09</v>
      </c>
      <c r="AH320" s="42">
        <f t="shared" ref="AH320:AH329" si="652">AF320*AG320+1</f>
        <v>3.09</v>
      </c>
      <c r="AI320" s="11">
        <v>0.9</v>
      </c>
      <c r="AJ320" s="9">
        <v>0.5</v>
      </c>
      <c r="AK320" s="43">
        <f t="shared" ref="AK320:AK329" si="653">AD320*AE320*AH320*AI320*AJ320</f>
        <v>8346.203712</v>
      </c>
      <c r="AT320" s="11">
        <v>36903</v>
      </c>
      <c r="AU320" s="12">
        <v>0.168</v>
      </c>
      <c r="AV320" s="11">
        <v>1</v>
      </c>
      <c r="AW320" s="11">
        <v>0</v>
      </c>
      <c r="AX320" s="13">
        <f t="shared" ref="AX320:AX329" si="654">AT320*AU320*AV320+AW320</f>
        <v>6199.704</v>
      </c>
      <c r="AY320" s="11">
        <v>1</v>
      </c>
      <c r="AZ320" s="11">
        <v>0.93</v>
      </c>
      <c r="BA320" s="11">
        <v>1.85</v>
      </c>
      <c r="BB320" s="42">
        <f t="shared" ref="BB320:BB329" si="655">AZ320*BA320+1</f>
        <v>2.7205</v>
      </c>
      <c r="BC320" s="11">
        <v>0.9</v>
      </c>
      <c r="BD320" s="9">
        <v>0.5</v>
      </c>
      <c r="BE320" s="43">
        <f t="shared" ref="BE320:BE329" si="656">AX320*AY320*BB320*BC320*BD320</f>
        <v>7589.8326294</v>
      </c>
      <c r="BN320" s="11">
        <v>38167</v>
      </c>
      <c r="BO320" s="12">
        <v>0.168</v>
      </c>
      <c r="BP320" s="11">
        <v>1</v>
      </c>
      <c r="BQ320" s="11">
        <v>0</v>
      </c>
      <c r="BR320" s="13">
        <f t="shared" ref="BR320:BR329" si="657">BN320*BO320*BP320+BQ320</f>
        <v>6412.056</v>
      </c>
      <c r="BS320" s="11">
        <v>1</v>
      </c>
      <c r="BT320" s="11">
        <v>1</v>
      </c>
      <c r="BU320" s="11">
        <v>2.71</v>
      </c>
      <c r="BV320" s="42">
        <f t="shared" ref="BV320:BV329" si="658">BT320*BU320+1</f>
        <v>3.71</v>
      </c>
      <c r="BW320" s="11">
        <v>0.9</v>
      </c>
      <c r="BX320" s="9">
        <v>0.5</v>
      </c>
      <c r="BY320" s="43">
        <f t="shared" ref="BY320:BY329" si="659">BR320*BS320*BV320*BW320*BX320</f>
        <v>10704.927492</v>
      </c>
      <c r="CH320" s="11">
        <v>42781</v>
      </c>
      <c r="CI320" s="12">
        <v>0.168</v>
      </c>
      <c r="CJ320" s="11">
        <v>1</v>
      </c>
      <c r="CK320" s="11">
        <v>0</v>
      </c>
      <c r="CL320" s="13">
        <f t="shared" ref="CL320:CL329" si="660">CH320*CI320*CJ320+CK320</f>
        <v>7187.208</v>
      </c>
      <c r="CM320" s="11">
        <v>1</v>
      </c>
      <c r="CN320" s="11">
        <v>0.93</v>
      </c>
      <c r="CO320" s="11">
        <v>1.85</v>
      </c>
      <c r="CP320" s="42">
        <f t="shared" ref="CP320:CP329" si="661">CN320*CO320+1</f>
        <v>2.7205</v>
      </c>
      <c r="CQ320" s="11">
        <v>0.9</v>
      </c>
      <c r="CR320" s="9">
        <v>0.5</v>
      </c>
      <c r="CS320" s="43">
        <f t="shared" ref="CS320:CS329" si="662">CL320*CM320*CP320*CQ320*CR320</f>
        <v>8798.7597138</v>
      </c>
      <c r="DB320" s="11">
        <v>44045</v>
      </c>
      <c r="DC320" s="12">
        <v>0.168</v>
      </c>
      <c r="DD320" s="11">
        <v>1</v>
      </c>
      <c r="DE320" s="11">
        <v>0</v>
      </c>
      <c r="DF320" s="13">
        <f t="shared" ref="DF320:DF329" si="663">DB320*DC320*DD320+DE320</f>
        <v>7399.56</v>
      </c>
      <c r="DG320" s="11">
        <v>1</v>
      </c>
      <c r="DH320" s="11">
        <v>1</v>
      </c>
      <c r="DI320" s="11">
        <v>2.09</v>
      </c>
      <c r="DJ320" s="42">
        <f t="shared" ref="DJ320:DJ329" si="664">DH320*DI320+1</f>
        <v>3.09</v>
      </c>
      <c r="DK320" s="11">
        <v>0.9</v>
      </c>
      <c r="DL320" s="9">
        <v>0.5</v>
      </c>
      <c r="DM320" s="43">
        <f t="shared" ref="DM320:DM329" si="665">DF320*DG320*DJ320*DK320*DL320</f>
        <v>10289.08818</v>
      </c>
      <c r="DV320" s="11">
        <v>49923</v>
      </c>
      <c r="DW320" s="12">
        <v>0.199</v>
      </c>
      <c r="DX320" s="11">
        <v>1</v>
      </c>
      <c r="DY320" s="11">
        <v>0</v>
      </c>
      <c r="DZ320" s="13">
        <f t="shared" ref="DZ320:DZ329" si="666">DV320*DW320*DX320+DY320</f>
        <v>9934.677</v>
      </c>
      <c r="EA320" s="11">
        <v>1</v>
      </c>
      <c r="EB320" s="11">
        <v>1</v>
      </c>
      <c r="EC320" s="11">
        <v>2.91</v>
      </c>
      <c r="ED320" s="42">
        <f t="shared" ref="ED320:ED329" si="667">EB320*EC320+1</f>
        <v>3.91</v>
      </c>
      <c r="EE320" s="11">
        <v>0.9</v>
      </c>
      <c r="EF320" s="9">
        <v>0.5</v>
      </c>
      <c r="EG320" s="43">
        <f t="shared" ref="EG320:EG329" si="668">DZ320*EA320*ED320*EE320*EF320</f>
        <v>17480.0641815</v>
      </c>
    </row>
    <row r="321" s="1" customFormat="1" customHeight="1" spans="1:139">
      <c r="F321" s="11">
        <v>35434</v>
      </c>
      <c r="G321" s="12">
        <v>0.168</v>
      </c>
      <c r="H321" s="11">
        <v>1</v>
      </c>
      <c r="I321" s="11">
        <v>0</v>
      </c>
      <c r="J321" s="13">
        <f t="shared" si="648"/>
        <v>5952.912</v>
      </c>
      <c r="K321" s="11">
        <v>1</v>
      </c>
      <c r="L321" s="11">
        <v>0.89</v>
      </c>
      <c r="M321" s="11">
        <v>1.78</v>
      </c>
      <c r="N321" s="42">
        <f t="shared" si="649"/>
        <v>2.5842</v>
      </c>
      <c r="O321" s="11">
        <v>0.9</v>
      </c>
      <c r="P321" s="9">
        <v>0.5</v>
      </c>
      <c r="Q321" s="43">
        <f t="shared" si="650"/>
        <v>6922.58183568</v>
      </c>
      <c r="Z321" s="11">
        <v>35728</v>
      </c>
      <c r="AA321" s="12">
        <v>0.168</v>
      </c>
      <c r="AB321" s="11">
        <v>1</v>
      </c>
      <c r="AC321" s="11">
        <v>0</v>
      </c>
      <c r="AD321" s="13">
        <f t="shared" si="651"/>
        <v>6002.304</v>
      </c>
      <c r="AE321" s="11">
        <v>1</v>
      </c>
      <c r="AF321" s="11">
        <v>1</v>
      </c>
      <c r="AG321" s="11">
        <v>2.09</v>
      </c>
      <c r="AH321" s="42">
        <f t="shared" si="652"/>
        <v>3.09</v>
      </c>
      <c r="AI321" s="11">
        <v>0.9</v>
      </c>
      <c r="AJ321" s="9">
        <v>0.5</v>
      </c>
      <c r="AK321" s="43">
        <f t="shared" si="653"/>
        <v>8346.203712</v>
      </c>
      <c r="AT321" s="11">
        <v>36903</v>
      </c>
      <c r="AU321" s="12">
        <v>0.168</v>
      </c>
      <c r="AV321" s="11">
        <v>1</v>
      </c>
      <c r="AW321" s="11">
        <v>0</v>
      </c>
      <c r="AX321" s="13">
        <f t="shared" si="654"/>
        <v>6199.704</v>
      </c>
      <c r="AY321" s="11">
        <v>1</v>
      </c>
      <c r="AZ321" s="11">
        <v>0.93</v>
      </c>
      <c r="BA321" s="11">
        <v>1.85</v>
      </c>
      <c r="BB321" s="42">
        <f t="shared" si="655"/>
        <v>2.7205</v>
      </c>
      <c r="BC321" s="11">
        <v>0.9</v>
      </c>
      <c r="BD321" s="9">
        <v>0.5</v>
      </c>
      <c r="BE321" s="43">
        <f t="shared" si="656"/>
        <v>7589.8326294</v>
      </c>
      <c r="BN321" s="11">
        <v>38167</v>
      </c>
      <c r="BO321" s="12">
        <v>0.168</v>
      </c>
      <c r="BP321" s="11">
        <v>1</v>
      </c>
      <c r="BQ321" s="11">
        <v>0</v>
      </c>
      <c r="BR321" s="13">
        <f t="shared" si="657"/>
        <v>6412.056</v>
      </c>
      <c r="BS321" s="11">
        <v>1</v>
      </c>
      <c r="BT321" s="11">
        <v>1</v>
      </c>
      <c r="BU321" s="11">
        <v>2.71</v>
      </c>
      <c r="BV321" s="42">
        <f t="shared" si="658"/>
        <v>3.71</v>
      </c>
      <c r="BW321" s="11">
        <v>0.9</v>
      </c>
      <c r="BX321" s="9">
        <v>0.5</v>
      </c>
      <c r="BY321" s="43">
        <f t="shared" si="659"/>
        <v>10704.927492</v>
      </c>
      <c r="CH321" s="11">
        <v>42781</v>
      </c>
      <c r="CI321" s="12">
        <v>0.168</v>
      </c>
      <c r="CJ321" s="11">
        <v>1</v>
      </c>
      <c r="CK321" s="11">
        <v>0</v>
      </c>
      <c r="CL321" s="13">
        <f t="shared" si="660"/>
        <v>7187.208</v>
      </c>
      <c r="CM321" s="11">
        <v>1</v>
      </c>
      <c r="CN321" s="11">
        <v>0.93</v>
      </c>
      <c r="CO321" s="11">
        <v>1.85</v>
      </c>
      <c r="CP321" s="42">
        <f t="shared" si="661"/>
        <v>2.7205</v>
      </c>
      <c r="CQ321" s="11">
        <v>0.9</v>
      </c>
      <c r="CR321" s="9">
        <v>0.5</v>
      </c>
      <c r="CS321" s="43">
        <f t="shared" si="662"/>
        <v>8798.7597138</v>
      </c>
      <c r="DB321" s="11">
        <v>44045</v>
      </c>
      <c r="DC321" s="12">
        <v>0.168</v>
      </c>
      <c r="DD321" s="11">
        <v>1</v>
      </c>
      <c r="DE321" s="11">
        <v>0</v>
      </c>
      <c r="DF321" s="13">
        <f t="shared" si="663"/>
        <v>7399.56</v>
      </c>
      <c r="DG321" s="11">
        <v>1</v>
      </c>
      <c r="DH321" s="11">
        <v>1</v>
      </c>
      <c r="DI321" s="11">
        <v>2.09</v>
      </c>
      <c r="DJ321" s="42">
        <f t="shared" si="664"/>
        <v>3.09</v>
      </c>
      <c r="DK321" s="11">
        <v>0.9</v>
      </c>
      <c r="DL321" s="9">
        <v>0.5</v>
      </c>
      <c r="DM321" s="43">
        <f t="shared" si="665"/>
        <v>10289.08818</v>
      </c>
      <c r="DV321" s="11">
        <v>49923</v>
      </c>
      <c r="DW321" s="12">
        <v>0.199</v>
      </c>
      <c r="DX321" s="11">
        <v>1</v>
      </c>
      <c r="DY321" s="11">
        <v>0</v>
      </c>
      <c r="DZ321" s="13">
        <f t="shared" si="666"/>
        <v>9934.677</v>
      </c>
      <c r="EA321" s="11">
        <v>1</v>
      </c>
      <c r="EB321" s="11">
        <v>1</v>
      </c>
      <c r="EC321" s="11">
        <v>2.91</v>
      </c>
      <c r="ED321" s="42">
        <f t="shared" si="667"/>
        <v>3.91</v>
      </c>
      <c r="EE321" s="11">
        <v>0.9</v>
      </c>
      <c r="EF321" s="9">
        <v>0.5</v>
      </c>
      <c r="EG321" s="43">
        <f t="shared" si="668"/>
        <v>17480.0641815</v>
      </c>
    </row>
    <row r="322" s="1" customFormat="1" customHeight="1" spans="1:139">
      <c r="F322" s="11">
        <v>35434</v>
      </c>
      <c r="G322" s="12">
        <v>0.168</v>
      </c>
      <c r="H322" s="11">
        <v>1</v>
      </c>
      <c r="I322" s="11">
        <v>0</v>
      </c>
      <c r="J322" s="13">
        <f t="shared" si="648"/>
        <v>5952.912</v>
      </c>
      <c r="K322" s="11">
        <v>1</v>
      </c>
      <c r="L322" s="11">
        <v>0.89</v>
      </c>
      <c r="M322" s="11">
        <v>1.78</v>
      </c>
      <c r="N322" s="42">
        <f t="shared" si="649"/>
        <v>2.5842</v>
      </c>
      <c r="O322" s="11">
        <v>0.9</v>
      </c>
      <c r="P322" s="9">
        <v>0.5</v>
      </c>
      <c r="Q322" s="43">
        <f t="shared" si="650"/>
        <v>6922.58183568</v>
      </c>
      <c r="Z322" s="11">
        <v>35728</v>
      </c>
      <c r="AA322" s="12">
        <v>0.168</v>
      </c>
      <c r="AB322" s="11">
        <v>1</v>
      </c>
      <c r="AC322" s="11">
        <v>0</v>
      </c>
      <c r="AD322" s="13">
        <f t="shared" si="651"/>
        <v>6002.304</v>
      </c>
      <c r="AE322" s="11">
        <v>1</v>
      </c>
      <c r="AF322" s="11">
        <v>1</v>
      </c>
      <c r="AG322" s="11">
        <v>2.09</v>
      </c>
      <c r="AH322" s="42">
        <f t="shared" si="652"/>
        <v>3.09</v>
      </c>
      <c r="AI322" s="11">
        <v>0.9</v>
      </c>
      <c r="AJ322" s="9">
        <v>0.5</v>
      </c>
      <c r="AK322" s="43">
        <f t="shared" si="653"/>
        <v>8346.203712</v>
      </c>
      <c r="AT322" s="11">
        <v>36903</v>
      </c>
      <c r="AU322" s="12">
        <v>0.168</v>
      </c>
      <c r="AV322" s="11">
        <v>1</v>
      </c>
      <c r="AW322" s="11">
        <v>0</v>
      </c>
      <c r="AX322" s="13">
        <f t="shared" si="654"/>
        <v>6199.704</v>
      </c>
      <c r="AY322" s="11">
        <v>1</v>
      </c>
      <c r="AZ322" s="11">
        <v>0.93</v>
      </c>
      <c r="BA322" s="11">
        <v>1.85</v>
      </c>
      <c r="BB322" s="42">
        <f t="shared" si="655"/>
        <v>2.7205</v>
      </c>
      <c r="BC322" s="11">
        <v>0.9</v>
      </c>
      <c r="BD322" s="9">
        <v>0.5</v>
      </c>
      <c r="BE322" s="43">
        <f t="shared" si="656"/>
        <v>7589.8326294</v>
      </c>
      <c r="BN322" s="11">
        <v>38167</v>
      </c>
      <c r="BO322" s="12">
        <v>0.168</v>
      </c>
      <c r="BP322" s="11">
        <v>1</v>
      </c>
      <c r="BQ322" s="11">
        <v>0</v>
      </c>
      <c r="BR322" s="13">
        <f t="shared" si="657"/>
        <v>6412.056</v>
      </c>
      <c r="BS322" s="11">
        <v>1</v>
      </c>
      <c r="BT322" s="11">
        <v>1</v>
      </c>
      <c r="BU322" s="11">
        <v>2.71</v>
      </c>
      <c r="BV322" s="42">
        <f t="shared" si="658"/>
        <v>3.71</v>
      </c>
      <c r="BW322" s="11">
        <v>0.9</v>
      </c>
      <c r="BX322" s="9">
        <v>0.5</v>
      </c>
      <c r="BY322" s="43">
        <f t="shared" si="659"/>
        <v>10704.927492</v>
      </c>
      <c r="CH322" s="11">
        <v>42781</v>
      </c>
      <c r="CI322" s="12">
        <v>0.168</v>
      </c>
      <c r="CJ322" s="11">
        <v>1</v>
      </c>
      <c r="CK322" s="11">
        <v>0</v>
      </c>
      <c r="CL322" s="13">
        <f t="shared" si="660"/>
        <v>7187.208</v>
      </c>
      <c r="CM322" s="11">
        <v>1</v>
      </c>
      <c r="CN322" s="11">
        <v>0.93</v>
      </c>
      <c r="CO322" s="11">
        <v>1.85</v>
      </c>
      <c r="CP322" s="42">
        <f t="shared" si="661"/>
        <v>2.7205</v>
      </c>
      <c r="CQ322" s="11">
        <v>0.9</v>
      </c>
      <c r="CR322" s="9">
        <v>0.5</v>
      </c>
      <c r="CS322" s="43">
        <f t="shared" si="662"/>
        <v>8798.7597138</v>
      </c>
      <c r="DB322" s="11">
        <v>44045</v>
      </c>
      <c r="DC322" s="12">
        <v>0.168</v>
      </c>
      <c r="DD322" s="11">
        <v>1</v>
      </c>
      <c r="DE322" s="11">
        <v>0</v>
      </c>
      <c r="DF322" s="13">
        <f t="shared" si="663"/>
        <v>7399.56</v>
      </c>
      <c r="DG322" s="11">
        <v>1</v>
      </c>
      <c r="DH322" s="11">
        <v>1</v>
      </c>
      <c r="DI322" s="11">
        <v>2.09</v>
      </c>
      <c r="DJ322" s="42">
        <f t="shared" si="664"/>
        <v>3.09</v>
      </c>
      <c r="DK322" s="11">
        <v>0.9</v>
      </c>
      <c r="DL322" s="9">
        <v>0.5</v>
      </c>
      <c r="DM322" s="43">
        <f t="shared" si="665"/>
        <v>10289.08818</v>
      </c>
      <c r="DV322" s="11">
        <v>49923</v>
      </c>
      <c r="DW322" s="12">
        <v>0.199</v>
      </c>
      <c r="DX322" s="11">
        <v>1</v>
      </c>
      <c r="DY322" s="11">
        <v>0</v>
      </c>
      <c r="DZ322" s="13">
        <f t="shared" si="666"/>
        <v>9934.677</v>
      </c>
      <c r="EA322" s="11">
        <v>1</v>
      </c>
      <c r="EB322" s="11">
        <v>1</v>
      </c>
      <c r="EC322" s="11">
        <v>2.91</v>
      </c>
      <c r="ED322" s="42">
        <f t="shared" si="667"/>
        <v>3.91</v>
      </c>
      <c r="EE322" s="11">
        <v>0.9</v>
      </c>
      <c r="EF322" s="9">
        <v>0.5</v>
      </c>
      <c r="EG322" s="43">
        <f t="shared" si="668"/>
        <v>17480.0641815</v>
      </c>
    </row>
    <row r="323" s="1" customFormat="1" customHeight="1" spans="1:139">
      <c r="F323" s="11">
        <v>35434</v>
      </c>
      <c r="G323" s="12">
        <v>0.168</v>
      </c>
      <c r="H323" s="11">
        <v>1</v>
      </c>
      <c r="I323" s="11">
        <v>0</v>
      </c>
      <c r="J323" s="13">
        <f t="shared" si="648"/>
        <v>5952.912</v>
      </c>
      <c r="K323" s="11">
        <v>1</v>
      </c>
      <c r="L323" s="11">
        <v>0.89</v>
      </c>
      <c r="M323" s="11">
        <v>1.78</v>
      </c>
      <c r="N323" s="42">
        <f t="shared" si="649"/>
        <v>2.5842</v>
      </c>
      <c r="O323" s="11">
        <v>0.9</v>
      </c>
      <c r="P323" s="9">
        <v>0.5</v>
      </c>
      <c r="Q323" s="43">
        <f t="shared" si="650"/>
        <v>6922.58183568</v>
      </c>
      <c r="Z323" s="11">
        <v>35728</v>
      </c>
      <c r="AA323" s="12">
        <v>0.168</v>
      </c>
      <c r="AB323" s="11">
        <v>1</v>
      </c>
      <c r="AC323" s="11">
        <v>0</v>
      </c>
      <c r="AD323" s="13">
        <f t="shared" si="651"/>
        <v>6002.304</v>
      </c>
      <c r="AE323" s="11">
        <v>1</v>
      </c>
      <c r="AF323" s="11">
        <v>1</v>
      </c>
      <c r="AG323" s="11">
        <v>2.09</v>
      </c>
      <c r="AH323" s="42">
        <f t="shared" si="652"/>
        <v>3.09</v>
      </c>
      <c r="AI323" s="11">
        <v>0.9</v>
      </c>
      <c r="AJ323" s="9">
        <v>0.5</v>
      </c>
      <c r="AK323" s="43">
        <f t="shared" si="653"/>
        <v>8346.203712</v>
      </c>
      <c r="AT323" s="11">
        <v>36903</v>
      </c>
      <c r="AU323" s="12">
        <v>0.168</v>
      </c>
      <c r="AV323" s="11">
        <v>1</v>
      </c>
      <c r="AW323" s="11">
        <v>0</v>
      </c>
      <c r="AX323" s="13">
        <f t="shared" si="654"/>
        <v>6199.704</v>
      </c>
      <c r="AY323" s="11">
        <v>1</v>
      </c>
      <c r="AZ323" s="11">
        <v>0.93</v>
      </c>
      <c r="BA323" s="11">
        <v>1.85</v>
      </c>
      <c r="BB323" s="42">
        <f t="shared" si="655"/>
        <v>2.7205</v>
      </c>
      <c r="BC323" s="11">
        <v>0.9</v>
      </c>
      <c r="BD323" s="9">
        <v>0.5</v>
      </c>
      <c r="BE323" s="43">
        <f t="shared" si="656"/>
        <v>7589.8326294</v>
      </c>
      <c r="BN323" s="11">
        <v>38167</v>
      </c>
      <c r="BO323" s="12">
        <v>0.168</v>
      </c>
      <c r="BP323" s="11">
        <v>1</v>
      </c>
      <c r="BQ323" s="11">
        <v>0</v>
      </c>
      <c r="BR323" s="13">
        <f t="shared" si="657"/>
        <v>6412.056</v>
      </c>
      <c r="BS323" s="11">
        <v>1</v>
      </c>
      <c r="BT323" s="11">
        <v>1</v>
      </c>
      <c r="BU323" s="11">
        <v>2.71</v>
      </c>
      <c r="BV323" s="42">
        <f t="shared" si="658"/>
        <v>3.71</v>
      </c>
      <c r="BW323" s="11">
        <v>0.9</v>
      </c>
      <c r="BX323" s="9">
        <v>0.5</v>
      </c>
      <c r="BY323" s="43">
        <f t="shared" si="659"/>
        <v>10704.927492</v>
      </c>
      <c r="CH323" s="11">
        <v>42781</v>
      </c>
      <c r="CI323" s="12">
        <v>0.168</v>
      </c>
      <c r="CJ323" s="11">
        <v>1</v>
      </c>
      <c r="CK323" s="11">
        <v>0</v>
      </c>
      <c r="CL323" s="13">
        <f t="shared" si="660"/>
        <v>7187.208</v>
      </c>
      <c r="CM323" s="11">
        <v>1</v>
      </c>
      <c r="CN323" s="11">
        <v>0.93</v>
      </c>
      <c r="CO323" s="11">
        <v>1.85</v>
      </c>
      <c r="CP323" s="42">
        <f t="shared" si="661"/>
        <v>2.7205</v>
      </c>
      <c r="CQ323" s="11">
        <v>0.9</v>
      </c>
      <c r="CR323" s="9">
        <v>0.5</v>
      </c>
      <c r="CS323" s="43">
        <f t="shared" si="662"/>
        <v>8798.7597138</v>
      </c>
      <c r="DB323" s="11">
        <v>44045</v>
      </c>
      <c r="DC323" s="12">
        <v>0.168</v>
      </c>
      <c r="DD323" s="11">
        <v>1</v>
      </c>
      <c r="DE323" s="11">
        <v>0</v>
      </c>
      <c r="DF323" s="13">
        <f t="shared" si="663"/>
        <v>7399.56</v>
      </c>
      <c r="DG323" s="11">
        <v>1</v>
      </c>
      <c r="DH323" s="11">
        <v>1</v>
      </c>
      <c r="DI323" s="11">
        <v>2.09</v>
      </c>
      <c r="DJ323" s="42">
        <f t="shared" si="664"/>
        <v>3.09</v>
      </c>
      <c r="DK323" s="11">
        <v>0.9</v>
      </c>
      <c r="DL323" s="9">
        <v>0.5</v>
      </c>
      <c r="DM323" s="43">
        <f t="shared" si="665"/>
        <v>10289.08818</v>
      </c>
      <c r="DV323" s="11">
        <v>49923</v>
      </c>
      <c r="DW323" s="12">
        <v>0.199</v>
      </c>
      <c r="DX323" s="11">
        <v>1</v>
      </c>
      <c r="DY323" s="11">
        <v>0</v>
      </c>
      <c r="DZ323" s="13">
        <f t="shared" si="666"/>
        <v>9934.677</v>
      </c>
      <c r="EA323" s="11">
        <v>1</v>
      </c>
      <c r="EB323" s="11">
        <v>1</v>
      </c>
      <c r="EC323" s="11">
        <v>2.91</v>
      </c>
      <c r="ED323" s="42">
        <f t="shared" si="667"/>
        <v>3.91</v>
      </c>
      <c r="EE323" s="11">
        <v>0.9</v>
      </c>
      <c r="EF323" s="9">
        <v>0.5</v>
      </c>
      <c r="EG323" s="43">
        <f t="shared" si="668"/>
        <v>17480.0641815</v>
      </c>
    </row>
    <row r="324" s="1" customFormat="1" customHeight="1" spans="1:139">
      <c r="F324" s="11">
        <v>35434</v>
      </c>
      <c r="G324" s="12">
        <v>0.168</v>
      </c>
      <c r="H324" s="11">
        <v>1</v>
      </c>
      <c r="I324" s="11">
        <v>0</v>
      </c>
      <c r="J324" s="13">
        <f t="shared" si="648"/>
        <v>5952.912</v>
      </c>
      <c r="K324" s="11">
        <v>1</v>
      </c>
      <c r="L324" s="11">
        <v>0.89</v>
      </c>
      <c r="M324" s="11">
        <v>1.78</v>
      </c>
      <c r="N324" s="42">
        <f t="shared" si="649"/>
        <v>2.5842</v>
      </c>
      <c r="O324" s="11">
        <v>0.9</v>
      </c>
      <c r="P324" s="9">
        <v>0.5</v>
      </c>
      <c r="Q324" s="43">
        <f t="shared" si="650"/>
        <v>6922.58183568</v>
      </c>
      <c r="Z324" s="11">
        <v>35728</v>
      </c>
      <c r="AA324" s="12">
        <v>0.168</v>
      </c>
      <c r="AB324" s="11">
        <v>1</v>
      </c>
      <c r="AC324" s="11">
        <v>0</v>
      </c>
      <c r="AD324" s="13">
        <f t="shared" si="651"/>
        <v>6002.304</v>
      </c>
      <c r="AE324" s="11">
        <v>1</v>
      </c>
      <c r="AF324" s="11">
        <v>1</v>
      </c>
      <c r="AG324" s="11">
        <v>2.09</v>
      </c>
      <c r="AH324" s="42">
        <f t="shared" si="652"/>
        <v>3.09</v>
      </c>
      <c r="AI324" s="11">
        <v>0.9</v>
      </c>
      <c r="AJ324" s="9">
        <v>0.5</v>
      </c>
      <c r="AK324" s="43">
        <f t="shared" si="653"/>
        <v>8346.203712</v>
      </c>
      <c r="AT324" s="11">
        <v>36903</v>
      </c>
      <c r="AU324" s="12">
        <v>0.168</v>
      </c>
      <c r="AV324" s="11">
        <v>1</v>
      </c>
      <c r="AW324" s="11">
        <v>0</v>
      </c>
      <c r="AX324" s="13">
        <f t="shared" si="654"/>
        <v>6199.704</v>
      </c>
      <c r="AY324" s="11">
        <v>1</v>
      </c>
      <c r="AZ324" s="11">
        <v>0.93</v>
      </c>
      <c r="BA324" s="11">
        <v>1.85</v>
      </c>
      <c r="BB324" s="42">
        <f t="shared" si="655"/>
        <v>2.7205</v>
      </c>
      <c r="BC324" s="11">
        <v>0.9</v>
      </c>
      <c r="BD324" s="9">
        <v>0.5</v>
      </c>
      <c r="BE324" s="43">
        <f t="shared" si="656"/>
        <v>7589.8326294</v>
      </c>
      <c r="BN324" s="11">
        <v>38167</v>
      </c>
      <c r="BO324" s="12">
        <v>0.168</v>
      </c>
      <c r="BP324" s="11">
        <v>1</v>
      </c>
      <c r="BQ324" s="11">
        <v>0</v>
      </c>
      <c r="BR324" s="13">
        <f t="shared" si="657"/>
        <v>6412.056</v>
      </c>
      <c r="BS324" s="11">
        <v>1</v>
      </c>
      <c r="BT324" s="11">
        <v>1</v>
      </c>
      <c r="BU324" s="11">
        <v>2.71</v>
      </c>
      <c r="BV324" s="42">
        <f t="shared" si="658"/>
        <v>3.71</v>
      </c>
      <c r="BW324" s="11">
        <v>0.9</v>
      </c>
      <c r="BX324" s="9">
        <v>0.5</v>
      </c>
      <c r="BY324" s="43">
        <f t="shared" si="659"/>
        <v>10704.927492</v>
      </c>
      <c r="CH324" s="11">
        <v>42781</v>
      </c>
      <c r="CI324" s="12">
        <v>0.168</v>
      </c>
      <c r="CJ324" s="11">
        <v>1</v>
      </c>
      <c r="CK324" s="11">
        <v>0</v>
      </c>
      <c r="CL324" s="13">
        <f t="shared" si="660"/>
        <v>7187.208</v>
      </c>
      <c r="CM324" s="11">
        <v>1</v>
      </c>
      <c r="CN324" s="11">
        <v>0.93</v>
      </c>
      <c r="CO324" s="11">
        <v>1.85</v>
      </c>
      <c r="CP324" s="42">
        <f t="shared" si="661"/>
        <v>2.7205</v>
      </c>
      <c r="CQ324" s="11">
        <v>0.9</v>
      </c>
      <c r="CR324" s="9">
        <v>0.5</v>
      </c>
      <c r="CS324" s="43">
        <f t="shared" si="662"/>
        <v>8798.7597138</v>
      </c>
      <c r="DB324" s="11">
        <v>44045</v>
      </c>
      <c r="DC324" s="12">
        <v>0.168</v>
      </c>
      <c r="DD324" s="11">
        <v>1</v>
      </c>
      <c r="DE324" s="11">
        <v>0</v>
      </c>
      <c r="DF324" s="13">
        <f t="shared" si="663"/>
        <v>7399.56</v>
      </c>
      <c r="DG324" s="11">
        <v>1</v>
      </c>
      <c r="DH324" s="11">
        <v>1</v>
      </c>
      <c r="DI324" s="11">
        <v>2.09</v>
      </c>
      <c r="DJ324" s="42">
        <f t="shared" si="664"/>
        <v>3.09</v>
      </c>
      <c r="DK324" s="11">
        <v>0.9</v>
      </c>
      <c r="DL324" s="9">
        <v>0.5</v>
      </c>
      <c r="DM324" s="43">
        <f t="shared" si="665"/>
        <v>10289.08818</v>
      </c>
      <c r="DV324" s="11">
        <v>49923</v>
      </c>
      <c r="DW324" s="12">
        <v>0.199</v>
      </c>
      <c r="DX324" s="11">
        <v>1</v>
      </c>
      <c r="DY324" s="11">
        <v>0</v>
      </c>
      <c r="DZ324" s="13">
        <f t="shared" si="666"/>
        <v>9934.677</v>
      </c>
      <c r="EA324" s="11">
        <v>1</v>
      </c>
      <c r="EB324" s="11">
        <v>1</v>
      </c>
      <c r="EC324" s="11">
        <v>2.91</v>
      </c>
      <c r="ED324" s="42">
        <f t="shared" si="667"/>
        <v>3.91</v>
      </c>
      <c r="EE324" s="11">
        <v>0.9</v>
      </c>
      <c r="EF324" s="9">
        <v>0.5</v>
      </c>
      <c r="EG324" s="43">
        <f t="shared" si="668"/>
        <v>17480.0641815</v>
      </c>
    </row>
    <row r="325" s="1" customFormat="1" customHeight="1" spans="1:139">
      <c r="F325" s="11">
        <v>35434</v>
      </c>
      <c r="G325" s="12">
        <v>0.168</v>
      </c>
      <c r="H325" s="11">
        <v>1</v>
      </c>
      <c r="I325" s="11">
        <v>0</v>
      </c>
      <c r="J325" s="13">
        <f t="shared" si="648"/>
        <v>5952.912</v>
      </c>
      <c r="K325" s="11">
        <v>1</v>
      </c>
      <c r="L325" s="11">
        <v>0.89</v>
      </c>
      <c r="M325" s="11">
        <v>1.78</v>
      </c>
      <c r="N325" s="42">
        <f t="shared" si="649"/>
        <v>2.5842</v>
      </c>
      <c r="O325" s="11">
        <v>0.9</v>
      </c>
      <c r="P325" s="9">
        <v>0.5</v>
      </c>
      <c r="Q325" s="43">
        <f t="shared" si="650"/>
        <v>6922.58183568</v>
      </c>
      <c r="Z325" s="11">
        <v>35728</v>
      </c>
      <c r="AA325" s="12">
        <v>0.168</v>
      </c>
      <c r="AB325" s="11">
        <v>1</v>
      </c>
      <c r="AC325" s="11">
        <v>0</v>
      </c>
      <c r="AD325" s="13">
        <f t="shared" si="651"/>
        <v>6002.304</v>
      </c>
      <c r="AE325" s="11">
        <v>1</v>
      </c>
      <c r="AF325" s="11">
        <v>1</v>
      </c>
      <c r="AG325" s="11">
        <v>2.09</v>
      </c>
      <c r="AH325" s="42">
        <f t="shared" si="652"/>
        <v>3.09</v>
      </c>
      <c r="AI325" s="11">
        <v>0.9</v>
      </c>
      <c r="AJ325" s="9">
        <v>0.5</v>
      </c>
      <c r="AK325" s="43">
        <f t="shared" si="653"/>
        <v>8346.203712</v>
      </c>
      <c r="AT325" s="11">
        <v>36903</v>
      </c>
      <c r="AU325" s="12">
        <v>0.168</v>
      </c>
      <c r="AV325" s="11">
        <v>1</v>
      </c>
      <c r="AW325" s="11">
        <v>0</v>
      </c>
      <c r="AX325" s="13">
        <f t="shared" si="654"/>
        <v>6199.704</v>
      </c>
      <c r="AY325" s="11">
        <v>1</v>
      </c>
      <c r="AZ325" s="11">
        <v>0.93</v>
      </c>
      <c r="BA325" s="11">
        <v>1.85</v>
      </c>
      <c r="BB325" s="42">
        <f t="shared" si="655"/>
        <v>2.7205</v>
      </c>
      <c r="BC325" s="11">
        <v>0.9</v>
      </c>
      <c r="BD325" s="9">
        <v>0.5</v>
      </c>
      <c r="BE325" s="43">
        <f t="shared" si="656"/>
        <v>7589.8326294</v>
      </c>
      <c r="BN325" s="11">
        <v>38167</v>
      </c>
      <c r="BO325" s="12">
        <v>0.168</v>
      </c>
      <c r="BP325" s="11">
        <v>1</v>
      </c>
      <c r="BQ325" s="11">
        <v>0</v>
      </c>
      <c r="BR325" s="13">
        <f t="shared" si="657"/>
        <v>6412.056</v>
      </c>
      <c r="BS325" s="11">
        <v>1</v>
      </c>
      <c r="BT325" s="11">
        <v>1</v>
      </c>
      <c r="BU325" s="11">
        <v>2.71</v>
      </c>
      <c r="BV325" s="42">
        <f t="shared" si="658"/>
        <v>3.71</v>
      </c>
      <c r="BW325" s="11">
        <v>0.9</v>
      </c>
      <c r="BX325" s="9">
        <v>0.5</v>
      </c>
      <c r="BY325" s="43">
        <f t="shared" si="659"/>
        <v>10704.927492</v>
      </c>
      <c r="CH325" s="11">
        <v>42781</v>
      </c>
      <c r="CI325" s="12">
        <v>0.168</v>
      </c>
      <c r="CJ325" s="11">
        <v>1</v>
      </c>
      <c r="CK325" s="11">
        <v>0</v>
      </c>
      <c r="CL325" s="13">
        <f t="shared" si="660"/>
        <v>7187.208</v>
      </c>
      <c r="CM325" s="11">
        <v>1</v>
      </c>
      <c r="CN325" s="11">
        <v>0.93</v>
      </c>
      <c r="CO325" s="11">
        <v>1.85</v>
      </c>
      <c r="CP325" s="42">
        <f t="shared" si="661"/>
        <v>2.7205</v>
      </c>
      <c r="CQ325" s="11">
        <v>0.9</v>
      </c>
      <c r="CR325" s="9">
        <v>0.5</v>
      </c>
      <c r="CS325" s="43">
        <f t="shared" si="662"/>
        <v>8798.7597138</v>
      </c>
      <c r="DB325" s="11">
        <v>44045</v>
      </c>
      <c r="DC325" s="12">
        <v>0.168</v>
      </c>
      <c r="DD325" s="11">
        <v>1</v>
      </c>
      <c r="DE325" s="11">
        <v>0</v>
      </c>
      <c r="DF325" s="13">
        <f t="shared" si="663"/>
        <v>7399.56</v>
      </c>
      <c r="DG325" s="11">
        <v>1</v>
      </c>
      <c r="DH325" s="11">
        <v>1</v>
      </c>
      <c r="DI325" s="11">
        <v>2.09</v>
      </c>
      <c r="DJ325" s="42">
        <f t="shared" si="664"/>
        <v>3.09</v>
      </c>
      <c r="DK325" s="11">
        <v>0.9</v>
      </c>
      <c r="DL325" s="9">
        <v>0.5</v>
      </c>
      <c r="DM325" s="43">
        <f t="shared" si="665"/>
        <v>10289.08818</v>
      </c>
      <c r="DV325" s="11">
        <v>49923</v>
      </c>
      <c r="DW325" s="12">
        <v>0.199</v>
      </c>
      <c r="DX325" s="11">
        <v>1</v>
      </c>
      <c r="DY325" s="11">
        <v>0</v>
      </c>
      <c r="DZ325" s="13">
        <f t="shared" si="666"/>
        <v>9934.677</v>
      </c>
      <c r="EA325" s="11">
        <v>1</v>
      </c>
      <c r="EB325" s="11">
        <v>1</v>
      </c>
      <c r="EC325" s="11">
        <v>2.91</v>
      </c>
      <c r="ED325" s="42">
        <f t="shared" si="667"/>
        <v>3.91</v>
      </c>
      <c r="EE325" s="11">
        <v>0.9</v>
      </c>
      <c r="EF325" s="9">
        <v>0.5</v>
      </c>
      <c r="EG325" s="43">
        <f t="shared" si="668"/>
        <v>17480.0641815</v>
      </c>
    </row>
    <row r="326" s="1" customFormat="1" customHeight="1" spans="1:139">
      <c r="F326" s="11">
        <v>35434</v>
      </c>
      <c r="G326" s="12">
        <v>0.168</v>
      </c>
      <c r="H326" s="11">
        <v>1</v>
      </c>
      <c r="I326" s="11">
        <v>0</v>
      </c>
      <c r="J326" s="13">
        <f t="shared" si="648"/>
        <v>5952.912</v>
      </c>
      <c r="K326" s="11">
        <v>1</v>
      </c>
      <c r="L326" s="11">
        <v>0.89</v>
      </c>
      <c r="M326" s="11">
        <v>1.78</v>
      </c>
      <c r="N326" s="42">
        <f t="shared" si="649"/>
        <v>2.5842</v>
      </c>
      <c r="O326" s="11">
        <v>0.9</v>
      </c>
      <c r="P326" s="9">
        <v>0.5</v>
      </c>
      <c r="Q326" s="43">
        <f t="shared" si="650"/>
        <v>6922.58183568</v>
      </c>
      <c r="Z326" s="11">
        <v>35728</v>
      </c>
      <c r="AA326" s="12">
        <v>0.168</v>
      </c>
      <c r="AB326" s="11">
        <v>1</v>
      </c>
      <c r="AC326" s="11">
        <v>0</v>
      </c>
      <c r="AD326" s="13">
        <f t="shared" si="651"/>
        <v>6002.304</v>
      </c>
      <c r="AE326" s="11">
        <v>1</v>
      </c>
      <c r="AF326" s="11">
        <v>1</v>
      </c>
      <c r="AG326" s="11">
        <v>2.09</v>
      </c>
      <c r="AH326" s="42">
        <f t="shared" si="652"/>
        <v>3.09</v>
      </c>
      <c r="AI326" s="11">
        <v>0.9</v>
      </c>
      <c r="AJ326" s="9">
        <v>0.5</v>
      </c>
      <c r="AK326" s="43">
        <f t="shared" si="653"/>
        <v>8346.203712</v>
      </c>
      <c r="AT326" s="11">
        <v>36903</v>
      </c>
      <c r="AU326" s="12">
        <v>0.168</v>
      </c>
      <c r="AV326" s="11">
        <v>1</v>
      </c>
      <c r="AW326" s="11">
        <v>0</v>
      </c>
      <c r="AX326" s="13">
        <f t="shared" si="654"/>
        <v>6199.704</v>
      </c>
      <c r="AY326" s="11">
        <v>1</v>
      </c>
      <c r="AZ326" s="11">
        <v>0.93</v>
      </c>
      <c r="BA326" s="11">
        <v>1.85</v>
      </c>
      <c r="BB326" s="42">
        <f t="shared" si="655"/>
        <v>2.7205</v>
      </c>
      <c r="BC326" s="11">
        <v>0.9</v>
      </c>
      <c r="BD326" s="9">
        <v>0.5</v>
      </c>
      <c r="BE326" s="43">
        <f t="shared" si="656"/>
        <v>7589.8326294</v>
      </c>
      <c r="BN326" s="11">
        <v>38167</v>
      </c>
      <c r="BO326" s="12">
        <v>0.168</v>
      </c>
      <c r="BP326" s="11">
        <v>1</v>
      </c>
      <c r="BQ326" s="11">
        <v>0</v>
      </c>
      <c r="BR326" s="13">
        <f t="shared" si="657"/>
        <v>6412.056</v>
      </c>
      <c r="BS326" s="11">
        <v>1</v>
      </c>
      <c r="BT326" s="11">
        <v>1</v>
      </c>
      <c r="BU326" s="11">
        <v>2.71</v>
      </c>
      <c r="BV326" s="42">
        <f t="shared" si="658"/>
        <v>3.71</v>
      </c>
      <c r="BW326" s="11">
        <v>0.9</v>
      </c>
      <c r="BX326" s="9">
        <v>0.5</v>
      </c>
      <c r="BY326" s="43">
        <f t="shared" si="659"/>
        <v>10704.927492</v>
      </c>
      <c r="CH326" s="11">
        <v>42781</v>
      </c>
      <c r="CI326" s="12">
        <v>0.168</v>
      </c>
      <c r="CJ326" s="11">
        <v>1</v>
      </c>
      <c r="CK326" s="11">
        <v>0</v>
      </c>
      <c r="CL326" s="13">
        <f t="shared" si="660"/>
        <v>7187.208</v>
      </c>
      <c r="CM326" s="11">
        <v>1</v>
      </c>
      <c r="CN326" s="11">
        <v>0.93</v>
      </c>
      <c r="CO326" s="11">
        <v>1.85</v>
      </c>
      <c r="CP326" s="42">
        <f t="shared" si="661"/>
        <v>2.7205</v>
      </c>
      <c r="CQ326" s="11">
        <v>0.9</v>
      </c>
      <c r="CR326" s="9">
        <v>0.5</v>
      </c>
      <c r="CS326" s="43">
        <f t="shared" si="662"/>
        <v>8798.7597138</v>
      </c>
      <c r="DB326" s="11">
        <v>44045</v>
      </c>
      <c r="DC326" s="12">
        <v>0.168</v>
      </c>
      <c r="DD326" s="11">
        <v>1</v>
      </c>
      <c r="DE326" s="11">
        <v>0</v>
      </c>
      <c r="DF326" s="13">
        <f t="shared" si="663"/>
        <v>7399.56</v>
      </c>
      <c r="DG326" s="11">
        <v>1</v>
      </c>
      <c r="DH326" s="11">
        <v>1</v>
      </c>
      <c r="DI326" s="11">
        <v>2.09</v>
      </c>
      <c r="DJ326" s="42">
        <f t="shared" si="664"/>
        <v>3.09</v>
      </c>
      <c r="DK326" s="11">
        <v>0.9</v>
      </c>
      <c r="DL326" s="9">
        <v>0.5</v>
      </c>
      <c r="DM326" s="43">
        <f t="shared" si="665"/>
        <v>10289.08818</v>
      </c>
      <c r="DV326" s="11">
        <v>49923</v>
      </c>
      <c r="DW326" s="12">
        <v>0.199</v>
      </c>
      <c r="DX326" s="11">
        <v>1</v>
      </c>
      <c r="DY326" s="11">
        <v>0</v>
      </c>
      <c r="DZ326" s="13">
        <f t="shared" si="666"/>
        <v>9934.677</v>
      </c>
      <c r="EA326" s="11">
        <v>1</v>
      </c>
      <c r="EB326" s="11">
        <v>1</v>
      </c>
      <c r="EC326" s="11">
        <v>2.91</v>
      </c>
      <c r="ED326" s="42">
        <f t="shared" si="667"/>
        <v>3.91</v>
      </c>
      <c r="EE326" s="11">
        <v>0.9</v>
      </c>
      <c r="EF326" s="9">
        <v>0.5</v>
      </c>
      <c r="EG326" s="43">
        <f t="shared" si="668"/>
        <v>17480.0641815</v>
      </c>
    </row>
    <row r="327" s="1" customFormat="1" customHeight="1" spans="1:139">
      <c r="F327" s="11">
        <v>35434</v>
      </c>
      <c r="G327" s="12">
        <v>0.168</v>
      </c>
      <c r="H327" s="11">
        <v>1</v>
      </c>
      <c r="I327" s="11">
        <v>0</v>
      </c>
      <c r="J327" s="13">
        <f t="shared" si="648"/>
        <v>5952.912</v>
      </c>
      <c r="K327" s="11">
        <v>1</v>
      </c>
      <c r="L327" s="11">
        <v>0.89</v>
      </c>
      <c r="M327" s="11">
        <v>1.78</v>
      </c>
      <c r="N327" s="42">
        <f t="shared" si="649"/>
        <v>2.5842</v>
      </c>
      <c r="O327" s="11">
        <v>0.9</v>
      </c>
      <c r="P327" s="9">
        <v>0.5</v>
      </c>
      <c r="Q327" s="43">
        <f t="shared" si="650"/>
        <v>6922.58183568</v>
      </c>
      <c r="Z327" s="11">
        <v>35728</v>
      </c>
      <c r="AA327" s="12">
        <v>0.168</v>
      </c>
      <c r="AB327" s="11">
        <v>1</v>
      </c>
      <c r="AC327" s="11">
        <v>0</v>
      </c>
      <c r="AD327" s="13">
        <f t="shared" si="651"/>
        <v>6002.304</v>
      </c>
      <c r="AE327" s="11">
        <v>1</v>
      </c>
      <c r="AF327" s="11">
        <v>1</v>
      </c>
      <c r="AG327" s="11">
        <v>2.09</v>
      </c>
      <c r="AH327" s="42">
        <f t="shared" si="652"/>
        <v>3.09</v>
      </c>
      <c r="AI327" s="11">
        <v>0.9</v>
      </c>
      <c r="AJ327" s="9">
        <v>0.5</v>
      </c>
      <c r="AK327" s="43">
        <f t="shared" si="653"/>
        <v>8346.203712</v>
      </c>
      <c r="AT327" s="11">
        <v>36903</v>
      </c>
      <c r="AU327" s="12">
        <v>0.168</v>
      </c>
      <c r="AV327" s="11">
        <v>1</v>
      </c>
      <c r="AW327" s="11">
        <v>0</v>
      </c>
      <c r="AX327" s="13">
        <f t="shared" si="654"/>
        <v>6199.704</v>
      </c>
      <c r="AY327" s="11">
        <v>1</v>
      </c>
      <c r="AZ327" s="11">
        <v>0.93</v>
      </c>
      <c r="BA327" s="11">
        <v>1.85</v>
      </c>
      <c r="BB327" s="42">
        <f t="shared" si="655"/>
        <v>2.7205</v>
      </c>
      <c r="BC327" s="11">
        <v>0.9</v>
      </c>
      <c r="BD327" s="9">
        <v>0.5</v>
      </c>
      <c r="BE327" s="43">
        <f t="shared" si="656"/>
        <v>7589.8326294</v>
      </c>
      <c r="BN327" s="11">
        <v>38167</v>
      </c>
      <c r="BO327" s="12">
        <v>0.168</v>
      </c>
      <c r="BP327" s="11">
        <v>1</v>
      </c>
      <c r="BQ327" s="11">
        <v>0</v>
      </c>
      <c r="BR327" s="13">
        <f t="shared" si="657"/>
        <v>6412.056</v>
      </c>
      <c r="BS327" s="11">
        <v>1</v>
      </c>
      <c r="BT327" s="11">
        <v>1</v>
      </c>
      <c r="BU327" s="11">
        <v>2.71</v>
      </c>
      <c r="BV327" s="42">
        <f t="shared" si="658"/>
        <v>3.71</v>
      </c>
      <c r="BW327" s="11">
        <v>0.9</v>
      </c>
      <c r="BX327" s="9">
        <v>0.5</v>
      </c>
      <c r="BY327" s="43">
        <f t="shared" si="659"/>
        <v>10704.927492</v>
      </c>
      <c r="CH327" s="11">
        <v>42781</v>
      </c>
      <c r="CI327" s="12">
        <v>0.168</v>
      </c>
      <c r="CJ327" s="11">
        <v>1</v>
      </c>
      <c r="CK327" s="11">
        <v>0</v>
      </c>
      <c r="CL327" s="13">
        <f t="shared" si="660"/>
        <v>7187.208</v>
      </c>
      <c r="CM327" s="11">
        <v>1</v>
      </c>
      <c r="CN327" s="11">
        <v>0.93</v>
      </c>
      <c r="CO327" s="11">
        <v>1.85</v>
      </c>
      <c r="CP327" s="42">
        <f t="shared" si="661"/>
        <v>2.7205</v>
      </c>
      <c r="CQ327" s="11">
        <v>0.9</v>
      </c>
      <c r="CR327" s="9">
        <v>0.5</v>
      </c>
      <c r="CS327" s="43">
        <f t="shared" si="662"/>
        <v>8798.7597138</v>
      </c>
      <c r="DB327" s="11">
        <v>44045</v>
      </c>
      <c r="DC327" s="12">
        <v>0.168</v>
      </c>
      <c r="DD327" s="11">
        <v>1</v>
      </c>
      <c r="DE327" s="11">
        <v>0</v>
      </c>
      <c r="DF327" s="13">
        <f t="shared" si="663"/>
        <v>7399.56</v>
      </c>
      <c r="DG327" s="11">
        <v>1</v>
      </c>
      <c r="DH327" s="11">
        <v>1</v>
      </c>
      <c r="DI327" s="11">
        <v>2.09</v>
      </c>
      <c r="DJ327" s="42">
        <f t="shared" si="664"/>
        <v>3.09</v>
      </c>
      <c r="DK327" s="11">
        <v>0.9</v>
      </c>
      <c r="DL327" s="9">
        <v>0.5</v>
      </c>
      <c r="DM327" s="43">
        <f t="shared" si="665"/>
        <v>10289.08818</v>
      </c>
      <c r="DV327" s="11">
        <v>49923</v>
      </c>
      <c r="DW327" s="12">
        <v>0.199</v>
      </c>
      <c r="DX327" s="11">
        <v>1</v>
      </c>
      <c r="DY327" s="11">
        <v>0</v>
      </c>
      <c r="DZ327" s="13">
        <f t="shared" si="666"/>
        <v>9934.677</v>
      </c>
      <c r="EA327" s="11">
        <v>1</v>
      </c>
      <c r="EB327" s="11">
        <v>1</v>
      </c>
      <c r="EC327" s="11">
        <v>2.91</v>
      </c>
      <c r="ED327" s="42">
        <f t="shared" si="667"/>
        <v>3.91</v>
      </c>
      <c r="EE327" s="11">
        <v>0.9</v>
      </c>
      <c r="EF327" s="9">
        <v>0.5</v>
      </c>
      <c r="EG327" s="43">
        <f t="shared" si="668"/>
        <v>17480.0641815</v>
      </c>
    </row>
    <row r="328" s="1" customFormat="1" customHeight="1" spans="1:139">
      <c r="F328" s="11">
        <v>35434</v>
      </c>
      <c r="G328" s="12">
        <v>0.3</v>
      </c>
      <c r="H328" s="11">
        <v>1</v>
      </c>
      <c r="I328" s="11">
        <v>0</v>
      </c>
      <c r="J328" s="13">
        <f t="shared" si="648"/>
        <v>10630.2</v>
      </c>
      <c r="K328" s="11">
        <v>1</v>
      </c>
      <c r="L328" s="11">
        <v>0.89</v>
      </c>
      <c r="M328" s="11">
        <v>1.78</v>
      </c>
      <c r="N328" s="42">
        <f t="shared" si="649"/>
        <v>2.5842</v>
      </c>
      <c r="O328" s="11">
        <v>0.9</v>
      </c>
      <c r="P328" s="9">
        <v>0.5</v>
      </c>
      <c r="Q328" s="43">
        <f t="shared" si="650"/>
        <v>12361.753278</v>
      </c>
      <c r="Z328" s="11">
        <v>35728</v>
      </c>
      <c r="AA328" s="12">
        <v>0.3</v>
      </c>
      <c r="AB328" s="11">
        <v>1</v>
      </c>
      <c r="AC328" s="11">
        <v>0</v>
      </c>
      <c r="AD328" s="13">
        <f t="shared" si="651"/>
        <v>10718.4</v>
      </c>
      <c r="AE328" s="11">
        <v>1</v>
      </c>
      <c r="AF328" s="11">
        <v>1</v>
      </c>
      <c r="AG328" s="11">
        <v>2.09</v>
      </c>
      <c r="AH328" s="42">
        <f t="shared" si="652"/>
        <v>3.09</v>
      </c>
      <c r="AI328" s="11">
        <v>0.9</v>
      </c>
      <c r="AJ328" s="9">
        <v>0.5</v>
      </c>
      <c r="AK328" s="43">
        <f t="shared" si="653"/>
        <v>14903.9352</v>
      </c>
      <c r="AT328" s="11">
        <v>36903</v>
      </c>
      <c r="AU328" s="12">
        <v>0.3</v>
      </c>
      <c r="AV328" s="11">
        <v>1</v>
      </c>
      <c r="AW328" s="11">
        <v>0</v>
      </c>
      <c r="AX328" s="13">
        <f t="shared" si="654"/>
        <v>11070.9</v>
      </c>
      <c r="AY328" s="11">
        <v>1</v>
      </c>
      <c r="AZ328" s="11">
        <v>0.93</v>
      </c>
      <c r="BA328" s="11">
        <v>1.85</v>
      </c>
      <c r="BB328" s="42">
        <f t="shared" si="655"/>
        <v>2.7205</v>
      </c>
      <c r="BC328" s="11">
        <v>0.9</v>
      </c>
      <c r="BD328" s="9">
        <v>0.5</v>
      </c>
      <c r="BE328" s="43">
        <f t="shared" si="656"/>
        <v>13553.2725525</v>
      </c>
      <c r="BN328" s="11">
        <v>38167</v>
      </c>
      <c r="BO328" s="12">
        <v>0.3</v>
      </c>
      <c r="BP328" s="11">
        <v>1</v>
      </c>
      <c r="BQ328" s="11">
        <v>0</v>
      </c>
      <c r="BR328" s="13">
        <f t="shared" si="657"/>
        <v>11450.1</v>
      </c>
      <c r="BS328" s="11">
        <v>1</v>
      </c>
      <c r="BT328" s="11">
        <v>1</v>
      </c>
      <c r="BU328" s="11">
        <v>2.71</v>
      </c>
      <c r="BV328" s="42">
        <f t="shared" si="658"/>
        <v>3.71</v>
      </c>
      <c r="BW328" s="11">
        <v>0.9</v>
      </c>
      <c r="BX328" s="9">
        <v>0.5</v>
      </c>
      <c r="BY328" s="43">
        <f t="shared" si="659"/>
        <v>19115.94195</v>
      </c>
      <c r="CH328" s="11">
        <v>42781</v>
      </c>
      <c r="CI328" s="12">
        <v>0.3</v>
      </c>
      <c r="CJ328" s="11">
        <v>1</v>
      </c>
      <c r="CK328" s="11">
        <v>0</v>
      </c>
      <c r="CL328" s="13">
        <f t="shared" si="660"/>
        <v>12834.3</v>
      </c>
      <c r="CM328" s="11">
        <v>1</v>
      </c>
      <c r="CN328" s="11">
        <v>0.93</v>
      </c>
      <c r="CO328" s="11">
        <v>1.85</v>
      </c>
      <c r="CP328" s="42">
        <f t="shared" si="661"/>
        <v>2.7205</v>
      </c>
      <c r="CQ328" s="11">
        <v>0.9</v>
      </c>
      <c r="CR328" s="9">
        <v>0.5</v>
      </c>
      <c r="CS328" s="43">
        <f t="shared" si="662"/>
        <v>15712.0709175</v>
      </c>
      <c r="DB328" s="11">
        <v>44045</v>
      </c>
      <c r="DC328" s="12">
        <v>0.3</v>
      </c>
      <c r="DD328" s="11">
        <v>1</v>
      </c>
      <c r="DE328" s="11">
        <v>0</v>
      </c>
      <c r="DF328" s="13">
        <f t="shared" si="663"/>
        <v>13213.5</v>
      </c>
      <c r="DG328" s="11">
        <v>1</v>
      </c>
      <c r="DH328" s="11">
        <v>1</v>
      </c>
      <c r="DI328" s="11">
        <v>2.09</v>
      </c>
      <c r="DJ328" s="42">
        <f t="shared" si="664"/>
        <v>3.09</v>
      </c>
      <c r="DK328" s="11">
        <v>0.9</v>
      </c>
      <c r="DL328" s="9">
        <v>0.5</v>
      </c>
      <c r="DM328" s="43">
        <f t="shared" si="665"/>
        <v>18373.37175</v>
      </c>
      <c r="DV328" s="11">
        <v>49923</v>
      </c>
      <c r="DW328" s="12">
        <v>0.355</v>
      </c>
      <c r="DX328" s="11">
        <v>1</v>
      </c>
      <c r="DY328" s="11">
        <v>0</v>
      </c>
      <c r="DZ328" s="13">
        <f t="shared" si="666"/>
        <v>17722.665</v>
      </c>
      <c r="EA328" s="11">
        <v>1</v>
      </c>
      <c r="EB328" s="11">
        <v>1</v>
      </c>
      <c r="EC328" s="11">
        <v>2.91</v>
      </c>
      <c r="ED328" s="42">
        <f t="shared" si="667"/>
        <v>3.91</v>
      </c>
      <c r="EE328" s="11">
        <v>0.9</v>
      </c>
      <c r="EF328" s="9">
        <v>0.5</v>
      </c>
      <c r="EG328" s="43">
        <f t="shared" si="668"/>
        <v>31183.0290675</v>
      </c>
    </row>
    <row r="329" s="1" customFormat="1" customHeight="1" spans="1:139">
      <c r="F329" s="11">
        <v>35434</v>
      </c>
      <c r="G329" s="12">
        <v>0.58</v>
      </c>
      <c r="H329" s="11">
        <v>1</v>
      </c>
      <c r="I329" s="11">
        <v>0</v>
      </c>
      <c r="J329" s="13">
        <f t="shared" si="648"/>
        <v>20551.72</v>
      </c>
      <c r="K329" s="11">
        <v>1</v>
      </c>
      <c r="L329" s="11">
        <v>0.89</v>
      </c>
      <c r="M329" s="11">
        <v>1.78</v>
      </c>
      <c r="N329" s="42">
        <f t="shared" si="649"/>
        <v>2.5842</v>
      </c>
      <c r="O329" s="11">
        <v>0.9</v>
      </c>
      <c r="P329" s="9">
        <v>0.5</v>
      </c>
      <c r="Q329" s="43">
        <f t="shared" si="650"/>
        <v>23899.3896708</v>
      </c>
      <c r="Z329" s="11">
        <v>35728</v>
      </c>
      <c r="AA329" s="12">
        <v>0.58</v>
      </c>
      <c r="AB329" s="11">
        <v>1</v>
      </c>
      <c r="AC329" s="11">
        <v>0</v>
      </c>
      <c r="AD329" s="13">
        <f t="shared" si="651"/>
        <v>20722.24</v>
      </c>
      <c r="AE329" s="11">
        <v>1</v>
      </c>
      <c r="AF329" s="11">
        <v>1</v>
      </c>
      <c r="AG329" s="11">
        <v>2.09</v>
      </c>
      <c r="AH329" s="42">
        <f t="shared" si="652"/>
        <v>3.09</v>
      </c>
      <c r="AI329" s="11">
        <v>0.9</v>
      </c>
      <c r="AJ329" s="9">
        <v>0.5</v>
      </c>
      <c r="AK329" s="43">
        <f t="shared" si="653"/>
        <v>28814.27472</v>
      </c>
      <c r="AT329" s="11">
        <v>36903</v>
      </c>
      <c r="AU329" s="12">
        <v>0.58</v>
      </c>
      <c r="AV329" s="11">
        <v>1</v>
      </c>
      <c r="AW329" s="11">
        <v>0</v>
      </c>
      <c r="AX329" s="13">
        <f t="shared" si="654"/>
        <v>21403.74</v>
      </c>
      <c r="AY329" s="11">
        <v>1</v>
      </c>
      <c r="AZ329" s="11">
        <v>0.93</v>
      </c>
      <c r="BA329" s="11">
        <v>1.85</v>
      </c>
      <c r="BB329" s="42">
        <f t="shared" si="655"/>
        <v>2.7205</v>
      </c>
      <c r="BC329" s="11">
        <v>0.9</v>
      </c>
      <c r="BD329" s="9">
        <v>0.5</v>
      </c>
      <c r="BE329" s="43">
        <f t="shared" si="656"/>
        <v>26202.9936015</v>
      </c>
      <c r="BN329" s="11">
        <v>38167</v>
      </c>
      <c r="BO329" s="12">
        <v>0.58</v>
      </c>
      <c r="BP329" s="11">
        <v>1</v>
      </c>
      <c r="BQ329" s="11">
        <v>0</v>
      </c>
      <c r="BR329" s="13">
        <f t="shared" si="657"/>
        <v>22136.86</v>
      </c>
      <c r="BS329" s="11">
        <v>1</v>
      </c>
      <c r="BT329" s="11">
        <v>1</v>
      </c>
      <c r="BU329" s="11">
        <v>2.71</v>
      </c>
      <c r="BV329" s="42">
        <f t="shared" si="658"/>
        <v>3.71</v>
      </c>
      <c r="BW329" s="11">
        <v>0.9</v>
      </c>
      <c r="BX329" s="9">
        <v>0.5</v>
      </c>
      <c r="BY329" s="43">
        <f t="shared" si="659"/>
        <v>36957.48777</v>
      </c>
      <c r="CH329" s="11">
        <v>42781</v>
      </c>
      <c r="CI329" s="12">
        <v>0.58</v>
      </c>
      <c r="CJ329" s="11">
        <v>1</v>
      </c>
      <c r="CK329" s="11">
        <v>0</v>
      </c>
      <c r="CL329" s="13">
        <f t="shared" si="660"/>
        <v>24812.98</v>
      </c>
      <c r="CM329" s="11">
        <v>1</v>
      </c>
      <c r="CN329" s="11">
        <v>0.93</v>
      </c>
      <c r="CO329" s="11">
        <v>1.85</v>
      </c>
      <c r="CP329" s="42">
        <f t="shared" si="661"/>
        <v>2.7205</v>
      </c>
      <c r="CQ329" s="11">
        <v>0.9</v>
      </c>
      <c r="CR329" s="9">
        <v>0.5</v>
      </c>
      <c r="CS329" s="43">
        <f t="shared" si="662"/>
        <v>30376.6704405</v>
      </c>
      <c r="DB329" s="11">
        <v>44045</v>
      </c>
      <c r="DC329" s="12">
        <v>0.58</v>
      </c>
      <c r="DD329" s="11">
        <v>1</v>
      </c>
      <c r="DE329" s="11">
        <v>0</v>
      </c>
      <c r="DF329" s="13">
        <f t="shared" si="663"/>
        <v>25546.1</v>
      </c>
      <c r="DG329" s="11">
        <v>1</v>
      </c>
      <c r="DH329" s="11">
        <v>1</v>
      </c>
      <c r="DI329" s="11">
        <v>2.09</v>
      </c>
      <c r="DJ329" s="42">
        <f t="shared" si="664"/>
        <v>3.09</v>
      </c>
      <c r="DK329" s="11">
        <v>0.9</v>
      </c>
      <c r="DL329" s="9">
        <v>0.5</v>
      </c>
      <c r="DM329" s="43">
        <f t="shared" si="665"/>
        <v>35521.85205</v>
      </c>
      <c r="DV329" s="11">
        <v>49923</v>
      </c>
      <c r="DW329" s="12">
        <v>0.69</v>
      </c>
      <c r="DX329" s="11">
        <v>1</v>
      </c>
      <c r="DY329" s="11">
        <v>0</v>
      </c>
      <c r="DZ329" s="13">
        <f t="shared" si="666"/>
        <v>34446.87</v>
      </c>
      <c r="EA329" s="11">
        <v>1</v>
      </c>
      <c r="EB329" s="11">
        <v>1</v>
      </c>
      <c r="EC329" s="11">
        <v>2.91</v>
      </c>
      <c r="ED329" s="42">
        <f t="shared" si="667"/>
        <v>3.91</v>
      </c>
      <c r="EE329" s="11">
        <v>0.9</v>
      </c>
      <c r="EF329" s="9">
        <v>0.5</v>
      </c>
      <c r="EG329" s="43">
        <f t="shared" si="668"/>
        <v>60609.267765</v>
      </c>
    </row>
    <row r="330" s="1" customFormat="1" customHeight="1" spans="1:139">
      <c r="F330" s="47" t="s">
        <v>32</v>
      </c>
      <c r="G330" s="48"/>
      <c r="H330" s="48"/>
      <c r="I330" s="48"/>
      <c r="J330" s="48"/>
      <c r="K330" s="48"/>
      <c r="L330" s="48"/>
      <c r="M330" s="46">
        <f>SUM(Q320:Q329)</f>
        <v>91641.79763424</v>
      </c>
      <c r="N330" s="46"/>
      <c r="O330" s="46"/>
      <c r="P330" s="46"/>
      <c r="Q330" s="46"/>
      <c r="R330" s="1"/>
      <c r="S330" s="1"/>
      <c r="T330" s="1"/>
      <c r="U330" s="1"/>
      <c r="V330" s="1"/>
      <c r="W330" s="1"/>
      <c r="X330" s="1"/>
      <c r="Y330" s="1"/>
      <c r="Z330" s="47" t="s">
        <v>32</v>
      </c>
      <c r="AA330" s="48"/>
      <c r="AB330" s="48"/>
      <c r="AC330" s="48"/>
      <c r="AD330" s="48"/>
      <c r="AE330" s="48"/>
      <c r="AF330" s="48"/>
      <c r="AG330" s="46">
        <f>SUM(AK320:AK329)</f>
        <v>110487.839616</v>
      </c>
      <c r="AH330" s="46"/>
      <c r="AI330" s="46"/>
      <c r="AJ330" s="46"/>
      <c r="AK330" s="46"/>
      <c r="AL330" s="1"/>
      <c r="AM330" s="1"/>
      <c r="AN330" s="1"/>
      <c r="AO330" s="1"/>
      <c r="AP330" s="1"/>
      <c r="AQ330" s="1"/>
      <c r="AR330" s="1"/>
      <c r="AS330" s="1"/>
      <c r="AT330" s="47" t="s">
        <v>32</v>
      </c>
      <c r="AU330" s="48"/>
      <c r="AV330" s="48"/>
      <c r="AW330" s="48"/>
      <c r="AX330" s="48"/>
      <c r="AY330" s="48"/>
      <c r="AZ330" s="48"/>
      <c r="BA330" s="46">
        <f>SUM(BE320:BE329)</f>
        <v>100474.9271892</v>
      </c>
      <c r="BB330" s="46"/>
      <c r="BC330" s="46"/>
      <c r="BD330" s="46"/>
      <c r="BE330" s="46"/>
      <c r="BF330" s="1"/>
      <c r="BG330" s="1"/>
      <c r="BH330" s="1"/>
      <c r="BI330" s="1"/>
      <c r="BJ330" s="1"/>
      <c r="BK330" s="1"/>
      <c r="BL330" s="1"/>
      <c r="BM330" s="1"/>
      <c r="BN330" s="47" t="s">
        <v>32</v>
      </c>
      <c r="BO330" s="48"/>
      <c r="BP330" s="48"/>
      <c r="BQ330" s="48"/>
      <c r="BR330" s="48"/>
      <c r="BS330" s="48"/>
      <c r="BT330" s="48"/>
      <c r="BU330" s="46">
        <f>SUM(BY320:BY329)</f>
        <v>141712.849656</v>
      </c>
      <c r="BV330" s="46"/>
      <c r="BW330" s="46"/>
      <c r="BX330" s="46"/>
      <c r="BY330" s="46"/>
      <c r="BZ330" s="1"/>
      <c r="CA330" s="1"/>
      <c r="CB330" s="1"/>
      <c r="CC330" s="1"/>
      <c r="CD330" s="1"/>
      <c r="CE330" s="1"/>
      <c r="CF330" s="1"/>
      <c r="CG330" s="1"/>
      <c r="CH330" s="47" t="s">
        <v>32</v>
      </c>
      <c r="CI330" s="48"/>
      <c r="CJ330" s="48"/>
      <c r="CK330" s="48"/>
      <c r="CL330" s="48"/>
      <c r="CM330" s="48"/>
      <c r="CN330" s="48"/>
      <c r="CO330" s="46">
        <f>SUM(CS320:CS329)</f>
        <v>116478.8190684</v>
      </c>
      <c r="CP330" s="46"/>
      <c r="CQ330" s="46"/>
      <c r="CR330" s="46"/>
      <c r="CS330" s="46"/>
      <c r="CT330" s="1"/>
      <c r="CU330" s="1"/>
      <c r="CV330" s="1"/>
      <c r="CW330" s="1"/>
      <c r="CX330" s="1"/>
      <c r="CY330" s="1"/>
      <c r="CZ330" s="1"/>
      <c r="DA330" s="1"/>
      <c r="DB330" s="47" t="s">
        <v>32</v>
      </c>
      <c r="DC330" s="48"/>
      <c r="DD330" s="48"/>
      <c r="DE330" s="48"/>
      <c r="DF330" s="48"/>
      <c r="DG330" s="48"/>
      <c r="DH330" s="48"/>
      <c r="DI330" s="46">
        <f>SUM(DM320:DM329)</f>
        <v>136207.92924</v>
      </c>
      <c r="DJ330" s="46"/>
      <c r="DK330" s="46"/>
      <c r="DL330" s="46"/>
      <c r="DM330" s="46"/>
      <c r="DN330" s="1"/>
      <c r="DO330" s="1"/>
      <c r="DP330" s="1"/>
      <c r="DQ330" s="1"/>
      <c r="DR330" s="1"/>
      <c r="DS330" s="1"/>
      <c r="DT330" s="1"/>
      <c r="DU330" s="1"/>
      <c r="DV330" s="47" t="s">
        <v>32</v>
      </c>
      <c r="DW330" s="48"/>
      <c r="DX330" s="48"/>
      <c r="DY330" s="48"/>
      <c r="DZ330" s="48"/>
      <c r="EA330" s="48"/>
      <c r="EB330" s="48"/>
      <c r="EC330" s="46">
        <f>SUM(EG320:EG329)</f>
        <v>231632.8102845</v>
      </c>
      <c r="ED330" s="46"/>
      <c r="EE330" s="46"/>
      <c r="EF330" s="46"/>
      <c r="EG330" s="46"/>
    </row>
    <row r="331" s="1" customFormat="1" customHeight="1" spans="1:139">
      <c r="F331" s="48"/>
      <c r="G331" s="48"/>
      <c r="H331" s="48"/>
      <c r="I331" s="48"/>
      <c r="J331" s="48"/>
      <c r="K331" s="48"/>
      <c r="L331" s="48"/>
      <c r="M331" s="46"/>
      <c r="N331" s="46"/>
      <c r="O331" s="46"/>
      <c r="P331" s="46"/>
      <c r="Q331" s="46"/>
      <c r="R331" s="1"/>
      <c r="S331" s="1"/>
      <c r="T331" s="1"/>
      <c r="U331" s="1"/>
      <c r="V331" s="1"/>
      <c r="W331" s="1"/>
      <c r="X331" s="1"/>
      <c r="Y331" s="1"/>
      <c r="Z331" s="48"/>
      <c r="AA331" s="48"/>
      <c r="AB331" s="48"/>
      <c r="AC331" s="48"/>
      <c r="AD331" s="48"/>
      <c r="AE331" s="48"/>
      <c r="AF331" s="48"/>
      <c r="AG331" s="46"/>
      <c r="AH331" s="46"/>
      <c r="AI331" s="46"/>
      <c r="AJ331" s="46"/>
      <c r="AK331" s="46"/>
      <c r="AL331" s="1"/>
      <c r="AM331" s="1"/>
      <c r="AN331" s="1"/>
      <c r="AO331" s="1"/>
      <c r="AP331" s="1"/>
      <c r="AQ331" s="1"/>
      <c r="AR331" s="1"/>
      <c r="AS331" s="1"/>
      <c r="AT331" s="48"/>
      <c r="AU331" s="48"/>
      <c r="AV331" s="48"/>
      <c r="AW331" s="48"/>
      <c r="AX331" s="48"/>
      <c r="AY331" s="48"/>
      <c r="AZ331" s="48"/>
      <c r="BA331" s="46"/>
      <c r="BB331" s="46"/>
      <c r="BC331" s="46"/>
      <c r="BD331" s="46"/>
      <c r="BE331" s="46"/>
      <c r="BF331" s="1"/>
      <c r="BG331" s="1"/>
      <c r="BH331" s="1"/>
      <c r="BI331" s="1"/>
      <c r="BJ331" s="1"/>
      <c r="BK331" s="1"/>
      <c r="BL331" s="1"/>
      <c r="BM331" s="1"/>
      <c r="BN331" s="48"/>
      <c r="BO331" s="48"/>
      <c r="BP331" s="48"/>
      <c r="BQ331" s="48"/>
      <c r="BR331" s="48"/>
      <c r="BS331" s="48"/>
      <c r="BT331" s="48"/>
      <c r="BU331" s="46"/>
      <c r="BV331" s="46"/>
      <c r="BW331" s="46"/>
      <c r="BX331" s="46"/>
      <c r="BY331" s="46"/>
      <c r="BZ331" s="1"/>
      <c r="CA331" s="1"/>
      <c r="CB331" s="1"/>
      <c r="CC331" s="1"/>
      <c r="CD331" s="1"/>
      <c r="CE331" s="1"/>
      <c r="CF331" s="1"/>
      <c r="CG331" s="1"/>
      <c r="CH331" s="48"/>
      <c r="CI331" s="48"/>
      <c r="CJ331" s="48"/>
      <c r="CK331" s="48"/>
      <c r="CL331" s="48"/>
      <c r="CM331" s="48"/>
      <c r="CN331" s="48"/>
      <c r="CO331" s="46"/>
      <c r="CP331" s="46"/>
      <c r="CQ331" s="46"/>
      <c r="CR331" s="46"/>
      <c r="CS331" s="46"/>
      <c r="CT331" s="1"/>
      <c r="CU331" s="1"/>
      <c r="CV331" s="1"/>
      <c r="CW331" s="1"/>
      <c r="CX331" s="1"/>
      <c r="CY331" s="1"/>
      <c r="CZ331" s="1"/>
      <c r="DA331" s="1"/>
      <c r="DB331" s="48"/>
      <c r="DC331" s="48"/>
      <c r="DD331" s="48"/>
      <c r="DE331" s="48"/>
      <c r="DF331" s="48"/>
      <c r="DG331" s="48"/>
      <c r="DH331" s="48"/>
      <c r="DI331" s="46"/>
      <c r="DJ331" s="46"/>
      <c r="DK331" s="46"/>
      <c r="DL331" s="46"/>
      <c r="DM331" s="46"/>
      <c r="DN331" s="1"/>
      <c r="DO331" s="1"/>
      <c r="DP331" s="1"/>
      <c r="DQ331" s="1"/>
      <c r="DR331" s="1"/>
      <c r="DS331" s="1"/>
      <c r="DT331" s="1"/>
      <c r="DU331" s="1"/>
      <c r="DV331" s="48"/>
      <c r="DW331" s="48"/>
      <c r="DX331" s="48"/>
      <c r="DY331" s="48"/>
      <c r="DZ331" s="48"/>
      <c r="EA331" s="48"/>
      <c r="EB331" s="48"/>
      <c r="EC331" s="46"/>
      <c r="ED331" s="46"/>
      <c r="EE331" s="46"/>
      <c r="EF331" s="46"/>
      <c r="EG331" s="46"/>
    </row>
    <row r="332" s="1" customFormat="1" customHeight="1" spans="1:139">
      <c r="F332" s="48"/>
      <c r="G332" s="48"/>
      <c r="H332" s="48"/>
      <c r="I332" s="48"/>
      <c r="J332" s="48"/>
      <c r="K332" s="48"/>
      <c r="L332" s="48"/>
      <c r="M332" s="46"/>
      <c r="N332" s="46"/>
      <c r="O332" s="46"/>
      <c r="P332" s="46"/>
      <c r="Q332" s="46"/>
      <c r="R332" s="1"/>
      <c r="S332" s="1"/>
      <c r="T332" s="1"/>
      <c r="U332" s="1"/>
      <c r="V332" s="1"/>
      <c r="W332" s="1"/>
      <c r="X332" s="1"/>
      <c r="Y332" s="1"/>
      <c r="Z332" s="48"/>
      <c r="AA332" s="48"/>
      <c r="AB332" s="48"/>
      <c r="AC332" s="48"/>
      <c r="AD332" s="48"/>
      <c r="AE332" s="48"/>
      <c r="AF332" s="48"/>
      <c r="AG332" s="46"/>
      <c r="AH332" s="46"/>
      <c r="AI332" s="46"/>
      <c r="AJ332" s="46"/>
      <c r="AK332" s="46"/>
      <c r="AL332" s="1"/>
      <c r="AM332" s="1"/>
      <c r="AN332" s="1"/>
      <c r="AO332" s="1"/>
      <c r="AP332" s="1"/>
      <c r="AQ332" s="1"/>
      <c r="AR332" s="1"/>
      <c r="AS332" s="1"/>
      <c r="AT332" s="48"/>
      <c r="AU332" s="48"/>
      <c r="AV332" s="48"/>
      <c r="AW332" s="48"/>
      <c r="AX332" s="48"/>
      <c r="AY332" s="48"/>
      <c r="AZ332" s="48"/>
      <c r="BA332" s="46"/>
      <c r="BB332" s="46"/>
      <c r="BC332" s="46"/>
      <c r="BD332" s="46"/>
      <c r="BE332" s="46"/>
      <c r="BF332" s="1"/>
      <c r="BG332" s="1"/>
      <c r="BH332" s="1"/>
      <c r="BI332" s="1"/>
      <c r="BJ332" s="1"/>
      <c r="BK332" s="1"/>
      <c r="BL332" s="1"/>
      <c r="BM332" s="1"/>
      <c r="BN332" s="48"/>
      <c r="BO332" s="48"/>
      <c r="BP332" s="48"/>
      <c r="BQ332" s="48"/>
      <c r="BR332" s="48"/>
      <c r="BS332" s="48"/>
      <c r="BT332" s="48"/>
      <c r="BU332" s="46"/>
      <c r="BV332" s="46"/>
      <c r="BW332" s="46"/>
      <c r="BX332" s="46"/>
      <c r="BY332" s="46"/>
      <c r="BZ332" s="1"/>
      <c r="CA332" s="1"/>
      <c r="CB332" s="1"/>
      <c r="CC332" s="1"/>
      <c r="CD332" s="1"/>
      <c r="CE332" s="1"/>
      <c r="CF332" s="1"/>
      <c r="CG332" s="1"/>
      <c r="CH332" s="48"/>
      <c r="CI332" s="48"/>
      <c r="CJ332" s="48"/>
      <c r="CK332" s="48"/>
      <c r="CL332" s="48"/>
      <c r="CM332" s="48"/>
      <c r="CN332" s="48"/>
      <c r="CO332" s="46"/>
      <c r="CP332" s="46"/>
      <c r="CQ332" s="46"/>
      <c r="CR332" s="46"/>
      <c r="CS332" s="46"/>
      <c r="CT332" s="1"/>
      <c r="CU332" s="1"/>
      <c r="CV332" s="1"/>
      <c r="CW332" s="1"/>
      <c r="CX332" s="1"/>
      <c r="CY332" s="1"/>
      <c r="CZ332" s="1"/>
      <c r="DA332" s="1"/>
      <c r="DB332" s="48"/>
      <c r="DC332" s="48"/>
      <c r="DD332" s="48"/>
      <c r="DE332" s="48"/>
      <c r="DF332" s="48"/>
      <c r="DG332" s="48"/>
      <c r="DH332" s="48"/>
      <c r="DI332" s="46"/>
      <c r="DJ332" s="46"/>
      <c r="DK332" s="46"/>
      <c r="DL332" s="46"/>
      <c r="DM332" s="46"/>
      <c r="DN332" s="1"/>
      <c r="DO332" s="1"/>
      <c r="DP332" s="1"/>
      <c r="DQ332" s="1"/>
      <c r="DR332" s="1"/>
      <c r="DS332" s="1"/>
      <c r="DT332" s="1"/>
      <c r="DU332" s="1"/>
      <c r="DV332" s="48"/>
      <c r="DW332" s="48"/>
      <c r="DX332" s="48"/>
      <c r="DY332" s="48"/>
      <c r="DZ332" s="48"/>
      <c r="EA332" s="48"/>
      <c r="EB332" s="48"/>
      <c r="EC332" s="46"/>
      <c r="ED332" s="46"/>
      <c r="EE332" s="46"/>
      <c r="EF332" s="46"/>
      <c r="EG332" s="46"/>
    </row>
    <row r="334" s="1" customFormat="1" customHeight="1" spans="1:139">
      <c r="A334" s="2" t="s">
        <v>135</v>
      </c>
      <c r="B334" s="2"/>
      <c r="C334" s="2"/>
      <c r="D334" s="2"/>
      <c r="E334" s="2"/>
      <c r="F334" s="3" t="s">
        <v>1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1"/>
      <c r="U334" s="2" t="s">
        <v>136</v>
      </c>
      <c r="V334" s="2"/>
      <c r="W334" s="2"/>
      <c r="X334" s="2"/>
      <c r="Y334" s="2"/>
      <c r="Z334" s="3" t="s">
        <v>1</v>
      </c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1"/>
      <c r="AO334" s="2" t="s">
        <v>137</v>
      </c>
      <c r="AP334" s="2"/>
      <c r="AQ334" s="2"/>
      <c r="AR334" s="2"/>
      <c r="AS334" s="2"/>
      <c r="AT334" s="3" t="s">
        <v>1</v>
      </c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1"/>
      <c r="BI334" s="2" t="s">
        <v>138</v>
      </c>
      <c r="BJ334" s="2"/>
      <c r="BK334" s="2"/>
      <c r="BL334" s="2"/>
      <c r="BM334" s="2"/>
      <c r="BN334" s="3" t="s">
        <v>1</v>
      </c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1"/>
      <c r="CC334" s="2" t="s">
        <v>139</v>
      </c>
      <c r="CD334" s="2"/>
      <c r="CE334" s="2"/>
      <c r="CF334" s="2"/>
      <c r="CG334" s="2"/>
      <c r="CH334" s="3" t="s">
        <v>1</v>
      </c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1"/>
      <c r="CW334" s="2" t="s">
        <v>140</v>
      </c>
      <c r="CX334" s="2"/>
      <c r="CY334" s="2"/>
      <c r="CZ334" s="2"/>
      <c r="DA334" s="2"/>
      <c r="DB334" s="3" t="s">
        <v>1</v>
      </c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1"/>
      <c r="DQ334" s="2" t="s">
        <v>141</v>
      </c>
      <c r="DR334" s="2"/>
      <c r="DS334" s="2"/>
      <c r="DT334" s="2"/>
      <c r="DU334" s="2"/>
      <c r="DV334" s="3" t="s">
        <v>1</v>
      </c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</row>
    <row r="335" s="1" customFormat="1" customHeight="1" spans="1:139">
      <c r="A335" s="2"/>
      <c r="B335" s="2"/>
      <c r="C335" s="2"/>
      <c r="D335" s="2"/>
      <c r="E335" s="2"/>
      <c r="F335" s="4" t="s">
        <v>8</v>
      </c>
      <c r="G335" s="5"/>
      <c r="H335" s="5"/>
      <c r="I335" s="6"/>
      <c r="J335" s="7" t="s">
        <v>9</v>
      </c>
      <c r="K335" s="7"/>
      <c r="L335" s="7"/>
      <c r="M335" s="7"/>
      <c r="N335" s="8" t="s">
        <v>10</v>
      </c>
      <c r="O335" s="8"/>
      <c r="P335" s="8"/>
      <c r="Q335" s="9" t="s">
        <v>11</v>
      </c>
      <c r="R335" s="10" t="s">
        <v>12</v>
      </c>
      <c r="S335" s="10" t="s">
        <v>13</v>
      </c>
      <c r="U335" s="2"/>
      <c r="V335" s="2"/>
      <c r="W335" s="2"/>
      <c r="X335" s="2"/>
      <c r="Y335" s="2"/>
      <c r="Z335" s="4" t="s">
        <v>8</v>
      </c>
      <c r="AA335" s="5"/>
      <c r="AB335" s="5"/>
      <c r="AC335" s="6"/>
      <c r="AD335" s="7" t="s">
        <v>9</v>
      </c>
      <c r="AE335" s="7"/>
      <c r="AF335" s="7"/>
      <c r="AG335" s="7"/>
      <c r="AH335" s="8" t="s">
        <v>10</v>
      </c>
      <c r="AI335" s="8"/>
      <c r="AJ335" s="8"/>
      <c r="AK335" s="9" t="s">
        <v>11</v>
      </c>
      <c r="AL335" s="10" t="s">
        <v>12</v>
      </c>
      <c r="AM335" s="10" t="s">
        <v>13</v>
      </c>
      <c r="AO335" s="2"/>
      <c r="AP335" s="2"/>
      <c r="AQ335" s="2"/>
      <c r="AR335" s="2"/>
      <c r="AS335" s="2"/>
      <c r="AT335" s="4" t="s">
        <v>8</v>
      </c>
      <c r="AU335" s="5"/>
      <c r="AV335" s="5"/>
      <c r="AW335" s="6"/>
      <c r="AX335" s="7" t="s">
        <v>9</v>
      </c>
      <c r="AY335" s="7"/>
      <c r="AZ335" s="7"/>
      <c r="BA335" s="7"/>
      <c r="BB335" s="8" t="s">
        <v>10</v>
      </c>
      <c r="BC335" s="8"/>
      <c r="BD335" s="8"/>
      <c r="BE335" s="9" t="s">
        <v>11</v>
      </c>
      <c r="BF335" s="10" t="s">
        <v>12</v>
      </c>
      <c r="BG335" s="10" t="s">
        <v>13</v>
      </c>
      <c r="BI335" s="2"/>
      <c r="BJ335" s="2"/>
      <c r="BK335" s="2"/>
      <c r="BL335" s="2"/>
      <c r="BM335" s="2"/>
      <c r="BN335" s="4" t="s">
        <v>8</v>
      </c>
      <c r="BO335" s="5"/>
      <c r="BP335" s="5"/>
      <c r="BQ335" s="6"/>
      <c r="BR335" s="7" t="s">
        <v>9</v>
      </c>
      <c r="BS335" s="7"/>
      <c r="BT335" s="7"/>
      <c r="BU335" s="7"/>
      <c r="BV335" s="8" t="s">
        <v>10</v>
      </c>
      <c r="BW335" s="8"/>
      <c r="BX335" s="8"/>
      <c r="BY335" s="9" t="s">
        <v>11</v>
      </c>
      <c r="BZ335" s="10" t="s">
        <v>12</v>
      </c>
      <c r="CA335" s="10" t="s">
        <v>13</v>
      </c>
      <c r="CC335" s="2"/>
      <c r="CD335" s="2"/>
      <c r="CE335" s="2"/>
      <c r="CF335" s="2"/>
      <c r="CG335" s="2"/>
      <c r="CH335" s="4" t="s">
        <v>8</v>
      </c>
      <c r="CI335" s="5"/>
      <c r="CJ335" s="5"/>
      <c r="CK335" s="6"/>
      <c r="CL335" s="7" t="s">
        <v>9</v>
      </c>
      <c r="CM335" s="7"/>
      <c r="CN335" s="7"/>
      <c r="CO335" s="7"/>
      <c r="CP335" s="8" t="s">
        <v>10</v>
      </c>
      <c r="CQ335" s="8"/>
      <c r="CR335" s="8"/>
      <c r="CS335" s="9" t="s">
        <v>11</v>
      </c>
      <c r="CT335" s="10" t="s">
        <v>12</v>
      </c>
      <c r="CU335" s="10" t="s">
        <v>13</v>
      </c>
      <c r="CW335" s="2"/>
      <c r="CX335" s="2"/>
      <c r="CY335" s="2"/>
      <c r="CZ335" s="2"/>
      <c r="DA335" s="2"/>
      <c r="DB335" s="4" t="s">
        <v>8</v>
      </c>
      <c r="DC335" s="5"/>
      <c r="DD335" s="5"/>
      <c r="DE335" s="6"/>
      <c r="DF335" s="7" t="s">
        <v>9</v>
      </c>
      <c r="DG335" s="7"/>
      <c r="DH335" s="7"/>
      <c r="DI335" s="7"/>
      <c r="DJ335" s="8" t="s">
        <v>10</v>
      </c>
      <c r="DK335" s="8"/>
      <c r="DL335" s="8"/>
      <c r="DM335" s="9" t="s">
        <v>11</v>
      </c>
      <c r="DN335" s="10" t="s">
        <v>12</v>
      </c>
      <c r="DO335" s="10" t="s">
        <v>13</v>
      </c>
      <c r="DQ335" s="2"/>
      <c r="DR335" s="2"/>
      <c r="DS335" s="2"/>
      <c r="DT335" s="2"/>
      <c r="DU335" s="2"/>
      <c r="DV335" s="4" t="s">
        <v>8</v>
      </c>
      <c r="DW335" s="5"/>
      <c r="DX335" s="5"/>
      <c r="DY335" s="6"/>
      <c r="DZ335" s="7" t="s">
        <v>9</v>
      </c>
      <c r="EA335" s="7"/>
      <c r="EB335" s="7"/>
      <c r="EC335" s="7"/>
      <c r="ED335" s="8" t="s">
        <v>10</v>
      </c>
      <c r="EE335" s="8"/>
      <c r="EF335" s="8"/>
      <c r="EG335" s="9" t="s">
        <v>11</v>
      </c>
      <c r="EH335" s="10" t="s">
        <v>12</v>
      </c>
      <c r="EI335" s="10" t="s">
        <v>13</v>
      </c>
    </row>
    <row r="336" s="1" customFormat="1" customHeight="1" spans="1:139">
      <c r="A336" s="1" t="s">
        <v>14</v>
      </c>
      <c r="B336" s="1" t="s">
        <v>15</v>
      </c>
      <c r="C336" s="1" t="s">
        <v>16</v>
      </c>
      <c r="D336" s="1" t="s">
        <v>17</v>
      </c>
      <c r="E336" s="1" t="s">
        <v>18</v>
      </c>
      <c r="F336" s="11" t="s">
        <v>19</v>
      </c>
      <c r="G336" s="11" t="s">
        <v>20</v>
      </c>
      <c r="H336" s="12" t="s">
        <v>21</v>
      </c>
      <c r="I336" s="13" t="s">
        <v>8</v>
      </c>
      <c r="J336" s="11" t="s">
        <v>22</v>
      </c>
      <c r="K336" s="11" t="s">
        <v>23</v>
      </c>
      <c r="L336" s="11" t="s">
        <v>24</v>
      </c>
      <c r="M336" s="7" t="s">
        <v>25</v>
      </c>
      <c r="N336" s="11" t="s">
        <v>26</v>
      </c>
      <c r="O336" s="11" t="s">
        <v>27</v>
      </c>
      <c r="P336" s="8" t="s">
        <v>28</v>
      </c>
      <c r="Q336" s="9" t="s">
        <v>29</v>
      </c>
      <c r="R336" s="14"/>
      <c r="S336" s="14"/>
      <c r="T336" s="1"/>
      <c r="U336" s="1" t="s">
        <v>14</v>
      </c>
      <c r="V336" s="1" t="s">
        <v>15</v>
      </c>
      <c r="W336" s="1" t="s">
        <v>16</v>
      </c>
      <c r="X336" s="1" t="s">
        <v>17</v>
      </c>
      <c r="Y336" s="1" t="s">
        <v>18</v>
      </c>
      <c r="Z336" s="11" t="s">
        <v>19</v>
      </c>
      <c r="AA336" s="11" t="s">
        <v>20</v>
      </c>
      <c r="AB336" s="12" t="s">
        <v>21</v>
      </c>
      <c r="AC336" s="13" t="s">
        <v>8</v>
      </c>
      <c r="AD336" s="11" t="s">
        <v>22</v>
      </c>
      <c r="AE336" s="11" t="s">
        <v>23</v>
      </c>
      <c r="AF336" s="11" t="s">
        <v>24</v>
      </c>
      <c r="AG336" s="7" t="s">
        <v>25</v>
      </c>
      <c r="AH336" s="11" t="s">
        <v>26</v>
      </c>
      <c r="AI336" s="11" t="s">
        <v>27</v>
      </c>
      <c r="AJ336" s="8" t="s">
        <v>28</v>
      </c>
      <c r="AK336" s="9" t="s">
        <v>29</v>
      </c>
      <c r="AL336" s="14"/>
      <c r="AM336" s="14"/>
      <c r="AN336" s="1"/>
      <c r="AO336" s="1" t="s">
        <v>14</v>
      </c>
      <c r="AP336" s="1" t="s">
        <v>15</v>
      </c>
      <c r="AQ336" s="1" t="s">
        <v>16</v>
      </c>
      <c r="AR336" s="1" t="s">
        <v>17</v>
      </c>
      <c r="AS336" s="1" t="s">
        <v>18</v>
      </c>
      <c r="AT336" s="11" t="s">
        <v>19</v>
      </c>
      <c r="AU336" s="11" t="s">
        <v>20</v>
      </c>
      <c r="AV336" s="12" t="s">
        <v>21</v>
      </c>
      <c r="AW336" s="13" t="s">
        <v>8</v>
      </c>
      <c r="AX336" s="11" t="s">
        <v>22</v>
      </c>
      <c r="AY336" s="11" t="s">
        <v>23</v>
      </c>
      <c r="AZ336" s="11" t="s">
        <v>24</v>
      </c>
      <c r="BA336" s="7" t="s">
        <v>25</v>
      </c>
      <c r="BB336" s="11" t="s">
        <v>26</v>
      </c>
      <c r="BC336" s="11" t="s">
        <v>27</v>
      </c>
      <c r="BD336" s="8" t="s">
        <v>28</v>
      </c>
      <c r="BE336" s="9" t="s">
        <v>29</v>
      </c>
      <c r="BF336" s="14"/>
      <c r="BG336" s="14"/>
      <c r="BH336" s="1"/>
      <c r="BI336" s="1" t="s">
        <v>14</v>
      </c>
      <c r="BJ336" s="1" t="s">
        <v>15</v>
      </c>
      <c r="BK336" s="1" t="s">
        <v>16</v>
      </c>
      <c r="BL336" s="1" t="s">
        <v>17</v>
      </c>
      <c r="BM336" s="1" t="s">
        <v>18</v>
      </c>
      <c r="BN336" s="11" t="s">
        <v>19</v>
      </c>
      <c r="BO336" s="11" t="s">
        <v>20</v>
      </c>
      <c r="BP336" s="12" t="s">
        <v>21</v>
      </c>
      <c r="BQ336" s="13" t="s">
        <v>8</v>
      </c>
      <c r="BR336" s="11" t="s">
        <v>22</v>
      </c>
      <c r="BS336" s="11" t="s">
        <v>23</v>
      </c>
      <c r="BT336" s="11" t="s">
        <v>24</v>
      </c>
      <c r="BU336" s="7" t="s">
        <v>25</v>
      </c>
      <c r="BV336" s="11" t="s">
        <v>26</v>
      </c>
      <c r="BW336" s="11" t="s">
        <v>27</v>
      </c>
      <c r="BX336" s="8" t="s">
        <v>28</v>
      </c>
      <c r="BY336" s="9" t="s">
        <v>29</v>
      </c>
      <c r="BZ336" s="14"/>
      <c r="CA336" s="14"/>
      <c r="CB336" s="1"/>
      <c r="CC336" s="1" t="s">
        <v>14</v>
      </c>
      <c r="CD336" s="1" t="s">
        <v>15</v>
      </c>
      <c r="CE336" s="1" t="s">
        <v>16</v>
      </c>
      <c r="CF336" s="1" t="s">
        <v>17</v>
      </c>
      <c r="CG336" s="1" t="s">
        <v>18</v>
      </c>
      <c r="CH336" s="11" t="s">
        <v>19</v>
      </c>
      <c r="CI336" s="11" t="s">
        <v>20</v>
      </c>
      <c r="CJ336" s="12" t="s">
        <v>21</v>
      </c>
      <c r="CK336" s="13" t="s">
        <v>8</v>
      </c>
      <c r="CL336" s="11" t="s">
        <v>22</v>
      </c>
      <c r="CM336" s="11" t="s">
        <v>23</v>
      </c>
      <c r="CN336" s="11" t="s">
        <v>24</v>
      </c>
      <c r="CO336" s="7" t="s">
        <v>25</v>
      </c>
      <c r="CP336" s="11" t="s">
        <v>26</v>
      </c>
      <c r="CQ336" s="11" t="s">
        <v>27</v>
      </c>
      <c r="CR336" s="8" t="s">
        <v>28</v>
      </c>
      <c r="CS336" s="9" t="s">
        <v>29</v>
      </c>
      <c r="CT336" s="14"/>
      <c r="CU336" s="14"/>
      <c r="CV336" s="1"/>
      <c r="CW336" s="1" t="s">
        <v>14</v>
      </c>
      <c r="CX336" s="1" t="s">
        <v>15</v>
      </c>
      <c r="CY336" s="1" t="s">
        <v>16</v>
      </c>
      <c r="CZ336" s="1" t="s">
        <v>17</v>
      </c>
      <c r="DA336" s="1" t="s">
        <v>18</v>
      </c>
      <c r="DB336" s="11" t="s">
        <v>19</v>
      </c>
      <c r="DC336" s="11" t="s">
        <v>20</v>
      </c>
      <c r="DD336" s="12" t="s">
        <v>21</v>
      </c>
      <c r="DE336" s="13" t="s">
        <v>8</v>
      </c>
      <c r="DF336" s="11" t="s">
        <v>22</v>
      </c>
      <c r="DG336" s="11" t="s">
        <v>23</v>
      </c>
      <c r="DH336" s="11" t="s">
        <v>24</v>
      </c>
      <c r="DI336" s="7" t="s">
        <v>25</v>
      </c>
      <c r="DJ336" s="11" t="s">
        <v>26</v>
      </c>
      <c r="DK336" s="11" t="s">
        <v>27</v>
      </c>
      <c r="DL336" s="8" t="s">
        <v>28</v>
      </c>
      <c r="DM336" s="9" t="s">
        <v>29</v>
      </c>
      <c r="DN336" s="14"/>
      <c r="DO336" s="14"/>
      <c r="DP336" s="1"/>
      <c r="DQ336" s="1" t="s">
        <v>14</v>
      </c>
      <c r="DR336" s="1" t="s">
        <v>15</v>
      </c>
      <c r="DS336" s="1" t="s">
        <v>16</v>
      </c>
      <c r="DT336" s="1" t="s">
        <v>17</v>
      </c>
      <c r="DU336" s="1" t="s">
        <v>18</v>
      </c>
      <c r="DV336" s="11" t="s">
        <v>19</v>
      </c>
      <c r="DW336" s="11" t="s">
        <v>20</v>
      </c>
      <c r="DX336" s="12" t="s">
        <v>21</v>
      </c>
      <c r="DY336" s="13" t="s">
        <v>8</v>
      </c>
      <c r="DZ336" s="11" t="s">
        <v>22</v>
      </c>
      <c r="EA336" s="11" t="s">
        <v>23</v>
      </c>
      <c r="EB336" s="11" t="s">
        <v>24</v>
      </c>
      <c r="EC336" s="7" t="s">
        <v>25</v>
      </c>
      <c r="ED336" s="11" t="s">
        <v>26</v>
      </c>
      <c r="EE336" s="11" t="s">
        <v>27</v>
      </c>
      <c r="EF336" s="8" t="s">
        <v>28</v>
      </c>
      <c r="EG336" s="9" t="s">
        <v>29</v>
      </c>
      <c r="EH336" s="14"/>
      <c r="EI336" s="14"/>
    </row>
    <row r="337" s="1" customFormat="1" customHeight="1" spans="1:140">
      <c r="A337" s="15">
        <f>M346</f>
        <v>1676655.20341471</v>
      </c>
      <c r="B337" s="15">
        <f>T355+T364</f>
        <v>831985.134677297</v>
      </c>
      <c r="C337" s="15">
        <f>M378</f>
        <v>670104.511873864</v>
      </c>
      <c r="D337" s="15">
        <f>M388</f>
        <v>438193.803068877</v>
      </c>
      <c r="E337" s="15">
        <v>18</v>
      </c>
      <c r="F337" s="11">
        <v>2704</v>
      </c>
      <c r="G337" s="11">
        <v>1.286</v>
      </c>
      <c r="H337" s="12">
        <v>1.35</v>
      </c>
      <c r="I337" s="13">
        <f t="shared" ref="I337:I342" si="669">F337*G337*H337</f>
        <v>4694.4144</v>
      </c>
      <c r="J337" s="11">
        <v>3</v>
      </c>
      <c r="K337" s="11">
        <v>680</v>
      </c>
      <c r="L337" s="11">
        <v>1.79</v>
      </c>
      <c r="M337" s="16">
        <f t="shared" ref="M337:M342" si="670">1+6*K337/(K337+2000)+L337</f>
        <v>4.31238805970149</v>
      </c>
      <c r="N337" s="11">
        <v>1</v>
      </c>
      <c r="O337" s="11">
        <v>2.38</v>
      </c>
      <c r="P337" s="8">
        <f t="shared" ref="P337:P342" si="671">1+N337*O337</f>
        <v>3.38</v>
      </c>
      <c r="Q337" s="9">
        <v>1.15</v>
      </c>
      <c r="R337" s="17">
        <v>1</v>
      </c>
      <c r="S337" s="18">
        <f t="shared" ref="S337:S345" si="672">I337*J337*Q337*P337*M337*R337</f>
        <v>236066.876960826</v>
      </c>
      <c r="U337" s="15">
        <f>AG346</f>
        <v>1676655.20341471</v>
      </c>
      <c r="V337" s="15">
        <f>AN355+AN364</f>
        <v>991050.735970217</v>
      </c>
      <c r="W337" s="15">
        <f>AG378</f>
        <v>670104.511873864</v>
      </c>
      <c r="X337" s="15">
        <f>AG388</f>
        <v>622096.892853005</v>
      </c>
      <c r="Y337" s="15">
        <v>18</v>
      </c>
      <c r="Z337" s="11">
        <v>2704</v>
      </c>
      <c r="AA337" s="11">
        <v>1.286</v>
      </c>
      <c r="AB337" s="12">
        <v>1.35</v>
      </c>
      <c r="AC337" s="13">
        <f t="shared" ref="AC337:AC342" si="673">Z337*AA337*AB337</f>
        <v>4694.4144</v>
      </c>
      <c r="AD337" s="11">
        <v>3</v>
      </c>
      <c r="AE337" s="11">
        <v>680</v>
      </c>
      <c r="AF337" s="11">
        <v>1.79</v>
      </c>
      <c r="AG337" s="16">
        <f t="shared" ref="AG337:AG342" si="674">1+6*AE337/(AE337+2000)+AF337</f>
        <v>4.31238805970149</v>
      </c>
      <c r="AH337" s="11">
        <v>1</v>
      </c>
      <c r="AI337" s="11">
        <v>2.38</v>
      </c>
      <c r="AJ337" s="8">
        <f t="shared" ref="AJ337:AJ342" si="675">1+AH337*AI337</f>
        <v>3.38</v>
      </c>
      <c r="AK337" s="9">
        <v>1.15</v>
      </c>
      <c r="AL337" s="17">
        <v>1</v>
      </c>
      <c r="AM337" s="18">
        <f t="shared" ref="AM337:AM345" si="676">AC337*AD337*AK337*AJ337*AG337*AL337</f>
        <v>236066.876960826</v>
      </c>
      <c r="AO337" s="15">
        <f>BA346</f>
        <v>1701805.03146593</v>
      </c>
      <c r="AP337" s="15">
        <f>BH355+BH364</f>
        <v>862134.817216192</v>
      </c>
      <c r="AQ337" s="15">
        <f>BA378</f>
        <v>680156.079551972</v>
      </c>
      <c r="AR337" s="15">
        <f>BA388</f>
        <v>668962.182662487</v>
      </c>
      <c r="AS337" s="15">
        <v>18</v>
      </c>
      <c r="AT337" s="11">
        <v>2704</v>
      </c>
      <c r="AU337" s="11">
        <v>1.286</v>
      </c>
      <c r="AV337" s="12">
        <v>1.35</v>
      </c>
      <c r="AW337" s="13">
        <f t="shared" ref="AW337:AW342" si="677">AT337*AU337*AV337</f>
        <v>4694.4144</v>
      </c>
      <c r="AX337" s="11">
        <v>3</v>
      </c>
      <c r="AY337" s="11">
        <v>680</v>
      </c>
      <c r="AZ337" s="11">
        <v>1.79</v>
      </c>
      <c r="BA337" s="16">
        <f t="shared" ref="BA337:BA342" si="678">1+6*AY337/(AY337+2000)+AZ337</f>
        <v>4.31238805970149</v>
      </c>
      <c r="BB337" s="11">
        <v>1</v>
      </c>
      <c r="BC337" s="11">
        <v>2.38</v>
      </c>
      <c r="BD337" s="8">
        <f t="shared" ref="BD337:BD342" si="679">1+BB337*BC337</f>
        <v>3.38</v>
      </c>
      <c r="BE337" s="9">
        <v>1.15</v>
      </c>
      <c r="BF337" s="17">
        <v>1.015</v>
      </c>
      <c r="BG337" s="18">
        <f t="shared" ref="BG337:BG345" si="680">AW337*AX337*BE337*BD337*BA337*BF337</f>
        <v>239607.880115238</v>
      </c>
      <c r="BI337" s="15">
        <f>BU346</f>
        <v>1701805.03146593</v>
      </c>
      <c r="BJ337" s="15">
        <f>CB355+CB364</f>
        <v>1020094.03171155</v>
      </c>
      <c r="BK337" s="15">
        <f>BU378</f>
        <v>680156.079551972</v>
      </c>
      <c r="BL337" s="15">
        <f>BU388</f>
        <v>943524.318646022</v>
      </c>
      <c r="BM337" s="15">
        <v>18</v>
      </c>
      <c r="BN337" s="11">
        <v>2704</v>
      </c>
      <c r="BO337" s="11">
        <v>1.286</v>
      </c>
      <c r="BP337" s="12">
        <v>1.35</v>
      </c>
      <c r="BQ337" s="13">
        <f t="shared" ref="BQ337:BQ342" si="681">BN337*BO337*BP337</f>
        <v>4694.4144</v>
      </c>
      <c r="BR337" s="11">
        <v>3</v>
      </c>
      <c r="BS337" s="11">
        <v>680</v>
      </c>
      <c r="BT337" s="11">
        <v>1.79</v>
      </c>
      <c r="BU337" s="16">
        <f t="shared" ref="BU337:BU342" si="682">1+6*BS337/(BS337+2000)+BT337</f>
        <v>4.31238805970149</v>
      </c>
      <c r="BV337" s="11">
        <v>1</v>
      </c>
      <c r="BW337" s="11">
        <v>2.38</v>
      </c>
      <c r="BX337" s="8">
        <f t="shared" ref="BX337:BX342" si="683">1+BV337*BW337</f>
        <v>3.38</v>
      </c>
      <c r="BY337" s="9">
        <v>1.15</v>
      </c>
      <c r="BZ337" s="17">
        <v>1.015</v>
      </c>
      <c r="CA337" s="18">
        <f t="shared" ref="CA337:CA345" si="684">BQ337*BR337*BY337*BX337*BU337*BZ337</f>
        <v>239607.880115238</v>
      </c>
      <c r="CC337" s="15">
        <f>CO346</f>
        <v>2107116.58481803</v>
      </c>
      <c r="CD337" s="15">
        <f>CV355+CV364</f>
        <v>921592.390817309</v>
      </c>
      <c r="CE337" s="15">
        <f>CO378</f>
        <v>727063.395383142</v>
      </c>
      <c r="CF337" s="15">
        <f>CO388</f>
        <v>983886.385729704</v>
      </c>
      <c r="CG337" s="15">
        <v>18</v>
      </c>
      <c r="CH337" s="11">
        <f t="shared" ref="CH337:CH342" si="685">2704+428</f>
        <v>3132</v>
      </c>
      <c r="CI337" s="11">
        <v>1.286</v>
      </c>
      <c r="CJ337" s="12">
        <v>1.35</v>
      </c>
      <c r="CK337" s="13">
        <f t="shared" ref="CK337:CK342" si="686">CH337*CI337*CJ337</f>
        <v>5437.4652</v>
      </c>
      <c r="CL337" s="11">
        <v>3</v>
      </c>
      <c r="CM337" s="11">
        <v>680</v>
      </c>
      <c r="CN337" s="11">
        <v>1.79</v>
      </c>
      <c r="CO337" s="16">
        <f t="shared" ref="CO337:CO342" si="687">1+6*CM337/(CM337+2000)+CN337</f>
        <v>4.31238805970149</v>
      </c>
      <c r="CP337" s="11">
        <v>1</v>
      </c>
      <c r="CQ337" s="11">
        <v>2.38</v>
      </c>
      <c r="CR337" s="8">
        <f t="shared" ref="CR337:CR342" si="688">1+CP337*CQ337</f>
        <v>3.38</v>
      </c>
      <c r="CS337" s="9">
        <v>1.15</v>
      </c>
      <c r="CT337" s="17">
        <v>1.085</v>
      </c>
      <c r="CU337" s="18">
        <f t="shared" ref="CU337:CU345" si="689">CK337*CL337*CS337*CR337*CO337*CT337</f>
        <v>296674.253929666</v>
      </c>
      <c r="CW337" s="15">
        <f>DI346</f>
        <v>2115189.82843802</v>
      </c>
      <c r="CX337" s="15">
        <f>DP355+DP364</f>
        <v>1090445.34424339</v>
      </c>
      <c r="CY337" s="15">
        <f>DI378</f>
        <v>727063.395383142</v>
      </c>
      <c r="CZ337" s="15">
        <f>DI388</f>
        <v>1381388.42601828</v>
      </c>
      <c r="DA337" s="15">
        <v>18</v>
      </c>
      <c r="DB337" s="11">
        <f t="shared" ref="DB337:DB342" si="690">2704+440</f>
        <v>3144</v>
      </c>
      <c r="DC337" s="11">
        <v>1.286</v>
      </c>
      <c r="DD337" s="12">
        <v>1.35</v>
      </c>
      <c r="DE337" s="13">
        <f t="shared" ref="DE337:DE342" si="691">DB337*DC337*DD337</f>
        <v>5458.2984</v>
      </c>
      <c r="DF337" s="11">
        <v>3</v>
      </c>
      <c r="DG337" s="11">
        <v>680</v>
      </c>
      <c r="DH337" s="11">
        <v>1.79</v>
      </c>
      <c r="DI337" s="16">
        <f t="shared" ref="DI337:DI342" si="692">1+6*DG337/(DG337+2000)+DH337</f>
        <v>4.31238805970149</v>
      </c>
      <c r="DJ337" s="11">
        <v>1</v>
      </c>
      <c r="DK337" s="11">
        <v>2.38</v>
      </c>
      <c r="DL337" s="8">
        <f t="shared" ref="DL337:DL342" si="693">1+DJ337*DK337</f>
        <v>3.38</v>
      </c>
      <c r="DM337" s="9">
        <v>1.15</v>
      </c>
      <c r="DN337" s="17">
        <v>1.085</v>
      </c>
      <c r="DO337" s="18">
        <f t="shared" ref="DO337:DO345" si="694">DE337*DF337*DM337*DL337*DI337*DN337</f>
        <v>297810.936894914</v>
      </c>
      <c r="DQ337" s="15">
        <f>EC346</f>
        <v>3322982.8652346</v>
      </c>
      <c r="DR337" s="15">
        <f>EJ355+EJ364</f>
        <v>1309767.23333444</v>
      </c>
      <c r="DS337" s="15">
        <f>EC378</f>
        <v>1039322.27350221</v>
      </c>
      <c r="DT337" s="15">
        <f>EC388</f>
        <v>2574894.40062985</v>
      </c>
      <c r="DU337" s="15">
        <v>18</v>
      </c>
      <c r="DV337" s="11">
        <f t="shared" ref="DV337:DV342" si="695">2704+499</f>
        <v>3203</v>
      </c>
      <c r="DW337" s="11">
        <v>1.286</v>
      </c>
      <c r="DX337" s="12">
        <v>1.35</v>
      </c>
      <c r="DY337" s="13">
        <f t="shared" ref="DY337:DY342" si="696">DV337*DW337*DX337</f>
        <v>5560.7283</v>
      </c>
      <c r="DZ337" s="11">
        <v>3</v>
      </c>
      <c r="EA337" s="11">
        <v>680</v>
      </c>
      <c r="EB337" s="11">
        <v>2.32</v>
      </c>
      <c r="EC337" s="16">
        <f t="shared" ref="EC337:EC342" si="697">1+6*EA337/(EA337+2000)+EB337</f>
        <v>4.84238805970149</v>
      </c>
      <c r="ED337" s="11">
        <v>1</v>
      </c>
      <c r="EE337" s="11">
        <v>3.18</v>
      </c>
      <c r="EF337" s="8">
        <f t="shared" ref="EF337:EF342" si="698">1+ED337*EE337</f>
        <v>4.18</v>
      </c>
      <c r="EG337" s="9">
        <v>1.15</v>
      </c>
      <c r="EH337" s="17">
        <v>1.2</v>
      </c>
      <c r="EI337" s="18">
        <f t="shared" ref="EI337:EI345" si="699">DY337*DZ337*EG337*EF337*EC337*EH337</f>
        <v>465980.656253221</v>
      </c>
    </row>
    <row r="338" s="1" customFormat="1" customHeight="1" spans="1:140">
      <c r="A338" s="1" t="s">
        <v>30</v>
      </c>
      <c r="B338" s="1" t="s">
        <v>31</v>
      </c>
      <c r="C338" s="1" t="s">
        <v>32</v>
      </c>
      <c r="D338" s="1" t="s">
        <v>12</v>
      </c>
      <c r="E338" s="1"/>
      <c r="F338" s="11">
        <v>2704</v>
      </c>
      <c r="G338" s="11">
        <v>1.871</v>
      </c>
      <c r="H338" s="12">
        <v>1.35</v>
      </c>
      <c r="I338" s="13">
        <f t="shared" si="669"/>
        <v>6829.8984</v>
      </c>
      <c r="J338" s="11">
        <v>3</v>
      </c>
      <c r="K338" s="11">
        <v>680</v>
      </c>
      <c r="L338" s="11">
        <v>1.79</v>
      </c>
      <c r="M338" s="16">
        <f t="shared" si="670"/>
        <v>4.31238805970149</v>
      </c>
      <c r="N338" s="11">
        <v>1</v>
      </c>
      <c r="O338" s="11">
        <v>2.38</v>
      </c>
      <c r="P338" s="8">
        <f t="shared" si="671"/>
        <v>3.38</v>
      </c>
      <c r="Q338" s="9">
        <v>1.15</v>
      </c>
      <c r="R338" s="17">
        <v>1</v>
      </c>
      <c r="S338" s="18">
        <f t="shared" si="672"/>
        <v>343453.442296815</v>
      </c>
      <c r="U338" s="1" t="s">
        <v>30</v>
      </c>
      <c r="V338" s="1" t="s">
        <v>31</v>
      </c>
      <c r="W338" s="1" t="s">
        <v>32</v>
      </c>
      <c r="X338" s="1" t="s">
        <v>12</v>
      </c>
      <c r="Y338" s="1"/>
      <c r="Z338" s="11">
        <v>2704</v>
      </c>
      <c r="AA338" s="11">
        <v>1.871</v>
      </c>
      <c r="AB338" s="12">
        <v>1.35</v>
      </c>
      <c r="AC338" s="13">
        <f t="shared" si="673"/>
        <v>6829.8984</v>
      </c>
      <c r="AD338" s="11">
        <v>3</v>
      </c>
      <c r="AE338" s="11">
        <v>680</v>
      </c>
      <c r="AF338" s="11">
        <v>1.79</v>
      </c>
      <c r="AG338" s="16">
        <f t="shared" si="674"/>
        <v>4.31238805970149</v>
      </c>
      <c r="AH338" s="11">
        <v>1</v>
      </c>
      <c r="AI338" s="11">
        <v>2.38</v>
      </c>
      <c r="AJ338" s="8">
        <f t="shared" si="675"/>
        <v>3.38</v>
      </c>
      <c r="AK338" s="9">
        <v>1.15</v>
      </c>
      <c r="AL338" s="17">
        <v>1</v>
      </c>
      <c r="AM338" s="18">
        <f t="shared" si="676"/>
        <v>343453.442296815</v>
      </c>
      <c r="AO338" s="1" t="s">
        <v>30</v>
      </c>
      <c r="AP338" s="1" t="s">
        <v>31</v>
      </c>
      <c r="AQ338" s="1" t="s">
        <v>32</v>
      </c>
      <c r="AR338" s="1" t="s">
        <v>12</v>
      </c>
      <c r="AS338" s="1"/>
      <c r="AT338" s="11">
        <v>2704</v>
      </c>
      <c r="AU338" s="11">
        <v>1.871</v>
      </c>
      <c r="AV338" s="12">
        <v>1.35</v>
      </c>
      <c r="AW338" s="13">
        <f t="shared" si="677"/>
        <v>6829.8984</v>
      </c>
      <c r="AX338" s="11">
        <v>3</v>
      </c>
      <c r="AY338" s="11">
        <v>680</v>
      </c>
      <c r="AZ338" s="11">
        <v>1.79</v>
      </c>
      <c r="BA338" s="16">
        <f t="shared" si="678"/>
        <v>4.31238805970149</v>
      </c>
      <c r="BB338" s="11">
        <v>1</v>
      </c>
      <c r="BC338" s="11">
        <v>2.38</v>
      </c>
      <c r="BD338" s="8">
        <f t="shared" si="679"/>
        <v>3.38</v>
      </c>
      <c r="BE338" s="9">
        <v>1.15</v>
      </c>
      <c r="BF338" s="17">
        <v>1.015</v>
      </c>
      <c r="BG338" s="18">
        <f t="shared" si="680"/>
        <v>348605.243931268</v>
      </c>
      <c r="BI338" s="1" t="s">
        <v>30</v>
      </c>
      <c r="BJ338" s="1" t="s">
        <v>31</v>
      </c>
      <c r="BK338" s="1" t="s">
        <v>32</v>
      </c>
      <c r="BL338" s="1" t="s">
        <v>12</v>
      </c>
      <c r="BM338" s="1"/>
      <c r="BN338" s="11">
        <v>2704</v>
      </c>
      <c r="BO338" s="11">
        <v>1.871</v>
      </c>
      <c r="BP338" s="12">
        <v>1.35</v>
      </c>
      <c r="BQ338" s="13">
        <f t="shared" si="681"/>
        <v>6829.8984</v>
      </c>
      <c r="BR338" s="11">
        <v>3</v>
      </c>
      <c r="BS338" s="11">
        <v>680</v>
      </c>
      <c r="BT338" s="11">
        <v>1.79</v>
      </c>
      <c r="BU338" s="16">
        <f t="shared" si="682"/>
        <v>4.31238805970149</v>
      </c>
      <c r="BV338" s="11">
        <v>1</v>
      </c>
      <c r="BW338" s="11">
        <v>2.38</v>
      </c>
      <c r="BX338" s="8">
        <f t="shared" si="683"/>
        <v>3.38</v>
      </c>
      <c r="BY338" s="9">
        <v>1.15</v>
      </c>
      <c r="BZ338" s="17">
        <v>1.015</v>
      </c>
      <c r="CA338" s="18">
        <f t="shared" si="684"/>
        <v>348605.243931268</v>
      </c>
      <c r="CC338" s="1" t="s">
        <v>30</v>
      </c>
      <c r="CD338" s="1" t="s">
        <v>31</v>
      </c>
      <c r="CE338" s="1" t="s">
        <v>32</v>
      </c>
      <c r="CF338" s="1" t="s">
        <v>12</v>
      </c>
      <c r="CG338" s="1"/>
      <c r="CH338" s="11">
        <f t="shared" si="685"/>
        <v>3132</v>
      </c>
      <c r="CI338" s="11">
        <v>1.871</v>
      </c>
      <c r="CJ338" s="12">
        <v>1.35</v>
      </c>
      <c r="CK338" s="13">
        <f t="shared" si="686"/>
        <v>7910.9622</v>
      </c>
      <c r="CL338" s="11">
        <v>3</v>
      </c>
      <c r="CM338" s="11">
        <v>680</v>
      </c>
      <c r="CN338" s="11">
        <v>1.79</v>
      </c>
      <c r="CO338" s="16">
        <f t="shared" si="687"/>
        <v>4.31238805970149</v>
      </c>
      <c r="CP338" s="11">
        <v>1</v>
      </c>
      <c r="CQ338" s="11">
        <v>2.38</v>
      </c>
      <c r="CR338" s="8">
        <f t="shared" si="688"/>
        <v>3.38</v>
      </c>
      <c r="CS338" s="9">
        <v>1.15</v>
      </c>
      <c r="CT338" s="17">
        <v>1.085</v>
      </c>
      <c r="CU338" s="18">
        <f t="shared" si="689"/>
        <v>431631.049068744</v>
      </c>
      <c r="CW338" s="1" t="s">
        <v>30</v>
      </c>
      <c r="CX338" s="1" t="s">
        <v>31</v>
      </c>
      <c r="CY338" s="1" t="s">
        <v>32</v>
      </c>
      <c r="CZ338" s="1" t="s">
        <v>12</v>
      </c>
      <c r="DA338" s="1"/>
      <c r="DB338" s="11">
        <f t="shared" si="690"/>
        <v>3144</v>
      </c>
      <c r="DC338" s="11">
        <v>1.871</v>
      </c>
      <c r="DD338" s="12">
        <v>1.35</v>
      </c>
      <c r="DE338" s="13">
        <f t="shared" si="691"/>
        <v>7941.2724</v>
      </c>
      <c r="DF338" s="11">
        <v>3</v>
      </c>
      <c r="DG338" s="11">
        <v>680</v>
      </c>
      <c r="DH338" s="11">
        <v>1.79</v>
      </c>
      <c r="DI338" s="16">
        <f t="shared" si="692"/>
        <v>4.31238805970149</v>
      </c>
      <c r="DJ338" s="11">
        <v>1</v>
      </c>
      <c r="DK338" s="11">
        <v>2.38</v>
      </c>
      <c r="DL338" s="8">
        <f t="shared" si="693"/>
        <v>3.38</v>
      </c>
      <c r="DM338" s="9">
        <v>1.15</v>
      </c>
      <c r="DN338" s="17">
        <v>1.085</v>
      </c>
      <c r="DO338" s="18">
        <f t="shared" si="694"/>
        <v>433284.807877437</v>
      </c>
      <c r="DQ338" s="1" t="s">
        <v>30</v>
      </c>
      <c r="DR338" s="1" t="s">
        <v>31</v>
      </c>
      <c r="DS338" s="1" t="s">
        <v>32</v>
      </c>
      <c r="DT338" s="1" t="s">
        <v>12</v>
      </c>
      <c r="DU338" s="1"/>
      <c r="DV338" s="11">
        <f t="shared" si="695"/>
        <v>3203</v>
      </c>
      <c r="DW338" s="11">
        <v>1.871</v>
      </c>
      <c r="DX338" s="12">
        <v>1.35</v>
      </c>
      <c r="DY338" s="13">
        <f t="shared" si="696"/>
        <v>8090.29755</v>
      </c>
      <c r="DZ338" s="11">
        <v>3</v>
      </c>
      <c r="EA338" s="11">
        <v>680</v>
      </c>
      <c r="EB338" s="11">
        <v>2.32</v>
      </c>
      <c r="EC338" s="16">
        <f t="shared" si="697"/>
        <v>4.84238805970149</v>
      </c>
      <c r="ED338" s="11">
        <v>1</v>
      </c>
      <c r="EE338" s="11">
        <v>3.18</v>
      </c>
      <c r="EF338" s="8">
        <f t="shared" si="698"/>
        <v>4.18</v>
      </c>
      <c r="EG338" s="9">
        <v>1.15</v>
      </c>
      <c r="EH338" s="17">
        <v>1.2</v>
      </c>
      <c r="EI338" s="18">
        <f t="shared" si="699"/>
        <v>677954.749494383</v>
      </c>
    </row>
    <row r="339" s="1" customFormat="1" customHeight="1" spans="1:140">
      <c r="A339" s="15">
        <f>M408</f>
        <v>104368.74864</v>
      </c>
      <c r="B339" s="15">
        <f>M425</f>
        <v>107942.2404732</v>
      </c>
      <c r="C339" s="1">
        <f>M441</f>
        <v>91641.79763424</v>
      </c>
      <c r="D339" s="1">
        <v>1</v>
      </c>
      <c r="E339" s="1"/>
      <c r="F339" s="11">
        <v>2704</v>
      </c>
      <c r="G339" s="11">
        <v>1.286</v>
      </c>
      <c r="H339" s="12">
        <v>1.35</v>
      </c>
      <c r="I339" s="13">
        <f t="shared" si="669"/>
        <v>4694.4144</v>
      </c>
      <c r="J339" s="11">
        <v>3</v>
      </c>
      <c r="K339" s="11">
        <v>680</v>
      </c>
      <c r="L339" s="11">
        <v>1.79</v>
      </c>
      <c r="M339" s="16">
        <f t="shared" si="670"/>
        <v>4.31238805970149</v>
      </c>
      <c r="N339" s="11">
        <v>1</v>
      </c>
      <c r="O339" s="11">
        <v>2.38</v>
      </c>
      <c r="P339" s="8">
        <f t="shared" si="671"/>
        <v>3.38</v>
      </c>
      <c r="Q339" s="9">
        <v>1.15</v>
      </c>
      <c r="R339" s="17">
        <v>1</v>
      </c>
      <c r="S339" s="18">
        <f t="shared" si="672"/>
        <v>236066.876960826</v>
      </c>
      <c r="U339" s="15">
        <f>AG408</f>
        <v>104368.74864</v>
      </c>
      <c r="V339" s="15">
        <f>AG425</f>
        <v>107942.2404732</v>
      </c>
      <c r="W339" s="1">
        <f>AG441</f>
        <v>110487.839616</v>
      </c>
      <c r="X339" s="1">
        <v>1</v>
      </c>
      <c r="Y339" s="1"/>
      <c r="Z339" s="11">
        <v>2704</v>
      </c>
      <c r="AA339" s="11">
        <v>1.286</v>
      </c>
      <c r="AB339" s="12">
        <v>1.35</v>
      </c>
      <c r="AC339" s="13">
        <f t="shared" si="673"/>
        <v>4694.4144</v>
      </c>
      <c r="AD339" s="11">
        <v>3</v>
      </c>
      <c r="AE339" s="11">
        <v>680</v>
      </c>
      <c r="AF339" s="11">
        <v>1.79</v>
      </c>
      <c r="AG339" s="16">
        <f t="shared" si="674"/>
        <v>4.31238805970149</v>
      </c>
      <c r="AH339" s="11">
        <v>1</v>
      </c>
      <c r="AI339" s="11">
        <v>2.38</v>
      </c>
      <c r="AJ339" s="8">
        <f t="shared" si="675"/>
        <v>3.38</v>
      </c>
      <c r="AK339" s="9">
        <v>1.15</v>
      </c>
      <c r="AL339" s="17">
        <v>1</v>
      </c>
      <c r="AM339" s="18">
        <f t="shared" si="676"/>
        <v>236066.876960826</v>
      </c>
      <c r="AO339" s="15">
        <f>BA408</f>
        <v>104368.74864</v>
      </c>
      <c r="AP339" s="15">
        <f>BA425</f>
        <v>107942.2404732</v>
      </c>
      <c r="AQ339" s="1">
        <f>BA441</f>
        <v>100474.9271892</v>
      </c>
      <c r="AR339" s="1">
        <v>1</v>
      </c>
      <c r="AS339" s="1"/>
      <c r="AT339" s="11">
        <v>2704</v>
      </c>
      <c r="AU339" s="11">
        <v>1.286</v>
      </c>
      <c r="AV339" s="12">
        <v>1.35</v>
      </c>
      <c r="AW339" s="13">
        <f t="shared" si="677"/>
        <v>4694.4144</v>
      </c>
      <c r="AX339" s="11">
        <v>3</v>
      </c>
      <c r="AY339" s="11">
        <v>680</v>
      </c>
      <c r="AZ339" s="11">
        <v>1.79</v>
      </c>
      <c r="BA339" s="16">
        <f t="shared" si="678"/>
        <v>4.31238805970149</v>
      </c>
      <c r="BB339" s="11">
        <v>1</v>
      </c>
      <c r="BC339" s="11">
        <v>2.38</v>
      </c>
      <c r="BD339" s="8">
        <f t="shared" si="679"/>
        <v>3.38</v>
      </c>
      <c r="BE339" s="9">
        <v>1.15</v>
      </c>
      <c r="BF339" s="17">
        <v>1.015</v>
      </c>
      <c r="BG339" s="18">
        <f t="shared" si="680"/>
        <v>239607.880115238</v>
      </c>
      <c r="BI339" s="15">
        <f>BU408</f>
        <v>104368.74864</v>
      </c>
      <c r="BJ339" s="15">
        <f>BU425</f>
        <v>107942.2404732</v>
      </c>
      <c r="BK339" s="1">
        <f>BU441</f>
        <v>141712.849656</v>
      </c>
      <c r="BL339" s="1">
        <v>1</v>
      </c>
      <c r="BM339" s="1"/>
      <c r="BN339" s="11">
        <v>2704</v>
      </c>
      <c r="BO339" s="11">
        <v>1.286</v>
      </c>
      <c r="BP339" s="12">
        <v>1.35</v>
      </c>
      <c r="BQ339" s="13">
        <f t="shared" si="681"/>
        <v>4694.4144</v>
      </c>
      <c r="BR339" s="11">
        <v>3</v>
      </c>
      <c r="BS339" s="11">
        <v>680</v>
      </c>
      <c r="BT339" s="11">
        <v>1.79</v>
      </c>
      <c r="BU339" s="16">
        <f t="shared" si="682"/>
        <v>4.31238805970149</v>
      </c>
      <c r="BV339" s="11">
        <v>1</v>
      </c>
      <c r="BW339" s="11">
        <v>2.38</v>
      </c>
      <c r="BX339" s="8">
        <f t="shared" si="683"/>
        <v>3.38</v>
      </c>
      <c r="BY339" s="9">
        <v>1.15</v>
      </c>
      <c r="BZ339" s="17">
        <v>1.015</v>
      </c>
      <c r="CA339" s="18">
        <f t="shared" si="684"/>
        <v>239607.880115238</v>
      </c>
      <c r="CC339" s="15">
        <f>CO408</f>
        <v>120888.65412</v>
      </c>
      <c r="CD339" s="15">
        <f>CO425</f>
        <v>107942.2404732</v>
      </c>
      <c r="CE339" s="1">
        <f>CO441</f>
        <v>116478.8190684</v>
      </c>
      <c r="CF339" s="1">
        <v>1</v>
      </c>
      <c r="CG339" s="1"/>
      <c r="CH339" s="11">
        <f t="shared" si="685"/>
        <v>3132</v>
      </c>
      <c r="CI339" s="11">
        <v>1.286</v>
      </c>
      <c r="CJ339" s="12">
        <v>1.35</v>
      </c>
      <c r="CK339" s="13">
        <f t="shared" si="686"/>
        <v>5437.4652</v>
      </c>
      <c r="CL339" s="11">
        <v>3</v>
      </c>
      <c r="CM339" s="11">
        <v>680</v>
      </c>
      <c r="CN339" s="11">
        <v>1.79</v>
      </c>
      <c r="CO339" s="16">
        <f t="shared" si="687"/>
        <v>4.31238805970149</v>
      </c>
      <c r="CP339" s="11">
        <v>1</v>
      </c>
      <c r="CQ339" s="11">
        <v>2.38</v>
      </c>
      <c r="CR339" s="8">
        <f t="shared" si="688"/>
        <v>3.38</v>
      </c>
      <c r="CS339" s="9">
        <v>1.15</v>
      </c>
      <c r="CT339" s="17">
        <v>1.085</v>
      </c>
      <c r="CU339" s="18">
        <f t="shared" si="689"/>
        <v>296674.253929666</v>
      </c>
      <c r="CW339" s="15">
        <f>DI408</f>
        <v>121351.82904</v>
      </c>
      <c r="CX339" s="15">
        <f>DI425</f>
        <v>107942.2404732</v>
      </c>
      <c r="CY339" s="1">
        <f>DI441</f>
        <v>136207.92924</v>
      </c>
      <c r="CZ339" s="1">
        <v>1</v>
      </c>
      <c r="DA339" s="1"/>
      <c r="DB339" s="11">
        <f t="shared" si="690"/>
        <v>3144</v>
      </c>
      <c r="DC339" s="11">
        <v>1.286</v>
      </c>
      <c r="DD339" s="12">
        <v>1.35</v>
      </c>
      <c r="DE339" s="13">
        <f t="shared" si="691"/>
        <v>5458.2984</v>
      </c>
      <c r="DF339" s="11">
        <v>3</v>
      </c>
      <c r="DG339" s="11">
        <v>680</v>
      </c>
      <c r="DH339" s="11">
        <v>1.79</v>
      </c>
      <c r="DI339" s="16">
        <f t="shared" si="692"/>
        <v>4.31238805970149</v>
      </c>
      <c r="DJ339" s="11">
        <v>1</v>
      </c>
      <c r="DK339" s="11">
        <v>2.38</v>
      </c>
      <c r="DL339" s="8">
        <f t="shared" si="693"/>
        <v>3.38</v>
      </c>
      <c r="DM339" s="9">
        <v>1.15</v>
      </c>
      <c r="DN339" s="17">
        <v>1.085</v>
      </c>
      <c r="DO339" s="18">
        <f t="shared" si="694"/>
        <v>297810.936894914</v>
      </c>
      <c r="DQ339" s="15">
        <f>EC408</f>
        <v>152890.43253</v>
      </c>
      <c r="DR339" s="15">
        <f>EC425</f>
        <v>136107.3737268</v>
      </c>
      <c r="DS339" s="1">
        <f>EC441</f>
        <v>231632.8102845</v>
      </c>
      <c r="DT339" s="1">
        <v>1</v>
      </c>
      <c r="DU339" s="1"/>
      <c r="DV339" s="11">
        <f t="shared" si="695"/>
        <v>3203</v>
      </c>
      <c r="DW339" s="11">
        <v>1.286</v>
      </c>
      <c r="DX339" s="12">
        <v>1.35</v>
      </c>
      <c r="DY339" s="13">
        <f t="shared" si="696"/>
        <v>5560.7283</v>
      </c>
      <c r="DZ339" s="11">
        <v>3</v>
      </c>
      <c r="EA339" s="11">
        <v>680</v>
      </c>
      <c r="EB339" s="11">
        <v>2.32</v>
      </c>
      <c r="EC339" s="16">
        <f t="shared" si="697"/>
        <v>4.84238805970149</v>
      </c>
      <c r="ED339" s="11">
        <v>1</v>
      </c>
      <c r="EE339" s="11">
        <v>3.18</v>
      </c>
      <c r="EF339" s="8">
        <f t="shared" si="698"/>
        <v>4.18</v>
      </c>
      <c r="EG339" s="9">
        <v>1.15</v>
      </c>
      <c r="EH339" s="17">
        <v>1.2</v>
      </c>
      <c r="EI339" s="18">
        <f t="shared" si="699"/>
        <v>465980.656253221</v>
      </c>
    </row>
    <row r="340" s="1" customFormat="1" customHeight="1" spans="1:140">
      <c r="A340" s="19" t="s">
        <v>34</v>
      </c>
      <c r="B340" s="19"/>
      <c r="C340" s="19"/>
      <c r="D340" s="20" t="s">
        <v>35</v>
      </c>
      <c r="E340" s="20"/>
      <c r="F340" s="11">
        <v>2704</v>
      </c>
      <c r="G340" s="11">
        <v>1.871</v>
      </c>
      <c r="H340" s="12">
        <v>1.35</v>
      </c>
      <c r="I340" s="13">
        <f t="shared" si="669"/>
        <v>6829.8984</v>
      </c>
      <c r="J340" s="11">
        <v>3</v>
      </c>
      <c r="K340" s="11">
        <v>680</v>
      </c>
      <c r="L340" s="11">
        <v>1.79</v>
      </c>
      <c r="M340" s="16">
        <f t="shared" si="670"/>
        <v>4.31238805970149</v>
      </c>
      <c r="N340" s="11">
        <v>1</v>
      </c>
      <c r="O340" s="11">
        <v>2.38</v>
      </c>
      <c r="P340" s="8">
        <f t="shared" si="671"/>
        <v>3.38</v>
      </c>
      <c r="Q340" s="9">
        <v>1.15</v>
      </c>
      <c r="R340" s="17">
        <v>1</v>
      </c>
      <c r="S340" s="18">
        <f t="shared" si="672"/>
        <v>343453.442296815</v>
      </c>
      <c r="U340" s="19" t="s">
        <v>34</v>
      </c>
      <c r="V340" s="19"/>
      <c r="W340" s="19"/>
      <c r="X340" s="20" t="s">
        <v>35</v>
      </c>
      <c r="Y340" s="20"/>
      <c r="Z340" s="11">
        <v>2704</v>
      </c>
      <c r="AA340" s="11">
        <v>1.871</v>
      </c>
      <c r="AB340" s="12">
        <v>1.35</v>
      </c>
      <c r="AC340" s="13">
        <f t="shared" si="673"/>
        <v>6829.8984</v>
      </c>
      <c r="AD340" s="11">
        <v>3</v>
      </c>
      <c r="AE340" s="11">
        <v>680</v>
      </c>
      <c r="AF340" s="11">
        <v>1.79</v>
      </c>
      <c r="AG340" s="16">
        <f t="shared" si="674"/>
        <v>4.31238805970149</v>
      </c>
      <c r="AH340" s="11">
        <v>1</v>
      </c>
      <c r="AI340" s="11">
        <v>2.38</v>
      </c>
      <c r="AJ340" s="8">
        <f t="shared" si="675"/>
        <v>3.38</v>
      </c>
      <c r="AK340" s="9">
        <v>1.15</v>
      </c>
      <c r="AL340" s="17">
        <v>1</v>
      </c>
      <c r="AM340" s="18">
        <f t="shared" si="676"/>
        <v>343453.442296815</v>
      </c>
      <c r="AO340" s="19" t="s">
        <v>34</v>
      </c>
      <c r="AP340" s="19"/>
      <c r="AQ340" s="19"/>
      <c r="AR340" s="20" t="s">
        <v>35</v>
      </c>
      <c r="AS340" s="20"/>
      <c r="AT340" s="11">
        <v>2704</v>
      </c>
      <c r="AU340" s="11">
        <v>1.871</v>
      </c>
      <c r="AV340" s="12">
        <v>1.35</v>
      </c>
      <c r="AW340" s="13">
        <f t="shared" si="677"/>
        <v>6829.8984</v>
      </c>
      <c r="AX340" s="11">
        <v>3</v>
      </c>
      <c r="AY340" s="11">
        <v>680</v>
      </c>
      <c r="AZ340" s="11">
        <v>1.79</v>
      </c>
      <c r="BA340" s="16">
        <f t="shared" si="678"/>
        <v>4.31238805970149</v>
      </c>
      <c r="BB340" s="11">
        <v>1</v>
      </c>
      <c r="BC340" s="11">
        <v>2.38</v>
      </c>
      <c r="BD340" s="8">
        <f t="shared" si="679"/>
        <v>3.38</v>
      </c>
      <c r="BE340" s="9">
        <v>1.15</v>
      </c>
      <c r="BF340" s="17">
        <v>1.015</v>
      </c>
      <c r="BG340" s="18">
        <f t="shared" si="680"/>
        <v>348605.243931268</v>
      </c>
      <c r="BI340" s="19" t="s">
        <v>34</v>
      </c>
      <c r="BJ340" s="19"/>
      <c r="BK340" s="19"/>
      <c r="BL340" s="20" t="s">
        <v>35</v>
      </c>
      <c r="BM340" s="20"/>
      <c r="BN340" s="11">
        <v>2704</v>
      </c>
      <c r="BO340" s="11">
        <v>1.871</v>
      </c>
      <c r="BP340" s="12">
        <v>1.35</v>
      </c>
      <c r="BQ340" s="13">
        <f t="shared" si="681"/>
        <v>6829.8984</v>
      </c>
      <c r="BR340" s="11">
        <v>3</v>
      </c>
      <c r="BS340" s="11">
        <v>680</v>
      </c>
      <c r="BT340" s="11">
        <v>1.79</v>
      </c>
      <c r="BU340" s="16">
        <f t="shared" si="682"/>
        <v>4.31238805970149</v>
      </c>
      <c r="BV340" s="11">
        <v>1</v>
      </c>
      <c r="BW340" s="11">
        <v>2.38</v>
      </c>
      <c r="BX340" s="8">
        <f t="shared" si="683"/>
        <v>3.38</v>
      </c>
      <c r="BY340" s="9">
        <v>1.15</v>
      </c>
      <c r="BZ340" s="17">
        <v>1.015</v>
      </c>
      <c r="CA340" s="18">
        <f t="shared" si="684"/>
        <v>348605.243931268</v>
      </c>
      <c r="CC340" s="19" t="s">
        <v>34</v>
      </c>
      <c r="CD340" s="19"/>
      <c r="CE340" s="19"/>
      <c r="CF340" s="20" t="s">
        <v>35</v>
      </c>
      <c r="CG340" s="20"/>
      <c r="CH340" s="11">
        <f t="shared" si="685"/>
        <v>3132</v>
      </c>
      <c r="CI340" s="11">
        <v>1.871</v>
      </c>
      <c r="CJ340" s="12">
        <v>1.35</v>
      </c>
      <c r="CK340" s="13">
        <f t="shared" si="686"/>
        <v>7910.9622</v>
      </c>
      <c r="CL340" s="11">
        <v>3</v>
      </c>
      <c r="CM340" s="11">
        <v>680</v>
      </c>
      <c r="CN340" s="11">
        <v>1.79</v>
      </c>
      <c r="CO340" s="16">
        <f t="shared" si="687"/>
        <v>4.31238805970149</v>
      </c>
      <c r="CP340" s="11">
        <v>1</v>
      </c>
      <c r="CQ340" s="11">
        <v>2.38</v>
      </c>
      <c r="CR340" s="8">
        <f t="shared" si="688"/>
        <v>3.38</v>
      </c>
      <c r="CS340" s="9">
        <v>1.15</v>
      </c>
      <c r="CT340" s="17">
        <v>1.085</v>
      </c>
      <c r="CU340" s="18">
        <f t="shared" si="689"/>
        <v>431631.049068744</v>
      </c>
      <c r="CW340" s="19" t="s">
        <v>34</v>
      </c>
      <c r="CX340" s="19"/>
      <c r="CY340" s="19"/>
      <c r="CZ340" s="20" t="s">
        <v>35</v>
      </c>
      <c r="DA340" s="20"/>
      <c r="DB340" s="11">
        <f t="shared" si="690"/>
        <v>3144</v>
      </c>
      <c r="DC340" s="11">
        <v>1.871</v>
      </c>
      <c r="DD340" s="12">
        <v>1.35</v>
      </c>
      <c r="DE340" s="13">
        <f t="shared" si="691"/>
        <v>7941.2724</v>
      </c>
      <c r="DF340" s="11">
        <v>3</v>
      </c>
      <c r="DG340" s="11">
        <v>680</v>
      </c>
      <c r="DH340" s="11">
        <v>1.79</v>
      </c>
      <c r="DI340" s="16">
        <f t="shared" si="692"/>
        <v>4.31238805970149</v>
      </c>
      <c r="DJ340" s="11">
        <v>1</v>
      </c>
      <c r="DK340" s="11">
        <v>2.38</v>
      </c>
      <c r="DL340" s="8">
        <f t="shared" si="693"/>
        <v>3.38</v>
      </c>
      <c r="DM340" s="9">
        <v>1.15</v>
      </c>
      <c r="DN340" s="17">
        <v>1.085</v>
      </c>
      <c r="DO340" s="18">
        <f t="shared" si="694"/>
        <v>433284.807877437</v>
      </c>
      <c r="DQ340" s="19" t="s">
        <v>34</v>
      </c>
      <c r="DR340" s="19"/>
      <c r="DS340" s="19"/>
      <c r="DT340" s="20" t="s">
        <v>35</v>
      </c>
      <c r="DU340" s="20"/>
      <c r="DV340" s="11">
        <f t="shared" si="695"/>
        <v>3203</v>
      </c>
      <c r="DW340" s="11">
        <v>1.871</v>
      </c>
      <c r="DX340" s="12">
        <v>1.35</v>
      </c>
      <c r="DY340" s="13">
        <f t="shared" si="696"/>
        <v>8090.29755</v>
      </c>
      <c r="DZ340" s="11">
        <v>3</v>
      </c>
      <c r="EA340" s="11">
        <v>680</v>
      </c>
      <c r="EB340" s="11">
        <v>2.32</v>
      </c>
      <c r="EC340" s="16">
        <f t="shared" si="697"/>
        <v>4.84238805970149</v>
      </c>
      <c r="ED340" s="11">
        <v>1</v>
      </c>
      <c r="EE340" s="11">
        <v>3.18</v>
      </c>
      <c r="EF340" s="8">
        <f t="shared" si="698"/>
        <v>4.18</v>
      </c>
      <c r="EG340" s="9">
        <v>1.15</v>
      </c>
      <c r="EH340" s="17">
        <v>1.2</v>
      </c>
      <c r="EI340" s="18">
        <f t="shared" si="699"/>
        <v>677954.749494383</v>
      </c>
    </row>
    <row r="341" s="1" customFormat="1" customHeight="1" spans="1:140">
      <c r="A341" s="19"/>
      <c r="B341" s="19"/>
      <c r="C341" s="19"/>
      <c r="D341" s="20"/>
      <c r="E341" s="20"/>
      <c r="F341" s="11">
        <v>2704</v>
      </c>
      <c r="G341" s="11">
        <v>1.286</v>
      </c>
      <c r="H341" s="12">
        <v>1.35</v>
      </c>
      <c r="I341" s="13">
        <f t="shared" si="669"/>
        <v>4694.4144</v>
      </c>
      <c r="J341" s="11">
        <v>3</v>
      </c>
      <c r="K341" s="11">
        <v>430</v>
      </c>
      <c r="L341" s="11">
        <v>1.79</v>
      </c>
      <c r="M341" s="16">
        <f t="shared" si="670"/>
        <v>3.85172839506173</v>
      </c>
      <c r="N341" s="11">
        <v>1</v>
      </c>
      <c r="O341" s="11">
        <v>2.38</v>
      </c>
      <c r="P341" s="8">
        <f t="shared" si="671"/>
        <v>3.38</v>
      </c>
      <c r="Q341" s="9">
        <v>1.15</v>
      </c>
      <c r="R341" s="17">
        <v>1</v>
      </c>
      <c r="S341" s="18">
        <f t="shared" si="672"/>
        <v>210849.645378736</v>
      </c>
      <c r="U341" s="19"/>
      <c r="V341" s="19"/>
      <c r="W341" s="19"/>
      <c r="X341" s="20"/>
      <c r="Y341" s="20"/>
      <c r="Z341" s="11">
        <v>2704</v>
      </c>
      <c r="AA341" s="11">
        <v>1.286</v>
      </c>
      <c r="AB341" s="12">
        <v>1.35</v>
      </c>
      <c r="AC341" s="13">
        <f t="shared" si="673"/>
        <v>4694.4144</v>
      </c>
      <c r="AD341" s="11">
        <v>3</v>
      </c>
      <c r="AE341" s="11">
        <v>430</v>
      </c>
      <c r="AF341" s="11">
        <v>1.79</v>
      </c>
      <c r="AG341" s="16">
        <f t="shared" si="674"/>
        <v>3.85172839506173</v>
      </c>
      <c r="AH341" s="11">
        <v>1</v>
      </c>
      <c r="AI341" s="11">
        <v>2.38</v>
      </c>
      <c r="AJ341" s="8">
        <f t="shared" si="675"/>
        <v>3.38</v>
      </c>
      <c r="AK341" s="9">
        <v>1.15</v>
      </c>
      <c r="AL341" s="17">
        <v>1</v>
      </c>
      <c r="AM341" s="18">
        <f t="shared" si="676"/>
        <v>210849.645378736</v>
      </c>
      <c r="AO341" s="19"/>
      <c r="AP341" s="19"/>
      <c r="AQ341" s="19"/>
      <c r="AR341" s="20"/>
      <c r="AS341" s="20"/>
      <c r="AT341" s="11">
        <v>2704</v>
      </c>
      <c r="AU341" s="11">
        <v>1.286</v>
      </c>
      <c r="AV341" s="12">
        <v>1.35</v>
      </c>
      <c r="AW341" s="13">
        <f t="shared" si="677"/>
        <v>4694.4144</v>
      </c>
      <c r="AX341" s="11">
        <v>3</v>
      </c>
      <c r="AY341" s="11">
        <v>430</v>
      </c>
      <c r="AZ341" s="11">
        <v>1.79</v>
      </c>
      <c r="BA341" s="16">
        <f t="shared" si="678"/>
        <v>3.85172839506173</v>
      </c>
      <c r="BB341" s="11">
        <v>1</v>
      </c>
      <c r="BC341" s="11">
        <v>2.38</v>
      </c>
      <c r="BD341" s="8">
        <f t="shared" si="679"/>
        <v>3.38</v>
      </c>
      <c r="BE341" s="9">
        <v>1.15</v>
      </c>
      <c r="BF341" s="17">
        <v>1.015</v>
      </c>
      <c r="BG341" s="18">
        <f t="shared" si="680"/>
        <v>214012.390059417</v>
      </c>
      <c r="BI341" s="19"/>
      <c r="BJ341" s="19"/>
      <c r="BK341" s="19"/>
      <c r="BL341" s="20"/>
      <c r="BM341" s="20"/>
      <c r="BN341" s="11">
        <v>2704</v>
      </c>
      <c r="BO341" s="11">
        <v>1.286</v>
      </c>
      <c r="BP341" s="12">
        <v>1.35</v>
      </c>
      <c r="BQ341" s="13">
        <f t="shared" si="681"/>
        <v>4694.4144</v>
      </c>
      <c r="BR341" s="11">
        <v>3</v>
      </c>
      <c r="BS341" s="11">
        <v>430</v>
      </c>
      <c r="BT341" s="11">
        <v>1.79</v>
      </c>
      <c r="BU341" s="16">
        <f t="shared" si="682"/>
        <v>3.85172839506173</v>
      </c>
      <c r="BV341" s="11">
        <v>1</v>
      </c>
      <c r="BW341" s="11">
        <v>2.38</v>
      </c>
      <c r="BX341" s="8">
        <f t="shared" si="683"/>
        <v>3.38</v>
      </c>
      <c r="BY341" s="9">
        <v>1.15</v>
      </c>
      <c r="BZ341" s="17">
        <v>1.015</v>
      </c>
      <c r="CA341" s="18">
        <f t="shared" si="684"/>
        <v>214012.390059417</v>
      </c>
      <c r="CC341" s="19"/>
      <c r="CD341" s="19"/>
      <c r="CE341" s="19"/>
      <c r="CF341" s="20"/>
      <c r="CG341" s="20"/>
      <c r="CH341" s="11">
        <f t="shared" si="685"/>
        <v>3132</v>
      </c>
      <c r="CI341" s="11">
        <v>1.286</v>
      </c>
      <c r="CJ341" s="12">
        <v>1.35</v>
      </c>
      <c r="CK341" s="13">
        <f t="shared" si="686"/>
        <v>5437.4652</v>
      </c>
      <c r="CL341" s="11">
        <v>3</v>
      </c>
      <c r="CM341" s="11">
        <v>430</v>
      </c>
      <c r="CN341" s="11">
        <v>1.79</v>
      </c>
      <c r="CO341" s="16">
        <f t="shared" si="687"/>
        <v>3.85172839506173</v>
      </c>
      <c r="CP341" s="11">
        <v>1</v>
      </c>
      <c r="CQ341" s="11">
        <v>2.38</v>
      </c>
      <c r="CR341" s="8">
        <f t="shared" si="688"/>
        <v>3.38</v>
      </c>
      <c r="CS341" s="9">
        <v>1.15</v>
      </c>
      <c r="CT341" s="17">
        <v>1.085</v>
      </c>
      <c r="CU341" s="18">
        <f t="shared" si="689"/>
        <v>264982.796567651</v>
      </c>
      <c r="CW341" s="19"/>
      <c r="CX341" s="19"/>
      <c r="CY341" s="19"/>
      <c r="CZ341" s="20"/>
      <c r="DA341" s="20"/>
      <c r="DB341" s="11">
        <f t="shared" si="690"/>
        <v>3144</v>
      </c>
      <c r="DC341" s="11">
        <v>1.286</v>
      </c>
      <c r="DD341" s="12">
        <v>1.35</v>
      </c>
      <c r="DE341" s="13">
        <f t="shared" si="691"/>
        <v>5458.2984</v>
      </c>
      <c r="DF341" s="11">
        <v>3</v>
      </c>
      <c r="DG341" s="11">
        <v>430</v>
      </c>
      <c r="DH341" s="11">
        <v>1.79</v>
      </c>
      <c r="DI341" s="16">
        <f t="shared" si="692"/>
        <v>3.85172839506173</v>
      </c>
      <c r="DJ341" s="11">
        <v>1</v>
      </c>
      <c r="DK341" s="11">
        <v>2.38</v>
      </c>
      <c r="DL341" s="8">
        <f t="shared" si="693"/>
        <v>3.38</v>
      </c>
      <c r="DM341" s="9">
        <v>1.15</v>
      </c>
      <c r="DN341" s="17">
        <v>1.085</v>
      </c>
      <c r="DO341" s="18">
        <f t="shared" si="694"/>
        <v>265998.056324615</v>
      </c>
      <c r="DQ341" s="19"/>
      <c r="DR341" s="19"/>
      <c r="DS341" s="19"/>
      <c r="DT341" s="20"/>
      <c r="DU341" s="20"/>
      <c r="DV341" s="11">
        <f t="shared" si="695"/>
        <v>3203</v>
      </c>
      <c r="DW341" s="11">
        <v>1.286</v>
      </c>
      <c r="DX341" s="12">
        <v>1.35</v>
      </c>
      <c r="DY341" s="13">
        <f t="shared" si="696"/>
        <v>5560.7283</v>
      </c>
      <c r="DZ341" s="11">
        <v>3</v>
      </c>
      <c r="EA341" s="11">
        <v>430</v>
      </c>
      <c r="EB341" s="11">
        <v>2.32</v>
      </c>
      <c r="EC341" s="16">
        <f t="shared" si="697"/>
        <v>4.38172839506173</v>
      </c>
      <c r="ED341" s="11">
        <v>1</v>
      </c>
      <c r="EE341" s="11">
        <v>3.18</v>
      </c>
      <c r="EF341" s="8">
        <f t="shared" si="698"/>
        <v>4.18</v>
      </c>
      <c r="EG341" s="9">
        <v>1.15</v>
      </c>
      <c r="EH341" s="17">
        <v>1.2</v>
      </c>
      <c r="EI341" s="18">
        <f t="shared" si="699"/>
        <v>421651.599971131</v>
      </c>
    </row>
    <row r="342" s="1" customFormat="1" customHeight="1" spans="1:140">
      <c r="A342" s="21">
        <f>A337+B337+C337+D337+A339+B339+C339</f>
        <v>3920891.43978219</v>
      </c>
      <c r="B342" s="21"/>
      <c r="C342" s="21"/>
      <c r="D342" s="22">
        <f>A342/E337</f>
        <v>217827.302210122</v>
      </c>
      <c r="E342" s="22"/>
      <c r="F342" s="11">
        <v>2704</v>
      </c>
      <c r="G342" s="11">
        <v>1.871</v>
      </c>
      <c r="H342" s="12">
        <v>1.35</v>
      </c>
      <c r="I342" s="13">
        <f t="shared" si="669"/>
        <v>6829.8984</v>
      </c>
      <c r="J342" s="11">
        <v>3</v>
      </c>
      <c r="K342" s="11">
        <v>430</v>
      </c>
      <c r="L342" s="11">
        <v>1.79</v>
      </c>
      <c r="M342" s="16">
        <f t="shared" si="670"/>
        <v>3.85172839506173</v>
      </c>
      <c r="N342" s="11">
        <v>1</v>
      </c>
      <c r="O342" s="11">
        <v>2.38</v>
      </c>
      <c r="P342" s="8">
        <f t="shared" si="671"/>
        <v>3.38</v>
      </c>
      <c r="Q342" s="9">
        <v>1.15</v>
      </c>
      <c r="R342" s="17">
        <v>1</v>
      </c>
      <c r="S342" s="18">
        <f t="shared" si="672"/>
        <v>306764.919520696</v>
      </c>
      <c r="U342" s="21">
        <f>U337+V337+W337+X337+U339+V339+W339</f>
        <v>4282706.172841</v>
      </c>
      <c r="V342" s="21"/>
      <c r="W342" s="21"/>
      <c r="X342" s="22">
        <f>U342/Y337</f>
        <v>237928.120713389</v>
      </c>
      <c r="Y342" s="22"/>
      <c r="Z342" s="11">
        <v>2704</v>
      </c>
      <c r="AA342" s="11">
        <v>1.871</v>
      </c>
      <c r="AB342" s="12">
        <v>1.35</v>
      </c>
      <c r="AC342" s="13">
        <f t="shared" si="673"/>
        <v>6829.8984</v>
      </c>
      <c r="AD342" s="11">
        <v>3</v>
      </c>
      <c r="AE342" s="11">
        <v>430</v>
      </c>
      <c r="AF342" s="11">
        <v>1.79</v>
      </c>
      <c r="AG342" s="16">
        <f t="shared" si="674"/>
        <v>3.85172839506173</v>
      </c>
      <c r="AH342" s="11">
        <v>1</v>
      </c>
      <c r="AI342" s="11">
        <v>2.38</v>
      </c>
      <c r="AJ342" s="8">
        <f t="shared" si="675"/>
        <v>3.38</v>
      </c>
      <c r="AK342" s="9">
        <v>1.15</v>
      </c>
      <c r="AL342" s="17">
        <v>1</v>
      </c>
      <c r="AM342" s="18">
        <f t="shared" si="676"/>
        <v>306764.919520696</v>
      </c>
      <c r="AO342" s="21">
        <f>AO337+AP337+AQ337+AR337+AO339+AP339+AQ339</f>
        <v>4225844.02719899</v>
      </c>
      <c r="AP342" s="21"/>
      <c r="AQ342" s="21"/>
      <c r="AR342" s="22">
        <f>AO342/AS337</f>
        <v>234769.112622166</v>
      </c>
      <c r="AS342" s="22"/>
      <c r="AT342" s="11">
        <v>2704</v>
      </c>
      <c r="AU342" s="11">
        <v>1.871</v>
      </c>
      <c r="AV342" s="12">
        <v>1.35</v>
      </c>
      <c r="AW342" s="13">
        <f t="shared" si="677"/>
        <v>6829.8984</v>
      </c>
      <c r="AX342" s="11">
        <v>3</v>
      </c>
      <c r="AY342" s="11">
        <v>430</v>
      </c>
      <c r="AZ342" s="11">
        <v>1.79</v>
      </c>
      <c r="BA342" s="16">
        <f t="shared" si="678"/>
        <v>3.85172839506173</v>
      </c>
      <c r="BB342" s="11">
        <v>1</v>
      </c>
      <c r="BC342" s="11">
        <v>2.38</v>
      </c>
      <c r="BD342" s="8">
        <f t="shared" si="679"/>
        <v>3.38</v>
      </c>
      <c r="BE342" s="9">
        <v>1.15</v>
      </c>
      <c r="BF342" s="17">
        <v>1.015</v>
      </c>
      <c r="BG342" s="18">
        <f t="shared" si="680"/>
        <v>311366.393313506</v>
      </c>
      <c r="BI342" s="21">
        <f>BI337+BJ337+BK337+BL337+BI339+BJ339+BK339</f>
        <v>4699603.30014468</v>
      </c>
      <c r="BJ342" s="21"/>
      <c r="BK342" s="21"/>
      <c r="BL342" s="22">
        <f>BI342/BM337</f>
        <v>261089.07223026</v>
      </c>
      <c r="BM342" s="22"/>
      <c r="BN342" s="11">
        <v>2704</v>
      </c>
      <c r="BO342" s="11">
        <v>1.871</v>
      </c>
      <c r="BP342" s="12">
        <v>1.35</v>
      </c>
      <c r="BQ342" s="13">
        <f t="shared" si="681"/>
        <v>6829.8984</v>
      </c>
      <c r="BR342" s="11">
        <v>3</v>
      </c>
      <c r="BS342" s="11">
        <v>430</v>
      </c>
      <c r="BT342" s="11">
        <v>1.79</v>
      </c>
      <c r="BU342" s="16">
        <f t="shared" si="682"/>
        <v>3.85172839506173</v>
      </c>
      <c r="BV342" s="11">
        <v>1</v>
      </c>
      <c r="BW342" s="11">
        <v>2.38</v>
      </c>
      <c r="BX342" s="8">
        <f t="shared" si="683"/>
        <v>3.38</v>
      </c>
      <c r="BY342" s="9">
        <v>1.15</v>
      </c>
      <c r="BZ342" s="17">
        <v>1.015</v>
      </c>
      <c r="CA342" s="18">
        <f t="shared" si="684"/>
        <v>311366.393313506</v>
      </c>
      <c r="CC342" s="21">
        <f>CC337+CD337+CE337+CF337+CC339+CD339+CE339</f>
        <v>5084968.47040978</v>
      </c>
      <c r="CD342" s="21"/>
      <c r="CE342" s="21"/>
      <c r="CF342" s="22">
        <f>CC342/CG337</f>
        <v>282498.248356099</v>
      </c>
      <c r="CG342" s="22"/>
      <c r="CH342" s="11">
        <f t="shared" si="685"/>
        <v>3132</v>
      </c>
      <c r="CI342" s="11">
        <v>1.871</v>
      </c>
      <c r="CJ342" s="12">
        <v>1.35</v>
      </c>
      <c r="CK342" s="13">
        <f t="shared" si="686"/>
        <v>7910.9622</v>
      </c>
      <c r="CL342" s="11">
        <v>3</v>
      </c>
      <c r="CM342" s="11">
        <v>430</v>
      </c>
      <c r="CN342" s="11">
        <v>1.79</v>
      </c>
      <c r="CO342" s="16">
        <f t="shared" si="687"/>
        <v>3.85172839506173</v>
      </c>
      <c r="CP342" s="11">
        <v>1</v>
      </c>
      <c r="CQ342" s="11">
        <v>2.38</v>
      </c>
      <c r="CR342" s="8">
        <f t="shared" si="688"/>
        <v>3.38</v>
      </c>
      <c r="CS342" s="9">
        <v>1.15</v>
      </c>
      <c r="CT342" s="17">
        <v>1.085</v>
      </c>
      <c r="CU342" s="18">
        <f t="shared" si="689"/>
        <v>385523.182253557</v>
      </c>
      <c r="CW342" s="21">
        <f>CW337+CX337+CY337+CZ337+CW339+CX339+CY339</f>
        <v>5679588.99283603</v>
      </c>
      <c r="CX342" s="21"/>
      <c r="CY342" s="21"/>
      <c r="CZ342" s="22">
        <f>CW342/DA337</f>
        <v>315532.721824224</v>
      </c>
      <c r="DA342" s="22"/>
      <c r="DB342" s="11">
        <f t="shared" si="690"/>
        <v>3144</v>
      </c>
      <c r="DC342" s="11">
        <v>1.871</v>
      </c>
      <c r="DD342" s="12">
        <v>1.35</v>
      </c>
      <c r="DE342" s="13">
        <f t="shared" si="691"/>
        <v>7941.2724</v>
      </c>
      <c r="DF342" s="11">
        <v>3</v>
      </c>
      <c r="DG342" s="11">
        <v>430</v>
      </c>
      <c r="DH342" s="11">
        <v>1.79</v>
      </c>
      <c r="DI342" s="16">
        <f t="shared" si="692"/>
        <v>3.85172839506173</v>
      </c>
      <c r="DJ342" s="11">
        <v>1</v>
      </c>
      <c r="DK342" s="11">
        <v>2.38</v>
      </c>
      <c r="DL342" s="8">
        <f t="shared" si="693"/>
        <v>3.38</v>
      </c>
      <c r="DM342" s="9">
        <v>1.15</v>
      </c>
      <c r="DN342" s="17">
        <v>1.085</v>
      </c>
      <c r="DO342" s="18">
        <f t="shared" si="694"/>
        <v>387000.282568705</v>
      </c>
      <c r="DQ342" s="21">
        <f>DQ337+DR337+DS337+DT337+DQ339+DR339+DS339</f>
        <v>8767597.3892424</v>
      </c>
      <c r="DR342" s="21"/>
      <c r="DS342" s="21"/>
      <c r="DT342" s="22">
        <f>DQ342/DU337</f>
        <v>487088.7438468</v>
      </c>
      <c r="DU342" s="22"/>
      <c r="DV342" s="11">
        <f t="shared" si="695"/>
        <v>3203</v>
      </c>
      <c r="DW342" s="11">
        <v>1.871</v>
      </c>
      <c r="DX342" s="12">
        <v>1.35</v>
      </c>
      <c r="DY342" s="13">
        <f t="shared" si="696"/>
        <v>8090.29755</v>
      </c>
      <c r="DZ342" s="11">
        <v>3</v>
      </c>
      <c r="EA342" s="11">
        <v>430</v>
      </c>
      <c r="EB342" s="11">
        <v>2.32</v>
      </c>
      <c r="EC342" s="16">
        <f t="shared" si="697"/>
        <v>4.38172839506173</v>
      </c>
      <c r="ED342" s="11">
        <v>1</v>
      </c>
      <c r="EE342" s="11">
        <v>3.18</v>
      </c>
      <c r="EF342" s="8">
        <f t="shared" si="698"/>
        <v>4.18</v>
      </c>
      <c r="EG342" s="9">
        <v>1.15</v>
      </c>
      <c r="EH342" s="17">
        <v>1.2</v>
      </c>
      <c r="EI342" s="18">
        <f t="shared" si="699"/>
        <v>613460.453768263</v>
      </c>
    </row>
    <row r="343" s="1" customFormat="1" customHeight="1" spans="1:140">
      <c r="A343" s="21"/>
      <c r="B343" s="21"/>
      <c r="C343" s="21"/>
      <c r="D343" s="22"/>
      <c r="E343" s="22"/>
      <c r="F343" s="11"/>
      <c r="G343" s="11"/>
      <c r="H343" s="12"/>
      <c r="I343" s="13"/>
      <c r="J343" s="11"/>
      <c r="K343" s="11"/>
      <c r="L343" s="11"/>
      <c r="M343" s="16"/>
      <c r="N343" s="11"/>
      <c r="O343" s="11"/>
      <c r="P343" s="8"/>
      <c r="Q343" s="9"/>
      <c r="R343" s="17">
        <v>1</v>
      </c>
      <c r="S343" s="18">
        <f t="shared" si="672"/>
        <v>0</v>
      </c>
      <c r="U343" s="21"/>
      <c r="V343" s="21"/>
      <c r="W343" s="21"/>
      <c r="X343" s="22"/>
      <c r="Y343" s="22"/>
      <c r="Z343" s="11"/>
      <c r="AA343" s="11"/>
      <c r="AB343" s="12"/>
      <c r="AC343" s="13"/>
      <c r="AD343" s="11"/>
      <c r="AE343" s="11"/>
      <c r="AF343" s="11"/>
      <c r="AG343" s="16"/>
      <c r="AH343" s="11"/>
      <c r="AI343" s="11"/>
      <c r="AJ343" s="8"/>
      <c r="AK343" s="9"/>
      <c r="AL343" s="17">
        <v>1</v>
      </c>
      <c r="AM343" s="18">
        <f t="shared" si="676"/>
        <v>0</v>
      </c>
      <c r="AO343" s="21"/>
      <c r="AP343" s="21"/>
      <c r="AQ343" s="21"/>
      <c r="AR343" s="22"/>
      <c r="AS343" s="22"/>
      <c r="AT343" s="11"/>
      <c r="AU343" s="11"/>
      <c r="AV343" s="12"/>
      <c r="AW343" s="13"/>
      <c r="AX343" s="11"/>
      <c r="AY343" s="11"/>
      <c r="AZ343" s="11"/>
      <c r="BA343" s="16"/>
      <c r="BB343" s="11"/>
      <c r="BC343" s="11"/>
      <c r="BD343" s="8"/>
      <c r="BE343" s="9"/>
      <c r="BF343" s="17">
        <v>1.015</v>
      </c>
      <c r="BG343" s="18">
        <f t="shared" si="680"/>
        <v>0</v>
      </c>
      <c r="BI343" s="21"/>
      <c r="BJ343" s="21"/>
      <c r="BK343" s="21"/>
      <c r="BL343" s="22"/>
      <c r="BM343" s="22"/>
      <c r="BN343" s="11"/>
      <c r="BO343" s="11"/>
      <c r="BP343" s="12"/>
      <c r="BQ343" s="13"/>
      <c r="BR343" s="11"/>
      <c r="BS343" s="11"/>
      <c r="BT343" s="11"/>
      <c r="BU343" s="16"/>
      <c r="BV343" s="11"/>
      <c r="BW343" s="11"/>
      <c r="BX343" s="8"/>
      <c r="BY343" s="9"/>
      <c r="BZ343" s="17">
        <v>1.015</v>
      </c>
      <c r="CA343" s="18">
        <f t="shared" si="684"/>
        <v>0</v>
      </c>
      <c r="CC343" s="21"/>
      <c r="CD343" s="21"/>
      <c r="CE343" s="21"/>
      <c r="CF343" s="22"/>
      <c r="CG343" s="22"/>
      <c r="CH343" s="11"/>
      <c r="CI343" s="11"/>
      <c r="CJ343" s="12"/>
      <c r="CK343" s="13"/>
      <c r="CL343" s="11"/>
      <c r="CM343" s="11"/>
      <c r="CN343" s="11"/>
      <c r="CO343" s="16"/>
      <c r="CP343" s="11"/>
      <c r="CQ343" s="11"/>
      <c r="CR343" s="8"/>
      <c r="CS343" s="9"/>
      <c r="CT343" s="17">
        <v>1.085</v>
      </c>
      <c r="CU343" s="18">
        <f t="shared" si="689"/>
        <v>0</v>
      </c>
      <c r="CW343" s="21"/>
      <c r="CX343" s="21"/>
      <c r="CY343" s="21"/>
      <c r="CZ343" s="22"/>
      <c r="DA343" s="22"/>
      <c r="DB343" s="11"/>
      <c r="DC343" s="11"/>
      <c r="DD343" s="12"/>
      <c r="DE343" s="13"/>
      <c r="DF343" s="11"/>
      <c r="DG343" s="11"/>
      <c r="DH343" s="11"/>
      <c r="DI343" s="16"/>
      <c r="DJ343" s="11"/>
      <c r="DK343" s="11"/>
      <c r="DL343" s="8"/>
      <c r="DM343" s="9"/>
      <c r="DN343" s="17">
        <v>1.085</v>
      </c>
      <c r="DO343" s="18">
        <f t="shared" si="694"/>
        <v>0</v>
      </c>
      <c r="DQ343" s="21"/>
      <c r="DR343" s="21"/>
      <c r="DS343" s="21"/>
      <c r="DT343" s="22"/>
      <c r="DU343" s="22"/>
      <c r="DV343" s="11"/>
      <c r="DW343" s="11"/>
      <c r="DX343" s="12"/>
      <c r="DY343" s="13"/>
      <c r="DZ343" s="11"/>
      <c r="EA343" s="11"/>
      <c r="EB343" s="11"/>
      <c r="EC343" s="16"/>
      <c r="ED343" s="11"/>
      <c r="EE343" s="11"/>
      <c r="EF343" s="8"/>
      <c r="EG343" s="9"/>
      <c r="EH343" s="17">
        <v>1.2</v>
      </c>
      <c r="EI343" s="18">
        <f t="shared" si="699"/>
        <v>0</v>
      </c>
    </row>
    <row r="344" s="1" customFormat="1" customHeight="1" spans="1:140">
      <c r="F344" s="11"/>
      <c r="G344" s="11"/>
      <c r="H344" s="12"/>
      <c r="I344" s="13"/>
      <c r="J344" s="11"/>
      <c r="K344" s="11"/>
      <c r="L344" s="11"/>
      <c r="M344" s="16"/>
      <c r="N344" s="11"/>
      <c r="O344" s="11"/>
      <c r="P344" s="8"/>
      <c r="Q344" s="9"/>
      <c r="R344" s="17">
        <v>1</v>
      </c>
      <c r="S344" s="18">
        <f t="shared" si="672"/>
        <v>0</v>
      </c>
      <c r="Z344" s="11"/>
      <c r="AA344" s="11"/>
      <c r="AB344" s="12"/>
      <c r="AC344" s="13"/>
      <c r="AD344" s="11"/>
      <c r="AE344" s="11"/>
      <c r="AF344" s="11"/>
      <c r="AG344" s="16"/>
      <c r="AH344" s="11"/>
      <c r="AI344" s="11"/>
      <c r="AJ344" s="8"/>
      <c r="AK344" s="9"/>
      <c r="AL344" s="17">
        <v>1</v>
      </c>
      <c r="AM344" s="18">
        <f t="shared" si="676"/>
        <v>0</v>
      </c>
      <c r="AT344" s="11"/>
      <c r="AU344" s="11"/>
      <c r="AV344" s="12"/>
      <c r="AW344" s="13"/>
      <c r="AX344" s="11"/>
      <c r="AY344" s="11"/>
      <c r="AZ344" s="11"/>
      <c r="BA344" s="16"/>
      <c r="BB344" s="11"/>
      <c r="BC344" s="11"/>
      <c r="BD344" s="8"/>
      <c r="BE344" s="9"/>
      <c r="BF344" s="17">
        <v>1.015</v>
      </c>
      <c r="BG344" s="18">
        <f t="shared" si="680"/>
        <v>0</v>
      </c>
      <c r="BN344" s="11"/>
      <c r="BO344" s="11"/>
      <c r="BP344" s="12"/>
      <c r="BQ344" s="13"/>
      <c r="BR344" s="11"/>
      <c r="BS344" s="11"/>
      <c r="BT344" s="11"/>
      <c r="BU344" s="16"/>
      <c r="BV344" s="11"/>
      <c r="BW344" s="11"/>
      <c r="BX344" s="8"/>
      <c r="BY344" s="9"/>
      <c r="BZ344" s="17">
        <v>1.015</v>
      </c>
      <c r="CA344" s="18">
        <f t="shared" si="684"/>
        <v>0</v>
      </c>
      <c r="CH344" s="11"/>
      <c r="CI344" s="11"/>
      <c r="CJ344" s="12"/>
      <c r="CK344" s="13"/>
      <c r="CL344" s="11"/>
      <c r="CM344" s="11"/>
      <c r="CN344" s="11"/>
      <c r="CO344" s="16"/>
      <c r="CP344" s="11"/>
      <c r="CQ344" s="11"/>
      <c r="CR344" s="8"/>
      <c r="CS344" s="9"/>
      <c r="CT344" s="17">
        <v>1.085</v>
      </c>
      <c r="CU344" s="18">
        <f t="shared" si="689"/>
        <v>0</v>
      </c>
      <c r="DB344" s="11"/>
      <c r="DC344" s="11"/>
      <c r="DD344" s="12"/>
      <c r="DE344" s="13"/>
      <c r="DF344" s="11"/>
      <c r="DG344" s="11"/>
      <c r="DH344" s="11"/>
      <c r="DI344" s="16"/>
      <c r="DJ344" s="11"/>
      <c r="DK344" s="11"/>
      <c r="DL344" s="8"/>
      <c r="DM344" s="9"/>
      <c r="DN344" s="17">
        <v>1.085</v>
      </c>
      <c r="DO344" s="18">
        <f t="shared" si="694"/>
        <v>0</v>
      </c>
      <c r="DV344" s="11"/>
      <c r="DW344" s="11"/>
      <c r="DX344" s="12"/>
      <c r="DY344" s="13"/>
      <c r="DZ344" s="11"/>
      <c r="EA344" s="11"/>
      <c r="EB344" s="11"/>
      <c r="EC344" s="16"/>
      <c r="ED344" s="11"/>
      <c r="EE344" s="11"/>
      <c r="EF344" s="8"/>
      <c r="EG344" s="9"/>
      <c r="EH344" s="17">
        <v>1.2</v>
      </c>
      <c r="EI344" s="18">
        <f t="shared" si="699"/>
        <v>0</v>
      </c>
    </row>
    <row r="345" s="1" customFormat="1" customHeight="1" spans="1:140">
      <c r="F345" s="11"/>
      <c r="G345" s="11"/>
      <c r="H345" s="12"/>
      <c r="I345" s="13"/>
      <c r="J345" s="11"/>
      <c r="K345" s="11"/>
      <c r="L345" s="11"/>
      <c r="M345" s="16"/>
      <c r="N345" s="11"/>
      <c r="O345" s="11"/>
      <c r="P345" s="8"/>
      <c r="Q345" s="9"/>
      <c r="R345" s="17">
        <v>1</v>
      </c>
      <c r="S345" s="18">
        <f t="shared" si="672"/>
        <v>0</v>
      </c>
      <c r="Z345" s="11"/>
      <c r="AA345" s="11"/>
      <c r="AB345" s="12"/>
      <c r="AC345" s="13"/>
      <c r="AD345" s="11"/>
      <c r="AE345" s="11"/>
      <c r="AF345" s="11"/>
      <c r="AG345" s="16"/>
      <c r="AH345" s="11"/>
      <c r="AI345" s="11"/>
      <c r="AJ345" s="8"/>
      <c r="AK345" s="9"/>
      <c r="AL345" s="17">
        <v>1</v>
      </c>
      <c r="AM345" s="18">
        <f t="shared" si="676"/>
        <v>0</v>
      </c>
      <c r="AT345" s="11"/>
      <c r="AU345" s="11"/>
      <c r="AV345" s="12"/>
      <c r="AW345" s="13"/>
      <c r="AX345" s="11"/>
      <c r="AY345" s="11"/>
      <c r="AZ345" s="11"/>
      <c r="BA345" s="16"/>
      <c r="BB345" s="11"/>
      <c r="BC345" s="11"/>
      <c r="BD345" s="8"/>
      <c r="BE345" s="9"/>
      <c r="BF345" s="17">
        <v>1.015</v>
      </c>
      <c r="BG345" s="18">
        <f t="shared" si="680"/>
        <v>0</v>
      </c>
      <c r="BN345" s="11"/>
      <c r="BO345" s="11"/>
      <c r="BP345" s="12"/>
      <c r="BQ345" s="13"/>
      <c r="BR345" s="11"/>
      <c r="BS345" s="11"/>
      <c r="BT345" s="11"/>
      <c r="BU345" s="16"/>
      <c r="BV345" s="11"/>
      <c r="BW345" s="11"/>
      <c r="BX345" s="8"/>
      <c r="BY345" s="9"/>
      <c r="BZ345" s="17">
        <v>1.015</v>
      </c>
      <c r="CA345" s="18">
        <f t="shared" si="684"/>
        <v>0</v>
      </c>
      <c r="CH345" s="11"/>
      <c r="CI345" s="11"/>
      <c r="CJ345" s="12"/>
      <c r="CK345" s="13"/>
      <c r="CL345" s="11"/>
      <c r="CM345" s="11"/>
      <c r="CN345" s="11"/>
      <c r="CO345" s="16"/>
      <c r="CP345" s="11"/>
      <c r="CQ345" s="11"/>
      <c r="CR345" s="8"/>
      <c r="CS345" s="9"/>
      <c r="CT345" s="17">
        <v>1.085</v>
      </c>
      <c r="CU345" s="18">
        <f t="shared" si="689"/>
        <v>0</v>
      </c>
      <c r="DB345" s="11"/>
      <c r="DC345" s="11"/>
      <c r="DD345" s="12"/>
      <c r="DE345" s="13"/>
      <c r="DF345" s="11"/>
      <c r="DG345" s="11"/>
      <c r="DH345" s="11"/>
      <c r="DI345" s="16"/>
      <c r="DJ345" s="11"/>
      <c r="DK345" s="11"/>
      <c r="DL345" s="8"/>
      <c r="DM345" s="9"/>
      <c r="DN345" s="17">
        <v>1.085</v>
      </c>
      <c r="DO345" s="18">
        <f t="shared" si="694"/>
        <v>0</v>
      </c>
      <c r="DV345" s="11"/>
      <c r="DW345" s="11"/>
      <c r="DX345" s="12"/>
      <c r="DY345" s="13"/>
      <c r="DZ345" s="11"/>
      <c r="EA345" s="11"/>
      <c r="EB345" s="11"/>
      <c r="EC345" s="16"/>
      <c r="ED345" s="11"/>
      <c r="EE345" s="11"/>
      <c r="EF345" s="8"/>
      <c r="EG345" s="9"/>
      <c r="EH345" s="17">
        <v>1.2</v>
      </c>
      <c r="EI345" s="18">
        <f t="shared" si="699"/>
        <v>0</v>
      </c>
    </row>
    <row r="346" s="1" customFormat="1" customHeight="1" spans="1:140">
      <c r="F346" s="23" t="s">
        <v>1</v>
      </c>
      <c r="G346" s="24"/>
      <c r="H346" s="24"/>
      <c r="I346" s="24"/>
      <c r="J346" s="24"/>
      <c r="K346" s="24"/>
      <c r="L346" s="24"/>
      <c r="M346" s="25">
        <f>SUM(S337:S345)</f>
        <v>1676655.20341471</v>
      </c>
      <c r="N346" s="25"/>
      <c r="O346" s="25"/>
      <c r="P346" s="25"/>
      <c r="Q346" s="25"/>
      <c r="R346" s="25"/>
      <c r="S346" s="25"/>
      <c r="T346" s="1"/>
      <c r="Z346" s="23" t="s">
        <v>1</v>
      </c>
      <c r="AA346" s="24"/>
      <c r="AB346" s="24"/>
      <c r="AC346" s="24"/>
      <c r="AD346" s="24"/>
      <c r="AE346" s="24"/>
      <c r="AF346" s="24"/>
      <c r="AG346" s="25">
        <f>SUM(AM337:AM345)</f>
        <v>1676655.20341471</v>
      </c>
      <c r="AH346" s="25"/>
      <c r="AI346" s="25"/>
      <c r="AJ346" s="25"/>
      <c r="AK346" s="25"/>
      <c r="AL346" s="25"/>
      <c r="AM346" s="25"/>
      <c r="AN346" s="1"/>
      <c r="AT346" s="23" t="s">
        <v>1</v>
      </c>
      <c r="AU346" s="24"/>
      <c r="AV346" s="24"/>
      <c r="AW346" s="24"/>
      <c r="AX346" s="24"/>
      <c r="AY346" s="24"/>
      <c r="AZ346" s="24"/>
      <c r="BA346" s="25">
        <f>SUM(BG337:BG345)</f>
        <v>1701805.03146593</v>
      </c>
      <c r="BB346" s="25"/>
      <c r="BC346" s="25"/>
      <c r="BD346" s="25"/>
      <c r="BE346" s="25"/>
      <c r="BF346" s="25"/>
      <c r="BG346" s="25"/>
      <c r="BH346" s="1"/>
      <c r="BN346" s="23" t="s">
        <v>1</v>
      </c>
      <c r="BO346" s="24"/>
      <c r="BP346" s="24"/>
      <c r="BQ346" s="24"/>
      <c r="BR346" s="24"/>
      <c r="BS346" s="24"/>
      <c r="BT346" s="24"/>
      <c r="BU346" s="25">
        <f>SUM(CA337:CA345)</f>
        <v>1701805.03146593</v>
      </c>
      <c r="BV346" s="25"/>
      <c r="BW346" s="25"/>
      <c r="BX346" s="25"/>
      <c r="BY346" s="25"/>
      <c r="BZ346" s="25"/>
      <c r="CA346" s="25"/>
      <c r="CB346" s="1"/>
      <c r="CH346" s="23" t="s">
        <v>1</v>
      </c>
      <c r="CI346" s="24"/>
      <c r="CJ346" s="24"/>
      <c r="CK346" s="24"/>
      <c r="CL346" s="24"/>
      <c r="CM346" s="24"/>
      <c r="CN346" s="24"/>
      <c r="CO346" s="25">
        <f>SUM(CU337:CU345)</f>
        <v>2107116.58481803</v>
      </c>
      <c r="CP346" s="25"/>
      <c r="CQ346" s="25"/>
      <c r="CR346" s="25"/>
      <c r="CS346" s="25"/>
      <c r="CT346" s="25"/>
      <c r="CU346" s="25"/>
      <c r="CV346" s="1"/>
      <c r="DB346" s="23" t="s">
        <v>1</v>
      </c>
      <c r="DC346" s="24"/>
      <c r="DD346" s="24"/>
      <c r="DE346" s="24"/>
      <c r="DF346" s="24"/>
      <c r="DG346" s="24"/>
      <c r="DH346" s="24"/>
      <c r="DI346" s="25">
        <f>SUM(DO337:DO345)</f>
        <v>2115189.82843802</v>
      </c>
      <c r="DJ346" s="25"/>
      <c r="DK346" s="25"/>
      <c r="DL346" s="25"/>
      <c r="DM346" s="25"/>
      <c r="DN346" s="25"/>
      <c r="DO346" s="25"/>
      <c r="DP346" s="1"/>
      <c r="DV346" s="23" t="s">
        <v>1</v>
      </c>
      <c r="DW346" s="24"/>
      <c r="DX346" s="24"/>
      <c r="DY346" s="24"/>
      <c r="DZ346" s="24"/>
      <c r="EA346" s="24"/>
      <c r="EB346" s="24"/>
      <c r="EC346" s="25">
        <f>SUM(EI337:EI345)</f>
        <v>3322982.8652346</v>
      </c>
      <c r="ED346" s="25"/>
      <c r="EE346" s="25"/>
      <c r="EF346" s="25"/>
      <c r="EG346" s="25"/>
      <c r="EH346" s="25"/>
      <c r="EI346" s="25"/>
    </row>
    <row r="347" s="1" customFormat="1" customHeight="1" spans="1:140">
      <c r="F347" s="24"/>
      <c r="G347" s="24"/>
      <c r="H347" s="24"/>
      <c r="I347" s="24"/>
      <c r="J347" s="24"/>
      <c r="K347" s="24"/>
      <c r="L347" s="24"/>
      <c r="M347" s="25"/>
      <c r="N347" s="25"/>
      <c r="O347" s="25"/>
      <c r="P347" s="25"/>
      <c r="Q347" s="25"/>
      <c r="R347" s="25"/>
      <c r="S347" s="25"/>
      <c r="T347" s="1"/>
      <c r="Z347" s="24"/>
      <c r="AA347" s="24"/>
      <c r="AB347" s="24"/>
      <c r="AC347" s="24"/>
      <c r="AD347" s="24"/>
      <c r="AE347" s="24"/>
      <c r="AF347" s="24"/>
      <c r="AG347" s="25"/>
      <c r="AH347" s="25"/>
      <c r="AI347" s="25"/>
      <c r="AJ347" s="25"/>
      <c r="AK347" s="25"/>
      <c r="AL347" s="25"/>
      <c r="AM347" s="25"/>
      <c r="AN347" s="1"/>
      <c r="AT347" s="24"/>
      <c r="AU347" s="24"/>
      <c r="AV347" s="24"/>
      <c r="AW347" s="24"/>
      <c r="AX347" s="24"/>
      <c r="AY347" s="24"/>
      <c r="AZ347" s="24"/>
      <c r="BA347" s="25"/>
      <c r="BB347" s="25"/>
      <c r="BC347" s="25"/>
      <c r="BD347" s="25"/>
      <c r="BE347" s="25"/>
      <c r="BF347" s="25"/>
      <c r="BG347" s="25"/>
      <c r="BH347" s="1"/>
      <c r="BN347" s="24"/>
      <c r="BO347" s="24"/>
      <c r="BP347" s="24"/>
      <c r="BQ347" s="24"/>
      <c r="BR347" s="24"/>
      <c r="BS347" s="24"/>
      <c r="BT347" s="24"/>
      <c r="BU347" s="25"/>
      <c r="BV347" s="25"/>
      <c r="BW347" s="25"/>
      <c r="BX347" s="25"/>
      <c r="BY347" s="25"/>
      <c r="BZ347" s="25"/>
      <c r="CA347" s="25"/>
      <c r="CB347" s="1"/>
      <c r="CH347" s="24"/>
      <c r="CI347" s="24"/>
      <c r="CJ347" s="24"/>
      <c r="CK347" s="24"/>
      <c r="CL347" s="24"/>
      <c r="CM347" s="24"/>
      <c r="CN347" s="24"/>
      <c r="CO347" s="25"/>
      <c r="CP347" s="25"/>
      <c r="CQ347" s="25"/>
      <c r="CR347" s="25"/>
      <c r="CS347" s="25"/>
      <c r="CT347" s="25"/>
      <c r="CU347" s="25"/>
      <c r="CV347" s="1"/>
      <c r="DB347" s="24"/>
      <c r="DC347" s="24"/>
      <c r="DD347" s="24"/>
      <c r="DE347" s="24"/>
      <c r="DF347" s="24"/>
      <c r="DG347" s="24"/>
      <c r="DH347" s="24"/>
      <c r="DI347" s="25"/>
      <c r="DJ347" s="25"/>
      <c r="DK347" s="25"/>
      <c r="DL347" s="25"/>
      <c r="DM347" s="25"/>
      <c r="DN347" s="25"/>
      <c r="DO347" s="25"/>
      <c r="DP347" s="1"/>
      <c r="DV347" s="24"/>
      <c r="DW347" s="24"/>
      <c r="DX347" s="24"/>
      <c r="DY347" s="24"/>
      <c r="DZ347" s="24"/>
      <c r="EA347" s="24"/>
      <c r="EB347" s="24"/>
      <c r="EC347" s="25"/>
      <c r="ED347" s="25"/>
      <c r="EE347" s="25"/>
      <c r="EF347" s="25"/>
      <c r="EG347" s="25"/>
      <c r="EH347" s="25"/>
      <c r="EI347" s="25"/>
    </row>
    <row r="348" s="1" customFormat="1" customHeight="1" spans="1:140">
      <c r="F348" s="3" t="s">
        <v>36</v>
      </c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Z348" s="3" t="s">
        <v>36</v>
      </c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T348" s="3" t="s">
        <v>36</v>
      </c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N348" s="3" t="s">
        <v>36</v>
      </c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H348" s="3" t="s">
        <v>36</v>
      </c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DB348" s="3" t="s">
        <v>36</v>
      </c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V348" s="3" t="s">
        <v>36</v>
      </c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</row>
    <row r="349" s="1" customFormat="1" customHeight="1" spans="1:140">
      <c r="A349" s="26"/>
      <c r="B349" s="26"/>
      <c r="C349" s="27"/>
      <c r="D349" s="27"/>
      <c r="E349" s="27"/>
      <c r="F349" s="28" t="s">
        <v>37</v>
      </c>
      <c r="G349" s="13" t="s">
        <v>8</v>
      </c>
      <c r="H349" s="13"/>
      <c r="I349" s="13"/>
      <c r="J349" s="13"/>
      <c r="K349" s="7" t="s">
        <v>25</v>
      </c>
      <c r="L349" s="7"/>
      <c r="M349" s="7"/>
      <c r="N349" s="8" t="s">
        <v>10</v>
      </c>
      <c r="O349" s="8"/>
      <c r="P349" s="8"/>
      <c r="Q349" s="9" t="s">
        <v>38</v>
      </c>
      <c r="R349" s="10" t="s">
        <v>12</v>
      </c>
      <c r="S349" s="29" t="s">
        <v>13</v>
      </c>
      <c r="T349" s="11" t="s">
        <v>39</v>
      </c>
      <c r="U349" s="26"/>
      <c r="V349" s="26"/>
      <c r="W349" s="27"/>
      <c r="X349" s="27"/>
      <c r="Y349" s="27"/>
      <c r="Z349" s="28" t="s">
        <v>37</v>
      </c>
      <c r="AA349" s="13" t="s">
        <v>8</v>
      </c>
      <c r="AB349" s="13"/>
      <c r="AC349" s="13"/>
      <c r="AD349" s="13"/>
      <c r="AE349" s="7" t="s">
        <v>25</v>
      </c>
      <c r="AF349" s="7"/>
      <c r="AG349" s="7"/>
      <c r="AH349" s="8" t="s">
        <v>10</v>
      </c>
      <c r="AI349" s="8"/>
      <c r="AJ349" s="8"/>
      <c r="AK349" s="9" t="s">
        <v>38</v>
      </c>
      <c r="AL349" s="10" t="s">
        <v>12</v>
      </c>
      <c r="AM349" s="29" t="s">
        <v>13</v>
      </c>
      <c r="AN349" s="11" t="s">
        <v>39</v>
      </c>
      <c r="AO349" s="26"/>
      <c r="AP349" s="26"/>
      <c r="AQ349" s="27"/>
      <c r="AR349" s="27"/>
      <c r="AS349" s="27"/>
      <c r="AT349" s="28" t="s">
        <v>37</v>
      </c>
      <c r="AU349" s="13" t="s">
        <v>8</v>
      </c>
      <c r="AV349" s="13"/>
      <c r="AW349" s="13"/>
      <c r="AX349" s="13"/>
      <c r="AY349" s="7" t="s">
        <v>25</v>
      </c>
      <c r="AZ349" s="7"/>
      <c r="BA349" s="7"/>
      <c r="BB349" s="8" t="s">
        <v>10</v>
      </c>
      <c r="BC349" s="8"/>
      <c r="BD349" s="8"/>
      <c r="BE349" s="9" t="s">
        <v>38</v>
      </c>
      <c r="BF349" s="10" t="s">
        <v>12</v>
      </c>
      <c r="BG349" s="29" t="s">
        <v>13</v>
      </c>
      <c r="BH349" s="11" t="s">
        <v>39</v>
      </c>
      <c r="BI349" s="26"/>
      <c r="BJ349" s="26"/>
      <c r="BK349" s="27"/>
      <c r="BL349" s="27"/>
      <c r="BM349" s="27"/>
      <c r="BN349" s="28" t="s">
        <v>37</v>
      </c>
      <c r="BO349" s="13" t="s">
        <v>8</v>
      </c>
      <c r="BP349" s="13"/>
      <c r="BQ349" s="13"/>
      <c r="BR349" s="13"/>
      <c r="BS349" s="7" t="s">
        <v>25</v>
      </c>
      <c r="BT349" s="7"/>
      <c r="BU349" s="7"/>
      <c r="BV349" s="8" t="s">
        <v>10</v>
      </c>
      <c r="BW349" s="8"/>
      <c r="BX349" s="8"/>
      <c r="BY349" s="9" t="s">
        <v>38</v>
      </c>
      <c r="BZ349" s="10" t="s">
        <v>12</v>
      </c>
      <c r="CA349" s="29" t="s">
        <v>13</v>
      </c>
      <c r="CB349" s="11" t="s">
        <v>39</v>
      </c>
      <c r="CC349" s="26"/>
      <c r="CD349" s="26"/>
      <c r="CE349" s="27"/>
      <c r="CF349" s="27"/>
      <c r="CG349" s="27"/>
      <c r="CH349" s="28" t="s">
        <v>37</v>
      </c>
      <c r="CI349" s="13" t="s">
        <v>8</v>
      </c>
      <c r="CJ349" s="13"/>
      <c r="CK349" s="13"/>
      <c r="CL349" s="13"/>
      <c r="CM349" s="7" t="s">
        <v>25</v>
      </c>
      <c r="CN349" s="7"/>
      <c r="CO349" s="7"/>
      <c r="CP349" s="8" t="s">
        <v>10</v>
      </c>
      <c r="CQ349" s="8"/>
      <c r="CR349" s="8"/>
      <c r="CS349" s="9" t="s">
        <v>38</v>
      </c>
      <c r="CT349" s="10" t="s">
        <v>12</v>
      </c>
      <c r="CU349" s="29" t="s">
        <v>13</v>
      </c>
      <c r="CV349" s="11" t="s">
        <v>39</v>
      </c>
      <c r="CW349" s="26"/>
      <c r="CX349" s="26"/>
      <c r="CY349" s="27"/>
      <c r="CZ349" s="27"/>
      <c r="DA349" s="27"/>
      <c r="DB349" s="28" t="s">
        <v>37</v>
      </c>
      <c r="DC349" s="13" t="s">
        <v>8</v>
      </c>
      <c r="DD349" s="13"/>
      <c r="DE349" s="13"/>
      <c r="DF349" s="13"/>
      <c r="DG349" s="7" t="s">
        <v>25</v>
      </c>
      <c r="DH349" s="7"/>
      <c r="DI349" s="7"/>
      <c r="DJ349" s="8" t="s">
        <v>10</v>
      </c>
      <c r="DK349" s="8"/>
      <c r="DL349" s="8"/>
      <c r="DM349" s="9" t="s">
        <v>38</v>
      </c>
      <c r="DN349" s="10" t="s">
        <v>12</v>
      </c>
      <c r="DO349" s="29" t="s">
        <v>13</v>
      </c>
      <c r="DP349" s="11" t="s">
        <v>39</v>
      </c>
      <c r="DQ349" s="26"/>
      <c r="DR349" s="26"/>
      <c r="DS349" s="27"/>
      <c r="DT349" s="27"/>
      <c r="DU349" s="27"/>
      <c r="DV349" s="28" t="s">
        <v>37</v>
      </c>
      <c r="DW349" s="13" t="s">
        <v>8</v>
      </c>
      <c r="DX349" s="13"/>
      <c r="DY349" s="13"/>
      <c r="DZ349" s="13"/>
      <c r="EA349" s="7" t="s">
        <v>25</v>
      </c>
      <c r="EB349" s="7"/>
      <c r="EC349" s="7"/>
      <c r="ED349" s="8" t="s">
        <v>10</v>
      </c>
      <c r="EE349" s="8"/>
      <c r="EF349" s="8"/>
      <c r="EG349" s="9" t="s">
        <v>38</v>
      </c>
      <c r="EH349" s="10" t="s">
        <v>12</v>
      </c>
      <c r="EI349" s="29" t="s">
        <v>13</v>
      </c>
      <c r="EJ349" s="11" t="s">
        <v>39</v>
      </c>
    </row>
    <row r="350" s="1" customFormat="1" customHeight="1" spans="1:140">
      <c r="A350" s="26"/>
      <c r="B350" s="26"/>
      <c r="C350" s="27"/>
      <c r="D350" s="27"/>
      <c r="E350" s="27"/>
      <c r="F350" s="30"/>
      <c r="G350" s="11" t="s">
        <v>40</v>
      </c>
      <c r="H350" s="11" t="s">
        <v>41</v>
      </c>
      <c r="I350" s="11" t="s">
        <v>21</v>
      </c>
      <c r="J350" s="13" t="s">
        <v>8</v>
      </c>
      <c r="K350" s="11" t="s">
        <v>23</v>
      </c>
      <c r="L350" s="11" t="s">
        <v>24</v>
      </c>
      <c r="M350" s="7" t="s">
        <v>25</v>
      </c>
      <c r="N350" s="11" t="s">
        <v>26</v>
      </c>
      <c r="O350" s="11" t="s">
        <v>27</v>
      </c>
      <c r="P350" s="8" t="s">
        <v>28</v>
      </c>
      <c r="Q350" s="9" t="s">
        <v>29</v>
      </c>
      <c r="R350" s="14"/>
      <c r="S350" s="29"/>
      <c r="T350" s="11"/>
      <c r="U350" s="26"/>
      <c r="V350" s="26"/>
      <c r="W350" s="27"/>
      <c r="X350" s="27"/>
      <c r="Y350" s="27"/>
      <c r="Z350" s="30"/>
      <c r="AA350" s="11" t="s">
        <v>40</v>
      </c>
      <c r="AB350" s="11" t="s">
        <v>41</v>
      </c>
      <c r="AC350" s="11" t="s">
        <v>21</v>
      </c>
      <c r="AD350" s="13" t="s">
        <v>8</v>
      </c>
      <c r="AE350" s="11" t="s">
        <v>23</v>
      </c>
      <c r="AF350" s="11" t="s">
        <v>24</v>
      </c>
      <c r="AG350" s="7" t="s">
        <v>25</v>
      </c>
      <c r="AH350" s="11" t="s">
        <v>26</v>
      </c>
      <c r="AI350" s="11" t="s">
        <v>27</v>
      </c>
      <c r="AJ350" s="8" t="s">
        <v>28</v>
      </c>
      <c r="AK350" s="9" t="s">
        <v>29</v>
      </c>
      <c r="AL350" s="14"/>
      <c r="AM350" s="29"/>
      <c r="AN350" s="11"/>
      <c r="AO350" s="26"/>
      <c r="AP350" s="26"/>
      <c r="AQ350" s="27"/>
      <c r="AR350" s="27"/>
      <c r="AS350" s="27"/>
      <c r="AT350" s="30"/>
      <c r="AU350" s="11" t="s">
        <v>40</v>
      </c>
      <c r="AV350" s="11" t="s">
        <v>41</v>
      </c>
      <c r="AW350" s="11" t="s">
        <v>21</v>
      </c>
      <c r="AX350" s="13" t="s">
        <v>8</v>
      </c>
      <c r="AY350" s="11" t="s">
        <v>23</v>
      </c>
      <c r="AZ350" s="11" t="s">
        <v>24</v>
      </c>
      <c r="BA350" s="7" t="s">
        <v>25</v>
      </c>
      <c r="BB350" s="11" t="s">
        <v>26</v>
      </c>
      <c r="BC350" s="11" t="s">
        <v>27</v>
      </c>
      <c r="BD350" s="8" t="s">
        <v>28</v>
      </c>
      <c r="BE350" s="9" t="s">
        <v>29</v>
      </c>
      <c r="BF350" s="14"/>
      <c r="BG350" s="29"/>
      <c r="BH350" s="11"/>
      <c r="BI350" s="26"/>
      <c r="BJ350" s="26"/>
      <c r="BK350" s="27"/>
      <c r="BL350" s="27"/>
      <c r="BM350" s="27"/>
      <c r="BN350" s="30"/>
      <c r="BO350" s="11" t="s">
        <v>40</v>
      </c>
      <c r="BP350" s="11" t="s">
        <v>41</v>
      </c>
      <c r="BQ350" s="11" t="s">
        <v>21</v>
      </c>
      <c r="BR350" s="13" t="s">
        <v>8</v>
      </c>
      <c r="BS350" s="11" t="s">
        <v>23</v>
      </c>
      <c r="BT350" s="11" t="s">
        <v>24</v>
      </c>
      <c r="BU350" s="7" t="s">
        <v>25</v>
      </c>
      <c r="BV350" s="11" t="s">
        <v>26</v>
      </c>
      <c r="BW350" s="11" t="s">
        <v>27</v>
      </c>
      <c r="BX350" s="8" t="s">
        <v>28</v>
      </c>
      <c r="BY350" s="9" t="s">
        <v>29</v>
      </c>
      <c r="BZ350" s="14"/>
      <c r="CA350" s="29"/>
      <c r="CB350" s="11"/>
      <c r="CC350" s="26"/>
      <c r="CD350" s="26"/>
      <c r="CE350" s="27"/>
      <c r="CF350" s="27"/>
      <c r="CG350" s="27"/>
      <c r="CH350" s="30"/>
      <c r="CI350" s="11" t="s">
        <v>40</v>
      </c>
      <c r="CJ350" s="11" t="s">
        <v>41</v>
      </c>
      <c r="CK350" s="11" t="s">
        <v>21</v>
      </c>
      <c r="CL350" s="13" t="s">
        <v>8</v>
      </c>
      <c r="CM350" s="11" t="s">
        <v>23</v>
      </c>
      <c r="CN350" s="11" t="s">
        <v>24</v>
      </c>
      <c r="CO350" s="7" t="s">
        <v>25</v>
      </c>
      <c r="CP350" s="11" t="s">
        <v>26</v>
      </c>
      <c r="CQ350" s="11" t="s">
        <v>27</v>
      </c>
      <c r="CR350" s="8" t="s">
        <v>28</v>
      </c>
      <c r="CS350" s="9" t="s">
        <v>29</v>
      </c>
      <c r="CT350" s="14"/>
      <c r="CU350" s="29"/>
      <c r="CV350" s="11"/>
      <c r="CW350" s="26"/>
      <c r="CX350" s="26"/>
      <c r="CY350" s="27"/>
      <c r="CZ350" s="27"/>
      <c r="DA350" s="27"/>
      <c r="DB350" s="30"/>
      <c r="DC350" s="11" t="s">
        <v>40</v>
      </c>
      <c r="DD350" s="11" t="s">
        <v>41</v>
      </c>
      <c r="DE350" s="11" t="s">
        <v>21</v>
      </c>
      <c r="DF350" s="13" t="s">
        <v>8</v>
      </c>
      <c r="DG350" s="11" t="s">
        <v>23</v>
      </c>
      <c r="DH350" s="11" t="s">
        <v>24</v>
      </c>
      <c r="DI350" s="7" t="s">
        <v>25</v>
      </c>
      <c r="DJ350" s="11" t="s">
        <v>26</v>
      </c>
      <c r="DK350" s="11" t="s">
        <v>27</v>
      </c>
      <c r="DL350" s="8" t="s">
        <v>28</v>
      </c>
      <c r="DM350" s="9" t="s">
        <v>29</v>
      </c>
      <c r="DN350" s="14"/>
      <c r="DO350" s="29"/>
      <c r="DP350" s="11"/>
      <c r="DQ350" s="26"/>
      <c r="DR350" s="26"/>
      <c r="DS350" s="27"/>
      <c r="DT350" s="27"/>
      <c r="DU350" s="27"/>
      <c r="DV350" s="30"/>
      <c r="DW350" s="11" t="s">
        <v>40</v>
      </c>
      <c r="DX350" s="11" t="s">
        <v>41</v>
      </c>
      <c r="DY350" s="11" t="s">
        <v>21</v>
      </c>
      <c r="DZ350" s="13" t="s">
        <v>8</v>
      </c>
      <c r="EA350" s="11" t="s">
        <v>23</v>
      </c>
      <c r="EB350" s="11" t="s">
        <v>24</v>
      </c>
      <c r="EC350" s="7" t="s">
        <v>25</v>
      </c>
      <c r="ED350" s="11" t="s">
        <v>26</v>
      </c>
      <c r="EE350" s="11" t="s">
        <v>27</v>
      </c>
      <c r="EF350" s="8" t="s">
        <v>28</v>
      </c>
      <c r="EG350" s="9" t="s">
        <v>29</v>
      </c>
      <c r="EH350" s="14"/>
      <c r="EI350" s="29"/>
      <c r="EJ350" s="11"/>
    </row>
    <row r="351" s="1" customFormat="1" customHeight="1" spans="1:140">
      <c r="A351" s="26"/>
      <c r="B351" s="26"/>
      <c r="C351" s="27"/>
      <c r="D351" s="27"/>
      <c r="E351" s="27"/>
      <c r="F351" s="11">
        <f>_xlfn.RANK.EQ(S351,S351:S354,0)</f>
        <v>3</v>
      </c>
      <c r="G351" s="11">
        <v>0</v>
      </c>
      <c r="H351" s="11">
        <v>1.8</v>
      </c>
      <c r="I351" s="12">
        <v>1.35</v>
      </c>
      <c r="J351" s="13">
        <f t="shared" ref="J351:J354" si="700">G351*H351*I351</f>
        <v>0</v>
      </c>
      <c r="K351" s="11">
        <v>680</v>
      </c>
      <c r="L351" s="11">
        <v>0</v>
      </c>
      <c r="M351" s="31">
        <f t="shared" ref="M351:M354" si="701">1+6*K351/(K351+2000)+L351</f>
        <v>2.52238805970149</v>
      </c>
      <c r="N351" s="11">
        <v>1</v>
      </c>
      <c r="O351" s="11">
        <v>2.38</v>
      </c>
      <c r="P351" s="8">
        <f t="shared" ref="P351:P354" si="702">1+N351*O351</f>
        <v>3.38</v>
      </c>
      <c r="Q351" s="9">
        <v>0.9</v>
      </c>
      <c r="R351" s="17">
        <v>1</v>
      </c>
      <c r="S351" s="18">
        <f t="shared" ref="S351:S354" si="703">J351*M351*Q351*P351*R351</f>
        <v>0</v>
      </c>
      <c r="T351" s="11">
        <f t="shared" ref="T351:T354" si="704">IF(F351=1,1,(IF(F351=2,2,12)))</f>
        <v>12</v>
      </c>
      <c r="U351" s="26"/>
      <c r="V351" s="26"/>
      <c r="W351" s="27"/>
      <c r="X351" s="27"/>
      <c r="Y351" s="27"/>
      <c r="Z351" s="11">
        <f>_xlfn.RANK.EQ(AM351,AM351:AM354,0)</f>
        <v>3</v>
      </c>
      <c r="AA351" s="11">
        <v>0</v>
      </c>
      <c r="AB351" s="11">
        <v>1.8</v>
      </c>
      <c r="AC351" s="12">
        <v>1.35</v>
      </c>
      <c r="AD351" s="13">
        <f t="shared" ref="AD351:AD354" si="705">AA351*AB351*AC351</f>
        <v>0</v>
      </c>
      <c r="AE351" s="11">
        <v>680</v>
      </c>
      <c r="AF351" s="11">
        <v>0</v>
      </c>
      <c r="AG351" s="31">
        <f t="shared" ref="AG351:AG354" si="706">1+6*AE351/(AE351+2000)+AF351</f>
        <v>2.52238805970149</v>
      </c>
      <c r="AH351" s="11">
        <v>1</v>
      </c>
      <c r="AI351" s="11">
        <v>2.38</v>
      </c>
      <c r="AJ351" s="8">
        <f t="shared" ref="AJ351:AJ354" si="707">1+AH351*AI351</f>
        <v>3.38</v>
      </c>
      <c r="AK351" s="9">
        <v>0.9</v>
      </c>
      <c r="AL351" s="17">
        <v>1</v>
      </c>
      <c r="AM351" s="18">
        <f t="shared" ref="AM351:AM354" si="708">AD351*AG351*AK351*AJ351*AL351</f>
        <v>0</v>
      </c>
      <c r="AN351" s="11">
        <f t="shared" ref="AN351:AN354" si="709">IF(Z351=1,1,(IF(Z351=2,2,12)))</f>
        <v>12</v>
      </c>
      <c r="AO351" s="26"/>
      <c r="AP351" s="26"/>
      <c r="AQ351" s="27"/>
      <c r="AR351" s="27"/>
      <c r="AS351" s="27"/>
      <c r="AT351" s="11">
        <f>_xlfn.RANK.EQ(BG351,BG351:BG354,0)</f>
        <v>3</v>
      </c>
      <c r="AU351" s="11">
        <v>0</v>
      </c>
      <c r="AV351" s="11">
        <v>1.8</v>
      </c>
      <c r="AW351" s="12">
        <v>1.35</v>
      </c>
      <c r="AX351" s="13">
        <f t="shared" ref="AX351:AX354" si="710">AU351*AV351*AW351</f>
        <v>0</v>
      </c>
      <c r="AY351" s="11">
        <v>680</v>
      </c>
      <c r="AZ351" s="11">
        <v>0</v>
      </c>
      <c r="BA351" s="31">
        <f t="shared" ref="BA351:BA354" si="711">1+6*AY351/(AY351+2000)+AZ351</f>
        <v>2.52238805970149</v>
      </c>
      <c r="BB351" s="11">
        <v>1</v>
      </c>
      <c r="BC351" s="11">
        <v>2.38</v>
      </c>
      <c r="BD351" s="8">
        <f t="shared" ref="BD351:BD354" si="712">1+BB351*BC351</f>
        <v>3.38</v>
      </c>
      <c r="BE351" s="9">
        <v>0.9</v>
      </c>
      <c r="BF351" s="17">
        <v>1.015</v>
      </c>
      <c r="BG351" s="18">
        <f t="shared" ref="BG351:BG354" si="713">AX351*BA351*BE351*BD351*BF351</f>
        <v>0</v>
      </c>
      <c r="BH351" s="11">
        <f t="shared" ref="BH351:BH354" si="714">IF(AT351=1,1,(IF(AT351=2,2,12)))</f>
        <v>12</v>
      </c>
      <c r="BI351" s="26"/>
      <c r="BJ351" s="26"/>
      <c r="BK351" s="27"/>
      <c r="BL351" s="27"/>
      <c r="BM351" s="27"/>
      <c r="BN351" s="11">
        <f>_xlfn.RANK.EQ(CA351,CA351:CA354,0)</f>
        <v>3</v>
      </c>
      <c r="BO351" s="11">
        <v>0</v>
      </c>
      <c r="BP351" s="11">
        <v>1.8</v>
      </c>
      <c r="BQ351" s="12">
        <v>1.35</v>
      </c>
      <c r="BR351" s="13">
        <f t="shared" ref="BR351:BR354" si="715">BO351*BP351*BQ351</f>
        <v>0</v>
      </c>
      <c r="BS351" s="11">
        <v>680</v>
      </c>
      <c r="BT351" s="11">
        <v>0</v>
      </c>
      <c r="BU351" s="31">
        <f t="shared" ref="BU351:BU354" si="716">1+6*BS351/(BS351+2000)+BT351</f>
        <v>2.52238805970149</v>
      </c>
      <c r="BV351" s="11">
        <v>1</v>
      </c>
      <c r="BW351" s="11">
        <v>2.38</v>
      </c>
      <c r="BX351" s="8">
        <f t="shared" ref="BX351:BX354" si="717">1+BV351*BW351</f>
        <v>3.38</v>
      </c>
      <c r="BY351" s="9">
        <v>0.9</v>
      </c>
      <c r="BZ351" s="17">
        <v>1.015</v>
      </c>
      <c r="CA351" s="18">
        <f t="shared" ref="CA351:CA354" si="718">BR351*BU351*BY351*BX351*BZ351</f>
        <v>0</v>
      </c>
      <c r="CB351" s="11">
        <f t="shared" ref="CB351:CB354" si="719">IF(BN351=1,1,(IF(BN351=2,2,12)))</f>
        <v>12</v>
      </c>
      <c r="CC351" s="26"/>
      <c r="CD351" s="26"/>
      <c r="CE351" s="27"/>
      <c r="CF351" s="27"/>
      <c r="CG351" s="27"/>
      <c r="CH351" s="11">
        <f>_xlfn.RANK.EQ(CU351,CU351:CU354,0)</f>
        <v>3</v>
      </c>
      <c r="CI351" s="11">
        <v>0</v>
      </c>
      <c r="CJ351" s="11">
        <v>1.8</v>
      </c>
      <c r="CK351" s="12">
        <v>1.35</v>
      </c>
      <c r="CL351" s="13">
        <f t="shared" ref="CL351:CL354" si="720">CI351*CJ351*CK351</f>
        <v>0</v>
      </c>
      <c r="CM351" s="11">
        <v>680</v>
      </c>
      <c r="CN351" s="11">
        <v>0</v>
      </c>
      <c r="CO351" s="31">
        <f t="shared" ref="CO351:CO354" si="721">1+6*CM351/(CM351+2000)+CN351</f>
        <v>2.52238805970149</v>
      </c>
      <c r="CP351" s="11">
        <v>1</v>
      </c>
      <c r="CQ351" s="11">
        <v>2.38</v>
      </c>
      <c r="CR351" s="8">
        <f t="shared" ref="CR351:CR354" si="722">1+CP351*CQ351</f>
        <v>3.38</v>
      </c>
      <c r="CS351" s="9">
        <v>0.9</v>
      </c>
      <c r="CT351" s="17">
        <v>1.085</v>
      </c>
      <c r="CU351" s="18">
        <f t="shared" ref="CU351:CU354" si="723">CL351*CO351*CS351*CR351*CT351</f>
        <v>0</v>
      </c>
      <c r="CV351" s="11">
        <f t="shared" ref="CV351:CV354" si="724">IF(CH351=1,1,(IF(CH351=2,2,12)))</f>
        <v>12</v>
      </c>
      <c r="CW351" s="26"/>
      <c r="CX351" s="26"/>
      <c r="CY351" s="27"/>
      <c r="CZ351" s="27"/>
      <c r="DA351" s="27"/>
      <c r="DB351" s="11">
        <f>_xlfn.RANK.EQ(DO351,DO351:DO354,0)</f>
        <v>3</v>
      </c>
      <c r="DC351" s="11">
        <v>0</v>
      </c>
      <c r="DD351" s="11">
        <v>1.8</v>
      </c>
      <c r="DE351" s="12">
        <v>1.35</v>
      </c>
      <c r="DF351" s="13">
        <f t="shared" ref="DF351:DF354" si="725">DC351*DD351*DE351</f>
        <v>0</v>
      </c>
      <c r="DG351" s="11">
        <v>680</v>
      </c>
      <c r="DH351" s="11">
        <v>0</v>
      </c>
      <c r="DI351" s="31">
        <f t="shared" ref="DI351:DI354" si="726">1+6*DG351/(DG351+2000)+DH351</f>
        <v>2.52238805970149</v>
      </c>
      <c r="DJ351" s="11">
        <v>1</v>
      </c>
      <c r="DK351" s="11">
        <v>2.38</v>
      </c>
      <c r="DL351" s="8">
        <f t="shared" ref="DL351:DL354" si="727">1+DJ351*DK351</f>
        <v>3.38</v>
      </c>
      <c r="DM351" s="9">
        <v>0.9</v>
      </c>
      <c r="DN351" s="17">
        <v>1.085</v>
      </c>
      <c r="DO351" s="18">
        <f t="shared" ref="DO351:DO354" si="728">DF351*DI351*DM351*DL351*DN351</f>
        <v>0</v>
      </c>
      <c r="DP351" s="11">
        <f t="shared" ref="DP351:DP354" si="729">IF(DB351=1,1,(IF(DB351=2,2,12)))</f>
        <v>12</v>
      </c>
      <c r="DQ351" s="26"/>
      <c r="DR351" s="26"/>
      <c r="DS351" s="27"/>
      <c r="DT351" s="27"/>
      <c r="DU351" s="27"/>
      <c r="DV351" s="11">
        <f>_xlfn.RANK.EQ(EI351,EI351:EI354,0)</f>
        <v>3</v>
      </c>
      <c r="DW351" s="11">
        <v>0</v>
      </c>
      <c r="DX351" s="11">
        <v>1.8</v>
      </c>
      <c r="DY351" s="12">
        <v>1.35</v>
      </c>
      <c r="DZ351" s="13">
        <f t="shared" ref="DZ351:DZ354" si="730">DW351*DX351*DY351</f>
        <v>0</v>
      </c>
      <c r="EA351" s="11">
        <v>680</v>
      </c>
      <c r="EB351" s="11">
        <v>0</v>
      </c>
      <c r="EC351" s="31">
        <f t="shared" ref="EC351:EC354" si="731">1+6*EA351/(EA351+2000)+EB351</f>
        <v>2.52238805970149</v>
      </c>
      <c r="ED351" s="11">
        <v>1</v>
      </c>
      <c r="EE351" s="11">
        <v>3.18</v>
      </c>
      <c r="EF351" s="8">
        <f t="shared" ref="EF351:EF354" si="732">1+ED351*EE351</f>
        <v>4.18</v>
      </c>
      <c r="EG351" s="9">
        <v>0.9</v>
      </c>
      <c r="EH351" s="17">
        <v>1.2</v>
      </c>
      <c r="EI351" s="18">
        <f t="shared" ref="EI351:EI354" si="733">DZ351*EC351*EG351*EF351*EH351</f>
        <v>0</v>
      </c>
      <c r="EJ351" s="11">
        <f t="shared" ref="EJ351:EJ354" si="734">IF(DV351=1,1,(IF(DV351=2,2,12)))</f>
        <v>12</v>
      </c>
    </row>
    <row r="352" s="1" customFormat="1" customHeight="1" spans="1:140">
      <c r="F352" s="11">
        <f>_xlfn.RANK.EQ(S352,S351:S354,0)</f>
        <v>2</v>
      </c>
      <c r="G352" s="11">
        <v>1446.85</v>
      </c>
      <c r="H352" s="11">
        <v>1.8</v>
      </c>
      <c r="I352" s="12">
        <v>1.35</v>
      </c>
      <c r="J352" s="13">
        <f t="shared" si="700"/>
        <v>3515.8455</v>
      </c>
      <c r="K352" s="11">
        <v>190</v>
      </c>
      <c r="L352" s="11">
        <v>1.73</v>
      </c>
      <c r="M352" s="31">
        <f t="shared" si="701"/>
        <v>3.25054794520548</v>
      </c>
      <c r="N352" s="11">
        <v>0.95</v>
      </c>
      <c r="O352" s="11">
        <v>2.09</v>
      </c>
      <c r="P352" s="8">
        <f t="shared" si="702"/>
        <v>2.9855</v>
      </c>
      <c r="Q352" s="9">
        <v>0.9</v>
      </c>
      <c r="R352" s="17">
        <v>1</v>
      </c>
      <c r="S352" s="18">
        <f t="shared" si="703"/>
        <v>30707.6048493771</v>
      </c>
      <c r="T352" s="11">
        <f t="shared" si="704"/>
        <v>2</v>
      </c>
      <c r="Z352" s="11">
        <f>_xlfn.RANK.EQ(AM352,AM351:AM354,0)</f>
        <v>2</v>
      </c>
      <c r="AA352" s="11">
        <v>1446.85</v>
      </c>
      <c r="AB352" s="11">
        <v>1.8</v>
      </c>
      <c r="AC352" s="12">
        <v>1.35</v>
      </c>
      <c r="AD352" s="13">
        <f t="shared" si="705"/>
        <v>3515.8455</v>
      </c>
      <c r="AE352" s="11">
        <v>190</v>
      </c>
      <c r="AF352" s="11">
        <v>1.73</v>
      </c>
      <c r="AG352" s="31">
        <f t="shared" si="706"/>
        <v>3.25054794520548</v>
      </c>
      <c r="AH352" s="11">
        <v>0.95</v>
      </c>
      <c r="AI352" s="11">
        <v>2.09</v>
      </c>
      <c r="AJ352" s="8">
        <f t="shared" si="707"/>
        <v>2.9855</v>
      </c>
      <c r="AK352" s="9">
        <v>0.9</v>
      </c>
      <c r="AL352" s="17">
        <v>1</v>
      </c>
      <c r="AM352" s="18">
        <f t="shared" si="708"/>
        <v>30707.6048493771</v>
      </c>
      <c r="AN352" s="11">
        <f t="shared" si="709"/>
        <v>2</v>
      </c>
      <c r="AT352" s="11">
        <f>_xlfn.RANK.EQ(BG352,BG351:BG354,0)</f>
        <v>2</v>
      </c>
      <c r="AU352" s="11">
        <v>1446.85</v>
      </c>
      <c r="AV352" s="11">
        <v>1.8</v>
      </c>
      <c r="AW352" s="12">
        <v>1.35</v>
      </c>
      <c r="AX352" s="13">
        <f t="shared" si="710"/>
        <v>3515.8455</v>
      </c>
      <c r="AY352" s="11">
        <v>190</v>
      </c>
      <c r="AZ352" s="11">
        <v>1.73</v>
      </c>
      <c r="BA352" s="31">
        <f t="shared" si="711"/>
        <v>3.25054794520548</v>
      </c>
      <c r="BB352" s="11">
        <v>0.95</v>
      </c>
      <c r="BC352" s="11">
        <v>2.09</v>
      </c>
      <c r="BD352" s="8">
        <f t="shared" si="712"/>
        <v>2.9855</v>
      </c>
      <c r="BE352" s="9">
        <v>0.9</v>
      </c>
      <c r="BF352" s="17">
        <v>1.015</v>
      </c>
      <c r="BG352" s="18">
        <f t="shared" si="713"/>
        <v>31168.2189221178</v>
      </c>
      <c r="BH352" s="11">
        <f t="shared" si="714"/>
        <v>2</v>
      </c>
      <c r="BN352" s="11">
        <f>_xlfn.RANK.EQ(CA352,CA351:CA354,0)</f>
        <v>2</v>
      </c>
      <c r="BO352" s="11">
        <v>1446.85</v>
      </c>
      <c r="BP352" s="11">
        <v>1.8</v>
      </c>
      <c r="BQ352" s="12">
        <v>1.35</v>
      </c>
      <c r="BR352" s="13">
        <f t="shared" si="715"/>
        <v>3515.8455</v>
      </c>
      <c r="BS352" s="11">
        <v>190</v>
      </c>
      <c r="BT352" s="11">
        <v>1.73</v>
      </c>
      <c r="BU352" s="31">
        <f t="shared" si="716"/>
        <v>3.25054794520548</v>
      </c>
      <c r="BV352" s="11">
        <v>0.95</v>
      </c>
      <c r="BW352" s="11">
        <v>2.09</v>
      </c>
      <c r="BX352" s="8">
        <f t="shared" si="717"/>
        <v>2.9855</v>
      </c>
      <c r="BY352" s="9">
        <v>0.9</v>
      </c>
      <c r="BZ352" s="17">
        <v>1.015</v>
      </c>
      <c r="CA352" s="18">
        <f t="shared" si="718"/>
        <v>31168.2189221178</v>
      </c>
      <c r="CB352" s="11">
        <f t="shared" si="719"/>
        <v>2</v>
      </c>
      <c r="CH352" s="11">
        <f>_xlfn.RANK.EQ(CU352,CU351:CU354,0)</f>
        <v>2</v>
      </c>
      <c r="CI352" s="11">
        <v>1446.85</v>
      </c>
      <c r="CJ352" s="11">
        <v>1.8</v>
      </c>
      <c r="CK352" s="12">
        <v>1.35</v>
      </c>
      <c r="CL352" s="13">
        <f t="shared" si="720"/>
        <v>3515.8455</v>
      </c>
      <c r="CM352" s="11">
        <v>190</v>
      </c>
      <c r="CN352" s="11">
        <v>1.73</v>
      </c>
      <c r="CO352" s="31">
        <f t="shared" si="721"/>
        <v>3.25054794520548</v>
      </c>
      <c r="CP352" s="11">
        <v>0.95</v>
      </c>
      <c r="CQ352" s="11">
        <v>2.09</v>
      </c>
      <c r="CR352" s="8">
        <f t="shared" si="722"/>
        <v>2.9855</v>
      </c>
      <c r="CS352" s="9">
        <v>0.9</v>
      </c>
      <c r="CT352" s="17">
        <v>1.085</v>
      </c>
      <c r="CU352" s="18">
        <f t="shared" si="723"/>
        <v>33317.7512615742</v>
      </c>
      <c r="CV352" s="11">
        <f t="shared" si="724"/>
        <v>2</v>
      </c>
      <c r="DB352" s="11">
        <f>_xlfn.RANK.EQ(DO352,DO351:DO354,0)</f>
        <v>2</v>
      </c>
      <c r="DC352" s="11">
        <v>1446.85</v>
      </c>
      <c r="DD352" s="11">
        <v>1.8</v>
      </c>
      <c r="DE352" s="12">
        <v>1.35</v>
      </c>
      <c r="DF352" s="13">
        <f t="shared" si="725"/>
        <v>3515.8455</v>
      </c>
      <c r="DG352" s="11">
        <v>190</v>
      </c>
      <c r="DH352" s="11">
        <v>1.73</v>
      </c>
      <c r="DI352" s="31">
        <f t="shared" si="726"/>
        <v>3.25054794520548</v>
      </c>
      <c r="DJ352" s="11">
        <v>0.95</v>
      </c>
      <c r="DK352" s="11">
        <v>2.09</v>
      </c>
      <c r="DL352" s="8">
        <f t="shared" si="727"/>
        <v>2.9855</v>
      </c>
      <c r="DM352" s="9">
        <v>0.9</v>
      </c>
      <c r="DN352" s="17">
        <v>1.085</v>
      </c>
      <c r="DO352" s="18">
        <f t="shared" si="728"/>
        <v>33317.7512615742</v>
      </c>
      <c r="DP352" s="11">
        <f t="shared" si="729"/>
        <v>2</v>
      </c>
      <c r="DV352" s="11">
        <f>_xlfn.RANK.EQ(EI352,EI351:EI354,0)</f>
        <v>1</v>
      </c>
      <c r="DW352" s="11">
        <v>1446.85</v>
      </c>
      <c r="DX352" s="11">
        <v>1.8</v>
      </c>
      <c r="DY352" s="12">
        <v>1.35</v>
      </c>
      <c r="DZ352" s="13">
        <f t="shared" si="730"/>
        <v>3515.8455</v>
      </c>
      <c r="EA352" s="11">
        <v>190</v>
      </c>
      <c r="EB352" s="11">
        <v>1.82</v>
      </c>
      <c r="EC352" s="31">
        <f t="shared" si="731"/>
        <v>3.34054794520548</v>
      </c>
      <c r="ED352" s="11">
        <v>0.95</v>
      </c>
      <c r="EE352" s="11">
        <v>2.91</v>
      </c>
      <c r="EF352" s="8">
        <f t="shared" si="732"/>
        <v>3.7645</v>
      </c>
      <c r="EG352" s="9">
        <v>0.9</v>
      </c>
      <c r="EH352" s="17">
        <v>1.2</v>
      </c>
      <c r="EI352" s="18">
        <f t="shared" si="733"/>
        <v>47750.5687239883</v>
      </c>
      <c r="EJ352" s="11">
        <f t="shared" si="734"/>
        <v>1</v>
      </c>
    </row>
    <row r="353" s="1" customFormat="1" customHeight="1" spans="6:140">
      <c r="F353" s="11">
        <f>_xlfn.RANK.EQ(S353,S351:S354,0)</f>
        <v>1</v>
      </c>
      <c r="G353" s="11">
        <v>1446.85</v>
      </c>
      <c r="H353" s="11">
        <v>1.8</v>
      </c>
      <c r="I353" s="12">
        <v>1.35</v>
      </c>
      <c r="J353" s="13">
        <f t="shared" si="700"/>
        <v>3515.8455</v>
      </c>
      <c r="K353" s="11">
        <v>240</v>
      </c>
      <c r="L353" s="11">
        <v>2.33</v>
      </c>
      <c r="M353" s="31">
        <f t="shared" si="701"/>
        <v>3.97285714285714</v>
      </c>
      <c r="N353" s="11">
        <v>0.89</v>
      </c>
      <c r="O353" s="11">
        <v>1.78</v>
      </c>
      <c r="P353" s="8">
        <f t="shared" si="702"/>
        <v>2.5842</v>
      </c>
      <c r="Q353" s="9">
        <v>0.9</v>
      </c>
      <c r="R353" s="17">
        <v>1</v>
      </c>
      <c r="S353" s="18">
        <f t="shared" si="703"/>
        <v>32486.383188256</v>
      </c>
      <c r="T353" s="11">
        <f t="shared" si="704"/>
        <v>1</v>
      </c>
      <c r="Z353" s="11">
        <f>_xlfn.RANK.EQ(AM353,AM351:AM354,0)</f>
        <v>1</v>
      </c>
      <c r="AA353" s="11">
        <v>1446.85</v>
      </c>
      <c r="AB353" s="11">
        <v>1.8</v>
      </c>
      <c r="AC353" s="12">
        <v>1.35</v>
      </c>
      <c r="AD353" s="13">
        <f t="shared" si="705"/>
        <v>3515.8455</v>
      </c>
      <c r="AE353" s="11">
        <v>200</v>
      </c>
      <c r="AF353" s="11">
        <v>2.33</v>
      </c>
      <c r="AG353" s="31">
        <f t="shared" si="706"/>
        <v>3.87545454545455</v>
      </c>
      <c r="AH353" s="11">
        <v>1</v>
      </c>
      <c r="AI353" s="11">
        <v>2.71</v>
      </c>
      <c r="AJ353" s="8">
        <f t="shared" si="707"/>
        <v>3.71</v>
      </c>
      <c r="AK353" s="9">
        <v>0.9</v>
      </c>
      <c r="AL353" s="17">
        <v>1</v>
      </c>
      <c r="AM353" s="18">
        <f t="shared" si="708"/>
        <v>45495.5425770396</v>
      </c>
      <c r="AN353" s="11">
        <f t="shared" si="709"/>
        <v>1</v>
      </c>
      <c r="AT353" s="11">
        <f>_xlfn.RANK.EQ(BG353,BG351:BG354,0)</f>
        <v>1</v>
      </c>
      <c r="AU353" s="11">
        <v>1446.85</v>
      </c>
      <c r="AV353" s="11">
        <v>1.8</v>
      </c>
      <c r="AW353" s="12">
        <v>1.35</v>
      </c>
      <c r="AX353" s="13">
        <f t="shared" si="710"/>
        <v>3515.8455</v>
      </c>
      <c r="AY353" s="11">
        <v>240</v>
      </c>
      <c r="AZ353" s="11">
        <v>2.33</v>
      </c>
      <c r="BA353" s="31">
        <f t="shared" si="711"/>
        <v>3.97285714285714</v>
      </c>
      <c r="BB353" s="11">
        <v>0.93</v>
      </c>
      <c r="BC353" s="11">
        <v>1.85</v>
      </c>
      <c r="BD353" s="8">
        <f t="shared" si="712"/>
        <v>2.7205</v>
      </c>
      <c r="BE353" s="9">
        <v>0.9</v>
      </c>
      <c r="BF353" s="17">
        <v>1.015</v>
      </c>
      <c r="BG353" s="18">
        <f t="shared" si="713"/>
        <v>34712.8293265247</v>
      </c>
      <c r="BH353" s="11">
        <f t="shared" si="714"/>
        <v>1</v>
      </c>
      <c r="BN353" s="11">
        <f>_xlfn.RANK.EQ(CA353,CA351:CA354,0)</f>
        <v>1</v>
      </c>
      <c r="BO353" s="11">
        <v>1446.85</v>
      </c>
      <c r="BP353" s="11">
        <v>1.8</v>
      </c>
      <c r="BQ353" s="12">
        <v>1.35</v>
      </c>
      <c r="BR353" s="13">
        <f t="shared" si="715"/>
        <v>3515.8455</v>
      </c>
      <c r="BS353" s="11">
        <v>240</v>
      </c>
      <c r="BT353" s="11">
        <v>2.33</v>
      </c>
      <c r="BU353" s="31">
        <f t="shared" si="716"/>
        <v>3.97285714285714</v>
      </c>
      <c r="BV353" s="11">
        <v>1</v>
      </c>
      <c r="BW353" s="11">
        <v>2.71</v>
      </c>
      <c r="BX353" s="8">
        <f t="shared" si="717"/>
        <v>3.71</v>
      </c>
      <c r="BY353" s="9">
        <v>0.9</v>
      </c>
      <c r="BZ353" s="17">
        <v>1.015</v>
      </c>
      <c r="CA353" s="18">
        <f t="shared" si="718"/>
        <v>47338.57629164</v>
      </c>
      <c r="CB353" s="11">
        <f t="shared" si="719"/>
        <v>1</v>
      </c>
      <c r="CH353" s="11">
        <f>_xlfn.RANK.EQ(CU353,CU351:CU354,0)</f>
        <v>1</v>
      </c>
      <c r="CI353" s="11">
        <v>1446.85</v>
      </c>
      <c r="CJ353" s="11">
        <v>1.8</v>
      </c>
      <c r="CK353" s="12">
        <v>1.35</v>
      </c>
      <c r="CL353" s="13">
        <f t="shared" si="720"/>
        <v>3515.8455</v>
      </c>
      <c r="CM353" s="11">
        <v>240</v>
      </c>
      <c r="CN353" s="11">
        <v>2.33</v>
      </c>
      <c r="CO353" s="31">
        <f t="shared" si="721"/>
        <v>3.97285714285714</v>
      </c>
      <c r="CP353" s="11">
        <v>0.93</v>
      </c>
      <c r="CQ353" s="11">
        <v>1.85</v>
      </c>
      <c r="CR353" s="8">
        <f t="shared" si="722"/>
        <v>2.7205</v>
      </c>
      <c r="CS353" s="9">
        <v>0.9</v>
      </c>
      <c r="CT353" s="17">
        <v>1.085</v>
      </c>
      <c r="CU353" s="18">
        <f t="shared" si="723"/>
        <v>37106.8175559402</v>
      </c>
      <c r="CV353" s="11">
        <f t="shared" si="724"/>
        <v>1</v>
      </c>
      <c r="DB353" s="11">
        <f>_xlfn.RANK.EQ(DO353,DO351:DO354,0)</f>
        <v>1</v>
      </c>
      <c r="DC353" s="11">
        <v>1446.85</v>
      </c>
      <c r="DD353" s="11">
        <v>1.8</v>
      </c>
      <c r="DE353" s="12">
        <v>1.35</v>
      </c>
      <c r="DF353" s="13">
        <f t="shared" si="725"/>
        <v>3515.8455</v>
      </c>
      <c r="DG353" s="11">
        <v>240</v>
      </c>
      <c r="DH353" s="11">
        <v>2.33</v>
      </c>
      <c r="DI353" s="31">
        <f t="shared" si="726"/>
        <v>3.97285714285714</v>
      </c>
      <c r="DJ353" s="11">
        <v>1</v>
      </c>
      <c r="DK353" s="11">
        <v>2.71</v>
      </c>
      <c r="DL353" s="8">
        <f t="shared" si="727"/>
        <v>3.71</v>
      </c>
      <c r="DM353" s="9">
        <v>0.9</v>
      </c>
      <c r="DN353" s="17">
        <v>1.085</v>
      </c>
      <c r="DO353" s="18">
        <f t="shared" si="728"/>
        <v>50603.3056910635</v>
      </c>
      <c r="DP353" s="11">
        <f t="shared" si="729"/>
        <v>1</v>
      </c>
      <c r="DV353" s="11">
        <f>_xlfn.RANK.EQ(EI353,EI351:EI354,0)</f>
        <v>2</v>
      </c>
      <c r="DW353" s="11">
        <v>1446.85</v>
      </c>
      <c r="DX353" s="11">
        <v>1.8</v>
      </c>
      <c r="DY353" s="12">
        <v>1.35</v>
      </c>
      <c r="DZ353" s="13">
        <f t="shared" si="730"/>
        <v>3515.8455</v>
      </c>
      <c r="EA353" s="11">
        <v>240</v>
      </c>
      <c r="EB353" s="11">
        <v>1.02</v>
      </c>
      <c r="EC353" s="31">
        <f t="shared" si="731"/>
        <v>2.66285714285714</v>
      </c>
      <c r="ED353" s="11">
        <v>1</v>
      </c>
      <c r="EE353" s="11">
        <v>3.51</v>
      </c>
      <c r="EF353" s="8">
        <f t="shared" si="732"/>
        <v>4.51</v>
      </c>
      <c r="EG353" s="9">
        <v>0.9</v>
      </c>
      <c r="EH353" s="17">
        <v>1.2</v>
      </c>
      <c r="EI353" s="18">
        <f t="shared" si="733"/>
        <v>45601.3760103566</v>
      </c>
      <c r="EJ353" s="11">
        <f t="shared" si="734"/>
        <v>2</v>
      </c>
    </row>
    <row r="354" s="1" customFormat="1" customHeight="1" spans="6:140">
      <c r="F354" s="11">
        <f>_xlfn.RANK.EQ(S354,S351:S354,0)</f>
        <v>3</v>
      </c>
      <c r="G354" s="11">
        <v>0</v>
      </c>
      <c r="H354" s="11">
        <v>1.8</v>
      </c>
      <c r="I354" s="12">
        <v>1.35</v>
      </c>
      <c r="J354" s="13">
        <f t="shared" si="700"/>
        <v>0</v>
      </c>
      <c r="K354" s="11">
        <v>0</v>
      </c>
      <c r="L354" s="11">
        <v>0.2</v>
      </c>
      <c r="M354" s="31">
        <f t="shared" si="701"/>
        <v>1.2</v>
      </c>
      <c r="N354" s="28">
        <v>0.7</v>
      </c>
      <c r="O354" s="28">
        <v>1.5</v>
      </c>
      <c r="P354" s="8">
        <f t="shared" si="702"/>
        <v>2.05</v>
      </c>
      <c r="Q354" s="9">
        <v>0.9</v>
      </c>
      <c r="R354" s="17">
        <v>1</v>
      </c>
      <c r="S354" s="18">
        <f t="shared" si="703"/>
        <v>0</v>
      </c>
      <c r="T354" s="28">
        <f t="shared" si="704"/>
        <v>12</v>
      </c>
      <c r="Z354" s="11">
        <f>_xlfn.RANK.EQ(AM354,AM351:AM354,0)</f>
        <v>3</v>
      </c>
      <c r="AA354" s="11">
        <v>0</v>
      </c>
      <c r="AB354" s="11">
        <v>1.8</v>
      </c>
      <c r="AC354" s="12">
        <v>1.35</v>
      </c>
      <c r="AD354" s="13">
        <f t="shared" si="705"/>
        <v>0</v>
      </c>
      <c r="AE354" s="11">
        <v>0</v>
      </c>
      <c r="AF354" s="11">
        <v>0.2</v>
      </c>
      <c r="AG354" s="31">
        <f t="shared" si="706"/>
        <v>1.2</v>
      </c>
      <c r="AH354" s="28">
        <v>0.7</v>
      </c>
      <c r="AI354" s="28">
        <v>1.5</v>
      </c>
      <c r="AJ354" s="8">
        <f t="shared" si="707"/>
        <v>2.05</v>
      </c>
      <c r="AK354" s="9">
        <v>0.9</v>
      </c>
      <c r="AL354" s="17">
        <v>1</v>
      </c>
      <c r="AM354" s="18">
        <f t="shared" si="708"/>
        <v>0</v>
      </c>
      <c r="AN354" s="28">
        <f t="shared" si="709"/>
        <v>12</v>
      </c>
      <c r="AT354" s="11">
        <f>_xlfn.RANK.EQ(BG354,BG351:BG354,0)</f>
        <v>3</v>
      </c>
      <c r="AU354" s="11">
        <v>0</v>
      </c>
      <c r="AV354" s="11">
        <v>1.8</v>
      </c>
      <c r="AW354" s="12">
        <v>1.35</v>
      </c>
      <c r="AX354" s="13">
        <f t="shared" si="710"/>
        <v>0</v>
      </c>
      <c r="AY354" s="11">
        <v>0</v>
      </c>
      <c r="AZ354" s="11">
        <v>0.2</v>
      </c>
      <c r="BA354" s="31">
        <f t="shared" si="711"/>
        <v>1.2</v>
      </c>
      <c r="BB354" s="28">
        <v>0.7</v>
      </c>
      <c r="BC354" s="28">
        <v>1.5</v>
      </c>
      <c r="BD354" s="8">
        <f t="shared" si="712"/>
        <v>2.05</v>
      </c>
      <c r="BE354" s="9">
        <v>0.9</v>
      </c>
      <c r="BF354" s="17">
        <v>1.015</v>
      </c>
      <c r="BG354" s="18">
        <f t="shared" si="713"/>
        <v>0</v>
      </c>
      <c r="BH354" s="28">
        <f t="shared" si="714"/>
        <v>12</v>
      </c>
      <c r="BN354" s="11">
        <f>_xlfn.RANK.EQ(CA354,CA351:CA354,0)</f>
        <v>3</v>
      </c>
      <c r="BO354" s="11">
        <v>0</v>
      </c>
      <c r="BP354" s="11">
        <v>1.8</v>
      </c>
      <c r="BQ354" s="12">
        <v>1.35</v>
      </c>
      <c r="BR354" s="13">
        <f t="shared" si="715"/>
        <v>0</v>
      </c>
      <c r="BS354" s="11">
        <v>0</v>
      </c>
      <c r="BT354" s="11">
        <v>0.2</v>
      </c>
      <c r="BU354" s="31">
        <f t="shared" si="716"/>
        <v>1.2</v>
      </c>
      <c r="BV354" s="28">
        <v>0.7</v>
      </c>
      <c r="BW354" s="28">
        <v>1.5</v>
      </c>
      <c r="BX354" s="8">
        <f t="shared" si="717"/>
        <v>2.05</v>
      </c>
      <c r="BY354" s="9">
        <v>0.9</v>
      </c>
      <c r="BZ354" s="17">
        <v>1.015</v>
      </c>
      <c r="CA354" s="18">
        <f t="shared" si="718"/>
        <v>0</v>
      </c>
      <c r="CB354" s="28">
        <f t="shared" si="719"/>
        <v>12</v>
      </c>
      <c r="CH354" s="11">
        <f>_xlfn.RANK.EQ(CU354,CU351:CU354,0)</f>
        <v>3</v>
      </c>
      <c r="CI354" s="11">
        <v>0</v>
      </c>
      <c r="CJ354" s="11">
        <v>1.8</v>
      </c>
      <c r="CK354" s="12">
        <v>1.35</v>
      </c>
      <c r="CL354" s="13">
        <f t="shared" si="720"/>
        <v>0</v>
      </c>
      <c r="CM354" s="11">
        <v>0</v>
      </c>
      <c r="CN354" s="11">
        <v>0.2</v>
      </c>
      <c r="CO354" s="31">
        <f t="shared" si="721"/>
        <v>1.2</v>
      </c>
      <c r="CP354" s="28">
        <v>0.7</v>
      </c>
      <c r="CQ354" s="28">
        <v>1.5</v>
      </c>
      <c r="CR354" s="8">
        <f t="shared" si="722"/>
        <v>2.05</v>
      </c>
      <c r="CS354" s="9">
        <v>0.9</v>
      </c>
      <c r="CT354" s="17">
        <v>1.085</v>
      </c>
      <c r="CU354" s="18">
        <f t="shared" si="723"/>
        <v>0</v>
      </c>
      <c r="CV354" s="28">
        <f t="shared" si="724"/>
        <v>12</v>
      </c>
      <c r="DB354" s="11">
        <f>_xlfn.RANK.EQ(DO354,DO351:DO354,0)</f>
        <v>3</v>
      </c>
      <c r="DC354" s="11">
        <v>0</v>
      </c>
      <c r="DD354" s="11">
        <v>1.8</v>
      </c>
      <c r="DE354" s="12">
        <v>1.35</v>
      </c>
      <c r="DF354" s="13">
        <f t="shared" si="725"/>
        <v>0</v>
      </c>
      <c r="DG354" s="11">
        <v>0</v>
      </c>
      <c r="DH354" s="11">
        <v>0.2</v>
      </c>
      <c r="DI354" s="31">
        <f t="shared" si="726"/>
        <v>1.2</v>
      </c>
      <c r="DJ354" s="28">
        <v>0.7</v>
      </c>
      <c r="DK354" s="28">
        <v>1.5</v>
      </c>
      <c r="DL354" s="8">
        <f t="shared" si="727"/>
        <v>2.05</v>
      </c>
      <c r="DM354" s="9">
        <v>0.9</v>
      </c>
      <c r="DN354" s="17">
        <v>1.085</v>
      </c>
      <c r="DO354" s="18">
        <f t="shared" si="728"/>
        <v>0</v>
      </c>
      <c r="DP354" s="28">
        <f t="shared" si="729"/>
        <v>12</v>
      </c>
      <c r="DV354" s="11">
        <f>_xlfn.RANK.EQ(EI354,EI351:EI354,0)</f>
        <v>3</v>
      </c>
      <c r="DW354" s="11">
        <v>0</v>
      </c>
      <c r="DX354" s="11">
        <v>1.8</v>
      </c>
      <c r="DY354" s="12">
        <v>1.35</v>
      </c>
      <c r="DZ354" s="13">
        <f t="shared" si="730"/>
        <v>0</v>
      </c>
      <c r="EA354" s="11">
        <v>0</v>
      </c>
      <c r="EB354" s="11">
        <v>0.2</v>
      </c>
      <c r="EC354" s="31">
        <f t="shared" si="731"/>
        <v>1.2</v>
      </c>
      <c r="ED354" s="28">
        <v>0.7</v>
      </c>
      <c r="EE354" s="28">
        <v>1.5</v>
      </c>
      <c r="EF354" s="8">
        <f t="shared" si="732"/>
        <v>2.05</v>
      </c>
      <c r="EG354" s="9">
        <v>0.9</v>
      </c>
      <c r="EH354" s="17">
        <v>1.2</v>
      </c>
      <c r="EI354" s="18">
        <f t="shared" si="733"/>
        <v>0</v>
      </c>
      <c r="EJ354" s="28">
        <f t="shared" si="734"/>
        <v>12</v>
      </c>
    </row>
    <row r="355" s="1" customFormat="1" customHeight="1" spans="6:140">
      <c r="F355" s="32" t="s">
        <v>42</v>
      </c>
      <c r="G355" s="33">
        <f>LARGE(S351:S354,1)/1</f>
        <v>32486.383188256</v>
      </c>
      <c r="H355" s="32" t="s">
        <v>43</v>
      </c>
      <c r="I355" s="33">
        <f>LARGE(S351:S354,2)/2</f>
        <v>15353.8024246886</v>
      </c>
      <c r="J355" s="32" t="s">
        <v>44</v>
      </c>
      <c r="K355" s="33">
        <f>LARGE(S351:S354,3)/12</f>
        <v>0</v>
      </c>
      <c r="L355" s="32" t="s">
        <v>45</v>
      </c>
      <c r="M355" s="34">
        <f>LARGE(S351:S354,4)/12</f>
        <v>0</v>
      </c>
      <c r="N355" s="35" t="s">
        <v>46</v>
      </c>
      <c r="O355" s="36">
        <f>G355+I355+K355+M355</f>
        <v>47840.1856129446</v>
      </c>
      <c r="P355" s="35" t="s">
        <v>47</v>
      </c>
      <c r="Q355" s="35">
        <v>5.3</v>
      </c>
      <c r="R355" s="35"/>
      <c r="S355" s="35" t="s">
        <v>48</v>
      </c>
      <c r="T355" s="36">
        <f>O355*Q355</f>
        <v>253552.983748606</v>
      </c>
      <c r="Z355" s="32" t="s">
        <v>42</v>
      </c>
      <c r="AA355" s="33">
        <f>LARGE(AM351:AM354,1)/1</f>
        <v>45495.5425770396</v>
      </c>
      <c r="AB355" s="32" t="s">
        <v>43</v>
      </c>
      <c r="AC355" s="33">
        <f>LARGE(AM351:AM354,2)/2</f>
        <v>15353.8024246886</v>
      </c>
      <c r="AD355" s="32" t="s">
        <v>44</v>
      </c>
      <c r="AE355" s="33">
        <f>LARGE(AM351:AM354,3)/12</f>
        <v>0</v>
      </c>
      <c r="AF355" s="32" t="s">
        <v>45</v>
      </c>
      <c r="AG355" s="34">
        <f>LARGE(AM351:AM354,4)/12</f>
        <v>0</v>
      </c>
      <c r="AH355" s="35" t="s">
        <v>46</v>
      </c>
      <c r="AI355" s="36">
        <f>AA355+AC355+AE355+AG355</f>
        <v>60849.3450017281</v>
      </c>
      <c r="AJ355" s="35" t="s">
        <v>47</v>
      </c>
      <c r="AK355" s="35">
        <v>5.3</v>
      </c>
      <c r="AL355" s="35"/>
      <c r="AM355" s="35" t="s">
        <v>48</v>
      </c>
      <c r="AN355" s="36">
        <f>AI355*AK355</f>
        <v>322501.528509159</v>
      </c>
      <c r="AT355" s="32" t="s">
        <v>42</v>
      </c>
      <c r="AU355" s="33">
        <f>LARGE(BG351:BG354,1)/1</f>
        <v>34712.8293265247</v>
      </c>
      <c r="AV355" s="32" t="s">
        <v>43</v>
      </c>
      <c r="AW355" s="33">
        <f>LARGE(BG351:BG354,2)/2</f>
        <v>15584.1094610589</v>
      </c>
      <c r="AX355" s="32" t="s">
        <v>44</v>
      </c>
      <c r="AY355" s="33">
        <f>LARGE(BG351:BG354,3)/12</f>
        <v>0</v>
      </c>
      <c r="AZ355" s="32" t="s">
        <v>45</v>
      </c>
      <c r="BA355" s="34">
        <f>LARGE(BG351:BG354,4)/12</f>
        <v>0</v>
      </c>
      <c r="BB355" s="35" t="s">
        <v>46</v>
      </c>
      <c r="BC355" s="36">
        <f>AU355+AW355+AY355+BA355</f>
        <v>50296.9387875836</v>
      </c>
      <c r="BD355" s="35" t="s">
        <v>47</v>
      </c>
      <c r="BE355" s="35">
        <v>5.3</v>
      </c>
      <c r="BF355" s="35"/>
      <c r="BG355" s="35" t="s">
        <v>48</v>
      </c>
      <c r="BH355" s="36">
        <f>BC355*BE355</f>
        <v>266573.775574193</v>
      </c>
      <c r="BN355" s="32" t="s">
        <v>42</v>
      </c>
      <c r="BO355" s="33">
        <f>LARGE(CA351:CA354,1)/1</f>
        <v>47338.57629164</v>
      </c>
      <c r="BP355" s="32" t="s">
        <v>43</v>
      </c>
      <c r="BQ355" s="33">
        <f>LARGE(CA351:CA354,2)/2</f>
        <v>15584.1094610589</v>
      </c>
      <c r="BR355" s="32" t="s">
        <v>44</v>
      </c>
      <c r="BS355" s="33">
        <f>LARGE(CA351:CA354,3)/12</f>
        <v>0</v>
      </c>
      <c r="BT355" s="32" t="s">
        <v>45</v>
      </c>
      <c r="BU355" s="34">
        <f>LARGE(CA351:CA354,4)/12</f>
        <v>0</v>
      </c>
      <c r="BV355" s="35" t="s">
        <v>46</v>
      </c>
      <c r="BW355" s="36">
        <f>BO355+BQ355+BS355+BU355</f>
        <v>62922.6857526989</v>
      </c>
      <c r="BX355" s="35" t="s">
        <v>47</v>
      </c>
      <c r="BY355" s="35">
        <v>5.3</v>
      </c>
      <c r="BZ355" s="35"/>
      <c r="CA355" s="35" t="s">
        <v>48</v>
      </c>
      <c r="CB355" s="36">
        <f>BW355*BY355</f>
        <v>333490.234489304</v>
      </c>
      <c r="CH355" s="32" t="s">
        <v>42</v>
      </c>
      <c r="CI355" s="33">
        <f>LARGE(CU351:CU354,1)/1</f>
        <v>37106.8175559402</v>
      </c>
      <c r="CJ355" s="32" t="s">
        <v>43</v>
      </c>
      <c r="CK355" s="33">
        <f>LARGE(CU351:CU354,2)/2</f>
        <v>16658.8756307871</v>
      </c>
      <c r="CL355" s="32" t="s">
        <v>44</v>
      </c>
      <c r="CM355" s="33">
        <f>LARGE(CU351:CU354,3)/12</f>
        <v>0</v>
      </c>
      <c r="CN355" s="32" t="s">
        <v>45</v>
      </c>
      <c r="CO355" s="34">
        <f>LARGE(CU351:CU354,4)/12</f>
        <v>0</v>
      </c>
      <c r="CP355" s="35" t="s">
        <v>46</v>
      </c>
      <c r="CQ355" s="36">
        <f>CI355+CK355+CM355+CO355</f>
        <v>53765.6931867273</v>
      </c>
      <c r="CR355" s="35" t="s">
        <v>47</v>
      </c>
      <c r="CS355" s="35">
        <v>5.3</v>
      </c>
      <c r="CT355" s="35"/>
      <c r="CU355" s="35" t="s">
        <v>48</v>
      </c>
      <c r="CV355" s="36">
        <f>CQ355*CS355</f>
        <v>284958.173889655</v>
      </c>
      <c r="DB355" s="32" t="s">
        <v>42</v>
      </c>
      <c r="DC355" s="33">
        <f>LARGE(DO351:DO354,1)/1</f>
        <v>50603.3056910635</v>
      </c>
      <c r="DD355" s="32" t="s">
        <v>43</v>
      </c>
      <c r="DE355" s="33">
        <f>LARGE(DO351:DO354,2)/2</f>
        <v>16658.8756307871</v>
      </c>
      <c r="DF355" s="32" t="s">
        <v>44</v>
      </c>
      <c r="DG355" s="33">
        <f>LARGE(DO351:DO354,3)/12</f>
        <v>0</v>
      </c>
      <c r="DH355" s="32" t="s">
        <v>45</v>
      </c>
      <c r="DI355" s="34">
        <f>LARGE(DO351:DO354,4)/12</f>
        <v>0</v>
      </c>
      <c r="DJ355" s="35" t="s">
        <v>46</v>
      </c>
      <c r="DK355" s="36">
        <f>DC355+DE355+DG355+DI355</f>
        <v>67262.1813218506</v>
      </c>
      <c r="DL355" s="35" t="s">
        <v>47</v>
      </c>
      <c r="DM355" s="35">
        <v>5.3</v>
      </c>
      <c r="DN355" s="35"/>
      <c r="DO355" s="35" t="s">
        <v>48</v>
      </c>
      <c r="DP355" s="36">
        <f>DK355*DM355</f>
        <v>356489.561005808</v>
      </c>
      <c r="DV355" s="32" t="s">
        <v>42</v>
      </c>
      <c r="DW355" s="33">
        <f>LARGE(EI351:EI354,1)/1</f>
        <v>47750.5687239883</v>
      </c>
      <c r="DX355" s="32" t="s">
        <v>43</v>
      </c>
      <c r="DY355" s="33">
        <f>LARGE(EI351:EI354,2)/2</f>
        <v>22800.6880051783</v>
      </c>
      <c r="DZ355" s="32" t="s">
        <v>44</v>
      </c>
      <c r="EA355" s="33">
        <f>LARGE(EI351:EI354,3)/12</f>
        <v>0</v>
      </c>
      <c r="EB355" s="32" t="s">
        <v>45</v>
      </c>
      <c r="EC355" s="34">
        <f>LARGE(EI351:EI354,4)/12</f>
        <v>0</v>
      </c>
      <c r="ED355" s="35" t="s">
        <v>46</v>
      </c>
      <c r="EE355" s="36">
        <f>DW355+DY355+EA355+EC355</f>
        <v>70551.2567291666</v>
      </c>
      <c r="EF355" s="35" t="s">
        <v>47</v>
      </c>
      <c r="EG355" s="35">
        <v>5.3</v>
      </c>
      <c r="EH355" s="35"/>
      <c r="EI355" s="35" t="s">
        <v>48</v>
      </c>
      <c r="EJ355" s="36">
        <f>EE355*EG355</f>
        <v>373921.660664583</v>
      </c>
    </row>
    <row r="356" s="1" customFormat="1" customHeight="1" spans="6:140">
      <c r="F356" s="32"/>
      <c r="G356" s="33"/>
      <c r="H356" s="32"/>
      <c r="I356" s="33"/>
      <c r="J356" s="32"/>
      <c r="K356" s="33"/>
      <c r="L356" s="32"/>
      <c r="M356" s="34"/>
      <c r="N356" s="35"/>
      <c r="O356" s="36"/>
      <c r="P356" s="35"/>
      <c r="Q356" s="35"/>
      <c r="R356" s="35"/>
      <c r="S356" s="35"/>
      <c r="T356" s="36"/>
      <c r="Z356" s="32"/>
      <c r="AA356" s="33"/>
      <c r="AB356" s="32"/>
      <c r="AC356" s="33"/>
      <c r="AD356" s="32"/>
      <c r="AE356" s="33"/>
      <c r="AF356" s="32"/>
      <c r="AG356" s="34"/>
      <c r="AH356" s="35"/>
      <c r="AI356" s="36"/>
      <c r="AJ356" s="35"/>
      <c r="AK356" s="35"/>
      <c r="AL356" s="35"/>
      <c r="AM356" s="35"/>
      <c r="AN356" s="36"/>
      <c r="AT356" s="32"/>
      <c r="AU356" s="33"/>
      <c r="AV356" s="32"/>
      <c r="AW356" s="33"/>
      <c r="AX356" s="32"/>
      <c r="AY356" s="33"/>
      <c r="AZ356" s="32"/>
      <c r="BA356" s="34"/>
      <c r="BB356" s="35"/>
      <c r="BC356" s="36"/>
      <c r="BD356" s="35"/>
      <c r="BE356" s="35"/>
      <c r="BF356" s="35"/>
      <c r="BG356" s="35"/>
      <c r="BH356" s="36"/>
      <c r="BN356" s="32"/>
      <c r="BO356" s="33"/>
      <c r="BP356" s="32"/>
      <c r="BQ356" s="33"/>
      <c r="BR356" s="32"/>
      <c r="BS356" s="33"/>
      <c r="BT356" s="32"/>
      <c r="BU356" s="34"/>
      <c r="BV356" s="35"/>
      <c r="BW356" s="36"/>
      <c r="BX356" s="35"/>
      <c r="BY356" s="35"/>
      <c r="BZ356" s="35"/>
      <c r="CA356" s="35"/>
      <c r="CB356" s="36"/>
      <c r="CH356" s="32"/>
      <c r="CI356" s="33"/>
      <c r="CJ356" s="32"/>
      <c r="CK356" s="33"/>
      <c r="CL356" s="32"/>
      <c r="CM356" s="33"/>
      <c r="CN356" s="32"/>
      <c r="CO356" s="34"/>
      <c r="CP356" s="35"/>
      <c r="CQ356" s="36"/>
      <c r="CR356" s="35"/>
      <c r="CS356" s="35"/>
      <c r="CT356" s="35"/>
      <c r="CU356" s="35"/>
      <c r="CV356" s="36"/>
      <c r="DB356" s="32"/>
      <c r="DC356" s="33"/>
      <c r="DD356" s="32"/>
      <c r="DE356" s="33"/>
      <c r="DF356" s="32"/>
      <c r="DG356" s="33"/>
      <c r="DH356" s="32"/>
      <c r="DI356" s="34"/>
      <c r="DJ356" s="35"/>
      <c r="DK356" s="36"/>
      <c r="DL356" s="35"/>
      <c r="DM356" s="35"/>
      <c r="DN356" s="35"/>
      <c r="DO356" s="35"/>
      <c r="DP356" s="36"/>
      <c r="DV356" s="32"/>
      <c r="DW356" s="33"/>
      <c r="DX356" s="32"/>
      <c r="DY356" s="33"/>
      <c r="DZ356" s="32"/>
      <c r="EA356" s="33"/>
      <c r="EB356" s="32"/>
      <c r="EC356" s="34"/>
      <c r="ED356" s="35"/>
      <c r="EE356" s="36"/>
      <c r="EF356" s="35"/>
      <c r="EG356" s="35"/>
      <c r="EH356" s="35"/>
      <c r="EI356" s="35"/>
      <c r="EJ356" s="36"/>
    </row>
    <row r="357" s="1" customFormat="1" customHeight="1" spans="6:140">
      <c r="F357" s="3" t="s">
        <v>49</v>
      </c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Z357" s="3" t="s">
        <v>49</v>
      </c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T357" s="3" t="s">
        <v>49</v>
      </c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N357" s="3" t="s">
        <v>49</v>
      </c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H357" s="3" t="s">
        <v>49</v>
      </c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DB357" s="3" t="s">
        <v>49</v>
      </c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V357" s="3" t="s">
        <v>49</v>
      </c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</row>
    <row r="358" s="1" customFormat="1" customHeight="1" spans="6:140">
      <c r="F358" s="28" t="s">
        <v>37</v>
      </c>
      <c r="G358" s="13" t="s">
        <v>8</v>
      </c>
      <c r="H358" s="13"/>
      <c r="I358" s="13"/>
      <c r="J358" s="13"/>
      <c r="K358" s="7" t="s">
        <v>25</v>
      </c>
      <c r="L358" s="7"/>
      <c r="M358" s="7"/>
      <c r="N358" s="8" t="s">
        <v>10</v>
      </c>
      <c r="O358" s="8"/>
      <c r="P358" s="8"/>
      <c r="Q358" s="9" t="s">
        <v>38</v>
      </c>
      <c r="R358" s="10" t="s">
        <v>12</v>
      </c>
      <c r="S358" s="29" t="s">
        <v>13</v>
      </c>
      <c r="T358" s="11" t="s">
        <v>39</v>
      </c>
      <c r="Z358" s="28" t="s">
        <v>37</v>
      </c>
      <c r="AA358" s="13" t="s">
        <v>8</v>
      </c>
      <c r="AB358" s="13"/>
      <c r="AC358" s="13"/>
      <c r="AD358" s="13"/>
      <c r="AE358" s="7" t="s">
        <v>25</v>
      </c>
      <c r="AF358" s="7"/>
      <c r="AG358" s="7"/>
      <c r="AH358" s="8" t="s">
        <v>10</v>
      </c>
      <c r="AI358" s="8"/>
      <c r="AJ358" s="8"/>
      <c r="AK358" s="9" t="s">
        <v>38</v>
      </c>
      <c r="AL358" s="10" t="s">
        <v>12</v>
      </c>
      <c r="AM358" s="29" t="s">
        <v>13</v>
      </c>
      <c r="AN358" s="11" t="s">
        <v>39</v>
      </c>
      <c r="AT358" s="28" t="s">
        <v>37</v>
      </c>
      <c r="AU358" s="13" t="s">
        <v>8</v>
      </c>
      <c r="AV358" s="13"/>
      <c r="AW358" s="13"/>
      <c r="AX358" s="13"/>
      <c r="AY358" s="7" t="s">
        <v>25</v>
      </c>
      <c r="AZ358" s="7"/>
      <c r="BA358" s="7"/>
      <c r="BB358" s="8" t="s">
        <v>10</v>
      </c>
      <c r="BC358" s="8"/>
      <c r="BD358" s="8"/>
      <c r="BE358" s="9" t="s">
        <v>38</v>
      </c>
      <c r="BF358" s="10" t="s">
        <v>12</v>
      </c>
      <c r="BG358" s="29" t="s">
        <v>13</v>
      </c>
      <c r="BH358" s="11" t="s">
        <v>39</v>
      </c>
      <c r="BN358" s="28" t="s">
        <v>37</v>
      </c>
      <c r="BO358" s="13" t="s">
        <v>8</v>
      </c>
      <c r="BP358" s="13"/>
      <c r="BQ358" s="13"/>
      <c r="BR358" s="13"/>
      <c r="BS358" s="7" t="s">
        <v>25</v>
      </c>
      <c r="BT358" s="7"/>
      <c r="BU358" s="7"/>
      <c r="BV358" s="8" t="s">
        <v>10</v>
      </c>
      <c r="BW358" s="8"/>
      <c r="BX358" s="8"/>
      <c r="BY358" s="9" t="s">
        <v>38</v>
      </c>
      <c r="BZ358" s="10" t="s">
        <v>12</v>
      </c>
      <c r="CA358" s="29" t="s">
        <v>13</v>
      </c>
      <c r="CB358" s="11" t="s">
        <v>39</v>
      </c>
      <c r="CH358" s="28" t="s">
        <v>37</v>
      </c>
      <c r="CI358" s="13" t="s">
        <v>8</v>
      </c>
      <c r="CJ358" s="13"/>
      <c r="CK358" s="13"/>
      <c r="CL358" s="13"/>
      <c r="CM358" s="7" t="s">
        <v>25</v>
      </c>
      <c r="CN358" s="7"/>
      <c r="CO358" s="7"/>
      <c r="CP358" s="8" t="s">
        <v>10</v>
      </c>
      <c r="CQ358" s="8"/>
      <c r="CR358" s="8"/>
      <c r="CS358" s="9" t="s">
        <v>38</v>
      </c>
      <c r="CT358" s="10" t="s">
        <v>12</v>
      </c>
      <c r="CU358" s="29" t="s">
        <v>13</v>
      </c>
      <c r="CV358" s="11" t="s">
        <v>39</v>
      </c>
      <c r="DB358" s="28" t="s">
        <v>37</v>
      </c>
      <c r="DC358" s="13" t="s">
        <v>8</v>
      </c>
      <c r="DD358" s="13"/>
      <c r="DE358" s="13"/>
      <c r="DF358" s="13"/>
      <c r="DG358" s="7" t="s">
        <v>25</v>
      </c>
      <c r="DH358" s="7"/>
      <c r="DI358" s="7"/>
      <c r="DJ358" s="8" t="s">
        <v>10</v>
      </c>
      <c r="DK358" s="8"/>
      <c r="DL358" s="8"/>
      <c r="DM358" s="9" t="s">
        <v>38</v>
      </c>
      <c r="DN358" s="10" t="s">
        <v>12</v>
      </c>
      <c r="DO358" s="29" t="s">
        <v>13</v>
      </c>
      <c r="DP358" s="11" t="s">
        <v>39</v>
      </c>
      <c r="DV358" s="28" t="s">
        <v>37</v>
      </c>
      <c r="DW358" s="13" t="s">
        <v>8</v>
      </c>
      <c r="DX358" s="13"/>
      <c r="DY358" s="13"/>
      <c r="DZ358" s="13"/>
      <c r="EA358" s="7" t="s">
        <v>25</v>
      </c>
      <c r="EB358" s="7"/>
      <c r="EC358" s="7"/>
      <c r="ED358" s="8" t="s">
        <v>10</v>
      </c>
      <c r="EE358" s="8"/>
      <c r="EF358" s="8"/>
      <c r="EG358" s="9" t="s">
        <v>38</v>
      </c>
      <c r="EH358" s="10" t="s">
        <v>12</v>
      </c>
      <c r="EI358" s="29" t="s">
        <v>13</v>
      </c>
      <c r="EJ358" s="11" t="s">
        <v>39</v>
      </c>
    </row>
    <row r="359" s="1" customFormat="1" customHeight="1" spans="6:140">
      <c r="F359" s="30"/>
      <c r="G359" s="11" t="s">
        <v>40</v>
      </c>
      <c r="H359" s="11" t="s">
        <v>41</v>
      </c>
      <c r="I359" s="11" t="s">
        <v>21</v>
      </c>
      <c r="J359" s="13" t="s">
        <v>8</v>
      </c>
      <c r="K359" s="11" t="s">
        <v>23</v>
      </c>
      <c r="L359" s="11" t="s">
        <v>24</v>
      </c>
      <c r="M359" s="7" t="s">
        <v>25</v>
      </c>
      <c r="N359" s="11" t="s">
        <v>26</v>
      </c>
      <c r="O359" s="11" t="s">
        <v>27</v>
      </c>
      <c r="P359" s="8" t="s">
        <v>28</v>
      </c>
      <c r="Q359" s="9" t="s">
        <v>29</v>
      </c>
      <c r="R359" s="14"/>
      <c r="S359" s="29"/>
      <c r="T359" s="11"/>
      <c r="U359" s="1"/>
      <c r="V359" s="1"/>
      <c r="W359" s="1"/>
      <c r="X359" s="1"/>
      <c r="Y359" s="1"/>
      <c r="Z359" s="30"/>
      <c r="AA359" s="11" t="s">
        <v>40</v>
      </c>
      <c r="AB359" s="11" t="s">
        <v>41</v>
      </c>
      <c r="AC359" s="11" t="s">
        <v>21</v>
      </c>
      <c r="AD359" s="13" t="s">
        <v>8</v>
      </c>
      <c r="AE359" s="11" t="s">
        <v>23</v>
      </c>
      <c r="AF359" s="11" t="s">
        <v>24</v>
      </c>
      <c r="AG359" s="7" t="s">
        <v>25</v>
      </c>
      <c r="AH359" s="11" t="s">
        <v>26</v>
      </c>
      <c r="AI359" s="11" t="s">
        <v>27</v>
      </c>
      <c r="AJ359" s="8" t="s">
        <v>28</v>
      </c>
      <c r="AK359" s="9" t="s">
        <v>29</v>
      </c>
      <c r="AL359" s="14"/>
      <c r="AM359" s="29"/>
      <c r="AN359" s="11"/>
      <c r="AO359" s="1"/>
      <c r="AP359" s="1"/>
      <c r="AQ359" s="1"/>
      <c r="AR359" s="1"/>
      <c r="AS359" s="1"/>
      <c r="AT359" s="30"/>
      <c r="AU359" s="11" t="s">
        <v>40</v>
      </c>
      <c r="AV359" s="11" t="s">
        <v>41</v>
      </c>
      <c r="AW359" s="11" t="s">
        <v>21</v>
      </c>
      <c r="AX359" s="13" t="s">
        <v>8</v>
      </c>
      <c r="AY359" s="11" t="s">
        <v>23</v>
      </c>
      <c r="AZ359" s="11" t="s">
        <v>24</v>
      </c>
      <c r="BA359" s="7" t="s">
        <v>25</v>
      </c>
      <c r="BB359" s="11" t="s">
        <v>26</v>
      </c>
      <c r="BC359" s="11" t="s">
        <v>27</v>
      </c>
      <c r="BD359" s="8" t="s">
        <v>28</v>
      </c>
      <c r="BE359" s="9" t="s">
        <v>29</v>
      </c>
      <c r="BF359" s="14"/>
      <c r="BG359" s="29"/>
      <c r="BH359" s="11"/>
      <c r="BI359" s="1"/>
      <c r="BJ359" s="1"/>
      <c r="BK359" s="1"/>
      <c r="BL359" s="1"/>
      <c r="BM359" s="1"/>
      <c r="BN359" s="30"/>
      <c r="BO359" s="11" t="s">
        <v>40</v>
      </c>
      <c r="BP359" s="11" t="s">
        <v>41</v>
      </c>
      <c r="BQ359" s="11" t="s">
        <v>21</v>
      </c>
      <c r="BR359" s="13" t="s">
        <v>8</v>
      </c>
      <c r="BS359" s="11" t="s">
        <v>23</v>
      </c>
      <c r="BT359" s="11" t="s">
        <v>24</v>
      </c>
      <c r="BU359" s="7" t="s">
        <v>25</v>
      </c>
      <c r="BV359" s="11" t="s">
        <v>26</v>
      </c>
      <c r="BW359" s="11" t="s">
        <v>27</v>
      </c>
      <c r="BX359" s="8" t="s">
        <v>28</v>
      </c>
      <c r="BY359" s="9" t="s">
        <v>29</v>
      </c>
      <c r="BZ359" s="14"/>
      <c r="CA359" s="29"/>
      <c r="CB359" s="11"/>
      <c r="CC359" s="1"/>
      <c r="CD359" s="1"/>
      <c r="CE359" s="1"/>
      <c r="CF359" s="1"/>
      <c r="CG359" s="1"/>
      <c r="CH359" s="30"/>
      <c r="CI359" s="11" t="s">
        <v>40</v>
      </c>
      <c r="CJ359" s="11" t="s">
        <v>41</v>
      </c>
      <c r="CK359" s="11" t="s">
        <v>21</v>
      </c>
      <c r="CL359" s="13" t="s">
        <v>8</v>
      </c>
      <c r="CM359" s="11" t="s">
        <v>23</v>
      </c>
      <c r="CN359" s="11" t="s">
        <v>24</v>
      </c>
      <c r="CO359" s="7" t="s">
        <v>25</v>
      </c>
      <c r="CP359" s="11" t="s">
        <v>26</v>
      </c>
      <c r="CQ359" s="11" t="s">
        <v>27</v>
      </c>
      <c r="CR359" s="8" t="s">
        <v>28</v>
      </c>
      <c r="CS359" s="9" t="s">
        <v>29</v>
      </c>
      <c r="CT359" s="14"/>
      <c r="CU359" s="29"/>
      <c r="CV359" s="11"/>
      <c r="CW359" s="1"/>
      <c r="CX359" s="1"/>
      <c r="CY359" s="1"/>
      <c r="CZ359" s="1"/>
      <c r="DA359" s="1"/>
      <c r="DB359" s="30"/>
      <c r="DC359" s="11" t="s">
        <v>40</v>
      </c>
      <c r="DD359" s="11" t="s">
        <v>41</v>
      </c>
      <c r="DE359" s="11" t="s">
        <v>21</v>
      </c>
      <c r="DF359" s="13" t="s">
        <v>8</v>
      </c>
      <c r="DG359" s="11" t="s">
        <v>23</v>
      </c>
      <c r="DH359" s="11" t="s">
        <v>24</v>
      </c>
      <c r="DI359" s="7" t="s">
        <v>25</v>
      </c>
      <c r="DJ359" s="11" t="s">
        <v>26</v>
      </c>
      <c r="DK359" s="11" t="s">
        <v>27</v>
      </c>
      <c r="DL359" s="8" t="s">
        <v>28</v>
      </c>
      <c r="DM359" s="9" t="s">
        <v>29</v>
      </c>
      <c r="DN359" s="14"/>
      <c r="DO359" s="29"/>
      <c r="DP359" s="11"/>
      <c r="DQ359" s="1"/>
      <c r="DR359" s="1"/>
      <c r="DS359" s="1"/>
      <c r="DT359" s="1"/>
      <c r="DU359" s="1"/>
      <c r="DV359" s="30"/>
      <c r="DW359" s="11" t="s">
        <v>40</v>
      </c>
      <c r="DX359" s="11" t="s">
        <v>41</v>
      </c>
      <c r="DY359" s="11" t="s">
        <v>21</v>
      </c>
      <c r="DZ359" s="13" t="s">
        <v>8</v>
      </c>
      <c r="EA359" s="11" t="s">
        <v>23</v>
      </c>
      <c r="EB359" s="11" t="s">
        <v>24</v>
      </c>
      <c r="EC359" s="7" t="s">
        <v>25</v>
      </c>
      <c r="ED359" s="11" t="s">
        <v>26</v>
      </c>
      <c r="EE359" s="11" t="s">
        <v>27</v>
      </c>
      <c r="EF359" s="8" t="s">
        <v>28</v>
      </c>
      <c r="EG359" s="9" t="s">
        <v>29</v>
      </c>
      <c r="EH359" s="14"/>
      <c r="EI359" s="29"/>
      <c r="EJ359" s="11"/>
    </row>
    <row r="360" s="1" customFormat="1" customHeight="1" spans="6:140">
      <c r="F360" s="11">
        <f>_xlfn.RANK.EQ(S360,S360:S363,0)</f>
        <v>1</v>
      </c>
      <c r="G360" s="11">
        <v>1446.85</v>
      </c>
      <c r="H360" s="11">
        <v>1.8</v>
      </c>
      <c r="I360" s="12">
        <v>1.35</v>
      </c>
      <c r="J360" s="13">
        <f t="shared" ref="J360:J363" si="735">G360*H360*I360</f>
        <v>3515.8455</v>
      </c>
      <c r="K360" s="11">
        <v>680</v>
      </c>
      <c r="L360" s="11">
        <v>1.79</v>
      </c>
      <c r="M360" s="31">
        <f t="shared" ref="M360:M363" si="736">1+6*K360/(K360+2000)+L360</f>
        <v>4.31238805970149</v>
      </c>
      <c r="N360" s="11">
        <v>1</v>
      </c>
      <c r="O360" s="11">
        <v>2.38</v>
      </c>
      <c r="P360" s="8">
        <f t="shared" ref="P360:P363" si="737">1+N360*O360</f>
        <v>3.38</v>
      </c>
      <c r="Q360" s="9">
        <v>1.15</v>
      </c>
      <c r="R360" s="17">
        <v>1</v>
      </c>
      <c r="S360" s="18">
        <f t="shared" ref="S360:S363" si="738">J360*M360*Q360*P360*R360</f>
        <v>58933.4896284239</v>
      </c>
      <c r="T360" s="11">
        <f t="shared" ref="T360:T363" si="739">IF(F360=1,1,(IF(F360=2,2,12)))</f>
        <v>1</v>
      </c>
      <c r="Z360" s="11">
        <f>_xlfn.RANK.EQ(AM360,AM360:AM363,0)</f>
        <v>2</v>
      </c>
      <c r="AA360" s="11">
        <v>1446.85</v>
      </c>
      <c r="AB360" s="11">
        <v>1.8</v>
      </c>
      <c r="AC360" s="12">
        <v>1.35</v>
      </c>
      <c r="AD360" s="13">
        <f t="shared" ref="AD360:AD363" si="740">AA360*AB360*AC360</f>
        <v>3515.8455</v>
      </c>
      <c r="AE360" s="11">
        <v>680</v>
      </c>
      <c r="AF360" s="11">
        <v>1.79</v>
      </c>
      <c r="AG360" s="31">
        <f t="shared" ref="AG360:AG363" si="741">1+6*AE360/(AE360+2000)+AF360</f>
        <v>4.31238805970149</v>
      </c>
      <c r="AH360" s="11">
        <v>1</v>
      </c>
      <c r="AI360" s="11">
        <v>2.38</v>
      </c>
      <c r="AJ360" s="8">
        <f t="shared" ref="AJ360:AJ363" si="742">1+AH360*AI360</f>
        <v>3.38</v>
      </c>
      <c r="AK360" s="9">
        <v>1.15</v>
      </c>
      <c r="AL360" s="17">
        <v>1</v>
      </c>
      <c r="AM360" s="18">
        <f t="shared" ref="AM360:AM363" si="743">AD360*AG360*AK360*AJ360*AL360</f>
        <v>58933.4896284239</v>
      </c>
      <c r="AN360" s="11">
        <f t="shared" ref="AN360:AN363" si="744">IF(Z360=1,1,(IF(Z360=2,2,12)))</f>
        <v>2</v>
      </c>
      <c r="AT360" s="11">
        <f>_xlfn.RANK.EQ(BG360,BG360:BG363,0)</f>
        <v>1</v>
      </c>
      <c r="AU360" s="11">
        <v>1446.85</v>
      </c>
      <c r="AV360" s="11">
        <v>1.8</v>
      </c>
      <c r="AW360" s="12">
        <v>1.35</v>
      </c>
      <c r="AX360" s="13">
        <f t="shared" ref="AX360:AX363" si="745">AU360*AV360*AW360</f>
        <v>3515.8455</v>
      </c>
      <c r="AY360" s="11">
        <v>680</v>
      </c>
      <c r="AZ360" s="11">
        <v>1.79</v>
      </c>
      <c r="BA360" s="31">
        <f t="shared" ref="BA360:BA363" si="746">1+6*AY360/(AY360+2000)+AZ360</f>
        <v>4.31238805970149</v>
      </c>
      <c r="BB360" s="11">
        <v>1</v>
      </c>
      <c r="BC360" s="11">
        <v>2.38</v>
      </c>
      <c r="BD360" s="8">
        <f t="shared" ref="BD360:BD363" si="747">1+BB360*BC360</f>
        <v>3.38</v>
      </c>
      <c r="BE360" s="9">
        <v>1.15</v>
      </c>
      <c r="BF360" s="17">
        <v>1.015</v>
      </c>
      <c r="BG360" s="18">
        <f t="shared" ref="BG360:BG363" si="748">AX360*BA360*BE360*BD360*BF360</f>
        <v>59817.4919728503</v>
      </c>
      <c r="BH360" s="11">
        <f t="shared" ref="BH360:BH363" si="749">IF(AT360=1,1,(IF(AT360=2,2,12)))</f>
        <v>1</v>
      </c>
      <c r="BN360" s="11">
        <f>_xlfn.RANK.EQ(CA360,CA360:CA363,0)</f>
        <v>2</v>
      </c>
      <c r="BO360" s="11">
        <v>1446.85</v>
      </c>
      <c r="BP360" s="11">
        <v>1.8</v>
      </c>
      <c r="BQ360" s="12">
        <v>1.35</v>
      </c>
      <c r="BR360" s="13">
        <f t="shared" ref="BR360:BR363" si="750">BO360*BP360*BQ360</f>
        <v>3515.8455</v>
      </c>
      <c r="BS360" s="11">
        <v>680</v>
      </c>
      <c r="BT360" s="11">
        <v>1.79</v>
      </c>
      <c r="BU360" s="31">
        <f t="shared" ref="BU360:BU363" si="751">1+6*BS360/(BS360+2000)+BT360</f>
        <v>4.31238805970149</v>
      </c>
      <c r="BV360" s="11">
        <v>1</v>
      </c>
      <c r="BW360" s="11">
        <v>2.38</v>
      </c>
      <c r="BX360" s="8">
        <f t="shared" ref="BX360:BX363" si="752">1+BV360*BW360</f>
        <v>3.38</v>
      </c>
      <c r="BY360" s="9">
        <v>1.15</v>
      </c>
      <c r="BZ360" s="17">
        <v>1.015</v>
      </c>
      <c r="CA360" s="18">
        <f t="shared" ref="CA360:CA363" si="753">BR360*BU360*BY360*BX360*BZ360</f>
        <v>59817.4919728503</v>
      </c>
      <c r="CB360" s="11">
        <f t="shared" ref="CB360:CB363" si="754">IF(BN360=1,1,(IF(BN360=2,2,12)))</f>
        <v>2</v>
      </c>
      <c r="CH360" s="11">
        <f>_xlfn.RANK.EQ(CU360,CU360:CU363,0)</f>
        <v>1</v>
      </c>
      <c r="CI360" s="11">
        <v>1446.85</v>
      </c>
      <c r="CJ360" s="11">
        <v>1.8</v>
      </c>
      <c r="CK360" s="12">
        <v>1.35</v>
      </c>
      <c r="CL360" s="13">
        <f t="shared" ref="CL360:CL363" si="755">CI360*CJ360*CK360</f>
        <v>3515.8455</v>
      </c>
      <c r="CM360" s="11">
        <v>680</v>
      </c>
      <c r="CN360" s="11">
        <v>1.79</v>
      </c>
      <c r="CO360" s="31">
        <f t="shared" ref="CO360:CO363" si="756">1+6*CM360/(CM360+2000)+CN360</f>
        <v>4.31238805970149</v>
      </c>
      <c r="CP360" s="11">
        <v>1</v>
      </c>
      <c r="CQ360" s="11">
        <v>2.38</v>
      </c>
      <c r="CR360" s="8">
        <f t="shared" ref="CR360:CR363" si="757">1+CP360*CQ360</f>
        <v>3.38</v>
      </c>
      <c r="CS360" s="9">
        <v>1.15</v>
      </c>
      <c r="CT360" s="17">
        <v>1.085</v>
      </c>
      <c r="CU360" s="18">
        <f t="shared" ref="CU360:CU363" si="758">CL360*CO360*CS360*CR360*CT360</f>
        <v>63942.83624684</v>
      </c>
      <c r="CV360" s="11">
        <f t="shared" ref="CV360:CV363" si="759">IF(CH360=1,1,(IF(CH360=2,2,12)))</f>
        <v>1</v>
      </c>
      <c r="DB360" s="11">
        <f>_xlfn.RANK.EQ(DO360,DO360:DO363,0)</f>
        <v>2</v>
      </c>
      <c r="DC360" s="11">
        <v>1446.85</v>
      </c>
      <c r="DD360" s="11">
        <v>1.8</v>
      </c>
      <c r="DE360" s="12">
        <v>1.35</v>
      </c>
      <c r="DF360" s="13">
        <f t="shared" ref="DF360:DF363" si="760">DC360*DD360*DE360</f>
        <v>3515.8455</v>
      </c>
      <c r="DG360" s="11">
        <v>680</v>
      </c>
      <c r="DH360" s="11">
        <v>1.79</v>
      </c>
      <c r="DI360" s="31">
        <f t="shared" ref="DI360:DI363" si="761">1+6*DG360/(DG360+2000)+DH360</f>
        <v>4.31238805970149</v>
      </c>
      <c r="DJ360" s="11">
        <v>1</v>
      </c>
      <c r="DK360" s="11">
        <v>2.38</v>
      </c>
      <c r="DL360" s="8">
        <f t="shared" ref="DL360:DL363" si="762">1+DJ360*DK360</f>
        <v>3.38</v>
      </c>
      <c r="DM360" s="9">
        <v>1.15</v>
      </c>
      <c r="DN360" s="17">
        <v>1.085</v>
      </c>
      <c r="DO360" s="18">
        <f t="shared" ref="DO360:DO363" si="763">DF360*DI360*DM360*DL360*DN360</f>
        <v>63942.83624684</v>
      </c>
      <c r="DP360" s="11">
        <f t="shared" ref="DP360:DP363" si="764">IF(DB360=1,1,(IF(DB360=2,2,12)))</f>
        <v>2</v>
      </c>
      <c r="DV360" s="11">
        <f>_xlfn.RANK.EQ(EI360,EI360:EI363,0)</f>
        <v>1</v>
      </c>
      <c r="DW360" s="11">
        <v>1446.85</v>
      </c>
      <c r="DX360" s="11">
        <v>1.8</v>
      </c>
      <c r="DY360" s="12">
        <v>1.35</v>
      </c>
      <c r="DZ360" s="13">
        <f t="shared" ref="DZ360:DZ363" si="765">DW360*DX360*DY360</f>
        <v>3515.8455</v>
      </c>
      <c r="EA360" s="11">
        <v>680</v>
      </c>
      <c r="EB360" s="11">
        <v>2.32</v>
      </c>
      <c r="EC360" s="31">
        <f t="shared" ref="EC360:EC363" si="766">1+6*EA360/(EA360+2000)+EB360</f>
        <v>4.84238805970149</v>
      </c>
      <c r="ED360" s="11">
        <v>1</v>
      </c>
      <c r="EE360" s="11">
        <v>3.18</v>
      </c>
      <c r="EF360" s="8">
        <f t="shared" ref="EF360:EF363" si="767">1+ED360*EE360</f>
        <v>4.18</v>
      </c>
      <c r="EG360" s="9">
        <v>1.15</v>
      </c>
      <c r="EH360" s="17">
        <v>1.2</v>
      </c>
      <c r="EI360" s="18">
        <f t="shared" ref="EI360:EI363" si="768">DZ360*EC360*EG360*EF360*EH360</f>
        <v>98207.5191706413</v>
      </c>
      <c r="EJ360" s="11">
        <f t="shared" ref="EJ360:EJ363" si="769">IF(DV360=1,1,(IF(DV360=2,2,12)))</f>
        <v>1</v>
      </c>
    </row>
    <row r="361" s="1" customFormat="1" customHeight="1" spans="6:140">
      <c r="F361" s="11">
        <f>_xlfn.RANK.EQ(S361,S360:S363,0)</f>
        <v>3</v>
      </c>
      <c r="G361" s="11">
        <v>1446.85</v>
      </c>
      <c r="H361" s="11">
        <v>1.8</v>
      </c>
      <c r="I361" s="12">
        <v>1.35</v>
      </c>
      <c r="J361" s="13">
        <f t="shared" si="735"/>
        <v>3515.8455</v>
      </c>
      <c r="K361" s="11">
        <v>440</v>
      </c>
      <c r="L361" s="11">
        <v>1.73</v>
      </c>
      <c r="M361" s="31">
        <f t="shared" si="736"/>
        <v>3.81196721311475</v>
      </c>
      <c r="N361" s="11">
        <v>0.95</v>
      </c>
      <c r="O361" s="11">
        <v>2.09</v>
      </c>
      <c r="P361" s="8">
        <f t="shared" si="737"/>
        <v>2.9855</v>
      </c>
      <c r="Q361" s="9">
        <v>1.15</v>
      </c>
      <c r="R361" s="17">
        <v>1</v>
      </c>
      <c r="S361" s="18">
        <f t="shared" si="738"/>
        <v>46014.4096660964</v>
      </c>
      <c r="T361" s="11">
        <f t="shared" si="739"/>
        <v>12</v>
      </c>
      <c r="Z361" s="11">
        <f>_xlfn.RANK.EQ(AM361,AM360:AM363,0)</f>
        <v>3</v>
      </c>
      <c r="AA361" s="11">
        <v>1446.85</v>
      </c>
      <c r="AB361" s="11">
        <v>1.8</v>
      </c>
      <c r="AC361" s="12">
        <v>1.35</v>
      </c>
      <c r="AD361" s="13">
        <f t="shared" si="740"/>
        <v>3515.8455</v>
      </c>
      <c r="AE361" s="11">
        <v>440</v>
      </c>
      <c r="AF361" s="11">
        <v>1.73</v>
      </c>
      <c r="AG361" s="31">
        <f t="shared" si="741"/>
        <v>3.81196721311475</v>
      </c>
      <c r="AH361" s="11">
        <v>0.95</v>
      </c>
      <c r="AI361" s="11">
        <v>2.09</v>
      </c>
      <c r="AJ361" s="8">
        <f t="shared" si="742"/>
        <v>2.9855</v>
      </c>
      <c r="AK361" s="9">
        <v>1.15</v>
      </c>
      <c r="AL361" s="17">
        <v>1</v>
      </c>
      <c r="AM361" s="18">
        <f t="shared" si="743"/>
        <v>46014.4096660964</v>
      </c>
      <c r="AN361" s="11">
        <f t="shared" si="744"/>
        <v>12</v>
      </c>
      <c r="AT361" s="11">
        <f>_xlfn.RANK.EQ(BG361,BG360:BG363,0)</f>
        <v>3</v>
      </c>
      <c r="AU361" s="11">
        <v>1446.85</v>
      </c>
      <c r="AV361" s="11">
        <v>1.8</v>
      </c>
      <c r="AW361" s="12">
        <v>1.35</v>
      </c>
      <c r="AX361" s="13">
        <f t="shared" si="745"/>
        <v>3515.8455</v>
      </c>
      <c r="AY361" s="11">
        <v>440</v>
      </c>
      <c r="AZ361" s="11">
        <v>1.73</v>
      </c>
      <c r="BA361" s="31">
        <f t="shared" si="746"/>
        <v>3.81196721311475</v>
      </c>
      <c r="BB361" s="11">
        <v>0.95</v>
      </c>
      <c r="BC361" s="11">
        <v>2.09</v>
      </c>
      <c r="BD361" s="8">
        <f t="shared" si="747"/>
        <v>2.9855</v>
      </c>
      <c r="BE361" s="9">
        <v>1.15</v>
      </c>
      <c r="BF361" s="17">
        <v>1.015</v>
      </c>
      <c r="BG361" s="18">
        <f t="shared" si="748"/>
        <v>46704.6258110879</v>
      </c>
      <c r="BH361" s="11">
        <f t="shared" si="749"/>
        <v>12</v>
      </c>
      <c r="BN361" s="11">
        <f>_xlfn.RANK.EQ(CA361,CA360:CA363,0)</f>
        <v>3</v>
      </c>
      <c r="BO361" s="11">
        <v>1446.85</v>
      </c>
      <c r="BP361" s="11">
        <v>1.8</v>
      </c>
      <c r="BQ361" s="12">
        <v>1.35</v>
      </c>
      <c r="BR361" s="13">
        <f t="shared" si="750"/>
        <v>3515.8455</v>
      </c>
      <c r="BS361" s="11">
        <v>440</v>
      </c>
      <c r="BT361" s="11">
        <v>1.73</v>
      </c>
      <c r="BU361" s="31">
        <f t="shared" si="751"/>
        <v>3.81196721311475</v>
      </c>
      <c r="BV361" s="11">
        <v>0.95</v>
      </c>
      <c r="BW361" s="11">
        <v>2.09</v>
      </c>
      <c r="BX361" s="8">
        <f t="shared" si="752"/>
        <v>2.9855</v>
      </c>
      <c r="BY361" s="9">
        <v>1.15</v>
      </c>
      <c r="BZ361" s="17">
        <v>1.015</v>
      </c>
      <c r="CA361" s="18">
        <f t="shared" si="753"/>
        <v>46704.6258110879</v>
      </c>
      <c r="CB361" s="11">
        <f t="shared" si="754"/>
        <v>12</v>
      </c>
      <c r="CH361" s="11">
        <f>_xlfn.RANK.EQ(CU361,CU360:CU363,0)</f>
        <v>3</v>
      </c>
      <c r="CI361" s="11">
        <v>1446.85</v>
      </c>
      <c r="CJ361" s="11">
        <v>1.8</v>
      </c>
      <c r="CK361" s="12">
        <v>1.35</v>
      </c>
      <c r="CL361" s="13">
        <f t="shared" si="755"/>
        <v>3515.8455</v>
      </c>
      <c r="CM361" s="11">
        <v>440</v>
      </c>
      <c r="CN361" s="11">
        <v>1.73</v>
      </c>
      <c r="CO361" s="31">
        <f t="shared" si="756"/>
        <v>3.81196721311475</v>
      </c>
      <c r="CP361" s="11">
        <v>0.95</v>
      </c>
      <c r="CQ361" s="11">
        <v>2.09</v>
      </c>
      <c r="CR361" s="8">
        <f t="shared" si="757"/>
        <v>2.9855</v>
      </c>
      <c r="CS361" s="9">
        <v>1.15</v>
      </c>
      <c r="CT361" s="17">
        <v>1.085</v>
      </c>
      <c r="CU361" s="18">
        <f t="shared" si="758"/>
        <v>49925.6344877146</v>
      </c>
      <c r="CV361" s="11">
        <f t="shared" si="759"/>
        <v>12</v>
      </c>
      <c r="DB361" s="11">
        <f>_xlfn.RANK.EQ(DO361,DO360:DO363,0)</f>
        <v>3</v>
      </c>
      <c r="DC361" s="11">
        <v>1446.85</v>
      </c>
      <c r="DD361" s="11">
        <v>1.8</v>
      </c>
      <c r="DE361" s="12">
        <v>1.35</v>
      </c>
      <c r="DF361" s="13">
        <f t="shared" si="760"/>
        <v>3515.8455</v>
      </c>
      <c r="DG361" s="11">
        <v>440</v>
      </c>
      <c r="DH361" s="11">
        <v>1.73</v>
      </c>
      <c r="DI361" s="31">
        <f t="shared" si="761"/>
        <v>3.81196721311475</v>
      </c>
      <c r="DJ361" s="11">
        <v>0.95</v>
      </c>
      <c r="DK361" s="11">
        <v>2.09</v>
      </c>
      <c r="DL361" s="8">
        <f t="shared" si="762"/>
        <v>2.9855</v>
      </c>
      <c r="DM361" s="9">
        <v>1.15</v>
      </c>
      <c r="DN361" s="17">
        <v>1.085</v>
      </c>
      <c r="DO361" s="18">
        <f t="shared" si="763"/>
        <v>49925.6344877146</v>
      </c>
      <c r="DP361" s="11">
        <f t="shared" si="764"/>
        <v>12</v>
      </c>
      <c r="DV361" s="11">
        <f>_xlfn.RANK.EQ(EI361,EI360:EI363,0)</f>
        <v>2</v>
      </c>
      <c r="DW361" s="11">
        <v>1446.85</v>
      </c>
      <c r="DX361" s="11">
        <v>1.8</v>
      </c>
      <c r="DY361" s="12">
        <v>1.35</v>
      </c>
      <c r="DZ361" s="13">
        <f t="shared" si="765"/>
        <v>3515.8455</v>
      </c>
      <c r="EA361" s="11">
        <v>440</v>
      </c>
      <c r="EB361" s="11">
        <v>1.82</v>
      </c>
      <c r="EC361" s="31">
        <f t="shared" si="766"/>
        <v>3.90196721311475</v>
      </c>
      <c r="ED361" s="11">
        <v>0.95</v>
      </c>
      <c r="EE361" s="11">
        <v>2.91</v>
      </c>
      <c r="EF361" s="8">
        <f t="shared" si="767"/>
        <v>3.7645</v>
      </c>
      <c r="EG361" s="9">
        <v>1.15</v>
      </c>
      <c r="EH361" s="17">
        <v>1.2</v>
      </c>
      <c r="EI361" s="18">
        <f t="shared" si="768"/>
        <v>71268.8557281625</v>
      </c>
      <c r="EJ361" s="11">
        <f t="shared" si="769"/>
        <v>2</v>
      </c>
    </row>
    <row r="362" s="1" customFormat="1" customHeight="1" spans="6:140">
      <c r="F362" s="11">
        <f>_xlfn.RANK.EQ(S362,S360:S363,0)</f>
        <v>2</v>
      </c>
      <c r="G362" s="11">
        <v>1446.85</v>
      </c>
      <c r="H362" s="11">
        <v>1.8</v>
      </c>
      <c r="I362" s="12">
        <v>1.35</v>
      </c>
      <c r="J362" s="13">
        <f t="shared" si="735"/>
        <v>3515.8455</v>
      </c>
      <c r="K362" s="11">
        <v>490</v>
      </c>
      <c r="L362" s="11">
        <v>2.33</v>
      </c>
      <c r="M362" s="31">
        <f t="shared" si="736"/>
        <v>4.51072289156627</v>
      </c>
      <c r="N362" s="11">
        <v>0.89</v>
      </c>
      <c r="O362" s="11">
        <v>1.78</v>
      </c>
      <c r="P362" s="8">
        <f t="shared" si="737"/>
        <v>2.5842</v>
      </c>
      <c r="Q362" s="9">
        <v>1.15</v>
      </c>
      <c r="R362" s="17">
        <v>1</v>
      </c>
      <c r="S362" s="18">
        <f t="shared" si="738"/>
        <v>47130.2661755264</v>
      </c>
      <c r="T362" s="11">
        <f t="shared" si="739"/>
        <v>2</v>
      </c>
      <c r="Z362" s="11">
        <f>_xlfn.RANK.EQ(AM362,AM360:AM363,0)</f>
        <v>1</v>
      </c>
      <c r="AA362" s="11">
        <v>1446.85</v>
      </c>
      <c r="AB362" s="11">
        <v>1.8</v>
      </c>
      <c r="AC362" s="12">
        <v>1.35</v>
      </c>
      <c r="AD362" s="13">
        <f t="shared" si="740"/>
        <v>3515.8455</v>
      </c>
      <c r="AE362" s="11">
        <v>450</v>
      </c>
      <c r="AF362" s="11">
        <v>2.33</v>
      </c>
      <c r="AG362" s="31">
        <f t="shared" si="741"/>
        <v>4.43204081632653</v>
      </c>
      <c r="AH362" s="11">
        <v>1</v>
      </c>
      <c r="AI362" s="11">
        <v>2.71</v>
      </c>
      <c r="AJ362" s="8">
        <f t="shared" si="742"/>
        <v>3.71</v>
      </c>
      <c r="AK362" s="9">
        <v>1.15</v>
      </c>
      <c r="AL362" s="17">
        <v>1</v>
      </c>
      <c r="AM362" s="18">
        <f t="shared" si="743"/>
        <v>66482.1848471046</v>
      </c>
      <c r="AN362" s="11">
        <f t="shared" si="744"/>
        <v>1</v>
      </c>
      <c r="AT362" s="11">
        <f>_xlfn.RANK.EQ(BG362,BG360:BG363,0)</f>
        <v>2</v>
      </c>
      <c r="AU362" s="11">
        <v>1446.85</v>
      </c>
      <c r="AV362" s="11">
        <v>1.8</v>
      </c>
      <c r="AW362" s="12">
        <v>1.35</v>
      </c>
      <c r="AX362" s="13">
        <f t="shared" si="745"/>
        <v>3515.8455</v>
      </c>
      <c r="AY362" s="11">
        <v>490</v>
      </c>
      <c r="AZ362" s="11">
        <v>2.33</v>
      </c>
      <c r="BA362" s="31">
        <f t="shared" si="746"/>
        <v>4.51072289156627</v>
      </c>
      <c r="BB362" s="11">
        <v>0.93</v>
      </c>
      <c r="BC362" s="11">
        <v>1.85</v>
      </c>
      <c r="BD362" s="8">
        <f t="shared" si="747"/>
        <v>2.7205</v>
      </c>
      <c r="BE362" s="9">
        <v>1.15</v>
      </c>
      <c r="BF362" s="17">
        <v>1.015</v>
      </c>
      <c r="BG362" s="18">
        <f t="shared" si="748"/>
        <v>50360.3271679736</v>
      </c>
      <c r="BH362" s="11">
        <f t="shared" si="749"/>
        <v>2</v>
      </c>
      <c r="BN362" s="11">
        <f>_xlfn.RANK.EQ(CA362,CA360:CA363,0)</f>
        <v>1</v>
      </c>
      <c r="BO362" s="11">
        <v>1446.85</v>
      </c>
      <c r="BP362" s="11">
        <v>1.8</v>
      </c>
      <c r="BQ362" s="12">
        <v>1.35</v>
      </c>
      <c r="BR362" s="13">
        <f t="shared" si="750"/>
        <v>3515.8455</v>
      </c>
      <c r="BS362" s="11">
        <v>490</v>
      </c>
      <c r="BT362" s="11">
        <v>2.33</v>
      </c>
      <c r="BU362" s="31">
        <f t="shared" si="751"/>
        <v>4.51072289156627</v>
      </c>
      <c r="BV362" s="11">
        <v>1</v>
      </c>
      <c r="BW362" s="11">
        <v>2.71</v>
      </c>
      <c r="BX362" s="8">
        <f t="shared" si="752"/>
        <v>3.71</v>
      </c>
      <c r="BY362" s="9">
        <v>1.15</v>
      </c>
      <c r="BZ362" s="17">
        <v>1.015</v>
      </c>
      <c r="CA362" s="18">
        <f t="shared" si="753"/>
        <v>68677.3805525389</v>
      </c>
      <c r="CB362" s="11">
        <f t="shared" si="754"/>
        <v>1</v>
      </c>
      <c r="CH362" s="11">
        <f>_xlfn.RANK.EQ(CU362,CU360:CU363,0)</f>
        <v>2</v>
      </c>
      <c r="CI362" s="11">
        <v>1446.85</v>
      </c>
      <c r="CJ362" s="11">
        <v>1.8</v>
      </c>
      <c r="CK362" s="12">
        <v>1.35</v>
      </c>
      <c r="CL362" s="13">
        <f t="shared" si="755"/>
        <v>3515.8455</v>
      </c>
      <c r="CM362" s="11">
        <v>490</v>
      </c>
      <c r="CN362" s="11">
        <v>2.33</v>
      </c>
      <c r="CO362" s="31">
        <f t="shared" si="756"/>
        <v>4.51072289156627</v>
      </c>
      <c r="CP362" s="11">
        <v>0.93</v>
      </c>
      <c r="CQ362" s="11">
        <v>1.85</v>
      </c>
      <c r="CR362" s="8">
        <f t="shared" si="757"/>
        <v>2.7205</v>
      </c>
      <c r="CS362" s="9">
        <v>1.15</v>
      </c>
      <c r="CT362" s="17">
        <v>1.085</v>
      </c>
      <c r="CU362" s="18">
        <f t="shared" si="758"/>
        <v>53833.453179558</v>
      </c>
      <c r="CV362" s="11">
        <f t="shared" si="759"/>
        <v>2</v>
      </c>
      <c r="DB362" s="11">
        <f>_xlfn.RANK.EQ(DO362,DO360:DO363,0)</f>
        <v>1</v>
      </c>
      <c r="DC362" s="11">
        <v>1446.85</v>
      </c>
      <c r="DD362" s="11">
        <v>1.8</v>
      </c>
      <c r="DE362" s="12">
        <v>1.35</v>
      </c>
      <c r="DF362" s="13">
        <f t="shared" si="760"/>
        <v>3515.8455</v>
      </c>
      <c r="DG362" s="11">
        <v>490</v>
      </c>
      <c r="DH362" s="11">
        <v>2.33</v>
      </c>
      <c r="DI362" s="31">
        <f t="shared" si="761"/>
        <v>4.51072289156627</v>
      </c>
      <c r="DJ362" s="11">
        <v>1</v>
      </c>
      <c r="DK362" s="11">
        <v>2.71</v>
      </c>
      <c r="DL362" s="8">
        <f t="shared" si="762"/>
        <v>3.71</v>
      </c>
      <c r="DM362" s="9">
        <v>1.15</v>
      </c>
      <c r="DN362" s="17">
        <v>1.085</v>
      </c>
      <c r="DO362" s="18">
        <f t="shared" si="763"/>
        <v>73413.7516251278</v>
      </c>
      <c r="DP362" s="11">
        <f t="shared" si="764"/>
        <v>1</v>
      </c>
      <c r="DV362" s="11">
        <f>_xlfn.RANK.EQ(EI362,EI360:EI363,0)</f>
        <v>3</v>
      </c>
      <c r="DW362" s="11">
        <v>1446.85</v>
      </c>
      <c r="DX362" s="11">
        <v>1.8</v>
      </c>
      <c r="DY362" s="12">
        <v>1.35</v>
      </c>
      <c r="DZ362" s="13">
        <f t="shared" si="765"/>
        <v>3515.8455</v>
      </c>
      <c r="EA362" s="11">
        <v>490</v>
      </c>
      <c r="EB362" s="11">
        <v>1.02</v>
      </c>
      <c r="EC362" s="31">
        <f t="shared" si="766"/>
        <v>3.20072289156626</v>
      </c>
      <c r="ED362" s="11">
        <v>1</v>
      </c>
      <c r="EE362" s="11">
        <v>3.51</v>
      </c>
      <c r="EF362" s="8">
        <f t="shared" si="767"/>
        <v>4.51</v>
      </c>
      <c r="EG362" s="9">
        <v>1.15</v>
      </c>
      <c r="EH362" s="17">
        <v>1.2</v>
      </c>
      <c r="EI362" s="18">
        <f t="shared" si="768"/>
        <v>70037.9597681399</v>
      </c>
      <c r="EJ362" s="11">
        <f t="shared" si="769"/>
        <v>12</v>
      </c>
    </row>
    <row r="363" s="1" customFormat="1" customHeight="1" spans="6:140">
      <c r="F363" s="11">
        <f>_xlfn.RANK.EQ(S363,S360:S363,0)</f>
        <v>4</v>
      </c>
      <c r="G363" s="11">
        <v>0</v>
      </c>
      <c r="H363" s="11">
        <v>1.8</v>
      </c>
      <c r="I363" s="12">
        <v>1.35</v>
      </c>
      <c r="J363" s="13">
        <f t="shared" si="735"/>
        <v>0</v>
      </c>
      <c r="K363" s="11">
        <v>0</v>
      </c>
      <c r="L363" s="11">
        <v>0.2</v>
      </c>
      <c r="M363" s="31">
        <f t="shared" si="736"/>
        <v>1.2</v>
      </c>
      <c r="N363" s="28">
        <v>0.7</v>
      </c>
      <c r="O363" s="28">
        <v>1.5</v>
      </c>
      <c r="P363" s="8">
        <f t="shared" si="737"/>
        <v>2.05</v>
      </c>
      <c r="Q363" s="9">
        <v>1.15</v>
      </c>
      <c r="R363" s="17">
        <v>1</v>
      </c>
      <c r="S363" s="18">
        <f t="shared" si="738"/>
        <v>0</v>
      </c>
      <c r="T363" s="28">
        <f t="shared" si="739"/>
        <v>12</v>
      </c>
      <c r="Z363" s="11">
        <f>_xlfn.RANK.EQ(AM363,AM360:AM363,0)</f>
        <v>4</v>
      </c>
      <c r="AA363" s="11">
        <v>0</v>
      </c>
      <c r="AB363" s="11">
        <v>1.8</v>
      </c>
      <c r="AC363" s="12">
        <v>1.35</v>
      </c>
      <c r="AD363" s="13">
        <f t="shared" si="740"/>
        <v>0</v>
      </c>
      <c r="AE363" s="11">
        <v>0</v>
      </c>
      <c r="AF363" s="11">
        <v>0.2</v>
      </c>
      <c r="AG363" s="31">
        <f t="shared" si="741"/>
        <v>1.2</v>
      </c>
      <c r="AH363" s="28">
        <v>0.7</v>
      </c>
      <c r="AI363" s="28">
        <v>1.5</v>
      </c>
      <c r="AJ363" s="8">
        <f t="shared" si="742"/>
        <v>2.05</v>
      </c>
      <c r="AK363" s="9">
        <v>1.15</v>
      </c>
      <c r="AL363" s="17">
        <v>1</v>
      </c>
      <c r="AM363" s="18">
        <f t="shared" si="743"/>
        <v>0</v>
      </c>
      <c r="AN363" s="28">
        <f t="shared" si="744"/>
        <v>12</v>
      </c>
      <c r="AT363" s="11">
        <f>_xlfn.RANK.EQ(BG363,BG360:BG363,0)</f>
        <v>4</v>
      </c>
      <c r="AU363" s="11">
        <v>0</v>
      </c>
      <c r="AV363" s="11">
        <v>1.8</v>
      </c>
      <c r="AW363" s="12">
        <v>1.35</v>
      </c>
      <c r="AX363" s="13">
        <f t="shared" si="745"/>
        <v>0</v>
      </c>
      <c r="AY363" s="11">
        <v>0</v>
      </c>
      <c r="AZ363" s="11">
        <v>0.2</v>
      </c>
      <c r="BA363" s="31">
        <f t="shared" si="746"/>
        <v>1.2</v>
      </c>
      <c r="BB363" s="28">
        <v>0.7</v>
      </c>
      <c r="BC363" s="28">
        <v>1.5</v>
      </c>
      <c r="BD363" s="8">
        <f t="shared" si="747"/>
        <v>2.05</v>
      </c>
      <c r="BE363" s="9">
        <v>1.15</v>
      </c>
      <c r="BF363" s="17">
        <v>1.015</v>
      </c>
      <c r="BG363" s="18">
        <f t="shared" si="748"/>
        <v>0</v>
      </c>
      <c r="BH363" s="28">
        <f t="shared" si="749"/>
        <v>12</v>
      </c>
      <c r="BN363" s="11">
        <f>_xlfn.RANK.EQ(CA363,CA360:CA363,0)</f>
        <v>4</v>
      </c>
      <c r="BO363" s="11">
        <v>0</v>
      </c>
      <c r="BP363" s="11">
        <v>1.8</v>
      </c>
      <c r="BQ363" s="12">
        <v>1.35</v>
      </c>
      <c r="BR363" s="13">
        <f t="shared" si="750"/>
        <v>0</v>
      </c>
      <c r="BS363" s="11">
        <v>0</v>
      </c>
      <c r="BT363" s="11">
        <v>0.2</v>
      </c>
      <c r="BU363" s="31">
        <f t="shared" si="751"/>
        <v>1.2</v>
      </c>
      <c r="BV363" s="28">
        <v>0.7</v>
      </c>
      <c r="BW363" s="28">
        <v>1.5</v>
      </c>
      <c r="BX363" s="8">
        <f t="shared" si="752"/>
        <v>2.05</v>
      </c>
      <c r="BY363" s="9">
        <v>1.15</v>
      </c>
      <c r="BZ363" s="17">
        <v>1.015</v>
      </c>
      <c r="CA363" s="18">
        <f t="shared" si="753"/>
        <v>0</v>
      </c>
      <c r="CB363" s="28">
        <f t="shared" si="754"/>
        <v>12</v>
      </c>
      <c r="CH363" s="11">
        <f>_xlfn.RANK.EQ(CU363,CU360:CU363,0)</f>
        <v>4</v>
      </c>
      <c r="CI363" s="11">
        <v>0</v>
      </c>
      <c r="CJ363" s="11">
        <v>1.8</v>
      </c>
      <c r="CK363" s="12">
        <v>1.35</v>
      </c>
      <c r="CL363" s="13">
        <f t="shared" si="755"/>
        <v>0</v>
      </c>
      <c r="CM363" s="11">
        <v>0</v>
      </c>
      <c r="CN363" s="11">
        <v>0.2</v>
      </c>
      <c r="CO363" s="31">
        <f t="shared" si="756"/>
        <v>1.2</v>
      </c>
      <c r="CP363" s="28">
        <v>0.7</v>
      </c>
      <c r="CQ363" s="28">
        <v>1.5</v>
      </c>
      <c r="CR363" s="8">
        <f t="shared" si="757"/>
        <v>2.05</v>
      </c>
      <c r="CS363" s="9">
        <v>1.15</v>
      </c>
      <c r="CT363" s="17">
        <v>1.085</v>
      </c>
      <c r="CU363" s="18">
        <f t="shared" si="758"/>
        <v>0</v>
      </c>
      <c r="CV363" s="28">
        <f t="shared" si="759"/>
        <v>12</v>
      </c>
      <c r="DB363" s="11">
        <f>_xlfn.RANK.EQ(DO363,DO360:DO363,0)</f>
        <v>4</v>
      </c>
      <c r="DC363" s="11">
        <v>0</v>
      </c>
      <c r="DD363" s="11">
        <v>1.8</v>
      </c>
      <c r="DE363" s="12">
        <v>1.35</v>
      </c>
      <c r="DF363" s="13">
        <f t="shared" si="760"/>
        <v>0</v>
      </c>
      <c r="DG363" s="11">
        <v>0</v>
      </c>
      <c r="DH363" s="11">
        <v>0.2</v>
      </c>
      <c r="DI363" s="31">
        <f t="shared" si="761"/>
        <v>1.2</v>
      </c>
      <c r="DJ363" s="28">
        <v>0.7</v>
      </c>
      <c r="DK363" s="28">
        <v>1.5</v>
      </c>
      <c r="DL363" s="8">
        <f t="shared" si="762"/>
        <v>2.05</v>
      </c>
      <c r="DM363" s="9">
        <v>1.15</v>
      </c>
      <c r="DN363" s="17">
        <v>1.085</v>
      </c>
      <c r="DO363" s="18">
        <f t="shared" si="763"/>
        <v>0</v>
      </c>
      <c r="DP363" s="28">
        <f t="shared" si="764"/>
        <v>12</v>
      </c>
      <c r="DV363" s="11">
        <f>_xlfn.RANK.EQ(EI363,EI360:EI363,0)</f>
        <v>4</v>
      </c>
      <c r="DW363" s="11">
        <v>0</v>
      </c>
      <c r="DX363" s="11">
        <v>1.8</v>
      </c>
      <c r="DY363" s="12">
        <v>1.35</v>
      </c>
      <c r="DZ363" s="13">
        <f t="shared" si="765"/>
        <v>0</v>
      </c>
      <c r="EA363" s="11">
        <v>0</v>
      </c>
      <c r="EB363" s="11">
        <v>0.2</v>
      </c>
      <c r="EC363" s="31">
        <f t="shared" si="766"/>
        <v>1.2</v>
      </c>
      <c r="ED363" s="28">
        <v>0.7</v>
      </c>
      <c r="EE363" s="28">
        <v>1.5</v>
      </c>
      <c r="EF363" s="8">
        <f t="shared" si="767"/>
        <v>2.05</v>
      </c>
      <c r="EG363" s="9">
        <v>1.15</v>
      </c>
      <c r="EH363" s="17">
        <v>1.2</v>
      </c>
      <c r="EI363" s="18">
        <f t="shared" si="768"/>
        <v>0</v>
      </c>
      <c r="EJ363" s="28">
        <f t="shared" si="769"/>
        <v>12</v>
      </c>
    </row>
    <row r="364" s="1" customFormat="1" customHeight="1" spans="6:140">
      <c r="F364" s="32" t="s">
        <v>42</v>
      </c>
      <c r="G364" s="33">
        <f>LARGE(S360:S363,1)/1</f>
        <v>58933.4896284239</v>
      </c>
      <c r="H364" s="32" t="s">
        <v>43</v>
      </c>
      <c r="I364" s="33">
        <f>LARGE(S360:S363,2)/2</f>
        <v>23565.1330877632</v>
      </c>
      <c r="J364" s="32" t="s">
        <v>44</v>
      </c>
      <c r="K364" s="33">
        <f>LARGE(S360:S363,3)/12</f>
        <v>3834.53413884137</v>
      </c>
      <c r="L364" s="32" t="s">
        <v>45</v>
      </c>
      <c r="M364" s="34">
        <f>LARGE(S360:S363,4)/12</f>
        <v>0</v>
      </c>
      <c r="N364" s="35" t="s">
        <v>46</v>
      </c>
      <c r="O364" s="36">
        <f>G364+I364+K364+M364</f>
        <v>86333.1568550285</v>
      </c>
      <c r="P364" s="35" t="s">
        <v>47</v>
      </c>
      <c r="Q364" s="35">
        <v>6.7</v>
      </c>
      <c r="R364" s="35"/>
      <c r="S364" s="35" t="s">
        <v>48</v>
      </c>
      <c r="T364" s="36">
        <f>O364*Q364</f>
        <v>578432.150928691</v>
      </c>
      <c r="Z364" s="32" t="s">
        <v>42</v>
      </c>
      <c r="AA364" s="33">
        <f>LARGE(AM360:AM363,1)/1</f>
        <v>66482.1848471046</v>
      </c>
      <c r="AB364" s="32" t="s">
        <v>43</v>
      </c>
      <c r="AC364" s="33">
        <f>LARGE(AM360:AM363,2)/2</f>
        <v>29466.744814212</v>
      </c>
      <c r="AD364" s="32" t="s">
        <v>44</v>
      </c>
      <c r="AE364" s="33">
        <f>LARGE(AM360:AM363,3)/12</f>
        <v>3834.53413884137</v>
      </c>
      <c r="AF364" s="32" t="s">
        <v>45</v>
      </c>
      <c r="AG364" s="34">
        <f>LARGE(AM360:AM363,4)/12</f>
        <v>0</v>
      </c>
      <c r="AH364" s="35" t="s">
        <v>46</v>
      </c>
      <c r="AI364" s="36">
        <f>AA364+AC364+AE364+AG364</f>
        <v>99783.463800158</v>
      </c>
      <c r="AJ364" s="35" t="s">
        <v>47</v>
      </c>
      <c r="AK364" s="35">
        <v>6.7</v>
      </c>
      <c r="AL364" s="35"/>
      <c r="AM364" s="35" t="s">
        <v>48</v>
      </c>
      <c r="AN364" s="36">
        <f>AI364*AK364</f>
        <v>668549.207461058</v>
      </c>
      <c r="AT364" s="32" t="s">
        <v>42</v>
      </c>
      <c r="AU364" s="33">
        <f>LARGE(BG360:BG363,1)/1</f>
        <v>59817.4919728503</v>
      </c>
      <c r="AV364" s="32" t="s">
        <v>43</v>
      </c>
      <c r="AW364" s="33">
        <f>LARGE(BG360:BG363,2)/2</f>
        <v>25180.1635839868</v>
      </c>
      <c r="AX364" s="32" t="s">
        <v>44</v>
      </c>
      <c r="AY364" s="33">
        <f>LARGE(BG360:BG363,3)/12</f>
        <v>3892.05215092399</v>
      </c>
      <c r="AZ364" s="32" t="s">
        <v>45</v>
      </c>
      <c r="BA364" s="34">
        <f>LARGE(BG360:BG363,4)/12</f>
        <v>0</v>
      </c>
      <c r="BB364" s="35" t="s">
        <v>46</v>
      </c>
      <c r="BC364" s="36">
        <f>AU364+AW364+AY364+BA364</f>
        <v>88889.7077077611</v>
      </c>
      <c r="BD364" s="35" t="s">
        <v>47</v>
      </c>
      <c r="BE364" s="35">
        <v>6.7</v>
      </c>
      <c r="BF364" s="35"/>
      <c r="BG364" s="35" t="s">
        <v>48</v>
      </c>
      <c r="BH364" s="36">
        <f>BC364*BE364</f>
        <v>595561.041641999</v>
      </c>
      <c r="BN364" s="32" t="s">
        <v>42</v>
      </c>
      <c r="BO364" s="33">
        <f>LARGE(CA360:CA363,1)/1</f>
        <v>68677.3805525389</v>
      </c>
      <c r="BP364" s="32" t="s">
        <v>43</v>
      </c>
      <c r="BQ364" s="33">
        <f>LARGE(CA360:CA363,2)/2</f>
        <v>29908.7459864252</v>
      </c>
      <c r="BR364" s="32" t="s">
        <v>44</v>
      </c>
      <c r="BS364" s="33">
        <f>LARGE(CA360:CA363,3)/12</f>
        <v>3892.05215092399</v>
      </c>
      <c r="BT364" s="32" t="s">
        <v>45</v>
      </c>
      <c r="BU364" s="34">
        <f>LARGE(CA360:CA363,4)/12</f>
        <v>0</v>
      </c>
      <c r="BV364" s="35" t="s">
        <v>46</v>
      </c>
      <c r="BW364" s="36">
        <f>BO364+BQ364+BS364+BU364</f>
        <v>102478.178689888</v>
      </c>
      <c r="BX364" s="35" t="s">
        <v>47</v>
      </c>
      <c r="BY364" s="35">
        <v>6.7</v>
      </c>
      <c r="BZ364" s="35"/>
      <c r="CA364" s="35" t="s">
        <v>48</v>
      </c>
      <c r="CB364" s="36">
        <f>BW364*BY364</f>
        <v>686603.79722225</v>
      </c>
      <c r="CH364" s="32" t="s">
        <v>42</v>
      </c>
      <c r="CI364" s="33">
        <f>LARGE(CU360:CU363,1)/1</f>
        <v>63942.83624684</v>
      </c>
      <c r="CJ364" s="32" t="s">
        <v>43</v>
      </c>
      <c r="CK364" s="33">
        <f>LARGE(CU360:CU363,2)/2</f>
        <v>26916.726589779</v>
      </c>
      <c r="CL364" s="32" t="s">
        <v>44</v>
      </c>
      <c r="CM364" s="33">
        <f>LARGE(CU360:CU363,3)/12</f>
        <v>4160.46954064289</v>
      </c>
      <c r="CN364" s="32" t="s">
        <v>45</v>
      </c>
      <c r="CO364" s="34">
        <f>LARGE(CU360:CU363,4)/12</f>
        <v>0</v>
      </c>
      <c r="CP364" s="35" t="s">
        <v>46</v>
      </c>
      <c r="CQ364" s="36">
        <f>CI364+CK364+CM364+CO364</f>
        <v>95020.0323772619</v>
      </c>
      <c r="CR364" s="35" t="s">
        <v>47</v>
      </c>
      <c r="CS364" s="35">
        <v>6.7</v>
      </c>
      <c r="CT364" s="35"/>
      <c r="CU364" s="35" t="s">
        <v>48</v>
      </c>
      <c r="CV364" s="36">
        <f>CQ364*CS364</f>
        <v>636634.216927655</v>
      </c>
      <c r="DB364" s="32" t="s">
        <v>42</v>
      </c>
      <c r="DC364" s="33">
        <f>LARGE(DO360:DO363,1)/1</f>
        <v>73413.7516251278</v>
      </c>
      <c r="DD364" s="32" t="s">
        <v>43</v>
      </c>
      <c r="DE364" s="33">
        <f>LARGE(DO360:DO363,2)/2</f>
        <v>31971.41812342</v>
      </c>
      <c r="DF364" s="32" t="s">
        <v>44</v>
      </c>
      <c r="DG364" s="33">
        <f>LARGE(DO360:DO363,3)/12</f>
        <v>4160.46954064289</v>
      </c>
      <c r="DH364" s="32" t="s">
        <v>45</v>
      </c>
      <c r="DI364" s="34">
        <f>LARGE(DO360:DO363,4)/12</f>
        <v>0</v>
      </c>
      <c r="DJ364" s="35" t="s">
        <v>46</v>
      </c>
      <c r="DK364" s="36">
        <f>DC364+DE364+DG364+DI364</f>
        <v>109545.639289191</v>
      </c>
      <c r="DL364" s="35" t="s">
        <v>47</v>
      </c>
      <c r="DM364" s="35">
        <v>6.7</v>
      </c>
      <c r="DN364" s="35"/>
      <c r="DO364" s="35" t="s">
        <v>48</v>
      </c>
      <c r="DP364" s="36">
        <f>DK364*DM364</f>
        <v>733955.783237578</v>
      </c>
      <c r="DV364" s="32" t="s">
        <v>42</v>
      </c>
      <c r="DW364" s="33">
        <f>LARGE(EI360:EI363,1)/1</f>
        <v>98207.5191706413</v>
      </c>
      <c r="DX364" s="32" t="s">
        <v>43</v>
      </c>
      <c r="DY364" s="33">
        <f>LARGE(EI360:EI363,2)/2</f>
        <v>35634.4278640812</v>
      </c>
      <c r="DZ364" s="32" t="s">
        <v>44</v>
      </c>
      <c r="EA364" s="33">
        <f>LARGE(EI360:EI363,3)/12</f>
        <v>5836.49664734499</v>
      </c>
      <c r="EB364" s="32" t="s">
        <v>45</v>
      </c>
      <c r="EC364" s="34">
        <f>LARGE(EI360:EI363,4)/12</f>
        <v>0</v>
      </c>
      <c r="ED364" s="35" t="s">
        <v>46</v>
      </c>
      <c r="EE364" s="36">
        <f>DW364+DY364+EA364+EC364</f>
        <v>139678.443682068</v>
      </c>
      <c r="EF364" s="35" t="s">
        <v>47</v>
      </c>
      <c r="EG364" s="35">
        <v>6.7</v>
      </c>
      <c r="EH364" s="35"/>
      <c r="EI364" s="35" t="s">
        <v>48</v>
      </c>
      <c r="EJ364" s="36">
        <f>EE364*EG364</f>
        <v>935845.572669853</v>
      </c>
    </row>
    <row r="365" s="1" customFormat="1" customHeight="1" spans="6:140">
      <c r="F365" s="32"/>
      <c r="G365" s="33"/>
      <c r="H365" s="32"/>
      <c r="I365" s="33"/>
      <c r="J365" s="32"/>
      <c r="K365" s="33"/>
      <c r="L365" s="32"/>
      <c r="M365" s="34"/>
      <c r="N365" s="35"/>
      <c r="O365" s="36"/>
      <c r="P365" s="35"/>
      <c r="Q365" s="35"/>
      <c r="R365" s="35"/>
      <c r="S365" s="35"/>
      <c r="T365" s="36"/>
      <c r="U365" s="1"/>
      <c r="V365" s="1"/>
      <c r="W365" s="1"/>
      <c r="X365" s="1"/>
      <c r="Y365" s="1"/>
      <c r="Z365" s="32"/>
      <c r="AA365" s="33"/>
      <c r="AB365" s="32"/>
      <c r="AC365" s="33"/>
      <c r="AD365" s="32"/>
      <c r="AE365" s="33"/>
      <c r="AF365" s="32"/>
      <c r="AG365" s="34"/>
      <c r="AH365" s="35"/>
      <c r="AI365" s="36"/>
      <c r="AJ365" s="35"/>
      <c r="AK365" s="35"/>
      <c r="AL365" s="35"/>
      <c r="AM365" s="35"/>
      <c r="AN365" s="36"/>
      <c r="AO365" s="1"/>
      <c r="AP365" s="1"/>
      <c r="AQ365" s="1"/>
      <c r="AR365" s="1"/>
      <c r="AS365" s="1"/>
      <c r="AT365" s="32"/>
      <c r="AU365" s="33"/>
      <c r="AV365" s="32"/>
      <c r="AW365" s="33"/>
      <c r="AX365" s="32"/>
      <c r="AY365" s="33"/>
      <c r="AZ365" s="32"/>
      <c r="BA365" s="34"/>
      <c r="BB365" s="35"/>
      <c r="BC365" s="36"/>
      <c r="BD365" s="35"/>
      <c r="BE365" s="35"/>
      <c r="BF365" s="35"/>
      <c r="BG365" s="35"/>
      <c r="BH365" s="36"/>
      <c r="BI365" s="1"/>
      <c r="BJ365" s="1"/>
      <c r="BK365" s="1"/>
      <c r="BL365" s="1"/>
      <c r="BM365" s="1"/>
      <c r="BN365" s="32"/>
      <c r="BO365" s="33"/>
      <c r="BP365" s="32"/>
      <c r="BQ365" s="33"/>
      <c r="BR365" s="32"/>
      <c r="BS365" s="33"/>
      <c r="BT365" s="32"/>
      <c r="BU365" s="34"/>
      <c r="BV365" s="35"/>
      <c r="BW365" s="36"/>
      <c r="BX365" s="35"/>
      <c r="BY365" s="35"/>
      <c r="BZ365" s="35"/>
      <c r="CA365" s="35"/>
      <c r="CB365" s="36"/>
      <c r="CC365" s="1"/>
      <c r="CD365" s="1"/>
      <c r="CE365" s="1"/>
      <c r="CF365" s="1"/>
      <c r="CG365" s="1"/>
      <c r="CH365" s="32"/>
      <c r="CI365" s="33"/>
      <c r="CJ365" s="32"/>
      <c r="CK365" s="33"/>
      <c r="CL365" s="32"/>
      <c r="CM365" s="33"/>
      <c r="CN365" s="32"/>
      <c r="CO365" s="34"/>
      <c r="CP365" s="35"/>
      <c r="CQ365" s="36"/>
      <c r="CR365" s="35"/>
      <c r="CS365" s="35"/>
      <c r="CT365" s="35"/>
      <c r="CU365" s="35"/>
      <c r="CV365" s="36"/>
      <c r="CW365" s="1"/>
      <c r="CX365" s="1"/>
      <c r="CY365" s="1"/>
      <c r="CZ365" s="1"/>
      <c r="DA365" s="1"/>
      <c r="DB365" s="32"/>
      <c r="DC365" s="33"/>
      <c r="DD365" s="32"/>
      <c r="DE365" s="33"/>
      <c r="DF365" s="32"/>
      <c r="DG365" s="33"/>
      <c r="DH365" s="32"/>
      <c r="DI365" s="34"/>
      <c r="DJ365" s="35"/>
      <c r="DK365" s="36"/>
      <c r="DL365" s="35"/>
      <c r="DM365" s="35"/>
      <c r="DN365" s="35"/>
      <c r="DO365" s="35"/>
      <c r="DP365" s="36"/>
      <c r="DQ365" s="1"/>
      <c r="DR365" s="1"/>
      <c r="DS365" s="1"/>
      <c r="DT365" s="1"/>
      <c r="DU365" s="1"/>
      <c r="DV365" s="32"/>
      <c r="DW365" s="33"/>
      <c r="DX365" s="32"/>
      <c r="DY365" s="33"/>
      <c r="DZ365" s="32"/>
      <c r="EA365" s="33"/>
      <c r="EB365" s="32"/>
      <c r="EC365" s="34"/>
      <c r="ED365" s="35"/>
      <c r="EE365" s="36"/>
      <c r="EF365" s="35"/>
      <c r="EG365" s="35"/>
      <c r="EH365" s="35"/>
      <c r="EI365" s="35"/>
      <c r="EJ365" s="36"/>
    </row>
    <row r="366" s="1" customFormat="1" customHeight="1" spans="6:140">
      <c r="F366" s="3" t="s">
        <v>50</v>
      </c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1"/>
      <c r="U366" s="1"/>
      <c r="V366" s="1"/>
      <c r="W366" s="1"/>
      <c r="X366" s="1"/>
      <c r="Y366" s="1"/>
      <c r="Z366" s="3" t="s">
        <v>50</v>
      </c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1"/>
      <c r="AO366" s="1"/>
      <c r="AP366" s="1"/>
      <c r="AQ366" s="1"/>
      <c r="AR366" s="1"/>
      <c r="AS366" s="1"/>
      <c r="AT366" s="3" t="s">
        <v>50</v>
      </c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1"/>
      <c r="BI366" s="1"/>
      <c r="BJ366" s="1"/>
      <c r="BK366" s="1"/>
      <c r="BL366" s="1"/>
      <c r="BM366" s="1"/>
      <c r="BN366" s="3" t="s">
        <v>50</v>
      </c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1"/>
      <c r="CC366" s="1"/>
      <c r="CD366" s="1"/>
      <c r="CE366" s="1"/>
      <c r="CF366" s="1"/>
      <c r="CG366" s="1"/>
      <c r="CH366" s="3" t="s">
        <v>50</v>
      </c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1"/>
      <c r="CW366" s="1"/>
      <c r="CX366" s="1"/>
      <c r="CY366" s="1"/>
      <c r="CZ366" s="1"/>
      <c r="DA366" s="1"/>
      <c r="DB366" s="3" t="s">
        <v>50</v>
      </c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1"/>
      <c r="DQ366" s="1"/>
      <c r="DR366" s="1"/>
      <c r="DS366" s="1"/>
      <c r="DT366" s="1"/>
      <c r="DU366" s="1"/>
      <c r="DV366" s="3" t="s">
        <v>50</v>
      </c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</row>
    <row r="367" s="1" customFormat="1" customHeight="1" spans="6:140">
      <c r="F367" s="4" t="s">
        <v>8</v>
      </c>
      <c r="G367" s="5"/>
      <c r="H367" s="5"/>
      <c r="I367" s="6"/>
      <c r="J367" s="7" t="s">
        <v>9</v>
      </c>
      <c r="K367" s="7"/>
      <c r="L367" s="7"/>
      <c r="M367" s="7"/>
      <c r="N367" s="8" t="s">
        <v>10</v>
      </c>
      <c r="O367" s="8"/>
      <c r="P367" s="8"/>
      <c r="Q367" s="9" t="s">
        <v>11</v>
      </c>
      <c r="R367" s="10" t="s">
        <v>12</v>
      </c>
      <c r="S367" s="10" t="s">
        <v>13</v>
      </c>
      <c r="Z367" s="4" t="s">
        <v>8</v>
      </c>
      <c r="AA367" s="5"/>
      <c r="AB367" s="5"/>
      <c r="AC367" s="6"/>
      <c r="AD367" s="7" t="s">
        <v>9</v>
      </c>
      <c r="AE367" s="7"/>
      <c r="AF367" s="7"/>
      <c r="AG367" s="7"/>
      <c r="AH367" s="8" t="s">
        <v>10</v>
      </c>
      <c r="AI367" s="8"/>
      <c r="AJ367" s="8"/>
      <c r="AK367" s="9" t="s">
        <v>11</v>
      </c>
      <c r="AL367" s="10" t="s">
        <v>12</v>
      </c>
      <c r="AM367" s="10" t="s">
        <v>13</v>
      </c>
      <c r="AT367" s="4" t="s">
        <v>8</v>
      </c>
      <c r="AU367" s="5"/>
      <c r="AV367" s="5"/>
      <c r="AW367" s="6"/>
      <c r="AX367" s="7" t="s">
        <v>9</v>
      </c>
      <c r="AY367" s="7"/>
      <c r="AZ367" s="7"/>
      <c r="BA367" s="7"/>
      <c r="BB367" s="8" t="s">
        <v>10</v>
      </c>
      <c r="BC367" s="8"/>
      <c r="BD367" s="8"/>
      <c r="BE367" s="9" t="s">
        <v>11</v>
      </c>
      <c r="BF367" s="10" t="s">
        <v>12</v>
      </c>
      <c r="BG367" s="10" t="s">
        <v>13</v>
      </c>
      <c r="BN367" s="4" t="s">
        <v>8</v>
      </c>
      <c r="BO367" s="5"/>
      <c r="BP367" s="5"/>
      <c r="BQ367" s="6"/>
      <c r="BR367" s="7" t="s">
        <v>9</v>
      </c>
      <c r="BS367" s="7"/>
      <c r="BT367" s="7"/>
      <c r="BU367" s="7"/>
      <c r="BV367" s="8" t="s">
        <v>10</v>
      </c>
      <c r="BW367" s="8"/>
      <c r="BX367" s="8"/>
      <c r="BY367" s="9" t="s">
        <v>11</v>
      </c>
      <c r="BZ367" s="10" t="s">
        <v>12</v>
      </c>
      <c r="CA367" s="10" t="s">
        <v>13</v>
      </c>
      <c r="CH367" s="4" t="s">
        <v>8</v>
      </c>
      <c r="CI367" s="5"/>
      <c r="CJ367" s="5"/>
      <c r="CK367" s="6"/>
      <c r="CL367" s="7" t="s">
        <v>9</v>
      </c>
      <c r="CM367" s="7"/>
      <c r="CN367" s="7"/>
      <c r="CO367" s="7"/>
      <c r="CP367" s="8" t="s">
        <v>10</v>
      </c>
      <c r="CQ367" s="8"/>
      <c r="CR367" s="8"/>
      <c r="CS367" s="9" t="s">
        <v>11</v>
      </c>
      <c r="CT367" s="10" t="s">
        <v>12</v>
      </c>
      <c r="CU367" s="10" t="s">
        <v>13</v>
      </c>
      <c r="DB367" s="4" t="s">
        <v>8</v>
      </c>
      <c r="DC367" s="5"/>
      <c r="DD367" s="5"/>
      <c r="DE367" s="6"/>
      <c r="DF367" s="7" t="s">
        <v>9</v>
      </c>
      <c r="DG367" s="7"/>
      <c r="DH367" s="7"/>
      <c r="DI367" s="7"/>
      <c r="DJ367" s="8" t="s">
        <v>10</v>
      </c>
      <c r="DK367" s="8"/>
      <c r="DL367" s="8"/>
      <c r="DM367" s="9" t="s">
        <v>11</v>
      </c>
      <c r="DN367" s="10" t="s">
        <v>12</v>
      </c>
      <c r="DO367" s="10" t="s">
        <v>13</v>
      </c>
      <c r="DV367" s="4" t="s">
        <v>8</v>
      </c>
      <c r="DW367" s="5"/>
      <c r="DX367" s="5"/>
      <c r="DY367" s="6"/>
      <c r="DZ367" s="7" t="s">
        <v>9</v>
      </c>
      <c r="EA367" s="7"/>
      <c r="EB367" s="7"/>
      <c r="EC367" s="7"/>
      <c r="ED367" s="8" t="s">
        <v>10</v>
      </c>
      <c r="EE367" s="8"/>
      <c r="EF367" s="8"/>
      <c r="EG367" s="9" t="s">
        <v>11</v>
      </c>
      <c r="EH367" s="10" t="s">
        <v>12</v>
      </c>
      <c r="EI367" s="10" t="s">
        <v>13</v>
      </c>
    </row>
    <row r="368" s="1" customFormat="1" customHeight="1" spans="6:140">
      <c r="F368" s="11" t="s">
        <v>19</v>
      </c>
      <c r="G368" s="11" t="s">
        <v>20</v>
      </c>
      <c r="H368" s="12" t="s">
        <v>21</v>
      </c>
      <c r="I368" s="13" t="s">
        <v>8</v>
      </c>
      <c r="J368" s="11" t="s">
        <v>22</v>
      </c>
      <c r="K368" s="11" t="s">
        <v>23</v>
      </c>
      <c r="L368" s="11" t="s">
        <v>24</v>
      </c>
      <c r="M368" s="7" t="s">
        <v>25</v>
      </c>
      <c r="N368" s="11" t="s">
        <v>26</v>
      </c>
      <c r="O368" s="11" t="s">
        <v>27</v>
      </c>
      <c r="P368" s="8" t="s">
        <v>28</v>
      </c>
      <c r="Q368" s="9" t="s">
        <v>29</v>
      </c>
      <c r="R368" s="14"/>
      <c r="S368" s="14"/>
      <c r="T368" s="1"/>
      <c r="U368" s="1"/>
      <c r="V368" s="1"/>
      <c r="W368" s="1"/>
      <c r="X368" s="1"/>
      <c r="Y368" s="1"/>
      <c r="Z368" s="11" t="s">
        <v>19</v>
      </c>
      <c r="AA368" s="11" t="s">
        <v>20</v>
      </c>
      <c r="AB368" s="12" t="s">
        <v>21</v>
      </c>
      <c r="AC368" s="13" t="s">
        <v>8</v>
      </c>
      <c r="AD368" s="11" t="s">
        <v>22</v>
      </c>
      <c r="AE368" s="11" t="s">
        <v>23</v>
      </c>
      <c r="AF368" s="11" t="s">
        <v>24</v>
      </c>
      <c r="AG368" s="7" t="s">
        <v>25</v>
      </c>
      <c r="AH368" s="11" t="s">
        <v>26</v>
      </c>
      <c r="AI368" s="11" t="s">
        <v>27</v>
      </c>
      <c r="AJ368" s="8" t="s">
        <v>28</v>
      </c>
      <c r="AK368" s="9" t="s">
        <v>29</v>
      </c>
      <c r="AL368" s="14"/>
      <c r="AM368" s="14"/>
      <c r="AN368" s="1"/>
      <c r="AO368" s="1"/>
      <c r="AP368" s="1"/>
      <c r="AQ368" s="1"/>
      <c r="AR368" s="1"/>
      <c r="AS368" s="1"/>
      <c r="AT368" s="11" t="s">
        <v>19</v>
      </c>
      <c r="AU368" s="11" t="s">
        <v>20</v>
      </c>
      <c r="AV368" s="12" t="s">
        <v>21</v>
      </c>
      <c r="AW368" s="13" t="s">
        <v>8</v>
      </c>
      <c r="AX368" s="11" t="s">
        <v>22</v>
      </c>
      <c r="AY368" s="11" t="s">
        <v>23</v>
      </c>
      <c r="AZ368" s="11" t="s">
        <v>24</v>
      </c>
      <c r="BA368" s="7" t="s">
        <v>25</v>
      </c>
      <c r="BB368" s="11" t="s">
        <v>26</v>
      </c>
      <c r="BC368" s="11" t="s">
        <v>27</v>
      </c>
      <c r="BD368" s="8" t="s">
        <v>28</v>
      </c>
      <c r="BE368" s="9" t="s">
        <v>29</v>
      </c>
      <c r="BF368" s="14"/>
      <c r="BG368" s="14"/>
      <c r="BH368" s="1"/>
      <c r="BI368" s="1"/>
      <c r="BJ368" s="1"/>
      <c r="BK368" s="1"/>
      <c r="BL368" s="1"/>
      <c r="BM368" s="1"/>
      <c r="BN368" s="11" t="s">
        <v>19</v>
      </c>
      <c r="BO368" s="11" t="s">
        <v>20</v>
      </c>
      <c r="BP368" s="12" t="s">
        <v>21</v>
      </c>
      <c r="BQ368" s="13" t="s">
        <v>8</v>
      </c>
      <c r="BR368" s="11" t="s">
        <v>22</v>
      </c>
      <c r="BS368" s="11" t="s">
        <v>23</v>
      </c>
      <c r="BT368" s="11" t="s">
        <v>24</v>
      </c>
      <c r="BU368" s="7" t="s">
        <v>25</v>
      </c>
      <c r="BV368" s="11" t="s">
        <v>26</v>
      </c>
      <c r="BW368" s="11" t="s">
        <v>27</v>
      </c>
      <c r="BX368" s="8" t="s">
        <v>28</v>
      </c>
      <c r="BY368" s="9" t="s">
        <v>29</v>
      </c>
      <c r="BZ368" s="14"/>
      <c r="CA368" s="14"/>
      <c r="CB368" s="1"/>
      <c r="CC368" s="1"/>
      <c r="CD368" s="1"/>
      <c r="CE368" s="1"/>
      <c r="CF368" s="1"/>
      <c r="CG368" s="1"/>
      <c r="CH368" s="11" t="s">
        <v>19</v>
      </c>
      <c r="CI368" s="11" t="s">
        <v>20</v>
      </c>
      <c r="CJ368" s="12" t="s">
        <v>21</v>
      </c>
      <c r="CK368" s="13" t="s">
        <v>8</v>
      </c>
      <c r="CL368" s="11" t="s">
        <v>22</v>
      </c>
      <c r="CM368" s="11" t="s">
        <v>23</v>
      </c>
      <c r="CN368" s="11" t="s">
        <v>24</v>
      </c>
      <c r="CO368" s="7" t="s">
        <v>25</v>
      </c>
      <c r="CP368" s="11" t="s">
        <v>26</v>
      </c>
      <c r="CQ368" s="11" t="s">
        <v>27</v>
      </c>
      <c r="CR368" s="8" t="s">
        <v>28</v>
      </c>
      <c r="CS368" s="9" t="s">
        <v>29</v>
      </c>
      <c r="CT368" s="14"/>
      <c r="CU368" s="14"/>
      <c r="CV368" s="1"/>
      <c r="CW368" s="1"/>
      <c r="CX368" s="1"/>
      <c r="CY368" s="1"/>
      <c r="CZ368" s="1"/>
      <c r="DA368" s="1"/>
      <c r="DB368" s="11" t="s">
        <v>19</v>
      </c>
      <c r="DC368" s="11" t="s">
        <v>20</v>
      </c>
      <c r="DD368" s="12" t="s">
        <v>21</v>
      </c>
      <c r="DE368" s="13" t="s">
        <v>8</v>
      </c>
      <c r="DF368" s="11" t="s">
        <v>22</v>
      </c>
      <c r="DG368" s="11" t="s">
        <v>23</v>
      </c>
      <c r="DH368" s="11" t="s">
        <v>24</v>
      </c>
      <c r="DI368" s="7" t="s">
        <v>25</v>
      </c>
      <c r="DJ368" s="11" t="s">
        <v>26</v>
      </c>
      <c r="DK368" s="11" t="s">
        <v>27</v>
      </c>
      <c r="DL368" s="8" t="s">
        <v>28</v>
      </c>
      <c r="DM368" s="9" t="s">
        <v>29</v>
      </c>
      <c r="DN368" s="14"/>
      <c r="DO368" s="14"/>
      <c r="DP368" s="1"/>
      <c r="DQ368" s="1"/>
      <c r="DR368" s="1"/>
      <c r="DS368" s="1"/>
      <c r="DT368" s="1"/>
      <c r="DU368" s="1"/>
      <c r="DV368" s="11" t="s">
        <v>19</v>
      </c>
      <c r="DW368" s="11" t="s">
        <v>20</v>
      </c>
      <c r="DX368" s="12" t="s">
        <v>21</v>
      </c>
      <c r="DY368" s="13" t="s">
        <v>8</v>
      </c>
      <c r="DZ368" s="11" t="s">
        <v>22</v>
      </c>
      <c r="EA368" s="11" t="s">
        <v>23</v>
      </c>
      <c r="EB368" s="11" t="s">
        <v>24</v>
      </c>
      <c r="EC368" s="7" t="s">
        <v>25</v>
      </c>
      <c r="ED368" s="11" t="s">
        <v>26</v>
      </c>
      <c r="EE368" s="11" t="s">
        <v>27</v>
      </c>
      <c r="EF368" s="8" t="s">
        <v>28</v>
      </c>
      <c r="EG368" s="9" t="s">
        <v>29</v>
      </c>
      <c r="EH368" s="14"/>
      <c r="EI368" s="14"/>
    </row>
    <row r="369" s="1" customFormat="1" customHeight="1" spans="6:139">
      <c r="F369" s="11">
        <v>2536</v>
      </c>
      <c r="G369" s="11">
        <v>0.65</v>
      </c>
      <c r="H369" s="12">
        <v>1.35</v>
      </c>
      <c r="I369" s="13">
        <f t="shared" ref="I369:I377" si="770">F369*G369*H369</f>
        <v>2225.34</v>
      </c>
      <c r="J369" s="11">
        <v>3</v>
      </c>
      <c r="K369" s="11">
        <v>440</v>
      </c>
      <c r="L369" s="11">
        <v>1.73</v>
      </c>
      <c r="M369" s="16">
        <f t="shared" ref="M369:M377" si="771">1+6*K369/(K369+2000)+L369</f>
        <v>3.81196721311475</v>
      </c>
      <c r="N369" s="11">
        <v>0.95</v>
      </c>
      <c r="O369" s="11">
        <v>2.09</v>
      </c>
      <c r="P369" s="8">
        <f t="shared" ref="P369:P377" si="772">1+N369*O369</f>
        <v>2.9855</v>
      </c>
      <c r="Q369" s="9">
        <v>1.15</v>
      </c>
      <c r="R369" s="17">
        <v>1</v>
      </c>
      <c r="S369" s="18">
        <f t="shared" ref="S369:S377" si="773">I369*J369*Q369*P369*M369*R369</f>
        <v>87373.8960426597</v>
      </c>
      <c r="Z369" s="11">
        <v>2536</v>
      </c>
      <c r="AA369" s="11">
        <v>0.65</v>
      </c>
      <c r="AB369" s="12">
        <v>1.35</v>
      </c>
      <c r="AC369" s="13">
        <f t="shared" ref="AC369:AC377" si="774">Z369*AA369*AB369</f>
        <v>2225.34</v>
      </c>
      <c r="AD369" s="11">
        <v>3</v>
      </c>
      <c r="AE369" s="11">
        <v>440</v>
      </c>
      <c r="AF369" s="11">
        <v>1.73</v>
      </c>
      <c r="AG369" s="16">
        <f t="shared" ref="AG369:AG377" si="775">1+6*AE369/(AE369+2000)+AF369</f>
        <v>3.81196721311475</v>
      </c>
      <c r="AH369" s="11">
        <v>0.95</v>
      </c>
      <c r="AI369" s="11">
        <v>2.09</v>
      </c>
      <c r="AJ369" s="8">
        <f t="shared" ref="AJ369:AJ377" si="776">1+AH369*AI369</f>
        <v>2.9855</v>
      </c>
      <c r="AK369" s="9">
        <v>1.15</v>
      </c>
      <c r="AL369" s="17">
        <v>1</v>
      </c>
      <c r="AM369" s="18">
        <f t="shared" ref="AM369:AM377" si="777">AC369*AD369*AK369*AJ369*AG369*AL369</f>
        <v>87373.8960426597</v>
      </c>
      <c r="AT369" s="11">
        <v>2536</v>
      </c>
      <c r="AU369" s="11">
        <v>0.65</v>
      </c>
      <c r="AV369" s="12">
        <v>1.35</v>
      </c>
      <c r="AW369" s="13">
        <f t="shared" ref="AW369:AW377" si="778">AT369*AU369*AV369</f>
        <v>2225.34</v>
      </c>
      <c r="AX369" s="11">
        <v>3</v>
      </c>
      <c r="AY369" s="11">
        <v>440</v>
      </c>
      <c r="AZ369" s="11">
        <v>1.73</v>
      </c>
      <c r="BA369" s="16">
        <f t="shared" ref="BA369:BA377" si="779">1+6*AY369/(AY369+2000)+AZ369</f>
        <v>3.81196721311475</v>
      </c>
      <c r="BB369" s="11">
        <v>0.95</v>
      </c>
      <c r="BC369" s="11">
        <v>2.09</v>
      </c>
      <c r="BD369" s="8">
        <f t="shared" ref="BD369:BD377" si="780">1+BB369*BC369</f>
        <v>2.9855</v>
      </c>
      <c r="BE369" s="9">
        <v>1.15</v>
      </c>
      <c r="BF369" s="17">
        <v>1.015</v>
      </c>
      <c r="BG369" s="18">
        <f t="shared" ref="BG369:BG377" si="781">AW369*AX369*BE369*BD369*BA369*BF369</f>
        <v>88684.5044832996</v>
      </c>
      <c r="BN369" s="11">
        <v>2536</v>
      </c>
      <c r="BO369" s="11">
        <v>0.65</v>
      </c>
      <c r="BP369" s="12">
        <v>1.35</v>
      </c>
      <c r="BQ369" s="13">
        <f t="shared" ref="BQ369:BQ377" si="782">BN369*BO369*BP369</f>
        <v>2225.34</v>
      </c>
      <c r="BR369" s="11">
        <v>3</v>
      </c>
      <c r="BS369" s="11">
        <v>440</v>
      </c>
      <c r="BT369" s="11">
        <v>1.73</v>
      </c>
      <c r="BU369" s="16">
        <f t="shared" ref="BU369:BU377" si="783">1+6*BS369/(BS369+2000)+BT369</f>
        <v>3.81196721311475</v>
      </c>
      <c r="BV369" s="11">
        <v>0.95</v>
      </c>
      <c r="BW369" s="11">
        <v>2.09</v>
      </c>
      <c r="BX369" s="8">
        <f t="shared" ref="BX369:BX377" si="784">1+BV369*BW369</f>
        <v>2.9855</v>
      </c>
      <c r="BY369" s="9">
        <v>1.15</v>
      </c>
      <c r="BZ369" s="17">
        <v>1.015</v>
      </c>
      <c r="CA369" s="18">
        <f t="shared" ref="CA369:CA377" si="785">BQ369*BR369*BY369*BX369*BU369*BZ369</f>
        <v>88684.5044832996</v>
      </c>
      <c r="CH369" s="11">
        <v>2536</v>
      </c>
      <c r="CI369" s="11">
        <v>0.65</v>
      </c>
      <c r="CJ369" s="12">
        <v>1.35</v>
      </c>
      <c r="CK369" s="13">
        <f t="shared" ref="CK369:CK377" si="786">CH369*CI369*CJ369</f>
        <v>2225.34</v>
      </c>
      <c r="CL369" s="11">
        <v>3</v>
      </c>
      <c r="CM369" s="11">
        <v>440</v>
      </c>
      <c r="CN369" s="11">
        <v>1.73</v>
      </c>
      <c r="CO369" s="16">
        <f t="shared" ref="CO369:CO377" si="787">1+6*CM369/(CM369+2000)+CN369</f>
        <v>3.81196721311475</v>
      </c>
      <c r="CP369" s="11">
        <v>0.95</v>
      </c>
      <c r="CQ369" s="11">
        <v>2.09</v>
      </c>
      <c r="CR369" s="8">
        <f t="shared" ref="CR369:CR377" si="788">1+CP369*CQ369</f>
        <v>2.9855</v>
      </c>
      <c r="CS369" s="9">
        <v>1.15</v>
      </c>
      <c r="CT369" s="17">
        <v>1.085</v>
      </c>
      <c r="CU369" s="18">
        <f t="shared" ref="CU369:CU377" si="789">CK369*CL369*CS369*CR369*CO369*CT369</f>
        <v>94800.6772062858</v>
      </c>
      <c r="DB369" s="11">
        <v>2536</v>
      </c>
      <c r="DC369" s="11">
        <v>0.65</v>
      </c>
      <c r="DD369" s="12">
        <v>1.35</v>
      </c>
      <c r="DE369" s="13">
        <f t="shared" ref="DE369:DE377" si="790">DB369*DC369*DD369</f>
        <v>2225.34</v>
      </c>
      <c r="DF369" s="11">
        <v>3</v>
      </c>
      <c r="DG369" s="11">
        <v>440</v>
      </c>
      <c r="DH369" s="11">
        <v>1.73</v>
      </c>
      <c r="DI369" s="16">
        <f t="shared" ref="DI369:DI377" si="791">1+6*DG369/(DG369+2000)+DH369</f>
        <v>3.81196721311475</v>
      </c>
      <c r="DJ369" s="11">
        <v>0.95</v>
      </c>
      <c r="DK369" s="11">
        <v>2.09</v>
      </c>
      <c r="DL369" s="8">
        <f t="shared" ref="DL369:DL377" si="792">1+DJ369*DK369</f>
        <v>2.9855</v>
      </c>
      <c r="DM369" s="9">
        <v>1.15</v>
      </c>
      <c r="DN369" s="17">
        <v>1.085</v>
      </c>
      <c r="DO369" s="18">
        <f t="shared" ref="DO369:DO377" si="793">DE369*DF369*DM369*DL369*DI369*DN369</f>
        <v>94800.6772062858</v>
      </c>
      <c r="DV369" s="11">
        <v>2536</v>
      </c>
      <c r="DW369" s="11">
        <v>0.65</v>
      </c>
      <c r="DX369" s="12">
        <v>1.35</v>
      </c>
      <c r="DY369" s="13">
        <f t="shared" ref="DY369:DY377" si="794">DV369*DW369*DX369</f>
        <v>2225.34</v>
      </c>
      <c r="DZ369" s="11">
        <v>3</v>
      </c>
      <c r="EA369" s="11">
        <v>440</v>
      </c>
      <c r="EB369" s="11">
        <v>1.82</v>
      </c>
      <c r="EC369" s="16">
        <f t="shared" ref="EC369:EC377" si="795">1+6*EA369/(EA369+2000)+EB369</f>
        <v>3.90196721311475</v>
      </c>
      <c r="ED369" s="11">
        <v>0.95</v>
      </c>
      <c r="EE369" s="11">
        <v>2.91</v>
      </c>
      <c r="EF369" s="8">
        <f t="shared" ref="EF369:EF377" si="796">1+ED369*EE369</f>
        <v>3.7645</v>
      </c>
      <c r="EG369" s="9">
        <v>1.15</v>
      </c>
      <c r="EH369" s="17">
        <v>1.2</v>
      </c>
      <c r="EI369" s="18">
        <f t="shared" ref="EI369:EI377" si="797">DY369*DZ369*EG369*EF369*EC369*EH369</f>
        <v>135327.990441653</v>
      </c>
    </row>
    <row r="370" s="1" customFormat="1" customHeight="1" spans="6:139">
      <c r="F370" s="11">
        <v>2536</v>
      </c>
      <c r="G370" s="11">
        <v>0.65</v>
      </c>
      <c r="H370" s="12">
        <v>1.35</v>
      </c>
      <c r="I370" s="13">
        <f t="shared" si="770"/>
        <v>2225.34</v>
      </c>
      <c r="J370" s="11">
        <v>3</v>
      </c>
      <c r="K370" s="11">
        <v>440</v>
      </c>
      <c r="L370" s="11">
        <v>1.73</v>
      </c>
      <c r="M370" s="16">
        <f t="shared" si="771"/>
        <v>3.81196721311475</v>
      </c>
      <c r="N370" s="11">
        <v>0.95</v>
      </c>
      <c r="O370" s="11">
        <v>2.09</v>
      </c>
      <c r="P370" s="8">
        <f t="shared" si="772"/>
        <v>2.9855</v>
      </c>
      <c r="Q370" s="9">
        <v>1.15</v>
      </c>
      <c r="R370" s="17">
        <v>1</v>
      </c>
      <c r="S370" s="18">
        <f t="shared" si="773"/>
        <v>87373.8960426597</v>
      </c>
      <c r="Z370" s="11">
        <v>2536</v>
      </c>
      <c r="AA370" s="11">
        <v>0.65</v>
      </c>
      <c r="AB370" s="12">
        <v>1.35</v>
      </c>
      <c r="AC370" s="13">
        <f t="shared" si="774"/>
        <v>2225.34</v>
      </c>
      <c r="AD370" s="11">
        <v>3</v>
      </c>
      <c r="AE370" s="11">
        <v>440</v>
      </c>
      <c r="AF370" s="11">
        <v>1.73</v>
      </c>
      <c r="AG370" s="16">
        <f t="shared" si="775"/>
        <v>3.81196721311475</v>
      </c>
      <c r="AH370" s="11">
        <v>0.95</v>
      </c>
      <c r="AI370" s="11">
        <v>2.09</v>
      </c>
      <c r="AJ370" s="8">
        <f t="shared" si="776"/>
        <v>2.9855</v>
      </c>
      <c r="AK370" s="9">
        <v>1.15</v>
      </c>
      <c r="AL370" s="17">
        <v>1</v>
      </c>
      <c r="AM370" s="18">
        <f t="shared" si="777"/>
        <v>87373.8960426597</v>
      </c>
      <c r="AT370" s="11">
        <v>2536</v>
      </c>
      <c r="AU370" s="11">
        <v>0.65</v>
      </c>
      <c r="AV370" s="12">
        <v>1.35</v>
      </c>
      <c r="AW370" s="13">
        <f t="shared" si="778"/>
        <v>2225.34</v>
      </c>
      <c r="AX370" s="11">
        <v>3</v>
      </c>
      <c r="AY370" s="11">
        <v>440</v>
      </c>
      <c r="AZ370" s="11">
        <v>1.73</v>
      </c>
      <c r="BA370" s="16">
        <f t="shared" si="779"/>
        <v>3.81196721311475</v>
      </c>
      <c r="BB370" s="11">
        <v>0.95</v>
      </c>
      <c r="BC370" s="11">
        <v>2.09</v>
      </c>
      <c r="BD370" s="8">
        <f t="shared" si="780"/>
        <v>2.9855</v>
      </c>
      <c r="BE370" s="9">
        <v>1.15</v>
      </c>
      <c r="BF370" s="17">
        <v>1.015</v>
      </c>
      <c r="BG370" s="18">
        <f t="shared" si="781"/>
        <v>88684.5044832996</v>
      </c>
      <c r="BN370" s="11">
        <v>2536</v>
      </c>
      <c r="BO370" s="11">
        <v>0.65</v>
      </c>
      <c r="BP370" s="12">
        <v>1.35</v>
      </c>
      <c r="BQ370" s="13">
        <f t="shared" si="782"/>
        <v>2225.34</v>
      </c>
      <c r="BR370" s="11">
        <v>3</v>
      </c>
      <c r="BS370" s="11">
        <v>440</v>
      </c>
      <c r="BT370" s="11">
        <v>1.73</v>
      </c>
      <c r="BU370" s="16">
        <f t="shared" si="783"/>
        <v>3.81196721311475</v>
      </c>
      <c r="BV370" s="11">
        <v>0.95</v>
      </c>
      <c r="BW370" s="11">
        <v>2.09</v>
      </c>
      <c r="BX370" s="8">
        <f t="shared" si="784"/>
        <v>2.9855</v>
      </c>
      <c r="BY370" s="9">
        <v>1.15</v>
      </c>
      <c r="BZ370" s="17">
        <v>1.015</v>
      </c>
      <c r="CA370" s="18">
        <f t="shared" si="785"/>
        <v>88684.5044832996</v>
      </c>
      <c r="CH370" s="11">
        <v>2536</v>
      </c>
      <c r="CI370" s="11">
        <v>0.65</v>
      </c>
      <c r="CJ370" s="12">
        <v>1.35</v>
      </c>
      <c r="CK370" s="13">
        <f t="shared" si="786"/>
        <v>2225.34</v>
      </c>
      <c r="CL370" s="11">
        <v>3</v>
      </c>
      <c r="CM370" s="11">
        <v>440</v>
      </c>
      <c r="CN370" s="11">
        <v>1.73</v>
      </c>
      <c r="CO370" s="16">
        <f t="shared" si="787"/>
        <v>3.81196721311475</v>
      </c>
      <c r="CP370" s="11">
        <v>0.95</v>
      </c>
      <c r="CQ370" s="11">
        <v>2.09</v>
      </c>
      <c r="CR370" s="8">
        <f t="shared" si="788"/>
        <v>2.9855</v>
      </c>
      <c r="CS370" s="9">
        <v>1.15</v>
      </c>
      <c r="CT370" s="17">
        <v>1.085</v>
      </c>
      <c r="CU370" s="18">
        <f t="shared" si="789"/>
        <v>94800.6772062858</v>
      </c>
      <c r="DB370" s="11">
        <v>2536</v>
      </c>
      <c r="DC370" s="11">
        <v>0.65</v>
      </c>
      <c r="DD370" s="12">
        <v>1.35</v>
      </c>
      <c r="DE370" s="13">
        <f t="shared" si="790"/>
        <v>2225.34</v>
      </c>
      <c r="DF370" s="11">
        <v>3</v>
      </c>
      <c r="DG370" s="11">
        <v>440</v>
      </c>
      <c r="DH370" s="11">
        <v>1.73</v>
      </c>
      <c r="DI370" s="16">
        <f t="shared" si="791"/>
        <v>3.81196721311475</v>
      </c>
      <c r="DJ370" s="11">
        <v>0.95</v>
      </c>
      <c r="DK370" s="11">
        <v>2.09</v>
      </c>
      <c r="DL370" s="8">
        <f t="shared" si="792"/>
        <v>2.9855</v>
      </c>
      <c r="DM370" s="9">
        <v>1.15</v>
      </c>
      <c r="DN370" s="17">
        <v>1.085</v>
      </c>
      <c r="DO370" s="18">
        <f t="shared" si="793"/>
        <v>94800.6772062858</v>
      </c>
      <c r="DV370" s="11">
        <v>2536</v>
      </c>
      <c r="DW370" s="11">
        <v>0.65</v>
      </c>
      <c r="DX370" s="12">
        <v>1.35</v>
      </c>
      <c r="DY370" s="13">
        <f t="shared" si="794"/>
        <v>2225.34</v>
      </c>
      <c r="DZ370" s="11">
        <v>3</v>
      </c>
      <c r="EA370" s="11">
        <v>440</v>
      </c>
      <c r="EB370" s="11">
        <v>1.82</v>
      </c>
      <c r="EC370" s="16">
        <f t="shared" si="795"/>
        <v>3.90196721311475</v>
      </c>
      <c r="ED370" s="11">
        <v>0.95</v>
      </c>
      <c r="EE370" s="11">
        <v>2.91</v>
      </c>
      <c r="EF370" s="8">
        <f t="shared" si="796"/>
        <v>3.7645</v>
      </c>
      <c r="EG370" s="9">
        <v>1.15</v>
      </c>
      <c r="EH370" s="17">
        <v>1.2</v>
      </c>
      <c r="EI370" s="18">
        <f t="shared" si="797"/>
        <v>135327.990441653</v>
      </c>
    </row>
    <row r="371" s="1" customFormat="1" customHeight="1" spans="6:139">
      <c r="F371" s="11">
        <v>2536</v>
      </c>
      <c r="G371" s="11">
        <v>0.65</v>
      </c>
      <c r="H371" s="12">
        <v>1.35</v>
      </c>
      <c r="I371" s="13">
        <f t="shared" si="770"/>
        <v>2225.34</v>
      </c>
      <c r="J371" s="11">
        <v>3</v>
      </c>
      <c r="K371" s="11">
        <v>440</v>
      </c>
      <c r="L371" s="11">
        <v>1.73</v>
      </c>
      <c r="M371" s="16">
        <f t="shared" si="771"/>
        <v>3.81196721311475</v>
      </c>
      <c r="N371" s="11">
        <v>0.95</v>
      </c>
      <c r="O371" s="11">
        <v>2.09</v>
      </c>
      <c r="P371" s="8">
        <f t="shared" si="772"/>
        <v>2.9855</v>
      </c>
      <c r="Q371" s="9">
        <v>1.15</v>
      </c>
      <c r="R371" s="17">
        <v>1</v>
      </c>
      <c r="S371" s="18">
        <f t="shared" si="773"/>
        <v>87373.8960426597</v>
      </c>
      <c r="Z371" s="11">
        <v>2536</v>
      </c>
      <c r="AA371" s="11">
        <v>0.65</v>
      </c>
      <c r="AB371" s="12">
        <v>1.35</v>
      </c>
      <c r="AC371" s="13">
        <f t="shared" si="774"/>
        <v>2225.34</v>
      </c>
      <c r="AD371" s="11">
        <v>3</v>
      </c>
      <c r="AE371" s="11">
        <v>440</v>
      </c>
      <c r="AF371" s="11">
        <v>1.73</v>
      </c>
      <c r="AG371" s="16">
        <f t="shared" si="775"/>
        <v>3.81196721311475</v>
      </c>
      <c r="AH371" s="11">
        <v>0.95</v>
      </c>
      <c r="AI371" s="11">
        <v>2.09</v>
      </c>
      <c r="AJ371" s="8">
        <f t="shared" si="776"/>
        <v>2.9855</v>
      </c>
      <c r="AK371" s="9">
        <v>1.15</v>
      </c>
      <c r="AL371" s="17">
        <v>1</v>
      </c>
      <c r="AM371" s="18">
        <f t="shared" si="777"/>
        <v>87373.8960426597</v>
      </c>
      <c r="AT371" s="11">
        <v>2536</v>
      </c>
      <c r="AU371" s="11">
        <v>0.65</v>
      </c>
      <c r="AV371" s="12">
        <v>1.35</v>
      </c>
      <c r="AW371" s="13">
        <f t="shared" si="778"/>
        <v>2225.34</v>
      </c>
      <c r="AX371" s="11">
        <v>3</v>
      </c>
      <c r="AY371" s="11">
        <v>440</v>
      </c>
      <c r="AZ371" s="11">
        <v>1.73</v>
      </c>
      <c r="BA371" s="16">
        <f t="shared" si="779"/>
        <v>3.81196721311475</v>
      </c>
      <c r="BB371" s="11">
        <v>0.95</v>
      </c>
      <c r="BC371" s="11">
        <v>2.09</v>
      </c>
      <c r="BD371" s="8">
        <f t="shared" si="780"/>
        <v>2.9855</v>
      </c>
      <c r="BE371" s="9">
        <v>1.15</v>
      </c>
      <c r="BF371" s="17">
        <v>1.015</v>
      </c>
      <c r="BG371" s="18">
        <f t="shared" si="781"/>
        <v>88684.5044832996</v>
      </c>
      <c r="BN371" s="11">
        <v>2536</v>
      </c>
      <c r="BO371" s="11">
        <v>0.65</v>
      </c>
      <c r="BP371" s="12">
        <v>1.35</v>
      </c>
      <c r="BQ371" s="13">
        <f t="shared" si="782"/>
        <v>2225.34</v>
      </c>
      <c r="BR371" s="11">
        <v>3</v>
      </c>
      <c r="BS371" s="11">
        <v>440</v>
      </c>
      <c r="BT371" s="11">
        <v>1.73</v>
      </c>
      <c r="BU371" s="16">
        <f t="shared" si="783"/>
        <v>3.81196721311475</v>
      </c>
      <c r="BV371" s="11">
        <v>0.95</v>
      </c>
      <c r="BW371" s="11">
        <v>2.09</v>
      </c>
      <c r="BX371" s="8">
        <f t="shared" si="784"/>
        <v>2.9855</v>
      </c>
      <c r="BY371" s="9">
        <v>1.15</v>
      </c>
      <c r="BZ371" s="17">
        <v>1.015</v>
      </c>
      <c r="CA371" s="18">
        <f t="shared" si="785"/>
        <v>88684.5044832996</v>
      </c>
      <c r="CH371" s="11">
        <v>2536</v>
      </c>
      <c r="CI371" s="11">
        <v>0.65</v>
      </c>
      <c r="CJ371" s="12">
        <v>1.35</v>
      </c>
      <c r="CK371" s="13">
        <f t="shared" si="786"/>
        <v>2225.34</v>
      </c>
      <c r="CL371" s="11">
        <v>3</v>
      </c>
      <c r="CM371" s="11">
        <v>440</v>
      </c>
      <c r="CN371" s="11">
        <v>1.73</v>
      </c>
      <c r="CO371" s="16">
        <f t="shared" si="787"/>
        <v>3.81196721311475</v>
      </c>
      <c r="CP371" s="11">
        <v>0.95</v>
      </c>
      <c r="CQ371" s="11">
        <v>2.09</v>
      </c>
      <c r="CR371" s="8">
        <f t="shared" si="788"/>
        <v>2.9855</v>
      </c>
      <c r="CS371" s="9">
        <v>1.15</v>
      </c>
      <c r="CT371" s="17">
        <v>1.085</v>
      </c>
      <c r="CU371" s="18">
        <f t="shared" si="789"/>
        <v>94800.6772062858</v>
      </c>
      <c r="DB371" s="11">
        <v>2536</v>
      </c>
      <c r="DC371" s="11">
        <v>0.65</v>
      </c>
      <c r="DD371" s="12">
        <v>1.35</v>
      </c>
      <c r="DE371" s="13">
        <f t="shared" si="790"/>
        <v>2225.34</v>
      </c>
      <c r="DF371" s="11">
        <v>3</v>
      </c>
      <c r="DG371" s="11">
        <v>440</v>
      </c>
      <c r="DH371" s="11">
        <v>1.73</v>
      </c>
      <c r="DI371" s="16">
        <f t="shared" si="791"/>
        <v>3.81196721311475</v>
      </c>
      <c r="DJ371" s="11">
        <v>0.95</v>
      </c>
      <c r="DK371" s="11">
        <v>2.09</v>
      </c>
      <c r="DL371" s="8">
        <f t="shared" si="792"/>
        <v>2.9855</v>
      </c>
      <c r="DM371" s="9">
        <v>1.15</v>
      </c>
      <c r="DN371" s="17">
        <v>1.085</v>
      </c>
      <c r="DO371" s="18">
        <f t="shared" si="793"/>
        <v>94800.6772062858</v>
      </c>
      <c r="DV371" s="11">
        <v>2536</v>
      </c>
      <c r="DW371" s="11">
        <v>0.65</v>
      </c>
      <c r="DX371" s="12">
        <v>1.35</v>
      </c>
      <c r="DY371" s="13">
        <f t="shared" si="794"/>
        <v>2225.34</v>
      </c>
      <c r="DZ371" s="11">
        <v>3</v>
      </c>
      <c r="EA371" s="11">
        <v>440</v>
      </c>
      <c r="EB371" s="11">
        <v>1.82</v>
      </c>
      <c r="EC371" s="16">
        <f t="shared" si="795"/>
        <v>3.90196721311475</v>
      </c>
      <c r="ED371" s="11">
        <v>0.95</v>
      </c>
      <c r="EE371" s="11">
        <v>2.91</v>
      </c>
      <c r="EF371" s="8">
        <f t="shared" si="796"/>
        <v>3.7645</v>
      </c>
      <c r="EG371" s="9">
        <v>1.15</v>
      </c>
      <c r="EH371" s="17">
        <v>1.2</v>
      </c>
      <c r="EI371" s="18">
        <f t="shared" si="797"/>
        <v>135327.990441653</v>
      </c>
    </row>
    <row r="372" s="1" customFormat="1" customHeight="1" spans="6:139">
      <c r="F372" s="11">
        <v>2536</v>
      </c>
      <c r="G372" s="11">
        <v>0.65</v>
      </c>
      <c r="H372" s="12">
        <v>1.35</v>
      </c>
      <c r="I372" s="13">
        <f t="shared" si="770"/>
        <v>2225.34</v>
      </c>
      <c r="J372" s="11">
        <v>3</v>
      </c>
      <c r="K372" s="11">
        <v>440</v>
      </c>
      <c r="L372" s="11">
        <v>1.73</v>
      </c>
      <c r="M372" s="16">
        <f t="shared" si="771"/>
        <v>3.81196721311475</v>
      </c>
      <c r="N372" s="11">
        <v>0.95</v>
      </c>
      <c r="O372" s="11">
        <v>2.09</v>
      </c>
      <c r="P372" s="8">
        <f t="shared" si="772"/>
        <v>2.9855</v>
      </c>
      <c r="Q372" s="9">
        <v>1.15</v>
      </c>
      <c r="R372" s="17">
        <v>1</v>
      </c>
      <c r="S372" s="18">
        <f t="shared" si="773"/>
        <v>87373.8960426597</v>
      </c>
      <c r="Z372" s="11">
        <v>2536</v>
      </c>
      <c r="AA372" s="11">
        <v>0.65</v>
      </c>
      <c r="AB372" s="12">
        <v>1.35</v>
      </c>
      <c r="AC372" s="13">
        <f t="shared" si="774"/>
        <v>2225.34</v>
      </c>
      <c r="AD372" s="11">
        <v>3</v>
      </c>
      <c r="AE372" s="11">
        <v>440</v>
      </c>
      <c r="AF372" s="11">
        <v>1.73</v>
      </c>
      <c r="AG372" s="16">
        <f t="shared" si="775"/>
        <v>3.81196721311475</v>
      </c>
      <c r="AH372" s="11">
        <v>0.95</v>
      </c>
      <c r="AI372" s="11">
        <v>2.09</v>
      </c>
      <c r="AJ372" s="8">
        <f t="shared" si="776"/>
        <v>2.9855</v>
      </c>
      <c r="AK372" s="9">
        <v>1.15</v>
      </c>
      <c r="AL372" s="17">
        <v>1</v>
      </c>
      <c r="AM372" s="18">
        <f t="shared" si="777"/>
        <v>87373.8960426597</v>
      </c>
      <c r="AT372" s="11">
        <v>2536</v>
      </c>
      <c r="AU372" s="11">
        <v>0.65</v>
      </c>
      <c r="AV372" s="12">
        <v>1.35</v>
      </c>
      <c r="AW372" s="13">
        <f t="shared" si="778"/>
        <v>2225.34</v>
      </c>
      <c r="AX372" s="11">
        <v>3</v>
      </c>
      <c r="AY372" s="11">
        <v>440</v>
      </c>
      <c r="AZ372" s="11">
        <v>1.73</v>
      </c>
      <c r="BA372" s="16">
        <f t="shared" si="779"/>
        <v>3.81196721311475</v>
      </c>
      <c r="BB372" s="11">
        <v>0.95</v>
      </c>
      <c r="BC372" s="11">
        <v>2.09</v>
      </c>
      <c r="BD372" s="8">
        <f t="shared" si="780"/>
        <v>2.9855</v>
      </c>
      <c r="BE372" s="9">
        <v>1.15</v>
      </c>
      <c r="BF372" s="17">
        <v>1.015</v>
      </c>
      <c r="BG372" s="18">
        <f t="shared" si="781"/>
        <v>88684.5044832996</v>
      </c>
      <c r="BN372" s="11">
        <v>2536</v>
      </c>
      <c r="BO372" s="11">
        <v>0.65</v>
      </c>
      <c r="BP372" s="12">
        <v>1.35</v>
      </c>
      <c r="BQ372" s="13">
        <f t="shared" si="782"/>
        <v>2225.34</v>
      </c>
      <c r="BR372" s="11">
        <v>3</v>
      </c>
      <c r="BS372" s="11">
        <v>440</v>
      </c>
      <c r="BT372" s="11">
        <v>1.73</v>
      </c>
      <c r="BU372" s="16">
        <f t="shared" si="783"/>
        <v>3.81196721311475</v>
      </c>
      <c r="BV372" s="11">
        <v>0.95</v>
      </c>
      <c r="BW372" s="11">
        <v>2.09</v>
      </c>
      <c r="BX372" s="8">
        <f t="shared" si="784"/>
        <v>2.9855</v>
      </c>
      <c r="BY372" s="9">
        <v>1.15</v>
      </c>
      <c r="BZ372" s="17">
        <v>1.015</v>
      </c>
      <c r="CA372" s="18">
        <f t="shared" si="785"/>
        <v>88684.5044832996</v>
      </c>
      <c r="CH372" s="11">
        <v>2536</v>
      </c>
      <c r="CI372" s="11">
        <v>0.65</v>
      </c>
      <c r="CJ372" s="12">
        <v>1.35</v>
      </c>
      <c r="CK372" s="13">
        <f t="shared" si="786"/>
        <v>2225.34</v>
      </c>
      <c r="CL372" s="11">
        <v>3</v>
      </c>
      <c r="CM372" s="11">
        <v>440</v>
      </c>
      <c r="CN372" s="11">
        <v>1.73</v>
      </c>
      <c r="CO372" s="16">
        <f t="shared" si="787"/>
        <v>3.81196721311475</v>
      </c>
      <c r="CP372" s="11">
        <v>0.95</v>
      </c>
      <c r="CQ372" s="11">
        <v>2.09</v>
      </c>
      <c r="CR372" s="8">
        <f t="shared" si="788"/>
        <v>2.9855</v>
      </c>
      <c r="CS372" s="9">
        <v>1.15</v>
      </c>
      <c r="CT372" s="17">
        <v>1.085</v>
      </c>
      <c r="CU372" s="18">
        <f t="shared" si="789"/>
        <v>94800.6772062858</v>
      </c>
      <c r="DB372" s="11">
        <v>2536</v>
      </c>
      <c r="DC372" s="11">
        <v>0.65</v>
      </c>
      <c r="DD372" s="12">
        <v>1.35</v>
      </c>
      <c r="DE372" s="13">
        <f t="shared" si="790"/>
        <v>2225.34</v>
      </c>
      <c r="DF372" s="11">
        <v>3</v>
      </c>
      <c r="DG372" s="11">
        <v>440</v>
      </c>
      <c r="DH372" s="11">
        <v>1.73</v>
      </c>
      <c r="DI372" s="16">
        <f t="shared" si="791"/>
        <v>3.81196721311475</v>
      </c>
      <c r="DJ372" s="11">
        <v>0.95</v>
      </c>
      <c r="DK372" s="11">
        <v>2.09</v>
      </c>
      <c r="DL372" s="8">
        <f t="shared" si="792"/>
        <v>2.9855</v>
      </c>
      <c r="DM372" s="9">
        <v>1.15</v>
      </c>
      <c r="DN372" s="17">
        <v>1.085</v>
      </c>
      <c r="DO372" s="18">
        <f t="shared" si="793"/>
        <v>94800.6772062858</v>
      </c>
      <c r="DV372" s="11">
        <v>2536</v>
      </c>
      <c r="DW372" s="11">
        <v>0.65</v>
      </c>
      <c r="DX372" s="12">
        <v>1.35</v>
      </c>
      <c r="DY372" s="13">
        <f t="shared" si="794"/>
        <v>2225.34</v>
      </c>
      <c r="DZ372" s="11">
        <v>3</v>
      </c>
      <c r="EA372" s="11">
        <v>440</v>
      </c>
      <c r="EB372" s="11">
        <v>1.82</v>
      </c>
      <c r="EC372" s="16">
        <f t="shared" si="795"/>
        <v>3.90196721311475</v>
      </c>
      <c r="ED372" s="11">
        <v>0.95</v>
      </c>
      <c r="EE372" s="11">
        <v>2.91</v>
      </c>
      <c r="EF372" s="8">
        <f t="shared" si="796"/>
        <v>3.7645</v>
      </c>
      <c r="EG372" s="9">
        <v>1.15</v>
      </c>
      <c r="EH372" s="17">
        <v>1.2</v>
      </c>
      <c r="EI372" s="18">
        <f t="shared" si="797"/>
        <v>135327.990441653</v>
      </c>
    </row>
    <row r="373" s="1" customFormat="1" customHeight="1" spans="6:139">
      <c r="F373" s="11">
        <v>2536</v>
      </c>
      <c r="G373" s="11">
        <v>0.65</v>
      </c>
      <c r="H373" s="12">
        <v>1.35</v>
      </c>
      <c r="I373" s="13">
        <f t="shared" si="770"/>
        <v>2225.34</v>
      </c>
      <c r="J373" s="11">
        <v>3</v>
      </c>
      <c r="K373" s="11">
        <v>440</v>
      </c>
      <c r="L373" s="11">
        <v>1.73</v>
      </c>
      <c r="M373" s="16">
        <f t="shared" si="771"/>
        <v>3.81196721311475</v>
      </c>
      <c r="N373" s="11">
        <v>0.95</v>
      </c>
      <c r="O373" s="11">
        <v>2.09</v>
      </c>
      <c r="P373" s="8">
        <f t="shared" si="772"/>
        <v>2.9855</v>
      </c>
      <c r="Q373" s="9">
        <v>1.15</v>
      </c>
      <c r="R373" s="17">
        <v>1</v>
      </c>
      <c r="S373" s="18">
        <f t="shared" si="773"/>
        <v>87373.8960426597</v>
      </c>
      <c r="Z373" s="11">
        <v>2536</v>
      </c>
      <c r="AA373" s="11">
        <v>0.65</v>
      </c>
      <c r="AB373" s="12">
        <v>1.35</v>
      </c>
      <c r="AC373" s="13">
        <f t="shared" si="774"/>
        <v>2225.34</v>
      </c>
      <c r="AD373" s="11">
        <v>3</v>
      </c>
      <c r="AE373" s="11">
        <v>440</v>
      </c>
      <c r="AF373" s="11">
        <v>1.73</v>
      </c>
      <c r="AG373" s="16">
        <f t="shared" si="775"/>
        <v>3.81196721311475</v>
      </c>
      <c r="AH373" s="11">
        <v>0.95</v>
      </c>
      <c r="AI373" s="11">
        <v>2.09</v>
      </c>
      <c r="AJ373" s="8">
        <f t="shared" si="776"/>
        <v>2.9855</v>
      </c>
      <c r="AK373" s="9">
        <v>1.15</v>
      </c>
      <c r="AL373" s="17">
        <v>1</v>
      </c>
      <c r="AM373" s="18">
        <f t="shared" si="777"/>
        <v>87373.8960426597</v>
      </c>
      <c r="AT373" s="11">
        <v>2536</v>
      </c>
      <c r="AU373" s="11">
        <v>0.65</v>
      </c>
      <c r="AV373" s="12">
        <v>1.35</v>
      </c>
      <c r="AW373" s="13">
        <f t="shared" si="778"/>
        <v>2225.34</v>
      </c>
      <c r="AX373" s="11">
        <v>3</v>
      </c>
      <c r="AY373" s="11">
        <v>440</v>
      </c>
      <c r="AZ373" s="11">
        <v>1.73</v>
      </c>
      <c r="BA373" s="16">
        <f t="shared" si="779"/>
        <v>3.81196721311475</v>
      </c>
      <c r="BB373" s="11">
        <v>0.95</v>
      </c>
      <c r="BC373" s="11">
        <v>2.09</v>
      </c>
      <c r="BD373" s="8">
        <f t="shared" si="780"/>
        <v>2.9855</v>
      </c>
      <c r="BE373" s="9">
        <v>1.15</v>
      </c>
      <c r="BF373" s="17">
        <v>1.015</v>
      </c>
      <c r="BG373" s="18">
        <f t="shared" si="781"/>
        <v>88684.5044832996</v>
      </c>
      <c r="BN373" s="11">
        <v>2536</v>
      </c>
      <c r="BO373" s="11">
        <v>0.65</v>
      </c>
      <c r="BP373" s="12">
        <v>1.35</v>
      </c>
      <c r="BQ373" s="13">
        <f t="shared" si="782"/>
        <v>2225.34</v>
      </c>
      <c r="BR373" s="11">
        <v>3</v>
      </c>
      <c r="BS373" s="11">
        <v>440</v>
      </c>
      <c r="BT373" s="11">
        <v>1.73</v>
      </c>
      <c r="BU373" s="16">
        <f t="shared" si="783"/>
        <v>3.81196721311475</v>
      </c>
      <c r="BV373" s="11">
        <v>0.95</v>
      </c>
      <c r="BW373" s="11">
        <v>2.09</v>
      </c>
      <c r="BX373" s="8">
        <f t="shared" si="784"/>
        <v>2.9855</v>
      </c>
      <c r="BY373" s="9">
        <v>1.15</v>
      </c>
      <c r="BZ373" s="17">
        <v>1.015</v>
      </c>
      <c r="CA373" s="18">
        <f t="shared" si="785"/>
        <v>88684.5044832996</v>
      </c>
      <c r="CH373" s="11">
        <v>2536</v>
      </c>
      <c r="CI373" s="11">
        <v>0.65</v>
      </c>
      <c r="CJ373" s="12">
        <v>1.35</v>
      </c>
      <c r="CK373" s="13">
        <f t="shared" si="786"/>
        <v>2225.34</v>
      </c>
      <c r="CL373" s="11">
        <v>3</v>
      </c>
      <c r="CM373" s="11">
        <v>440</v>
      </c>
      <c r="CN373" s="11">
        <v>1.73</v>
      </c>
      <c r="CO373" s="16">
        <f t="shared" si="787"/>
        <v>3.81196721311475</v>
      </c>
      <c r="CP373" s="11">
        <v>0.95</v>
      </c>
      <c r="CQ373" s="11">
        <v>2.09</v>
      </c>
      <c r="CR373" s="8">
        <f t="shared" si="788"/>
        <v>2.9855</v>
      </c>
      <c r="CS373" s="9">
        <v>1.15</v>
      </c>
      <c r="CT373" s="17">
        <v>1.085</v>
      </c>
      <c r="CU373" s="18">
        <f t="shared" si="789"/>
        <v>94800.6772062858</v>
      </c>
      <c r="DB373" s="11">
        <v>2536</v>
      </c>
      <c r="DC373" s="11">
        <v>0.65</v>
      </c>
      <c r="DD373" s="12">
        <v>1.35</v>
      </c>
      <c r="DE373" s="13">
        <f t="shared" si="790"/>
        <v>2225.34</v>
      </c>
      <c r="DF373" s="11">
        <v>3</v>
      </c>
      <c r="DG373" s="11">
        <v>440</v>
      </c>
      <c r="DH373" s="11">
        <v>1.73</v>
      </c>
      <c r="DI373" s="16">
        <f t="shared" si="791"/>
        <v>3.81196721311475</v>
      </c>
      <c r="DJ373" s="11">
        <v>0.95</v>
      </c>
      <c r="DK373" s="11">
        <v>2.09</v>
      </c>
      <c r="DL373" s="8">
        <f t="shared" si="792"/>
        <v>2.9855</v>
      </c>
      <c r="DM373" s="9">
        <v>1.15</v>
      </c>
      <c r="DN373" s="17">
        <v>1.085</v>
      </c>
      <c r="DO373" s="18">
        <f t="shared" si="793"/>
        <v>94800.6772062858</v>
      </c>
      <c r="DV373" s="11">
        <v>2536</v>
      </c>
      <c r="DW373" s="11">
        <v>0.65</v>
      </c>
      <c r="DX373" s="12">
        <v>1.35</v>
      </c>
      <c r="DY373" s="13">
        <f t="shared" si="794"/>
        <v>2225.34</v>
      </c>
      <c r="DZ373" s="11">
        <v>3</v>
      </c>
      <c r="EA373" s="11">
        <v>440</v>
      </c>
      <c r="EB373" s="11">
        <v>1.82</v>
      </c>
      <c r="EC373" s="16">
        <f t="shared" si="795"/>
        <v>3.90196721311475</v>
      </c>
      <c r="ED373" s="11">
        <v>0.95</v>
      </c>
      <c r="EE373" s="11">
        <v>2.91</v>
      </c>
      <c r="EF373" s="8">
        <f t="shared" si="796"/>
        <v>3.7645</v>
      </c>
      <c r="EG373" s="9">
        <v>1.15</v>
      </c>
      <c r="EH373" s="17">
        <v>1.2</v>
      </c>
      <c r="EI373" s="18">
        <f t="shared" si="797"/>
        <v>135327.990441653</v>
      </c>
    </row>
    <row r="374" s="1" customFormat="1" customHeight="1" spans="6:139">
      <c r="F374" s="11">
        <v>2536</v>
      </c>
      <c r="G374" s="11">
        <v>0.65</v>
      </c>
      <c r="H374" s="12">
        <v>1.35</v>
      </c>
      <c r="I374" s="13">
        <f t="shared" si="770"/>
        <v>2225.34</v>
      </c>
      <c r="J374" s="11">
        <v>3</v>
      </c>
      <c r="K374" s="11">
        <v>190</v>
      </c>
      <c r="L374" s="11">
        <v>1.73</v>
      </c>
      <c r="M374" s="16">
        <f t="shared" si="771"/>
        <v>3.25054794520548</v>
      </c>
      <c r="N374" s="11">
        <v>0.95</v>
      </c>
      <c r="O374" s="11">
        <v>2.09</v>
      </c>
      <c r="P374" s="8">
        <f t="shared" si="772"/>
        <v>2.9855</v>
      </c>
      <c r="Q374" s="9">
        <v>0.9</v>
      </c>
      <c r="R374" s="17">
        <v>1</v>
      </c>
      <c r="S374" s="18">
        <f t="shared" si="773"/>
        <v>58308.7579151412</v>
      </c>
      <c r="Z374" s="11">
        <v>2536</v>
      </c>
      <c r="AA374" s="11">
        <v>0.65</v>
      </c>
      <c r="AB374" s="12">
        <v>1.35</v>
      </c>
      <c r="AC374" s="13">
        <f t="shared" si="774"/>
        <v>2225.34</v>
      </c>
      <c r="AD374" s="11">
        <v>3</v>
      </c>
      <c r="AE374" s="11">
        <v>190</v>
      </c>
      <c r="AF374" s="11">
        <v>1.73</v>
      </c>
      <c r="AG374" s="16">
        <f t="shared" si="775"/>
        <v>3.25054794520548</v>
      </c>
      <c r="AH374" s="11">
        <v>0.95</v>
      </c>
      <c r="AI374" s="11">
        <v>2.09</v>
      </c>
      <c r="AJ374" s="8">
        <f t="shared" si="776"/>
        <v>2.9855</v>
      </c>
      <c r="AK374" s="9">
        <v>0.9</v>
      </c>
      <c r="AL374" s="17">
        <v>1</v>
      </c>
      <c r="AM374" s="18">
        <f t="shared" si="777"/>
        <v>58308.7579151412</v>
      </c>
      <c r="AT374" s="11">
        <v>2536</v>
      </c>
      <c r="AU374" s="11">
        <v>0.65</v>
      </c>
      <c r="AV374" s="12">
        <v>1.35</v>
      </c>
      <c r="AW374" s="13">
        <f t="shared" si="778"/>
        <v>2225.34</v>
      </c>
      <c r="AX374" s="11">
        <v>3</v>
      </c>
      <c r="AY374" s="11">
        <v>190</v>
      </c>
      <c r="AZ374" s="11">
        <v>1.73</v>
      </c>
      <c r="BA374" s="16">
        <f t="shared" si="779"/>
        <v>3.25054794520548</v>
      </c>
      <c r="BB374" s="11">
        <v>0.95</v>
      </c>
      <c r="BC374" s="11">
        <v>2.09</v>
      </c>
      <c r="BD374" s="8">
        <f t="shared" si="780"/>
        <v>2.9855</v>
      </c>
      <c r="BE374" s="9">
        <v>0.9</v>
      </c>
      <c r="BF374" s="17">
        <v>1.015</v>
      </c>
      <c r="BG374" s="18">
        <f t="shared" si="781"/>
        <v>59183.3892838683</v>
      </c>
      <c r="BN374" s="11">
        <v>2536</v>
      </c>
      <c r="BO374" s="11">
        <v>0.65</v>
      </c>
      <c r="BP374" s="12">
        <v>1.35</v>
      </c>
      <c r="BQ374" s="13">
        <f t="shared" si="782"/>
        <v>2225.34</v>
      </c>
      <c r="BR374" s="11">
        <v>3</v>
      </c>
      <c r="BS374" s="11">
        <v>190</v>
      </c>
      <c r="BT374" s="11">
        <v>1.73</v>
      </c>
      <c r="BU374" s="16">
        <f t="shared" si="783"/>
        <v>3.25054794520548</v>
      </c>
      <c r="BV374" s="11">
        <v>0.95</v>
      </c>
      <c r="BW374" s="11">
        <v>2.09</v>
      </c>
      <c r="BX374" s="8">
        <f t="shared" si="784"/>
        <v>2.9855</v>
      </c>
      <c r="BY374" s="9">
        <v>0.9</v>
      </c>
      <c r="BZ374" s="17">
        <v>1.015</v>
      </c>
      <c r="CA374" s="18">
        <f t="shared" si="785"/>
        <v>59183.3892838683</v>
      </c>
      <c r="CH374" s="11">
        <v>2536</v>
      </c>
      <c r="CI374" s="11">
        <v>0.65</v>
      </c>
      <c r="CJ374" s="12">
        <v>1.35</v>
      </c>
      <c r="CK374" s="13">
        <f t="shared" si="786"/>
        <v>2225.34</v>
      </c>
      <c r="CL374" s="11">
        <v>3</v>
      </c>
      <c r="CM374" s="11">
        <v>190</v>
      </c>
      <c r="CN374" s="11">
        <v>1.73</v>
      </c>
      <c r="CO374" s="16">
        <f t="shared" si="787"/>
        <v>3.25054794520548</v>
      </c>
      <c r="CP374" s="11">
        <v>0.95</v>
      </c>
      <c r="CQ374" s="11">
        <v>2.09</v>
      </c>
      <c r="CR374" s="8">
        <f t="shared" si="788"/>
        <v>2.9855</v>
      </c>
      <c r="CS374" s="9">
        <v>0.9</v>
      </c>
      <c r="CT374" s="17">
        <v>1.085</v>
      </c>
      <c r="CU374" s="18">
        <f t="shared" si="789"/>
        <v>63265.0023379282</v>
      </c>
      <c r="DB374" s="11">
        <v>2536</v>
      </c>
      <c r="DC374" s="11">
        <v>0.65</v>
      </c>
      <c r="DD374" s="12">
        <v>1.35</v>
      </c>
      <c r="DE374" s="13">
        <f t="shared" si="790"/>
        <v>2225.34</v>
      </c>
      <c r="DF374" s="11">
        <v>3</v>
      </c>
      <c r="DG374" s="11">
        <v>190</v>
      </c>
      <c r="DH374" s="11">
        <v>1.73</v>
      </c>
      <c r="DI374" s="16">
        <f t="shared" si="791"/>
        <v>3.25054794520548</v>
      </c>
      <c r="DJ374" s="11">
        <v>0.95</v>
      </c>
      <c r="DK374" s="11">
        <v>2.09</v>
      </c>
      <c r="DL374" s="8">
        <f t="shared" si="792"/>
        <v>2.9855</v>
      </c>
      <c r="DM374" s="9">
        <v>0.9</v>
      </c>
      <c r="DN374" s="17">
        <v>1.085</v>
      </c>
      <c r="DO374" s="18">
        <f t="shared" si="793"/>
        <v>63265.0023379282</v>
      </c>
      <c r="DV374" s="11">
        <v>2536</v>
      </c>
      <c r="DW374" s="11">
        <v>0.65</v>
      </c>
      <c r="DX374" s="12">
        <v>1.35</v>
      </c>
      <c r="DY374" s="13">
        <f t="shared" si="794"/>
        <v>2225.34</v>
      </c>
      <c r="DZ374" s="11">
        <v>3</v>
      </c>
      <c r="EA374" s="11">
        <v>190</v>
      </c>
      <c r="EB374" s="11">
        <v>1.82</v>
      </c>
      <c r="EC374" s="16">
        <f t="shared" si="795"/>
        <v>3.34054794520548</v>
      </c>
      <c r="ED374" s="11">
        <v>0.95</v>
      </c>
      <c r="EE374" s="11">
        <v>2.91</v>
      </c>
      <c r="EF374" s="8">
        <f t="shared" si="796"/>
        <v>3.7645</v>
      </c>
      <c r="EG374" s="9">
        <v>0.9</v>
      </c>
      <c r="EH374" s="17">
        <v>1.2</v>
      </c>
      <c r="EI374" s="18">
        <f t="shared" si="797"/>
        <v>90670.580323487</v>
      </c>
    </row>
    <row r="375" s="1" customFormat="1" customHeight="1" spans="6:139">
      <c r="F375" s="11">
        <v>2536</v>
      </c>
      <c r="G375" s="11">
        <v>0.65</v>
      </c>
      <c r="H375" s="12">
        <v>1.35</v>
      </c>
      <c r="I375" s="13">
        <f t="shared" si="770"/>
        <v>2225.34</v>
      </c>
      <c r="J375" s="11">
        <v>3</v>
      </c>
      <c r="K375" s="11">
        <v>190</v>
      </c>
      <c r="L375" s="11">
        <v>1.73</v>
      </c>
      <c r="M375" s="16">
        <f t="shared" si="771"/>
        <v>3.25054794520548</v>
      </c>
      <c r="N375" s="11">
        <v>0.95</v>
      </c>
      <c r="O375" s="11">
        <v>2.09</v>
      </c>
      <c r="P375" s="8">
        <f t="shared" si="772"/>
        <v>2.9855</v>
      </c>
      <c r="Q375" s="9">
        <v>0.9</v>
      </c>
      <c r="R375" s="17">
        <v>1</v>
      </c>
      <c r="S375" s="18">
        <f t="shared" si="773"/>
        <v>58308.7579151412</v>
      </c>
      <c r="Z375" s="11">
        <v>2536</v>
      </c>
      <c r="AA375" s="11">
        <v>0.65</v>
      </c>
      <c r="AB375" s="12">
        <v>1.35</v>
      </c>
      <c r="AC375" s="13">
        <f t="shared" si="774"/>
        <v>2225.34</v>
      </c>
      <c r="AD375" s="11">
        <v>3</v>
      </c>
      <c r="AE375" s="11">
        <v>190</v>
      </c>
      <c r="AF375" s="11">
        <v>1.73</v>
      </c>
      <c r="AG375" s="16">
        <f t="shared" si="775"/>
        <v>3.25054794520548</v>
      </c>
      <c r="AH375" s="11">
        <v>0.95</v>
      </c>
      <c r="AI375" s="11">
        <v>2.09</v>
      </c>
      <c r="AJ375" s="8">
        <f t="shared" si="776"/>
        <v>2.9855</v>
      </c>
      <c r="AK375" s="9">
        <v>0.9</v>
      </c>
      <c r="AL375" s="17">
        <v>1</v>
      </c>
      <c r="AM375" s="18">
        <f t="shared" si="777"/>
        <v>58308.7579151412</v>
      </c>
      <c r="AT375" s="11">
        <v>2536</v>
      </c>
      <c r="AU375" s="11">
        <v>0.65</v>
      </c>
      <c r="AV375" s="12">
        <v>1.35</v>
      </c>
      <c r="AW375" s="13">
        <f t="shared" si="778"/>
        <v>2225.34</v>
      </c>
      <c r="AX375" s="11">
        <v>3</v>
      </c>
      <c r="AY375" s="11">
        <v>190</v>
      </c>
      <c r="AZ375" s="11">
        <v>1.73</v>
      </c>
      <c r="BA375" s="16">
        <f t="shared" si="779"/>
        <v>3.25054794520548</v>
      </c>
      <c r="BB375" s="11">
        <v>0.95</v>
      </c>
      <c r="BC375" s="11">
        <v>2.09</v>
      </c>
      <c r="BD375" s="8">
        <f t="shared" si="780"/>
        <v>2.9855</v>
      </c>
      <c r="BE375" s="9">
        <v>0.9</v>
      </c>
      <c r="BF375" s="17">
        <v>1.015</v>
      </c>
      <c r="BG375" s="18">
        <f t="shared" si="781"/>
        <v>59183.3892838683</v>
      </c>
      <c r="BN375" s="11">
        <v>2536</v>
      </c>
      <c r="BO375" s="11">
        <v>0.65</v>
      </c>
      <c r="BP375" s="12">
        <v>1.35</v>
      </c>
      <c r="BQ375" s="13">
        <f t="shared" si="782"/>
        <v>2225.34</v>
      </c>
      <c r="BR375" s="11">
        <v>3</v>
      </c>
      <c r="BS375" s="11">
        <v>190</v>
      </c>
      <c r="BT375" s="11">
        <v>1.73</v>
      </c>
      <c r="BU375" s="16">
        <f t="shared" si="783"/>
        <v>3.25054794520548</v>
      </c>
      <c r="BV375" s="11">
        <v>0.95</v>
      </c>
      <c r="BW375" s="11">
        <v>2.09</v>
      </c>
      <c r="BX375" s="8">
        <f t="shared" si="784"/>
        <v>2.9855</v>
      </c>
      <c r="BY375" s="9">
        <v>0.9</v>
      </c>
      <c r="BZ375" s="17">
        <v>1.015</v>
      </c>
      <c r="CA375" s="18">
        <f t="shared" si="785"/>
        <v>59183.3892838683</v>
      </c>
      <c r="CH375" s="11">
        <v>2536</v>
      </c>
      <c r="CI375" s="11">
        <v>0.65</v>
      </c>
      <c r="CJ375" s="12">
        <v>1.35</v>
      </c>
      <c r="CK375" s="13">
        <f t="shared" si="786"/>
        <v>2225.34</v>
      </c>
      <c r="CL375" s="11">
        <v>3</v>
      </c>
      <c r="CM375" s="11">
        <v>190</v>
      </c>
      <c r="CN375" s="11">
        <v>1.73</v>
      </c>
      <c r="CO375" s="16">
        <f t="shared" si="787"/>
        <v>3.25054794520548</v>
      </c>
      <c r="CP375" s="11">
        <v>0.95</v>
      </c>
      <c r="CQ375" s="11">
        <v>2.09</v>
      </c>
      <c r="CR375" s="8">
        <f t="shared" si="788"/>
        <v>2.9855</v>
      </c>
      <c r="CS375" s="9">
        <v>0.9</v>
      </c>
      <c r="CT375" s="17">
        <v>1.085</v>
      </c>
      <c r="CU375" s="18">
        <f t="shared" si="789"/>
        <v>63265.0023379282</v>
      </c>
      <c r="DB375" s="11">
        <v>2536</v>
      </c>
      <c r="DC375" s="11">
        <v>0.65</v>
      </c>
      <c r="DD375" s="12">
        <v>1.35</v>
      </c>
      <c r="DE375" s="13">
        <f t="shared" si="790"/>
        <v>2225.34</v>
      </c>
      <c r="DF375" s="11">
        <v>3</v>
      </c>
      <c r="DG375" s="11">
        <v>190</v>
      </c>
      <c r="DH375" s="11">
        <v>1.73</v>
      </c>
      <c r="DI375" s="16">
        <f t="shared" si="791"/>
        <v>3.25054794520548</v>
      </c>
      <c r="DJ375" s="11">
        <v>0.95</v>
      </c>
      <c r="DK375" s="11">
        <v>2.09</v>
      </c>
      <c r="DL375" s="8">
        <f t="shared" si="792"/>
        <v>2.9855</v>
      </c>
      <c r="DM375" s="9">
        <v>0.9</v>
      </c>
      <c r="DN375" s="17">
        <v>1.085</v>
      </c>
      <c r="DO375" s="18">
        <f t="shared" si="793"/>
        <v>63265.0023379282</v>
      </c>
      <c r="DV375" s="11">
        <v>2536</v>
      </c>
      <c r="DW375" s="11">
        <v>0.65</v>
      </c>
      <c r="DX375" s="12">
        <v>1.35</v>
      </c>
      <c r="DY375" s="13">
        <f t="shared" si="794"/>
        <v>2225.34</v>
      </c>
      <c r="DZ375" s="11">
        <v>3</v>
      </c>
      <c r="EA375" s="11">
        <v>190</v>
      </c>
      <c r="EB375" s="11">
        <v>1.82</v>
      </c>
      <c r="EC375" s="16">
        <f t="shared" si="795"/>
        <v>3.34054794520548</v>
      </c>
      <c r="ED375" s="11">
        <v>0.95</v>
      </c>
      <c r="EE375" s="11">
        <v>2.91</v>
      </c>
      <c r="EF375" s="8">
        <f t="shared" si="796"/>
        <v>3.7645</v>
      </c>
      <c r="EG375" s="9">
        <v>0.9</v>
      </c>
      <c r="EH375" s="17">
        <v>1.2</v>
      </c>
      <c r="EI375" s="18">
        <f t="shared" si="797"/>
        <v>90670.580323487</v>
      </c>
    </row>
    <row r="376" s="1" customFormat="1" customHeight="1" spans="6:139">
      <c r="F376" s="11">
        <v>2536</v>
      </c>
      <c r="G376" s="11">
        <v>0.65</v>
      </c>
      <c r="H376" s="12">
        <v>1.35</v>
      </c>
      <c r="I376" s="13">
        <f t="shared" si="770"/>
        <v>2225.34</v>
      </c>
      <c r="J376" s="11">
        <v>3</v>
      </c>
      <c r="K376" s="11">
        <v>190</v>
      </c>
      <c r="L376" s="11">
        <v>1.73</v>
      </c>
      <c r="M376" s="16">
        <f t="shared" si="771"/>
        <v>3.25054794520548</v>
      </c>
      <c r="N376" s="11">
        <v>0.95</v>
      </c>
      <c r="O376" s="11">
        <v>2.09</v>
      </c>
      <c r="P376" s="8">
        <f t="shared" si="772"/>
        <v>2.9855</v>
      </c>
      <c r="Q376" s="9">
        <v>0.9</v>
      </c>
      <c r="R376" s="17">
        <v>1</v>
      </c>
      <c r="S376" s="18">
        <f t="shared" si="773"/>
        <v>58308.7579151412</v>
      </c>
      <c r="Z376" s="11">
        <v>2536</v>
      </c>
      <c r="AA376" s="11">
        <v>0.65</v>
      </c>
      <c r="AB376" s="12">
        <v>1.35</v>
      </c>
      <c r="AC376" s="13">
        <f t="shared" si="774"/>
        <v>2225.34</v>
      </c>
      <c r="AD376" s="11">
        <v>3</v>
      </c>
      <c r="AE376" s="11">
        <v>190</v>
      </c>
      <c r="AF376" s="11">
        <v>1.73</v>
      </c>
      <c r="AG376" s="16">
        <f t="shared" si="775"/>
        <v>3.25054794520548</v>
      </c>
      <c r="AH376" s="11">
        <v>0.95</v>
      </c>
      <c r="AI376" s="11">
        <v>2.09</v>
      </c>
      <c r="AJ376" s="8">
        <f t="shared" si="776"/>
        <v>2.9855</v>
      </c>
      <c r="AK376" s="9">
        <v>0.9</v>
      </c>
      <c r="AL376" s="17">
        <v>1</v>
      </c>
      <c r="AM376" s="18">
        <f t="shared" si="777"/>
        <v>58308.7579151412</v>
      </c>
      <c r="AT376" s="11">
        <v>2536</v>
      </c>
      <c r="AU376" s="11">
        <v>0.65</v>
      </c>
      <c r="AV376" s="12">
        <v>1.35</v>
      </c>
      <c r="AW376" s="13">
        <f t="shared" si="778"/>
        <v>2225.34</v>
      </c>
      <c r="AX376" s="11">
        <v>3</v>
      </c>
      <c r="AY376" s="11">
        <v>190</v>
      </c>
      <c r="AZ376" s="11">
        <v>1.73</v>
      </c>
      <c r="BA376" s="16">
        <f t="shared" si="779"/>
        <v>3.25054794520548</v>
      </c>
      <c r="BB376" s="11">
        <v>0.95</v>
      </c>
      <c r="BC376" s="11">
        <v>2.09</v>
      </c>
      <c r="BD376" s="8">
        <f t="shared" si="780"/>
        <v>2.9855</v>
      </c>
      <c r="BE376" s="9">
        <v>0.9</v>
      </c>
      <c r="BF376" s="17">
        <v>1.015</v>
      </c>
      <c r="BG376" s="18">
        <f t="shared" si="781"/>
        <v>59183.3892838683</v>
      </c>
      <c r="BN376" s="11">
        <v>2536</v>
      </c>
      <c r="BO376" s="11">
        <v>0.65</v>
      </c>
      <c r="BP376" s="12">
        <v>1.35</v>
      </c>
      <c r="BQ376" s="13">
        <f t="shared" si="782"/>
        <v>2225.34</v>
      </c>
      <c r="BR376" s="11">
        <v>3</v>
      </c>
      <c r="BS376" s="11">
        <v>190</v>
      </c>
      <c r="BT376" s="11">
        <v>1.73</v>
      </c>
      <c r="BU376" s="16">
        <f t="shared" si="783"/>
        <v>3.25054794520548</v>
      </c>
      <c r="BV376" s="11">
        <v>0.95</v>
      </c>
      <c r="BW376" s="11">
        <v>2.09</v>
      </c>
      <c r="BX376" s="8">
        <f t="shared" si="784"/>
        <v>2.9855</v>
      </c>
      <c r="BY376" s="9">
        <v>0.9</v>
      </c>
      <c r="BZ376" s="17">
        <v>1.015</v>
      </c>
      <c r="CA376" s="18">
        <f t="shared" si="785"/>
        <v>59183.3892838683</v>
      </c>
      <c r="CH376" s="11">
        <v>2536</v>
      </c>
      <c r="CI376" s="11">
        <v>0.65</v>
      </c>
      <c r="CJ376" s="12">
        <v>1.35</v>
      </c>
      <c r="CK376" s="13">
        <f t="shared" si="786"/>
        <v>2225.34</v>
      </c>
      <c r="CL376" s="11">
        <v>3</v>
      </c>
      <c r="CM376" s="11">
        <v>190</v>
      </c>
      <c r="CN376" s="11">
        <v>1.73</v>
      </c>
      <c r="CO376" s="16">
        <f t="shared" si="787"/>
        <v>3.25054794520548</v>
      </c>
      <c r="CP376" s="11">
        <v>0.95</v>
      </c>
      <c r="CQ376" s="11">
        <v>2.09</v>
      </c>
      <c r="CR376" s="8">
        <f t="shared" si="788"/>
        <v>2.9855</v>
      </c>
      <c r="CS376" s="9">
        <v>0.9</v>
      </c>
      <c r="CT376" s="17">
        <v>1.085</v>
      </c>
      <c r="CU376" s="18">
        <f t="shared" si="789"/>
        <v>63265.0023379282</v>
      </c>
      <c r="DB376" s="11">
        <v>2536</v>
      </c>
      <c r="DC376" s="11">
        <v>0.65</v>
      </c>
      <c r="DD376" s="12">
        <v>1.35</v>
      </c>
      <c r="DE376" s="13">
        <f t="shared" si="790"/>
        <v>2225.34</v>
      </c>
      <c r="DF376" s="11">
        <v>3</v>
      </c>
      <c r="DG376" s="11">
        <v>190</v>
      </c>
      <c r="DH376" s="11">
        <v>1.73</v>
      </c>
      <c r="DI376" s="16">
        <f t="shared" si="791"/>
        <v>3.25054794520548</v>
      </c>
      <c r="DJ376" s="11">
        <v>0.95</v>
      </c>
      <c r="DK376" s="11">
        <v>2.09</v>
      </c>
      <c r="DL376" s="8">
        <f t="shared" si="792"/>
        <v>2.9855</v>
      </c>
      <c r="DM376" s="9">
        <v>0.9</v>
      </c>
      <c r="DN376" s="17">
        <v>1.085</v>
      </c>
      <c r="DO376" s="18">
        <f t="shared" si="793"/>
        <v>63265.0023379282</v>
      </c>
      <c r="DV376" s="11">
        <v>2536</v>
      </c>
      <c r="DW376" s="11">
        <v>0.65</v>
      </c>
      <c r="DX376" s="12">
        <v>1.35</v>
      </c>
      <c r="DY376" s="13">
        <f t="shared" si="794"/>
        <v>2225.34</v>
      </c>
      <c r="DZ376" s="11">
        <v>3</v>
      </c>
      <c r="EA376" s="11">
        <v>190</v>
      </c>
      <c r="EB376" s="11">
        <v>1.82</v>
      </c>
      <c r="EC376" s="16">
        <f t="shared" si="795"/>
        <v>3.34054794520548</v>
      </c>
      <c r="ED376" s="11">
        <v>0.95</v>
      </c>
      <c r="EE376" s="11">
        <v>2.91</v>
      </c>
      <c r="EF376" s="8">
        <f t="shared" si="796"/>
        <v>3.7645</v>
      </c>
      <c r="EG376" s="9">
        <v>0.9</v>
      </c>
      <c r="EH376" s="17">
        <v>1.2</v>
      </c>
      <c r="EI376" s="18">
        <f t="shared" si="797"/>
        <v>90670.580323487</v>
      </c>
    </row>
    <row r="377" s="1" customFormat="1" customHeight="1" spans="6:139">
      <c r="F377" s="11">
        <v>2536</v>
      </c>
      <c r="G377" s="11">
        <v>0.65</v>
      </c>
      <c r="H377" s="12">
        <v>1.35</v>
      </c>
      <c r="I377" s="13">
        <f t="shared" si="770"/>
        <v>2225.34</v>
      </c>
      <c r="J377" s="11">
        <v>3</v>
      </c>
      <c r="K377" s="11">
        <v>190</v>
      </c>
      <c r="L377" s="11">
        <v>1.73</v>
      </c>
      <c r="M377" s="16">
        <f t="shared" si="771"/>
        <v>3.25054794520548</v>
      </c>
      <c r="N377" s="11">
        <v>0.95</v>
      </c>
      <c r="O377" s="11">
        <v>2.09</v>
      </c>
      <c r="P377" s="8">
        <f t="shared" si="772"/>
        <v>2.9855</v>
      </c>
      <c r="Q377" s="9">
        <v>0.9</v>
      </c>
      <c r="R377" s="17">
        <v>1</v>
      </c>
      <c r="S377" s="18">
        <f t="shared" si="773"/>
        <v>58308.7579151412</v>
      </c>
      <c r="Z377" s="11">
        <v>2536</v>
      </c>
      <c r="AA377" s="11">
        <v>0.65</v>
      </c>
      <c r="AB377" s="12">
        <v>1.35</v>
      </c>
      <c r="AC377" s="13">
        <f t="shared" si="774"/>
        <v>2225.34</v>
      </c>
      <c r="AD377" s="11">
        <v>3</v>
      </c>
      <c r="AE377" s="11">
        <v>190</v>
      </c>
      <c r="AF377" s="11">
        <v>1.73</v>
      </c>
      <c r="AG377" s="16">
        <f t="shared" si="775"/>
        <v>3.25054794520548</v>
      </c>
      <c r="AH377" s="11">
        <v>0.95</v>
      </c>
      <c r="AI377" s="11">
        <v>2.09</v>
      </c>
      <c r="AJ377" s="8">
        <f t="shared" si="776"/>
        <v>2.9855</v>
      </c>
      <c r="AK377" s="9">
        <v>0.9</v>
      </c>
      <c r="AL377" s="17">
        <v>1</v>
      </c>
      <c r="AM377" s="18">
        <f t="shared" si="777"/>
        <v>58308.7579151412</v>
      </c>
      <c r="AT377" s="11">
        <v>2536</v>
      </c>
      <c r="AU377" s="11">
        <v>0.65</v>
      </c>
      <c r="AV377" s="12">
        <v>1.35</v>
      </c>
      <c r="AW377" s="13">
        <f t="shared" si="778"/>
        <v>2225.34</v>
      </c>
      <c r="AX377" s="11">
        <v>3</v>
      </c>
      <c r="AY377" s="11">
        <v>190</v>
      </c>
      <c r="AZ377" s="11">
        <v>1.73</v>
      </c>
      <c r="BA377" s="16">
        <f t="shared" si="779"/>
        <v>3.25054794520548</v>
      </c>
      <c r="BB377" s="11">
        <v>0.95</v>
      </c>
      <c r="BC377" s="11">
        <v>2.09</v>
      </c>
      <c r="BD377" s="8">
        <f t="shared" si="780"/>
        <v>2.9855</v>
      </c>
      <c r="BE377" s="9">
        <v>0.9</v>
      </c>
      <c r="BF377" s="17">
        <v>1.015</v>
      </c>
      <c r="BG377" s="18">
        <f t="shared" si="781"/>
        <v>59183.3892838683</v>
      </c>
      <c r="BN377" s="11">
        <v>2536</v>
      </c>
      <c r="BO377" s="11">
        <v>0.65</v>
      </c>
      <c r="BP377" s="12">
        <v>1.35</v>
      </c>
      <c r="BQ377" s="13">
        <f t="shared" si="782"/>
        <v>2225.34</v>
      </c>
      <c r="BR377" s="11">
        <v>3</v>
      </c>
      <c r="BS377" s="11">
        <v>190</v>
      </c>
      <c r="BT377" s="11">
        <v>1.73</v>
      </c>
      <c r="BU377" s="16">
        <f t="shared" si="783"/>
        <v>3.25054794520548</v>
      </c>
      <c r="BV377" s="11">
        <v>0.95</v>
      </c>
      <c r="BW377" s="11">
        <v>2.09</v>
      </c>
      <c r="BX377" s="8">
        <f t="shared" si="784"/>
        <v>2.9855</v>
      </c>
      <c r="BY377" s="9">
        <v>0.9</v>
      </c>
      <c r="BZ377" s="17">
        <v>1.015</v>
      </c>
      <c r="CA377" s="18">
        <f t="shared" si="785"/>
        <v>59183.3892838683</v>
      </c>
      <c r="CH377" s="11">
        <v>2536</v>
      </c>
      <c r="CI377" s="11">
        <v>0.65</v>
      </c>
      <c r="CJ377" s="12">
        <v>1.35</v>
      </c>
      <c r="CK377" s="13">
        <f t="shared" si="786"/>
        <v>2225.34</v>
      </c>
      <c r="CL377" s="11">
        <v>3</v>
      </c>
      <c r="CM377" s="11">
        <v>190</v>
      </c>
      <c r="CN377" s="11">
        <v>1.73</v>
      </c>
      <c r="CO377" s="16">
        <f t="shared" si="787"/>
        <v>3.25054794520548</v>
      </c>
      <c r="CP377" s="11">
        <v>0.95</v>
      </c>
      <c r="CQ377" s="11">
        <v>2.09</v>
      </c>
      <c r="CR377" s="8">
        <f t="shared" si="788"/>
        <v>2.9855</v>
      </c>
      <c r="CS377" s="9">
        <v>0.9</v>
      </c>
      <c r="CT377" s="17">
        <v>1.085</v>
      </c>
      <c r="CU377" s="18">
        <f t="shared" si="789"/>
        <v>63265.0023379282</v>
      </c>
      <c r="DB377" s="11">
        <v>2536</v>
      </c>
      <c r="DC377" s="11">
        <v>0.65</v>
      </c>
      <c r="DD377" s="12">
        <v>1.35</v>
      </c>
      <c r="DE377" s="13">
        <f t="shared" si="790"/>
        <v>2225.34</v>
      </c>
      <c r="DF377" s="11">
        <v>3</v>
      </c>
      <c r="DG377" s="11">
        <v>190</v>
      </c>
      <c r="DH377" s="11">
        <v>1.73</v>
      </c>
      <c r="DI377" s="16">
        <f t="shared" si="791"/>
        <v>3.25054794520548</v>
      </c>
      <c r="DJ377" s="11">
        <v>0.95</v>
      </c>
      <c r="DK377" s="11">
        <v>2.09</v>
      </c>
      <c r="DL377" s="8">
        <f t="shared" si="792"/>
        <v>2.9855</v>
      </c>
      <c r="DM377" s="9">
        <v>0.9</v>
      </c>
      <c r="DN377" s="17">
        <v>1.085</v>
      </c>
      <c r="DO377" s="18">
        <f t="shared" si="793"/>
        <v>63265.0023379282</v>
      </c>
      <c r="DV377" s="11">
        <v>2536</v>
      </c>
      <c r="DW377" s="11">
        <v>0.65</v>
      </c>
      <c r="DX377" s="12">
        <v>1.35</v>
      </c>
      <c r="DY377" s="13">
        <f t="shared" si="794"/>
        <v>2225.34</v>
      </c>
      <c r="DZ377" s="11">
        <v>3</v>
      </c>
      <c r="EA377" s="11">
        <v>190</v>
      </c>
      <c r="EB377" s="11">
        <v>1.82</v>
      </c>
      <c r="EC377" s="16">
        <f t="shared" si="795"/>
        <v>3.34054794520548</v>
      </c>
      <c r="ED377" s="11">
        <v>0.95</v>
      </c>
      <c r="EE377" s="11">
        <v>2.91</v>
      </c>
      <c r="EF377" s="8">
        <f t="shared" si="796"/>
        <v>3.7645</v>
      </c>
      <c r="EG377" s="9">
        <v>0.9</v>
      </c>
      <c r="EH377" s="17">
        <v>1.2</v>
      </c>
      <c r="EI377" s="18">
        <f t="shared" si="797"/>
        <v>90670.580323487</v>
      </c>
    </row>
    <row r="378" s="1" customFormat="1" customHeight="1" spans="6:139">
      <c r="F378" s="23" t="s">
        <v>50</v>
      </c>
      <c r="G378" s="24"/>
      <c r="H378" s="24"/>
      <c r="I378" s="24"/>
      <c r="J378" s="24"/>
      <c r="K378" s="24"/>
      <c r="L378" s="24"/>
      <c r="M378" s="25">
        <f>SUM(S369:S377)</f>
        <v>670104.511873864</v>
      </c>
      <c r="N378" s="25"/>
      <c r="O378" s="25"/>
      <c r="P378" s="25"/>
      <c r="Q378" s="25"/>
      <c r="R378" s="25"/>
      <c r="S378" s="25"/>
      <c r="T378" s="1"/>
      <c r="U378" s="1"/>
      <c r="V378" s="1"/>
      <c r="W378" s="1"/>
      <c r="X378" s="1"/>
      <c r="Y378" s="1"/>
      <c r="Z378" s="23" t="s">
        <v>50</v>
      </c>
      <c r="AA378" s="24"/>
      <c r="AB378" s="24"/>
      <c r="AC378" s="24"/>
      <c r="AD378" s="24"/>
      <c r="AE378" s="24"/>
      <c r="AF378" s="24"/>
      <c r="AG378" s="25">
        <f>SUM(AM369:AM377)</f>
        <v>670104.511873864</v>
      </c>
      <c r="AH378" s="25"/>
      <c r="AI378" s="25"/>
      <c r="AJ378" s="25"/>
      <c r="AK378" s="25"/>
      <c r="AL378" s="25"/>
      <c r="AM378" s="25"/>
      <c r="AN378" s="1"/>
      <c r="AO378" s="1"/>
      <c r="AP378" s="1"/>
      <c r="AQ378" s="1"/>
      <c r="AR378" s="1"/>
      <c r="AS378" s="1"/>
      <c r="AT378" s="23" t="s">
        <v>50</v>
      </c>
      <c r="AU378" s="24"/>
      <c r="AV378" s="24"/>
      <c r="AW378" s="24"/>
      <c r="AX378" s="24"/>
      <c r="AY378" s="24"/>
      <c r="AZ378" s="24"/>
      <c r="BA378" s="25">
        <f>SUM(BG369:BG377)</f>
        <v>680156.079551972</v>
      </c>
      <c r="BB378" s="25"/>
      <c r="BC378" s="25"/>
      <c r="BD378" s="25"/>
      <c r="BE378" s="25"/>
      <c r="BF378" s="25"/>
      <c r="BG378" s="25"/>
      <c r="BH378" s="1"/>
      <c r="BI378" s="1"/>
      <c r="BJ378" s="1"/>
      <c r="BK378" s="1"/>
      <c r="BL378" s="1"/>
      <c r="BM378" s="1"/>
      <c r="BN378" s="23" t="s">
        <v>50</v>
      </c>
      <c r="BO378" s="24"/>
      <c r="BP378" s="24"/>
      <c r="BQ378" s="24"/>
      <c r="BR378" s="24"/>
      <c r="BS378" s="24"/>
      <c r="BT378" s="24"/>
      <c r="BU378" s="25">
        <f>SUM(CA369:CA377)</f>
        <v>680156.079551972</v>
      </c>
      <c r="BV378" s="25"/>
      <c r="BW378" s="25"/>
      <c r="BX378" s="25"/>
      <c r="BY378" s="25"/>
      <c r="BZ378" s="25"/>
      <c r="CA378" s="25"/>
      <c r="CB378" s="1"/>
      <c r="CC378" s="1"/>
      <c r="CD378" s="1"/>
      <c r="CE378" s="1"/>
      <c r="CF378" s="1"/>
      <c r="CG378" s="1"/>
      <c r="CH378" s="23" t="s">
        <v>50</v>
      </c>
      <c r="CI378" s="24"/>
      <c r="CJ378" s="24"/>
      <c r="CK378" s="24"/>
      <c r="CL378" s="24"/>
      <c r="CM378" s="24"/>
      <c r="CN378" s="24"/>
      <c r="CO378" s="25">
        <f>SUM(CU369:CU377)</f>
        <v>727063.395383142</v>
      </c>
      <c r="CP378" s="25"/>
      <c r="CQ378" s="25"/>
      <c r="CR378" s="25"/>
      <c r="CS378" s="25"/>
      <c r="CT378" s="25"/>
      <c r="CU378" s="25"/>
      <c r="CV378" s="1"/>
      <c r="CW378" s="1"/>
      <c r="CX378" s="1"/>
      <c r="CY378" s="1"/>
      <c r="CZ378" s="1"/>
      <c r="DA378" s="1"/>
      <c r="DB378" s="23" t="s">
        <v>50</v>
      </c>
      <c r="DC378" s="24"/>
      <c r="DD378" s="24"/>
      <c r="DE378" s="24"/>
      <c r="DF378" s="24"/>
      <c r="DG378" s="24"/>
      <c r="DH378" s="24"/>
      <c r="DI378" s="25">
        <f>SUM(DO369:DO377)</f>
        <v>727063.395383142</v>
      </c>
      <c r="DJ378" s="25"/>
      <c r="DK378" s="25"/>
      <c r="DL378" s="25"/>
      <c r="DM378" s="25"/>
      <c r="DN378" s="25"/>
      <c r="DO378" s="25"/>
      <c r="DP378" s="1"/>
      <c r="DQ378" s="1"/>
      <c r="DR378" s="1"/>
      <c r="DS378" s="1"/>
      <c r="DT378" s="1"/>
      <c r="DU378" s="1"/>
      <c r="DV378" s="23" t="s">
        <v>50</v>
      </c>
      <c r="DW378" s="24"/>
      <c r="DX378" s="24"/>
      <c r="DY378" s="24"/>
      <c r="DZ378" s="24"/>
      <c r="EA378" s="24"/>
      <c r="EB378" s="24"/>
      <c r="EC378" s="25">
        <f>SUM(EI369:EI377)</f>
        <v>1039322.27350221</v>
      </c>
      <c r="ED378" s="25"/>
      <c r="EE378" s="25"/>
      <c r="EF378" s="25"/>
      <c r="EG378" s="25"/>
      <c r="EH378" s="25"/>
      <c r="EI378" s="25"/>
    </row>
    <row r="379" s="1" customFormat="1" customHeight="1" spans="6:139">
      <c r="F379" s="24"/>
      <c r="G379" s="24"/>
      <c r="H379" s="24"/>
      <c r="I379" s="24"/>
      <c r="J379" s="24"/>
      <c r="K379" s="24"/>
      <c r="L379" s="24"/>
      <c r="M379" s="25"/>
      <c r="N379" s="25"/>
      <c r="O379" s="25"/>
      <c r="P379" s="25"/>
      <c r="Q379" s="25"/>
      <c r="R379" s="25"/>
      <c r="S379" s="25"/>
      <c r="T379" s="1"/>
      <c r="U379" s="1"/>
      <c r="V379" s="1"/>
      <c r="W379" s="1"/>
      <c r="X379" s="1"/>
      <c r="Y379" s="1"/>
      <c r="Z379" s="24"/>
      <c r="AA379" s="24"/>
      <c r="AB379" s="24"/>
      <c r="AC379" s="24"/>
      <c r="AD379" s="24"/>
      <c r="AE379" s="24"/>
      <c r="AF379" s="24"/>
      <c r="AG379" s="25"/>
      <c r="AH379" s="25"/>
      <c r="AI379" s="25"/>
      <c r="AJ379" s="25"/>
      <c r="AK379" s="25"/>
      <c r="AL379" s="25"/>
      <c r="AM379" s="25"/>
      <c r="AN379" s="1"/>
      <c r="AO379" s="1"/>
      <c r="AP379" s="1"/>
      <c r="AQ379" s="1"/>
      <c r="AR379" s="1"/>
      <c r="AS379" s="1"/>
      <c r="AT379" s="24"/>
      <c r="AU379" s="24"/>
      <c r="AV379" s="24"/>
      <c r="AW379" s="24"/>
      <c r="AX379" s="24"/>
      <c r="AY379" s="24"/>
      <c r="AZ379" s="24"/>
      <c r="BA379" s="25"/>
      <c r="BB379" s="25"/>
      <c r="BC379" s="25"/>
      <c r="BD379" s="25"/>
      <c r="BE379" s="25"/>
      <c r="BF379" s="25"/>
      <c r="BG379" s="25"/>
      <c r="BH379" s="1"/>
      <c r="BI379" s="1"/>
      <c r="BJ379" s="1"/>
      <c r="BK379" s="1"/>
      <c r="BL379" s="1"/>
      <c r="BM379" s="1"/>
      <c r="BN379" s="24"/>
      <c r="BO379" s="24"/>
      <c r="BP379" s="24"/>
      <c r="BQ379" s="24"/>
      <c r="BR379" s="24"/>
      <c r="BS379" s="24"/>
      <c r="BT379" s="24"/>
      <c r="BU379" s="25"/>
      <c r="BV379" s="25"/>
      <c r="BW379" s="25"/>
      <c r="BX379" s="25"/>
      <c r="BY379" s="25"/>
      <c r="BZ379" s="25"/>
      <c r="CA379" s="25"/>
      <c r="CB379" s="1"/>
      <c r="CC379" s="1"/>
      <c r="CD379" s="1"/>
      <c r="CE379" s="1"/>
      <c r="CF379" s="1"/>
      <c r="CG379" s="1"/>
      <c r="CH379" s="24"/>
      <c r="CI379" s="24"/>
      <c r="CJ379" s="24"/>
      <c r="CK379" s="24"/>
      <c r="CL379" s="24"/>
      <c r="CM379" s="24"/>
      <c r="CN379" s="24"/>
      <c r="CO379" s="25"/>
      <c r="CP379" s="25"/>
      <c r="CQ379" s="25"/>
      <c r="CR379" s="25"/>
      <c r="CS379" s="25"/>
      <c r="CT379" s="25"/>
      <c r="CU379" s="25"/>
      <c r="CV379" s="1"/>
      <c r="CW379" s="1"/>
      <c r="CX379" s="1"/>
      <c r="CY379" s="1"/>
      <c r="CZ379" s="1"/>
      <c r="DA379" s="1"/>
      <c r="DB379" s="24"/>
      <c r="DC379" s="24"/>
      <c r="DD379" s="24"/>
      <c r="DE379" s="24"/>
      <c r="DF379" s="24"/>
      <c r="DG379" s="24"/>
      <c r="DH379" s="24"/>
      <c r="DI379" s="25"/>
      <c r="DJ379" s="25"/>
      <c r="DK379" s="25"/>
      <c r="DL379" s="25"/>
      <c r="DM379" s="25"/>
      <c r="DN379" s="25"/>
      <c r="DO379" s="25"/>
      <c r="DP379" s="1"/>
      <c r="DQ379" s="1"/>
      <c r="DR379" s="1"/>
      <c r="DS379" s="1"/>
      <c r="DT379" s="1"/>
      <c r="DU379" s="1"/>
      <c r="DV379" s="24"/>
      <c r="DW379" s="24"/>
      <c r="DX379" s="24"/>
      <c r="DY379" s="24"/>
      <c r="DZ379" s="24"/>
      <c r="EA379" s="24"/>
      <c r="EB379" s="24"/>
      <c r="EC379" s="25"/>
      <c r="ED379" s="25"/>
      <c r="EE379" s="25"/>
      <c r="EF379" s="25"/>
      <c r="EG379" s="25"/>
      <c r="EH379" s="25"/>
      <c r="EI379" s="25"/>
    </row>
    <row r="380" s="1" customFormat="1" customHeight="1" spans="6:139">
      <c r="F380" s="3" t="s">
        <v>51</v>
      </c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1"/>
      <c r="U380" s="1"/>
      <c r="V380" s="1"/>
      <c r="W380" s="1"/>
      <c r="X380" s="1"/>
      <c r="Y380" s="1"/>
      <c r="Z380" s="3" t="s">
        <v>51</v>
      </c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1"/>
      <c r="AO380" s="1"/>
      <c r="AP380" s="1"/>
      <c r="AQ380" s="1"/>
      <c r="AR380" s="1"/>
      <c r="AS380" s="1"/>
      <c r="AT380" s="3" t="s">
        <v>51</v>
      </c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1"/>
      <c r="BI380" s="1"/>
      <c r="BJ380" s="1"/>
      <c r="BK380" s="1"/>
      <c r="BL380" s="1"/>
      <c r="BM380" s="1"/>
      <c r="BN380" s="3" t="s">
        <v>51</v>
      </c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1"/>
      <c r="CC380" s="1"/>
      <c r="CD380" s="1"/>
      <c r="CE380" s="1"/>
      <c r="CF380" s="1"/>
      <c r="CG380" s="1"/>
      <c r="CH380" s="3" t="s">
        <v>51</v>
      </c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1"/>
      <c r="CW380" s="1"/>
      <c r="CX380" s="1"/>
      <c r="CY380" s="1"/>
      <c r="CZ380" s="1"/>
      <c r="DA380" s="1"/>
      <c r="DB380" s="3" t="s">
        <v>51</v>
      </c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1"/>
      <c r="DQ380" s="1"/>
      <c r="DR380" s="1"/>
      <c r="DS380" s="1"/>
      <c r="DT380" s="1"/>
      <c r="DU380" s="1"/>
      <c r="DV380" s="3" t="s">
        <v>51</v>
      </c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</row>
    <row r="381" s="1" customFormat="1" customHeight="1" spans="6:139">
      <c r="F381" s="4" t="s">
        <v>8</v>
      </c>
      <c r="G381" s="5"/>
      <c r="H381" s="5"/>
      <c r="I381" s="6"/>
      <c r="J381" s="7" t="s">
        <v>9</v>
      </c>
      <c r="K381" s="7"/>
      <c r="L381" s="7"/>
      <c r="M381" s="7"/>
      <c r="N381" s="8" t="s">
        <v>10</v>
      </c>
      <c r="O381" s="8"/>
      <c r="P381" s="8"/>
      <c r="Q381" s="9" t="s">
        <v>11</v>
      </c>
      <c r="R381" s="10" t="s">
        <v>12</v>
      </c>
      <c r="S381" s="10" t="s">
        <v>13</v>
      </c>
      <c r="Z381" s="4" t="s">
        <v>8</v>
      </c>
      <c r="AA381" s="5"/>
      <c r="AB381" s="5"/>
      <c r="AC381" s="6"/>
      <c r="AD381" s="7" t="s">
        <v>9</v>
      </c>
      <c r="AE381" s="7"/>
      <c r="AF381" s="7"/>
      <c r="AG381" s="7"/>
      <c r="AH381" s="8" t="s">
        <v>10</v>
      </c>
      <c r="AI381" s="8"/>
      <c r="AJ381" s="8"/>
      <c r="AK381" s="9" t="s">
        <v>11</v>
      </c>
      <c r="AL381" s="10" t="s">
        <v>12</v>
      </c>
      <c r="AM381" s="10" t="s">
        <v>13</v>
      </c>
      <c r="AT381" s="4" t="s">
        <v>8</v>
      </c>
      <c r="AU381" s="5"/>
      <c r="AV381" s="5"/>
      <c r="AW381" s="6"/>
      <c r="AX381" s="7" t="s">
        <v>9</v>
      </c>
      <c r="AY381" s="7"/>
      <c r="AZ381" s="7"/>
      <c r="BA381" s="7"/>
      <c r="BB381" s="8" t="s">
        <v>10</v>
      </c>
      <c r="BC381" s="8"/>
      <c r="BD381" s="8"/>
      <c r="BE381" s="9" t="s">
        <v>11</v>
      </c>
      <c r="BF381" s="10" t="s">
        <v>12</v>
      </c>
      <c r="BG381" s="10" t="s">
        <v>13</v>
      </c>
      <c r="BN381" s="4" t="s">
        <v>8</v>
      </c>
      <c r="BO381" s="5"/>
      <c r="BP381" s="5"/>
      <c r="BQ381" s="6"/>
      <c r="BR381" s="7" t="s">
        <v>9</v>
      </c>
      <c r="BS381" s="7"/>
      <c r="BT381" s="7"/>
      <c r="BU381" s="7"/>
      <c r="BV381" s="8" t="s">
        <v>10</v>
      </c>
      <c r="BW381" s="8"/>
      <c r="BX381" s="8"/>
      <c r="BY381" s="9" t="s">
        <v>11</v>
      </c>
      <c r="BZ381" s="10" t="s">
        <v>12</v>
      </c>
      <c r="CA381" s="10" t="s">
        <v>13</v>
      </c>
      <c r="CH381" s="4" t="s">
        <v>8</v>
      </c>
      <c r="CI381" s="5"/>
      <c r="CJ381" s="5"/>
      <c r="CK381" s="6"/>
      <c r="CL381" s="7" t="s">
        <v>9</v>
      </c>
      <c r="CM381" s="7"/>
      <c r="CN381" s="7"/>
      <c r="CO381" s="7"/>
      <c r="CP381" s="8" t="s">
        <v>10</v>
      </c>
      <c r="CQ381" s="8"/>
      <c r="CR381" s="8"/>
      <c r="CS381" s="9" t="s">
        <v>11</v>
      </c>
      <c r="CT381" s="10" t="s">
        <v>12</v>
      </c>
      <c r="CU381" s="10" t="s">
        <v>13</v>
      </c>
      <c r="DB381" s="4" t="s">
        <v>8</v>
      </c>
      <c r="DC381" s="5"/>
      <c r="DD381" s="5"/>
      <c r="DE381" s="6"/>
      <c r="DF381" s="7" t="s">
        <v>9</v>
      </c>
      <c r="DG381" s="7"/>
      <c r="DH381" s="7"/>
      <c r="DI381" s="7"/>
      <c r="DJ381" s="8" t="s">
        <v>10</v>
      </c>
      <c r="DK381" s="8"/>
      <c r="DL381" s="8"/>
      <c r="DM381" s="9" t="s">
        <v>11</v>
      </c>
      <c r="DN381" s="10" t="s">
        <v>12</v>
      </c>
      <c r="DO381" s="10" t="s">
        <v>13</v>
      </c>
      <c r="DV381" s="4" t="s">
        <v>8</v>
      </c>
      <c r="DW381" s="5"/>
      <c r="DX381" s="5"/>
      <c r="DY381" s="6"/>
      <c r="DZ381" s="7" t="s">
        <v>9</v>
      </c>
      <c r="EA381" s="7"/>
      <c r="EB381" s="7"/>
      <c r="EC381" s="7"/>
      <c r="ED381" s="8" t="s">
        <v>10</v>
      </c>
      <c r="EE381" s="8"/>
      <c r="EF381" s="8"/>
      <c r="EG381" s="9" t="s">
        <v>11</v>
      </c>
      <c r="EH381" s="10" t="s">
        <v>12</v>
      </c>
      <c r="EI381" s="10" t="s">
        <v>13</v>
      </c>
    </row>
    <row r="382" s="1" customFormat="1" customHeight="1" spans="6:139">
      <c r="F382" s="11" t="s">
        <v>52</v>
      </c>
      <c r="G382" s="11" t="s">
        <v>20</v>
      </c>
      <c r="H382" s="12" t="s">
        <v>21</v>
      </c>
      <c r="I382" s="13" t="s">
        <v>8</v>
      </c>
      <c r="J382" s="11" t="s">
        <v>22</v>
      </c>
      <c r="K382" s="11" t="s">
        <v>23</v>
      </c>
      <c r="L382" s="11" t="s">
        <v>24</v>
      </c>
      <c r="M382" s="7" t="s">
        <v>25</v>
      </c>
      <c r="N382" s="11" t="s">
        <v>26</v>
      </c>
      <c r="O382" s="11" t="s">
        <v>27</v>
      </c>
      <c r="P382" s="8" t="s">
        <v>28</v>
      </c>
      <c r="Q382" s="9" t="s">
        <v>29</v>
      </c>
      <c r="R382" s="14"/>
      <c r="S382" s="14"/>
      <c r="T382" s="1"/>
      <c r="U382" s="1"/>
      <c r="V382" s="1"/>
      <c r="W382" s="1"/>
      <c r="X382" s="1"/>
      <c r="Y382" s="1"/>
      <c r="Z382" s="11" t="s">
        <v>52</v>
      </c>
      <c r="AA382" s="11" t="s">
        <v>20</v>
      </c>
      <c r="AB382" s="12" t="s">
        <v>21</v>
      </c>
      <c r="AC382" s="13" t="s">
        <v>8</v>
      </c>
      <c r="AD382" s="11" t="s">
        <v>22</v>
      </c>
      <c r="AE382" s="11" t="s">
        <v>23</v>
      </c>
      <c r="AF382" s="11" t="s">
        <v>24</v>
      </c>
      <c r="AG382" s="7" t="s">
        <v>25</v>
      </c>
      <c r="AH382" s="11" t="s">
        <v>26</v>
      </c>
      <c r="AI382" s="11" t="s">
        <v>27</v>
      </c>
      <c r="AJ382" s="8" t="s">
        <v>28</v>
      </c>
      <c r="AK382" s="9" t="s">
        <v>29</v>
      </c>
      <c r="AL382" s="14"/>
      <c r="AM382" s="14"/>
      <c r="AN382" s="1"/>
      <c r="AO382" s="1"/>
      <c r="AP382" s="1"/>
      <c r="AQ382" s="1"/>
      <c r="AR382" s="1"/>
      <c r="AS382" s="1"/>
      <c r="AT382" s="11" t="s">
        <v>52</v>
      </c>
      <c r="AU382" s="11" t="s">
        <v>20</v>
      </c>
      <c r="AV382" s="12" t="s">
        <v>21</v>
      </c>
      <c r="AW382" s="13" t="s">
        <v>8</v>
      </c>
      <c r="AX382" s="11" t="s">
        <v>22</v>
      </c>
      <c r="AY382" s="11" t="s">
        <v>23</v>
      </c>
      <c r="AZ382" s="11" t="s">
        <v>24</v>
      </c>
      <c r="BA382" s="7" t="s">
        <v>25</v>
      </c>
      <c r="BB382" s="11" t="s">
        <v>26</v>
      </c>
      <c r="BC382" s="11" t="s">
        <v>27</v>
      </c>
      <c r="BD382" s="8" t="s">
        <v>28</v>
      </c>
      <c r="BE382" s="9" t="s">
        <v>29</v>
      </c>
      <c r="BF382" s="14"/>
      <c r="BG382" s="14"/>
      <c r="BH382" s="1"/>
      <c r="BI382" s="1"/>
      <c r="BJ382" s="1"/>
      <c r="BK382" s="1"/>
      <c r="BL382" s="1"/>
      <c r="BM382" s="1"/>
      <c r="BN382" s="11" t="s">
        <v>52</v>
      </c>
      <c r="BO382" s="11" t="s">
        <v>20</v>
      </c>
      <c r="BP382" s="12" t="s">
        <v>21</v>
      </c>
      <c r="BQ382" s="13" t="s">
        <v>8</v>
      </c>
      <c r="BR382" s="11" t="s">
        <v>22</v>
      </c>
      <c r="BS382" s="11" t="s">
        <v>23</v>
      </c>
      <c r="BT382" s="11" t="s">
        <v>24</v>
      </c>
      <c r="BU382" s="7" t="s">
        <v>25</v>
      </c>
      <c r="BV382" s="11" t="s">
        <v>26</v>
      </c>
      <c r="BW382" s="11" t="s">
        <v>27</v>
      </c>
      <c r="BX382" s="8" t="s">
        <v>28</v>
      </c>
      <c r="BY382" s="9" t="s">
        <v>29</v>
      </c>
      <c r="BZ382" s="14"/>
      <c r="CA382" s="14"/>
      <c r="CB382" s="1"/>
      <c r="CC382" s="1"/>
      <c r="CD382" s="1"/>
      <c r="CE382" s="1"/>
      <c r="CF382" s="1"/>
      <c r="CG382" s="1"/>
      <c r="CH382" s="11" t="s">
        <v>52</v>
      </c>
      <c r="CI382" s="11" t="s">
        <v>20</v>
      </c>
      <c r="CJ382" s="12" t="s">
        <v>21</v>
      </c>
      <c r="CK382" s="13" t="s">
        <v>8</v>
      </c>
      <c r="CL382" s="11" t="s">
        <v>22</v>
      </c>
      <c r="CM382" s="11" t="s">
        <v>23</v>
      </c>
      <c r="CN382" s="11" t="s">
        <v>24</v>
      </c>
      <c r="CO382" s="7" t="s">
        <v>25</v>
      </c>
      <c r="CP382" s="11" t="s">
        <v>26</v>
      </c>
      <c r="CQ382" s="11" t="s">
        <v>27</v>
      </c>
      <c r="CR382" s="8" t="s">
        <v>28</v>
      </c>
      <c r="CS382" s="9" t="s">
        <v>29</v>
      </c>
      <c r="CT382" s="14"/>
      <c r="CU382" s="14"/>
      <c r="CV382" s="1"/>
      <c r="CW382" s="1"/>
      <c r="CX382" s="1"/>
      <c r="CY382" s="1"/>
      <c r="CZ382" s="1"/>
      <c r="DA382" s="1"/>
      <c r="DB382" s="11" t="s">
        <v>52</v>
      </c>
      <c r="DC382" s="11" t="s">
        <v>20</v>
      </c>
      <c r="DD382" s="12" t="s">
        <v>21</v>
      </c>
      <c r="DE382" s="13" t="s">
        <v>8</v>
      </c>
      <c r="DF382" s="11" t="s">
        <v>22</v>
      </c>
      <c r="DG382" s="11" t="s">
        <v>23</v>
      </c>
      <c r="DH382" s="11" t="s">
        <v>24</v>
      </c>
      <c r="DI382" s="7" t="s">
        <v>25</v>
      </c>
      <c r="DJ382" s="11" t="s">
        <v>26</v>
      </c>
      <c r="DK382" s="11" t="s">
        <v>27</v>
      </c>
      <c r="DL382" s="8" t="s">
        <v>28</v>
      </c>
      <c r="DM382" s="9" t="s">
        <v>29</v>
      </c>
      <c r="DN382" s="14"/>
      <c r="DO382" s="14"/>
      <c r="DP382" s="1"/>
      <c r="DQ382" s="1"/>
      <c r="DR382" s="1"/>
      <c r="DS382" s="1"/>
      <c r="DT382" s="1"/>
      <c r="DU382" s="1"/>
      <c r="DV382" s="11" t="s">
        <v>52</v>
      </c>
      <c r="DW382" s="11" t="s">
        <v>20</v>
      </c>
      <c r="DX382" s="12" t="s">
        <v>21</v>
      </c>
      <c r="DY382" s="13" t="s">
        <v>8</v>
      </c>
      <c r="DZ382" s="11" t="s">
        <v>22</v>
      </c>
      <c r="EA382" s="11" t="s">
        <v>23</v>
      </c>
      <c r="EB382" s="11" t="s">
        <v>24</v>
      </c>
      <c r="EC382" s="7" t="s">
        <v>25</v>
      </c>
      <c r="ED382" s="11" t="s">
        <v>26</v>
      </c>
      <c r="EE382" s="11" t="s">
        <v>27</v>
      </c>
      <c r="EF382" s="8" t="s">
        <v>28</v>
      </c>
      <c r="EG382" s="9" t="s">
        <v>29</v>
      </c>
      <c r="EH382" s="14"/>
      <c r="EI382" s="14"/>
    </row>
    <row r="383" s="1" customFormat="1" customHeight="1" spans="6:139">
      <c r="F383" s="11">
        <v>35434</v>
      </c>
      <c r="G383" s="11">
        <v>0.0847</v>
      </c>
      <c r="H383" s="12">
        <v>1.35</v>
      </c>
      <c r="I383" s="13">
        <f t="shared" ref="I383:I385" si="798">F383*G383*H383</f>
        <v>4051.70073</v>
      </c>
      <c r="J383" s="11">
        <v>3</v>
      </c>
      <c r="K383" s="11">
        <v>490</v>
      </c>
      <c r="L383" s="11">
        <v>2.33</v>
      </c>
      <c r="M383" s="16">
        <f t="shared" ref="M383:M385" si="799">1+6*K383/(K383+2000)+L383</f>
        <v>4.51072289156627</v>
      </c>
      <c r="N383" s="11">
        <v>0.89</v>
      </c>
      <c r="O383" s="11">
        <v>1.78</v>
      </c>
      <c r="P383" s="8">
        <f t="shared" ref="P383:P385" si="800">1+N383*O383</f>
        <v>2.5842</v>
      </c>
      <c r="Q383" s="9">
        <v>1.15</v>
      </c>
      <c r="R383" s="17">
        <v>1</v>
      </c>
      <c r="S383" s="18">
        <f t="shared" ref="S383:S387" si="801">I383*J383*Q383*P383*M383*R383</f>
        <v>162940.379947135</v>
      </c>
      <c r="Z383" s="11">
        <v>35728</v>
      </c>
      <c r="AA383" s="11">
        <v>0.0847</v>
      </c>
      <c r="AB383" s="12">
        <v>1.35</v>
      </c>
      <c r="AC383" s="13">
        <f t="shared" ref="AC383:AC385" si="802">Z383*AA383*AB383</f>
        <v>4085.31816</v>
      </c>
      <c r="AD383" s="11">
        <v>3</v>
      </c>
      <c r="AE383" s="11">
        <v>450</v>
      </c>
      <c r="AF383" s="11">
        <v>2.33</v>
      </c>
      <c r="AG383" s="16">
        <f t="shared" ref="AG383:AG385" si="803">1+6*AE383/(AE383+2000)+AF383</f>
        <v>4.43204081632653</v>
      </c>
      <c r="AH383" s="11">
        <v>1</v>
      </c>
      <c r="AI383" s="11">
        <v>2.71</v>
      </c>
      <c r="AJ383" s="8">
        <f t="shared" ref="AJ383:AJ385" si="804">1+AH383*AI383</f>
        <v>3.71</v>
      </c>
      <c r="AK383" s="9">
        <v>1.15</v>
      </c>
      <c r="AL383" s="17">
        <v>1</v>
      </c>
      <c r="AM383" s="18">
        <f t="shared" ref="AM383:AM387" si="805">AC383*AD383*AK383*AJ383*AG383*AL383</f>
        <v>231751.546311424</v>
      </c>
      <c r="AT383" s="11">
        <v>36903</v>
      </c>
      <c r="AU383" s="11">
        <v>0.0847</v>
      </c>
      <c r="AV383" s="12">
        <v>1.35</v>
      </c>
      <c r="AW383" s="13">
        <f t="shared" ref="AW383:AW386" si="806">AT383*AU383*AV383</f>
        <v>4219.673535</v>
      </c>
      <c r="AX383" s="11">
        <v>3</v>
      </c>
      <c r="AY383" s="11">
        <v>490</v>
      </c>
      <c r="AZ383" s="11">
        <v>2.33</v>
      </c>
      <c r="BA383" s="16">
        <f t="shared" ref="BA383:BA386" si="807">1+6*AY383/(AY383+2000)+AZ383</f>
        <v>4.51072289156627</v>
      </c>
      <c r="BB383" s="11">
        <v>0.93</v>
      </c>
      <c r="BC383" s="11">
        <v>1.85</v>
      </c>
      <c r="BD383" s="8">
        <f t="shared" ref="BD383:BD386" si="808">1+BB383*BC383</f>
        <v>2.7205</v>
      </c>
      <c r="BE383" s="9">
        <v>1.15</v>
      </c>
      <c r="BF383" s="17">
        <v>1.015</v>
      </c>
      <c r="BG383" s="18">
        <f t="shared" ref="BG383:BG387" si="809">AW383*AX383*BE383*BD383*BA383*BF383</f>
        <v>181325.493197559</v>
      </c>
      <c r="BN383" s="11">
        <v>38167</v>
      </c>
      <c r="BO383" s="11">
        <v>0.0847</v>
      </c>
      <c r="BP383" s="12">
        <v>1.35</v>
      </c>
      <c r="BQ383" s="13">
        <f t="shared" ref="BQ383:BQ386" si="810">BN383*BO383*BP383</f>
        <v>4364.205615</v>
      </c>
      <c r="BR383" s="11">
        <v>3</v>
      </c>
      <c r="BS383" s="11">
        <v>490</v>
      </c>
      <c r="BT383" s="11">
        <v>2.33</v>
      </c>
      <c r="BU383" s="16">
        <f t="shared" ref="BU383:BU386" si="811">1+6*BS383/(BS383+2000)+BT383</f>
        <v>4.51072289156627</v>
      </c>
      <c r="BV383" s="11">
        <v>1</v>
      </c>
      <c r="BW383" s="11">
        <v>2.71</v>
      </c>
      <c r="BX383" s="8">
        <f t="shared" ref="BX383:BX386" si="812">1+BV383*BW383</f>
        <v>3.71</v>
      </c>
      <c r="BY383" s="9">
        <v>1.15</v>
      </c>
      <c r="BZ383" s="17">
        <v>1.015</v>
      </c>
      <c r="CA383" s="18">
        <f t="shared" ref="CA383:CA387" si="813">BQ383*BR383*BY383*BX383*BU383*BZ383</f>
        <v>255746.911942702</v>
      </c>
      <c r="CH383" s="11">
        <v>42781</v>
      </c>
      <c r="CI383" s="11">
        <v>0.0847</v>
      </c>
      <c r="CJ383" s="12">
        <v>1.35</v>
      </c>
      <c r="CK383" s="13">
        <f t="shared" ref="CK383:CK387" si="814">CH383*CI383*CJ383</f>
        <v>4891.793445</v>
      </c>
      <c r="CL383" s="11">
        <v>3</v>
      </c>
      <c r="CM383" s="11">
        <v>490</v>
      </c>
      <c r="CN383" s="11">
        <v>2.33</v>
      </c>
      <c r="CO383" s="16">
        <f t="shared" ref="CO383:CO387" si="815">1+6*CM383/(CM383+2000)+CN383</f>
        <v>4.51072289156627</v>
      </c>
      <c r="CP383" s="11">
        <v>0.93</v>
      </c>
      <c r="CQ383" s="11">
        <v>1.85</v>
      </c>
      <c r="CR383" s="8">
        <f t="shared" ref="CR383:CR387" si="816">1+CP383*CQ383</f>
        <v>2.7205</v>
      </c>
      <c r="CS383" s="9">
        <v>1.15</v>
      </c>
      <c r="CT383" s="17">
        <v>1.085</v>
      </c>
      <c r="CU383" s="18">
        <f t="shared" ref="CU383:CU387" si="817">CK383*CL383*CS383*CR383*CO383*CT383</f>
        <v>224704.527021005</v>
      </c>
      <c r="DB383" s="11">
        <v>44045</v>
      </c>
      <c r="DC383" s="11">
        <v>0.0847</v>
      </c>
      <c r="DD383" s="12">
        <v>1.35</v>
      </c>
      <c r="DE383" s="13">
        <f t="shared" ref="DE383:DE387" si="818">DB383*DC383*DD383</f>
        <v>5036.325525</v>
      </c>
      <c r="DF383" s="11">
        <v>3</v>
      </c>
      <c r="DG383" s="11">
        <v>490</v>
      </c>
      <c r="DH383" s="11">
        <v>2.33</v>
      </c>
      <c r="DI383" s="16">
        <f t="shared" ref="DI383:DI387" si="819">1+6*DG383/(DG383+2000)+DH383</f>
        <v>4.51072289156627</v>
      </c>
      <c r="DJ383" s="11">
        <v>1</v>
      </c>
      <c r="DK383" s="11">
        <v>2.71</v>
      </c>
      <c r="DL383" s="8">
        <f t="shared" ref="DL383:DL387" si="820">1+DJ383*DK383</f>
        <v>3.71</v>
      </c>
      <c r="DM383" s="9">
        <v>1.15</v>
      </c>
      <c r="DN383" s="17">
        <v>1.085</v>
      </c>
      <c r="DO383" s="18">
        <f t="shared" ref="DO383:DO387" si="821">DE383*DF383*DM383*DL383*DI383*DN383</f>
        <v>315487.882953595</v>
      </c>
      <c r="DV383" s="11">
        <v>49923</v>
      </c>
      <c r="DW383" s="11">
        <v>0.09996</v>
      </c>
      <c r="DX383" s="12">
        <v>1.35</v>
      </c>
      <c r="DY383" s="13">
        <f t="shared" ref="DY383:DY387" si="822">DV383*DW383*DX383</f>
        <v>6736.909158</v>
      </c>
      <c r="DZ383" s="11">
        <v>3</v>
      </c>
      <c r="EA383" s="11">
        <v>490</v>
      </c>
      <c r="EB383" s="11">
        <v>2.42</v>
      </c>
      <c r="EC383" s="16">
        <f t="shared" ref="EC383:EC387" si="823">1+6*EA383/(EA383+2000)+EB383</f>
        <v>4.60072289156627</v>
      </c>
      <c r="ED383" s="11">
        <v>1</v>
      </c>
      <c r="EE383" s="11">
        <v>3.51</v>
      </c>
      <c r="EF383" s="8">
        <f t="shared" ref="EF383:EF387" si="824">1+ED383*EE383</f>
        <v>4.51</v>
      </c>
      <c r="EG383" s="9">
        <v>1.15</v>
      </c>
      <c r="EH383" s="17">
        <v>1.2</v>
      </c>
      <c r="EI383" s="18">
        <f>DY383*DZ383*EG383*EF383*EC383*EH383+DV383*0.125*EF383*EG383*EH383</f>
        <v>617552.394668769</v>
      </c>
    </row>
    <row r="384" s="1" customFormat="1" customHeight="1" spans="6:139">
      <c r="F384" s="11">
        <v>35434</v>
      </c>
      <c r="G384" s="11">
        <v>0.0847</v>
      </c>
      <c r="H384" s="12">
        <v>1.35</v>
      </c>
      <c r="I384" s="13">
        <f t="shared" si="798"/>
        <v>4051.70073</v>
      </c>
      <c r="J384" s="11">
        <v>3</v>
      </c>
      <c r="K384" s="11">
        <v>490</v>
      </c>
      <c r="L384" s="11">
        <v>2.33</v>
      </c>
      <c r="M384" s="16">
        <f t="shared" si="799"/>
        <v>4.51072289156627</v>
      </c>
      <c r="N384" s="11">
        <v>0.89</v>
      </c>
      <c r="O384" s="11">
        <v>1.78</v>
      </c>
      <c r="P384" s="8">
        <f t="shared" si="800"/>
        <v>2.5842</v>
      </c>
      <c r="Q384" s="9">
        <v>1.15</v>
      </c>
      <c r="R384" s="17">
        <v>1</v>
      </c>
      <c r="S384" s="18">
        <f t="shared" si="801"/>
        <v>162940.379947135</v>
      </c>
      <c r="Z384" s="11">
        <v>35728</v>
      </c>
      <c r="AA384" s="11">
        <v>0.0847</v>
      </c>
      <c r="AB384" s="12">
        <v>1.35</v>
      </c>
      <c r="AC384" s="13">
        <f t="shared" si="802"/>
        <v>4085.31816</v>
      </c>
      <c r="AD384" s="11">
        <v>3</v>
      </c>
      <c r="AE384" s="11">
        <v>450</v>
      </c>
      <c r="AF384" s="11">
        <v>2.33</v>
      </c>
      <c r="AG384" s="16">
        <f t="shared" si="803"/>
        <v>4.43204081632653</v>
      </c>
      <c r="AH384" s="11">
        <v>1</v>
      </c>
      <c r="AI384" s="11">
        <v>2.71</v>
      </c>
      <c r="AJ384" s="8">
        <f t="shared" si="804"/>
        <v>3.71</v>
      </c>
      <c r="AK384" s="9">
        <v>1.15</v>
      </c>
      <c r="AL384" s="17">
        <v>1</v>
      </c>
      <c r="AM384" s="18">
        <f t="shared" si="805"/>
        <v>231751.546311424</v>
      </c>
      <c r="AT384" s="11">
        <v>36903</v>
      </c>
      <c r="AU384" s="11">
        <v>0.0847</v>
      </c>
      <c r="AV384" s="12">
        <v>1.35</v>
      </c>
      <c r="AW384" s="13">
        <f t="shared" si="806"/>
        <v>4219.673535</v>
      </c>
      <c r="AX384" s="11">
        <v>3</v>
      </c>
      <c r="AY384" s="11">
        <v>490</v>
      </c>
      <c r="AZ384" s="11">
        <v>2.33</v>
      </c>
      <c r="BA384" s="16">
        <f t="shared" si="807"/>
        <v>4.51072289156627</v>
      </c>
      <c r="BB384" s="11">
        <v>0.93</v>
      </c>
      <c r="BC384" s="11">
        <v>1.85</v>
      </c>
      <c r="BD384" s="8">
        <f t="shared" si="808"/>
        <v>2.7205</v>
      </c>
      <c r="BE384" s="9">
        <v>1.15</v>
      </c>
      <c r="BF384" s="17">
        <v>1.015</v>
      </c>
      <c r="BG384" s="18">
        <f t="shared" si="809"/>
        <v>181325.493197559</v>
      </c>
      <c r="BN384" s="11">
        <v>38167</v>
      </c>
      <c r="BO384" s="11">
        <v>0.0847</v>
      </c>
      <c r="BP384" s="12">
        <v>1.35</v>
      </c>
      <c r="BQ384" s="13">
        <f t="shared" si="810"/>
        <v>4364.205615</v>
      </c>
      <c r="BR384" s="11">
        <v>3</v>
      </c>
      <c r="BS384" s="11">
        <v>490</v>
      </c>
      <c r="BT384" s="11">
        <v>2.33</v>
      </c>
      <c r="BU384" s="16">
        <f t="shared" si="811"/>
        <v>4.51072289156627</v>
      </c>
      <c r="BV384" s="11">
        <v>1</v>
      </c>
      <c r="BW384" s="11">
        <v>2.71</v>
      </c>
      <c r="BX384" s="8">
        <f t="shared" si="812"/>
        <v>3.71</v>
      </c>
      <c r="BY384" s="9">
        <v>1.15</v>
      </c>
      <c r="BZ384" s="17">
        <v>1.015</v>
      </c>
      <c r="CA384" s="18">
        <f t="shared" si="813"/>
        <v>255746.911942702</v>
      </c>
      <c r="CH384" s="11">
        <v>42781</v>
      </c>
      <c r="CI384" s="11">
        <v>0.0847</v>
      </c>
      <c r="CJ384" s="12">
        <v>1.35</v>
      </c>
      <c r="CK384" s="13">
        <f t="shared" si="814"/>
        <v>4891.793445</v>
      </c>
      <c r="CL384" s="11">
        <v>3</v>
      </c>
      <c r="CM384" s="11">
        <v>490</v>
      </c>
      <c r="CN384" s="11">
        <v>2.33</v>
      </c>
      <c r="CO384" s="16">
        <f t="shared" si="815"/>
        <v>4.51072289156627</v>
      </c>
      <c r="CP384" s="11">
        <v>0.93</v>
      </c>
      <c r="CQ384" s="11">
        <v>1.85</v>
      </c>
      <c r="CR384" s="8">
        <f t="shared" si="816"/>
        <v>2.7205</v>
      </c>
      <c r="CS384" s="9">
        <v>1.15</v>
      </c>
      <c r="CT384" s="17">
        <v>1.085</v>
      </c>
      <c r="CU384" s="18">
        <f t="shared" si="817"/>
        <v>224704.527021005</v>
      </c>
      <c r="DB384" s="11">
        <v>44045</v>
      </c>
      <c r="DC384" s="11">
        <v>0.0847</v>
      </c>
      <c r="DD384" s="12">
        <v>1.35</v>
      </c>
      <c r="DE384" s="13">
        <f t="shared" si="818"/>
        <v>5036.325525</v>
      </c>
      <c r="DF384" s="11">
        <v>3</v>
      </c>
      <c r="DG384" s="11">
        <v>490</v>
      </c>
      <c r="DH384" s="11">
        <v>2.33</v>
      </c>
      <c r="DI384" s="16">
        <f t="shared" si="819"/>
        <v>4.51072289156627</v>
      </c>
      <c r="DJ384" s="11">
        <v>1</v>
      </c>
      <c r="DK384" s="11">
        <v>2.71</v>
      </c>
      <c r="DL384" s="8">
        <f t="shared" si="820"/>
        <v>3.71</v>
      </c>
      <c r="DM384" s="9">
        <v>1.15</v>
      </c>
      <c r="DN384" s="17">
        <v>1.085</v>
      </c>
      <c r="DO384" s="18">
        <f t="shared" si="821"/>
        <v>315487.882953595</v>
      </c>
      <c r="DV384" s="11">
        <v>49923</v>
      </c>
      <c r="DW384" s="11">
        <v>0.09996</v>
      </c>
      <c r="DX384" s="12">
        <v>1.35</v>
      </c>
      <c r="DY384" s="13">
        <f t="shared" si="822"/>
        <v>6736.909158</v>
      </c>
      <c r="DZ384" s="11">
        <v>3</v>
      </c>
      <c r="EA384" s="11">
        <v>490</v>
      </c>
      <c r="EB384" s="11">
        <v>2.42</v>
      </c>
      <c r="EC384" s="16">
        <f t="shared" si="823"/>
        <v>4.60072289156627</v>
      </c>
      <c r="ED384" s="11">
        <v>1</v>
      </c>
      <c r="EE384" s="11">
        <v>3.51</v>
      </c>
      <c r="EF384" s="8">
        <f t="shared" si="824"/>
        <v>4.51</v>
      </c>
      <c r="EG384" s="9">
        <v>1.15</v>
      </c>
      <c r="EH384" s="17">
        <v>1.2</v>
      </c>
      <c r="EI384" s="18">
        <f t="shared" ref="EI384:EI387" si="825">DY384*DZ384*EG384*EF384*EC384*EH384</f>
        <v>578713.548743769</v>
      </c>
    </row>
    <row r="385" s="1" customFormat="1" customHeight="1" spans="6:139">
      <c r="F385" s="11">
        <v>35434</v>
      </c>
      <c r="G385" s="11">
        <v>0.0847</v>
      </c>
      <c r="H385" s="12">
        <v>1.35</v>
      </c>
      <c r="I385" s="13">
        <f t="shared" si="798"/>
        <v>4051.70073</v>
      </c>
      <c r="J385" s="11">
        <v>3</v>
      </c>
      <c r="K385" s="11">
        <v>240</v>
      </c>
      <c r="L385" s="11">
        <v>2.33</v>
      </c>
      <c r="M385" s="16">
        <f t="shared" si="799"/>
        <v>3.97285714285714</v>
      </c>
      <c r="N385" s="11">
        <v>0.89</v>
      </c>
      <c r="O385" s="11">
        <v>1.78</v>
      </c>
      <c r="P385" s="8">
        <f t="shared" si="800"/>
        <v>2.5842</v>
      </c>
      <c r="Q385" s="9">
        <v>0.9</v>
      </c>
      <c r="R385" s="17">
        <v>1</v>
      </c>
      <c r="S385" s="18">
        <f t="shared" si="801"/>
        <v>112313.043174608</v>
      </c>
      <c r="Z385" s="11">
        <v>35728</v>
      </c>
      <c r="AA385" s="11">
        <v>0.0847</v>
      </c>
      <c r="AB385" s="12">
        <v>1.35</v>
      </c>
      <c r="AC385" s="13">
        <f t="shared" si="802"/>
        <v>4085.31816</v>
      </c>
      <c r="AD385" s="11">
        <v>3</v>
      </c>
      <c r="AE385" s="11">
        <v>200</v>
      </c>
      <c r="AF385" s="11">
        <v>2.33</v>
      </c>
      <c r="AG385" s="16">
        <f t="shared" si="803"/>
        <v>3.87545454545455</v>
      </c>
      <c r="AH385" s="11">
        <v>1</v>
      </c>
      <c r="AI385" s="11">
        <v>2.71</v>
      </c>
      <c r="AJ385" s="8">
        <f t="shared" si="804"/>
        <v>3.71</v>
      </c>
      <c r="AK385" s="9">
        <v>0.9</v>
      </c>
      <c r="AL385" s="17">
        <v>1</v>
      </c>
      <c r="AM385" s="18">
        <f t="shared" si="805"/>
        <v>158593.800230158</v>
      </c>
      <c r="AT385" s="11">
        <v>36903</v>
      </c>
      <c r="AU385" s="11">
        <v>0.0847</v>
      </c>
      <c r="AV385" s="12">
        <v>1.35</v>
      </c>
      <c r="AW385" s="13">
        <f t="shared" si="806"/>
        <v>4219.673535</v>
      </c>
      <c r="AX385" s="11">
        <v>3</v>
      </c>
      <c r="AY385" s="11">
        <v>490</v>
      </c>
      <c r="AZ385" s="11">
        <v>2.33</v>
      </c>
      <c r="BA385" s="16">
        <f t="shared" si="807"/>
        <v>4.51072289156627</v>
      </c>
      <c r="BB385" s="11">
        <v>0.93</v>
      </c>
      <c r="BC385" s="11">
        <v>1.85</v>
      </c>
      <c r="BD385" s="8">
        <f t="shared" si="808"/>
        <v>2.7205</v>
      </c>
      <c r="BE385" s="9">
        <v>1.15</v>
      </c>
      <c r="BF385" s="17">
        <v>1.015</v>
      </c>
      <c r="BG385" s="18">
        <f t="shared" si="809"/>
        <v>181325.493197559</v>
      </c>
      <c r="BN385" s="11">
        <v>38167</v>
      </c>
      <c r="BO385" s="11">
        <v>0.0847</v>
      </c>
      <c r="BP385" s="12">
        <v>1.35</v>
      </c>
      <c r="BQ385" s="13">
        <f t="shared" si="810"/>
        <v>4364.205615</v>
      </c>
      <c r="BR385" s="11">
        <v>3</v>
      </c>
      <c r="BS385" s="11">
        <v>490</v>
      </c>
      <c r="BT385" s="11">
        <v>2.33</v>
      </c>
      <c r="BU385" s="16">
        <f t="shared" si="811"/>
        <v>4.51072289156627</v>
      </c>
      <c r="BV385" s="11">
        <v>1</v>
      </c>
      <c r="BW385" s="11">
        <v>2.71</v>
      </c>
      <c r="BX385" s="8">
        <f t="shared" si="812"/>
        <v>3.71</v>
      </c>
      <c r="BY385" s="9">
        <v>1.15</v>
      </c>
      <c r="BZ385" s="17">
        <v>1.015</v>
      </c>
      <c r="CA385" s="18">
        <f t="shared" si="813"/>
        <v>255746.911942702</v>
      </c>
      <c r="CH385" s="11">
        <v>42781</v>
      </c>
      <c r="CI385" s="11">
        <v>0.0847</v>
      </c>
      <c r="CJ385" s="12">
        <v>1.35</v>
      </c>
      <c r="CK385" s="13">
        <f t="shared" si="814"/>
        <v>4891.793445</v>
      </c>
      <c r="CL385" s="11">
        <v>3</v>
      </c>
      <c r="CM385" s="11">
        <v>490</v>
      </c>
      <c r="CN385" s="11">
        <v>2.33</v>
      </c>
      <c r="CO385" s="16">
        <f t="shared" si="815"/>
        <v>4.51072289156627</v>
      </c>
      <c r="CP385" s="11">
        <v>0.93</v>
      </c>
      <c r="CQ385" s="11">
        <v>1.85</v>
      </c>
      <c r="CR385" s="8">
        <f t="shared" si="816"/>
        <v>2.7205</v>
      </c>
      <c r="CS385" s="9">
        <v>1.15</v>
      </c>
      <c r="CT385" s="17">
        <v>1.085</v>
      </c>
      <c r="CU385" s="18">
        <f t="shared" si="817"/>
        <v>224704.527021005</v>
      </c>
      <c r="DB385" s="11">
        <v>44045</v>
      </c>
      <c r="DC385" s="11">
        <v>0.0847</v>
      </c>
      <c r="DD385" s="12">
        <v>1.35</v>
      </c>
      <c r="DE385" s="13">
        <f t="shared" si="818"/>
        <v>5036.325525</v>
      </c>
      <c r="DF385" s="11">
        <v>3</v>
      </c>
      <c r="DG385" s="11">
        <v>490</v>
      </c>
      <c r="DH385" s="11">
        <v>2.33</v>
      </c>
      <c r="DI385" s="16">
        <f t="shared" si="819"/>
        <v>4.51072289156627</v>
      </c>
      <c r="DJ385" s="11">
        <v>1</v>
      </c>
      <c r="DK385" s="11">
        <v>2.71</v>
      </c>
      <c r="DL385" s="8">
        <f t="shared" si="820"/>
        <v>3.71</v>
      </c>
      <c r="DM385" s="9">
        <v>1.15</v>
      </c>
      <c r="DN385" s="17">
        <v>1.085</v>
      </c>
      <c r="DO385" s="18">
        <f t="shared" si="821"/>
        <v>315487.882953595</v>
      </c>
      <c r="DV385" s="11">
        <v>49923</v>
      </c>
      <c r="DW385" s="11">
        <v>0.09996</v>
      </c>
      <c r="DX385" s="12">
        <v>1.35</v>
      </c>
      <c r="DY385" s="13">
        <f t="shared" si="822"/>
        <v>6736.909158</v>
      </c>
      <c r="DZ385" s="11">
        <v>3</v>
      </c>
      <c r="EA385" s="11">
        <v>490</v>
      </c>
      <c r="EB385" s="11">
        <v>2.42</v>
      </c>
      <c r="EC385" s="16">
        <f t="shared" si="823"/>
        <v>4.60072289156627</v>
      </c>
      <c r="ED385" s="11">
        <v>1</v>
      </c>
      <c r="EE385" s="11">
        <v>3.51</v>
      </c>
      <c r="EF385" s="8">
        <f t="shared" si="824"/>
        <v>4.51</v>
      </c>
      <c r="EG385" s="9">
        <v>1.15</v>
      </c>
      <c r="EH385" s="17">
        <v>1.2</v>
      </c>
      <c r="EI385" s="18">
        <f t="shared" si="825"/>
        <v>578713.548743769</v>
      </c>
    </row>
    <row r="386" s="1" customFormat="1" customHeight="1" spans="6:139">
      <c r="F386" s="11"/>
      <c r="G386" s="11"/>
      <c r="H386" s="12"/>
      <c r="I386" s="13"/>
      <c r="J386" s="11"/>
      <c r="K386" s="11"/>
      <c r="L386" s="11"/>
      <c r="M386" s="16"/>
      <c r="N386" s="11"/>
      <c r="O386" s="11"/>
      <c r="P386" s="8"/>
      <c r="Q386" s="9"/>
      <c r="R386" s="17">
        <v>1</v>
      </c>
      <c r="S386" s="18">
        <f t="shared" si="801"/>
        <v>0</v>
      </c>
      <c r="Z386" s="11"/>
      <c r="AA386" s="11"/>
      <c r="AB386" s="12"/>
      <c r="AC386" s="13"/>
      <c r="AD386" s="11"/>
      <c r="AE386" s="11"/>
      <c r="AF386" s="11"/>
      <c r="AG386" s="16"/>
      <c r="AH386" s="11"/>
      <c r="AI386" s="11"/>
      <c r="AJ386" s="8"/>
      <c r="AK386" s="9"/>
      <c r="AL386" s="17">
        <v>1</v>
      </c>
      <c r="AM386" s="18">
        <f t="shared" si="805"/>
        <v>0</v>
      </c>
      <c r="AT386" s="11">
        <v>36903</v>
      </c>
      <c r="AU386" s="11">
        <v>0.0847</v>
      </c>
      <c r="AV386" s="12">
        <v>1.35</v>
      </c>
      <c r="AW386" s="13">
        <f t="shared" si="806"/>
        <v>4219.673535</v>
      </c>
      <c r="AX386" s="11">
        <v>3</v>
      </c>
      <c r="AY386" s="11">
        <v>240</v>
      </c>
      <c r="AZ386" s="11">
        <v>2.33</v>
      </c>
      <c r="BA386" s="16">
        <f t="shared" si="807"/>
        <v>3.97285714285714</v>
      </c>
      <c r="BB386" s="11">
        <v>0.93</v>
      </c>
      <c r="BC386" s="11">
        <v>1.85</v>
      </c>
      <c r="BD386" s="8">
        <f t="shared" si="808"/>
        <v>2.7205</v>
      </c>
      <c r="BE386" s="9">
        <v>0.9</v>
      </c>
      <c r="BF386" s="17">
        <v>1.015</v>
      </c>
      <c r="BG386" s="18">
        <f t="shared" si="809"/>
        <v>124985.703069809</v>
      </c>
      <c r="BN386" s="11">
        <v>38167</v>
      </c>
      <c r="BO386" s="11">
        <v>0.0847</v>
      </c>
      <c r="BP386" s="12">
        <v>1.35</v>
      </c>
      <c r="BQ386" s="13">
        <f t="shared" si="810"/>
        <v>4364.205615</v>
      </c>
      <c r="BR386" s="11">
        <v>3</v>
      </c>
      <c r="BS386" s="11">
        <v>240</v>
      </c>
      <c r="BT386" s="11">
        <v>2.33</v>
      </c>
      <c r="BU386" s="16">
        <f t="shared" si="811"/>
        <v>3.97285714285714</v>
      </c>
      <c r="BV386" s="11">
        <v>1</v>
      </c>
      <c r="BW386" s="11">
        <v>2.71</v>
      </c>
      <c r="BX386" s="8">
        <f t="shared" si="812"/>
        <v>3.71</v>
      </c>
      <c r="BY386" s="9">
        <v>0.9</v>
      </c>
      <c r="BZ386" s="17">
        <v>1.015</v>
      </c>
      <c r="CA386" s="18">
        <f t="shared" si="813"/>
        <v>176283.582817915</v>
      </c>
      <c r="CH386" s="11">
        <v>42781</v>
      </c>
      <c r="CI386" s="11">
        <v>0.0847</v>
      </c>
      <c r="CJ386" s="12">
        <v>1.35</v>
      </c>
      <c r="CK386" s="13">
        <f t="shared" si="814"/>
        <v>4891.793445</v>
      </c>
      <c r="CL386" s="11">
        <v>3</v>
      </c>
      <c r="CM386" s="11">
        <v>240</v>
      </c>
      <c r="CN386" s="11">
        <v>2.33</v>
      </c>
      <c r="CO386" s="16">
        <f t="shared" si="815"/>
        <v>3.97285714285714</v>
      </c>
      <c r="CP386" s="11">
        <v>0.93</v>
      </c>
      <c r="CQ386" s="11">
        <v>1.85</v>
      </c>
      <c r="CR386" s="8">
        <f t="shared" si="816"/>
        <v>2.7205</v>
      </c>
      <c r="CS386" s="9">
        <v>0.9</v>
      </c>
      <c r="CT386" s="17">
        <v>1.085</v>
      </c>
      <c r="CU386" s="18">
        <f t="shared" si="817"/>
        <v>154886.402333344</v>
      </c>
      <c r="DB386" s="11">
        <v>44045</v>
      </c>
      <c r="DC386" s="11">
        <v>0.0847</v>
      </c>
      <c r="DD386" s="12">
        <v>1.35</v>
      </c>
      <c r="DE386" s="13">
        <f t="shared" si="818"/>
        <v>5036.325525</v>
      </c>
      <c r="DF386" s="11">
        <v>3</v>
      </c>
      <c r="DG386" s="11">
        <v>240</v>
      </c>
      <c r="DH386" s="11">
        <v>2.33</v>
      </c>
      <c r="DI386" s="16">
        <f t="shared" si="819"/>
        <v>3.97285714285714</v>
      </c>
      <c r="DJ386" s="11">
        <v>1</v>
      </c>
      <c r="DK386" s="11">
        <v>2.71</v>
      </c>
      <c r="DL386" s="8">
        <f t="shared" si="820"/>
        <v>3.71</v>
      </c>
      <c r="DM386" s="9">
        <v>0.9</v>
      </c>
      <c r="DN386" s="17">
        <v>1.085</v>
      </c>
      <c r="DO386" s="18">
        <f t="shared" si="821"/>
        <v>217462.388578748</v>
      </c>
      <c r="DV386" s="11">
        <v>49923</v>
      </c>
      <c r="DW386" s="11">
        <v>0.09996</v>
      </c>
      <c r="DX386" s="12">
        <v>1.35</v>
      </c>
      <c r="DY386" s="13">
        <f t="shared" si="822"/>
        <v>6736.909158</v>
      </c>
      <c r="DZ386" s="11">
        <v>3</v>
      </c>
      <c r="EA386" s="11">
        <v>240</v>
      </c>
      <c r="EB386" s="11">
        <v>2.42</v>
      </c>
      <c r="EC386" s="16">
        <f t="shared" si="823"/>
        <v>4.06285714285714</v>
      </c>
      <c r="ED386" s="11">
        <v>1</v>
      </c>
      <c r="EE386" s="11">
        <v>3.51</v>
      </c>
      <c r="EF386" s="8">
        <f t="shared" si="824"/>
        <v>4.51</v>
      </c>
      <c r="EG386" s="9">
        <v>0.9</v>
      </c>
      <c r="EH386" s="17">
        <v>1.2</v>
      </c>
      <c r="EI386" s="18">
        <f t="shared" si="825"/>
        <v>399957.454236774</v>
      </c>
    </row>
    <row r="387" s="1" customFormat="1" customHeight="1" spans="6:139">
      <c r="F387" s="11"/>
      <c r="G387" s="11"/>
      <c r="H387" s="12"/>
      <c r="I387" s="13"/>
      <c r="J387" s="11"/>
      <c r="K387" s="11"/>
      <c r="L387" s="11"/>
      <c r="M387" s="16"/>
      <c r="N387" s="11"/>
      <c r="O387" s="11"/>
      <c r="P387" s="8"/>
      <c r="Q387" s="9"/>
      <c r="R387" s="17">
        <v>1</v>
      </c>
      <c r="S387" s="18">
        <f t="shared" si="801"/>
        <v>0</v>
      </c>
      <c r="Z387" s="11"/>
      <c r="AA387" s="11"/>
      <c r="AB387" s="12"/>
      <c r="AC387" s="13"/>
      <c r="AD387" s="11"/>
      <c r="AE387" s="11"/>
      <c r="AF387" s="11"/>
      <c r="AG387" s="16"/>
      <c r="AH387" s="11"/>
      <c r="AI387" s="11"/>
      <c r="AJ387" s="8"/>
      <c r="AK387" s="9"/>
      <c r="AL387" s="17">
        <v>1</v>
      </c>
      <c r="AM387" s="18">
        <f t="shared" si="805"/>
        <v>0</v>
      </c>
      <c r="AT387" s="11"/>
      <c r="AU387" s="11"/>
      <c r="AV387" s="12"/>
      <c r="AW387" s="13"/>
      <c r="AX387" s="11"/>
      <c r="AY387" s="11"/>
      <c r="AZ387" s="11"/>
      <c r="BA387" s="16"/>
      <c r="BB387" s="11"/>
      <c r="BC387" s="11"/>
      <c r="BD387" s="8"/>
      <c r="BE387" s="9"/>
      <c r="BF387" s="17">
        <v>1</v>
      </c>
      <c r="BG387" s="18">
        <f t="shared" si="809"/>
        <v>0</v>
      </c>
      <c r="BN387" s="11"/>
      <c r="BO387" s="11"/>
      <c r="BP387" s="12"/>
      <c r="BQ387" s="13"/>
      <c r="BR387" s="11"/>
      <c r="BS387" s="11"/>
      <c r="BT387" s="11"/>
      <c r="BU387" s="16"/>
      <c r="BV387" s="11"/>
      <c r="BW387" s="11"/>
      <c r="BX387" s="8"/>
      <c r="BY387" s="9"/>
      <c r="BZ387" s="17">
        <v>1</v>
      </c>
      <c r="CA387" s="18">
        <f t="shared" si="813"/>
        <v>0</v>
      </c>
      <c r="CH387" s="11">
        <v>42781</v>
      </c>
      <c r="CI387" s="11">
        <v>0.0847</v>
      </c>
      <c r="CJ387" s="12">
        <v>1.35</v>
      </c>
      <c r="CK387" s="13">
        <f t="shared" si="814"/>
        <v>4891.793445</v>
      </c>
      <c r="CL387" s="11">
        <v>3</v>
      </c>
      <c r="CM387" s="11">
        <v>240</v>
      </c>
      <c r="CN387" s="11">
        <v>2.33</v>
      </c>
      <c r="CO387" s="16">
        <f t="shared" si="815"/>
        <v>3.97285714285714</v>
      </c>
      <c r="CP387" s="11">
        <v>0.93</v>
      </c>
      <c r="CQ387" s="11">
        <v>1.85</v>
      </c>
      <c r="CR387" s="8">
        <f t="shared" si="816"/>
        <v>2.7205</v>
      </c>
      <c r="CS387" s="9">
        <v>0.9</v>
      </c>
      <c r="CT387" s="17">
        <v>1.085</v>
      </c>
      <c r="CU387" s="18">
        <f t="shared" si="817"/>
        <v>154886.402333344</v>
      </c>
      <c r="DB387" s="11">
        <v>44045</v>
      </c>
      <c r="DC387" s="11">
        <v>0.0847</v>
      </c>
      <c r="DD387" s="12">
        <v>1.35</v>
      </c>
      <c r="DE387" s="13">
        <f t="shared" si="818"/>
        <v>5036.325525</v>
      </c>
      <c r="DF387" s="11">
        <v>3</v>
      </c>
      <c r="DG387" s="11">
        <v>240</v>
      </c>
      <c r="DH387" s="11">
        <v>2.33</v>
      </c>
      <c r="DI387" s="16">
        <f t="shared" si="819"/>
        <v>3.97285714285714</v>
      </c>
      <c r="DJ387" s="11">
        <v>1</v>
      </c>
      <c r="DK387" s="11">
        <v>2.71</v>
      </c>
      <c r="DL387" s="8">
        <f t="shared" si="820"/>
        <v>3.71</v>
      </c>
      <c r="DM387" s="9">
        <v>0.9</v>
      </c>
      <c r="DN387" s="17">
        <v>1.085</v>
      </c>
      <c r="DO387" s="18">
        <f t="shared" si="821"/>
        <v>217462.388578748</v>
      </c>
      <c r="DV387" s="11">
        <v>49923</v>
      </c>
      <c r="DW387" s="11">
        <v>0.09996</v>
      </c>
      <c r="DX387" s="12">
        <v>1.35</v>
      </c>
      <c r="DY387" s="13">
        <f t="shared" si="822"/>
        <v>6736.909158</v>
      </c>
      <c r="DZ387" s="11">
        <v>3</v>
      </c>
      <c r="EA387" s="11">
        <v>240</v>
      </c>
      <c r="EB387" s="11">
        <v>2.42</v>
      </c>
      <c r="EC387" s="16">
        <f t="shared" si="823"/>
        <v>4.06285714285714</v>
      </c>
      <c r="ED387" s="11">
        <v>1</v>
      </c>
      <c r="EE387" s="11">
        <v>3.51</v>
      </c>
      <c r="EF387" s="8">
        <f t="shared" si="824"/>
        <v>4.51</v>
      </c>
      <c r="EG387" s="9">
        <v>0.9</v>
      </c>
      <c r="EH387" s="17">
        <v>1.2</v>
      </c>
      <c r="EI387" s="18">
        <f t="shared" si="825"/>
        <v>399957.454236774</v>
      </c>
    </row>
    <row r="388" s="1" customFormat="1" customHeight="1" spans="6:139">
      <c r="F388" s="39" t="s">
        <v>51</v>
      </c>
      <c r="G388" s="40"/>
      <c r="H388" s="40"/>
      <c r="I388" s="40"/>
      <c r="J388" s="40"/>
      <c r="K388" s="40"/>
      <c r="L388" s="40"/>
      <c r="M388" s="25">
        <f>SUM(S383:S387)</f>
        <v>438193.803068877</v>
      </c>
      <c r="N388" s="25"/>
      <c r="O388" s="25"/>
      <c r="P388" s="25"/>
      <c r="Q388" s="25"/>
      <c r="R388" s="25"/>
      <c r="S388" s="25"/>
      <c r="T388" s="1"/>
      <c r="U388" s="1"/>
      <c r="V388" s="1"/>
      <c r="W388" s="1"/>
      <c r="X388" s="1"/>
      <c r="Y388" s="1"/>
      <c r="Z388" s="39" t="s">
        <v>51</v>
      </c>
      <c r="AA388" s="40"/>
      <c r="AB388" s="40"/>
      <c r="AC388" s="40"/>
      <c r="AD388" s="40"/>
      <c r="AE388" s="40"/>
      <c r="AF388" s="40"/>
      <c r="AG388" s="25">
        <f>SUM(AM383:AM387)</f>
        <v>622096.892853005</v>
      </c>
      <c r="AH388" s="25"/>
      <c r="AI388" s="25"/>
      <c r="AJ388" s="25"/>
      <c r="AK388" s="25"/>
      <c r="AL388" s="25"/>
      <c r="AM388" s="25"/>
      <c r="AN388" s="1"/>
      <c r="AO388" s="1"/>
      <c r="AP388" s="1"/>
      <c r="AQ388" s="1"/>
      <c r="AR388" s="1"/>
      <c r="AS388" s="1"/>
      <c r="AT388" s="39" t="s">
        <v>51</v>
      </c>
      <c r="AU388" s="40"/>
      <c r="AV388" s="40"/>
      <c r="AW388" s="40"/>
      <c r="AX388" s="40"/>
      <c r="AY388" s="40"/>
      <c r="AZ388" s="40"/>
      <c r="BA388" s="25">
        <f>SUM(BG383:BG387)</f>
        <v>668962.182662487</v>
      </c>
      <c r="BB388" s="25"/>
      <c r="BC388" s="25"/>
      <c r="BD388" s="25"/>
      <c r="BE388" s="25"/>
      <c r="BF388" s="25"/>
      <c r="BG388" s="25"/>
      <c r="BH388" s="1"/>
      <c r="BI388" s="1"/>
      <c r="BJ388" s="1"/>
      <c r="BK388" s="1"/>
      <c r="BL388" s="1"/>
      <c r="BM388" s="1"/>
      <c r="BN388" s="39" t="s">
        <v>51</v>
      </c>
      <c r="BO388" s="40"/>
      <c r="BP388" s="40"/>
      <c r="BQ388" s="40"/>
      <c r="BR388" s="40"/>
      <c r="BS388" s="40"/>
      <c r="BT388" s="40"/>
      <c r="BU388" s="25">
        <f>SUM(CA383:CA387)</f>
        <v>943524.318646022</v>
      </c>
      <c r="BV388" s="25"/>
      <c r="BW388" s="25"/>
      <c r="BX388" s="25"/>
      <c r="BY388" s="25"/>
      <c r="BZ388" s="25"/>
      <c r="CA388" s="25"/>
      <c r="CB388" s="1"/>
      <c r="CC388" s="1"/>
      <c r="CD388" s="1"/>
      <c r="CE388" s="1"/>
      <c r="CF388" s="1"/>
      <c r="CG388" s="1"/>
      <c r="CH388" s="39" t="s">
        <v>51</v>
      </c>
      <c r="CI388" s="40"/>
      <c r="CJ388" s="40"/>
      <c r="CK388" s="40"/>
      <c r="CL388" s="40"/>
      <c r="CM388" s="40"/>
      <c r="CN388" s="40"/>
      <c r="CO388" s="25">
        <f>SUM(CU383:CU387)</f>
        <v>983886.385729704</v>
      </c>
      <c r="CP388" s="25"/>
      <c r="CQ388" s="25"/>
      <c r="CR388" s="25"/>
      <c r="CS388" s="25"/>
      <c r="CT388" s="25"/>
      <c r="CU388" s="25"/>
      <c r="CV388" s="1"/>
      <c r="CW388" s="1"/>
      <c r="CX388" s="1"/>
      <c r="CY388" s="1"/>
      <c r="CZ388" s="1"/>
      <c r="DA388" s="1"/>
      <c r="DB388" s="39" t="s">
        <v>51</v>
      </c>
      <c r="DC388" s="40"/>
      <c r="DD388" s="40"/>
      <c r="DE388" s="40"/>
      <c r="DF388" s="40"/>
      <c r="DG388" s="40"/>
      <c r="DH388" s="40"/>
      <c r="DI388" s="25">
        <f>SUM(DO383:DO387)</f>
        <v>1381388.42601828</v>
      </c>
      <c r="DJ388" s="25"/>
      <c r="DK388" s="25"/>
      <c r="DL388" s="25"/>
      <c r="DM388" s="25"/>
      <c r="DN388" s="25"/>
      <c r="DO388" s="25"/>
      <c r="DP388" s="1"/>
      <c r="DQ388" s="1"/>
      <c r="DR388" s="1"/>
      <c r="DS388" s="1"/>
      <c r="DT388" s="1"/>
      <c r="DU388" s="1"/>
      <c r="DV388" s="39" t="s">
        <v>51</v>
      </c>
      <c r="DW388" s="40"/>
      <c r="DX388" s="40"/>
      <c r="DY388" s="40"/>
      <c r="DZ388" s="40"/>
      <c r="EA388" s="40"/>
      <c r="EB388" s="40"/>
      <c r="EC388" s="25">
        <f>SUM(EI383:EI387)</f>
        <v>2574894.40062985</v>
      </c>
      <c r="ED388" s="25"/>
      <c r="EE388" s="25"/>
      <c r="EF388" s="25"/>
      <c r="EG388" s="25"/>
      <c r="EH388" s="25"/>
      <c r="EI388" s="25"/>
    </row>
    <row r="389" s="1" customFormat="1" customHeight="1" spans="6:139">
      <c r="F389" s="40"/>
      <c r="G389" s="40"/>
      <c r="H389" s="40"/>
      <c r="I389" s="40"/>
      <c r="J389" s="40"/>
      <c r="K389" s="40"/>
      <c r="L389" s="40"/>
      <c r="M389" s="25"/>
      <c r="N389" s="25"/>
      <c r="O389" s="25"/>
      <c r="P389" s="25"/>
      <c r="Q389" s="25"/>
      <c r="R389" s="25"/>
      <c r="S389" s="25"/>
      <c r="T389" s="1"/>
      <c r="U389" s="1"/>
      <c r="V389" s="1"/>
      <c r="W389" s="1"/>
      <c r="X389" s="1"/>
      <c r="Y389" s="1"/>
      <c r="Z389" s="40"/>
      <c r="AA389" s="40"/>
      <c r="AB389" s="40"/>
      <c r="AC389" s="40"/>
      <c r="AD389" s="40"/>
      <c r="AE389" s="40"/>
      <c r="AF389" s="40"/>
      <c r="AG389" s="25"/>
      <c r="AH389" s="25"/>
      <c r="AI389" s="25"/>
      <c r="AJ389" s="25"/>
      <c r="AK389" s="25"/>
      <c r="AL389" s="25"/>
      <c r="AM389" s="25"/>
      <c r="AN389" s="1"/>
      <c r="AO389" s="1"/>
      <c r="AP389" s="1"/>
      <c r="AQ389" s="1"/>
      <c r="AR389" s="1"/>
      <c r="AS389" s="1"/>
      <c r="AT389" s="40"/>
      <c r="AU389" s="40"/>
      <c r="AV389" s="40"/>
      <c r="AW389" s="40"/>
      <c r="AX389" s="40"/>
      <c r="AY389" s="40"/>
      <c r="AZ389" s="40"/>
      <c r="BA389" s="25"/>
      <c r="BB389" s="25"/>
      <c r="BC389" s="25"/>
      <c r="BD389" s="25"/>
      <c r="BE389" s="25"/>
      <c r="BF389" s="25"/>
      <c r="BG389" s="25"/>
      <c r="BH389" s="1"/>
      <c r="BI389" s="1"/>
      <c r="BJ389" s="1"/>
      <c r="BK389" s="1"/>
      <c r="BL389" s="1"/>
      <c r="BM389" s="1"/>
      <c r="BN389" s="40"/>
      <c r="BO389" s="40"/>
      <c r="BP389" s="40"/>
      <c r="BQ389" s="40"/>
      <c r="BR389" s="40"/>
      <c r="BS389" s="40"/>
      <c r="BT389" s="40"/>
      <c r="BU389" s="25"/>
      <c r="BV389" s="25"/>
      <c r="BW389" s="25"/>
      <c r="BX389" s="25"/>
      <c r="BY389" s="25"/>
      <c r="BZ389" s="25"/>
      <c r="CA389" s="25"/>
      <c r="CB389" s="1"/>
      <c r="CC389" s="1"/>
      <c r="CD389" s="1"/>
      <c r="CE389" s="1"/>
      <c r="CF389" s="1"/>
      <c r="CG389" s="1"/>
      <c r="CH389" s="40"/>
      <c r="CI389" s="40"/>
      <c r="CJ389" s="40"/>
      <c r="CK389" s="40"/>
      <c r="CL389" s="40"/>
      <c r="CM389" s="40"/>
      <c r="CN389" s="40"/>
      <c r="CO389" s="25"/>
      <c r="CP389" s="25"/>
      <c r="CQ389" s="25"/>
      <c r="CR389" s="25"/>
      <c r="CS389" s="25"/>
      <c r="CT389" s="25"/>
      <c r="CU389" s="25"/>
      <c r="CV389" s="1"/>
      <c r="CW389" s="1"/>
      <c r="CX389" s="1"/>
      <c r="CY389" s="1"/>
      <c r="CZ389" s="1"/>
      <c r="DA389" s="1"/>
      <c r="DB389" s="40"/>
      <c r="DC389" s="40"/>
      <c r="DD389" s="40"/>
      <c r="DE389" s="40"/>
      <c r="DF389" s="40"/>
      <c r="DG389" s="40"/>
      <c r="DH389" s="40"/>
      <c r="DI389" s="25"/>
      <c r="DJ389" s="25"/>
      <c r="DK389" s="25"/>
      <c r="DL389" s="25"/>
      <c r="DM389" s="25"/>
      <c r="DN389" s="25"/>
      <c r="DO389" s="25"/>
      <c r="DP389" s="1"/>
      <c r="DQ389" s="1"/>
      <c r="DR389" s="1"/>
      <c r="DS389" s="1"/>
      <c r="DT389" s="1"/>
      <c r="DU389" s="1"/>
      <c r="DV389" s="40"/>
      <c r="DW389" s="40"/>
      <c r="DX389" s="40"/>
      <c r="DY389" s="40"/>
      <c r="DZ389" s="40"/>
      <c r="EA389" s="40"/>
      <c r="EB389" s="40"/>
      <c r="EC389" s="25"/>
      <c r="ED389" s="25"/>
      <c r="EE389" s="25"/>
      <c r="EF389" s="25"/>
      <c r="EG389" s="25"/>
      <c r="EH389" s="25"/>
      <c r="EI389" s="25"/>
    </row>
    <row r="390" s="1" customFormat="1" customHeight="1" spans="6:139">
      <c r="F390" s="35" t="s">
        <v>30</v>
      </c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1"/>
      <c r="S390" s="1"/>
      <c r="T390" s="1"/>
      <c r="U390" s="1"/>
      <c r="V390" s="1"/>
      <c r="W390" s="1"/>
      <c r="X390" s="1"/>
      <c r="Y390" s="1"/>
      <c r="Z390" s="35" t="s">
        <v>30</v>
      </c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1"/>
      <c r="AM390" s="1"/>
      <c r="AN390" s="1"/>
      <c r="AO390" s="1"/>
      <c r="AP390" s="1"/>
      <c r="AQ390" s="1"/>
      <c r="AR390" s="1"/>
      <c r="AS390" s="1"/>
      <c r="AT390" s="35" t="s">
        <v>30</v>
      </c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1"/>
      <c r="BG390" s="1"/>
      <c r="BH390" s="1"/>
      <c r="BI390" s="1"/>
      <c r="BJ390" s="1"/>
      <c r="BK390" s="1"/>
      <c r="BL390" s="1"/>
      <c r="BM390" s="1"/>
      <c r="BN390" s="35" t="s">
        <v>30</v>
      </c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1"/>
      <c r="CA390" s="1"/>
      <c r="CB390" s="1"/>
      <c r="CC390" s="1"/>
      <c r="CD390" s="1"/>
      <c r="CE390" s="1"/>
      <c r="CF390" s="1"/>
      <c r="CG390" s="1"/>
      <c r="CH390" s="35" t="s">
        <v>30</v>
      </c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1"/>
      <c r="CU390" s="1"/>
      <c r="CV390" s="1"/>
      <c r="CW390" s="1"/>
      <c r="CX390" s="1"/>
      <c r="CY390" s="1"/>
      <c r="CZ390" s="1"/>
      <c r="DA390" s="1"/>
      <c r="DB390" s="35" t="s">
        <v>30</v>
      </c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1"/>
      <c r="DO390" s="1"/>
      <c r="DP390" s="1"/>
      <c r="DQ390" s="1"/>
      <c r="DR390" s="1"/>
      <c r="DS390" s="1"/>
      <c r="DT390" s="1"/>
      <c r="DU390" s="1"/>
      <c r="DV390" s="35" t="s">
        <v>30</v>
      </c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</row>
    <row r="391" s="1" customFormat="1" customHeight="1" spans="6:139">
      <c r="F391" s="13" t="s">
        <v>8</v>
      </c>
      <c r="G391" s="13"/>
      <c r="H391" s="13"/>
      <c r="I391" s="13"/>
      <c r="J391" s="13"/>
      <c r="K391" s="8" t="s">
        <v>53</v>
      </c>
      <c r="L391" s="8"/>
      <c r="M391" s="8"/>
      <c r="N391" s="8"/>
      <c r="O391" s="9" t="s">
        <v>38</v>
      </c>
      <c r="P391" s="9"/>
      <c r="Q391" s="41" t="s">
        <v>13</v>
      </c>
      <c r="Z391" s="13" t="s">
        <v>8</v>
      </c>
      <c r="AA391" s="13"/>
      <c r="AB391" s="13"/>
      <c r="AC391" s="13"/>
      <c r="AD391" s="13"/>
      <c r="AE391" s="8" t="s">
        <v>53</v>
      </c>
      <c r="AF391" s="8"/>
      <c r="AG391" s="8"/>
      <c r="AH391" s="8"/>
      <c r="AI391" s="9" t="s">
        <v>38</v>
      </c>
      <c r="AJ391" s="9"/>
      <c r="AK391" s="41" t="s">
        <v>13</v>
      </c>
      <c r="AT391" s="13" t="s">
        <v>8</v>
      </c>
      <c r="AU391" s="13"/>
      <c r="AV391" s="13"/>
      <c r="AW391" s="13"/>
      <c r="AX391" s="13"/>
      <c r="AY391" s="8" t="s">
        <v>53</v>
      </c>
      <c r="AZ391" s="8"/>
      <c r="BA391" s="8"/>
      <c r="BB391" s="8"/>
      <c r="BC391" s="9" t="s">
        <v>38</v>
      </c>
      <c r="BD391" s="9"/>
      <c r="BE391" s="41" t="s">
        <v>13</v>
      </c>
      <c r="BN391" s="13" t="s">
        <v>8</v>
      </c>
      <c r="BO391" s="13"/>
      <c r="BP391" s="13"/>
      <c r="BQ391" s="13"/>
      <c r="BR391" s="13"/>
      <c r="BS391" s="8" t="s">
        <v>53</v>
      </c>
      <c r="BT391" s="8"/>
      <c r="BU391" s="8"/>
      <c r="BV391" s="8"/>
      <c r="BW391" s="9" t="s">
        <v>38</v>
      </c>
      <c r="BX391" s="9"/>
      <c r="BY391" s="41" t="s">
        <v>13</v>
      </c>
      <c r="CH391" s="13" t="s">
        <v>8</v>
      </c>
      <c r="CI391" s="13"/>
      <c r="CJ391" s="13"/>
      <c r="CK391" s="13"/>
      <c r="CL391" s="13"/>
      <c r="CM391" s="8" t="s">
        <v>53</v>
      </c>
      <c r="CN391" s="8"/>
      <c r="CO391" s="8"/>
      <c r="CP391" s="8"/>
      <c r="CQ391" s="9" t="s">
        <v>38</v>
      </c>
      <c r="CR391" s="9"/>
      <c r="CS391" s="41" t="s">
        <v>13</v>
      </c>
      <c r="DB391" s="13" t="s">
        <v>8</v>
      </c>
      <c r="DC391" s="13"/>
      <c r="DD391" s="13"/>
      <c r="DE391" s="13"/>
      <c r="DF391" s="13"/>
      <c r="DG391" s="8" t="s">
        <v>53</v>
      </c>
      <c r="DH391" s="8"/>
      <c r="DI391" s="8"/>
      <c r="DJ391" s="8"/>
      <c r="DK391" s="9" t="s">
        <v>38</v>
      </c>
      <c r="DL391" s="9"/>
      <c r="DM391" s="41" t="s">
        <v>13</v>
      </c>
      <c r="DV391" s="13" t="s">
        <v>8</v>
      </c>
      <c r="DW391" s="13"/>
      <c r="DX391" s="13"/>
      <c r="DY391" s="13"/>
      <c r="DZ391" s="13"/>
      <c r="EA391" s="8" t="s">
        <v>53</v>
      </c>
      <c r="EB391" s="8"/>
      <c r="EC391" s="8"/>
      <c r="ED391" s="8"/>
      <c r="EE391" s="9" t="s">
        <v>38</v>
      </c>
      <c r="EF391" s="9"/>
      <c r="EG391" s="41" t="s">
        <v>13</v>
      </c>
    </row>
    <row r="392" s="1" customFormat="1" customHeight="1" spans="6:139">
      <c r="F392" s="13" t="s">
        <v>54</v>
      </c>
      <c r="G392" s="13" t="s">
        <v>55</v>
      </c>
      <c r="H392" s="13" t="s">
        <v>56</v>
      </c>
      <c r="I392" s="13" t="s">
        <v>57</v>
      </c>
      <c r="J392" s="13" t="s">
        <v>8</v>
      </c>
      <c r="K392" s="8" t="s">
        <v>58</v>
      </c>
      <c r="L392" s="8" t="s">
        <v>26</v>
      </c>
      <c r="M392" s="8" t="s">
        <v>27</v>
      </c>
      <c r="N392" s="42" t="s">
        <v>28</v>
      </c>
      <c r="O392" s="9" t="s">
        <v>59</v>
      </c>
      <c r="P392" s="9" t="s">
        <v>60</v>
      </c>
      <c r="Q392" s="41"/>
      <c r="R392" s="1"/>
      <c r="S392" s="1"/>
      <c r="T392" s="1"/>
      <c r="U392" s="1"/>
      <c r="V392" s="1"/>
      <c r="W392" s="1"/>
      <c r="X392" s="1"/>
      <c r="Y392" s="1"/>
      <c r="Z392" s="13" t="s">
        <v>54</v>
      </c>
      <c r="AA392" s="13" t="s">
        <v>55</v>
      </c>
      <c r="AB392" s="13" t="s">
        <v>56</v>
      </c>
      <c r="AC392" s="13" t="s">
        <v>57</v>
      </c>
      <c r="AD392" s="13" t="s">
        <v>8</v>
      </c>
      <c r="AE392" s="8" t="s">
        <v>58</v>
      </c>
      <c r="AF392" s="8" t="s">
        <v>26</v>
      </c>
      <c r="AG392" s="8" t="s">
        <v>27</v>
      </c>
      <c r="AH392" s="42" t="s">
        <v>28</v>
      </c>
      <c r="AI392" s="9" t="s">
        <v>59</v>
      </c>
      <c r="AJ392" s="9" t="s">
        <v>60</v>
      </c>
      <c r="AK392" s="41"/>
      <c r="AL392" s="1"/>
      <c r="AM392" s="1"/>
      <c r="AN392" s="1"/>
      <c r="AO392" s="1"/>
      <c r="AP392" s="1"/>
      <c r="AQ392" s="1"/>
      <c r="AR392" s="1"/>
      <c r="AS392" s="1"/>
      <c r="AT392" s="13" t="s">
        <v>54</v>
      </c>
      <c r="AU392" s="13" t="s">
        <v>55</v>
      </c>
      <c r="AV392" s="13" t="s">
        <v>56</v>
      </c>
      <c r="AW392" s="13" t="s">
        <v>57</v>
      </c>
      <c r="AX392" s="13" t="s">
        <v>8</v>
      </c>
      <c r="AY392" s="8" t="s">
        <v>58</v>
      </c>
      <c r="AZ392" s="8" t="s">
        <v>26</v>
      </c>
      <c r="BA392" s="8" t="s">
        <v>27</v>
      </c>
      <c r="BB392" s="42" t="s">
        <v>28</v>
      </c>
      <c r="BC392" s="9" t="s">
        <v>59</v>
      </c>
      <c r="BD392" s="9" t="s">
        <v>60</v>
      </c>
      <c r="BE392" s="41"/>
      <c r="BF392" s="1"/>
      <c r="BG392" s="1"/>
      <c r="BH392" s="1"/>
      <c r="BI392" s="1"/>
      <c r="BJ392" s="1"/>
      <c r="BK392" s="1"/>
      <c r="BL392" s="1"/>
      <c r="BM392" s="1"/>
      <c r="BN392" s="13" t="s">
        <v>54</v>
      </c>
      <c r="BO392" s="13" t="s">
        <v>55</v>
      </c>
      <c r="BP392" s="13" t="s">
        <v>56</v>
      </c>
      <c r="BQ392" s="13" t="s">
        <v>57</v>
      </c>
      <c r="BR392" s="13" t="s">
        <v>8</v>
      </c>
      <c r="BS392" s="8" t="s">
        <v>58</v>
      </c>
      <c r="BT392" s="8" t="s">
        <v>26</v>
      </c>
      <c r="BU392" s="8" t="s">
        <v>27</v>
      </c>
      <c r="BV392" s="42" t="s">
        <v>28</v>
      </c>
      <c r="BW392" s="9" t="s">
        <v>59</v>
      </c>
      <c r="BX392" s="9" t="s">
        <v>60</v>
      </c>
      <c r="BY392" s="41"/>
      <c r="BZ392" s="1"/>
      <c r="CA392" s="1"/>
      <c r="CB392" s="1"/>
      <c r="CC392" s="1"/>
      <c r="CD392" s="1"/>
      <c r="CE392" s="1"/>
      <c r="CF392" s="1"/>
      <c r="CG392" s="1"/>
      <c r="CH392" s="13" t="s">
        <v>54</v>
      </c>
      <c r="CI392" s="13" t="s">
        <v>55</v>
      </c>
      <c r="CJ392" s="13" t="s">
        <v>56</v>
      </c>
      <c r="CK392" s="13" t="s">
        <v>57</v>
      </c>
      <c r="CL392" s="13" t="s">
        <v>8</v>
      </c>
      <c r="CM392" s="8" t="s">
        <v>58</v>
      </c>
      <c r="CN392" s="8" t="s">
        <v>26</v>
      </c>
      <c r="CO392" s="8" t="s">
        <v>27</v>
      </c>
      <c r="CP392" s="42" t="s">
        <v>28</v>
      </c>
      <c r="CQ392" s="9" t="s">
        <v>59</v>
      </c>
      <c r="CR392" s="9" t="s">
        <v>60</v>
      </c>
      <c r="CS392" s="41"/>
      <c r="CT392" s="1"/>
      <c r="CU392" s="1"/>
      <c r="CV392" s="1"/>
      <c r="CW392" s="1"/>
      <c r="CX392" s="1"/>
      <c r="CY392" s="1"/>
      <c r="CZ392" s="1"/>
      <c r="DA392" s="1"/>
      <c r="DB392" s="13" t="s">
        <v>54</v>
      </c>
      <c r="DC392" s="13" t="s">
        <v>55</v>
      </c>
      <c r="DD392" s="13" t="s">
        <v>56</v>
      </c>
      <c r="DE392" s="13" t="s">
        <v>57</v>
      </c>
      <c r="DF392" s="13" t="s">
        <v>8</v>
      </c>
      <c r="DG392" s="8" t="s">
        <v>58</v>
      </c>
      <c r="DH392" s="8" t="s">
        <v>26</v>
      </c>
      <c r="DI392" s="8" t="s">
        <v>27</v>
      </c>
      <c r="DJ392" s="42" t="s">
        <v>28</v>
      </c>
      <c r="DK392" s="9" t="s">
        <v>59</v>
      </c>
      <c r="DL392" s="9" t="s">
        <v>60</v>
      </c>
      <c r="DM392" s="41"/>
      <c r="DN392" s="1"/>
      <c r="DO392" s="1"/>
      <c r="DP392" s="1"/>
      <c r="DQ392" s="1"/>
      <c r="DR392" s="1"/>
      <c r="DS392" s="1"/>
      <c r="DT392" s="1"/>
      <c r="DU392" s="1"/>
      <c r="DV392" s="13" t="s">
        <v>54</v>
      </c>
      <c r="DW392" s="13" t="s">
        <v>55</v>
      </c>
      <c r="DX392" s="13" t="s">
        <v>56</v>
      </c>
      <c r="DY392" s="13" t="s">
        <v>57</v>
      </c>
      <c r="DZ392" s="13" t="s">
        <v>8</v>
      </c>
      <c r="EA392" s="8" t="s">
        <v>58</v>
      </c>
      <c r="EB392" s="8" t="s">
        <v>26</v>
      </c>
      <c r="EC392" s="8" t="s">
        <v>27</v>
      </c>
      <c r="ED392" s="42" t="s">
        <v>28</v>
      </c>
      <c r="EE392" s="9" t="s">
        <v>59</v>
      </c>
      <c r="EF392" s="9" t="s">
        <v>60</v>
      </c>
      <c r="EG392" s="41"/>
    </row>
    <row r="393" s="1" customFormat="1" customHeight="1" spans="6:139">
      <c r="F393" s="11">
        <v>2704</v>
      </c>
      <c r="G393" s="12">
        <v>1.05</v>
      </c>
      <c r="H393" s="11">
        <v>1</v>
      </c>
      <c r="I393" s="11">
        <v>0</v>
      </c>
      <c r="J393" s="13">
        <f t="shared" ref="J393:J407" si="826">F393*G393*H393+I393</f>
        <v>2839.2</v>
      </c>
      <c r="K393" s="11">
        <v>1</v>
      </c>
      <c r="L393" s="11">
        <v>1</v>
      </c>
      <c r="M393" s="11">
        <v>2.38</v>
      </c>
      <c r="N393" s="42">
        <f t="shared" ref="N393:N407" si="827">L393*M393+1</f>
        <v>3.38</v>
      </c>
      <c r="O393" s="11">
        <v>1.15</v>
      </c>
      <c r="P393" s="9">
        <v>0.5</v>
      </c>
      <c r="Q393" s="43">
        <f t="shared" ref="Q393:Q407" si="828">J393*K393*N393*O393*P393</f>
        <v>5517.9852</v>
      </c>
      <c r="Z393" s="11">
        <v>2704</v>
      </c>
      <c r="AA393" s="12">
        <v>1.05</v>
      </c>
      <c r="AB393" s="11">
        <v>1</v>
      </c>
      <c r="AC393" s="11">
        <v>0</v>
      </c>
      <c r="AD393" s="13">
        <f t="shared" ref="AD393:AD407" si="829">Z393*AA393*AB393+AC393</f>
        <v>2839.2</v>
      </c>
      <c r="AE393" s="11">
        <v>1</v>
      </c>
      <c r="AF393" s="11">
        <v>1</v>
      </c>
      <c r="AG393" s="11">
        <v>2.38</v>
      </c>
      <c r="AH393" s="42">
        <f t="shared" ref="AH393:AH407" si="830">AF393*AG393+1</f>
        <v>3.38</v>
      </c>
      <c r="AI393" s="11">
        <v>1.15</v>
      </c>
      <c r="AJ393" s="9">
        <v>0.5</v>
      </c>
      <c r="AK393" s="43">
        <f t="shared" ref="AK393:AK407" si="831">AD393*AE393*AH393*AI393*AJ393</f>
        <v>5517.9852</v>
      </c>
      <c r="AT393" s="11">
        <v>2704</v>
      </c>
      <c r="AU393" s="12">
        <v>1.05</v>
      </c>
      <c r="AV393" s="11">
        <v>1</v>
      </c>
      <c r="AW393" s="11">
        <v>0</v>
      </c>
      <c r="AX393" s="13">
        <f t="shared" ref="AX393:AX407" si="832">AT393*AU393*AV393+AW393</f>
        <v>2839.2</v>
      </c>
      <c r="AY393" s="11">
        <v>1</v>
      </c>
      <c r="AZ393" s="11">
        <v>1</v>
      </c>
      <c r="BA393" s="11">
        <v>2.38</v>
      </c>
      <c r="BB393" s="42">
        <f t="shared" ref="BB393:BB407" si="833">AZ393*BA393+1</f>
        <v>3.38</v>
      </c>
      <c r="BC393" s="11">
        <v>1.15</v>
      </c>
      <c r="BD393" s="9">
        <v>0.5</v>
      </c>
      <c r="BE393" s="43">
        <f t="shared" ref="BE393:BE407" si="834">AX393*AY393*BB393*BC393*BD393</f>
        <v>5517.9852</v>
      </c>
      <c r="BN393" s="11">
        <v>2704</v>
      </c>
      <c r="BO393" s="12">
        <v>1.05</v>
      </c>
      <c r="BP393" s="11">
        <v>1</v>
      </c>
      <c r="BQ393" s="11">
        <v>0</v>
      </c>
      <c r="BR393" s="13">
        <f t="shared" ref="BR393:BR407" si="835">BN393*BO393*BP393+BQ393</f>
        <v>2839.2</v>
      </c>
      <c r="BS393" s="11">
        <v>1</v>
      </c>
      <c r="BT393" s="11">
        <v>1</v>
      </c>
      <c r="BU393" s="11">
        <v>2.38</v>
      </c>
      <c r="BV393" s="42">
        <f t="shared" ref="BV393:BV407" si="836">BT393*BU393+1</f>
        <v>3.38</v>
      </c>
      <c r="BW393" s="11">
        <v>1.15</v>
      </c>
      <c r="BX393" s="9">
        <v>0.5</v>
      </c>
      <c r="BY393" s="43">
        <f t="shared" ref="BY393:BY407" si="837">BR393*BS393*BV393*BW393*BX393</f>
        <v>5517.9852</v>
      </c>
      <c r="CH393" s="11">
        <f t="shared" ref="CH393:CH407" si="838">2704+428</f>
        <v>3132</v>
      </c>
      <c r="CI393" s="12">
        <v>1.05</v>
      </c>
      <c r="CJ393" s="11">
        <v>1</v>
      </c>
      <c r="CK393" s="11">
        <v>0</v>
      </c>
      <c r="CL393" s="13">
        <f t="shared" ref="CL393:CL407" si="839">CH393*CI393*CJ393+CK393</f>
        <v>3288.6</v>
      </c>
      <c r="CM393" s="11">
        <v>1</v>
      </c>
      <c r="CN393" s="11">
        <v>1</v>
      </c>
      <c r="CO393" s="11">
        <v>2.38</v>
      </c>
      <c r="CP393" s="42">
        <f t="shared" ref="CP393:CP407" si="840">CN393*CO393+1</f>
        <v>3.38</v>
      </c>
      <c r="CQ393" s="11">
        <v>1.15</v>
      </c>
      <c r="CR393" s="9">
        <v>0.5</v>
      </c>
      <c r="CS393" s="43">
        <f t="shared" ref="CS393:CS407" si="841">CL393*CM393*CP393*CQ393*CR393</f>
        <v>6391.3941</v>
      </c>
      <c r="DB393" s="11">
        <f t="shared" ref="DB393:DB407" si="842">2704+440</f>
        <v>3144</v>
      </c>
      <c r="DC393" s="12">
        <v>1.05</v>
      </c>
      <c r="DD393" s="11">
        <v>1</v>
      </c>
      <c r="DE393" s="11">
        <v>0</v>
      </c>
      <c r="DF393" s="13">
        <f t="shared" ref="DF393:DF407" si="843">DB393*DC393*DD393+DE393</f>
        <v>3301.2</v>
      </c>
      <c r="DG393" s="11">
        <v>1</v>
      </c>
      <c r="DH393" s="11">
        <v>1</v>
      </c>
      <c r="DI393" s="11">
        <v>2.38</v>
      </c>
      <c r="DJ393" s="42">
        <f t="shared" ref="DJ393:DJ407" si="844">DH393*DI393+1</f>
        <v>3.38</v>
      </c>
      <c r="DK393" s="11">
        <v>1.15</v>
      </c>
      <c r="DL393" s="9">
        <v>0.5</v>
      </c>
      <c r="DM393" s="43">
        <f t="shared" ref="DM393:DM407" si="845">DF393*DG393*DJ393*DK393*DL393</f>
        <v>6415.8822</v>
      </c>
      <c r="DV393" s="11">
        <f t="shared" ref="DV393:DV407" si="846">2704+499</f>
        <v>3203</v>
      </c>
      <c r="DW393" s="12">
        <v>1.05</v>
      </c>
      <c r="DX393" s="11">
        <v>1</v>
      </c>
      <c r="DY393" s="11">
        <v>0</v>
      </c>
      <c r="DZ393" s="13">
        <f t="shared" ref="DZ393:DZ407" si="847">DV393*DW393*DX393+DY393</f>
        <v>3363.15</v>
      </c>
      <c r="EA393" s="11">
        <v>1</v>
      </c>
      <c r="EB393" s="11">
        <v>1</v>
      </c>
      <c r="EC393" s="11">
        <v>3.18</v>
      </c>
      <c r="ED393" s="42">
        <f t="shared" ref="ED393:ED407" si="848">EB393*EC393+1</f>
        <v>4.18</v>
      </c>
      <c r="EE393" s="11">
        <v>1.15</v>
      </c>
      <c r="EF393" s="9">
        <v>0.5</v>
      </c>
      <c r="EG393" s="43">
        <f t="shared" ref="EG393:EG407" si="849">DZ393*EA393*ED393*EE393*EF393</f>
        <v>8083.331025</v>
      </c>
    </row>
    <row r="394" s="1" customFormat="1" customHeight="1" spans="6:139">
      <c r="F394" s="11">
        <v>2704</v>
      </c>
      <c r="G394" s="12">
        <v>1.06</v>
      </c>
      <c r="H394" s="11">
        <v>1</v>
      </c>
      <c r="I394" s="11">
        <v>0</v>
      </c>
      <c r="J394" s="13">
        <f t="shared" si="826"/>
        <v>2866.24</v>
      </c>
      <c r="K394" s="11">
        <v>1</v>
      </c>
      <c r="L394" s="11">
        <v>1</v>
      </c>
      <c r="M394" s="11">
        <v>2.38</v>
      </c>
      <c r="N394" s="42">
        <f t="shared" si="827"/>
        <v>3.38</v>
      </c>
      <c r="O394" s="11">
        <v>1.15</v>
      </c>
      <c r="P394" s="9">
        <v>0.5</v>
      </c>
      <c r="Q394" s="43">
        <f t="shared" si="828"/>
        <v>5570.53744</v>
      </c>
      <c r="Z394" s="11">
        <v>2704</v>
      </c>
      <c r="AA394" s="12">
        <v>1.06</v>
      </c>
      <c r="AB394" s="11">
        <v>1</v>
      </c>
      <c r="AC394" s="11">
        <v>0</v>
      </c>
      <c r="AD394" s="13">
        <f t="shared" si="829"/>
        <v>2866.24</v>
      </c>
      <c r="AE394" s="11">
        <v>1</v>
      </c>
      <c r="AF394" s="11">
        <v>1</v>
      </c>
      <c r="AG394" s="11">
        <v>2.38</v>
      </c>
      <c r="AH394" s="42">
        <f t="shared" si="830"/>
        <v>3.38</v>
      </c>
      <c r="AI394" s="11">
        <v>1.15</v>
      </c>
      <c r="AJ394" s="9">
        <v>0.5</v>
      </c>
      <c r="AK394" s="43">
        <f t="shared" si="831"/>
        <v>5570.53744</v>
      </c>
      <c r="AT394" s="11">
        <v>2704</v>
      </c>
      <c r="AU394" s="12">
        <v>1.06</v>
      </c>
      <c r="AV394" s="11">
        <v>1</v>
      </c>
      <c r="AW394" s="11">
        <v>0</v>
      </c>
      <c r="AX394" s="13">
        <f t="shared" si="832"/>
        <v>2866.24</v>
      </c>
      <c r="AY394" s="11">
        <v>1</v>
      </c>
      <c r="AZ394" s="11">
        <v>1</v>
      </c>
      <c r="BA394" s="11">
        <v>2.38</v>
      </c>
      <c r="BB394" s="42">
        <f t="shared" si="833"/>
        <v>3.38</v>
      </c>
      <c r="BC394" s="11">
        <v>1.15</v>
      </c>
      <c r="BD394" s="9">
        <v>0.5</v>
      </c>
      <c r="BE394" s="43">
        <f t="shared" si="834"/>
        <v>5570.53744</v>
      </c>
      <c r="BN394" s="11">
        <v>2704</v>
      </c>
      <c r="BO394" s="12">
        <v>1.06</v>
      </c>
      <c r="BP394" s="11">
        <v>1</v>
      </c>
      <c r="BQ394" s="11">
        <v>0</v>
      </c>
      <c r="BR394" s="13">
        <f t="shared" si="835"/>
        <v>2866.24</v>
      </c>
      <c r="BS394" s="11">
        <v>1</v>
      </c>
      <c r="BT394" s="11">
        <v>1</v>
      </c>
      <c r="BU394" s="11">
        <v>2.38</v>
      </c>
      <c r="BV394" s="42">
        <f t="shared" si="836"/>
        <v>3.38</v>
      </c>
      <c r="BW394" s="11">
        <v>1.15</v>
      </c>
      <c r="BX394" s="9">
        <v>0.5</v>
      </c>
      <c r="BY394" s="43">
        <f t="shared" si="837"/>
        <v>5570.53744</v>
      </c>
      <c r="CH394" s="11">
        <f t="shared" si="838"/>
        <v>3132</v>
      </c>
      <c r="CI394" s="12">
        <v>1.06</v>
      </c>
      <c r="CJ394" s="11">
        <v>1</v>
      </c>
      <c r="CK394" s="11">
        <v>0</v>
      </c>
      <c r="CL394" s="13">
        <f t="shared" si="839"/>
        <v>3319.92</v>
      </c>
      <c r="CM394" s="11">
        <v>1</v>
      </c>
      <c r="CN394" s="11">
        <v>1</v>
      </c>
      <c r="CO394" s="11">
        <v>2.38</v>
      </c>
      <c r="CP394" s="42">
        <f t="shared" si="840"/>
        <v>3.38</v>
      </c>
      <c r="CQ394" s="11">
        <v>1.15</v>
      </c>
      <c r="CR394" s="9">
        <v>0.5</v>
      </c>
      <c r="CS394" s="43">
        <f t="shared" si="841"/>
        <v>6452.26452</v>
      </c>
      <c r="DB394" s="11">
        <f t="shared" si="842"/>
        <v>3144</v>
      </c>
      <c r="DC394" s="12">
        <v>1.06</v>
      </c>
      <c r="DD394" s="11">
        <v>1</v>
      </c>
      <c r="DE394" s="11">
        <v>0</v>
      </c>
      <c r="DF394" s="13">
        <f t="shared" si="843"/>
        <v>3332.64</v>
      </c>
      <c r="DG394" s="11">
        <v>1</v>
      </c>
      <c r="DH394" s="11">
        <v>1</v>
      </c>
      <c r="DI394" s="11">
        <v>2.38</v>
      </c>
      <c r="DJ394" s="42">
        <f t="shared" si="844"/>
        <v>3.38</v>
      </c>
      <c r="DK394" s="11">
        <v>1.15</v>
      </c>
      <c r="DL394" s="9">
        <v>0.5</v>
      </c>
      <c r="DM394" s="43">
        <f t="shared" si="845"/>
        <v>6476.98584</v>
      </c>
      <c r="DV394" s="11">
        <f t="shared" si="846"/>
        <v>3203</v>
      </c>
      <c r="DW394" s="12">
        <v>1.06</v>
      </c>
      <c r="DX394" s="11">
        <v>1</v>
      </c>
      <c r="DY394" s="11">
        <v>0</v>
      </c>
      <c r="DZ394" s="13">
        <f t="shared" si="847"/>
        <v>3395.18</v>
      </c>
      <c r="EA394" s="11">
        <v>1</v>
      </c>
      <c r="EB394" s="11">
        <v>1</v>
      </c>
      <c r="EC394" s="11">
        <v>3.18</v>
      </c>
      <c r="ED394" s="42">
        <f t="shared" si="848"/>
        <v>4.18</v>
      </c>
      <c r="EE394" s="11">
        <v>1.15</v>
      </c>
      <c r="EF394" s="9">
        <v>0.5</v>
      </c>
      <c r="EG394" s="43">
        <f t="shared" si="849"/>
        <v>8160.31513</v>
      </c>
    </row>
    <row r="395" s="1" customFormat="1" customHeight="1" spans="6:139">
      <c r="F395" s="11">
        <v>2704</v>
      </c>
      <c r="G395" s="12">
        <v>1.31</v>
      </c>
      <c r="H395" s="11">
        <v>1</v>
      </c>
      <c r="I395" s="11">
        <v>0</v>
      </c>
      <c r="J395" s="13">
        <f t="shared" si="826"/>
        <v>3542.24</v>
      </c>
      <c r="K395" s="11">
        <v>1</v>
      </c>
      <c r="L395" s="11">
        <v>1</v>
      </c>
      <c r="M395" s="11">
        <v>2.38</v>
      </c>
      <c r="N395" s="42">
        <f t="shared" si="827"/>
        <v>3.38</v>
      </c>
      <c r="O395" s="11">
        <v>1.15</v>
      </c>
      <c r="P395" s="9">
        <v>0.5</v>
      </c>
      <c r="Q395" s="43">
        <f t="shared" si="828"/>
        <v>6884.34344</v>
      </c>
      <c r="Z395" s="11">
        <v>2704</v>
      </c>
      <c r="AA395" s="12">
        <v>1.31</v>
      </c>
      <c r="AB395" s="11">
        <v>1</v>
      </c>
      <c r="AC395" s="11">
        <v>0</v>
      </c>
      <c r="AD395" s="13">
        <f t="shared" si="829"/>
        <v>3542.24</v>
      </c>
      <c r="AE395" s="11">
        <v>1</v>
      </c>
      <c r="AF395" s="11">
        <v>1</v>
      </c>
      <c r="AG395" s="11">
        <v>2.38</v>
      </c>
      <c r="AH395" s="42">
        <f t="shared" si="830"/>
        <v>3.38</v>
      </c>
      <c r="AI395" s="11">
        <v>1.15</v>
      </c>
      <c r="AJ395" s="9">
        <v>0.5</v>
      </c>
      <c r="AK395" s="43">
        <f t="shared" si="831"/>
        <v>6884.34344</v>
      </c>
      <c r="AT395" s="11">
        <v>2704</v>
      </c>
      <c r="AU395" s="12">
        <v>1.31</v>
      </c>
      <c r="AV395" s="11">
        <v>1</v>
      </c>
      <c r="AW395" s="11">
        <v>0</v>
      </c>
      <c r="AX395" s="13">
        <f t="shared" si="832"/>
        <v>3542.24</v>
      </c>
      <c r="AY395" s="11">
        <v>1</v>
      </c>
      <c r="AZ395" s="11">
        <v>1</v>
      </c>
      <c r="BA395" s="11">
        <v>2.38</v>
      </c>
      <c r="BB395" s="42">
        <f t="shared" si="833"/>
        <v>3.38</v>
      </c>
      <c r="BC395" s="11">
        <v>1.15</v>
      </c>
      <c r="BD395" s="9">
        <v>0.5</v>
      </c>
      <c r="BE395" s="43">
        <f t="shared" si="834"/>
        <v>6884.34344</v>
      </c>
      <c r="BN395" s="11">
        <v>2704</v>
      </c>
      <c r="BO395" s="12">
        <v>1.31</v>
      </c>
      <c r="BP395" s="11">
        <v>1</v>
      </c>
      <c r="BQ395" s="11">
        <v>0</v>
      </c>
      <c r="BR395" s="13">
        <f t="shared" si="835"/>
        <v>3542.24</v>
      </c>
      <c r="BS395" s="11">
        <v>1</v>
      </c>
      <c r="BT395" s="11">
        <v>1</v>
      </c>
      <c r="BU395" s="11">
        <v>2.38</v>
      </c>
      <c r="BV395" s="42">
        <f t="shared" si="836"/>
        <v>3.38</v>
      </c>
      <c r="BW395" s="11">
        <v>1.15</v>
      </c>
      <c r="BX395" s="9">
        <v>0.5</v>
      </c>
      <c r="BY395" s="43">
        <f t="shared" si="837"/>
        <v>6884.34344</v>
      </c>
      <c r="CH395" s="11">
        <f t="shared" si="838"/>
        <v>3132</v>
      </c>
      <c r="CI395" s="12">
        <v>1.31</v>
      </c>
      <c r="CJ395" s="11">
        <v>1</v>
      </c>
      <c r="CK395" s="11">
        <v>0</v>
      </c>
      <c r="CL395" s="13">
        <f t="shared" si="839"/>
        <v>4102.92</v>
      </c>
      <c r="CM395" s="11">
        <v>1</v>
      </c>
      <c r="CN395" s="11">
        <v>1</v>
      </c>
      <c r="CO395" s="11">
        <v>2.38</v>
      </c>
      <c r="CP395" s="42">
        <f t="shared" si="840"/>
        <v>3.38</v>
      </c>
      <c r="CQ395" s="11">
        <v>1.15</v>
      </c>
      <c r="CR395" s="9">
        <v>0.5</v>
      </c>
      <c r="CS395" s="43">
        <f t="shared" si="841"/>
        <v>7974.02502</v>
      </c>
      <c r="DB395" s="11">
        <f t="shared" si="842"/>
        <v>3144</v>
      </c>
      <c r="DC395" s="12">
        <v>1.31</v>
      </c>
      <c r="DD395" s="11">
        <v>1</v>
      </c>
      <c r="DE395" s="11">
        <v>0</v>
      </c>
      <c r="DF395" s="13">
        <f t="shared" si="843"/>
        <v>4118.64</v>
      </c>
      <c r="DG395" s="11">
        <v>1</v>
      </c>
      <c r="DH395" s="11">
        <v>1</v>
      </c>
      <c r="DI395" s="11">
        <v>2.38</v>
      </c>
      <c r="DJ395" s="42">
        <f t="shared" si="844"/>
        <v>3.38</v>
      </c>
      <c r="DK395" s="11">
        <v>1.15</v>
      </c>
      <c r="DL395" s="9">
        <v>0.5</v>
      </c>
      <c r="DM395" s="43">
        <f t="shared" si="845"/>
        <v>8004.57684</v>
      </c>
      <c r="DV395" s="11">
        <f t="shared" si="846"/>
        <v>3203</v>
      </c>
      <c r="DW395" s="12">
        <v>1.31</v>
      </c>
      <c r="DX395" s="11">
        <v>1</v>
      </c>
      <c r="DY395" s="11">
        <v>0</v>
      </c>
      <c r="DZ395" s="13">
        <f t="shared" si="847"/>
        <v>4195.93</v>
      </c>
      <c r="EA395" s="11">
        <v>1</v>
      </c>
      <c r="EB395" s="11">
        <v>1</v>
      </c>
      <c r="EC395" s="11">
        <v>3.18</v>
      </c>
      <c r="ED395" s="42">
        <f t="shared" si="848"/>
        <v>4.18</v>
      </c>
      <c r="EE395" s="11">
        <v>1.15</v>
      </c>
      <c r="EF395" s="9">
        <v>0.5</v>
      </c>
      <c r="EG395" s="43">
        <f t="shared" si="849"/>
        <v>10084.917755</v>
      </c>
    </row>
    <row r="396" s="1" customFormat="1" customHeight="1" spans="6:139">
      <c r="F396" s="11">
        <v>2704</v>
      </c>
      <c r="G396" s="12">
        <v>0.75</v>
      </c>
      <c r="H396" s="11">
        <v>1</v>
      </c>
      <c r="I396" s="11">
        <v>0</v>
      </c>
      <c r="J396" s="13">
        <f t="shared" si="826"/>
        <v>2028</v>
      </c>
      <c r="K396" s="11">
        <v>1</v>
      </c>
      <c r="L396" s="11">
        <v>1</v>
      </c>
      <c r="M396" s="11">
        <v>2.38</v>
      </c>
      <c r="N396" s="42">
        <f t="shared" si="827"/>
        <v>3.38</v>
      </c>
      <c r="O396" s="11">
        <v>1.15</v>
      </c>
      <c r="P396" s="9">
        <v>0.5</v>
      </c>
      <c r="Q396" s="43">
        <f t="shared" si="828"/>
        <v>3941.418</v>
      </c>
      <c r="Z396" s="11">
        <v>2704</v>
      </c>
      <c r="AA396" s="12">
        <v>0.75</v>
      </c>
      <c r="AB396" s="11">
        <v>1</v>
      </c>
      <c r="AC396" s="11">
        <v>0</v>
      </c>
      <c r="AD396" s="13">
        <f t="shared" si="829"/>
        <v>2028</v>
      </c>
      <c r="AE396" s="11">
        <v>1</v>
      </c>
      <c r="AF396" s="11">
        <v>1</v>
      </c>
      <c r="AG396" s="11">
        <v>2.38</v>
      </c>
      <c r="AH396" s="42">
        <f t="shared" si="830"/>
        <v>3.38</v>
      </c>
      <c r="AI396" s="11">
        <v>1.15</v>
      </c>
      <c r="AJ396" s="9">
        <v>0.5</v>
      </c>
      <c r="AK396" s="43">
        <f t="shared" si="831"/>
        <v>3941.418</v>
      </c>
      <c r="AT396" s="11">
        <v>2704</v>
      </c>
      <c r="AU396" s="12">
        <v>0.75</v>
      </c>
      <c r="AV396" s="11">
        <v>1</v>
      </c>
      <c r="AW396" s="11">
        <v>0</v>
      </c>
      <c r="AX396" s="13">
        <f t="shared" si="832"/>
        <v>2028</v>
      </c>
      <c r="AY396" s="11">
        <v>1</v>
      </c>
      <c r="AZ396" s="11">
        <v>1</v>
      </c>
      <c r="BA396" s="11">
        <v>2.38</v>
      </c>
      <c r="BB396" s="42">
        <f t="shared" si="833"/>
        <v>3.38</v>
      </c>
      <c r="BC396" s="11">
        <v>1.15</v>
      </c>
      <c r="BD396" s="9">
        <v>0.5</v>
      </c>
      <c r="BE396" s="43">
        <f t="shared" si="834"/>
        <v>3941.418</v>
      </c>
      <c r="BN396" s="11">
        <v>2704</v>
      </c>
      <c r="BO396" s="12">
        <v>0.75</v>
      </c>
      <c r="BP396" s="11">
        <v>1</v>
      </c>
      <c r="BQ396" s="11">
        <v>0</v>
      </c>
      <c r="BR396" s="13">
        <f t="shared" si="835"/>
        <v>2028</v>
      </c>
      <c r="BS396" s="11">
        <v>1</v>
      </c>
      <c r="BT396" s="11">
        <v>1</v>
      </c>
      <c r="BU396" s="11">
        <v>2.38</v>
      </c>
      <c r="BV396" s="42">
        <f t="shared" si="836"/>
        <v>3.38</v>
      </c>
      <c r="BW396" s="11">
        <v>1.15</v>
      </c>
      <c r="BX396" s="9">
        <v>0.5</v>
      </c>
      <c r="BY396" s="43">
        <f t="shared" si="837"/>
        <v>3941.418</v>
      </c>
      <c r="CH396" s="11">
        <f t="shared" si="838"/>
        <v>3132</v>
      </c>
      <c r="CI396" s="12">
        <v>0.75</v>
      </c>
      <c r="CJ396" s="11">
        <v>1</v>
      </c>
      <c r="CK396" s="11">
        <v>0</v>
      </c>
      <c r="CL396" s="13">
        <f t="shared" si="839"/>
        <v>2349</v>
      </c>
      <c r="CM396" s="11">
        <v>1</v>
      </c>
      <c r="CN396" s="11">
        <v>1</v>
      </c>
      <c r="CO396" s="11">
        <v>2.38</v>
      </c>
      <c r="CP396" s="42">
        <f t="shared" si="840"/>
        <v>3.38</v>
      </c>
      <c r="CQ396" s="11">
        <v>1.15</v>
      </c>
      <c r="CR396" s="9">
        <v>0.5</v>
      </c>
      <c r="CS396" s="43">
        <f t="shared" si="841"/>
        <v>4565.2815</v>
      </c>
      <c r="DB396" s="11">
        <f t="shared" si="842"/>
        <v>3144</v>
      </c>
      <c r="DC396" s="12">
        <v>0.75</v>
      </c>
      <c r="DD396" s="11">
        <v>1</v>
      </c>
      <c r="DE396" s="11">
        <v>0</v>
      </c>
      <c r="DF396" s="13">
        <f t="shared" si="843"/>
        <v>2358</v>
      </c>
      <c r="DG396" s="11">
        <v>1</v>
      </c>
      <c r="DH396" s="11">
        <v>1</v>
      </c>
      <c r="DI396" s="11">
        <v>2.38</v>
      </c>
      <c r="DJ396" s="42">
        <f t="shared" si="844"/>
        <v>3.38</v>
      </c>
      <c r="DK396" s="11">
        <v>1.15</v>
      </c>
      <c r="DL396" s="9">
        <v>0.5</v>
      </c>
      <c r="DM396" s="43">
        <f t="shared" si="845"/>
        <v>4582.773</v>
      </c>
      <c r="DV396" s="11">
        <f t="shared" si="846"/>
        <v>3203</v>
      </c>
      <c r="DW396" s="12">
        <v>0.75</v>
      </c>
      <c r="DX396" s="11">
        <v>1</v>
      </c>
      <c r="DY396" s="11">
        <v>0</v>
      </c>
      <c r="DZ396" s="13">
        <f t="shared" si="847"/>
        <v>2402.25</v>
      </c>
      <c r="EA396" s="11">
        <v>1</v>
      </c>
      <c r="EB396" s="11">
        <v>1</v>
      </c>
      <c r="EC396" s="11">
        <v>3.18</v>
      </c>
      <c r="ED396" s="42">
        <f t="shared" si="848"/>
        <v>4.18</v>
      </c>
      <c r="EE396" s="11">
        <v>1.15</v>
      </c>
      <c r="EF396" s="9">
        <v>0.5</v>
      </c>
      <c r="EG396" s="43">
        <f t="shared" si="849"/>
        <v>5773.807875</v>
      </c>
    </row>
    <row r="397" s="1" customFormat="1" customHeight="1" spans="6:139">
      <c r="F397" s="11">
        <v>2704</v>
      </c>
      <c r="G397" s="12">
        <v>0.75</v>
      </c>
      <c r="H397" s="11">
        <v>1</v>
      </c>
      <c r="I397" s="11">
        <v>0</v>
      </c>
      <c r="J397" s="13">
        <f t="shared" si="826"/>
        <v>2028</v>
      </c>
      <c r="K397" s="11">
        <v>1</v>
      </c>
      <c r="L397" s="11">
        <v>1</v>
      </c>
      <c r="M397" s="11">
        <v>2.38</v>
      </c>
      <c r="N397" s="42">
        <f t="shared" si="827"/>
        <v>3.38</v>
      </c>
      <c r="O397" s="11">
        <v>1.15</v>
      </c>
      <c r="P397" s="9">
        <v>0.5</v>
      </c>
      <c r="Q397" s="43">
        <f t="shared" si="828"/>
        <v>3941.418</v>
      </c>
      <c r="Z397" s="11">
        <v>2704</v>
      </c>
      <c r="AA397" s="12">
        <v>0.75</v>
      </c>
      <c r="AB397" s="11">
        <v>1</v>
      </c>
      <c r="AC397" s="11">
        <v>0</v>
      </c>
      <c r="AD397" s="13">
        <f t="shared" si="829"/>
        <v>2028</v>
      </c>
      <c r="AE397" s="11">
        <v>1</v>
      </c>
      <c r="AF397" s="11">
        <v>1</v>
      </c>
      <c r="AG397" s="11">
        <v>2.38</v>
      </c>
      <c r="AH397" s="42">
        <f t="shared" si="830"/>
        <v>3.38</v>
      </c>
      <c r="AI397" s="11">
        <v>1.15</v>
      </c>
      <c r="AJ397" s="9">
        <v>0.5</v>
      </c>
      <c r="AK397" s="43">
        <f t="shared" si="831"/>
        <v>3941.418</v>
      </c>
      <c r="AT397" s="11">
        <v>2704</v>
      </c>
      <c r="AU397" s="12">
        <v>0.75</v>
      </c>
      <c r="AV397" s="11">
        <v>1</v>
      </c>
      <c r="AW397" s="11">
        <v>0</v>
      </c>
      <c r="AX397" s="13">
        <f t="shared" si="832"/>
        <v>2028</v>
      </c>
      <c r="AY397" s="11">
        <v>1</v>
      </c>
      <c r="AZ397" s="11">
        <v>1</v>
      </c>
      <c r="BA397" s="11">
        <v>2.38</v>
      </c>
      <c r="BB397" s="42">
        <f t="shared" si="833"/>
        <v>3.38</v>
      </c>
      <c r="BC397" s="11">
        <v>1.15</v>
      </c>
      <c r="BD397" s="9">
        <v>0.5</v>
      </c>
      <c r="BE397" s="43">
        <f t="shared" si="834"/>
        <v>3941.418</v>
      </c>
      <c r="BN397" s="11">
        <v>2704</v>
      </c>
      <c r="BO397" s="12">
        <v>0.75</v>
      </c>
      <c r="BP397" s="11">
        <v>1</v>
      </c>
      <c r="BQ397" s="11">
        <v>0</v>
      </c>
      <c r="BR397" s="13">
        <f t="shared" si="835"/>
        <v>2028</v>
      </c>
      <c r="BS397" s="11">
        <v>1</v>
      </c>
      <c r="BT397" s="11">
        <v>1</v>
      </c>
      <c r="BU397" s="11">
        <v>2.38</v>
      </c>
      <c r="BV397" s="42">
        <f t="shared" si="836"/>
        <v>3.38</v>
      </c>
      <c r="BW397" s="11">
        <v>1.15</v>
      </c>
      <c r="BX397" s="9">
        <v>0.5</v>
      </c>
      <c r="BY397" s="43">
        <f t="shared" si="837"/>
        <v>3941.418</v>
      </c>
      <c r="CH397" s="11">
        <f t="shared" si="838"/>
        <v>3132</v>
      </c>
      <c r="CI397" s="12">
        <v>0.75</v>
      </c>
      <c r="CJ397" s="11">
        <v>1</v>
      </c>
      <c r="CK397" s="11">
        <v>0</v>
      </c>
      <c r="CL397" s="13">
        <f t="shared" si="839"/>
        <v>2349</v>
      </c>
      <c r="CM397" s="11">
        <v>1</v>
      </c>
      <c r="CN397" s="11">
        <v>1</v>
      </c>
      <c r="CO397" s="11">
        <v>2.38</v>
      </c>
      <c r="CP397" s="42">
        <f t="shared" si="840"/>
        <v>3.38</v>
      </c>
      <c r="CQ397" s="11">
        <v>1.15</v>
      </c>
      <c r="CR397" s="9">
        <v>0.5</v>
      </c>
      <c r="CS397" s="43">
        <f t="shared" si="841"/>
        <v>4565.2815</v>
      </c>
      <c r="DB397" s="11">
        <f t="shared" si="842"/>
        <v>3144</v>
      </c>
      <c r="DC397" s="12">
        <v>0.75</v>
      </c>
      <c r="DD397" s="11">
        <v>1</v>
      </c>
      <c r="DE397" s="11">
        <v>0</v>
      </c>
      <c r="DF397" s="13">
        <f t="shared" si="843"/>
        <v>2358</v>
      </c>
      <c r="DG397" s="11">
        <v>1</v>
      </c>
      <c r="DH397" s="11">
        <v>1</v>
      </c>
      <c r="DI397" s="11">
        <v>2.38</v>
      </c>
      <c r="DJ397" s="42">
        <f t="shared" si="844"/>
        <v>3.38</v>
      </c>
      <c r="DK397" s="11">
        <v>1.15</v>
      </c>
      <c r="DL397" s="9">
        <v>0.5</v>
      </c>
      <c r="DM397" s="43">
        <f t="shared" si="845"/>
        <v>4582.773</v>
      </c>
      <c r="DV397" s="11">
        <f t="shared" si="846"/>
        <v>3203</v>
      </c>
      <c r="DW397" s="12">
        <v>0.75</v>
      </c>
      <c r="DX397" s="11">
        <v>1</v>
      </c>
      <c r="DY397" s="11">
        <v>0</v>
      </c>
      <c r="DZ397" s="13">
        <f t="shared" si="847"/>
        <v>2402.25</v>
      </c>
      <c r="EA397" s="11">
        <v>1</v>
      </c>
      <c r="EB397" s="11">
        <v>1</v>
      </c>
      <c r="EC397" s="11">
        <v>3.18</v>
      </c>
      <c r="ED397" s="42">
        <f t="shared" si="848"/>
        <v>4.18</v>
      </c>
      <c r="EE397" s="11">
        <v>1.15</v>
      </c>
      <c r="EF397" s="9">
        <v>0.5</v>
      </c>
      <c r="EG397" s="43">
        <f t="shared" si="849"/>
        <v>5773.807875</v>
      </c>
    </row>
    <row r="398" s="1" customFormat="1" customHeight="1" spans="6:139">
      <c r="F398" s="11">
        <v>2704</v>
      </c>
      <c r="G398" s="12">
        <v>1.8</v>
      </c>
      <c r="H398" s="11">
        <v>1</v>
      </c>
      <c r="I398" s="11">
        <v>0</v>
      </c>
      <c r="J398" s="13">
        <f t="shared" si="826"/>
        <v>4867.2</v>
      </c>
      <c r="K398" s="11">
        <v>1</v>
      </c>
      <c r="L398" s="11">
        <v>1</v>
      </c>
      <c r="M398" s="11">
        <v>2.38</v>
      </c>
      <c r="N398" s="42">
        <f t="shared" si="827"/>
        <v>3.38</v>
      </c>
      <c r="O398" s="11">
        <v>1.15</v>
      </c>
      <c r="P398" s="9">
        <v>0.5</v>
      </c>
      <c r="Q398" s="43">
        <f t="shared" si="828"/>
        <v>9459.4032</v>
      </c>
      <c r="Z398" s="11">
        <v>2704</v>
      </c>
      <c r="AA398" s="12">
        <v>1.8</v>
      </c>
      <c r="AB398" s="11">
        <v>1</v>
      </c>
      <c r="AC398" s="11">
        <v>0</v>
      </c>
      <c r="AD398" s="13">
        <f t="shared" si="829"/>
        <v>4867.2</v>
      </c>
      <c r="AE398" s="11">
        <v>1</v>
      </c>
      <c r="AF398" s="11">
        <v>1</v>
      </c>
      <c r="AG398" s="11">
        <v>2.38</v>
      </c>
      <c r="AH398" s="42">
        <f t="shared" si="830"/>
        <v>3.38</v>
      </c>
      <c r="AI398" s="11">
        <v>1.15</v>
      </c>
      <c r="AJ398" s="9">
        <v>0.5</v>
      </c>
      <c r="AK398" s="43">
        <f t="shared" si="831"/>
        <v>9459.4032</v>
      </c>
      <c r="AT398" s="11">
        <v>2704</v>
      </c>
      <c r="AU398" s="12">
        <v>1.8</v>
      </c>
      <c r="AV398" s="11">
        <v>1</v>
      </c>
      <c r="AW398" s="11">
        <v>0</v>
      </c>
      <c r="AX398" s="13">
        <f t="shared" si="832"/>
        <v>4867.2</v>
      </c>
      <c r="AY398" s="11">
        <v>1</v>
      </c>
      <c r="AZ398" s="11">
        <v>1</v>
      </c>
      <c r="BA398" s="11">
        <v>2.38</v>
      </c>
      <c r="BB398" s="42">
        <f t="shared" si="833"/>
        <v>3.38</v>
      </c>
      <c r="BC398" s="11">
        <v>1.15</v>
      </c>
      <c r="BD398" s="9">
        <v>0.5</v>
      </c>
      <c r="BE398" s="43">
        <f t="shared" si="834"/>
        <v>9459.4032</v>
      </c>
      <c r="BN398" s="11">
        <v>2704</v>
      </c>
      <c r="BO398" s="12">
        <v>1.8</v>
      </c>
      <c r="BP398" s="11">
        <v>1</v>
      </c>
      <c r="BQ398" s="11">
        <v>0</v>
      </c>
      <c r="BR398" s="13">
        <f t="shared" si="835"/>
        <v>4867.2</v>
      </c>
      <c r="BS398" s="11">
        <v>1</v>
      </c>
      <c r="BT398" s="11">
        <v>1</v>
      </c>
      <c r="BU398" s="11">
        <v>2.38</v>
      </c>
      <c r="BV398" s="42">
        <f t="shared" si="836"/>
        <v>3.38</v>
      </c>
      <c r="BW398" s="11">
        <v>1.15</v>
      </c>
      <c r="BX398" s="9">
        <v>0.5</v>
      </c>
      <c r="BY398" s="43">
        <f t="shared" si="837"/>
        <v>9459.4032</v>
      </c>
      <c r="CH398" s="11">
        <f t="shared" si="838"/>
        <v>3132</v>
      </c>
      <c r="CI398" s="12">
        <v>1.8</v>
      </c>
      <c r="CJ398" s="11">
        <v>1</v>
      </c>
      <c r="CK398" s="11">
        <v>0</v>
      </c>
      <c r="CL398" s="13">
        <f t="shared" si="839"/>
        <v>5637.6</v>
      </c>
      <c r="CM398" s="11">
        <v>1</v>
      </c>
      <c r="CN398" s="11">
        <v>1</v>
      </c>
      <c r="CO398" s="11">
        <v>2.38</v>
      </c>
      <c r="CP398" s="42">
        <f t="shared" si="840"/>
        <v>3.38</v>
      </c>
      <c r="CQ398" s="11">
        <v>1.15</v>
      </c>
      <c r="CR398" s="9">
        <v>0.5</v>
      </c>
      <c r="CS398" s="43">
        <f t="shared" si="841"/>
        <v>10956.6756</v>
      </c>
      <c r="DB398" s="11">
        <f t="shared" si="842"/>
        <v>3144</v>
      </c>
      <c r="DC398" s="12">
        <v>1.8</v>
      </c>
      <c r="DD398" s="11">
        <v>1</v>
      </c>
      <c r="DE398" s="11">
        <v>0</v>
      </c>
      <c r="DF398" s="13">
        <f t="shared" si="843"/>
        <v>5659.2</v>
      </c>
      <c r="DG398" s="11">
        <v>1</v>
      </c>
      <c r="DH398" s="11">
        <v>1</v>
      </c>
      <c r="DI398" s="11">
        <v>2.38</v>
      </c>
      <c r="DJ398" s="42">
        <f t="shared" si="844"/>
        <v>3.38</v>
      </c>
      <c r="DK398" s="11">
        <v>1.15</v>
      </c>
      <c r="DL398" s="9">
        <v>0.5</v>
      </c>
      <c r="DM398" s="43">
        <f t="shared" si="845"/>
        <v>10998.6552</v>
      </c>
      <c r="DV398" s="11">
        <f t="shared" si="846"/>
        <v>3203</v>
      </c>
      <c r="DW398" s="12">
        <v>1.8</v>
      </c>
      <c r="DX398" s="11">
        <v>1</v>
      </c>
      <c r="DY398" s="11">
        <v>0</v>
      </c>
      <c r="DZ398" s="13">
        <f t="shared" si="847"/>
        <v>5765.4</v>
      </c>
      <c r="EA398" s="11">
        <v>1</v>
      </c>
      <c r="EB398" s="11">
        <v>1</v>
      </c>
      <c r="EC398" s="11">
        <v>3.18</v>
      </c>
      <c r="ED398" s="42">
        <f t="shared" si="848"/>
        <v>4.18</v>
      </c>
      <c r="EE398" s="11">
        <v>1.15</v>
      </c>
      <c r="EF398" s="9">
        <v>0.5</v>
      </c>
      <c r="EG398" s="43">
        <f t="shared" si="849"/>
        <v>13857.1389</v>
      </c>
    </row>
    <row r="399" s="1" customFormat="1" customHeight="1" spans="6:139">
      <c r="F399" s="11">
        <v>2704</v>
      </c>
      <c r="G399" s="12">
        <v>1.05</v>
      </c>
      <c r="H399" s="11">
        <v>1</v>
      </c>
      <c r="I399" s="11">
        <v>0</v>
      </c>
      <c r="J399" s="13">
        <f t="shared" si="826"/>
        <v>2839.2</v>
      </c>
      <c r="K399" s="11">
        <v>1</v>
      </c>
      <c r="L399" s="11">
        <v>1</v>
      </c>
      <c r="M399" s="11">
        <v>2.38</v>
      </c>
      <c r="N399" s="42">
        <f t="shared" si="827"/>
        <v>3.38</v>
      </c>
      <c r="O399" s="11">
        <v>1.15</v>
      </c>
      <c r="P399" s="9">
        <v>0.5</v>
      </c>
      <c r="Q399" s="43">
        <f t="shared" si="828"/>
        <v>5517.9852</v>
      </c>
      <c r="Z399" s="11">
        <v>2704</v>
      </c>
      <c r="AA399" s="12">
        <v>1.05</v>
      </c>
      <c r="AB399" s="11">
        <v>1</v>
      </c>
      <c r="AC399" s="11">
        <v>0</v>
      </c>
      <c r="AD399" s="13">
        <f t="shared" si="829"/>
        <v>2839.2</v>
      </c>
      <c r="AE399" s="11">
        <v>1</v>
      </c>
      <c r="AF399" s="11">
        <v>1</v>
      </c>
      <c r="AG399" s="11">
        <v>2.38</v>
      </c>
      <c r="AH399" s="42">
        <f t="shared" si="830"/>
        <v>3.38</v>
      </c>
      <c r="AI399" s="11">
        <v>1.15</v>
      </c>
      <c r="AJ399" s="9">
        <v>0.5</v>
      </c>
      <c r="AK399" s="43">
        <f t="shared" si="831"/>
        <v>5517.9852</v>
      </c>
      <c r="AT399" s="11">
        <v>2704</v>
      </c>
      <c r="AU399" s="12">
        <v>1.05</v>
      </c>
      <c r="AV399" s="11">
        <v>1</v>
      </c>
      <c r="AW399" s="11">
        <v>0</v>
      </c>
      <c r="AX399" s="13">
        <f t="shared" si="832"/>
        <v>2839.2</v>
      </c>
      <c r="AY399" s="11">
        <v>1</v>
      </c>
      <c r="AZ399" s="11">
        <v>1</v>
      </c>
      <c r="BA399" s="11">
        <v>2.38</v>
      </c>
      <c r="BB399" s="42">
        <f t="shared" si="833"/>
        <v>3.38</v>
      </c>
      <c r="BC399" s="11">
        <v>1.15</v>
      </c>
      <c r="BD399" s="9">
        <v>0.5</v>
      </c>
      <c r="BE399" s="43">
        <f t="shared" si="834"/>
        <v>5517.9852</v>
      </c>
      <c r="BN399" s="11">
        <v>2704</v>
      </c>
      <c r="BO399" s="12">
        <v>1.05</v>
      </c>
      <c r="BP399" s="11">
        <v>1</v>
      </c>
      <c r="BQ399" s="11">
        <v>0</v>
      </c>
      <c r="BR399" s="13">
        <f t="shared" si="835"/>
        <v>2839.2</v>
      </c>
      <c r="BS399" s="11">
        <v>1</v>
      </c>
      <c r="BT399" s="11">
        <v>1</v>
      </c>
      <c r="BU399" s="11">
        <v>2.38</v>
      </c>
      <c r="BV399" s="42">
        <f t="shared" si="836"/>
        <v>3.38</v>
      </c>
      <c r="BW399" s="11">
        <v>1.15</v>
      </c>
      <c r="BX399" s="9">
        <v>0.5</v>
      </c>
      <c r="BY399" s="43">
        <f t="shared" si="837"/>
        <v>5517.9852</v>
      </c>
      <c r="CH399" s="11">
        <f t="shared" si="838"/>
        <v>3132</v>
      </c>
      <c r="CI399" s="12">
        <v>1.05</v>
      </c>
      <c r="CJ399" s="11">
        <v>1</v>
      </c>
      <c r="CK399" s="11">
        <v>0</v>
      </c>
      <c r="CL399" s="13">
        <f t="shared" si="839"/>
        <v>3288.6</v>
      </c>
      <c r="CM399" s="11">
        <v>1</v>
      </c>
      <c r="CN399" s="11">
        <v>1</v>
      </c>
      <c r="CO399" s="11">
        <v>2.38</v>
      </c>
      <c r="CP399" s="42">
        <f t="shared" si="840"/>
        <v>3.38</v>
      </c>
      <c r="CQ399" s="11">
        <v>1.15</v>
      </c>
      <c r="CR399" s="9">
        <v>0.5</v>
      </c>
      <c r="CS399" s="43">
        <f t="shared" si="841"/>
        <v>6391.3941</v>
      </c>
      <c r="DB399" s="11">
        <f t="shared" si="842"/>
        <v>3144</v>
      </c>
      <c r="DC399" s="12">
        <v>1.05</v>
      </c>
      <c r="DD399" s="11">
        <v>1</v>
      </c>
      <c r="DE399" s="11">
        <v>0</v>
      </c>
      <c r="DF399" s="13">
        <f t="shared" si="843"/>
        <v>3301.2</v>
      </c>
      <c r="DG399" s="11">
        <v>1</v>
      </c>
      <c r="DH399" s="11">
        <v>1</v>
      </c>
      <c r="DI399" s="11">
        <v>2.38</v>
      </c>
      <c r="DJ399" s="42">
        <f t="shared" si="844"/>
        <v>3.38</v>
      </c>
      <c r="DK399" s="11">
        <v>1.15</v>
      </c>
      <c r="DL399" s="9">
        <v>0.5</v>
      </c>
      <c r="DM399" s="43">
        <f t="shared" si="845"/>
        <v>6415.8822</v>
      </c>
      <c r="DV399" s="11">
        <f t="shared" si="846"/>
        <v>3203</v>
      </c>
      <c r="DW399" s="12">
        <v>1.05</v>
      </c>
      <c r="DX399" s="11">
        <v>1</v>
      </c>
      <c r="DY399" s="11">
        <v>0</v>
      </c>
      <c r="DZ399" s="13">
        <f t="shared" si="847"/>
        <v>3363.15</v>
      </c>
      <c r="EA399" s="11">
        <v>1</v>
      </c>
      <c r="EB399" s="11">
        <v>1</v>
      </c>
      <c r="EC399" s="11">
        <v>3.18</v>
      </c>
      <c r="ED399" s="42">
        <f t="shared" si="848"/>
        <v>4.18</v>
      </c>
      <c r="EE399" s="11">
        <v>1.15</v>
      </c>
      <c r="EF399" s="9">
        <v>0.5</v>
      </c>
      <c r="EG399" s="43">
        <f t="shared" si="849"/>
        <v>8083.331025</v>
      </c>
    </row>
    <row r="400" s="1" customFormat="1" customHeight="1" spans="6:139">
      <c r="F400" s="11">
        <v>2704</v>
      </c>
      <c r="G400" s="12">
        <v>1.06</v>
      </c>
      <c r="H400" s="11">
        <v>1</v>
      </c>
      <c r="I400" s="11">
        <v>0</v>
      </c>
      <c r="J400" s="13">
        <f t="shared" si="826"/>
        <v>2866.24</v>
      </c>
      <c r="K400" s="11">
        <v>1</v>
      </c>
      <c r="L400" s="11">
        <v>1</v>
      </c>
      <c r="M400" s="11">
        <v>2.38</v>
      </c>
      <c r="N400" s="42">
        <f t="shared" si="827"/>
        <v>3.38</v>
      </c>
      <c r="O400" s="11">
        <v>1.15</v>
      </c>
      <c r="P400" s="9">
        <v>0.5</v>
      </c>
      <c r="Q400" s="43">
        <f t="shared" si="828"/>
        <v>5570.53744</v>
      </c>
      <c r="Z400" s="11">
        <v>2704</v>
      </c>
      <c r="AA400" s="12">
        <v>1.06</v>
      </c>
      <c r="AB400" s="11">
        <v>1</v>
      </c>
      <c r="AC400" s="11">
        <v>0</v>
      </c>
      <c r="AD400" s="13">
        <f t="shared" si="829"/>
        <v>2866.24</v>
      </c>
      <c r="AE400" s="11">
        <v>1</v>
      </c>
      <c r="AF400" s="11">
        <v>1</v>
      </c>
      <c r="AG400" s="11">
        <v>2.38</v>
      </c>
      <c r="AH400" s="42">
        <f t="shared" si="830"/>
        <v>3.38</v>
      </c>
      <c r="AI400" s="11">
        <v>1.15</v>
      </c>
      <c r="AJ400" s="9">
        <v>0.5</v>
      </c>
      <c r="AK400" s="43">
        <f t="shared" si="831"/>
        <v>5570.53744</v>
      </c>
      <c r="AT400" s="11">
        <v>2704</v>
      </c>
      <c r="AU400" s="12">
        <v>1.06</v>
      </c>
      <c r="AV400" s="11">
        <v>1</v>
      </c>
      <c r="AW400" s="11">
        <v>0</v>
      </c>
      <c r="AX400" s="13">
        <f t="shared" si="832"/>
        <v>2866.24</v>
      </c>
      <c r="AY400" s="11">
        <v>1</v>
      </c>
      <c r="AZ400" s="11">
        <v>1</v>
      </c>
      <c r="BA400" s="11">
        <v>2.38</v>
      </c>
      <c r="BB400" s="42">
        <f t="shared" si="833"/>
        <v>3.38</v>
      </c>
      <c r="BC400" s="11">
        <v>1.15</v>
      </c>
      <c r="BD400" s="9">
        <v>0.5</v>
      </c>
      <c r="BE400" s="43">
        <f t="shared" si="834"/>
        <v>5570.53744</v>
      </c>
      <c r="BN400" s="11">
        <v>2704</v>
      </c>
      <c r="BO400" s="12">
        <v>1.06</v>
      </c>
      <c r="BP400" s="11">
        <v>1</v>
      </c>
      <c r="BQ400" s="11">
        <v>0</v>
      </c>
      <c r="BR400" s="13">
        <f t="shared" si="835"/>
        <v>2866.24</v>
      </c>
      <c r="BS400" s="11">
        <v>1</v>
      </c>
      <c r="BT400" s="11">
        <v>1</v>
      </c>
      <c r="BU400" s="11">
        <v>2.38</v>
      </c>
      <c r="BV400" s="42">
        <f t="shared" si="836"/>
        <v>3.38</v>
      </c>
      <c r="BW400" s="11">
        <v>1.15</v>
      </c>
      <c r="BX400" s="9">
        <v>0.5</v>
      </c>
      <c r="BY400" s="43">
        <f t="shared" si="837"/>
        <v>5570.53744</v>
      </c>
      <c r="CH400" s="11">
        <f t="shared" si="838"/>
        <v>3132</v>
      </c>
      <c r="CI400" s="12">
        <v>1.06</v>
      </c>
      <c r="CJ400" s="11">
        <v>1</v>
      </c>
      <c r="CK400" s="11">
        <v>0</v>
      </c>
      <c r="CL400" s="13">
        <f t="shared" si="839"/>
        <v>3319.92</v>
      </c>
      <c r="CM400" s="11">
        <v>1</v>
      </c>
      <c r="CN400" s="11">
        <v>1</v>
      </c>
      <c r="CO400" s="11">
        <v>2.38</v>
      </c>
      <c r="CP400" s="42">
        <f t="shared" si="840"/>
        <v>3.38</v>
      </c>
      <c r="CQ400" s="11">
        <v>1.15</v>
      </c>
      <c r="CR400" s="9">
        <v>0.5</v>
      </c>
      <c r="CS400" s="43">
        <f t="shared" si="841"/>
        <v>6452.26452</v>
      </c>
      <c r="DB400" s="11">
        <f t="shared" si="842"/>
        <v>3144</v>
      </c>
      <c r="DC400" s="12">
        <v>1.06</v>
      </c>
      <c r="DD400" s="11">
        <v>1</v>
      </c>
      <c r="DE400" s="11">
        <v>0</v>
      </c>
      <c r="DF400" s="13">
        <f t="shared" si="843"/>
        <v>3332.64</v>
      </c>
      <c r="DG400" s="11">
        <v>1</v>
      </c>
      <c r="DH400" s="11">
        <v>1</v>
      </c>
      <c r="DI400" s="11">
        <v>2.38</v>
      </c>
      <c r="DJ400" s="42">
        <f t="shared" si="844"/>
        <v>3.38</v>
      </c>
      <c r="DK400" s="11">
        <v>1.15</v>
      </c>
      <c r="DL400" s="9">
        <v>0.5</v>
      </c>
      <c r="DM400" s="43">
        <f t="shared" si="845"/>
        <v>6476.98584</v>
      </c>
      <c r="DV400" s="11">
        <f t="shared" si="846"/>
        <v>3203</v>
      </c>
      <c r="DW400" s="12">
        <v>1.06</v>
      </c>
      <c r="DX400" s="11">
        <v>1</v>
      </c>
      <c r="DY400" s="11">
        <v>0</v>
      </c>
      <c r="DZ400" s="13">
        <f t="shared" si="847"/>
        <v>3395.18</v>
      </c>
      <c r="EA400" s="11">
        <v>1</v>
      </c>
      <c r="EB400" s="11">
        <v>1</v>
      </c>
      <c r="EC400" s="11">
        <v>3.18</v>
      </c>
      <c r="ED400" s="42">
        <f t="shared" si="848"/>
        <v>4.18</v>
      </c>
      <c r="EE400" s="11">
        <v>1.15</v>
      </c>
      <c r="EF400" s="9">
        <v>0.5</v>
      </c>
      <c r="EG400" s="43">
        <f t="shared" si="849"/>
        <v>8160.31513</v>
      </c>
    </row>
    <row r="401" s="1" customFormat="1" customHeight="1" spans="6:137">
      <c r="F401" s="11">
        <v>2704</v>
      </c>
      <c r="G401" s="12">
        <v>1.31</v>
      </c>
      <c r="H401" s="11">
        <v>1</v>
      </c>
      <c r="I401" s="11">
        <v>0</v>
      </c>
      <c r="J401" s="13">
        <f t="shared" si="826"/>
        <v>3542.24</v>
      </c>
      <c r="K401" s="11">
        <v>1</v>
      </c>
      <c r="L401" s="11">
        <v>1</v>
      </c>
      <c r="M401" s="11">
        <v>2.38</v>
      </c>
      <c r="N401" s="42">
        <f t="shared" si="827"/>
        <v>3.38</v>
      </c>
      <c r="O401" s="11">
        <v>1.15</v>
      </c>
      <c r="P401" s="9">
        <v>0.5</v>
      </c>
      <c r="Q401" s="43">
        <f t="shared" si="828"/>
        <v>6884.34344</v>
      </c>
      <c r="Z401" s="11">
        <v>2704</v>
      </c>
      <c r="AA401" s="12">
        <v>1.31</v>
      </c>
      <c r="AB401" s="11">
        <v>1</v>
      </c>
      <c r="AC401" s="11">
        <v>0</v>
      </c>
      <c r="AD401" s="13">
        <f t="shared" si="829"/>
        <v>3542.24</v>
      </c>
      <c r="AE401" s="11">
        <v>1</v>
      </c>
      <c r="AF401" s="11">
        <v>1</v>
      </c>
      <c r="AG401" s="11">
        <v>2.38</v>
      </c>
      <c r="AH401" s="42">
        <f t="shared" si="830"/>
        <v>3.38</v>
      </c>
      <c r="AI401" s="11">
        <v>1.15</v>
      </c>
      <c r="AJ401" s="9">
        <v>0.5</v>
      </c>
      <c r="AK401" s="43">
        <f t="shared" si="831"/>
        <v>6884.34344</v>
      </c>
      <c r="AT401" s="11">
        <v>2704</v>
      </c>
      <c r="AU401" s="12">
        <v>1.31</v>
      </c>
      <c r="AV401" s="11">
        <v>1</v>
      </c>
      <c r="AW401" s="11">
        <v>0</v>
      </c>
      <c r="AX401" s="13">
        <f t="shared" si="832"/>
        <v>3542.24</v>
      </c>
      <c r="AY401" s="11">
        <v>1</v>
      </c>
      <c r="AZ401" s="11">
        <v>1</v>
      </c>
      <c r="BA401" s="11">
        <v>2.38</v>
      </c>
      <c r="BB401" s="42">
        <f t="shared" si="833"/>
        <v>3.38</v>
      </c>
      <c r="BC401" s="11">
        <v>1.15</v>
      </c>
      <c r="BD401" s="9">
        <v>0.5</v>
      </c>
      <c r="BE401" s="43">
        <f t="shared" si="834"/>
        <v>6884.34344</v>
      </c>
      <c r="BN401" s="11">
        <v>2704</v>
      </c>
      <c r="BO401" s="12">
        <v>1.31</v>
      </c>
      <c r="BP401" s="11">
        <v>1</v>
      </c>
      <c r="BQ401" s="11">
        <v>0</v>
      </c>
      <c r="BR401" s="13">
        <f t="shared" si="835"/>
        <v>3542.24</v>
      </c>
      <c r="BS401" s="11">
        <v>1</v>
      </c>
      <c r="BT401" s="11">
        <v>1</v>
      </c>
      <c r="BU401" s="11">
        <v>2.38</v>
      </c>
      <c r="BV401" s="42">
        <f t="shared" si="836"/>
        <v>3.38</v>
      </c>
      <c r="BW401" s="11">
        <v>1.15</v>
      </c>
      <c r="BX401" s="9">
        <v>0.5</v>
      </c>
      <c r="BY401" s="43">
        <f t="shared" si="837"/>
        <v>6884.34344</v>
      </c>
      <c r="CH401" s="11">
        <f t="shared" si="838"/>
        <v>3132</v>
      </c>
      <c r="CI401" s="12">
        <v>1.31</v>
      </c>
      <c r="CJ401" s="11">
        <v>1</v>
      </c>
      <c r="CK401" s="11">
        <v>0</v>
      </c>
      <c r="CL401" s="13">
        <f t="shared" si="839"/>
        <v>4102.92</v>
      </c>
      <c r="CM401" s="11">
        <v>1</v>
      </c>
      <c r="CN401" s="11">
        <v>1</v>
      </c>
      <c r="CO401" s="11">
        <v>2.38</v>
      </c>
      <c r="CP401" s="42">
        <f t="shared" si="840"/>
        <v>3.38</v>
      </c>
      <c r="CQ401" s="11">
        <v>1.15</v>
      </c>
      <c r="CR401" s="9">
        <v>0.5</v>
      </c>
      <c r="CS401" s="43">
        <f t="shared" si="841"/>
        <v>7974.02502</v>
      </c>
      <c r="DB401" s="11">
        <f t="shared" si="842"/>
        <v>3144</v>
      </c>
      <c r="DC401" s="12">
        <v>1.31</v>
      </c>
      <c r="DD401" s="11">
        <v>1</v>
      </c>
      <c r="DE401" s="11">
        <v>0</v>
      </c>
      <c r="DF401" s="13">
        <f t="shared" si="843"/>
        <v>4118.64</v>
      </c>
      <c r="DG401" s="11">
        <v>1</v>
      </c>
      <c r="DH401" s="11">
        <v>1</v>
      </c>
      <c r="DI401" s="11">
        <v>2.38</v>
      </c>
      <c r="DJ401" s="42">
        <f t="shared" si="844"/>
        <v>3.38</v>
      </c>
      <c r="DK401" s="11">
        <v>1.15</v>
      </c>
      <c r="DL401" s="9">
        <v>0.5</v>
      </c>
      <c r="DM401" s="43">
        <f t="shared" si="845"/>
        <v>8004.57684</v>
      </c>
      <c r="DV401" s="11">
        <f t="shared" si="846"/>
        <v>3203</v>
      </c>
      <c r="DW401" s="12">
        <v>1.31</v>
      </c>
      <c r="DX401" s="11">
        <v>1</v>
      </c>
      <c r="DY401" s="11">
        <v>0</v>
      </c>
      <c r="DZ401" s="13">
        <f t="shared" si="847"/>
        <v>4195.93</v>
      </c>
      <c r="EA401" s="11">
        <v>1</v>
      </c>
      <c r="EB401" s="11">
        <v>1</v>
      </c>
      <c r="EC401" s="11">
        <v>3.18</v>
      </c>
      <c r="ED401" s="42">
        <f t="shared" si="848"/>
        <v>4.18</v>
      </c>
      <c r="EE401" s="11">
        <v>1.15</v>
      </c>
      <c r="EF401" s="9">
        <v>0.5</v>
      </c>
      <c r="EG401" s="43">
        <f t="shared" si="849"/>
        <v>10084.917755</v>
      </c>
    </row>
    <row r="402" s="1" customFormat="1" customHeight="1" spans="6:137">
      <c r="F402" s="11">
        <v>2704</v>
      </c>
      <c r="G402" s="12">
        <v>0.75</v>
      </c>
      <c r="H402" s="11">
        <v>1</v>
      </c>
      <c r="I402" s="11">
        <v>0</v>
      </c>
      <c r="J402" s="13">
        <f t="shared" si="826"/>
        <v>2028</v>
      </c>
      <c r="K402" s="11">
        <v>1</v>
      </c>
      <c r="L402" s="11">
        <v>1</v>
      </c>
      <c r="M402" s="11">
        <v>2.38</v>
      </c>
      <c r="N402" s="42">
        <f t="shared" si="827"/>
        <v>3.38</v>
      </c>
      <c r="O402" s="11">
        <v>1.15</v>
      </c>
      <c r="P402" s="9">
        <v>0.5</v>
      </c>
      <c r="Q402" s="43">
        <f t="shared" si="828"/>
        <v>3941.418</v>
      </c>
      <c r="Z402" s="11">
        <v>2704</v>
      </c>
      <c r="AA402" s="12">
        <v>0.75</v>
      </c>
      <c r="AB402" s="11">
        <v>1</v>
      </c>
      <c r="AC402" s="11">
        <v>0</v>
      </c>
      <c r="AD402" s="13">
        <f t="shared" si="829"/>
        <v>2028</v>
      </c>
      <c r="AE402" s="11">
        <v>1</v>
      </c>
      <c r="AF402" s="11">
        <v>1</v>
      </c>
      <c r="AG402" s="11">
        <v>2.38</v>
      </c>
      <c r="AH402" s="42">
        <f t="shared" si="830"/>
        <v>3.38</v>
      </c>
      <c r="AI402" s="11">
        <v>1.15</v>
      </c>
      <c r="AJ402" s="9">
        <v>0.5</v>
      </c>
      <c r="AK402" s="43">
        <f t="shared" si="831"/>
        <v>3941.418</v>
      </c>
      <c r="AT402" s="11">
        <v>2704</v>
      </c>
      <c r="AU402" s="12">
        <v>0.75</v>
      </c>
      <c r="AV402" s="11">
        <v>1</v>
      </c>
      <c r="AW402" s="11">
        <v>0</v>
      </c>
      <c r="AX402" s="13">
        <f t="shared" si="832"/>
        <v>2028</v>
      </c>
      <c r="AY402" s="11">
        <v>1</v>
      </c>
      <c r="AZ402" s="11">
        <v>1</v>
      </c>
      <c r="BA402" s="11">
        <v>2.38</v>
      </c>
      <c r="BB402" s="42">
        <f t="shared" si="833"/>
        <v>3.38</v>
      </c>
      <c r="BC402" s="11">
        <v>1.15</v>
      </c>
      <c r="BD402" s="9">
        <v>0.5</v>
      </c>
      <c r="BE402" s="43">
        <f t="shared" si="834"/>
        <v>3941.418</v>
      </c>
      <c r="BN402" s="11">
        <v>2704</v>
      </c>
      <c r="BO402" s="12">
        <v>0.75</v>
      </c>
      <c r="BP402" s="11">
        <v>1</v>
      </c>
      <c r="BQ402" s="11">
        <v>0</v>
      </c>
      <c r="BR402" s="13">
        <f t="shared" si="835"/>
        <v>2028</v>
      </c>
      <c r="BS402" s="11">
        <v>1</v>
      </c>
      <c r="BT402" s="11">
        <v>1</v>
      </c>
      <c r="BU402" s="11">
        <v>2.38</v>
      </c>
      <c r="BV402" s="42">
        <f t="shared" si="836"/>
        <v>3.38</v>
      </c>
      <c r="BW402" s="11">
        <v>1.15</v>
      </c>
      <c r="BX402" s="9">
        <v>0.5</v>
      </c>
      <c r="BY402" s="43">
        <f t="shared" si="837"/>
        <v>3941.418</v>
      </c>
      <c r="CH402" s="11">
        <f t="shared" si="838"/>
        <v>3132</v>
      </c>
      <c r="CI402" s="12">
        <v>0.75</v>
      </c>
      <c r="CJ402" s="11">
        <v>1</v>
      </c>
      <c r="CK402" s="11">
        <v>0</v>
      </c>
      <c r="CL402" s="13">
        <f t="shared" si="839"/>
        <v>2349</v>
      </c>
      <c r="CM402" s="11">
        <v>1</v>
      </c>
      <c r="CN402" s="11">
        <v>1</v>
      </c>
      <c r="CO402" s="11">
        <v>2.38</v>
      </c>
      <c r="CP402" s="42">
        <f t="shared" si="840"/>
        <v>3.38</v>
      </c>
      <c r="CQ402" s="11">
        <v>1.15</v>
      </c>
      <c r="CR402" s="9">
        <v>0.5</v>
      </c>
      <c r="CS402" s="43">
        <f t="shared" si="841"/>
        <v>4565.2815</v>
      </c>
      <c r="DB402" s="11">
        <f t="shared" si="842"/>
        <v>3144</v>
      </c>
      <c r="DC402" s="12">
        <v>0.75</v>
      </c>
      <c r="DD402" s="11">
        <v>1</v>
      </c>
      <c r="DE402" s="11">
        <v>0</v>
      </c>
      <c r="DF402" s="13">
        <f t="shared" si="843"/>
        <v>2358</v>
      </c>
      <c r="DG402" s="11">
        <v>1</v>
      </c>
      <c r="DH402" s="11">
        <v>1</v>
      </c>
      <c r="DI402" s="11">
        <v>2.38</v>
      </c>
      <c r="DJ402" s="42">
        <f t="shared" si="844"/>
        <v>3.38</v>
      </c>
      <c r="DK402" s="11">
        <v>1.15</v>
      </c>
      <c r="DL402" s="9">
        <v>0.5</v>
      </c>
      <c r="DM402" s="43">
        <f t="shared" si="845"/>
        <v>4582.773</v>
      </c>
      <c r="DV402" s="11">
        <f t="shared" si="846"/>
        <v>3203</v>
      </c>
      <c r="DW402" s="12">
        <v>0.75</v>
      </c>
      <c r="DX402" s="11">
        <v>1</v>
      </c>
      <c r="DY402" s="11">
        <v>0</v>
      </c>
      <c r="DZ402" s="13">
        <f t="shared" si="847"/>
        <v>2402.25</v>
      </c>
      <c r="EA402" s="11">
        <v>1</v>
      </c>
      <c r="EB402" s="11">
        <v>1</v>
      </c>
      <c r="EC402" s="11">
        <v>3.18</v>
      </c>
      <c r="ED402" s="42">
        <f t="shared" si="848"/>
        <v>4.18</v>
      </c>
      <c r="EE402" s="11">
        <v>1.15</v>
      </c>
      <c r="EF402" s="9">
        <v>0.5</v>
      </c>
      <c r="EG402" s="43">
        <f t="shared" si="849"/>
        <v>5773.807875</v>
      </c>
    </row>
    <row r="403" s="1" customFormat="1" customHeight="1" spans="6:137">
      <c r="F403" s="11">
        <v>2704</v>
      </c>
      <c r="G403" s="12">
        <v>0.75</v>
      </c>
      <c r="H403" s="11">
        <v>1</v>
      </c>
      <c r="I403" s="11">
        <v>0</v>
      </c>
      <c r="J403" s="13">
        <f t="shared" si="826"/>
        <v>2028</v>
      </c>
      <c r="K403" s="11">
        <v>1</v>
      </c>
      <c r="L403" s="11">
        <v>1</v>
      </c>
      <c r="M403" s="11">
        <v>2.38</v>
      </c>
      <c r="N403" s="42">
        <f t="shared" si="827"/>
        <v>3.38</v>
      </c>
      <c r="O403" s="11">
        <v>1.15</v>
      </c>
      <c r="P403" s="9">
        <v>0.5</v>
      </c>
      <c r="Q403" s="43">
        <f t="shared" si="828"/>
        <v>3941.418</v>
      </c>
      <c r="Z403" s="11">
        <v>2704</v>
      </c>
      <c r="AA403" s="12">
        <v>0.75</v>
      </c>
      <c r="AB403" s="11">
        <v>1</v>
      </c>
      <c r="AC403" s="11">
        <v>0</v>
      </c>
      <c r="AD403" s="13">
        <f t="shared" si="829"/>
        <v>2028</v>
      </c>
      <c r="AE403" s="11">
        <v>1</v>
      </c>
      <c r="AF403" s="11">
        <v>1</v>
      </c>
      <c r="AG403" s="11">
        <v>2.38</v>
      </c>
      <c r="AH403" s="42">
        <f t="shared" si="830"/>
        <v>3.38</v>
      </c>
      <c r="AI403" s="11">
        <v>1.15</v>
      </c>
      <c r="AJ403" s="9">
        <v>0.5</v>
      </c>
      <c r="AK403" s="43">
        <f t="shared" si="831"/>
        <v>3941.418</v>
      </c>
      <c r="AT403" s="11">
        <v>2704</v>
      </c>
      <c r="AU403" s="12">
        <v>0.75</v>
      </c>
      <c r="AV403" s="11">
        <v>1</v>
      </c>
      <c r="AW403" s="11">
        <v>0</v>
      </c>
      <c r="AX403" s="13">
        <f t="shared" si="832"/>
        <v>2028</v>
      </c>
      <c r="AY403" s="11">
        <v>1</v>
      </c>
      <c r="AZ403" s="11">
        <v>1</v>
      </c>
      <c r="BA403" s="11">
        <v>2.38</v>
      </c>
      <c r="BB403" s="42">
        <f t="shared" si="833"/>
        <v>3.38</v>
      </c>
      <c r="BC403" s="11">
        <v>1.15</v>
      </c>
      <c r="BD403" s="9">
        <v>0.5</v>
      </c>
      <c r="BE403" s="43">
        <f t="shared" si="834"/>
        <v>3941.418</v>
      </c>
      <c r="BN403" s="11">
        <v>2704</v>
      </c>
      <c r="BO403" s="12">
        <v>0.75</v>
      </c>
      <c r="BP403" s="11">
        <v>1</v>
      </c>
      <c r="BQ403" s="11">
        <v>0</v>
      </c>
      <c r="BR403" s="13">
        <f t="shared" si="835"/>
        <v>2028</v>
      </c>
      <c r="BS403" s="11">
        <v>1</v>
      </c>
      <c r="BT403" s="11">
        <v>1</v>
      </c>
      <c r="BU403" s="11">
        <v>2.38</v>
      </c>
      <c r="BV403" s="42">
        <f t="shared" si="836"/>
        <v>3.38</v>
      </c>
      <c r="BW403" s="11">
        <v>1.15</v>
      </c>
      <c r="BX403" s="9">
        <v>0.5</v>
      </c>
      <c r="BY403" s="43">
        <f t="shared" si="837"/>
        <v>3941.418</v>
      </c>
      <c r="CH403" s="11">
        <f t="shared" si="838"/>
        <v>3132</v>
      </c>
      <c r="CI403" s="12">
        <v>0.75</v>
      </c>
      <c r="CJ403" s="11">
        <v>1</v>
      </c>
      <c r="CK403" s="11">
        <v>0</v>
      </c>
      <c r="CL403" s="13">
        <f t="shared" si="839"/>
        <v>2349</v>
      </c>
      <c r="CM403" s="11">
        <v>1</v>
      </c>
      <c r="CN403" s="11">
        <v>1</v>
      </c>
      <c r="CO403" s="11">
        <v>2.38</v>
      </c>
      <c r="CP403" s="42">
        <f t="shared" si="840"/>
        <v>3.38</v>
      </c>
      <c r="CQ403" s="11">
        <v>1.15</v>
      </c>
      <c r="CR403" s="9">
        <v>0.5</v>
      </c>
      <c r="CS403" s="43">
        <f t="shared" si="841"/>
        <v>4565.2815</v>
      </c>
      <c r="DB403" s="11">
        <f t="shared" si="842"/>
        <v>3144</v>
      </c>
      <c r="DC403" s="12">
        <v>0.75</v>
      </c>
      <c r="DD403" s="11">
        <v>1</v>
      </c>
      <c r="DE403" s="11">
        <v>0</v>
      </c>
      <c r="DF403" s="13">
        <f t="shared" si="843"/>
        <v>2358</v>
      </c>
      <c r="DG403" s="11">
        <v>1</v>
      </c>
      <c r="DH403" s="11">
        <v>1</v>
      </c>
      <c r="DI403" s="11">
        <v>2.38</v>
      </c>
      <c r="DJ403" s="42">
        <f t="shared" si="844"/>
        <v>3.38</v>
      </c>
      <c r="DK403" s="11">
        <v>1.15</v>
      </c>
      <c r="DL403" s="9">
        <v>0.5</v>
      </c>
      <c r="DM403" s="43">
        <f t="shared" si="845"/>
        <v>4582.773</v>
      </c>
      <c r="DV403" s="11">
        <f t="shared" si="846"/>
        <v>3203</v>
      </c>
      <c r="DW403" s="12">
        <v>0.75</v>
      </c>
      <c r="DX403" s="11">
        <v>1</v>
      </c>
      <c r="DY403" s="11">
        <v>0</v>
      </c>
      <c r="DZ403" s="13">
        <f t="shared" si="847"/>
        <v>2402.25</v>
      </c>
      <c r="EA403" s="11">
        <v>1</v>
      </c>
      <c r="EB403" s="11">
        <v>1</v>
      </c>
      <c r="EC403" s="11">
        <v>3.18</v>
      </c>
      <c r="ED403" s="42">
        <f t="shared" si="848"/>
        <v>4.18</v>
      </c>
      <c r="EE403" s="11">
        <v>1.15</v>
      </c>
      <c r="EF403" s="9">
        <v>0.5</v>
      </c>
      <c r="EG403" s="43">
        <f t="shared" si="849"/>
        <v>5773.807875</v>
      </c>
    </row>
    <row r="404" s="1" customFormat="1" customHeight="1" spans="6:137">
      <c r="F404" s="11">
        <v>2704</v>
      </c>
      <c r="G404" s="12">
        <v>1.8</v>
      </c>
      <c r="H404" s="11">
        <v>1</v>
      </c>
      <c r="I404" s="11">
        <v>0</v>
      </c>
      <c r="J404" s="13">
        <f t="shared" si="826"/>
        <v>4867.2</v>
      </c>
      <c r="K404" s="11">
        <v>1</v>
      </c>
      <c r="L404" s="11">
        <v>1</v>
      </c>
      <c r="M404" s="11">
        <v>2.38</v>
      </c>
      <c r="N404" s="42">
        <f t="shared" si="827"/>
        <v>3.38</v>
      </c>
      <c r="O404" s="11">
        <v>1.15</v>
      </c>
      <c r="P404" s="9">
        <v>0.5</v>
      </c>
      <c r="Q404" s="43">
        <f t="shared" si="828"/>
        <v>9459.4032</v>
      </c>
      <c r="Z404" s="11">
        <v>2704</v>
      </c>
      <c r="AA404" s="12">
        <v>1.8</v>
      </c>
      <c r="AB404" s="11">
        <v>1</v>
      </c>
      <c r="AC404" s="11">
        <v>0</v>
      </c>
      <c r="AD404" s="13">
        <f t="shared" si="829"/>
        <v>4867.2</v>
      </c>
      <c r="AE404" s="11">
        <v>1</v>
      </c>
      <c r="AF404" s="11">
        <v>1</v>
      </c>
      <c r="AG404" s="11">
        <v>2.38</v>
      </c>
      <c r="AH404" s="42">
        <f t="shared" si="830"/>
        <v>3.38</v>
      </c>
      <c r="AI404" s="11">
        <v>1.15</v>
      </c>
      <c r="AJ404" s="9">
        <v>0.5</v>
      </c>
      <c r="AK404" s="43">
        <f t="shared" si="831"/>
        <v>9459.4032</v>
      </c>
      <c r="AT404" s="11">
        <v>2704</v>
      </c>
      <c r="AU404" s="12">
        <v>1.8</v>
      </c>
      <c r="AV404" s="11">
        <v>1</v>
      </c>
      <c r="AW404" s="11">
        <v>0</v>
      </c>
      <c r="AX404" s="13">
        <f t="shared" si="832"/>
        <v>4867.2</v>
      </c>
      <c r="AY404" s="11">
        <v>1</v>
      </c>
      <c r="AZ404" s="11">
        <v>1</v>
      </c>
      <c r="BA404" s="11">
        <v>2.38</v>
      </c>
      <c r="BB404" s="42">
        <f t="shared" si="833"/>
        <v>3.38</v>
      </c>
      <c r="BC404" s="11">
        <v>1.15</v>
      </c>
      <c r="BD404" s="9">
        <v>0.5</v>
      </c>
      <c r="BE404" s="43">
        <f t="shared" si="834"/>
        <v>9459.4032</v>
      </c>
      <c r="BN404" s="11">
        <v>2704</v>
      </c>
      <c r="BO404" s="12">
        <v>1.8</v>
      </c>
      <c r="BP404" s="11">
        <v>1</v>
      </c>
      <c r="BQ404" s="11">
        <v>0</v>
      </c>
      <c r="BR404" s="13">
        <f t="shared" si="835"/>
        <v>4867.2</v>
      </c>
      <c r="BS404" s="11">
        <v>1</v>
      </c>
      <c r="BT404" s="11">
        <v>1</v>
      </c>
      <c r="BU404" s="11">
        <v>2.38</v>
      </c>
      <c r="BV404" s="42">
        <f t="shared" si="836"/>
        <v>3.38</v>
      </c>
      <c r="BW404" s="11">
        <v>1.15</v>
      </c>
      <c r="BX404" s="9">
        <v>0.5</v>
      </c>
      <c r="BY404" s="43">
        <f t="shared" si="837"/>
        <v>9459.4032</v>
      </c>
      <c r="CH404" s="11">
        <f t="shared" si="838"/>
        <v>3132</v>
      </c>
      <c r="CI404" s="12">
        <v>1.8</v>
      </c>
      <c r="CJ404" s="11">
        <v>1</v>
      </c>
      <c r="CK404" s="11">
        <v>0</v>
      </c>
      <c r="CL404" s="13">
        <f t="shared" si="839"/>
        <v>5637.6</v>
      </c>
      <c r="CM404" s="11">
        <v>1</v>
      </c>
      <c r="CN404" s="11">
        <v>1</v>
      </c>
      <c r="CO404" s="11">
        <v>2.38</v>
      </c>
      <c r="CP404" s="42">
        <f t="shared" si="840"/>
        <v>3.38</v>
      </c>
      <c r="CQ404" s="11">
        <v>1.15</v>
      </c>
      <c r="CR404" s="9">
        <v>0.5</v>
      </c>
      <c r="CS404" s="43">
        <f t="shared" si="841"/>
        <v>10956.6756</v>
      </c>
      <c r="DB404" s="11">
        <f t="shared" si="842"/>
        <v>3144</v>
      </c>
      <c r="DC404" s="12">
        <v>1.8</v>
      </c>
      <c r="DD404" s="11">
        <v>1</v>
      </c>
      <c r="DE404" s="11">
        <v>0</v>
      </c>
      <c r="DF404" s="13">
        <f t="shared" si="843"/>
        <v>5659.2</v>
      </c>
      <c r="DG404" s="11">
        <v>1</v>
      </c>
      <c r="DH404" s="11">
        <v>1</v>
      </c>
      <c r="DI404" s="11">
        <v>2.38</v>
      </c>
      <c r="DJ404" s="42">
        <f t="shared" si="844"/>
        <v>3.38</v>
      </c>
      <c r="DK404" s="11">
        <v>1.15</v>
      </c>
      <c r="DL404" s="9">
        <v>0.5</v>
      </c>
      <c r="DM404" s="43">
        <f t="shared" si="845"/>
        <v>10998.6552</v>
      </c>
      <c r="DV404" s="11">
        <f t="shared" si="846"/>
        <v>3203</v>
      </c>
      <c r="DW404" s="12">
        <v>1.8</v>
      </c>
      <c r="DX404" s="11">
        <v>1</v>
      </c>
      <c r="DY404" s="11">
        <v>0</v>
      </c>
      <c r="DZ404" s="13">
        <f t="shared" si="847"/>
        <v>5765.4</v>
      </c>
      <c r="EA404" s="11">
        <v>1</v>
      </c>
      <c r="EB404" s="11">
        <v>1</v>
      </c>
      <c r="EC404" s="11">
        <v>3.18</v>
      </c>
      <c r="ED404" s="42">
        <f t="shared" si="848"/>
        <v>4.18</v>
      </c>
      <c r="EE404" s="11">
        <v>1.15</v>
      </c>
      <c r="EF404" s="9">
        <v>0.5</v>
      </c>
      <c r="EG404" s="43">
        <f t="shared" si="849"/>
        <v>13857.1389</v>
      </c>
    </row>
    <row r="405" s="1" customFormat="1" customHeight="1" spans="6:137">
      <c r="F405" s="11">
        <v>2704</v>
      </c>
      <c r="G405" s="12">
        <v>3.21</v>
      </c>
      <c r="H405" s="11">
        <v>1</v>
      </c>
      <c r="I405" s="11">
        <v>0</v>
      </c>
      <c r="J405" s="13">
        <f t="shared" si="826"/>
        <v>8679.84</v>
      </c>
      <c r="K405" s="11">
        <v>1</v>
      </c>
      <c r="L405" s="11">
        <v>1</v>
      </c>
      <c r="M405" s="11">
        <v>2.38</v>
      </c>
      <c r="N405" s="42">
        <f t="shared" si="827"/>
        <v>3.38</v>
      </c>
      <c r="O405" s="11">
        <v>1.15</v>
      </c>
      <c r="P405" s="9">
        <v>0.5</v>
      </c>
      <c r="Q405" s="43">
        <f t="shared" si="828"/>
        <v>16869.26904</v>
      </c>
      <c r="Z405" s="11">
        <v>2704</v>
      </c>
      <c r="AA405" s="12">
        <v>3.21</v>
      </c>
      <c r="AB405" s="11">
        <v>1</v>
      </c>
      <c r="AC405" s="11">
        <v>0</v>
      </c>
      <c r="AD405" s="13">
        <f t="shared" si="829"/>
        <v>8679.84</v>
      </c>
      <c r="AE405" s="11">
        <v>1</v>
      </c>
      <c r="AF405" s="11">
        <v>1</v>
      </c>
      <c r="AG405" s="11">
        <v>2.38</v>
      </c>
      <c r="AH405" s="42">
        <f t="shared" si="830"/>
        <v>3.38</v>
      </c>
      <c r="AI405" s="11">
        <v>1.15</v>
      </c>
      <c r="AJ405" s="9">
        <v>0.5</v>
      </c>
      <c r="AK405" s="43">
        <f t="shared" si="831"/>
        <v>16869.26904</v>
      </c>
      <c r="AT405" s="11">
        <v>2704</v>
      </c>
      <c r="AU405" s="12">
        <v>3.21</v>
      </c>
      <c r="AV405" s="11">
        <v>1</v>
      </c>
      <c r="AW405" s="11">
        <v>0</v>
      </c>
      <c r="AX405" s="13">
        <f t="shared" si="832"/>
        <v>8679.84</v>
      </c>
      <c r="AY405" s="11">
        <v>1</v>
      </c>
      <c r="AZ405" s="11">
        <v>1</v>
      </c>
      <c r="BA405" s="11">
        <v>2.38</v>
      </c>
      <c r="BB405" s="42">
        <f t="shared" si="833"/>
        <v>3.38</v>
      </c>
      <c r="BC405" s="11">
        <v>1.15</v>
      </c>
      <c r="BD405" s="9">
        <v>0.5</v>
      </c>
      <c r="BE405" s="43">
        <f t="shared" si="834"/>
        <v>16869.26904</v>
      </c>
      <c r="BN405" s="11">
        <v>2704</v>
      </c>
      <c r="BO405" s="12">
        <v>3.21</v>
      </c>
      <c r="BP405" s="11">
        <v>1</v>
      </c>
      <c r="BQ405" s="11">
        <v>0</v>
      </c>
      <c r="BR405" s="13">
        <f t="shared" si="835"/>
        <v>8679.84</v>
      </c>
      <c r="BS405" s="11">
        <v>1</v>
      </c>
      <c r="BT405" s="11">
        <v>1</v>
      </c>
      <c r="BU405" s="11">
        <v>2.38</v>
      </c>
      <c r="BV405" s="42">
        <f t="shared" si="836"/>
        <v>3.38</v>
      </c>
      <c r="BW405" s="11">
        <v>1.15</v>
      </c>
      <c r="BX405" s="9">
        <v>0.5</v>
      </c>
      <c r="BY405" s="43">
        <f t="shared" si="837"/>
        <v>16869.26904</v>
      </c>
      <c r="CH405" s="11">
        <f t="shared" si="838"/>
        <v>3132</v>
      </c>
      <c r="CI405" s="12">
        <v>3.21</v>
      </c>
      <c r="CJ405" s="11">
        <v>1</v>
      </c>
      <c r="CK405" s="11">
        <v>0</v>
      </c>
      <c r="CL405" s="13">
        <f t="shared" si="839"/>
        <v>10053.72</v>
      </c>
      <c r="CM405" s="11">
        <v>1</v>
      </c>
      <c r="CN405" s="11">
        <v>1</v>
      </c>
      <c r="CO405" s="11">
        <v>2.38</v>
      </c>
      <c r="CP405" s="42">
        <f t="shared" si="840"/>
        <v>3.38</v>
      </c>
      <c r="CQ405" s="11">
        <v>1.15</v>
      </c>
      <c r="CR405" s="9">
        <v>0.5</v>
      </c>
      <c r="CS405" s="43">
        <f t="shared" si="841"/>
        <v>19539.40482</v>
      </c>
      <c r="DB405" s="11">
        <f t="shared" si="842"/>
        <v>3144</v>
      </c>
      <c r="DC405" s="12">
        <v>3.21</v>
      </c>
      <c r="DD405" s="11">
        <v>1</v>
      </c>
      <c r="DE405" s="11">
        <v>0</v>
      </c>
      <c r="DF405" s="13">
        <f t="shared" si="843"/>
        <v>10092.24</v>
      </c>
      <c r="DG405" s="11">
        <v>1</v>
      </c>
      <c r="DH405" s="11">
        <v>1</v>
      </c>
      <c r="DI405" s="11">
        <v>2.38</v>
      </c>
      <c r="DJ405" s="42">
        <f t="shared" si="844"/>
        <v>3.38</v>
      </c>
      <c r="DK405" s="11">
        <v>1.15</v>
      </c>
      <c r="DL405" s="9">
        <v>0.5</v>
      </c>
      <c r="DM405" s="43">
        <f t="shared" si="845"/>
        <v>19614.26844</v>
      </c>
      <c r="DV405" s="11">
        <f t="shared" si="846"/>
        <v>3203</v>
      </c>
      <c r="DW405" s="12">
        <v>3.21</v>
      </c>
      <c r="DX405" s="11">
        <v>1</v>
      </c>
      <c r="DY405" s="11">
        <v>0</v>
      </c>
      <c r="DZ405" s="13">
        <f t="shared" si="847"/>
        <v>10281.63</v>
      </c>
      <c r="EA405" s="11">
        <v>1</v>
      </c>
      <c r="EB405" s="11">
        <v>1</v>
      </c>
      <c r="EC405" s="11">
        <v>3.18</v>
      </c>
      <c r="ED405" s="42">
        <f t="shared" si="848"/>
        <v>4.18</v>
      </c>
      <c r="EE405" s="11">
        <v>1.15</v>
      </c>
      <c r="EF405" s="9">
        <v>0.5</v>
      </c>
      <c r="EG405" s="43">
        <f t="shared" si="849"/>
        <v>24711.897705</v>
      </c>
    </row>
    <row r="406" s="1" customFormat="1" customHeight="1" spans="6:137">
      <c r="F406" s="11">
        <v>2704</v>
      </c>
      <c r="G406" s="12">
        <v>3.21</v>
      </c>
      <c r="H406" s="11">
        <v>1</v>
      </c>
      <c r="I406" s="11">
        <v>0</v>
      </c>
      <c r="J406" s="13">
        <f t="shared" si="826"/>
        <v>8679.84</v>
      </c>
      <c r="K406" s="11">
        <v>1</v>
      </c>
      <c r="L406" s="11">
        <v>1</v>
      </c>
      <c r="M406" s="11">
        <v>2.38</v>
      </c>
      <c r="N406" s="42">
        <f t="shared" si="827"/>
        <v>3.38</v>
      </c>
      <c r="O406" s="11">
        <v>1.15</v>
      </c>
      <c r="P406" s="9">
        <v>0.5</v>
      </c>
      <c r="Q406" s="43">
        <f t="shared" si="828"/>
        <v>16869.26904</v>
      </c>
      <c r="Z406" s="11">
        <v>2704</v>
      </c>
      <c r="AA406" s="12">
        <v>3.21</v>
      </c>
      <c r="AB406" s="11">
        <v>1</v>
      </c>
      <c r="AC406" s="11">
        <v>0</v>
      </c>
      <c r="AD406" s="13">
        <f t="shared" si="829"/>
        <v>8679.84</v>
      </c>
      <c r="AE406" s="11">
        <v>1</v>
      </c>
      <c r="AF406" s="11">
        <v>1</v>
      </c>
      <c r="AG406" s="11">
        <v>2.38</v>
      </c>
      <c r="AH406" s="42">
        <f t="shared" si="830"/>
        <v>3.38</v>
      </c>
      <c r="AI406" s="11">
        <v>1.15</v>
      </c>
      <c r="AJ406" s="9">
        <v>0.5</v>
      </c>
      <c r="AK406" s="43">
        <f t="shared" si="831"/>
        <v>16869.26904</v>
      </c>
      <c r="AT406" s="11">
        <v>2704</v>
      </c>
      <c r="AU406" s="12">
        <v>3.21</v>
      </c>
      <c r="AV406" s="11">
        <v>1</v>
      </c>
      <c r="AW406" s="11">
        <v>0</v>
      </c>
      <c r="AX406" s="13">
        <f t="shared" si="832"/>
        <v>8679.84</v>
      </c>
      <c r="AY406" s="11">
        <v>1</v>
      </c>
      <c r="AZ406" s="11">
        <v>1</v>
      </c>
      <c r="BA406" s="11">
        <v>2.38</v>
      </c>
      <c r="BB406" s="42">
        <f t="shared" si="833"/>
        <v>3.38</v>
      </c>
      <c r="BC406" s="11">
        <v>1.15</v>
      </c>
      <c r="BD406" s="9">
        <v>0.5</v>
      </c>
      <c r="BE406" s="43">
        <f t="shared" si="834"/>
        <v>16869.26904</v>
      </c>
      <c r="BN406" s="11">
        <v>2704</v>
      </c>
      <c r="BO406" s="12">
        <v>3.21</v>
      </c>
      <c r="BP406" s="11">
        <v>1</v>
      </c>
      <c r="BQ406" s="11">
        <v>0</v>
      </c>
      <c r="BR406" s="13">
        <f t="shared" si="835"/>
        <v>8679.84</v>
      </c>
      <c r="BS406" s="11">
        <v>1</v>
      </c>
      <c r="BT406" s="11">
        <v>1</v>
      </c>
      <c r="BU406" s="11">
        <v>2.38</v>
      </c>
      <c r="BV406" s="42">
        <f t="shared" si="836"/>
        <v>3.38</v>
      </c>
      <c r="BW406" s="11">
        <v>1.15</v>
      </c>
      <c r="BX406" s="9">
        <v>0.5</v>
      </c>
      <c r="BY406" s="43">
        <f t="shared" si="837"/>
        <v>16869.26904</v>
      </c>
      <c r="CH406" s="11">
        <f t="shared" si="838"/>
        <v>3132</v>
      </c>
      <c r="CI406" s="12">
        <v>3.21</v>
      </c>
      <c r="CJ406" s="11">
        <v>1</v>
      </c>
      <c r="CK406" s="11">
        <v>0</v>
      </c>
      <c r="CL406" s="13">
        <f t="shared" si="839"/>
        <v>10053.72</v>
      </c>
      <c r="CM406" s="11">
        <v>1</v>
      </c>
      <c r="CN406" s="11">
        <v>1</v>
      </c>
      <c r="CO406" s="11">
        <v>2.38</v>
      </c>
      <c r="CP406" s="42">
        <f t="shared" si="840"/>
        <v>3.38</v>
      </c>
      <c r="CQ406" s="11">
        <v>1.15</v>
      </c>
      <c r="CR406" s="9">
        <v>0.5</v>
      </c>
      <c r="CS406" s="43">
        <f t="shared" si="841"/>
        <v>19539.40482</v>
      </c>
      <c r="DB406" s="11">
        <f t="shared" si="842"/>
        <v>3144</v>
      </c>
      <c r="DC406" s="12">
        <v>3.21</v>
      </c>
      <c r="DD406" s="11">
        <v>1</v>
      </c>
      <c r="DE406" s="11">
        <v>0</v>
      </c>
      <c r="DF406" s="13">
        <f t="shared" si="843"/>
        <v>10092.24</v>
      </c>
      <c r="DG406" s="11">
        <v>1</v>
      </c>
      <c r="DH406" s="11">
        <v>1</v>
      </c>
      <c r="DI406" s="11">
        <v>2.38</v>
      </c>
      <c r="DJ406" s="42">
        <f t="shared" si="844"/>
        <v>3.38</v>
      </c>
      <c r="DK406" s="11">
        <v>1.15</v>
      </c>
      <c r="DL406" s="9">
        <v>0.5</v>
      </c>
      <c r="DM406" s="43">
        <f t="shared" si="845"/>
        <v>19614.26844</v>
      </c>
      <c r="DV406" s="11">
        <f t="shared" si="846"/>
        <v>3203</v>
      </c>
      <c r="DW406" s="12">
        <v>3.21</v>
      </c>
      <c r="DX406" s="11">
        <v>1</v>
      </c>
      <c r="DY406" s="11">
        <v>0</v>
      </c>
      <c r="DZ406" s="13">
        <f t="shared" si="847"/>
        <v>10281.63</v>
      </c>
      <c r="EA406" s="11">
        <v>1</v>
      </c>
      <c r="EB406" s="11">
        <v>1</v>
      </c>
      <c r="EC406" s="11">
        <v>3.18</v>
      </c>
      <c r="ED406" s="42">
        <f t="shared" si="848"/>
        <v>4.18</v>
      </c>
      <c r="EE406" s="11">
        <v>1.15</v>
      </c>
      <c r="EF406" s="9">
        <v>0.5</v>
      </c>
      <c r="EG406" s="43">
        <f t="shared" si="849"/>
        <v>24711.897705</v>
      </c>
    </row>
    <row r="407" s="1" customFormat="1" customHeight="1" spans="6:137">
      <c r="F407" s="11">
        <v>2704</v>
      </c>
      <c r="G407" s="12">
        <v>0</v>
      </c>
      <c r="H407" s="11">
        <v>1</v>
      </c>
      <c r="I407" s="11">
        <v>0</v>
      </c>
      <c r="J407" s="13">
        <f t="shared" si="826"/>
        <v>0</v>
      </c>
      <c r="K407" s="11">
        <v>1</v>
      </c>
      <c r="L407" s="11">
        <v>1</v>
      </c>
      <c r="M407" s="11">
        <v>2.38</v>
      </c>
      <c r="N407" s="42">
        <f t="shared" si="827"/>
        <v>3.38</v>
      </c>
      <c r="O407" s="11">
        <v>1.15</v>
      </c>
      <c r="P407" s="9">
        <v>0.5</v>
      </c>
      <c r="Q407" s="43">
        <f t="shared" si="828"/>
        <v>0</v>
      </c>
      <c r="Z407" s="11">
        <v>2704</v>
      </c>
      <c r="AA407" s="12">
        <v>0</v>
      </c>
      <c r="AB407" s="11">
        <v>1</v>
      </c>
      <c r="AC407" s="11">
        <v>0</v>
      </c>
      <c r="AD407" s="13">
        <f t="shared" si="829"/>
        <v>0</v>
      </c>
      <c r="AE407" s="11">
        <v>1</v>
      </c>
      <c r="AF407" s="11">
        <v>1</v>
      </c>
      <c r="AG407" s="11">
        <v>2.38</v>
      </c>
      <c r="AH407" s="42">
        <f t="shared" si="830"/>
        <v>3.38</v>
      </c>
      <c r="AI407" s="11">
        <v>1.15</v>
      </c>
      <c r="AJ407" s="9">
        <v>0.5</v>
      </c>
      <c r="AK407" s="43">
        <f t="shared" si="831"/>
        <v>0</v>
      </c>
      <c r="AT407" s="11">
        <v>2704</v>
      </c>
      <c r="AU407" s="12">
        <v>0</v>
      </c>
      <c r="AV407" s="11">
        <v>1</v>
      </c>
      <c r="AW407" s="11">
        <v>0</v>
      </c>
      <c r="AX407" s="13">
        <f t="shared" si="832"/>
        <v>0</v>
      </c>
      <c r="AY407" s="11">
        <v>1</v>
      </c>
      <c r="AZ407" s="11">
        <v>1</v>
      </c>
      <c r="BA407" s="11">
        <v>2.38</v>
      </c>
      <c r="BB407" s="42">
        <f t="shared" si="833"/>
        <v>3.38</v>
      </c>
      <c r="BC407" s="11">
        <v>1.15</v>
      </c>
      <c r="BD407" s="9">
        <v>0.5</v>
      </c>
      <c r="BE407" s="43">
        <f t="shared" si="834"/>
        <v>0</v>
      </c>
      <c r="BN407" s="11">
        <v>2704</v>
      </c>
      <c r="BO407" s="12">
        <v>0</v>
      </c>
      <c r="BP407" s="11">
        <v>1</v>
      </c>
      <c r="BQ407" s="11">
        <v>0</v>
      </c>
      <c r="BR407" s="13">
        <f t="shared" si="835"/>
        <v>0</v>
      </c>
      <c r="BS407" s="11">
        <v>1</v>
      </c>
      <c r="BT407" s="11">
        <v>1</v>
      </c>
      <c r="BU407" s="11">
        <v>2.38</v>
      </c>
      <c r="BV407" s="42">
        <f t="shared" si="836"/>
        <v>3.38</v>
      </c>
      <c r="BW407" s="11">
        <v>1.15</v>
      </c>
      <c r="BX407" s="9">
        <v>0.5</v>
      </c>
      <c r="BY407" s="43">
        <f t="shared" si="837"/>
        <v>0</v>
      </c>
      <c r="CH407" s="11">
        <f t="shared" si="838"/>
        <v>3132</v>
      </c>
      <c r="CI407" s="12">
        <v>0</v>
      </c>
      <c r="CJ407" s="11">
        <v>1</v>
      </c>
      <c r="CK407" s="11">
        <v>0</v>
      </c>
      <c r="CL407" s="13">
        <f t="shared" si="839"/>
        <v>0</v>
      </c>
      <c r="CM407" s="11">
        <v>1</v>
      </c>
      <c r="CN407" s="11">
        <v>1</v>
      </c>
      <c r="CO407" s="11">
        <v>2.38</v>
      </c>
      <c r="CP407" s="42">
        <f t="shared" si="840"/>
        <v>3.38</v>
      </c>
      <c r="CQ407" s="11">
        <v>1.15</v>
      </c>
      <c r="CR407" s="9">
        <v>0.5</v>
      </c>
      <c r="CS407" s="43">
        <f t="shared" si="841"/>
        <v>0</v>
      </c>
      <c r="DB407" s="11">
        <f t="shared" si="842"/>
        <v>3144</v>
      </c>
      <c r="DC407" s="12">
        <v>0</v>
      </c>
      <c r="DD407" s="11">
        <v>1</v>
      </c>
      <c r="DE407" s="11">
        <v>0</v>
      </c>
      <c r="DF407" s="13">
        <f t="shared" si="843"/>
        <v>0</v>
      </c>
      <c r="DG407" s="11">
        <v>1</v>
      </c>
      <c r="DH407" s="11">
        <v>1</v>
      </c>
      <c r="DI407" s="11">
        <v>2.38</v>
      </c>
      <c r="DJ407" s="42">
        <f t="shared" si="844"/>
        <v>3.38</v>
      </c>
      <c r="DK407" s="11">
        <v>1.15</v>
      </c>
      <c r="DL407" s="9">
        <v>0.5</v>
      </c>
      <c r="DM407" s="43">
        <f t="shared" si="845"/>
        <v>0</v>
      </c>
      <c r="DV407" s="11">
        <f t="shared" si="846"/>
        <v>3203</v>
      </c>
      <c r="DW407" s="12">
        <v>0</v>
      </c>
      <c r="DX407" s="11">
        <v>1</v>
      </c>
      <c r="DY407" s="11">
        <v>0</v>
      </c>
      <c r="DZ407" s="13">
        <f t="shared" si="847"/>
        <v>0</v>
      </c>
      <c r="EA407" s="11">
        <v>1</v>
      </c>
      <c r="EB407" s="11">
        <v>1</v>
      </c>
      <c r="EC407" s="11">
        <v>3.18</v>
      </c>
      <c r="ED407" s="42">
        <f t="shared" si="848"/>
        <v>4.18</v>
      </c>
      <c r="EE407" s="11">
        <v>1.15</v>
      </c>
      <c r="EF407" s="9">
        <v>0.5</v>
      </c>
      <c r="EG407" s="43">
        <f t="shared" si="849"/>
        <v>0</v>
      </c>
    </row>
    <row r="408" s="1" customFormat="1" customHeight="1" spans="6:137">
      <c r="F408" s="44" t="s">
        <v>30</v>
      </c>
      <c r="G408" s="45"/>
      <c r="H408" s="45"/>
      <c r="I408" s="45"/>
      <c r="J408" s="45"/>
      <c r="K408" s="45"/>
      <c r="L408" s="45"/>
      <c r="M408" s="46">
        <f>SUM(Q393:Q407)</f>
        <v>104368.74864</v>
      </c>
      <c r="N408" s="46"/>
      <c r="O408" s="46"/>
      <c r="P408" s="46"/>
      <c r="Q408" s="46"/>
      <c r="R408" s="1"/>
      <c r="S408" s="1"/>
      <c r="T408" s="1"/>
      <c r="U408" s="1"/>
      <c r="V408" s="1"/>
      <c r="W408" s="1"/>
      <c r="X408" s="1"/>
      <c r="Y408" s="1"/>
      <c r="Z408" s="44" t="s">
        <v>30</v>
      </c>
      <c r="AA408" s="45"/>
      <c r="AB408" s="45"/>
      <c r="AC408" s="45"/>
      <c r="AD408" s="45"/>
      <c r="AE408" s="45"/>
      <c r="AF408" s="45"/>
      <c r="AG408" s="46">
        <f>SUM(AK393:AK407)</f>
        <v>104368.74864</v>
      </c>
      <c r="AH408" s="46"/>
      <c r="AI408" s="46"/>
      <c r="AJ408" s="46"/>
      <c r="AK408" s="46"/>
      <c r="AL408" s="1"/>
      <c r="AM408" s="1"/>
      <c r="AN408" s="1"/>
      <c r="AO408" s="1"/>
      <c r="AP408" s="1"/>
      <c r="AQ408" s="1"/>
      <c r="AR408" s="1"/>
      <c r="AS408" s="1"/>
      <c r="AT408" s="44" t="s">
        <v>30</v>
      </c>
      <c r="AU408" s="45"/>
      <c r="AV408" s="45"/>
      <c r="AW408" s="45"/>
      <c r="AX408" s="45"/>
      <c r="AY408" s="45"/>
      <c r="AZ408" s="45"/>
      <c r="BA408" s="46">
        <f>SUM(BE393:BE407)</f>
        <v>104368.74864</v>
      </c>
      <c r="BB408" s="46"/>
      <c r="BC408" s="46"/>
      <c r="BD408" s="46"/>
      <c r="BE408" s="46"/>
      <c r="BF408" s="1"/>
      <c r="BG408" s="1"/>
      <c r="BH408" s="1"/>
      <c r="BI408" s="1"/>
      <c r="BJ408" s="1"/>
      <c r="BK408" s="1"/>
      <c r="BL408" s="1"/>
      <c r="BM408" s="1"/>
      <c r="BN408" s="44" t="s">
        <v>30</v>
      </c>
      <c r="BO408" s="45"/>
      <c r="BP408" s="45"/>
      <c r="BQ408" s="45"/>
      <c r="BR408" s="45"/>
      <c r="BS408" s="45"/>
      <c r="BT408" s="45"/>
      <c r="BU408" s="46">
        <f>SUM(BY393:BY407)</f>
        <v>104368.74864</v>
      </c>
      <c r="BV408" s="46"/>
      <c r="BW408" s="46"/>
      <c r="BX408" s="46"/>
      <c r="BY408" s="46"/>
      <c r="BZ408" s="1"/>
      <c r="CA408" s="1"/>
      <c r="CB408" s="1"/>
      <c r="CC408" s="1"/>
      <c r="CD408" s="1"/>
      <c r="CE408" s="1"/>
      <c r="CF408" s="1"/>
      <c r="CG408" s="1"/>
      <c r="CH408" s="44" t="s">
        <v>30</v>
      </c>
      <c r="CI408" s="45"/>
      <c r="CJ408" s="45"/>
      <c r="CK408" s="45"/>
      <c r="CL408" s="45"/>
      <c r="CM408" s="45"/>
      <c r="CN408" s="45"/>
      <c r="CO408" s="46">
        <f>SUM(CS393:CS407)</f>
        <v>120888.65412</v>
      </c>
      <c r="CP408" s="46"/>
      <c r="CQ408" s="46"/>
      <c r="CR408" s="46"/>
      <c r="CS408" s="46"/>
      <c r="CT408" s="1"/>
      <c r="CU408" s="1"/>
      <c r="CV408" s="1"/>
      <c r="CW408" s="1"/>
      <c r="CX408" s="1"/>
      <c r="CY408" s="1"/>
      <c r="CZ408" s="1"/>
      <c r="DA408" s="1"/>
      <c r="DB408" s="44" t="s">
        <v>30</v>
      </c>
      <c r="DC408" s="45"/>
      <c r="DD408" s="45"/>
      <c r="DE408" s="45"/>
      <c r="DF408" s="45"/>
      <c r="DG408" s="45"/>
      <c r="DH408" s="45"/>
      <c r="DI408" s="46">
        <f>SUM(DM393:DM407)</f>
        <v>121351.82904</v>
      </c>
      <c r="DJ408" s="46"/>
      <c r="DK408" s="46"/>
      <c r="DL408" s="46"/>
      <c r="DM408" s="46"/>
      <c r="DN408" s="1"/>
      <c r="DO408" s="1"/>
      <c r="DP408" s="1"/>
      <c r="DQ408" s="1"/>
      <c r="DR408" s="1"/>
      <c r="DS408" s="1"/>
      <c r="DT408" s="1"/>
      <c r="DU408" s="1"/>
      <c r="DV408" s="44" t="s">
        <v>30</v>
      </c>
      <c r="DW408" s="45"/>
      <c r="DX408" s="45"/>
      <c r="DY408" s="45"/>
      <c r="DZ408" s="45"/>
      <c r="EA408" s="45"/>
      <c r="EB408" s="45"/>
      <c r="EC408" s="46">
        <f>SUM(EG393:EG407)</f>
        <v>152890.43253</v>
      </c>
      <c r="ED408" s="46"/>
      <c r="EE408" s="46"/>
      <c r="EF408" s="46"/>
      <c r="EG408" s="46"/>
    </row>
    <row r="409" s="1" customFormat="1" customHeight="1" spans="6:137">
      <c r="F409" s="45"/>
      <c r="G409" s="45"/>
      <c r="H409" s="45"/>
      <c r="I409" s="45"/>
      <c r="J409" s="45"/>
      <c r="K409" s="45"/>
      <c r="L409" s="45"/>
      <c r="M409" s="46"/>
      <c r="N409" s="46"/>
      <c r="O409" s="46"/>
      <c r="P409" s="46"/>
      <c r="Q409" s="46"/>
      <c r="R409" s="1"/>
      <c r="S409" s="1"/>
      <c r="T409" s="1"/>
      <c r="U409" s="1"/>
      <c r="V409" s="1"/>
      <c r="W409" s="1"/>
      <c r="X409" s="1"/>
      <c r="Y409" s="1"/>
      <c r="Z409" s="45"/>
      <c r="AA409" s="45"/>
      <c r="AB409" s="45"/>
      <c r="AC409" s="45"/>
      <c r="AD409" s="45"/>
      <c r="AE409" s="45"/>
      <c r="AF409" s="45"/>
      <c r="AG409" s="46"/>
      <c r="AH409" s="46"/>
      <c r="AI409" s="46"/>
      <c r="AJ409" s="46"/>
      <c r="AK409" s="46"/>
      <c r="AL409" s="1"/>
      <c r="AM409" s="1"/>
      <c r="AN409" s="1"/>
      <c r="AO409" s="1"/>
      <c r="AP409" s="1"/>
      <c r="AQ409" s="1"/>
      <c r="AR409" s="1"/>
      <c r="AS409" s="1"/>
      <c r="AT409" s="45"/>
      <c r="AU409" s="45"/>
      <c r="AV409" s="45"/>
      <c r="AW409" s="45"/>
      <c r="AX409" s="45"/>
      <c r="AY409" s="45"/>
      <c r="AZ409" s="45"/>
      <c r="BA409" s="46"/>
      <c r="BB409" s="46"/>
      <c r="BC409" s="46"/>
      <c r="BD409" s="46"/>
      <c r="BE409" s="46"/>
      <c r="BF409" s="1"/>
      <c r="BG409" s="1"/>
      <c r="BH409" s="1"/>
      <c r="BI409" s="1"/>
      <c r="BJ409" s="1"/>
      <c r="BK409" s="1"/>
      <c r="BL409" s="1"/>
      <c r="BM409" s="1"/>
      <c r="BN409" s="45"/>
      <c r="BO409" s="45"/>
      <c r="BP409" s="45"/>
      <c r="BQ409" s="45"/>
      <c r="BR409" s="45"/>
      <c r="BS409" s="45"/>
      <c r="BT409" s="45"/>
      <c r="BU409" s="46"/>
      <c r="BV409" s="46"/>
      <c r="BW409" s="46"/>
      <c r="BX409" s="46"/>
      <c r="BY409" s="46"/>
      <c r="BZ409" s="1"/>
      <c r="CA409" s="1"/>
      <c r="CB409" s="1"/>
      <c r="CC409" s="1"/>
      <c r="CD409" s="1"/>
      <c r="CE409" s="1"/>
      <c r="CF409" s="1"/>
      <c r="CG409" s="1"/>
      <c r="CH409" s="45"/>
      <c r="CI409" s="45"/>
      <c r="CJ409" s="45"/>
      <c r="CK409" s="45"/>
      <c r="CL409" s="45"/>
      <c r="CM409" s="45"/>
      <c r="CN409" s="45"/>
      <c r="CO409" s="46"/>
      <c r="CP409" s="46"/>
      <c r="CQ409" s="46"/>
      <c r="CR409" s="46"/>
      <c r="CS409" s="46"/>
      <c r="CT409" s="1"/>
      <c r="CU409" s="1"/>
      <c r="CV409" s="1"/>
      <c r="CW409" s="1"/>
      <c r="CX409" s="1"/>
      <c r="CY409" s="1"/>
      <c r="CZ409" s="1"/>
      <c r="DA409" s="1"/>
      <c r="DB409" s="45"/>
      <c r="DC409" s="45"/>
      <c r="DD409" s="45"/>
      <c r="DE409" s="45"/>
      <c r="DF409" s="45"/>
      <c r="DG409" s="45"/>
      <c r="DH409" s="45"/>
      <c r="DI409" s="46"/>
      <c r="DJ409" s="46"/>
      <c r="DK409" s="46"/>
      <c r="DL409" s="46"/>
      <c r="DM409" s="46"/>
      <c r="DN409" s="1"/>
      <c r="DO409" s="1"/>
      <c r="DP409" s="1"/>
      <c r="DQ409" s="1"/>
      <c r="DR409" s="1"/>
      <c r="DS409" s="1"/>
      <c r="DT409" s="1"/>
      <c r="DU409" s="1"/>
      <c r="DV409" s="45"/>
      <c r="DW409" s="45"/>
      <c r="DX409" s="45"/>
      <c r="DY409" s="45"/>
      <c r="DZ409" s="45"/>
      <c r="EA409" s="45"/>
      <c r="EB409" s="45"/>
      <c r="EC409" s="46"/>
      <c r="ED409" s="46"/>
      <c r="EE409" s="46"/>
      <c r="EF409" s="46"/>
      <c r="EG409" s="46"/>
    </row>
    <row r="410" s="1" customFormat="1" customHeight="1" spans="6:137">
      <c r="F410" s="45"/>
      <c r="G410" s="45"/>
      <c r="H410" s="45"/>
      <c r="I410" s="45"/>
      <c r="J410" s="45"/>
      <c r="K410" s="45"/>
      <c r="L410" s="45"/>
      <c r="M410" s="46"/>
      <c r="N410" s="46"/>
      <c r="O410" s="46"/>
      <c r="P410" s="46"/>
      <c r="Q410" s="46"/>
      <c r="R410" s="1"/>
      <c r="S410" s="1"/>
      <c r="T410" s="1"/>
      <c r="U410" s="1"/>
      <c r="V410" s="1"/>
      <c r="W410" s="1"/>
      <c r="X410" s="1"/>
      <c r="Y410" s="1"/>
      <c r="Z410" s="45"/>
      <c r="AA410" s="45"/>
      <c r="AB410" s="45"/>
      <c r="AC410" s="45"/>
      <c r="AD410" s="45"/>
      <c r="AE410" s="45"/>
      <c r="AF410" s="45"/>
      <c r="AG410" s="46"/>
      <c r="AH410" s="46"/>
      <c r="AI410" s="46"/>
      <c r="AJ410" s="46"/>
      <c r="AK410" s="46"/>
      <c r="AL410" s="1"/>
      <c r="AM410" s="1"/>
      <c r="AN410" s="1"/>
      <c r="AO410" s="1"/>
      <c r="AP410" s="1"/>
      <c r="AQ410" s="1"/>
      <c r="AR410" s="1"/>
      <c r="AS410" s="1"/>
      <c r="AT410" s="45"/>
      <c r="AU410" s="45"/>
      <c r="AV410" s="45"/>
      <c r="AW410" s="45"/>
      <c r="AX410" s="45"/>
      <c r="AY410" s="45"/>
      <c r="AZ410" s="45"/>
      <c r="BA410" s="46"/>
      <c r="BB410" s="46"/>
      <c r="BC410" s="46"/>
      <c r="BD410" s="46"/>
      <c r="BE410" s="46"/>
      <c r="BF410" s="1"/>
      <c r="BG410" s="1"/>
      <c r="BH410" s="1"/>
      <c r="BI410" s="1"/>
      <c r="BJ410" s="1"/>
      <c r="BK410" s="1"/>
      <c r="BL410" s="1"/>
      <c r="BM410" s="1"/>
      <c r="BN410" s="45"/>
      <c r="BO410" s="45"/>
      <c r="BP410" s="45"/>
      <c r="BQ410" s="45"/>
      <c r="BR410" s="45"/>
      <c r="BS410" s="45"/>
      <c r="BT410" s="45"/>
      <c r="BU410" s="46"/>
      <c r="BV410" s="46"/>
      <c r="BW410" s="46"/>
      <c r="BX410" s="46"/>
      <c r="BY410" s="46"/>
      <c r="BZ410" s="1"/>
      <c r="CA410" s="1"/>
      <c r="CB410" s="1"/>
      <c r="CC410" s="1"/>
      <c r="CD410" s="1"/>
      <c r="CE410" s="1"/>
      <c r="CF410" s="1"/>
      <c r="CG410" s="1"/>
      <c r="CH410" s="45"/>
      <c r="CI410" s="45"/>
      <c r="CJ410" s="45"/>
      <c r="CK410" s="45"/>
      <c r="CL410" s="45"/>
      <c r="CM410" s="45"/>
      <c r="CN410" s="45"/>
      <c r="CO410" s="46"/>
      <c r="CP410" s="46"/>
      <c r="CQ410" s="46"/>
      <c r="CR410" s="46"/>
      <c r="CS410" s="46"/>
      <c r="CT410" s="1"/>
      <c r="CU410" s="1"/>
      <c r="CV410" s="1"/>
      <c r="CW410" s="1"/>
      <c r="CX410" s="1"/>
      <c r="CY410" s="1"/>
      <c r="CZ410" s="1"/>
      <c r="DA410" s="1"/>
      <c r="DB410" s="45"/>
      <c r="DC410" s="45"/>
      <c r="DD410" s="45"/>
      <c r="DE410" s="45"/>
      <c r="DF410" s="45"/>
      <c r="DG410" s="45"/>
      <c r="DH410" s="45"/>
      <c r="DI410" s="46"/>
      <c r="DJ410" s="46"/>
      <c r="DK410" s="46"/>
      <c r="DL410" s="46"/>
      <c r="DM410" s="46"/>
      <c r="DN410" s="1"/>
      <c r="DO410" s="1"/>
      <c r="DP410" s="1"/>
      <c r="DQ410" s="1"/>
      <c r="DR410" s="1"/>
      <c r="DS410" s="1"/>
      <c r="DT410" s="1"/>
      <c r="DU410" s="1"/>
      <c r="DV410" s="45"/>
      <c r="DW410" s="45"/>
      <c r="DX410" s="45"/>
      <c r="DY410" s="45"/>
      <c r="DZ410" s="45"/>
      <c r="EA410" s="45"/>
      <c r="EB410" s="45"/>
      <c r="EC410" s="46"/>
      <c r="ED410" s="46"/>
      <c r="EE410" s="46"/>
      <c r="EF410" s="46"/>
      <c r="EG410" s="46"/>
    </row>
    <row r="411" s="1" customFormat="1" customHeight="1" spans="6:137">
      <c r="F411" s="35" t="s">
        <v>31</v>
      </c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1"/>
      <c r="S411" s="1"/>
      <c r="T411" s="1"/>
      <c r="U411" s="1"/>
      <c r="V411" s="1"/>
      <c r="W411" s="1"/>
      <c r="X411" s="1"/>
      <c r="Y411" s="1"/>
      <c r="Z411" s="35" t="s">
        <v>31</v>
      </c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1"/>
      <c r="AM411" s="1"/>
      <c r="AN411" s="1"/>
      <c r="AO411" s="1"/>
      <c r="AP411" s="1"/>
      <c r="AQ411" s="1"/>
      <c r="AR411" s="1"/>
      <c r="AS411" s="1"/>
      <c r="AT411" s="35" t="s">
        <v>31</v>
      </c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1"/>
      <c r="BG411" s="1"/>
      <c r="BH411" s="1"/>
      <c r="BI411" s="1"/>
      <c r="BJ411" s="1"/>
      <c r="BK411" s="1"/>
      <c r="BL411" s="1"/>
      <c r="BM411" s="1"/>
      <c r="BN411" s="35" t="s">
        <v>31</v>
      </c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1"/>
      <c r="CA411" s="1"/>
      <c r="CB411" s="1"/>
      <c r="CC411" s="1"/>
      <c r="CD411" s="1"/>
      <c r="CE411" s="1"/>
      <c r="CF411" s="1"/>
      <c r="CG411" s="1"/>
      <c r="CH411" s="35" t="s">
        <v>31</v>
      </c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1"/>
      <c r="CU411" s="1"/>
      <c r="CV411" s="1"/>
      <c r="CW411" s="1"/>
      <c r="CX411" s="1"/>
      <c r="CY411" s="1"/>
      <c r="CZ411" s="1"/>
      <c r="DA411" s="1"/>
      <c r="DB411" s="35" t="s">
        <v>31</v>
      </c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1"/>
      <c r="DO411" s="1"/>
      <c r="DP411" s="1"/>
      <c r="DQ411" s="1"/>
      <c r="DR411" s="1"/>
      <c r="DS411" s="1"/>
      <c r="DT411" s="1"/>
      <c r="DU411" s="1"/>
      <c r="DV411" s="35" t="s">
        <v>31</v>
      </c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</row>
    <row r="412" s="1" customFormat="1" customHeight="1" spans="6:137">
      <c r="F412" s="13" t="s">
        <v>8</v>
      </c>
      <c r="G412" s="13"/>
      <c r="H412" s="13"/>
      <c r="I412" s="13"/>
      <c r="J412" s="13"/>
      <c r="K412" s="8" t="s">
        <v>53</v>
      </c>
      <c r="L412" s="8"/>
      <c r="M412" s="8"/>
      <c r="N412" s="8"/>
      <c r="O412" s="9" t="s">
        <v>38</v>
      </c>
      <c r="P412" s="9"/>
      <c r="Q412" s="41" t="s">
        <v>13</v>
      </c>
      <c r="Z412" s="13" t="s">
        <v>8</v>
      </c>
      <c r="AA412" s="13"/>
      <c r="AB412" s="13"/>
      <c r="AC412" s="13"/>
      <c r="AD412" s="13"/>
      <c r="AE412" s="8" t="s">
        <v>53</v>
      </c>
      <c r="AF412" s="8"/>
      <c r="AG412" s="8"/>
      <c r="AH412" s="8"/>
      <c r="AI412" s="9" t="s">
        <v>38</v>
      </c>
      <c r="AJ412" s="9"/>
      <c r="AK412" s="41" t="s">
        <v>13</v>
      </c>
      <c r="AT412" s="13" t="s">
        <v>8</v>
      </c>
      <c r="AU412" s="13"/>
      <c r="AV412" s="13"/>
      <c r="AW412" s="13"/>
      <c r="AX412" s="13"/>
      <c r="AY412" s="8" t="s">
        <v>53</v>
      </c>
      <c r="AZ412" s="8"/>
      <c r="BA412" s="8"/>
      <c r="BB412" s="8"/>
      <c r="BC412" s="9" t="s">
        <v>38</v>
      </c>
      <c r="BD412" s="9"/>
      <c r="BE412" s="41" t="s">
        <v>13</v>
      </c>
      <c r="BN412" s="13" t="s">
        <v>8</v>
      </c>
      <c r="BO412" s="13"/>
      <c r="BP412" s="13"/>
      <c r="BQ412" s="13"/>
      <c r="BR412" s="13"/>
      <c r="BS412" s="8" t="s">
        <v>53</v>
      </c>
      <c r="BT412" s="8"/>
      <c r="BU412" s="8"/>
      <c r="BV412" s="8"/>
      <c r="BW412" s="9" t="s">
        <v>38</v>
      </c>
      <c r="BX412" s="9"/>
      <c r="BY412" s="41" t="s">
        <v>13</v>
      </c>
      <c r="CH412" s="13" t="s">
        <v>8</v>
      </c>
      <c r="CI412" s="13"/>
      <c r="CJ412" s="13"/>
      <c r="CK412" s="13"/>
      <c r="CL412" s="13"/>
      <c r="CM412" s="8" t="s">
        <v>53</v>
      </c>
      <c r="CN412" s="8"/>
      <c r="CO412" s="8"/>
      <c r="CP412" s="8"/>
      <c r="CQ412" s="9" t="s">
        <v>38</v>
      </c>
      <c r="CR412" s="9"/>
      <c r="CS412" s="41" t="s">
        <v>13</v>
      </c>
      <c r="DB412" s="13" t="s">
        <v>8</v>
      </c>
      <c r="DC412" s="13"/>
      <c r="DD412" s="13"/>
      <c r="DE412" s="13"/>
      <c r="DF412" s="13"/>
      <c r="DG412" s="8" t="s">
        <v>53</v>
      </c>
      <c r="DH412" s="8"/>
      <c r="DI412" s="8"/>
      <c r="DJ412" s="8"/>
      <c r="DK412" s="9" t="s">
        <v>38</v>
      </c>
      <c r="DL412" s="9"/>
      <c r="DM412" s="41" t="s">
        <v>13</v>
      </c>
      <c r="DV412" s="13" t="s">
        <v>8</v>
      </c>
      <c r="DW412" s="13"/>
      <c r="DX412" s="13"/>
      <c r="DY412" s="13"/>
      <c r="DZ412" s="13"/>
      <c r="EA412" s="8" t="s">
        <v>53</v>
      </c>
      <c r="EB412" s="8"/>
      <c r="EC412" s="8"/>
      <c r="ED412" s="8"/>
      <c r="EE412" s="9" t="s">
        <v>38</v>
      </c>
      <c r="EF412" s="9"/>
      <c r="EG412" s="41" t="s">
        <v>13</v>
      </c>
    </row>
    <row r="413" s="1" customFormat="1" customHeight="1" spans="6:137">
      <c r="F413" s="13" t="s">
        <v>54</v>
      </c>
      <c r="G413" s="13" t="s">
        <v>55</v>
      </c>
      <c r="H413" s="13" t="s">
        <v>56</v>
      </c>
      <c r="I413" s="13" t="s">
        <v>57</v>
      </c>
      <c r="J413" s="13" t="s">
        <v>8</v>
      </c>
      <c r="K413" s="8" t="s">
        <v>58</v>
      </c>
      <c r="L413" s="8" t="s">
        <v>26</v>
      </c>
      <c r="M413" s="8" t="s">
        <v>27</v>
      </c>
      <c r="N413" s="42" t="s">
        <v>28</v>
      </c>
      <c r="O413" s="9" t="s">
        <v>59</v>
      </c>
      <c r="P413" s="9" t="s">
        <v>60</v>
      </c>
      <c r="Q413" s="41"/>
      <c r="R413" s="1"/>
      <c r="S413" s="1"/>
      <c r="T413" s="1"/>
      <c r="U413" s="1"/>
      <c r="V413" s="1"/>
      <c r="W413" s="1"/>
      <c r="X413" s="1"/>
      <c r="Y413" s="1"/>
      <c r="Z413" s="13" t="s">
        <v>54</v>
      </c>
      <c r="AA413" s="13" t="s">
        <v>55</v>
      </c>
      <c r="AB413" s="13" t="s">
        <v>56</v>
      </c>
      <c r="AC413" s="13" t="s">
        <v>57</v>
      </c>
      <c r="AD413" s="13" t="s">
        <v>8</v>
      </c>
      <c r="AE413" s="8" t="s">
        <v>58</v>
      </c>
      <c r="AF413" s="8" t="s">
        <v>26</v>
      </c>
      <c r="AG413" s="8" t="s">
        <v>27</v>
      </c>
      <c r="AH413" s="42" t="s">
        <v>28</v>
      </c>
      <c r="AI413" s="9" t="s">
        <v>59</v>
      </c>
      <c r="AJ413" s="9" t="s">
        <v>60</v>
      </c>
      <c r="AK413" s="41"/>
      <c r="AL413" s="1"/>
      <c r="AM413" s="1"/>
      <c r="AN413" s="1"/>
      <c r="AO413" s="1"/>
      <c r="AP413" s="1"/>
      <c r="AQ413" s="1"/>
      <c r="AR413" s="1"/>
      <c r="AS413" s="1"/>
      <c r="AT413" s="13" t="s">
        <v>54</v>
      </c>
      <c r="AU413" s="13" t="s">
        <v>55</v>
      </c>
      <c r="AV413" s="13" t="s">
        <v>56</v>
      </c>
      <c r="AW413" s="13" t="s">
        <v>57</v>
      </c>
      <c r="AX413" s="13" t="s">
        <v>8</v>
      </c>
      <c r="AY413" s="8" t="s">
        <v>58</v>
      </c>
      <c r="AZ413" s="8" t="s">
        <v>26</v>
      </c>
      <c r="BA413" s="8" t="s">
        <v>27</v>
      </c>
      <c r="BB413" s="42" t="s">
        <v>28</v>
      </c>
      <c r="BC413" s="9" t="s">
        <v>59</v>
      </c>
      <c r="BD413" s="9" t="s">
        <v>60</v>
      </c>
      <c r="BE413" s="41"/>
      <c r="BF413" s="1"/>
      <c r="BG413" s="1"/>
      <c r="BH413" s="1"/>
      <c r="BI413" s="1"/>
      <c r="BJ413" s="1"/>
      <c r="BK413" s="1"/>
      <c r="BL413" s="1"/>
      <c r="BM413" s="1"/>
      <c r="BN413" s="13" t="s">
        <v>54</v>
      </c>
      <c r="BO413" s="13" t="s">
        <v>55</v>
      </c>
      <c r="BP413" s="13" t="s">
        <v>56</v>
      </c>
      <c r="BQ413" s="13" t="s">
        <v>57</v>
      </c>
      <c r="BR413" s="13" t="s">
        <v>8</v>
      </c>
      <c r="BS413" s="8" t="s">
        <v>58</v>
      </c>
      <c r="BT413" s="8" t="s">
        <v>26</v>
      </c>
      <c r="BU413" s="8" t="s">
        <v>27</v>
      </c>
      <c r="BV413" s="42" t="s">
        <v>28</v>
      </c>
      <c r="BW413" s="9" t="s">
        <v>59</v>
      </c>
      <c r="BX413" s="9" t="s">
        <v>60</v>
      </c>
      <c r="BY413" s="41"/>
      <c r="BZ413" s="1"/>
      <c r="CA413" s="1"/>
      <c r="CB413" s="1"/>
      <c r="CC413" s="1"/>
      <c r="CD413" s="1"/>
      <c r="CE413" s="1"/>
      <c r="CF413" s="1"/>
      <c r="CG413" s="1"/>
      <c r="CH413" s="13" t="s">
        <v>54</v>
      </c>
      <c r="CI413" s="13" t="s">
        <v>55</v>
      </c>
      <c r="CJ413" s="13" t="s">
        <v>56</v>
      </c>
      <c r="CK413" s="13" t="s">
        <v>57</v>
      </c>
      <c r="CL413" s="13" t="s">
        <v>8</v>
      </c>
      <c r="CM413" s="8" t="s">
        <v>58</v>
      </c>
      <c r="CN413" s="8" t="s">
        <v>26</v>
      </c>
      <c r="CO413" s="8" t="s">
        <v>27</v>
      </c>
      <c r="CP413" s="42" t="s">
        <v>28</v>
      </c>
      <c r="CQ413" s="9" t="s">
        <v>59</v>
      </c>
      <c r="CR413" s="9" t="s">
        <v>60</v>
      </c>
      <c r="CS413" s="41"/>
      <c r="CT413" s="1"/>
      <c r="CU413" s="1"/>
      <c r="CV413" s="1"/>
      <c r="CW413" s="1"/>
      <c r="CX413" s="1"/>
      <c r="CY413" s="1"/>
      <c r="CZ413" s="1"/>
      <c r="DA413" s="1"/>
      <c r="DB413" s="13" t="s">
        <v>54</v>
      </c>
      <c r="DC413" s="13" t="s">
        <v>55</v>
      </c>
      <c r="DD413" s="13" t="s">
        <v>56</v>
      </c>
      <c r="DE413" s="13" t="s">
        <v>57</v>
      </c>
      <c r="DF413" s="13" t="s">
        <v>8</v>
      </c>
      <c r="DG413" s="8" t="s">
        <v>58</v>
      </c>
      <c r="DH413" s="8" t="s">
        <v>26</v>
      </c>
      <c r="DI413" s="8" t="s">
        <v>27</v>
      </c>
      <c r="DJ413" s="42" t="s">
        <v>28</v>
      </c>
      <c r="DK413" s="9" t="s">
        <v>59</v>
      </c>
      <c r="DL413" s="9" t="s">
        <v>60</v>
      </c>
      <c r="DM413" s="41"/>
      <c r="DN413" s="1"/>
      <c r="DO413" s="1"/>
      <c r="DP413" s="1"/>
      <c r="DQ413" s="1"/>
      <c r="DR413" s="1"/>
      <c r="DS413" s="1"/>
      <c r="DT413" s="1"/>
      <c r="DU413" s="1"/>
      <c r="DV413" s="13" t="s">
        <v>54</v>
      </c>
      <c r="DW413" s="13" t="s">
        <v>55</v>
      </c>
      <c r="DX413" s="13" t="s">
        <v>56</v>
      </c>
      <c r="DY413" s="13" t="s">
        <v>57</v>
      </c>
      <c r="DZ413" s="13" t="s">
        <v>8</v>
      </c>
      <c r="EA413" s="8" t="s">
        <v>58</v>
      </c>
      <c r="EB413" s="8" t="s">
        <v>26</v>
      </c>
      <c r="EC413" s="8" t="s">
        <v>27</v>
      </c>
      <c r="ED413" s="42" t="s">
        <v>28</v>
      </c>
      <c r="EE413" s="9" t="s">
        <v>59</v>
      </c>
      <c r="EF413" s="9" t="s">
        <v>60</v>
      </c>
      <c r="EG413" s="41"/>
    </row>
    <row r="414" s="1" customFormat="1" customHeight="1" spans="6:137">
      <c r="F414" s="11">
        <v>2536</v>
      </c>
      <c r="G414" s="12">
        <v>1.728</v>
      </c>
      <c r="H414" s="11">
        <v>1</v>
      </c>
      <c r="I414" s="11">
        <v>0</v>
      </c>
      <c r="J414" s="13">
        <f t="shared" ref="J414:J424" si="850">F414*G414*H414+I414</f>
        <v>4382.208</v>
      </c>
      <c r="K414" s="11">
        <v>1</v>
      </c>
      <c r="L414" s="11">
        <v>0.95</v>
      </c>
      <c r="M414" s="11">
        <v>2.09</v>
      </c>
      <c r="N414" s="42">
        <f t="shared" ref="N414:N424" si="851">L414*M414+1</f>
        <v>2.9855</v>
      </c>
      <c r="O414" s="11">
        <v>1.15</v>
      </c>
      <c r="P414" s="9">
        <v>0.5</v>
      </c>
      <c r="Q414" s="43">
        <f t="shared" ref="Q414:Q424" si="852">J414*K414*N414*O414*P414</f>
        <v>7522.7721408</v>
      </c>
      <c r="Z414" s="11">
        <v>2536</v>
      </c>
      <c r="AA414" s="12">
        <v>1.728</v>
      </c>
      <c r="AB414" s="11">
        <v>1</v>
      </c>
      <c r="AC414" s="11">
        <v>0</v>
      </c>
      <c r="AD414" s="13">
        <f t="shared" ref="AD414:AD424" si="853">Z414*AA414*AB414+AC414</f>
        <v>4382.208</v>
      </c>
      <c r="AE414" s="11">
        <v>1</v>
      </c>
      <c r="AF414" s="11">
        <v>0.95</v>
      </c>
      <c r="AG414" s="11">
        <v>2.09</v>
      </c>
      <c r="AH414" s="42">
        <f t="shared" ref="AH414:AH424" si="854">AF414*AG414+1</f>
        <v>2.9855</v>
      </c>
      <c r="AI414" s="11">
        <v>1.15</v>
      </c>
      <c r="AJ414" s="9">
        <v>0.5</v>
      </c>
      <c r="AK414" s="43">
        <f t="shared" ref="AK414:AK424" si="855">AD414*AE414*AH414*AI414*AJ414</f>
        <v>7522.7721408</v>
      </c>
      <c r="AT414" s="11">
        <v>2536</v>
      </c>
      <c r="AU414" s="12">
        <v>1.728</v>
      </c>
      <c r="AV414" s="11">
        <v>1</v>
      </c>
      <c r="AW414" s="11">
        <v>0</v>
      </c>
      <c r="AX414" s="13">
        <f t="shared" ref="AX414:AX424" si="856">AT414*AU414*AV414+AW414</f>
        <v>4382.208</v>
      </c>
      <c r="AY414" s="11">
        <v>1</v>
      </c>
      <c r="AZ414" s="11">
        <v>0.95</v>
      </c>
      <c r="BA414" s="11">
        <v>2.09</v>
      </c>
      <c r="BB414" s="42">
        <f t="shared" ref="BB414:BB424" si="857">AZ414*BA414+1</f>
        <v>2.9855</v>
      </c>
      <c r="BC414" s="11">
        <v>1.15</v>
      </c>
      <c r="BD414" s="9">
        <v>0.5</v>
      </c>
      <c r="BE414" s="43">
        <f t="shared" ref="BE414:BE424" si="858">AX414*AY414*BB414*BC414*BD414</f>
        <v>7522.7721408</v>
      </c>
      <c r="BN414" s="11">
        <v>2536</v>
      </c>
      <c r="BO414" s="12">
        <v>1.728</v>
      </c>
      <c r="BP414" s="11">
        <v>1</v>
      </c>
      <c r="BQ414" s="11">
        <v>0</v>
      </c>
      <c r="BR414" s="13">
        <f t="shared" ref="BR414:BR424" si="859">BN414*BO414*BP414+BQ414</f>
        <v>4382.208</v>
      </c>
      <c r="BS414" s="11">
        <v>1</v>
      </c>
      <c r="BT414" s="11">
        <v>0.95</v>
      </c>
      <c r="BU414" s="11">
        <v>2.09</v>
      </c>
      <c r="BV414" s="42">
        <f t="shared" ref="BV414:BV424" si="860">BT414*BU414+1</f>
        <v>2.9855</v>
      </c>
      <c r="BW414" s="11">
        <v>1.15</v>
      </c>
      <c r="BX414" s="9">
        <v>0.5</v>
      </c>
      <c r="BY414" s="43">
        <f t="shared" ref="BY414:BY424" si="861">BR414*BS414*BV414*BW414*BX414</f>
        <v>7522.7721408</v>
      </c>
      <c r="CH414" s="11">
        <v>2536</v>
      </c>
      <c r="CI414" s="12">
        <v>1.728</v>
      </c>
      <c r="CJ414" s="11">
        <v>1</v>
      </c>
      <c r="CK414" s="11">
        <v>0</v>
      </c>
      <c r="CL414" s="13">
        <f t="shared" ref="CL414:CL424" si="862">CH414*CI414*CJ414+CK414</f>
        <v>4382.208</v>
      </c>
      <c r="CM414" s="11">
        <v>1</v>
      </c>
      <c r="CN414" s="11">
        <v>0.95</v>
      </c>
      <c r="CO414" s="11">
        <v>2.09</v>
      </c>
      <c r="CP414" s="42">
        <f t="shared" ref="CP414:CP424" si="863">CN414*CO414+1</f>
        <v>2.9855</v>
      </c>
      <c r="CQ414" s="11">
        <v>1.15</v>
      </c>
      <c r="CR414" s="9">
        <v>0.5</v>
      </c>
      <c r="CS414" s="43">
        <f t="shared" ref="CS414:CS424" si="864">CL414*CM414*CP414*CQ414*CR414</f>
        <v>7522.7721408</v>
      </c>
      <c r="DB414" s="11">
        <v>2536</v>
      </c>
      <c r="DC414" s="12">
        <v>1.728</v>
      </c>
      <c r="DD414" s="11">
        <v>1</v>
      </c>
      <c r="DE414" s="11">
        <v>0</v>
      </c>
      <c r="DF414" s="13">
        <f t="shared" ref="DF414:DF424" si="865">DB414*DC414*DD414+DE414</f>
        <v>4382.208</v>
      </c>
      <c r="DG414" s="11">
        <v>1</v>
      </c>
      <c r="DH414" s="11">
        <v>0.95</v>
      </c>
      <c r="DI414" s="11">
        <v>2.09</v>
      </c>
      <c r="DJ414" s="42">
        <f t="shared" ref="DJ414:DJ424" si="866">DH414*DI414+1</f>
        <v>2.9855</v>
      </c>
      <c r="DK414" s="11">
        <v>1.15</v>
      </c>
      <c r="DL414" s="9">
        <v>0.5</v>
      </c>
      <c r="DM414" s="43">
        <f t="shared" ref="DM414:DM424" si="867">DF414*DG414*DJ414*DK414*DL414</f>
        <v>7522.7721408</v>
      </c>
      <c r="DV414" s="11">
        <v>2536</v>
      </c>
      <c r="DW414" s="12">
        <v>1.728</v>
      </c>
      <c r="DX414" s="11">
        <v>1</v>
      </c>
      <c r="DY414" s="11">
        <v>0</v>
      </c>
      <c r="DZ414" s="13">
        <f t="shared" ref="DZ414:DZ424" si="868">DV414*DW414*DX414+DY414</f>
        <v>4382.208</v>
      </c>
      <c r="EA414" s="11">
        <v>1</v>
      </c>
      <c r="EB414" s="11">
        <v>0.95</v>
      </c>
      <c r="EC414" s="11">
        <v>2.91</v>
      </c>
      <c r="ED414" s="42">
        <f t="shared" ref="ED414:ED424" si="869">EB414*EC414+1</f>
        <v>3.7645</v>
      </c>
      <c r="EE414" s="11">
        <v>1.15</v>
      </c>
      <c r="EF414" s="9">
        <v>0.5</v>
      </c>
      <c r="EG414" s="43">
        <f t="shared" ref="EG414:EG424" si="870">DZ414*EA414*ED414*EE414*EF414</f>
        <v>9485.6726592</v>
      </c>
    </row>
    <row r="415" s="1" customFormat="1" customHeight="1" spans="6:137">
      <c r="F415" s="11">
        <v>2536</v>
      </c>
      <c r="G415" s="12">
        <v>1.728</v>
      </c>
      <c r="H415" s="11">
        <v>1</v>
      </c>
      <c r="I415" s="11">
        <v>0</v>
      </c>
      <c r="J415" s="13">
        <f t="shared" si="850"/>
        <v>4382.208</v>
      </c>
      <c r="K415" s="11">
        <v>1</v>
      </c>
      <c r="L415" s="11">
        <v>0.95</v>
      </c>
      <c r="M415" s="11">
        <v>2.09</v>
      </c>
      <c r="N415" s="42">
        <f t="shared" si="851"/>
        <v>2.9855</v>
      </c>
      <c r="O415" s="11">
        <v>1.15</v>
      </c>
      <c r="P415" s="9">
        <v>0.5</v>
      </c>
      <c r="Q415" s="43">
        <f t="shared" si="852"/>
        <v>7522.7721408</v>
      </c>
      <c r="Z415" s="11">
        <v>2536</v>
      </c>
      <c r="AA415" s="12">
        <v>1.728</v>
      </c>
      <c r="AB415" s="11">
        <v>1</v>
      </c>
      <c r="AC415" s="11">
        <v>0</v>
      </c>
      <c r="AD415" s="13">
        <f t="shared" si="853"/>
        <v>4382.208</v>
      </c>
      <c r="AE415" s="11">
        <v>1</v>
      </c>
      <c r="AF415" s="11">
        <v>0.95</v>
      </c>
      <c r="AG415" s="11">
        <v>2.09</v>
      </c>
      <c r="AH415" s="42">
        <f t="shared" si="854"/>
        <v>2.9855</v>
      </c>
      <c r="AI415" s="11">
        <v>1.15</v>
      </c>
      <c r="AJ415" s="9">
        <v>0.5</v>
      </c>
      <c r="AK415" s="43">
        <f t="shared" si="855"/>
        <v>7522.7721408</v>
      </c>
      <c r="AT415" s="11">
        <v>2536</v>
      </c>
      <c r="AU415" s="12">
        <v>1.728</v>
      </c>
      <c r="AV415" s="11">
        <v>1</v>
      </c>
      <c r="AW415" s="11">
        <v>0</v>
      </c>
      <c r="AX415" s="13">
        <f t="shared" si="856"/>
        <v>4382.208</v>
      </c>
      <c r="AY415" s="11">
        <v>1</v>
      </c>
      <c r="AZ415" s="11">
        <v>0.95</v>
      </c>
      <c r="BA415" s="11">
        <v>2.09</v>
      </c>
      <c r="BB415" s="42">
        <f t="shared" si="857"/>
        <v>2.9855</v>
      </c>
      <c r="BC415" s="11">
        <v>1.15</v>
      </c>
      <c r="BD415" s="9">
        <v>0.5</v>
      </c>
      <c r="BE415" s="43">
        <f t="shared" si="858"/>
        <v>7522.7721408</v>
      </c>
      <c r="BN415" s="11">
        <v>2536</v>
      </c>
      <c r="BO415" s="12">
        <v>1.728</v>
      </c>
      <c r="BP415" s="11">
        <v>1</v>
      </c>
      <c r="BQ415" s="11">
        <v>0</v>
      </c>
      <c r="BR415" s="13">
        <f t="shared" si="859"/>
        <v>4382.208</v>
      </c>
      <c r="BS415" s="11">
        <v>1</v>
      </c>
      <c r="BT415" s="11">
        <v>0.95</v>
      </c>
      <c r="BU415" s="11">
        <v>2.09</v>
      </c>
      <c r="BV415" s="42">
        <f t="shared" si="860"/>
        <v>2.9855</v>
      </c>
      <c r="BW415" s="11">
        <v>1.15</v>
      </c>
      <c r="BX415" s="9">
        <v>0.5</v>
      </c>
      <c r="BY415" s="43">
        <f t="shared" si="861"/>
        <v>7522.7721408</v>
      </c>
      <c r="CH415" s="11">
        <v>2536</v>
      </c>
      <c r="CI415" s="12">
        <v>1.728</v>
      </c>
      <c r="CJ415" s="11">
        <v>1</v>
      </c>
      <c r="CK415" s="11">
        <v>0</v>
      </c>
      <c r="CL415" s="13">
        <f t="shared" si="862"/>
        <v>4382.208</v>
      </c>
      <c r="CM415" s="11">
        <v>1</v>
      </c>
      <c r="CN415" s="11">
        <v>0.95</v>
      </c>
      <c r="CO415" s="11">
        <v>2.09</v>
      </c>
      <c r="CP415" s="42">
        <f t="shared" si="863"/>
        <v>2.9855</v>
      </c>
      <c r="CQ415" s="11">
        <v>1.15</v>
      </c>
      <c r="CR415" s="9">
        <v>0.5</v>
      </c>
      <c r="CS415" s="43">
        <f t="shared" si="864"/>
        <v>7522.7721408</v>
      </c>
      <c r="DB415" s="11">
        <v>2536</v>
      </c>
      <c r="DC415" s="12">
        <v>1.728</v>
      </c>
      <c r="DD415" s="11">
        <v>1</v>
      </c>
      <c r="DE415" s="11">
        <v>0</v>
      </c>
      <c r="DF415" s="13">
        <f t="shared" si="865"/>
        <v>4382.208</v>
      </c>
      <c r="DG415" s="11">
        <v>1</v>
      </c>
      <c r="DH415" s="11">
        <v>0.95</v>
      </c>
      <c r="DI415" s="11">
        <v>2.09</v>
      </c>
      <c r="DJ415" s="42">
        <f t="shared" si="866"/>
        <v>2.9855</v>
      </c>
      <c r="DK415" s="11">
        <v>1.15</v>
      </c>
      <c r="DL415" s="9">
        <v>0.5</v>
      </c>
      <c r="DM415" s="43">
        <f t="shared" si="867"/>
        <v>7522.7721408</v>
      </c>
      <c r="DV415" s="11">
        <v>2536</v>
      </c>
      <c r="DW415" s="12">
        <v>1.728</v>
      </c>
      <c r="DX415" s="11">
        <v>1</v>
      </c>
      <c r="DY415" s="11">
        <v>0</v>
      </c>
      <c r="DZ415" s="13">
        <f t="shared" si="868"/>
        <v>4382.208</v>
      </c>
      <c r="EA415" s="11">
        <v>1</v>
      </c>
      <c r="EB415" s="11">
        <v>0.95</v>
      </c>
      <c r="EC415" s="11">
        <v>2.91</v>
      </c>
      <c r="ED415" s="42">
        <f t="shared" si="869"/>
        <v>3.7645</v>
      </c>
      <c r="EE415" s="11">
        <v>1.15</v>
      </c>
      <c r="EF415" s="9">
        <v>0.5</v>
      </c>
      <c r="EG415" s="43">
        <f t="shared" si="870"/>
        <v>9485.6726592</v>
      </c>
    </row>
    <row r="416" s="1" customFormat="1" customHeight="1" spans="6:137">
      <c r="F416" s="11">
        <v>2536</v>
      </c>
      <c r="G416" s="12">
        <v>1.728</v>
      </c>
      <c r="H416" s="11">
        <v>1</v>
      </c>
      <c r="I416" s="11">
        <v>0</v>
      </c>
      <c r="J416" s="13">
        <f t="shared" si="850"/>
        <v>4382.208</v>
      </c>
      <c r="K416" s="11">
        <v>1</v>
      </c>
      <c r="L416" s="11">
        <v>0.95</v>
      </c>
      <c r="M416" s="11">
        <v>2.09</v>
      </c>
      <c r="N416" s="42">
        <f t="shared" si="851"/>
        <v>2.9855</v>
      </c>
      <c r="O416" s="11">
        <v>1.15</v>
      </c>
      <c r="P416" s="9">
        <v>0.5</v>
      </c>
      <c r="Q416" s="43">
        <f t="shared" si="852"/>
        <v>7522.7721408</v>
      </c>
      <c r="Z416" s="11">
        <v>2536</v>
      </c>
      <c r="AA416" s="12">
        <v>1.728</v>
      </c>
      <c r="AB416" s="11">
        <v>1</v>
      </c>
      <c r="AC416" s="11">
        <v>0</v>
      </c>
      <c r="AD416" s="13">
        <f t="shared" si="853"/>
        <v>4382.208</v>
      </c>
      <c r="AE416" s="11">
        <v>1</v>
      </c>
      <c r="AF416" s="11">
        <v>0.95</v>
      </c>
      <c r="AG416" s="11">
        <v>2.09</v>
      </c>
      <c r="AH416" s="42">
        <f t="shared" si="854"/>
        <v>2.9855</v>
      </c>
      <c r="AI416" s="11">
        <v>1.15</v>
      </c>
      <c r="AJ416" s="9">
        <v>0.5</v>
      </c>
      <c r="AK416" s="43">
        <f t="shared" si="855"/>
        <v>7522.7721408</v>
      </c>
      <c r="AT416" s="11">
        <v>2536</v>
      </c>
      <c r="AU416" s="12">
        <v>1.728</v>
      </c>
      <c r="AV416" s="11">
        <v>1</v>
      </c>
      <c r="AW416" s="11">
        <v>0</v>
      </c>
      <c r="AX416" s="13">
        <f t="shared" si="856"/>
        <v>4382.208</v>
      </c>
      <c r="AY416" s="11">
        <v>1</v>
      </c>
      <c r="AZ416" s="11">
        <v>0.95</v>
      </c>
      <c r="BA416" s="11">
        <v>2.09</v>
      </c>
      <c r="BB416" s="42">
        <f t="shared" si="857"/>
        <v>2.9855</v>
      </c>
      <c r="BC416" s="11">
        <v>1.15</v>
      </c>
      <c r="BD416" s="9">
        <v>0.5</v>
      </c>
      <c r="BE416" s="43">
        <f t="shared" si="858"/>
        <v>7522.7721408</v>
      </c>
      <c r="BN416" s="11">
        <v>2536</v>
      </c>
      <c r="BO416" s="12">
        <v>1.728</v>
      </c>
      <c r="BP416" s="11">
        <v>1</v>
      </c>
      <c r="BQ416" s="11">
        <v>0</v>
      </c>
      <c r="BR416" s="13">
        <f t="shared" si="859"/>
        <v>4382.208</v>
      </c>
      <c r="BS416" s="11">
        <v>1</v>
      </c>
      <c r="BT416" s="11">
        <v>0.95</v>
      </c>
      <c r="BU416" s="11">
        <v>2.09</v>
      </c>
      <c r="BV416" s="42">
        <f t="shared" si="860"/>
        <v>2.9855</v>
      </c>
      <c r="BW416" s="11">
        <v>1.15</v>
      </c>
      <c r="BX416" s="9">
        <v>0.5</v>
      </c>
      <c r="BY416" s="43">
        <f t="shared" si="861"/>
        <v>7522.7721408</v>
      </c>
      <c r="CH416" s="11">
        <v>2536</v>
      </c>
      <c r="CI416" s="12">
        <v>1.728</v>
      </c>
      <c r="CJ416" s="11">
        <v>1</v>
      </c>
      <c r="CK416" s="11">
        <v>0</v>
      </c>
      <c r="CL416" s="13">
        <f t="shared" si="862"/>
        <v>4382.208</v>
      </c>
      <c r="CM416" s="11">
        <v>1</v>
      </c>
      <c r="CN416" s="11">
        <v>0.95</v>
      </c>
      <c r="CO416" s="11">
        <v>2.09</v>
      </c>
      <c r="CP416" s="42">
        <f t="shared" si="863"/>
        <v>2.9855</v>
      </c>
      <c r="CQ416" s="11">
        <v>1.15</v>
      </c>
      <c r="CR416" s="9">
        <v>0.5</v>
      </c>
      <c r="CS416" s="43">
        <f t="shared" si="864"/>
        <v>7522.7721408</v>
      </c>
      <c r="DB416" s="11">
        <v>2536</v>
      </c>
      <c r="DC416" s="12">
        <v>1.728</v>
      </c>
      <c r="DD416" s="11">
        <v>1</v>
      </c>
      <c r="DE416" s="11">
        <v>0</v>
      </c>
      <c r="DF416" s="13">
        <f t="shared" si="865"/>
        <v>4382.208</v>
      </c>
      <c r="DG416" s="11">
        <v>1</v>
      </c>
      <c r="DH416" s="11">
        <v>0.95</v>
      </c>
      <c r="DI416" s="11">
        <v>2.09</v>
      </c>
      <c r="DJ416" s="42">
        <f t="shared" si="866"/>
        <v>2.9855</v>
      </c>
      <c r="DK416" s="11">
        <v>1.15</v>
      </c>
      <c r="DL416" s="9">
        <v>0.5</v>
      </c>
      <c r="DM416" s="43">
        <f t="shared" si="867"/>
        <v>7522.7721408</v>
      </c>
      <c r="DV416" s="11">
        <v>2536</v>
      </c>
      <c r="DW416" s="12">
        <v>1.728</v>
      </c>
      <c r="DX416" s="11">
        <v>1</v>
      </c>
      <c r="DY416" s="11">
        <v>0</v>
      </c>
      <c r="DZ416" s="13">
        <f t="shared" si="868"/>
        <v>4382.208</v>
      </c>
      <c r="EA416" s="11">
        <v>1</v>
      </c>
      <c r="EB416" s="11">
        <v>0.95</v>
      </c>
      <c r="EC416" s="11">
        <v>2.91</v>
      </c>
      <c r="ED416" s="42">
        <f t="shared" si="869"/>
        <v>3.7645</v>
      </c>
      <c r="EE416" s="11">
        <v>1.15</v>
      </c>
      <c r="EF416" s="9">
        <v>0.5</v>
      </c>
      <c r="EG416" s="43">
        <f t="shared" si="870"/>
        <v>9485.6726592</v>
      </c>
    </row>
    <row r="417" s="1" customFormat="1" customHeight="1" spans="6:137">
      <c r="F417" s="11">
        <v>2536</v>
      </c>
      <c r="G417" s="12">
        <v>1.728</v>
      </c>
      <c r="H417" s="11">
        <v>1</v>
      </c>
      <c r="I417" s="11">
        <v>0</v>
      </c>
      <c r="J417" s="13">
        <f t="shared" si="850"/>
        <v>4382.208</v>
      </c>
      <c r="K417" s="11">
        <v>1</v>
      </c>
      <c r="L417" s="11">
        <v>0.95</v>
      </c>
      <c r="M417" s="11">
        <v>2.09</v>
      </c>
      <c r="N417" s="42">
        <f t="shared" si="851"/>
        <v>2.9855</v>
      </c>
      <c r="O417" s="11">
        <v>1.15</v>
      </c>
      <c r="P417" s="9">
        <v>0.5</v>
      </c>
      <c r="Q417" s="43">
        <f t="shared" si="852"/>
        <v>7522.7721408</v>
      </c>
      <c r="Z417" s="11">
        <v>2536</v>
      </c>
      <c r="AA417" s="12">
        <v>1.728</v>
      </c>
      <c r="AB417" s="11">
        <v>1</v>
      </c>
      <c r="AC417" s="11">
        <v>0</v>
      </c>
      <c r="AD417" s="13">
        <f t="shared" si="853"/>
        <v>4382.208</v>
      </c>
      <c r="AE417" s="11">
        <v>1</v>
      </c>
      <c r="AF417" s="11">
        <v>0.95</v>
      </c>
      <c r="AG417" s="11">
        <v>2.09</v>
      </c>
      <c r="AH417" s="42">
        <f t="shared" si="854"/>
        <v>2.9855</v>
      </c>
      <c r="AI417" s="11">
        <v>1.15</v>
      </c>
      <c r="AJ417" s="9">
        <v>0.5</v>
      </c>
      <c r="AK417" s="43">
        <f t="shared" si="855"/>
        <v>7522.7721408</v>
      </c>
      <c r="AT417" s="11">
        <v>2536</v>
      </c>
      <c r="AU417" s="12">
        <v>1.728</v>
      </c>
      <c r="AV417" s="11">
        <v>1</v>
      </c>
      <c r="AW417" s="11">
        <v>0</v>
      </c>
      <c r="AX417" s="13">
        <f t="shared" si="856"/>
        <v>4382.208</v>
      </c>
      <c r="AY417" s="11">
        <v>1</v>
      </c>
      <c r="AZ417" s="11">
        <v>0.95</v>
      </c>
      <c r="BA417" s="11">
        <v>2.09</v>
      </c>
      <c r="BB417" s="42">
        <f t="shared" si="857"/>
        <v>2.9855</v>
      </c>
      <c r="BC417" s="11">
        <v>1.15</v>
      </c>
      <c r="BD417" s="9">
        <v>0.5</v>
      </c>
      <c r="BE417" s="43">
        <f t="shared" si="858"/>
        <v>7522.7721408</v>
      </c>
      <c r="BN417" s="11">
        <v>2536</v>
      </c>
      <c r="BO417" s="12">
        <v>1.728</v>
      </c>
      <c r="BP417" s="11">
        <v>1</v>
      </c>
      <c r="BQ417" s="11">
        <v>0</v>
      </c>
      <c r="BR417" s="13">
        <f t="shared" si="859"/>
        <v>4382.208</v>
      </c>
      <c r="BS417" s="11">
        <v>1</v>
      </c>
      <c r="BT417" s="11">
        <v>0.95</v>
      </c>
      <c r="BU417" s="11">
        <v>2.09</v>
      </c>
      <c r="BV417" s="42">
        <f t="shared" si="860"/>
        <v>2.9855</v>
      </c>
      <c r="BW417" s="11">
        <v>1.15</v>
      </c>
      <c r="BX417" s="9">
        <v>0.5</v>
      </c>
      <c r="BY417" s="43">
        <f t="shared" si="861"/>
        <v>7522.7721408</v>
      </c>
      <c r="CH417" s="11">
        <v>2536</v>
      </c>
      <c r="CI417" s="12">
        <v>1.728</v>
      </c>
      <c r="CJ417" s="11">
        <v>1</v>
      </c>
      <c r="CK417" s="11">
        <v>0</v>
      </c>
      <c r="CL417" s="13">
        <f t="shared" si="862"/>
        <v>4382.208</v>
      </c>
      <c r="CM417" s="11">
        <v>1</v>
      </c>
      <c r="CN417" s="11">
        <v>0.95</v>
      </c>
      <c r="CO417" s="11">
        <v>2.09</v>
      </c>
      <c r="CP417" s="42">
        <f t="shared" si="863"/>
        <v>2.9855</v>
      </c>
      <c r="CQ417" s="11">
        <v>1.15</v>
      </c>
      <c r="CR417" s="9">
        <v>0.5</v>
      </c>
      <c r="CS417" s="43">
        <f t="shared" si="864"/>
        <v>7522.7721408</v>
      </c>
      <c r="DB417" s="11">
        <v>2536</v>
      </c>
      <c r="DC417" s="12">
        <v>1.728</v>
      </c>
      <c r="DD417" s="11">
        <v>1</v>
      </c>
      <c r="DE417" s="11">
        <v>0</v>
      </c>
      <c r="DF417" s="13">
        <f t="shared" si="865"/>
        <v>4382.208</v>
      </c>
      <c r="DG417" s="11">
        <v>1</v>
      </c>
      <c r="DH417" s="11">
        <v>0.95</v>
      </c>
      <c r="DI417" s="11">
        <v>2.09</v>
      </c>
      <c r="DJ417" s="42">
        <f t="shared" si="866"/>
        <v>2.9855</v>
      </c>
      <c r="DK417" s="11">
        <v>1.15</v>
      </c>
      <c r="DL417" s="9">
        <v>0.5</v>
      </c>
      <c r="DM417" s="43">
        <f t="shared" si="867"/>
        <v>7522.7721408</v>
      </c>
      <c r="DV417" s="11">
        <v>2536</v>
      </c>
      <c r="DW417" s="12">
        <v>1.728</v>
      </c>
      <c r="DX417" s="11">
        <v>1</v>
      </c>
      <c r="DY417" s="11">
        <v>0</v>
      </c>
      <c r="DZ417" s="13">
        <f t="shared" si="868"/>
        <v>4382.208</v>
      </c>
      <c r="EA417" s="11">
        <v>1</v>
      </c>
      <c r="EB417" s="11">
        <v>0.95</v>
      </c>
      <c r="EC417" s="11">
        <v>2.91</v>
      </c>
      <c r="ED417" s="42">
        <f t="shared" si="869"/>
        <v>3.7645</v>
      </c>
      <c r="EE417" s="11">
        <v>1.15</v>
      </c>
      <c r="EF417" s="9">
        <v>0.5</v>
      </c>
      <c r="EG417" s="43">
        <f t="shared" si="870"/>
        <v>9485.6726592</v>
      </c>
    </row>
    <row r="418" s="1" customFormat="1" customHeight="1" spans="6:137">
      <c r="F418" s="11">
        <v>2536</v>
      </c>
      <c r="G418" s="12">
        <v>1.728</v>
      </c>
      <c r="H418" s="11">
        <v>1</v>
      </c>
      <c r="I418" s="11">
        <v>0</v>
      </c>
      <c r="J418" s="13">
        <f t="shared" si="850"/>
        <v>4382.208</v>
      </c>
      <c r="K418" s="11">
        <v>1</v>
      </c>
      <c r="L418" s="11">
        <v>0.95</v>
      </c>
      <c r="M418" s="11">
        <v>2.09</v>
      </c>
      <c r="N418" s="42">
        <f t="shared" si="851"/>
        <v>2.9855</v>
      </c>
      <c r="O418" s="11">
        <v>1.15</v>
      </c>
      <c r="P418" s="9">
        <v>0.5</v>
      </c>
      <c r="Q418" s="43">
        <f t="shared" si="852"/>
        <v>7522.7721408</v>
      </c>
      <c r="Z418" s="11">
        <v>2536</v>
      </c>
      <c r="AA418" s="12">
        <v>1.728</v>
      </c>
      <c r="AB418" s="11">
        <v>1</v>
      </c>
      <c r="AC418" s="11">
        <v>0</v>
      </c>
      <c r="AD418" s="13">
        <f t="shared" si="853"/>
        <v>4382.208</v>
      </c>
      <c r="AE418" s="11">
        <v>1</v>
      </c>
      <c r="AF418" s="11">
        <v>0.95</v>
      </c>
      <c r="AG418" s="11">
        <v>2.09</v>
      </c>
      <c r="AH418" s="42">
        <f t="shared" si="854"/>
        <v>2.9855</v>
      </c>
      <c r="AI418" s="11">
        <v>1.15</v>
      </c>
      <c r="AJ418" s="9">
        <v>0.5</v>
      </c>
      <c r="AK418" s="43">
        <f t="shared" si="855"/>
        <v>7522.7721408</v>
      </c>
      <c r="AT418" s="11">
        <v>2536</v>
      </c>
      <c r="AU418" s="12">
        <v>1.728</v>
      </c>
      <c r="AV418" s="11">
        <v>1</v>
      </c>
      <c r="AW418" s="11">
        <v>0</v>
      </c>
      <c r="AX418" s="13">
        <f t="shared" si="856"/>
        <v>4382.208</v>
      </c>
      <c r="AY418" s="11">
        <v>1</v>
      </c>
      <c r="AZ418" s="11">
        <v>0.95</v>
      </c>
      <c r="BA418" s="11">
        <v>2.09</v>
      </c>
      <c r="BB418" s="42">
        <f t="shared" si="857"/>
        <v>2.9855</v>
      </c>
      <c r="BC418" s="11">
        <v>1.15</v>
      </c>
      <c r="BD418" s="9">
        <v>0.5</v>
      </c>
      <c r="BE418" s="43">
        <f t="shared" si="858"/>
        <v>7522.7721408</v>
      </c>
      <c r="BN418" s="11">
        <v>2536</v>
      </c>
      <c r="BO418" s="12">
        <v>1.728</v>
      </c>
      <c r="BP418" s="11">
        <v>1</v>
      </c>
      <c r="BQ418" s="11">
        <v>0</v>
      </c>
      <c r="BR418" s="13">
        <f t="shared" si="859"/>
        <v>4382.208</v>
      </c>
      <c r="BS418" s="11">
        <v>1</v>
      </c>
      <c r="BT418" s="11">
        <v>0.95</v>
      </c>
      <c r="BU418" s="11">
        <v>2.09</v>
      </c>
      <c r="BV418" s="42">
        <f t="shared" si="860"/>
        <v>2.9855</v>
      </c>
      <c r="BW418" s="11">
        <v>1.15</v>
      </c>
      <c r="BX418" s="9">
        <v>0.5</v>
      </c>
      <c r="BY418" s="43">
        <f t="shared" si="861"/>
        <v>7522.7721408</v>
      </c>
      <c r="CH418" s="11">
        <v>2536</v>
      </c>
      <c r="CI418" s="12">
        <v>1.728</v>
      </c>
      <c r="CJ418" s="11">
        <v>1</v>
      </c>
      <c r="CK418" s="11">
        <v>0</v>
      </c>
      <c r="CL418" s="13">
        <f t="shared" si="862"/>
        <v>4382.208</v>
      </c>
      <c r="CM418" s="11">
        <v>1</v>
      </c>
      <c r="CN418" s="11">
        <v>0.95</v>
      </c>
      <c r="CO418" s="11">
        <v>2.09</v>
      </c>
      <c r="CP418" s="42">
        <f t="shared" si="863"/>
        <v>2.9855</v>
      </c>
      <c r="CQ418" s="11">
        <v>1.15</v>
      </c>
      <c r="CR418" s="9">
        <v>0.5</v>
      </c>
      <c r="CS418" s="43">
        <f t="shared" si="864"/>
        <v>7522.7721408</v>
      </c>
      <c r="DB418" s="11">
        <v>2536</v>
      </c>
      <c r="DC418" s="12">
        <v>1.728</v>
      </c>
      <c r="DD418" s="11">
        <v>1</v>
      </c>
      <c r="DE418" s="11">
        <v>0</v>
      </c>
      <c r="DF418" s="13">
        <f t="shared" si="865"/>
        <v>4382.208</v>
      </c>
      <c r="DG418" s="11">
        <v>1</v>
      </c>
      <c r="DH418" s="11">
        <v>0.95</v>
      </c>
      <c r="DI418" s="11">
        <v>2.09</v>
      </c>
      <c r="DJ418" s="42">
        <f t="shared" si="866"/>
        <v>2.9855</v>
      </c>
      <c r="DK418" s="11">
        <v>1.15</v>
      </c>
      <c r="DL418" s="9">
        <v>0.5</v>
      </c>
      <c r="DM418" s="43">
        <f t="shared" si="867"/>
        <v>7522.7721408</v>
      </c>
      <c r="DV418" s="11">
        <v>2536</v>
      </c>
      <c r="DW418" s="12">
        <v>1.728</v>
      </c>
      <c r="DX418" s="11">
        <v>1</v>
      </c>
      <c r="DY418" s="11">
        <v>0</v>
      </c>
      <c r="DZ418" s="13">
        <f t="shared" si="868"/>
        <v>4382.208</v>
      </c>
      <c r="EA418" s="11">
        <v>1</v>
      </c>
      <c r="EB418" s="11">
        <v>0.95</v>
      </c>
      <c r="EC418" s="11">
        <v>2.91</v>
      </c>
      <c r="ED418" s="42">
        <f t="shared" si="869"/>
        <v>3.7645</v>
      </c>
      <c r="EE418" s="11">
        <v>1.15</v>
      </c>
      <c r="EF418" s="9">
        <v>0.5</v>
      </c>
      <c r="EG418" s="43">
        <f t="shared" si="870"/>
        <v>9485.6726592</v>
      </c>
    </row>
    <row r="419" s="1" customFormat="1" customHeight="1" spans="6:137">
      <c r="F419" s="11">
        <v>2536</v>
      </c>
      <c r="G419" s="12">
        <v>1.728</v>
      </c>
      <c r="H419" s="11">
        <v>1</v>
      </c>
      <c r="I419" s="11">
        <v>0</v>
      </c>
      <c r="J419" s="13">
        <f t="shared" si="850"/>
        <v>4382.208</v>
      </c>
      <c r="K419" s="11">
        <v>1</v>
      </c>
      <c r="L419" s="11">
        <v>0.95</v>
      </c>
      <c r="M419" s="11">
        <v>2.09</v>
      </c>
      <c r="N419" s="42">
        <f t="shared" si="851"/>
        <v>2.9855</v>
      </c>
      <c r="O419" s="11">
        <v>0.9</v>
      </c>
      <c r="P419" s="9">
        <v>0.5</v>
      </c>
      <c r="Q419" s="43">
        <f t="shared" si="852"/>
        <v>5887.3868928</v>
      </c>
      <c r="Z419" s="11">
        <v>2536</v>
      </c>
      <c r="AA419" s="12">
        <v>1.728</v>
      </c>
      <c r="AB419" s="11">
        <v>1</v>
      </c>
      <c r="AC419" s="11">
        <v>0</v>
      </c>
      <c r="AD419" s="13">
        <f t="shared" si="853"/>
        <v>4382.208</v>
      </c>
      <c r="AE419" s="11">
        <v>1</v>
      </c>
      <c r="AF419" s="11">
        <v>0.95</v>
      </c>
      <c r="AG419" s="11">
        <v>2.09</v>
      </c>
      <c r="AH419" s="42">
        <f t="shared" si="854"/>
        <v>2.9855</v>
      </c>
      <c r="AI419" s="11">
        <v>0.9</v>
      </c>
      <c r="AJ419" s="9">
        <v>0.5</v>
      </c>
      <c r="AK419" s="43">
        <f t="shared" si="855"/>
        <v>5887.3868928</v>
      </c>
      <c r="AT419" s="11">
        <v>2536</v>
      </c>
      <c r="AU419" s="12">
        <v>1.728</v>
      </c>
      <c r="AV419" s="11">
        <v>1</v>
      </c>
      <c r="AW419" s="11">
        <v>0</v>
      </c>
      <c r="AX419" s="13">
        <f t="shared" si="856"/>
        <v>4382.208</v>
      </c>
      <c r="AY419" s="11">
        <v>1</v>
      </c>
      <c r="AZ419" s="11">
        <v>0.95</v>
      </c>
      <c r="BA419" s="11">
        <v>2.09</v>
      </c>
      <c r="BB419" s="42">
        <f t="shared" si="857"/>
        <v>2.9855</v>
      </c>
      <c r="BC419" s="11">
        <v>0.9</v>
      </c>
      <c r="BD419" s="9">
        <v>0.5</v>
      </c>
      <c r="BE419" s="43">
        <f t="shared" si="858"/>
        <v>5887.3868928</v>
      </c>
      <c r="BN419" s="11">
        <v>2536</v>
      </c>
      <c r="BO419" s="12">
        <v>1.728</v>
      </c>
      <c r="BP419" s="11">
        <v>1</v>
      </c>
      <c r="BQ419" s="11">
        <v>0</v>
      </c>
      <c r="BR419" s="13">
        <f t="shared" si="859"/>
        <v>4382.208</v>
      </c>
      <c r="BS419" s="11">
        <v>1</v>
      </c>
      <c r="BT419" s="11">
        <v>0.95</v>
      </c>
      <c r="BU419" s="11">
        <v>2.09</v>
      </c>
      <c r="BV419" s="42">
        <f t="shared" si="860"/>
        <v>2.9855</v>
      </c>
      <c r="BW419" s="11">
        <v>0.9</v>
      </c>
      <c r="BX419" s="9">
        <v>0.5</v>
      </c>
      <c r="BY419" s="43">
        <f t="shared" si="861"/>
        <v>5887.3868928</v>
      </c>
      <c r="CH419" s="11">
        <v>2536</v>
      </c>
      <c r="CI419" s="12">
        <v>1.728</v>
      </c>
      <c r="CJ419" s="11">
        <v>1</v>
      </c>
      <c r="CK419" s="11">
        <v>0</v>
      </c>
      <c r="CL419" s="13">
        <f t="shared" si="862"/>
        <v>4382.208</v>
      </c>
      <c r="CM419" s="11">
        <v>1</v>
      </c>
      <c r="CN419" s="11">
        <v>0.95</v>
      </c>
      <c r="CO419" s="11">
        <v>2.09</v>
      </c>
      <c r="CP419" s="42">
        <f t="shared" si="863"/>
        <v>2.9855</v>
      </c>
      <c r="CQ419" s="11">
        <v>0.9</v>
      </c>
      <c r="CR419" s="9">
        <v>0.5</v>
      </c>
      <c r="CS419" s="43">
        <f t="shared" si="864"/>
        <v>5887.3868928</v>
      </c>
      <c r="DB419" s="11">
        <v>2536</v>
      </c>
      <c r="DC419" s="12">
        <v>1.728</v>
      </c>
      <c r="DD419" s="11">
        <v>1</v>
      </c>
      <c r="DE419" s="11">
        <v>0</v>
      </c>
      <c r="DF419" s="13">
        <f t="shared" si="865"/>
        <v>4382.208</v>
      </c>
      <c r="DG419" s="11">
        <v>1</v>
      </c>
      <c r="DH419" s="11">
        <v>0.95</v>
      </c>
      <c r="DI419" s="11">
        <v>2.09</v>
      </c>
      <c r="DJ419" s="42">
        <f t="shared" si="866"/>
        <v>2.9855</v>
      </c>
      <c r="DK419" s="11">
        <v>0.9</v>
      </c>
      <c r="DL419" s="9">
        <v>0.5</v>
      </c>
      <c r="DM419" s="43">
        <f t="shared" si="867"/>
        <v>5887.3868928</v>
      </c>
      <c r="DV419" s="11">
        <v>2536</v>
      </c>
      <c r="DW419" s="12">
        <v>1.728</v>
      </c>
      <c r="DX419" s="11">
        <v>1</v>
      </c>
      <c r="DY419" s="11">
        <v>0</v>
      </c>
      <c r="DZ419" s="13">
        <f t="shared" si="868"/>
        <v>4382.208</v>
      </c>
      <c r="EA419" s="11">
        <v>1</v>
      </c>
      <c r="EB419" s="11">
        <v>0.95</v>
      </c>
      <c r="EC419" s="11">
        <v>2.91</v>
      </c>
      <c r="ED419" s="42">
        <f t="shared" si="869"/>
        <v>3.7645</v>
      </c>
      <c r="EE419" s="11">
        <v>0.9</v>
      </c>
      <c r="EF419" s="9">
        <v>0.5</v>
      </c>
      <c r="EG419" s="43">
        <f t="shared" si="870"/>
        <v>7423.5699072</v>
      </c>
    </row>
    <row r="420" s="1" customFormat="1" customHeight="1" spans="6:137">
      <c r="F420" s="11">
        <v>2536</v>
      </c>
      <c r="G420" s="12">
        <v>1.728</v>
      </c>
      <c r="H420" s="11">
        <v>1</v>
      </c>
      <c r="I420" s="11">
        <v>0</v>
      </c>
      <c r="J420" s="13">
        <f t="shared" si="850"/>
        <v>4382.208</v>
      </c>
      <c r="K420" s="11">
        <v>1</v>
      </c>
      <c r="L420" s="11">
        <v>0.95</v>
      </c>
      <c r="M420" s="11">
        <v>2.09</v>
      </c>
      <c r="N420" s="42">
        <f t="shared" si="851"/>
        <v>2.9855</v>
      </c>
      <c r="O420" s="11">
        <v>0.9</v>
      </c>
      <c r="P420" s="9">
        <v>0.5</v>
      </c>
      <c r="Q420" s="43">
        <f t="shared" si="852"/>
        <v>5887.3868928</v>
      </c>
      <c r="Z420" s="11">
        <v>2536</v>
      </c>
      <c r="AA420" s="12">
        <v>1.728</v>
      </c>
      <c r="AB420" s="11">
        <v>1</v>
      </c>
      <c r="AC420" s="11">
        <v>0</v>
      </c>
      <c r="AD420" s="13">
        <f t="shared" si="853"/>
        <v>4382.208</v>
      </c>
      <c r="AE420" s="11">
        <v>1</v>
      </c>
      <c r="AF420" s="11">
        <v>0.95</v>
      </c>
      <c r="AG420" s="11">
        <v>2.09</v>
      </c>
      <c r="AH420" s="42">
        <f t="shared" si="854"/>
        <v>2.9855</v>
      </c>
      <c r="AI420" s="11">
        <v>0.9</v>
      </c>
      <c r="AJ420" s="9">
        <v>0.5</v>
      </c>
      <c r="AK420" s="43">
        <f t="shared" si="855"/>
        <v>5887.3868928</v>
      </c>
      <c r="AT420" s="11">
        <v>2536</v>
      </c>
      <c r="AU420" s="12">
        <v>1.728</v>
      </c>
      <c r="AV420" s="11">
        <v>1</v>
      </c>
      <c r="AW420" s="11">
        <v>0</v>
      </c>
      <c r="AX420" s="13">
        <f t="shared" si="856"/>
        <v>4382.208</v>
      </c>
      <c r="AY420" s="11">
        <v>1</v>
      </c>
      <c r="AZ420" s="11">
        <v>0.95</v>
      </c>
      <c r="BA420" s="11">
        <v>2.09</v>
      </c>
      <c r="BB420" s="42">
        <f t="shared" si="857"/>
        <v>2.9855</v>
      </c>
      <c r="BC420" s="11">
        <v>0.9</v>
      </c>
      <c r="BD420" s="9">
        <v>0.5</v>
      </c>
      <c r="BE420" s="43">
        <f t="shared" si="858"/>
        <v>5887.3868928</v>
      </c>
      <c r="BN420" s="11">
        <v>2536</v>
      </c>
      <c r="BO420" s="12">
        <v>1.728</v>
      </c>
      <c r="BP420" s="11">
        <v>1</v>
      </c>
      <c r="BQ420" s="11">
        <v>0</v>
      </c>
      <c r="BR420" s="13">
        <f t="shared" si="859"/>
        <v>4382.208</v>
      </c>
      <c r="BS420" s="11">
        <v>1</v>
      </c>
      <c r="BT420" s="11">
        <v>0.95</v>
      </c>
      <c r="BU420" s="11">
        <v>2.09</v>
      </c>
      <c r="BV420" s="42">
        <f t="shared" si="860"/>
        <v>2.9855</v>
      </c>
      <c r="BW420" s="11">
        <v>0.9</v>
      </c>
      <c r="BX420" s="9">
        <v>0.5</v>
      </c>
      <c r="BY420" s="43">
        <f t="shared" si="861"/>
        <v>5887.3868928</v>
      </c>
      <c r="CH420" s="11">
        <v>2536</v>
      </c>
      <c r="CI420" s="12">
        <v>1.728</v>
      </c>
      <c r="CJ420" s="11">
        <v>1</v>
      </c>
      <c r="CK420" s="11">
        <v>0</v>
      </c>
      <c r="CL420" s="13">
        <f t="shared" si="862"/>
        <v>4382.208</v>
      </c>
      <c r="CM420" s="11">
        <v>1</v>
      </c>
      <c r="CN420" s="11">
        <v>0.95</v>
      </c>
      <c r="CO420" s="11">
        <v>2.09</v>
      </c>
      <c r="CP420" s="42">
        <f t="shared" si="863"/>
        <v>2.9855</v>
      </c>
      <c r="CQ420" s="11">
        <v>0.9</v>
      </c>
      <c r="CR420" s="9">
        <v>0.5</v>
      </c>
      <c r="CS420" s="43">
        <f t="shared" si="864"/>
        <v>5887.3868928</v>
      </c>
      <c r="DB420" s="11">
        <v>2536</v>
      </c>
      <c r="DC420" s="12">
        <v>1.728</v>
      </c>
      <c r="DD420" s="11">
        <v>1</v>
      </c>
      <c r="DE420" s="11">
        <v>0</v>
      </c>
      <c r="DF420" s="13">
        <f t="shared" si="865"/>
        <v>4382.208</v>
      </c>
      <c r="DG420" s="11">
        <v>1</v>
      </c>
      <c r="DH420" s="11">
        <v>0.95</v>
      </c>
      <c r="DI420" s="11">
        <v>2.09</v>
      </c>
      <c r="DJ420" s="42">
        <f t="shared" si="866"/>
        <v>2.9855</v>
      </c>
      <c r="DK420" s="11">
        <v>0.9</v>
      </c>
      <c r="DL420" s="9">
        <v>0.5</v>
      </c>
      <c r="DM420" s="43">
        <f t="shared" si="867"/>
        <v>5887.3868928</v>
      </c>
      <c r="DV420" s="11">
        <v>2536</v>
      </c>
      <c r="DW420" s="12">
        <v>1.728</v>
      </c>
      <c r="DX420" s="11">
        <v>1</v>
      </c>
      <c r="DY420" s="11">
        <v>0</v>
      </c>
      <c r="DZ420" s="13">
        <f t="shared" si="868"/>
        <v>4382.208</v>
      </c>
      <c r="EA420" s="11">
        <v>1</v>
      </c>
      <c r="EB420" s="11">
        <v>0.95</v>
      </c>
      <c r="EC420" s="11">
        <v>2.91</v>
      </c>
      <c r="ED420" s="42">
        <f t="shared" si="869"/>
        <v>3.7645</v>
      </c>
      <c r="EE420" s="11">
        <v>0.9</v>
      </c>
      <c r="EF420" s="9">
        <v>0.5</v>
      </c>
      <c r="EG420" s="43">
        <f t="shared" si="870"/>
        <v>7423.5699072</v>
      </c>
    </row>
    <row r="421" s="1" customFormat="1" customHeight="1" spans="6:137">
      <c r="F421" s="11">
        <v>2536</v>
      </c>
      <c r="G421" s="12">
        <v>1.728</v>
      </c>
      <c r="H421" s="11">
        <v>1</v>
      </c>
      <c r="I421" s="11">
        <v>0</v>
      </c>
      <c r="J421" s="13">
        <f t="shared" si="850"/>
        <v>4382.208</v>
      </c>
      <c r="K421" s="11">
        <v>1</v>
      </c>
      <c r="L421" s="11">
        <v>0.95</v>
      </c>
      <c r="M421" s="11">
        <v>2.09</v>
      </c>
      <c r="N421" s="42">
        <f t="shared" si="851"/>
        <v>2.9855</v>
      </c>
      <c r="O421" s="11">
        <v>0.9</v>
      </c>
      <c r="P421" s="9">
        <v>0.5</v>
      </c>
      <c r="Q421" s="43">
        <f t="shared" si="852"/>
        <v>5887.3868928</v>
      </c>
      <c r="Z421" s="11">
        <v>2536</v>
      </c>
      <c r="AA421" s="12">
        <v>1.728</v>
      </c>
      <c r="AB421" s="11">
        <v>1</v>
      </c>
      <c r="AC421" s="11">
        <v>0</v>
      </c>
      <c r="AD421" s="13">
        <f t="shared" si="853"/>
        <v>4382.208</v>
      </c>
      <c r="AE421" s="11">
        <v>1</v>
      </c>
      <c r="AF421" s="11">
        <v>0.95</v>
      </c>
      <c r="AG421" s="11">
        <v>2.09</v>
      </c>
      <c r="AH421" s="42">
        <f t="shared" si="854"/>
        <v>2.9855</v>
      </c>
      <c r="AI421" s="11">
        <v>0.9</v>
      </c>
      <c r="AJ421" s="9">
        <v>0.5</v>
      </c>
      <c r="AK421" s="43">
        <f t="shared" si="855"/>
        <v>5887.3868928</v>
      </c>
      <c r="AT421" s="11">
        <v>2536</v>
      </c>
      <c r="AU421" s="12">
        <v>1.728</v>
      </c>
      <c r="AV421" s="11">
        <v>1</v>
      </c>
      <c r="AW421" s="11">
        <v>0</v>
      </c>
      <c r="AX421" s="13">
        <f t="shared" si="856"/>
        <v>4382.208</v>
      </c>
      <c r="AY421" s="11">
        <v>1</v>
      </c>
      <c r="AZ421" s="11">
        <v>0.95</v>
      </c>
      <c r="BA421" s="11">
        <v>2.09</v>
      </c>
      <c r="BB421" s="42">
        <f t="shared" si="857"/>
        <v>2.9855</v>
      </c>
      <c r="BC421" s="11">
        <v>0.9</v>
      </c>
      <c r="BD421" s="9">
        <v>0.5</v>
      </c>
      <c r="BE421" s="43">
        <f t="shared" si="858"/>
        <v>5887.3868928</v>
      </c>
      <c r="BN421" s="11">
        <v>2536</v>
      </c>
      <c r="BO421" s="12">
        <v>1.728</v>
      </c>
      <c r="BP421" s="11">
        <v>1</v>
      </c>
      <c r="BQ421" s="11">
        <v>0</v>
      </c>
      <c r="BR421" s="13">
        <f t="shared" si="859"/>
        <v>4382.208</v>
      </c>
      <c r="BS421" s="11">
        <v>1</v>
      </c>
      <c r="BT421" s="11">
        <v>0.95</v>
      </c>
      <c r="BU421" s="11">
        <v>2.09</v>
      </c>
      <c r="BV421" s="42">
        <f t="shared" si="860"/>
        <v>2.9855</v>
      </c>
      <c r="BW421" s="11">
        <v>0.9</v>
      </c>
      <c r="BX421" s="9">
        <v>0.5</v>
      </c>
      <c r="BY421" s="43">
        <f t="shared" si="861"/>
        <v>5887.3868928</v>
      </c>
      <c r="CH421" s="11">
        <v>2536</v>
      </c>
      <c r="CI421" s="12">
        <v>1.728</v>
      </c>
      <c r="CJ421" s="11">
        <v>1</v>
      </c>
      <c r="CK421" s="11">
        <v>0</v>
      </c>
      <c r="CL421" s="13">
        <f t="shared" si="862"/>
        <v>4382.208</v>
      </c>
      <c r="CM421" s="11">
        <v>1</v>
      </c>
      <c r="CN421" s="11">
        <v>0.95</v>
      </c>
      <c r="CO421" s="11">
        <v>2.09</v>
      </c>
      <c r="CP421" s="42">
        <f t="shared" si="863"/>
        <v>2.9855</v>
      </c>
      <c r="CQ421" s="11">
        <v>0.9</v>
      </c>
      <c r="CR421" s="9">
        <v>0.5</v>
      </c>
      <c r="CS421" s="43">
        <f t="shared" si="864"/>
        <v>5887.3868928</v>
      </c>
      <c r="DB421" s="11">
        <v>2536</v>
      </c>
      <c r="DC421" s="12">
        <v>1.728</v>
      </c>
      <c r="DD421" s="11">
        <v>1</v>
      </c>
      <c r="DE421" s="11">
        <v>0</v>
      </c>
      <c r="DF421" s="13">
        <f t="shared" si="865"/>
        <v>4382.208</v>
      </c>
      <c r="DG421" s="11">
        <v>1</v>
      </c>
      <c r="DH421" s="11">
        <v>0.95</v>
      </c>
      <c r="DI421" s="11">
        <v>2.09</v>
      </c>
      <c r="DJ421" s="42">
        <f t="shared" si="866"/>
        <v>2.9855</v>
      </c>
      <c r="DK421" s="11">
        <v>0.9</v>
      </c>
      <c r="DL421" s="9">
        <v>0.5</v>
      </c>
      <c r="DM421" s="43">
        <f t="shared" si="867"/>
        <v>5887.3868928</v>
      </c>
      <c r="DV421" s="11">
        <v>2536</v>
      </c>
      <c r="DW421" s="12">
        <v>1.728</v>
      </c>
      <c r="DX421" s="11">
        <v>1</v>
      </c>
      <c r="DY421" s="11">
        <v>0</v>
      </c>
      <c r="DZ421" s="13">
        <f t="shared" si="868"/>
        <v>4382.208</v>
      </c>
      <c r="EA421" s="11">
        <v>1</v>
      </c>
      <c r="EB421" s="11">
        <v>0.95</v>
      </c>
      <c r="EC421" s="11">
        <v>2.91</v>
      </c>
      <c r="ED421" s="42">
        <f t="shared" si="869"/>
        <v>3.7645</v>
      </c>
      <c r="EE421" s="11">
        <v>0.9</v>
      </c>
      <c r="EF421" s="9">
        <v>0.5</v>
      </c>
      <c r="EG421" s="43">
        <f t="shared" si="870"/>
        <v>7423.5699072</v>
      </c>
    </row>
    <row r="422" s="1" customFormat="1" customHeight="1" spans="6:137">
      <c r="F422" s="11">
        <v>2536</v>
      </c>
      <c r="G422" s="12">
        <v>1.728</v>
      </c>
      <c r="H422" s="11">
        <v>1</v>
      </c>
      <c r="I422" s="11">
        <v>0</v>
      </c>
      <c r="J422" s="13">
        <f t="shared" si="850"/>
        <v>4382.208</v>
      </c>
      <c r="K422" s="11">
        <v>1</v>
      </c>
      <c r="L422" s="11">
        <v>0.95</v>
      </c>
      <c r="M422" s="11">
        <v>2.09</v>
      </c>
      <c r="N422" s="42">
        <f t="shared" si="851"/>
        <v>2.9855</v>
      </c>
      <c r="O422" s="11">
        <v>0.9</v>
      </c>
      <c r="P422" s="9">
        <v>0.5</v>
      </c>
      <c r="Q422" s="43">
        <f t="shared" si="852"/>
        <v>5887.3868928</v>
      </c>
      <c r="Z422" s="11">
        <v>2536</v>
      </c>
      <c r="AA422" s="12">
        <v>1.728</v>
      </c>
      <c r="AB422" s="11">
        <v>1</v>
      </c>
      <c r="AC422" s="11">
        <v>0</v>
      </c>
      <c r="AD422" s="13">
        <f t="shared" si="853"/>
        <v>4382.208</v>
      </c>
      <c r="AE422" s="11">
        <v>1</v>
      </c>
      <c r="AF422" s="11">
        <v>0.95</v>
      </c>
      <c r="AG422" s="11">
        <v>2.09</v>
      </c>
      <c r="AH422" s="42">
        <f t="shared" si="854"/>
        <v>2.9855</v>
      </c>
      <c r="AI422" s="11">
        <v>0.9</v>
      </c>
      <c r="AJ422" s="9">
        <v>0.5</v>
      </c>
      <c r="AK422" s="43">
        <f t="shared" si="855"/>
        <v>5887.3868928</v>
      </c>
      <c r="AT422" s="11">
        <v>2536</v>
      </c>
      <c r="AU422" s="12">
        <v>1.728</v>
      </c>
      <c r="AV422" s="11">
        <v>1</v>
      </c>
      <c r="AW422" s="11">
        <v>0</v>
      </c>
      <c r="AX422" s="13">
        <f t="shared" si="856"/>
        <v>4382.208</v>
      </c>
      <c r="AY422" s="11">
        <v>1</v>
      </c>
      <c r="AZ422" s="11">
        <v>0.95</v>
      </c>
      <c r="BA422" s="11">
        <v>2.09</v>
      </c>
      <c r="BB422" s="42">
        <f t="shared" si="857"/>
        <v>2.9855</v>
      </c>
      <c r="BC422" s="11">
        <v>0.9</v>
      </c>
      <c r="BD422" s="9">
        <v>0.5</v>
      </c>
      <c r="BE422" s="43">
        <f t="shared" si="858"/>
        <v>5887.3868928</v>
      </c>
      <c r="BN422" s="11">
        <v>2536</v>
      </c>
      <c r="BO422" s="12">
        <v>1.728</v>
      </c>
      <c r="BP422" s="11">
        <v>1</v>
      </c>
      <c r="BQ422" s="11">
        <v>0</v>
      </c>
      <c r="BR422" s="13">
        <f t="shared" si="859"/>
        <v>4382.208</v>
      </c>
      <c r="BS422" s="11">
        <v>1</v>
      </c>
      <c r="BT422" s="11">
        <v>0.95</v>
      </c>
      <c r="BU422" s="11">
        <v>2.09</v>
      </c>
      <c r="BV422" s="42">
        <f t="shared" si="860"/>
        <v>2.9855</v>
      </c>
      <c r="BW422" s="11">
        <v>0.9</v>
      </c>
      <c r="BX422" s="9">
        <v>0.5</v>
      </c>
      <c r="BY422" s="43">
        <f t="shared" si="861"/>
        <v>5887.3868928</v>
      </c>
      <c r="CH422" s="11">
        <v>2536</v>
      </c>
      <c r="CI422" s="12">
        <v>1.728</v>
      </c>
      <c r="CJ422" s="11">
        <v>1</v>
      </c>
      <c r="CK422" s="11">
        <v>0</v>
      </c>
      <c r="CL422" s="13">
        <f t="shared" si="862"/>
        <v>4382.208</v>
      </c>
      <c r="CM422" s="11">
        <v>1</v>
      </c>
      <c r="CN422" s="11">
        <v>0.95</v>
      </c>
      <c r="CO422" s="11">
        <v>2.09</v>
      </c>
      <c r="CP422" s="42">
        <f t="shared" si="863"/>
        <v>2.9855</v>
      </c>
      <c r="CQ422" s="11">
        <v>0.9</v>
      </c>
      <c r="CR422" s="9">
        <v>0.5</v>
      </c>
      <c r="CS422" s="43">
        <f t="shared" si="864"/>
        <v>5887.3868928</v>
      </c>
      <c r="DB422" s="11">
        <v>2536</v>
      </c>
      <c r="DC422" s="12">
        <v>1.728</v>
      </c>
      <c r="DD422" s="11">
        <v>1</v>
      </c>
      <c r="DE422" s="11">
        <v>0</v>
      </c>
      <c r="DF422" s="13">
        <f t="shared" si="865"/>
        <v>4382.208</v>
      </c>
      <c r="DG422" s="11">
        <v>1</v>
      </c>
      <c r="DH422" s="11">
        <v>0.95</v>
      </c>
      <c r="DI422" s="11">
        <v>2.09</v>
      </c>
      <c r="DJ422" s="42">
        <f t="shared" si="866"/>
        <v>2.9855</v>
      </c>
      <c r="DK422" s="11">
        <v>0.9</v>
      </c>
      <c r="DL422" s="9">
        <v>0.5</v>
      </c>
      <c r="DM422" s="43">
        <f t="shared" si="867"/>
        <v>5887.3868928</v>
      </c>
      <c r="DV422" s="11">
        <v>2536</v>
      </c>
      <c r="DW422" s="12">
        <v>1.728</v>
      </c>
      <c r="DX422" s="11">
        <v>1</v>
      </c>
      <c r="DY422" s="11">
        <v>0</v>
      </c>
      <c r="DZ422" s="13">
        <f t="shared" si="868"/>
        <v>4382.208</v>
      </c>
      <c r="EA422" s="11">
        <v>1</v>
      </c>
      <c r="EB422" s="11">
        <v>0.95</v>
      </c>
      <c r="EC422" s="11">
        <v>2.91</v>
      </c>
      <c r="ED422" s="42">
        <f t="shared" si="869"/>
        <v>3.7645</v>
      </c>
      <c r="EE422" s="11">
        <v>0.9</v>
      </c>
      <c r="EF422" s="9">
        <v>0.5</v>
      </c>
      <c r="EG422" s="43">
        <f t="shared" si="870"/>
        <v>7423.5699072</v>
      </c>
    </row>
    <row r="423" s="1" customFormat="1" customHeight="1" spans="6:137">
      <c r="F423" s="11">
        <v>2536</v>
      </c>
      <c r="G423" s="12">
        <v>1.55</v>
      </c>
      <c r="H423" s="11">
        <v>1</v>
      </c>
      <c r="I423" s="11">
        <v>0</v>
      </c>
      <c r="J423" s="13">
        <f t="shared" si="850"/>
        <v>3930.8</v>
      </c>
      <c r="K423" s="11">
        <v>1</v>
      </c>
      <c r="L423" s="11">
        <v>0.95</v>
      </c>
      <c r="M423" s="11">
        <v>2.09</v>
      </c>
      <c r="N423" s="42">
        <f t="shared" si="851"/>
        <v>2.9855</v>
      </c>
      <c r="O423" s="11">
        <v>0.9</v>
      </c>
      <c r="P423" s="9">
        <v>0.5</v>
      </c>
      <c r="Q423" s="43">
        <f t="shared" si="852"/>
        <v>5280.93153</v>
      </c>
      <c r="Z423" s="11">
        <v>2536</v>
      </c>
      <c r="AA423" s="12">
        <v>1.55</v>
      </c>
      <c r="AB423" s="11">
        <v>1</v>
      </c>
      <c r="AC423" s="11">
        <v>0</v>
      </c>
      <c r="AD423" s="13">
        <f t="shared" si="853"/>
        <v>3930.8</v>
      </c>
      <c r="AE423" s="11">
        <v>1</v>
      </c>
      <c r="AF423" s="11">
        <v>0.95</v>
      </c>
      <c r="AG423" s="11">
        <v>2.09</v>
      </c>
      <c r="AH423" s="42">
        <f t="shared" si="854"/>
        <v>2.9855</v>
      </c>
      <c r="AI423" s="11">
        <v>0.9</v>
      </c>
      <c r="AJ423" s="9">
        <v>0.5</v>
      </c>
      <c r="AK423" s="43">
        <f t="shared" si="855"/>
        <v>5280.93153</v>
      </c>
      <c r="AT423" s="11">
        <v>2536</v>
      </c>
      <c r="AU423" s="12">
        <v>1.55</v>
      </c>
      <c r="AV423" s="11">
        <v>1</v>
      </c>
      <c r="AW423" s="11">
        <v>0</v>
      </c>
      <c r="AX423" s="13">
        <f t="shared" si="856"/>
        <v>3930.8</v>
      </c>
      <c r="AY423" s="11">
        <v>1</v>
      </c>
      <c r="AZ423" s="11">
        <v>0.95</v>
      </c>
      <c r="BA423" s="11">
        <v>2.09</v>
      </c>
      <c r="BB423" s="42">
        <f t="shared" si="857"/>
        <v>2.9855</v>
      </c>
      <c r="BC423" s="11">
        <v>0.9</v>
      </c>
      <c r="BD423" s="9">
        <v>0.5</v>
      </c>
      <c r="BE423" s="43">
        <f t="shared" si="858"/>
        <v>5280.93153</v>
      </c>
      <c r="BN423" s="11">
        <v>2536</v>
      </c>
      <c r="BO423" s="12">
        <v>1.55</v>
      </c>
      <c r="BP423" s="11">
        <v>1</v>
      </c>
      <c r="BQ423" s="11">
        <v>0</v>
      </c>
      <c r="BR423" s="13">
        <f t="shared" si="859"/>
        <v>3930.8</v>
      </c>
      <c r="BS423" s="11">
        <v>1</v>
      </c>
      <c r="BT423" s="11">
        <v>0.95</v>
      </c>
      <c r="BU423" s="11">
        <v>2.09</v>
      </c>
      <c r="BV423" s="42">
        <f t="shared" si="860"/>
        <v>2.9855</v>
      </c>
      <c r="BW423" s="11">
        <v>0.9</v>
      </c>
      <c r="BX423" s="9">
        <v>0.5</v>
      </c>
      <c r="BY423" s="43">
        <f t="shared" si="861"/>
        <v>5280.93153</v>
      </c>
      <c r="CH423" s="11">
        <v>2536</v>
      </c>
      <c r="CI423" s="12">
        <v>1.55</v>
      </c>
      <c r="CJ423" s="11">
        <v>1</v>
      </c>
      <c r="CK423" s="11">
        <v>0</v>
      </c>
      <c r="CL423" s="13">
        <f t="shared" si="862"/>
        <v>3930.8</v>
      </c>
      <c r="CM423" s="11">
        <v>1</v>
      </c>
      <c r="CN423" s="11">
        <v>0.95</v>
      </c>
      <c r="CO423" s="11">
        <v>2.09</v>
      </c>
      <c r="CP423" s="42">
        <f t="shared" si="863"/>
        <v>2.9855</v>
      </c>
      <c r="CQ423" s="11">
        <v>0.9</v>
      </c>
      <c r="CR423" s="9">
        <v>0.5</v>
      </c>
      <c r="CS423" s="43">
        <f t="shared" si="864"/>
        <v>5280.93153</v>
      </c>
      <c r="DB423" s="11">
        <v>2536</v>
      </c>
      <c r="DC423" s="12">
        <v>1.55</v>
      </c>
      <c r="DD423" s="11">
        <v>1</v>
      </c>
      <c r="DE423" s="11">
        <v>0</v>
      </c>
      <c r="DF423" s="13">
        <f t="shared" si="865"/>
        <v>3930.8</v>
      </c>
      <c r="DG423" s="11">
        <v>1</v>
      </c>
      <c r="DH423" s="11">
        <v>0.95</v>
      </c>
      <c r="DI423" s="11">
        <v>2.09</v>
      </c>
      <c r="DJ423" s="42">
        <f t="shared" si="866"/>
        <v>2.9855</v>
      </c>
      <c r="DK423" s="11">
        <v>0.9</v>
      </c>
      <c r="DL423" s="9">
        <v>0.5</v>
      </c>
      <c r="DM423" s="43">
        <f t="shared" si="867"/>
        <v>5280.93153</v>
      </c>
      <c r="DV423" s="11">
        <v>2536</v>
      </c>
      <c r="DW423" s="12">
        <v>1.55</v>
      </c>
      <c r="DX423" s="11">
        <v>1</v>
      </c>
      <c r="DY423" s="11">
        <v>0</v>
      </c>
      <c r="DZ423" s="13">
        <f t="shared" si="868"/>
        <v>3930.8</v>
      </c>
      <c r="EA423" s="11">
        <v>1</v>
      </c>
      <c r="EB423" s="11">
        <v>0.95</v>
      </c>
      <c r="EC423" s="11">
        <v>2.91</v>
      </c>
      <c r="ED423" s="42">
        <f t="shared" si="869"/>
        <v>3.7645</v>
      </c>
      <c r="EE423" s="11">
        <v>0.9</v>
      </c>
      <c r="EF423" s="9">
        <v>0.5</v>
      </c>
      <c r="EG423" s="43">
        <f t="shared" si="870"/>
        <v>6658.87347</v>
      </c>
    </row>
    <row r="424" s="1" customFormat="1" customHeight="1" spans="6:137">
      <c r="F424" s="11">
        <v>2536</v>
      </c>
      <c r="G424" s="12">
        <v>12.18</v>
      </c>
      <c r="H424" s="11">
        <v>1</v>
      </c>
      <c r="I424" s="11">
        <v>0</v>
      </c>
      <c r="J424" s="13">
        <f t="shared" si="850"/>
        <v>30888.48</v>
      </c>
      <c r="K424" s="11">
        <v>1</v>
      </c>
      <c r="L424" s="11">
        <v>0.95</v>
      </c>
      <c r="M424" s="11">
        <v>2.09</v>
      </c>
      <c r="N424" s="42">
        <f t="shared" si="851"/>
        <v>2.9855</v>
      </c>
      <c r="O424" s="11">
        <v>0.9</v>
      </c>
      <c r="P424" s="9">
        <v>0.5</v>
      </c>
      <c r="Q424" s="43">
        <f t="shared" si="852"/>
        <v>41497.900668</v>
      </c>
      <c r="Z424" s="11">
        <v>2536</v>
      </c>
      <c r="AA424" s="12">
        <v>12.18</v>
      </c>
      <c r="AB424" s="11">
        <v>1</v>
      </c>
      <c r="AC424" s="11">
        <v>0</v>
      </c>
      <c r="AD424" s="13">
        <f t="shared" si="853"/>
        <v>30888.48</v>
      </c>
      <c r="AE424" s="11">
        <v>1</v>
      </c>
      <c r="AF424" s="11">
        <v>0.95</v>
      </c>
      <c r="AG424" s="11">
        <v>2.09</v>
      </c>
      <c r="AH424" s="42">
        <f t="shared" si="854"/>
        <v>2.9855</v>
      </c>
      <c r="AI424" s="11">
        <v>0.9</v>
      </c>
      <c r="AJ424" s="9">
        <v>0.5</v>
      </c>
      <c r="AK424" s="43">
        <f t="shared" si="855"/>
        <v>41497.900668</v>
      </c>
      <c r="AT424" s="11">
        <v>2536</v>
      </c>
      <c r="AU424" s="12">
        <v>12.18</v>
      </c>
      <c r="AV424" s="11">
        <v>1</v>
      </c>
      <c r="AW424" s="11">
        <v>0</v>
      </c>
      <c r="AX424" s="13">
        <f t="shared" si="856"/>
        <v>30888.48</v>
      </c>
      <c r="AY424" s="11">
        <v>1</v>
      </c>
      <c r="AZ424" s="11">
        <v>0.95</v>
      </c>
      <c r="BA424" s="11">
        <v>2.09</v>
      </c>
      <c r="BB424" s="42">
        <f t="shared" si="857"/>
        <v>2.9855</v>
      </c>
      <c r="BC424" s="11">
        <v>0.9</v>
      </c>
      <c r="BD424" s="9">
        <v>0.5</v>
      </c>
      <c r="BE424" s="43">
        <f t="shared" si="858"/>
        <v>41497.900668</v>
      </c>
      <c r="BN424" s="11">
        <v>2536</v>
      </c>
      <c r="BO424" s="12">
        <v>12.18</v>
      </c>
      <c r="BP424" s="11">
        <v>1</v>
      </c>
      <c r="BQ424" s="11">
        <v>0</v>
      </c>
      <c r="BR424" s="13">
        <f t="shared" si="859"/>
        <v>30888.48</v>
      </c>
      <c r="BS424" s="11">
        <v>1</v>
      </c>
      <c r="BT424" s="11">
        <v>0.95</v>
      </c>
      <c r="BU424" s="11">
        <v>2.09</v>
      </c>
      <c r="BV424" s="42">
        <f t="shared" si="860"/>
        <v>2.9855</v>
      </c>
      <c r="BW424" s="11">
        <v>0.9</v>
      </c>
      <c r="BX424" s="9">
        <v>0.5</v>
      </c>
      <c r="BY424" s="43">
        <f t="shared" si="861"/>
        <v>41497.900668</v>
      </c>
      <c r="CH424" s="11">
        <v>2536</v>
      </c>
      <c r="CI424" s="12">
        <v>12.18</v>
      </c>
      <c r="CJ424" s="11">
        <v>1</v>
      </c>
      <c r="CK424" s="11">
        <v>0</v>
      </c>
      <c r="CL424" s="13">
        <f t="shared" si="862"/>
        <v>30888.48</v>
      </c>
      <c r="CM424" s="11">
        <v>1</v>
      </c>
      <c r="CN424" s="11">
        <v>0.95</v>
      </c>
      <c r="CO424" s="11">
        <v>2.09</v>
      </c>
      <c r="CP424" s="42">
        <f t="shared" si="863"/>
        <v>2.9855</v>
      </c>
      <c r="CQ424" s="11">
        <v>0.9</v>
      </c>
      <c r="CR424" s="9">
        <v>0.5</v>
      </c>
      <c r="CS424" s="43">
        <f t="shared" si="864"/>
        <v>41497.900668</v>
      </c>
      <c r="DB424" s="11">
        <v>2536</v>
      </c>
      <c r="DC424" s="12">
        <v>12.18</v>
      </c>
      <c r="DD424" s="11">
        <v>1</v>
      </c>
      <c r="DE424" s="11">
        <v>0</v>
      </c>
      <c r="DF424" s="13">
        <f t="shared" si="865"/>
        <v>30888.48</v>
      </c>
      <c r="DG424" s="11">
        <v>1</v>
      </c>
      <c r="DH424" s="11">
        <v>0.95</v>
      </c>
      <c r="DI424" s="11">
        <v>2.09</v>
      </c>
      <c r="DJ424" s="42">
        <f t="shared" si="866"/>
        <v>2.9855</v>
      </c>
      <c r="DK424" s="11">
        <v>0.9</v>
      </c>
      <c r="DL424" s="9">
        <v>0.5</v>
      </c>
      <c r="DM424" s="43">
        <f t="shared" si="867"/>
        <v>41497.900668</v>
      </c>
      <c r="DV424" s="11">
        <v>2536</v>
      </c>
      <c r="DW424" s="12">
        <v>12.18</v>
      </c>
      <c r="DX424" s="11">
        <v>1</v>
      </c>
      <c r="DY424" s="11">
        <v>0</v>
      </c>
      <c r="DZ424" s="13">
        <f t="shared" si="868"/>
        <v>30888.48</v>
      </c>
      <c r="EA424" s="11">
        <v>1</v>
      </c>
      <c r="EB424" s="11">
        <v>0.95</v>
      </c>
      <c r="EC424" s="11">
        <v>2.91</v>
      </c>
      <c r="ED424" s="42">
        <f t="shared" si="869"/>
        <v>3.7645</v>
      </c>
      <c r="EE424" s="11">
        <v>0.9</v>
      </c>
      <c r="EF424" s="9">
        <v>0.5</v>
      </c>
      <c r="EG424" s="43">
        <f t="shared" si="870"/>
        <v>52325.857332</v>
      </c>
    </row>
    <row r="425" s="1" customFormat="1" customHeight="1" spans="6:137">
      <c r="F425" s="44" t="s">
        <v>31</v>
      </c>
      <c r="G425" s="45"/>
      <c r="H425" s="45"/>
      <c r="I425" s="45"/>
      <c r="J425" s="45"/>
      <c r="K425" s="45"/>
      <c r="L425" s="45"/>
      <c r="M425" s="46">
        <f>SUM(Q414:Q424)</f>
        <v>107942.2404732</v>
      </c>
      <c r="N425" s="46"/>
      <c r="O425" s="46"/>
      <c r="P425" s="46"/>
      <c r="Q425" s="46"/>
      <c r="R425" s="1"/>
      <c r="S425" s="1"/>
      <c r="T425" s="1"/>
      <c r="U425" s="1"/>
      <c r="V425" s="1"/>
      <c r="W425" s="1"/>
      <c r="X425" s="1"/>
      <c r="Y425" s="1"/>
      <c r="Z425" s="44" t="s">
        <v>31</v>
      </c>
      <c r="AA425" s="45"/>
      <c r="AB425" s="45"/>
      <c r="AC425" s="45"/>
      <c r="AD425" s="45"/>
      <c r="AE425" s="45"/>
      <c r="AF425" s="45"/>
      <c r="AG425" s="46">
        <f>SUM(AK414:AK424)</f>
        <v>107942.2404732</v>
      </c>
      <c r="AH425" s="46"/>
      <c r="AI425" s="46"/>
      <c r="AJ425" s="46"/>
      <c r="AK425" s="46"/>
      <c r="AL425" s="1"/>
      <c r="AM425" s="1"/>
      <c r="AN425" s="1"/>
      <c r="AO425" s="1"/>
      <c r="AP425" s="1"/>
      <c r="AQ425" s="1"/>
      <c r="AR425" s="1"/>
      <c r="AS425" s="1"/>
      <c r="AT425" s="44" t="s">
        <v>31</v>
      </c>
      <c r="AU425" s="45"/>
      <c r="AV425" s="45"/>
      <c r="AW425" s="45"/>
      <c r="AX425" s="45"/>
      <c r="AY425" s="45"/>
      <c r="AZ425" s="45"/>
      <c r="BA425" s="46">
        <f>SUM(BE414:BE424)</f>
        <v>107942.2404732</v>
      </c>
      <c r="BB425" s="46"/>
      <c r="BC425" s="46"/>
      <c r="BD425" s="46"/>
      <c r="BE425" s="46"/>
      <c r="BF425" s="1"/>
      <c r="BG425" s="1"/>
      <c r="BH425" s="1"/>
      <c r="BI425" s="1"/>
      <c r="BJ425" s="1"/>
      <c r="BK425" s="1"/>
      <c r="BL425" s="1"/>
      <c r="BM425" s="1"/>
      <c r="BN425" s="44" t="s">
        <v>31</v>
      </c>
      <c r="BO425" s="45"/>
      <c r="BP425" s="45"/>
      <c r="BQ425" s="45"/>
      <c r="BR425" s="45"/>
      <c r="BS425" s="45"/>
      <c r="BT425" s="45"/>
      <c r="BU425" s="46">
        <f>SUM(BY414:BY424)</f>
        <v>107942.2404732</v>
      </c>
      <c r="BV425" s="46"/>
      <c r="BW425" s="46"/>
      <c r="BX425" s="46"/>
      <c r="BY425" s="46"/>
      <c r="BZ425" s="1"/>
      <c r="CA425" s="1"/>
      <c r="CB425" s="1"/>
      <c r="CC425" s="1"/>
      <c r="CD425" s="1"/>
      <c r="CE425" s="1"/>
      <c r="CF425" s="1"/>
      <c r="CG425" s="1"/>
      <c r="CH425" s="44" t="s">
        <v>31</v>
      </c>
      <c r="CI425" s="45"/>
      <c r="CJ425" s="45"/>
      <c r="CK425" s="45"/>
      <c r="CL425" s="45"/>
      <c r="CM425" s="45"/>
      <c r="CN425" s="45"/>
      <c r="CO425" s="46">
        <f>SUM(CS414:CS424)</f>
        <v>107942.2404732</v>
      </c>
      <c r="CP425" s="46"/>
      <c r="CQ425" s="46"/>
      <c r="CR425" s="46"/>
      <c r="CS425" s="46"/>
      <c r="CT425" s="1"/>
      <c r="CU425" s="1"/>
      <c r="CV425" s="1"/>
      <c r="CW425" s="1"/>
      <c r="CX425" s="1"/>
      <c r="CY425" s="1"/>
      <c r="CZ425" s="1"/>
      <c r="DA425" s="1"/>
      <c r="DB425" s="44" t="s">
        <v>31</v>
      </c>
      <c r="DC425" s="45"/>
      <c r="DD425" s="45"/>
      <c r="DE425" s="45"/>
      <c r="DF425" s="45"/>
      <c r="DG425" s="45"/>
      <c r="DH425" s="45"/>
      <c r="DI425" s="46">
        <f>SUM(DM414:DM424)</f>
        <v>107942.2404732</v>
      </c>
      <c r="DJ425" s="46"/>
      <c r="DK425" s="46"/>
      <c r="DL425" s="46"/>
      <c r="DM425" s="46"/>
      <c r="DN425" s="1"/>
      <c r="DO425" s="1"/>
      <c r="DP425" s="1"/>
      <c r="DQ425" s="1"/>
      <c r="DR425" s="1"/>
      <c r="DS425" s="1"/>
      <c r="DT425" s="1"/>
      <c r="DU425" s="1"/>
      <c r="DV425" s="44" t="s">
        <v>31</v>
      </c>
      <c r="DW425" s="45"/>
      <c r="DX425" s="45"/>
      <c r="DY425" s="45"/>
      <c r="DZ425" s="45"/>
      <c r="EA425" s="45"/>
      <c r="EB425" s="45"/>
      <c r="EC425" s="46">
        <f>SUM(EG414:EG424)</f>
        <v>136107.3737268</v>
      </c>
      <c r="ED425" s="46"/>
      <c r="EE425" s="46"/>
      <c r="EF425" s="46"/>
      <c r="EG425" s="46"/>
    </row>
    <row r="426" s="1" customFormat="1" customHeight="1" spans="6:137">
      <c r="F426" s="45"/>
      <c r="G426" s="45"/>
      <c r="H426" s="45"/>
      <c r="I426" s="45"/>
      <c r="J426" s="45"/>
      <c r="K426" s="45"/>
      <c r="L426" s="45"/>
      <c r="M426" s="46"/>
      <c r="N426" s="46"/>
      <c r="O426" s="46"/>
      <c r="P426" s="46"/>
      <c r="Q426" s="46"/>
      <c r="R426" s="1"/>
      <c r="S426" s="1"/>
      <c r="T426" s="1"/>
      <c r="U426" s="1"/>
      <c r="V426" s="1"/>
      <c r="W426" s="1"/>
      <c r="X426" s="1"/>
      <c r="Y426" s="1"/>
      <c r="Z426" s="45"/>
      <c r="AA426" s="45"/>
      <c r="AB426" s="45"/>
      <c r="AC426" s="45"/>
      <c r="AD426" s="45"/>
      <c r="AE426" s="45"/>
      <c r="AF426" s="45"/>
      <c r="AG426" s="46"/>
      <c r="AH426" s="46"/>
      <c r="AI426" s="46"/>
      <c r="AJ426" s="46"/>
      <c r="AK426" s="46"/>
      <c r="AL426" s="1"/>
      <c r="AM426" s="1"/>
      <c r="AN426" s="1"/>
      <c r="AO426" s="1"/>
      <c r="AP426" s="1"/>
      <c r="AQ426" s="1"/>
      <c r="AR426" s="1"/>
      <c r="AS426" s="1"/>
      <c r="AT426" s="45"/>
      <c r="AU426" s="45"/>
      <c r="AV426" s="45"/>
      <c r="AW426" s="45"/>
      <c r="AX426" s="45"/>
      <c r="AY426" s="45"/>
      <c r="AZ426" s="45"/>
      <c r="BA426" s="46"/>
      <c r="BB426" s="46"/>
      <c r="BC426" s="46"/>
      <c r="BD426" s="46"/>
      <c r="BE426" s="46"/>
      <c r="BF426" s="1"/>
      <c r="BG426" s="1"/>
      <c r="BH426" s="1"/>
      <c r="BI426" s="1"/>
      <c r="BJ426" s="1"/>
      <c r="BK426" s="1"/>
      <c r="BL426" s="1"/>
      <c r="BM426" s="1"/>
      <c r="BN426" s="45"/>
      <c r="BO426" s="45"/>
      <c r="BP426" s="45"/>
      <c r="BQ426" s="45"/>
      <c r="BR426" s="45"/>
      <c r="BS426" s="45"/>
      <c r="BT426" s="45"/>
      <c r="BU426" s="46"/>
      <c r="BV426" s="46"/>
      <c r="BW426" s="46"/>
      <c r="BX426" s="46"/>
      <c r="BY426" s="46"/>
      <c r="BZ426" s="1"/>
      <c r="CA426" s="1"/>
      <c r="CB426" s="1"/>
      <c r="CC426" s="1"/>
      <c r="CD426" s="1"/>
      <c r="CE426" s="1"/>
      <c r="CF426" s="1"/>
      <c r="CG426" s="1"/>
      <c r="CH426" s="45"/>
      <c r="CI426" s="45"/>
      <c r="CJ426" s="45"/>
      <c r="CK426" s="45"/>
      <c r="CL426" s="45"/>
      <c r="CM426" s="45"/>
      <c r="CN426" s="45"/>
      <c r="CO426" s="46"/>
      <c r="CP426" s="46"/>
      <c r="CQ426" s="46"/>
      <c r="CR426" s="46"/>
      <c r="CS426" s="46"/>
      <c r="CT426" s="1"/>
      <c r="CU426" s="1"/>
      <c r="CV426" s="1"/>
      <c r="CW426" s="1"/>
      <c r="CX426" s="1"/>
      <c r="CY426" s="1"/>
      <c r="CZ426" s="1"/>
      <c r="DA426" s="1"/>
      <c r="DB426" s="45"/>
      <c r="DC426" s="45"/>
      <c r="DD426" s="45"/>
      <c r="DE426" s="45"/>
      <c r="DF426" s="45"/>
      <c r="DG426" s="45"/>
      <c r="DH426" s="45"/>
      <c r="DI426" s="46"/>
      <c r="DJ426" s="46"/>
      <c r="DK426" s="46"/>
      <c r="DL426" s="46"/>
      <c r="DM426" s="46"/>
      <c r="DN426" s="1"/>
      <c r="DO426" s="1"/>
      <c r="DP426" s="1"/>
      <c r="DQ426" s="1"/>
      <c r="DR426" s="1"/>
      <c r="DS426" s="1"/>
      <c r="DT426" s="1"/>
      <c r="DU426" s="1"/>
      <c r="DV426" s="45"/>
      <c r="DW426" s="45"/>
      <c r="DX426" s="45"/>
      <c r="DY426" s="45"/>
      <c r="DZ426" s="45"/>
      <c r="EA426" s="45"/>
      <c r="EB426" s="45"/>
      <c r="EC426" s="46"/>
      <c r="ED426" s="46"/>
      <c r="EE426" s="46"/>
      <c r="EF426" s="46"/>
      <c r="EG426" s="46"/>
    </row>
    <row r="427" s="1" customFormat="1" customHeight="1" spans="6:137">
      <c r="F427" s="45"/>
      <c r="G427" s="45"/>
      <c r="H427" s="45"/>
      <c r="I427" s="45"/>
      <c r="J427" s="45"/>
      <c r="K427" s="45"/>
      <c r="L427" s="45"/>
      <c r="M427" s="46"/>
      <c r="N427" s="46"/>
      <c r="O427" s="46"/>
      <c r="P427" s="46"/>
      <c r="Q427" s="46"/>
      <c r="R427" s="1"/>
      <c r="S427" s="1"/>
      <c r="T427" s="1"/>
      <c r="U427" s="1"/>
      <c r="V427" s="1"/>
      <c r="W427" s="1"/>
      <c r="X427" s="1"/>
      <c r="Y427" s="1"/>
      <c r="Z427" s="45"/>
      <c r="AA427" s="45"/>
      <c r="AB427" s="45"/>
      <c r="AC427" s="45"/>
      <c r="AD427" s="45"/>
      <c r="AE427" s="45"/>
      <c r="AF427" s="45"/>
      <c r="AG427" s="46"/>
      <c r="AH427" s="46"/>
      <c r="AI427" s="46"/>
      <c r="AJ427" s="46"/>
      <c r="AK427" s="46"/>
      <c r="AL427" s="1"/>
      <c r="AM427" s="1"/>
      <c r="AN427" s="1"/>
      <c r="AO427" s="1"/>
      <c r="AP427" s="1"/>
      <c r="AQ427" s="1"/>
      <c r="AR427" s="1"/>
      <c r="AS427" s="1"/>
      <c r="AT427" s="45"/>
      <c r="AU427" s="45"/>
      <c r="AV427" s="45"/>
      <c r="AW427" s="45"/>
      <c r="AX427" s="45"/>
      <c r="AY427" s="45"/>
      <c r="AZ427" s="45"/>
      <c r="BA427" s="46"/>
      <c r="BB427" s="46"/>
      <c r="BC427" s="46"/>
      <c r="BD427" s="46"/>
      <c r="BE427" s="46"/>
      <c r="BF427" s="1"/>
      <c r="BG427" s="1"/>
      <c r="BH427" s="1"/>
      <c r="BI427" s="1"/>
      <c r="BJ427" s="1"/>
      <c r="BK427" s="1"/>
      <c r="BL427" s="1"/>
      <c r="BM427" s="1"/>
      <c r="BN427" s="45"/>
      <c r="BO427" s="45"/>
      <c r="BP427" s="45"/>
      <c r="BQ427" s="45"/>
      <c r="BR427" s="45"/>
      <c r="BS427" s="45"/>
      <c r="BT427" s="45"/>
      <c r="BU427" s="46"/>
      <c r="BV427" s="46"/>
      <c r="BW427" s="46"/>
      <c r="BX427" s="46"/>
      <c r="BY427" s="46"/>
      <c r="BZ427" s="1"/>
      <c r="CA427" s="1"/>
      <c r="CB427" s="1"/>
      <c r="CC427" s="1"/>
      <c r="CD427" s="1"/>
      <c r="CE427" s="1"/>
      <c r="CF427" s="1"/>
      <c r="CG427" s="1"/>
      <c r="CH427" s="45"/>
      <c r="CI427" s="45"/>
      <c r="CJ427" s="45"/>
      <c r="CK427" s="45"/>
      <c r="CL427" s="45"/>
      <c r="CM427" s="45"/>
      <c r="CN427" s="45"/>
      <c r="CO427" s="46"/>
      <c r="CP427" s="46"/>
      <c r="CQ427" s="46"/>
      <c r="CR427" s="46"/>
      <c r="CS427" s="46"/>
      <c r="CT427" s="1"/>
      <c r="CU427" s="1"/>
      <c r="CV427" s="1"/>
      <c r="CW427" s="1"/>
      <c r="CX427" s="1"/>
      <c r="CY427" s="1"/>
      <c r="CZ427" s="1"/>
      <c r="DA427" s="1"/>
      <c r="DB427" s="45"/>
      <c r="DC427" s="45"/>
      <c r="DD427" s="45"/>
      <c r="DE427" s="45"/>
      <c r="DF427" s="45"/>
      <c r="DG427" s="45"/>
      <c r="DH427" s="45"/>
      <c r="DI427" s="46"/>
      <c r="DJ427" s="46"/>
      <c r="DK427" s="46"/>
      <c r="DL427" s="46"/>
      <c r="DM427" s="46"/>
      <c r="DN427" s="1"/>
      <c r="DO427" s="1"/>
      <c r="DP427" s="1"/>
      <c r="DQ427" s="1"/>
      <c r="DR427" s="1"/>
      <c r="DS427" s="1"/>
      <c r="DT427" s="1"/>
      <c r="DU427" s="1"/>
      <c r="DV427" s="45"/>
      <c r="DW427" s="45"/>
      <c r="DX427" s="45"/>
      <c r="DY427" s="45"/>
      <c r="DZ427" s="45"/>
      <c r="EA427" s="45"/>
      <c r="EB427" s="45"/>
      <c r="EC427" s="46"/>
      <c r="ED427" s="46"/>
      <c r="EE427" s="46"/>
      <c r="EF427" s="46"/>
      <c r="EG427" s="46"/>
    </row>
    <row r="428" s="1" customFormat="1" customHeight="1" spans="6:137">
      <c r="F428" s="35" t="s">
        <v>32</v>
      </c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1"/>
      <c r="S428" s="1"/>
      <c r="T428" s="1"/>
      <c r="U428" s="1"/>
      <c r="V428" s="1"/>
      <c r="W428" s="1"/>
      <c r="X428" s="1"/>
      <c r="Y428" s="1"/>
      <c r="Z428" s="35" t="s">
        <v>32</v>
      </c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1"/>
      <c r="AM428" s="1"/>
      <c r="AN428" s="1"/>
      <c r="AO428" s="1"/>
      <c r="AP428" s="1"/>
      <c r="AQ428" s="1"/>
      <c r="AR428" s="1"/>
      <c r="AS428" s="1"/>
      <c r="AT428" s="35" t="s">
        <v>32</v>
      </c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1"/>
      <c r="BG428" s="1"/>
      <c r="BH428" s="1"/>
      <c r="BI428" s="1"/>
      <c r="BJ428" s="1"/>
      <c r="BK428" s="1"/>
      <c r="BL428" s="1"/>
      <c r="BM428" s="1"/>
      <c r="BN428" s="35" t="s">
        <v>32</v>
      </c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1"/>
      <c r="CA428" s="1"/>
      <c r="CB428" s="1"/>
      <c r="CC428" s="1"/>
      <c r="CD428" s="1"/>
      <c r="CE428" s="1"/>
      <c r="CF428" s="1"/>
      <c r="CG428" s="1"/>
      <c r="CH428" s="35" t="s">
        <v>32</v>
      </c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1"/>
      <c r="CU428" s="1"/>
      <c r="CV428" s="1"/>
      <c r="CW428" s="1"/>
      <c r="CX428" s="1"/>
      <c r="CY428" s="1"/>
      <c r="CZ428" s="1"/>
      <c r="DA428" s="1"/>
      <c r="DB428" s="35" t="s">
        <v>32</v>
      </c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1"/>
      <c r="DO428" s="1"/>
      <c r="DP428" s="1"/>
      <c r="DQ428" s="1"/>
      <c r="DR428" s="1"/>
      <c r="DS428" s="1"/>
      <c r="DT428" s="1"/>
      <c r="DU428" s="1"/>
      <c r="DV428" s="35" t="s">
        <v>32</v>
      </c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</row>
    <row r="429" s="1" customFormat="1" customHeight="1" spans="6:137">
      <c r="F429" s="13" t="s">
        <v>8</v>
      </c>
      <c r="G429" s="13"/>
      <c r="H429" s="13"/>
      <c r="I429" s="13"/>
      <c r="J429" s="13"/>
      <c r="K429" s="8" t="s">
        <v>53</v>
      </c>
      <c r="L429" s="8"/>
      <c r="M429" s="8"/>
      <c r="N429" s="8"/>
      <c r="O429" s="9" t="s">
        <v>38</v>
      </c>
      <c r="P429" s="9"/>
      <c r="Q429" s="41" t="s">
        <v>13</v>
      </c>
      <c r="Z429" s="13" t="s">
        <v>8</v>
      </c>
      <c r="AA429" s="13"/>
      <c r="AB429" s="13"/>
      <c r="AC429" s="13"/>
      <c r="AD429" s="13"/>
      <c r="AE429" s="8" t="s">
        <v>53</v>
      </c>
      <c r="AF429" s="8"/>
      <c r="AG429" s="8"/>
      <c r="AH429" s="8"/>
      <c r="AI429" s="9" t="s">
        <v>38</v>
      </c>
      <c r="AJ429" s="9"/>
      <c r="AK429" s="41" t="s">
        <v>13</v>
      </c>
      <c r="AT429" s="13" t="s">
        <v>8</v>
      </c>
      <c r="AU429" s="13"/>
      <c r="AV429" s="13"/>
      <c r="AW429" s="13"/>
      <c r="AX429" s="13"/>
      <c r="AY429" s="8" t="s">
        <v>53</v>
      </c>
      <c r="AZ429" s="8"/>
      <c r="BA429" s="8"/>
      <c r="BB429" s="8"/>
      <c r="BC429" s="9" t="s">
        <v>38</v>
      </c>
      <c r="BD429" s="9"/>
      <c r="BE429" s="41" t="s">
        <v>13</v>
      </c>
      <c r="BN429" s="13" t="s">
        <v>8</v>
      </c>
      <c r="BO429" s="13"/>
      <c r="BP429" s="13"/>
      <c r="BQ429" s="13"/>
      <c r="BR429" s="13"/>
      <c r="BS429" s="8" t="s">
        <v>53</v>
      </c>
      <c r="BT429" s="8"/>
      <c r="BU429" s="8"/>
      <c r="BV429" s="8"/>
      <c r="BW429" s="9" t="s">
        <v>38</v>
      </c>
      <c r="BX429" s="9"/>
      <c r="BY429" s="41" t="s">
        <v>13</v>
      </c>
      <c r="CH429" s="13" t="s">
        <v>8</v>
      </c>
      <c r="CI429" s="13"/>
      <c r="CJ429" s="13"/>
      <c r="CK429" s="13"/>
      <c r="CL429" s="13"/>
      <c r="CM429" s="8" t="s">
        <v>53</v>
      </c>
      <c r="CN429" s="8"/>
      <c r="CO429" s="8"/>
      <c r="CP429" s="8"/>
      <c r="CQ429" s="9" t="s">
        <v>38</v>
      </c>
      <c r="CR429" s="9"/>
      <c r="CS429" s="41" t="s">
        <v>13</v>
      </c>
      <c r="DB429" s="13" t="s">
        <v>8</v>
      </c>
      <c r="DC429" s="13"/>
      <c r="DD429" s="13"/>
      <c r="DE429" s="13"/>
      <c r="DF429" s="13"/>
      <c r="DG429" s="8" t="s">
        <v>53</v>
      </c>
      <c r="DH429" s="8"/>
      <c r="DI429" s="8"/>
      <c r="DJ429" s="8"/>
      <c r="DK429" s="9" t="s">
        <v>38</v>
      </c>
      <c r="DL429" s="9"/>
      <c r="DM429" s="41" t="s">
        <v>13</v>
      </c>
      <c r="DV429" s="13" t="s">
        <v>8</v>
      </c>
      <c r="DW429" s="13"/>
      <c r="DX429" s="13"/>
      <c r="DY429" s="13"/>
      <c r="DZ429" s="13"/>
      <c r="EA429" s="8" t="s">
        <v>53</v>
      </c>
      <c r="EB429" s="8"/>
      <c r="EC429" s="8"/>
      <c r="ED429" s="8"/>
      <c r="EE429" s="9" t="s">
        <v>38</v>
      </c>
      <c r="EF429" s="9"/>
      <c r="EG429" s="41" t="s">
        <v>13</v>
      </c>
    </row>
    <row r="430" s="1" customFormat="1" customHeight="1" spans="6:137">
      <c r="F430" s="13" t="s">
        <v>54</v>
      </c>
      <c r="G430" s="13" t="s">
        <v>55</v>
      </c>
      <c r="H430" s="13" t="s">
        <v>56</v>
      </c>
      <c r="I430" s="13" t="s">
        <v>57</v>
      </c>
      <c r="J430" s="13" t="s">
        <v>8</v>
      </c>
      <c r="K430" s="8" t="s">
        <v>58</v>
      </c>
      <c r="L430" s="8" t="s">
        <v>26</v>
      </c>
      <c r="M430" s="8" t="s">
        <v>27</v>
      </c>
      <c r="N430" s="42" t="s">
        <v>28</v>
      </c>
      <c r="O430" s="9" t="s">
        <v>59</v>
      </c>
      <c r="P430" s="9" t="s">
        <v>60</v>
      </c>
      <c r="Q430" s="41"/>
      <c r="R430" s="1"/>
      <c r="S430" s="1"/>
      <c r="T430" s="1"/>
      <c r="U430" s="1"/>
      <c r="V430" s="1"/>
      <c r="W430" s="1"/>
      <c r="X430" s="1"/>
      <c r="Y430" s="1"/>
      <c r="Z430" s="13" t="s">
        <v>54</v>
      </c>
      <c r="AA430" s="13" t="s">
        <v>55</v>
      </c>
      <c r="AB430" s="13" t="s">
        <v>56</v>
      </c>
      <c r="AC430" s="13" t="s">
        <v>57</v>
      </c>
      <c r="AD430" s="13" t="s">
        <v>8</v>
      </c>
      <c r="AE430" s="8" t="s">
        <v>58</v>
      </c>
      <c r="AF430" s="8" t="s">
        <v>26</v>
      </c>
      <c r="AG430" s="8" t="s">
        <v>27</v>
      </c>
      <c r="AH430" s="42" t="s">
        <v>28</v>
      </c>
      <c r="AI430" s="9" t="s">
        <v>59</v>
      </c>
      <c r="AJ430" s="9" t="s">
        <v>60</v>
      </c>
      <c r="AK430" s="41"/>
      <c r="AL430" s="1"/>
      <c r="AM430" s="1"/>
      <c r="AN430" s="1"/>
      <c r="AO430" s="1"/>
      <c r="AP430" s="1"/>
      <c r="AQ430" s="1"/>
      <c r="AR430" s="1"/>
      <c r="AS430" s="1"/>
      <c r="AT430" s="13" t="s">
        <v>54</v>
      </c>
      <c r="AU430" s="13" t="s">
        <v>55</v>
      </c>
      <c r="AV430" s="13" t="s">
        <v>56</v>
      </c>
      <c r="AW430" s="13" t="s">
        <v>57</v>
      </c>
      <c r="AX430" s="13" t="s">
        <v>8</v>
      </c>
      <c r="AY430" s="8" t="s">
        <v>58</v>
      </c>
      <c r="AZ430" s="8" t="s">
        <v>26</v>
      </c>
      <c r="BA430" s="8" t="s">
        <v>27</v>
      </c>
      <c r="BB430" s="42" t="s">
        <v>28</v>
      </c>
      <c r="BC430" s="9" t="s">
        <v>59</v>
      </c>
      <c r="BD430" s="9" t="s">
        <v>60</v>
      </c>
      <c r="BE430" s="41"/>
      <c r="BF430" s="1"/>
      <c r="BG430" s="1"/>
      <c r="BH430" s="1"/>
      <c r="BI430" s="1"/>
      <c r="BJ430" s="1"/>
      <c r="BK430" s="1"/>
      <c r="BL430" s="1"/>
      <c r="BM430" s="1"/>
      <c r="BN430" s="13" t="s">
        <v>54</v>
      </c>
      <c r="BO430" s="13" t="s">
        <v>55</v>
      </c>
      <c r="BP430" s="13" t="s">
        <v>56</v>
      </c>
      <c r="BQ430" s="13" t="s">
        <v>57</v>
      </c>
      <c r="BR430" s="13" t="s">
        <v>8</v>
      </c>
      <c r="BS430" s="8" t="s">
        <v>58</v>
      </c>
      <c r="BT430" s="8" t="s">
        <v>26</v>
      </c>
      <c r="BU430" s="8" t="s">
        <v>27</v>
      </c>
      <c r="BV430" s="42" t="s">
        <v>28</v>
      </c>
      <c r="BW430" s="9" t="s">
        <v>59</v>
      </c>
      <c r="BX430" s="9" t="s">
        <v>60</v>
      </c>
      <c r="BY430" s="41"/>
      <c r="BZ430" s="1"/>
      <c r="CA430" s="1"/>
      <c r="CB430" s="1"/>
      <c r="CC430" s="1"/>
      <c r="CD430" s="1"/>
      <c r="CE430" s="1"/>
      <c r="CF430" s="1"/>
      <c r="CG430" s="1"/>
      <c r="CH430" s="13" t="s">
        <v>54</v>
      </c>
      <c r="CI430" s="13" t="s">
        <v>55</v>
      </c>
      <c r="CJ430" s="13" t="s">
        <v>56</v>
      </c>
      <c r="CK430" s="13" t="s">
        <v>57</v>
      </c>
      <c r="CL430" s="13" t="s">
        <v>8</v>
      </c>
      <c r="CM430" s="8" t="s">
        <v>58</v>
      </c>
      <c r="CN430" s="8" t="s">
        <v>26</v>
      </c>
      <c r="CO430" s="8" t="s">
        <v>27</v>
      </c>
      <c r="CP430" s="42" t="s">
        <v>28</v>
      </c>
      <c r="CQ430" s="9" t="s">
        <v>59</v>
      </c>
      <c r="CR430" s="9" t="s">
        <v>60</v>
      </c>
      <c r="CS430" s="41"/>
      <c r="CT430" s="1"/>
      <c r="CU430" s="1"/>
      <c r="CV430" s="1"/>
      <c r="CW430" s="1"/>
      <c r="CX430" s="1"/>
      <c r="CY430" s="1"/>
      <c r="CZ430" s="1"/>
      <c r="DA430" s="1"/>
      <c r="DB430" s="13" t="s">
        <v>54</v>
      </c>
      <c r="DC430" s="13" t="s">
        <v>55</v>
      </c>
      <c r="DD430" s="13" t="s">
        <v>56</v>
      </c>
      <c r="DE430" s="13" t="s">
        <v>57</v>
      </c>
      <c r="DF430" s="13" t="s">
        <v>8</v>
      </c>
      <c r="DG430" s="8" t="s">
        <v>58</v>
      </c>
      <c r="DH430" s="8" t="s">
        <v>26</v>
      </c>
      <c r="DI430" s="8" t="s">
        <v>27</v>
      </c>
      <c r="DJ430" s="42" t="s">
        <v>28</v>
      </c>
      <c r="DK430" s="9" t="s">
        <v>59</v>
      </c>
      <c r="DL430" s="9" t="s">
        <v>60</v>
      </c>
      <c r="DM430" s="41"/>
      <c r="DN430" s="1"/>
      <c r="DO430" s="1"/>
      <c r="DP430" s="1"/>
      <c r="DQ430" s="1"/>
      <c r="DR430" s="1"/>
      <c r="DS430" s="1"/>
      <c r="DT430" s="1"/>
      <c r="DU430" s="1"/>
      <c r="DV430" s="13" t="s">
        <v>54</v>
      </c>
      <c r="DW430" s="13" t="s">
        <v>55</v>
      </c>
      <c r="DX430" s="13" t="s">
        <v>56</v>
      </c>
      <c r="DY430" s="13" t="s">
        <v>57</v>
      </c>
      <c r="DZ430" s="13" t="s">
        <v>8</v>
      </c>
      <c r="EA430" s="8" t="s">
        <v>58</v>
      </c>
      <c r="EB430" s="8" t="s">
        <v>26</v>
      </c>
      <c r="EC430" s="8" t="s">
        <v>27</v>
      </c>
      <c r="ED430" s="42" t="s">
        <v>28</v>
      </c>
      <c r="EE430" s="9" t="s">
        <v>59</v>
      </c>
      <c r="EF430" s="9" t="s">
        <v>60</v>
      </c>
      <c r="EG430" s="41"/>
    </row>
    <row r="431" s="1" customFormat="1" customHeight="1" spans="6:137">
      <c r="F431" s="11">
        <v>35434</v>
      </c>
      <c r="G431" s="12">
        <v>0.168</v>
      </c>
      <c r="H431" s="11">
        <v>1</v>
      </c>
      <c r="I431" s="11">
        <v>0</v>
      </c>
      <c r="J431" s="13">
        <f t="shared" ref="J431:J440" si="871">F431*G431*H431+I431</f>
        <v>5952.912</v>
      </c>
      <c r="K431" s="11">
        <v>1</v>
      </c>
      <c r="L431" s="11">
        <v>0.89</v>
      </c>
      <c r="M431" s="11">
        <v>1.78</v>
      </c>
      <c r="N431" s="42">
        <f t="shared" ref="N431:N440" si="872">L431*M431+1</f>
        <v>2.5842</v>
      </c>
      <c r="O431" s="11">
        <v>0.9</v>
      </c>
      <c r="P431" s="9">
        <v>0.5</v>
      </c>
      <c r="Q431" s="43">
        <f t="shared" ref="Q431:Q440" si="873">J431*K431*N431*O431*P431</f>
        <v>6922.58183568</v>
      </c>
      <c r="Z431" s="11">
        <v>35728</v>
      </c>
      <c r="AA431" s="12">
        <v>0.168</v>
      </c>
      <c r="AB431" s="11">
        <v>1</v>
      </c>
      <c r="AC431" s="11">
        <v>0</v>
      </c>
      <c r="AD431" s="13">
        <f t="shared" ref="AD431:AD440" si="874">Z431*AA431*AB431+AC431</f>
        <v>6002.304</v>
      </c>
      <c r="AE431" s="11">
        <v>1</v>
      </c>
      <c r="AF431" s="11">
        <v>1</v>
      </c>
      <c r="AG431" s="11">
        <v>2.09</v>
      </c>
      <c r="AH431" s="42">
        <f t="shared" ref="AH431:AH440" si="875">AF431*AG431+1</f>
        <v>3.09</v>
      </c>
      <c r="AI431" s="11">
        <v>0.9</v>
      </c>
      <c r="AJ431" s="9">
        <v>0.5</v>
      </c>
      <c r="AK431" s="43">
        <f t="shared" ref="AK431:AK440" si="876">AD431*AE431*AH431*AI431*AJ431</f>
        <v>8346.203712</v>
      </c>
      <c r="AT431" s="11">
        <v>36903</v>
      </c>
      <c r="AU431" s="12">
        <v>0.168</v>
      </c>
      <c r="AV431" s="11">
        <v>1</v>
      </c>
      <c r="AW431" s="11">
        <v>0</v>
      </c>
      <c r="AX431" s="13">
        <f t="shared" ref="AX431:AX440" si="877">AT431*AU431*AV431+AW431</f>
        <v>6199.704</v>
      </c>
      <c r="AY431" s="11">
        <v>1</v>
      </c>
      <c r="AZ431" s="11">
        <v>0.93</v>
      </c>
      <c r="BA431" s="11">
        <v>1.85</v>
      </c>
      <c r="BB431" s="42">
        <f t="shared" ref="BB431:BB440" si="878">AZ431*BA431+1</f>
        <v>2.7205</v>
      </c>
      <c r="BC431" s="11">
        <v>0.9</v>
      </c>
      <c r="BD431" s="9">
        <v>0.5</v>
      </c>
      <c r="BE431" s="43">
        <f t="shared" ref="BE431:BE440" si="879">AX431*AY431*BB431*BC431*BD431</f>
        <v>7589.8326294</v>
      </c>
      <c r="BN431" s="11">
        <v>38167</v>
      </c>
      <c r="BO431" s="12">
        <v>0.168</v>
      </c>
      <c r="BP431" s="11">
        <v>1</v>
      </c>
      <c r="BQ431" s="11">
        <v>0</v>
      </c>
      <c r="BR431" s="13">
        <f t="shared" ref="BR431:BR440" si="880">BN431*BO431*BP431+BQ431</f>
        <v>6412.056</v>
      </c>
      <c r="BS431" s="11">
        <v>1</v>
      </c>
      <c r="BT431" s="11">
        <v>1</v>
      </c>
      <c r="BU431" s="11">
        <v>2.71</v>
      </c>
      <c r="BV431" s="42">
        <f t="shared" ref="BV431:BV440" si="881">BT431*BU431+1</f>
        <v>3.71</v>
      </c>
      <c r="BW431" s="11">
        <v>0.9</v>
      </c>
      <c r="BX431" s="9">
        <v>0.5</v>
      </c>
      <c r="BY431" s="43">
        <f t="shared" ref="BY431:BY440" si="882">BR431*BS431*BV431*BW431*BX431</f>
        <v>10704.927492</v>
      </c>
      <c r="CH431" s="11">
        <v>42781</v>
      </c>
      <c r="CI431" s="12">
        <v>0.168</v>
      </c>
      <c r="CJ431" s="11">
        <v>1</v>
      </c>
      <c r="CK431" s="11">
        <v>0</v>
      </c>
      <c r="CL431" s="13">
        <f t="shared" ref="CL431:CL440" si="883">CH431*CI431*CJ431+CK431</f>
        <v>7187.208</v>
      </c>
      <c r="CM431" s="11">
        <v>1</v>
      </c>
      <c r="CN431" s="11">
        <v>0.93</v>
      </c>
      <c r="CO431" s="11">
        <v>1.85</v>
      </c>
      <c r="CP431" s="42">
        <f t="shared" ref="CP431:CP440" si="884">CN431*CO431+1</f>
        <v>2.7205</v>
      </c>
      <c r="CQ431" s="11">
        <v>0.9</v>
      </c>
      <c r="CR431" s="9">
        <v>0.5</v>
      </c>
      <c r="CS431" s="43">
        <f t="shared" ref="CS431:CS440" si="885">CL431*CM431*CP431*CQ431*CR431</f>
        <v>8798.7597138</v>
      </c>
      <c r="DB431" s="11">
        <v>44045</v>
      </c>
      <c r="DC431" s="12">
        <v>0.168</v>
      </c>
      <c r="DD431" s="11">
        <v>1</v>
      </c>
      <c r="DE431" s="11">
        <v>0</v>
      </c>
      <c r="DF431" s="13">
        <f t="shared" ref="DF431:DF440" si="886">DB431*DC431*DD431+DE431</f>
        <v>7399.56</v>
      </c>
      <c r="DG431" s="11">
        <v>1</v>
      </c>
      <c r="DH431" s="11">
        <v>1</v>
      </c>
      <c r="DI431" s="11">
        <v>2.09</v>
      </c>
      <c r="DJ431" s="42">
        <f t="shared" ref="DJ431:DJ440" si="887">DH431*DI431+1</f>
        <v>3.09</v>
      </c>
      <c r="DK431" s="11">
        <v>0.9</v>
      </c>
      <c r="DL431" s="9">
        <v>0.5</v>
      </c>
      <c r="DM431" s="43">
        <f t="shared" ref="DM431:DM440" si="888">DF431*DG431*DJ431*DK431*DL431</f>
        <v>10289.08818</v>
      </c>
      <c r="DV431" s="11">
        <v>49923</v>
      </c>
      <c r="DW431" s="12">
        <v>0.199</v>
      </c>
      <c r="DX431" s="11">
        <v>1</v>
      </c>
      <c r="DY431" s="11">
        <v>0</v>
      </c>
      <c r="DZ431" s="13">
        <f t="shared" ref="DZ431:DZ440" si="889">DV431*DW431*DX431+DY431</f>
        <v>9934.677</v>
      </c>
      <c r="EA431" s="11">
        <v>1</v>
      </c>
      <c r="EB431" s="11">
        <v>1</v>
      </c>
      <c r="EC431" s="11">
        <v>2.91</v>
      </c>
      <c r="ED431" s="42">
        <f t="shared" ref="ED431:ED440" si="890">EB431*EC431+1</f>
        <v>3.91</v>
      </c>
      <c r="EE431" s="11">
        <v>0.9</v>
      </c>
      <c r="EF431" s="9">
        <v>0.5</v>
      </c>
      <c r="EG431" s="43">
        <f t="shared" ref="EG431:EG440" si="891">DZ431*EA431*ED431*EE431*EF431</f>
        <v>17480.0641815</v>
      </c>
    </row>
    <row r="432" s="1" customFormat="1" customHeight="1" spans="6:137">
      <c r="F432" s="11">
        <v>35434</v>
      </c>
      <c r="G432" s="12">
        <v>0.168</v>
      </c>
      <c r="H432" s="11">
        <v>1</v>
      </c>
      <c r="I432" s="11">
        <v>0</v>
      </c>
      <c r="J432" s="13">
        <f t="shared" si="871"/>
        <v>5952.912</v>
      </c>
      <c r="K432" s="11">
        <v>1</v>
      </c>
      <c r="L432" s="11">
        <v>0.89</v>
      </c>
      <c r="M432" s="11">
        <v>1.78</v>
      </c>
      <c r="N432" s="42">
        <f t="shared" si="872"/>
        <v>2.5842</v>
      </c>
      <c r="O432" s="11">
        <v>0.9</v>
      </c>
      <c r="P432" s="9">
        <v>0.5</v>
      </c>
      <c r="Q432" s="43">
        <f t="shared" si="873"/>
        <v>6922.58183568</v>
      </c>
      <c r="Z432" s="11">
        <v>35728</v>
      </c>
      <c r="AA432" s="12">
        <v>0.168</v>
      </c>
      <c r="AB432" s="11">
        <v>1</v>
      </c>
      <c r="AC432" s="11">
        <v>0</v>
      </c>
      <c r="AD432" s="13">
        <f t="shared" si="874"/>
        <v>6002.304</v>
      </c>
      <c r="AE432" s="11">
        <v>1</v>
      </c>
      <c r="AF432" s="11">
        <v>1</v>
      </c>
      <c r="AG432" s="11">
        <v>2.09</v>
      </c>
      <c r="AH432" s="42">
        <f t="shared" si="875"/>
        <v>3.09</v>
      </c>
      <c r="AI432" s="11">
        <v>0.9</v>
      </c>
      <c r="AJ432" s="9">
        <v>0.5</v>
      </c>
      <c r="AK432" s="43">
        <f t="shared" si="876"/>
        <v>8346.203712</v>
      </c>
      <c r="AT432" s="11">
        <v>36903</v>
      </c>
      <c r="AU432" s="12">
        <v>0.168</v>
      </c>
      <c r="AV432" s="11">
        <v>1</v>
      </c>
      <c r="AW432" s="11">
        <v>0</v>
      </c>
      <c r="AX432" s="13">
        <f t="shared" si="877"/>
        <v>6199.704</v>
      </c>
      <c r="AY432" s="11">
        <v>1</v>
      </c>
      <c r="AZ432" s="11">
        <v>0.93</v>
      </c>
      <c r="BA432" s="11">
        <v>1.85</v>
      </c>
      <c r="BB432" s="42">
        <f t="shared" si="878"/>
        <v>2.7205</v>
      </c>
      <c r="BC432" s="11">
        <v>0.9</v>
      </c>
      <c r="BD432" s="9">
        <v>0.5</v>
      </c>
      <c r="BE432" s="43">
        <f t="shared" si="879"/>
        <v>7589.8326294</v>
      </c>
      <c r="BN432" s="11">
        <v>38167</v>
      </c>
      <c r="BO432" s="12">
        <v>0.168</v>
      </c>
      <c r="BP432" s="11">
        <v>1</v>
      </c>
      <c r="BQ432" s="11">
        <v>0</v>
      </c>
      <c r="BR432" s="13">
        <f t="shared" si="880"/>
        <v>6412.056</v>
      </c>
      <c r="BS432" s="11">
        <v>1</v>
      </c>
      <c r="BT432" s="11">
        <v>1</v>
      </c>
      <c r="BU432" s="11">
        <v>2.71</v>
      </c>
      <c r="BV432" s="42">
        <f t="shared" si="881"/>
        <v>3.71</v>
      </c>
      <c r="BW432" s="11">
        <v>0.9</v>
      </c>
      <c r="BX432" s="9">
        <v>0.5</v>
      </c>
      <c r="BY432" s="43">
        <f t="shared" si="882"/>
        <v>10704.927492</v>
      </c>
      <c r="CH432" s="11">
        <v>42781</v>
      </c>
      <c r="CI432" s="12">
        <v>0.168</v>
      </c>
      <c r="CJ432" s="11">
        <v>1</v>
      </c>
      <c r="CK432" s="11">
        <v>0</v>
      </c>
      <c r="CL432" s="13">
        <f t="shared" si="883"/>
        <v>7187.208</v>
      </c>
      <c r="CM432" s="11">
        <v>1</v>
      </c>
      <c r="CN432" s="11">
        <v>0.93</v>
      </c>
      <c r="CO432" s="11">
        <v>1.85</v>
      </c>
      <c r="CP432" s="42">
        <f t="shared" si="884"/>
        <v>2.7205</v>
      </c>
      <c r="CQ432" s="11">
        <v>0.9</v>
      </c>
      <c r="CR432" s="9">
        <v>0.5</v>
      </c>
      <c r="CS432" s="43">
        <f t="shared" si="885"/>
        <v>8798.7597138</v>
      </c>
      <c r="DB432" s="11">
        <v>44045</v>
      </c>
      <c r="DC432" s="12">
        <v>0.168</v>
      </c>
      <c r="DD432" s="11">
        <v>1</v>
      </c>
      <c r="DE432" s="11">
        <v>0</v>
      </c>
      <c r="DF432" s="13">
        <f t="shared" si="886"/>
        <v>7399.56</v>
      </c>
      <c r="DG432" s="11">
        <v>1</v>
      </c>
      <c r="DH432" s="11">
        <v>1</v>
      </c>
      <c r="DI432" s="11">
        <v>2.09</v>
      </c>
      <c r="DJ432" s="42">
        <f t="shared" si="887"/>
        <v>3.09</v>
      </c>
      <c r="DK432" s="11">
        <v>0.9</v>
      </c>
      <c r="DL432" s="9">
        <v>0.5</v>
      </c>
      <c r="DM432" s="43">
        <f t="shared" si="888"/>
        <v>10289.08818</v>
      </c>
      <c r="DV432" s="11">
        <v>49923</v>
      </c>
      <c r="DW432" s="12">
        <v>0.199</v>
      </c>
      <c r="DX432" s="11">
        <v>1</v>
      </c>
      <c r="DY432" s="11">
        <v>0</v>
      </c>
      <c r="DZ432" s="13">
        <f t="shared" si="889"/>
        <v>9934.677</v>
      </c>
      <c r="EA432" s="11">
        <v>1</v>
      </c>
      <c r="EB432" s="11">
        <v>1</v>
      </c>
      <c r="EC432" s="11">
        <v>2.91</v>
      </c>
      <c r="ED432" s="42">
        <f t="shared" si="890"/>
        <v>3.91</v>
      </c>
      <c r="EE432" s="11">
        <v>0.9</v>
      </c>
      <c r="EF432" s="9">
        <v>0.5</v>
      </c>
      <c r="EG432" s="43">
        <f t="shared" si="891"/>
        <v>17480.0641815</v>
      </c>
    </row>
    <row r="433" s="1" customFormat="1" customHeight="1" spans="1:139">
      <c r="F433" s="11">
        <v>35434</v>
      </c>
      <c r="G433" s="12">
        <v>0.168</v>
      </c>
      <c r="H433" s="11">
        <v>1</v>
      </c>
      <c r="I433" s="11">
        <v>0</v>
      </c>
      <c r="J433" s="13">
        <f t="shared" si="871"/>
        <v>5952.912</v>
      </c>
      <c r="K433" s="11">
        <v>1</v>
      </c>
      <c r="L433" s="11">
        <v>0.89</v>
      </c>
      <c r="M433" s="11">
        <v>1.78</v>
      </c>
      <c r="N433" s="42">
        <f t="shared" si="872"/>
        <v>2.5842</v>
      </c>
      <c r="O433" s="11">
        <v>0.9</v>
      </c>
      <c r="P433" s="9">
        <v>0.5</v>
      </c>
      <c r="Q433" s="43">
        <f t="shared" si="873"/>
        <v>6922.58183568</v>
      </c>
      <c r="Z433" s="11">
        <v>35728</v>
      </c>
      <c r="AA433" s="12">
        <v>0.168</v>
      </c>
      <c r="AB433" s="11">
        <v>1</v>
      </c>
      <c r="AC433" s="11">
        <v>0</v>
      </c>
      <c r="AD433" s="13">
        <f t="shared" si="874"/>
        <v>6002.304</v>
      </c>
      <c r="AE433" s="11">
        <v>1</v>
      </c>
      <c r="AF433" s="11">
        <v>1</v>
      </c>
      <c r="AG433" s="11">
        <v>2.09</v>
      </c>
      <c r="AH433" s="42">
        <f t="shared" si="875"/>
        <v>3.09</v>
      </c>
      <c r="AI433" s="11">
        <v>0.9</v>
      </c>
      <c r="AJ433" s="9">
        <v>0.5</v>
      </c>
      <c r="AK433" s="43">
        <f t="shared" si="876"/>
        <v>8346.203712</v>
      </c>
      <c r="AT433" s="11">
        <v>36903</v>
      </c>
      <c r="AU433" s="12">
        <v>0.168</v>
      </c>
      <c r="AV433" s="11">
        <v>1</v>
      </c>
      <c r="AW433" s="11">
        <v>0</v>
      </c>
      <c r="AX433" s="13">
        <f t="shared" si="877"/>
        <v>6199.704</v>
      </c>
      <c r="AY433" s="11">
        <v>1</v>
      </c>
      <c r="AZ433" s="11">
        <v>0.93</v>
      </c>
      <c r="BA433" s="11">
        <v>1.85</v>
      </c>
      <c r="BB433" s="42">
        <f t="shared" si="878"/>
        <v>2.7205</v>
      </c>
      <c r="BC433" s="11">
        <v>0.9</v>
      </c>
      <c r="BD433" s="9">
        <v>0.5</v>
      </c>
      <c r="BE433" s="43">
        <f t="shared" si="879"/>
        <v>7589.8326294</v>
      </c>
      <c r="BN433" s="11">
        <v>38167</v>
      </c>
      <c r="BO433" s="12">
        <v>0.168</v>
      </c>
      <c r="BP433" s="11">
        <v>1</v>
      </c>
      <c r="BQ433" s="11">
        <v>0</v>
      </c>
      <c r="BR433" s="13">
        <f t="shared" si="880"/>
        <v>6412.056</v>
      </c>
      <c r="BS433" s="11">
        <v>1</v>
      </c>
      <c r="BT433" s="11">
        <v>1</v>
      </c>
      <c r="BU433" s="11">
        <v>2.71</v>
      </c>
      <c r="BV433" s="42">
        <f t="shared" si="881"/>
        <v>3.71</v>
      </c>
      <c r="BW433" s="11">
        <v>0.9</v>
      </c>
      <c r="BX433" s="9">
        <v>0.5</v>
      </c>
      <c r="BY433" s="43">
        <f t="shared" si="882"/>
        <v>10704.927492</v>
      </c>
      <c r="CH433" s="11">
        <v>42781</v>
      </c>
      <c r="CI433" s="12">
        <v>0.168</v>
      </c>
      <c r="CJ433" s="11">
        <v>1</v>
      </c>
      <c r="CK433" s="11">
        <v>0</v>
      </c>
      <c r="CL433" s="13">
        <f t="shared" si="883"/>
        <v>7187.208</v>
      </c>
      <c r="CM433" s="11">
        <v>1</v>
      </c>
      <c r="CN433" s="11">
        <v>0.93</v>
      </c>
      <c r="CO433" s="11">
        <v>1.85</v>
      </c>
      <c r="CP433" s="42">
        <f t="shared" si="884"/>
        <v>2.7205</v>
      </c>
      <c r="CQ433" s="11">
        <v>0.9</v>
      </c>
      <c r="CR433" s="9">
        <v>0.5</v>
      </c>
      <c r="CS433" s="43">
        <f t="shared" si="885"/>
        <v>8798.7597138</v>
      </c>
      <c r="DB433" s="11">
        <v>44045</v>
      </c>
      <c r="DC433" s="12">
        <v>0.168</v>
      </c>
      <c r="DD433" s="11">
        <v>1</v>
      </c>
      <c r="DE433" s="11">
        <v>0</v>
      </c>
      <c r="DF433" s="13">
        <f t="shared" si="886"/>
        <v>7399.56</v>
      </c>
      <c r="DG433" s="11">
        <v>1</v>
      </c>
      <c r="DH433" s="11">
        <v>1</v>
      </c>
      <c r="DI433" s="11">
        <v>2.09</v>
      </c>
      <c r="DJ433" s="42">
        <f t="shared" si="887"/>
        <v>3.09</v>
      </c>
      <c r="DK433" s="11">
        <v>0.9</v>
      </c>
      <c r="DL433" s="9">
        <v>0.5</v>
      </c>
      <c r="DM433" s="43">
        <f t="shared" si="888"/>
        <v>10289.08818</v>
      </c>
      <c r="DV433" s="11">
        <v>49923</v>
      </c>
      <c r="DW433" s="12">
        <v>0.199</v>
      </c>
      <c r="DX433" s="11">
        <v>1</v>
      </c>
      <c r="DY433" s="11">
        <v>0</v>
      </c>
      <c r="DZ433" s="13">
        <f t="shared" si="889"/>
        <v>9934.677</v>
      </c>
      <c r="EA433" s="11">
        <v>1</v>
      </c>
      <c r="EB433" s="11">
        <v>1</v>
      </c>
      <c r="EC433" s="11">
        <v>2.91</v>
      </c>
      <c r="ED433" s="42">
        <f t="shared" si="890"/>
        <v>3.91</v>
      </c>
      <c r="EE433" s="11">
        <v>0.9</v>
      </c>
      <c r="EF433" s="9">
        <v>0.5</v>
      </c>
      <c r="EG433" s="43">
        <f t="shared" si="891"/>
        <v>17480.0641815</v>
      </c>
    </row>
    <row r="434" s="1" customFormat="1" customHeight="1" spans="1:139">
      <c r="F434" s="11">
        <v>35434</v>
      </c>
      <c r="G434" s="12">
        <v>0.168</v>
      </c>
      <c r="H434" s="11">
        <v>1</v>
      </c>
      <c r="I434" s="11">
        <v>0</v>
      </c>
      <c r="J434" s="13">
        <f t="shared" si="871"/>
        <v>5952.912</v>
      </c>
      <c r="K434" s="11">
        <v>1</v>
      </c>
      <c r="L434" s="11">
        <v>0.89</v>
      </c>
      <c r="M434" s="11">
        <v>1.78</v>
      </c>
      <c r="N434" s="42">
        <f t="shared" si="872"/>
        <v>2.5842</v>
      </c>
      <c r="O434" s="11">
        <v>0.9</v>
      </c>
      <c r="P434" s="9">
        <v>0.5</v>
      </c>
      <c r="Q434" s="43">
        <f t="shared" si="873"/>
        <v>6922.58183568</v>
      </c>
      <c r="Z434" s="11">
        <v>35728</v>
      </c>
      <c r="AA434" s="12">
        <v>0.168</v>
      </c>
      <c r="AB434" s="11">
        <v>1</v>
      </c>
      <c r="AC434" s="11">
        <v>0</v>
      </c>
      <c r="AD434" s="13">
        <f t="shared" si="874"/>
        <v>6002.304</v>
      </c>
      <c r="AE434" s="11">
        <v>1</v>
      </c>
      <c r="AF434" s="11">
        <v>1</v>
      </c>
      <c r="AG434" s="11">
        <v>2.09</v>
      </c>
      <c r="AH434" s="42">
        <f t="shared" si="875"/>
        <v>3.09</v>
      </c>
      <c r="AI434" s="11">
        <v>0.9</v>
      </c>
      <c r="AJ434" s="9">
        <v>0.5</v>
      </c>
      <c r="AK434" s="43">
        <f t="shared" si="876"/>
        <v>8346.203712</v>
      </c>
      <c r="AT434" s="11">
        <v>36903</v>
      </c>
      <c r="AU434" s="12">
        <v>0.168</v>
      </c>
      <c r="AV434" s="11">
        <v>1</v>
      </c>
      <c r="AW434" s="11">
        <v>0</v>
      </c>
      <c r="AX434" s="13">
        <f t="shared" si="877"/>
        <v>6199.704</v>
      </c>
      <c r="AY434" s="11">
        <v>1</v>
      </c>
      <c r="AZ434" s="11">
        <v>0.93</v>
      </c>
      <c r="BA434" s="11">
        <v>1.85</v>
      </c>
      <c r="BB434" s="42">
        <f t="shared" si="878"/>
        <v>2.7205</v>
      </c>
      <c r="BC434" s="11">
        <v>0.9</v>
      </c>
      <c r="BD434" s="9">
        <v>0.5</v>
      </c>
      <c r="BE434" s="43">
        <f t="shared" si="879"/>
        <v>7589.8326294</v>
      </c>
      <c r="BN434" s="11">
        <v>38167</v>
      </c>
      <c r="BO434" s="12">
        <v>0.168</v>
      </c>
      <c r="BP434" s="11">
        <v>1</v>
      </c>
      <c r="BQ434" s="11">
        <v>0</v>
      </c>
      <c r="BR434" s="13">
        <f t="shared" si="880"/>
        <v>6412.056</v>
      </c>
      <c r="BS434" s="11">
        <v>1</v>
      </c>
      <c r="BT434" s="11">
        <v>1</v>
      </c>
      <c r="BU434" s="11">
        <v>2.71</v>
      </c>
      <c r="BV434" s="42">
        <f t="shared" si="881"/>
        <v>3.71</v>
      </c>
      <c r="BW434" s="11">
        <v>0.9</v>
      </c>
      <c r="BX434" s="9">
        <v>0.5</v>
      </c>
      <c r="BY434" s="43">
        <f t="shared" si="882"/>
        <v>10704.927492</v>
      </c>
      <c r="CH434" s="11">
        <v>42781</v>
      </c>
      <c r="CI434" s="12">
        <v>0.168</v>
      </c>
      <c r="CJ434" s="11">
        <v>1</v>
      </c>
      <c r="CK434" s="11">
        <v>0</v>
      </c>
      <c r="CL434" s="13">
        <f t="shared" si="883"/>
        <v>7187.208</v>
      </c>
      <c r="CM434" s="11">
        <v>1</v>
      </c>
      <c r="CN434" s="11">
        <v>0.93</v>
      </c>
      <c r="CO434" s="11">
        <v>1.85</v>
      </c>
      <c r="CP434" s="42">
        <f t="shared" si="884"/>
        <v>2.7205</v>
      </c>
      <c r="CQ434" s="11">
        <v>0.9</v>
      </c>
      <c r="CR434" s="9">
        <v>0.5</v>
      </c>
      <c r="CS434" s="43">
        <f t="shared" si="885"/>
        <v>8798.7597138</v>
      </c>
      <c r="DB434" s="11">
        <v>44045</v>
      </c>
      <c r="DC434" s="12">
        <v>0.168</v>
      </c>
      <c r="DD434" s="11">
        <v>1</v>
      </c>
      <c r="DE434" s="11">
        <v>0</v>
      </c>
      <c r="DF434" s="13">
        <f t="shared" si="886"/>
        <v>7399.56</v>
      </c>
      <c r="DG434" s="11">
        <v>1</v>
      </c>
      <c r="DH434" s="11">
        <v>1</v>
      </c>
      <c r="DI434" s="11">
        <v>2.09</v>
      </c>
      <c r="DJ434" s="42">
        <f t="shared" si="887"/>
        <v>3.09</v>
      </c>
      <c r="DK434" s="11">
        <v>0.9</v>
      </c>
      <c r="DL434" s="9">
        <v>0.5</v>
      </c>
      <c r="DM434" s="43">
        <f t="shared" si="888"/>
        <v>10289.08818</v>
      </c>
      <c r="DV434" s="11">
        <v>49923</v>
      </c>
      <c r="DW434" s="12">
        <v>0.199</v>
      </c>
      <c r="DX434" s="11">
        <v>1</v>
      </c>
      <c r="DY434" s="11">
        <v>0</v>
      </c>
      <c r="DZ434" s="13">
        <f t="shared" si="889"/>
        <v>9934.677</v>
      </c>
      <c r="EA434" s="11">
        <v>1</v>
      </c>
      <c r="EB434" s="11">
        <v>1</v>
      </c>
      <c r="EC434" s="11">
        <v>2.91</v>
      </c>
      <c r="ED434" s="42">
        <f t="shared" si="890"/>
        <v>3.91</v>
      </c>
      <c r="EE434" s="11">
        <v>0.9</v>
      </c>
      <c r="EF434" s="9">
        <v>0.5</v>
      </c>
      <c r="EG434" s="43">
        <f t="shared" si="891"/>
        <v>17480.0641815</v>
      </c>
    </row>
    <row r="435" s="1" customFormat="1" customHeight="1" spans="1:139">
      <c r="F435" s="11">
        <v>35434</v>
      </c>
      <c r="G435" s="12">
        <v>0.168</v>
      </c>
      <c r="H435" s="11">
        <v>1</v>
      </c>
      <c r="I435" s="11">
        <v>0</v>
      </c>
      <c r="J435" s="13">
        <f t="shared" si="871"/>
        <v>5952.912</v>
      </c>
      <c r="K435" s="11">
        <v>1</v>
      </c>
      <c r="L435" s="11">
        <v>0.89</v>
      </c>
      <c r="M435" s="11">
        <v>1.78</v>
      </c>
      <c r="N435" s="42">
        <f t="shared" si="872"/>
        <v>2.5842</v>
      </c>
      <c r="O435" s="11">
        <v>0.9</v>
      </c>
      <c r="P435" s="9">
        <v>0.5</v>
      </c>
      <c r="Q435" s="43">
        <f t="shared" si="873"/>
        <v>6922.58183568</v>
      </c>
      <c r="Z435" s="11">
        <v>35728</v>
      </c>
      <c r="AA435" s="12">
        <v>0.168</v>
      </c>
      <c r="AB435" s="11">
        <v>1</v>
      </c>
      <c r="AC435" s="11">
        <v>0</v>
      </c>
      <c r="AD435" s="13">
        <f t="shared" si="874"/>
        <v>6002.304</v>
      </c>
      <c r="AE435" s="11">
        <v>1</v>
      </c>
      <c r="AF435" s="11">
        <v>1</v>
      </c>
      <c r="AG435" s="11">
        <v>2.09</v>
      </c>
      <c r="AH435" s="42">
        <f t="shared" si="875"/>
        <v>3.09</v>
      </c>
      <c r="AI435" s="11">
        <v>0.9</v>
      </c>
      <c r="AJ435" s="9">
        <v>0.5</v>
      </c>
      <c r="AK435" s="43">
        <f t="shared" si="876"/>
        <v>8346.203712</v>
      </c>
      <c r="AT435" s="11">
        <v>36903</v>
      </c>
      <c r="AU435" s="12">
        <v>0.168</v>
      </c>
      <c r="AV435" s="11">
        <v>1</v>
      </c>
      <c r="AW435" s="11">
        <v>0</v>
      </c>
      <c r="AX435" s="13">
        <f t="shared" si="877"/>
        <v>6199.704</v>
      </c>
      <c r="AY435" s="11">
        <v>1</v>
      </c>
      <c r="AZ435" s="11">
        <v>0.93</v>
      </c>
      <c r="BA435" s="11">
        <v>1.85</v>
      </c>
      <c r="BB435" s="42">
        <f t="shared" si="878"/>
        <v>2.7205</v>
      </c>
      <c r="BC435" s="11">
        <v>0.9</v>
      </c>
      <c r="BD435" s="9">
        <v>0.5</v>
      </c>
      <c r="BE435" s="43">
        <f t="shared" si="879"/>
        <v>7589.8326294</v>
      </c>
      <c r="BN435" s="11">
        <v>38167</v>
      </c>
      <c r="BO435" s="12">
        <v>0.168</v>
      </c>
      <c r="BP435" s="11">
        <v>1</v>
      </c>
      <c r="BQ435" s="11">
        <v>0</v>
      </c>
      <c r="BR435" s="13">
        <f t="shared" si="880"/>
        <v>6412.056</v>
      </c>
      <c r="BS435" s="11">
        <v>1</v>
      </c>
      <c r="BT435" s="11">
        <v>1</v>
      </c>
      <c r="BU435" s="11">
        <v>2.71</v>
      </c>
      <c r="BV435" s="42">
        <f t="shared" si="881"/>
        <v>3.71</v>
      </c>
      <c r="BW435" s="11">
        <v>0.9</v>
      </c>
      <c r="BX435" s="9">
        <v>0.5</v>
      </c>
      <c r="BY435" s="43">
        <f t="shared" si="882"/>
        <v>10704.927492</v>
      </c>
      <c r="CH435" s="11">
        <v>42781</v>
      </c>
      <c r="CI435" s="12">
        <v>0.168</v>
      </c>
      <c r="CJ435" s="11">
        <v>1</v>
      </c>
      <c r="CK435" s="11">
        <v>0</v>
      </c>
      <c r="CL435" s="13">
        <f t="shared" si="883"/>
        <v>7187.208</v>
      </c>
      <c r="CM435" s="11">
        <v>1</v>
      </c>
      <c r="CN435" s="11">
        <v>0.93</v>
      </c>
      <c r="CO435" s="11">
        <v>1.85</v>
      </c>
      <c r="CP435" s="42">
        <f t="shared" si="884"/>
        <v>2.7205</v>
      </c>
      <c r="CQ435" s="11">
        <v>0.9</v>
      </c>
      <c r="CR435" s="9">
        <v>0.5</v>
      </c>
      <c r="CS435" s="43">
        <f t="shared" si="885"/>
        <v>8798.7597138</v>
      </c>
      <c r="DB435" s="11">
        <v>44045</v>
      </c>
      <c r="DC435" s="12">
        <v>0.168</v>
      </c>
      <c r="DD435" s="11">
        <v>1</v>
      </c>
      <c r="DE435" s="11">
        <v>0</v>
      </c>
      <c r="DF435" s="13">
        <f t="shared" si="886"/>
        <v>7399.56</v>
      </c>
      <c r="DG435" s="11">
        <v>1</v>
      </c>
      <c r="DH435" s="11">
        <v>1</v>
      </c>
      <c r="DI435" s="11">
        <v>2.09</v>
      </c>
      <c r="DJ435" s="42">
        <f t="shared" si="887"/>
        <v>3.09</v>
      </c>
      <c r="DK435" s="11">
        <v>0.9</v>
      </c>
      <c r="DL435" s="9">
        <v>0.5</v>
      </c>
      <c r="DM435" s="43">
        <f t="shared" si="888"/>
        <v>10289.08818</v>
      </c>
      <c r="DV435" s="11">
        <v>49923</v>
      </c>
      <c r="DW435" s="12">
        <v>0.199</v>
      </c>
      <c r="DX435" s="11">
        <v>1</v>
      </c>
      <c r="DY435" s="11">
        <v>0</v>
      </c>
      <c r="DZ435" s="13">
        <f t="shared" si="889"/>
        <v>9934.677</v>
      </c>
      <c r="EA435" s="11">
        <v>1</v>
      </c>
      <c r="EB435" s="11">
        <v>1</v>
      </c>
      <c r="EC435" s="11">
        <v>2.91</v>
      </c>
      <c r="ED435" s="42">
        <f t="shared" si="890"/>
        <v>3.91</v>
      </c>
      <c r="EE435" s="11">
        <v>0.9</v>
      </c>
      <c r="EF435" s="9">
        <v>0.5</v>
      </c>
      <c r="EG435" s="43">
        <f t="shared" si="891"/>
        <v>17480.0641815</v>
      </c>
    </row>
    <row r="436" s="1" customFormat="1" customHeight="1" spans="1:139">
      <c r="F436" s="11">
        <v>35434</v>
      </c>
      <c r="G436" s="12">
        <v>0.168</v>
      </c>
      <c r="H436" s="11">
        <v>1</v>
      </c>
      <c r="I436" s="11">
        <v>0</v>
      </c>
      <c r="J436" s="13">
        <f t="shared" si="871"/>
        <v>5952.912</v>
      </c>
      <c r="K436" s="11">
        <v>1</v>
      </c>
      <c r="L436" s="11">
        <v>0.89</v>
      </c>
      <c r="M436" s="11">
        <v>1.78</v>
      </c>
      <c r="N436" s="42">
        <f t="shared" si="872"/>
        <v>2.5842</v>
      </c>
      <c r="O436" s="11">
        <v>0.9</v>
      </c>
      <c r="P436" s="9">
        <v>0.5</v>
      </c>
      <c r="Q436" s="43">
        <f t="shared" si="873"/>
        <v>6922.58183568</v>
      </c>
      <c r="Z436" s="11">
        <v>35728</v>
      </c>
      <c r="AA436" s="12">
        <v>0.168</v>
      </c>
      <c r="AB436" s="11">
        <v>1</v>
      </c>
      <c r="AC436" s="11">
        <v>0</v>
      </c>
      <c r="AD436" s="13">
        <f t="shared" si="874"/>
        <v>6002.304</v>
      </c>
      <c r="AE436" s="11">
        <v>1</v>
      </c>
      <c r="AF436" s="11">
        <v>1</v>
      </c>
      <c r="AG436" s="11">
        <v>2.09</v>
      </c>
      <c r="AH436" s="42">
        <f t="shared" si="875"/>
        <v>3.09</v>
      </c>
      <c r="AI436" s="11">
        <v>0.9</v>
      </c>
      <c r="AJ436" s="9">
        <v>0.5</v>
      </c>
      <c r="AK436" s="43">
        <f t="shared" si="876"/>
        <v>8346.203712</v>
      </c>
      <c r="AT436" s="11">
        <v>36903</v>
      </c>
      <c r="AU436" s="12">
        <v>0.168</v>
      </c>
      <c r="AV436" s="11">
        <v>1</v>
      </c>
      <c r="AW436" s="11">
        <v>0</v>
      </c>
      <c r="AX436" s="13">
        <f t="shared" si="877"/>
        <v>6199.704</v>
      </c>
      <c r="AY436" s="11">
        <v>1</v>
      </c>
      <c r="AZ436" s="11">
        <v>0.93</v>
      </c>
      <c r="BA436" s="11">
        <v>1.85</v>
      </c>
      <c r="BB436" s="42">
        <f t="shared" si="878"/>
        <v>2.7205</v>
      </c>
      <c r="BC436" s="11">
        <v>0.9</v>
      </c>
      <c r="BD436" s="9">
        <v>0.5</v>
      </c>
      <c r="BE436" s="43">
        <f t="shared" si="879"/>
        <v>7589.8326294</v>
      </c>
      <c r="BN436" s="11">
        <v>38167</v>
      </c>
      <c r="BO436" s="12">
        <v>0.168</v>
      </c>
      <c r="BP436" s="11">
        <v>1</v>
      </c>
      <c r="BQ436" s="11">
        <v>0</v>
      </c>
      <c r="BR436" s="13">
        <f t="shared" si="880"/>
        <v>6412.056</v>
      </c>
      <c r="BS436" s="11">
        <v>1</v>
      </c>
      <c r="BT436" s="11">
        <v>1</v>
      </c>
      <c r="BU436" s="11">
        <v>2.71</v>
      </c>
      <c r="BV436" s="42">
        <f t="shared" si="881"/>
        <v>3.71</v>
      </c>
      <c r="BW436" s="11">
        <v>0.9</v>
      </c>
      <c r="BX436" s="9">
        <v>0.5</v>
      </c>
      <c r="BY436" s="43">
        <f t="shared" si="882"/>
        <v>10704.927492</v>
      </c>
      <c r="CH436" s="11">
        <v>42781</v>
      </c>
      <c r="CI436" s="12">
        <v>0.168</v>
      </c>
      <c r="CJ436" s="11">
        <v>1</v>
      </c>
      <c r="CK436" s="11">
        <v>0</v>
      </c>
      <c r="CL436" s="13">
        <f t="shared" si="883"/>
        <v>7187.208</v>
      </c>
      <c r="CM436" s="11">
        <v>1</v>
      </c>
      <c r="CN436" s="11">
        <v>0.93</v>
      </c>
      <c r="CO436" s="11">
        <v>1.85</v>
      </c>
      <c r="CP436" s="42">
        <f t="shared" si="884"/>
        <v>2.7205</v>
      </c>
      <c r="CQ436" s="11">
        <v>0.9</v>
      </c>
      <c r="CR436" s="9">
        <v>0.5</v>
      </c>
      <c r="CS436" s="43">
        <f t="shared" si="885"/>
        <v>8798.7597138</v>
      </c>
      <c r="DB436" s="11">
        <v>44045</v>
      </c>
      <c r="DC436" s="12">
        <v>0.168</v>
      </c>
      <c r="DD436" s="11">
        <v>1</v>
      </c>
      <c r="DE436" s="11">
        <v>0</v>
      </c>
      <c r="DF436" s="13">
        <f t="shared" si="886"/>
        <v>7399.56</v>
      </c>
      <c r="DG436" s="11">
        <v>1</v>
      </c>
      <c r="DH436" s="11">
        <v>1</v>
      </c>
      <c r="DI436" s="11">
        <v>2.09</v>
      </c>
      <c r="DJ436" s="42">
        <f t="shared" si="887"/>
        <v>3.09</v>
      </c>
      <c r="DK436" s="11">
        <v>0.9</v>
      </c>
      <c r="DL436" s="9">
        <v>0.5</v>
      </c>
      <c r="DM436" s="43">
        <f t="shared" si="888"/>
        <v>10289.08818</v>
      </c>
      <c r="DV436" s="11">
        <v>49923</v>
      </c>
      <c r="DW436" s="12">
        <v>0.199</v>
      </c>
      <c r="DX436" s="11">
        <v>1</v>
      </c>
      <c r="DY436" s="11">
        <v>0</v>
      </c>
      <c r="DZ436" s="13">
        <f t="shared" si="889"/>
        <v>9934.677</v>
      </c>
      <c r="EA436" s="11">
        <v>1</v>
      </c>
      <c r="EB436" s="11">
        <v>1</v>
      </c>
      <c r="EC436" s="11">
        <v>2.91</v>
      </c>
      <c r="ED436" s="42">
        <f t="shared" si="890"/>
        <v>3.91</v>
      </c>
      <c r="EE436" s="11">
        <v>0.9</v>
      </c>
      <c r="EF436" s="9">
        <v>0.5</v>
      </c>
      <c r="EG436" s="43">
        <f t="shared" si="891"/>
        <v>17480.0641815</v>
      </c>
    </row>
    <row r="437" s="1" customFormat="1" customHeight="1" spans="1:139">
      <c r="F437" s="11">
        <v>35434</v>
      </c>
      <c r="G437" s="12">
        <v>0.168</v>
      </c>
      <c r="H437" s="11">
        <v>1</v>
      </c>
      <c r="I437" s="11">
        <v>0</v>
      </c>
      <c r="J437" s="13">
        <f t="shared" si="871"/>
        <v>5952.912</v>
      </c>
      <c r="K437" s="11">
        <v>1</v>
      </c>
      <c r="L437" s="11">
        <v>0.89</v>
      </c>
      <c r="M437" s="11">
        <v>1.78</v>
      </c>
      <c r="N437" s="42">
        <f t="shared" si="872"/>
        <v>2.5842</v>
      </c>
      <c r="O437" s="11">
        <v>0.9</v>
      </c>
      <c r="P437" s="9">
        <v>0.5</v>
      </c>
      <c r="Q437" s="43">
        <f t="shared" si="873"/>
        <v>6922.58183568</v>
      </c>
      <c r="Z437" s="11">
        <v>35728</v>
      </c>
      <c r="AA437" s="12">
        <v>0.168</v>
      </c>
      <c r="AB437" s="11">
        <v>1</v>
      </c>
      <c r="AC437" s="11">
        <v>0</v>
      </c>
      <c r="AD437" s="13">
        <f t="shared" si="874"/>
        <v>6002.304</v>
      </c>
      <c r="AE437" s="11">
        <v>1</v>
      </c>
      <c r="AF437" s="11">
        <v>1</v>
      </c>
      <c r="AG437" s="11">
        <v>2.09</v>
      </c>
      <c r="AH437" s="42">
        <f t="shared" si="875"/>
        <v>3.09</v>
      </c>
      <c r="AI437" s="11">
        <v>0.9</v>
      </c>
      <c r="AJ437" s="9">
        <v>0.5</v>
      </c>
      <c r="AK437" s="43">
        <f t="shared" si="876"/>
        <v>8346.203712</v>
      </c>
      <c r="AT437" s="11">
        <v>36903</v>
      </c>
      <c r="AU437" s="12">
        <v>0.168</v>
      </c>
      <c r="AV437" s="11">
        <v>1</v>
      </c>
      <c r="AW437" s="11">
        <v>0</v>
      </c>
      <c r="AX437" s="13">
        <f t="shared" si="877"/>
        <v>6199.704</v>
      </c>
      <c r="AY437" s="11">
        <v>1</v>
      </c>
      <c r="AZ437" s="11">
        <v>0.93</v>
      </c>
      <c r="BA437" s="11">
        <v>1.85</v>
      </c>
      <c r="BB437" s="42">
        <f t="shared" si="878"/>
        <v>2.7205</v>
      </c>
      <c r="BC437" s="11">
        <v>0.9</v>
      </c>
      <c r="BD437" s="9">
        <v>0.5</v>
      </c>
      <c r="BE437" s="43">
        <f t="shared" si="879"/>
        <v>7589.8326294</v>
      </c>
      <c r="BN437" s="11">
        <v>38167</v>
      </c>
      <c r="BO437" s="12">
        <v>0.168</v>
      </c>
      <c r="BP437" s="11">
        <v>1</v>
      </c>
      <c r="BQ437" s="11">
        <v>0</v>
      </c>
      <c r="BR437" s="13">
        <f t="shared" si="880"/>
        <v>6412.056</v>
      </c>
      <c r="BS437" s="11">
        <v>1</v>
      </c>
      <c r="BT437" s="11">
        <v>1</v>
      </c>
      <c r="BU437" s="11">
        <v>2.71</v>
      </c>
      <c r="BV437" s="42">
        <f t="shared" si="881"/>
        <v>3.71</v>
      </c>
      <c r="BW437" s="11">
        <v>0.9</v>
      </c>
      <c r="BX437" s="9">
        <v>0.5</v>
      </c>
      <c r="BY437" s="43">
        <f t="shared" si="882"/>
        <v>10704.927492</v>
      </c>
      <c r="CH437" s="11">
        <v>42781</v>
      </c>
      <c r="CI437" s="12">
        <v>0.168</v>
      </c>
      <c r="CJ437" s="11">
        <v>1</v>
      </c>
      <c r="CK437" s="11">
        <v>0</v>
      </c>
      <c r="CL437" s="13">
        <f t="shared" si="883"/>
        <v>7187.208</v>
      </c>
      <c r="CM437" s="11">
        <v>1</v>
      </c>
      <c r="CN437" s="11">
        <v>0.93</v>
      </c>
      <c r="CO437" s="11">
        <v>1.85</v>
      </c>
      <c r="CP437" s="42">
        <f t="shared" si="884"/>
        <v>2.7205</v>
      </c>
      <c r="CQ437" s="11">
        <v>0.9</v>
      </c>
      <c r="CR437" s="9">
        <v>0.5</v>
      </c>
      <c r="CS437" s="43">
        <f t="shared" si="885"/>
        <v>8798.7597138</v>
      </c>
      <c r="DB437" s="11">
        <v>44045</v>
      </c>
      <c r="DC437" s="12">
        <v>0.168</v>
      </c>
      <c r="DD437" s="11">
        <v>1</v>
      </c>
      <c r="DE437" s="11">
        <v>0</v>
      </c>
      <c r="DF437" s="13">
        <f t="shared" si="886"/>
        <v>7399.56</v>
      </c>
      <c r="DG437" s="11">
        <v>1</v>
      </c>
      <c r="DH437" s="11">
        <v>1</v>
      </c>
      <c r="DI437" s="11">
        <v>2.09</v>
      </c>
      <c r="DJ437" s="42">
        <f t="shared" si="887"/>
        <v>3.09</v>
      </c>
      <c r="DK437" s="11">
        <v>0.9</v>
      </c>
      <c r="DL437" s="9">
        <v>0.5</v>
      </c>
      <c r="DM437" s="43">
        <f t="shared" si="888"/>
        <v>10289.08818</v>
      </c>
      <c r="DV437" s="11">
        <v>49923</v>
      </c>
      <c r="DW437" s="12">
        <v>0.199</v>
      </c>
      <c r="DX437" s="11">
        <v>1</v>
      </c>
      <c r="DY437" s="11">
        <v>0</v>
      </c>
      <c r="DZ437" s="13">
        <f t="shared" si="889"/>
        <v>9934.677</v>
      </c>
      <c r="EA437" s="11">
        <v>1</v>
      </c>
      <c r="EB437" s="11">
        <v>1</v>
      </c>
      <c r="EC437" s="11">
        <v>2.91</v>
      </c>
      <c r="ED437" s="42">
        <f t="shared" si="890"/>
        <v>3.91</v>
      </c>
      <c r="EE437" s="11">
        <v>0.9</v>
      </c>
      <c r="EF437" s="9">
        <v>0.5</v>
      </c>
      <c r="EG437" s="43">
        <f t="shared" si="891"/>
        <v>17480.0641815</v>
      </c>
    </row>
    <row r="438" s="1" customFormat="1" customHeight="1" spans="1:139">
      <c r="F438" s="11">
        <v>35434</v>
      </c>
      <c r="G438" s="12">
        <v>0.168</v>
      </c>
      <c r="H438" s="11">
        <v>1</v>
      </c>
      <c r="I438" s="11">
        <v>0</v>
      </c>
      <c r="J438" s="13">
        <f t="shared" si="871"/>
        <v>5952.912</v>
      </c>
      <c r="K438" s="11">
        <v>1</v>
      </c>
      <c r="L438" s="11">
        <v>0.89</v>
      </c>
      <c r="M438" s="11">
        <v>1.78</v>
      </c>
      <c r="N438" s="42">
        <f t="shared" si="872"/>
        <v>2.5842</v>
      </c>
      <c r="O438" s="11">
        <v>0.9</v>
      </c>
      <c r="P438" s="9">
        <v>0.5</v>
      </c>
      <c r="Q438" s="43">
        <f t="shared" si="873"/>
        <v>6922.58183568</v>
      </c>
      <c r="Z438" s="11">
        <v>35728</v>
      </c>
      <c r="AA438" s="12">
        <v>0.168</v>
      </c>
      <c r="AB438" s="11">
        <v>1</v>
      </c>
      <c r="AC438" s="11">
        <v>0</v>
      </c>
      <c r="AD438" s="13">
        <f t="shared" si="874"/>
        <v>6002.304</v>
      </c>
      <c r="AE438" s="11">
        <v>1</v>
      </c>
      <c r="AF438" s="11">
        <v>1</v>
      </c>
      <c r="AG438" s="11">
        <v>2.09</v>
      </c>
      <c r="AH438" s="42">
        <f t="shared" si="875"/>
        <v>3.09</v>
      </c>
      <c r="AI438" s="11">
        <v>0.9</v>
      </c>
      <c r="AJ438" s="9">
        <v>0.5</v>
      </c>
      <c r="AK438" s="43">
        <f t="shared" si="876"/>
        <v>8346.203712</v>
      </c>
      <c r="AT438" s="11">
        <v>36903</v>
      </c>
      <c r="AU438" s="12">
        <v>0.168</v>
      </c>
      <c r="AV438" s="11">
        <v>1</v>
      </c>
      <c r="AW438" s="11">
        <v>0</v>
      </c>
      <c r="AX438" s="13">
        <f t="shared" si="877"/>
        <v>6199.704</v>
      </c>
      <c r="AY438" s="11">
        <v>1</v>
      </c>
      <c r="AZ438" s="11">
        <v>0.93</v>
      </c>
      <c r="BA438" s="11">
        <v>1.85</v>
      </c>
      <c r="BB438" s="42">
        <f t="shared" si="878"/>
        <v>2.7205</v>
      </c>
      <c r="BC438" s="11">
        <v>0.9</v>
      </c>
      <c r="BD438" s="9">
        <v>0.5</v>
      </c>
      <c r="BE438" s="43">
        <f t="shared" si="879"/>
        <v>7589.8326294</v>
      </c>
      <c r="BN438" s="11">
        <v>38167</v>
      </c>
      <c r="BO438" s="12">
        <v>0.168</v>
      </c>
      <c r="BP438" s="11">
        <v>1</v>
      </c>
      <c r="BQ438" s="11">
        <v>0</v>
      </c>
      <c r="BR438" s="13">
        <f t="shared" si="880"/>
        <v>6412.056</v>
      </c>
      <c r="BS438" s="11">
        <v>1</v>
      </c>
      <c r="BT438" s="11">
        <v>1</v>
      </c>
      <c r="BU438" s="11">
        <v>2.71</v>
      </c>
      <c r="BV438" s="42">
        <f t="shared" si="881"/>
        <v>3.71</v>
      </c>
      <c r="BW438" s="11">
        <v>0.9</v>
      </c>
      <c r="BX438" s="9">
        <v>0.5</v>
      </c>
      <c r="BY438" s="43">
        <f t="shared" si="882"/>
        <v>10704.927492</v>
      </c>
      <c r="CH438" s="11">
        <v>42781</v>
      </c>
      <c r="CI438" s="12">
        <v>0.168</v>
      </c>
      <c r="CJ438" s="11">
        <v>1</v>
      </c>
      <c r="CK438" s="11">
        <v>0</v>
      </c>
      <c r="CL438" s="13">
        <f t="shared" si="883"/>
        <v>7187.208</v>
      </c>
      <c r="CM438" s="11">
        <v>1</v>
      </c>
      <c r="CN438" s="11">
        <v>0.93</v>
      </c>
      <c r="CO438" s="11">
        <v>1.85</v>
      </c>
      <c r="CP438" s="42">
        <f t="shared" si="884"/>
        <v>2.7205</v>
      </c>
      <c r="CQ438" s="11">
        <v>0.9</v>
      </c>
      <c r="CR438" s="9">
        <v>0.5</v>
      </c>
      <c r="CS438" s="43">
        <f t="shared" si="885"/>
        <v>8798.7597138</v>
      </c>
      <c r="DB438" s="11">
        <v>44045</v>
      </c>
      <c r="DC438" s="12">
        <v>0.168</v>
      </c>
      <c r="DD438" s="11">
        <v>1</v>
      </c>
      <c r="DE438" s="11">
        <v>0</v>
      </c>
      <c r="DF438" s="13">
        <f t="shared" si="886"/>
        <v>7399.56</v>
      </c>
      <c r="DG438" s="11">
        <v>1</v>
      </c>
      <c r="DH438" s="11">
        <v>1</v>
      </c>
      <c r="DI438" s="11">
        <v>2.09</v>
      </c>
      <c r="DJ438" s="42">
        <f t="shared" si="887"/>
        <v>3.09</v>
      </c>
      <c r="DK438" s="11">
        <v>0.9</v>
      </c>
      <c r="DL438" s="9">
        <v>0.5</v>
      </c>
      <c r="DM438" s="43">
        <f t="shared" si="888"/>
        <v>10289.08818</v>
      </c>
      <c r="DV438" s="11">
        <v>49923</v>
      </c>
      <c r="DW438" s="12">
        <v>0.199</v>
      </c>
      <c r="DX438" s="11">
        <v>1</v>
      </c>
      <c r="DY438" s="11">
        <v>0</v>
      </c>
      <c r="DZ438" s="13">
        <f t="shared" si="889"/>
        <v>9934.677</v>
      </c>
      <c r="EA438" s="11">
        <v>1</v>
      </c>
      <c r="EB438" s="11">
        <v>1</v>
      </c>
      <c r="EC438" s="11">
        <v>2.91</v>
      </c>
      <c r="ED438" s="42">
        <f t="shared" si="890"/>
        <v>3.91</v>
      </c>
      <c r="EE438" s="11">
        <v>0.9</v>
      </c>
      <c r="EF438" s="9">
        <v>0.5</v>
      </c>
      <c r="EG438" s="43">
        <f t="shared" si="891"/>
        <v>17480.0641815</v>
      </c>
    </row>
    <row r="439" s="1" customFormat="1" customHeight="1" spans="1:139">
      <c r="F439" s="11">
        <v>35434</v>
      </c>
      <c r="G439" s="12">
        <v>0.3</v>
      </c>
      <c r="H439" s="11">
        <v>1</v>
      </c>
      <c r="I439" s="11">
        <v>0</v>
      </c>
      <c r="J439" s="13">
        <f t="shared" si="871"/>
        <v>10630.2</v>
      </c>
      <c r="K439" s="11">
        <v>1</v>
      </c>
      <c r="L439" s="11">
        <v>0.89</v>
      </c>
      <c r="M439" s="11">
        <v>1.78</v>
      </c>
      <c r="N439" s="42">
        <f t="shared" si="872"/>
        <v>2.5842</v>
      </c>
      <c r="O439" s="11">
        <v>0.9</v>
      </c>
      <c r="P439" s="9">
        <v>0.5</v>
      </c>
      <c r="Q439" s="43">
        <f t="shared" si="873"/>
        <v>12361.753278</v>
      </c>
      <c r="Z439" s="11">
        <v>35728</v>
      </c>
      <c r="AA439" s="12">
        <v>0.3</v>
      </c>
      <c r="AB439" s="11">
        <v>1</v>
      </c>
      <c r="AC439" s="11">
        <v>0</v>
      </c>
      <c r="AD439" s="13">
        <f t="shared" si="874"/>
        <v>10718.4</v>
      </c>
      <c r="AE439" s="11">
        <v>1</v>
      </c>
      <c r="AF439" s="11">
        <v>1</v>
      </c>
      <c r="AG439" s="11">
        <v>2.09</v>
      </c>
      <c r="AH439" s="42">
        <f t="shared" si="875"/>
        <v>3.09</v>
      </c>
      <c r="AI439" s="11">
        <v>0.9</v>
      </c>
      <c r="AJ439" s="9">
        <v>0.5</v>
      </c>
      <c r="AK439" s="43">
        <f t="shared" si="876"/>
        <v>14903.9352</v>
      </c>
      <c r="AT439" s="11">
        <v>36903</v>
      </c>
      <c r="AU439" s="12">
        <v>0.3</v>
      </c>
      <c r="AV439" s="11">
        <v>1</v>
      </c>
      <c r="AW439" s="11">
        <v>0</v>
      </c>
      <c r="AX439" s="13">
        <f t="shared" si="877"/>
        <v>11070.9</v>
      </c>
      <c r="AY439" s="11">
        <v>1</v>
      </c>
      <c r="AZ439" s="11">
        <v>0.93</v>
      </c>
      <c r="BA439" s="11">
        <v>1.85</v>
      </c>
      <c r="BB439" s="42">
        <f t="shared" si="878"/>
        <v>2.7205</v>
      </c>
      <c r="BC439" s="11">
        <v>0.9</v>
      </c>
      <c r="BD439" s="9">
        <v>0.5</v>
      </c>
      <c r="BE439" s="43">
        <f t="shared" si="879"/>
        <v>13553.2725525</v>
      </c>
      <c r="BN439" s="11">
        <v>38167</v>
      </c>
      <c r="BO439" s="12">
        <v>0.3</v>
      </c>
      <c r="BP439" s="11">
        <v>1</v>
      </c>
      <c r="BQ439" s="11">
        <v>0</v>
      </c>
      <c r="BR439" s="13">
        <f t="shared" si="880"/>
        <v>11450.1</v>
      </c>
      <c r="BS439" s="11">
        <v>1</v>
      </c>
      <c r="BT439" s="11">
        <v>1</v>
      </c>
      <c r="BU439" s="11">
        <v>2.71</v>
      </c>
      <c r="BV439" s="42">
        <f t="shared" si="881"/>
        <v>3.71</v>
      </c>
      <c r="BW439" s="11">
        <v>0.9</v>
      </c>
      <c r="BX439" s="9">
        <v>0.5</v>
      </c>
      <c r="BY439" s="43">
        <f t="shared" si="882"/>
        <v>19115.94195</v>
      </c>
      <c r="CH439" s="11">
        <v>42781</v>
      </c>
      <c r="CI439" s="12">
        <v>0.3</v>
      </c>
      <c r="CJ439" s="11">
        <v>1</v>
      </c>
      <c r="CK439" s="11">
        <v>0</v>
      </c>
      <c r="CL439" s="13">
        <f t="shared" si="883"/>
        <v>12834.3</v>
      </c>
      <c r="CM439" s="11">
        <v>1</v>
      </c>
      <c r="CN439" s="11">
        <v>0.93</v>
      </c>
      <c r="CO439" s="11">
        <v>1.85</v>
      </c>
      <c r="CP439" s="42">
        <f t="shared" si="884"/>
        <v>2.7205</v>
      </c>
      <c r="CQ439" s="11">
        <v>0.9</v>
      </c>
      <c r="CR439" s="9">
        <v>0.5</v>
      </c>
      <c r="CS439" s="43">
        <f t="shared" si="885"/>
        <v>15712.0709175</v>
      </c>
      <c r="DB439" s="11">
        <v>44045</v>
      </c>
      <c r="DC439" s="12">
        <v>0.3</v>
      </c>
      <c r="DD439" s="11">
        <v>1</v>
      </c>
      <c r="DE439" s="11">
        <v>0</v>
      </c>
      <c r="DF439" s="13">
        <f t="shared" si="886"/>
        <v>13213.5</v>
      </c>
      <c r="DG439" s="11">
        <v>1</v>
      </c>
      <c r="DH439" s="11">
        <v>1</v>
      </c>
      <c r="DI439" s="11">
        <v>2.09</v>
      </c>
      <c r="DJ439" s="42">
        <f t="shared" si="887"/>
        <v>3.09</v>
      </c>
      <c r="DK439" s="11">
        <v>0.9</v>
      </c>
      <c r="DL439" s="9">
        <v>0.5</v>
      </c>
      <c r="DM439" s="43">
        <f t="shared" si="888"/>
        <v>18373.37175</v>
      </c>
      <c r="DV439" s="11">
        <v>49923</v>
      </c>
      <c r="DW439" s="12">
        <v>0.355</v>
      </c>
      <c r="DX439" s="11">
        <v>1</v>
      </c>
      <c r="DY439" s="11">
        <v>0</v>
      </c>
      <c r="DZ439" s="13">
        <f t="shared" si="889"/>
        <v>17722.665</v>
      </c>
      <c r="EA439" s="11">
        <v>1</v>
      </c>
      <c r="EB439" s="11">
        <v>1</v>
      </c>
      <c r="EC439" s="11">
        <v>2.91</v>
      </c>
      <c r="ED439" s="42">
        <f t="shared" si="890"/>
        <v>3.91</v>
      </c>
      <c r="EE439" s="11">
        <v>0.9</v>
      </c>
      <c r="EF439" s="9">
        <v>0.5</v>
      </c>
      <c r="EG439" s="43">
        <f t="shared" si="891"/>
        <v>31183.0290675</v>
      </c>
    </row>
    <row r="440" s="1" customFormat="1" customHeight="1" spans="1:139">
      <c r="F440" s="11">
        <v>35434</v>
      </c>
      <c r="G440" s="12">
        <v>0.58</v>
      </c>
      <c r="H440" s="11">
        <v>1</v>
      </c>
      <c r="I440" s="11">
        <v>0</v>
      </c>
      <c r="J440" s="13">
        <f t="shared" si="871"/>
        <v>20551.72</v>
      </c>
      <c r="K440" s="11">
        <v>1</v>
      </c>
      <c r="L440" s="11">
        <v>0.89</v>
      </c>
      <c r="M440" s="11">
        <v>1.78</v>
      </c>
      <c r="N440" s="42">
        <f t="shared" si="872"/>
        <v>2.5842</v>
      </c>
      <c r="O440" s="11">
        <v>0.9</v>
      </c>
      <c r="P440" s="9">
        <v>0.5</v>
      </c>
      <c r="Q440" s="43">
        <f t="shared" si="873"/>
        <v>23899.3896708</v>
      </c>
      <c r="Z440" s="11">
        <v>35728</v>
      </c>
      <c r="AA440" s="12">
        <v>0.58</v>
      </c>
      <c r="AB440" s="11">
        <v>1</v>
      </c>
      <c r="AC440" s="11">
        <v>0</v>
      </c>
      <c r="AD440" s="13">
        <f t="shared" si="874"/>
        <v>20722.24</v>
      </c>
      <c r="AE440" s="11">
        <v>1</v>
      </c>
      <c r="AF440" s="11">
        <v>1</v>
      </c>
      <c r="AG440" s="11">
        <v>2.09</v>
      </c>
      <c r="AH440" s="42">
        <f t="shared" si="875"/>
        <v>3.09</v>
      </c>
      <c r="AI440" s="11">
        <v>0.9</v>
      </c>
      <c r="AJ440" s="9">
        <v>0.5</v>
      </c>
      <c r="AK440" s="43">
        <f t="shared" si="876"/>
        <v>28814.27472</v>
      </c>
      <c r="AT440" s="11">
        <v>36903</v>
      </c>
      <c r="AU440" s="12">
        <v>0.58</v>
      </c>
      <c r="AV440" s="11">
        <v>1</v>
      </c>
      <c r="AW440" s="11">
        <v>0</v>
      </c>
      <c r="AX440" s="13">
        <f t="shared" si="877"/>
        <v>21403.74</v>
      </c>
      <c r="AY440" s="11">
        <v>1</v>
      </c>
      <c r="AZ440" s="11">
        <v>0.93</v>
      </c>
      <c r="BA440" s="11">
        <v>1.85</v>
      </c>
      <c r="BB440" s="42">
        <f t="shared" si="878"/>
        <v>2.7205</v>
      </c>
      <c r="BC440" s="11">
        <v>0.9</v>
      </c>
      <c r="BD440" s="9">
        <v>0.5</v>
      </c>
      <c r="BE440" s="43">
        <f t="shared" si="879"/>
        <v>26202.9936015</v>
      </c>
      <c r="BN440" s="11">
        <v>38167</v>
      </c>
      <c r="BO440" s="12">
        <v>0.58</v>
      </c>
      <c r="BP440" s="11">
        <v>1</v>
      </c>
      <c r="BQ440" s="11">
        <v>0</v>
      </c>
      <c r="BR440" s="13">
        <f t="shared" si="880"/>
        <v>22136.86</v>
      </c>
      <c r="BS440" s="11">
        <v>1</v>
      </c>
      <c r="BT440" s="11">
        <v>1</v>
      </c>
      <c r="BU440" s="11">
        <v>2.71</v>
      </c>
      <c r="BV440" s="42">
        <f t="shared" si="881"/>
        <v>3.71</v>
      </c>
      <c r="BW440" s="11">
        <v>0.9</v>
      </c>
      <c r="BX440" s="9">
        <v>0.5</v>
      </c>
      <c r="BY440" s="43">
        <f t="shared" si="882"/>
        <v>36957.48777</v>
      </c>
      <c r="CH440" s="11">
        <v>42781</v>
      </c>
      <c r="CI440" s="12">
        <v>0.58</v>
      </c>
      <c r="CJ440" s="11">
        <v>1</v>
      </c>
      <c r="CK440" s="11">
        <v>0</v>
      </c>
      <c r="CL440" s="13">
        <f t="shared" si="883"/>
        <v>24812.98</v>
      </c>
      <c r="CM440" s="11">
        <v>1</v>
      </c>
      <c r="CN440" s="11">
        <v>0.93</v>
      </c>
      <c r="CO440" s="11">
        <v>1.85</v>
      </c>
      <c r="CP440" s="42">
        <f t="shared" si="884"/>
        <v>2.7205</v>
      </c>
      <c r="CQ440" s="11">
        <v>0.9</v>
      </c>
      <c r="CR440" s="9">
        <v>0.5</v>
      </c>
      <c r="CS440" s="43">
        <f t="shared" si="885"/>
        <v>30376.6704405</v>
      </c>
      <c r="DB440" s="11">
        <v>44045</v>
      </c>
      <c r="DC440" s="12">
        <v>0.58</v>
      </c>
      <c r="DD440" s="11">
        <v>1</v>
      </c>
      <c r="DE440" s="11">
        <v>0</v>
      </c>
      <c r="DF440" s="13">
        <f t="shared" si="886"/>
        <v>25546.1</v>
      </c>
      <c r="DG440" s="11">
        <v>1</v>
      </c>
      <c r="DH440" s="11">
        <v>1</v>
      </c>
      <c r="DI440" s="11">
        <v>2.09</v>
      </c>
      <c r="DJ440" s="42">
        <f t="shared" si="887"/>
        <v>3.09</v>
      </c>
      <c r="DK440" s="11">
        <v>0.9</v>
      </c>
      <c r="DL440" s="9">
        <v>0.5</v>
      </c>
      <c r="DM440" s="43">
        <f t="shared" si="888"/>
        <v>35521.85205</v>
      </c>
      <c r="DV440" s="11">
        <v>49923</v>
      </c>
      <c r="DW440" s="12">
        <v>0.69</v>
      </c>
      <c r="DX440" s="11">
        <v>1</v>
      </c>
      <c r="DY440" s="11">
        <v>0</v>
      </c>
      <c r="DZ440" s="13">
        <f t="shared" si="889"/>
        <v>34446.87</v>
      </c>
      <c r="EA440" s="11">
        <v>1</v>
      </c>
      <c r="EB440" s="11">
        <v>1</v>
      </c>
      <c r="EC440" s="11">
        <v>2.91</v>
      </c>
      <c r="ED440" s="42">
        <f t="shared" si="890"/>
        <v>3.91</v>
      </c>
      <c r="EE440" s="11">
        <v>0.9</v>
      </c>
      <c r="EF440" s="9">
        <v>0.5</v>
      </c>
      <c r="EG440" s="43">
        <f t="shared" si="891"/>
        <v>60609.267765</v>
      </c>
    </row>
    <row r="441" s="1" customFormat="1" customHeight="1" spans="1:139">
      <c r="F441" s="47" t="s">
        <v>32</v>
      </c>
      <c r="G441" s="48"/>
      <c r="H441" s="48"/>
      <c r="I441" s="48"/>
      <c r="J441" s="48"/>
      <c r="K441" s="48"/>
      <c r="L441" s="48"/>
      <c r="M441" s="46">
        <f>SUM(Q431:Q440)</f>
        <v>91641.79763424</v>
      </c>
      <c r="N441" s="46"/>
      <c r="O441" s="46"/>
      <c r="P441" s="46"/>
      <c r="Q441" s="46"/>
      <c r="R441" s="1"/>
      <c r="S441" s="1"/>
      <c r="T441" s="1"/>
      <c r="U441" s="1"/>
      <c r="V441" s="1"/>
      <c r="W441" s="1"/>
      <c r="X441" s="1"/>
      <c r="Y441" s="1"/>
      <c r="Z441" s="47" t="s">
        <v>32</v>
      </c>
      <c r="AA441" s="48"/>
      <c r="AB441" s="48"/>
      <c r="AC441" s="48"/>
      <c r="AD441" s="48"/>
      <c r="AE441" s="48"/>
      <c r="AF441" s="48"/>
      <c r="AG441" s="46">
        <f>SUM(AK431:AK440)</f>
        <v>110487.839616</v>
      </c>
      <c r="AH441" s="46"/>
      <c r="AI441" s="46"/>
      <c r="AJ441" s="46"/>
      <c r="AK441" s="46"/>
      <c r="AL441" s="1"/>
      <c r="AM441" s="1"/>
      <c r="AN441" s="1"/>
      <c r="AO441" s="1"/>
      <c r="AP441" s="1"/>
      <c r="AQ441" s="1"/>
      <c r="AR441" s="1"/>
      <c r="AS441" s="1"/>
      <c r="AT441" s="47" t="s">
        <v>32</v>
      </c>
      <c r="AU441" s="48"/>
      <c r="AV441" s="48"/>
      <c r="AW441" s="48"/>
      <c r="AX441" s="48"/>
      <c r="AY441" s="48"/>
      <c r="AZ441" s="48"/>
      <c r="BA441" s="46">
        <f>SUM(BE431:BE440)</f>
        <v>100474.9271892</v>
      </c>
      <c r="BB441" s="46"/>
      <c r="BC441" s="46"/>
      <c r="BD441" s="46"/>
      <c r="BE441" s="46"/>
      <c r="BF441" s="1"/>
      <c r="BG441" s="1"/>
      <c r="BH441" s="1"/>
      <c r="BI441" s="1"/>
      <c r="BJ441" s="1"/>
      <c r="BK441" s="1"/>
      <c r="BL441" s="1"/>
      <c r="BM441" s="1"/>
      <c r="BN441" s="47" t="s">
        <v>32</v>
      </c>
      <c r="BO441" s="48"/>
      <c r="BP441" s="48"/>
      <c r="BQ441" s="48"/>
      <c r="BR441" s="48"/>
      <c r="BS441" s="48"/>
      <c r="BT441" s="48"/>
      <c r="BU441" s="46">
        <f>SUM(BY431:BY440)</f>
        <v>141712.849656</v>
      </c>
      <c r="BV441" s="46"/>
      <c r="BW441" s="46"/>
      <c r="BX441" s="46"/>
      <c r="BY441" s="46"/>
      <c r="BZ441" s="1"/>
      <c r="CA441" s="1"/>
      <c r="CB441" s="1"/>
      <c r="CC441" s="1"/>
      <c r="CD441" s="1"/>
      <c r="CE441" s="1"/>
      <c r="CF441" s="1"/>
      <c r="CG441" s="1"/>
      <c r="CH441" s="47" t="s">
        <v>32</v>
      </c>
      <c r="CI441" s="48"/>
      <c r="CJ441" s="48"/>
      <c r="CK441" s="48"/>
      <c r="CL441" s="48"/>
      <c r="CM441" s="48"/>
      <c r="CN441" s="48"/>
      <c r="CO441" s="46">
        <f>SUM(CS431:CS440)</f>
        <v>116478.8190684</v>
      </c>
      <c r="CP441" s="46"/>
      <c r="CQ441" s="46"/>
      <c r="CR441" s="46"/>
      <c r="CS441" s="46"/>
      <c r="CT441" s="1"/>
      <c r="CU441" s="1"/>
      <c r="CV441" s="1"/>
      <c r="CW441" s="1"/>
      <c r="CX441" s="1"/>
      <c r="CY441" s="1"/>
      <c r="CZ441" s="1"/>
      <c r="DA441" s="1"/>
      <c r="DB441" s="47" t="s">
        <v>32</v>
      </c>
      <c r="DC441" s="48"/>
      <c r="DD441" s="48"/>
      <c r="DE441" s="48"/>
      <c r="DF441" s="48"/>
      <c r="DG441" s="48"/>
      <c r="DH441" s="48"/>
      <c r="DI441" s="46">
        <f>SUM(DM431:DM440)</f>
        <v>136207.92924</v>
      </c>
      <c r="DJ441" s="46"/>
      <c r="DK441" s="46"/>
      <c r="DL441" s="46"/>
      <c r="DM441" s="46"/>
      <c r="DN441" s="1"/>
      <c r="DO441" s="1"/>
      <c r="DP441" s="1"/>
      <c r="DQ441" s="1"/>
      <c r="DR441" s="1"/>
      <c r="DS441" s="1"/>
      <c r="DT441" s="1"/>
      <c r="DU441" s="1"/>
      <c r="DV441" s="47" t="s">
        <v>32</v>
      </c>
      <c r="DW441" s="48"/>
      <c r="DX441" s="48"/>
      <c r="DY441" s="48"/>
      <c r="DZ441" s="48"/>
      <c r="EA441" s="48"/>
      <c r="EB441" s="48"/>
      <c r="EC441" s="46">
        <f>SUM(EG431:EG440)</f>
        <v>231632.8102845</v>
      </c>
      <c r="ED441" s="46"/>
      <c r="EE441" s="46"/>
      <c r="EF441" s="46"/>
      <c r="EG441" s="46"/>
    </row>
    <row r="442" s="1" customFormat="1" customHeight="1" spans="1:139">
      <c r="F442" s="48"/>
      <c r="G442" s="48"/>
      <c r="H442" s="48"/>
      <c r="I442" s="48"/>
      <c r="J442" s="48"/>
      <c r="K442" s="48"/>
      <c r="L442" s="48"/>
      <c r="M442" s="46"/>
      <c r="N442" s="46"/>
      <c r="O442" s="46"/>
      <c r="P442" s="46"/>
      <c r="Q442" s="46"/>
      <c r="R442" s="1"/>
      <c r="S442" s="1"/>
      <c r="T442" s="1"/>
      <c r="U442" s="1"/>
      <c r="V442" s="1"/>
      <c r="W442" s="1"/>
      <c r="X442" s="1"/>
      <c r="Y442" s="1"/>
      <c r="Z442" s="48"/>
      <c r="AA442" s="48"/>
      <c r="AB442" s="48"/>
      <c r="AC442" s="48"/>
      <c r="AD442" s="48"/>
      <c r="AE442" s="48"/>
      <c r="AF442" s="48"/>
      <c r="AG442" s="46"/>
      <c r="AH442" s="46"/>
      <c r="AI442" s="46"/>
      <c r="AJ442" s="46"/>
      <c r="AK442" s="46"/>
      <c r="AL442" s="1"/>
      <c r="AM442" s="1"/>
      <c r="AN442" s="1"/>
      <c r="AO442" s="1"/>
      <c r="AP442" s="1"/>
      <c r="AQ442" s="1"/>
      <c r="AR442" s="1"/>
      <c r="AS442" s="1"/>
      <c r="AT442" s="48"/>
      <c r="AU442" s="48"/>
      <c r="AV442" s="48"/>
      <c r="AW442" s="48"/>
      <c r="AX442" s="48"/>
      <c r="AY442" s="48"/>
      <c r="AZ442" s="48"/>
      <c r="BA442" s="46"/>
      <c r="BB442" s="46"/>
      <c r="BC442" s="46"/>
      <c r="BD442" s="46"/>
      <c r="BE442" s="46"/>
      <c r="BF442" s="1"/>
      <c r="BG442" s="1"/>
      <c r="BH442" s="1"/>
      <c r="BI442" s="1"/>
      <c r="BJ442" s="1"/>
      <c r="BK442" s="1"/>
      <c r="BL442" s="1"/>
      <c r="BM442" s="1"/>
      <c r="BN442" s="48"/>
      <c r="BO442" s="48"/>
      <c r="BP442" s="48"/>
      <c r="BQ442" s="48"/>
      <c r="BR442" s="48"/>
      <c r="BS442" s="48"/>
      <c r="BT442" s="48"/>
      <c r="BU442" s="46"/>
      <c r="BV442" s="46"/>
      <c r="BW442" s="46"/>
      <c r="BX442" s="46"/>
      <c r="BY442" s="46"/>
      <c r="BZ442" s="1"/>
      <c r="CA442" s="1"/>
      <c r="CB442" s="1"/>
      <c r="CC442" s="1"/>
      <c r="CD442" s="1"/>
      <c r="CE442" s="1"/>
      <c r="CF442" s="1"/>
      <c r="CG442" s="1"/>
      <c r="CH442" s="48"/>
      <c r="CI442" s="48"/>
      <c r="CJ442" s="48"/>
      <c r="CK442" s="48"/>
      <c r="CL442" s="48"/>
      <c r="CM442" s="48"/>
      <c r="CN442" s="48"/>
      <c r="CO442" s="46"/>
      <c r="CP442" s="46"/>
      <c r="CQ442" s="46"/>
      <c r="CR442" s="46"/>
      <c r="CS442" s="46"/>
      <c r="CT442" s="1"/>
      <c r="CU442" s="1"/>
      <c r="CV442" s="1"/>
      <c r="CW442" s="1"/>
      <c r="CX442" s="1"/>
      <c r="CY442" s="1"/>
      <c r="CZ442" s="1"/>
      <c r="DA442" s="1"/>
      <c r="DB442" s="48"/>
      <c r="DC442" s="48"/>
      <c r="DD442" s="48"/>
      <c r="DE442" s="48"/>
      <c r="DF442" s="48"/>
      <c r="DG442" s="48"/>
      <c r="DH442" s="48"/>
      <c r="DI442" s="46"/>
      <c r="DJ442" s="46"/>
      <c r="DK442" s="46"/>
      <c r="DL442" s="46"/>
      <c r="DM442" s="46"/>
      <c r="DN442" s="1"/>
      <c r="DO442" s="1"/>
      <c r="DP442" s="1"/>
      <c r="DQ442" s="1"/>
      <c r="DR442" s="1"/>
      <c r="DS442" s="1"/>
      <c r="DT442" s="1"/>
      <c r="DU442" s="1"/>
      <c r="DV442" s="48"/>
      <c r="DW442" s="48"/>
      <c r="DX442" s="48"/>
      <c r="DY442" s="48"/>
      <c r="DZ442" s="48"/>
      <c r="EA442" s="48"/>
      <c r="EB442" s="48"/>
      <c r="EC442" s="46"/>
      <c r="ED442" s="46"/>
      <c r="EE442" s="46"/>
      <c r="EF442" s="46"/>
      <c r="EG442" s="46"/>
    </row>
    <row r="443" s="1" customFormat="1" customHeight="1" spans="1:139">
      <c r="F443" s="48"/>
      <c r="G443" s="48"/>
      <c r="H443" s="48"/>
      <c r="I443" s="48"/>
      <c r="J443" s="48"/>
      <c r="K443" s="48"/>
      <c r="L443" s="48"/>
      <c r="M443" s="46"/>
      <c r="N443" s="46"/>
      <c r="O443" s="46"/>
      <c r="P443" s="46"/>
      <c r="Q443" s="46"/>
      <c r="R443" s="1"/>
      <c r="S443" s="1"/>
      <c r="T443" s="1"/>
      <c r="U443" s="1"/>
      <c r="V443" s="1"/>
      <c r="W443" s="1"/>
      <c r="X443" s="1"/>
      <c r="Y443" s="1"/>
      <c r="Z443" s="48"/>
      <c r="AA443" s="48"/>
      <c r="AB443" s="48"/>
      <c r="AC443" s="48"/>
      <c r="AD443" s="48"/>
      <c r="AE443" s="48"/>
      <c r="AF443" s="48"/>
      <c r="AG443" s="46"/>
      <c r="AH443" s="46"/>
      <c r="AI443" s="46"/>
      <c r="AJ443" s="46"/>
      <c r="AK443" s="46"/>
      <c r="AL443" s="1"/>
      <c r="AM443" s="1"/>
      <c r="AN443" s="1"/>
      <c r="AO443" s="1"/>
      <c r="AP443" s="1"/>
      <c r="AQ443" s="1"/>
      <c r="AR443" s="1"/>
      <c r="AS443" s="1"/>
      <c r="AT443" s="48"/>
      <c r="AU443" s="48"/>
      <c r="AV443" s="48"/>
      <c r="AW443" s="48"/>
      <c r="AX443" s="48"/>
      <c r="AY443" s="48"/>
      <c r="AZ443" s="48"/>
      <c r="BA443" s="46"/>
      <c r="BB443" s="46"/>
      <c r="BC443" s="46"/>
      <c r="BD443" s="46"/>
      <c r="BE443" s="46"/>
      <c r="BF443" s="1"/>
      <c r="BG443" s="1"/>
      <c r="BH443" s="1"/>
      <c r="BI443" s="1"/>
      <c r="BJ443" s="1"/>
      <c r="BK443" s="1"/>
      <c r="BL443" s="1"/>
      <c r="BM443" s="1"/>
      <c r="BN443" s="48"/>
      <c r="BO443" s="48"/>
      <c r="BP443" s="48"/>
      <c r="BQ443" s="48"/>
      <c r="BR443" s="48"/>
      <c r="BS443" s="48"/>
      <c r="BT443" s="48"/>
      <c r="BU443" s="46"/>
      <c r="BV443" s="46"/>
      <c r="BW443" s="46"/>
      <c r="BX443" s="46"/>
      <c r="BY443" s="46"/>
      <c r="BZ443" s="1"/>
      <c r="CA443" s="1"/>
      <c r="CB443" s="1"/>
      <c r="CC443" s="1"/>
      <c r="CD443" s="1"/>
      <c r="CE443" s="1"/>
      <c r="CF443" s="1"/>
      <c r="CG443" s="1"/>
      <c r="CH443" s="48"/>
      <c r="CI443" s="48"/>
      <c r="CJ443" s="48"/>
      <c r="CK443" s="48"/>
      <c r="CL443" s="48"/>
      <c r="CM443" s="48"/>
      <c r="CN443" s="48"/>
      <c r="CO443" s="46"/>
      <c r="CP443" s="46"/>
      <c r="CQ443" s="46"/>
      <c r="CR443" s="46"/>
      <c r="CS443" s="46"/>
      <c r="CT443" s="1"/>
      <c r="CU443" s="1"/>
      <c r="CV443" s="1"/>
      <c r="CW443" s="1"/>
      <c r="CX443" s="1"/>
      <c r="CY443" s="1"/>
      <c r="CZ443" s="1"/>
      <c r="DA443" s="1"/>
      <c r="DB443" s="48"/>
      <c r="DC443" s="48"/>
      <c r="DD443" s="48"/>
      <c r="DE443" s="48"/>
      <c r="DF443" s="48"/>
      <c r="DG443" s="48"/>
      <c r="DH443" s="48"/>
      <c r="DI443" s="46"/>
      <c r="DJ443" s="46"/>
      <c r="DK443" s="46"/>
      <c r="DL443" s="46"/>
      <c r="DM443" s="46"/>
      <c r="DN443" s="1"/>
      <c r="DO443" s="1"/>
      <c r="DP443" s="1"/>
      <c r="DQ443" s="1"/>
      <c r="DR443" s="1"/>
      <c r="DS443" s="1"/>
      <c r="DT443" s="1"/>
      <c r="DU443" s="1"/>
      <c r="DV443" s="48"/>
      <c r="DW443" s="48"/>
      <c r="DX443" s="48"/>
      <c r="DY443" s="48"/>
      <c r="DZ443" s="48"/>
      <c r="EA443" s="48"/>
      <c r="EB443" s="48"/>
      <c r="EC443" s="46"/>
      <c r="ED443" s="46"/>
      <c r="EE443" s="46"/>
      <c r="EF443" s="46"/>
      <c r="EG443" s="46"/>
    </row>
    <row r="445" s="1" customFormat="1" customHeight="1" spans="1:139">
      <c r="A445" s="2" t="s">
        <v>142</v>
      </c>
      <c r="B445" s="2"/>
      <c r="C445" s="2"/>
      <c r="D445" s="2"/>
      <c r="E445" s="2"/>
      <c r="F445" s="3" t="s">
        <v>1</v>
      </c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1"/>
      <c r="U445" s="2" t="s">
        <v>143</v>
      </c>
      <c r="V445" s="2"/>
      <c r="W445" s="2"/>
      <c r="X445" s="2"/>
      <c r="Y445" s="2"/>
      <c r="Z445" s="3" t="s">
        <v>1</v>
      </c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1"/>
      <c r="AO445" s="2" t="s">
        <v>144</v>
      </c>
      <c r="AP445" s="2"/>
      <c r="AQ445" s="2"/>
      <c r="AR445" s="2"/>
      <c r="AS445" s="2"/>
      <c r="AT445" s="3" t="s">
        <v>1</v>
      </c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1"/>
      <c r="BI445" s="2" t="s">
        <v>145</v>
      </c>
      <c r="BJ445" s="2"/>
      <c r="BK445" s="2"/>
      <c r="BL445" s="2"/>
      <c r="BM445" s="2"/>
      <c r="BN445" s="3" t="s">
        <v>1</v>
      </c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1"/>
      <c r="CC445" s="2" t="s">
        <v>146</v>
      </c>
      <c r="CD445" s="2"/>
      <c r="CE445" s="2"/>
      <c r="CF445" s="2"/>
      <c r="CG445" s="2"/>
      <c r="CH445" s="3" t="s">
        <v>1</v>
      </c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1"/>
      <c r="CW445" s="2" t="s">
        <v>147</v>
      </c>
      <c r="CX445" s="2"/>
      <c r="CY445" s="2"/>
      <c r="CZ445" s="2"/>
      <c r="DA445" s="2"/>
      <c r="DB445" s="3" t="s">
        <v>1</v>
      </c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1"/>
      <c r="DQ445" s="2" t="s">
        <v>148</v>
      </c>
      <c r="DR445" s="2"/>
      <c r="DS445" s="2"/>
      <c r="DT445" s="2"/>
      <c r="DU445" s="2"/>
      <c r="DV445" s="3" t="s">
        <v>1</v>
      </c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</row>
    <row r="446" s="1" customFormat="1" customHeight="1" spans="1:139">
      <c r="A446" s="2"/>
      <c r="B446" s="2"/>
      <c r="C446" s="2"/>
      <c r="D446" s="2"/>
      <c r="E446" s="2"/>
      <c r="F446" s="4" t="s">
        <v>8</v>
      </c>
      <c r="G446" s="5"/>
      <c r="H446" s="5"/>
      <c r="I446" s="6"/>
      <c r="J446" s="7" t="s">
        <v>9</v>
      </c>
      <c r="K446" s="7"/>
      <c r="L446" s="7"/>
      <c r="M446" s="7"/>
      <c r="N446" s="8" t="s">
        <v>10</v>
      </c>
      <c r="O446" s="8"/>
      <c r="P446" s="8"/>
      <c r="Q446" s="9" t="s">
        <v>11</v>
      </c>
      <c r="R446" s="10" t="s">
        <v>12</v>
      </c>
      <c r="S446" s="10" t="s">
        <v>13</v>
      </c>
      <c r="U446" s="2"/>
      <c r="V446" s="2"/>
      <c r="W446" s="2"/>
      <c r="X446" s="2"/>
      <c r="Y446" s="2"/>
      <c r="Z446" s="4" t="s">
        <v>8</v>
      </c>
      <c r="AA446" s="5"/>
      <c r="AB446" s="5"/>
      <c r="AC446" s="6"/>
      <c r="AD446" s="7" t="s">
        <v>9</v>
      </c>
      <c r="AE446" s="7"/>
      <c r="AF446" s="7"/>
      <c r="AG446" s="7"/>
      <c r="AH446" s="8" t="s">
        <v>10</v>
      </c>
      <c r="AI446" s="8"/>
      <c r="AJ446" s="8"/>
      <c r="AK446" s="9" t="s">
        <v>11</v>
      </c>
      <c r="AL446" s="10" t="s">
        <v>12</v>
      </c>
      <c r="AM446" s="10" t="s">
        <v>13</v>
      </c>
      <c r="AO446" s="2"/>
      <c r="AP446" s="2"/>
      <c r="AQ446" s="2"/>
      <c r="AR446" s="2"/>
      <c r="AS446" s="2"/>
      <c r="AT446" s="4" t="s">
        <v>8</v>
      </c>
      <c r="AU446" s="5"/>
      <c r="AV446" s="5"/>
      <c r="AW446" s="6"/>
      <c r="AX446" s="7" t="s">
        <v>9</v>
      </c>
      <c r="AY446" s="7"/>
      <c r="AZ446" s="7"/>
      <c r="BA446" s="7"/>
      <c r="BB446" s="8" t="s">
        <v>10</v>
      </c>
      <c r="BC446" s="8"/>
      <c r="BD446" s="8"/>
      <c r="BE446" s="9" t="s">
        <v>11</v>
      </c>
      <c r="BF446" s="10" t="s">
        <v>12</v>
      </c>
      <c r="BG446" s="10" t="s">
        <v>13</v>
      </c>
      <c r="BI446" s="2"/>
      <c r="BJ446" s="2"/>
      <c r="BK446" s="2"/>
      <c r="BL446" s="2"/>
      <c r="BM446" s="2"/>
      <c r="BN446" s="4" t="s">
        <v>8</v>
      </c>
      <c r="BO446" s="5"/>
      <c r="BP446" s="5"/>
      <c r="BQ446" s="6"/>
      <c r="BR446" s="7" t="s">
        <v>9</v>
      </c>
      <c r="BS446" s="7"/>
      <c r="BT446" s="7"/>
      <c r="BU446" s="7"/>
      <c r="BV446" s="8" t="s">
        <v>10</v>
      </c>
      <c r="BW446" s="8"/>
      <c r="BX446" s="8"/>
      <c r="BY446" s="9" t="s">
        <v>11</v>
      </c>
      <c r="BZ446" s="10" t="s">
        <v>12</v>
      </c>
      <c r="CA446" s="10" t="s">
        <v>13</v>
      </c>
      <c r="CC446" s="2"/>
      <c r="CD446" s="2"/>
      <c r="CE446" s="2"/>
      <c r="CF446" s="2"/>
      <c r="CG446" s="2"/>
      <c r="CH446" s="4" t="s">
        <v>8</v>
      </c>
      <c r="CI446" s="5"/>
      <c r="CJ446" s="5"/>
      <c r="CK446" s="6"/>
      <c r="CL446" s="7" t="s">
        <v>9</v>
      </c>
      <c r="CM446" s="7"/>
      <c r="CN446" s="7"/>
      <c r="CO446" s="7"/>
      <c r="CP446" s="8" t="s">
        <v>10</v>
      </c>
      <c r="CQ446" s="8"/>
      <c r="CR446" s="8"/>
      <c r="CS446" s="9" t="s">
        <v>11</v>
      </c>
      <c r="CT446" s="10" t="s">
        <v>12</v>
      </c>
      <c r="CU446" s="10" t="s">
        <v>13</v>
      </c>
      <c r="CW446" s="2"/>
      <c r="CX446" s="2"/>
      <c r="CY446" s="2"/>
      <c r="CZ446" s="2"/>
      <c r="DA446" s="2"/>
      <c r="DB446" s="4" t="s">
        <v>8</v>
      </c>
      <c r="DC446" s="5"/>
      <c r="DD446" s="5"/>
      <c r="DE446" s="6"/>
      <c r="DF446" s="7" t="s">
        <v>9</v>
      </c>
      <c r="DG446" s="7"/>
      <c r="DH446" s="7"/>
      <c r="DI446" s="7"/>
      <c r="DJ446" s="8" t="s">
        <v>10</v>
      </c>
      <c r="DK446" s="8"/>
      <c r="DL446" s="8"/>
      <c r="DM446" s="9" t="s">
        <v>11</v>
      </c>
      <c r="DN446" s="10" t="s">
        <v>12</v>
      </c>
      <c r="DO446" s="10" t="s">
        <v>13</v>
      </c>
      <c r="DQ446" s="2"/>
      <c r="DR446" s="2"/>
      <c r="DS446" s="2"/>
      <c r="DT446" s="2"/>
      <c r="DU446" s="2"/>
      <c r="DV446" s="4" t="s">
        <v>8</v>
      </c>
      <c r="DW446" s="5"/>
      <c r="DX446" s="5"/>
      <c r="DY446" s="6"/>
      <c r="DZ446" s="7" t="s">
        <v>9</v>
      </c>
      <c r="EA446" s="7"/>
      <c r="EB446" s="7"/>
      <c r="EC446" s="7"/>
      <c r="ED446" s="8" t="s">
        <v>10</v>
      </c>
      <c r="EE446" s="8"/>
      <c r="EF446" s="8"/>
      <c r="EG446" s="9" t="s">
        <v>11</v>
      </c>
      <c r="EH446" s="10" t="s">
        <v>12</v>
      </c>
      <c r="EI446" s="10" t="s">
        <v>13</v>
      </c>
    </row>
    <row r="447" s="1" customFormat="1" customHeight="1" spans="1:139">
      <c r="A447" s="1" t="s">
        <v>14</v>
      </c>
      <c r="B447" s="1" t="s">
        <v>15</v>
      </c>
      <c r="C447" s="1" t="s">
        <v>16</v>
      </c>
      <c r="D447" s="1" t="s">
        <v>17</v>
      </c>
      <c r="E447" s="1" t="s">
        <v>18</v>
      </c>
      <c r="F447" s="11" t="s">
        <v>19</v>
      </c>
      <c r="G447" s="11" t="s">
        <v>20</v>
      </c>
      <c r="H447" s="12" t="s">
        <v>21</v>
      </c>
      <c r="I447" s="13" t="s">
        <v>8</v>
      </c>
      <c r="J447" s="11" t="s">
        <v>22</v>
      </c>
      <c r="K447" s="11" t="s">
        <v>23</v>
      </c>
      <c r="L447" s="11" t="s">
        <v>24</v>
      </c>
      <c r="M447" s="7" t="s">
        <v>25</v>
      </c>
      <c r="N447" s="11" t="s">
        <v>26</v>
      </c>
      <c r="O447" s="11" t="s">
        <v>27</v>
      </c>
      <c r="P447" s="8" t="s">
        <v>28</v>
      </c>
      <c r="Q447" s="9" t="s">
        <v>29</v>
      </c>
      <c r="R447" s="14"/>
      <c r="S447" s="14"/>
      <c r="T447" s="1"/>
      <c r="U447" s="1" t="s">
        <v>14</v>
      </c>
      <c r="V447" s="1" t="s">
        <v>15</v>
      </c>
      <c r="W447" s="1" t="s">
        <v>16</v>
      </c>
      <c r="X447" s="1" t="s">
        <v>17</v>
      </c>
      <c r="Y447" s="1" t="s">
        <v>18</v>
      </c>
      <c r="Z447" s="11" t="s">
        <v>19</v>
      </c>
      <c r="AA447" s="11" t="s">
        <v>20</v>
      </c>
      <c r="AB447" s="12" t="s">
        <v>21</v>
      </c>
      <c r="AC447" s="13" t="s">
        <v>8</v>
      </c>
      <c r="AD447" s="11" t="s">
        <v>22</v>
      </c>
      <c r="AE447" s="11" t="s">
        <v>23</v>
      </c>
      <c r="AF447" s="11" t="s">
        <v>24</v>
      </c>
      <c r="AG447" s="7" t="s">
        <v>25</v>
      </c>
      <c r="AH447" s="11" t="s">
        <v>26</v>
      </c>
      <c r="AI447" s="11" t="s">
        <v>27</v>
      </c>
      <c r="AJ447" s="8" t="s">
        <v>28</v>
      </c>
      <c r="AK447" s="9" t="s">
        <v>29</v>
      </c>
      <c r="AL447" s="14"/>
      <c r="AM447" s="14"/>
      <c r="AN447" s="1"/>
      <c r="AO447" s="1" t="s">
        <v>14</v>
      </c>
      <c r="AP447" s="1" t="s">
        <v>15</v>
      </c>
      <c r="AQ447" s="1" t="s">
        <v>16</v>
      </c>
      <c r="AR447" s="1" t="s">
        <v>17</v>
      </c>
      <c r="AS447" s="1" t="s">
        <v>18</v>
      </c>
      <c r="AT447" s="11" t="s">
        <v>19</v>
      </c>
      <c r="AU447" s="11" t="s">
        <v>20</v>
      </c>
      <c r="AV447" s="12" t="s">
        <v>21</v>
      </c>
      <c r="AW447" s="13" t="s">
        <v>8</v>
      </c>
      <c r="AX447" s="11" t="s">
        <v>22</v>
      </c>
      <c r="AY447" s="11" t="s">
        <v>23</v>
      </c>
      <c r="AZ447" s="11" t="s">
        <v>24</v>
      </c>
      <c r="BA447" s="7" t="s">
        <v>25</v>
      </c>
      <c r="BB447" s="11" t="s">
        <v>26</v>
      </c>
      <c r="BC447" s="11" t="s">
        <v>27</v>
      </c>
      <c r="BD447" s="8" t="s">
        <v>28</v>
      </c>
      <c r="BE447" s="9" t="s">
        <v>29</v>
      </c>
      <c r="BF447" s="14"/>
      <c r="BG447" s="14"/>
      <c r="BH447" s="1"/>
      <c r="BI447" s="1" t="s">
        <v>14</v>
      </c>
      <c r="BJ447" s="1" t="s">
        <v>15</v>
      </c>
      <c r="BK447" s="1" t="s">
        <v>16</v>
      </c>
      <c r="BL447" s="1" t="s">
        <v>17</v>
      </c>
      <c r="BM447" s="1" t="s">
        <v>18</v>
      </c>
      <c r="BN447" s="11" t="s">
        <v>19</v>
      </c>
      <c r="BO447" s="11" t="s">
        <v>20</v>
      </c>
      <c r="BP447" s="12" t="s">
        <v>21</v>
      </c>
      <c r="BQ447" s="13" t="s">
        <v>8</v>
      </c>
      <c r="BR447" s="11" t="s">
        <v>22</v>
      </c>
      <c r="BS447" s="11" t="s">
        <v>23</v>
      </c>
      <c r="BT447" s="11" t="s">
        <v>24</v>
      </c>
      <c r="BU447" s="7" t="s">
        <v>25</v>
      </c>
      <c r="BV447" s="11" t="s">
        <v>26</v>
      </c>
      <c r="BW447" s="11" t="s">
        <v>27</v>
      </c>
      <c r="BX447" s="8" t="s">
        <v>28</v>
      </c>
      <c r="BY447" s="9" t="s">
        <v>29</v>
      </c>
      <c r="BZ447" s="14"/>
      <c r="CA447" s="14"/>
      <c r="CB447" s="1"/>
      <c r="CC447" s="1" t="s">
        <v>14</v>
      </c>
      <c r="CD447" s="1" t="s">
        <v>15</v>
      </c>
      <c r="CE447" s="1" t="s">
        <v>16</v>
      </c>
      <c r="CF447" s="1" t="s">
        <v>17</v>
      </c>
      <c r="CG447" s="1" t="s">
        <v>18</v>
      </c>
      <c r="CH447" s="11" t="s">
        <v>19</v>
      </c>
      <c r="CI447" s="11" t="s">
        <v>20</v>
      </c>
      <c r="CJ447" s="12" t="s">
        <v>21</v>
      </c>
      <c r="CK447" s="13" t="s">
        <v>8</v>
      </c>
      <c r="CL447" s="11" t="s">
        <v>22</v>
      </c>
      <c r="CM447" s="11" t="s">
        <v>23</v>
      </c>
      <c r="CN447" s="11" t="s">
        <v>24</v>
      </c>
      <c r="CO447" s="7" t="s">
        <v>25</v>
      </c>
      <c r="CP447" s="11" t="s">
        <v>26</v>
      </c>
      <c r="CQ447" s="11" t="s">
        <v>27</v>
      </c>
      <c r="CR447" s="8" t="s">
        <v>28</v>
      </c>
      <c r="CS447" s="9" t="s">
        <v>29</v>
      </c>
      <c r="CT447" s="14"/>
      <c r="CU447" s="14"/>
      <c r="CV447" s="1"/>
      <c r="CW447" s="1" t="s">
        <v>14</v>
      </c>
      <c r="CX447" s="1" t="s">
        <v>15</v>
      </c>
      <c r="CY447" s="1" t="s">
        <v>16</v>
      </c>
      <c r="CZ447" s="1" t="s">
        <v>17</v>
      </c>
      <c r="DA447" s="1" t="s">
        <v>18</v>
      </c>
      <c r="DB447" s="11" t="s">
        <v>19</v>
      </c>
      <c r="DC447" s="11" t="s">
        <v>20</v>
      </c>
      <c r="DD447" s="12" t="s">
        <v>21</v>
      </c>
      <c r="DE447" s="13" t="s">
        <v>8</v>
      </c>
      <c r="DF447" s="11" t="s">
        <v>22</v>
      </c>
      <c r="DG447" s="11" t="s">
        <v>23</v>
      </c>
      <c r="DH447" s="11" t="s">
        <v>24</v>
      </c>
      <c r="DI447" s="7" t="s">
        <v>25</v>
      </c>
      <c r="DJ447" s="11" t="s">
        <v>26</v>
      </c>
      <c r="DK447" s="11" t="s">
        <v>27</v>
      </c>
      <c r="DL447" s="8" t="s">
        <v>28</v>
      </c>
      <c r="DM447" s="9" t="s">
        <v>29</v>
      </c>
      <c r="DN447" s="14"/>
      <c r="DO447" s="14"/>
      <c r="DP447" s="1"/>
      <c r="DQ447" s="1" t="s">
        <v>14</v>
      </c>
      <c r="DR447" s="1" t="s">
        <v>15</v>
      </c>
      <c r="DS447" s="1" t="s">
        <v>16</v>
      </c>
      <c r="DT447" s="1" t="s">
        <v>17</v>
      </c>
      <c r="DU447" s="1" t="s">
        <v>18</v>
      </c>
      <c r="DV447" s="11" t="s">
        <v>19</v>
      </c>
      <c r="DW447" s="11" t="s">
        <v>20</v>
      </c>
      <c r="DX447" s="12" t="s">
        <v>21</v>
      </c>
      <c r="DY447" s="13" t="s">
        <v>8</v>
      </c>
      <c r="DZ447" s="11" t="s">
        <v>22</v>
      </c>
      <c r="EA447" s="11" t="s">
        <v>23</v>
      </c>
      <c r="EB447" s="11" t="s">
        <v>24</v>
      </c>
      <c r="EC447" s="7" t="s">
        <v>25</v>
      </c>
      <c r="ED447" s="11" t="s">
        <v>26</v>
      </c>
      <c r="EE447" s="11" t="s">
        <v>27</v>
      </c>
      <c r="EF447" s="8" t="s">
        <v>28</v>
      </c>
      <c r="EG447" s="9" t="s">
        <v>29</v>
      </c>
      <c r="EH447" s="14"/>
      <c r="EI447" s="14"/>
    </row>
    <row r="448" s="1" customFormat="1" customHeight="1" spans="1:139">
      <c r="A448" s="15">
        <f>M457</f>
        <v>1953424.61094875</v>
      </c>
      <c r="B448" s="15">
        <f>T466+T475</f>
        <v>941523.141852728</v>
      </c>
      <c r="C448" s="15">
        <f>M489</f>
        <v>762941.581096747</v>
      </c>
      <c r="D448" s="15">
        <f>M499</f>
        <v>495454.272080467</v>
      </c>
      <c r="E448" s="15">
        <v>18</v>
      </c>
      <c r="F448" s="11">
        <v>2465</v>
      </c>
      <c r="G448" s="11">
        <v>1.286</v>
      </c>
      <c r="H448" s="12">
        <v>1.35</v>
      </c>
      <c r="I448" s="13">
        <f t="shared" ref="I448:I456" si="892">F448*G448*H448</f>
        <v>4279.4865</v>
      </c>
      <c r="J448" s="11">
        <v>3</v>
      </c>
      <c r="K448" s="11">
        <v>680</v>
      </c>
      <c r="L448" s="11">
        <v>1.93</v>
      </c>
      <c r="M448" s="16">
        <f t="shared" ref="M448:M456" si="893">1+6*K448/(K448+2000)+L448</f>
        <v>4.45238805970149</v>
      </c>
      <c r="N448" s="11">
        <v>0.98</v>
      </c>
      <c r="O448" s="11">
        <v>2.3</v>
      </c>
      <c r="P448" s="8">
        <f t="shared" ref="P448:P456" si="894">1+N448*O448</f>
        <v>3.254</v>
      </c>
      <c r="Q448" s="9">
        <v>1.275</v>
      </c>
      <c r="R448" s="17">
        <v>1</v>
      </c>
      <c r="S448" s="18">
        <f t="shared" ref="S448:S456" si="895">I448*J448*Q448*P448*M448*R448</f>
        <v>237155.749624109</v>
      </c>
      <c r="U448" s="15">
        <f>AG457</f>
        <v>1953424.61094875</v>
      </c>
      <c r="V448" s="15">
        <f>AN466+AN475</f>
        <v>1125109.24774382</v>
      </c>
      <c r="W448" s="15">
        <f>AG489</f>
        <v>762941.581096747</v>
      </c>
      <c r="X448" s="15">
        <f>AG499</f>
        <v>703315.347168357</v>
      </c>
      <c r="Y448" s="15">
        <v>18</v>
      </c>
      <c r="Z448" s="11">
        <v>2465</v>
      </c>
      <c r="AA448" s="11">
        <v>1.286</v>
      </c>
      <c r="AB448" s="12">
        <v>1.35</v>
      </c>
      <c r="AC448" s="13">
        <f t="shared" ref="AC448:AC456" si="896">Z448*AA448*AB448</f>
        <v>4279.4865</v>
      </c>
      <c r="AD448" s="11">
        <v>3</v>
      </c>
      <c r="AE448" s="11">
        <v>680</v>
      </c>
      <c r="AF448" s="11">
        <v>1.93</v>
      </c>
      <c r="AG448" s="16">
        <f t="shared" ref="AG448:AG456" si="897">1+6*AE448/(AE448+2000)+AF448</f>
        <v>4.45238805970149</v>
      </c>
      <c r="AH448" s="11">
        <v>0.98</v>
      </c>
      <c r="AI448" s="11">
        <v>2.3</v>
      </c>
      <c r="AJ448" s="8">
        <f t="shared" ref="AJ448:AJ456" si="898">1+AH448*AI448</f>
        <v>3.254</v>
      </c>
      <c r="AK448" s="9">
        <v>1.275</v>
      </c>
      <c r="AL448" s="17">
        <v>1</v>
      </c>
      <c r="AM448" s="18">
        <f t="shared" ref="AM448:AM456" si="899">AC448*AD448*AK448*AJ448*AG448*AL448</f>
        <v>237155.749624109</v>
      </c>
      <c r="AO448" s="15">
        <f>BA457</f>
        <v>1982725.98011299</v>
      </c>
      <c r="AP448" s="15">
        <f>BH466+BH475</f>
        <v>976026.92564492</v>
      </c>
      <c r="AQ448" s="15">
        <f>BA489</f>
        <v>774385.704813199</v>
      </c>
      <c r="AR448" s="15">
        <f>BA499</f>
        <v>752392.83647599</v>
      </c>
      <c r="AS448" s="15">
        <v>18</v>
      </c>
      <c r="AT448" s="11">
        <v>2465</v>
      </c>
      <c r="AU448" s="11">
        <v>1.286</v>
      </c>
      <c r="AV448" s="12">
        <v>1.35</v>
      </c>
      <c r="AW448" s="13">
        <f t="shared" ref="AW448:AW456" si="900">AT448*AU448*AV448</f>
        <v>4279.4865</v>
      </c>
      <c r="AX448" s="11">
        <v>3</v>
      </c>
      <c r="AY448" s="11">
        <v>680</v>
      </c>
      <c r="AZ448" s="11">
        <v>1.93</v>
      </c>
      <c r="BA448" s="16">
        <f t="shared" ref="BA448:BA456" si="901">1+6*AY448/(AY448+2000)+AZ448</f>
        <v>4.45238805970149</v>
      </c>
      <c r="BB448" s="11">
        <v>0.98</v>
      </c>
      <c r="BC448" s="11">
        <v>2.3</v>
      </c>
      <c r="BD448" s="8">
        <f t="shared" ref="BD448:BD456" si="902">1+BB448*BC448</f>
        <v>3.254</v>
      </c>
      <c r="BE448" s="9">
        <v>1.275</v>
      </c>
      <c r="BF448" s="17">
        <v>1.015</v>
      </c>
      <c r="BG448" s="18">
        <f t="shared" ref="BG448:BG456" si="903">AW448*AX448*BE448*BD448*BA448*BF448</f>
        <v>240713.08586847</v>
      </c>
      <c r="BI448" s="15">
        <f>BU457</f>
        <v>1982725.98011299</v>
      </c>
      <c r="BJ448" s="15">
        <f>CB466+CB475</f>
        <v>1158231.91406018</v>
      </c>
      <c r="BK448" s="15">
        <f>BU489</f>
        <v>774385.704813199</v>
      </c>
      <c r="BL448" s="15">
        <f>BU499</f>
        <v>1061197.41412696</v>
      </c>
      <c r="BM448" s="15">
        <v>18</v>
      </c>
      <c r="BN448" s="11">
        <v>2465</v>
      </c>
      <c r="BO448" s="11">
        <v>1.286</v>
      </c>
      <c r="BP448" s="12">
        <v>1.35</v>
      </c>
      <c r="BQ448" s="13">
        <f t="shared" ref="BQ448:BQ456" si="904">BN448*BO448*BP448</f>
        <v>4279.4865</v>
      </c>
      <c r="BR448" s="11">
        <v>3</v>
      </c>
      <c r="BS448" s="11">
        <v>680</v>
      </c>
      <c r="BT448" s="11">
        <v>1.93</v>
      </c>
      <c r="BU448" s="16">
        <f t="shared" ref="BU448:BU456" si="905">1+6*BS448/(BS448+2000)+BT448</f>
        <v>4.45238805970149</v>
      </c>
      <c r="BV448" s="11">
        <v>0.98</v>
      </c>
      <c r="BW448" s="11">
        <v>2.3</v>
      </c>
      <c r="BX448" s="8">
        <f t="shared" ref="BX448:BX456" si="906">1+BV448*BW448</f>
        <v>3.254</v>
      </c>
      <c r="BY448" s="9">
        <v>1.275</v>
      </c>
      <c r="BZ448" s="17">
        <v>1.015</v>
      </c>
      <c r="CA448" s="18">
        <f t="shared" ref="CA448:CA456" si="907">BQ448*BR448*BY448*BX448*BU448*BZ448</f>
        <v>240713.08586847</v>
      </c>
      <c r="CC448" s="15">
        <f>CO457</f>
        <v>2487470.29550917</v>
      </c>
      <c r="CD448" s="15">
        <f>CV466+CV475</f>
        <v>1043339.12741354</v>
      </c>
      <c r="CE448" s="15">
        <f>CO489</f>
        <v>827791.615489971</v>
      </c>
      <c r="CF448" s="15">
        <f>CO499</f>
        <v>1117393.20197005</v>
      </c>
      <c r="CG448" s="15">
        <v>18</v>
      </c>
      <c r="CH448" s="11">
        <f t="shared" ref="CH448:CH456" si="908">2465+428</f>
        <v>2893</v>
      </c>
      <c r="CI448" s="11">
        <v>1.286</v>
      </c>
      <c r="CJ448" s="12">
        <v>1.35</v>
      </c>
      <c r="CK448" s="13">
        <f t="shared" ref="CK448:CK456" si="909">CH448*CI448*CJ448</f>
        <v>5022.5373</v>
      </c>
      <c r="CL448" s="11">
        <v>3</v>
      </c>
      <c r="CM448" s="11">
        <v>680</v>
      </c>
      <c r="CN448" s="11">
        <v>1.93</v>
      </c>
      <c r="CO448" s="16">
        <f t="shared" ref="CO448:CO456" si="910">1+6*CM448/(CM448+2000)+CN448</f>
        <v>4.45238805970149</v>
      </c>
      <c r="CP448" s="11">
        <v>0.98</v>
      </c>
      <c r="CQ448" s="11">
        <v>2.3</v>
      </c>
      <c r="CR448" s="8">
        <f t="shared" ref="CR448:CR456" si="911">1+CP448*CQ448</f>
        <v>3.254</v>
      </c>
      <c r="CS448" s="9">
        <v>1.275</v>
      </c>
      <c r="CT448" s="17">
        <v>1.085</v>
      </c>
      <c r="CU448" s="18">
        <f t="shared" ref="CU448:CU456" si="912">CK448*CL448*CS448*CR448*CO448*CT448</f>
        <v>301991.630131385</v>
      </c>
      <c r="CW448" s="15">
        <f>DI457</f>
        <v>2497788.18128384</v>
      </c>
      <c r="CX448" s="15">
        <f>DP466+DP475</f>
        <v>1238109.97709881</v>
      </c>
      <c r="CY448" s="15">
        <f>DI489</f>
        <v>827791.615489971</v>
      </c>
      <c r="CZ448" s="15">
        <f>DI499</f>
        <v>1568833.61625962</v>
      </c>
      <c r="DA448" s="15">
        <v>18</v>
      </c>
      <c r="DB448" s="11">
        <f t="shared" ref="DB448:DB456" si="913">2465+440</f>
        <v>2905</v>
      </c>
      <c r="DC448" s="11">
        <v>1.286</v>
      </c>
      <c r="DD448" s="12">
        <v>1.35</v>
      </c>
      <c r="DE448" s="13">
        <f t="shared" ref="DE448:DE456" si="914">DB448*DC448*DD448</f>
        <v>5043.3705</v>
      </c>
      <c r="DF448" s="11">
        <v>3</v>
      </c>
      <c r="DG448" s="11">
        <v>680</v>
      </c>
      <c r="DH448" s="11">
        <v>1.93</v>
      </c>
      <c r="DI448" s="16">
        <f t="shared" ref="DI448:DI456" si="915">1+6*DG448/(DG448+2000)+DH448</f>
        <v>4.45238805970149</v>
      </c>
      <c r="DJ448" s="11">
        <v>0.98</v>
      </c>
      <c r="DK448" s="11">
        <v>2.3</v>
      </c>
      <c r="DL448" s="8">
        <f t="shared" ref="DL448:DL456" si="916">1+DJ448*DK448</f>
        <v>3.254</v>
      </c>
      <c r="DM448" s="9">
        <v>1.275</v>
      </c>
      <c r="DN448" s="17">
        <v>1.085</v>
      </c>
      <c r="DO448" s="18">
        <f t="shared" ref="DO448:DO456" si="917">DE448*DF448*DM448*DL448*DI448*DN448</f>
        <v>303244.274293699</v>
      </c>
      <c r="DQ448" s="15">
        <f>EC457</f>
        <v>3570971.80073173</v>
      </c>
      <c r="DR448" s="15">
        <f>EJ466+EJ475</f>
        <v>1714074.73225725</v>
      </c>
      <c r="DS448" s="15">
        <f>EC489</f>
        <v>1183391.65686824</v>
      </c>
      <c r="DT448" s="15">
        <f>EC499</f>
        <v>2880305.50449357</v>
      </c>
      <c r="DU448" s="15">
        <v>18</v>
      </c>
      <c r="DV448" s="11">
        <f t="shared" ref="DV448:DV456" si="918">2465+499</f>
        <v>2964</v>
      </c>
      <c r="DW448" s="11">
        <v>1.286</v>
      </c>
      <c r="DX448" s="12">
        <v>1.35</v>
      </c>
      <c r="DY448" s="13">
        <f t="shared" ref="DY448:DY456" si="919">DV448*DW448*DX448</f>
        <v>5145.8004</v>
      </c>
      <c r="DZ448" s="11">
        <v>3</v>
      </c>
      <c r="EA448" s="11">
        <v>680</v>
      </c>
      <c r="EB448" s="11">
        <v>2.02</v>
      </c>
      <c r="EC448" s="16">
        <f t="shared" ref="EC448:EC456" si="920">1+6*EA448/(EA448+2000)+EB448</f>
        <v>4.54238805970149</v>
      </c>
      <c r="ED448" s="11">
        <v>0.98</v>
      </c>
      <c r="EE448" s="11">
        <v>3.1</v>
      </c>
      <c r="EF448" s="8">
        <f t="shared" ref="EF448:EF456" si="921">1+ED448*EE448</f>
        <v>4.038</v>
      </c>
      <c r="EG448" s="9">
        <v>1.275</v>
      </c>
      <c r="EH448" s="17">
        <v>1.2</v>
      </c>
      <c r="EI448" s="18">
        <f t="shared" ref="EI448:EI456" si="922">DY448*DZ448*EG448*EF448*EC448*EH448</f>
        <v>433227.653180872</v>
      </c>
    </row>
    <row r="449" s="1" customFormat="1" customHeight="1" spans="1:140">
      <c r="A449" s="1" t="s">
        <v>30</v>
      </c>
      <c r="B449" s="1" t="s">
        <v>31</v>
      </c>
      <c r="C449" s="1" t="s">
        <v>32</v>
      </c>
      <c r="D449" s="1" t="s">
        <v>12</v>
      </c>
      <c r="E449" s="1"/>
      <c r="F449" s="11">
        <v>2465</v>
      </c>
      <c r="G449" s="11">
        <v>1.871</v>
      </c>
      <c r="H449" s="12">
        <v>1.35</v>
      </c>
      <c r="I449" s="13">
        <f t="shared" si="892"/>
        <v>6226.22025</v>
      </c>
      <c r="J449" s="11">
        <v>3</v>
      </c>
      <c r="K449" s="11">
        <v>680</v>
      </c>
      <c r="L449" s="11">
        <v>1.93</v>
      </c>
      <c r="M449" s="16">
        <f t="shared" si="893"/>
        <v>4.45238805970149</v>
      </c>
      <c r="N449" s="11">
        <v>0.98</v>
      </c>
      <c r="O449" s="11">
        <v>2.3</v>
      </c>
      <c r="P449" s="8">
        <f t="shared" si="894"/>
        <v>3.254</v>
      </c>
      <c r="Q449" s="9">
        <v>1.275</v>
      </c>
      <c r="R449" s="17">
        <v>1</v>
      </c>
      <c r="S449" s="18">
        <f t="shared" si="895"/>
        <v>345037.641949228</v>
      </c>
      <c r="U449" s="1" t="s">
        <v>30</v>
      </c>
      <c r="V449" s="1" t="s">
        <v>31</v>
      </c>
      <c r="W449" s="1" t="s">
        <v>32</v>
      </c>
      <c r="X449" s="1" t="s">
        <v>12</v>
      </c>
      <c r="Y449" s="1"/>
      <c r="Z449" s="11">
        <v>2465</v>
      </c>
      <c r="AA449" s="11">
        <v>1.871</v>
      </c>
      <c r="AB449" s="12">
        <v>1.35</v>
      </c>
      <c r="AC449" s="13">
        <f t="shared" si="896"/>
        <v>6226.22025</v>
      </c>
      <c r="AD449" s="11">
        <v>3</v>
      </c>
      <c r="AE449" s="11">
        <v>680</v>
      </c>
      <c r="AF449" s="11">
        <v>1.93</v>
      </c>
      <c r="AG449" s="16">
        <f t="shared" si="897"/>
        <v>4.45238805970149</v>
      </c>
      <c r="AH449" s="11">
        <v>0.98</v>
      </c>
      <c r="AI449" s="11">
        <v>2.3</v>
      </c>
      <c r="AJ449" s="8">
        <f t="shared" si="898"/>
        <v>3.254</v>
      </c>
      <c r="AK449" s="9">
        <v>1.275</v>
      </c>
      <c r="AL449" s="17">
        <v>1</v>
      </c>
      <c r="AM449" s="18">
        <f t="shared" si="899"/>
        <v>345037.641949228</v>
      </c>
      <c r="AO449" s="1" t="s">
        <v>30</v>
      </c>
      <c r="AP449" s="1" t="s">
        <v>31</v>
      </c>
      <c r="AQ449" s="1" t="s">
        <v>32</v>
      </c>
      <c r="AR449" s="1" t="s">
        <v>12</v>
      </c>
      <c r="AS449" s="1"/>
      <c r="AT449" s="11">
        <v>2465</v>
      </c>
      <c r="AU449" s="11">
        <v>1.871</v>
      </c>
      <c r="AV449" s="12">
        <v>1.35</v>
      </c>
      <c r="AW449" s="13">
        <f t="shared" si="900"/>
        <v>6226.22025</v>
      </c>
      <c r="AX449" s="11">
        <v>3</v>
      </c>
      <c r="AY449" s="11">
        <v>680</v>
      </c>
      <c r="AZ449" s="11">
        <v>1.93</v>
      </c>
      <c r="BA449" s="16">
        <f t="shared" si="901"/>
        <v>4.45238805970149</v>
      </c>
      <c r="BB449" s="11">
        <v>0.98</v>
      </c>
      <c r="BC449" s="11">
        <v>2.3</v>
      </c>
      <c r="BD449" s="8">
        <f t="shared" si="902"/>
        <v>3.254</v>
      </c>
      <c r="BE449" s="9">
        <v>1.275</v>
      </c>
      <c r="BF449" s="17">
        <v>1.015</v>
      </c>
      <c r="BG449" s="18">
        <f t="shared" si="903"/>
        <v>350213.206578467</v>
      </c>
      <c r="BI449" s="1" t="s">
        <v>30</v>
      </c>
      <c r="BJ449" s="1" t="s">
        <v>31</v>
      </c>
      <c r="BK449" s="1" t="s">
        <v>32</v>
      </c>
      <c r="BL449" s="1" t="s">
        <v>12</v>
      </c>
      <c r="BM449" s="1"/>
      <c r="BN449" s="11">
        <v>2465</v>
      </c>
      <c r="BO449" s="11">
        <v>1.871</v>
      </c>
      <c r="BP449" s="12">
        <v>1.35</v>
      </c>
      <c r="BQ449" s="13">
        <f t="shared" si="904"/>
        <v>6226.22025</v>
      </c>
      <c r="BR449" s="11">
        <v>3</v>
      </c>
      <c r="BS449" s="11">
        <v>680</v>
      </c>
      <c r="BT449" s="11">
        <v>1.93</v>
      </c>
      <c r="BU449" s="16">
        <f t="shared" si="905"/>
        <v>4.45238805970149</v>
      </c>
      <c r="BV449" s="11">
        <v>0.98</v>
      </c>
      <c r="BW449" s="11">
        <v>2.3</v>
      </c>
      <c r="BX449" s="8">
        <f t="shared" si="906"/>
        <v>3.254</v>
      </c>
      <c r="BY449" s="9">
        <v>1.275</v>
      </c>
      <c r="BZ449" s="17">
        <v>1.015</v>
      </c>
      <c r="CA449" s="18">
        <f t="shared" si="907"/>
        <v>350213.206578467</v>
      </c>
      <c r="CC449" s="1" t="s">
        <v>30</v>
      </c>
      <c r="CD449" s="1" t="s">
        <v>31</v>
      </c>
      <c r="CE449" s="1" t="s">
        <v>32</v>
      </c>
      <c r="CF449" s="1" t="s">
        <v>12</v>
      </c>
      <c r="CG449" s="1"/>
      <c r="CH449" s="11">
        <f t="shared" si="908"/>
        <v>2893</v>
      </c>
      <c r="CI449" s="11">
        <v>1.871</v>
      </c>
      <c r="CJ449" s="12">
        <v>1.35</v>
      </c>
      <c r="CK449" s="13">
        <f t="shared" si="909"/>
        <v>7307.28405</v>
      </c>
      <c r="CL449" s="11">
        <v>3</v>
      </c>
      <c r="CM449" s="11">
        <v>680</v>
      </c>
      <c r="CN449" s="11">
        <v>1.93</v>
      </c>
      <c r="CO449" s="16">
        <f t="shared" si="910"/>
        <v>4.45238805970149</v>
      </c>
      <c r="CP449" s="11">
        <v>0.98</v>
      </c>
      <c r="CQ449" s="11">
        <v>2.3</v>
      </c>
      <c r="CR449" s="8">
        <f t="shared" si="911"/>
        <v>3.254</v>
      </c>
      <c r="CS449" s="9">
        <v>1.275</v>
      </c>
      <c r="CT449" s="17">
        <v>1.085</v>
      </c>
      <c r="CU449" s="18">
        <f t="shared" si="912"/>
        <v>439367.293915879</v>
      </c>
      <c r="CW449" s="1" t="s">
        <v>30</v>
      </c>
      <c r="CX449" s="1" t="s">
        <v>31</v>
      </c>
      <c r="CY449" s="1" t="s">
        <v>32</v>
      </c>
      <c r="CZ449" s="1" t="s">
        <v>12</v>
      </c>
      <c r="DA449" s="1"/>
      <c r="DB449" s="11">
        <f t="shared" si="913"/>
        <v>2905</v>
      </c>
      <c r="DC449" s="11">
        <v>1.871</v>
      </c>
      <c r="DD449" s="12">
        <v>1.35</v>
      </c>
      <c r="DE449" s="13">
        <f t="shared" si="914"/>
        <v>7337.59425</v>
      </c>
      <c r="DF449" s="11">
        <v>3</v>
      </c>
      <c r="DG449" s="11">
        <v>680</v>
      </c>
      <c r="DH449" s="11">
        <v>1.93</v>
      </c>
      <c r="DI449" s="16">
        <f t="shared" si="915"/>
        <v>4.45238805970149</v>
      </c>
      <c r="DJ449" s="11">
        <v>0.98</v>
      </c>
      <c r="DK449" s="11">
        <v>2.3</v>
      </c>
      <c r="DL449" s="8">
        <f t="shared" si="916"/>
        <v>3.254</v>
      </c>
      <c r="DM449" s="9">
        <v>1.275</v>
      </c>
      <c r="DN449" s="17">
        <v>1.085</v>
      </c>
      <c r="DO449" s="18">
        <f t="shared" si="917"/>
        <v>441189.764543944</v>
      </c>
      <c r="DQ449" s="1" t="s">
        <v>30</v>
      </c>
      <c r="DR449" s="1" t="s">
        <v>31</v>
      </c>
      <c r="DS449" s="1" t="s">
        <v>32</v>
      </c>
      <c r="DT449" s="1" t="s">
        <v>12</v>
      </c>
      <c r="DU449" s="1"/>
      <c r="DV449" s="11">
        <f t="shared" si="918"/>
        <v>2964</v>
      </c>
      <c r="DW449" s="11">
        <v>1.871</v>
      </c>
      <c r="DX449" s="12">
        <v>1.35</v>
      </c>
      <c r="DY449" s="13">
        <f t="shared" si="919"/>
        <v>7486.6194</v>
      </c>
      <c r="DZ449" s="11">
        <v>3</v>
      </c>
      <c r="EA449" s="11">
        <v>680</v>
      </c>
      <c r="EB449" s="11">
        <v>2.02</v>
      </c>
      <c r="EC449" s="16">
        <f t="shared" si="920"/>
        <v>4.54238805970149</v>
      </c>
      <c r="ED449" s="11">
        <v>0.98</v>
      </c>
      <c r="EE449" s="11">
        <v>3.1</v>
      </c>
      <c r="EF449" s="8">
        <f t="shared" si="921"/>
        <v>4.038</v>
      </c>
      <c r="EG449" s="9">
        <v>1.275</v>
      </c>
      <c r="EH449" s="17">
        <v>1.2</v>
      </c>
      <c r="EI449" s="18">
        <f t="shared" si="922"/>
        <v>630302.440980879</v>
      </c>
    </row>
    <row r="450" s="1" customFormat="1" customHeight="1" spans="1:140">
      <c r="A450" s="15">
        <f>M519</f>
        <v>101553.2684325</v>
      </c>
      <c r="B450" s="15">
        <f>M536</f>
        <v>125705.6663261</v>
      </c>
      <c r="C450" s="1">
        <f>M552</f>
        <v>91641.79763424</v>
      </c>
      <c r="D450" s="1">
        <v>1</v>
      </c>
      <c r="E450" s="1"/>
      <c r="F450" s="11">
        <v>2465</v>
      </c>
      <c r="G450" s="11">
        <v>1.286</v>
      </c>
      <c r="H450" s="12">
        <v>1.35</v>
      </c>
      <c r="I450" s="13">
        <f t="shared" si="892"/>
        <v>4279.4865</v>
      </c>
      <c r="J450" s="11">
        <v>3</v>
      </c>
      <c r="K450" s="11">
        <v>680</v>
      </c>
      <c r="L450" s="11">
        <v>1.93</v>
      </c>
      <c r="M450" s="16">
        <f t="shared" si="893"/>
        <v>4.45238805970149</v>
      </c>
      <c r="N450" s="11">
        <v>0.98</v>
      </c>
      <c r="O450" s="11">
        <v>2.3</v>
      </c>
      <c r="P450" s="8">
        <f t="shared" si="894"/>
        <v>3.254</v>
      </c>
      <c r="Q450" s="9">
        <v>1.275</v>
      </c>
      <c r="R450" s="17">
        <v>1</v>
      </c>
      <c r="S450" s="18">
        <f t="shared" si="895"/>
        <v>237155.749624109</v>
      </c>
      <c r="U450" s="15">
        <f>AG519</f>
        <v>101553.2684325</v>
      </c>
      <c r="V450" s="15">
        <f>AG536</f>
        <v>125705.6663261</v>
      </c>
      <c r="W450" s="1">
        <f>AG552</f>
        <v>110487.839616</v>
      </c>
      <c r="X450" s="1">
        <v>1</v>
      </c>
      <c r="Y450" s="1"/>
      <c r="Z450" s="11">
        <v>2465</v>
      </c>
      <c r="AA450" s="11">
        <v>1.286</v>
      </c>
      <c r="AB450" s="12">
        <v>1.35</v>
      </c>
      <c r="AC450" s="13">
        <f t="shared" si="896"/>
        <v>4279.4865</v>
      </c>
      <c r="AD450" s="11">
        <v>3</v>
      </c>
      <c r="AE450" s="11">
        <v>680</v>
      </c>
      <c r="AF450" s="11">
        <v>1.93</v>
      </c>
      <c r="AG450" s="16">
        <f t="shared" si="897"/>
        <v>4.45238805970149</v>
      </c>
      <c r="AH450" s="11">
        <v>0.98</v>
      </c>
      <c r="AI450" s="11">
        <v>2.3</v>
      </c>
      <c r="AJ450" s="8">
        <f t="shared" si="898"/>
        <v>3.254</v>
      </c>
      <c r="AK450" s="9">
        <v>1.275</v>
      </c>
      <c r="AL450" s="17">
        <v>1</v>
      </c>
      <c r="AM450" s="18">
        <f t="shared" si="899"/>
        <v>237155.749624109</v>
      </c>
      <c r="AO450" s="15">
        <f>BA519</f>
        <v>101553.2684325</v>
      </c>
      <c r="AP450" s="15">
        <f>BA536</f>
        <v>125705.6663261</v>
      </c>
      <c r="AQ450" s="1">
        <f>BA552</f>
        <v>100474.9271892</v>
      </c>
      <c r="AR450" s="1">
        <v>1</v>
      </c>
      <c r="AS450" s="1"/>
      <c r="AT450" s="11">
        <v>2465</v>
      </c>
      <c r="AU450" s="11">
        <v>1.286</v>
      </c>
      <c r="AV450" s="12">
        <v>1.35</v>
      </c>
      <c r="AW450" s="13">
        <f t="shared" si="900"/>
        <v>4279.4865</v>
      </c>
      <c r="AX450" s="11">
        <v>3</v>
      </c>
      <c r="AY450" s="11">
        <v>680</v>
      </c>
      <c r="AZ450" s="11">
        <v>1.93</v>
      </c>
      <c r="BA450" s="16">
        <f t="shared" si="901"/>
        <v>4.45238805970149</v>
      </c>
      <c r="BB450" s="11">
        <v>0.98</v>
      </c>
      <c r="BC450" s="11">
        <v>2.3</v>
      </c>
      <c r="BD450" s="8">
        <f t="shared" si="902"/>
        <v>3.254</v>
      </c>
      <c r="BE450" s="9">
        <v>1.275</v>
      </c>
      <c r="BF450" s="17">
        <v>1.015</v>
      </c>
      <c r="BG450" s="18">
        <f t="shared" si="903"/>
        <v>240713.08586847</v>
      </c>
      <c r="BI450" s="15">
        <f>BU519</f>
        <v>101553.2684325</v>
      </c>
      <c r="BJ450" s="15">
        <f>BU536</f>
        <v>125705.6663261</v>
      </c>
      <c r="BK450" s="1">
        <f>BU552</f>
        <v>141712.849656</v>
      </c>
      <c r="BL450" s="1">
        <v>1</v>
      </c>
      <c r="BM450" s="1"/>
      <c r="BN450" s="11">
        <v>2465</v>
      </c>
      <c r="BO450" s="11">
        <v>1.286</v>
      </c>
      <c r="BP450" s="12">
        <v>1.35</v>
      </c>
      <c r="BQ450" s="13">
        <f t="shared" si="904"/>
        <v>4279.4865</v>
      </c>
      <c r="BR450" s="11">
        <v>3</v>
      </c>
      <c r="BS450" s="11">
        <v>680</v>
      </c>
      <c r="BT450" s="11">
        <v>1.93</v>
      </c>
      <c r="BU450" s="16">
        <f t="shared" si="905"/>
        <v>4.45238805970149</v>
      </c>
      <c r="BV450" s="11">
        <v>0.98</v>
      </c>
      <c r="BW450" s="11">
        <v>2.3</v>
      </c>
      <c r="BX450" s="8">
        <f t="shared" si="906"/>
        <v>3.254</v>
      </c>
      <c r="BY450" s="9">
        <v>1.275</v>
      </c>
      <c r="BZ450" s="17">
        <v>1.015</v>
      </c>
      <c r="CA450" s="18">
        <f t="shared" si="907"/>
        <v>240713.08586847</v>
      </c>
      <c r="CC450" s="15">
        <f>CO519</f>
        <v>119186.0468865</v>
      </c>
      <c r="CD450" s="15">
        <f>CO536</f>
        <v>125705.6663261</v>
      </c>
      <c r="CE450" s="1">
        <f>CO552</f>
        <v>116478.8190684</v>
      </c>
      <c r="CF450" s="1">
        <v>1</v>
      </c>
      <c r="CG450" s="1"/>
      <c r="CH450" s="11">
        <f t="shared" si="908"/>
        <v>2893</v>
      </c>
      <c r="CI450" s="11">
        <v>1.286</v>
      </c>
      <c r="CJ450" s="12">
        <v>1.35</v>
      </c>
      <c r="CK450" s="13">
        <f t="shared" si="909"/>
        <v>5022.5373</v>
      </c>
      <c r="CL450" s="11">
        <v>3</v>
      </c>
      <c r="CM450" s="11">
        <v>680</v>
      </c>
      <c r="CN450" s="11">
        <v>1.93</v>
      </c>
      <c r="CO450" s="16">
        <f t="shared" si="910"/>
        <v>4.45238805970149</v>
      </c>
      <c r="CP450" s="11">
        <v>0.98</v>
      </c>
      <c r="CQ450" s="11">
        <v>2.3</v>
      </c>
      <c r="CR450" s="8">
        <f t="shared" si="911"/>
        <v>3.254</v>
      </c>
      <c r="CS450" s="9">
        <v>1.275</v>
      </c>
      <c r="CT450" s="17">
        <v>1.085</v>
      </c>
      <c r="CU450" s="18">
        <f t="shared" si="912"/>
        <v>301991.630131385</v>
      </c>
      <c r="CW450" s="15">
        <f>DI519</f>
        <v>119680.4238525</v>
      </c>
      <c r="CX450" s="15">
        <f>DI536</f>
        <v>125705.6663261</v>
      </c>
      <c r="CY450" s="1">
        <f>DI552</f>
        <v>136207.92924</v>
      </c>
      <c r="CZ450" s="1">
        <v>1</v>
      </c>
      <c r="DA450" s="1"/>
      <c r="DB450" s="11">
        <f t="shared" si="913"/>
        <v>2905</v>
      </c>
      <c r="DC450" s="11">
        <v>1.286</v>
      </c>
      <c r="DD450" s="12">
        <v>1.35</v>
      </c>
      <c r="DE450" s="13">
        <f t="shared" si="914"/>
        <v>5043.3705</v>
      </c>
      <c r="DF450" s="11">
        <v>3</v>
      </c>
      <c r="DG450" s="11">
        <v>680</v>
      </c>
      <c r="DH450" s="11">
        <v>1.93</v>
      </c>
      <c r="DI450" s="16">
        <f t="shared" si="915"/>
        <v>4.45238805970149</v>
      </c>
      <c r="DJ450" s="11">
        <v>0.98</v>
      </c>
      <c r="DK450" s="11">
        <v>2.3</v>
      </c>
      <c r="DL450" s="8">
        <f t="shared" si="916"/>
        <v>3.254</v>
      </c>
      <c r="DM450" s="9">
        <v>1.275</v>
      </c>
      <c r="DN450" s="17">
        <v>1.085</v>
      </c>
      <c r="DO450" s="18">
        <f t="shared" si="917"/>
        <v>303244.274293699</v>
      </c>
      <c r="DQ450" s="15">
        <f>EC519</f>
        <v>151531.857594</v>
      </c>
      <c r="DR450" s="15">
        <f>EC536</f>
        <v>158505.7715239</v>
      </c>
      <c r="DS450" s="1">
        <f>EC552</f>
        <v>231632.8102845</v>
      </c>
      <c r="DT450" s="1">
        <v>1</v>
      </c>
      <c r="DU450" s="1"/>
      <c r="DV450" s="11">
        <f t="shared" si="918"/>
        <v>2964</v>
      </c>
      <c r="DW450" s="11">
        <v>1.286</v>
      </c>
      <c r="DX450" s="12">
        <v>1.35</v>
      </c>
      <c r="DY450" s="13">
        <f t="shared" si="919"/>
        <v>5145.8004</v>
      </c>
      <c r="DZ450" s="11">
        <v>3</v>
      </c>
      <c r="EA450" s="11">
        <v>680</v>
      </c>
      <c r="EB450" s="11">
        <v>2.02</v>
      </c>
      <c r="EC450" s="16">
        <f t="shared" si="920"/>
        <v>4.54238805970149</v>
      </c>
      <c r="ED450" s="11">
        <v>0.98</v>
      </c>
      <c r="EE450" s="11">
        <v>3.1</v>
      </c>
      <c r="EF450" s="8">
        <f t="shared" si="921"/>
        <v>4.038</v>
      </c>
      <c r="EG450" s="9">
        <v>1.275</v>
      </c>
      <c r="EH450" s="17">
        <v>1.2</v>
      </c>
      <c r="EI450" s="18">
        <f t="shared" si="922"/>
        <v>433227.653180872</v>
      </c>
    </row>
    <row r="451" s="1" customFormat="1" customHeight="1" spans="1:140">
      <c r="A451" s="19" t="s">
        <v>34</v>
      </c>
      <c r="B451" s="19"/>
      <c r="C451" s="19"/>
      <c r="D451" s="20" t="s">
        <v>35</v>
      </c>
      <c r="E451" s="20"/>
      <c r="F451" s="11">
        <v>2465</v>
      </c>
      <c r="G451" s="11">
        <v>1.871</v>
      </c>
      <c r="H451" s="12">
        <v>1.35</v>
      </c>
      <c r="I451" s="13">
        <f t="shared" si="892"/>
        <v>6226.22025</v>
      </c>
      <c r="J451" s="11">
        <v>3</v>
      </c>
      <c r="K451" s="11">
        <v>680</v>
      </c>
      <c r="L451" s="11">
        <v>1.93</v>
      </c>
      <c r="M451" s="16">
        <f t="shared" si="893"/>
        <v>4.45238805970149</v>
      </c>
      <c r="N451" s="11">
        <v>0.98</v>
      </c>
      <c r="O451" s="11">
        <v>2.3</v>
      </c>
      <c r="P451" s="8">
        <f t="shared" si="894"/>
        <v>3.254</v>
      </c>
      <c r="Q451" s="9">
        <v>1.275</v>
      </c>
      <c r="R451" s="17">
        <v>1</v>
      </c>
      <c r="S451" s="18">
        <f t="shared" si="895"/>
        <v>345037.641949228</v>
      </c>
      <c r="U451" s="19" t="s">
        <v>34</v>
      </c>
      <c r="V451" s="19"/>
      <c r="W451" s="19"/>
      <c r="X451" s="20" t="s">
        <v>35</v>
      </c>
      <c r="Y451" s="20"/>
      <c r="Z451" s="11">
        <v>2465</v>
      </c>
      <c r="AA451" s="11">
        <v>1.871</v>
      </c>
      <c r="AB451" s="12">
        <v>1.35</v>
      </c>
      <c r="AC451" s="13">
        <f t="shared" si="896"/>
        <v>6226.22025</v>
      </c>
      <c r="AD451" s="11">
        <v>3</v>
      </c>
      <c r="AE451" s="11">
        <v>680</v>
      </c>
      <c r="AF451" s="11">
        <v>1.93</v>
      </c>
      <c r="AG451" s="16">
        <f t="shared" si="897"/>
        <v>4.45238805970149</v>
      </c>
      <c r="AH451" s="11">
        <v>0.98</v>
      </c>
      <c r="AI451" s="11">
        <v>2.3</v>
      </c>
      <c r="AJ451" s="8">
        <f t="shared" si="898"/>
        <v>3.254</v>
      </c>
      <c r="AK451" s="9">
        <v>1.275</v>
      </c>
      <c r="AL451" s="17">
        <v>1</v>
      </c>
      <c r="AM451" s="18">
        <f t="shared" si="899"/>
        <v>345037.641949228</v>
      </c>
      <c r="AO451" s="19" t="s">
        <v>34</v>
      </c>
      <c r="AP451" s="19"/>
      <c r="AQ451" s="19"/>
      <c r="AR451" s="20" t="s">
        <v>35</v>
      </c>
      <c r="AS451" s="20"/>
      <c r="AT451" s="11">
        <v>2465</v>
      </c>
      <c r="AU451" s="11">
        <v>1.871</v>
      </c>
      <c r="AV451" s="12">
        <v>1.35</v>
      </c>
      <c r="AW451" s="13">
        <f t="shared" si="900"/>
        <v>6226.22025</v>
      </c>
      <c r="AX451" s="11">
        <v>3</v>
      </c>
      <c r="AY451" s="11">
        <v>680</v>
      </c>
      <c r="AZ451" s="11">
        <v>1.93</v>
      </c>
      <c r="BA451" s="16">
        <f t="shared" si="901"/>
        <v>4.45238805970149</v>
      </c>
      <c r="BB451" s="11">
        <v>0.98</v>
      </c>
      <c r="BC451" s="11">
        <v>2.3</v>
      </c>
      <c r="BD451" s="8">
        <f t="shared" si="902"/>
        <v>3.254</v>
      </c>
      <c r="BE451" s="9">
        <v>1.275</v>
      </c>
      <c r="BF451" s="17">
        <v>1.015</v>
      </c>
      <c r="BG451" s="18">
        <f t="shared" si="903"/>
        <v>350213.206578467</v>
      </c>
      <c r="BI451" s="19" t="s">
        <v>34</v>
      </c>
      <c r="BJ451" s="19"/>
      <c r="BK451" s="19"/>
      <c r="BL451" s="20" t="s">
        <v>35</v>
      </c>
      <c r="BM451" s="20"/>
      <c r="BN451" s="11">
        <v>2465</v>
      </c>
      <c r="BO451" s="11">
        <v>1.871</v>
      </c>
      <c r="BP451" s="12">
        <v>1.35</v>
      </c>
      <c r="BQ451" s="13">
        <f t="shared" si="904"/>
        <v>6226.22025</v>
      </c>
      <c r="BR451" s="11">
        <v>3</v>
      </c>
      <c r="BS451" s="11">
        <v>680</v>
      </c>
      <c r="BT451" s="11">
        <v>1.93</v>
      </c>
      <c r="BU451" s="16">
        <f t="shared" si="905"/>
        <v>4.45238805970149</v>
      </c>
      <c r="BV451" s="11">
        <v>0.98</v>
      </c>
      <c r="BW451" s="11">
        <v>2.3</v>
      </c>
      <c r="BX451" s="8">
        <f t="shared" si="906"/>
        <v>3.254</v>
      </c>
      <c r="BY451" s="9">
        <v>1.275</v>
      </c>
      <c r="BZ451" s="17">
        <v>1.015</v>
      </c>
      <c r="CA451" s="18">
        <f t="shared" si="907"/>
        <v>350213.206578467</v>
      </c>
      <c r="CC451" s="19" t="s">
        <v>34</v>
      </c>
      <c r="CD451" s="19"/>
      <c r="CE451" s="19"/>
      <c r="CF451" s="20" t="s">
        <v>35</v>
      </c>
      <c r="CG451" s="20"/>
      <c r="CH451" s="11">
        <f t="shared" si="908"/>
        <v>2893</v>
      </c>
      <c r="CI451" s="11">
        <v>1.871</v>
      </c>
      <c r="CJ451" s="12">
        <v>1.35</v>
      </c>
      <c r="CK451" s="13">
        <f t="shared" si="909"/>
        <v>7307.28405</v>
      </c>
      <c r="CL451" s="11">
        <v>3</v>
      </c>
      <c r="CM451" s="11">
        <v>680</v>
      </c>
      <c r="CN451" s="11">
        <v>1.93</v>
      </c>
      <c r="CO451" s="16">
        <f t="shared" si="910"/>
        <v>4.45238805970149</v>
      </c>
      <c r="CP451" s="11">
        <v>0.98</v>
      </c>
      <c r="CQ451" s="11">
        <v>2.3</v>
      </c>
      <c r="CR451" s="8">
        <f t="shared" si="911"/>
        <v>3.254</v>
      </c>
      <c r="CS451" s="9">
        <v>1.275</v>
      </c>
      <c r="CT451" s="17">
        <v>1.085</v>
      </c>
      <c r="CU451" s="18">
        <f t="shared" si="912"/>
        <v>439367.293915879</v>
      </c>
      <c r="CW451" s="19" t="s">
        <v>34</v>
      </c>
      <c r="CX451" s="19"/>
      <c r="CY451" s="19"/>
      <c r="CZ451" s="20" t="s">
        <v>35</v>
      </c>
      <c r="DA451" s="20"/>
      <c r="DB451" s="11">
        <f t="shared" si="913"/>
        <v>2905</v>
      </c>
      <c r="DC451" s="11">
        <v>1.871</v>
      </c>
      <c r="DD451" s="12">
        <v>1.35</v>
      </c>
      <c r="DE451" s="13">
        <f t="shared" si="914"/>
        <v>7337.59425</v>
      </c>
      <c r="DF451" s="11">
        <v>3</v>
      </c>
      <c r="DG451" s="11">
        <v>680</v>
      </c>
      <c r="DH451" s="11">
        <v>1.93</v>
      </c>
      <c r="DI451" s="16">
        <f t="shared" si="915"/>
        <v>4.45238805970149</v>
      </c>
      <c r="DJ451" s="11">
        <v>0.98</v>
      </c>
      <c r="DK451" s="11">
        <v>2.3</v>
      </c>
      <c r="DL451" s="8">
        <f t="shared" si="916"/>
        <v>3.254</v>
      </c>
      <c r="DM451" s="9">
        <v>1.275</v>
      </c>
      <c r="DN451" s="17">
        <v>1.085</v>
      </c>
      <c r="DO451" s="18">
        <f t="shared" si="917"/>
        <v>441189.764543944</v>
      </c>
      <c r="DQ451" s="19" t="s">
        <v>34</v>
      </c>
      <c r="DR451" s="19"/>
      <c r="DS451" s="19"/>
      <c r="DT451" s="20" t="s">
        <v>35</v>
      </c>
      <c r="DU451" s="20"/>
      <c r="DV451" s="11">
        <f t="shared" si="918"/>
        <v>2964</v>
      </c>
      <c r="DW451" s="11">
        <v>1.871</v>
      </c>
      <c r="DX451" s="12">
        <v>1.35</v>
      </c>
      <c r="DY451" s="13">
        <f t="shared" si="919"/>
        <v>7486.6194</v>
      </c>
      <c r="DZ451" s="11">
        <v>3</v>
      </c>
      <c r="EA451" s="11">
        <v>680</v>
      </c>
      <c r="EB451" s="11">
        <v>2.02</v>
      </c>
      <c r="EC451" s="16">
        <f t="shared" si="920"/>
        <v>4.54238805970149</v>
      </c>
      <c r="ED451" s="11">
        <v>0.98</v>
      </c>
      <c r="EE451" s="11">
        <v>3.1</v>
      </c>
      <c r="EF451" s="8">
        <f t="shared" si="921"/>
        <v>4.038</v>
      </c>
      <c r="EG451" s="9">
        <v>1.275</v>
      </c>
      <c r="EH451" s="17">
        <v>1.2</v>
      </c>
      <c r="EI451" s="18">
        <f t="shared" si="922"/>
        <v>630302.440980879</v>
      </c>
    </row>
    <row r="452" s="1" customFormat="1" customHeight="1" spans="1:140">
      <c r="A452" s="19"/>
      <c r="B452" s="19"/>
      <c r="C452" s="19"/>
      <c r="D452" s="20"/>
      <c r="E452" s="20"/>
      <c r="F452" s="11">
        <v>2465</v>
      </c>
      <c r="G452" s="11">
        <v>1.286</v>
      </c>
      <c r="H452" s="12">
        <v>1.35</v>
      </c>
      <c r="I452" s="13">
        <f t="shared" si="892"/>
        <v>4279.4865</v>
      </c>
      <c r="J452" s="11">
        <v>3</v>
      </c>
      <c r="K452" s="11">
        <v>430</v>
      </c>
      <c r="L452" s="11">
        <v>1.93</v>
      </c>
      <c r="M452" s="16">
        <f t="shared" si="893"/>
        <v>3.99172839506173</v>
      </c>
      <c r="N452" s="11">
        <v>0.98</v>
      </c>
      <c r="O452" s="11">
        <v>2.3</v>
      </c>
      <c r="P452" s="8">
        <f t="shared" si="894"/>
        <v>3.254</v>
      </c>
      <c r="Q452" s="9">
        <v>1.275</v>
      </c>
      <c r="R452" s="17">
        <v>1</v>
      </c>
      <c r="S452" s="18">
        <f t="shared" si="895"/>
        <v>212618.785050415</v>
      </c>
      <c r="U452" s="19"/>
      <c r="V452" s="19"/>
      <c r="W452" s="19"/>
      <c r="X452" s="20"/>
      <c r="Y452" s="20"/>
      <c r="Z452" s="11">
        <v>2465</v>
      </c>
      <c r="AA452" s="11">
        <v>1.286</v>
      </c>
      <c r="AB452" s="12">
        <v>1.35</v>
      </c>
      <c r="AC452" s="13">
        <f t="shared" si="896"/>
        <v>4279.4865</v>
      </c>
      <c r="AD452" s="11">
        <v>3</v>
      </c>
      <c r="AE452" s="11">
        <v>430</v>
      </c>
      <c r="AF452" s="11">
        <v>1.93</v>
      </c>
      <c r="AG452" s="16">
        <f t="shared" si="897"/>
        <v>3.99172839506173</v>
      </c>
      <c r="AH452" s="11">
        <v>0.98</v>
      </c>
      <c r="AI452" s="11">
        <v>2.3</v>
      </c>
      <c r="AJ452" s="8">
        <f t="shared" si="898"/>
        <v>3.254</v>
      </c>
      <c r="AK452" s="9">
        <v>1.275</v>
      </c>
      <c r="AL452" s="17">
        <v>1</v>
      </c>
      <c r="AM452" s="18">
        <f t="shared" si="899"/>
        <v>212618.785050415</v>
      </c>
      <c r="AO452" s="19"/>
      <c r="AP452" s="19"/>
      <c r="AQ452" s="19"/>
      <c r="AR452" s="20"/>
      <c r="AS452" s="20"/>
      <c r="AT452" s="11">
        <v>2465</v>
      </c>
      <c r="AU452" s="11">
        <v>1.286</v>
      </c>
      <c r="AV452" s="12">
        <v>1.35</v>
      </c>
      <c r="AW452" s="13">
        <f t="shared" si="900"/>
        <v>4279.4865</v>
      </c>
      <c r="AX452" s="11">
        <v>3</v>
      </c>
      <c r="AY452" s="11">
        <v>430</v>
      </c>
      <c r="AZ452" s="11">
        <v>1.93</v>
      </c>
      <c r="BA452" s="16">
        <f t="shared" si="901"/>
        <v>3.99172839506173</v>
      </c>
      <c r="BB452" s="11">
        <v>0.98</v>
      </c>
      <c r="BC452" s="11">
        <v>2.3</v>
      </c>
      <c r="BD452" s="8">
        <f t="shared" si="902"/>
        <v>3.254</v>
      </c>
      <c r="BE452" s="9">
        <v>1.275</v>
      </c>
      <c r="BF452" s="17">
        <v>1.015</v>
      </c>
      <c r="BG452" s="18">
        <f t="shared" si="903"/>
        <v>215808.066826171</v>
      </c>
      <c r="BI452" s="19"/>
      <c r="BJ452" s="19"/>
      <c r="BK452" s="19"/>
      <c r="BL452" s="20"/>
      <c r="BM452" s="20"/>
      <c r="BN452" s="11">
        <v>2465</v>
      </c>
      <c r="BO452" s="11">
        <v>1.286</v>
      </c>
      <c r="BP452" s="12">
        <v>1.35</v>
      </c>
      <c r="BQ452" s="13">
        <f t="shared" si="904"/>
        <v>4279.4865</v>
      </c>
      <c r="BR452" s="11">
        <v>3</v>
      </c>
      <c r="BS452" s="11">
        <v>430</v>
      </c>
      <c r="BT452" s="11">
        <v>1.93</v>
      </c>
      <c r="BU452" s="16">
        <f t="shared" si="905"/>
        <v>3.99172839506173</v>
      </c>
      <c r="BV452" s="11">
        <v>0.98</v>
      </c>
      <c r="BW452" s="11">
        <v>2.3</v>
      </c>
      <c r="BX452" s="8">
        <f t="shared" si="906"/>
        <v>3.254</v>
      </c>
      <c r="BY452" s="9">
        <v>1.275</v>
      </c>
      <c r="BZ452" s="17">
        <v>1.015</v>
      </c>
      <c r="CA452" s="18">
        <f t="shared" si="907"/>
        <v>215808.066826171</v>
      </c>
      <c r="CC452" s="19"/>
      <c r="CD452" s="19"/>
      <c r="CE452" s="19"/>
      <c r="CF452" s="20"/>
      <c r="CG452" s="20"/>
      <c r="CH452" s="11">
        <f t="shared" si="908"/>
        <v>2893</v>
      </c>
      <c r="CI452" s="11">
        <v>1.286</v>
      </c>
      <c r="CJ452" s="12">
        <v>1.35</v>
      </c>
      <c r="CK452" s="13">
        <f t="shared" si="909"/>
        <v>5022.5373</v>
      </c>
      <c r="CL452" s="11">
        <v>3</v>
      </c>
      <c r="CM452" s="11">
        <v>430</v>
      </c>
      <c r="CN452" s="11">
        <v>1.93</v>
      </c>
      <c r="CO452" s="16">
        <f t="shared" si="910"/>
        <v>3.99172839506173</v>
      </c>
      <c r="CP452" s="11">
        <v>0.98</v>
      </c>
      <c r="CQ452" s="11">
        <v>2.3</v>
      </c>
      <c r="CR452" s="8">
        <f t="shared" si="911"/>
        <v>3.254</v>
      </c>
      <c r="CS452" s="9">
        <v>1.275</v>
      </c>
      <c r="CT452" s="17">
        <v>1.085</v>
      </c>
      <c r="CU452" s="18">
        <f t="shared" si="912"/>
        <v>270746.518250983</v>
      </c>
      <c r="CW452" s="19"/>
      <c r="CX452" s="19"/>
      <c r="CY452" s="19"/>
      <c r="CZ452" s="20"/>
      <c r="DA452" s="20"/>
      <c r="DB452" s="11">
        <f t="shared" si="913"/>
        <v>2905</v>
      </c>
      <c r="DC452" s="11">
        <v>1.286</v>
      </c>
      <c r="DD452" s="12">
        <v>1.35</v>
      </c>
      <c r="DE452" s="13">
        <f t="shared" si="914"/>
        <v>5043.3705</v>
      </c>
      <c r="DF452" s="11">
        <v>3</v>
      </c>
      <c r="DG452" s="11">
        <v>430</v>
      </c>
      <c r="DH452" s="11">
        <v>1.93</v>
      </c>
      <c r="DI452" s="16">
        <f t="shared" si="915"/>
        <v>3.99172839506173</v>
      </c>
      <c r="DJ452" s="11">
        <v>0.98</v>
      </c>
      <c r="DK452" s="11">
        <v>2.3</v>
      </c>
      <c r="DL452" s="8">
        <f t="shared" si="916"/>
        <v>3.254</v>
      </c>
      <c r="DM452" s="9">
        <v>1.275</v>
      </c>
      <c r="DN452" s="17">
        <v>1.085</v>
      </c>
      <c r="DO452" s="18">
        <f t="shared" si="917"/>
        <v>271869.559460458</v>
      </c>
      <c r="DQ452" s="19"/>
      <c r="DR452" s="19"/>
      <c r="DS452" s="19"/>
      <c r="DT452" s="20"/>
      <c r="DU452" s="20"/>
      <c r="DV452" s="11">
        <f t="shared" si="918"/>
        <v>2964</v>
      </c>
      <c r="DW452" s="11">
        <v>1.286</v>
      </c>
      <c r="DX452" s="12">
        <v>1.35</v>
      </c>
      <c r="DY452" s="13">
        <f t="shared" si="919"/>
        <v>5145.8004</v>
      </c>
      <c r="DZ452" s="11">
        <v>3</v>
      </c>
      <c r="EA452" s="11">
        <v>430</v>
      </c>
      <c r="EB452" s="11">
        <v>2.02</v>
      </c>
      <c r="EC452" s="16">
        <f t="shared" si="920"/>
        <v>4.08172839506173</v>
      </c>
      <c r="ED452" s="11">
        <v>0.98</v>
      </c>
      <c r="EE452" s="11">
        <v>3.1</v>
      </c>
      <c r="EF452" s="8">
        <f t="shared" si="921"/>
        <v>4.038</v>
      </c>
      <c r="EG452" s="9">
        <v>1.275</v>
      </c>
      <c r="EH452" s="17">
        <v>1.2</v>
      </c>
      <c r="EI452" s="18">
        <f t="shared" si="922"/>
        <v>389292.502153707</v>
      </c>
    </row>
    <row r="453" s="1" customFormat="1" customHeight="1" spans="1:140">
      <c r="A453" s="21">
        <f>A448+B448+C448+D448+A450+B450+C450</f>
        <v>4472244.33837154</v>
      </c>
      <c r="B453" s="21"/>
      <c r="C453" s="21"/>
      <c r="D453" s="22">
        <f>A453/E448</f>
        <v>248458.018798419</v>
      </c>
      <c r="E453" s="22"/>
      <c r="F453" s="11">
        <v>2465</v>
      </c>
      <c r="G453" s="11">
        <v>1.871</v>
      </c>
      <c r="H453" s="12">
        <v>1.35</v>
      </c>
      <c r="I453" s="13">
        <f t="shared" si="892"/>
        <v>6226.22025</v>
      </c>
      <c r="J453" s="11">
        <v>3</v>
      </c>
      <c r="K453" s="11">
        <v>430</v>
      </c>
      <c r="L453" s="11">
        <v>1.93</v>
      </c>
      <c r="M453" s="16">
        <f t="shared" si="893"/>
        <v>3.99172839506173</v>
      </c>
      <c r="N453" s="11">
        <v>0.98</v>
      </c>
      <c r="O453" s="11">
        <v>2.3</v>
      </c>
      <c r="P453" s="8">
        <f t="shared" si="894"/>
        <v>3.254</v>
      </c>
      <c r="Q453" s="9">
        <v>1.275</v>
      </c>
      <c r="R453" s="17">
        <v>1</v>
      </c>
      <c r="S453" s="18">
        <f t="shared" si="895"/>
        <v>309338.838903053</v>
      </c>
      <c r="U453" s="21">
        <f>U448+V448+W448+X448+U450+V450+W450</f>
        <v>4882537.56133228</v>
      </c>
      <c r="V453" s="21"/>
      <c r="W453" s="21"/>
      <c r="X453" s="22">
        <f>U453/Y448</f>
        <v>271252.086740682</v>
      </c>
      <c r="Y453" s="22"/>
      <c r="Z453" s="11">
        <v>2465</v>
      </c>
      <c r="AA453" s="11">
        <v>1.871</v>
      </c>
      <c r="AB453" s="12">
        <v>1.35</v>
      </c>
      <c r="AC453" s="13">
        <f t="shared" si="896"/>
        <v>6226.22025</v>
      </c>
      <c r="AD453" s="11">
        <v>3</v>
      </c>
      <c r="AE453" s="11">
        <v>430</v>
      </c>
      <c r="AF453" s="11">
        <v>1.93</v>
      </c>
      <c r="AG453" s="16">
        <f t="shared" si="897"/>
        <v>3.99172839506173</v>
      </c>
      <c r="AH453" s="11">
        <v>0.98</v>
      </c>
      <c r="AI453" s="11">
        <v>2.3</v>
      </c>
      <c r="AJ453" s="8">
        <f t="shared" si="898"/>
        <v>3.254</v>
      </c>
      <c r="AK453" s="9">
        <v>1.275</v>
      </c>
      <c r="AL453" s="17">
        <v>1</v>
      </c>
      <c r="AM453" s="18">
        <f t="shared" si="899"/>
        <v>309338.838903053</v>
      </c>
      <c r="AO453" s="21">
        <f>AO448+AP448+AQ448+AR448+AO450+AP450+AQ450</f>
        <v>4813265.30899489</v>
      </c>
      <c r="AP453" s="21"/>
      <c r="AQ453" s="21"/>
      <c r="AR453" s="22">
        <f>AO453/AS448</f>
        <v>267403.628277494</v>
      </c>
      <c r="AS453" s="22"/>
      <c r="AT453" s="11">
        <v>2465</v>
      </c>
      <c r="AU453" s="11">
        <v>1.871</v>
      </c>
      <c r="AV453" s="12">
        <v>1.35</v>
      </c>
      <c r="AW453" s="13">
        <f t="shared" si="900"/>
        <v>6226.22025</v>
      </c>
      <c r="AX453" s="11">
        <v>3</v>
      </c>
      <c r="AY453" s="11">
        <v>430</v>
      </c>
      <c r="AZ453" s="11">
        <v>1.93</v>
      </c>
      <c r="BA453" s="16">
        <f t="shared" si="901"/>
        <v>3.99172839506173</v>
      </c>
      <c r="BB453" s="11">
        <v>0.98</v>
      </c>
      <c r="BC453" s="11">
        <v>2.3</v>
      </c>
      <c r="BD453" s="8">
        <f t="shared" si="902"/>
        <v>3.254</v>
      </c>
      <c r="BE453" s="9">
        <v>1.275</v>
      </c>
      <c r="BF453" s="17">
        <v>1.015</v>
      </c>
      <c r="BG453" s="18">
        <f t="shared" si="903"/>
        <v>313978.921486599</v>
      </c>
      <c r="BI453" s="21">
        <f>BI448+BJ448+BK448+BL448+BI450+BJ450+BK450</f>
        <v>5345512.79752792</v>
      </c>
      <c r="BJ453" s="21"/>
      <c r="BK453" s="21"/>
      <c r="BL453" s="22">
        <f>BI453/BM448</f>
        <v>296972.933195996</v>
      </c>
      <c r="BM453" s="22"/>
      <c r="BN453" s="11">
        <v>2465</v>
      </c>
      <c r="BO453" s="11">
        <v>1.871</v>
      </c>
      <c r="BP453" s="12">
        <v>1.35</v>
      </c>
      <c r="BQ453" s="13">
        <f t="shared" si="904"/>
        <v>6226.22025</v>
      </c>
      <c r="BR453" s="11">
        <v>3</v>
      </c>
      <c r="BS453" s="11">
        <v>430</v>
      </c>
      <c r="BT453" s="11">
        <v>1.93</v>
      </c>
      <c r="BU453" s="16">
        <f t="shared" si="905"/>
        <v>3.99172839506173</v>
      </c>
      <c r="BV453" s="11">
        <v>0.98</v>
      </c>
      <c r="BW453" s="11">
        <v>2.3</v>
      </c>
      <c r="BX453" s="8">
        <f t="shared" si="906"/>
        <v>3.254</v>
      </c>
      <c r="BY453" s="9">
        <v>1.275</v>
      </c>
      <c r="BZ453" s="17">
        <v>1.015</v>
      </c>
      <c r="CA453" s="18">
        <f t="shared" si="907"/>
        <v>313978.921486599</v>
      </c>
      <c r="CC453" s="21">
        <f>CC448+CD448+CE448+CF448+CC450+CD450+CE450</f>
        <v>5837364.77266373</v>
      </c>
      <c r="CD453" s="21"/>
      <c r="CE453" s="21"/>
      <c r="CF453" s="22">
        <f>CC453/CG448</f>
        <v>324298.042925763</v>
      </c>
      <c r="CG453" s="22"/>
      <c r="CH453" s="11">
        <f t="shared" si="908"/>
        <v>2893</v>
      </c>
      <c r="CI453" s="11">
        <v>1.871</v>
      </c>
      <c r="CJ453" s="12">
        <v>1.35</v>
      </c>
      <c r="CK453" s="13">
        <f t="shared" si="909"/>
        <v>7307.28405</v>
      </c>
      <c r="CL453" s="11">
        <v>3</v>
      </c>
      <c r="CM453" s="11">
        <v>430</v>
      </c>
      <c r="CN453" s="11">
        <v>1.93</v>
      </c>
      <c r="CO453" s="16">
        <f t="shared" si="910"/>
        <v>3.99172839506173</v>
      </c>
      <c r="CP453" s="11">
        <v>0.98</v>
      </c>
      <c r="CQ453" s="11">
        <v>2.3</v>
      </c>
      <c r="CR453" s="8">
        <f t="shared" si="911"/>
        <v>3.254</v>
      </c>
      <c r="CS453" s="9">
        <v>1.275</v>
      </c>
      <c r="CT453" s="17">
        <v>1.085</v>
      </c>
      <c r="CU453" s="18">
        <f t="shared" si="912"/>
        <v>393908.814655979</v>
      </c>
      <c r="CW453" s="21">
        <f>CW448+CX448+CY448+CZ448+CW450+CX450+CY450</f>
        <v>6514117.40955084</v>
      </c>
      <c r="CX453" s="21"/>
      <c r="CY453" s="21"/>
      <c r="CZ453" s="22">
        <f>CW453/DA448</f>
        <v>361895.411641713</v>
      </c>
      <c r="DA453" s="22"/>
      <c r="DB453" s="11">
        <f t="shared" si="913"/>
        <v>2905</v>
      </c>
      <c r="DC453" s="11">
        <v>1.871</v>
      </c>
      <c r="DD453" s="12">
        <v>1.35</v>
      </c>
      <c r="DE453" s="13">
        <f t="shared" si="914"/>
        <v>7337.59425</v>
      </c>
      <c r="DF453" s="11">
        <v>3</v>
      </c>
      <c r="DG453" s="11">
        <v>430</v>
      </c>
      <c r="DH453" s="11">
        <v>1.93</v>
      </c>
      <c r="DI453" s="16">
        <f t="shared" si="915"/>
        <v>3.99172839506173</v>
      </c>
      <c r="DJ453" s="11">
        <v>0.98</v>
      </c>
      <c r="DK453" s="11">
        <v>2.3</v>
      </c>
      <c r="DL453" s="8">
        <f t="shared" si="916"/>
        <v>3.254</v>
      </c>
      <c r="DM453" s="9">
        <v>1.275</v>
      </c>
      <c r="DN453" s="17">
        <v>1.085</v>
      </c>
      <c r="DO453" s="18">
        <f t="shared" si="917"/>
        <v>395542.726089049</v>
      </c>
      <c r="DQ453" s="21">
        <f>DQ448+DR448+DS448+DT448+DQ450+DR450+DS450</f>
        <v>9890414.13375318</v>
      </c>
      <c r="DR453" s="21"/>
      <c r="DS453" s="21"/>
      <c r="DT453" s="22">
        <f>DQ453/DU448</f>
        <v>549467.451875177</v>
      </c>
      <c r="DU453" s="22"/>
      <c r="DV453" s="11">
        <f t="shared" si="918"/>
        <v>2964</v>
      </c>
      <c r="DW453" s="11">
        <v>1.871</v>
      </c>
      <c r="DX453" s="12">
        <v>1.35</v>
      </c>
      <c r="DY453" s="13">
        <f t="shared" si="919"/>
        <v>7486.6194</v>
      </c>
      <c r="DZ453" s="11">
        <v>3</v>
      </c>
      <c r="EA453" s="11">
        <v>430</v>
      </c>
      <c r="EB453" s="11">
        <v>2.02</v>
      </c>
      <c r="EC453" s="16">
        <f t="shared" si="920"/>
        <v>4.08172839506173</v>
      </c>
      <c r="ED453" s="11">
        <v>0.98</v>
      </c>
      <c r="EE453" s="11">
        <v>3.1</v>
      </c>
      <c r="EF453" s="8">
        <f t="shared" si="921"/>
        <v>4.038</v>
      </c>
      <c r="EG453" s="9">
        <v>1.275</v>
      </c>
      <c r="EH453" s="17">
        <v>1.2</v>
      </c>
      <c r="EI453" s="18">
        <f t="shared" si="922"/>
        <v>566381.237581327</v>
      </c>
    </row>
    <row r="454" s="1" customFormat="1" customHeight="1" spans="1:140">
      <c r="A454" s="21"/>
      <c r="B454" s="21"/>
      <c r="C454" s="21"/>
      <c r="D454" s="22"/>
      <c r="E454" s="22"/>
      <c r="F454" s="11">
        <v>2465</v>
      </c>
      <c r="G454" s="11">
        <v>0.5</v>
      </c>
      <c r="H454" s="12">
        <v>1.35</v>
      </c>
      <c r="I454" s="13">
        <f t="shared" si="892"/>
        <v>1663.875</v>
      </c>
      <c r="J454" s="11">
        <v>3</v>
      </c>
      <c r="K454" s="11">
        <v>680</v>
      </c>
      <c r="L454" s="11">
        <v>1.93</v>
      </c>
      <c r="M454" s="16">
        <f t="shared" si="893"/>
        <v>4.45238805970149</v>
      </c>
      <c r="N454" s="11">
        <v>0.98</v>
      </c>
      <c r="O454" s="11">
        <v>2.3</v>
      </c>
      <c r="P454" s="8">
        <f t="shared" si="894"/>
        <v>3.254</v>
      </c>
      <c r="Q454" s="9">
        <v>1.275</v>
      </c>
      <c r="R454" s="17">
        <v>1</v>
      </c>
      <c r="S454" s="18">
        <f t="shared" si="895"/>
        <v>92206.7455770252</v>
      </c>
      <c r="U454" s="21"/>
      <c r="V454" s="21"/>
      <c r="W454" s="21"/>
      <c r="X454" s="22"/>
      <c r="Y454" s="22"/>
      <c r="Z454" s="11">
        <v>2465</v>
      </c>
      <c r="AA454" s="11">
        <v>0.5</v>
      </c>
      <c r="AB454" s="12">
        <v>1.35</v>
      </c>
      <c r="AC454" s="13">
        <f t="shared" si="896"/>
        <v>1663.875</v>
      </c>
      <c r="AD454" s="11">
        <v>3</v>
      </c>
      <c r="AE454" s="11">
        <v>680</v>
      </c>
      <c r="AF454" s="11">
        <v>1.93</v>
      </c>
      <c r="AG454" s="16">
        <f t="shared" si="897"/>
        <v>4.45238805970149</v>
      </c>
      <c r="AH454" s="11">
        <v>0.98</v>
      </c>
      <c r="AI454" s="11">
        <v>2.3</v>
      </c>
      <c r="AJ454" s="8">
        <f t="shared" si="898"/>
        <v>3.254</v>
      </c>
      <c r="AK454" s="9">
        <v>1.275</v>
      </c>
      <c r="AL454" s="17">
        <v>1</v>
      </c>
      <c r="AM454" s="18">
        <f t="shared" si="899"/>
        <v>92206.7455770252</v>
      </c>
      <c r="AO454" s="21"/>
      <c r="AP454" s="21"/>
      <c r="AQ454" s="21"/>
      <c r="AR454" s="22"/>
      <c r="AS454" s="22"/>
      <c r="AT454" s="11">
        <v>2465</v>
      </c>
      <c r="AU454" s="11">
        <v>0.5</v>
      </c>
      <c r="AV454" s="12">
        <v>1.35</v>
      </c>
      <c r="AW454" s="13">
        <f t="shared" si="900"/>
        <v>1663.875</v>
      </c>
      <c r="AX454" s="11">
        <v>3</v>
      </c>
      <c r="AY454" s="11">
        <v>680</v>
      </c>
      <c r="AZ454" s="11">
        <v>1.93</v>
      </c>
      <c r="BA454" s="16">
        <f t="shared" si="901"/>
        <v>4.45238805970149</v>
      </c>
      <c r="BB454" s="11">
        <v>0.98</v>
      </c>
      <c r="BC454" s="11">
        <v>2.3</v>
      </c>
      <c r="BD454" s="8">
        <f t="shared" si="902"/>
        <v>3.254</v>
      </c>
      <c r="BE454" s="9">
        <v>1.275</v>
      </c>
      <c r="BF454" s="17">
        <v>1.015</v>
      </c>
      <c r="BG454" s="18">
        <f t="shared" si="903"/>
        <v>93589.8467606806</v>
      </c>
      <c r="BI454" s="21"/>
      <c r="BJ454" s="21"/>
      <c r="BK454" s="21"/>
      <c r="BL454" s="22"/>
      <c r="BM454" s="22"/>
      <c r="BN454" s="11">
        <v>2465</v>
      </c>
      <c r="BO454" s="11">
        <v>0.5</v>
      </c>
      <c r="BP454" s="12">
        <v>1.35</v>
      </c>
      <c r="BQ454" s="13">
        <f t="shared" si="904"/>
        <v>1663.875</v>
      </c>
      <c r="BR454" s="11">
        <v>3</v>
      </c>
      <c r="BS454" s="11">
        <v>680</v>
      </c>
      <c r="BT454" s="11">
        <v>1.93</v>
      </c>
      <c r="BU454" s="16">
        <f t="shared" si="905"/>
        <v>4.45238805970149</v>
      </c>
      <c r="BV454" s="11">
        <v>0.98</v>
      </c>
      <c r="BW454" s="11">
        <v>2.3</v>
      </c>
      <c r="BX454" s="8">
        <f t="shared" si="906"/>
        <v>3.254</v>
      </c>
      <c r="BY454" s="9">
        <v>1.275</v>
      </c>
      <c r="BZ454" s="17">
        <v>1.015</v>
      </c>
      <c r="CA454" s="18">
        <f t="shared" si="907"/>
        <v>93589.8467606806</v>
      </c>
      <c r="CC454" s="21"/>
      <c r="CD454" s="21"/>
      <c r="CE454" s="21"/>
      <c r="CF454" s="22"/>
      <c r="CG454" s="22"/>
      <c r="CH454" s="11">
        <f t="shared" si="908"/>
        <v>2893</v>
      </c>
      <c r="CI454" s="11">
        <v>0.5</v>
      </c>
      <c r="CJ454" s="12">
        <v>1.35</v>
      </c>
      <c r="CK454" s="13">
        <f t="shared" si="909"/>
        <v>1952.775</v>
      </c>
      <c r="CL454" s="11">
        <v>3</v>
      </c>
      <c r="CM454" s="11">
        <v>680</v>
      </c>
      <c r="CN454" s="11">
        <v>1.93</v>
      </c>
      <c r="CO454" s="16">
        <f t="shared" si="910"/>
        <v>4.45238805970149</v>
      </c>
      <c r="CP454" s="11">
        <v>0.98</v>
      </c>
      <c r="CQ454" s="11">
        <v>2.3</v>
      </c>
      <c r="CR454" s="8">
        <f t="shared" si="911"/>
        <v>3.254</v>
      </c>
      <c r="CS454" s="9">
        <v>1.275</v>
      </c>
      <c r="CT454" s="17">
        <v>1.085</v>
      </c>
      <c r="CU454" s="18">
        <f t="shared" si="912"/>
        <v>117415.097251705</v>
      </c>
      <c r="CW454" s="21"/>
      <c r="CX454" s="21"/>
      <c r="CY454" s="21"/>
      <c r="CZ454" s="22"/>
      <c r="DA454" s="22"/>
      <c r="DB454" s="11">
        <f t="shared" si="913"/>
        <v>2905</v>
      </c>
      <c r="DC454" s="11">
        <v>0.5</v>
      </c>
      <c r="DD454" s="12">
        <v>1.35</v>
      </c>
      <c r="DE454" s="13">
        <f t="shared" si="914"/>
        <v>1960.875</v>
      </c>
      <c r="DF454" s="11">
        <v>3</v>
      </c>
      <c r="DG454" s="11">
        <v>680</v>
      </c>
      <c r="DH454" s="11">
        <v>1.93</v>
      </c>
      <c r="DI454" s="16">
        <f t="shared" si="915"/>
        <v>4.45238805970149</v>
      </c>
      <c r="DJ454" s="11">
        <v>0.98</v>
      </c>
      <c r="DK454" s="11">
        <v>2.3</v>
      </c>
      <c r="DL454" s="8">
        <f t="shared" si="916"/>
        <v>3.254</v>
      </c>
      <c r="DM454" s="9">
        <v>1.275</v>
      </c>
      <c r="DN454" s="17">
        <v>1.085</v>
      </c>
      <c r="DO454" s="18">
        <f t="shared" si="917"/>
        <v>117902.128419012</v>
      </c>
      <c r="DQ454" s="21"/>
      <c r="DR454" s="21"/>
      <c r="DS454" s="21"/>
      <c r="DT454" s="22"/>
      <c r="DU454" s="22"/>
      <c r="DV454" s="11">
        <f t="shared" si="918"/>
        <v>2964</v>
      </c>
      <c r="DW454" s="11">
        <v>0.5</v>
      </c>
      <c r="DX454" s="12">
        <v>1.35</v>
      </c>
      <c r="DY454" s="13">
        <f t="shared" si="919"/>
        <v>2000.7</v>
      </c>
      <c r="DZ454" s="11">
        <v>3</v>
      </c>
      <c r="EA454" s="11">
        <v>680</v>
      </c>
      <c r="EB454" s="11">
        <v>2.02</v>
      </c>
      <c r="EC454" s="16">
        <f t="shared" si="920"/>
        <v>4.54238805970149</v>
      </c>
      <c r="ED454" s="11">
        <v>0.98</v>
      </c>
      <c r="EE454" s="11">
        <v>3.1</v>
      </c>
      <c r="EF454" s="8">
        <f t="shared" si="921"/>
        <v>4.038</v>
      </c>
      <c r="EG454" s="9">
        <v>1.275</v>
      </c>
      <c r="EH454" s="17">
        <v>1.2</v>
      </c>
      <c r="EI454" s="18">
        <f t="shared" si="922"/>
        <v>168439.989572656</v>
      </c>
    </row>
    <row r="455" s="1" customFormat="1" customHeight="1" spans="1:140">
      <c r="F455" s="11">
        <v>2465</v>
      </c>
      <c r="G455" s="11">
        <v>0.5</v>
      </c>
      <c r="H455" s="12">
        <v>1.35</v>
      </c>
      <c r="I455" s="13">
        <f t="shared" si="892"/>
        <v>1663.875</v>
      </c>
      <c r="J455" s="11">
        <v>3</v>
      </c>
      <c r="K455" s="11">
        <v>680</v>
      </c>
      <c r="L455" s="11">
        <v>1.93</v>
      </c>
      <c r="M455" s="16">
        <f t="shared" si="893"/>
        <v>4.45238805970149</v>
      </c>
      <c r="N455" s="11">
        <v>0.98</v>
      </c>
      <c r="O455" s="11">
        <v>2.3</v>
      </c>
      <c r="P455" s="8">
        <f t="shared" si="894"/>
        <v>3.254</v>
      </c>
      <c r="Q455" s="9">
        <v>1.275</v>
      </c>
      <c r="R455" s="17">
        <v>1</v>
      </c>
      <c r="S455" s="18">
        <f t="shared" si="895"/>
        <v>92206.7455770252</v>
      </c>
      <c r="Z455" s="11">
        <v>2465</v>
      </c>
      <c r="AA455" s="11">
        <v>0.5</v>
      </c>
      <c r="AB455" s="12">
        <v>1.35</v>
      </c>
      <c r="AC455" s="13">
        <f t="shared" si="896"/>
        <v>1663.875</v>
      </c>
      <c r="AD455" s="11">
        <v>3</v>
      </c>
      <c r="AE455" s="11">
        <v>680</v>
      </c>
      <c r="AF455" s="11">
        <v>1.93</v>
      </c>
      <c r="AG455" s="16">
        <f t="shared" si="897"/>
        <v>4.45238805970149</v>
      </c>
      <c r="AH455" s="11">
        <v>0.98</v>
      </c>
      <c r="AI455" s="11">
        <v>2.3</v>
      </c>
      <c r="AJ455" s="8">
        <f t="shared" si="898"/>
        <v>3.254</v>
      </c>
      <c r="AK455" s="9">
        <v>1.275</v>
      </c>
      <c r="AL455" s="17">
        <v>1</v>
      </c>
      <c r="AM455" s="18">
        <f t="shared" si="899"/>
        <v>92206.7455770252</v>
      </c>
      <c r="AT455" s="11">
        <v>2465</v>
      </c>
      <c r="AU455" s="11">
        <v>0.5</v>
      </c>
      <c r="AV455" s="12">
        <v>1.35</v>
      </c>
      <c r="AW455" s="13">
        <f t="shared" si="900"/>
        <v>1663.875</v>
      </c>
      <c r="AX455" s="11">
        <v>3</v>
      </c>
      <c r="AY455" s="11">
        <v>680</v>
      </c>
      <c r="AZ455" s="11">
        <v>1.93</v>
      </c>
      <c r="BA455" s="16">
        <f t="shared" si="901"/>
        <v>4.45238805970149</v>
      </c>
      <c r="BB455" s="11">
        <v>0.98</v>
      </c>
      <c r="BC455" s="11">
        <v>2.3</v>
      </c>
      <c r="BD455" s="8">
        <f t="shared" si="902"/>
        <v>3.254</v>
      </c>
      <c r="BE455" s="9">
        <v>1.275</v>
      </c>
      <c r="BF455" s="17">
        <v>1.015</v>
      </c>
      <c r="BG455" s="18">
        <f t="shared" si="903"/>
        <v>93589.8467606806</v>
      </c>
      <c r="BN455" s="11">
        <v>2465</v>
      </c>
      <c r="BO455" s="11">
        <v>0.5</v>
      </c>
      <c r="BP455" s="12">
        <v>1.35</v>
      </c>
      <c r="BQ455" s="13">
        <f t="shared" si="904"/>
        <v>1663.875</v>
      </c>
      <c r="BR455" s="11">
        <v>3</v>
      </c>
      <c r="BS455" s="11">
        <v>680</v>
      </c>
      <c r="BT455" s="11">
        <v>1.93</v>
      </c>
      <c r="BU455" s="16">
        <f t="shared" si="905"/>
        <v>4.45238805970149</v>
      </c>
      <c r="BV455" s="11">
        <v>0.98</v>
      </c>
      <c r="BW455" s="11">
        <v>2.3</v>
      </c>
      <c r="BX455" s="8">
        <f t="shared" si="906"/>
        <v>3.254</v>
      </c>
      <c r="BY455" s="9">
        <v>1.275</v>
      </c>
      <c r="BZ455" s="17">
        <v>1.015</v>
      </c>
      <c r="CA455" s="18">
        <f t="shared" si="907"/>
        <v>93589.8467606806</v>
      </c>
      <c r="CH455" s="11">
        <f t="shared" si="908"/>
        <v>2893</v>
      </c>
      <c r="CI455" s="11">
        <v>0.5</v>
      </c>
      <c r="CJ455" s="12">
        <v>1.35</v>
      </c>
      <c r="CK455" s="13">
        <f t="shared" si="909"/>
        <v>1952.775</v>
      </c>
      <c r="CL455" s="11">
        <v>3</v>
      </c>
      <c r="CM455" s="11">
        <v>680</v>
      </c>
      <c r="CN455" s="11">
        <v>1.93</v>
      </c>
      <c r="CO455" s="16">
        <f t="shared" si="910"/>
        <v>4.45238805970149</v>
      </c>
      <c r="CP455" s="11">
        <v>0.98</v>
      </c>
      <c r="CQ455" s="11">
        <v>2.3</v>
      </c>
      <c r="CR455" s="8">
        <f t="shared" si="911"/>
        <v>3.254</v>
      </c>
      <c r="CS455" s="9">
        <v>1.275</v>
      </c>
      <c r="CT455" s="17">
        <v>1.085</v>
      </c>
      <c r="CU455" s="18">
        <f t="shared" si="912"/>
        <v>117415.097251705</v>
      </c>
      <c r="DB455" s="11">
        <f t="shared" si="913"/>
        <v>2905</v>
      </c>
      <c r="DC455" s="11">
        <v>0.5</v>
      </c>
      <c r="DD455" s="12">
        <v>1.35</v>
      </c>
      <c r="DE455" s="13">
        <f t="shared" si="914"/>
        <v>1960.875</v>
      </c>
      <c r="DF455" s="11">
        <v>3</v>
      </c>
      <c r="DG455" s="11">
        <v>680</v>
      </c>
      <c r="DH455" s="11">
        <v>1.93</v>
      </c>
      <c r="DI455" s="16">
        <f t="shared" si="915"/>
        <v>4.45238805970149</v>
      </c>
      <c r="DJ455" s="11">
        <v>0.98</v>
      </c>
      <c r="DK455" s="11">
        <v>2.3</v>
      </c>
      <c r="DL455" s="8">
        <f t="shared" si="916"/>
        <v>3.254</v>
      </c>
      <c r="DM455" s="9">
        <v>1.275</v>
      </c>
      <c r="DN455" s="17">
        <v>1.085</v>
      </c>
      <c r="DO455" s="18">
        <f t="shared" si="917"/>
        <v>117902.128419012</v>
      </c>
      <c r="DV455" s="11">
        <f t="shared" si="918"/>
        <v>2964</v>
      </c>
      <c r="DW455" s="11">
        <v>0.5</v>
      </c>
      <c r="DX455" s="12">
        <v>1.35</v>
      </c>
      <c r="DY455" s="13">
        <f t="shared" si="919"/>
        <v>2000.7</v>
      </c>
      <c r="DZ455" s="11">
        <v>3</v>
      </c>
      <c r="EA455" s="11">
        <v>680</v>
      </c>
      <c r="EB455" s="11">
        <v>2.02</v>
      </c>
      <c r="EC455" s="16">
        <f t="shared" si="920"/>
        <v>4.54238805970149</v>
      </c>
      <c r="ED455" s="11">
        <v>0.98</v>
      </c>
      <c r="EE455" s="11">
        <v>3.1</v>
      </c>
      <c r="EF455" s="8">
        <f t="shared" si="921"/>
        <v>4.038</v>
      </c>
      <c r="EG455" s="9">
        <v>1.275</v>
      </c>
      <c r="EH455" s="17">
        <v>1.2</v>
      </c>
      <c r="EI455" s="18">
        <f t="shared" si="922"/>
        <v>168439.989572656</v>
      </c>
    </row>
    <row r="456" s="1" customFormat="1" customHeight="1" spans="1:140">
      <c r="F456" s="11">
        <v>2465</v>
      </c>
      <c r="G456" s="11">
        <v>0.5</v>
      </c>
      <c r="H456" s="12">
        <v>1.35</v>
      </c>
      <c r="I456" s="13">
        <f t="shared" si="892"/>
        <v>1663.875</v>
      </c>
      <c r="J456" s="11">
        <v>3</v>
      </c>
      <c r="K456" s="11">
        <v>430</v>
      </c>
      <c r="L456" s="11">
        <v>1.93</v>
      </c>
      <c r="M456" s="16">
        <f t="shared" si="893"/>
        <v>3.99172839506173</v>
      </c>
      <c r="N456" s="11">
        <v>0.98</v>
      </c>
      <c r="O456" s="11">
        <v>2.3</v>
      </c>
      <c r="P456" s="8">
        <f t="shared" si="894"/>
        <v>3.254</v>
      </c>
      <c r="Q456" s="9">
        <v>1.275</v>
      </c>
      <c r="R456" s="17">
        <v>1</v>
      </c>
      <c r="S456" s="18">
        <f t="shared" si="895"/>
        <v>82666.7126945625</v>
      </c>
      <c r="Z456" s="11">
        <v>2465</v>
      </c>
      <c r="AA456" s="11">
        <v>0.5</v>
      </c>
      <c r="AB456" s="12">
        <v>1.35</v>
      </c>
      <c r="AC456" s="13">
        <f t="shared" si="896"/>
        <v>1663.875</v>
      </c>
      <c r="AD456" s="11">
        <v>3</v>
      </c>
      <c r="AE456" s="11">
        <v>430</v>
      </c>
      <c r="AF456" s="11">
        <v>1.93</v>
      </c>
      <c r="AG456" s="16">
        <f t="shared" si="897"/>
        <v>3.99172839506173</v>
      </c>
      <c r="AH456" s="11">
        <v>0.98</v>
      </c>
      <c r="AI456" s="11">
        <v>2.3</v>
      </c>
      <c r="AJ456" s="8">
        <f t="shared" si="898"/>
        <v>3.254</v>
      </c>
      <c r="AK456" s="9">
        <v>1.275</v>
      </c>
      <c r="AL456" s="17">
        <v>1</v>
      </c>
      <c r="AM456" s="18">
        <f t="shared" si="899"/>
        <v>82666.7126945625</v>
      </c>
      <c r="AT456" s="11">
        <v>2465</v>
      </c>
      <c r="AU456" s="11">
        <v>0.5</v>
      </c>
      <c r="AV456" s="12">
        <v>1.35</v>
      </c>
      <c r="AW456" s="13">
        <f t="shared" si="900"/>
        <v>1663.875</v>
      </c>
      <c r="AX456" s="11">
        <v>3</v>
      </c>
      <c r="AY456" s="11">
        <v>430</v>
      </c>
      <c r="AZ456" s="11">
        <v>1.93</v>
      </c>
      <c r="BA456" s="16">
        <f t="shared" si="901"/>
        <v>3.99172839506173</v>
      </c>
      <c r="BB456" s="11">
        <v>0.98</v>
      </c>
      <c r="BC456" s="11">
        <v>2.3</v>
      </c>
      <c r="BD456" s="8">
        <f t="shared" si="902"/>
        <v>3.254</v>
      </c>
      <c r="BE456" s="9">
        <v>1.275</v>
      </c>
      <c r="BF456" s="17">
        <v>1.015</v>
      </c>
      <c r="BG456" s="18">
        <f t="shared" si="903"/>
        <v>83906.7133849809</v>
      </c>
      <c r="BN456" s="11">
        <v>2465</v>
      </c>
      <c r="BO456" s="11">
        <v>0.5</v>
      </c>
      <c r="BP456" s="12">
        <v>1.35</v>
      </c>
      <c r="BQ456" s="13">
        <f t="shared" si="904"/>
        <v>1663.875</v>
      </c>
      <c r="BR456" s="11">
        <v>3</v>
      </c>
      <c r="BS456" s="11">
        <v>430</v>
      </c>
      <c r="BT456" s="11">
        <v>1.93</v>
      </c>
      <c r="BU456" s="16">
        <f t="shared" si="905"/>
        <v>3.99172839506173</v>
      </c>
      <c r="BV456" s="11">
        <v>0.98</v>
      </c>
      <c r="BW456" s="11">
        <v>2.3</v>
      </c>
      <c r="BX456" s="8">
        <f t="shared" si="906"/>
        <v>3.254</v>
      </c>
      <c r="BY456" s="9">
        <v>1.275</v>
      </c>
      <c r="BZ456" s="17">
        <v>1.015</v>
      </c>
      <c r="CA456" s="18">
        <f t="shared" si="907"/>
        <v>83906.7133849809</v>
      </c>
      <c r="CH456" s="11">
        <f t="shared" si="908"/>
        <v>2893</v>
      </c>
      <c r="CI456" s="11">
        <v>0.5</v>
      </c>
      <c r="CJ456" s="12">
        <v>1.35</v>
      </c>
      <c r="CK456" s="13">
        <f t="shared" si="909"/>
        <v>1952.775</v>
      </c>
      <c r="CL456" s="11">
        <v>3</v>
      </c>
      <c r="CM456" s="11">
        <v>430</v>
      </c>
      <c r="CN456" s="11">
        <v>1.93</v>
      </c>
      <c r="CO456" s="16">
        <f t="shared" si="910"/>
        <v>3.99172839506173</v>
      </c>
      <c r="CP456" s="11">
        <v>0.98</v>
      </c>
      <c r="CQ456" s="11">
        <v>2.3</v>
      </c>
      <c r="CR456" s="8">
        <f t="shared" si="911"/>
        <v>3.254</v>
      </c>
      <c r="CS456" s="9">
        <v>1.275</v>
      </c>
      <c r="CT456" s="17">
        <v>1.085</v>
      </c>
      <c r="CU456" s="18">
        <f t="shared" si="912"/>
        <v>105266.92000427</v>
      </c>
      <c r="DB456" s="11">
        <f t="shared" si="913"/>
        <v>2905</v>
      </c>
      <c r="DC456" s="11">
        <v>0.5</v>
      </c>
      <c r="DD456" s="12">
        <v>1.35</v>
      </c>
      <c r="DE456" s="13">
        <f t="shared" si="914"/>
        <v>1960.875</v>
      </c>
      <c r="DF456" s="11">
        <v>3</v>
      </c>
      <c r="DG456" s="11">
        <v>430</v>
      </c>
      <c r="DH456" s="11">
        <v>1.93</v>
      </c>
      <c r="DI456" s="16">
        <f t="shared" si="915"/>
        <v>3.99172839506173</v>
      </c>
      <c r="DJ456" s="11">
        <v>0.98</v>
      </c>
      <c r="DK456" s="11">
        <v>2.3</v>
      </c>
      <c r="DL456" s="8">
        <f t="shared" si="916"/>
        <v>3.254</v>
      </c>
      <c r="DM456" s="9">
        <v>1.275</v>
      </c>
      <c r="DN456" s="17">
        <v>1.085</v>
      </c>
      <c r="DO456" s="18">
        <f t="shared" si="917"/>
        <v>105703.561221018</v>
      </c>
      <c r="DV456" s="11">
        <f t="shared" si="918"/>
        <v>2964</v>
      </c>
      <c r="DW456" s="11">
        <v>0.5</v>
      </c>
      <c r="DX456" s="12">
        <v>1.35</v>
      </c>
      <c r="DY456" s="13">
        <f t="shared" si="919"/>
        <v>2000.7</v>
      </c>
      <c r="DZ456" s="11">
        <v>3</v>
      </c>
      <c r="EA456" s="11">
        <v>430</v>
      </c>
      <c r="EB456" s="11">
        <v>2.02</v>
      </c>
      <c r="EC456" s="16">
        <f t="shared" si="920"/>
        <v>4.08172839506173</v>
      </c>
      <c r="ED456" s="11">
        <v>0.98</v>
      </c>
      <c r="EE456" s="11">
        <v>3.1</v>
      </c>
      <c r="EF456" s="8">
        <f t="shared" si="921"/>
        <v>4.038</v>
      </c>
      <c r="EG456" s="9">
        <v>1.275</v>
      </c>
      <c r="EH456" s="17">
        <v>1.2</v>
      </c>
      <c r="EI456" s="18">
        <f t="shared" si="922"/>
        <v>151357.89352788</v>
      </c>
    </row>
    <row r="457" s="1" customFormat="1" customHeight="1" spans="1:140">
      <c r="F457" s="23" t="s">
        <v>1</v>
      </c>
      <c r="G457" s="24"/>
      <c r="H457" s="24"/>
      <c r="I457" s="24"/>
      <c r="J457" s="24"/>
      <c r="K457" s="24"/>
      <c r="L457" s="24"/>
      <c r="M457" s="25">
        <f>SUM(S448:S456)</f>
        <v>1953424.61094875</v>
      </c>
      <c r="N457" s="25"/>
      <c r="O457" s="25"/>
      <c r="P457" s="25"/>
      <c r="Q457" s="25"/>
      <c r="R457" s="25"/>
      <c r="S457" s="25"/>
      <c r="T457" s="1"/>
      <c r="Z457" s="23" t="s">
        <v>1</v>
      </c>
      <c r="AA457" s="24"/>
      <c r="AB457" s="24"/>
      <c r="AC457" s="24"/>
      <c r="AD457" s="24"/>
      <c r="AE457" s="24"/>
      <c r="AF457" s="24"/>
      <c r="AG457" s="25">
        <f>SUM(AM448:AM456)</f>
        <v>1953424.61094875</v>
      </c>
      <c r="AH457" s="25"/>
      <c r="AI457" s="25"/>
      <c r="AJ457" s="25"/>
      <c r="AK457" s="25"/>
      <c r="AL457" s="25"/>
      <c r="AM457" s="25"/>
      <c r="AN457" s="1"/>
      <c r="AT457" s="23" t="s">
        <v>1</v>
      </c>
      <c r="AU457" s="24"/>
      <c r="AV457" s="24"/>
      <c r="AW457" s="24"/>
      <c r="AX457" s="24"/>
      <c r="AY457" s="24"/>
      <c r="AZ457" s="24"/>
      <c r="BA457" s="25">
        <f>SUM(BG448:BG456)</f>
        <v>1982725.98011299</v>
      </c>
      <c r="BB457" s="25"/>
      <c r="BC457" s="25"/>
      <c r="BD457" s="25"/>
      <c r="BE457" s="25"/>
      <c r="BF457" s="25"/>
      <c r="BG457" s="25"/>
      <c r="BH457" s="1"/>
      <c r="BN457" s="23" t="s">
        <v>1</v>
      </c>
      <c r="BO457" s="24"/>
      <c r="BP457" s="24"/>
      <c r="BQ457" s="24"/>
      <c r="BR457" s="24"/>
      <c r="BS457" s="24"/>
      <c r="BT457" s="24"/>
      <c r="BU457" s="25">
        <f>SUM(CA448:CA456)</f>
        <v>1982725.98011299</v>
      </c>
      <c r="BV457" s="25"/>
      <c r="BW457" s="25"/>
      <c r="BX457" s="25"/>
      <c r="BY457" s="25"/>
      <c r="BZ457" s="25"/>
      <c r="CA457" s="25"/>
      <c r="CB457" s="1"/>
      <c r="CH457" s="23" t="s">
        <v>1</v>
      </c>
      <c r="CI457" s="24"/>
      <c r="CJ457" s="24"/>
      <c r="CK457" s="24"/>
      <c r="CL457" s="24"/>
      <c r="CM457" s="24"/>
      <c r="CN457" s="24"/>
      <c r="CO457" s="25">
        <f>SUM(CU448:CU456)</f>
        <v>2487470.29550917</v>
      </c>
      <c r="CP457" s="25"/>
      <c r="CQ457" s="25"/>
      <c r="CR457" s="25"/>
      <c r="CS457" s="25"/>
      <c r="CT457" s="25"/>
      <c r="CU457" s="25"/>
      <c r="CV457" s="1"/>
      <c r="DB457" s="23" t="s">
        <v>1</v>
      </c>
      <c r="DC457" s="24"/>
      <c r="DD457" s="24"/>
      <c r="DE457" s="24"/>
      <c r="DF457" s="24"/>
      <c r="DG457" s="24"/>
      <c r="DH457" s="24"/>
      <c r="DI457" s="25">
        <f>SUM(DO448:DO456)</f>
        <v>2497788.18128384</v>
      </c>
      <c r="DJ457" s="25"/>
      <c r="DK457" s="25"/>
      <c r="DL457" s="25"/>
      <c r="DM457" s="25"/>
      <c r="DN457" s="25"/>
      <c r="DO457" s="25"/>
      <c r="DP457" s="1"/>
      <c r="DV457" s="23" t="s">
        <v>1</v>
      </c>
      <c r="DW457" s="24"/>
      <c r="DX457" s="24"/>
      <c r="DY457" s="24"/>
      <c r="DZ457" s="24"/>
      <c r="EA457" s="24"/>
      <c r="EB457" s="24"/>
      <c r="EC457" s="25">
        <f>SUM(EI448:EI456)</f>
        <v>3570971.80073173</v>
      </c>
      <c r="ED457" s="25"/>
      <c r="EE457" s="25"/>
      <c r="EF457" s="25"/>
      <c r="EG457" s="25"/>
      <c r="EH457" s="25"/>
      <c r="EI457" s="25"/>
    </row>
    <row r="458" s="1" customFormat="1" customHeight="1" spans="1:140">
      <c r="F458" s="24"/>
      <c r="G458" s="24"/>
      <c r="H458" s="24"/>
      <c r="I458" s="24"/>
      <c r="J458" s="24"/>
      <c r="K458" s="24"/>
      <c r="L458" s="24"/>
      <c r="M458" s="25"/>
      <c r="N458" s="25"/>
      <c r="O458" s="25"/>
      <c r="P458" s="25"/>
      <c r="Q458" s="25"/>
      <c r="R458" s="25"/>
      <c r="S458" s="25"/>
      <c r="T458" s="1"/>
      <c r="Z458" s="24"/>
      <c r="AA458" s="24"/>
      <c r="AB458" s="24"/>
      <c r="AC458" s="24"/>
      <c r="AD458" s="24"/>
      <c r="AE458" s="24"/>
      <c r="AF458" s="24"/>
      <c r="AG458" s="25"/>
      <c r="AH458" s="25"/>
      <c r="AI458" s="25"/>
      <c r="AJ458" s="25"/>
      <c r="AK458" s="25"/>
      <c r="AL458" s="25"/>
      <c r="AM458" s="25"/>
      <c r="AN458" s="1"/>
      <c r="AT458" s="24"/>
      <c r="AU458" s="24"/>
      <c r="AV458" s="24"/>
      <c r="AW458" s="24"/>
      <c r="AX458" s="24"/>
      <c r="AY458" s="24"/>
      <c r="AZ458" s="24"/>
      <c r="BA458" s="25"/>
      <c r="BB458" s="25"/>
      <c r="BC458" s="25"/>
      <c r="BD458" s="25"/>
      <c r="BE458" s="25"/>
      <c r="BF458" s="25"/>
      <c r="BG458" s="25"/>
      <c r="BH458" s="1"/>
      <c r="BN458" s="24"/>
      <c r="BO458" s="24"/>
      <c r="BP458" s="24"/>
      <c r="BQ458" s="24"/>
      <c r="BR458" s="24"/>
      <c r="BS458" s="24"/>
      <c r="BT458" s="24"/>
      <c r="BU458" s="25"/>
      <c r="BV458" s="25"/>
      <c r="BW458" s="25"/>
      <c r="BX458" s="25"/>
      <c r="BY458" s="25"/>
      <c r="BZ458" s="25"/>
      <c r="CA458" s="25"/>
      <c r="CB458" s="1"/>
      <c r="CH458" s="24"/>
      <c r="CI458" s="24"/>
      <c r="CJ458" s="24"/>
      <c r="CK458" s="24"/>
      <c r="CL458" s="24"/>
      <c r="CM458" s="24"/>
      <c r="CN458" s="24"/>
      <c r="CO458" s="25"/>
      <c r="CP458" s="25"/>
      <c r="CQ458" s="25"/>
      <c r="CR458" s="25"/>
      <c r="CS458" s="25"/>
      <c r="CT458" s="25"/>
      <c r="CU458" s="25"/>
      <c r="CV458" s="1"/>
      <c r="DB458" s="24"/>
      <c r="DC458" s="24"/>
      <c r="DD458" s="24"/>
      <c r="DE458" s="24"/>
      <c r="DF458" s="24"/>
      <c r="DG458" s="24"/>
      <c r="DH458" s="24"/>
      <c r="DI458" s="25"/>
      <c r="DJ458" s="25"/>
      <c r="DK458" s="25"/>
      <c r="DL458" s="25"/>
      <c r="DM458" s="25"/>
      <c r="DN458" s="25"/>
      <c r="DO458" s="25"/>
      <c r="DP458" s="1"/>
      <c r="DV458" s="24"/>
      <c r="DW458" s="24"/>
      <c r="DX458" s="24"/>
      <c r="DY458" s="24"/>
      <c r="DZ458" s="24"/>
      <c r="EA458" s="24"/>
      <c r="EB458" s="24"/>
      <c r="EC458" s="25"/>
      <c r="ED458" s="25"/>
      <c r="EE458" s="25"/>
      <c r="EF458" s="25"/>
      <c r="EG458" s="25"/>
      <c r="EH458" s="25"/>
      <c r="EI458" s="25"/>
    </row>
    <row r="459" s="1" customFormat="1" customHeight="1" spans="1:140">
      <c r="F459" s="3" t="s">
        <v>36</v>
      </c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Z459" s="3" t="s">
        <v>36</v>
      </c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T459" s="3" t="s">
        <v>36</v>
      </c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N459" s="3" t="s">
        <v>36</v>
      </c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H459" s="3" t="s">
        <v>36</v>
      </c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DB459" s="3" t="s">
        <v>36</v>
      </c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V459" s="3" t="s">
        <v>36</v>
      </c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</row>
    <row r="460" s="1" customFormat="1" customHeight="1" spans="1:140">
      <c r="A460" s="26"/>
      <c r="B460" s="26"/>
      <c r="C460" s="27"/>
      <c r="D460" s="27"/>
      <c r="E460" s="27"/>
      <c r="F460" s="28" t="s">
        <v>37</v>
      </c>
      <c r="G460" s="13" t="s">
        <v>8</v>
      </c>
      <c r="H460" s="13"/>
      <c r="I460" s="13"/>
      <c r="J460" s="13"/>
      <c r="K460" s="7" t="s">
        <v>25</v>
      </c>
      <c r="L460" s="7"/>
      <c r="M460" s="7"/>
      <c r="N460" s="8" t="s">
        <v>10</v>
      </c>
      <c r="O460" s="8"/>
      <c r="P460" s="8"/>
      <c r="Q460" s="9" t="s">
        <v>38</v>
      </c>
      <c r="R460" s="10" t="s">
        <v>12</v>
      </c>
      <c r="S460" s="29" t="s">
        <v>13</v>
      </c>
      <c r="T460" s="11" t="s">
        <v>39</v>
      </c>
      <c r="U460" s="26"/>
      <c r="V460" s="26"/>
      <c r="W460" s="27"/>
      <c r="X460" s="27"/>
      <c r="Y460" s="27"/>
      <c r="Z460" s="28" t="s">
        <v>37</v>
      </c>
      <c r="AA460" s="13" t="s">
        <v>8</v>
      </c>
      <c r="AB460" s="13"/>
      <c r="AC460" s="13"/>
      <c r="AD460" s="13"/>
      <c r="AE460" s="7" t="s">
        <v>25</v>
      </c>
      <c r="AF460" s="7"/>
      <c r="AG460" s="7"/>
      <c r="AH460" s="8" t="s">
        <v>10</v>
      </c>
      <c r="AI460" s="8"/>
      <c r="AJ460" s="8"/>
      <c r="AK460" s="9" t="s">
        <v>38</v>
      </c>
      <c r="AL460" s="10" t="s">
        <v>12</v>
      </c>
      <c r="AM460" s="29" t="s">
        <v>13</v>
      </c>
      <c r="AN460" s="11" t="s">
        <v>39</v>
      </c>
      <c r="AO460" s="26"/>
      <c r="AP460" s="26"/>
      <c r="AQ460" s="27"/>
      <c r="AR460" s="27"/>
      <c r="AS460" s="27"/>
      <c r="AT460" s="28" t="s">
        <v>37</v>
      </c>
      <c r="AU460" s="13" t="s">
        <v>8</v>
      </c>
      <c r="AV460" s="13"/>
      <c r="AW460" s="13"/>
      <c r="AX460" s="13"/>
      <c r="AY460" s="7" t="s">
        <v>25</v>
      </c>
      <c r="AZ460" s="7"/>
      <c r="BA460" s="7"/>
      <c r="BB460" s="8" t="s">
        <v>10</v>
      </c>
      <c r="BC460" s="8"/>
      <c r="BD460" s="8"/>
      <c r="BE460" s="9" t="s">
        <v>38</v>
      </c>
      <c r="BF460" s="10" t="s">
        <v>12</v>
      </c>
      <c r="BG460" s="29" t="s">
        <v>13</v>
      </c>
      <c r="BH460" s="11" t="s">
        <v>39</v>
      </c>
      <c r="BI460" s="26"/>
      <c r="BJ460" s="26"/>
      <c r="BK460" s="27"/>
      <c r="BL460" s="27"/>
      <c r="BM460" s="27"/>
      <c r="BN460" s="28" t="s">
        <v>37</v>
      </c>
      <c r="BO460" s="13" t="s">
        <v>8</v>
      </c>
      <c r="BP460" s="13"/>
      <c r="BQ460" s="13"/>
      <c r="BR460" s="13"/>
      <c r="BS460" s="7" t="s">
        <v>25</v>
      </c>
      <c r="BT460" s="7"/>
      <c r="BU460" s="7"/>
      <c r="BV460" s="8" t="s">
        <v>10</v>
      </c>
      <c r="BW460" s="8"/>
      <c r="BX460" s="8"/>
      <c r="BY460" s="9" t="s">
        <v>38</v>
      </c>
      <c r="BZ460" s="10" t="s">
        <v>12</v>
      </c>
      <c r="CA460" s="29" t="s">
        <v>13</v>
      </c>
      <c r="CB460" s="11" t="s">
        <v>39</v>
      </c>
      <c r="CC460" s="26"/>
      <c r="CD460" s="26"/>
      <c r="CE460" s="27"/>
      <c r="CF460" s="27"/>
      <c r="CG460" s="27"/>
      <c r="CH460" s="28" t="s">
        <v>37</v>
      </c>
      <c r="CI460" s="13" t="s">
        <v>8</v>
      </c>
      <c r="CJ460" s="13"/>
      <c r="CK460" s="13"/>
      <c r="CL460" s="13"/>
      <c r="CM460" s="7" t="s">
        <v>25</v>
      </c>
      <c r="CN460" s="7"/>
      <c r="CO460" s="7"/>
      <c r="CP460" s="8" t="s">
        <v>10</v>
      </c>
      <c r="CQ460" s="8"/>
      <c r="CR460" s="8"/>
      <c r="CS460" s="9" t="s">
        <v>38</v>
      </c>
      <c r="CT460" s="10" t="s">
        <v>12</v>
      </c>
      <c r="CU460" s="29" t="s">
        <v>13</v>
      </c>
      <c r="CV460" s="11" t="s">
        <v>39</v>
      </c>
      <c r="CW460" s="26"/>
      <c r="CX460" s="26"/>
      <c r="CY460" s="27"/>
      <c r="CZ460" s="27"/>
      <c r="DA460" s="27"/>
      <c r="DB460" s="28" t="s">
        <v>37</v>
      </c>
      <c r="DC460" s="13" t="s">
        <v>8</v>
      </c>
      <c r="DD460" s="13"/>
      <c r="DE460" s="13"/>
      <c r="DF460" s="13"/>
      <c r="DG460" s="7" t="s">
        <v>25</v>
      </c>
      <c r="DH460" s="7"/>
      <c r="DI460" s="7"/>
      <c r="DJ460" s="8" t="s">
        <v>10</v>
      </c>
      <c r="DK460" s="8"/>
      <c r="DL460" s="8"/>
      <c r="DM460" s="9" t="s">
        <v>38</v>
      </c>
      <c r="DN460" s="10" t="s">
        <v>12</v>
      </c>
      <c r="DO460" s="29" t="s">
        <v>13</v>
      </c>
      <c r="DP460" s="11" t="s">
        <v>39</v>
      </c>
      <c r="DQ460" s="26"/>
      <c r="DR460" s="26"/>
      <c r="DS460" s="27"/>
      <c r="DT460" s="27"/>
      <c r="DU460" s="27"/>
      <c r="DV460" s="28" t="s">
        <v>37</v>
      </c>
      <c r="DW460" s="13" t="s">
        <v>8</v>
      </c>
      <c r="DX460" s="13"/>
      <c r="DY460" s="13"/>
      <c r="DZ460" s="13"/>
      <c r="EA460" s="7" t="s">
        <v>25</v>
      </c>
      <c r="EB460" s="7"/>
      <c r="EC460" s="7"/>
      <c r="ED460" s="8" t="s">
        <v>10</v>
      </c>
      <c r="EE460" s="8"/>
      <c r="EF460" s="8"/>
      <c r="EG460" s="9" t="s">
        <v>38</v>
      </c>
      <c r="EH460" s="10" t="s">
        <v>12</v>
      </c>
      <c r="EI460" s="29" t="s">
        <v>13</v>
      </c>
      <c r="EJ460" s="11" t="s">
        <v>39</v>
      </c>
    </row>
    <row r="461" s="1" customFormat="1" customHeight="1" spans="1:140">
      <c r="A461" s="26"/>
      <c r="B461" s="26"/>
      <c r="C461" s="27"/>
      <c r="D461" s="27"/>
      <c r="E461" s="27"/>
      <c r="F461" s="30"/>
      <c r="G461" s="11" t="s">
        <v>40</v>
      </c>
      <c r="H461" s="11" t="s">
        <v>41</v>
      </c>
      <c r="I461" s="11" t="s">
        <v>21</v>
      </c>
      <c r="J461" s="13" t="s">
        <v>8</v>
      </c>
      <c r="K461" s="11" t="s">
        <v>23</v>
      </c>
      <c r="L461" s="11" t="s">
        <v>24</v>
      </c>
      <c r="M461" s="7" t="s">
        <v>25</v>
      </c>
      <c r="N461" s="11" t="s">
        <v>26</v>
      </c>
      <c r="O461" s="11" t="s">
        <v>27</v>
      </c>
      <c r="P461" s="8" t="s">
        <v>28</v>
      </c>
      <c r="Q461" s="9" t="s">
        <v>29</v>
      </c>
      <c r="R461" s="14"/>
      <c r="S461" s="29"/>
      <c r="T461" s="11"/>
      <c r="U461" s="26"/>
      <c r="V461" s="26"/>
      <c r="W461" s="27"/>
      <c r="X461" s="27"/>
      <c r="Y461" s="27"/>
      <c r="Z461" s="30"/>
      <c r="AA461" s="11" t="s">
        <v>40</v>
      </c>
      <c r="AB461" s="11" t="s">
        <v>41</v>
      </c>
      <c r="AC461" s="11" t="s">
        <v>21</v>
      </c>
      <c r="AD461" s="13" t="s">
        <v>8</v>
      </c>
      <c r="AE461" s="11" t="s">
        <v>23</v>
      </c>
      <c r="AF461" s="11" t="s">
        <v>24</v>
      </c>
      <c r="AG461" s="7" t="s">
        <v>25</v>
      </c>
      <c r="AH461" s="11" t="s">
        <v>26</v>
      </c>
      <c r="AI461" s="11" t="s">
        <v>27</v>
      </c>
      <c r="AJ461" s="8" t="s">
        <v>28</v>
      </c>
      <c r="AK461" s="9" t="s">
        <v>29</v>
      </c>
      <c r="AL461" s="14"/>
      <c r="AM461" s="29"/>
      <c r="AN461" s="11"/>
      <c r="AO461" s="26"/>
      <c r="AP461" s="26"/>
      <c r="AQ461" s="27"/>
      <c r="AR461" s="27"/>
      <c r="AS461" s="27"/>
      <c r="AT461" s="30"/>
      <c r="AU461" s="11" t="s">
        <v>40</v>
      </c>
      <c r="AV461" s="11" t="s">
        <v>41</v>
      </c>
      <c r="AW461" s="11" t="s">
        <v>21</v>
      </c>
      <c r="AX461" s="13" t="s">
        <v>8</v>
      </c>
      <c r="AY461" s="11" t="s">
        <v>23</v>
      </c>
      <c r="AZ461" s="11" t="s">
        <v>24</v>
      </c>
      <c r="BA461" s="7" t="s">
        <v>25</v>
      </c>
      <c r="BB461" s="11" t="s">
        <v>26</v>
      </c>
      <c r="BC461" s="11" t="s">
        <v>27</v>
      </c>
      <c r="BD461" s="8" t="s">
        <v>28</v>
      </c>
      <c r="BE461" s="9" t="s">
        <v>29</v>
      </c>
      <c r="BF461" s="14"/>
      <c r="BG461" s="29"/>
      <c r="BH461" s="11"/>
      <c r="BI461" s="26"/>
      <c r="BJ461" s="26"/>
      <c r="BK461" s="27"/>
      <c r="BL461" s="27"/>
      <c r="BM461" s="27"/>
      <c r="BN461" s="30"/>
      <c r="BO461" s="11" t="s">
        <v>40</v>
      </c>
      <c r="BP461" s="11" t="s">
        <v>41</v>
      </c>
      <c r="BQ461" s="11" t="s">
        <v>21</v>
      </c>
      <c r="BR461" s="13" t="s">
        <v>8</v>
      </c>
      <c r="BS461" s="11" t="s">
        <v>23</v>
      </c>
      <c r="BT461" s="11" t="s">
        <v>24</v>
      </c>
      <c r="BU461" s="7" t="s">
        <v>25</v>
      </c>
      <c r="BV461" s="11" t="s">
        <v>26</v>
      </c>
      <c r="BW461" s="11" t="s">
        <v>27</v>
      </c>
      <c r="BX461" s="8" t="s">
        <v>28</v>
      </c>
      <c r="BY461" s="9" t="s">
        <v>29</v>
      </c>
      <c r="BZ461" s="14"/>
      <c r="CA461" s="29"/>
      <c r="CB461" s="11"/>
      <c r="CC461" s="26"/>
      <c r="CD461" s="26"/>
      <c r="CE461" s="27"/>
      <c r="CF461" s="27"/>
      <c r="CG461" s="27"/>
      <c r="CH461" s="30"/>
      <c r="CI461" s="11" t="s">
        <v>40</v>
      </c>
      <c r="CJ461" s="11" t="s">
        <v>41</v>
      </c>
      <c r="CK461" s="11" t="s">
        <v>21</v>
      </c>
      <c r="CL461" s="13" t="s">
        <v>8</v>
      </c>
      <c r="CM461" s="11" t="s">
        <v>23</v>
      </c>
      <c r="CN461" s="11" t="s">
        <v>24</v>
      </c>
      <c r="CO461" s="7" t="s">
        <v>25</v>
      </c>
      <c r="CP461" s="11" t="s">
        <v>26</v>
      </c>
      <c r="CQ461" s="11" t="s">
        <v>27</v>
      </c>
      <c r="CR461" s="8" t="s">
        <v>28</v>
      </c>
      <c r="CS461" s="9" t="s">
        <v>29</v>
      </c>
      <c r="CT461" s="14"/>
      <c r="CU461" s="29"/>
      <c r="CV461" s="11"/>
      <c r="CW461" s="26"/>
      <c r="CX461" s="26"/>
      <c r="CY461" s="27"/>
      <c r="CZ461" s="27"/>
      <c r="DA461" s="27"/>
      <c r="DB461" s="30"/>
      <c r="DC461" s="11" t="s">
        <v>40</v>
      </c>
      <c r="DD461" s="11" t="s">
        <v>41</v>
      </c>
      <c r="DE461" s="11" t="s">
        <v>21</v>
      </c>
      <c r="DF461" s="13" t="s">
        <v>8</v>
      </c>
      <c r="DG461" s="11" t="s">
        <v>23</v>
      </c>
      <c r="DH461" s="11" t="s">
        <v>24</v>
      </c>
      <c r="DI461" s="7" t="s">
        <v>25</v>
      </c>
      <c r="DJ461" s="11" t="s">
        <v>26</v>
      </c>
      <c r="DK461" s="11" t="s">
        <v>27</v>
      </c>
      <c r="DL461" s="8" t="s">
        <v>28</v>
      </c>
      <c r="DM461" s="9" t="s">
        <v>29</v>
      </c>
      <c r="DN461" s="14"/>
      <c r="DO461" s="29"/>
      <c r="DP461" s="11"/>
      <c r="DQ461" s="26"/>
      <c r="DR461" s="26"/>
      <c r="DS461" s="27"/>
      <c r="DT461" s="27"/>
      <c r="DU461" s="27"/>
      <c r="DV461" s="30"/>
      <c r="DW461" s="11" t="s">
        <v>40</v>
      </c>
      <c r="DX461" s="11" t="s">
        <v>41</v>
      </c>
      <c r="DY461" s="11" t="s">
        <v>21</v>
      </c>
      <c r="DZ461" s="13" t="s">
        <v>8</v>
      </c>
      <c r="EA461" s="11" t="s">
        <v>23</v>
      </c>
      <c r="EB461" s="11" t="s">
        <v>24</v>
      </c>
      <c r="EC461" s="7" t="s">
        <v>25</v>
      </c>
      <c r="ED461" s="11" t="s">
        <v>26</v>
      </c>
      <c r="EE461" s="11" t="s">
        <v>27</v>
      </c>
      <c r="EF461" s="8" t="s">
        <v>28</v>
      </c>
      <c r="EG461" s="9" t="s">
        <v>29</v>
      </c>
      <c r="EH461" s="14"/>
      <c r="EI461" s="29"/>
      <c r="EJ461" s="11"/>
    </row>
    <row r="462" s="1" customFormat="1" customHeight="1" spans="1:140">
      <c r="A462" s="26"/>
      <c r="B462" s="26"/>
      <c r="C462" s="27"/>
      <c r="D462" s="27"/>
      <c r="E462" s="27"/>
      <c r="F462" s="11">
        <f>_xlfn.RANK.EQ(S462,S462:S465,0)</f>
        <v>3</v>
      </c>
      <c r="G462" s="11">
        <v>0</v>
      </c>
      <c r="H462" s="11">
        <v>1.8</v>
      </c>
      <c r="I462" s="12">
        <v>1.35</v>
      </c>
      <c r="J462" s="13">
        <f t="shared" ref="J462:J465" si="923">G462*H462*I462</f>
        <v>0</v>
      </c>
      <c r="K462" s="11">
        <v>680</v>
      </c>
      <c r="L462" s="11">
        <v>0</v>
      </c>
      <c r="M462" s="31">
        <f t="shared" ref="M462:M465" si="924">1+6*K462/(K462+2000)+L462</f>
        <v>2.52238805970149</v>
      </c>
      <c r="N462" s="11">
        <v>0.98</v>
      </c>
      <c r="O462" s="11">
        <v>2.3</v>
      </c>
      <c r="P462" s="8">
        <f t="shared" ref="P462:P465" si="925">1+N462*O462</f>
        <v>3.254</v>
      </c>
      <c r="Q462" s="9">
        <v>1.075</v>
      </c>
      <c r="R462" s="17">
        <v>1</v>
      </c>
      <c r="S462" s="18">
        <f t="shared" ref="S462:S465" si="926">J462*M462*Q462*P462*R462</f>
        <v>0</v>
      </c>
      <c r="T462" s="11">
        <f t="shared" ref="T462:T465" si="927">IF(F462=1,1,(IF(F462=2,2,12)))</f>
        <v>12</v>
      </c>
      <c r="U462" s="26"/>
      <c r="V462" s="26"/>
      <c r="W462" s="27"/>
      <c r="X462" s="27"/>
      <c r="Y462" s="27"/>
      <c r="Z462" s="11">
        <f>_xlfn.RANK.EQ(AM462,AM462:AM465,0)</f>
        <v>3</v>
      </c>
      <c r="AA462" s="11">
        <v>0</v>
      </c>
      <c r="AB462" s="11">
        <v>1.8</v>
      </c>
      <c r="AC462" s="12">
        <v>1.35</v>
      </c>
      <c r="AD462" s="13">
        <f t="shared" ref="AD462:AD465" si="928">AA462*AB462*AC462</f>
        <v>0</v>
      </c>
      <c r="AE462" s="11">
        <v>680</v>
      </c>
      <c r="AF462" s="11">
        <v>0</v>
      </c>
      <c r="AG462" s="31">
        <f t="shared" ref="AG462:AG465" si="929">1+6*AE462/(AE462+2000)+AF462</f>
        <v>2.52238805970149</v>
      </c>
      <c r="AH462" s="11">
        <v>0.98</v>
      </c>
      <c r="AI462" s="11">
        <v>2.3</v>
      </c>
      <c r="AJ462" s="8">
        <f t="shared" ref="AJ462:AJ465" si="930">1+AH462*AI462</f>
        <v>3.254</v>
      </c>
      <c r="AK462" s="9">
        <v>1.075</v>
      </c>
      <c r="AL462" s="17">
        <v>1</v>
      </c>
      <c r="AM462" s="18">
        <f t="shared" ref="AM462:AM465" si="931">AD462*AG462*AK462*AJ462*AL462</f>
        <v>0</v>
      </c>
      <c r="AN462" s="11">
        <f t="shared" ref="AN462:AN465" si="932">IF(Z462=1,1,(IF(Z462=2,2,12)))</f>
        <v>12</v>
      </c>
      <c r="AO462" s="26"/>
      <c r="AP462" s="26"/>
      <c r="AQ462" s="27"/>
      <c r="AR462" s="27"/>
      <c r="AS462" s="27"/>
      <c r="AT462" s="11">
        <f>_xlfn.RANK.EQ(BG462,BG462:BG465,0)</f>
        <v>3</v>
      </c>
      <c r="AU462" s="11">
        <v>0</v>
      </c>
      <c r="AV462" s="11">
        <v>1.8</v>
      </c>
      <c r="AW462" s="12">
        <v>1.35</v>
      </c>
      <c r="AX462" s="13">
        <f t="shared" ref="AX462:AX465" si="933">AU462*AV462*AW462</f>
        <v>0</v>
      </c>
      <c r="AY462" s="11">
        <v>680</v>
      </c>
      <c r="AZ462" s="11">
        <v>0</v>
      </c>
      <c r="BA462" s="31">
        <f t="shared" ref="BA462:BA465" si="934">1+6*AY462/(AY462+2000)+AZ462</f>
        <v>2.52238805970149</v>
      </c>
      <c r="BB462" s="11">
        <v>0.98</v>
      </c>
      <c r="BC462" s="11">
        <v>2.3</v>
      </c>
      <c r="BD462" s="8">
        <f t="shared" ref="BD462:BD465" si="935">1+BB462*BC462</f>
        <v>3.254</v>
      </c>
      <c r="BE462" s="9">
        <v>1.075</v>
      </c>
      <c r="BF462" s="17">
        <v>1.015</v>
      </c>
      <c r="BG462" s="18">
        <f t="shared" ref="BG462:BG465" si="936">AX462*BA462*BE462*BD462*BF462</f>
        <v>0</v>
      </c>
      <c r="BH462" s="11">
        <f t="shared" ref="BH462:BH465" si="937">IF(AT462=1,1,(IF(AT462=2,2,12)))</f>
        <v>12</v>
      </c>
      <c r="BI462" s="26"/>
      <c r="BJ462" s="26"/>
      <c r="BK462" s="27"/>
      <c r="BL462" s="27"/>
      <c r="BM462" s="27"/>
      <c r="BN462" s="11">
        <f>_xlfn.RANK.EQ(CA462,CA462:CA465,0)</f>
        <v>3</v>
      </c>
      <c r="BO462" s="11">
        <v>0</v>
      </c>
      <c r="BP462" s="11">
        <v>1.8</v>
      </c>
      <c r="BQ462" s="12">
        <v>1.35</v>
      </c>
      <c r="BR462" s="13">
        <f t="shared" ref="BR462:BR465" si="938">BO462*BP462*BQ462</f>
        <v>0</v>
      </c>
      <c r="BS462" s="11">
        <v>680</v>
      </c>
      <c r="BT462" s="11">
        <v>0</v>
      </c>
      <c r="BU462" s="31">
        <f t="shared" ref="BU462:BU465" si="939">1+6*BS462/(BS462+2000)+BT462</f>
        <v>2.52238805970149</v>
      </c>
      <c r="BV462" s="11">
        <v>0.98</v>
      </c>
      <c r="BW462" s="11">
        <v>2.3</v>
      </c>
      <c r="BX462" s="8">
        <f t="shared" ref="BX462:BX465" si="940">1+BV462*BW462</f>
        <v>3.254</v>
      </c>
      <c r="BY462" s="9">
        <v>1.075</v>
      </c>
      <c r="BZ462" s="17">
        <v>1.015</v>
      </c>
      <c r="CA462" s="18">
        <f t="shared" ref="CA462:CA465" si="941">BR462*BU462*BY462*BX462*BZ462</f>
        <v>0</v>
      </c>
      <c r="CB462" s="11">
        <f t="shared" ref="CB462:CB465" si="942">IF(BN462=1,1,(IF(BN462=2,2,12)))</f>
        <v>12</v>
      </c>
      <c r="CC462" s="26"/>
      <c r="CD462" s="26"/>
      <c r="CE462" s="27"/>
      <c r="CF462" s="27"/>
      <c r="CG462" s="27"/>
      <c r="CH462" s="11">
        <f>_xlfn.RANK.EQ(CU462,CU462:CU465,0)</f>
        <v>3</v>
      </c>
      <c r="CI462" s="11">
        <v>0</v>
      </c>
      <c r="CJ462" s="11">
        <v>1.8</v>
      </c>
      <c r="CK462" s="12">
        <v>1.35</v>
      </c>
      <c r="CL462" s="13">
        <f t="shared" ref="CL462:CL465" si="943">CI462*CJ462*CK462</f>
        <v>0</v>
      </c>
      <c r="CM462" s="11">
        <v>680</v>
      </c>
      <c r="CN462" s="11">
        <v>0</v>
      </c>
      <c r="CO462" s="31">
        <f t="shared" ref="CO462:CO465" si="944">1+6*CM462/(CM462+2000)+CN462</f>
        <v>2.52238805970149</v>
      </c>
      <c r="CP462" s="11">
        <v>0.98</v>
      </c>
      <c r="CQ462" s="11">
        <v>2.3</v>
      </c>
      <c r="CR462" s="8">
        <f t="shared" ref="CR462:CR465" si="945">1+CP462*CQ462</f>
        <v>3.254</v>
      </c>
      <c r="CS462" s="9">
        <v>1.075</v>
      </c>
      <c r="CT462" s="17">
        <v>1.085</v>
      </c>
      <c r="CU462" s="18">
        <f t="shared" ref="CU462:CU465" si="946">CL462*CO462*CS462*CR462*CT462</f>
        <v>0</v>
      </c>
      <c r="CV462" s="11">
        <f t="shared" ref="CV462:CV465" si="947">IF(CH462=1,1,(IF(CH462=2,2,12)))</f>
        <v>12</v>
      </c>
      <c r="CW462" s="26"/>
      <c r="CX462" s="26"/>
      <c r="CY462" s="27"/>
      <c r="CZ462" s="27"/>
      <c r="DA462" s="27"/>
      <c r="DB462" s="11">
        <f>_xlfn.RANK.EQ(DO462,DO462:DO465,0)</f>
        <v>3</v>
      </c>
      <c r="DC462" s="11">
        <v>0</v>
      </c>
      <c r="DD462" s="11">
        <v>1.8</v>
      </c>
      <c r="DE462" s="12">
        <v>1.35</v>
      </c>
      <c r="DF462" s="13">
        <f t="shared" ref="DF462:DF465" si="948">DC462*DD462*DE462</f>
        <v>0</v>
      </c>
      <c r="DG462" s="11">
        <v>680</v>
      </c>
      <c r="DH462" s="11">
        <v>0</v>
      </c>
      <c r="DI462" s="31">
        <f t="shared" ref="DI462:DI465" si="949">1+6*DG462/(DG462+2000)+DH462</f>
        <v>2.52238805970149</v>
      </c>
      <c r="DJ462" s="11">
        <v>0.98</v>
      </c>
      <c r="DK462" s="11">
        <v>2.3</v>
      </c>
      <c r="DL462" s="8">
        <f t="shared" ref="DL462:DL465" si="950">1+DJ462*DK462</f>
        <v>3.254</v>
      </c>
      <c r="DM462" s="9">
        <v>1.075</v>
      </c>
      <c r="DN462" s="17">
        <v>1.085</v>
      </c>
      <c r="DO462" s="18">
        <f t="shared" ref="DO462:DO465" si="951">DF462*DI462*DM462*DL462*DN462</f>
        <v>0</v>
      </c>
      <c r="DP462" s="11">
        <f t="shared" ref="DP462:DP465" si="952">IF(DB462=1,1,(IF(DB462=2,2,12)))</f>
        <v>12</v>
      </c>
      <c r="DQ462" s="26"/>
      <c r="DR462" s="26"/>
      <c r="DS462" s="27"/>
      <c r="DT462" s="27"/>
      <c r="DU462" s="27"/>
      <c r="DV462" s="11">
        <f>_xlfn.RANK.EQ(EI462,EI462:EI465,0)</f>
        <v>3</v>
      </c>
      <c r="DW462" s="11">
        <v>0</v>
      </c>
      <c r="DX462" s="11">
        <v>1.8</v>
      </c>
      <c r="DY462" s="12">
        <v>1.35</v>
      </c>
      <c r="DZ462" s="13">
        <f t="shared" ref="DZ462:DZ465" si="953">DW462*DX462*DY462</f>
        <v>0</v>
      </c>
      <c r="EA462" s="11">
        <v>680</v>
      </c>
      <c r="EB462" s="11">
        <v>0</v>
      </c>
      <c r="EC462" s="31">
        <f t="shared" ref="EC462:EC465" si="954">1+6*EA462/(EA462+2000)+EB462</f>
        <v>2.52238805970149</v>
      </c>
      <c r="ED462" s="11">
        <v>0.98</v>
      </c>
      <c r="EE462" s="11">
        <v>3.1</v>
      </c>
      <c r="EF462" s="8">
        <f t="shared" ref="EF462:EF465" si="955">1+ED462*EE462</f>
        <v>4.038</v>
      </c>
      <c r="EG462" s="9">
        <v>1.075</v>
      </c>
      <c r="EH462" s="17">
        <v>1.2</v>
      </c>
      <c r="EI462" s="18">
        <f t="shared" ref="EI462:EI465" si="956">DZ462*EC462*EG462*EF462*EH462</f>
        <v>0</v>
      </c>
      <c r="EJ462" s="11">
        <f t="shared" ref="EJ462:EJ465" si="957">IF(DV462=1,1,(IF(DV462=2,2,12)))</f>
        <v>12</v>
      </c>
    </row>
    <row r="463" s="1" customFormat="1" customHeight="1" spans="1:140">
      <c r="F463" s="11">
        <f>_xlfn.RANK.EQ(S463,S462:S465,0)</f>
        <v>2</v>
      </c>
      <c r="G463" s="11">
        <v>1446.85</v>
      </c>
      <c r="H463" s="11">
        <v>1.8</v>
      </c>
      <c r="I463" s="12">
        <v>1.35</v>
      </c>
      <c r="J463" s="13">
        <f t="shared" si="923"/>
        <v>3515.8455</v>
      </c>
      <c r="K463" s="11">
        <v>190</v>
      </c>
      <c r="L463" s="11">
        <v>1.73</v>
      </c>
      <c r="M463" s="31">
        <f t="shared" si="924"/>
        <v>3.25054794520548</v>
      </c>
      <c r="N463" s="11">
        <v>0.95</v>
      </c>
      <c r="O463" s="11">
        <v>2.09</v>
      </c>
      <c r="P463" s="8">
        <f t="shared" si="925"/>
        <v>2.9855</v>
      </c>
      <c r="Q463" s="9">
        <v>1.075</v>
      </c>
      <c r="R463" s="17">
        <v>1</v>
      </c>
      <c r="S463" s="18">
        <f t="shared" si="926"/>
        <v>36678.5280145338</v>
      </c>
      <c r="T463" s="11">
        <f t="shared" si="927"/>
        <v>2</v>
      </c>
      <c r="Z463" s="11">
        <f>_xlfn.RANK.EQ(AM463,AM462:AM465,0)</f>
        <v>2</v>
      </c>
      <c r="AA463" s="11">
        <v>1446.85</v>
      </c>
      <c r="AB463" s="11">
        <v>1.8</v>
      </c>
      <c r="AC463" s="12">
        <v>1.35</v>
      </c>
      <c r="AD463" s="13">
        <f t="shared" si="928"/>
        <v>3515.8455</v>
      </c>
      <c r="AE463" s="11">
        <v>190</v>
      </c>
      <c r="AF463" s="11">
        <v>1.73</v>
      </c>
      <c r="AG463" s="31">
        <f t="shared" si="929"/>
        <v>3.25054794520548</v>
      </c>
      <c r="AH463" s="11">
        <v>0.95</v>
      </c>
      <c r="AI463" s="11">
        <v>2.09</v>
      </c>
      <c r="AJ463" s="8">
        <f t="shared" si="930"/>
        <v>2.9855</v>
      </c>
      <c r="AK463" s="9">
        <v>1.075</v>
      </c>
      <c r="AL463" s="17">
        <v>1</v>
      </c>
      <c r="AM463" s="18">
        <f t="shared" si="931"/>
        <v>36678.5280145338</v>
      </c>
      <c r="AN463" s="11">
        <f t="shared" si="932"/>
        <v>2</v>
      </c>
      <c r="AT463" s="11">
        <f>_xlfn.RANK.EQ(BG463,BG462:BG465,0)</f>
        <v>2</v>
      </c>
      <c r="AU463" s="11">
        <v>1446.85</v>
      </c>
      <c r="AV463" s="11">
        <v>1.8</v>
      </c>
      <c r="AW463" s="12">
        <v>1.35</v>
      </c>
      <c r="AX463" s="13">
        <f t="shared" si="933"/>
        <v>3515.8455</v>
      </c>
      <c r="AY463" s="11">
        <v>190</v>
      </c>
      <c r="AZ463" s="11">
        <v>1.73</v>
      </c>
      <c r="BA463" s="31">
        <f t="shared" si="934"/>
        <v>3.25054794520548</v>
      </c>
      <c r="BB463" s="11">
        <v>0.95</v>
      </c>
      <c r="BC463" s="11">
        <v>2.09</v>
      </c>
      <c r="BD463" s="8">
        <f t="shared" si="935"/>
        <v>2.9855</v>
      </c>
      <c r="BE463" s="9">
        <v>1.075</v>
      </c>
      <c r="BF463" s="17">
        <v>1.015</v>
      </c>
      <c r="BG463" s="18">
        <f t="shared" si="936"/>
        <v>37228.7059347518</v>
      </c>
      <c r="BH463" s="11">
        <f t="shared" si="937"/>
        <v>2</v>
      </c>
      <c r="BN463" s="11">
        <f>_xlfn.RANK.EQ(CA463,CA462:CA465,0)</f>
        <v>2</v>
      </c>
      <c r="BO463" s="11">
        <v>1446.85</v>
      </c>
      <c r="BP463" s="11">
        <v>1.8</v>
      </c>
      <c r="BQ463" s="12">
        <v>1.35</v>
      </c>
      <c r="BR463" s="13">
        <f t="shared" si="938"/>
        <v>3515.8455</v>
      </c>
      <c r="BS463" s="11">
        <v>190</v>
      </c>
      <c r="BT463" s="11">
        <v>1.73</v>
      </c>
      <c r="BU463" s="31">
        <f t="shared" si="939"/>
        <v>3.25054794520548</v>
      </c>
      <c r="BV463" s="11">
        <v>0.95</v>
      </c>
      <c r="BW463" s="11">
        <v>2.09</v>
      </c>
      <c r="BX463" s="8">
        <f t="shared" si="940"/>
        <v>2.9855</v>
      </c>
      <c r="BY463" s="9">
        <v>1.075</v>
      </c>
      <c r="BZ463" s="17">
        <v>1.015</v>
      </c>
      <c r="CA463" s="18">
        <f t="shared" si="941"/>
        <v>37228.7059347518</v>
      </c>
      <c r="CB463" s="11">
        <f t="shared" si="942"/>
        <v>2</v>
      </c>
      <c r="CH463" s="11">
        <f>_xlfn.RANK.EQ(CU463,CU462:CU465,0)</f>
        <v>2</v>
      </c>
      <c r="CI463" s="11">
        <v>1446.85</v>
      </c>
      <c r="CJ463" s="11">
        <v>1.8</v>
      </c>
      <c r="CK463" s="12">
        <v>1.35</v>
      </c>
      <c r="CL463" s="13">
        <f t="shared" si="943"/>
        <v>3515.8455</v>
      </c>
      <c r="CM463" s="11">
        <v>190</v>
      </c>
      <c r="CN463" s="11">
        <v>1.73</v>
      </c>
      <c r="CO463" s="31">
        <f t="shared" si="944"/>
        <v>3.25054794520548</v>
      </c>
      <c r="CP463" s="11">
        <v>0.95</v>
      </c>
      <c r="CQ463" s="11">
        <v>2.09</v>
      </c>
      <c r="CR463" s="8">
        <f t="shared" si="945"/>
        <v>2.9855</v>
      </c>
      <c r="CS463" s="9">
        <v>1.075</v>
      </c>
      <c r="CT463" s="17">
        <v>1.085</v>
      </c>
      <c r="CU463" s="18">
        <f t="shared" si="946"/>
        <v>39796.2028957692</v>
      </c>
      <c r="CV463" s="11">
        <f t="shared" si="947"/>
        <v>2</v>
      </c>
      <c r="DB463" s="11">
        <f>_xlfn.RANK.EQ(DO463,DO462:DO465,0)</f>
        <v>2</v>
      </c>
      <c r="DC463" s="11">
        <v>1446.85</v>
      </c>
      <c r="DD463" s="11">
        <v>1.8</v>
      </c>
      <c r="DE463" s="12">
        <v>1.35</v>
      </c>
      <c r="DF463" s="13">
        <f t="shared" si="948"/>
        <v>3515.8455</v>
      </c>
      <c r="DG463" s="11">
        <v>190</v>
      </c>
      <c r="DH463" s="11">
        <v>1.73</v>
      </c>
      <c r="DI463" s="31">
        <f t="shared" si="949"/>
        <v>3.25054794520548</v>
      </c>
      <c r="DJ463" s="11">
        <v>0.95</v>
      </c>
      <c r="DK463" s="11">
        <v>2.09</v>
      </c>
      <c r="DL463" s="8">
        <f t="shared" si="950"/>
        <v>2.9855</v>
      </c>
      <c r="DM463" s="9">
        <v>1.075</v>
      </c>
      <c r="DN463" s="17">
        <v>1.085</v>
      </c>
      <c r="DO463" s="18">
        <f t="shared" si="951"/>
        <v>39796.2028957692</v>
      </c>
      <c r="DP463" s="11">
        <f t="shared" si="952"/>
        <v>2</v>
      </c>
      <c r="DV463" s="11">
        <f>_xlfn.RANK.EQ(EI463,EI462:EI465,0)</f>
        <v>2</v>
      </c>
      <c r="DW463" s="11">
        <v>1446.85</v>
      </c>
      <c r="DX463" s="11">
        <v>1.8</v>
      </c>
      <c r="DY463" s="12">
        <v>1.35</v>
      </c>
      <c r="DZ463" s="13">
        <f t="shared" si="953"/>
        <v>3515.8455</v>
      </c>
      <c r="EA463" s="11">
        <v>190</v>
      </c>
      <c r="EB463" s="11">
        <v>1.82</v>
      </c>
      <c r="EC463" s="31">
        <f t="shared" si="954"/>
        <v>3.34054794520548</v>
      </c>
      <c r="ED463" s="11">
        <v>0.95</v>
      </c>
      <c r="EE463" s="11">
        <v>2.91</v>
      </c>
      <c r="EF463" s="8">
        <f t="shared" si="955"/>
        <v>3.7645</v>
      </c>
      <c r="EG463" s="9">
        <v>1.075</v>
      </c>
      <c r="EH463" s="17">
        <v>1.2</v>
      </c>
      <c r="EI463" s="18">
        <f t="shared" si="956"/>
        <v>57035.4015314305</v>
      </c>
      <c r="EJ463" s="11">
        <f t="shared" si="957"/>
        <v>2</v>
      </c>
    </row>
    <row r="464" s="1" customFormat="1" customHeight="1" spans="1:140">
      <c r="F464" s="11">
        <f>_xlfn.RANK.EQ(S464,S462:S465,0)</f>
        <v>1</v>
      </c>
      <c r="G464" s="11">
        <v>1446.85</v>
      </c>
      <c r="H464" s="11">
        <v>1.8</v>
      </c>
      <c r="I464" s="12">
        <v>1.35</v>
      </c>
      <c r="J464" s="13">
        <f t="shared" si="923"/>
        <v>3515.8455</v>
      </c>
      <c r="K464" s="11">
        <v>240</v>
      </c>
      <c r="L464" s="11">
        <v>2.33</v>
      </c>
      <c r="M464" s="31">
        <f t="shared" si="924"/>
        <v>3.97285714285714</v>
      </c>
      <c r="N464" s="11">
        <v>0.89</v>
      </c>
      <c r="O464" s="11">
        <v>1.78</v>
      </c>
      <c r="P464" s="8">
        <f t="shared" si="925"/>
        <v>2.5842</v>
      </c>
      <c r="Q464" s="9">
        <v>1.075</v>
      </c>
      <c r="R464" s="17">
        <v>1</v>
      </c>
      <c r="S464" s="18">
        <f t="shared" si="926"/>
        <v>38803.1799193058</v>
      </c>
      <c r="T464" s="11">
        <f t="shared" si="927"/>
        <v>1</v>
      </c>
      <c r="Z464" s="11">
        <f>_xlfn.RANK.EQ(AM464,AM462:AM465,0)</f>
        <v>1</v>
      </c>
      <c r="AA464" s="11">
        <v>1446.85</v>
      </c>
      <c r="AB464" s="11">
        <v>1.8</v>
      </c>
      <c r="AC464" s="12">
        <v>1.35</v>
      </c>
      <c r="AD464" s="13">
        <f t="shared" si="928"/>
        <v>3515.8455</v>
      </c>
      <c r="AE464" s="11">
        <v>200</v>
      </c>
      <c r="AF464" s="11">
        <v>2.33</v>
      </c>
      <c r="AG464" s="31">
        <f t="shared" si="929"/>
        <v>3.87545454545455</v>
      </c>
      <c r="AH464" s="11">
        <v>1</v>
      </c>
      <c r="AI464" s="11">
        <v>2.71</v>
      </c>
      <c r="AJ464" s="8">
        <f t="shared" si="930"/>
        <v>3.71</v>
      </c>
      <c r="AK464" s="9">
        <v>1.075</v>
      </c>
      <c r="AL464" s="17">
        <v>1</v>
      </c>
      <c r="AM464" s="18">
        <f t="shared" si="931"/>
        <v>54341.8980781306</v>
      </c>
      <c r="AN464" s="11">
        <f t="shared" si="932"/>
        <v>1</v>
      </c>
      <c r="AT464" s="11">
        <f>_xlfn.RANK.EQ(BG464,BG462:BG465,0)</f>
        <v>1</v>
      </c>
      <c r="AU464" s="11">
        <v>1446.85</v>
      </c>
      <c r="AV464" s="11">
        <v>1.8</v>
      </c>
      <c r="AW464" s="12">
        <v>1.35</v>
      </c>
      <c r="AX464" s="13">
        <f t="shared" si="933"/>
        <v>3515.8455</v>
      </c>
      <c r="AY464" s="11">
        <v>240</v>
      </c>
      <c r="AZ464" s="11">
        <v>2.33</v>
      </c>
      <c r="BA464" s="31">
        <f t="shared" si="934"/>
        <v>3.97285714285714</v>
      </c>
      <c r="BB464" s="11">
        <v>0.93</v>
      </c>
      <c r="BC464" s="11">
        <v>1.85</v>
      </c>
      <c r="BD464" s="8">
        <f t="shared" si="935"/>
        <v>2.7205</v>
      </c>
      <c r="BE464" s="9">
        <v>1.075</v>
      </c>
      <c r="BF464" s="17">
        <v>1.015</v>
      </c>
      <c r="BG464" s="18">
        <f t="shared" si="936"/>
        <v>41462.5461400156</v>
      </c>
      <c r="BH464" s="11">
        <f t="shared" si="937"/>
        <v>1</v>
      </c>
      <c r="BN464" s="11">
        <f>_xlfn.RANK.EQ(CA464,CA462:CA465,0)</f>
        <v>1</v>
      </c>
      <c r="BO464" s="11">
        <v>1446.85</v>
      </c>
      <c r="BP464" s="11">
        <v>1.8</v>
      </c>
      <c r="BQ464" s="12">
        <v>1.35</v>
      </c>
      <c r="BR464" s="13">
        <f t="shared" si="938"/>
        <v>3515.8455</v>
      </c>
      <c r="BS464" s="11">
        <v>240</v>
      </c>
      <c r="BT464" s="11">
        <v>2.33</v>
      </c>
      <c r="BU464" s="31">
        <f t="shared" si="939"/>
        <v>3.97285714285714</v>
      </c>
      <c r="BV464" s="11">
        <v>1</v>
      </c>
      <c r="BW464" s="11">
        <v>2.71</v>
      </c>
      <c r="BX464" s="8">
        <f t="shared" si="940"/>
        <v>3.71</v>
      </c>
      <c r="BY464" s="9">
        <v>1.075</v>
      </c>
      <c r="BZ464" s="17">
        <v>1.015</v>
      </c>
      <c r="CA464" s="18">
        <f t="shared" si="941"/>
        <v>56543.2994594589</v>
      </c>
      <c r="CB464" s="11">
        <f t="shared" si="942"/>
        <v>1</v>
      </c>
      <c r="CH464" s="11">
        <f>_xlfn.RANK.EQ(CU464,CU462:CU465,0)</f>
        <v>1</v>
      </c>
      <c r="CI464" s="11">
        <v>1446.85</v>
      </c>
      <c r="CJ464" s="11">
        <v>1.8</v>
      </c>
      <c r="CK464" s="12">
        <v>1.35</v>
      </c>
      <c r="CL464" s="13">
        <f t="shared" si="943"/>
        <v>3515.8455</v>
      </c>
      <c r="CM464" s="11">
        <v>240</v>
      </c>
      <c r="CN464" s="11">
        <v>2.33</v>
      </c>
      <c r="CO464" s="31">
        <f t="shared" si="944"/>
        <v>3.97285714285714</v>
      </c>
      <c r="CP464" s="11">
        <v>0.93</v>
      </c>
      <c r="CQ464" s="11">
        <v>1.85</v>
      </c>
      <c r="CR464" s="8">
        <f t="shared" si="945"/>
        <v>2.7205</v>
      </c>
      <c r="CS464" s="9">
        <v>1.075</v>
      </c>
      <c r="CT464" s="17">
        <v>1.085</v>
      </c>
      <c r="CU464" s="18">
        <f t="shared" si="946"/>
        <v>44322.0320807064</v>
      </c>
      <c r="CV464" s="11">
        <f t="shared" si="947"/>
        <v>1</v>
      </c>
      <c r="DB464" s="11">
        <f>_xlfn.RANK.EQ(DO464,DO462:DO465,0)</f>
        <v>1</v>
      </c>
      <c r="DC464" s="11">
        <v>1446.85</v>
      </c>
      <c r="DD464" s="11">
        <v>1.8</v>
      </c>
      <c r="DE464" s="12">
        <v>1.35</v>
      </c>
      <c r="DF464" s="13">
        <f t="shared" si="948"/>
        <v>3515.8455</v>
      </c>
      <c r="DG464" s="11">
        <v>240</v>
      </c>
      <c r="DH464" s="11">
        <v>2.33</v>
      </c>
      <c r="DI464" s="31">
        <f t="shared" si="949"/>
        <v>3.97285714285714</v>
      </c>
      <c r="DJ464" s="11">
        <v>1</v>
      </c>
      <c r="DK464" s="11">
        <v>2.71</v>
      </c>
      <c r="DL464" s="8">
        <f t="shared" si="950"/>
        <v>3.71</v>
      </c>
      <c r="DM464" s="9">
        <v>1.075</v>
      </c>
      <c r="DN464" s="17">
        <v>1.085</v>
      </c>
      <c r="DO464" s="18">
        <f t="shared" si="951"/>
        <v>60442.8373532147</v>
      </c>
      <c r="DP464" s="11">
        <f t="shared" si="952"/>
        <v>1</v>
      </c>
      <c r="DV464" s="11">
        <f>_xlfn.RANK.EQ(EI464,EI462:EI465,0)</f>
        <v>1</v>
      </c>
      <c r="DW464" s="11">
        <v>1446.85</v>
      </c>
      <c r="DX464" s="11">
        <v>1.8</v>
      </c>
      <c r="DY464" s="12">
        <v>1.35</v>
      </c>
      <c r="DZ464" s="13">
        <f t="shared" si="953"/>
        <v>3515.8455</v>
      </c>
      <c r="EA464" s="11">
        <v>240</v>
      </c>
      <c r="EB464" s="11">
        <v>2.42</v>
      </c>
      <c r="EC464" s="31">
        <f t="shared" si="954"/>
        <v>4.06285714285714</v>
      </c>
      <c r="ED464" s="11">
        <v>1</v>
      </c>
      <c r="EE464" s="11">
        <v>3.51</v>
      </c>
      <c r="EF464" s="8">
        <f t="shared" si="955"/>
        <v>4.51</v>
      </c>
      <c r="EG464" s="9">
        <v>1.075</v>
      </c>
      <c r="EH464" s="17">
        <v>1.2</v>
      </c>
      <c r="EI464" s="18">
        <f t="shared" si="956"/>
        <v>83105.0827828226</v>
      </c>
      <c r="EJ464" s="11">
        <f t="shared" si="957"/>
        <v>1</v>
      </c>
    </row>
    <row r="465" s="1" customFormat="1" customHeight="1" spans="6:140">
      <c r="F465" s="11">
        <f>_xlfn.RANK.EQ(S465,S462:S465,0)</f>
        <v>3</v>
      </c>
      <c r="G465" s="11">
        <v>0</v>
      </c>
      <c r="H465" s="11">
        <v>1.8</v>
      </c>
      <c r="I465" s="12">
        <v>1.35</v>
      </c>
      <c r="J465" s="13">
        <f t="shared" si="923"/>
        <v>0</v>
      </c>
      <c r="K465" s="11">
        <v>0</v>
      </c>
      <c r="L465" s="11">
        <v>0.2</v>
      </c>
      <c r="M465" s="31">
        <f t="shared" si="924"/>
        <v>1.2</v>
      </c>
      <c r="N465" s="28">
        <v>0.7</v>
      </c>
      <c r="O465" s="28">
        <v>1.5</v>
      </c>
      <c r="P465" s="8">
        <f t="shared" si="925"/>
        <v>2.05</v>
      </c>
      <c r="Q465" s="9">
        <v>1.075</v>
      </c>
      <c r="R465" s="17">
        <v>1</v>
      </c>
      <c r="S465" s="18">
        <f t="shared" si="926"/>
        <v>0</v>
      </c>
      <c r="T465" s="28">
        <f t="shared" si="927"/>
        <v>12</v>
      </c>
      <c r="Z465" s="11">
        <f>_xlfn.RANK.EQ(AM465,AM462:AM465,0)</f>
        <v>3</v>
      </c>
      <c r="AA465" s="11">
        <v>0</v>
      </c>
      <c r="AB465" s="11">
        <v>1.8</v>
      </c>
      <c r="AC465" s="12">
        <v>1.35</v>
      </c>
      <c r="AD465" s="13">
        <f t="shared" si="928"/>
        <v>0</v>
      </c>
      <c r="AE465" s="11">
        <v>0</v>
      </c>
      <c r="AF465" s="11">
        <v>0.2</v>
      </c>
      <c r="AG465" s="31">
        <f t="shared" si="929"/>
        <v>1.2</v>
      </c>
      <c r="AH465" s="28">
        <v>0.7</v>
      </c>
      <c r="AI465" s="28">
        <v>1.5</v>
      </c>
      <c r="AJ465" s="8">
        <f t="shared" si="930"/>
        <v>2.05</v>
      </c>
      <c r="AK465" s="9">
        <v>1.075</v>
      </c>
      <c r="AL465" s="17">
        <v>1</v>
      </c>
      <c r="AM465" s="18">
        <f t="shared" si="931"/>
        <v>0</v>
      </c>
      <c r="AN465" s="28">
        <f t="shared" si="932"/>
        <v>12</v>
      </c>
      <c r="AT465" s="11">
        <f>_xlfn.RANK.EQ(BG465,BG462:BG465,0)</f>
        <v>3</v>
      </c>
      <c r="AU465" s="11">
        <v>0</v>
      </c>
      <c r="AV465" s="11">
        <v>1.8</v>
      </c>
      <c r="AW465" s="12">
        <v>1.35</v>
      </c>
      <c r="AX465" s="13">
        <f t="shared" si="933"/>
        <v>0</v>
      </c>
      <c r="AY465" s="11">
        <v>0</v>
      </c>
      <c r="AZ465" s="11">
        <v>0.2</v>
      </c>
      <c r="BA465" s="31">
        <f t="shared" si="934"/>
        <v>1.2</v>
      </c>
      <c r="BB465" s="28">
        <v>0.7</v>
      </c>
      <c r="BC465" s="28">
        <v>1.5</v>
      </c>
      <c r="BD465" s="8">
        <f t="shared" si="935"/>
        <v>2.05</v>
      </c>
      <c r="BE465" s="9">
        <v>1.075</v>
      </c>
      <c r="BF465" s="17">
        <v>1.015</v>
      </c>
      <c r="BG465" s="18">
        <f t="shared" si="936"/>
        <v>0</v>
      </c>
      <c r="BH465" s="28">
        <f t="shared" si="937"/>
        <v>12</v>
      </c>
      <c r="BN465" s="11">
        <f>_xlfn.RANK.EQ(CA465,CA462:CA465,0)</f>
        <v>3</v>
      </c>
      <c r="BO465" s="11">
        <v>0</v>
      </c>
      <c r="BP465" s="11">
        <v>1.8</v>
      </c>
      <c r="BQ465" s="12">
        <v>1.35</v>
      </c>
      <c r="BR465" s="13">
        <f t="shared" si="938"/>
        <v>0</v>
      </c>
      <c r="BS465" s="11">
        <v>0</v>
      </c>
      <c r="BT465" s="11">
        <v>0.2</v>
      </c>
      <c r="BU465" s="31">
        <f t="shared" si="939"/>
        <v>1.2</v>
      </c>
      <c r="BV465" s="28">
        <v>0.7</v>
      </c>
      <c r="BW465" s="28">
        <v>1.5</v>
      </c>
      <c r="BX465" s="8">
        <f t="shared" si="940"/>
        <v>2.05</v>
      </c>
      <c r="BY465" s="9">
        <v>1.075</v>
      </c>
      <c r="BZ465" s="17">
        <v>1.015</v>
      </c>
      <c r="CA465" s="18">
        <f t="shared" si="941"/>
        <v>0</v>
      </c>
      <c r="CB465" s="28">
        <f t="shared" si="942"/>
        <v>12</v>
      </c>
      <c r="CH465" s="11">
        <f>_xlfn.RANK.EQ(CU465,CU462:CU465,0)</f>
        <v>3</v>
      </c>
      <c r="CI465" s="11">
        <v>0</v>
      </c>
      <c r="CJ465" s="11">
        <v>1.8</v>
      </c>
      <c r="CK465" s="12">
        <v>1.35</v>
      </c>
      <c r="CL465" s="13">
        <f t="shared" si="943"/>
        <v>0</v>
      </c>
      <c r="CM465" s="11">
        <v>0</v>
      </c>
      <c r="CN465" s="11">
        <v>0.2</v>
      </c>
      <c r="CO465" s="31">
        <f t="shared" si="944"/>
        <v>1.2</v>
      </c>
      <c r="CP465" s="28">
        <v>0.7</v>
      </c>
      <c r="CQ465" s="28">
        <v>1.5</v>
      </c>
      <c r="CR465" s="8">
        <f t="shared" si="945"/>
        <v>2.05</v>
      </c>
      <c r="CS465" s="9">
        <v>1.075</v>
      </c>
      <c r="CT465" s="17">
        <v>1.085</v>
      </c>
      <c r="CU465" s="18">
        <f t="shared" si="946"/>
        <v>0</v>
      </c>
      <c r="CV465" s="28">
        <f t="shared" si="947"/>
        <v>12</v>
      </c>
      <c r="DB465" s="11">
        <f>_xlfn.RANK.EQ(DO465,DO462:DO465,0)</f>
        <v>3</v>
      </c>
      <c r="DC465" s="11">
        <v>0</v>
      </c>
      <c r="DD465" s="11">
        <v>1.8</v>
      </c>
      <c r="DE465" s="12">
        <v>1.35</v>
      </c>
      <c r="DF465" s="13">
        <f t="shared" si="948"/>
        <v>0</v>
      </c>
      <c r="DG465" s="11">
        <v>0</v>
      </c>
      <c r="DH465" s="11">
        <v>0.2</v>
      </c>
      <c r="DI465" s="31">
        <f t="shared" si="949"/>
        <v>1.2</v>
      </c>
      <c r="DJ465" s="28">
        <v>0.7</v>
      </c>
      <c r="DK465" s="28">
        <v>1.5</v>
      </c>
      <c r="DL465" s="8">
        <f t="shared" si="950"/>
        <v>2.05</v>
      </c>
      <c r="DM465" s="9">
        <v>1.075</v>
      </c>
      <c r="DN465" s="17">
        <v>1.085</v>
      </c>
      <c r="DO465" s="18">
        <f t="shared" si="951"/>
        <v>0</v>
      </c>
      <c r="DP465" s="28">
        <f t="shared" si="952"/>
        <v>12</v>
      </c>
      <c r="DV465" s="11">
        <f>_xlfn.RANK.EQ(EI465,EI462:EI465,0)</f>
        <v>3</v>
      </c>
      <c r="DW465" s="11">
        <v>0</v>
      </c>
      <c r="DX465" s="11">
        <v>1.8</v>
      </c>
      <c r="DY465" s="12">
        <v>1.35</v>
      </c>
      <c r="DZ465" s="13">
        <f t="shared" si="953"/>
        <v>0</v>
      </c>
      <c r="EA465" s="11">
        <v>0</v>
      </c>
      <c r="EB465" s="11">
        <v>0.2</v>
      </c>
      <c r="EC465" s="31">
        <f t="shared" si="954"/>
        <v>1.2</v>
      </c>
      <c r="ED465" s="28">
        <v>0.7</v>
      </c>
      <c r="EE465" s="28">
        <v>1.5</v>
      </c>
      <c r="EF465" s="8">
        <f t="shared" si="955"/>
        <v>2.05</v>
      </c>
      <c r="EG465" s="9">
        <v>1.075</v>
      </c>
      <c r="EH465" s="17">
        <v>1.2</v>
      </c>
      <c r="EI465" s="18">
        <f t="shared" si="956"/>
        <v>0</v>
      </c>
      <c r="EJ465" s="28">
        <f t="shared" si="957"/>
        <v>12</v>
      </c>
    </row>
    <row r="466" s="1" customFormat="1" customHeight="1" spans="6:140">
      <c r="F466" s="32" t="s">
        <v>42</v>
      </c>
      <c r="G466" s="33">
        <f>LARGE(S462:S465,1)/1</f>
        <v>38803.1799193058</v>
      </c>
      <c r="H466" s="32" t="s">
        <v>43</v>
      </c>
      <c r="I466" s="33">
        <f>LARGE(S462:S465,2)/2</f>
        <v>18339.2640072669</v>
      </c>
      <c r="J466" s="32" t="s">
        <v>44</v>
      </c>
      <c r="K466" s="33">
        <f>LARGE(S462:S465,3)/12</f>
        <v>0</v>
      </c>
      <c r="L466" s="32" t="s">
        <v>45</v>
      </c>
      <c r="M466" s="34">
        <f>LARGE(S462:S465,4)/12</f>
        <v>0</v>
      </c>
      <c r="N466" s="35" t="s">
        <v>46</v>
      </c>
      <c r="O466" s="36">
        <f>G466+I466+K466+M466</f>
        <v>57142.4439265727</v>
      </c>
      <c r="P466" s="35" t="s">
        <v>47</v>
      </c>
      <c r="Q466" s="35">
        <v>5.3</v>
      </c>
      <c r="R466" s="35"/>
      <c r="S466" s="35" t="s">
        <v>48</v>
      </c>
      <c r="T466" s="36">
        <f>O466*Q466</f>
        <v>302854.952810835</v>
      </c>
      <c r="Z466" s="32" t="s">
        <v>42</v>
      </c>
      <c r="AA466" s="33">
        <f>LARGE(AM462:AM465,1)/1</f>
        <v>54341.8980781306</v>
      </c>
      <c r="AB466" s="32" t="s">
        <v>43</v>
      </c>
      <c r="AC466" s="33">
        <f>LARGE(AM462:AM465,2)/2</f>
        <v>18339.2640072669</v>
      </c>
      <c r="AD466" s="32" t="s">
        <v>44</v>
      </c>
      <c r="AE466" s="33">
        <f>LARGE(AM462:AM465,3)/12</f>
        <v>0</v>
      </c>
      <c r="AF466" s="32" t="s">
        <v>45</v>
      </c>
      <c r="AG466" s="34">
        <f>LARGE(AM462:AM465,4)/12</f>
        <v>0</v>
      </c>
      <c r="AH466" s="35" t="s">
        <v>46</v>
      </c>
      <c r="AI466" s="36">
        <f>AA466+AC466+AE466+AG466</f>
        <v>72681.1620853975</v>
      </c>
      <c r="AJ466" s="35" t="s">
        <v>47</v>
      </c>
      <c r="AK466" s="35">
        <v>5.3</v>
      </c>
      <c r="AL466" s="35"/>
      <c r="AM466" s="35" t="s">
        <v>48</v>
      </c>
      <c r="AN466" s="36">
        <f>AI466*AK466</f>
        <v>385210.159052606</v>
      </c>
      <c r="AT466" s="32" t="s">
        <v>42</v>
      </c>
      <c r="AU466" s="33">
        <f>LARGE(BG462:BG465,1)/1</f>
        <v>41462.5461400156</v>
      </c>
      <c r="AV466" s="32" t="s">
        <v>43</v>
      </c>
      <c r="AW466" s="33">
        <f>LARGE(BG462:BG465,2)/2</f>
        <v>18614.3529673759</v>
      </c>
      <c r="AX466" s="32" t="s">
        <v>44</v>
      </c>
      <c r="AY466" s="33">
        <f>LARGE(BG462:BG465,3)/12</f>
        <v>0</v>
      </c>
      <c r="AZ466" s="32" t="s">
        <v>45</v>
      </c>
      <c r="BA466" s="34">
        <f>LARGE(BG462:BG465,4)/12</f>
        <v>0</v>
      </c>
      <c r="BB466" s="35" t="s">
        <v>46</v>
      </c>
      <c r="BC466" s="36">
        <f>AU466+AW466+AY466+BA466</f>
        <v>60076.8991073915</v>
      </c>
      <c r="BD466" s="35" t="s">
        <v>47</v>
      </c>
      <c r="BE466" s="35">
        <v>5.3</v>
      </c>
      <c r="BF466" s="35"/>
      <c r="BG466" s="35" t="s">
        <v>48</v>
      </c>
      <c r="BH466" s="36">
        <f>BC466*BE466</f>
        <v>318407.565269175</v>
      </c>
      <c r="BN466" s="32" t="s">
        <v>42</v>
      </c>
      <c r="BO466" s="33">
        <f>LARGE(CA462:CA465,1)/1</f>
        <v>56543.2994594589</v>
      </c>
      <c r="BP466" s="32" t="s">
        <v>43</v>
      </c>
      <c r="BQ466" s="33">
        <f>LARGE(CA462:CA465,2)/2</f>
        <v>18614.3529673759</v>
      </c>
      <c r="BR466" s="32" t="s">
        <v>44</v>
      </c>
      <c r="BS466" s="33">
        <f>LARGE(CA462:CA465,3)/12</f>
        <v>0</v>
      </c>
      <c r="BT466" s="32" t="s">
        <v>45</v>
      </c>
      <c r="BU466" s="34">
        <f>LARGE(CA462:CA465,4)/12</f>
        <v>0</v>
      </c>
      <c r="BV466" s="35" t="s">
        <v>46</v>
      </c>
      <c r="BW466" s="36">
        <f>BO466+BQ466+BS466+BU466</f>
        <v>75157.6524268348</v>
      </c>
      <c r="BX466" s="35" t="s">
        <v>47</v>
      </c>
      <c r="BY466" s="35">
        <v>5.3</v>
      </c>
      <c r="BZ466" s="35"/>
      <c r="CA466" s="35" t="s">
        <v>48</v>
      </c>
      <c r="CB466" s="36">
        <f>BW466*BY466</f>
        <v>398335.557862225</v>
      </c>
      <c r="CH466" s="32" t="s">
        <v>42</v>
      </c>
      <c r="CI466" s="33">
        <f>LARGE(CU462:CU465,1)/1</f>
        <v>44322.0320807064</v>
      </c>
      <c r="CJ466" s="32" t="s">
        <v>43</v>
      </c>
      <c r="CK466" s="33">
        <f>LARGE(CU462:CU465,2)/2</f>
        <v>19898.1014478846</v>
      </c>
      <c r="CL466" s="32" t="s">
        <v>44</v>
      </c>
      <c r="CM466" s="33">
        <f>LARGE(CU462:CU465,3)/12</f>
        <v>0</v>
      </c>
      <c r="CN466" s="32" t="s">
        <v>45</v>
      </c>
      <c r="CO466" s="34">
        <f>LARGE(CU462:CU465,4)/12</f>
        <v>0</v>
      </c>
      <c r="CP466" s="35" t="s">
        <v>46</v>
      </c>
      <c r="CQ466" s="36">
        <f>CI466+CK466+CM466+CO466</f>
        <v>64220.1335285909</v>
      </c>
      <c r="CR466" s="35" t="s">
        <v>47</v>
      </c>
      <c r="CS466" s="35">
        <v>5.3</v>
      </c>
      <c r="CT466" s="35"/>
      <c r="CU466" s="35" t="s">
        <v>48</v>
      </c>
      <c r="CV466" s="36">
        <f>CQ466*CS466</f>
        <v>340366.707701532</v>
      </c>
      <c r="DB466" s="32" t="s">
        <v>42</v>
      </c>
      <c r="DC466" s="33">
        <f>LARGE(DO462:DO465,1)/1</f>
        <v>60442.8373532147</v>
      </c>
      <c r="DD466" s="32" t="s">
        <v>43</v>
      </c>
      <c r="DE466" s="33">
        <f>LARGE(DO462:DO465,2)/2</f>
        <v>19898.1014478846</v>
      </c>
      <c r="DF466" s="32" t="s">
        <v>44</v>
      </c>
      <c r="DG466" s="33">
        <f>LARGE(DO462:DO465,3)/12</f>
        <v>0</v>
      </c>
      <c r="DH466" s="32" t="s">
        <v>45</v>
      </c>
      <c r="DI466" s="34">
        <f>LARGE(DO462:DO465,4)/12</f>
        <v>0</v>
      </c>
      <c r="DJ466" s="35" t="s">
        <v>46</v>
      </c>
      <c r="DK466" s="36">
        <f>DC466+DE466+DG466+DI466</f>
        <v>80340.9388010993</v>
      </c>
      <c r="DL466" s="35" t="s">
        <v>47</v>
      </c>
      <c r="DM466" s="35">
        <v>5.3</v>
      </c>
      <c r="DN466" s="35"/>
      <c r="DO466" s="35" t="s">
        <v>48</v>
      </c>
      <c r="DP466" s="36">
        <f>DK466*DM466</f>
        <v>425806.975645826</v>
      </c>
      <c r="DV466" s="32" t="s">
        <v>42</v>
      </c>
      <c r="DW466" s="33">
        <f>LARGE(EI462:EI465,1)/1</f>
        <v>83105.0827828226</v>
      </c>
      <c r="DX466" s="32" t="s">
        <v>43</v>
      </c>
      <c r="DY466" s="33">
        <f>LARGE(EI462:EI465,2)/2</f>
        <v>28517.7007657152</v>
      </c>
      <c r="DZ466" s="32" t="s">
        <v>44</v>
      </c>
      <c r="EA466" s="33">
        <f>LARGE(EI462:EI465,3)/12</f>
        <v>0</v>
      </c>
      <c r="EB466" s="32" t="s">
        <v>45</v>
      </c>
      <c r="EC466" s="34">
        <f>LARGE(EI462:EI465,4)/12</f>
        <v>0</v>
      </c>
      <c r="ED466" s="35" t="s">
        <v>46</v>
      </c>
      <c r="EE466" s="36">
        <f>DW466+DY466+EA466+EC466</f>
        <v>111622.783548538</v>
      </c>
      <c r="EF466" s="35" t="s">
        <v>47</v>
      </c>
      <c r="EG466" s="35">
        <v>5.3</v>
      </c>
      <c r="EH466" s="35"/>
      <c r="EI466" s="35" t="s">
        <v>48</v>
      </c>
      <c r="EJ466" s="36">
        <f>EE466*EG466</f>
        <v>591600.75280725</v>
      </c>
    </row>
    <row r="467" s="1" customFormat="1" customHeight="1" spans="6:140">
      <c r="F467" s="32"/>
      <c r="G467" s="33"/>
      <c r="H467" s="32"/>
      <c r="I467" s="33"/>
      <c r="J467" s="32"/>
      <c r="K467" s="33"/>
      <c r="L467" s="32"/>
      <c r="M467" s="34"/>
      <c r="N467" s="35"/>
      <c r="O467" s="36"/>
      <c r="P467" s="35"/>
      <c r="Q467" s="35"/>
      <c r="R467" s="35"/>
      <c r="S467" s="35"/>
      <c r="T467" s="36"/>
      <c r="Z467" s="32"/>
      <c r="AA467" s="33"/>
      <c r="AB467" s="32"/>
      <c r="AC467" s="33"/>
      <c r="AD467" s="32"/>
      <c r="AE467" s="33"/>
      <c r="AF467" s="32"/>
      <c r="AG467" s="34"/>
      <c r="AH467" s="35"/>
      <c r="AI467" s="36"/>
      <c r="AJ467" s="35"/>
      <c r="AK467" s="35"/>
      <c r="AL467" s="35"/>
      <c r="AM467" s="35"/>
      <c r="AN467" s="36"/>
      <c r="AT467" s="32"/>
      <c r="AU467" s="33"/>
      <c r="AV467" s="32"/>
      <c r="AW467" s="33"/>
      <c r="AX467" s="32"/>
      <c r="AY467" s="33"/>
      <c r="AZ467" s="32"/>
      <c r="BA467" s="34"/>
      <c r="BB467" s="35"/>
      <c r="BC467" s="36"/>
      <c r="BD467" s="35"/>
      <c r="BE467" s="35"/>
      <c r="BF467" s="35"/>
      <c r="BG467" s="35"/>
      <c r="BH467" s="36"/>
      <c r="BN467" s="32"/>
      <c r="BO467" s="33"/>
      <c r="BP467" s="32"/>
      <c r="BQ467" s="33"/>
      <c r="BR467" s="32"/>
      <c r="BS467" s="33"/>
      <c r="BT467" s="32"/>
      <c r="BU467" s="34"/>
      <c r="BV467" s="35"/>
      <c r="BW467" s="36"/>
      <c r="BX467" s="35"/>
      <c r="BY467" s="35"/>
      <c r="BZ467" s="35"/>
      <c r="CA467" s="35"/>
      <c r="CB467" s="36"/>
      <c r="CH467" s="32"/>
      <c r="CI467" s="33"/>
      <c r="CJ467" s="32"/>
      <c r="CK467" s="33"/>
      <c r="CL467" s="32"/>
      <c r="CM467" s="33"/>
      <c r="CN467" s="32"/>
      <c r="CO467" s="34"/>
      <c r="CP467" s="35"/>
      <c r="CQ467" s="36"/>
      <c r="CR467" s="35"/>
      <c r="CS467" s="35"/>
      <c r="CT467" s="35"/>
      <c r="CU467" s="35"/>
      <c r="CV467" s="36"/>
      <c r="DB467" s="32"/>
      <c r="DC467" s="33"/>
      <c r="DD467" s="32"/>
      <c r="DE467" s="33"/>
      <c r="DF467" s="32"/>
      <c r="DG467" s="33"/>
      <c r="DH467" s="32"/>
      <c r="DI467" s="34"/>
      <c r="DJ467" s="35"/>
      <c r="DK467" s="36"/>
      <c r="DL467" s="35"/>
      <c r="DM467" s="35"/>
      <c r="DN467" s="35"/>
      <c r="DO467" s="35"/>
      <c r="DP467" s="36"/>
      <c r="DV467" s="32"/>
      <c r="DW467" s="33"/>
      <c r="DX467" s="32"/>
      <c r="DY467" s="33"/>
      <c r="DZ467" s="32"/>
      <c r="EA467" s="33"/>
      <c r="EB467" s="32"/>
      <c r="EC467" s="34"/>
      <c r="ED467" s="35"/>
      <c r="EE467" s="36"/>
      <c r="EF467" s="35"/>
      <c r="EG467" s="35"/>
      <c r="EH467" s="35"/>
      <c r="EI467" s="35"/>
      <c r="EJ467" s="36"/>
    </row>
    <row r="468" s="1" customFormat="1" customHeight="1" spans="6:140">
      <c r="F468" s="3" t="s">
        <v>49</v>
      </c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Z468" s="3" t="s">
        <v>49</v>
      </c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T468" s="3" t="s">
        <v>49</v>
      </c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N468" s="3" t="s">
        <v>49</v>
      </c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H468" s="3" t="s">
        <v>49</v>
      </c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DB468" s="3" t="s">
        <v>49</v>
      </c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V468" s="3" t="s">
        <v>49</v>
      </c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</row>
    <row r="469" s="1" customFormat="1" customHeight="1" spans="6:140">
      <c r="F469" s="28" t="s">
        <v>37</v>
      </c>
      <c r="G469" s="13" t="s">
        <v>8</v>
      </c>
      <c r="H469" s="13"/>
      <c r="I469" s="13"/>
      <c r="J469" s="13"/>
      <c r="K469" s="7" t="s">
        <v>25</v>
      </c>
      <c r="L469" s="7"/>
      <c r="M469" s="7"/>
      <c r="N469" s="8" t="s">
        <v>10</v>
      </c>
      <c r="O469" s="8"/>
      <c r="P469" s="8"/>
      <c r="Q469" s="9" t="s">
        <v>38</v>
      </c>
      <c r="R469" s="10" t="s">
        <v>12</v>
      </c>
      <c r="S469" s="29" t="s">
        <v>13</v>
      </c>
      <c r="T469" s="11" t="s">
        <v>39</v>
      </c>
      <c r="Z469" s="28" t="s">
        <v>37</v>
      </c>
      <c r="AA469" s="13" t="s">
        <v>8</v>
      </c>
      <c r="AB469" s="13"/>
      <c r="AC469" s="13"/>
      <c r="AD469" s="13"/>
      <c r="AE469" s="7" t="s">
        <v>25</v>
      </c>
      <c r="AF469" s="7"/>
      <c r="AG469" s="7"/>
      <c r="AH469" s="8" t="s">
        <v>10</v>
      </c>
      <c r="AI469" s="8"/>
      <c r="AJ469" s="8"/>
      <c r="AK469" s="9" t="s">
        <v>38</v>
      </c>
      <c r="AL469" s="10" t="s">
        <v>12</v>
      </c>
      <c r="AM469" s="29" t="s">
        <v>13</v>
      </c>
      <c r="AN469" s="11" t="s">
        <v>39</v>
      </c>
      <c r="AT469" s="28" t="s">
        <v>37</v>
      </c>
      <c r="AU469" s="13" t="s">
        <v>8</v>
      </c>
      <c r="AV469" s="13"/>
      <c r="AW469" s="13"/>
      <c r="AX469" s="13"/>
      <c r="AY469" s="7" t="s">
        <v>25</v>
      </c>
      <c r="AZ469" s="7"/>
      <c r="BA469" s="7"/>
      <c r="BB469" s="8" t="s">
        <v>10</v>
      </c>
      <c r="BC469" s="8"/>
      <c r="BD469" s="8"/>
      <c r="BE469" s="9" t="s">
        <v>38</v>
      </c>
      <c r="BF469" s="10" t="s">
        <v>12</v>
      </c>
      <c r="BG469" s="29" t="s">
        <v>13</v>
      </c>
      <c r="BH469" s="11" t="s">
        <v>39</v>
      </c>
      <c r="BN469" s="28" t="s">
        <v>37</v>
      </c>
      <c r="BO469" s="13" t="s">
        <v>8</v>
      </c>
      <c r="BP469" s="13"/>
      <c r="BQ469" s="13"/>
      <c r="BR469" s="13"/>
      <c r="BS469" s="7" t="s">
        <v>25</v>
      </c>
      <c r="BT469" s="7"/>
      <c r="BU469" s="7"/>
      <c r="BV469" s="8" t="s">
        <v>10</v>
      </c>
      <c r="BW469" s="8"/>
      <c r="BX469" s="8"/>
      <c r="BY469" s="9" t="s">
        <v>38</v>
      </c>
      <c r="BZ469" s="10" t="s">
        <v>12</v>
      </c>
      <c r="CA469" s="29" t="s">
        <v>13</v>
      </c>
      <c r="CB469" s="11" t="s">
        <v>39</v>
      </c>
      <c r="CH469" s="28" t="s">
        <v>37</v>
      </c>
      <c r="CI469" s="13" t="s">
        <v>8</v>
      </c>
      <c r="CJ469" s="13"/>
      <c r="CK469" s="13"/>
      <c r="CL469" s="13"/>
      <c r="CM469" s="7" t="s">
        <v>25</v>
      </c>
      <c r="CN469" s="7"/>
      <c r="CO469" s="7"/>
      <c r="CP469" s="8" t="s">
        <v>10</v>
      </c>
      <c r="CQ469" s="8"/>
      <c r="CR469" s="8"/>
      <c r="CS469" s="9" t="s">
        <v>38</v>
      </c>
      <c r="CT469" s="10" t="s">
        <v>12</v>
      </c>
      <c r="CU469" s="29" t="s">
        <v>13</v>
      </c>
      <c r="CV469" s="11" t="s">
        <v>39</v>
      </c>
      <c r="DB469" s="28" t="s">
        <v>37</v>
      </c>
      <c r="DC469" s="13" t="s">
        <v>8</v>
      </c>
      <c r="DD469" s="13"/>
      <c r="DE469" s="13"/>
      <c r="DF469" s="13"/>
      <c r="DG469" s="7" t="s">
        <v>25</v>
      </c>
      <c r="DH469" s="7"/>
      <c r="DI469" s="7"/>
      <c r="DJ469" s="8" t="s">
        <v>10</v>
      </c>
      <c r="DK469" s="8"/>
      <c r="DL469" s="8"/>
      <c r="DM469" s="9" t="s">
        <v>38</v>
      </c>
      <c r="DN469" s="10" t="s">
        <v>12</v>
      </c>
      <c r="DO469" s="29" t="s">
        <v>13</v>
      </c>
      <c r="DP469" s="11" t="s">
        <v>39</v>
      </c>
      <c r="DV469" s="28" t="s">
        <v>37</v>
      </c>
      <c r="DW469" s="13" t="s">
        <v>8</v>
      </c>
      <c r="DX469" s="13"/>
      <c r="DY469" s="13"/>
      <c r="DZ469" s="13"/>
      <c r="EA469" s="7" t="s">
        <v>25</v>
      </c>
      <c r="EB469" s="7"/>
      <c r="EC469" s="7"/>
      <c r="ED469" s="8" t="s">
        <v>10</v>
      </c>
      <c r="EE469" s="8"/>
      <c r="EF469" s="8"/>
      <c r="EG469" s="9" t="s">
        <v>38</v>
      </c>
      <c r="EH469" s="10" t="s">
        <v>12</v>
      </c>
      <c r="EI469" s="29" t="s">
        <v>13</v>
      </c>
      <c r="EJ469" s="11" t="s">
        <v>39</v>
      </c>
    </row>
    <row r="470" s="1" customFormat="1" customHeight="1" spans="6:140">
      <c r="F470" s="30"/>
      <c r="G470" s="11" t="s">
        <v>40</v>
      </c>
      <c r="H470" s="11" t="s">
        <v>41</v>
      </c>
      <c r="I470" s="11" t="s">
        <v>21</v>
      </c>
      <c r="J470" s="13" t="s">
        <v>8</v>
      </c>
      <c r="K470" s="11" t="s">
        <v>23</v>
      </c>
      <c r="L470" s="11" t="s">
        <v>24</v>
      </c>
      <c r="M470" s="7" t="s">
        <v>25</v>
      </c>
      <c r="N470" s="11" t="s">
        <v>26</v>
      </c>
      <c r="O470" s="11" t="s">
        <v>27</v>
      </c>
      <c r="P470" s="8" t="s">
        <v>28</v>
      </c>
      <c r="Q470" s="9" t="s">
        <v>29</v>
      </c>
      <c r="R470" s="14"/>
      <c r="S470" s="29"/>
      <c r="T470" s="11"/>
      <c r="U470" s="1"/>
      <c r="V470" s="1"/>
      <c r="W470" s="1"/>
      <c r="X470" s="1"/>
      <c r="Y470" s="1"/>
      <c r="Z470" s="30"/>
      <c r="AA470" s="11" t="s">
        <v>40</v>
      </c>
      <c r="AB470" s="11" t="s">
        <v>41</v>
      </c>
      <c r="AC470" s="11" t="s">
        <v>21</v>
      </c>
      <c r="AD470" s="13" t="s">
        <v>8</v>
      </c>
      <c r="AE470" s="11" t="s">
        <v>23</v>
      </c>
      <c r="AF470" s="11" t="s">
        <v>24</v>
      </c>
      <c r="AG470" s="7" t="s">
        <v>25</v>
      </c>
      <c r="AH470" s="11" t="s">
        <v>26</v>
      </c>
      <c r="AI470" s="11" t="s">
        <v>27</v>
      </c>
      <c r="AJ470" s="8" t="s">
        <v>28</v>
      </c>
      <c r="AK470" s="9" t="s">
        <v>29</v>
      </c>
      <c r="AL470" s="14"/>
      <c r="AM470" s="29"/>
      <c r="AN470" s="11"/>
      <c r="AO470" s="1"/>
      <c r="AP470" s="1"/>
      <c r="AQ470" s="1"/>
      <c r="AR470" s="1"/>
      <c r="AS470" s="1"/>
      <c r="AT470" s="30"/>
      <c r="AU470" s="11" t="s">
        <v>40</v>
      </c>
      <c r="AV470" s="11" t="s">
        <v>41</v>
      </c>
      <c r="AW470" s="11" t="s">
        <v>21</v>
      </c>
      <c r="AX470" s="13" t="s">
        <v>8</v>
      </c>
      <c r="AY470" s="11" t="s">
        <v>23</v>
      </c>
      <c r="AZ470" s="11" t="s">
        <v>24</v>
      </c>
      <c r="BA470" s="7" t="s">
        <v>25</v>
      </c>
      <c r="BB470" s="11" t="s">
        <v>26</v>
      </c>
      <c r="BC470" s="11" t="s">
        <v>27</v>
      </c>
      <c r="BD470" s="8" t="s">
        <v>28</v>
      </c>
      <c r="BE470" s="9" t="s">
        <v>29</v>
      </c>
      <c r="BF470" s="14"/>
      <c r="BG470" s="29"/>
      <c r="BH470" s="11"/>
      <c r="BI470" s="1"/>
      <c r="BJ470" s="1"/>
      <c r="BK470" s="1"/>
      <c r="BL470" s="1"/>
      <c r="BM470" s="1"/>
      <c r="BN470" s="30"/>
      <c r="BO470" s="11" t="s">
        <v>40</v>
      </c>
      <c r="BP470" s="11" t="s">
        <v>41</v>
      </c>
      <c r="BQ470" s="11" t="s">
        <v>21</v>
      </c>
      <c r="BR470" s="13" t="s">
        <v>8</v>
      </c>
      <c r="BS470" s="11" t="s">
        <v>23</v>
      </c>
      <c r="BT470" s="11" t="s">
        <v>24</v>
      </c>
      <c r="BU470" s="7" t="s">
        <v>25</v>
      </c>
      <c r="BV470" s="11" t="s">
        <v>26</v>
      </c>
      <c r="BW470" s="11" t="s">
        <v>27</v>
      </c>
      <c r="BX470" s="8" t="s">
        <v>28</v>
      </c>
      <c r="BY470" s="9" t="s">
        <v>29</v>
      </c>
      <c r="BZ470" s="14"/>
      <c r="CA470" s="29"/>
      <c r="CB470" s="11"/>
      <c r="CC470" s="1"/>
      <c r="CD470" s="1"/>
      <c r="CE470" s="1"/>
      <c r="CF470" s="1"/>
      <c r="CG470" s="1"/>
      <c r="CH470" s="30"/>
      <c r="CI470" s="11" t="s">
        <v>40</v>
      </c>
      <c r="CJ470" s="11" t="s">
        <v>41</v>
      </c>
      <c r="CK470" s="11" t="s">
        <v>21</v>
      </c>
      <c r="CL470" s="13" t="s">
        <v>8</v>
      </c>
      <c r="CM470" s="11" t="s">
        <v>23</v>
      </c>
      <c r="CN470" s="11" t="s">
        <v>24</v>
      </c>
      <c r="CO470" s="7" t="s">
        <v>25</v>
      </c>
      <c r="CP470" s="11" t="s">
        <v>26</v>
      </c>
      <c r="CQ470" s="11" t="s">
        <v>27</v>
      </c>
      <c r="CR470" s="8" t="s">
        <v>28</v>
      </c>
      <c r="CS470" s="9" t="s">
        <v>29</v>
      </c>
      <c r="CT470" s="14"/>
      <c r="CU470" s="29"/>
      <c r="CV470" s="11"/>
      <c r="CW470" s="1"/>
      <c r="CX470" s="1"/>
      <c r="CY470" s="1"/>
      <c r="CZ470" s="1"/>
      <c r="DA470" s="1"/>
      <c r="DB470" s="30"/>
      <c r="DC470" s="11" t="s">
        <v>40</v>
      </c>
      <c r="DD470" s="11" t="s">
        <v>41</v>
      </c>
      <c r="DE470" s="11" t="s">
        <v>21</v>
      </c>
      <c r="DF470" s="13" t="s">
        <v>8</v>
      </c>
      <c r="DG470" s="11" t="s">
        <v>23</v>
      </c>
      <c r="DH470" s="11" t="s">
        <v>24</v>
      </c>
      <c r="DI470" s="7" t="s">
        <v>25</v>
      </c>
      <c r="DJ470" s="11" t="s">
        <v>26</v>
      </c>
      <c r="DK470" s="11" t="s">
        <v>27</v>
      </c>
      <c r="DL470" s="8" t="s">
        <v>28</v>
      </c>
      <c r="DM470" s="9" t="s">
        <v>29</v>
      </c>
      <c r="DN470" s="14"/>
      <c r="DO470" s="29"/>
      <c r="DP470" s="11"/>
      <c r="DQ470" s="1"/>
      <c r="DR470" s="1"/>
      <c r="DS470" s="1"/>
      <c r="DT470" s="1"/>
      <c r="DU470" s="1"/>
      <c r="DV470" s="30"/>
      <c r="DW470" s="11" t="s">
        <v>40</v>
      </c>
      <c r="DX470" s="11" t="s">
        <v>41</v>
      </c>
      <c r="DY470" s="11" t="s">
        <v>21</v>
      </c>
      <c r="DZ470" s="13" t="s">
        <v>8</v>
      </c>
      <c r="EA470" s="11" t="s">
        <v>23</v>
      </c>
      <c r="EB470" s="11" t="s">
        <v>24</v>
      </c>
      <c r="EC470" s="7" t="s">
        <v>25</v>
      </c>
      <c r="ED470" s="11" t="s">
        <v>26</v>
      </c>
      <c r="EE470" s="11" t="s">
        <v>27</v>
      </c>
      <c r="EF470" s="8" t="s">
        <v>28</v>
      </c>
      <c r="EG470" s="9" t="s">
        <v>29</v>
      </c>
      <c r="EH470" s="14"/>
      <c r="EI470" s="29"/>
      <c r="EJ470" s="11"/>
    </row>
    <row r="471" s="1" customFormat="1" customHeight="1" spans="6:140">
      <c r="F471" s="11">
        <f>_xlfn.RANK.EQ(S471,S471:S474,0)</f>
        <v>1</v>
      </c>
      <c r="G471" s="11">
        <v>1446.85</v>
      </c>
      <c r="H471" s="11">
        <v>1.8</v>
      </c>
      <c r="I471" s="12">
        <v>1.35</v>
      </c>
      <c r="J471" s="13">
        <f t="shared" ref="J471:J474" si="958">G471*H471*I471</f>
        <v>3515.8455</v>
      </c>
      <c r="K471" s="11">
        <v>680</v>
      </c>
      <c r="L471" s="11">
        <v>1.93</v>
      </c>
      <c r="M471" s="31">
        <f t="shared" ref="M471:M474" si="959">1+6*K471/(K471+2000)+L471</f>
        <v>4.45238805970149</v>
      </c>
      <c r="N471" s="11">
        <v>0.98</v>
      </c>
      <c r="O471" s="11">
        <v>2.3</v>
      </c>
      <c r="P471" s="8">
        <f t="shared" ref="P471:P474" si="960">1+N471*O471</f>
        <v>3.254</v>
      </c>
      <c r="Q471" s="9">
        <v>1.275</v>
      </c>
      <c r="R471" s="17">
        <v>1</v>
      </c>
      <c r="S471" s="18">
        <f t="shared" ref="S471:S474" si="961">J471*M471*Q471*P471*R471</f>
        <v>64945.7183796116</v>
      </c>
      <c r="T471" s="11">
        <f t="shared" ref="T471:T474" si="962">IF(F471=1,1,(IF(F471=2,2,12)))</f>
        <v>1</v>
      </c>
      <c r="Z471" s="11">
        <f>_xlfn.RANK.EQ(AM471,AM471:AM474,0)</f>
        <v>2</v>
      </c>
      <c r="AA471" s="11">
        <v>1446.85</v>
      </c>
      <c r="AB471" s="11">
        <v>1.8</v>
      </c>
      <c r="AC471" s="12">
        <v>1.35</v>
      </c>
      <c r="AD471" s="13">
        <f t="shared" ref="AD471:AD474" si="963">AA471*AB471*AC471</f>
        <v>3515.8455</v>
      </c>
      <c r="AE471" s="11">
        <v>680</v>
      </c>
      <c r="AF471" s="11">
        <v>1.93</v>
      </c>
      <c r="AG471" s="31">
        <f t="shared" ref="AG471:AG474" si="964">1+6*AE471/(AE471+2000)+AF471</f>
        <v>4.45238805970149</v>
      </c>
      <c r="AH471" s="11">
        <v>0.98</v>
      </c>
      <c r="AI471" s="11">
        <v>2.3</v>
      </c>
      <c r="AJ471" s="8">
        <f t="shared" ref="AJ471:AJ474" si="965">1+AH471*AI471</f>
        <v>3.254</v>
      </c>
      <c r="AK471" s="9">
        <v>1.275</v>
      </c>
      <c r="AL471" s="17">
        <v>1</v>
      </c>
      <c r="AM471" s="18">
        <f t="shared" ref="AM471:AM474" si="966">AD471*AG471*AK471*AJ471*AL471</f>
        <v>64945.7183796116</v>
      </c>
      <c r="AN471" s="11">
        <f t="shared" ref="AN471:AN474" si="967">IF(Z471=1,1,(IF(Z471=2,2,12)))</f>
        <v>2</v>
      </c>
      <c r="AT471" s="11">
        <f>_xlfn.RANK.EQ(BG471,BG471:BG474,0)</f>
        <v>1</v>
      </c>
      <c r="AU471" s="11">
        <v>1446.85</v>
      </c>
      <c r="AV471" s="11">
        <v>1.8</v>
      </c>
      <c r="AW471" s="12">
        <v>1.35</v>
      </c>
      <c r="AX471" s="13">
        <f t="shared" ref="AX471:AX474" si="968">AU471*AV471*AW471</f>
        <v>3515.8455</v>
      </c>
      <c r="AY471" s="11">
        <v>680</v>
      </c>
      <c r="AZ471" s="11">
        <v>1.93</v>
      </c>
      <c r="BA471" s="31">
        <f t="shared" ref="BA471:BA474" si="969">1+6*AY471/(AY471+2000)+AZ471</f>
        <v>4.45238805970149</v>
      </c>
      <c r="BB471" s="11">
        <v>0.98</v>
      </c>
      <c r="BC471" s="11">
        <v>2.3</v>
      </c>
      <c r="BD471" s="8">
        <f t="shared" ref="BD471:BD474" si="970">1+BB471*BC471</f>
        <v>3.254</v>
      </c>
      <c r="BE471" s="9">
        <v>1.275</v>
      </c>
      <c r="BF471" s="17">
        <v>1.015</v>
      </c>
      <c r="BG471" s="18">
        <f t="shared" ref="BG471:BG474" si="971">AX471*BA471*BE471*BD471*BF471</f>
        <v>65919.9041553058</v>
      </c>
      <c r="BH471" s="11">
        <f t="shared" ref="BH471:BH474" si="972">IF(AT471=1,1,(IF(AT471=2,2,12)))</f>
        <v>1</v>
      </c>
      <c r="BN471" s="11">
        <f>_xlfn.RANK.EQ(CA471,CA471:CA474,0)</f>
        <v>2</v>
      </c>
      <c r="BO471" s="11">
        <v>1446.85</v>
      </c>
      <c r="BP471" s="11">
        <v>1.8</v>
      </c>
      <c r="BQ471" s="12">
        <v>1.35</v>
      </c>
      <c r="BR471" s="13">
        <f t="shared" ref="BR471:BR474" si="973">BO471*BP471*BQ471</f>
        <v>3515.8455</v>
      </c>
      <c r="BS471" s="11">
        <v>680</v>
      </c>
      <c r="BT471" s="11">
        <v>1.93</v>
      </c>
      <c r="BU471" s="31">
        <f t="shared" ref="BU471:BU474" si="974">1+6*BS471/(BS471+2000)+BT471</f>
        <v>4.45238805970149</v>
      </c>
      <c r="BV471" s="11">
        <v>0.98</v>
      </c>
      <c r="BW471" s="11">
        <v>2.3</v>
      </c>
      <c r="BX471" s="8">
        <f t="shared" ref="BX471:BX474" si="975">1+BV471*BW471</f>
        <v>3.254</v>
      </c>
      <c r="BY471" s="9">
        <v>1.275</v>
      </c>
      <c r="BZ471" s="17">
        <v>1.015</v>
      </c>
      <c r="CA471" s="18">
        <f t="shared" ref="CA471:CA474" si="976">BR471*BU471*BY471*BX471*BZ471</f>
        <v>65919.9041553058</v>
      </c>
      <c r="CB471" s="11">
        <f t="shared" ref="CB471:CB474" si="977">IF(BN471=1,1,(IF(BN471=2,2,12)))</f>
        <v>2</v>
      </c>
      <c r="CH471" s="11">
        <f>_xlfn.RANK.EQ(CU471,CU471:CU474,0)</f>
        <v>1</v>
      </c>
      <c r="CI471" s="11">
        <v>1446.85</v>
      </c>
      <c r="CJ471" s="11">
        <v>1.8</v>
      </c>
      <c r="CK471" s="12">
        <v>1.35</v>
      </c>
      <c r="CL471" s="13">
        <f t="shared" ref="CL471:CL474" si="978">CI471*CJ471*CK471</f>
        <v>3515.8455</v>
      </c>
      <c r="CM471" s="11">
        <v>680</v>
      </c>
      <c r="CN471" s="11">
        <v>1.93</v>
      </c>
      <c r="CO471" s="31">
        <f t="shared" ref="CO471:CO474" si="979">1+6*CM471/(CM471+2000)+CN471</f>
        <v>4.45238805970149</v>
      </c>
      <c r="CP471" s="11">
        <v>0.98</v>
      </c>
      <c r="CQ471" s="11">
        <v>2.3</v>
      </c>
      <c r="CR471" s="8">
        <f t="shared" ref="CR471:CR474" si="980">1+CP471*CQ471</f>
        <v>3.254</v>
      </c>
      <c r="CS471" s="9">
        <v>1.275</v>
      </c>
      <c r="CT471" s="17">
        <v>1.085</v>
      </c>
      <c r="CU471" s="18">
        <f t="shared" ref="CU471:CU474" si="981">CL471*CO471*CS471*CR471*CT471</f>
        <v>70466.1044418786</v>
      </c>
      <c r="CV471" s="11">
        <f t="shared" ref="CV471:CV474" si="982">IF(CH471=1,1,(IF(CH471=2,2,12)))</f>
        <v>1</v>
      </c>
      <c r="DB471" s="11">
        <f>_xlfn.RANK.EQ(DO471,DO471:DO474,0)</f>
        <v>2</v>
      </c>
      <c r="DC471" s="11">
        <v>1446.85</v>
      </c>
      <c r="DD471" s="11">
        <v>1.8</v>
      </c>
      <c r="DE471" s="12">
        <v>1.35</v>
      </c>
      <c r="DF471" s="13">
        <f t="shared" ref="DF471:DF474" si="983">DC471*DD471*DE471</f>
        <v>3515.8455</v>
      </c>
      <c r="DG471" s="11">
        <v>680</v>
      </c>
      <c r="DH471" s="11">
        <v>1.93</v>
      </c>
      <c r="DI471" s="31">
        <f t="shared" ref="DI471:DI474" si="984">1+6*DG471/(DG471+2000)+DH471</f>
        <v>4.45238805970149</v>
      </c>
      <c r="DJ471" s="11">
        <v>0.98</v>
      </c>
      <c r="DK471" s="11">
        <v>2.3</v>
      </c>
      <c r="DL471" s="8">
        <f t="shared" ref="DL471:DL474" si="985">1+DJ471*DK471</f>
        <v>3.254</v>
      </c>
      <c r="DM471" s="9">
        <v>1.275</v>
      </c>
      <c r="DN471" s="17">
        <v>1.085</v>
      </c>
      <c r="DO471" s="18">
        <f t="shared" ref="DO471:DO474" si="986">DF471*DI471*DM471*DL471*DN471</f>
        <v>70466.1044418786</v>
      </c>
      <c r="DP471" s="11">
        <f t="shared" ref="DP471:DP474" si="987">IF(DB471=1,1,(IF(DB471=2,2,12)))</f>
        <v>2</v>
      </c>
      <c r="DV471" s="11">
        <f>_xlfn.RANK.EQ(EI471,EI471:EI474,0)</f>
        <v>2</v>
      </c>
      <c r="DW471" s="11">
        <v>1446.85</v>
      </c>
      <c r="DX471" s="11">
        <v>1.8</v>
      </c>
      <c r="DY471" s="12">
        <v>1.35</v>
      </c>
      <c r="DZ471" s="13">
        <f t="shared" ref="DZ471:DZ474" si="988">DW471*DX471*DY471</f>
        <v>3515.8455</v>
      </c>
      <c r="EA471" s="11">
        <v>680</v>
      </c>
      <c r="EB471" s="11">
        <v>2.02</v>
      </c>
      <c r="EC471" s="31">
        <f t="shared" ref="EC471:EC474" si="989">1+6*EA471/(EA471+2000)+EB471</f>
        <v>4.54238805970149</v>
      </c>
      <c r="ED471" s="11">
        <v>0.98</v>
      </c>
      <c r="EE471" s="11">
        <v>3.1</v>
      </c>
      <c r="EF471" s="8">
        <f t="shared" ref="EF471:EF474" si="990">1+ED471*EE471</f>
        <v>4.038</v>
      </c>
      <c r="EG471" s="9">
        <v>1.275</v>
      </c>
      <c r="EH471" s="17">
        <v>1.2</v>
      </c>
      <c r="EI471" s="18">
        <f t="shared" ref="EI471:EI474" si="991">DZ471*EC471*EG471*EF471*EH471</f>
        <v>98666.963122752</v>
      </c>
      <c r="EJ471" s="11">
        <f t="shared" ref="EJ471:EJ474" si="992">IF(DV471=1,1,(IF(DV471=2,2,12)))</f>
        <v>2</v>
      </c>
    </row>
    <row r="472" s="1" customFormat="1" customHeight="1" spans="6:140">
      <c r="F472" s="11">
        <f>_xlfn.RANK.EQ(S472,S471:S474,0)</f>
        <v>3</v>
      </c>
      <c r="G472" s="11">
        <v>1446.85</v>
      </c>
      <c r="H472" s="11">
        <v>1.8</v>
      </c>
      <c r="I472" s="12">
        <v>1.35</v>
      </c>
      <c r="J472" s="13">
        <f t="shared" si="958"/>
        <v>3515.8455</v>
      </c>
      <c r="K472" s="11">
        <v>440</v>
      </c>
      <c r="L472" s="11">
        <v>1.73</v>
      </c>
      <c r="M472" s="31">
        <f t="shared" si="959"/>
        <v>3.81196721311475</v>
      </c>
      <c r="N472" s="11">
        <v>0.95</v>
      </c>
      <c r="O472" s="11">
        <v>2.09</v>
      </c>
      <c r="P472" s="8">
        <f t="shared" si="960"/>
        <v>2.9855</v>
      </c>
      <c r="Q472" s="9">
        <v>1.275</v>
      </c>
      <c r="R472" s="17">
        <v>1</v>
      </c>
      <c r="S472" s="18">
        <f t="shared" si="961"/>
        <v>51015.9759341504</v>
      </c>
      <c r="T472" s="11">
        <f t="shared" si="962"/>
        <v>12</v>
      </c>
      <c r="Z472" s="11">
        <f>_xlfn.RANK.EQ(AM472,AM471:AM474,0)</f>
        <v>3</v>
      </c>
      <c r="AA472" s="11">
        <v>1446.85</v>
      </c>
      <c r="AB472" s="11">
        <v>1.8</v>
      </c>
      <c r="AC472" s="12">
        <v>1.35</v>
      </c>
      <c r="AD472" s="13">
        <f t="shared" si="963"/>
        <v>3515.8455</v>
      </c>
      <c r="AE472" s="11">
        <v>440</v>
      </c>
      <c r="AF472" s="11">
        <v>1.73</v>
      </c>
      <c r="AG472" s="31">
        <f t="shared" si="964"/>
        <v>3.81196721311475</v>
      </c>
      <c r="AH472" s="11">
        <v>0.95</v>
      </c>
      <c r="AI472" s="11">
        <v>2.09</v>
      </c>
      <c r="AJ472" s="8">
        <f t="shared" si="965"/>
        <v>2.9855</v>
      </c>
      <c r="AK472" s="9">
        <v>1.275</v>
      </c>
      <c r="AL472" s="17">
        <v>1</v>
      </c>
      <c r="AM472" s="18">
        <f t="shared" si="966"/>
        <v>51015.9759341504</v>
      </c>
      <c r="AN472" s="11">
        <f t="shared" si="967"/>
        <v>12</v>
      </c>
      <c r="AT472" s="11">
        <f>_xlfn.RANK.EQ(BG472,BG471:BG474,0)</f>
        <v>3</v>
      </c>
      <c r="AU472" s="11">
        <v>1446.85</v>
      </c>
      <c r="AV472" s="11">
        <v>1.8</v>
      </c>
      <c r="AW472" s="12">
        <v>1.35</v>
      </c>
      <c r="AX472" s="13">
        <f t="shared" si="968"/>
        <v>3515.8455</v>
      </c>
      <c r="AY472" s="11">
        <v>440</v>
      </c>
      <c r="AZ472" s="11">
        <v>1.73</v>
      </c>
      <c r="BA472" s="31">
        <f t="shared" si="969"/>
        <v>3.81196721311475</v>
      </c>
      <c r="BB472" s="11">
        <v>0.95</v>
      </c>
      <c r="BC472" s="11">
        <v>2.09</v>
      </c>
      <c r="BD472" s="8">
        <f t="shared" si="970"/>
        <v>2.9855</v>
      </c>
      <c r="BE472" s="9">
        <v>1.275</v>
      </c>
      <c r="BF472" s="17">
        <v>1.015</v>
      </c>
      <c r="BG472" s="18">
        <f t="shared" si="971"/>
        <v>51781.2155731626</v>
      </c>
      <c r="BH472" s="11">
        <f t="shared" si="972"/>
        <v>12</v>
      </c>
      <c r="BN472" s="11">
        <f>_xlfn.RANK.EQ(CA472,CA471:CA474,0)</f>
        <v>3</v>
      </c>
      <c r="BO472" s="11">
        <v>1446.85</v>
      </c>
      <c r="BP472" s="11">
        <v>1.8</v>
      </c>
      <c r="BQ472" s="12">
        <v>1.35</v>
      </c>
      <c r="BR472" s="13">
        <f t="shared" si="973"/>
        <v>3515.8455</v>
      </c>
      <c r="BS472" s="11">
        <v>440</v>
      </c>
      <c r="BT472" s="11">
        <v>1.73</v>
      </c>
      <c r="BU472" s="31">
        <f t="shared" si="974"/>
        <v>3.81196721311475</v>
      </c>
      <c r="BV472" s="11">
        <v>0.95</v>
      </c>
      <c r="BW472" s="11">
        <v>2.09</v>
      </c>
      <c r="BX472" s="8">
        <f t="shared" si="975"/>
        <v>2.9855</v>
      </c>
      <c r="BY472" s="9">
        <v>1.275</v>
      </c>
      <c r="BZ472" s="17">
        <v>1.015</v>
      </c>
      <c r="CA472" s="18">
        <f t="shared" si="976"/>
        <v>51781.2155731626</v>
      </c>
      <c r="CB472" s="11">
        <f t="shared" si="977"/>
        <v>12</v>
      </c>
      <c r="CH472" s="11">
        <f>_xlfn.RANK.EQ(CU472,CU471:CU474,0)</f>
        <v>3</v>
      </c>
      <c r="CI472" s="11">
        <v>1446.85</v>
      </c>
      <c r="CJ472" s="11">
        <v>1.8</v>
      </c>
      <c r="CK472" s="12">
        <v>1.35</v>
      </c>
      <c r="CL472" s="13">
        <f t="shared" si="978"/>
        <v>3515.8455</v>
      </c>
      <c r="CM472" s="11">
        <v>440</v>
      </c>
      <c r="CN472" s="11">
        <v>1.73</v>
      </c>
      <c r="CO472" s="31">
        <f t="shared" si="979"/>
        <v>3.81196721311475</v>
      </c>
      <c r="CP472" s="11">
        <v>0.95</v>
      </c>
      <c r="CQ472" s="11">
        <v>2.09</v>
      </c>
      <c r="CR472" s="8">
        <f t="shared" si="980"/>
        <v>2.9855</v>
      </c>
      <c r="CS472" s="9">
        <v>1.275</v>
      </c>
      <c r="CT472" s="17">
        <v>1.085</v>
      </c>
      <c r="CU472" s="18">
        <f t="shared" si="981"/>
        <v>55352.3338885532</v>
      </c>
      <c r="CV472" s="11">
        <f t="shared" si="982"/>
        <v>12</v>
      </c>
      <c r="DB472" s="11">
        <f>_xlfn.RANK.EQ(DO472,DO471:DO474,0)</f>
        <v>3</v>
      </c>
      <c r="DC472" s="11">
        <v>1446.85</v>
      </c>
      <c r="DD472" s="11">
        <v>1.8</v>
      </c>
      <c r="DE472" s="12">
        <v>1.35</v>
      </c>
      <c r="DF472" s="13">
        <f t="shared" si="983"/>
        <v>3515.8455</v>
      </c>
      <c r="DG472" s="11">
        <v>440</v>
      </c>
      <c r="DH472" s="11">
        <v>1.73</v>
      </c>
      <c r="DI472" s="31">
        <f t="shared" si="984"/>
        <v>3.81196721311475</v>
      </c>
      <c r="DJ472" s="11">
        <v>0.95</v>
      </c>
      <c r="DK472" s="11">
        <v>2.09</v>
      </c>
      <c r="DL472" s="8">
        <f t="shared" si="985"/>
        <v>2.9855</v>
      </c>
      <c r="DM472" s="9">
        <v>1.275</v>
      </c>
      <c r="DN472" s="17">
        <v>1.085</v>
      </c>
      <c r="DO472" s="18">
        <f t="shared" si="986"/>
        <v>55352.3338885532</v>
      </c>
      <c r="DP472" s="11">
        <f t="shared" si="987"/>
        <v>12</v>
      </c>
      <c r="DV472" s="11">
        <f>_xlfn.RANK.EQ(EI472,EI471:EI474,0)</f>
        <v>3</v>
      </c>
      <c r="DW472" s="11">
        <v>1446.85</v>
      </c>
      <c r="DX472" s="11">
        <v>1.8</v>
      </c>
      <c r="DY472" s="12">
        <v>1.35</v>
      </c>
      <c r="DZ472" s="13">
        <f t="shared" si="988"/>
        <v>3515.8455</v>
      </c>
      <c r="EA472" s="11">
        <v>440</v>
      </c>
      <c r="EB472" s="11">
        <v>1.82</v>
      </c>
      <c r="EC472" s="31">
        <f t="shared" si="989"/>
        <v>3.90196721311475</v>
      </c>
      <c r="ED472" s="11">
        <v>0.95</v>
      </c>
      <c r="EE472" s="11">
        <v>2.91</v>
      </c>
      <c r="EF472" s="8">
        <f t="shared" si="990"/>
        <v>3.7645</v>
      </c>
      <c r="EG472" s="9">
        <v>1.275</v>
      </c>
      <c r="EH472" s="17">
        <v>1.2</v>
      </c>
      <c r="EI472" s="18">
        <f t="shared" si="991"/>
        <v>79015.4704812236</v>
      </c>
      <c r="EJ472" s="11">
        <f t="shared" si="992"/>
        <v>12</v>
      </c>
    </row>
    <row r="473" s="1" customFormat="1" customHeight="1" spans="6:140">
      <c r="F473" s="11">
        <f>_xlfn.RANK.EQ(S473,S471:S474,0)</f>
        <v>2</v>
      </c>
      <c r="G473" s="11">
        <v>1446.85</v>
      </c>
      <c r="H473" s="11">
        <v>1.8</v>
      </c>
      <c r="I473" s="12">
        <v>1.35</v>
      </c>
      <c r="J473" s="13">
        <f t="shared" si="958"/>
        <v>3515.8455</v>
      </c>
      <c r="K473" s="11">
        <v>490</v>
      </c>
      <c r="L473" s="11">
        <v>2.33</v>
      </c>
      <c r="M473" s="31">
        <f t="shared" si="959"/>
        <v>4.51072289156627</v>
      </c>
      <c r="N473" s="11">
        <v>0.89</v>
      </c>
      <c r="O473" s="11">
        <v>1.78</v>
      </c>
      <c r="P473" s="8">
        <f t="shared" si="960"/>
        <v>2.5842</v>
      </c>
      <c r="Q473" s="9">
        <v>1.275</v>
      </c>
      <c r="R473" s="17">
        <v>1</v>
      </c>
      <c r="S473" s="18">
        <f t="shared" si="961"/>
        <v>52253.1211946054</v>
      </c>
      <c r="T473" s="11">
        <f t="shared" si="962"/>
        <v>2</v>
      </c>
      <c r="Z473" s="11">
        <f>_xlfn.RANK.EQ(AM473,AM471:AM474,0)</f>
        <v>1</v>
      </c>
      <c r="AA473" s="11">
        <v>1446.85</v>
      </c>
      <c r="AB473" s="11">
        <v>1.8</v>
      </c>
      <c r="AC473" s="12">
        <v>1.35</v>
      </c>
      <c r="AD473" s="13">
        <f t="shared" si="963"/>
        <v>3515.8455</v>
      </c>
      <c r="AE473" s="11">
        <v>450</v>
      </c>
      <c r="AF473" s="11">
        <v>2.33</v>
      </c>
      <c r="AG473" s="31">
        <f t="shared" si="964"/>
        <v>4.43204081632653</v>
      </c>
      <c r="AH473" s="11">
        <v>1</v>
      </c>
      <c r="AI473" s="11">
        <v>2.71</v>
      </c>
      <c r="AJ473" s="8">
        <f t="shared" si="965"/>
        <v>3.71</v>
      </c>
      <c r="AK473" s="9">
        <v>1.275</v>
      </c>
      <c r="AL473" s="17">
        <v>1</v>
      </c>
      <c r="AM473" s="18">
        <f t="shared" si="966"/>
        <v>73708.5092870073</v>
      </c>
      <c r="AN473" s="11">
        <f t="shared" si="967"/>
        <v>1</v>
      </c>
      <c r="AT473" s="11">
        <f>_xlfn.RANK.EQ(BG473,BG471:BG474,0)</f>
        <v>2</v>
      </c>
      <c r="AU473" s="11">
        <v>1446.85</v>
      </c>
      <c r="AV473" s="11">
        <v>1.8</v>
      </c>
      <c r="AW473" s="12">
        <v>1.35</v>
      </c>
      <c r="AX473" s="13">
        <f t="shared" si="968"/>
        <v>3515.8455</v>
      </c>
      <c r="AY473" s="11">
        <v>490</v>
      </c>
      <c r="AZ473" s="11">
        <v>2.33</v>
      </c>
      <c r="BA473" s="31">
        <f t="shared" si="969"/>
        <v>4.51072289156627</v>
      </c>
      <c r="BB473" s="11">
        <v>0.93</v>
      </c>
      <c r="BC473" s="11">
        <v>1.85</v>
      </c>
      <c r="BD473" s="8">
        <f t="shared" si="970"/>
        <v>2.7205</v>
      </c>
      <c r="BE473" s="9">
        <v>1.275</v>
      </c>
      <c r="BF473" s="17">
        <v>1.015</v>
      </c>
      <c r="BG473" s="18">
        <f t="shared" si="971"/>
        <v>55834.2757731882</v>
      </c>
      <c r="BH473" s="11">
        <f t="shared" si="972"/>
        <v>2</v>
      </c>
      <c r="BN473" s="11">
        <f>_xlfn.RANK.EQ(CA473,CA471:CA474,0)</f>
        <v>1</v>
      </c>
      <c r="BO473" s="11">
        <v>1446.85</v>
      </c>
      <c r="BP473" s="11">
        <v>1.8</v>
      </c>
      <c r="BQ473" s="12">
        <v>1.35</v>
      </c>
      <c r="BR473" s="13">
        <f t="shared" si="973"/>
        <v>3515.8455</v>
      </c>
      <c r="BS473" s="11">
        <v>490</v>
      </c>
      <c r="BT473" s="11">
        <v>2.33</v>
      </c>
      <c r="BU473" s="31">
        <f t="shared" si="974"/>
        <v>4.51072289156627</v>
      </c>
      <c r="BV473" s="11">
        <v>1</v>
      </c>
      <c r="BW473" s="11">
        <v>2.71</v>
      </c>
      <c r="BX473" s="8">
        <f t="shared" si="975"/>
        <v>3.71</v>
      </c>
      <c r="BY473" s="9">
        <v>1.275</v>
      </c>
      <c r="BZ473" s="17">
        <v>1.015</v>
      </c>
      <c r="CA473" s="18">
        <f t="shared" si="976"/>
        <v>76142.3132212932</v>
      </c>
      <c r="CB473" s="11">
        <f t="shared" si="977"/>
        <v>1</v>
      </c>
      <c r="CH473" s="11">
        <f>_xlfn.RANK.EQ(CU473,CU471:CU474,0)</f>
        <v>2</v>
      </c>
      <c r="CI473" s="11">
        <v>1446.85</v>
      </c>
      <c r="CJ473" s="11">
        <v>1.8</v>
      </c>
      <c r="CK473" s="12">
        <v>1.35</v>
      </c>
      <c r="CL473" s="13">
        <f t="shared" si="978"/>
        <v>3515.8455</v>
      </c>
      <c r="CM473" s="11">
        <v>490</v>
      </c>
      <c r="CN473" s="11">
        <v>2.33</v>
      </c>
      <c r="CO473" s="31">
        <f t="shared" si="979"/>
        <v>4.51072289156627</v>
      </c>
      <c r="CP473" s="11">
        <v>0.93</v>
      </c>
      <c r="CQ473" s="11">
        <v>1.85</v>
      </c>
      <c r="CR473" s="8">
        <f t="shared" si="980"/>
        <v>2.7205</v>
      </c>
      <c r="CS473" s="9">
        <v>1.275</v>
      </c>
      <c r="CT473" s="17">
        <v>1.085</v>
      </c>
      <c r="CU473" s="18">
        <f t="shared" si="981"/>
        <v>59684.9154816839</v>
      </c>
      <c r="CV473" s="11">
        <f t="shared" si="982"/>
        <v>2</v>
      </c>
      <c r="DB473" s="11">
        <f>_xlfn.RANK.EQ(DO473,DO471:DO474,0)</f>
        <v>1</v>
      </c>
      <c r="DC473" s="11">
        <v>1446.85</v>
      </c>
      <c r="DD473" s="11">
        <v>1.8</v>
      </c>
      <c r="DE473" s="12">
        <v>1.35</v>
      </c>
      <c r="DF473" s="13">
        <f t="shared" si="983"/>
        <v>3515.8455</v>
      </c>
      <c r="DG473" s="11">
        <v>490</v>
      </c>
      <c r="DH473" s="11">
        <v>2.33</v>
      </c>
      <c r="DI473" s="31">
        <f t="shared" si="984"/>
        <v>4.51072289156627</v>
      </c>
      <c r="DJ473" s="11">
        <v>1</v>
      </c>
      <c r="DK473" s="11">
        <v>2.71</v>
      </c>
      <c r="DL473" s="8">
        <f t="shared" si="985"/>
        <v>3.71</v>
      </c>
      <c r="DM473" s="9">
        <v>1.275</v>
      </c>
      <c r="DN473" s="17">
        <v>1.085</v>
      </c>
      <c r="DO473" s="18">
        <f t="shared" si="986"/>
        <v>81393.5072365548</v>
      </c>
      <c r="DP473" s="11">
        <f t="shared" si="987"/>
        <v>1</v>
      </c>
      <c r="DV473" s="11">
        <f>_xlfn.RANK.EQ(EI473,EI471:EI474,0)</f>
        <v>1</v>
      </c>
      <c r="DW473" s="11">
        <v>1446.85</v>
      </c>
      <c r="DX473" s="11">
        <v>1.8</v>
      </c>
      <c r="DY473" s="12">
        <v>1.35</v>
      </c>
      <c r="DZ473" s="13">
        <f t="shared" si="988"/>
        <v>3515.8455</v>
      </c>
      <c r="EA473" s="11">
        <v>490</v>
      </c>
      <c r="EB473" s="11">
        <v>2.42</v>
      </c>
      <c r="EC473" s="31">
        <f t="shared" si="989"/>
        <v>4.60072289156627</v>
      </c>
      <c r="ED473" s="11">
        <v>1</v>
      </c>
      <c r="EE473" s="11">
        <v>3.51</v>
      </c>
      <c r="EF473" s="8">
        <f t="shared" si="990"/>
        <v>4.51</v>
      </c>
      <c r="EG473" s="9">
        <v>1.275</v>
      </c>
      <c r="EH473" s="17">
        <v>1.2</v>
      </c>
      <c r="EI473" s="18">
        <f t="shared" si="991"/>
        <v>111615.325667178</v>
      </c>
      <c r="EJ473" s="11">
        <f t="shared" si="992"/>
        <v>1</v>
      </c>
    </row>
    <row r="474" s="1" customFormat="1" customHeight="1" spans="6:140">
      <c r="F474" s="11">
        <f>_xlfn.RANK.EQ(S474,S471:S474,0)</f>
        <v>4</v>
      </c>
      <c r="G474" s="11">
        <v>0</v>
      </c>
      <c r="H474" s="11">
        <v>1.8</v>
      </c>
      <c r="I474" s="12">
        <v>1.35</v>
      </c>
      <c r="J474" s="13">
        <f t="shared" si="958"/>
        <v>0</v>
      </c>
      <c r="K474" s="11">
        <v>0</v>
      </c>
      <c r="L474" s="11">
        <v>0.2</v>
      </c>
      <c r="M474" s="31">
        <f t="shared" si="959"/>
        <v>1.2</v>
      </c>
      <c r="N474" s="28">
        <v>0.7</v>
      </c>
      <c r="O474" s="28">
        <v>1.5</v>
      </c>
      <c r="P474" s="8">
        <f t="shared" si="960"/>
        <v>2.05</v>
      </c>
      <c r="Q474" s="9">
        <v>1.275</v>
      </c>
      <c r="R474" s="17">
        <v>1</v>
      </c>
      <c r="S474" s="18">
        <f t="shared" si="961"/>
        <v>0</v>
      </c>
      <c r="T474" s="28">
        <f t="shared" si="962"/>
        <v>12</v>
      </c>
      <c r="Z474" s="11">
        <f>_xlfn.RANK.EQ(AM474,AM471:AM474,0)</f>
        <v>4</v>
      </c>
      <c r="AA474" s="11">
        <v>0</v>
      </c>
      <c r="AB474" s="11">
        <v>1.8</v>
      </c>
      <c r="AC474" s="12">
        <v>1.35</v>
      </c>
      <c r="AD474" s="13">
        <f t="shared" si="963"/>
        <v>0</v>
      </c>
      <c r="AE474" s="11">
        <v>0</v>
      </c>
      <c r="AF474" s="11">
        <v>0.2</v>
      </c>
      <c r="AG474" s="31">
        <f t="shared" si="964"/>
        <v>1.2</v>
      </c>
      <c r="AH474" s="28">
        <v>0.7</v>
      </c>
      <c r="AI474" s="28">
        <v>1.5</v>
      </c>
      <c r="AJ474" s="8">
        <f t="shared" si="965"/>
        <v>2.05</v>
      </c>
      <c r="AK474" s="9">
        <v>1.275</v>
      </c>
      <c r="AL474" s="17">
        <v>1</v>
      </c>
      <c r="AM474" s="18">
        <f t="shared" si="966"/>
        <v>0</v>
      </c>
      <c r="AN474" s="28">
        <f t="shared" si="967"/>
        <v>12</v>
      </c>
      <c r="AT474" s="11">
        <f>_xlfn.RANK.EQ(BG474,BG471:BG474,0)</f>
        <v>4</v>
      </c>
      <c r="AU474" s="11">
        <v>0</v>
      </c>
      <c r="AV474" s="11">
        <v>1.8</v>
      </c>
      <c r="AW474" s="12">
        <v>1.35</v>
      </c>
      <c r="AX474" s="13">
        <f t="shared" si="968"/>
        <v>0</v>
      </c>
      <c r="AY474" s="11">
        <v>0</v>
      </c>
      <c r="AZ474" s="11">
        <v>0.2</v>
      </c>
      <c r="BA474" s="31">
        <f t="shared" si="969"/>
        <v>1.2</v>
      </c>
      <c r="BB474" s="28">
        <v>0.7</v>
      </c>
      <c r="BC474" s="28">
        <v>1.5</v>
      </c>
      <c r="BD474" s="8">
        <f t="shared" si="970"/>
        <v>2.05</v>
      </c>
      <c r="BE474" s="9">
        <v>1.275</v>
      </c>
      <c r="BF474" s="17">
        <v>1.015</v>
      </c>
      <c r="BG474" s="18">
        <f t="shared" si="971"/>
        <v>0</v>
      </c>
      <c r="BH474" s="28">
        <f t="shared" si="972"/>
        <v>12</v>
      </c>
      <c r="BN474" s="11">
        <f>_xlfn.RANK.EQ(CA474,CA471:CA474,0)</f>
        <v>4</v>
      </c>
      <c r="BO474" s="11">
        <v>0</v>
      </c>
      <c r="BP474" s="11">
        <v>1.8</v>
      </c>
      <c r="BQ474" s="12">
        <v>1.35</v>
      </c>
      <c r="BR474" s="13">
        <f t="shared" si="973"/>
        <v>0</v>
      </c>
      <c r="BS474" s="11">
        <v>0</v>
      </c>
      <c r="BT474" s="11">
        <v>0.2</v>
      </c>
      <c r="BU474" s="31">
        <f t="shared" si="974"/>
        <v>1.2</v>
      </c>
      <c r="BV474" s="28">
        <v>0.7</v>
      </c>
      <c r="BW474" s="28">
        <v>1.5</v>
      </c>
      <c r="BX474" s="8">
        <f t="shared" si="975"/>
        <v>2.05</v>
      </c>
      <c r="BY474" s="9">
        <v>1.275</v>
      </c>
      <c r="BZ474" s="17">
        <v>1.015</v>
      </c>
      <c r="CA474" s="18">
        <f t="shared" si="976"/>
        <v>0</v>
      </c>
      <c r="CB474" s="28">
        <f t="shared" si="977"/>
        <v>12</v>
      </c>
      <c r="CH474" s="11">
        <f>_xlfn.RANK.EQ(CU474,CU471:CU474,0)</f>
        <v>4</v>
      </c>
      <c r="CI474" s="11">
        <v>0</v>
      </c>
      <c r="CJ474" s="11">
        <v>1.8</v>
      </c>
      <c r="CK474" s="12">
        <v>1.35</v>
      </c>
      <c r="CL474" s="13">
        <f t="shared" si="978"/>
        <v>0</v>
      </c>
      <c r="CM474" s="11">
        <v>0</v>
      </c>
      <c r="CN474" s="11">
        <v>0.2</v>
      </c>
      <c r="CO474" s="31">
        <f t="shared" si="979"/>
        <v>1.2</v>
      </c>
      <c r="CP474" s="28">
        <v>0.7</v>
      </c>
      <c r="CQ474" s="28">
        <v>1.5</v>
      </c>
      <c r="CR474" s="8">
        <f t="shared" si="980"/>
        <v>2.05</v>
      </c>
      <c r="CS474" s="9">
        <v>1.275</v>
      </c>
      <c r="CT474" s="17">
        <v>1.085</v>
      </c>
      <c r="CU474" s="18">
        <f t="shared" si="981"/>
        <v>0</v>
      </c>
      <c r="CV474" s="28">
        <f t="shared" si="982"/>
        <v>12</v>
      </c>
      <c r="DB474" s="11">
        <f>_xlfn.RANK.EQ(DO474,DO471:DO474,0)</f>
        <v>4</v>
      </c>
      <c r="DC474" s="11">
        <v>0</v>
      </c>
      <c r="DD474" s="11">
        <v>1.8</v>
      </c>
      <c r="DE474" s="12">
        <v>1.35</v>
      </c>
      <c r="DF474" s="13">
        <f t="shared" si="983"/>
        <v>0</v>
      </c>
      <c r="DG474" s="11">
        <v>0</v>
      </c>
      <c r="DH474" s="11">
        <v>0.2</v>
      </c>
      <c r="DI474" s="31">
        <f t="shared" si="984"/>
        <v>1.2</v>
      </c>
      <c r="DJ474" s="28">
        <v>0.7</v>
      </c>
      <c r="DK474" s="28">
        <v>1.5</v>
      </c>
      <c r="DL474" s="8">
        <f t="shared" si="985"/>
        <v>2.05</v>
      </c>
      <c r="DM474" s="9">
        <v>1.275</v>
      </c>
      <c r="DN474" s="17">
        <v>1.085</v>
      </c>
      <c r="DO474" s="18">
        <f t="shared" si="986"/>
        <v>0</v>
      </c>
      <c r="DP474" s="28">
        <f t="shared" si="987"/>
        <v>12</v>
      </c>
      <c r="DV474" s="11">
        <f>_xlfn.RANK.EQ(EI474,EI471:EI474,0)</f>
        <v>4</v>
      </c>
      <c r="DW474" s="11">
        <v>0</v>
      </c>
      <c r="DX474" s="11">
        <v>1.8</v>
      </c>
      <c r="DY474" s="12">
        <v>1.35</v>
      </c>
      <c r="DZ474" s="13">
        <f t="shared" si="988"/>
        <v>0</v>
      </c>
      <c r="EA474" s="11">
        <v>0</v>
      </c>
      <c r="EB474" s="11">
        <v>0.2</v>
      </c>
      <c r="EC474" s="31">
        <f t="shared" si="989"/>
        <v>1.2</v>
      </c>
      <c r="ED474" s="28">
        <v>0.7</v>
      </c>
      <c r="EE474" s="28">
        <v>1.5</v>
      </c>
      <c r="EF474" s="8">
        <f t="shared" si="990"/>
        <v>2.05</v>
      </c>
      <c r="EG474" s="9">
        <v>1.275</v>
      </c>
      <c r="EH474" s="17">
        <v>1.2</v>
      </c>
      <c r="EI474" s="18">
        <f t="shared" si="991"/>
        <v>0</v>
      </c>
      <c r="EJ474" s="28">
        <f t="shared" si="992"/>
        <v>12</v>
      </c>
    </row>
    <row r="475" s="1" customFormat="1" customHeight="1" spans="6:140">
      <c r="F475" s="32" t="s">
        <v>42</v>
      </c>
      <c r="G475" s="33">
        <f>LARGE(S471:S474,1)/1</f>
        <v>64945.7183796116</v>
      </c>
      <c r="H475" s="32" t="s">
        <v>43</v>
      </c>
      <c r="I475" s="33">
        <f>LARGE(S471:S474,2)/2</f>
        <v>26126.5605973027</v>
      </c>
      <c r="J475" s="32" t="s">
        <v>44</v>
      </c>
      <c r="K475" s="33">
        <f>LARGE(S471:S474,3)/12</f>
        <v>4251.33132784587</v>
      </c>
      <c r="L475" s="32" t="s">
        <v>45</v>
      </c>
      <c r="M475" s="34">
        <f>LARGE(S471:S474,4)/12</f>
        <v>0</v>
      </c>
      <c r="N475" s="35" t="s">
        <v>46</v>
      </c>
      <c r="O475" s="36">
        <f>G475+I475+K475+M475</f>
        <v>95323.6103047602</v>
      </c>
      <c r="P475" s="35" t="s">
        <v>47</v>
      </c>
      <c r="Q475" s="35">
        <v>6.7</v>
      </c>
      <c r="R475" s="35"/>
      <c r="S475" s="35" t="s">
        <v>48</v>
      </c>
      <c r="T475" s="36">
        <f>O475*Q475</f>
        <v>638668.189041893</v>
      </c>
      <c r="Z475" s="32" t="s">
        <v>42</v>
      </c>
      <c r="AA475" s="33">
        <f>LARGE(AM471:AM474,1)/1</f>
        <v>73708.5092870073</v>
      </c>
      <c r="AB475" s="32" t="s">
        <v>43</v>
      </c>
      <c r="AC475" s="33">
        <f>LARGE(AM471:AM474,2)/2</f>
        <v>32472.8591898058</v>
      </c>
      <c r="AD475" s="32" t="s">
        <v>44</v>
      </c>
      <c r="AE475" s="33">
        <f>LARGE(AM471:AM474,3)/12</f>
        <v>4251.33132784587</v>
      </c>
      <c r="AF475" s="32" t="s">
        <v>45</v>
      </c>
      <c r="AG475" s="34">
        <f>LARGE(AM471:AM474,4)/12</f>
        <v>0</v>
      </c>
      <c r="AH475" s="35" t="s">
        <v>46</v>
      </c>
      <c r="AI475" s="36">
        <f>AA475+AC475+AE475+AG475</f>
        <v>110432.699804659</v>
      </c>
      <c r="AJ475" s="35" t="s">
        <v>47</v>
      </c>
      <c r="AK475" s="35">
        <v>6.7</v>
      </c>
      <c r="AL475" s="35"/>
      <c r="AM475" s="35" t="s">
        <v>48</v>
      </c>
      <c r="AN475" s="36">
        <f>AI475*AK475</f>
        <v>739899.088691215</v>
      </c>
      <c r="AT475" s="32" t="s">
        <v>42</v>
      </c>
      <c r="AU475" s="33">
        <f>LARGE(BG471:BG474,1)/1</f>
        <v>65919.9041553058</v>
      </c>
      <c r="AV475" s="32" t="s">
        <v>43</v>
      </c>
      <c r="AW475" s="33">
        <f>LARGE(BG471:BG474,2)/2</f>
        <v>27917.1378865941</v>
      </c>
      <c r="AX475" s="32" t="s">
        <v>44</v>
      </c>
      <c r="AY475" s="33">
        <f>LARGE(BG471:BG474,3)/12</f>
        <v>4315.10129776355</v>
      </c>
      <c r="AZ475" s="32" t="s">
        <v>45</v>
      </c>
      <c r="BA475" s="34">
        <f>LARGE(BG471:BG474,4)/12</f>
        <v>0</v>
      </c>
      <c r="BB475" s="35" t="s">
        <v>46</v>
      </c>
      <c r="BC475" s="36">
        <f>AU475+AW475+AY475+BA475</f>
        <v>98152.1433396634</v>
      </c>
      <c r="BD475" s="35" t="s">
        <v>47</v>
      </c>
      <c r="BE475" s="35">
        <v>6.7</v>
      </c>
      <c r="BF475" s="35"/>
      <c r="BG475" s="35" t="s">
        <v>48</v>
      </c>
      <c r="BH475" s="36">
        <f>BC475*BE475</f>
        <v>657619.360375745</v>
      </c>
      <c r="BN475" s="32" t="s">
        <v>42</v>
      </c>
      <c r="BO475" s="33">
        <f>LARGE(CA471:CA474,1)/1</f>
        <v>76142.3132212932</v>
      </c>
      <c r="BP475" s="32" t="s">
        <v>43</v>
      </c>
      <c r="BQ475" s="33">
        <f>LARGE(CA471:CA474,2)/2</f>
        <v>32959.9520776529</v>
      </c>
      <c r="BR475" s="32" t="s">
        <v>44</v>
      </c>
      <c r="BS475" s="33">
        <f>LARGE(CA471:CA474,3)/12</f>
        <v>4315.10129776355</v>
      </c>
      <c r="BT475" s="32" t="s">
        <v>45</v>
      </c>
      <c r="BU475" s="34">
        <f>LARGE(CA471:CA474,4)/12</f>
        <v>0</v>
      </c>
      <c r="BV475" s="35" t="s">
        <v>46</v>
      </c>
      <c r="BW475" s="36">
        <f>BO475+BQ475+BS475+BU475</f>
        <v>113417.36659671</v>
      </c>
      <c r="BX475" s="35" t="s">
        <v>47</v>
      </c>
      <c r="BY475" s="35">
        <v>6.7</v>
      </c>
      <c r="BZ475" s="35"/>
      <c r="CA475" s="35" t="s">
        <v>48</v>
      </c>
      <c r="CB475" s="36">
        <f>BW475*BY475</f>
        <v>759896.356197955</v>
      </c>
      <c r="CH475" s="32" t="s">
        <v>42</v>
      </c>
      <c r="CI475" s="33">
        <f>LARGE(CU471:CU474,1)/1</f>
        <v>70466.1044418786</v>
      </c>
      <c r="CJ475" s="32" t="s">
        <v>43</v>
      </c>
      <c r="CK475" s="33">
        <f>LARGE(CU471:CU474,2)/2</f>
        <v>29842.4577408419</v>
      </c>
      <c r="CL475" s="32" t="s">
        <v>44</v>
      </c>
      <c r="CM475" s="33">
        <f>LARGE(CU471:CU474,3)/12</f>
        <v>4612.69449071276</v>
      </c>
      <c r="CN475" s="32" t="s">
        <v>45</v>
      </c>
      <c r="CO475" s="34">
        <f>LARGE(CU471:CU474,4)/12</f>
        <v>0</v>
      </c>
      <c r="CP475" s="35" t="s">
        <v>46</v>
      </c>
      <c r="CQ475" s="36">
        <f>CI475+CK475+CM475+CO475</f>
        <v>104921.256673433</v>
      </c>
      <c r="CR475" s="35" t="s">
        <v>47</v>
      </c>
      <c r="CS475" s="35">
        <v>6.7</v>
      </c>
      <c r="CT475" s="35"/>
      <c r="CU475" s="35" t="s">
        <v>48</v>
      </c>
      <c r="CV475" s="36">
        <f>CQ475*CS475</f>
        <v>702972.419712003</v>
      </c>
      <c r="DB475" s="32" t="s">
        <v>42</v>
      </c>
      <c r="DC475" s="33">
        <f>LARGE(DO471:DO474,1)/1</f>
        <v>81393.5072365548</v>
      </c>
      <c r="DD475" s="32" t="s">
        <v>43</v>
      </c>
      <c r="DE475" s="33">
        <f>LARGE(DO471:DO474,2)/2</f>
        <v>35233.0522209393</v>
      </c>
      <c r="DF475" s="32" t="s">
        <v>44</v>
      </c>
      <c r="DG475" s="33">
        <f>LARGE(DO471:DO474,3)/12</f>
        <v>4612.69449071276</v>
      </c>
      <c r="DH475" s="32" t="s">
        <v>45</v>
      </c>
      <c r="DI475" s="34">
        <f>LARGE(DO471:DO474,4)/12</f>
        <v>0</v>
      </c>
      <c r="DJ475" s="35" t="s">
        <v>46</v>
      </c>
      <c r="DK475" s="36">
        <f>DC475+DE475+DG475+DI475</f>
        <v>121239.253948207</v>
      </c>
      <c r="DL475" s="35" t="s">
        <v>47</v>
      </c>
      <c r="DM475" s="35">
        <v>6.7</v>
      </c>
      <c r="DN475" s="35"/>
      <c r="DO475" s="35" t="s">
        <v>48</v>
      </c>
      <c r="DP475" s="36">
        <f>DK475*DM475</f>
        <v>812303.001452986</v>
      </c>
      <c r="DV475" s="32" t="s">
        <v>42</v>
      </c>
      <c r="DW475" s="33">
        <f>LARGE(EI471:EI474,1)/1</f>
        <v>111615.325667178</v>
      </c>
      <c r="DX475" s="32" t="s">
        <v>43</v>
      </c>
      <c r="DY475" s="33">
        <f>LARGE(EI471:EI474,2)/2</f>
        <v>49333.481561376</v>
      </c>
      <c r="DZ475" s="32" t="s">
        <v>44</v>
      </c>
      <c r="EA475" s="33">
        <f>LARGE(EI471:EI474,3)/12</f>
        <v>6584.62254010197</v>
      </c>
      <c r="EB475" s="32" t="s">
        <v>45</v>
      </c>
      <c r="EC475" s="34">
        <f>LARGE(EI471:EI474,4)/12</f>
        <v>0</v>
      </c>
      <c r="ED475" s="35" t="s">
        <v>46</v>
      </c>
      <c r="EE475" s="36">
        <f>DW475+DY475+EA475+EC475</f>
        <v>167533.429768656</v>
      </c>
      <c r="EF475" s="35" t="s">
        <v>47</v>
      </c>
      <c r="EG475" s="35">
        <v>6.7</v>
      </c>
      <c r="EH475" s="35"/>
      <c r="EI475" s="35" t="s">
        <v>48</v>
      </c>
      <c r="EJ475" s="36">
        <f>EE475*EG475</f>
        <v>1122473.97945</v>
      </c>
    </row>
    <row r="476" s="1" customFormat="1" customHeight="1" spans="6:140">
      <c r="F476" s="32"/>
      <c r="G476" s="33"/>
      <c r="H476" s="32"/>
      <c r="I476" s="33"/>
      <c r="J476" s="32"/>
      <c r="K476" s="33"/>
      <c r="L476" s="32"/>
      <c r="M476" s="34"/>
      <c r="N476" s="35"/>
      <c r="O476" s="36"/>
      <c r="P476" s="35"/>
      <c r="Q476" s="35"/>
      <c r="R476" s="35"/>
      <c r="S476" s="35"/>
      <c r="T476" s="36"/>
      <c r="U476" s="1"/>
      <c r="V476" s="1"/>
      <c r="W476" s="1"/>
      <c r="X476" s="1"/>
      <c r="Y476" s="1"/>
      <c r="Z476" s="32"/>
      <c r="AA476" s="33"/>
      <c r="AB476" s="32"/>
      <c r="AC476" s="33"/>
      <c r="AD476" s="32"/>
      <c r="AE476" s="33"/>
      <c r="AF476" s="32"/>
      <c r="AG476" s="34"/>
      <c r="AH476" s="35"/>
      <c r="AI476" s="36"/>
      <c r="AJ476" s="35"/>
      <c r="AK476" s="35"/>
      <c r="AL476" s="35"/>
      <c r="AM476" s="35"/>
      <c r="AN476" s="36"/>
      <c r="AO476" s="1"/>
      <c r="AP476" s="1"/>
      <c r="AQ476" s="1"/>
      <c r="AR476" s="1"/>
      <c r="AS476" s="1"/>
      <c r="AT476" s="32"/>
      <c r="AU476" s="33"/>
      <c r="AV476" s="32"/>
      <c r="AW476" s="33"/>
      <c r="AX476" s="32"/>
      <c r="AY476" s="33"/>
      <c r="AZ476" s="32"/>
      <c r="BA476" s="34"/>
      <c r="BB476" s="35"/>
      <c r="BC476" s="36"/>
      <c r="BD476" s="35"/>
      <c r="BE476" s="35"/>
      <c r="BF476" s="35"/>
      <c r="BG476" s="35"/>
      <c r="BH476" s="36"/>
      <c r="BI476" s="1"/>
      <c r="BJ476" s="1"/>
      <c r="BK476" s="1"/>
      <c r="BL476" s="1"/>
      <c r="BM476" s="1"/>
      <c r="BN476" s="32"/>
      <c r="BO476" s="33"/>
      <c r="BP476" s="32"/>
      <c r="BQ476" s="33"/>
      <c r="BR476" s="32"/>
      <c r="BS476" s="33"/>
      <c r="BT476" s="32"/>
      <c r="BU476" s="34"/>
      <c r="BV476" s="35"/>
      <c r="BW476" s="36"/>
      <c r="BX476" s="35"/>
      <c r="BY476" s="35"/>
      <c r="BZ476" s="35"/>
      <c r="CA476" s="35"/>
      <c r="CB476" s="36"/>
      <c r="CC476" s="1"/>
      <c r="CD476" s="1"/>
      <c r="CE476" s="1"/>
      <c r="CF476" s="1"/>
      <c r="CG476" s="1"/>
      <c r="CH476" s="32"/>
      <c r="CI476" s="33"/>
      <c r="CJ476" s="32"/>
      <c r="CK476" s="33"/>
      <c r="CL476" s="32"/>
      <c r="CM476" s="33"/>
      <c r="CN476" s="32"/>
      <c r="CO476" s="34"/>
      <c r="CP476" s="35"/>
      <c r="CQ476" s="36"/>
      <c r="CR476" s="35"/>
      <c r="CS476" s="35"/>
      <c r="CT476" s="35"/>
      <c r="CU476" s="35"/>
      <c r="CV476" s="36"/>
      <c r="CW476" s="1"/>
      <c r="CX476" s="1"/>
      <c r="CY476" s="1"/>
      <c r="CZ476" s="1"/>
      <c r="DA476" s="1"/>
      <c r="DB476" s="32"/>
      <c r="DC476" s="33"/>
      <c r="DD476" s="32"/>
      <c r="DE476" s="33"/>
      <c r="DF476" s="32"/>
      <c r="DG476" s="33"/>
      <c r="DH476" s="32"/>
      <c r="DI476" s="34"/>
      <c r="DJ476" s="35"/>
      <c r="DK476" s="36"/>
      <c r="DL476" s="35"/>
      <c r="DM476" s="35"/>
      <c r="DN476" s="35"/>
      <c r="DO476" s="35"/>
      <c r="DP476" s="36"/>
      <c r="DQ476" s="1"/>
      <c r="DR476" s="1"/>
      <c r="DS476" s="1"/>
      <c r="DT476" s="1"/>
      <c r="DU476" s="1"/>
      <c r="DV476" s="32"/>
      <c r="DW476" s="33"/>
      <c r="DX476" s="32"/>
      <c r="DY476" s="33"/>
      <c r="DZ476" s="32"/>
      <c r="EA476" s="33"/>
      <c r="EB476" s="32"/>
      <c r="EC476" s="34"/>
      <c r="ED476" s="35"/>
      <c r="EE476" s="36"/>
      <c r="EF476" s="35"/>
      <c r="EG476" s="35"/>
      <c r="EH476" s="35"/>
      <c r="EI476" s="35"/>
      <c r="EJ476" s="36"/>
    </row>
    <row r="477" s="1" customFormat="1" customHeight="1" spans="6:140">
      <c r="F477" s="3" t="s">
        <v>50</v>
      </c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1"/>
      <c r="U477" s="1"/>
      <c r="V477" s="1"/>
      <c r="W477" s="1"/>
      <c r="X477" s="1"/>
      <c r="Y477" s="1"/>
      <c r="Z477" s="3" t="s">
        <v>50</v>
      </c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1"/>
      <c r="AO477" s="1"/>
      <c r="AP477" s="1"/>
      <c r="AQ477" s="1"/>
      <c r="AR477" s="1"/>
      <c r="AS477" s="1"/>
      <c r="AT477" s="3" t="s">
        <v>50</v>
      </c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1"/>
      <c r="BI477" s="1"/>
      <c r="BJ477" s="1"/>
      <c r="BK477" s="1"/>
      <c r="BL477" s="1"/>
      <c r="BM477" s="1"/>
      <c r="BN477" s="3" t="s">
        <v>50</v>
      </c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1"/>
      <c r="CC477" s="1"/>
      <c r="CD477" s="1"/>
      <c r="CE477" s="1"/>
      <c r="CF477" s="1"/>
      <c r="CG477" s="1"/>
      <c r="CH477" s="3" t="s">
        <v>50</v>
      </c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1"/>
      <c r="CW477" s="1"/>
      <c r="CX477" s="1"/>
      <c r="CY477" s="1"/>
      <c r="CZ477" s="1"/>
      <c r="DA477" s="1"/>
      <c r="DB477" s="3" t="s">
        <v>50</v>
      </c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1"/>
      <c r="DQ477" s="1"/>
      <c r="DR477" s="1"/>
      <c r="DS477" s="1"/>
      <c r="DT477" s="1"/>
      <c r="DU477" s="1"/>
      <c r="DV477" s="3" t="s">
        <v>50</v>
      </c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</row>
    <row r="478" s="1" customFormat="1" customHeight="1" spans="6:140">
      <c r="F478" s="4" t="s">
        <v>8</v>
      </c>
      <c r="G478" s="5"/>
      <c r="H478" s="5"/>
      <c r="I478" s="6"/>
      <c r="J478" s="7" t="s">
        <v>9</v>
      </c>
      <c r="K478" s="7"/>
      <c r="L478" s="7"/>
      <c r="M478" s="7"/>
      <c r="N478" s="8" t="s">
        <v>10</v>
      </c>
      <c r="O478" s="8"/>
      <c r="P478" s="8"/>
      <c r="Q478" s="9" t="s">
        <v>11</v>
      </c>
      <c r="R478" s="10" t="s">
        <v>12</v>
      </c>
      <c r="S478" s="10" t="s">
        <v>13</v>
      </c>
      <c r="Z478" s="4" t="s">
        <v>8</v>
      </c>
      <c r="AA478" s="5"/>
      <c r="AB478" s="5"/>
      <c r="AC478" s="6"/>
      <c r="AD478" s="7" t="s">
        <v>9</v>
      </c>
      <c r="AE478" s="7"/>
      <c r="AF478" s="7"/>
      <c r="AG478" s="7"/>
      <c r="AH478" s="8" t="s">
        <v>10</v>
      </c>
      <c r="AI478" s="8"/>
      <c r="AJ478" s="8"/>
      <c r="AK478" s="9" t="s">
        <v>11</v>
      </c>
      <c r="AL478" s="10" t="s">
        <v>12</v>
      </c>
      <c r="AM478" s="10" t="s">
        <v>13</v>
      </c>
      <c r="AT478" s="4" t="s">
        <v>8</v>
      </c>
      <c r="AU478" s="5"/>
      <c r="AV478" s="5"/>
      <c r="AW478" s="6"/>
      <c r="AX478" s="7" t="s">
        <v>9</v>
      </c>
      <c r="AY478" s="7"/>
      <c r="AZ478" s="7"/>
      <c r="BA478" s="7"/>
      <c r="BB478" s="8" t="s">
        <v>10</v>
      </c>
      <c r="BC478" s="8"/>
      <c r="BD478" s="8"/>
      <c r="BE478" s="9" t="s">
        <v>11</v>
      </c>
      <c r="BF478" s="10" t="s">
        <v>12</v>
      </c>
      <c r="BG478" s="10" t="s">
        <v>13</v>
      </c>
      <c r="BN478" s="4" t="s">
        <v>8</v>
      </c>
      <c r="BO478" s="5"/>
      <c r="BP478" s="5"/>
      <c r="BQ478" s="6"/>
      <c r="BR478" s="7" t="s">
        <v>9</v>
      </c>
      <c r="BS478" s="7"/>
      <c r="BT478" s="7"/>
      <c r="BU478" s="7"/>
      <c r="BV478" s="8" t="s">
        <v>10</v>
      </c>
      <c r="BW478" s="8"/>
      <c r="BX478" s="8"/>
      <c r="BY478" s="9" t="s">
        <v>11</v>
      </c>
      <c r="BZ478" s="10" t="s">
        <v>12</v>
      </c>
      <c r="CA478" s="10" t="s">
        <v>13</v>
      </c>
      <c r="CH478" s="4" t="s">
        <v>8</v>
      </c>
      <c r="CI478" s="5"/>
      <c r="CJ478" s="5"/>
      <c r="CK478" s="6"/>
      <c r="CL478" s="7" t="s">
        <v>9</v>
      </c>
      <c r="CM478" s="7"/>
      <c r="CN478" s="7"/>
      <c r="CO478" s="7"/>
      <c r="CP478" s="8" t="s">
        <v>10</v>
      </c>
      <c r="CQ478" s="8"/>
      <c r="CR478" s="8"/>
      <c r="CS478" s="9" t="s">
        <v>11</v>
      </c>
      <c r="CT478" s="10" t="s">
        <v>12</v>
      </c>
      <c r="CU478" s="10" t="s">
        <v>13</v>
      </c>
      <c r="DB478" s="4" t="s">
        <v>8</v>
      </c>
      <c r="DC478" s="5"/>
      <c r="DD478" s="5"/>
      <c r="DE478" s="6"/>
      <c r="DF478" s="7" t="s">
        <v>9</v>
      </c>
      <c r="DG478" s="7"/>
      <c r="DH478" s="7"/>
      <c r="DI478" s="7"/>
      <c r="DJ478" s="8" t="s">
        <v>10</v>
      </c>
      <c r="DK478" s="8"/>
      <c r="DL478" s="8"/>
      <c r="DM478" s="9" t="s">
        <v>11</v>
      </c>
      <c r="DN478" s="10" t="s">
        <v>12</v>
      </c>
      <c r="DO478" s="10" t="s">
        <v>13</v>
      </c>
      <c r="DV478" s="4" t="s">
        <v>8</v>
      </c>
      <c r="DW478" s="5"/>
      <c r="DX478" s="5"/>
      <c r="DY478" s="6"/>
      <c r="DZ478" s="7" t="s">
        <v>9</v>
      </c>
      <c r="EA478" s="7"/>
      <c r="EB478" s="7"/>
      <c r="EC478" s="7"/>
      <c r="ED478" s="8" t="s">
        <v>10</v>
      </c>
      <c r="EE478" s="8"/>
      <c r="EF478" s="8"/>
      <c r="EG478" s="9" t="s">
        <v>11</v>
      </c>
      <c r="EH478" s="10" t="s">
        <v>12</v>
      </c>
      <c r="EI478" s="10" t="s">
        <v>13</v>
      </c>
    </row>
    <row r="479" s="1" customFormat="1" customHeight="1" spans="6:140">
      <c r="F479" s="11" t="s">
        <v>19</v>
      </c>
      <c r="G479" s="11" t="s">
        <v>20</v>
      </c>
      <c r="H479" s="12" t="s">
        <v>21</v>
      </c>
      <c r="I479" s="13" t="s">
        <v>8</v>
      </c>
      <c r="J479" s="11" t="s">
        <v>22</v>
      </c>
      <c r="K479" s="11" t="s">
        <v>23</v>
      </c>
      <c r="L479" s="11" t="s">
        <v>24</v>
      </c>
      <c r="M479" s="7" t="s">
        <v>25</v>
      </c>
      <c r="N479" s="11" t="s">
        <v>26</v>
      </c>
      <c r="O479" s="11" t="s">
        <v>27</v>
      </c>
      <c r="P479" s="8" t="s">
        <v>28</v>
      </c>
      <c r="Q479" s="9" t="s">
        <v>29</v>
      </c>
      <c r="R479" s="14"/>
      <c r="S479" s="14"/>
      <c r="T479" s="1"/>
      <c r="U479" s="1"/>
      <c r="V479" s="1"/>
      <c r="W479" s="1"/>
      <c r="X479" s="1"/>
      <c r="Y479" s="1"/>
      <c r="Z479" s="11" t="s">
        <v>19</v>
      </c>
      <c r="AA479" s="11" t="s">
        <v>20</v>
      </c>
      <c r="AB479" s="12" t="s">
        <v>21</v>
      </c>
      <c r="AC479" s="13" t="s">
        <v>8</v>
      </c>
      <c r="AD479" s="11" t="s">
        <v>22</v>
      </c>
      <c r="AE479" s="11" t="s">
        <v>23</v>
      </c>
      <c r="AF479" s="11" t="s">
        <v>24</v>
      </c>
      <c r="AG479" s="7" t="s">
        <v>25</v>
      </c>
      <c r="AH479" s="11" t="s">
        <v>26</v>
      </c>
      <c r="AI479" s="11" t="s">
        <v>27</v>
      </c>
      <c r="AJ479" s="8" t="s">
        <v>28</v>
      </c>
      <c r="AK479" s="9" t="s">
        <v>29</v>
      </c>
      <c r="AL479" s="14"/>
      <c r="AM479" s="14"/>
      <c r="AN479" s="1"/>
      <c r="AO479" s="1"/>
      <c r="AP479" s="1"/>
      <c r="AQ479" s="1"/>
      <c r="AR479" s="1"/>
      <c r="AS479" s="1"/>
      <c r="AT479" s="11" t="s">
        <v>19</v>
      </c>
      <c r="AU479" s="11" t="s">
        <v>20</v>
      </c>
      <c r="AV479" s="12" t="s">
        <v>21</v>
      </c>
      <c r="AW479" s="13" t="s">
        <v>8</v>
      </c>
      <c r="AX479" s="11" t="s">
        <v>22</v>
      </c>
      <c r="AY479" s="11" t="s">
        <v>23</v>
      </c>
      <c r="AZ479" s="11" t="s">
        <v>24</v>
      </c>
      <c r="BA479" s="7" t="s">
        <v>25</v>
      </c>
      <c r="BB479" s="11" t="s">
        <v>26</v>
      </c>
      <c r="BC479" s="11" t="s">
        <v>27</v>
      </c>
      <c r="BD479" s="8" t="s">
        <v>28</v>
      </c>
      <c r="BE479" s="9" t="s">
        <v>29</v>
      </c>
      <c r="BF479" s="14"/>
      <c r="BG479" s="14"/>
      <c r="BH479" s="1"/>
      <c r="BI479" s="1"/>
      <c r="BJ479" s="1"/>
      <c r="BK479" s="1"/>
      <c r="BL479" s="1"/>
      <c r="BM479" s="1"/>
      <c r="BN479" s="11" t="s">
        <v>19</v>
      </c>
      <c r="BO479" s="11" t="s">
        <v>20</v>
      </c>
      <c r="BP479" s="12" t="s">
        <v>21</v>
      </c>
      <c r="BQ479" s="13" t="s">
        <v>8</v>
      </c>
      <c r="BR479" s="11" t="s">
        <v>22</v>
      </c>
      <c r="BS479" s="11" t="s">
        <v>23</v>
      </c>
      <c r="BT479" s="11" t="s">
        <v>24</v>
      </c>
      <c r="BU479" s="7" t="s">
        <v>25</v>
      </c>
      <c r="BV479" s="11" t="s">
        <v>26</v>
      </c>
      <c r="BW479" s="11" t="s">
        <v>27</v>
      </c>
      <c r="BX479" s="8" t="s">
        <v>28</v>
      </c>
      <c r="BY479" s="9" t="s">
        <v>29</v>
      </c>
      <c r="BZ479" s="14"/>
      <c r="CA479" s="14"/>
      <c r="CB479" s="1"/>
      <c r="CC479" s="1"/>
      <c r="CD479" s="1"/>
      <c r="CE479" s="1"/>
      <c r="CF479" s="1"/>
      <c r="CG479" s="1"/>
      <c r="CH479" s="11" t="s">
        <v>19</v>
      </c>
      <c r="CI479" s="11" t="s">
        <v>20</v>
      </c>
      <c r="CJ479" s="12" t="s">
        <v>21</v>
      </c>
      <c r="CK479" s="13" t="s">
        <v>8</v>
      </c>
      <c r="CL479" s="11" t="s">
        <v>22</v>
      </c>
      <c r="CM479" s="11" t="s">
        <v>23</v>
      </c>
      <c r="CN479" s="11" t="s">
        <v>24</v>
      </c>
      <c r="CO479" s="7" t="s">
        <v>25</v>
      </c>
      <c r="CP479" s="11" t="s">
        <v>26</v>
      </c>
      <c r="CQ479" s="11" t="s">
        <v>27</v>
      </c>
      <c r="CR479" s="8" t="s">
        <v>28</v>
      </c>
      <c r="CS479" s="9" t="s">
        <v>29</v>
      </c>
      <c r="CT479" s="14"/>
      <c r="CU479" s="14"/>
      <c r="CV479" s="1"/>
      <c r="CW479" s="1"/>
      <c r="CX479" s="1"/>
      <c r="CY479" s="1"/>
      <c r="CZ479" s="1"/>
      <c r="DA479" s="1"/>
      <c r="DB479" s="11" t="s">
        <v>19</v>
      </c>
      <c r="DC479" s="11" t="s">
        <v>20</v>
      </c>
      <c r="DD479" s="12" t="s">
        <v>21</v>
      </c>
      <c r="DE479" s="13" t="s">
        <v>8</v>
      </c>
      <c r="DF479" s="11" t="s">
        <v>22</v>
      </c>
      <c r="DG479" s="11" t="s">
        <v>23</v>
      </c>
      <c r="DH479" s="11" t="s">
        <v>24</v>
      </c>
      <c r="DI479" s="7" t="s">
        <v>25</v>
      </c>
      <c r="DJ479" s="11" t="s">
        <v>26</v>
      </c>
      <c r="DK479" s="11" t="s">
        <v>27</v>
      </c>
      <c r="DL479" s="8" t="s">
        <v>28</v>
      </c>
      <c r="DM479" s="9" t="s">
        <v>29</v>
      </c>
      <c r="DN479" s="14"/>
      <c r="DO479" s="14"/>
      <c r="DP479" s="1"/>
      <c r="DQ479" s="1"/>
      <c r="DR479" s="1"/>
      <c r="DS479" s="1"/>
      <c r="DT479" s="1"/>
      <c r="DU479" s="1"/>
      <c r="DV479" s="11" t="s">
        <v>19</v>
      </c>
      <c r="DW479" s="11" t="s">
        <v>20</v>
      </c>
      <c r="DX479" s="12" t="s">
        <v>21</v>
      </c>
      <c r="DY479" s="13" t="s">
        <v>8</v>
      </c>
      <c r="DZ479" s="11" t="s">
        <v>22</v>
      </c>
      <c r="EA479" s="11" t="s">
        <v>23</v>
      </c>
      <c r="EB479" s="11" t="s">
        <v>24</v>
      </c>
      <c r="EC479" s="7" t="s">
        <v>25</v>
      </c>
      <c r="ED479" s="11" t="s">
        <v>26</v>
      </c>
      <c r="EE479" s="11" t="s">
        <v>27</v>
      </c>
      <c r="EF479" s="8" t="s">
        <v>28</v>
      </c>
      <c r="EG479" s="9" t="s">
        <v>29</v>
      </c>
      <c r="EH479" s="14"/>
      <c r="EI479" s="14"/>
    </row>
    <row r="480" s="1" customFormat="1" customHeight="1" spans="6:140">
      <c r="F480" s="11">
        <v>2536</v>
      </c>
      <c r="G480" s="11">
        <v>0.65</v>
      </c>
      <c r="H480" s="12">
        <v>1.35</v>
      </c>
      <c r="I480" s="13">
        <f t="shared" ref="I480:I488" si="993">F480*G480*H480</f>
        <v>2225.34</v>
      </c>
      <c r="J480" s="11">
        <v>3</v>
      </c>
      <c r="K480" s="11">
        <v>440</v>
      </c>
      <c r="L480" s="11">
        <v>1.73</v>
      </c>
      <c r="M480" s="16">
        <f t="shared" ref="M480:M488" si="994">1+6*K480/(K480+2000)+L480</f>
        <v>3.81196721311475</v>
      </c>
      <c r="N480" s="11">
        <v>0.95</v>
      </c>
      <c r="O480" s="11">
        <v>2.09</v>
      </c>
      <c r="P480" s="8">
        <f t="shared" ref="P480:P488" si="995">1+N480*O480</f>
        <v>2.9855</v>
      </c>
      <c r="Q480" s="9">
        <v>1.275</v>
      </c>
      <c r="R480" s="17">
        <v>1</v>
      </c>
      <c r="S480" s="18">
        <f t="shared" ref="S480:S488" si="996">I480*J480*Q480*P480*M480*R480</f>
        <v>96871.0586559923</v>
      </c>
      <c r="Z480" s="11">
        <v>2536</v>
      </c>
      <c r="AA480" s="11">
        <v>0.65</v>
      </c>
      <c r="AB480" s="12">
        <v>1.35</v>
      </c>
      <c r="AC480" s="13">
        <f t="shared" ref="AC480:AC488" si="997">Z480*AA480*AB480</f>
        <v>2225.34</v>
      </c>
      <c r="AD480" s="11">
        <v>3</v>
      </c>
      <c r="AE480" s="11">
        <v>440</v>
      </c>
      <c r="AF480" s="11">
        <v>1.73</v>
      </c>
      <c r="AG480" s="16">
        <f t="shared" ref="AG480:AG488" si="998">1+6*AE480/(AE480+2000)+AF480</f>
        <v>3.81196721311475</v>
      </c>
      <c r="AH480" s="11">
        <v>0.95</v>
      </c>
      <c r="AI480" s="11">
        <v>2.09</v>
      </c>
      <c r="AJ480" s="8">
        <f t="shared" ref="AJ480:AJ488" si="999">1+AH480*AI480</f>
        <v>2.9855</v>
      </c>
      <c r="AK480" s="9">
        <v>1.275</v>
      </c>
      <c r="AL480" s="17">
        <v>1</v>
      </c>
      <c r="AM480" s="18">
        <f t="shared" ref="AM480:AM488" si="1000">AC480*AD480*AK480*AJ480*AG480*AL480</f>
        <v>96871.0586559923</v>
      </c>
      <c r="AT480" s="11">
        <v>2536</v>
      </c>
      <c r="AU480" s="11">
        <v>0.65</v>
      </c>
      <c r="AV480" s="12">
        <v>1.35</v>
      </c>
      <c r="AW480" s="13">
        <f t="shared" ref="AW480:AW488" si="1001">AT480*AU480*AV480</f>
        <v>2225.34</v>
      </c>
      <c r="AX480" s="11">
        <v>3</v>
      </c>
      <c r="AY480" s="11">
        <v>440</v>
      </c>
      <c r="AZ480" s="11">
        <v>1.73</v>
      </c>
      <c r="BA480" s="16">
        <f t="shared" ref="BA480:BA488" si="1002">1+6*AY480/(AY480+2000)+AZ480</f>
        <v>3.81196721311475</v>
      </c>
      <c r="BB480" s="11">
        <v>0.95</v>
      </c>
      <c r="BC480" s="11">
        <v>2.09</v>
      </c>
      <c r="BD480" s="8">
        <f t="shared" ref="BD480:BD488" si="1003">1+BB480*BC480</f>
        <v>2.9855</v>
      </c>
      <c r="BE480" s="9">
        <v>1.275</v>
      </c>
      <c r="BF480" s="17">
        <v>1.015</v>
      </c>
      <c r="BG480" s="18">
        <f t="shared" ref="BG480:BG488" si="1004">AW480*AX480*BE480*BD480*BA480*BF480</f>
        <v>98324.1245358322</v>
      </c>
      <c r="BN480" s="11">
        <v>2536</v>
      </c>
      <c r="BO480" s="11">
        <v>0.65</v>
      </c>
      <c r="BP480" s="12">
        <v>1.35</v>
      </c>
      <c r="BQ480" s="13">
        <f t="shared" ref="BQ480:BQ488" si="1005">BN480*BO480*BP480</f>
        <v>2225.34</v>
      </c>
      <c r="BR480" s="11">
        <v>3</v>
      </c>
      <c r="BS480" s="11">
        <v>440</v>
      </c>
      <c r="BT480" s="11">
        <v>1.73</v>
      </c>
      <c r="BU480" s="16">
        <f t="shared" ref="BU480:BU488" si="1006">1+6*BS480/(BS480+2000)+BT480</f>
        <v>3.81196721311475</v>
      </c>
      <c r="BV480" s="11">
        <v>0.95</v>
      </c>
      <c r="BW480" s="11">
        <v>2.09</v>
      </c>
      <c r="BX480" s="8">
        <f t="shared" ref="BX480:BX488" si="1007">1+BV480*BW480</f>
        <v>2.9855</v>
      </c>
      <c r="BY480" s="9">
        <v>1.275</v>
      </c>
      <c r="BZ480" s="17">
        <v>1.015</v>
      </c>
      <c r="CA480" s="18">
        <f t="shared" ref="CA480:CA488" si="1008">BQ480*BR480*BY480*BX480*BU480*BZ480</f>
        <v>98324.1245358322</v>
      </c>
      <c r="CH480" s="11">
        <v>2536</v>
      </c>
      <c r="CI480" s="11">
        <v>0.65</v>
      </c>
      <c r="CJ480" s="12">
        <v>1.35</v>
      </c>
      <c r="CK480" s="13">
        <f t="shared" ref="CK480:CK488" si="1009">CH480*CI480*CJ480</f>
        <v>2225.34</v>
      </c>
      <c r="CL480" s="11">
        <v>3</v>
      </c>
      <c r="CM480" s="11">
        <v>440</v>
      </c>
      <c r="CN480" s="11">
        <v>1.73</v>
      </c>
      <c r="CO480" s="16">
        <f t="shared" ref="CO480:CO488" si="1010">1+6*CM480/(CM480+2000)+CN480</f>
        <v>3.81196721311475</v>
      </c>
      <c r="CP480" s="11">
        <v>0.95</v>
      </c>
      <c r="CQ480" s="11">
        <v>2.09</v>
      </c>
      <c r="CR480" s="8">
        <f t="shared" ref="CR480:CR488" si="1011">1+CP480*CQ480</f>
        <v>2.9855</v>
      </c>
      <c r="CS480" s="9">
        <v>1.275</v>
      </c>
      <c r="CT480" s="17">
        <v>1.085</v>
      </c>
      <c r="CU480" s="18">
        <f t="shared" ref="CU480:CU488" si="1012">CK480*CL480*CS480*CR480*CO480*CT480</f>
        <v>105105.098641752</v>
      </c>
      <c r="DB480" s="11">
        <v>2536</v>
      </c>
      <c r="DC480" s="11">
        <v>0.65</v>
      </c>
      <c r="DD480" s="12">
        <v>1.35</v>
      </c>
      <c r="DE480" s="13">
        <f t="shared" ref="DE480:DE488" si="1013">DB480*DC480*DD480</f>
        <v>2225.34</v>
      </c>
      <c r="DF480" s="11">
        <v>3</v>
      </c>
      <c r="DG480" s="11">
        <v>440</v>
      </c>
      <c r="DH480" s="11">
        <v>1.73</v>
      </c>
      <c r="DI480" s="16">
        <f t="shared" ref="DI480:DI488" si="1014">1+6*DG480/(DG480+2000)+DH480</f>
        <v>3.81196721311475</v>
      </c>
      <c r="DJ480" s="11">
        <v>0.95</v>
      </c>
      <c r="DK480" s="11">
        <v>2.09</v>
      </c>
      <c r="DL480" s="8">
        <f t="shared" ref="DL480:DL488" si="1015">1+DJ480*DK480</f>
        <v>2.9855</v>
      </c>
      <c r="DM480" s="9">
        <v>1.275</v>
      </c>
      <c r="DN480" s="17">
        <v>1.085</v>
      </c>
      <c r="DO480" s="18">
        <f t="shared" ref="DO480:DO488" si="1016">DE480*DF480*DM480*DL480*DI480*DN480</f>
        <v>105105.098641752</v>
      </c>
      <c r="DV480" s="11">
        <v>2536</v>
      </c>
      <c r="DW480" s="11">
        <v>0.65</v>
      </c>
      <c r="DX480" s="12">
        <v>1.35</v>
      </c>
      <c r="DY480" s="13">
        <f t="shared" ref="DY480:DY488" si="1017">DV480*DW480*DX480</f>
        <v>2225.34</v>
      </c>
      <c r="DZ480" s="11">
        <v>3</v>
      </c>
      <c r="EA480" s="11">
        <v>440</v>
      </c>
      <c r="EB480" s="11">
        <v>1.82</v>
      </c>
      <c r="EC480" s="16">
        <f t="shared" ref="EC480:EC488" si="1018">1+6*EA480/(EA480+2000)+EB480</f>
        <v>3.90196721311475</v>
      </c>
      <c r="ED480" s="11">
        <v>0.95</v>
      </c>
      <c r="EE480" s="11">
        <v>2.91</v>
      </c>
      <c r="EF480" s="8">
        <f t="shared" ref="EF480:EF488" si="1019">1+ED480*EE480</f>
        <v>3.7645</v>
      </c>
      <c r="EG480" s="9">
        <v>1.275</v>
      </c>
      <c r="EH480" s="17">
        <v>1.2</v>
      </c>
      <c r="EI480" s="18">
        <f t="shared" ref="EI480:EI488" si="1020">DY480*DZ480*EG480*EF480*EC480*EH480</f>
        <v>150037.554620093</v>
      </c>
    </row>
    <row r="481" s="1" customFormat="1" customHeight="1" spans="6:139">
      <c r="F481" s="11">
        <v>2536</v>
      </c>
      <c r="G481" s="11">
        <v>0.65</v>
      </c>
      <c r="H481" s="12">
        <v>1.35</v>
      </c>
      <c r="I481" s="13">
        <f t="shared" si="993"/>
        <v>2225.34</v>
      </c>
      <c r="J481" s="11">
        <v>3</v>
      </c>
      <c r="K481" s="11">
        <v>440</v>
      </c>
      <c r="L481" s="11">
        <v>1.73</v>
      </c>
      <c r="M481" s="16">
        <f t="shared" si="994"/>
        <v>3.81196721311475</v>
      </c>
      <c r="N481" s="11">
        <v>0.95</v>
      </c>
      <c r="O481" s="11">
        <v>2.09</v>
      </c>
      <c r="P481" s="8">
        <f t="shared" si="995"/>
        <v>2.9855</v>
      </c>
      <c r="Q481" s="9">
        <v>1.275</v>
      </c>
      <c r="R481" s="17">
        <v>1</v>
      </c>
      <c r="S481" s="18">
        <f t="shared" si="996"/>
        <v>96871.0586559923</v>
      </c>
      <c r="Z481" s="11">
        <v>2536</v>
      </c>
      <c r="AA481" s="11">
        <v>0.65</v>
      </c>
      <c r="AB481" s="12">
        <v>1.35</v>
      </c>
      <c r="AC481" s="13">
        <f t="shared" si="997"/>
        <v>2225.34</v>
      </c>
      <c r="AD481" s="11">
        <v>3</v>
      </c>
      <c r="AE481" s="11">
        <v>440</v>
      </c>
      <c r="AF481" s="11">
        <v>1.73</v>
      </c>
      <c r="AG481" s="16">
        <f t="shared" si="998"/>
        <v>3.81196721311475</v>
      </c>
      <c r="AH481" s="11">
        <v>0.95</v>
      </c>
      <c r="AI481" s="11">
        <v>2.09</v>
      </c>
      <c r="AJ481" s="8">
        <f t="shared" si="999"/>
        <v>2.9855</v>
      </c>
      <c r="AK481" s="9">
        <v>1.275</v>
      </c>
      <c r="AL481" s="17">
        <v>1</v>
      </c>
      <c r="AM481" s="18">
        <f t="shared" si="1000"/>
        <v>96871.0586559923</v>
      </c>
      <c r="AT481" s="11">
        <v>2536</v>
      </c>
      <c r="AU481" s="11">
        <v>0.65</v>
      </c>
      <c r="AV481" s="12">
        <v>1.35</v>
      </c>
      <c r="AW481" s="13">
        <f t="shared" si="1001"/>
        <v>2225.34</v>
      </c>
      <c r="AX481" s="11">
        <v>3</v>
      </c>
      <c r="AY481" s="11">
        <v>440</v>
      </c>
      <c r="AZ481" s="11">
        <v>1.73</v>
      </c>
      <c r="BA481" s="16">
        <f t="shared" si="1002"/>
        <v>3.81196721311475</v>
      </c>
      <c r="BB481" s="11">
        <v>0.95</v>
      </c>
      <c r="BC481" s="11">
        <v>2.09</v>
      </c>
      <c r="BD481" s="8">
        <f t="shared" si="1003"/>
        <v>2.9855</v>
      </c>
      <c r="BE481" s="9">
        <v>1.275</v>
      </c>
      <c r="BF481" s="17">
        <v>1.015</v>
      </c>
      <c r="BG481" s="18">
        <f t="shared" si="1004"/>
        <v>98324.1245358322</v>
      </c>
      <c r="BN481" s="11">
        <v>2536</v>
      </c>
      <c r="BO481" s="11">
        <v>0.65</v>
      </c>
      <c r="BP481" s="12">
        <v>1.35</v>
      </c>
      <c r="BQ481" s="13">
        <f t="shared" si="1005"/>
        <v>2225.34</v>
      </c>
      <c r="BR481" s="11">
        <v>3</v>
      </c>
      <c r="BS481" s="11">
        <v>440</v>
      </c>
      <c r="BT481" s="11">
        <v>1.73</v>
      </c>
      <c r="BU481" s="16">
        <f t="shared" si="1006"/>
        <v>3.81196721311475</v>
      </c>
      <c r="BV481" s="11">
        <v>0.95</v>
      </c>
      <c r="BW481" s="11">
        <v>2.09</v>
      </c>
      <c r="BX481" s="8">
        <f t="shared" si="1007"/>
        <v>2.9855</v>
      </c>
      <c r="BY481" s="9">
        <v>1.275</v>
      </c>
      <c r="BZ481" s="17">
        <v>1.015</v>
      </c>
      <c r="CA481" s="18">
        <f t="shared" si="1008"/>
        <v>98324.1245358322</v>
      </c>
      <c r="CH481" s="11">
        <v>2536</v>
      </c>
      <c r="CI481" s="11">
        <v>0.65</v>
      </c>
      <c r="CJ481" s="12">
        <v>1.35</v>
      </c>
      <c r="CK481" s="13">
        <f t="shared" si="1009"/>
        <v>2225.34</v>
      </c>
      <c r="CL481" s="11">
        <v>3</v>
      </c>
      <c r="CM481" s="11">
        <v>440</v>
      </c>
      <c r="CN481" s="11">
        <v>1.73</v>
      </c>
      <c r="CO481" s="16">
        <f t="shared" si="1010"/>
        <v>3.81196721311475</v>
      </c>
      <c r="CP481" s="11">
        <v>0.95</v>
      </c>
      <c r="CQ481" s="11">
        <v>2.09</v>
      </c>
      <c r="CR481" s="8">
        <f t="shared" si="1011"/>
        <v>2.9855</v>
      </c>
      <c r="CS481" s="9">
        <v>1.275</v>
      </c>
      <c r="CT481" s="17">
        <v>1.085</v>
      </c>
      <c r="CU481" s="18">
        <f t="shared" si="1012"/>
        <v>105105.098641752</v>
      </c>
      <c r="DB481" s="11">
        <v>2536</v>
      </c>
      <c r="DC481" s="11">
        <v>0.65</v>
      </c>
      <c r="DD481" s="12">
        <v>1.35</v>
      </c>
      <c r="DE481" s="13">
        <f t="shared" si="1013"/>
        <v>2225.34</v>
      </c>
      <c r="DF481" s="11">
        <v>3</v>
      </c>
      <c r="DG481" s="11">
        <v>440</v>
      </c>
      <c r="DH481" s="11">
        <v>1.73</v>
      </c>
      <c r="DI481" s="16">
        <f t="shared" si="1014"/>
        <v>3.81196721311475</v>
      </c>
      <c r="DJ481" s="11">
        <v>0.95</v>
      </c>
      <c r="DK481" s="11">
        <v>2.09</v>
      </c>
      <c r="DL481" s="8">
        <f t="shared" si="1015"/>
        <v>2.9855</v>
      </c>
      <c r="DM481" s="9">
        <v>1.275</v>
      </c>
      <c r="DN481" s="17">
        <v>1.085</v>
      </c>
      <c r="DO481" s="18">
        <f t="shared" si="1016"/>
        <v>105105.098641752</v>
      </c>
      <c r="DV481" s="11">
        <v>2536</v>
      </c>
      <c r="DW481" s="11">
        <v>0.65</v>
      </c>
      <c r="DX481" s="12">
        <v>1.35</v>
      </c>
      <c r="DY481" s="13">
        <f t="shared" si="1017"/>
        <v>2225.34</v>
      </c>
      <c r="DZ481" s="11">
        <v>3</v>
      </c>
      <c r="EA481" s="11">
        <v>440</v>
      </c>
      <c r="EB481" s="11">
        <v>1.82</v>
      </c>
      <c r="EC481" s="16">
        <f t="shared" si="1018"/>
        <v>3.90196721311475</v>
      </c>
      <c r="ED481" s="11">
        <v>0.95</v>
      </c>
      <c r="EE481" s="11">
        <v>2.91</v>
      </c>
      <c r="EF481" s="8">
        <f t="shared" si="1019"/>
        <v>3.7645</v>
      </c>
      <c r="EG481" s="9">
        <v>1.275</v>
      </c>
      <c r="EH481" s="17">
        <v>1.2</v>
      </c>
      <c r="EI481" s="18">
        <f t="shared" si="1020"/>
        <v>150037.554620093</v>
      </c>
    </row>
    <row r="482" s="1" customFormat="1" customHeight="1" spans="6:139">
      <c r="F482" s="11">
        <v>2536</v>
      </c>
      <c r="G482" s="11">
        <v>0.65</v>
      </c>
      <c r="H482" s="12">
        <v>1.35</v>
      </c>
      <c r="I482" s="13">
        <f t="shared" si="993"/>
        <v>2225.34</v>
      </c>
      <c r="J482" s="11">
        <v>3</v>
      </c>
      <c r="K482" s="11">
        <v>440</v>
      </c>
      <c r="L482" s="11">
        <v>1.73</v>
      </c>
      <c r="M482" s="16">
        <f t="shared" si="994"/>
        <v>3.81196721311475</v>
      </c>
      <c r="N482" s="11">
        <v>0.95</v>
      </c>
      <c r="O482" s="11">
        <v>2.09</v>
      </c>
      <c r="P482" s="8">
        <f t="shared" si="995"/>
        <v>2.9855</v>
      </c>
      <c r="Q482" s="9">
        <v>1.275</v>
      </c>
      <c r="R482" s="17">
        <v>1</v>
      </c>
      <c r="S482" s="18">
        <f t="shared" si="996"/>
        <v>96871.0586559923</v>
      </c>
      <c r="Z482" s="11">
        <v>2536</v>
      </c>
      <c r="AA482" s="11">
        <v>0.65</v>
      </c>
      <c r="AB482" s="12">
        <v>1.35</v>
      </c>
      <c r="AC482" s="13">
        <f t="shared" si="997"/>
        <v>2225.34</v>
      </c>
      <c r="AD482" s="11">
        <v>3</v>
      </c>
      <c r="AE482" s="11">
        <v>440</v>
      </c>
      <c r="AF482" s="11">
        <v>1.73</v>
      </c>
      <c r="AG482" s="16">
        <f t="shared" si="998"/>
        <v>3.81196721311475</v>
      </c>
      <c r="AH482" s="11">
        <v>0.95</v>
      </c>
      <c r="AI482" s="11">
        <v>2.09</v>
      </c>
      <c r="AJ482" s="8">
        <f t="shared" si="999"/>
        <v>2.9855</v>
      </c>
      <c r="AK482" s="9">
        <v>1.275</v>
      </c>
      <c r="AL482" s="17">
        <v>1</v>
      </c>
      <c r="AM482" s="18">
        <f t="shared" si="1000"/>
        <v>96871.0586559923</v>
      </c>
      <c r="AT482" s="11">
        <v>2536</v>
      </c>
      <c r="AU482" s="11">
        <v>0.65</v>
      </c>
      <c r="AV482" s="12">
        <v>1.35</v>
      </c>
      <c r="AW482" s="13">
        <f t="shared" si="1001"/>
        <v>2225.34</v>
      </c>
      <c r="AX482" s="11">
        <v>3</v>
      </c>
      <c r="AY482" s="11">
        <v>440</v>
      </c>
      <c r="AZ482" s="11">
        <v>1.73</v>
      </c>
      <c r="BA482" s="16">
        <f t="shared" si="1002"/>
        <v>3.81196721311475</v>
      </c>
      <c r="BB482" s="11">
        <v>0.95</v>
      </c>
      <c r="BC482" s="11">
        <v>2.09</v>
      </c>
      <c r="BD482" s="8">
        <f t="shared" si="1003"/>
        <v>2.9855</v>
      </c>
      <c r="BE482" s="9">
        <v>1.275</v>
      </c>
      <c r="BF482" s="17">
        <v>1.015</v>
      </c>
      <c r="BG482" s="18">
        <f t="shared" si="1004"/>
        <v>98324.1245358322</v>
      </c>
      <c r="BN482" s="11">
        <v>2536</v>
      </c>
      <c r="BO482" s="11">
        <v>0.65</v>
      </c>
      <c r="BP482" s="12">
        <v>1.35</v>
      </c>
      <c r="BQ482" s="13">
        <f t="shared" si="1005"/>
        <v>2225.34</v>
      </c>
      <c r="BR482" s="11">
        <v>3</v>
      </c>
      <c r="BS482" s="11">
        <v>440</v>
      </c>
      <c r="BT482" s="11">
        <v>1.73</v>
      </c>
      <c r="BU482" s="16">
        <f t="shared" si="1006"/>
        <v>3.81196721311475</v>
      </c>
      <c r="BV482" s="11">
        <v>0.95</v>
      </c>
      <c r="BW482" s="11">
        <v>2.09</v>
      </c>
      <c r="BX482" s="8">
        <f t="shared" si="1007"/>
        <v>2.9855</v>
      </c>
      <c r="BY482" s="9">
        <v>1.275</v>
      </c>
      <c r="BZ482" s="17">
        <v>1.015</v>
      </c>
      <c r="CA482" s="18">
        <f t="shared" si="1008"/>
        <v>98324.1245358322</v>
      </c>
      <c r="CH482" s="11">
        <v>2536</v>
      </c>
      <c r="CI482" s="11">
        <v>0.65</v>
      </c>
      <c r="CJ482" s="12">
        <v>1.35</v>
      </c>
      <c r="CK482" s="13">
        <f t="shared" si="1009"/>
        <v>2225.34</v>
      </c>
      <c r="CL482" s="11">
        <v>3</v>
      </c>
      <c r="CM482" s="11">
        <v>440</v>
      </c>
      <c r="CN482" s="11">
        <v>1.73</v>
      </c>
      <c r="CO482" s="16">
        <f t="shared" si="1010"/>
        <v>3.81196721311475</v>
      </c>
      <c r="CP482" s="11">
        <v>0.95</v>
      </c>
      <c r="CQ482" s="11">
        <v>2.09</v>
      </c>
      <c r="CR482" s="8">
        <f t="shared" si="1011"/>
        <v>2.9855</v>
      </c>
      <c r="CS482" s="9">
        <v>1.275</v>
      </c>
      <c r="CT482" s="17">
        <v>1.085</v>
      </c>
      <c r="CU482" s="18">
        <f t="shared" si="1012"/>
        <v>105105.098641752</v>
      </c>
      <c r="DB482" s="11">
        <v>2536</v>
      </c>
      <c r="DC482" s="11">
        <v>0.65</v>
      </c>
      <c r="DD482" s="12">
        <v>1.35</v>
      </c>
      <c r="DE482" s="13">
        <f t="shared" si="1013"/>
        <v>2225.34</v>
      </c>
      <c r="DF482" s="11">
        <v>3</v>
      </c>
      <c r="DG482" s="11">
        <v>440</v>
      </c>
      <c r="DH482" s="11">
        <v>1.73</v>
      </c>
      <c r="DI482" s="16">
        <f t="shared" si="1014"/>
        <v>3.81196721311475</v>
      </c>
      <c r="DJ482" s="11">
        <v>0.95</v>
      </c>
      <c r="DK482" s="11">
        <v>2.09</v>
      </c>
      <c r="DL482" s="8">
        <f t="shared" si="1015"/>
        <v>2.9855</v>
      </c>
      <c r="DM482" s="9">
        <v>1.275</v>
      </c>
      <c r="DN482" s="17">
        <v>1.085</v>
      </c>
      <c r="DO482" s="18">
        <f t="shared" si="1016"/>
        <v>105105.098641752</v>
      </c>
      <c r="DV482" s="11">
        <v>2536</v>
      </c>
      <c r="DW482" s="11">
        <v>0.65</v>
      </c>
      <c r="DX482" s="12">
        <v>1.35</v>
      </c>
      <c r="DY482" s="13">
        <f t="shared" si="1017"/>
        <v>2225.34</v>
      </c>
      <c r="DZ482" s="11">
        <v>3</v>
      </c>
      <c r="EA482" s="11">
        <v>440</v>
      </c>
      <c r="EB482" s="11">
        <v>1.82</v>
      </c>
      <c r="EC482" s="16">
        <f t="shared" si="1018"/>
        <v>3.90196721311475</v>
      </c>
      <c r="ED482" s="11">
        <v>0.95</v>
      </c>
      <c r="EE482" s="11">
        <v>2.91</v>
      </c>
      <c r="EF482" s="8">
        <f t="shared" si="1019"/>
        <v>3.7645</v>
      </c>
      <c r="EG482" s="9">
        <v>1.275</v>
      </c>
      <c r="EH482" s="17">
        <v>1.2</v>
      </c>
      <c r="EI482" s="18">
        <f t="shared" si="1020"/>
        <v>150037.554620093</v>
      </c>
    </row>
    <row r="483" s="1" customFormat="1" customHeight="1" spans="6:139">
      <c r="F483" s="11">
        <v>2536</v>
      </c>
      <c r="G483" s="11">
        <v>0.65</v>
      </c>
      <c r="H483" s="12">
        <v>1.35</v>
      </c>
      <c r="I483" s="13">
        <f t="shared" si="993"/>
        <v>2225.34</v>
      </c>
      <c r="J483" s="11">
        <v>3</v>
      </c>
      <c r="K483" s="11">
        <v>440</v>
      </c>
      <c r="L483" s="11">
        <v>1.73</v>
      </c>
      <c r="M483" s="16">
        <f t="shared" si="994"/>
        <v>3.81196721311475</v>
      </c>
      <c r="N483" s="11">
        <v>0.95</v>
      </c>
      <c r="O483" s="11">
        <v>2.09</v>
      </c>
      <c r="P483" s="8">
        <f t="shared" si="995"/>
        <v>2.9855</v>
      </c>
      <c r="Q483" s="9">
        <v>1.275</v>
      </c>
      <c r="R483" s="17">
        <v>1</v>
      </c>
      <c r="S483" s="18">
        <f t="shared" si="996"/>
        <v>96871.0586559923</v>
      </c>
      <c r="Z483" s="11">
        <v>2536</v>
      </c>
      <c r="AA483" s="11">
        <v>0.65</v>
      </c>
      <c r="AB483" s="12">
        <v>1.35</v>
      </c>
      <c r="AC483" s="13">
        <f t="shared" si="997"/>
        <v>2225.34</v>
      </c>
      <c r="AD483" s="11">
        <v>3</v>
      </c>
      <c r="AE483" s="11">
        <v>440</v>
      </c>
      <c r="AF483" s="11">
        <v>1.73</v>
      </c>
      <c r="AG483" s="16">
        <f t="shared" si="998"/>
        <v>3.81196721311475</v>
      </c>
      <c r="AH483" s="11">
        <v>0.95</v>
      </c>
      <c r="AI483" s="11">
        <v>2.09</v>
      </c>
      <c r="AJ483" s="8">
        <f t="shared" si="999"/>
        <v>2.9855</v>
      </c>
      <c r="AK483" s="9">
        <v>1.275</v>
      </c>
      <c r="AL483" s="17">
        <v>1</v>
      </c>
      <c r="AM483" s="18">
        <f t="shared" si="1000"/>
        <v>96871.0586559923</v>
      </c>
      <c r="AT483" s="11">
        <v>2536</v>
      </c>
      <c r="AU483" s="11">
        <v>0.65</v>
      </c>
      <c r="AV483" s="12">
        <v>1.35</v>
      </c>
      <c r="AW483" s="13">
        <f t="shared" si="1001"/>
        <v>2225.34</v>
      </c>
      <c r="AX483" s="11">
        <v>3</v>
      </c>
      <c r="AY483" s="11">
        <v>440</v>
      </c>
      <c r="AZ483" s="11">
        <v>1.73</v>
      </c>
      <c r="BA483" s="16">
        <f t="shared" si="1002"/>
        <v>3.81196721311475</v>
      </c>
      <c r="BB483" s="11">
        <v>0.95</v>
      </c>
      <c r="BC483" s="11">
        <v>2.09</v>
      </c>
      <c r="BD483" s="8">
        <f t="shared" si="1003"/>
        <v>2.9855</v>
      </c>
      <c r="BE483" s="9">
        <v>1.275</v>
      </c>
      <c r="BF483" s="17">
        <v>1.015</v>
      </c>
      <c r="BG483" s="18">
        <f t="shared" si="1004"/>
        <v>98324.1245358322</v>
      </c>
      <c r="BN483" s="11">
        <v>2536</v>
      </c>
      <c r="BO483" s="11">
        <v>0.65</v>
      </c>
      <c r="BP483" s="12">
        <v>1.35</v>
      </c>
      <c r="BQ483" s="13">
        <f t="shared" si="1005"/>
        <v>2225.34</v>
      </c>
      <c r="BR483" s="11">
        <v>3</v>
      </c>
      <c r="BS483" s="11">
        <v>440</v>
      </c>
      <c r="BT483" s="11">
        <v>1.73</v>
      </c>
      <c r="BU483" s="16">
        <f t="shared" si="1006"/>
        <v>3.81196721311475</v>
      </c>
      <c r="BV483" s="11">
        <v>0.95</v>
      </c>
      <c r="BW483" s="11">
        <v>2.09</v>
      </c>
      <c r="BX483" s="8">
        <f t="shared" si="1007"/>
        <v>2.9855</v>
      </c>
      <c r="BY483" s="9">
        <v>1.275</v>
      </c>
      <c r="BZ483" s="17">
        <v>1.015</v>
      </c>
      <c r="CA483" s="18">
        <f t="shared" si="1008"/>
        <v>98324.1245358322</v>
      </c>
      <c r="CH483" s="11">
        <v>2536</v>
      </c>
      <c r="CI483" s="11">
        <v>0.65</v>
      </c>
      <c r="CJ483" s="12">
        <v>1.35</v>
      </c>
      <c r="CK483" s="13">
        <f t="shared" si="1009"/>
        <v>2225.34</v>
      </c>
      <c r="CL483" s="11">
        <v>3</v>
      </c>
      <c r="CM483" s="11">
        <v>440</v>
      </c>
      <c r="CN483" s="11">
        <v>1.73</v>
      </c>
      <c r="CO483" s="16">
        <f t="shared" si="1010"/>
        <v>3.81196721311475</v>
      </c>
      <c r="CP483" s="11">
        <v>0.95</v>
      </c>
      <c r="CQ483" s="11">
        <v>2.09</v>
      </c>
      <c r="CR483" s="8">
        <f t="shared" si="1011"/>
        <v>2.9855</v>
      </c>
      <c r="CS483" s="9">
        <v>1.275</v>
      </c>
      <c r="CT483" s="17">
        <v>1.085</v>
      </c>
      <c r="CU483" s="18">
        <f t="shared" si="1012"/>
        <v>105105.098641752</v>
      </c>
      <c r="DB483" s="11">
        <v>2536</v>
      </c>
      <c r="DC483" s="11">
        <v>0.65</v>
      </c>
      <c r="DD483" s="12">
        <v>1.35</v>
      </c>
      <c r="DE483" s="13">
        <f t="shared" si="1013"/>
        <v>2225.34</v>
      </c>
      <c r="DF483" s="11">
        <v>3</v>
      </c>
      <c r="DG483" s="11">
        <v>440</v>
      </c>
      <c r="DH483" s="11">
        <v>1.73</v>
      </c>
      <c r="DI483" s="16">
        <f t="shared" si="1014"/>
        <v>3.81196721311475</v>
      </c>
      <c r="DJ483" s="11">
        <v>0.95</v>
      </c>
      <c r="DK483" s="11">
        <v>2.09</v>
      </c>
      <c r="DL483" s="8">
        <f t="shared" si="1015"/>
        <v>2.9855</v>
      </c>
      <c r="DM483" s="9">
        <v>1.275</v>
      </c>
      <c r="DN483" s="17">
        <v>1.085</v>
      </c>
      <c r="DO483" s="18">
        <f t="shared" si="1016"/>
        <v>105105.098641752</v>
      </c>
      <c r="DV483" s="11">
        <v>2536</v>
      </c>
      <c r="DW483" s="11">
        <v>0.65</v>
      </c>
      <c r="DX483" s="12">
        <v>1.35</v>
      </c>
      <c r="DY483" s="13">
        <f t="shared" si="1017"/>
        <v>2225.34</v>
      </c>
      <c r="DZ483" s="11">
        <v>3</v>
      </c>
      <c r="EA483" s="11">
        <v>440</v>
      </c>
      <c r="EB483" s="11">
        <v>1.82</v>
      </c>
      <c r="EC483" s="16">
        <f t="shared" si="1018"/>
        <v>3.90196721311475</v>
      </c>
      <c r="ED483" s="11">
        <v>0.95</v>
      </c>
      <c r="EE483" s="11">
        <v>2.91</v>
      </c>
      <c r="EF483" s="8">
        <f t="shared" si="1019"/>
        <v>3.7645</v>
      </c>
      <c r="EG483" s="9">
        <v>1.275</v>
      </c>
      <c r="EH483" s="17">
        <v>1.2</v>
      </c>
      <c r="EI483" s="18">
        <f t="shared" si="1020"/>
        <v>150037.554620093</v>
      </c>
    </row>
    <row r="484" s="1" customFormat="1" customHeight="1" spans="6:139">
      <c r="F484" s="11">
        <v>2536</v>
      </c>
      <c r="G484" s="11">
        <v>0.65</v>
      </c>
      <c r="H484" s="12">
        <v>1.35</v>
      </c>
      <c r="I484" s="13">
        <f t="shared" si="993"/>
        <v>2225.34</v>
      </c>
      <c r="J484" s="11">
        <v>3</v>
      </c>
      <c r="K484" s="11">
        <v>440</v>
      </c>
      <c r="L484" s="11">
        <v>1.73</v>
      </c>
      <c r="M484" s="16">
        <f t="shared" si="994"/>
        <v>3.81196721311475</v>
      </c>
      <c r="N484" s="11">
        <v>0.95</v>
      </c>
      <c r="O484" s="11">
        <v>2.09</v>
      </c>
      <c r="P484" s="8">
        <f t="shared" si="995"/>
        <v>2.9855</v>
      </c>
      <c r="Q484" s="9">
        <v>1.275</v>
      </c>
      <c r="R484" s="17">
        <v>1</v>
      </c>
      <c r="S484" s="18">
        <f t="shared" si="996"/>
        <v>96871.0586559923</v>
      </c>
      <c r="Z484" s="11">
        <v>2536</v>
      </c>
      <c r="AA484" s="11">
        <v>0.65</v>
      </c>
      <c r="AB484" s="12">
        <v>1.35</v>
      </c>
      <c r="AC484" s="13">
        <f t="shared" si="997"/>
        <v>2225.34</v>
      </c>
      <c r="AD484" s="11">
        <v>3</v>
      </c>
      <c r="AE484" s="11">
        <v>440</v>
      </c>
      <c r="AF484" s="11">
        <v>1.73</v>
      </c>
      <c r="AG484" s="16">
        <f t="shared" si="998"/>
        <v>3.81196721311475</v>
      </c>
      <c r="AH484" s="11">
        <v>0.95</v>
      </c>
      <c r="AI484" s="11">
        <v>2.09</v>
      </c>
      <c r="AJ484" s="8">
        <f t="shared" si="999"/>
        <v>2.9855</v>
      </c>
      <c r="AK484" s="9">
        <v>1.275</v>
      </c>
      <c r="AL484" s="17">
        <v>1</v>
      </c>
      <c r="AM484" s="18">
        <f t="shared" si="1000"/>
        <v>96871.0586559923</v>
      </c>
      <c r="AT484" s="11">
        <v>2536</v>
      </c>
      <c r="AU484" s="11">
        <v>0.65</v>
      </c>
      <c r="AV484" s="12">
        <v>1.35</v>
      </c>
      <c r="AW484" s="13">
        <f t="shared" si="1001"/>
        <v>2225.34</v>
      </c>
      <c r="AX484" s="11">
        <v>3</v>
      </c>
      <c r="AY484" s="11">
        <v>440</v>
      </c>
      <c r="AZ484" s="11">
        <v>1.73</v>
      </c>
      <c r="BA484" s="16">
        <f t="shared" si="1002"/>
        <v>3.81196721311475</v>
      </c>
      <c r="BB484" s="11">
        <v>0.95</v>
      </c>
      <c r="BC484" s="11">
        <v>2.09</v>
      </c>
      <c r="BD484" s="8">
        <f t="shared" si="1003"/>
        <v>2.9855</v>
      </c>
      <c r="BE484" s="9">
        <v>1.275</v>
      </c>
      <c r="BF484" s="17">
        <v>1.015</v>
      </c>
      <c r="BG484" s="18">
        <f t="shared" si="1004"/>
        <v>98324.1245358322</v>
      </c>
      <c r="BN484" s="11">
        <v>2536</v>
      </c>
      <c r="BO484" s="11">
        <v>0.65</v>
      </c>
      <c r="BP484" s="12">
        <v>1.35</v>
      </c>
      <c r="BQ484" s="13">
        <f t="shared" si="1005"/>
        <v>2225.34</v>
      </c>
      <c r="BR484" s="11">
        <v>3</v>
      </c>
      <c r="BS484" s="11">
        <v>440</v>
      </c>
      <c r="BT484" s="11">
        <v>1.73</v>
      </c>
      <c r="BU484" s="16">
        <f t="shared" si="1006"/>
        <v>3.81196721311475</v>
      </c>
      <c r="BV484" s="11">
        <v>0.95</v>
      </c>
      <c r="BW484" s="11">
        <v>2.09</v>
      </c>
      <c r="BX484" s="8">
        <f t="shared" si="1007"/>
        <v>2.9855</v>
      </c>
      <c r="BY484" s="9">
        <v>1.275</v>
      </c>
      <c r="BZ484" s="17">
        <v>1.015</v>
      </c>
      <c r="CA484" s="18">
        <f t="shared" si="1008"/>
        <v>98324.1245358322</v>
      </c>
      <c r="CH484" s="11">
        <v>2536</v>
      </c>
      <c r="CI484" s="11">
        <v>0.65</v>
      </c>
      <c r="CJ484" s="12">
        <v>1.35</v>
      </c>
      <c r="CK484" s="13">
        <f t="shared" si="1009"/>
        <v>2225.34</v>
      </c>
      <c r="CL484" s="11">
        <v>3</v>
      </c>
      <c r="CM484" s="11">
        <v>440</v>
      </c>
      <c r="CN484" s="11">
        <v>1.73</v>
      </c>
      <c r="CO484" s="16">
        <f t="shared" si="1010"/>
        <v>3.81196721311475</v>
      </c>
      <c r="CP484" s="11">
        <v>0.95</v>
      </c>
      <c r="CQ484" s="11">
        <v>2.09</v>
      </c>
      <c r="CR484" s="8">
        <f t="shared" si="1011"/>
        <v>2.9855</v>
      </c>
      <c r="CS484" s="9">
        <v>1.275</v>
      </c>
      <c r="CT484" s="17">
        <v>1.085</v>
      </c>
      <c r="CU484" s="18">
        <f t="shared" si="1012"/>
        <v>105105.098641752</v>
      </c>
      <c r="DB484" s="11">
        <v>2536</v>
      </c>
      <c r="DC484" s="11">
        <v>0.65</v>
      </c>
      <c r="DD484" s="12">
        <v>1.35</v>
      </c>
      <c r="DE484" s="13">
        <f t="shared" si="1013"/>
        <v>2225.34</v>
      </c>
      <c r="DF484" s="11">
        <v>3</v>
      </c>
      <c r="DG484" s="11">
        <v>440</v>
      </c>
      <c r="DH484" s="11">
        <v>1.73</v>
      </c>
      <c r="DI484" s="16">
        <f t="shared" si="1014"/>
        <v>3.81196721311475</v>
      </c>
      <c r="DJ484" s="11">
        <v>0.95</v>
      </c>
      <c r="DK484" s="11">
        <v>2.09</v>
      </c>
      <c r="DL484" s="8">
        <f t="shared" si="1015"/>
        <v>2.9855</v>
      </c>
      <c r="DM484" s="9">
        <v>1.275</v>
      </c>
      <c r="DN484" s="17">
        <v>1.085</v>
      </c>
      <c r="DO484" s="18">
        <f t="shared" si="1016"/>
        <v>105105.098641752</v>
      </c>
      <c r="DV484" s="11">
        <v>2536</v>
      </c>
      <c r="DW484" s="11">
        <v>0.65</v>
      </c>
      <c r="DX484" s="12">
        <v>1.35</v>
      </c>
      <c r="DY484" s="13">
        <f t="shared" si="1017"/>
        <v>2225.34</v>
      </c>
      <c r="DZ484" s="11">
        <v>3</v>
      </c>
      <c r="EA484" s="11">
        <v>440</v>
      </c>
      <c r="EB484" s="11">
        <v>1.82</v>
      </c>
      <c r="EC484" s="16">
        <f t="shared" si="1018"/>
        <v>3.90196721311475</v>
      </c>
      <c r="ED484" s="11">
        <v>0.95</v>
      </c>
      <c r="EE484" s="11">
        <v>2.91</v>
      </c>
      <c r="EF484" s="8">
        <f t="shared" si="1019"/>
        <v>3.7645</v>
      </c>
      <c r="EG484" s="9">
        <v>1.275</v>
      </c>
      <c r="EH484" s="17">
        <v>1.2</v>
      </c>
      <c r="EI484" s="18">
        <f t="shared" si="1020"/>
        <v>150037.554620093</v>
      </c>
    </row>
    <row r="485" s="1" customFormat="1" customHeight="1" spans="6:139">
      <c r="F485" s="11">
        <v>2536</v>
      </c>
      <c r="G485" s="11">
        <v>0.65</v>
      </c>
      <c r="H485" s="12">
        <v>1.35</v>
      </c>
      <c r="I485" s="13">
        <f t="shared" si="993"/>
        <v>2225.34</v>
      </c>
      <c r="J485" s="11">
        <v>3</v>
      </c>
      <c r="K485" s="11">
        <v>190</v>
      </c>
      <c r="L485" s="11">
        <v>1.73</v>
      </c>
      <c r="M485" s="16">
        <f t="shared" si="994"/>
        <v>3.25054794520548</v>
      </c>
      <c r="N485" s="11">
        <v>0.95</v>
      </c>
      <c r="O485" s="11">
        <v>2.09</v>
      </c>
      <c r="P485" s="8">
        <f t="shared" si="995"/>
        <v>2.9855</v>
      </c>
      <c r="Q485" s="9">
        <v>1.075</v>
      </c>
      <c r="R485" s="17">
        <v>1</v>
      </c>
      <c r="S485" s="18">
        <f t="shared" si="996"/>
        <v>69646.5719541965</v>
      </c>
      <c r="Z485" s="11">
        <v>2536</v>
      </c>
      <c r="AA485" s="11">
        <v>0.65</v>
      </c>
      <c r="AB485" s="12">
        <v>1.35</v>
      </c>
      <c r="AC485" s="13">
        <f t="shared" si="997"/>
        <v>2225.34</v>
      </c>
      <c r="AD485" s="11">
        <v>3</v>
      </c>
      <c r="AE485" s="11">
        <v>190</v>
      </c>
      <c r="AF485" s="11">
        <v>1.73</v>
      </c>
      <c r="AG485" s="16">
        <f t="shared" si="998"/>
        <v>3.25054794520548</v>
      </c>
      <c r="AH485" s="11">
        <v>0.95</v>
      </c>
      <c r="AI485" s="11">
        <v>2.09</v>
      </c>
      <c r="AJ485" s="8">
        <f t="shared" si="999"/>
        <v>2.9855</v>
      </c>
      <c r="AK485" s="9">
        <v>1.075</v>
      </c>
      <c r="AL485" s="17">
        <v>1</v>
      </c>
      <c r="AM485" s="18">
        <f t="shared" si="1000"/>
        <v>69646.5719541965</v>
      </c>
      <c r="AT485" s="11">
        <v>2536</v>
      </c>
      <c r="AU485" s="11">
        <v>0.65</v>
      </c>
      <c r="AV485" s="12">
        <v>1.35</v>
      </c>
      <c r="AW485" s="13">
        <f t="shared" si="1001"/>
        <v>2225.34</v>
      </c>
      <c r="AX485" s="11">
        <v>3</v>
      </c>
      <c r="AY485" s="11">
        <v>190</v>
      </c>
      <c r="AZ485" s="11">
        <v>1.73</v>
      </c>
      <c r="BA485" s="16">
        <f t="shared" si="1002"/>
        <v>3.25054794520548</v>
      </c>
      <c r="BB485" s="11">
        <v>0.95</v>
      </c>
      <c r="BC485" s="11">
        <v>2.09</v>
      </c>
      <c r="BD485" s="8">
        <f t="shared" si="1003"/>
        <v>2.9855</v>
      </c>
      <c r="BE485" s="9">
        <v>1.075</v>
      </c>
      <c r="BF485" s="17">
        <v>1.015</v>
      </c>
      <c r="BG485" s="18">
        <f t="shared" si="1004"/>
        <v>70691.2705335094</v>
      </c>
      <c r="BN485" s="11">
        <v>2536</v>
      </c>
      <c r="BO485" s="11">
        <v>0.65</v>
      </c>
      <c r="BP485" s="12">
        <v>1.35</v>
      </c>
      <c r="BQ485" s="13">
        <f t="shared" si="1005"/>
        <v>2225.34</v>
      </c>
      <c r="BR485" s="11">
        <v>3</v>
      </c>
      <c r="BS485" s="11">
        <v>190</v>
      </c>
      <c r="BT485" s="11">
        <v>1.73</v>
      </c>
      <c r="BU485" s="16">
        <f t="shared" si="1006"/>
        <v>3.25054794520548</v>
      </c>
      <c r="BV485" s="11">
        <v>0.95</v>
      </c>
      <c r="BW485" s="11">
        <v>2.09</v>
      </c>
      <c r="BX485" s="8">
        <f t="shared" si="1007"/>
        <v>2.9855</v>
      </c>
      <c r="BY485" s="9">
        <v>1.075</v>
      </c>
      <c r="BZ485" s="17">
        <v>1.015</v>
      </c>
      <c r="CA485" s="18">
        <f t="shared" si="1008"/>
        <v>70691.2705335094</v>
      </c>
      <c r="CH485" s="11">
        <v>2536</v>
      </c>
      <c r="CI485" s="11">
        <v>0.65</v>
      </c>
      <c r="CJ485" s="12">
        <v>1.35</v>
      </c>
      <c r="CK485" s="13">
        <f t="shared" si="1009"/>
        <v>2225.34</v>
      </c>
      <c r="CL485" s="11">
        <v>3</v>
      </c>
      <c r="CM485" s="11">
        <v>190</v>
      </c>
      <c r="CN485" s="11">
        <v>1.73</v>
      </c>
      <c r="CO485" s="16">
        <f t="shared" si="1010"/>
        <v>3.25054794520548</v>
      </c>
      <c r="CP485" s="11">
        <v>0.95</v>
      </c>
      <c r="CQ485" s="11">
        <v>2.09</v>
      </c>
      <c r="CR485" s="8">
        <f t="shared" si="1011"/>
        <v>2.9855</v>
      </c>
      <c r="CS485" s="9">
        <v>1.075</v>
      </c>
      <c r="CT485" s="17">
        <v>1.085</v>
      </c>
      <c r="CU485" s="18">
        <f t="shared" si="1012"/>
        <v>75566.5305703032</v>
      </c>
      <c r="DB485" s="11">
        <v>2536</v>
      </c>
      <c r="DC485" s="11">
        <v>0.65</v>
      </c>
      <c r="DD485" s="12">
        <v>1.35</v>
      </c>
      <c r="DE485" s="13">
        <f t="shared" si="1013"/>
        <v>2225.34</v>
      </c>
      <c r="DF485" s="11">
        <v>3</v>
      </c>
      <c r="DG485" s="11">
        <v>190</v>
      </c>
      <c r="DH485" s="11">
        <v>1.73</v>
      </c>
      <c r="DI485" s="16">
        <f t="shared" si="1014"/>
        <v>3.25054794520548</v>
      </c>
      <c r="DJ485" s="11">
        <v>0.95</v>
      </c>
      <c r="DK485" s="11">
        <v>2.09</v>
      </c>
      <c r="DL485" s="8">
        <f t="shared" si="1015"/>
        <v>2.9855</v>
      </c>
      <c r="DM485" s="9">
        <v>1.075</v>
      </c>
      <c r="DN485" s="17">
        <v>1.085</v>
      </c>
      <c r="DO485" s="18">
        <f t="shared" si="1016"/>
        <v>75566.5305703032</v>
      </c>
      <c r="DV485" s="11">
        <v>2536</v>
      </c>
      <c r="DW485" s="11">
        <v>0.65</v>
      </c>
      <c r="DX485" s="12">
        <v>1.35</v>
      </c>
      <c r="DY485" s="13">
        <f t="shared" si="1017"/>
        <v>2225.34</v>
      </c>
      <c r="DZ485" s="11">
        <v>3</v>
      </c>
      <c r="EA485" s="11">
        <v>190</v>
      </c>
      <c r="EB485" s="11">
        <v>1.82</v>
      </c>
      <c r="EC485" s="16">
        <f t="shared" si="1018"/>
        <v>3.34054794520548</v>
      </c>
      <c r="ED485" s="11">
        <v>0.95</v>
      </c>
      <c r="EE485" s="11">
        <v>2.91</v>
      </c>
      <c r="EF485" s="8">
        <f t="shared" si="1019"/>
        <v>3.7645</v>
      </c>
      <c r="EG485" s="9">
        <v>1.075</v>
      </c>
      <c r="EH485" s="17">
        <v>1.2</v>
      </c>
      <c r="EI485" s="18">
        <f t="shared" si="1020"/>
        <v>108300.970941943</v>
      </c>
    </row>
    <row r="486" s="1" customFormat="1" customHeight="1" spans="6:139">
      <c r="F486" s="11">
        <v>2536</v>
      </c>
      <c r="G486" s="11">
        <v>0.65</v>
      </c>
      <c r="H486" s="12">
        <v>1.35</v>
      </c>
      <c r="I486" s="13">
        <f t="shared" si="993"/>
        <v>2225.34</v>
      </c>
      <c r="J486" s="11">
        <v>3</v>
      </c>
      <c r="K486" s="11">
        <v>190</v>
      </c>
      <c r="L486" s="11">
        <v>1.73</v>
      </c>
      <c r="M486" s="16">
        <f t="shared" si="994"/>
        <v>3.25054794520548</v>
      </c>
      <c r="N486" s="11">
        <v>0.95</v>
      </c>
      <c r="O486" s="11">
        <v>2.09</v>
      </c>
      <c r="P486" s="8">
        <f t="shared" si="995"/>
        <v>2.9855</v>
      </c>
      <c r="Q486" s="9">
        <v>1.075</v>
      </c>
      <c r="R486" s="17">
        <v>1</v>
      </c>
      <c r="S486" s="18">
        <f t="shared" si="996"/>
        <v>69646.5719541965</v>
      </c>
      <c r="Z486" s="11">
        <v>2536</v>
      </c>
      <c r="AA486" s="11">
        <v>0.65</v>
      </c>
      <c r="AB486" s="12">
        <v>1.35</v>
      </c>
      <c r="AC486" s="13">
        <f t="shared" si="997"/>
        <v>2225.34</v>
      </c>
      <c r="AD486" s="11">
        <v>3</v>
      </c>
      <c r="AE486" s="11">
        <v>190</v>
      </c>
      <c r="AF486" s="11">
        <v>1.73</v>
      </c>
      <c r="AG486" s="16">
        <f t="shared" si="998"/>
        <v>3.25054794520548</v>
      </c>
      <c r="AH486" s="11">
        <v>0.95</v>
      </c>
      <c r="AI486" s="11">
        <v>2.09</v>
      </c>
      <c r="AJ486" s="8">
        <f t="shared" si="999"/>
        <v>2.9855</v>
      </c>
      <c r="AK486" s="9">
        <v>1.075</v>
      </c>
      <c r="AL486" s="17">
        <v>1</v>
      </c>
      <c r="AM486" s="18">
        <f t="shared" si="1000"/>
        <v>69646.5719541965</v>
      </c>
      <c r="AT486" s="11">
        <v>2536</v>
      </c>
      <c r="AU486" s="11">
        <v>0.65</v>
      </c>
      <c r="AV486" s="12">
        <v>1.35</v>
      </c>
      <c r="AW486" s="13">
        <f t="shared" si="1001"/>
        <v>2225.34</v>
      </c>
      <c r="AX486" s="11">
        <v>3</v>
      </c>
      <c r="AY486" s="11">
        <v>190</v>
      </c>
      <c r="AZ486" s="11">
        <v>1.73</v>
      </c>
      <c r="BA486" s="16">
        <f t="shared" si="1002"/>
        <v>3.25054794520548</v>
      </c>
      <c r="BB486" s="11">
        <v>0.95</v>
      </c>
      <c r="BC486" s="11">
        <v>2.09</v>
      </c>
      <c r="BD486" s="8">
        <f t="shared" si="1003"/>
        <v>2.9855</v>
      </c>
      <c r="BE486" s="9">
        <v>1.075</v>
      </c>
      <c r="BF486" s="17">
        <v>1.015</v>
      </c>
      <c r="BG486" s="18">
        <f t="shared" si="1004"/>
        <v>70691.2705335094</v>
      </c>
      <c r="BN486" s="11">
        <v>2536</v>
      </c>
      <c r="BO486" s="11">
        <v>0.65</v>
      </c>
      <c r="BP486" s="12">
        <v>1.35</v>
      </c>
      <c r="BQ486" s="13">
        <f t="shared" si="1005"/>
        <v>2225.34</v>
      </c>
      <c r="BR486" s="11">
        <v>3</v>
      </c>
      <c r="BS486" s="11">
        <v>190</v>
      </c>
      <c r="BT486" s="11">
        <v>1.73</v>
      </c>
      <c r="BU486" s="16">
        <f t="shared" si="1006"/>
        <v>3.25054794520548</v>
      </c>
      <c r="BV486" s="11">
        <v>0.95</v>
      </c>
      <c r="BW486" s="11">
        <v>2.09</v>
      </c>
      <c r="BX486" s="8">
        <f t="shared" si="1007"/>
        <v>2.9855</v>
      </c>
      <c r="BY486" s="9">
        <v>1.075</v>
      </c>
      <c r="BZ486" s="17">
        <v>1.015</v>
      </c>
      <c r="CA486" s="18">
        <f t="shared" si="1008"/>
        <v>70691.2705335094</v>
      </c>
      <c r="CH486" s="11">
        <v>2536</v>
      </c>
      <c r="CI486" s="11">
        <v>0.65</v>
      </c>
      <c r="CJ486" s="12">
        <v>1.35</v>
      </c>
      <c r="CK486" s="13">
        <f t="shared" si="1009"/>
        <v>2225.34</v>
      </c>
      <c r="CL486" s="11">
        <v>3</v>
      </c>
      <c r="CM486" s="11">
        <v>190</v>
      </c>
      <c r="CN486" s="11">
        <v>1.73</v>
      </c>
      <c r="CO486" s="16">
        <f t="shared" si="1010"/>
        <v>3.25054794520548</v>
      </c>
      <c r="CP486" s="11">
        <v>0.95</v>
      </c>
      <c r="CQ486" s="11">
        <v>2.09</v>
      </c>
      <c r="CR486" s="8">
        <f t="shared" si="1011"/>
        <v>2.9855</v>
      </c>
      <c r="CS486" s="9">
        <v>1.075</v>
      </c>
      <c r="CT486" s="17">
        <v>1.085</v>
      </c>
      <c r="CU486" s="18">
        <f t="shared" si="1012"/>
        <v>75566.5305703032</v>
      </c>
      <c r="DB486" s="11">
        <v>2536</v>
      </c>
      <c r="DC486" s="11">
        <v>0.65</v>
      </c>
      <c r="DD486" s="12">
        <v>1.35</v>
      </c>
      <c r="DE486" s="13">
        <f t="shared" si="1013"/>
        <v>2225.34</v>
      </c>
      <c r="DF486" s="11">
        <v>3</v>
      </c>
      <c r="DG486" s="11">
        <v>190</v>
      </c>
      <c r="DH486" s="11">
        <v>1.73</v>
      </c>
      <c r="DI486" s="16">
        <f t="shared" si="1014"/>
        <v>3.25054794520548</v>
      </c>
      <c r="DJ486" s="11">
        <v>0.95</v>
      </c>
      <c r="DK486" s="11">
        <v>2.09</v>
      </c>
      <c r="DL486" s="8">
        <f t="shared" si="1015"/>
        <v>2.9855</v>
      </c>
      <c r="DM486" s="9">
        <v>1.075</v>
      </c>
      <c r="DN486" s="17">
        <v>1.085</v>
      </c>
      <c r="DO486" s="18">
        <f t="shared" si="1016"/>
        <v>75566.5305703032</v>
      </c>
      <c r="DV486" s="11">
        <v>2536</v>
      </c>
      <c r="DW486" s="11">
        <v>0.65</v>
      </c>
      <c r="DX486" s="12">
        <v>1.35</v>
      </c>
      <c r="DY486" s="13">
        <f t="shared" si="1017"/>
        <v>2225.34</v>
      </c>
      <c r="DZ486" s="11">
        <v>3</v>
      </c>
      <c r="EA486" s="11">
        <v>190</v>
      </c>
      <c r="EB486" s="11">
        <v>1.82</v>
      </c>
      <c r="EC486" s="16">
        <f t="shared" si="1018"/>
        <v>3.34054794520548</v>
      </c>
      <c r="ED486" s="11">
        <v>0.95</v>
      </c>
      <c r="EE486" s="11">
        <v>2.91</v>
      </c>
      <c r="EF486" s="8">
        <f t="shared" si="1019"/>
        <v>3.7645</v>
      </c>
      <c r="EG486" s="9">
        <v>1.075</v>
      </c>
      <c r="EH486" s="17">
        <v>1.2</v>
      </c>
      <c r="EI486" s="18">
        <f t="shared" si="1020"/>
        <v>108300.970941943</v>
      </c>
    </row>
    <row r="487" s="1" customFormat="1" customHeight="1" spans="6:139">
      <c r="F487" s="11">
        <v>2536</v>
      </c>
      <c r="G487" s="11">
        <v>0.65</v>
      </c>
      <c r="H487" s="12">
        <v>1.35</v>
      </c>
      <c r="I487" s="13">
        <f t="shared" si="993"/>
        <v>2225.34</v>
      </c>
      <c r="J487" s="11">
        <v>3</v>
      </c>
      <c r="K487" s="11">
        <v>190</v>
      </c>
      <c r="L487" s="11">
        <v>1.73</v>
      </c>
      <c r="M487" s="16">
        <f t="shared" si="994"/>
        <v>3.25054794520548</v>
      </c>
      <c r="N487" s="11">
        <v>0.95</v>
      </c>
      <c r="O487" s="11">
        <v>2.09</v>
      </c>
      <c r="P487" s="8">
        <f t="shared" si="995"/>
        <v>2.9855</v>
      </c>
      <c r="Q487" s="9">
        <v>1.075</v>
      </c>
      <c r="R487" s="17">
        <v>1</v>
      </c>
      <c r="S487" s="18">
        <f t="shared" si="996"/>
        <v>69646.5719541965</v>
      </c>
      <c r="Z487" s="11">
        <v>2536</v>
      </c>
      <c r="AA487" s="11">
        <v>0.65</v>
      </c>
      <c r="AB487" s="12">
        <v>1.35</v>
      </c>
      <c r="AC487" s="13">
        <f t="shared" si="997"/>
        <v>2225.34</v>
      </c>
      <c r="AD487" s="11">
        <v>3</v>
      </c>
      <c r="AE487" s="11">
        <v>190</v>
      </c>
      <c r="AF487" s="11">
        <v>1.73</v>
      </c>
      <c r="AG487" s="16">
        <f t="shared" si="998"/>
        <v>3.25054794520548</v>
      </c>
      <c r="AH487" s="11">
        <v>0.95</v>
      </c>
      <c r="AI487" s="11">
        <v>2.09</v>
      </c>
      <c r="AJ487" s="8">
        <f t="shared" si="999"/>
        <v>2.9855</v>
      </c>
      <c r="AK487" s="9">
        <v>1.075</v>
      </c>
      <c r="AL487" s="17">
        <v>1</v>
      </c>
      <c r="AM487" s="18">
        <f t="shared" si="1000"/>
        <v>69646.5719541965</v>
      </c>
      <c r="AT487" s="11">
        <v>2536</v>
      </c>
      <c r="AU487" s="11">
        <v>0.65</v>
      </c>
      <c r="AV487" s="12">
        <v>1.35</v>
      </c>
      <c r="AW487" s="13">
        <f t="shared" si="1001"/>
        <v>2225.34</v>
      </c>
      <c r="AX487" s="11">
        <v>3</v>
      </c>
      <c r="AY487" s="11">
        <v>190</v>
      </c>
      <c r="AZ487" s="11">
        <v>1.73</v>
      </c>
      <c r="BA487" s="16">
        <f t="shared" si="1002"/>
        <v>3.25054794520548</v>
      </c>
      <c r="BB487" s="11">
        <v>0.95</v>
      </c>
      <c r="BC487" s="11">
        <v>2.09</v>
      </c>
      <c r="BD487" s="8">
        <f t="shared" si="1003"/>
        <v>2.9855</v>
      </c>
      <c r="BE487" s="9">
        <v>1.075</v>
      </c>
      <c r="BF487" s="17">
        <v>1.015</v>
      </c>
      <c r="BG487" s="18">
        <f t="shared" si="1004"/>
        <v>70691.2705335094</v>
      </c>
      <c r="BN487" s="11">
        <v>2536</v>
      </c>
      <c r="BO487" s="11">
        <v>0.65</v>
      </c>
      <c r="BP487" s="12">
        <v>1.35</v>
      </c>
      <c r="BQ487" s="13">
        <f t="shared" si="1005"/>
        <v>2225.34</v>
      </c>
      <c r="BR487" s="11">
        <v>3</v>
      </c>
      <c r="BS487" s="11">
        <v>190</v>
      </c>
      <c r="BT487" s="11">
        <v>1.73</v>
      </c>
      <c r="BU487" s="16">
        <f t="shared" si="1006"/>
        <v>3.25054794520548</v>
      </c>
      <c r="BV487" s="11">
        <v>0.95</v>
      </c>
      <c r="BW487" s="11">
        <v>2.09</v>
      </c>
      <c r="BX487" s="8">
        <f t="shared" si="1007"/>
        <v>2.9855</v>
      </c>
      <c r="BY487" s="9">
        <v>1.075</v>
      </c>
      <c r="BZ487" s="17">
        <v>1.015</v>
      </c>
      <c r="CA487" s="18">
        <f t="shared" si="1008"/>
        <v>70691.2705335094</v>
      </c>
      <c r="CH487" s="11">
        <v>2536</v>
      </c>
      <c r="CI487" s="11">
        <v>0.65</v>
      </c>
      <c r="CJ487" s="12">
        <v>1.35</v>
      </c>
      <c r="CK487" s="13">
        <f t="shared" si="1009"/>
        <v>2225.34</v>
      </c>
      <c r="CL487" s="11">
        <v>3</v>
      </c>
      <c r="CM487" s="11">
        <v>190</v>
      </c>
      <c r="CN487" s="11">
        <v>1.73</v>
      </c>
      <c r="CO487" s="16">
        <f t="shared" si="1010"/>
        <v>3.25054794520548</v>
      </c>
      <c r="CP487" s="11">
        <v>0.95</v>
      </c>
      <c r="CQ487" s="11">
        <v>2.09</v>
      </c>
      <c r="CR487" s="8">
        <f t="shared" si="1011"/>
        <v>2.9855</v>
      </c>
      <c r="CS487" s="9">
        <v>1.075</v>
      </c>
      <c r="CT487" s="17">
        <v>1.085</v>
      </c>
      <c r="CU487" s="18">
        <f t="shared" si="1012"/>
        <v>75566.5305703032</v>
      </c>
      <c r="DB487" s="11">
        <v>2536</v>
      </c>
      <c r="DC487" s="11">
        <v>0.65</v>
      </c>
      <c r="DD487" s="12">
        <v>1.35</v>
      </c>
      <c r="DE487" s="13">
        <f t="shared" si="1013"/>
        <v>2225.34</v>
      </c>
      <c r="DF487" s="11">
        <v>3</v>
      </c>
      <c r="DG487" s="11">
        <v>190</v>
      </c>
      <c r="DH487" s="11">
        <v>1.73</v>
      </c>
      <c r="DI487" s="16">
        <f t="shared" si="1014"/>
        <v>3.25054794520548</v>
      </c>
      <c r="DJ487" s="11">
        <v>0.95</v>
      </c>
      <c r="DK487" s="11">
        <v>2.09</v>
      </c>
      <c r="DL487" s="8">
        <f t="shared" si="1015"/>
        <v>2.9855</v>
      </c>
      <c r="DM487" s="9">
        <v>1.075</v>
      </c>
      <c r="DN487" s="17">
        <v>1.085</v>
      </c>
      <c r="DO487" s="18">
        <f t="shared" si="1016"/>
        <v>75566.5305703032</v>
      </c>
      <c r="DV487" s="11">
        <v>2536</v>
      </c>
      <c r="DW487" s="11">
        <v>0.65</v>
      </c>
      <c r="DX487" s="12">
        <v>1.35</v>
      </c>
      <c r="DY487" s="13">
        <f t="shared" si="1017"/>
        <v>2225.34</v>
      </c>
      <c r="DZ487" s="11">
        <v>3</v>
      </c>
      <c r="EA487" s="11">
        <v>190</v>
      </c>
      <c r="EB487" s="11">
        <v>1.82</v>
      </c>
      <c r="EC487" s="16">
        <f t="shared" si="1018"/>
        <v>3.34054794520548</v>
      </c>
      <c r="ED487" s="11">
        <v>0.95</v>
      </c>
      <c r="EE487" s="11">
        <v>2.91</v>
      </c>
      <c r="EF487" s="8">
        <f t="shared" si="1019"/>
        <v>3.7645</v>
      </c>
      <c r="EG487" s="9">
        <v>1.075</v>
      </c>
      <c r="EH487" s="17">
        <v>1.2</v>
      </c>
      <c r="EI487" s="18">
        <f t="shared" si="1020"/>
        <v>108300.970941943</v>
      </c>
    </row>
    <row r="488" s="1" customFormat="1" customHeight="1" spans="6:139">
      <c r="F488" s="11">
        <v>2536</v>
      </c>
      <c r="G488" s="11">
        <v>0.65</v>
      </c>
      <c r="H488" s="12">
        <v>1.35</v>
      </c>
      <c r="I488" s="13">
        <f t="shared" si="993"/>
        <v>2225.34</v>
      </c>
      <c r="J488" s="11">
        <v>3</v>
      </c>
      <c r="K488" s="11">
        <v>190</v>
      </c>
      <c r="L488" s="11">
        <v>1.73</v>
      </c>
      <c r="M488" s="16">
        <f t="shared" si="994"/>
        <v>3.25054794520548</v>
      </c>
      <c r="N488" s="11">
        <v>0.95</v>
      </c>
      <c r="O488" s="11">
        <v>2.09</v>
      </c>
      <c r="P488" s="8">
        <f t="shared" si="995"/>
        <v>2.9855</v>
      </c>
      <c r="Q488" s="9">
        <v>1.075</v>
      </c>
      <c r="R488" s="17">
        <v>1</v>
      </c>
      <c r="S488" s="18">
        <f t="shared" si="996"/>
        <v>69646.5719541965</v>
      </c>
      <c r="Z488" s="11">
        <v>2536</v>
      </c>
      <c r="AA488" s="11">
        <v>0.65</v>
      </c>
      <c r="AB488" s="12">
        <v>1.35</v>
      </c>
      <c r="AC488" s="13">
        <f t="shared" si="997"/>
        <v>2225.34</v>
      </c>
      <c r="AD488" s="11">
        <v>3</v>
      </c>
      <c r="AE488" s="11">
        <v>190</v>
      </c>
      <c r="AF488" s="11">
        <v>1.73</v>
      </c>
      <c r="AG488" s="16">
        <f t="shared" si="998"/>
        <v>3.25054794520548</v>
      </c>
      <c r="AH488" s="11">
        <v>0.95</v>
      </c>
      <c r="AI488" s="11">
        <v>2.09</v>
      </c>
      <c r="AJ488" s="8">
        <f t="shared" si="999"/>
        <v>2.9855</v>
      </c>
      <c r="AK488" s="9">
        <v>1.075</v>
      </c>
      <c r="AL488" s="17">
        <v>1</v>
      </c>
      <c r="AM488" s="18">
        <f t="shared" si="1000"/>
        <v>69646.5719541965</v>
      </c>
      <c r="AT488" s="11">
        <v>2536</v>
      </c>
      <c r="AU488" s="11">
        <v>0.65</v>
      </c>
      <c r="AV488" s="12">
        <v>1.35</v>
      </c>
      <c r="AW488" s="13">
        <f t="shared" si="1001"/>
        <v>2225.34</v>
      </c>
      <c r="AX488" s="11">
        <v>3</v>
      </c>
      <c r="AY488" s="11">
        <v>190</v>
      </c>
      <c r="AZ488" s="11">
        <v>1.73</v>
      </c>
      <c r="BA488" s="16">
        <f t="shared" si="1002"/>
        <v>3.25054794520548</v>
      </c>
      <c r="BB488" s="11">
        <v>0.95</v>
      </c>
      <c r="BC488" s="11">
        <v>2.09</v>
      </c>
      <c r="BD488" s="8">
        <f t="shared" si="1003"/>
        <v>2.9855</v>
      </c>
      <c r="BE488" s="9">
        <v>1.075</v>
      </c>
      <c r="BF488" s="17">
        <v>1.015</v>
      </c>
      <c r="BG488" s="18">
        <f t="shared" si="1004"/>
        <v>70691.2705335094</v>
      </c>
      <c r="BN488" s="11">
        <v>2536</v>
      </c>
      <c r="BO488" s="11">
        <v>0.65</v>
      </c>
      <c r="BP488" s="12">
        <v>1.35</v>
      </c>
      <c r="BQ488" s="13">
        <f t="shared" si="1005"/>
        <v>2225.34</v>
      </c>
      <c r="BR488" s="11">
        <v>3</v>
      </c>
      <c r="BS488" s="11">
        <v>190</v>
      </c>
      <c r="BT488" s="11">
        <v>1.73</v>
      </c>
      <c r="BU488" s="16">
        <f t="shared" si="1006"/>
        <v>3.25054794520548</v>
      </c>
      <c r="BV488" s="11">
        <v>0.95</v>
      </c>
      <c r="BW488" s="11">
        <v>2.09</v>
      </c>
      <c r="BX488" s="8">
        <f t="shared" si="1007"/>
        <v>2.9855</v>
      </c>
      <c r="BY488" s="9">
        <v>1.075</v>
      </c>
      <c r="BZ488" s="17">
        <v>1.015</v>
      </c>
      <c r="CA488" s="18">
        <f t="shared" si="1008"/>
        <v>70691.2705335094</v>
      </c>
      <c r="CH488" s="11">
        <v>2536</v>
      </c>
      <c r="CI488" s="11">
        <v>0.65</v>
      </c>
      <c r="CJ488" s="12">
        <v>1.35</v>
      </c>
      <c r="CK488" s="13">
        <f t="shared" si="1009"/>
        <v>2225.34</v>
      </c>
      <c r="CL488" s="11">
        <v>3</v>
      </c>
      <c r="CM488" s="11">
        <v>190</v>
      </c>
      <c r="CN488" s="11">
        <v>1.73</v>
      </c>
      <c r="CO488" s="16">
        <f t="shared" si="1010"/>
        <v>3.25054794520548</v>
      </c>
      <c r="CP488" s="11">
        <v>0.95</v>
      </c>
      <c r="CQ488" s="11">
        <v>2.09</v>
      </c>
      <c r="CR488" s="8">
        <f t="shared" si="1011"/>
        <v>2.9855</v>
      </c>
      <c r="CS488" s="9">
        <v>1.075</v>
      </c>
      <c r="CT488" s="17">
        <v>1.085</v>
      </c>
      <c r="CU488" s="18">
        <f t="shared" si="1012"/>
        <v>75566.5305703032</v>
      </c>
      <c r="DB488" s="11">
        <v>2536</v>
      </c>
      <c r="DC488" s="11">
        <v>0.65</v>
      </c>
      <c r="DD488" s="12">
        <v>1.35</v>
      </c>
      <c r="DE488" s="13">
        <f t="shared" si="1013"/>
        <v>2225.34</v>
      </c>
      <c r="DF488" s="11">
        <v>3</v>
      </c>
      <c r="DG488" s="11">
        <v>190</v>
      </c>
      <c r="DH488" s="11">
        <v>1.73</v>
      </c>
      <c r="DI488" s="16">
        <f t="shared" si="1014"/>
        <v>3.25054794520548</v>
      </c>
      <c r="DJ488" s="11">
        <v>0.95</v>
      </c>
      <c r="DK488" s="11">
        <v>2.09</v>
      </c>
      <c r="DL488" s="8">
        <f t="shared" si="1015"/>
        <v>2.9855</v>
      </c>
      <c r="DM488" s="9">
        <v>1.075</v>
      </c>
      <c r="DN488" s="17">
        <v>1.085</v>
      </c>
      <c r="DO488" s="18">
        <f t="shared" si="1016"/>
        <v>75566.5305703032</v>
      </c>
      <c r="DV488" s="11">
        <v>2536</v>
      </c>
      <c r="DW488" s="11">
        <v>0.65</v>
      </c>
      <c r="DX488" s="12">
        <v>1.35</v>
      </c>
      <c r="DY488" s="13">
        <f t="shared" si="1017"/>
        <v>2225.34</v>
      </c>
      <c r="DZ488" s="11">
        <v>3</v>
      </c>
      <c r="EA488" s="11">
        <v>190</v>
      </c>
      <c r="EB488" s="11">
        <v>1.82</v>
      </c>
      <c r="EC488" s="16">
        <f t="shared" si="1018"/>
        <v>3.34054794520548</v>
      </c>
      <c r="ED488" s="11">
        <v>0.95</v>
      </c>
      <c r="EE488" s="11">
        <v>2.91</v>
      </c>
      <c r="EF488" s="8">
        <f t="shared" si="1019"/>
        <v>3.7645</v>
      </c>
      <c r="EG488" s="9">
        <v>1.075</v>
      </c>
      <c r="EH488" s="17">
        <v>1.2</v>
      </c>
      <c r="EI488" s="18">
        <f t="shared" si="1020"/>
        <v>108300.970941943</v>
      </c>
    </row>
    <row r="489" s="1" customFormat="1" customHeight="1" spans="6:139">
      <c r="F489" s="23" t="s">
        <v>50</v>
      </c>
      <c r="G489" s="24"/>
      <c r="H489" s="24"/>
      <c r="I489" s="24"/>
      <c r="J489" s="24"/>
      <c r="K489" s="24"/>
      <c r="L489" s="24"/>
      <c r="M489" s="25">
        <f>SUM(S480:S488)</f>
        <v>762941.581096747</v>
      </c>
      <c r="N489" s="25"/>
      <c r="O489" s="25"/>
      <c r="P489" s="25"/>
      <c r="Q489" s="25"/>
      <c r="R489" s="25"/>
      <c r="S489" s="25"/>
      <c r="T489" s="1"/>
      <c r="U489" s="1"/>
      <c r="V489" s="1"/>
      <c r="W489" s="1"/>
      <c r="X489" s="1"/>
      <c r="Y489" s="1"/>
      <c r="Z489" s="23" t="s">
        <v>50</v>
      </c>
      <c r="AA489" s="24"/>
      <c r="AB489" s="24"/>
      <c r="AC489" s="24"/>
      <c r="AD489" s="24"/>
      <c r="AE489" s="24"/>
      <c r="AF489" s="24"/>
      <c r="AG489" s="25">
        <f>SUM(AM480:AM488)</f>
        <v>762941.581096747</v>
      </c>
      <c r="AH489" s="25"/>
      <c r="AI489" s="25"/>
      <c r="AJ489" s="25"/>
      <c r="AK489" s="25"/>
      <c r="AL489" s="25"/>
      <c r="AM489" s="25"/>
      <c r="AN489" s="1"/>
      <c r="AO489" s="1"/>
      <c r="AP489" s="1"/>
      <c r="AQ489" s="1"/>
      <c r="AR489" s="1"/>
      <c r="AS489" s="1"/>
      <c r="AT489" s="23" t="s">
        <v>50</v>
      </c>
      <c r="AU489" s="24"/>
      <c r="AV489" s="24"/>
      <c r="AW489" s="24"/>
      <c r="AX489" s="24"/>
      <c r="AY489" s="24"/>
      <c r="AZ489" s="24"/>
      <c r="BA489" s="25">
        <f>SUM(BG480:BG488)</f>
        <v>774385.704813199</v>
      </c>
      <c r="BB489" s="25"/>
      <c r="BC489" s="25"/>
      <c r="BD489" s="25"/>
      <c r="BE489" s="25"/>
      <c r="BF489" s="25"/>
      <c r="BG489" s="25"/>
      <c r="BH489" s="1"/>
      <c r="BI489" s="1"/>
      <c r="BJ489" s="1"/>
      <c r="BK489" s="1"/>
      <c r="BL489" s="1"/>
      <c r="BM489" s="1"/>
      <c r="BN489" s="23" t="s">
        <v>50</v>
      </c>
      <c r="BO489" s="24"/>
      <c r="BP489" s="24"/>
      <c r="BQ489" s="24"/>
      <c r="BR489" s="24"/>
      <c r="BS489" s="24"/>
      <c r="BT489" s="24"/>
      <c r="BU489" s="25">
        <f>SUM(CA480:CA488)</f>
        <v>774385.704813199</v>
      </c>
      <c r="BV489" s="25"/>
      <c r="BW489" s="25"/>
      <c r="BX489" s="25"/>
      <c r="BY489" s="25"/>
      <c r="BZ489" s="25"/>
      <c r="CA489" s="25"/>
      <c r="CB489" s="1"/>
      <c r="CC489" s="1"/>
      <c r="CD489" s="1"/>
      <c r="CE489" s="1"/>
      <c r="CF489" s="1"/>
      <c r="CG489" s="1"/>
      <c r="CH489" s="23" t="s">
        <v>50</v>
      </c>
      <c r="CI489" s="24"/>
      <c r="CJ489" s="24"/>
      <c r="CK489" s="24"/>
      <c r="CL489" s="24"/>
      <c r="CM489" s="24"/>
      <c r="CN489" s="24"/>
      <c r="CO489" s="25">
        <f>SUM(CU480:CU488)</f>
        <v>827791.615489971</v>
      </c>
      <c r="CP489" s="25"/>
      <c r="CQ489" s="25"/>
      <c r="CR489" s="25"/>
      <c r="CS489" s="25"/>
      <c r="CT489" s="25"/>
      <c r="CU489" s="25"/>
      <c r="CV489" s="1"/>
      <c r="CW489" s="1"/>
      <c r="CX489" s="1"/>
      <c r="CY489" s="1"/>
      <c r="CZ489" s="1"/>
      <c r="DA489" s="1"/>
      <c r="DB489" s="23" t="s">
        <v>50</v>
      </c>
      <c r="DC489" s="24"/>
      <c r="DD489" s="24"/>
      <c r="DE489" s="24"/>
      <c r="DF489" s="24"/>
      <c r="DG489" s="24"/>
      <c r="DH489" s="24"/>
      <c r="DI489" s="25">
        <f>SUM(DO480:DO488)</f>
        <v>827791.615489971</v>
      </c>
      <c r="DJ489" s="25"/>
      <c r="DK489" s="25"/>
      <c r="DL489" s="25"/>
      <c r="DM489" s="25"/>
      <c r="DN489" s="25"/>
      <c r="DO489" s="25"/>
      <c r="DP489" s="1"/>
      <c r="DQ489" s="1"/>
      <c r="DR489" s="1"/>
      <c r="DS489" s="1"/>
      <c r="DT489" s="1"/>
      <c r="DU489" s="1"/>
      <c r="DV489" s="23" t="s">
        <v>50</v>
      </c>
      <c r="DW489" s="24"/>
      <c r="DX489" s="24"/>
      <c r="DY489" s="24"/>
      <c r="DZ489" s="24"/>
      <c r="EA489" s="24"/>
      <c r="EB489" s="24"/>
      <c r="EC489" s="25">
        <f>SUM(EI480:EI488)</f>
        <v>1183391.65686824</v>
      </c>
      <c r="ED489" s="25"/>
      <c r="EE489" s="25"/>
      <c r="EF489" s="25"/>
      <c r="EG489" s="25"/>
      <c r="EH489" s="25"/>
      <c r="EI489" s="25"/>
    </row>
    <row r="490" s="1" customFormat="1" customHeight="1" spans="6:139">
      <c r="F490" s="24"/>
      <c r="G490" s="24"/>
      <c r="H490" s="24"/>
      <c r="I490" s="24"/>
      <c r="J490" s="24"/>
      <c r="K490" s="24"/>
      <c r="L490" s="24"/>
      <c r="M490" s="25"/>
      <c r="N490" s="25"/>
      <c r="O490" s="25"/>
      <c r="P490" s="25"/>
      <c r="Q490" s="25"/>
      <c r="R490" s="25"/>
      <c r="S490" s="25"/>
      <c r="T490" s="1"/>
      <c r="U490" s="1"/>
      <c r="V490" s="1"/>
      <c r="W490" s="1"/>
      <c r="X490" s="1"/>
      <c r="Y490" s="1"/>
      <c r="Z490" s="24"/>
      <c r="AA490" s="24"/>
      <c r="AB490" s="24"/>
      <c r="AC490" s="24"/>
      <c r="AD490" s="24"/>
      <c r="AE490" s="24"/>
      <c r="AF490" s="24"/>
      <c r="AG490" s="25"/>
      <c r="AH490" s="25"/>
      <c r="AI490" s="25"/>
      <c r="AJ490" s="25"/>
      <c r="AK490" s="25"/>
      <c r="AL490" s="25"/>
      <c r="AM490" s="25"/>
      <c r="AN490" s="1"/>
      <c r="AO490" s="1"/>
      <c r="AP490" s="1"/>
      <c r="AQ490" s="1"/>
      <c r="AR490" s="1"/>
      <c r="AS490" s="1"/>
      <c r="AT490" s="24"/>
      <c r="AU490" s="24"/>
      <c r="AV490" s="24"/>
      <c r="AW490" s="24"/>
      <c r="AX490" s="24"/>
      <c r="AY490" s="24"/>
      <c r="AZ490" s="24"/>
      <c r="BA490" s="25"/>
      <c r="BB490" s="25"/>
      <c r="BC490" s="25"/>
      <c r="BD490" s="25"/>
      <c r="BE490" s="25"/>
      <c r="BF490" s="25"/>
      <c r="BG490" s="25"/>
      <c r="BH490" s="1"/>
      <c r="BI490" s="1"/>
      <c r="BJ490" s="1"/>
      <c r="BK490" s="1"/>
      <c r="BL490" s="1"/>
      <c r="BM490" s="1"/>
      <c r="BN490" s="24"/>
      <c r="BO490" s="24"/>
      <c r="BP490" s="24"/>
      <c r="BQ490" s="24"/>
      <c r="BR490" s="24"/>
      <c r="BS490" s="24"/>
      <c r="BT490" s="24"/>
      <c r="BU490" s="25"/>
      <c r="BV490" s="25"/>
      <c r="BW490" s="25"/>
      <c r="BX490" s="25"/>
      <c r="BY490" s="25"/>
      <c r="BZ490" s="25"/>
      <c r="CA490" s="25"/>
      <c r="CB490" s="1"/>
      <c r="CC490" s="1"/>
      <c r="CD490" s="1"/>
      <c r="CE490" s="1"/>
      <c r="CF490" s="1"/>
      <c r="CG490" s="1"/>
      <c r="CH490" s="24"/>
      <c r="CI490" s="24"/>
      <c r="CJ490" s="24"/>
      <c r="CK490" s="24"/>
      <c r="CL490" s="24"/>
      <c r="CM490" s="24"/>
      <c r="CN490" s="24"/>
      <c r="CO490" s="25"/>
      <c r="CP490" s="25"/>
      <c r="CQ490" s="25"/>
      <c r="CR490" s="25"/>
      <c r="CS490" s="25"/>
      <c r="CT490" s="25"/>
      <c r="CU490" s="25"/>
      <c r="CV490" s="1"/>
      <c r="CW490" s="1"/>
      <c r="CX490" s="1"/>
      <c r="CY490" s="1"/>
      <c r="CZ490" s="1"/>
      <c r="DA490" s="1"/>
      <c r="DB490" s="24"/>
      <c r="DC490" s="24"/>
      <c r="DD490" s="24"/>
      <c r="DE490" s="24"/>
      <c r="DF490" s="24"/>
      <c r="DG490" s="24"/>
      <c r="DH490" s="24"/>
      <c r="DI490" s="25"/>
      <c r="DJ490" s="25"/>
      <c r="DK490" s="25"/>
      <c r="DL490" s="25"/>
      <c r="DM490" s="25"/>
      <c r="DN490" s="25"/>
      <c r="DO490" s="25"/>
      <c r="DP490" s="1"/>
      <c r="DQ490" s="1"/>
      <c r="DR490" s="1"/>
      <c r="DS490" s="1"/>
      <c r="DT490" s="1"/>
      <c r="DU490" s="1"/>
      <c r="DV490" s="24"/>
      <c r="DW490" s="24"/>
      <c r="DX490" s="24"/>
      <c r="DY490" s="24"/>
      <c r="DZ490" s="24"/>
      <c r="EA490" s="24"/>
      <c r="EB490" s="24"/>
      <c r="EC490" s="25"/>
      <c r="ED490" s="25"/>
      <c r="EE490" s="25"/>
      <c r="EF490" s="25"/>
      <c r="EG490" s="25"/>
      <c r="EH490" s="25"/>
      <c r="EI490" s="25"/>
    </row>
    <row r="491" s="1" customFormat="1" customHeight="1" spans="6:139">
      <c r="F491" s="3" t="s">
        <v>51</v>
      </c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1"/>
      <c r="U491" s="1"/>
      <c r="V491" s="1"/>
      <c r="W491" s="1"/>
      <c r="X491" s="1"/>
      <c r="Y491" s="1"/>
      <c r="Z491" s="3" t="s">
        <v>51</v>
      </c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1"/>
      <c r="AO491" s="1"/>
      <c r="AP491" s="1"/>
      <c r="AQ491" s="1"/>
      <c r="AR491" s="1"/>
      <c r="AS491" s="1"/>
      <c r="AT491" s="3" t="s">
        <v>51</v>
      </c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1"/>
      <c r="BI491" s="1"/>
      <c r="BJ491" s="1"/>
      <c r="BK491" s="1"/>
      <c r="BL491" s="1"/>
      <c r="BM491" s="1"/>
      <c r="BN491" s="3" t="s">
        <v>51</v>
      </c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1"/>
      <c r="CC491" s="1"/>
      <c r="CD491" s="1"/>
      <c r="CE491" s="1"/>
      <c r="CF491" s="1"/>
      <c r="CG491" s="1"/>
      <c r="CH491" s="3" t="s">
        <v>51</v>
      </c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1"/>
      <c r="CW491" s="1"/>
      <c r="CX491" s="1"/>
      <c r="CY491" s="1"/>
      <c r="CZ491" s="1"/>
      <c r="DA491" s="1"/>
      <c r="DB491" s="3" t="s">
        <v>51</v>
      </c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1"/>
      <c r="DQ491" s="1"/>
      <c r="DR491" s="1"/>
      <c r="DS491" s="1"/>
      <c r="DT491" s="1"/>
      <c r="DU491" s="1"/>
      <c r="DV491" s="3" t="s">
        <v>51</v>
      </c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</row>
    <row r="492" s="1" customFormat="1" customHeight="1" spans="6:139">
      <c r="F492" s="4" t="s">
        <v>8</v>
      </c>
      <c r="G492" s="5"/>
      <c r="H492" s="5"/>
      <c r="I492" s="6"/>
      <c r="J492" s="7" t="s">
        <v>9</v>
      </c>
      <c r="K492" s="7"/>
      <c r="L492" s="7"/>
      <c r="M492" s="7"/>
      <c r="N492" s="8" t="s">
        <v>10</v>
      </c>
      <c r="O492" s="8"/>
      <c r="P492" s="8"/>
      <c r="Q492" s="9" t="s">
        <v>11</v>
      </c>
      <c r="R492" s="10" t="s">
        <v>12</v>
      </c>
      <c r="S492" s="10" t="s">
        <v>13</v>
      </c>
      <c r="Z492" s="4" t="s">
        <v>8</v>
      </c>
      <c r="AA492" s="5"/>
      <c r="AB492" s="5"/>
      <c r="AC492" s="6"/>
      <c r="AD492" s="7" t="s">
        <v>9</v>
      </c>
      <c r="AE492" s="7"/>
      <c r="AF492" s="7"/>
      <c r="AG492" s="7"/>
      <c r="AH492" s="8" t="s">
        <v>10</v>
      </c>
      <c r="AI492" s="8"/>
      <c r="AJ492" s="8"/>
      <c r="AK492" s="9" t="s">
        <v>11</v>
      </c>
      <c r="AL492" s="10" t="s">
        <v>12</v>
      </c>
      <c r="AM492" s="10" t="s">
        <v>13</v>
      </c>
      <c r="AT492" s="4" t="s">
        <v>8</v>
      </c>
      <c r="AU492" s="5"/>
      <c r="AV492" s="5"/>
      <c r="AW492" s="6"/>
      <c r="AX492" s="7" t="s">
        <v>9</v>
      </c>
      <c r="AY492" s="7"/>
      <c r="AZ492" s="7"/>
      <c r="BA492" s="7"/>
      <c r="BB492" s="8" t="s">
        <v>10</v>
      </c>
      <c r="BC492" s="8"/>
      <c r="BD492" s="8"/>
      <c r="BE492" s="9" t="s">
        <v>11</v>
      </c>
      <c r="BF492" s="10" t="s">
        <v>12</v>
      </c>
      <c r="BG492" s="10" t="s">
        <v>13</v>
      </c>
      <c r="BN492" s="4" t="s">
        <v>8</v>
      </c>
      <c r="BO492" s="5"/>
      <c r="BP492" s="5"/>
      <c r="BQ492" s="6"/>
      <c r="BR492" s="7" t="s">
        <v>9</v>
      </c>
      <c r="BS492" s="7"/>
      <c r="BT492" s="7"/>
      <c r="BU492" s="7"/>
      <c r="BV492" s="8" t="s">
        <v>10</v>
      </c>
      <c r="BW492" s="8"/>
      <c r="BX492" s="8"/>
      <c r="BY492" s="9" t="s">
        <v>11</v>
      </c>
      <c r="BZ492" s="10" t="s">
        <v>12</v>
      </c>
      <c r="CA492" s="10" t="s">
        <v>13</v>
      </c>
      <c r="CH492" s="4" t="s">
        <v>8</v>
      </c>
      <c r="CI492" s="5"/>
      <c r="CJ492" s="5"/>
      <c r="CK492" s="6"/>
      <c r="CL492" s="7" t="s">
        <v>9</v>
      </c>
      <c r="CM492" s="7"/>
      <c r="CN492" s="7"/>
      <c r="CO492" s="7"/>
      <c r="CP492" s="8" t="s">
        <v>10</v>
      </c>
      <c r="CQ492" s="8"/>
      <c r="CR492" s="8"/>
      <c r="CS492" s="9" t="s">
        <v>11</v>
      </c>
      <c r="CT492" s="10" t="s">
        <v>12</v>
      </c>
      <c r="CU492" s="10" t="s">
        <v>13</v>
      </c>
      <c r="DB492" s="4" t="s">
        <v>8</v>
      </c>
      <c r="DC492" s="5"/>
      <c r="DD492" s="5"/>
      <c r="DE492" s="6"/>
      <c r="DF492" s="7" t="s">
        <v>9</v>
      </c>
      <c r="DG492" s="7"/>
      <c r="DH492" s="7"/>
      <c r="DI492" s="7"/>
      <c r="DJ492" s="8" t="s">
        <v>10</v>
      </c>
      <c r="DK492" s="8"/>
      <c r="DL492" s="8"/>
      <c r="DM492" s="9" t="s">
        <v>11</v>
      </c>
      <c r="DN492" s="10" t="s">
        <v>12</v>
      </c>
      <c r="DO492" s="10" t="s">
        <v>13</v>
      </c>
      <c r="DV492" s="4" t="s">
        <v>8</v>
      </c>
      <c r="DW492" s="5"/>
      <c r="DX492" s="5"/>
      <c r="DY492" s="6"/>
      <c r="DZ492" s="7" t="s">
        <v>9</v>
      </c>
      <c r="EA492" s="7"/>
      <c r="EB492" s="7"/>
      <c r="EC492" s="7"/>
      <c r="ED492" s="8" t="s">
        <v>10</v>
      </c>
      <c r="EE492" s="8"/>
      <c r="EF492" s="8"/>
      <c r="EG492" s="9" t="s">
        <v>11</v>
      </c>
      <c r="EH492" s="10" t="s">
        <v>12</v>
      </c>
      <c r="EI492" s="10" t="s">
        <v>13</v>
      </c>
    </row>
    <row r="493" s="1" customFormat="1" customHeight="1" spans="6:139">
      <c r="F493" s="11" t="s">
        <v>52</v>
      </c>
      <c r="G493" s="11" t="s">
        <v>20</v>
      </c>
      <c r="H493" s="12" t="s">
        <v>21</v>
      </c>
      <c r="I493" s="13" t="s">
        <v>8</v>
      </c>
      <c r="J493" s="11" t="s">
        <v>22</v>
      </c>
      <c r="K493" s="11" t="s">
        <v>23</v>
      </c>
      <c r="L493" s="11" t="s">
        <v>24</v>
      </c>
      <c r="M493" s="7" t="s">
        <v>25</v>
      </c>
      <c r="N493" s="11" t="s">
        <v>26</v>
      </c>
      <c r="O493" s="11" t="s">
        <v>27</v>
      </c>
      <c r="P493" s="8" t="s">
        <v>28</v>
      </c>
      <c r="Q493" s="9" t="s">
        <v>29</v>
      </c>
      <c r="R493" s="14"/>
      <c r="S493" s="14"/>
      <c r="T493" s="1"/>
      <c r="U493" s="1"/>
      <c r="V493" s="1"/>
      <c r="W493" s="1"/>
      <c r="X493" s="1"/>
      <c r="Y493" s="1"/>
      <c r="Z493" s="11" t="s">
        <v>52</v>
      </c>
      <c r="AA493" s="11" t="s">
        <v>20</v>
      </c>
      <c r="AB493" s="12" t="s">
        <v>21</v>
      </c>
      <c r="AC493" s="13" t="s">
        <v>8</v>
      </c>
      <c r="AD493" s="11" t="s">
        <v>22</v>
      </c>
      <c r="AE493" s="11" t="s">
        <v>23</v>
      </c>
      <c r="AF493" s="11" t="s">
        <v>24</v>
      </c>
      <c r="AG493" s="7" t="s">
        <v>25</v>
      </c>
      <c r="AH493" s="11" t="s">
        <v>26</v>
      </c>
      <c r="AI493" s="11" t="s">
        <v>27</v>
      </c>
      <c r="AJ493" s="8" t="s">
        <v>28</v>
      </c>
      <c r="AK493" s="9" t="s">
        <v>29</v>
      </c>
      <c r="AL493" s="14"/>
      <c r="AM493" s="14"/>
      <c r="AN493" s="1"/>
      <c r="AO493" s="1"/>
      <c r="AP493" s="1"/>
      <c r="AQ493" s="1"/>
      <c r="AR493" s="1"/>
      <c r="AS493" s="1"/>
      <c r="AT493" s="11" t="s">
        <v>52</v>
      </c>
      <c r="AU493" s="11" t="s">
        <v>20</v>
      </c>
      <c r="AV493" s="12" t="s">
        <v>21</v>
      </c>
      <c r="AW493" s="13" t="s">
        <v>8</v>
      </c>
      <c r="AX493" s="11" t="s">
        <v>22</v>
      </c>
      <c r="AY493" s="11" t="s">
        <v>23</v>
      </c>
      <c r="AZ493" s="11" t="s">
        <v>24</v>
      </c>
      <c r="BA493" s="7" t="s">
        <v>25</v>
      </c>
      <c r="BB493" s="11" t="s">
        <v>26</v>
      </c>
      <c r="BC493" s="11" t="s">
        <v>27</v>
      </c>
      <c r="BD493" s="8" t="s">
        <v>28</v>
      </c>
      <c r="BE493" s="9" t="s">
        <v>29</v>
      </c>
      <c r="BF493" s="14"/>
      <c r="BG493" s="14"/>
      <c r="BH493" s="1"/>
      <c r="BI493" s="1"/>
      <c r="BJ493" s="1"/>
      <c r="BK493" s="1"/>
      <c r="BL493" s="1"/>
      <c r="BM493" s="1"/>
      <c r="BN493" s="11" t="s">
        <v>52</v>
      </c>
      <c r="BO493" s="11" t="s">
        <v>20</v>
      </c>
      <c r="BP493" s="12" t="s">
        <v>21</v>
      </c>
      <c r="BQ493" s="13" t="s">
        <v>8</v>
      </c>
      <c r="BR493" s="11" t="s">
        <v>22</v>
      </c>
      <c r="BS493" s="11" t="s">
        <v>23</v>
      </c>
      <c r="BT493" s="11" t="s">
        <v>24</v>
      </c>
      <c r="BU493" s="7" t="s">
        <v>25</v>
      </c>
      <c r="BV493" s="11" t="s">
        <v>26</v>
      </c>
      <c r="BW493" s="11" t="s">
        <v>27</v>
      </c>
      <c r="BX493" s="8" t="s">
        <v>28</v>
      </c>
      <c r="BY493" s="9" t="s">
        <v>29</v>
      </c>
      <c r="BZ493" s="14"/>
      <c r="CA493" s="14"/>
      <c r="CB493" s="1"/>
      <c r="CC493" s="1"/>
      <c r="CD493" s="1"/>
      <c r="CE493" s="1"/>
      <c r="CF493" s="1"/>
      <c r="CG493" s="1"/>
      <c r="CH493" s="11" t="s">
        <v>52</v>
      </c>
      <c r="CI493" s="11" t="s">
        <v>20</v>
      </c>
      <c r="CJ493" s="12" t="s">
        <v>21</v>
      </c>
      <c r="CK493" s="13" t="s">
        <v>8</v>
      </c>
      <c r="CL493" s="11" t="s">
        <v>22</v>
      </c>
      <c r="CM493" s="11" t="s">
        <v>23</v>
      </c>
      <c r="CN493" s="11" t="s">
        <v>24</v>
      </c>
      <c r="CO493" s="7" t="s">
        <v>25</v>
      </c>
      <c r="CP493" s="11" t="s">
        <v>26</v>
      </c>
      <c r="CQ493" s="11" t="s">
        <v>27</v>
      </c>
      <c r="CR493" s="8" t="s">
        <v>28</v>
      </c>
      <c r="CS493" s="9" t="s">
        <v>29</v>
      </c>
      <c r="CT493" s="14"/>
      <c r="CU493" s="14"/>
      <c r="CV493" s="1"/>
      <c r="CW493" s="1"/>
      <c r="CX493" s="1"/>
      <c r="CY493" s="1"/>
      <c r="CZ493" s="1"/>
      <c r="DA493" s="1"/>
      <c r="DB493" s="11" t="s">
        <v>52</v>
      </c>
      <c r="DC493" s="11" t="s">
        <v>20</v>
      </c>
      <c r="DD493" s="12" t="s">
        <v>21</v>
      </c>
      <c r="DE493" s="13" t="s">
        <v>8</v>
      </c>
      <c r="DF493" s="11" t="s">
        <v>22</v>
      </c>
      <c r="DG493" s="11" t="s">
        <v>23</v>
      </c>
      <c r="DH493" s="11" t="s">
        <v>24</v>
      </c>
      <c r="DI493" s="7" t="s">
        <v>25</v>
      </c>
      <c r="DJ493" s="11" t="s">
        <v>26</v>
      </c>
      <c r="DK493" s="11" t="s">
        <v>27</v>
      </c>
      <c r="DL493" s="8" t="s">
        <v>28</v>
      </c>
      <c r="DM493" s="9" t="s">
        <v>29</v>
      </c>
      <c r="DN493" s="14"/>
      <c r="DO493" s="14"/>
      <c r="DP493" s="1"/>
      <c r="DQ493" s="1"/>
      <c r="DR493" s="1"/>
      <c r="DS493" s="1"/>
      <c r="DT493" s="1"/>
      <c r="DU493" s="1"/>
      <c r="DV493" s="11" t="s">
        <v>52</v>
      </c>
      <c r="DW493" s="11" t="s">
        <v>20</v>
      </c>
      <c r="DX493" s="12" t="s">
        <v>21</v>
      </c>
      <c r="DY493" s="13" t="s">
        <v>8</v>
      </c>
      <c r="DZ493" s="11" t="s">
        <v>22</v>
      </c>
      <c r="EA493" s="11" t="s">
        <v>23</v>
      </c>
      <c r="EB493" s="11" t="s">
        <v>24</v>
      </c>
      <c r="EC493" s="7" t="s">
        <v>25</v>
      </c>
      <c r="ED493" s="11" t="s">
        <v>26</v>
      </c>
      <c r="EE493" s="11" t="s">
        <v>27</v>
      </c>
      <c r="EF493" s="8" t="s">
        <v>28</v>
      </c>
      <c r="EG493" s="9" t="s">
        <v>29</v>
      </c>
      <c r="EH493" s="14"/>
      <c r="EI493" s="14"/>
    </row>
    <row r="494" s="1" customFormat="1" customHeight="1" spans="6:139">
      <c r="F494" s="11">
        <v>35434</v>
      </c>
      <c r="G494" s="11">
        <v>0.0847</v>
      </c>
      <c r="H494" s="12">
        <v>1.35</v>
      </c>
      <c r="I494" s="13">
        <f t="shared" ref="I494:I496" si="1021">F494*G494*H494</f>
        <v>4051.70073</v>
      </c>
      <c r="J494" s="11">
        <v>3</v>
      </c>
      <c r="K494" s="11">
        <v>490</v>
      </c>
      <c r="L494" s="11">
        <v>2.33</v>
      </c>
      <c r="M494" s="16">
        <f t="shared" ref="M494:M496" si="1022">1+6*K494/(K494+2000)+L494</f>
        <v>4.51072289156627</v>
      </c>
      <c r="N494" s="11">
        <v>0.89</v>
      </c>
      <c r="O494" s="11">
        <v>1.78</v>
      </c>
      <c r="P494" s="8">
        <f t="shared" ref="P494:P496" si="1023">1+N494*O494</f>
        <v>2.5842</v>
      </c>
      <c r="Q494" s="9">
        <v>1.275</v>
      </c>
      <c r="R494" s="17">
        <v>1</v>
      </c>
      <c r="S494" s="18">
        <f t="shared" ref="S494:S498" si="1024">I494*J494*Q494*P494*M494*R494</f>
        <v>180651.290810954</v>
      </c>
      <c r="Z494" s="11">
        <v>35728</v>
      </c>
      <c r="AA494" s="11">
        <v>0.0847</v>
      </c>
      <c r="AB494" s="12">
        <v>1.35</v>
      </c>
      <c r="AC494" s="13">
        <f t="shared" ref="AC494:AC496" si="1025">Z494*AA494*AB494</f>
        <v>4085.31816</v>
      </c>
      <c r="AD494" s="11">
        <v>3</v>
      </c>
      <c r="AE494" s="11">
        <v>450</v>
      </c>
      <c r="AF494" s="11">
        <v>2.33</v>
      </c>
      <c r="AG494" s="16">
        <f t="shared" ref="AG494:AG496" si="1026">1+6*AE494/(AE494+2000)+AF494</f>
        <v>4.43204081632653</v>
      </c>
      <c r="AH494" s="11">
        <v>1</v>
      </c>
      <c r="AI494" s="11">
        <v>2.71</v>
      </c>
      <c r="AJ494" s="8">
        <f t="shared" ref="AJ494:AJ496" si="1027">1+AH494*AI494</f>
        <v>3.71</v>
      </c>
      <c r="AK494" s="9">
        <v>1.275</v>
      </c>
      <c r="AL494" s="17">
        <v>1</v>
      </c>
      <c r="AM494" s="18">
        <f t="shared" ref="AM494:AM498" si="1028">AC494*AD494*AK494*AJ494*AG494*AL494</f>
        <v>256941.931780057</v>
      </c>
      <c r="AT494" s="11">
        <v>36903</v>
      </c>
      <c r="AU494" s="11">
        <v>0.0847</v>
      </c>
      <c r="AV494" s="12">
        <v>1.35</v>
      </c>
      <c r="AW494" s="13">
        <f t="shared" ref="AW494:AW497" si="1029">AT494*AU494*AV494</f>
        <v>4219.673535</v>
      </c>
      <c r="AX494" s="11">
        <v>3</v>
      </c>
      <c r="AY494" s="11">
        <v>490</v>
      </c>
      <c r="AZ494" s="11">
        <v>2.33</v>
      </c>
      <c r="BA494" s="16">
        <f t="shared" ref="BA494:BA497" si="1030">1+6*AY494/(AY494+2000)+AZ494</f>
        <v>4.51072289156627</v>
      </c>
      <c r="BB494" s="11">
        <v>0.93</v>
      </c>
      <c r="BC494" s="11">
        <v>1.85</v>
      </c>
      <c r="BD494" s="8">
        <f t="shared" ref="BD494:BD497" si="1031">1+BB494*BC494</f>
        <v>2.7205</v>
      </c>
      <c r="BE494" s="9">
        <v>1.275</v>
      </c>
      <c r="BF494" s="17">
        <v>1.015</v>
      </c>
      <c r="BG494" s="18">
        <f t="shared" ref="BG494:BG498" si="1032">AW494*AX494*BE494*BD494*BA494*BF494</f>
        <v>201034.785936424</v>
      </c>
      <c r="BN494" s="11">
        <v>38167</v>
      </c>
      <c r="BO494" s="11">
        <v>0.0847</v>
      </c>
      <c r="BP494" s="12">
        <v>1.35</v>
      </c>
      <c r="BQ494" s="13">
        <f t="shared" ref="BQ494:BQ497" si="1033">BN494*BO494*BP494</f>
        <v>4364.205615</v>
      </c>
      <c r="BR494" s="11">
        <v>3</v>
      </c>
      <c r="BS494" s="11">
        <v>490</v>
      </c>
      <c r="BT494" s="11">
        <v>2.33</v>
      </c>
      <c r="BU494" s="16">
        <f t="shared" ref="BU494:BU497" si="1034">1+6*BS494/(BS494+2000)+BT494</f>
        <v>4.51072289156627</v>
      </c>
      <c r="BV494" s="11">
        <v>1</v>
      </c>
      <c r="BW494" s="11">
        <v>2.71</v>
      </c>
      <c r="BX494" s="8">
        <f t="shared" ref="BX494:BX497" si="1035">1+BV494*BW494</f>
        <v>3.71</v>
      </c>
      <c r="BY494" s="9">
        <v>1.275</v>
      </c>
      <c r="BZ494" s="17">
        <v>1.015</v>
      </c>
      <c r="CA494" s="18">
        <f t="shared" ref="CA494:CA498" si="1036">BQ494*BR494*BY494*BX494*BU494*BZ494</f>
        <v>283545.489327779</v>
      </c>
      <c r="CH494" s="11">
        <v>42781</v>
      </c>
      <c r="CI494" s="11">
        <v>0.0847</v>
      </c>
      <c r="CJ494" s="12">
        <v>1.35</v>
      </c>
      <c r="CK494" s="13">
        <f t="shared" ref="CK494:CK498" si="1037">CH494*CI494*CJ494</f>
        <v>4891.793445</v>
      </c>
      <c r="CL494" s="11">
        <v>3</v>
      </c>
      <c r="CM494" s="11">
        <v>490</v>
      </c>
      <c r="CN494" s="11">
        <v>2.33</v>
      </c>
      <c r="CO494" s="16">
        <f t="shared" ref="CO494:CO498" si="1038">1+6*CM494/(CM494+2000)+CN494</f>
        <v>4.51072289156627</v>
      </c>
      <c r="CP494" s="11">
        <v>0.93</v>
      </c>
      <c r="CQ494" s="11">
        <v>1.85</v>
      </c>
      <c r="CR494" s="8">
        <f t="shared" ref="CR494:CR498" si="1039">1+CP494*CQ494</f>
        <v>2.7205</v>
      </c>
      <c r="CS494" s="9">
        <v>1.275</v>
      </c>
      <c r="CT494" s="17">
        <v>1.085</v>
      </c>
      <c r="CU494" s="18">
        <f t="shared" ref="CU494:CU498" si="1040">CK494*CL494*CS494*CR494*CO494*CT494</f>
        <v>249128.932131984</v>
      </c>
      <c r="DB494" s="11">
        <v>44045</v>
      </c>
      <c r="DC494" s="11">
        <v>0.0847</v>
      </c>
      <c r="DD494" s="12">
        <v>1.35</v>
      </c>
      <c r="DE494" s="13">
        <f t="shared" ref="DE494:DE498" si="1041">DB494*DC494*DD494</f>
        <v>5036.325525</v>
      </c>
      <c r="DF494" s="11">
        <v>3</v>
      </c>
      <c r="DG494" s="11">
        <v>490</v>
      </c>
      <c r="DH494" s="11">
        <v>2.33</v>
      </c>
      <c r="DI494" s="16">
        <f t="shared" ref="DI494:DI498" si="1042">1+6*DG494/(DG494+2000)+DH494</f>
        <v>4.51072289156627</v>
      </c>
      <c r="DJ494" s="11">
        <v>1</v>
      </c>
      <c r="DK494" s="11">
        <v>2.71</v>
      </c>
      <c r="DL494" s="8">
        <f t="shared" ref="DL494:DL498" si="1043">1+DJ494*DK494</f>
        <v>3.71</v>
      </c>
      <c r="DM494" s="9">
        <v>1.275</v>
      </c>
      <c r="DN494" s="17">
        <v>1.085</v>
      </c>
      <c r="DO494" s="18">
        <f t="shared" ref="DO494:DO498" si="1044">DE494*DF494*DM494*DL494*DI494*DN494</f>
        <v>349780.044144203</v>
      </c>
      <c r="DV494" s="11">
        <v>49923</v>
      </c>
      <c r="DW494" s="11">
        <v>0.09996</v>
      </c>
      <c r="DX494" s="12">
        <v>1.35</v>
      </c>
      <c r="DY494" s="13">
        <f t="shared" ref="DY494:DY498" si="1045">DV494*DW494*DX494</f>
        <v>6736.909158</v>
      </c>
      <c r="DZ494" s="11">
        <v>3</v>
      </c>
      <c r="EA494" s="11">
        <v>490</v>
      </c>
      <c r="EB494" s="11">
        <v>2.42</v>
      </c>
      <c r="EC494" s="16">
        <f t="shared" ref="EC494:EC498" si="1046">1+6*EA494/(EA494+2000)+EB494</f>
        <v>4.60072289156627</v>
      </c>
      <c r="ED494" s="11">
        <v>1</v>
      </c>
      <c r="EE494" s="11">
        <v>3.51</v>
      </c>
      <c r="EF494" s="8">
        <f t="shared" ref="EF494:EF498" si="1047">1+ED494*EE494</f>
        <v>4.51</v>
      </c>
      <c r="EG494" s="9">
        <v>1.275</v>
      </c>
      <c r="EH494" s="17">
        <v>1.2</v>
      </c>
      <c r="EI494" s="18">
        <f t="shared" ref="EI494:EI498" si="1048">DY494*DZ494*EG494*EF494*EC494*EH494</f>
        <v>641617.195346353</v>
      </c>
    </row>
    <row r="495" s="1" customFormat="1" customHeight="1" spans="6:139">
      <c r="F495" s="11">
        <v>35434</v>
      </c>
      <c r="G495" s="11">
        <v>0.0847</v>
      </c>
      <c r="H495" s="12">
        <v>1.35</v>
      </c>
      <c r="I495" s="13">
        <f t="shared" si="1021"/>
        <v>4051.70073</v>
      </c>
      <c r="J495" s="11">
        <v>3</v>
      </c>
      <c r="K495" s="11">
        <v>490</v>
      </c>
      <c r="L495" s="11">
        <v>2.33</v>
      </c>
      <c r="M495" s="16">
        <f t="shared" si="1022"/>
        <v>4.51072289156627</v>
      </c>
      <c r="N495" s="11">
        <v>0.89</v>
      </c>
      <c r="O495" s="11">
        <v>1.78</v>
      </c>
      <c r="P495" s="8">
        <f t="shared" si="1023"/>
        <v>2.5842</v>
      </c>
      <c r="Q495" s="9">
        <v>1.275</v>
      </c>
      <c r="R495" s="17">
        <v>1</v>
      </c>
      <c r="S495" s="18">
        <f t="shared" si="1024"/>
        <v>180651.290810954</v>
      </c>
      <c r="Z495" s="11">
        <v>35728</v>
      </c>
      <c r="AA495" s="11">
        <v>0.0847</v>
      </c>
      <c r="AB495" s="12">
        <v>1.35</v>
      </c>
      <c r="AC495" s="13">
        <f t="shared" si="1025"/>
        <v>4085.31816</v>
      </c>
      <c r="AD495" s="11">
        <v>3</v>
      </c>
      <c r="AE495" s="11">
        <v>450</v>
      </c>
      <c r="AF495" s="11">
        <v>2.33</v>
      </c>
      <c r="AG495" s="16">
        <f t="shared" si="1026"/>
        <v>4.43204081632653</v>
      </c>
      <c r="AH495" s="11">
        <v>1</v>
      </c>
      <c r="AI495" s="11">
        <v>2.71</v>
      </c>
      <c r="AJ495" s="8">
        <f t="shared" si="1027"/>
        <v>3.71</v>
      </c>
      <c r="AK495" s="9">
        <v>1.275</v>
      </c>
      <c r="AL495" s="17">
        <v>1</v>
      </c>
      <c r="AM495" s="18">
        <f t="shared" si="1028"/>
        <v>256941.931780057</v>
      </c>
      <c r="AT495" s="11">
        <v>36903</v>
      </c>
      <c r="AU495" s="11">
        <v>0.0847</v>
      </c>
      <c r="AV495" s="12">
        <v>1.35</v>
      </c>
      <c r="AW495" s="13">
        <f t="shared" si="1029"/>
        <v>4219.673535</v>
      </c>
      <c r="AX495" s="11">
        <v>3</v>
      </c>
      <c r="AY495" s="11">
        <v>490</v>
      </c>
      <c r="AZ495" s="11">
        <v>2.33</v>
      </c>
      <c r="BA495" s="16">
        <f t="shared" si="1030"/>
        <v>4.51072289156627</v>
      </c>
      <c r="BB495" s="11">
        <v>0.93</v>
      </c>
      <c r="BC495" s="11">
        <v>1.85</v>
      </c>
      <c r="BD495" s="8">
        <f t="shared" si="1031"/>
        <v>2.7205</v>
      </c>
      <c r="BE495" s="9">
        <v>1.275</v>
      </c>
      <c r="BF495" s="17">
        <v>1.015</v>
      </c>
      <c r="BG495" s="18">
        <f t="shared" si="1032"/>
        <v>201034.785936424</v>
      </c>
      <c r="BN495" s="11">
        <v>38167</v>
      </c>
      <c r="BO495" s="11">
        <v>0.0847</v>
      </c>
      <c r="BP495" s="12">
        <v>1.35</v>
      </c>
      <c r="BQ495" s="13">
        <f t="shared" si="1033"/>
        <v>4364.205615</v>
      </c>
      <c r="BR495" s="11">
        <v>3</v>
      </c>
      <c r="BS495" s="11">
        <v>490</v>
      </c>
      <c r="BT495" s="11">
        <v>2.33</v>
      </c>
      <c r="BU495" s="16">
        <f t="shared" si="1034"/>
        <v>4.51072289156627</v>
      </c>
      <c r="BV495" s="11">
        <v>1</v>
      </c>
      <c r="BW495" s="11">
        <v>2.71</v>
      </c>
      <c r="BX495" s="8">
        <f t="shared" si="1035"/>
        <v>3.71</v>
      </c>
      <c r="BY495" s="9">
        <v>1.275</v>
      </c>
      <c r="BZ495" s="17">
        <v>1.015</v>
      </c>
      <c r="CA495" s="18">
        <f t="shared" si="1036"/>
        <v>283545.489327779</v>
      </c>
      <c r="CH495" s="11">
        <v>42781</v>
      </c>
      <c r="CI495" s="11">
        <v>0.0847</v>
      </c>
      <c r="CJ495" s="12">
        <v>1.35</v>
      </c>
      <c r="CK495" s="13">
        <f t="shared" si="1037"/>
        <v>4891.793445</v>
      </c>
      <c r="CL495" s="11">
        <v>3</v>
      </c>
      <c r="CM495" s="11">
        <v>490</v>
      </c>
      <c r="CN495" s="11">
        <v>2.33</v>
      </c>
      <c r="CO495" s="16">
        <f t="shared" si="1038"/>
        <v>4.51072289156627</v>
      </c>
      <c r="CP495" s="11">
        <v>0.93</v>
      </c>
      <c r="CQ495" s="11">
        <v>1.85</v>
      </c>
      <c r="CR495" s="8">
        <f t="shared" si="1039"/>
        <v>2.7205</v>
      </c>
      <c r="CS495" s="9">
        <v>1.275</v>
      </c>
      <c r="CT495" s="17">
        <v>1.085</v>
      </c>
      <c r="CU495" s="18">
        <f t="shared" si="1040"/>
        <v>249128.932131984</v>
      </c>
      <c r="DB495" s="11">
        <v>44045</v>
      </c>
      <c r="DC495" s="11">
        <v>0.0847</v>
      </c>
      <c r="DD495" s="12">
        <v>1.35</v>
      </c>
      <c r="DE495" s="13">
        <f t="shared" si="1041"/>
        <v>5036.325525</v>
      </c>
      <c r="DF495" s="11">
        <v>3</v>
      </c>
      <c r="DG495" s="11">
        <v>490</v>
      </c>
      <c r="DH495" s="11">
        <v>2.33</v>
      </c>
      <c r="DI495" s="16">
        <f t="shared" si="1042"/>
        <v>4.51072289156627</v>
      </c>
      <c r="DJ495" s="11">
        <v>1</v>
      </c>
      <c r="DK495" s="11">
        <v>2.71</v>
      </c>
      <c r="DL495" s="8">
        <f t="shared" si="1043"/>
        <v>3.71</v>
      </c>
      <c r="DM495" s="9">
        <v>1.275</v>
      </c>
      <c r="DN495" s="17">
        <v>1.085</v>
      </c>
      <c r="DO495" s="18">
        <f t="shared" si="1044"/>
        <v>349780.044144203</v>
      </c>
      <c r="DV495" s="11">
        <v>49923</v>
      </c>
      <c r="DW495" s="11">
        <v>0.09996</v>
      </c>
      <c r="DX495" s="12">
        <v>1.35</v>
      </c>
      <c r="DY495" s="13">
        <f t="shared" si="1045"/>
        <v>6736.909158</v>
      </c>
      <c r="DZ495" s="11">
        <v>3</v>
      </c>
      <c r="EA495" s="11">
        <v>490</v>
      </c>
      <c r="EB495" s="11">
        <v>2.42</v>
      </c>
      <c r="EC495" s="16">
        <f t="shared" si="1046"/>
        <v>4.60072289156627</v>
      </c>
      <c r="ED495" s="11">
        <v>1</v>
      </c>
      <c r="EE495" s="11">
        <v>3.51</v>
      </c>
      <c r="EF495" s="8">
        <f t="shared" si="1047"/>
        <v>4.51</v>
      </c>
      <c r="EG495" s="9">
        <v>1.275</v>
      </c>
      <c r="EH495" s="17">
        <v>1.2</v>
      </c>
      <c r="EI495" s="18">
        <f t="shared" si="1048"/>
        <v>641617.195346353</v>
      </c>
    </row>
    <row r="496" s="1" customFormat="1" customHeight="1" spans="6:139">
      <c r="F496" s="11">
        <v>35434</v>
      </c>
      <c r="G496" s="11">
        <v>0.0847</v>
      </c>
      <c r="H496" s="12">
        <v>1.35</v>
      </c>
      <c r="I496" s="13">
        <f t="shared" si="1021"/>
        <v>4051.70073</v>
      </c>
      <c r="J496" s="11">
        <v>3</v>
      </c>
      <c r="K496" s="11">
        <v>240</v>
      </c>
      <c r="L496" s="11">
        <v>2.33</v>
      </c>
      <c r="M496" s="16">
        <f t="shared" si="1022"/>
        <v>3.97285714285714</v>
      </c>
      <c r="N496" s="11">
        <v>0.89</v>
      </c>
      <c r="O496" s="11">
        <v>1.78</v>
      </c>
      <c r="P496" s="8">
        <f t="shared" si="1023"/>
        <v>2.5842</v>
      </c>
      <c r="Q496" s="9">
        <v>1.075</v>
      </c>
      <c r="R496" s="17">
        <v>1</v>
      </c>
      <c r="S496" s="18">
        <f t="shared" si="1024"/>
        <v>134151.690458559</v>
      </c>
      <c r="Z496" s="11">
        <v>35728</v>
      </c>
      <c r="AA496" s="11">
        <v>0.0847</v>
      </c>
      <c r="AB496" s="12">
        <v>1.35</v>
      </c>
      <c r="AC496" s="13">
        <f t="shared" si="1025"/>
        <v>4085.31816</v>
      </c>
      <c r="AD496" s="11">
        <v>3</v>
      </c>
      <c r="AE496" s="11">
        <v>200</v>
      </c>
      <c r="AF496" s="11">
        <v>2.33</v>
      </c>
      <c r="AG496" s="16">
        <f t="shared" si="1026"/>
        <v>3.87545454545455</v>
      </c>
      <c r="AH496" s="11">
        <v>1</v>
      </c>
      <c r="AI496" s="11">
        <v>2.71</v>
      </c>
      <c r="AJ496" s="8">
        <f t="shared" si="1027"/>
        <v>3.71</v>
      </c>
      <c r="AK496" s="9">
        <v>1.075</v>
      </c>
      <c r="AL496" s="17">
        <v>1</v>
      </c>
      <c r="AM496" s="18">
        <f t="shared" si="1028"/>
        <v>189431.483608244</v>
      </c>
      <c r="AT496" s="11">
        <v>36903</v>
      </c>
      <c r="AU496" s="11">
        <v>0.0847</v>
      </c>
      <c r="AV496" s="12">
        <v>1.35</v>
      </c>
      <c r="AW496" s="13">
        <f t="shared" si="1029"/>
        <v>4219.673535</v>
      </c>
      <c r="AX496" s="11">
        <v>3</v>
      </c>
      <c r="AY496" s="11">
        <v>490</v>
      </c>
      <c r="AZ496" s="11">
        <v>2.33</v>
      </c>
      <c r="BA496" s="16">
        <f t="shared" si="1030"/>
        <v>4.51072289156627</v>
      </c>
      <c r="BB496" s="11">
        <v>0.93</v>
      </c>
      <c r="BC496" s="11">
        <v>1.85</v>
      </c>
      <c r="BD496" s="8">
        <f t="shared" si="1031"/>
        <v>2.7205</v>
      </c>
      <c r="BE496" s="9">
        <v>1.275</v>
      </c>
      <c r="BF496" s="17">
        <v>1.015</v>
      </c>
      <c r="BG496" s="18">
        <f t="shared" si="1032"/>
        <v>201034.785936424</v>
      </c>
      <c r="BN496" s="11">
        <v>38167</v>
      </c>
      <c r="BO496" s="11">
        <v>0.0847</v>
      </c>
      <c r="BP496" s="12">
        <v>1.35</v>
      </c>
      <c r="BQ496" s="13">
        <f t="shared" si="1033"/>
        <v>4364.205615</v>
      </c>
      <c r="BR496" s="11">
        <v>3</v>
      </c>
      <c r="BS496" s="11">
        <v>490</v>
      </c>
      <c r="BT496" s="11">
        <v>2.33</v>
      </c>
      <c r="BU496" s="16">
        <f t="shared" si="1034"/>
        <v>4.51072289156627</v>
      </c>
      <c r="BV496" s="11">
        <v>1</v>
      </c>
      <c r="BW496" s="11">
        <v>2.71</v>
      </c>
      <c r="BX496" s="8">
        <f t="shared" si="1035"/>
        <v>3.71</v>
      </c>
      <c r="BY496" s="9">
        <v>1.275</v>
      </c>
      <c r="BZ496" s="17">
        <v>1.015</v>
      </c>
      <c r="CA496" s="18">
        <f t="shared" si="1036"/>
        <v>283545.489327779</v>
      </c>
      <c r="CH496" s="11">
        <v>42781</v>
      </c>
      <c r="CI496" s="11">
        <v>0.0847</v>
      </c>
      <c r="CJ496" s="12">
        <v>1.35</v>
      </c>
      <c r="CK496" s="13">
        <f t="shared" si="1037"/>
        <v>4891.793445</v>
      </c>
      <c r="CL496" s="11">
        <v>3</v>
      </c>
      <c r="CM496" s="11">
        <v>490</v>
      </c>
      <c r="CN496" s="11">
        <v>2.33</v>
      </c>
      <c r="CO496" s="16">
        <f t="shared" si="1038"/>
        <v>4.51072289156627</v>
      </c>
      <c r="CP496" s="11">
        <v>0.93</v>
      </c>
      <c r="CQ496" s="11">
        <v>1.85</v>
      </c>
      <c r="CR496" s="8">
        <f t="shared" si="1039"/>
        <v>2.7205</v>
      </c>
      <c r="CS496" s="9">
        <v>1.275</v>
      </c>
      <c r="CT496" s="17">
        <v>1.085</v>
      </c>
      <c r="CU496" s="18">
        <f t="shared" si="1040"/>
        <v>249128.932131984</v>
      </c>
      <c r="DB496" s="11">
        <v>44045</v>
      </c>
      <c r="DC496" s="11">
        <v>0.0847</v>
      </c>
      <c r="DD496" s="12">
        <v>1.35</v>
      </c>
      <c r="DE496" s="13">
        <f t="shared" si="1041"/>
        <v>5036.325525</v>
      </c>
      <c r="DF496" s="11">
        <v>3</v>
      </c>
      <c r="DG496" s="11">
        <v>490</v>
      </c>
      <c r="DH496" s="11">
        <v>2.33</v>
      </c>
      <c r="DI496" s="16">
        <f t="shared" si="1042"/>
        <v>4.51072289156627</v>
      </c>
      <c r="DJ496" s="11">
        <v>1</v>
      </c>
      <c r="DK496" s="11">
        <v>2.71</v>
      </c>
      <c r="DL496" s="8">
        <f t="shared" si="1043"/>
        <v>3.71</v>
      </c>
      <c r="DM496" s="9">
        <v>1.275</v>
      </c>
      <c r="DN496" s="17">
        <v>1.085</v>
      </c>
      <c r="DO496" s="18">
        <f t="shared" si="1044"/>
        <v>349780.044144203</v>
      </c>
      <c r="DV496" s="11">
        <v>49923</v>
      </c>
      <c r="DW496" s="11">
        <v>0.09996</v>
      </c>
      <c r="DX496" s="12">
        <v>1.35</v>
      </c>
      <c r="DY496" s="13">
        <f t="shared" si="1045"/>
        <v>6736.909158</v>
      </c>
      <c r="DZ496" s="11">
        <v>3</v>
      </c>
      <c r="EA496" s="11">
        <v>490</v>
      </c>
      <c r="EB496" s="11">
        <v>2.42</v>
      </c>
      <c r="EC496" s="16">
        <f t="shared" si="1046"/>
        <v>4.60072289156627</v>
      </c>
      <c r="ED496" s="11">
        <v>1</v>
      </c>
      <c r="EE496" s="11">
        <v>3.51</v>
      </c>
      <c r="EF496" s="8">
        <f t="shared" si="1047"/>
        <v>4.51</v>
      </c>
      <c r="EG496" s="9">
        <v>1.275</v>
      </c>
      <c r="EH496" s="17">
        <v>1.2</v>
      </c>
      <c r="EI496" s="18">
        <f t="shared" si="1048"/>
        <v>641617.195346353</v>
      </c>
    </row>
    <row r="497" s="1" customFormat="1" customHeight="1" spans="6:139">
      <c r="F497" s="11"/>
      <c r="G497" s="11"/>
      <c r="H497" s="12"/>
      <c r="I497" s="13"/>
      <c r="J497" s="11"/>
      <c r="K497" s="11"/>
      <c r="L497" s="11"/>
      <c r="M497" s="16"/>
      <c r="N497" s="11"/>
      <c r="O497" s="11"/>
      <c r="P497" s="8"/>
      <c r="Q497" s="9"/>
      <c r="R497" s="17">
        <v>1</v>
      </c>
      <c r="S497" s="18">
        <f t="shared" si="1024"/>
        <v>0</v>
      </c>
      <c r="Z497" s="11"/>
      <c r="AA497" s="11"/>
      <c r="AB497" s="12"/>
      <c r="AC497" s="13"/>
      <c r="AD497" s="11"/>
      <c r="AE497" s="11"/>
      <c r="AF497" s="11"/>
      <c r="AG497" s="16"/>
      <c r="AH497" s="11"/>
      <c r="AI497" s="11"/>
      <c r="AJ497" s="8"/>
      <c r="AK497" s="9"/>
      <c r="AL497" s="17">
        <v>1</v>
      </c>
      <c r="AM497" s="18">
        <f t="shared" si="1028"/>
        <v>0</v>
      </c>
      <c r="AT497" s="11">
        <v>36903</v>
      </c>
      <c r="AU497" s="11">
        <v>0.0847</v>
      </c>
      <c r="AV497" s="12">
        <v>1.35</v>
      </c>
      <c r="AW497" s="13">
        <f t="shared" si="1029"/>
        <v>4219.673535</v>
      </c>
      <c r="AX497" s="11">
        <v>3</v>
      </c>
      <c r="AY497" s="11">
        <v>240</v>
      </c>
      <c r="AZ497" s="11">
        <v>2.33</v>
      </c>
      <c r="BA497" s="16">
        <f t="shared" si="1030"/>
        <v>3.97285714285714</v>
      </c>
      <c r="BB497" s="11">
        <v>0.93</v>
      </c>
      <c r="BC497" s="11">
        <v>1.85</v>
      </c>
      <c r="BD497" s="8">
        <f t="shared" si="1031"/>
        <v>2.7205</v>
      </c>
      <c r="BE497" s="9">
        <v>1.075</v>
      </c>
      <c r="BF497" s="17">
        <v>1.015</v>
      </c>
      <c r="BG497" s="18">
        <f t="shared" si="1032"/>
        <v>149288.478666716</v>
      </c>
      <c r="BN497" s="11">
        <v>38167</v>
      </c>
      <c r="BO497" s="11">
        <v>0.0847</v>
      </c>
      <c r="BP497" s="12">
        <v>1.35</v>
      </c>
      <c r="BQ497" s="13">
        <f t="shared" si="1033"/>
        <v>4364.205615</v>
      </c>
      <c r="BR497" s="11">
        <v>3</v>
      </c>
      <c r="BS497" s="11">
        <v>240</v>
      </c>
      <c r="BT497" s="11">
        <v>2.33</v>
      </c>
      <c r="BU497" s="16">
        <f t="shared" si="1034"/>
        <v>3.97285714285714</v>
      </c>
      <c r="BV497" s="11">
        <v>1</v>
      </c>
      <c r="BW497" s="11">
        <v>2.71</v>
      </c>
      <c r="BX497" s="8">
        <f t="shared" si="1035"/>
        <v>3.71</v>
      </c>
      <c r="BY497" s="9">
        <v>1.075</v>
      </c>
      <c r="BZ497" s="17">
        <v>1.015</v>
      </c>
      <c r="CA497" s="18">
        <f t="shared" si="1036"/>
        <v>210560.946143621</v>
      </c>
      <c r="CH497" s="11">
        <v>42781</v>
      </c>
      <c r="CI497" s="11">
        <v>0.0847</v>
      </c>
      <c r="CJ497" s="12">
        <v>1.35</v>
      </c>
      <c r="CK497" s="13">
        <f t="shared" si="1037"/>
        <v>4891.793445</v>
      </c>
      <c r="CL497" s="11">
        <v>3</v>
      </c>
      <c r="CM497" s="11">
        <v>240</v>
      </c>
      <c r="CN497" s="11">
        <v>2.33</v>
      </c>
      <c r="CO497" s="16">
        <f t="shared" si="1038"/>
        <v>3.97285714285714</v>
      </c>
      <c r="CP497" s="11">
        <v>0.93</v>
      </c>
      <c r="CQ497" s="11">
        <v>1.85</v>
      </c>
      <c r="CR497" s="8">
        <f t="shared" si="1039"/>
        <v>2.7205</v>
      </c>
      <c r="CS497" s="9">
        <v>1.075</v>
      </c>
      <c r="CT497" s="17">
        <v>1.085</v>
      </c>
      <c r="CU497" s="18">
        <f t="shared" si="1040"/>
        <v>185003.20278705</v>
      </c>
      <c r="DB497" s="11">
        <v>44045</v>
      </c>
      <c r="DC497" s="11">
        <v>0.0847</v>
      </c>
      <c r="DD497" s="12">
        <v>1.35</v>
      </c>
      <c r="DE497" s="13">
        <f t="shared" si="1041"/>
        <v>5036.325525</v>
      </c>
      <c r="DF497" s="11">
        <v>3</v>
      </c>
      <c r="DG497" s="11">
        <v>240</v>
      </c>
      <c r="DH497" s="11">
        <v>2.33</v>
      </c>
      <c r="DI497" s="16">
        <f t="shared" si="1042"/>
        <v>3.97285714285714</v>
      </c>
      <c r="DJ497" s="11">
        <v>1</v>
      </c>
      <c r="DK497" s="11">
        <v>2.71</v>
      </c>
      <c r="DL497" s="8">
        <f t="shared" si="1043"/>
        <v>3.71</v>
      </c>
      <c r="DM497" s="9">
        <v>1.075</v>
      </c>
      <c r="DN497" s="17">
        <v>1.085</v>
      </c>
      <c r="DO497" s="18">
        <f t="shared" si="1044"/>
        <v>259746.741913504</v>
      </c>
      <c r="DV497" s="11">
        <v>49923</v>
      </c>
      <c r="DW497" s="11">
        <v>0.09996</v>
      </c>
      <c r="DX497" s="12">
        <v>1.35</v>
      </c>
      <c r="DY497" s="13">
        <f t="shared" si="1045"/>
        <v>6736.909158</v>
      </c>
      <c r="DZ497" s="11">
        <v>3</v>
      </c>
      <c r="EA497" s="11">
        <v>240</v>
      </c>
      <c r="EB497" s="11">
        <v>2.42</v>
      </c>
      <c r="EC497" s="16">
        <f t="shared" si="1046"/>
        <v>4.06285714285714</v>
      </c>
      <c r="ED497" s="11">
        <v>1</v>
      </c>
      <c r="EE497" s="11">
        <v>3.51</v>
      </c>
      <c r="EF497" s="8">
        <f t="shared" si="1047"/>
        <v>4.51</v>
      </c>
      <c r="EG497" s="9">
        <v>1.075</v>
      </c>
      <c r="EH497" s="17">
        <v>1.2</v>
      </c>
      <c r="EI497" s="18">
        <f t="shared" si="1048"/>
        <v>477726.959227257</v>
      </c>
    </row>
    <row r="498" s="1" customFormat="1" customHeight="1" spans="6:139">
      <c r="F498" s="11"/>
      <c r="G498" s="11"/>
      <c r="H498" s="12"/>
      <c r="I498" s="13"/>
      <c r="J498" s="11"/>
      <c r="K498" s="11"/>
      <c r="L498" s="11"/>
      <c r="M498" s="16"/>
      <c r="N498" s="11"/>
      <c r="O498" s="11"/>
      <c r="P498" s="8"/>
      <c r="Q498" s="9"/>
      <c r="R498" s="17">
        <v>1</v>
      </c>
      <c r="S498" s="18">
        <f t="shared" si="1024"/>
        <v>0</v>
      </c>
      <c r="Z498" s="11"/>
      <c r="AA498" s="11"/>
      <c r="AB498" s="12"/>
      <c r="AC498" s="13"/>
      <c r="AD498" s="11"/>
      <c r="AE498" s="11"/>
      <c r="AF498" s="11"/>
      <c r="AG498" s="16"/>
      <c r="AH498" s="11"/>
      <c r="AI498" s="11"/>
      <c r="AJ498" s="8"/>
      <c r="AK498" s="9"/>
      <c r="AL498" s="17">
        <v>1</v>
      </c>
      <c r="AM498" s="18">
        <f t="shared" si="1028"/>
        <v>0</v>
      </c>
      <c r="AT498" s="11"/>
      <c r="AU498" s="11"/>
      <c r="AV498" s="12"/>
      <c r="AW498" s="13"/>
      <c r="AX498" s="11"/>
      <c r="AY498" s="11"/>
      <c r="AZ498" s="11"/>
      <c r="BA498" s="16"/>
      <c r="BB498" s="11"/>
      <c r="BC498" s="11"/>
      <c r="BD498" s="8"/>
      <c r="BE498" s="9"/>
      <c r="BF498" s="17">
        <v>1</v>
      </c>
      <c r="BG498" s="18">
        <f t="shared" si="1032"/>
        <v>0</v>
      </c>
      <c r="BN498" s="11"/>
      <c r="BO498" s="11"/>
      <c r="BP498" s="12"/>
      <c r="BQ498" s="13"/>
      <c r="BR498" s="11"/>
      <c r="BS498" s="11"/>
      <c r="BT498" s="11"/>
      <c r="BU498" s="16"/>
      <c r="BV498" s="11"/>
      <c r="BW498" s="11"/>
      <c r="BX498" s="8"/>
      <c r="BY498" s="9"/>
      <c r="BZ498" s="17">
        <v>1</v>
      </c>
      <c r="CA498" s="18">
        <f t="shared" si="1036"/>
        <v>0</v>
      </c>
      <c r="CH498" s="11">
        <v>42781</v>
      </c>
      <c r="CI498" s="11">
        <v>0.0847</v>
      </c>
      <c r="CJ498" s="12">
        <v>1.35</v>
      </c>
      <c r="CK498" s="13">
        <f t="shared" si="1037"/>
        <v>4891.793445</v>
      </c>
      <c r="CL498" s="11">
        <v>3</v>
      </c>
      <c r="CM498" s="11">
        <v>240</v>
      </c>
      <c r="CN498" s="11">
        <v>2.33</v>
      </c>
      <c r="CO498" s="16">
        <f t="shared" si="1038"/>
        <v>3.97285714285714</v>
      </c>
      <c r="CP498" s="11">
        <v>0.93</v>
      </c>
      <c r="CQ498" s="11">
        <v>1.85</v>
      </c>
      <c r="CR498" s="8">
        <f t="shared" si="1039"/>
        <v>2.7205</v>
      </c>
      <c r="CS498" s="9">
        <v>1.075</v>
      </c>
      <c r="CT498" s="17">
        <v>1.085</v>
      </c>
      <c r="CU498" s="18">
        <f t="shared" si="1040"/>
        <v>185003.20278705</v>
      </c>
      <c r="DB498" s="11">
        <v>44045</v>
      </c>
      <c r="DC498" s="11">
        <v>0.0847</v>
      </c>
      <c r="DD498" s="12">
        <v>1.35</v>
      </c>
      <c r="DE498" s="13">
        <f t="shared" si="1041"/>
        <v>5036.325525</v>
      </c>
      <c r="DF498" s="11">
        <v>3</v>
      </c>
      <c r="DG498" s="11">
        <v>240</v>
      </c>
      <c r="DH498" s="11">
        <v>2.33</v>
      </c>
      <c r="DI498" s="16">
        <f t="shared" si="1042"/>
        <v>3.97285714285714</v>
      </c>
      <c r="DJ498" s="11">
        <v>1</v>
      </c>
      <c r="DK498" s="11">
        <v>2.71</v>
      </c>
      <c r="DL498" s="8">
        <f t="shared" si="1043"/>
        <v>3.71</v>
      </c>
      <c r="DM498" s="9">
        <v>1.075</v>
      </c>
      <c r="DN498" s="17">
        <v>1.085</v>
      </c>
      <c r="DO498" s="18">
        <f t="shared" si="1044"/>
        <v>259746.741913504</v>
      </c>
      <c r="DV498" s="11">
        <v>49923</v>
      </c>
      <c r="DW498" s="11">
        <v>0.09996</v>
      </c>
      <c r="DX498" s="12">
        <v>1.35</v>
      </c>
      <c r="DY498" s="13">
        <f t="shared" si="1045"/>
        <v>6736.909158</v>
      </c>
      <c r="DZ498" s="11">
        <v>3</v>
      </c>
      <c r="EA498" s="11">
        <v>240</v>
      </c>
      <c r="EB498" s="11">
        <v>2.42</v>
      </c>
      <c r="EC498" s="16">
        <f t="shared" si="1046"/>
        <v>4.06285714285714</v>
      </c>
      <c r="ED498" s="11">
        <v>1</v>
      </c>
      <c r="EE498" s="11">
        <v>3.51</v>
      </c>
      <c r="EF498" s="8">
        <f t="shared" si="1047"/>
        <v>4.51</v>
      </c>
      <c r="EG498" s="9">
        <v>1.075</v>
      </c>
      <c r="EH498" s="17">
        <v>1.2</v>
      </c>
      <c r="EI498" s="18">
        <f t="shared" si="1048"/>
        <v>477726.959227257</v>
      </c>
    </row>
    <row r="499" s="1" customFormat="1" customHeight="1" spans="6:139">
      <c r="F499" s="39" t="s">
        <v>51</v>
      </c>
      <c r="G499" s="40"/>
      <c r="H499" s="40"/>
      <c r="I499" s="40"/>
      <c r="J499" s="40"/>
      <c r="K499" s="40"/>
      <c r="L499" s="40"/>
      <c r="M499" s="25">
        <f>SUM(S494:S498)</f>
        <v>495454.272080467</v>
      </c>
      <c r="N499" s="25"/>
      <c r="O499" s="25"/>
      <c r="P499" s="25"/>
      <c r="Q499" s="25"/>
      <c r="R499" s="25"/>
      <c r="S499" s="25"/>
      <c r="T499" s="1"/>
      <c r="U499" s="1"/>
      <c r="V499" s="1"/>
      <c r="W499" s="1"/>
      <c r="X499" s="1"/>
      <c r="Y499" s="1"/>
      <c r="Z499" s="39" t="s">
        <v>51</v>
      </c>
      <c r="AA499" s="40"/>
      <c r="AB499" s="40"/>
      <c r="AC499" s="40"/>
      <c r="AD499" s="40"/>
      <c r="AE499" s="40"/>
      <c r="AF499" s="40"/>
      <c r="AG499" s="25">
        <f>SUM(AM494:AM498)</f>
        <v>703315.347168357</v>
      </c>
      <c r="AH499" s="25"/>
      <c r="AI499" s="25"/>
      <c r="AJ499" s="25"/>
      <c r="AK499" s="25"/>
      <c r="AL499" s="25"/>
      <c r="AM499" s="25"/>
      <c r="AN499" s="1"/>
      <c r="AO499" s="1"/>
      <c r="AP499" s="1"/>
      <c r="AQ499" s="1"/>
      <c r="AR499" s="1"/>
      <c r="AS499" s="1"/>
      <c r="AT499" s="39" t="s">
        <v>51</v>
      </c>
      <c r="AU499" s="40"/>
      <c r="AV499" s="40"/>
      <c r="AW499" s="40"/>
      <c r="AX499" s="40"/>
      <c r="AY499" s="40"/>
      <c r="AZ499" s="40"/>
      <c r="BA499" s="25">
        <f>SUM(BG494:BG498)</f>
        <v>752392.83647599</v>
      </c>
      <c r="BB499" s="25"/>
      <c r="BC499" s="25"/>
      <c r="BD499" s="25"/>
      <c r="BE499" s="25"/>
      <c r="BF499" s="25"/>
      <c r="BG499" s="25"/>
      <c r="BH499" s="1"/>
      <c r="BI499" s="1"/>
      <c r="BJ499" s="1"/>
      <c r="BK499" s="1"/>
      <c r="BL499" s="1"/>
      <c r="BM499" s="1"/>
      <c r="BN499" s="39" t="s">
        <v>51</v>
      </c>
      <c r="BO499" s="40"/>
      <c r="BP499" s="40"/>
      <c r="BQ499" s="40"/>
      <c r="BR499" s="40"/>
      <c r="BS499" s="40"/>
      <c r="BT499" s="40"/>
      <c r="BU499" s="25">
        <f>SUM(CA494:CA498)</f>
        <v>1061197.41412696</v>
      </c>
      <c r="BV499" s="25"/>
      <c r="BW499" s="25"/>
      <c r="BX499" s="25"/>
      <c r="BY499" s="25"/>
      <c r="BZ499" s="25"/>
      <c r="CA499" s="25"/>
      <c r="CB499" s="1"/>
      <c r="CC499" s="1"/>
      <c r="CD499" s="1"/>
      <c r="CE499" s="1"/>
      <c r="CF499" s="1"/>
      <c r="CG499" s="1"/>
      <c r="CH499" s="39" t="s">
        <v>51</v>
      </c>
      <c r="CI499" s="40"/>
      <c r="CJ499" s="40"/>
      <c r="CK499" s="40"/>
      <c r="CL499" s="40"/>
      <c r="CM499" s="40"/>
      <c r="CN499" s="40"/>
      <c r="CO499" s="25">
        <f>SUM(CU494:CU498)</f>
        <v>1117393.20197005</v>
      </c>
      <c r="CP499" s="25"/>
      <c r="CQ499" s="25"/>
      <c r="CR499" s="25"/>
      <c r="CS499" s="25"/>
      <c r="CT499" s="25"/>
      <c r="CU499" s="25"/>
      <c r="CV499" s="1"/>
      <c r="CW499" s="1"/>
      <c r="CX499" s="1"/>
      <c r="CY499" s="1"/>
      <c r="CZ499" s="1"/>
      <c r="DA499" s="1"/>
      <c r="DB499" s="39" t="s">
        <v>51</v>
      </c>
      <c r="DC499" s="40"/>
      <c r="DD499" s="40"/>
      <c r="DE499" s="40"/>
      <c r="DF499" s="40"/>
      <c r="DG499" s="40"/>
      <c r="DH499" s="40"/>
      <c r="DI499" s="25">
        <f>SUM(DO494:DO498)</f>
        <v>1568833.61625962</v>
      </c>
      <c r="DJ499" s="25"/>
      <c r="DK499" s="25"/>
      <c r="DL499" s="25"/>
      <c r="DM499" s="25"/>
      <c r="DN499" s="25"/>
      <c r="DO499" s="25"/>
      <c r="DP499" s="1"/>
      <c r="DQ499" s="1"/>
      <c r="DR499" s="1"/>
      <c r="DS499" s="1"/>
      <c r="DT499" s="1"/>
      <c r="DU499" s="1"/>
      <c r="DV499" s="39" t="s">
        <v>51</v>
      </c>
      <c r="DW499" s="40"/>
      <c r="DX499" s="40"/>
      <c r="DY499" s="40"/>
      <c r="DZ499" s="40"/>
      <c r="EA499" s="40"/>
      <c r="EB499" s="40"/>
      <c r="EC499" s="25">
        <f>SUM(EI494:EI498)</f>
        <v>2880305.50449357</v>
      </c>
      <c r="ED499" s="25"/>
      <c r="EE499" s="25"/>
      <c r="EF499" s="25"/>
      <c r="EG499" s="25"/>
      <c r="EH499" s="25"/>
      <c r="EI499" s="25"/>
    </row>
    <row r="500" s="1" customFormat="1" customHeight="1" spans="6:139">
      <c r="F500" s="40"/>
      <c r="G500" s="40"/>
      <c r="H500" s="40"/>
      <c r="I500" s="40"/>
      <c r="J500" s="40"/>
      <c r="K500" s="40"/>
      <c r="L500" s="40"/>
      <c r="M500" s="25"/>
      <c r="N500" s="25"/>
      <c r="O500" s="25"/>
      <c r="P500" s="25"/>
      <c r="Q500" s="25"/>
      <c r="R500" s="25"/>
      <c r="S500" s="25"/>
      <c r="T500" s="1"/>
      <c r="U500" s="1"/>
      <c r="V500" s="1"/>
      <c r="W500" s="1"/>
      <c r="X500" s="1"/>
      <c r="Y500" s="1"/>
      <c r="Z500" s="40"/>
      <c r="AA500" s="40"/>
      <c r="AB500" s="40"/>
      <c r="AC500" s="40"/>
      <c r="AD500" s="40"/>
      <c r="AE500" s="40"/>
      <c r="AF500" s="40"/>
      <c r="AG500" s="25"/>
      <c r="AH500" s="25"/>
      <c r="AI500" s="25"/>
      <c r="AJ500" s="25"/>
      <c r="AK500" s="25"/>
      <c r="AL500" s="25"/>
      <c r="AM500" s="25"/>
      <c r="AN500" s="1"/>
      <c r="AO500" s="1"/>
      <c r="AP500" s="1"/>
      <c r="AQ500" s="1"/>
      <c r="AR500" s="1"/>
      <c r="AS500" s="1"/>
      <c r="AT500" s="40"/>
      <c r="AU500" s="40"/>
      <c r="AV500" s="40"/>
      <c r="AW500" s="40"/>
      <c r="AX500" s="40"/>
      <c r="AY500" s="40"/>
      <c r="AZ500" s="40"/>
      <c r="BA500" s="25"/>
      <c r="BB500" s="25"/>
      <c r="BC500" s="25"/>
      <c r="BD500" s="25"/>
      <c r="BE500" s="25"/>
      <c r="BF500" s="25"/>
      <c r="BG500" s="25"/>
      <c r="BH500" s="1"/>
      <c r="BI500" s="1"/>
      <c r="BJ500" s="1"/>
      <c r="BK500" s="1"/>
      <c r="BL500" s="1"/>
      <c r="BM500" s="1"/>
      <c r="BN500" s="40"/>
      <c r="BO500" s="40"/>
      <c r="BP500" s="40"/>
      <c r="BQ500" s="40"/>
      <c r="BR500" s="40"/>
      <c r="BS500" s="40"/>
      <c r="BT500" s="40"/>
      <c r="BU500" s="25"/>
      <c r="BV500" s="25"/>
      <c r="BW500" s="25"/>
      <c r="BX500" s="25"/>
      <c r="BY500" s="25"/>
      <c r="BZ500" s="25"/>
      <c r="CA500" s="25"/>
      <c r="CB500" s="1"/>
      <c r="CC500" s="1"/>
      <c r="CD500" s="1"/>
      <c r="CE500" s="1"/>
      <c r="CF500" s="1"/>
      <c r="CG500" s="1"/>
      <c r="CH500" s="40"/>
      <c r="CI500" s="40"/>
      <c r="CJ500" s="40"/>
      <c r="CK500" s="40"/>
      <c r="CL500" s="40"/>
      <c r="CM500" s="40"/>
      <c r="CN500" s="40"/>
      <c r="CO500" s="25"/>
      <c r="CP500" s="25"/>
      <c r="CQ500" s="25"/>
      <c r="CR500" s="25"/>
      <c r="CS500" s="25"/>
      <c r="CT500" s="25"/>
      <c r="CU500" s="25"/>
      <c r="CV500" s="1"/>
      <c r="CW500" s="1"/>
      <c r="CX500" s="1"/>
      <c r="CY500" s="1"/>
      <c r="CZ500" s="1"/>
      <c r="DA500" s="1"/>
      <c r="DB500" s="40"/>
      <c r="DC500" s="40"/>
      <c r="DD500" s="40"/>
      <c r="DE500" s="40"/>
      <c r="DF500" s="40"/>
      <c r="DG500" s="40"/>
      <c r="DH500" s="40"/>
      <c r="DI500" s="25"/>
      <c r="DJ500" s="25"/>
      <c r="DK500" s="25"/>
      <c r="DL500" s="25"/>
      <c r="DM500" s="25"/>
      <c r="DN500" s="25"/>
      <c r="DO500" s="25"/>
      <c r="DP500" s="1"/>
      <c r="DQ500" s="1"/>
      <c r="DR500" s="1"/>
      <c r="DS500" s="1"/>
      <c r="DT500" s="1"/>
      <c r="DU500" s="1"/>
      <c r="DV500" s="40"/>
      <c r="DW500" s="40"/>
      <c r="DX500" s="40"/>
      <c r="DY500" s="40"/>
      <c r="DZ500" s="40"/>
      <c r="EA500" s="40"/>
      <c r="EB500" s="40"/>
      <c r="EC500" s="25"/>
      <c r="ED500" s="25"/>
      <c r="EE500" s="25"/>
      <c r="EF500" s="25"/>
      <c r="EG500" s="25"/>
      <c r="EH500" s="25"/>
      <c r="EI500" s="25"/>
    </row>
    <row r="501" s="1" customFormat="1" customHeight="1" spans="6:139">
      <c r="F501" s="35" t="s">
        <v>30</v>
      </c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1"/>
      <c r="S501" s="1"/>
      <c r="T501" s="1"/>
      <c r="U501" s="1"/>
      <c r="V501" s="1"/>
      <c r="W501" s="1"/>
      <c r="X501" s="1"/>
      <c r="Y501" s="1"/>
      <c r="Z501" s="35" t="s">
        <v>30</v>
      </c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1"/>
      <c r="AM501" s="1"/>
      <c r="AN501" s="1"/>
      <c r="AO501" s="1"/>
      <c r="AP501" s="1"/>
      <c r="AQ501" s="1"/>
      <c r="AR501" s="1"/>
      <c r="AS501" s="1"/>
      <c r="AT501" s="35" t="s">
        <v>30</v>
      </c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1"/>
      <c r="BG501" s="1"/>
      <c r="BH501" s="1"/>
      <c r="BI501" s="1"/>
      <c r="BJ501" s="1"/>
      <c r="BK501" s="1"/>
      <c r="BL501" s="1"/>
      <c r="BM501" s="1"/>
      <c r="BN501" s="35" t="s">
        <v>30</v>
      </c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1"/>
      <c r="CA501" s="1"/>
      <c r="CB501" s="1"/>
      <c r="CC501" s="1"/>
      <c r="CD501" s="1"/>
      <c r="CE501" s="1"/>
      <c r="CF501" s="1"/>
      <c r="CG501" s="1"/>
      <c r="CH501" s="35" t="s">
        <v>30</v>
      </c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1"/>
      <c r="CU501" s="1"/>
      <c r="CV501" s="1"/>
      <c r="CW501" s="1"/>
      <c r="CX501" s="1"/>
      <c r="CY501" s="1"/>
      <c r="CZ501" s="1"/>
      <c r="DA501" s="1"/>
      <c r="DB501" s="35" t="s">
        <v>30</v>
      </c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1"/>
      <c r="DO501" s="1"/>
      <c r="DP501" s="1"/>
      <c r="DQ501" s="1"/>
      <c r="DR501" s="1"/>
      <c r="DS501" s="1"/>
      <c r="DT501" s="1"/>
      <c r="DU501" s="1"/>
      <c r="DV501" s="35" t="s">
        <v>30</v>
      </c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</row>
    <row r="502" s="1" customFormat="1" customHeight="1" spans="6:139">
      <c r="F502" s="13" t="s">
        <v>8</v>
      </c>
      <c r="G502" s="13"/>
      <c r="H502" s="13"/>
      <c r="I502" s="13"/>
      <c r="J502" s="13"/>
      <c r="K502" s="8" t="s">
        <v>53</v>
      </c>
      <c r="L502" s="8"/>
      <c r="M502" s="8"/>
      <c r="N502" s="8"/>
      <c r="O502" s="9" t="s">
        <v>38</v>
      </c>
      <c r="P502" s="9"/>
      <c r="Q502" s="41" t="s">
        <v>13</v>
      </c>
      <c r="Z502" s="13" t="s">
        <v>8</v>
      </c>
      <c r="AA502" s="13"/>
      <c r="AB502" s="13"/>
      <c r="AC502" s="13"/>
      <c r="AD502" s="13"/>
      <c r="AE502" s="8" t="s">
        <v>53</v>
      </c>
      <c r="AF502" s="8"/>
      <c r="AG502" s="8"/>
      <c r="AH502" s="8"/>
      <c r="AI502" s="9" t="s">
        <v>38</v>
      </c>
      <c r="AJ502" s="9"/>
      <c r="AK502" s="41" t="s">
        <v>13</v>
      </c>
      <c r="AT502" s="13" t="s">
        <v>8</v>
      </c>
      <c r="AU502" s="13"/>
      <c r="AV502" s="13"/>
      <c r="AW502" s="13"/>
      <c r="AX502" s="13"/>
      <c r="AY502" s="8" t="s">
        <v>53</v>
      </c>
      <c r="AZ502" s="8"/>
      <c r="BA502" s="8"/>
      <c r="BB502" s="8"/>
      <c r="BC502" s="9" t="s">
        <v>38</v>
      </c>
      <c r="BD502" s="9"/>
      <c r="BE502" s="41" t="s">
        <v>13</v>
      </c>
      <c r="BN502" s="13" t="s">
        <v>8</v>
      </c>
      <c r="BO502" s="13"/>
      <c r="BP502" s="13"/>
      <c r="BQ502" s="13"/>
      <c r="BR502" s="13"/>
      <c r="BS502" s="8" t="s">
        <v>53</v>
      </c>
      <c r="BT502" s="8"/>
      <c r="BU502" s="8"/>
      <c r="BV502" s="8"/>
      <c r="BW502" s="9" t="s">
        <v>38</v>
      </c>
      <c r="BX502" s="9"/>
      <c r="BY502" s="41" t="s">
        <v>13</v>
      </c>
      <c r="CH502" s="13" t="s">
        <v>8</v>
      </c>
      <c r="CI502" s="13"/>
      <c r="CJ502" s="13"/>
      <c r="CK502" s="13"/>
      <c r="CL502" s="13"/>
      <c r="CM502" s="8" t="s">
        <v>53</v>
      </c>
      <c r="CN502" s="8"/>
      <c r="CO502" s="8"/>
      <c r="CP502" s="8"/>
      <c r="CQ502" s="9" t="s">
        <v>38</v>
      </c>
      <c r="CR502" s="9"/>
      <c r="CS502" s="41" t="s">
        <v>13</v>
      </c>
      <c r="DB502" s="13" t="s">
        <v>8</v>
      </c>
      <c r="DC502" s="13"/>
      <c r="DD502" s="13"/>
      <c r="DE502" s="13"/>
      <c r="DF502" s="13"/>
      <c r="DG502" s="8" t="s">
        <v>53</v>
      </c>
      <c r="DH502" s="8"/>
      <c r="DI502" s="8"/>
      <c r="DJ502" s="8"/>
      <c r="DK502" s="9" t="s">
        <v>38</v>
      </c>
      <c r="DL502" s="9"/>
      <c r="DM502" s="41" t="s">
        <v>13</v>
      </c>
      <c r="DV502" s="13" t="s">
        <v>8</v>
      </c>
      <c r="DW502" s="13"/>
      <c r="DX502" s="13"/>
      <c r="DY502" s="13"/>
      <c r="DZ502" s="13"/>
      <c r="EA502" s="8" t="s">
        <v>53</v>
      </c>
      <c r="EB502" s="8"/>
      <c r="EC502" s="8"/>
      <c r="ED502" s="8"/>
      <c r="EE502" s="9" t="s">
        <v>38</v>
      </c>
      <c r="EF502" s="9"/>
      <c r="EG502" s="41" t="s">
        <v>13</v>
      </c>
    </row>
    <row r="503" s="1" customFormat="1" customHeight="1" spans="6:139">
      <c r="F503" s="13" t="s">
        <v>54</v>
      </c>
      <c r="G503" s="13" t="s">
        <v>55</v>
      </c>
      <c r="H503" s="13" t="s">
        <v>56</v>
      </c>
      <c r="I503" s="13" t="s">
        <v>57</v>
      </c>
      <c r="J503" s="13" t="s">
        <v>8</v>
      </c>
      <c r="K503" s="8" t="s">
        <v>58</v>
      </c>
      <c r="L503" s="8" t="s">
        <v>26</v>
      </c>
      <c r="M503" s="8" t="s">
        <v>27</v>
      </c>
      <c r="N503" s="42" t="s">
        <v>28</v>
      </c>
      <c r="O503" s="9" t="s">
        <v>59</v>
      </c>
      <c r="P503" s="9" t="s">
        <v>60</v>
      </c>
      <c r="Q503" s="41"/>
      <c r="R503" s="1"/>
      <c r="S503" s="1"/>
      <c r="T503" s="1"/>
      <c r="U503" s="1"/>
      <c r="V503" s="1"/>
      <c r="W503" s="1"/>
      <c r="X503" s="1"/>
      <c r="Y503" s="1"/>
      <c r="Z503" s="13" t="s">
        <v>54</v>
      </c>
      <c r="AA503" s="13" t="s">
        <v>55</v>
      </c>
      <c r="AB503" s="13" t="s">
        <v>56</v>
      </c>
      <c r="AC503" s="13" t="s">
        <v>57</v>
      </c>
      <c r="AD503" s="13" t="s">
        <v>8</v>
      </c>
      <c r="AE503" s="8" t="s">
        <v>58</v>
      </c>
      <c r="AF503" s="8" t="s">
        <v>26</v>
      </c>
      <c r="AG503" s="8" t="s">
        <v>27</v>
      </c>
      <c r="AH503" s="42" t="s">
        <v>28</v>
      </c>
      <c r="AI503" s="9" t="s">
        <v>59</v>
      </c>
      <c r="AJ503" s="9" t="s">
        <v>60</v>
      </c>
      <c r="AK503" s="41"/>
      <c r="AL503" s="1"/>
      <c r="AM503" s="1"/>
      <c r="AN503" s="1"/>
      <c r="AO503" s="1"/>
      <c r="AP503" s="1"/>
      <c r="AQ503" s="1"/>
      <c r="AR503" s="1"/>
      <c r="AS503" s="1"/>
      <c r="AT503" s="13" t="s">
        <v>54</v>
      </c>
      <c r="AU503" s="13" t="s">
        <v>55</v>
      </c>
      <c r="AV503" s="13" t="s">
        <v>56</v>
      </c>
      <c r="AW503" s="13" t="s">
        <v>57</v>
      </c>
      <c r="AX503" s="13" t="s">
        <v>8</v>
      </c>
      <c r="AY503" s="8" t="s">
        <v>58</v>
      </c>
      <c r="AZ503" s="8" t="s">
        <v>26</v>
      </c>
      <c r="BA503" s="8" t="s">
        <v>27</v>
      </c>
      <c r="BB503" s="42" t="s">
        <v>28</v>
      </c>
      <c r="BC503" s="9" t="s">
        <v>59</v>
      </c>
      <c r="BD503" s="9" t="s">
        <v>60</v>
      </c>
      <c r="BE503" s="41"/>
      <c r="BF503" s="1"/>
      <c r="BG503" s="1"/>
      <c r="BH503" s="1"/>
      <c r="BI503" s="1"/>
      <c r="BJ503" s="1"/>
      <c r="BK503" s="1"/>
      <c r="BL503" s="1"/>
      <c r="BM503" s="1"/>
      <c r="BN503" s="13" t="s">
        <v>54</v>
      </c>
      <c r="BO503" s="13" t="s">
        <v>55</v>
      </c>
      <c r="BP503" s="13" t="s">
        <v>56</v>
      </c>
      <c r="BQ503" s="13" t="s">
        <v>57</v>
      </c>
      <c r="BR503" s="13" t="s">
        <v>8</v>
      </c>
      <c r="BS503" s="8" t="s">
        <v>58</v>
      </c>
      <c r="BT503" s="8" t="s">
        <v>26</v>
      </c>
      <c r="BU503" s="8" t="s">
        <v>27</v>
      </c>
      <c r="BV503" s="42" t="s">
        <v>28</v>
      </c>
      <c r="BW503" s="9" t="s">
        <v>59</v>
      </c>
      <c r="BX503" s="9" t="s">
        <v>60</v>
      </c>
      <c r="BY503" s="41"/>
      <c r="BZ503" s="1"/>
      <c r="CA503" s="1"/>
      <c r="CB503" s="1"/>
      <c r="CC503" s="1"/>
      <c r="CD503" s="1"/>
      <c r="CE503" s="1"/>
      <c r="CF503" s="1"/>
      <c r="CG503" s="1"/>
      <c r="CH503" s="13" t="s">
        <v>54</v>
      </c>
      <c r="CI503" s="13" t="s">
        <v>55</v>
      </c>
      <c r="CJ503" s="13" t="s">
        <v>56</v>
      </c>
      <c r="CK503" s="13" t="s">
        <v>57</v>
      </c>
      <c r="CL503" s="13" t="s">
        <v>8</v>
      </c>
      <c r="CM503" s="8" t="s">
        <v>58</v>
      </c>
      <c r="CN503" s="8" t="s">
        <v>26</v>
      </c>
      <c r="CO503" s="8" t="s">
        <v>27</v>
      </c>
      <c r="CP503" s="42" t="s">
        <v>28</v>
      </c>
      <c r="CQ503" s="9" t="s">
        <v>59</v>
      </c>
      <c r="CR503" s="9" t="s">
        <v>60</v>
      </c>
      <c r="CS503" s="41"/>
      <c r="CT503" s="1"/>
      <c r="CU503" s="1"/>
      <c r="CV503" s="1"/>
      <c r="CW503" s="1"/>
      <c r="CX503" s="1"/>
      <c r="CY503" s="1"/>
      <c r="CZ503" s="1"/>
      <c r="DA503" s="1"/>
      <c r="DB503" s="13" t="s">
        <v>54</v>
      </c>
      <c r="DC503" s="13" t="s">
        <v>55</v>
      </c>
      <c r="DD503" s="13" t="s">
        <v>56</v>
      </c>
      <c r="DE503" s="13" t="s">
        <v>57</v>
      </c>
      <c r="DF503" s="13" t="s">
        <v>8</v>
      </c>
      <c r="DG503" s="8" t="s">
        <v>58</v>
      </c>
      <c r="DH503" s="8" t="s">
        <v>26</v>
      </c>
      <c r="DI503" s="8" t="s">
        <v>27</v>
      </c>
      <c r="DJ503" s="42" t="s">
        <v>28</v>
      </c>
      <c r="DK503" s="9" t="s">
        <v>59</v>
      </c>
      <c r="DL503" s="9" t="s">
        <v>60</v>
      </c>
      <c r="DM503" s="41"/>
      <c r="DN503" s="1"/>
      <c r="DO503" s="1"/>
      <c r="DP503" s="1"/>
      <c r="DQ503" s="1"/>
      <c r="DR503" s="1"/>
      <c r="DS503" s="1"/>
      <c r="DT503" s="1"/>
      <c r="DU503" s="1"/>
      <c r="DV503" s="13" t="s">
        <v>54</v>
      </c>
      <c r="DW503" s="13" t="s">
        <v>55</v>
      </c>
      <c r="DX503" s="13" t="s">
        <v>56</v>
      </c>
      <c r="DY503" s="13" t="s">
        <v>57</v>
      </c>
      <c r="DZ503" s="13" t="s">
        <v>8</v>
      </c>
      <c r="EA503" s="8" t="s">
        <v>58</v>
      </c>
      <c r="EB503" s="8" t="s">
        <v>26</v>
      </c>
      <c r="EC503" s="8" t="s">
        <v>27</v>
      </c>
      <c r="ED503" s="42" t="s">
        <v>28</v>
      </c>
      <c r="EE503" s="9" t="s">
        <v>59</v>
      </c>
      <c r="EF503" s="9" t="s">
        <v>60</v>
      </c>
      <c r="EG503" s="41"/>
    </row>
    <row r="504" s="1" customFormat="1" customHeight="1" spans="6:139">
      <c r="F504" s="11">
        <v>2465</v>
      </c>
      <c r="G504" s="12">
        <v>1.05</v>
      </c>
      <c r="H504" s="11">
        <v>1</v>
      </c>
      <c r="I504" s="11">
        <v>0</v>
      </c>
      <c r="J504" s="13">
        <f t="shared" ref="J504:J518" si="1049">F504*G504*H504+I504</f>
        <v>2588.25</v>
      </c>
      <c r="K504" s="11">
        <v>1</v>
      </c>
      <c r="L504" s="11">
        <v>0.98</v>
      </c>
      <c r="M504" s="11">
        <v>2.3</v>
      </c>
      <c r="N504" s="42">
        <f t="shared" ref="N504:N518" si="1050">L504*M504+1</f>
        <v>3.254</v>
      </c>
      <c r="O504" s="11">
        <v>1.275</v>
      </c>
      <c r="P504" s="9">
        <v>0.5</v>
      </c>
      <c r="Q504" s="43">
        <f t="shared" ref="Q504:Q518" si="1051">J504*K504*N504*O504*P504</f>
        <v>5369.13050625</v>
      </c>
      <c r="Z504" s="11">
        <v>2465</v>
      </c>
      <c r="AA504" s="12">
        <v>1.05</v>
      </c>
      <c r="AB504" s="11">
        <v>1</v>
      </c>
      <c r="AC504" s="11">
        <v>0</v>
      </c>
      <c r="AD504" s="13">
        <f t="shared" ref="AD504:AD518" si="1052">Z504*AA504*AB504+AC504</f>
        <v>2588.25</v>
      </c>
      <c r="AE504" s="11">
        <v>1</v>
      </c>
      <c r="AF504" s="11">
        <v>0.98</v>
      </c>
      <c r="AG504" s="11">
        <v>2.3</v>
      </c>
      <c r="AH504" s="42">
        <f t="shared" ref="AH504:AH518" si="1053">AF504*AG504+1</f>
        <v>3.254</v>
      </c>
      <c r="AI504" s="11">
        <v>1.275</v>
      </c>
      <c r="AJ504" s="9">
        <v>0.5</v>
      </c>
      <c r="AK504" s="43">
        <f t="shared" ref="AK504:AK518" si="1054">AD504*AE504*AH504*AI504*AJ504</f>
        <v>5369.13050625</v>
      </c>
      <c r="AT504" s="11">
        <v>2465</v>
      </c>
      <c r="AU504" s="12">
        <v>1.05</v>
      </c>
      <c r="AV504" s="11">
        <v>1</v>
      </c>
      <c r="AW504" s="11">
        <v>0</v>
      </c>
      <c r="AX504" s="13">
        <f t="shared" ref="AX504:AX518" si="1055">AT504*AU504*AV504+AW504</f>
        <v>2588.25</v>
      </c>
      <c r="AY504" s="11">
        <v>1</v>
      </c>
      <c r="AZ504" s="11">
        <v>0.98</v>
      </c>
      <c r="BA504" s="11">
        <v>2.3</v>
      </c>
      <c r="BB504" s="42">
        <f t="shared" ref="BB504:BB518" si="1056">AZ504*BA504+1</f>
        <v>3.254</v>
      </c>
      <c r="BC504" s="11">
        <v>1.275</v>
      </c>
      <c r="BD504" s="9">
        <v>0.5</v>
      </c>
      <c r="BE504" s="43">
        <f t="shared" ref="BE504:BE518" si="1057">AX504*AY504*BB504*BC504*BD504</f>
        <v>5369.13050625</v>
      </c>
      <c r="BN504" s="11">
        <v>2465</v>
      </c>
      <c r="BO504" s="12">
        <v>1.05</v>
      </c>
      <c r="BP504" s="11">
        <v>1</v>
      </c>
      <c r="BQ504" s="11">
        <v>0</v>
      </c>
      <c r="BR504" s="13">
        <f t="shared" ref="BR504:BR518" si="1058">BN504*BO504*BP504+BQ504</f>
        <v>2588.25</v>
      </c>
      <c r="BS504" s="11">
        <v>1</v>
      </c>
      <c r="BT504" s="11">
        <v>0.98</v>
      </c>
      <c r="BU504" s="11">
        <v>2.3</v>
      </c>
      <c r="BV504" s="42">
        <f t="shared" ref="BV504:BV518" si="1059">BT504*BU504+1</f>
        <v>3.254</v>
      </c>
      <c r="BW504" s="11">
        <v>1.275</v>
      </c>
      <c r="BX504" s="9">
        <v>0.5</v>
      </c>
      <c r="BY504" s="43">
        <f t="shared" ref="BY504:BY518" si="1060">BR504*BS504*BV504*BW504*BX504</f>
        <v>5369.13050625</v>
      </c>
      <c r="CH504" s="11">
        <f t="shared" ref="CH504:CH518" si="1061">2465+428</f>
        <v>2893</v>
      </c>
      <c r="CI504" s="12">
        <v>1.05</v>
      </c>
      <c r="CJ504" s="11">
        <v>1</v>
      </c>
      <c r="CK504" s="11">
        <v>0</v>
      </c>
      <c r="CL504" s="13">
        <f t="shared" ref="CL504:CL518" si="1062">CH504*CI504*CJ504+CK504</f>
        <v>3037.65</v>
      </c>
      <c r="CM504" s="11">
        <v>1</v>
      </c>
      <c r="CN504" s="11">
        <v>0.98</v>
      </c>
      <c r="CO504" s="11">
        <v>2.3</v>
      </c>
      <c r="CP504" s="42">
        <f t="shared" ref="CP504:CP518" si="1063">CN504*CO504+1</f>
        <v>3.254</v>
      </c>
      <c r="CQ504" s="11">
        <v>1.275</v>
      </c>
      <c r="CR504" s="9">
        <v>0.5</v>
      </c>
      <c r="CS504" s="43">
        <f t="shared" ref="CS504:CS518" si="1064">CL504*CM504*CP504*CQ504*CR504</f>
        <v>6301.37710125</v>
      </c>
      <c r="DB504" s="11">
        <f t="shared" ref="DB504:DB518" si="1065">2465+440</f>
        <v>2905</v>
      </c>
      <c r="DC504" s="12">
        <v>1.05</v>
      </c>
      <c r="DD504" s="11">
        <v>1</v>
      </c>
      <c r="DE504" s="11">
        <v>0</v>
      </c>
      <c r="DF504" s="13">
        <f t="shared" ref="DF504:DF518" si="1066">DB504*DC504*DD504+DE504</f>
        <v>3050.25</v>
      </c>
      <c r="DG504" s="11">
        <v>1</v>
      </c>
      <c r="DH504" s="11">
        <v>0.98</v>
      </c>
      <c r="DI504" s="11">
        <v>2.3</v>
      </c>
      <c r="DJ504" s="42">
        <f t="shared" ref="DJ504:DJ518" si="1067">DH504*DI504+1</f>
        <v>3.254</v>
      </c>
      <c r="DK504" s="11">
        <v>1.275</v>
      </c>
      <c r="DL504" s="9">
        <v>0.5</v>
      </c>
      <c r="DM504" s="43">
        <f t="shared" ref="DM504:DM518" si="1068">DF504*DG504*DJ504*DK504*DL504</f>
        <v>6327.51485625</v>
      </c>
      <c r="DV504" s="11">
        <f t="shared" ref="DV504:DV518" si="1069">2465+499</f>
        <v>2964</v>
      </c>
      <c r="DW504" s="12">
        <v>1.05</v>
      </c>
      <c r="DX504" s="11">
        <v>1</v>
      </c>
      <c r="DY504" s="11">
        <v>0</v>
      </c>
      <c r="DZ504" s="13">
        <f t="shared" ref="DZ504:DZ518" si="1070">DV504*DW504*DX504+DY504</f>
        <v>3112.2</v>
      </c>
      <c r="EA504" s="11">
        <v>1</v>
      </c>
      <c r="EB504" s="11">
        <v>0.98</v>
      </c>
      <c r="EC504" s="11">
        <v>3.1</v>
      </c>
      <c r="ED504" s="42">
        <f t="shared" ref="ED504:ED518" si="1071">EB504*EC504+1</f>
        <v>4.038</v>
      </c>
      <c r="EE504" s="11">
        <v>1.275</v>
      </c>
      <c r="EF504" s="9">
        <v>0.5</v>
      </c>
      <c r="EG504" s="43">
        <f t="shared" ref="EG504:EG518" si="1072">DZ504*EA504*ED504*EE504*EF504</f>
        <v>8011.503045</v>
      </c>
    </row>
    <row r="505" s="1" customFormat="1" customHeight="1" spans="6:139">
      <c r="F505" s="11">
        <v>2465</v>
      </c>
      <c r="G505" s="12">
        <v>1.06</v>
      </c>
      <c r="H505" s="11">
        <v>1</v>
      </c>
      <c r="I505" s="11">
        <v>0</v>
      </c>
      <c r="J505" s="13">
        <f t="shared" si="1049"/>
        <v>2612.9</v>
      </c>
      <c r="K505" s="11">
        <v>1</v>
      </c>
      <c r="L505" s="11">
        <v>0.98</v>
      </c>
      <c r="M505" s="11">
        <v>2.3</v>
      </c>
      <c r="N505" s="42">
        <f t="shared" si="1050"/>
        <v>3.254</v>
      </c>
      <c r="O505" s="11">
        <v>1.275</v>
      </c>
      <c r="P505" s="9">
        <v>0.5</v>
      </c>
      <c r="Q505" s="43">
        <f t="shared" si="1051"/>
        <v>5420.2650825</v>
      </c>
      <c r="Z505" s="11">
        <v>2465</v>
      </c>
      <c r="AA505" s="12">
        <v>1.06</v>
      </c>
      <c r="AB505" s="11">
        <v>1</v>
      </c>
      <c r="AC505" s="11">
        <v>0</v>
      </c>
      <c r="AD505" s="13">
        <f t="shared" si="1052"/>
        <v>2612.9</v>
      </c>
      <c r="AE505" s="11">
        <v>1</v>
      </c>
      <c r="AF505" s="11">
        <v>0.98</v>
      </c>
      <c r="AG505" s="11">
        <v>2.3</v>
      </c>
      <c r="AH505" s="42">
        <f t="shared" si="1053"/>
        <v>3.254</v>
      </c>
      <c r="AI505" s="11">
        <v>1.275</v>
      </c>
      <c r="AJ505" s="9">
        <v>0.5</v>
      </c>
      <c r="AK505" s="43">
        <f t="shared" si="1054"/>
        <v>5420.2650825</v>
      </c>
      <c r="AT505" s="11">
        <v>2465</v>
      </c>
      <c r="AU505" s="12">
        <v>1.06</v>
      </c>
      <c r="AV505" s="11">
        <v>1</v>
      </c>
      <c r="AW505" s="11">
        <v>0</v>
      </c>
      <c r="AX505" s="13">
        <f t="shared" si="1055"/>
        <v>2612.9</v>
      </c>
      <c r="AY505" s="11">
        <v>1</v>
      </c>
      <c r="AZ505" s="11">
        <v>0.98</v>
      </c>
      <c r="BA505" s="11">
        <v>2.3</v>
      </c>
      <c r="BB505" s="42">
        <f t="shared" si="1056"/>
        <v>3.254</v>
      </c>
      <c r="BC505" s="11">
        <v>1.275</v>
      </c>
      <c r="BD505" s="9">
        <v>0.5</v>
      </c>
      <c r="BE505" s="43">
        <f t="shared" si="1057"/>
        <v>5420.2650825</v>
      </c>
      <c r="BN505" s="11">
        <v>2465</v>
      </c>
      <c r="BO505" s="12">
        <v>1.06</v>
      </c>
      <c r="BP505" s="11">
        <v>1</v>
      </c>
      <c r="BQ505" s="11">
        <v>0</v>
      </c>
      <c r="BR505" s="13">
        <f t="shared" si="1058"/>
        <v>2612.9</v>
      </c>
      <c r="BS505" s="11">
        <v>1</v>
      </c>
      <c r="BT505" s="11">
        <v>0.98</v>
      </c>
      <c r="BU505" s="11">
        <v>2.3</v>
      </c>
      <c r="BV505" s="42">
        <f t="shared" si="1059"/>
        <v>3.254</v>
      </c>
      <c r="BW505" s="11">
        <v>1.275</v>
      </c>
      <c r="BX505" s="9">
        <v>0.5</v>
      </c>
      <c r="BY505" s="43">
        <f t="shared" si="1060"/>
        <v>5420.2650825</v>
      </c>
      <c r="CH505" s="11">
        <f t="shared" si="1061"/>
        <v>2893</v>
      </c>
      <c r="CI505" s="12">
        <v>1.06</v>
      </c>
      <c r="CJ505" s="11">
        <v>1</v>
      </c>
      <c r="CK505" s="11">
        <v>0</v>
      </c>
      <c r="CL505" s="13">
        <f t="shared" si="1062"/>
        <v>3066.58</v>
      </c>
      <c r="CM505" s="11">
        <v>1</v>
      </c>
      <c r="CN505" s="11">
        <v>0.98</v>
      </c>
      <c r="CO505" s="11">
        <v>2.3</v>
      </c>
      <c r="CP505" s="42">
        <f t="shared" si="1063"/>
        <v>3.254</v>
      </c>
      <c r="CQ505" s="11">
        <v>1.275</v>
      </c>
      <c r="CR505" s="9">
        <v>0.5</v>
      </c>
      <c r="CS505" s="43">
        <f t="shared" si="1064"/>
        <v>6361.3902165</v>
      </c>
      <c r="DB505" s="11">
        <f t="shared" si="1065"/>
        <v>2905</v>
      </c>
      <c r="DC505" s="12">
        <v>1.06</v>
      </c>
      <c r="DD505" s="11">
        <v>1</v>
      </c>
      <c r="DE505" s="11">
        <v>0</v>
      </c>
      <c r="DF505" s="13">
        <f t="shared" si="1066"/>
        <v>3079.3</v>
      </c>
      <c r="DG505" s="11">
        <v>1</v>
      </c>
      <c r="DH505" s="11">
        <v>0.98</v>
      </c>
      <c r="DI505" s="11">
        <v>2.3</v>
      </c>
      <c r="DJ505" s="42">
        <f t="shared" si="1067"/>
        <v>3.254</v>
      </c>
      <c r="DK505" s="11">
        <v>1.275</v>
      </c>
      <c r="DL505" s="9">
        <v>0.5</v>
      </c>
      <c r="DM505" s="43">
        <f t="shared" si="1068"/>
        <v>6387.7769025</v>
      </c>
      <c r="DV505" s="11">
        <f t="shared" si="1069"/>
        <v>2964</v>
      </c>
      <c r="DW505" s="12">
        <v>1.06</v>
      </c>
      <c r="DX505" s="11">
        <v>1</v>
      </c>
      <c r="DY505" s="11">
        <v>0</v>
      </c>
      <c r="DZ505" s="13">
        <f t="shared" si="1070"/>
        <v>3141.84</v>
      </c>
      <c r="EA505" s="11">
        <v>1</v>
      </c>
      <c r="EB505" s="11">
        <v>0.98</v>
      </c>
      <c r="EC505" s="11">
        <v>3.1</v>
      </c>
      <c r="ED505" s="42">
        <f t="shared" si="1071"/>
        <v>4.038</v>
      </c>
      <c r="EE505" s="11">
        <v>1.275</v>
      </c>
      <c r="EF505" s="9">
        <v>0.5</v>
      </c>
      <c r="EG505" s="43">
        <f t="shared" si="1072"/>
        <v>8087.803074</v>
      </c>
    </row>
    <row r="506" s="1" customFormat="1" customHeight="1" spans="6:139">
      <c r="F506" s="11">
        <v>2465</v>
      </c>
      <c r="G506" s="12">
        <v>1.31</v>
      </c>
      <c r="H506" s="11">
        <v>1</v>
      </c>
      <c r="I506" s="11">
        <v>0</v>
      </c>
      <c r="J506" s="13">
        <f t="shared" si="1049"/>
        <v>3229.15</v>
      </c>
      <c r="K506" s="11">
        <v>1</v>
      </c>
      <c r="L506" s="11">
        <v>0.98</v>
      </c>
      <c r="M506" s="11">
        <v>2.3</v>
      </c>
      <c r="N506" s="42">
        <f t="shared" si="1050"/>
        <v>3.254</v>
      </c>
      <c r="O506" s="11">
        <v>1.275</v>
      </c>
      <c r="P506" s="9">
        <v>0.5</v>
      </c>
      <c r="Q506" s="43">
        <f t="shared" si="1051"/>
        <v>6698.62948875</v>
      </c>
      <c r="Z506" s="11">
        <v>2465</v>
      </c>
      <c r="AA506" s="12">
        <v>1.31</v>
      </c>
      <c r="AB506" s="11">
        <v>1</v>
      </c>
      <c r="AC506" s="11">
        <v>0</v>
      </c>
      <c r="AD506" s="13">
        <f t="shared" si="1052"/>
        <v>3229.15</v>
      </c>
      <c r="AE506" s="11">
        <v>1</v>
      </c>
      <c r="AF506" s="11">
        <v>0.98</v>
      </c>
      <c r="AG506" s="11">
        <v>2.3</v>
      </c>
      <c r="AH506" s="42">
        <f t="shared" si="1053"/>
        <v>3.254</v>
      </c>
      <c r="AI506" s="11">
        <v>1.275</v>
      </c>
      <c r="AJ506" s="9">
        <v>0.5</v>
      </c>
      <c r="AK506" s="43">
        <f t="shared" si="1054"/>
        <v>6698.62948875</v>
      </c>
      <c r="AT506" s="11">
        <v>2465</v>
      </c>
      <c r="AU506" s="12">
        <v>1.31</v>
      </c>
      <c r="AV506" s="11">
        <v>1</v>
      </c>
      <c r="AW506" s="11">
        <v>0</v>
      </c>
      <c r="AX506" s="13">
        <f t="shared" si="1055"/>
        <v>3229.15</v>
      </c>
      <c r="AY506" s="11">
        <v>1</v>
      </c>
      <c r="AZ506" s="11">
        <v>0.98</v>
      </c>
      <c r="BA506" s="11">
        <v>2.3</v>
      </c>
      <c r="BB506" s="42">
        <f t="shared" si="1056"/>
        <v>3.254</v>
      </c>
      <c r="BC506" s="11">
        <v>1.275</v>
      </c>
      <c r="BD506" s="9">
        <v>0.5</v>
      </c>
      <c r="BE506" s="43">
        <f t="shared" si="1057"/>
        <v>6698.62948875</v>
      </c>
      <c r="BN506" s="11">
        <v>2465</v>
      </c>
      <c r="BO506" s="12">
        <v>1.31</v>
      </c>
      <c r="BP506" s="11">
        <v>1</v>
      </c>
      <c r="BQ506" s="11">
        <v>0</v>
      </c>
      <c r="BR506" s="13">
        <f t="shared" si="1058"/>
        <v>3229.15</v>
      </c>
      <c r="BS506" s="11">
        <v>1</v>
      </c>
      <c r="BT506" s="11">
        <v>0.98</v>
      </c>
      <c r="BU506" s="11">
        <v>2.3</v>
      </c>
      <c r="BV506" s="42">
        <f t="shared" si="1059"/>
        <v>3.254</v>
      </c>
      <c r="BW506" s="11">
        <v>1.275</v>
      </c>
      <c r="BX506" s="9">
        <v>0.5</v>
      </c>
      <c r="BY506" s="43">
        <f t="shared" si="1060"/>
        <v>6698.62948875</v>
      </c>
      <c r="CH506" s="11">
        <f t="shared" si="1061"/>
        <v>2893</v>
      </c>
      <c r="CI506" s="12">
        <v>1.31</v>
      </c>
      <c r="CJ506" s="11">
        <v>1</v>
      </c>
      <c r="CK506" s="11">
        <v>0</v>
      </c>
      <c r="CL506" s="13">
        <f t="shared" si="1062"/>
        <v>3789.83</v>
      </c>
      <c r="CM506" s="11">
        <v>1</v>
      </c>
      <c r="CN506" s="11">
        <v>0.98</v>
      </c>
      <c r="CO506" s="11">
        <v>2.3</v>
      </c>
      <c r="CP506" s="42">
        <f t="shared" si="1063"/>
        <v>3.254</v>
      </c>
      <c r="CQ506" s="11">
        <v>1.275</v>
      </c>
      <c r="CR506" s="9">
        <v>0.5</v>
      </c>
      <c r="CS506" s="43">
        <f t="shared" si="1064"/>
        <v>7861.71809775</v>
      </c>
      <c r="DB506" s="11">
        <f t="shared" si="1065"/>
        <v>2905</v>
      </c>
      <c r="DC506" s="12">
        <v>1.31</v>
      </c>
      <c r="DD506" s="11">
        <v>1</v>
      </c>
      <c r="DE506" s="11">
        <v>0</v>
      </c>
      <c r="DF506" s="13">
        <f t="shared" si="1066"/>
        <v>3805.55</v>
      </c>
      <c r="DG506" s="11">
        <v>1</v>
      </c>
      <c r="DH506" s="11">
        <v>0.98</v>
      </c>
      <c r="DI506" s="11">
        <v>2.3</v>
      </c>
      <c r="DJ506" s="42">
        <f t="shared" si="1067"/>
        <v>3.254</v>
      </c>
      <c r="DK506" s="11">
        <v>1.275</v>
      </c>
      <c r="DL506" s="9">
        <v>0.5</v>
      </c>
      <c r="DM506" s="43">
        <f t="shared" si="1068"/>
        <v>7894.32805875</v>
      </c>
      <c r="DV506" s="11">
        <f t="shared" si="1069"/>
        <v>2964</v>
      </c>
      <c r="DW506" s="12">
        <v>1.31</v>
      </c>
      <c r="DX506" s="11">
        <v>1</v>
      </c>
      <c r="DY506" s="11">
        <v>0</v>
      </c>
      <c r="DZ506" s="13">
        <f t="shared" si="1070"/>
        <v>3882.84</v>
      </c>
      <c r="EA506" s="11">
        <v>1</v>
      </c>
      <c r="EB506" s="11">
        <v>0.98</v>
      </c>
      <c r="EC506" s="11">
        <v>3.1</v>
      </c>
      <c r="ED506" s="42">
        <f t="shared" si="1071"/>
        <v>4.038</v>
      </c>
      <c r="EE506" s="11">
        <v>1.275</v>
      </c>
      <c r="EF506" s="9">
        <v>0.5</v>
      </c>
      <c r="EG506" s="43">
        <f t="shared" si="1072"/>
        <v>9995.303799</v>
      </c>
    </row>
    <row r="507" s="1" customFormat="1" customHeight="1" spans="6:139">
      <c r="F507" s="11">
        <v>2465</v>
      </c>
      <c r="G507" s="12">
        <v>0.75</v>
      </c>
      <c r="H507" s="11">
        <v>1</v>
      </c>
      <c r="I507" s="11">
        <v>0</v>
      </c>
      <c r="J507" s="13">
        <f t="shared" si="1049"/>
        <v>1848.75</v>
      </c>
      <c r="K507" s="11">
        <v>1</v>
      </c>
      <c r="L507" s="11">
        <v>0.98</v>
      </c>
      <c r="M507" s="11">
        <v>2.3</v>
      </c>
      <c r="N507" s="42">
        <f t="shared" si="1050"/>
        <v>3.254</v>
      </c>
      <c r="O507" s="11">
        <v>1.275</v>
      </c>
      <c r="P507" s="9">
        <v>0.5</v>
      </c>
      <c r="Q507" s="43">
        <f t="shared" si="1051"/>
        <v>3835.09321875</v>
      </c>
      <c r="Z507" s="11">
        <v>2465</v>
      </c>
      <c r="AA507" s="12">
        <v>0.75</v>
      </c>
      <c r="AB507" s="11">
        <v>1</v>
      </c>
      <c r="AC507" s="11">
        <v>0</v>
      </c>
      <c r="AD507" s="13">
        <f t="shared" si="1052"/>
        <v>1848.75</v>
      </c>
      <c r="AE507" s="11">
        <v>1</v>
      </c>
      <c r="AF507" s="11">
        <v>0.98</v>
      </c>
      <c r="AG507" s="11">
        <v>2.3</v>
      </c>
      <c r="AH507" s="42">
        <f t="shared" si="1053"/>
        <v>3.254</v>
      </c>
      <c r="AI507" s="11">
        <v>1.275</v>
      </c>
      <c r="AJ507" s="9">
        <v>0.5</v>
      </c>
      <c r="AK507" s="43">
        <f t="shared" si="1054"/>
        <v>3835.09321875</v>
      </c>
      <c r="AT507" s="11">
        <v>2465</v>
      </c>
      <c r="AU507" s="12">
        <v>0.75</v>
      </c>
      <c r="AV507" s="11">
        <v>1</v>
      </c>
      <c r="AW507" s="11">
        <v>0</v>
      </c>
      <c r="AX507" s="13">
        <f t="shared" si="1055"/>
        <v>1848.75</v>
      </c>
      <c r="AY507" s="11">
        <v>1</v>
      </c>
      <c r="AZ507" s="11">
        <v>0.98</v>
      </c>
      <c r="BA507" s="11">
        <v>2.3</v>
      </c>
      <c r="BB507" s="42">
        <f t="shared" si="1056"/>
        <v>3.254</v>
      </c>
      <c r="BC507" s="11">
        <v>1.275</v>
      </c>
      <c r="BD507" s="9">
        <v>0.5</v>
      </c>
      <c r="BE507" s="43">
        <f t="shared" si="1057"/>
        <v>3835.09321875</v>
      </c>
      <c r="BN507" s="11">
        <v>2465</v>
      </c>
      <c r="BO507" s="12">
        <v>0.75</v>
      </c>
      <c r="BP507" s="11">
        <v>1</v>
      </c>
      <c r="BQ507" s="11">
        <v>0</v>
      </c>
      <c r="BR507" s="13">
        <f t="shared" si="1058"/>
        <v>1848.75</v>
      </c>
      <c r="BS507" s="11">
        <v>1</v>
      </c>
      <c r="BT507" s="11">
        <v>0.98</v>
      </c>
      <c r="BU507" s="11">
        <v>2.3</v>
      </c>
      <c r="BV507" s="42">
        <f t="shared" si="1059"/>
        <v>3.254</v>
      </c>
      <c r="BW507" s="11">
        <v>1.275</v>
      </c>
      <c r="BX507" s="9">
        <v>0.5</v>
      </c>
      <c r="BY507" s="43">
        <f t="shared" si="1060"/>
        <v>3835.09321875</v>
      </c>
      <c r="CH507" s="11">
        <f t="shared" si="1061"/>
        <v>2893</v>
      </c>
      <c r="CI507" s="12">
        <v>0.75</v>
      </c>
      <c r="CJ507" s="11">
        <v>1</v>
      </c>
      <c r="CK507" s="11">
        <v>0</v>
      </c>
      <c r="CL507" s="13">
        <f t="shared" si="1062"/>
        <v>2169.75</v>
      </c>
      <c r="CM507" s="11">
        <v>1</v>
      </c>
      <c r="CN507" s="11">
        <v>0.98</v>
      </c>
      <c r="CO507" s="11">
        <v>2.3</v>
      </c>
      <c r="CP507" s="42">
        <f t="shared" si="1063"/>
        <v>3.254</v>
      </c>
      <c r="CQ507" s="11">
        <v>1.275</v>
      </c>
      <c r="CR507" s="9">
        <v>0.5</v>
      </c>
      <c r="CS507" s="43">
        <f t="shared" si="1064"/>
        <v>4500.98364375</v>
      </c>
      <c r="DB507" s="11">
        <f t="shared" si="1065"/>
        <v>2905</v>
      </c>
      <c r="DC507" s="12">
        <v>0.75</v>
      </c>
      <c r="DD507" s="11">
        <v>1</v>
      </c>
      <c r="DE507" s="11">
        <v>0</v>
      </c>
      <c r="DF507" s="13">
        <f t="shared" si="1066"/>
        <v>2178.75</v>
      </c>
      <c r="DG507" s="11">
        <v>1</v>
      </c>
      <c r="DH507" s="11">
        <v>0.98</v>
      </c>
      <c r="DI507" s="11">
        <v>2.3</v>
      </c>
      <c r="DJ507" s="42">
        <f t="shared" si="1067"/>
        <v>3.254</v>
      </c>
      <c r="DK507" s="11">
        <v>1.275</v>
      </c>
      <c r="DL507" s="9">
        <v>0.5</v>
      </c>
      <c r="DM507" s="43">
        <f t="shared" si="1068"/>
        <v>4519.65346875</v>
      </c>
      <c r="DV507" s="11">
        <f t="shared" si="1069"/>
        <v>2964</v>
      </c>
      <c r="DW507" s="12">
        <v>0.75</v>
      </c>
      <c r="DX507" s="11">
        <v>1</v>
      </c>
      <c r="DY507" s="11">
        <v>0</v>
      </c>
      <c r="DZ507" s="13">
        <f t="shared" si="1070"/>
        <v>2223</v>
      </c>
      <c r="EA507" s="11">
        <v>1</v>
      </c>
      <c r="EB507" s="11">
        <v>0.98</v>
      </c>
      <c r="EC507" s="11">
        <v>3.1</v>
      </c>
      <c r="ED507" s="42">
        <f t="shared" si="1071"/>
        <v>4.038</v>
      </c>
      <c r="EE507" s="11">
        <v>1.275</v>
      </c>
      <c r="EF507" s="9">
        <v>0.5</v>
      </c>
      <c r="EG507" s="43">
        <f t="shared" si="1072"/>
        <v>5722.502175</v>
      </c>
    </row>
    <row r="508" s="1" customFormat="1" customHeight="1" spans="6:139">
      <c r="F508" s="11">
        <v>2465</v>
      </c>
      <c r="G508" s="12">
        <v>0.75</v>
      </c>
      <c r="H508" s="11">
        <v>1</v>
      </c>
      <c r="I508" s="11">
        <v>0</v>
      </c>
      <c r="J508" s="13">
        <f t="shared" si="1049"/>
        <v>1848.75</v>
      </c>
      <c r="K508" s="11">
        <v>1</v>
      </c>
      <c r="L508" s="11">
        <v>0.98</v>
      </c>
      <c r="M508" s="11">
        <v>2.3</v>
      </c>
      <c r="N508" s="42">
        <f t="shared" si="1050"/>
        <v>3.254</v>
      </c>
      <c r="O508" s="11">
        <v>1.275</v>
      </c>
      <c r="P508" s="9">
        <v>0.5</v>
      </c>
      <c r="Q508" s="43">
        <f t="shared" si="1051"/>
        <v>3835.09321875</v>
      </c>
      <c r="Z508" s="11">
        <v>2465</v>
      </c>
      <c r="AA508" s="12">
        <v>0.75</v>
      </c>
      <c r="AB508" s="11">
        <v>1</v>
      </c>
      <c r="AC508" s="11">
        <v>0</v>
      </c>
      <c r="AD508" s="13">
        <f t="shared" si="1052"/>
        <v>1848.75</v>
      </c>
      <c r="AE508" s="11">
        <v>1</v>
      </c>
      <c r="AF508" s="11">
        <v>0.98</v>
      </c>
      <c r="AG508" s="11">
        <v>2.3</v>
      </c>
      <c r="AH508" s="42">
        <f t="shared" si="1053"/>
        <v>3.254</v>
      </c>
      <c r="AI508" s="11">
        <v>1.275</v>
      </c>
      <c r="AJ508" s="9">
        <v>0.5</v>
      </c>
      <c r="AK508" s="43">
        <f t="shared" si="1054"/>
        <v>3835.09321875</v>
      </c>
      <c r="AT508" s="11">
        <v>2465</v>
      </c>
      <c r="AU508" s="12">
        <v>0.75</v>
      </c>
      <c r="AV508" s="11">
        <v>1</v>
      </c>
      <c r="AW508" s="11">
        <v>0</v>
      </c>
      <c r="AX508" s="13">
        <f t="shared" si="1055"/>
        <v>1848.75</v>
      </c>
      <c r="AY508" s="11">
        <v>1</v>
      </c>
      <c r="AZ508" s="11">
        <v>0.98</v>
      </c>
      <c r="BA508" s="11">
        <v>2.3</v>
      </c>
      <c r="BB508" s="42">
        <f t="shared" si="1056"/>
        <v>3.254</v>
      </c>
      <c r="BC508" s="11">
        <v>1.275</v>
      </c>
      <c r="BD508" s="9">
        <v>0.5</v>
      </c>
      <c r="BE508" s="43">
        <f t="shared" si="1057"/>
        <v>3835.09321875</v>
      </c>
      <c r="BN508" s="11">
        <v>2465</v>
      </c>
      <c r="BO508" s="12">
        <v>0.75</v>
      </c>
      <c r="BP508" s="11">
        <v>1</v>
      </c>
      <c r="BQ508" s="11">
        <v>0</v>
      </c>
      <c r="BR508" s="13">
        <f t="shared" si="1058"/>
        <v>1848.75</v>
      </c>
      <c r="BS508" s="11">
        <v>1</v>
      </c>
      <c r="BT508" s="11">
        <v>0.98</v>
      </c>
      <c r="BU508" s="11">
        <v>2.3</v>
      </c>
      <c r="BV508" s="42">
        <f t="shared" si="1059"/>
        <v>3.254</v>
      </c>
      <c r="BW508" s="11">
        <v>1.275</v>
      </c>
      <c r="BX508" s="9">
        <v>0.5</v>
      </c>
      <c r="BY508" s="43">
        <f t="shared" si="1060"/>
        <v>3835.09321875</v>
      </c>
      <c r="CH508" s="11">
        <f t="shared" si="1061"/>
        <v>2893</v>
      </c>
      <c r="CI508" s="12">
        <v>0.75</v>
      </c>
      <c r="CJ508" s="11">
        <v>1</v>
      </c>
      <c r="CK508" s="11">
        <v>0</v>
      </c>
      <c r="CL508" s="13">
        <f t="shared" si="1062"/>
        <v>2169.75</v>
      </c>
      <c r="CM508" s="11">
        <v>1</v>
      </c>
      <c r="CN508" s="11">
        <v>0.98</v>
      </c>
      <c r="CO508" s="11">
        <v>2.3</v>
      </c>
      <c r="CP508" s="42">
        <f t="shared" si="1063"/>
        <v>3.254</v>
      </c>
      <c r="CQ508" s="11">
        <v>1.275</v>
      </c>
      <c r="CR508" s="9">
        <v>0.5</v>
      </c>
      <c r="CS508" s="43">
        <f t="shared" si="1064"/>
        <v>4500.98364375</v>
      </c>
      <c r="DB508" s="11">
        <f t="shared" si="1065"/>
        <v>2905</v>
      </c>
      <c r="DC508" s="12">
        <v>0.75</v>
      </c>
      <c r="DD508" s="11">
        <v>1</v>
      </c>
      <c r="DE508" s="11">
        <v>0</v>
      </c>
      <c r="DF508" s="13">
        <f t="shared" si="1066"/>
        <v>2178.75</v>
      </c>
      <c r="DG508" s="11">
        <v>1</v>
      </c>
      <c r="DH508" s="11">
        <v>0.98</v>
      </c>
      <c r="DI508" s="11">
        <v>2.3</v>
      </c>
      <c r="DJ508" s="42">
        <f t="shared" si="1067"/>
        <v>3.254</v>
      </c>
      <c r="DK508" s="11">
        <v>1.275</v>
      </c>
      <c r="DL508" s="9">
        <v>0.5</v>
      </c>
      <c r="DM508" s="43">
        <f t="shared" si="1068"/>
        <v>4519.65346875</v>
      </c>
      <c r="DV508" s="11">
        <f t="shared" si="1069"/>
        <v>2964</v>
      </c>
      <c r="DW508" s="12">
        <v>0.75</v>
      </c>
      <c r="DX508" s="11">
        <v>1</v>
      </c>
      <c r="DY508" s="11">
        <v>0</v>
      </c>
      <c r="DZ508" s="13">
        <f t="shared" si="1070"/>
        <v>2223</v>
      </c>
      <c r="EA508" s="11">
        <v>1</v>
      </c>
      <c r="EB508" s="11">
        <v>0.98</v>
      </c>
      <c r="EC508" s="11">
        <v>3.1</v>
      </c>
      <c r="ED508" s="42">
        <f t="shared" si="1071"/>
        <v>4.038</v>
      </c>
      <c r="EE508" s="11">
        <v>1.275</v>
      </c>
      <c r="EF508" s="9">
        <v>0.5</v>
      </c>
      <c r="EG508" s="43">
        <f t="shared" si="1072"/>
        <v>5722.502175</v>
      </c>
    </row>
    <row r="509" s="1" customFormat="1" customHeight="1" spans="6:139">
      <c r="F509" s="11">
        <v>2465</v>
      </c>
      <c r="G509" s="12">
        <v>1.8</v>
      </c>
      <c r="H509" s="11">
        <v>1</v>
      </c>
      <c r="I509" s="11">
        <v>0</v>
      </c>
      <c r="J509" s="13">
        <f t="shared" si="1049"/>
        <v>4437</v>
      </c>
      <c r="K509" s="11">
        <v>1</v>
      </c>
      <c r="L509" s="11">
        <v>0.98</v>
      </c>
      <c r="M509" s="11">
        <v>2.3</v>
      </c>
      <c r="N509" s="42">
        <f t="shared" si="1050"/>
        <v>3.254</v>
      </c>
      <c r="O509" s="11">
        <v>1.275</v>
      </c>
      <c r="P509" s="9">
        <v>0.5</v>
      </c>
      <c r="Q509" s="43">
        <f t="shared" si="1051"/>
        <v>9204.223725</v>
      </c>
      <c r="Z509" s="11">
        <v>2465</v>
      </c>
      <c r="AA509" s="12">
        <v>1.8</v>
      </c>
      <c r="AB509" s="11">
        <v>1</v>
      </c>
      <c r="AC509" s="11">
        <v>0</v>
      </c>
      <c r="AD509" s="13">
        <f t="shared" si="1052"/>
        <v>4437</v>
      </c>
      <c r="AE509" s="11">
        <v>1</v>
      </c>
      <c r="AF509" s="11">
        <v>0.98</v>
      </c>
      <c r="AG509" s="11">
        <v>2.3</v>
      </c>
      <c r="AH509" s="42">
        <f t="shared" si="1053"/>
        <v>3.254</v>
      </c>
      <c r="AI509" s="11">
        <v>1.275</v>
      </c>
      <c r="AJ509" s="9">
        <v>0.5</v>
      </c>
      <c r="AK509" s="43">
        <f t="shared" si="1054"/>
        <v>9204.223725</v>
      </c>
      <c r="AT509" s="11">
        <v>2465</v>
      </c>
      <c r="AU509" s="12">
        <v>1.8</v>
      </c>
      <c r="AV509" s="11">
        <v>1</v>
      </c>
      <c r="AW509" s="11">
        <v>0</v>
      </c>
      <c r="AX509" s="13">
        <f t="shared" si="1055"/>
        <v>4437</v>
      </c>
      <c r="AY509" s="11">
        <v>1</v>
      </c>
      <c r="AZ509" s="11">
        <v>0.98</v>
      </c>
      <c r="BA509" s="11">
        <v>2.3</v>
      </c>
      <c r="BB509" s="42">
        <f t="shared" si="1056"/>
        <v>3.254</v>
      </c>
      <c r="BC509" s="11">
        <v>1.275</v>
      </c>
      <c r="BD509" s="9">
        <v>0.5</v>
      </c>
      <c r="BE509" s="43">
        <f t="shared" si="1057"/>
        <v>9204.223725</v>
      </c>
      <c r="BN509" s="11">
        <v>2465</v>
      </c>
      <c r="BO509" s="12">
        <v>1.8</v>
      </c>
      <c r="BP509" s="11">
        <v>1</v>
      </c>
      <c r="BQ509" s="11">
        <v>0</v>
      </c>
      <c r="BR509" s="13">
        <f t="shared" si="1058"/>
        <v>4437</v>
      </c>
      <c r="BS509" s="11">
        <v>1</v>
      </c>
      <c r="BT509" s="11">
        <v>0.98</v>
      </c>
      <c r="BU509" s="11">
        <v>2.3</v>
      </c>
      <c r="BV509" s="42">
        <f t="shared" si="1059"/>
        <v>3.254</v>
      </c>
      <c r="BW509" s="11">
        <v>1.275</v>
      </c>
      <c r="BX509" s="9">
        <v>0.5</v>
      </c>
      <c r="BY509" s="43">
        <f t="shared" si="1060"/>
        <v>9204.223725</v>
      </c>
      <c r="CH509" s="11">
        <f t="shared" si="1061"/>
        <v>2893</v>
      </c>
      <c r="CI509" s="12">
        <v>1.8</v>
      </c>
      <c r="CJ509" s="11">
        <v>1</v>
      </c>
      <c r="CK509" s="11">
        <v>0</v>
      </c>
      <c r="CL509" s="13">
        <f t="shared" si="1062"/>
        <v>5207.4</v>
      </c>
      <c r="CM509" s="11">
        <v>1</v>
      </c>
      <c r="CN509" s="11">
        <v>0.98</v>
      </c>
      <c r="CO509" s="11">
        <v>2.3</v>
      </c>
      <c r="CP509" s="42">
        <f t="shared" si="1063"/>
        <v>3.254</v>
      </c>
      <c r="CQ509" s="11">
        <v>1.275</v>
      </c>
      <c r="CR509" s="9">
        <v>0.5</v>
      </c>
      <c r="CS509" s="43">
        <f t="shared" si="1064"/>
        <v>10802.360745</v>
      </c>
      <c r="DB509" s="11">
        <f t="shared" si="1065"/>
        <v>2905</v>
      </c>
      <c r="DC509" s="12">
        <v>1.8</v>
      </c>
      <c r="DD509" s="11">
        <v>1</v>
      </c>
      <c r="DE509" s="11">
        <v>0</v>
      </c>
      <c r="DF509" s="13">
        <f t="shared" si="1066"/>
        <v>5229</v>
      </c>
      <c r="DG509" s="11">
        <v>1</v>
      </c>
      <c r="DH509" s="11">
        <v>0.98</v>
      </c>
      <c r="DI509" s="11">
        <v>2.3</v>
      </c>
      <c r="DJ509" s="42">
        <f t="shared" si="1067"/>
        <v>3.254</v>
      </c>
      <c r="DK509" s="11">
        <v>1.275</v>
      </c>
      <c r="DL509" s="9">
        <v>0.5</v>
      </c>
      <c r="DM509" s="43">
        <f t="shared" si="1068"/>
        <v>10847.168325</v>
      </c>
      <c r="DV509" s="11">
        <f t="shared" si="1069"/>
        <v>2964</v>
      </c>
      <c r="DW509" s="12">
        <v>1.8</v>
      </c>
      <c r="DX509" s="11">
        <v>1</v>
      </c>
      <c r="DY509" s="11">
        <v>0</v>
      </c>
      <c r="DZ509" s="13">
        <f t="shared" si="1070"/>
        <v>5335.2</v>
      </c>
      <c r="EA509" s="11">
        <v>1</v>
      </c>
      <c r="EB509" s="11">
        <v>0.98</v>
      </c>
      <c r="EC509" s="11">
        <v>3.1</v>
      </c>
      <c r="ED509" s="42">
        <f t="shared" si="1071"/>
        <v>4.038</v>
      </c>
      <c r="EE509" s="11">
        <v>1.275</v>
      </c>
      <c r="EF509" s="9">
        <v>0.5</v>
      </c>
      <c r="EG509" s="43">
        <f t="shared" si="1072"/>
        <v>13734.00522</v>
      </c>
    </row>
    <row r="510" s="1" customFormat="1" customHeight="1" spans="6:139">
      <c r="F510" s="11">
        <v>2465</v>
      </c>
      <c r="G510" s="12">
        <v>1.05</v>
      </c>
      <c r="H510" s="11">
        <v>1</v>
      </c>
      <c r="I510" s="11">
        <v>0</v>
      </c>
      <c r="J510" s="13">
        <f t="shared" si="1049"/>
        <v>2588.25</v>
      </c>
      <c r="K510" s="11">
        <v>1</v>
      </c>
      <c r="L510" s="11">
        <v>0.98</v>
      </c>
      <c r="M510" s="11">
        <v>2.3</v>
      </c>
      <c r="N510" s="42">
        <f t="shared" si="1050"/>
        <v>3.254</v>
      </c>
      <c r="O510" s="11">
        <v>1.275</v>
      </c>
      <c r="P510" s="9">
        <v>0.5</v>
      </c>
      <c r="Q510" s="43">
        <f t="shared" si="1051"/>
        <v>5369.13050625</v>
      </c>
      <c r="Z510" s="11">
        <v>2465</v>
      </c>
      <c r="AA510" s="12">
        <v>1.05</v>
      </c>
      <c r="AB510" s="11">
        <v>1</v>
      </c>
      <c r="AC510" s="11">
        <v>0</v>
      </c>
      <c r="AD510" s="13">
        <f t="shared" si="1052"/>
        <v>2588.25</v>
      </c>
      <c r="AE510" s="11">
        <v>1</v>
      </c>
      <c r="AF510" s="11">
        <v>0.98</v>
      </c>
      <c r="AG510" s="11">
        <v>2.3</v>
      </c>
      <c r="AH510" s="42">
        <f t="shared" si="1053"/>
        <v>3.254</v>
      </c>
      <c r="AI510" s="11">
        <v>1.275</v>
      </c>
      <c r="AJ510" s="9">
        <v>0.5</v>
      </c>
      <c r="AK510" s="43">
        <f t="shared" si="1054"/>
        <v>5369.13050625</v>
      </c>
      <c r="AT510" s="11">
        <v>2465</v>
      </c>
      <c r="AU510" s="12">
        <v>1.05</v>
      </c>
      <c r="AV510" s="11">
        <v>1</v>
      </c>
      <c r="AW510" s="11">
        <v>0</v>
      </c>
      <c r="AX510" s="13">
        <f t="shared" si="1055"/>
        <v>2588.25</v>
      </c>
      <c r="AY510" s="11">
        <v>1</v>
      </c>
      <c r="AZ510" s="11">
        <v>0.98</v>
      </c>
      <c r="BA510" s="11">
        <v>2.3</v>
      </c>
      <c r="BB510" s="42">
        <f t="shared" si="1056"/>
        <v>3.254</v>
      </c>
      <c r="BC510" s="11">
        <v>1.275</v>
      </c>
      <c r="BD510" s="9">
        <v>0.5</v>
      </c>
      <c r="BE510" s="43">
        <f t="shared" si="1057"/>
        <v>5369.13050625</v>
      </c>
      <c r="BN510" s="11">
        <v>2465</v>
      </c>
      <c r="BO510" s="12">
        <v>1.05</v>
      </c>
      <c r="BP510" s="11">
        <v>1</v>
      </c>
      <c r="BQ510" s="11">
        <v>0</v>
      </c>
      <c r="BR510" s="13">
        <f t="shared" si="1058"/>
        <v>2588.25</v>
      </c>
      <c r="BS510" s="11">
        <v>1</v>
      </c>
      <c r="BT510" s="11">
        <v>0.98</v>
      </c>
      <c r="BU510" s="11">
        <v>2.3</v>
      </c>
      <c r="BV510" s="42">
        <f t="shared" si="1059"/>
        <v>3.254</v>
      </c>
      <c r="BW510" s="11">
        <v>1.275</v>
      </c>
      <c r="BX510" s="9">
        <v>0.5</v>
      </c>
      <c r="BY510" s="43">
        <f t="shared" si="1060"/>
        <v>5369.13050625</v>
      </c>
      <c r="CH510" s="11">
        <f t="shared" si="1061"/>
        <v>2893</v>
      </c>
      <c r="CI510" s="12">
        <v>1.05</v>
      </c>
      <c r="CJ510" s="11">
        <v>1</v>
      </c>
      <c r="CK510" s="11">
        <v>0</v>
      </c>
      <c r="CL510" s="13">
        <f t="shared" si="1062"/>
        <v>3037.65</v>
      </c>
      <c r="CM510" s="11">
        <v>1</v>
      </c>
      <c r="CN510" s="11">
        <v>0.98</v>
      </c>
      <c r="CO510" s="11">
        <v>2.3</v>
      </c>
      <c r="CP510" s="42">
        <f t="shared" si="1063"/>
        <v>3.254</v>
      </c>
      <c r="CQ510" s="11">
        <v>1.275</v>
      </c>
      <c r="CR510" s="9">
        <v>0.5</v>
      </c>
      <c r="CS510" s="43">
        <f t="shared" si="1064"/>
        <v>6301.37710125</v>
      </c>
      <c r="DB510" s="11">
        <f t="shared" si="1065"/>
        <v>2905</v>
      </c>
      <c r="DC510" s="12">
        <v>1.05</v>
      </c>
      <c r="DD510" s="11">
        <v>1</v>
      </c>
      <c r="DE510" s="11">
        <v>0</v>
      </c>
      <c r="DF510" s="13">
        <f t="shared" si="1066"/>
        <v>3050.25</v>
      </c>
      <c r="DG510" s="11">
        <v>1</v>
      </c>
      <c r="DH510" s="11">
        <v>0.98</v>
      </c>
      <c r="DI510" s="11">
        <v>2.3</v>
      </c>
      <c r="DJ510" s="42">
        <f t="shared" si="1067"/>
        <v>3.254</v>
      </c>
      <c r="DK510" s="11">
        <v>1.275</v>
      </c>
      <c r="DL510" s="9">
        <v>0.5</v>
      </c>
      <c r="DM510" s="43">
        <f t="shared" si="1068"/>
        <v>6327.51485625</v>
      </c>
      <c r="DV510" s="11">
        <f t="shared" si="1069"/>
        <v>2964</v>
      </c>
      <c r="DW510" s="12">
        <v>1.05</v>
      </c>
      <c r="DX510" s="11">
        <v>1</v>
      </c>
      <c r="DY510" s="11">
        <v>0</v>
      </c>
      <c r="DZ510" s="13">
        <f t="shared" si="1070"/>
        <v>3112.2</v>
      </c>
      <c r="EA510" s="11">
        <v>1</v>
      </c>
      <c r="EB510" s="11">
        <v>0.98</v>
      </c>
      <c r="EC510" s="11">
        <v>3.1</v>
      </c>
      <c r="ED510" s="42">
        <f t="shared" si="1071"/>
        <v>4.038</v>
      </c>
      <c r="EE510" s="11">
        <v>1.275</v>
      </c>
      <c r="EF510" s="9">
        <v>0.5</v>
      </c>
      <c r="EG510" s="43">
        <f t="shared" si="1072"/>
        <v>8011.503045</v>
      </c>
    </row>
    <row r="511" s="1" customFormat="1" customHeight="1" spans="6:139">
      <c r="F511" s="11">
        <v>2465</v>
      </c>
      <c r="G511" s="12">
        <v>1.06</v>
      </c>
      <c r="H511" s="11">
        <v>1</v>
      </c>
      <c r="I511" s="11">
        <v>0</v>
      </c>
      <c r="J511" s="13">
        <f t="shared" si="1049"/>
        <v>2612.9</v>
      </c>
      <c r="K511" s="11">
        <v>1</v>
      </c>
      <c r="L511" s="11">
        <v>0.98</v>
      </c>
      <c r="M511" s="11">
        <v>2.3</v>
      </c>
      <c r="N511" s="42">
        <f t="shared" si="1050"/>
        <v>3.254</v>
      </c>
      <c r="O511" s="11">
        <v>1.275</v>
      </c>
      <c r="P511" s="9">
        <v>0.5</v>
      </c>
      <c r="Q511" s="43">
        <f t="shared" si="1051"/>
        <v>5420.2650825</v>
      </c>
      <c r="Z511" s="11">
        <v>2465</v>
      </c>
      <c r="AA511" s="12">
        <v>1.06</v>
      </c>
      <c r="AB511" s="11">
        <v>1</v>
      </c>
      <c r="AC511" s="11">
        <v>0</v>
      </c>
      <c r="AD511" s="13">
        <f t="shared" si="1052"/>
        <v>2612.9</v>
      </c>
      <c r="AE511" s="11">
        <v>1</v>
      </c>
      <c r="AF511" s="11">
        <v>0.98</v>
      </c>
      <c r="AG511" s="11">
        <v>2.3</v>
      </c>
      <c r="AH511" s="42">
        <f t="shared" si="1053"/>
        <v>3.254</v>
      </c>
      <c r="AI511" s="11">
        <v>1.275</v>
      </c>
      <c r="AJ511" s="9">
        <v>0.5</v>
      </c>
      <c r="AK511" s="43">
        <f t="shared" si="1054"/>
        <v>5420.2650825</v>
      </c>
      <c r="AT511" s="11">
        <v>2465</v>
      </c>
      <c r="AU511" s="12">
        <v>1.06</v>
      </c>
      <c r="AV511" s="11">
        <v>1</v>
      </c>
      <c r="AW511" s="11">
        <v>0</v>
      </c>
      <c r="AX511" s="13">
        <f t="shared" si="1055"/>
        <v>2612.9</v>
      </c>
      <c r="AY511" s="11">
        <v>1</v>
      </c>
      <c r="AZ511" s="11">
        <v>0.98</v>
      </c>
      <c r="BA511" s="11">
        <v>2.3</v>
      </c>
      <c r="BB511" s="42">
        <f t="shared" si="1056"/>
        <v>3.254</v>
      </c>
      <c r="BC511" s="11">
        <v>1.275</v>
      </c>
      <c r="BD511" s="9">
        <v>0.5</v>
      </c>
      <c r="BE511" s="43">
        <f t="shared" si="1057"/>
        <v>5420.2650825</v>
      </c>
      <c r="BN511" s="11">
        <v>2465</v>
      </c>
      <c r="BO511" s="12">
        <v>1.06</v>
      </c>
      <c r="BP511" s="11">
        <v>1</v>
      </c>
      <c r="BQ511" s="11">
        <v>0</v>
      </c>
      <c r="BR511" s="13">
        <f t="shared" si="1058"/>
        <v>2612.9</v>
      </c>
      <c r="BS511" s="11">
        <v>1</v>
      </c>
      <c r="BT511" s="11">
        <v>0.98</v>
      </c>
      <c r="BU511" s="11">
        <v>2.3</v>
      </c>
      <c r="BV511" s="42">
        <f t="shared" si="1059"/>
        <v>3.254</v>
      </c>
      <c r="BW511" s="11">
        <v>1.275</v>
      </c>
      <c r="BX511" s="9">
        <v>0.5</v>
      </c>
      <c r="BY511" s="43">
        <f t="shared" si="1060"/>
        <v>5420.2650825</v>
      </c>
      <c r="CH511" s="11">
        <f t="shared" si="1061"/>
        <v>2893</v>
      </c>
      <c r="CI511" s="12">
        <v>1.06</v>
      </c>
      <c r="CJ511" s="11">
        <v>1</v>
      </c>
      <c r="CK511" s="11">
        <v>0</v>
      </c>
      <c r="CL511" s="13">
        <f t="shared" si="1062"/>
        <v>3066.58</v>
      </c>
      <c r="CM511" s="11">
        <v>1</v>
      </c>
      <c r="CN511" s="11">
        <v>0.98</v>
      </c>
      <c r="CO511" s="11">
        <v>2.3</v>
      </c>
      <c r="CP511" s="42">
        <f t="shared" si="1063"/>
        <v>3.254</v>
      </c>
      <c r="CQ511" s="11">
        <v>1.275</v>
      </c>
      <c r="CR511" s="9">
        <v>0.5</v>
      </c>
      <c r="CS511" s="43">
        <f t="shared" si="1064"/>
        <v>6361.3902165</v>
      </c>
      <c r="DB511" s="11">
        <f t="shared" si="1065"/>
        <v>2905</v>
      </c>
      <c r="DC511" s="12">
        <v>1.06</v>
      </c>
      <c r="DD511" s="11">
        <v>1</v>
      </c>
      <c r="DE511" s="11">
        <v>0</v>
      </c>
      <c r="DF511" s="13">
        <f t="shared" si="1066"/>
        <v>3079.3</v>
      </c>
      <c r="DG511" s="11">
        <v>1</v>
      </c>
      <c r="DH511" s="11">
        <v>0.98</v>
      </c>
      <c r="DI511" s="11">
        <v>2.3</v>
      </c>
      <c r="DJ511" s="42">
        <f t="shared" si="1067"/>
        <v>3.254</v>
      </c>
      <c r="DK511" s="11">
        <v>1.275</v>
      </c>
      <c r="DL511" s="9">
        <v>0.5</v>
      </c>
      <c r="DM511" s="43">
        <f t="shared" si="1068"/>
        <v>6387.7769025</v>
      </c>
      <c r="DV511" s="11">
        <f t="shared" si="1069"/>
        <v>2964</v>
      </c>
      <c r="DW511" s="12">
        <v>1.06</v>
      </c>
      <c r="DX511" s="11">
        <v>1</v>
      </c>
      <c r="DY511" s="11">
        <v>0</v>
      </c>
      <c r="DZ511" s="13">
        <f t="shared" si="1070"/>
        <v>3141.84</v>
      </c>
      <c r="EA511" s="11">
        <v>1</v>
      </c>
      <c r="EB511" s="11">
        <v>0.98</v>
      </c>
      <c r="EC511" s="11">
        <v>3.1</v>
      </c>
      <c r="ED511" s="42">
        <f t="shared" si="1071"/>
        <v>4.038</v>
      </c>
      <c r="EE511" s="11">
        <v>1.275</v>
      </c>
      <c r="EF511" s="9">
        <v>0.5</v>
      </c>
      <c r="EG511" s="43">
        <f t="shared" si="1072"/>
        <v>8087.803074</v>
      </c>
    </row>
    <row r="512" s="1" customFormat="1" customHeight="1" spans="6:139">
      <c r="F512" s="11">
        <v>2465</v>
      </c>
      <c r="G512" s="12">
        <v>1.31</v>
      </c>
      <c r="H512" s="11">
        <v>1</v>
      </c>
      <c r="I512" s="11">
        <v>0</v>
      </c>
      <c r="J512" s="13">
        <f t="shared" si="1049"/>
        <v>3229.15</v>
      </c>
      <c r="K512" s="11">
        <v>1</v>
      </c>
      <c r="L512" s="11">
        <v>0.98</v>
      </c>
      <c r="M512" s="11">
        <v>2.3</v>
      </c>
      <c r="N512" s="42">
        <f t="shared" si="1050"/>
        <v>3.254</v>
      </c>
      <c r="O512" s="11">
        <v>1.275</v>
      </c>
      <c r="P512" s="9">
        <v>0.5</v>
      </c>
      <c r="Q512" s="43">
        <f t="shared" si="1051"/>
        <v>6698.62948875</v>
      </c>
      <c r="Z512" s="11">
        <v>2465</v>
      </c>
      <c r="AA512" s="12">
        <v>1.31</v>
      </c>
      <c r="AB512" s="11">
        <v>1</v>
      </c>
      <c r="AC512" s="11">
        <v>0</v>
      </c>
      <c r="AD512" s="13">
        <f t="shared" si="1052"/>
        <v>3229.15</v>
      </c>
      <c r="AE512" s="11">
        <v>1</v>
      </c>
      <c r="AF512" s="11">
        <v>0.98</v>
      </c>
      <c r="AG512" s="11">
        <v>2.3</v>
      </c>
      <c r="AH512" s="42">
        <f t="shared" si="1053"/>
        <v>3.254</v>
      </c>
      <c r="AI512" s="11">
        <v>1.275</v>
      </c>
      <c r="AJ512" s="9">
        <v>0.5</v>
      </c>
      <c r="AK512" s="43">
        <f t="shared" si="1054"/>
        <v>6698.62948875</v>
      </c>
      <c r="AT512" s="11">
        <v>2465</v>
      </c>
      <c r="AU512" s="12">
        <v>1.31</v>
      </c>
      <c r="AV512" s="11">
        <v>1</v>
      </c>
      <c r="AW512" s="11">
        <v>0</v>
      </c>
      <c r="AX512" s="13">
        <f t="shared" si="1055"/>
        <v>3229.15</v>
      </c>
      <c r="AY512" s="11">
        <v>1</v>
      </c>
      <c r="AZ512" s="11">
        <v>0.98</v>
      </c>
      <c r="BA512" s="11">
        <v>2.3</v>
      </c>
      <c r="BB512" s="42">
        <f t="shared" si="1056"/>
        <v>3.254</v>
      </c>
      <c r="BC512" s="11">
        <v>1.275</v>
      </c>
      <c r="BD512" s="9">
        <v>0.5</v>
      </c>
      <c r="BE512" s="43">
        <f t="shared" si="1057"/>
        <v>6698.62948875</v>
      </c>
      <c r="BN512" s="11">
        <v>2465</v>
      </c>
      <c r="BO512" s="12">
        <v>1.31</v>
      </c>
      <c r="BP512" s="11">
        <v>1</v>
      </c>
      <c r="BQ512" s="11">
        <v>0</v>
      </c>
      <c r="BR512" s="13">
        <f t="shared" si="1058"/>
        <v>3229.15</v>
      </c>
      <c r="BS512" s="11">
        <v>1</v>
      </c>
      <c r="BT512" s="11">
        <v>0.98</v>
      </c>
      <c r="BU512" s="11">
        <v>2.3</v>
      </c>
      <c r="BV512" s="42">
        <f t="shared" si="1059"/>
        <v>3.254</v>
      </c>
      <c r="BW512" s="11">
        <v>1.275</v>
      </c>
      <c r="BX512" s="9">
        <v>0.5</v>
      </c>
      <c r="BY512" s="43">
        <f t="shared" si="1060"/>
        <v>6698.62948875</v>
      </c>
      <c r="CH512" s="11">
        <f t="shared" si="1061"/>
        <v>2893</v>
      </c>
      <c r="CI512" s="12">
        <v>1.31</v>
      </c>
      <c r="CJ512" s="11">
        <v>1</v>
      </c>
      <c r="CK512" s="11">
        <v>0</v>
      </c>
      <c r="CL512" s="13">
        <f t="shared" si="1062"/>
        <v>3789.83</v>
      </c>
      <c r="CM512" s="11">
        <v>1</v>
      </c>
      <c r="CN512" s="11">
        <v>0.98</v>
      </c>
      <c r="CO512" s="11">
        <v>2.3</v>
      </c>
      <c r="CP512" s="42">
        <f t="shared" si="1063"/>
        <v>3.254</v>
      </c>
      <c r="CQ512" s="11">
        <v>1.275</v>
      </c>
      <c r="CR512" s="9">
        <v>0.5</v>
      </c>
      <c r="CS512" s="43">
        <f t="shared" si="1064"/>
        <v>7861.71809775</v>
      </c>
      <c r="DB512" s="11">
        <f t="shared" si="1065"/>
        <v>2905</v>
      </c>
      <c r="DC512" s="12">
        <v>1.31</v>
      </c>
      <c r="DD512" s="11">
        <v>1</v>
      </c>
      <c r="DE512" s="11">
        <v>0</v>
      </c>
      <c r="DF512" s="13">
        <f t="shared" si="1066"/>
        <v>3805.55</v>
      </c>
      <c r="DG512" s="11">
        <v>1</v>
      </c>
      <c r="DH512" s="11">
        <v>0.98</v>
      </c>
      <c r="DI512" s="11">
        <v>2.3</v>
      </c>
      <c r="DJ512" s="42">
        <f t="shared" si="1067"/>
        <v>3.254</v>
      </c>
      <c r="DK512" s="11">
        <v>1.275</v>
      </c>
      <c r="DL512" s="9">
        <v>0.5</v>
      </c>
      <c r="DM512" s="43">
        <f t="shared" si="1068"/>
        <v>7894.32805875</v>
      </c>
      <c r="DV512" s="11">
        <f t="shared" si="1069"/>
        <v>2964</v>
      </c>
      <c r="DW512" s="12">
        <v>1.31</v>
      </c>
      <c r="DX512" s="11">
        <v>1</v>
      </c>
      <c r="DY512" s="11">
        <v>0</v>
      </c>
      <c r="DZ512" s="13">
        <f t="shared" si="1070"/>
        <v>3882.84</v>
      </c>
      <c r="EA512" s="11">
        <v>1</v>
      </c>
      <c r="EB512" s="11">
        <v>0.98</v>
      </c>
      <c r="EC512" s="11">
        <v>3.1</v>
      </c>
      <c r="ED512" s="42">
        <f t="shared" si="1071"/>
        <v>4.038</v>
      </c>
      <c r="EE512" s="11">
        <v>1.275</v>
      </c>
      <c r="EF512" s="9">
        <v>0.5</v>
      </c>
      <c r="EG512" s="43">
        <f t="shared" si="1072"/>
        <v>9995.303799</v>
      </c>
    </row>
    <row r="513" s="1" customFormat="1" customHeight="1" spans="6:137">
      <c r="F513" s="11">
        <v>2465</v>
      </c>
      <c r="G513" s="12">
        <v>0.75</v>
      </c>
      <c r="H513" s="11">
        <v>1</v>
      </c>
      <c r="I513" s="11">
        <v>0</v>
      </c>
      <c r="J513" s="13">
        <f t="shared" si="1049"/>
        <v>1848.75</v>
      </c>
      <c r="K513" s="11">
        <v>1</v>
      </c>
      <c r="L513" s="11">
        <v>0.98</v>
      </c>
      <c r="M513" s="11">
        <v>2.3</v>
      </c>
      <c r="N513" s="42">
        <f t="shared" si="1050"/>
        <v>3.254</v>
      </c>
      <c r="O513" s="11">
        <v>1.275</v>
      </c>
      <c r="P513" s="9">
        <v>0.5</v>
      </c>
      <c r="Q513" s="43">
        <f t="shared" si="1051"/>
        <v>3835.09321875</v>
      </c>
      <c r="Z513" s="11">
        <v>2465</v>
      </c>
      <c r="AA513" s="12">
        <v>0.75</v>
      </c>
      <c r="AB513" s="11">
        <v>1</v>
      </c>
      <c r="AC513" s="11">
        <v>0</v>
      </c>
      <c r="AD513" s="13">
        <f t="shared" si="1052"/>
        <v>1848.75</v>
      </c>
      <c r="AE513" s="11">
        <v>1</v>
      </c>
      <c r="AF513" s="11">
        <v>0.98</v>
      </c>
      <c r="AG513" s="11">
        <v>2.3</v>
      </c>
      <c r="AH513" s="42">
        <f t="shared" si="1053"/>
        <v>3.254</v>
      </c>
      <c r="AI513" s="11">
        <v>1.275</v>
      </c>
      <c r="AJ513" s="9">
        <v>0.5</v>
      </c>
      <c r="AK513" s="43">
        <f t="shared" si="1054"/>
        <v>3835.09321875</v>
      </c>
      <c r="AT513" s="11">
        <v>2465</v>
      </c>
      <c r="AU513" s="12">
        <v>0.75</v>
      </c>
      <c r="AV513" s="11">
        <v>1</v>
      </c>
      <c r="AW513" s="11">
        <v>0</v>
      </c>
      <c r="AX513" s="13">
        <f t="shared" si="1055"/>
        <v>1848.75</v>
      </c>
      <c r="AY513" s="11">
        <v>1</v>
      </c>
      <c r="AZ513" s="11">
        <v>0.98</v>
      </c>
      <c r="BA513" s="11">
        <v>2.3</v>
      </c>
      <c r="BB513" s="42">
        <f t="shared" si="1056"/>
        <v>3.254</v>
      </c>
      <c r="BC513" s="11">
        <v>1.275</v>
      </c>
      <c r="BD513" s="9">
        <v>0.5</v>
      </c>
      <c r="BE513" s="43">
        <f t="shared" si="1057"/>
        <v>3835.09321875</v>
      </c>
      <c r="BN513" s="11">
        <v>2465</v>
      </c>
      <c r="BO513" s="12">
        <v>0.75</v>
      </c>
      <c r="BP513" s="11">
        <v>1</v>
      </c>
      <c r="BQ513" s="11">
        <v>0</v>
      </c>
      <c r="BR513" s="13">
        <f t="shared" si="1058"/>
        <v>1848.75</v>
      </c>
      <c r="BS513" s="11">
        <v>1</v>
      </c>
      <c r="BT513" s="11">
        <v>0.98</v>
      </c>
      <c r="BU513" s="11">
        <v>2.3</v>
      </c>
      <c r="BV513" s="42">
        <f t="shared" si="1059"/>
        <v>3.254</v>
      </c>
      <c r="BW513" s="11">
        <v>1.275</v>
      </c>
      <c r="BX513" s="9">
        <v>0.5</v>
      </c>
      <c r="BY513" s="43">
        <f t="shared" si="1060"/>
        <v>3835.09321875</v>
      </c>
      <c r="CH513" s="11">
        <f t="shared" si="1061"/>
        <v>2893</v>
      </c>
      <c r="CI513" s="12">
        <v>0.75</v>
      </c>
      <c r="CJ513" s="11">
        <v>1</v>
      </c>
      <c r="CK513" s="11">
        <v>0</v>
      </c>
      <c r="CL513" s="13">
        <f t="shared" si="1062"/>
        <v>2169.75</v>
      </c>
      <c r="CM513" s="11">
        <v>1</v>
      </c>
      <c r="CN513" s="11">
        <v>0.98</v>
      </c>
      <c r="CO513" s="11">
        <v>2.3</v>
      </c>
      <c r="CP513" s="42">
        <f t="shared" si="1063"/>
        <v>3.254</v>
      </c>
      <c r="CQ513" s="11">
        <v>1.275</v>
      </c>
      <c r="CR513" s="9">
        <v>0.5</v>
      </c>
      <c r="CS513" s="43">
        <f t="shared" si="1064"/>
        <v>4500.98364375</v>
      </c>
      <c r="DB513" s="11">
        <f t="shared" si="1065"/>
        <v>2905</v>
      </c>
      <c r="DC513" s="12">
        <v>0.75</v>
      </c>
      <c r="DD513" s="11">
        <v>1</v>
      </c>
      <c r="DE513" s="11">
        <v>0</v>
      </c>
      <c r="DF513" s="13">
        <f t="shared" si="1066"/>
        <v>2178.75</v>
      </c>
      <c r="DG513" s="11">
        <v>1</v>
      </c>
      <c r="DH513" s="11">
        <v>0.98</v>
      </c>
      <c r="DI513" s="11">
        <v>2.3</v>
      </c>
      <c r="DJ513" s="42">
        <f t="shared" si="1067"/>
        <v>3.254</v>
      </c>
      <c r="DK513" s="11">
        <v>1.275</v>
      </c>
      <c r="DL513" s="9">
        <v>0.5</v>
      </c>
      <c r="DM513" s="43">
        <f t="shared" si="1068"/>
        <v>4519.65346875</v>
      </c>
      <c r="DV513" s="11">
        <f t="shared" si="1069"/>
        <v>2964</v>
      </c>
      <c r="DW513" s="12">
        <v>0.75</v>
      </c>
      <c r="DX513" s="11">
        <v>1</v>
      </c>
      <c r="DY513" s="11">
        <v>0</v>
      </c>
      <c r="DZ513" s="13">
        <f t="shared" si="1070"/>
        <v>2223</v>
      </c>
      <c r="EA513" s="11">
        <v>1</v>
      </c>
      <c r="EB513" s="11">
        <v>0.98</v>
      </c>
      <c r="EC513" s="11">
        <v>3.1</v>
      </c>
      <c r="ED513" s="42">
        <f t="shared" si="1071"/>
        <v>4.038</v>
      </c>
      <c r="EE513" s="11">
        <v>1.275</v>
      </c>
      <c r="EF513" s="9">
        <v>0.5</v>
      </c>
      <c r="EG513" s="43">
        <f t="shared" si="1072"/>
        <v>5722.502175</v>
      </c>
    </row>
    <row r="514" s="1" customFormat="1" customHeight="1" spans="6:137">
      <c r="F514" s="11">
        <v>2465</v>
      </c>
      <c r="G514" s="12">
        <v>0.75</v>
      </c>
      <c r="H514" s="11">
        <v>1</v>
      </c>
      <c r="I514" s="11">
        <v>0</v>
      </c>
      <c r="J514" s="13">
        <f t="shared" si="1049"/>
        <v>1848.75</v>
      </c>
      <c r="K514" s="11">
        <v>1</v>
      </c>
      <c r="L514" s="11">
        <v>0.98</v>
      </c>
      <c r="M514" s="11">
        <v>2.3</v>
      </c>
      <c r="N514" s="42">
        <f t="shared" si="1050"/>
        <v>3.254</v>
      </c>
      <c r="O514" s="11">
        <v>1.275</v>
      </c>
      <c r="P514" s="9">
        <v>0.5</v>
      </c>
      <c r="Q514" s="43">
        <f t="shared" si="1051"/>
        <v>3835.09321875</v>
      </c>
      <c r="Z514" s="11">
        <v>2465</v>
      </c>
      <c r="AA514" s="12">
        <v>0.75</v>
      </c>
      <c r="AB514" s="11">
        <v>1</v>
      </c>
      <c r="AC514" s="11">
        <v>0</v>
      </c>
      <c r="AD514" s="13">
        <f t="shared" si="1052"/>
        <v>1848.75</v>
      </c>
      <c r="AE514" s="11">
        <v>1</v>
      </c>
      <c r="AF514" s="11">
        <v>0.98</v>
      </c>
      <c r="AG514" s="11">
        <v>2.3</v>
      </c>
      <c r="AH514" s="42">
        <f t="shared" si="1053"/>
        <v>3.254</v>
      </c>
      <c r="AI514" s="11">
        <v>1.275</v>
      </c>
      <c r="AJ514" s="9">
        <v>0.5</v>
      </c>
      <c r="AK514" s="43">
        <f t="shared" si="1054"/>
        <v>3835.09321875</v>
      </c>
      <c r="AT514" s="11">
        <v>2465</v>
      </c>
      <c r="AU514" s="12">
        <v>0.75</v>
      </c>
      <c r="AV514" s="11">
        <v>1</v>
      </c>
      <c r="AW514" s="11">
        <v>0</v>
      </c>
      <c r="AX514" s="13">
        <f t="shared" si="1055"/>
        <v>1848.75</v>
      </c>
      <c r="AY514" s="11">
        <v>1</v>
      </c>
      <c r="AZ514" s="11">
        <v>0.98</v>
      </c>
      <c r="BA514" s="11">
        <v>2.3</v>
      </c>
      <c r="BB514" s="42">
        <f t="shared" si="1056"/>
        <v>3.254</v>
      </c>
      <c r="BC514" s="11">
        <v>1.275</v>
      </c>
      <c r="BD514" s="9">
        <v>0.5</v>
      </c>
      <c r="BE514" s="43">
        <f t="shared" si="1057"/>
        <v>3835.09321875</v>
      </c>
      <c r="BN514" s="11">
        <v>2465</v>
      </c>
      <c r="BO514" s="12">
        <v>0.75</v>
      </c>
      <c r="BP514" s="11">
        <v>1</v>
      </c>
      <c r="BQ514" s="11">
        <v>0</v>
      </c>
      <c r="BR514" s="13">
        <f t="shared" si="1058"/>
        <v>1848.75</v>
      </c>
      <c r="BS514" s="11">
        <v>1</v>
      </c>
      <c r="BT514" s="11">
        <v>0.98</v>
      </c>
      <c r="BU514" s="11">
        <v>2.3</v>
      </c>
      <c r="BV514" s="42">
        <f t="shared" si="1059"/>
        <v>3.254</v>
      </c>
      <c r="BW514" s="11">
        <v>1.275</v>
      </c>
      <c r="BX514" s="9">
        <v>0.5</v>
      </c>
      <c r="BY514" s="43">
        <f t="shared" si="1060"/>
        <v>3835.09321875</v>
      </c>
      <c r="CH514" s="11">
        <f t="shared" si="1061"/>
        <v>2893</v>
      </c>
      <c r="CI514" s="12">
        <v>0.75</v>
      </c>
      <c r="CJ514" s="11">
        <v>1</v>
      </c>
      <c r="CK514" s="11">
        <v>0</v>
      </c>
      <c r="CL514" s="13">
        <f t="shared" si="1062"/>
        <v>2169.75</v>
      </c>
      <c r="CM514" s="11">
        <v>1</v>
      </c>
      <c r="CN514" s="11">
        <v>0.98</v>
      </c>
      <c r="CO514" s="11">
        <v>2.3</v>
      </c>
      <c r="CP514" s="42">
        <f t="shared" si="1063"/>
        <v>3.254</v>
      </c>
      <c r="CQ514" s="11">
        <v>1.275</v>
      </c>
      <c r="CR514" s="9">
        <v>0.5</v>
      </c>
      <c r="CS514" s="43">
        <f t="shared" si="1064"/>
        <v>4500.98364375</v>
      </c>
      <c r="DB514" s="11">
        <f t="shared" si="1065"/>
        <v>2905</v>
      </c>
      <c r="DC514" s="12">
        <v>0.75</v>
      </c>
      <c r="DD514" s="11">
        <v>1</v>
      </c>
      <c r="DE514" s="11">
        <v>0</v>
      </c>
      <c r="DF514" s="13">
        <f t="shared" si="1066"/>
        <v>2178.75</v>
      </c>
      <c r="DG514" s="11">
        <v>1</v>
      </c>
      <c r="DH514" s="11">
        <v>0.98</v>
      </c>
      <c r="DI514" s="11">
        <v>2.3</v>
      </c>
      <c r="DJ514" s="42">
        <f t="shared" si="1067"/>
        <v>3.254</v>
      </c>
      <c r="DK514" s="11">
        <v>1.275</v>
      </c>
      <c r="DL514" s="9">
        <v>0.5</v>
      </c>
      <c r="DM514" s="43">
        <f t="shared" si="1068"/>
        <v>4519.65346875</v>
      </c>
      <c r="DV514" s="11">
        <f t="shared" si="1069"/>
        <v>2964</v>
      </c>
      <c r="DW514" s="12">
        <v>0.75</v>
      </c>
      <c r="DX514" s="11">
        <v>1</v>
      </c>
      <c r="DY514" s="11">
        <v>0</v>
      </c>
      <c r="DZ514" s="13">
        <f t="shared" si="1070"/>
        <v>2223</v>
      </c>
      <c r="EA514" s="11">
        <v>1</v>
      </c>
      <c r="EB514" s="11">
        <v>0.98</v>
      </c>
      <c r="EC514" s="11">
        <v>3.1</v>
      </c>
      <c r="ED514" s="42">
        <f t="shared" si="1071"/>
        <v>4.038</v>
      </c>
      <c r="EE514" s="11">
        <v>1.275</v>
      </c>
      <c r="EF514" s="9">
        <v>0.5</v>
      </c>
      <c r="EG514" s="43">
        <f t="shared" si="1072"/>
        <v>5722.502175</v>
      </c>
    </row>
    <row r="515" s="1" customFormat="1" customHeight="1" spans="6:137">
      <c r="F515" s="11">
        <v>2465</v>
      </c>
      <c r="G515" s="12">
        <v>1.8</v>
      </c>
      <c r="H515" s="11">
        <v>1</v>
      </c>
      <c r="I515" s="11">
        <v>0</v>
      </c>
      <c r="J515" s="13">
        <f t="shared" si="1049"/>
        <v>4437</v>
      </c>
      <c r="K515" s="11">
        <v>1</v>
      </c>
      <c r="L515" s="11">
        <v>0.98</v>
      </c>
      <c r="M515" s="11">
        <v>2.3</v>
      </c>
      <c r="N515" s="42">
        <f t="shared" si="1050"/>
        <v>3.254</v>
      </c>
      <c r="O515" s="11">
        <v>1.275</v>
      </c>
      <c r="P515" s="9">
        <v>0.5</v>
      </c>
      <c r="Q515" s="43">
        <f t="shared" si="1051"/>
        <v>9204.223725</v>
      </c>
      <c r="Z515" s="11">
        <v>2465</v>
      </c>
      <c r="AA515" s="12">
        <v>1.8</v>
      </c>
      <c r="AB515" s="11">
        <v>1</v>
      </c>
      <c r="AC515" s="11">
        <v>0</v>
      </c>
      <c r="AD515" s="13">
        <f t="shared" si="1052"/>
        <v>4437</v>
      </c>
      <c r="AE515" s="11">
        <v>1</v>
      </c>
      <c r="AF515" s="11">
        <v>0.98</v>
      </c>
      <c r="AG515" s="11">
        <v>2.3</v>
      </c>
      <c r="AH515" s="42">
        <f t="shared" si="1053"/>
        <v>3.254</v>
      </c>
      <c r="AI515" s="11">
        <v>1.275</v>
      </c>
      <c r="AJ515" s="9">
        <v>0.5</v>
      </c>
      <c r="AK515" s="43">
        <f t="shared" si="1054"/>
        <v>9204.223725</v>
      </c>
      <c r="AT515" s="11">
        <v>2465</v>
      </c>
      <c r="AU515" s="12">
        <v>1.8</v>
      </c>
      <c r="AV515" s="11">
        <v>1</v>
      </c>
      <c r="AW515" s="11">
        <v>0</v>
      </c>
      <c r="AX515" s="13">
        <f t="shared" si="1055"/>
        <v>4437</v>
      </c>
      <c r="AY515" s="11">
        <v>1</v>
      </c>
      <c r="AZ515" s="11">
        <v>0.98</v>
      </c>
      <c r="BA515" s="11">
        <v>2.3</v>
      </c>
      <c r="BB515" s="42">
        <f t="shared" si="1056"/>
        <v>3.254</v>
      </c>
      <c r="BC515" s="11">
        <v>1.275</v>
      </c>
      <c r="BD515" s="9">
        <v>0.5</v>
      </c>
      <c r="BE515" s="43">
        <f t="shared" si="1057"/>
        <v>9204.223725</v>
      </c>
      <c r="BN515" s="11">
        <v>2465</v>
      </c>
      <c r="BO515" s="12">
        <v>1.8</v>
      </c>
      <c r="BP515" s="11">
        <v>1</v>
      </c>
      <c r="BQ515" s="11">
        <v>0</v>
      </c>
      <c r="BR515" s="13">
        <f t="shared" si="1058"/>
        <v>4437</v>
      </c>
      <c r="BS515" s="11">
        <v>1</v>
      </c>
      <c r="BT515" s="11">
        <v>0.98</v>
      </c>
      <c r="BU515" s="11">
        <v>2.3</v>
      </c>
      <c r="BV515" s="42">
        <f t="shared" si="1059"/>
        <v>3.254</v>
      </c>
      <c r="BW515" s="11">
        <v>1.275</v>
      </c>
      <c r="BX515" s="9">
        <v>0.5</v>
      </c>
      <c r="BY515" s="43">
        <f t="shared" si="1060"/>
        <v>9204.223725</v>
      </c>
      <c r="CH515" s="11">
        <f t="shared" si="1061"/>
        <v>2893</v>
      </c>
      <c r="CI515" s="12">
        <v>1.8</v>
      </c>
      <c r="CJ515" s="11">
        <v>1</v>
      </c>
      <c r="CK515" s="11">
        <v>0</v>
      </c>
      <c r="CL515" s="13">
        <f t="shared" si="1062"/>
        <v>5207.4</v>
      </c>
      <c r="CM515" s="11">
        <v>1</v>
      </c>
      <c r="CN515" s="11">
        <v>0.98</v>
      </c>
      <c r="CO515" s="11">
        <v>2.3</v>
      </c>
      <c r="CP515" s="42">
        <f t="shared" si="1063"/>
        <v>3.254</v>
      </c>
      <c r="CQ515" s="11">
        <v>1.275</v>
      </c>
      <c r="CR515" s="9">
        <v>0.5</v>
      </c>
      <c r="CS515" s="43">
        <f t="shared" si="1064"/>
        <v>10802.360745</v>
      </c>
      <c r="DB515" s="11">
        <f t="shared" si="1065"/>
        <v>2905</v>
      </c>
      <c r="DC515" s="12">
        <v>1.8</v>
      </c>
      <c r="DD515" s="11">
        <v>1</v>
      </c>
      <c r="DE515" s="11">
        <v>0</v>
      </c>
      <c r="DF515" s="13">
        <f t="shared" si="1066"/>
        <v>5229</v>
      </c>
      <c r="DG515" s="11">
        <v>1</v>
      </c>
      <c r="DH515" s="11">
        <v>0.98</v>
      </c>
      <c r="DI515" s="11">
        <v>2.3</v>
      </c>
      <c r="DJ515" s="42">
        <f t="shared" si="1067"/>
        <v>3.254</v>
      </c>
      <c r="DK515" s="11">
        <v>1.275</v>
      </c>
      <c r="DL515" s="9">
        <v>0.5</v>
      </c>
      <c r="DM515" s="43">
        <f t="shared" si="1068"/>
        <v>10847.168325</v>
      </c>
      <c r="DV515" s="11">
        <f t="shared" si="1069"/>
        <v>2964</v>
      </c>
      <c r="DW515" s="12">
        <v>1.8</v>
      </c>
      <c r="DX515" s="11">
        <v>1</v>
      </c>
      <c r="DY515" s="11">
        <v>0</v>
      </c>
      <c r="DZ515" s="13">
        <f t="shared" si="1070"/>
        <v>5335.2</v>
      </c>
      <c r="EA515" s="11">
        <v>1</v>
      </c>
      <c r="EB515" s="11">
        <v>0.98</v>
      </c>
      <c r="EC515" s="11">
        <v>3.1</v>
      </c>
      <c r="ED515" s="42">
        <f t="shared" si="1071"/>
        <v>4.038</v>
      </c>
      <c r="EE515" s="11">
        <v>1.275</v>
      </c>
      <c r="EF515" s="9">
        <v>0.5</v>
      </c>
      <c r="EG515" s="43">
        <f t="shared" si="1072"/>
        <v>13734.00522</v>
      </c>
    </row>
    <row r="516" s="1" customFormat="1" customHeight="1" spans="6:137">
      <c r="F516" s="11">
        <v>2465</v>
      </c>
      <c r="G516" s="12">
        <v>3.21</v>
      </c>
      <c r="H516" s="11">
        <v>1</v>
      </c>
      <c r="I516" s="11">
        <v>0</v>
      </c>
      <c r="J516" s="13">
        <f t="shared" si="1049"/>
        <v>7912.65</v>
      </c>
      <c r="K516" s="11">
        <v>1</v>
      </c>
      <c r="L516" s="11">
        <v>0.98</v>
      </c>
      <c r="M516" s="11">
        <v>2.3</v>
      </c>
      <c r="N516" s="42">
        <f t="shared" si="1050"/>
        <v>3.254</v>
      </c>
      <c r="O516" s="11">
        <v>1.275</v>
      </c>
      <c r="P516" s="9">
        <v>0.5</v>
      </c>
      <c r="Q516" s="43">
        <f t="shared" si="1051"/>
        <v>16414.19897625</v>
      </c>
      <c r="Z516" s="11">
        <v>2465</v>
      </c>
      <c r="AA516" s="12">
        <v>3.21</v>
      </c>
      <c r="AB516" s="11">
        <v>1</v>
      </c>
      <c r="AC516" s="11">
        <v>0</v>
      </c>
      <c r="AD516" s="13">
        <f t="shared" si="1052"/>
        <v>7912.65</v>
      </c>
      <c r="AE516" s="11">
        <v>1</v>
      </c>
      <c r="AF516" s="11">
        <v>0.98</v>
      </c>
      <c r="AG516" s="11">
        <v>2.3</v>
      </c>
      <c r="AH516" s="42">
        <f t="shared" si="1053"/>
        <v>3.254</v>
      </c>
      <c r="AI516" s="11">
        <v>1.275</v>
      </c>
      <c r="AJ516" s="9">
        <v>0.5</v>
      </c>
      <c r="AK516" s="43">
        <f t="shared" si="1054"/>
        <v>16414.19897625</v>
      </c>
      <c r="AT516" s="11">
        <v>2465</v>
      </c>
      <c r="AU516" s="12">
        <v>3.21</v>
      </c>
      <c r="AV516" s="11">
        <v>1</v>
      </c>
      <c r="AW516" s="11">
        <v>0</v>
      </c>
      <c r="AX516" s="13">
        <f t="shared" si="1055"/>
        <v>7912.65</v>
      </c>
      <c r="AY516" s="11">
        <v>1</v>
      </c>
      <c r="AZ516" s="11">
        <v>0.98</v>
      </c>
      <c r="BA516" s="11">
        <v>2.3</v>
      </c>
      <c r="BB516" s="42">
        <f t="shared" si="1056"/>
        <v>3.254</v>
      </c>
      <c r="BC516" s="11">
        <v>1.275</v>
      </c>
      <c r="BD516" s="9">
        <v>0.5</v>
      </c>
      <c r="BE516" s="43">
        <f t="shared" si="1057"/>
        <v>16414.19897625</v>
      </c>
      <c r="BN516" s="11">
        <v>2465</v>
      </c>
      <c r="BO516" s="12">
        <v>3.21</v>
      </c>
      <c r="BP516" s="11">
        <v>1</v>
      </c>
      <c r="BQ516" s="11">
        <v>0</v>
      </c>
      <c r="BR516" s="13">
        <f t="shared" si="1058"/>
        <v>7912.65</v>
      </c>
      <c r="BS516" s="11">
        <v>1</v>
      </c>
      <c r="BT516" s="11">
        <v>0.98</v>
      </c>
      <c r="BU516" s="11">
        <v>2.3</v>
      </c>
      <c r="BV516" s="42">
        <f t="shared" si="1059"/>
        <v>3.254</v>
      </c>
      <c r="BW516" s="11">
        <v>1.275</v>
      </c>
      <c r="BX516" s="9">
        <v>0.5</v>
      </c>
      <c r="BY516" s="43">
        <f t="shared" si="1060"/>
        <v>16414.19897625</v>
      </c>
      <c r="CH516" s="11">
        <f t="shared" si="1061"/>
        <v>2893</v>
      </c>
      <c r="CI516" s="12">
        <v>3.21</v>
      </c>
      <c r="CJ516" s="11">
        <v>1</v>
      </c>
      <c r="CK516" s="11">
        <v>0</v>
      </c>
      <c r="CL516" s="13">
        <f t="shared" si="1062"/>
        <v>9286.53</v>
      </c>
      <c r="CM516" s="11">
        <v>1</v>
      </c>
      <c r="CN516" s="11">
        <v>0.98</v>
      </c>
      <c r="CO516" s="11">
        <v>2.3</v>
      </c>
      <c r="CP516" s="42">
        <f t="shared" si="1063"/>
        <v>3.254</v>
      </c>
      <c r="CQ516" s="11">
        <v>1.275</v>
      </c>
      <c r="CR516" s="9">
        <v>0.5</v>
      </c>
      <c r="CS516" s="43">
        <f t="shared" si="1064"/>
        <v>19264.20999525</v>
      </c>
      <c r="DB516" s="11">
        <f t="shared" si="1065"/>
        <v>2905</v>
      </c>
      <c r="DC516" s="12">
        <v>3.21</v>
      </c>
      <c r="DD516" s="11">
        <v>1</v>
      </c>
      <c r="DE516" s="11">
        <v>0</v>
      </c>
      <c r="DF516" s="13">
        <f t="shared" si="1066"/>
        <v>9325.05</v>
      </c>
      <c r="DG516" s="11">
        <v>1</v>
      </c>
      <c r="DH516" s="11">
        <v>0.98</v>
      </c>
      <c r="DI516" s="11">
        <v>2.3</v>
      </c>
      <c r="DJ516" s="42">
        <f t="shared" si="1067"/>
        <v>3.254</v>
      </c>
      <c r="DK516" s="11">
        <v>1.275</v>
      </c>
      <c r="DL516" s="9">
        <v>0.5</v>
      </c>
      <c r="DM516" s="43">
        <f t="shared" si="1068"/>
        <v>19344.11684625</v>
      </c>
      <c r="DV516" s="11">
        <f t="shared" si="1069"/>
        <v>2964</v>
      </c>
      <c r="DW516" s="12">
        <v>3.21</v>
      </c>
      <c r="DX516" s="11">
        <v>1</v>
      </c>
      <c r="DY516" s="11">
        <v>0</v>
      </c>
      <c r="DZ516" s="13">
        <f t="shared" si="1070"/>
        <v>9514.44</v>
      </c>
      <c r="EA516" s="11">
        <v>1</v>
      </c>
      <c r="EB516" s="11">
        <v>0.98</v>
      </c>
      <c r="EC516" s="11">
        <v>3.1</v>
      </c>
      <c r="ED516" s="42">
        <f t="shared" si="1071"/>
        <v>4.038</v>
      </c>
      <c r="EE516" s="11">
        <v>1.275</v>
      </c>
      <c r="EF516" s="9">
        <v>0.5</v>
      </c>
      <c r="EG516" s="43">
        <f t="shared" si="1072"/>
        <v>24492.309309</v>
      </c>
    </row>
    <row r="517" s="1" customFormat="1" customHeight="1" spans="6:137">
      <c r="F517" s="11">
        <v>2465</v>
      </c>
      <c r="G517" s="12">
        <v>3.21</v>
      </c>
      <c r="H517" s="11">
        <v>1</v>
      </c>
      <c r="I517" s="11">
        <v>0</v>
      </c>
      <c r="J517" s="13">
        <f t="shared" si="1049"/>
        <v>7912.65</v>
      </c>
      <c r="K517" s="11">
        <v>1</v>
      </c>
      <c r="L517" s="11">
        <v>0.98</v>
      </c>
      <c r="M517" s="11">
        <v>2.3</v>
      </c>
      <c r="N517" s="42">
        <f t="shared" si="1050"/>
        <v>3.254</v>
      </c>
      <c r="O517" s="11">
        <v>1.275</v>
      </c>
      <c r="P517" s="9">
        <v>0.5</v>
      </c>
      <c r="Q517" s="43">
        <f t="shared" si="1051"/>
        <v>16414.19897625</v>
      </c>
      <c r="Z517" s="11">
        <v>2465</v>
      </c>
      <c r="AA517" s="12">
        <v>3.21</v>
      </c>
      <c r="AB517" s="11">
        <v>1</v>
      </c>
      <c r="AC517" s="11">
        <v>0</v>
      </c>
      <c r="AD517" s="13">
        <f t="shared" si="1052"/>
        <v>7912.65</v>
      </c>
      <c r="AE517" s="11">
        <v>1</v>
      </c>
      <c r="AF517" s="11">
        <v>0.98</v>
      </c>
      <c r="AG517" s="11">
        <v>2.3</v>
      </c>
      <c r="AH517" s="42">
        <f t="shared" si="1053"/>
        <v>3.254</v>
      </c>
      <c r="AI517" s="11">
        <v>1.275</v>
      </c>
      <c r="AJ517" s="9">
        <v>0.5</v>
      </c>
      <c r="AK517" s="43">
        <f t="shared" si="1054"/>
        <v>16414.19897625</v>
      </c>
      <c r="AT517" s="11">
        <v>2465</v>
      </c>
      <c r="AU517" s="12">
        <v>3.21</v>
      </c>
      <c r="AV517" s="11">
        <v>1</v>
      </c>
      <c r="AW517" s="11">
        <v>0</v>
      </c>
      <c r="AX517" s="13">
        <f t="shared" si="1055"/>
        <v>7912.65</v>
      </c>
      <c r="AY517" s="11">
        <v>1</v>
      </c>
      <c r="AZ517" s="11">
        <v>0.98</v>
      </c>
      <c r="BA517" s="11">
        <v>2.3</v>
      </c>
      <c r="BB517" s="42">
        <f t="shared" si="1056"/>
        <v>3.254</v>
      </c>
      <c r="BC517" s="11">
        <v>1.275</v>
      </c>
      <c r="BD517" s="9">
        <v>0.5</v>
      </c>
      <c r="BE517" s="43">
        <f t="shared" si="1057"/>
        <v>16414.19897625</v>
      </c>
      <c r="BN517" s="11">
        <v>2465</v>
      </c>
      <c r="BO517" s="12">
        <v>3.21</v>
      </c>
      <c r="BP517" s="11">
        <v>1</v>
      </c>
      <c r="BQ517" s="11">
        <v>0</v>
      </c>
      <c r="BR517" s="13">
        <f t="shared" si="1058"/>
        <v>7912.65</v>
      </c>
      <c r="BS517" s="11">
        <v>1</v>
      </c>
      <c r="BT517" s="11">
        <v>0.98</v>
      </c>
      <c r="BU517" s="11">
        <v>2.3</v>
      </c>
      <c r="BV517" s="42">
        <f t="shared" si="1059"/>
        <v>3.254</v>
      </c>
      <c r="BW517" s="11">
        <v>1.275</v>
      </c>
      <c r="BX517" s="9">
        <v>0.5</v>
      </c>
      <c r="BY517" s="43">
        <f t="shared" si="1060"/>
        <v>16414.19897625</v>
      </c>
      <c r="CH517" s="11">
        <f t="shared" si="1061"/>
        <v>2893</v>
      </c>
      <c r="CI517" s="12">
        <v>3.21</v>
      </c>
      <c r="CJ517" s="11">
        <v>1</v>
      </c>
      <c r="CK517" s="11">
        <v>0</v>
      </c>
      <c r="CL517" s="13">
        <f t="shared" si="1062"/>
        <v>9286.53</v>
      </c>
      <c r="CM517" s="11">
        <v>1</v>
      </c>
      <c r="CN517" s="11">
        <v>0.98</v>
      </c>
      <c r="CO517" s="11">
        <v>2.3</v>
      </c>
      <c r="CP517" s="42">
        <f t="shared" si="1063"/>
        <v>3.254</v>
      </c>
      <c r="CQ517" s="11">
        <v>1.275</v>
      </c>
      <c r="CR517" s="9">
        <v>0.5</v>
      </c>
      <c r="CS517" s="43">
        <f t="shared" si="1064"/>
        <v>19264.20999525</v>
      </c>
      <c r="DB517" s="11">
        <f t="shared" si="1065"/>
        <v>2905</v>
      </c>
      <c r="DC517" s="12">
        <v>3.21</v>
      </c>
      <c r="DD517" s="11">
        <v>1</v>
      </c>
      <c r="DE517" s="11">
        <v>0</v>
      </c>
      <c r="DF517" s="13">
        <f t="shared" si="1066"/>
        <v>9325.05</v>
      </c>
      <c r="DG517" s="11">
        <v>1</v>
      </c>
      <c r="DH517" s="11">
        <v>0.98</v>
      </c>
      <c r="DI517" s="11">
        <v>2.3</v>
      </c>
      <c r="DJ517" s="42">
        <f t="shared" si="1067"/>
        <v>3.254</v>
      </c>
      <c r="DK517" s="11">
        <v>1.275</v>
      </c>
      <c r="DL517" s="9">
        <v>0.5</v>
      </c>
      <c r="DM517" s="43">
        <f t="shared" si="1068"/>
        <v>19344.11684625</v>
      </c>
      <c r="DV517" s="11">
        <f t="shared" si="1069"/>
        <v>2964</v>
      </c>
      <c r="DW517" s="12">
        <v>3.21</v>
      </c>
      <c r="DX517" s="11">
        <v>1</v>
      </c>
      <c r="DY517" s="11">
        <v>0</v>
      </c>
      <c r="DZ517" s="13">
        <f t="shared" si="1070"/>
        <v>9514.44</v>
      </c>
      <c r="EA517" s="11">
        <v>1</v>
      </c>
      <c r="EB517" s="11">
        <v>0.98</v>
      </c>
      <c r="EC517" s="11">
        <v>3.1</v>
      </c>
      <c r="ED517" s="42">
        <f t="shared" si="1071"/>
        <v>4.038</v>
      </c>
      <c r="EE517" s="11">
        <v>1.275</v>
      </c>
      <c r="EF517" s="9">
        <v>0.5</v>
      </c>
      <c r="EG517" s="43">
        <f t="shared" si="1072"/>
        <v>24492.309309</v>
      </c>
    </row>
    <row r="518" s="1" customFormat="1" customHeight="1" spans="6:137">
      <c r="F518" s="11">
        <v>2465</v>
      </c>
      <c r="G518" s="12">
        <v>0</v>
      </c>
      <c r="H518" s="11">
        <v>1</v>
      </c>
      <c r="I518" s="11">
        <v>0</v>
      </c>
      <c r="J518" s="13">
        <f t="shared" si="1049"/>
        <v>0</v>
      </c>
      <c r="K518" s="11">
        <v>1</v>
      </c>
      <c r="L518" s="11">
        <v>0.98</v>
      </c>
      <c r="M518" s="11">
        <v>2.3</v>
      </c>
      <c r="N518" s="42">
        <f t="shared" si="1050"/>
        <v>3.254</v>
      </c>
      <c r="O518" s="11">
        <v>1.275</v>
      </c>
      <c r="P518" s="9">
        <v>0.5</v>
      </c>
      <c r="Q518" s="43">
        <f t="shared" si="1051"/>
        <v>0</v>
      </c>
      <c r="Z518" s="11">
        <v>2465</v>
      </c>
      <c r="AA518" s="12">
        <v>0</v>
      </c>
      <c r="AB518" s="11">
        <v>1</v>
      </c>
      <c r="AC518" s="11">
        <v>0</v>
      </c>
      <c r="AD518" s="13">
        <f t="shared" si="1052"/>
        <v>0</v>
      </c>
      <c r="AE518" s="11">
        <v>1</v>
      </c>
      <c r="AF518" s="11">
        <v>0.98</v>
      </c>
      <c r="AG518" s="11">
        <v>2.3</v>
      </c>
      <c r="AH518" s="42">
        <f t="shared" si="1053"/>
        <v>3.254</v>
      </c>
      <c r="AI518" s="11">
        <v>1.275</v>
      </c>
      <c r="AJ518" s="9">
        <v>0.5</v>
      </c>
      <c r="AK518" s="43">
        <f t="shared" si="1054"/>
        <v>0</v>
      </c>
      <c r="AT518" s="11">
        <v>2465</v>
      </c>
      <c r="AU518" s="12">
        <v>0</v>
      </c>
      <c r="AV518" s="11">
        <v>1</v>
      </c>
      <c r="AW518" s="11">
        <v>0</v>
      </c>
      <c r="AX518" s="13">
        <f t="shared" si="1055"/>
        <v>0</v>
      </c>
      <c r="AY518" s="11">
        <v>1</v>
      </c>
      <c r="AZ518" s="11">
        <v>0.98</v>
      </c>
      <c r="BA518" s="11">
        <v>2.3</v>
      </c>
      <c r="BB518" s="42">
        <f t="shared" si="1056"/>
        <v>3.254</v>
      </c>
      <c r="BC518" s="11">
        <v>1.275</v>
      </c>
      <c r="BD518" s="9">
        <v>0.5</v>
      </c>
      <c r="BE518" s="43">
        <f t="shared" si="1057"/>
        <v>0</v>
      </c>
      <c r="BN518" s="11">
        <v>2465</v>
      </c>
      <c r="BO518" s="12">
        <v>0</v>
      </c>
      <c r="BP518" s="11">
        <v>1</v>
      </c>
      <c r="BQ518" s="11">
        <v>0</v>
      </c>
      <c r="BR518" s="13">
        <f t="shared" si="1058"/>
        <v>0</v>
      </c>
      <c r="BS518" s="11">
        <v>1</v>
      </c>
      <c r="BT518" s="11">
        <v>0.98</v>
      </c>
      <c r="BU518" s="11">
        <v>2.3</v>
      </c>
      <c r="BV518" s="42">
        <f t="shared" si="1059"/>
        <v>3.254</v>
      </c>
      <c r="BW518" s="11">
        <v>1.275</v>
      </c>
      <c r="BX518" s="9">
        <v>0.5</v>
      </c>
      <c r="BY518" s="43">
        <f t="shared" si="1060"/>
        <v>0</v>
      </c>
      <c r="CH518" s="11">
        <f t="shared" si="1061"/>
        <v>2893</v>
      </c>
      <c r="CI518" s="12">
        <v>0</v>
      </c>
      <c r="CJ518" s="11">
        <v>1</v>
      </c>
      <c r="CK518" s="11">
        <v>0</v>
      </c>
      <c r="CL518" s="13">
        <f t="shared" si="1062"/>
        <v>0</v>
      </c>
      <c r="CM518" s="11">
        <v>1</v>
      </c>
      <c r="CN518" s="11">
        <v>0.98</v>
      </c>
      <c r="CO518" s="11">
        <v>2.3</v>
      </c>
      <c r="CP518" s="42">
        <f t="shared" si="1063"/>
        <v>3.254</v>
      </c>
      <c r="CQ518" s="11">
        <v>1.275</v>
      </c>
      <c r="CR518" s="9">
        <v>0.5</v>
      </c>
      <c r="CS518" s="43">
        <f t="shared" si="1064"/>
        <v>0</v>
      </c>
      <c r="DB518" s="11">
        <f t="shared" si="1065"/>
        <v>2905</v>
      </c>
      <c r="DC518" s="12">
        <v>0</v>
      </c>
      <c r="DD518" s="11">
        <v>1</v>
      </c>
      <c r="DE518" s="11">
        <v>0</v>
      </c>
      <c r="DF518" s="13">
        <f t="shared" si="1066"/>
        <v>0</v>
      </c>
      <c r="DG518" s="11">
        <v>1</v>
      </c>
      <c r="DH518" s="11">
        <v>0.98</v>
      </c>
      <c r="DI518" s="11">
        <v>2.3</v>
      </c>
      <c r="DJ518" s="42">
        <f t="shared" si="1067"/>
        <v>3.254</v>
      </c>
      <c r="DK518" s="11">
        <v>1.275</v>
      </c>
      <c r="DL518" s="9">
        <v>0.5</v>
      </c>
      <c r="DM518" s="43">
        <f t="shared" si="1068"/>
        <v>0</v>
      </c>
      <c r="DV518" s="11">
        <f t="shared" si="1069"/>
        <v>2964</v>
      </c>
      <c r="DW518" s="12">
        <v>0</v>
      </c>
      <c r="DX518" s="11">
        <v>1</v>
      </c>
      <c r="DY518" s="11">
        <v>0</v>
      </c>
      <c r="DZ518" s="13">
        <f t="shared" si="1070"/>
        <v>0</v>
      </c>
      <c r="EA518" s="11">
        <v>1</v>
      </c>
      <c r="EB518" s="11">
        <v>0.98</v>
      </c>
      <c r="EC518" s="11">
        <v>3.1</v>
      </c>
      <c r="ED518" s="42">
        <f t="shared" si="1071"/>
        <v>4.038</v>
      </c>
      <c r="EE518" s="11">
        <v>1.275</v>
      </c>
      <c r="EF518" s="9">
        <v>0.5</v>
      </c>
      <c r="EG518" s="43">
        <f t="shared" si="1072"/>
        <v>0</v>
      </c>
    </row>
    <row r="519" s="1" customFormat="1" customHeight="1" spans="6:137">
      <c r="F519" s="44" t="s">
        <v>30</v>
      </c>
      <c r="G519" s="45"/>
      <c r="H519" s="45"/>
      <c r="I519" s="45"/>
      <c r="J519" s="45"/>
      <c r="K519" s="45"/>
      <c r="L519" s="45"/>
      <c r="M519" s="46">
        <f>SUM(Q504:Q518)</f>
        <v>101553.2684325</v>
      </c>
      <c r="N519" s="46"/>
      <c r="O519" s="46"/>
      <c r="P519" s="46"/>
      <c r="Q519" s="46"/>
      <c r="R519" s="1"/>
      <c r="S519" s="1"/>
      <c r="T519" s="1"/>
      <c r="U519" s="1"/>
      <c r="V519" s="1"/>
      <c r="W519" s="1"/>
      <c r="X519" s="1"/>
      <c r="Y519" s="1"/>
      <c r="Z519" s="44" t="s">
        <v>30</v>
      </c>
      <c r="AA519" s="45"/>
      <c r="AB519" s="45"/>
      <c r="AC519" s="45"/>
      <c r="AD519" s="45"/>
      <c r="AE519" s="45"/>
      <c r="AF519" s="45"/>
      <c r="AG519" s="46">
        <f>SUM(AK504:AK518)</f>
        <v>101553.2684325</v>
      </c>
      <c r="AH519" s="46"/>
      <c r="AI519" s="46"/>
      <c r="AJ519" s="46"/>
      <c r="AK519" s="46"/>
      <c r="AL519" s="1"/>
      <c r="AM519" s="1"/>
      <c r="AN519" s="1"/>
      <c r="AO519" s="1"/>
      <c r="AP519" s="1"/>
      <c r="AQ519" s="1"/>
      <c r="AR519" s="1"/>
      <c r="AS519" s="1"/>
      <c r="AT519" s="44" t="s">
        <v>30</v>
      </c>
      <c r="AU519" s="45"/>
      <c r="AV519" s="45"/>
      <c r="AW519" s="45"/>
      <c r="AX519" s="45"/>
      <c r="AY519" s="45"/>
      <c r="AZ519" s="45"/>
      <c r="BA519" s="46">
        <f>SUM(BE504:BE518)</f>
        <v>101553.2684325</v>
      </c>
      <c r="BB519" s="46"/>
      <c r="BC519" s="46"/>
      <c r="BD519" s="46"/>
      <c r="BE519" s="46"/>
      <c r="BF519" s="1"/>
      <c r="BG519" s="1"/>
      <c r="BH519" s="1"/>
      <c r="BI519" s="1"/>
      <c r="BJ519" s="1"/>
      <c r="BK519" s="1"/>
      <c r="BL519" s="1"/>
      <c r="BM519" s="1"/>
      <c r="BN519" s="44" t="s">
        <v>30</v>
      </c>
      <c r="BO519" s="45"/>
      <c r="BP519" s="45"/>
      <c r="BQ519" s="45"/>
      <c r="BR519" s="45"/>
      <c r="BS519" s="45"/>
      <c r="BT519" s="45"/>
      <c r="BU519" s="46">
        <f>SUM(BY504:BY518)</f>
        <v>101553.2684325</v>
      </c>
      <c r="BV519" s="46"/>
      <c r="BW519" s="46"/>
      <c r="BX519" s="46"/>
      <c r="BY519" s="46"/>
      <c r="BZ519" s="1"/>
      <c r="CA519" s="1"/>
      <c r="CB519" s="1"/>
      <c r="CC519" s="1"/>
      <c r="CD519" s="1"/>
      <c r="CE519" s="1"/>
      <c r="CF519" s="1"/>
      <c r="CG519" s="1"/>
      <c r="CH519" s="44" t="s">
        <v>30</v>
      </c>
      <c r="CI519" s="45"/>
      <c r="CJ519" s="45"/>
      <c r="CK519" s="45"/>
      <c r="CL519" s="45"/>
      <c r="CM519" s="45"/>
      <c r="CN519" s="45"/>
      <c r="CO519" s="46">
        <f>SUM(CS504:CS518)</f>
        <v>119186.0468865</v>
      </c>
      <c r="CP519" s="46"/>
      <c r="CQ519" s="46"/>
      <c r="CR519" s="46"/>
      <c r="CS519" s="46"/>
      <c r="CT519" s="1"/>
      <c r="CU519" s="1"/>
      <c r="CV519" s="1"/>
      <c r="CW519" s="1"/>
      <c r="CX519" s="1"/>
      <c r="CY519" s="1"/>
      <c r="CZ519" s="1"/>
      <c r="DA519" s="1"/>
      <c r="DB519" s="44" t="s">
        <v>30</v>
      </c>
      <c r="DC519" s="45"/>
      <c r="DD519" s="45"/>
      <c r="DE519" s="45"/>
      <c r="DF519" s="45"/>
      <c r="DG519" s="45"/>
      <c r="DH519" s="45"/>
      <c r="DI519" s="46">
        <f>SUM(DM504:DM518)</f>
        <v>119680.4238525</v>
      </c>
      <c r="DJ519" s="46"/>
      <c r="DK519" s="46"/>
      <c r="DL519" s="46"/>
      <c r="DM519" s="46"/>
      <c r="DN519" s="1"/>
      <c r="DO519" s="1"/>
      <c r="DP519" s="1"/>
      <c r="DQ519" s="1"/>
      <c r="DR519" s="1"/>
      <c r="DS519" s="1"/>
      <c r="DT519" s="1"/>
      <c r="DU519" s="1"/>
      <c r="DV519" s="44" t="s">
        <v>30</v>
      </c>
      <c r="DW519" s="45"/>
      <c r="DX519" s="45"/>
      <c r="DY519" s="45"/>
      <c r="DZ519" s="45"/>
      <c r="EA519" s="45"/>
      <c r="EB519" s="45"/>
      <c r="EC519" s="46">
        <f>SUM(EG504:EG518)</f>
        <v>151531.857594</v>
      </c>
      <c r="ED519" s="46"/>
      <c r="EE519" s="46"/>
      <c r="EF519" s="46"/>
      <c r="EG519" s="46"/>
    </row>
    <row r="520" s="1" customFormat="1" customHeight="1" spans="6:137">
      <c r="F520" s="45"/>
      <c r="G520" s="45"/>
      <c r="H520" s="45"/>
      <c r="I520" s="45"/>
      <c r="J520" s="45"/>
      <c r="K520" s="45"/>
      <c r="L520" s="45"/>
      <c r="M520" s="46"/>
      <c r="N520" s="46"/>
      <c r="O520" s="46"/>
      <c r="P520" s="46"/>
      <c r="Q520" s="46"/>
      <c r="R520" s="1"/>
      <c r="S520" s="1"/>
      <c r="T520" s="1"/>
      <c r="U520" s="1"/>
      <c r="V520" s="1"/>
      <c r="W520" s="1"/>
      <c r="X520" s="1"/>
      <c r="Y520" s="1"/>
      <c r="Z520" s="45"/>
      <c r="AA520" s="45"/>
      <c r="AB520" s="45"/>
      <c r="AC520" s="45"/>
      <c r="AD520" s="45"/>
      <c r="AE520" s="45"/>
      <c r="AF520" s="45"/>
      <c r="AG520" s="46"/>
      <c r="AH520" s="46"/>
      <c r="AI520" s="46"/>
      <c r="AJ520" s="46"/>
      <c r="AK520" s="46"/>
      <c r="AL520" s="1"/>
      <c r="AM520" s="1"/>
      <c r="AN520" s="1"/>
      <c r="AO520" s="1"/>
      <c r="AP520" s="1"/>
      <c r="AQ520" s="1"/>
      <c r="AR520" s="1"/>
      <c r="AS520" s="1"/>
      <c r="AT520" s="45"/>
      <c r="AU520" s="45"/>
      <c r="AV520" s="45"/>
      <c r="AW520" s="45"/>
      <c r="AX520" s="45"/>
      <c r="AY520" s="45"/>
      <c r="AZ520" s="45"/>
      <c r="BA520" s="46"/>
      <c r="BB520" s="46"/>
      <c r="BC520" s="46"/>
      <c r="BD520" s="46"/>
      <c r="BE520" s="46"/>
      <c r="BF520" s="1"/>
      <c r="BG520" s="1"/>
      <c r="BH520" s="1"/>
      <c r="BI520" s="1"/>
      <c r="BJ520" s="1"/>
      <c r="BK520" s="1"/>
      <c r="BL520" s="1"/>
      <c r="BM520" s="1"/>
      <c r="BN520" s="45"/>
      <c r="BO520" s="45"/>
      <c r="BP520" s="45"/>
      <c r="BQ520" s="45"/>
      <c r="BR520" s="45"/>
      <c r="BS520" s="45"/>
      <c r="BT520" s="45"/>
      <c r="BU520" s="46"/>
      <c r="BV520" s="46"/>
      <c r="BW520" s="46"/>
      <c r="BX520" s="46"/>
      <c r="BY520" s="46"/>
      <c r="BZ520" s="1"/>
      <c r="CA520" s="1"/>
      <c r="CB520" s="1"/>
      <c r="CC520" s="1"/>
      <c r="CD520" s="1"/>
      <c r="CE520" s="1"/>
      <c r="CF520" s="1"/>
      <c r="CG520" s="1"/>
      <c r="CH520" s="45"/>
      <c r="CI520" s="45"/>
      <c r="CJ520" s="45"/>
      <c r="CK520" s="45"/>
      <c r="CL520" s="45"/>
      <c r="CM520" s="45"/>
      <c r="CN520" s="45"/>
      <c r="CO520" s="46"/>
      <c r="CP520" s="46"/>
      <c r="CQ520" s="46"/>
      <c r="CR520" s="46"/>
      <c r="CS520" s="46"/>
      <c r="CT520" s="1"/>
      <c r="CU520" s="1"/>
      <c r="CV520" s="1"/>
      <c r="CW520" s="1"/>
      <c r="CX520" s="1"/>
      <c r="CY520" s="1"/>
      <c r="CZ520" s="1"/>
      <c r="DA520" s="1"/>
      <c r="DB520" s="45"/>
      <c r="DC520" s="45"/>
      <c r="DD520" s="45"/>
      <c r="DE520" s="45"/>
      <c r="DF520" s="45"/>
      <c r="DG520" s="45"/>
      <c r="DH520" s="45"/>
      <c r="DI520" s="46"/>
      <c r="DJ520" s="46"/>
      <c r="DK520" s="46"/>
      <c r="DL520" s="46"/>
      <c r="DM520" s="46"/>
      <c r="DN520" s="1"/>
      <c r="DO520" s="1"/>
      <c r="DP520" s="1"/>
      <c r="DQ520" s="1"/>
      <c r="DR520" s="1"/>
      <c r="DS520" s="1"/>
      <c r="DT520" s="1"/>
      <c r="DU520" s="1"/>
      <c r="DV520" s="45"/>
      <c r="DW520" s="45"/>
      <c r="DX520" s="45"/>
      <c r="DY520" s="45"/>
      <c r="DZ520" s="45"/>
      <c r="EA520" s="45"/>
      <c r="EB520" s="45"/>
      <c r="EC520" s="46"/>
      <c r="ED520" s="46"/>
      <c r="EE520" s="46"/>
      <c r="EF520" s="46"/>
      <c r="EG520" s="46"/>
    </row>
    <row r="521" s="1" customFormat="1" customHeight="1" spans="6:137">
      <c r="F521" s="45"/>
      <c r="G521" s="45"/>
      <c r="H521" s="45"/>
      <c r="I521" s="45"/>
      <c r="J521" s="45"/>
      <c r="K521" s="45"/>
      <c r="L521" s="45"/>
      <c r="M521" s="46"/>
      <c r="N521" s="46"/>
      <c r="O521" s="46"/>
      <c r="P521" s="46"/>
      <c r="Q521" s="46"/>
      <c r="R521" s="1"/>
      <c r="S521" s="1"/>
      <c r="T521" s="1"/>
      <c r="U521" s="1"/>
      <c r="V521" s="1"/>
      <c r="W521" s="1"/>
      <c r="X521" s="1"/>
      <c r="Y521" s="1"/>
      <c r="Z521" s="45"/>
      <c r="AA521" s="45"/>
      <c r="AB521" s="45"/>
      <c r="AC521" s="45"/>
      <c r="AD521" s="45"/>
      <c r="AE521" s="45"/>
      <c r="AF521" s="45"/>
      <c r="AG521" s="46"/>
      <c r="AH521" s="46"/>
      <c r="AI521" s="46"/>
      <c r="AJ521" s="46"/>
      <c r="AK521" s="46"/>
      <c r="AL521" s="1"/>
      <c r="AM521" s="1"/>
      <c r="AN521" s="1"/>
      <c r="AO521" s="1"/>
      <c r="AP521" s="1"/>
      <c r="AQ521" s="1"/>
      <c r="AR521" s="1"/>
      <c r="AS521" s="1"/>
      <c r="AT521" s="45"/>
      <c r="AU521" s="45"/>
      <c r="AV521" s="45"/>
      <c r="AW521" s="45"/>
      <c r="AX521" s="45"/>
      <c r="AY521" s="45"/>
      <c r="AZ521" s="45"/>
      <c r="BA521" s="46"/>
      <c r="BB521" s="46"/>
      <c r="BC521" s="46"/>
      <c r="BD521" s="46"/>
      <c r="BE521" s="46"/>
      <c r="BF521" s="1"/>
      <c r="BG521" s="1"/>
      <c r="BH521" s="1"/>
      <c r="BI521" s="1"/>
      <c r="BJ521" s="1"/>
      <c r="BK521" s="1"/>
      <c r="BL521" s="1"/>
      <c r="BM521" s="1"/>
      <c r="BN521" s="45"/>
      <c r="BO521" s="45"/>
      <c r="BP521" s="45"/>
      <c r="BQ521" s="45"/>
      <c r="BR521" s="45"/>
      <c r="BS521" s="45"/>
      <c r="BT521" s="45"/>
      <c r="BU521" s="46"/>
      <c r="BV521" s="46"/>
      <c r="BW521" s="46"/>
      <c r="BX521" s="46"/>
      <c r="BY521" s="46"/>
      <c r="BZ521" s="1"/>
      <c r="CA521" s="1"/>
      <c r="CB521" s="1"/>
      <c r="CC521" s="1"/>
      <c r="CD521" s="1"/>
      <c r="CE521" s="1"/>
      <c r="CF521" s="1"/>
      <c r="CG521" s="1"/>
      <c r="CH521" s="45"/>
      <c r="CI521" s="45"/>
      <c r="CJ521" s="45"/>
      <c r="CK521" s="45"/>
      <c r="CL521" s="45"/>
      <c r="CM521" s="45"/>
      <c r="CN521" s="45"/>
      <c r="CO521" s="46"/>
      <c r="CP521" s="46"/>
      <c r="CQ521" s="46"/>
      <c r="CR521" s="46"/>
      <c r="CS521" s="46"/>
      <c r="CT521" s="1"/>
      <c r="CU521" s="1"/>
      <c r="CV521" s="1"/>
      <c r="CW521" s="1"/>
      <c r="CX521" s="1"/>
      <c r="CY521" s="1"/>
      <c r="CZ521" s="1"/>
      <c r="DA521" s="1"/>
      <c r="DB521" s="45"/>
      <c r="DC521" s="45"/>
      <c r="DD521" s="45"/>
      <c r="DE521" s="45"/>
      <c r="DF521" s="45"/>
      <c r="DG521" s="45"/>
      <c r="DH521" s="45"/>
      <c r="DI521" s="46"/>
      <c r="DJ521" s="46"/>
      <c r="DK521" s="46"/>
      <c r="DL521" s="46"/>
      <c r="DM521" s="46"/>
      <c r="DN521" s="1"/>
      <c r="DO521" s="1"/>
      <c r="DP521" s="1"/>
      <c r="DQ521" s="1"/>
      <c r="DR521" s="1"/>
      <c r="DS521" s="1"/>
      <c r="DT521" s="1"/>
      <c r="DU521" s="1"/>
      <c r="DV521" s="45"/>
      <c r="DW521" s="45"/>
      <c r="DX521" s="45"/>
      <c r="DY521" s="45"/>
      <c r="DZ521" s="45"/>
      <c r="EA521" s="45"/>
      <c r="EB521" s="45"/>
      <c r="EC521" s="46"/>
      <c r="ED521" s="46"/>
      <c r="EE521" s="46"/>
      <c r="EF521" s="46"/>
      <c r="EG521" s="46"/>
    </row>
    <row r="522" s="1" customFormat="1" customHeight="1" spans="6:137">
      <c r="F522" s="35" t="s">
        <v>31</v>
      </c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1"/>
      <c r="S522" s="1"/>
      <c r="T522" s="1"/>
      <c r="U522" s="1"/>
      <c r="V522" s="1"/>
      <c r="W522" s="1"/>
      <c r="X522" s="1"/>
      <c r="Y522" s="1"/>
      <c r="Z522" s="35" t="s">
        <v>31</v>
      </c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1"/>
      <c r="AM522" s="1"/>
      <c r="AN522" s="1"/>
      <c r="AO522" s="1"/>
      <c r="AP522" s="1"/>
      <c r="AQ522" s="1"/>
      <c r="AR522" s="1"/>
      <c r="AS522" s="1"/>
      <c r="AT522" s="35" t="s">
        <v>31</v>
      </c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1"/>
      <c r="BG522" s="1"/>
      <c r="BH522" s="1"/>
      <c r="BI522" s="1"/>
      <c r="BJ522" s="1"/>
      <c r="BK522" s="1"/>
      <c r="BL522" s="1"/>
      <c r="BM522" s="1"/>
      <c r="BN522" s="35" t="s">
        <v>31</v>
      </c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1"/>
      <c r="CA522" s="1"/>
      <c r="CB522" s="1"/>
      <c r="CC522" s="1"/>
      <c r="CD522" s="1"/>
      <c r="CE522" s="1"/>
      <c r="CF522" s="1"/>
      <c r="CG522" s="1"/>
      <c r="CH522" s="35" t="s">
        <v>31</v>
      </c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1"/>
      <c r="CU522" s="1"/>
      <c r="CV522" s="1"/>
      <c r="CW522" s="1"/>
      <c r="CX522" s="1"/>
      <c r="CY522" s="1"/>
      <c r="CZ522" s="1"/>
      <c r="DA522" s="1"/>
      <c r="DB522" s="35" t="s">
        <v>31</v>
      </c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1"/>
      <c r="DO522" s="1"/>
      <c r="DP522" s="1"/>
      <c r="DQ522" s="1"/>
      <c r="DR522" s="1"/>
      <c r="DS522" s="1"/>
      <c r="DT522" s="1"/>
      <c r="DU522" s="1"/>
      <c r="DV522" s="35" t="s">
        <v>31</v>
      </c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</row>
    <row r="523" s="1" customFormat="1" customHeight="1" spans="6:137">
      <c r="F523" s="13" t="s">
        <v>8</v>
      </c>
      <c r="G523" s="13"/>
      <c r="H523" s="13"/>
      <c r="I523" s="13"/>
      <c r="J523" s="13"/>
      <c r="K523" s="8" t="s">
        <v>53</v>
      </c>
      <c r="L523" s="8"/>
      <c r="M523" s="8"/>
      <c r="N523" s="8"/>
      <c r="O523" s="9" t="s">
        <v>38</v>
      </c>
      <c r="P523" s="9"/>
      <c r="Q523" s="41" t="s">
        <v>13</v>
      </c>
      <c r="Z523" s="13" t="s">
        <v>8</v>
      </c>
      <c r="AA523" s="13"/>
      <c r="AB523" s="13"/>
      <c r="AC523" s="13"/>
      <c r="AD523" s="13"/>
      <c r="AE523" s="8" t="s">
        <v>53</v>
      </c>
      <c r="AF523" s="8"/>
      <c r="AG523" s="8"/>
      <c r="AH523" s="8"/>
      <c r="AI523" s="9" t="s">
        <v>38</v>
      </c>
      <c r="AJ523" s="9"/>
      <c r="AK523" s="41" t="s">
        <v>13</v>
      </c>
      <c r="AT523" s="13" t="s">
        <v>8</v>
      </c>
      <c r="AU523" s="13"/>
      <c r="AV523" s="13"/>
      <c r="AW523" s="13"/>
      <c r="AX523" s="13"/>
      <c r="AY523" s="8" t="s">
        <v>53</v>
      </c>
      <c r="AZ523" s="8"/>
      <c r="BA523" s="8"/>
      <c r="BB523" s="8"/>
      <c r="BC523" s="9" t="s">
        <v>38</v>
      </c>
      <c r="BD523" s="9"/>
      <c r="BE523" s="41" t="s">
        <v>13</v>
      </c>
      <c r="BN523" s="13" t="s">
        <v>8</v>
      </c>
      <c r="BO523" s="13"/>
      <c r="BP523" s="13"/>
      <c r="BQ523" s="13"/>
      <c r="BR523" s="13"/>
      <c r="BS523" s="8" t="s">
        <v>53</v>
      </c>
      <c r="BT523" s="8"/>
      <c r="BU523" s="8"/>
      <c r="BV523" s="8"/>
      <c r="BW523" s="9" t="s">
        <v>38</v>
      </c>
      <c r="BX523" s="9"/>
      <c r="BY523" s="41" t="s">
        <v>13</v>
      </c>
      <c r="CH523" s="13" t="s">
        <v>8</v>
      </c>
      <c r="CI523" s="13"/>
      <c r="CJ523" s="13"/>
      <c r="CK523" s="13"/>
      <c r="CL523" s="13"/>
      <c r="CM523" s="8" t="s">
        <v>53</v>
      </c>
      <c r="CN523" s="8"/>
      <c r="CO523" s="8"/>
      <c r="CP523" s="8"/>
      <c r="CQ523" s="9" t="s">
        <v>38</v>
      </c>
      <c r="CR523" s="9"/>
      <c r="CS523" s="41" t="s">
        <v>13</v>
      </c>
      <c r="DB523" s="13" t="s">
        <v>8</v>
      </c>
      <c r="DC523" s="13"/>
      <c r="DD523" s="13"/>
      <c r="DE523" s="13"/>
      <c r="DF523" s="13"/>
      <c r="DG523" s="8" t="s">
        <v>53</v>
      </c>
      <c r="DH523" s="8"/>
      <c r="DI523" s="8"/>
      <c r="DJ523" s="8"/>
      <c r="DK523" s="9" t="s">
        <v>38</v>
      </c>
      <c r="DL523" s="9"/>
      <c r="DM523" s="41" t="s">
        <v>13</v>
      </c>
      <c r="DV523" s="13" t="s">
        <v>8</v>
      </c>
      <c r="DW523" s="13"/>
      <c r="DX523" s="13"/>
      <c r="DY523" s="13"/>
      <c r="DZ523" s="13"/>
      <c r="EA523" s="8" t="s">
        <v>53</v>
      </c>
      <c r="EB523" s="8"/>
      <c r="EC523" s="8"/>
      <c r="ED523" s="8"/>
      <c r="EE523" s="9" t="s">
        <v>38</v>
      </c>
      <c r="EF523" s="9"/>
      <c r="EG523" s="41" t="s">
        <v>13</v>
      </c>
    </row>
    <row r="524" s="1" customFormat="1" customHeight="1" spans="6:137">
      <c r="F524" s="13" t="s">
        <v>54</v>
      </c>
      <c r="G524" s="13" t="s">
        <v>55</v>
      </c>
      <c r="H524" s="13" t="s">
        <v>56</v>
      </c>
      <c r="I524" s="13" t="s">
        <v>57</v>
      </c>
      <c r="J524" s="13" t="s">
        <v>8</v>
      </c>
      <c r="K524" s="8" t="s">
        <v>58</v>
      </c>
      <c r="L524" s="8" t="s">
        <v>26</v>
      </c>
      <c r="M524" s="8" t="s">
        <v>27</v>
      </c>
      <c r="N524" s="42" t="s">
        <v>28</v>
      </c>
      <c r="O524" s="9" t="s">
        <v>59</v>
      </c>
      <c r="P524" s="9" t="s">
        <v>60</v>
      </c>
      <c r="Q524" s="41"/>
      <c r="R524" s="1"/>
      <c r="S524" s="1"/>
      <c r="T524" s="1"/>
      <c r="U524" s="1"/>
      <c r="V524" s="1"/>
      <c r="W524" s="1"/>
      <c r="X524" s="1"/>
      <c r="Y524" s="1"/>
      <c r="Z524" s="13" t="s">
        <v>54</v>
      </c>
      <c r="AA524" s="13" t="s">
        <v>55</v>
      </c>
      <c r="AB524" s="13" t="s">
        <v>56</v>
      </c>
      <c r="AC524" s="13" t="s">
        <v>57</v>
      </c>
      <c r="AD524" s="13" t="s">
        <v>8</v>
      </c>
      <c r="AE524" s="8" t="s">
        <v>58</v>
      </c>
      <c r="AF524" s="8" t="s">
        <v>26</v>
      </c>
      <c r="AG524" s="8" t="s">
        <v>27</v>
      </c>
      <c r="AH524" s="42" t="s">
        <v>28</v>
      </c>
      <c r="AI524" s="9" t="s">
        <v>59</v>
      </c>
      <c r="AJ524" s="9" t="s">
        <v>60</v>
      </c>
      <c r="AK524" s="41"/>
      <c r="AL524" s="1"/>
      <c r="AM524" s="1"/>
      <c r="AN524" s="1"/>
      <c r="AO524" s="1"/>
      <c r="AP524" s="1"/>
      <c r="AQ524" s="1"/>
      <c r="AR524" s="1"/>
      <c r="AS524" s="1"/>
      <c r="AT524" s="13" t="s">
        <v>54</v>
      </c>
      <c r="AU524" s="13" t="s">
        <v>55</v>
      </c>
      <c r="AV524" s="13" t="s">
        <v>56</v>
      </c>
      <c r="AW524" s="13" t="s">
        <v>57</v>
      </c>
      <c r="AX524" s="13" t="s">
        <v>8</v>
      </c>
      <c r="AY524" s="8" t="s">
        <v>58</v>
      </c>
      <c r="AZ524" s="8" t="s">
        <v>26</v>
      </c>
      <c r="BA524" s="8" t="s">
        <v>27</v>
      </c>
      <c r="BB524" s="42" t="s">
        <v>28</v>
      </c>
      <c r="BC524" s="9" t="s">
        <v>59</v>
      </c>
      <c r="BD524" s="9" t="s">
        <v>60</v>
      </c>
      <c r="BE524" s="41"/>
      <c r="BF524" s="1"/>
      <c r="BG524" s="1"/>
      <c r="BH524" s="1"/>
      <c r="BI524" s="1"/>
      <c r="BJ524" s="1"/>
      <c r="BK524" s="1"/>
      <c r="BL524" s="1"/>
      <c r="BM524" s="1"/>
      <c r="BN524" s="13" t="s">
        <v>54</v>
      </c>
      <c r="BO524" s="13" t="s">
        <v>55</v>
      </c>
      <c r="BP524" s="13" t="s">
        <v>56</v>
      </c>
      <c r="BQ524" s="13" t="s">
        <v>57</v>
      </c>
      <c r="BR524" s="13" t="s">
        <v>8</v>
      </c>
      <c r="BS524" s="8" t="s">
        <v>58</v>
      </c>
      <c r="BT524" s="8" t="s">
        <v>26</v>
      </c>
      <c r="BU524" s="8" t="s">
        <v>27</v>
      </c>
      <c r="BV524" s="42" t="s">
        <v>28</v>
      </c>
      <c r="BW524" s="9" t="s">
        <v>59</v>
      </c>
      <c r="BX524" s="9" t="s">
        <v>60</v>
      </c>
      <c r="BY524" s="41"/>
      <c r="BZ524" s="1"/>
      <c r="CA524" s="1"/>
      <c r="CB524" s="1"/>
      <c r="CC524" s="1"/>
      <c r="CD524" s="1"/>
      <c r="CE524" s="1"/>
      <c r="CF524" s="1"/>
      <c r="CG524" s="1"/>
      <c r="CH524" s="13" t="s">
        <v>54</v>
      </c>
      <c r="CI524" s="13" t="s">
        <v>55</v>
      </c>
      <c r="CJ524" s="13" t="s">
        <v>56</v>
      </c>
      <c r="CK524" s="13" t="s">
        <v>57</v>
      </c>
      <c r="CL524" s="13" t="s">
        <v>8</v>
      </c>
      <c r="CM524" s="8" t="s">
        <v>58</v>
      </c>
      <c r="CN524" s="8" t="s">
        <v>26</v>
      </c>
      <c r="CO524" s="8" t="s">
        <v>27</v>
      </c>
      <c r="CP524" s="42" t="s">
        <v>28</v>
      </c>
      <c r="CQ524" s="9" t="s">
        <v>59</v>
      </c>
      <c r="CR524" s="9" t="s">
        <v>60</v>
      </c>
      <c r="CS524" s="41"/>
      <c r="CT524" s="1"/>
      <c r="CU524" s="1"/>
      <c r="CV524" s="1"/>
      <c r="CW524" s="1"/>
      <c r="CX524" s="1"/>
      <c r="CY524" s="1"/>
      <c r="CZ524" s="1"/>
      <c r="DA524" s="1"/>
      <c r="DB524" s="13" t="s">
        <v>54</v>
      </c>
      <c r="DC524" s="13" t="s">
        <v>55</v>
      </c>
      <c r="DD524" s="13" t="s">
        <v>56</v>
      </c>
      <c r="DE524" s="13" t="s">
        <v>57</v>
      </c>
      <c r="DF524" s="13" t="s">
        <v>8</v>
      </c>
      <c r="DG524" s="8" t="s">
        <v>58</v>
      </c>
      <c r="DH524" s="8" t="s">
        <v>26</v>
      </c>
      <c r="DI524" s="8" t="s">
        <v>27</v>
      </c>
      <c r="DJ524" s="42" t="s">
        <v>28</v>
      </c>
      <c r="DK524" s="9" t="s">
        <v>59</v>
      </c>
      <c r="DL524" s="9" t="s">
        <v>60</v>
      </c>
      <c r="DM524" s="41"/>
      <c r="DN524" s="1"/>
      <c r="DO524" s="1"/>
      <c r="DP524" s="1"/>
      <c r="DQ524" s="1"/>
      <c r="DR524" s="1"/>
      <c r="DS524" s="1"/>
      <c r="DT524" s="1"/>
      <c r="DU524" s="1"/>
      <c r="DV524" s="13" t="s">
        <v>54</v>
      </c>
      <c r="DW524" s="13" t="s">
        <v>55</v>
      </c>
      <c r="DX524" s="13" t="s">
        <v>56</v>
      </c>
      <c r="DY524" s="13" t="s">
        <v>57</v>
      </c>
      <c r="DZ524" s="13" t="s">
        <v>8</v>
      </c>
      <c r="EA524" s="8" t="s">
        <v>58</v>
      </c>
      <c r="EB524" s="8" t="s">
        <v>26</v>
      </c>
      <c r="EC524" s="8" t="s">
        <v>27</v>
      </c>
      <c r="ED524" s="42" t="s">
        <v>28</v>
      </c>
      <c r="EE524" s="9" t="s">
        <v>59</v>
      </c>
      <c r="EF524" s="9" t="s">
        <v>60</v>
      </c>
      <c r="EG524" s="41"/>
    </row>
    <row r="525" s="1" customFormat="1" customHeight="1" spans="6:137">
      <c r="F525" s="11">
        <v>2536</v>
      </c>
      <c r="G525" s="12">
        <v>1.728</v>
      </c>
      <c r="H525" s="11">
        <v>1</v>
      </c>
      <c r="I525" s="11">
        <v>0</v>
      </c>
      <c r="J525" s="13">
        <f t="shared" ref="J525:J535" si="1073">F525*G525*H525+I525</f>
        <v>4382.208</v>
      </c>
      <c r="K525" s="11">
        <v>1</v>
      </c>
      <c r="L525" s="11">
        <v>0.95</v>
      </c>
      <c r="M525" s="11">
        <v>2.09</v>
      </c>
      <c r="N525" s="42">
        <f t="shared" ref="N525:N535" si="1074">L525*M525+1</f>
        <v>2.9855</v>
      </c>
      <c r="O525" s="11">
        <v>1.275</v>
      </c>
      <c r="P525" s="9">
        <v>0.5</v>
      </c>
      <c r="Q525" s="43">
        <f t="shared" ref="Q525:Q535" si="1075">J525*K525*N525*O525*P525</f>
        <v>8340.4647648</v>
      </c>
      <c r="Z525" s="11">
        <v>2536</v>
      </c>
      <c r="AA525" s="12">
        <v>1.728</v>
      </c>
      <c r="AB525" s="11">
        <v>1</v>
      </c>
      <c r="AC525" s="11">
        <v>0</v>
      </c>
      <c r="AD525" s="13">
        <f t="shared" ref="AD525:AD535" si="1076">Z525*AA525*AB525+AC525</f>
        <v>4382.208</v>
      </c>
      <c r="AE525" s="11">
        <v>1</v>
      </c>
      <c r="AF525" s="11">
        <v>0.95</v>
      </c>
      <c r="AG525" s="11">
        <v>2.09</v>
      </c>
      <c r="AH525" s="42">
        <f t="shared" ref="AH525:AH535" si="1077">AF525*AG525+1</f>
        <v>2.9855</v>
      </c>
      <c r="AI525" s="11">
        <v>1.275</v>
      </c>
      <c r="AJ525" s="9">
        <v>0.5</v>
      </c>
      <c r="AK525" s="43">
        <f t="shared" ref="AK525:AK535" si="1078">AD525*AE525*AH525*AI525*AJ525</f>
        <v>8340.4647648</v>
      </c>
      <c r="AT525" s="11">
        <v>2536</v>
      </c>
      <c r="AU525" s="12">
        <v>1.728</v>
      </c>
      <c r="AV525" s="11">
        <v>1</v>
      </c>
      <c r="AW525" s="11">
        <v>0</v>
      </c>
      <c r="AX525" s="13">
        <f t="shared" ref="AX525:AX535" si="1079">AT525*AU525*AV525+AW525</f>
        <v>4382.208</v>
      </c>
      <c r="AY525" s="11">
        <v>1</v>
      </c>
      <c r="AZ525" s="11">
        <v>0.95</v>
      </c>
      <c r="BA525" s="11">
        <v>2.09</v>
      </c>
      <c r="BB525" s="42">
        <f t="shared" ref="BB525:BB535" si="1080">AZ525*BA525+1</f>
        <v>2.9855</v>
      </c>
      <c r="BC525" s="11">
        <v>1.275</v>
      </c>
      <c r="BD525" s="9">
        <v>0.5</v>
      </c>
      <c r="BE525" s="43">
        <f t="shared" ref="BE525:BE535" si="1081">AX525*AY525*BB525*BC525*BD525</f>
        <v>8340.4647648</v>
      </c>
      <c r="BN525" s="11">
        <v>2536</v>
      </c>
      <c r="BO525" s="12">
        <v>1.728</v>
      </c>
      <c r="BP525" s="11">
        <v>1</v>
      </c>
      <c r="BQ525" s="11">
        <v>0</v>
      </c>
      <c r="BR525" s="13">
        <f t="shared" ref="BR525:BR535" si="1082">BN525*BO525*BP525+BQ525</f>
        <v>4382.208</v>
      </c>
      <c r="BS525" s="11">
        <v>1</v>
      </c>
      <c r="BT525" s="11">
        <v>0.95</v>
      </c>
      <c r="BU525" s="11">
        <v>2.09</v>
      </c>
      <c r="BV525" s="42">
        <f t="shared" ref="BV525:BV535" si="1083">BT525*BU525+1</f>
        <v>2.9855</v>
      </c>
      <c r="BW525" s="11">
        <v>1.275</v>
      </c>
      <c r="BX525" s="9">
        <v>0.5</v>
      </c>
      <c r="BY525" s="43">
        <f t="shared" ref="BY525:BY535" si="1084">BR525*BS525*BV525*BW525*BX525</f>
        <v>8340.4647648</v>
      </c>
      <c r="CH525" s="11">
        <v>2536</v>
      </c>
      <c r="CI525" s="12">
        <v>1.728</v>
      </c>
      <c r="CJ525" s="11">
        <v>1</v>
      </c>
      <c r="CK525" s="11">
        <v>0</v>
      </c>
      <c r="CL525" s="13">
        <f t="shared" ref="CL525:CL535" si="1085">CH525*CI525*CJ525+CK525</f>
        <v>4382.208</v>
      </c>
      <c r="CM525" s="11">
        <v>1</v>
      </c>
      <c r="CN525" s="11">
        <v>0.95</v>
      </c>
      <c r="CO525" s="11">
        <v>2.09</v>
      </c>
      <c r="CP525" s="42">
        <f t="shared" ref="CP525:CP535" si="1086">CN525*CO525+1</f>
        <v>2.9855</v>
      </c>
      <c r="CQ525" s="11">
        <v>1.275</v>
      </c>
      <c r="CR525" s="9">
        <v>0.5</v>
      </c>
      <c r="CS525" s="43">
        <f t="shared" ref="CS525:CS535" si="1087">CL525*CM525*CP525*CQ525*CR525</f>
        <v>8340.4647648</v>
      </c>
      <c r="DB525" s="11">
        <v>2536</v>
      </c>
      <c r="DC525" s="12">
        <v>1.728</v>
      </c>
      <c r="DD525" s="11">
        <v>1</v>
      </c>
      <c r="DE525" s="11">
        <v>0</v>
      </c>
      <c r="DF525" s="13">
        <f t="shared" ref="DF525:DF535" si="1088">DB525*DC525*DD525+DE525</f>
        <v>4382.208</v>
      </c>
      <c r="DG525" s="11">
        <v>1</v>
      </c>
      <c r="DH525" s="11">
        <v>0.95</v>
      </c>
      <c r="DI525" s="11">
        <v>2.09</v>
      </c>
      <c r="DJ525" s="42">
        <f t="shared" ref="DJ525:DJ535" si="1089">DH525*DI525+1</f>
        <v>2.9855</v>
      </c>
      <c r="DK525" s="11">
        <v>1.275</v>
      </c>
      <c r="DL525" s="9">
        <v>0.5</v>
      </c>
      <c r="DM525" s="43">
        <f t="shared" ref="DM525:DM535" si="1090">DF525*DG525*DJ525*DK525*DL525</f>
        <v>8340.4647648</v>
      </c>
      <c r="DV525" s="11">
        <v>2536</v>
      </c>
      <c r="DW525" s="12">
        <v>1.728</v>
      </c>
      <c r="DX525" s="11">
        <v>1</v>
      </c>
      <c r="DY525" s="11">
        <v>0</v>
      </c>
      <c r="DZ525" s="13">
        <f t="shared" ref="DZ525:DZ535" si="1091">DV525*DW525*DX525+DY525</f>
        <v>4382.208</v>
      </c>
      <c r="EA525" s="11">
        <v>1</v>
      </c>
      <c r="EB525" s="11">
        <v>0.95</v>
      </c>
      <c r="EC525" s="11">
        <v>2.91</v>
      </c>
      <c r="ED525" s="42">
        <f t="shared" ref="ED525:ED535" si="1092">EB525*EC525+1</f>
        <v>3.7645</v>
      </c>
      <c r="EE525" s="11">
        <v>1.275</v>
      </c>
      <c r="EF525" s="9">
        <v>0.5</v>
      </c>
      <c r="EG525" s="43">
        <f t="shared" ref="EG525:EG535" si="1093">DZ525*EA525*ED525*EE525*EF525</f>
        <v>10516.7240352</v>
      </c>
    </row>
    <row r="526" s="1" customFormat="1" customHeight="1" spans="6:137">
      <c r="F526" s="11">
        <v>2536</v>
      </c>
      <c r="G526" s="12">
        <v>1.728</v>
      </c>
      <c r="H526" s="11">
        <v>1</v>
      </c>
      <c r="I526" s="11">
        <v>0</v>
      </c>
      <c r="J526" s="13">
        <f t="shared" si="1073"/>
        <v>4382.208</v>
      </c>
      <c r="K526" s="11">
        <v>1</v>
      </c>
      <c r="L526" s="11">
        <v>0.95</v>
      </c>
      <c r="M526" s="11">
        <v>2.09</v>
      </c>
      <c r="N526" s="42">
        <f t="shared" si="1074"/>
        <v>2.9855</v>
      </c>
      <c r="O526" s="11">
        <v>1.275</v>
      </c>
      <c r="P526" s="9">
        <v>0.5</v>
      </c>
      <c r="Q526" s="43">
        <f t="shared" si="1075"/>
        <v>8340.4647648</v>
      </c>
      <c r="Z526" s="11">
        <v>2536</v>
      </c>
      <c r="AA526" s="12">
        <v>1.728</v>
      </c>
      <c r="AB526" s="11">
        <v>1</v>
      </c>
      <c r="AC526" s="11">
        <v>0</v>
      </c>
      <c r="AD526" s="13">
        <f t="shared" si="1076"/>
        <v>4382.208</v>
      </c>
      <c r="AE526" s="11">
        <v>1</v>
      </c>
      <c r="AF526" s="11">
        <v>0.95</v>
      </c>
      <c r="AG526" s="11">
        <v>2.09</v>
      </c>
      <c r="AH526" s="42">
        <f t="shared" si="1077"/>
        <v>2.9855</v>
      </c>
      <c r="AI526" s="11">
        <v>1.275</v>
      </c>
      <c r="AJ526" s="9">
        <v>0.5</v>
      </c>
      <c r="AK526" s="43">
        <f t="shared" si="1078"/>
        <v>8340.4647648</v>
      </c>
      <c r="AT526" s="11">
        <v>2536</v>
      </c>
      <c r="AU526" s="12">
        <v>1.728</v>
      </c>
      <c r="AV526" s="11">
        <v>1</v>
      </c>
      <c r="AW526" s="11">
        <v>0</v>
      </c>
      <c r="AX526" s="13">
        <f t="shared" si="1079"/>
        <v>4382.208</v>
      </c>
      <c r="AY526" s="11">
        <v>1</v>
      </c>
      <c r="AZ526" s="11">
        <v>0.95</v>
      </c>
      <c r="BA526" s="11">
        <v>2.09</v>
      </c>
      <c r="BB526" s="42">
        <f t="shared" si="1080"/>
        <v>2.9855</v>
      </c>
      <c r="BC526" s="11">
        <v>1.275</v>
      </c>
      <c r="BD526" s="9">
        <v>0.5</v>
      </c>
      <c r="BE526" s="43">
        <f t="shared" si="1081"/>
        <v>8340.4647648</v>
      </c>
      <c r="BN526" s="11">
        <v>2536</v>
      </c>
      <c r="BO526" s="12">
        <v>1.728</v>
      </c>
      <c r="BP526" s="11">
        <v>1</v>
      </c>
      <c r="BQ526" s="11">
        <v>0</v>
      </c>
      <c r="BR526" s="13">
        <f t="shared" si="1082"/>
        <v>4382.208</v>
      </c>
      <c r="BS526" s="11">
        <v>1</v>
      </c>
      <c r="BT526" s="11">
        <v>0.95</v>
      </c>
      <c r="BU526" s="11">
        <v>2.09</v>
      </c>
      <c r="BV526" s="42">
        <f t="shared" si="1083"/>
        <v>2.9855</v>
      </c>
      <c r="BW526" s="11">
        <v>1.275</v>
      </c>
      <c r="BX526" s="9">
        <v>0.5</v>
      </c>
      <c r="BY526" s="43">
        <f t="shared" si="1084"/>
        <v>8340.4647648</v>
      </c>
      <c r="CH526" s="11">
        <v>2536</v>
      </c>
      <c r="CI526" s="12">
        <v>1.728</v>
      </c>
      <c r="CJ526" s="11">
        <v>1</v>
      </c>
      <c r="CK526" s="11">
        <v>0</v>
      </c>
      <c r="CL526" s="13">
        <f t="shared" si="1085"/>
        <v>4382.208</v>
      </c>
      <c r="CM526" s="11">
        <v>1</v>
      </c>
      <c r="CN526" s="11">
        <v>0.95</v>
      </c>
      <c r="CO526" s="11">
        <v>2.09</v>
      </c>
      <c r="CP526" s="42">
        <f t="shared" si="1086"/>
        <v>2.9855</v>
      </c>
      <c r="CQ526" s="11">
        <v>1.275</v>
      </c>
      <c r="CR526" s="9">
        <v>0.5</v>
      </c>
      <c r="CS526" s="43">
        <f t="shared" si="1087"/>
        <v>8340.4647648</v>
      </c>
      <c r="DB526" s="11">
        <v>2536</v>
      </c>
      <c r="DC526" s="12">
        <v>1.728</v>
      </c>
      <c r="DD526" s="11">
        <v>1</v>
      </c>
      <c r="DE526" s="11">
        <v>0</v>
      </c>
      <c r="DF526" s="13">
        <f t="shared" si="1088"/>
        <v>4382.208</v>
      </c>
      <c r="DG526" s="11">
        <v>1</v>
      </c>
      <c r="DH526" s="11">
        <v>0.95</v>
      </c>
      <c r="DI526" s="11">
        <v>2.09</v>
      </c>
      <c r="DJ526" s="42">
        <f t="shared" si="1089"/>
        <v>2.9855</v>
      </c>
      <c r="DK526" s="11">
        <v>1.275</v>
      </c>
      <c r="DL526" s="9">
        <v>0.5</v>
      </c>
      <c r="DM526" s="43">
        <f t="shared" si="1090"/>
        <v>8340.4647648</v>
      </c>
      <c r="DV526" s="11">
        <v>2536</v>
      </c>
      <c r="DW526" s="12">
        <v>1.728</v>
      </c>
      <c r="DX526" s="11">
        <v>1</v>
      </c>
      <c r="DY526" s="11">
        <v>0</v>
      </c>
      <c r="DZ526" s="13">
        <f t="shared" si="1091"/>
        <v>4382.208</v>
      </c>
      <c r="EA526" s="11">
        <v>1</v>
      </c>
      <c r="EB526" s="11">
        <v>0.95</v>
      </c>
      <c r="EC526" s="11">
        <v>2.91</v>
      </c>
      <c r="ED526" s="42">
        <f t="shared" si="1092"/>
        <v>3.7645</v>
      </c>
      <c r="EE526" s="11">
        <v>1.275</v>
      </c>
      <c r="EF526" s="9">
        <v>0.5</v>
      </c>
      <c r="EG526" s="43">
        <f t="shared" si="1093"/>
        <v>10516.7240352</v>
      </c>
    </row>
    <row r="527" s="1" customFormat="1" customHeight="1" spans="6:137">
      <c r="F527" s="11">
        <v>2536</v>
      </c>
      <c r="G527" s="12">
        <v>1.728</v>
      </c>
      <c r="H527" s="11">
        <v>1</v>
      </c>
      <c r="I527" s="11">
        <v>0</v>
      </c>
      <c r="J527" s="13">
        <f t="shared" si="1073"/>
        <v>4382.208</v>
      </c>
      <c r="K527" s="11">
        <v>1</v>
      </c>
      <c r="L527" s="11">
        <v>0.95</v>
      </c>
      <c r="M527" s="11">
        <v>2.09</v>
      </c>
      <c r="N527" s="42">
        <f t="shared" si="1074"/>
        <v>2.9855</v>
      </c>
      <c r="O527" s="11">
        <v>1.275</v>
      </c>
      <c r="P527" s="9">
        <v>0.5</v>
      </c>
      <c r="Q527" s="43">
        <f t="shared" si="1075"/>
        <v>8340.4647648</v>
      </c>
      <c r="Z527" s="11">
        <v>2536</v>
      </c>
      <c r="AA527" s="12">
        <v>1.728</v>
      </c>
      <c r="AB527" s="11">
        <v>1</v>
      </c>
      <c r="AC527" s="11">
        <v>0</v>
      </c>
      <c r="AD527" s="13">
        <f t="shared" si="1076"/>
        <v>4382.208</v>
      </c>
      <c r="AE527" s="11">
        <v>1</v>
      </c>
      <c r="AF527" s="11">
        <v>0.95</v>
      </c>
      <c r="AG527" s="11">
        <v>2.09</v>
      </c>
      <c r="AH527" s="42">
        <f t="shared" si="1077"/>
        <v>2.9855</v>
      </c>
      <c r="AI527" s="11">
        <v>1.275</v>
      </c>
      <c r="AJ527" s="9">
        <v>0.5</v>
      </c>
      <c r="AK527" s="43">
        <f t="shared" si="1078"/>
        <v>8340.4647648</v>
      </c>
      <c r="AT527" s="11">
        <v>2536</v>
      </c>
      <c r="AU527" s="12">
        <v>1.728</v>
      </c>
      <c r="AV527" s="11">
        <v>1</v>
      </c>
      <c r="AW527" s="11">
        <v>0</v>
      </c>
      <c r="AX527" s="13">
        <f t="shared" si="1079"/>
        <v>4382.208</v>
      </c>
      <c r="AY527" s="11">
        <v>1</v>
      </c>
      <c r="AZ527" s="11">
        <v>0.95</v>
      </c>
      <c r="BA527" s="11">
        <v>2.09</v>
      </c>
      <c r="BB527" s="42">
        <f t="shared" si="1080"/>
        <v>2.9855</v>
      </c>
      <c r="BC527" s="11">
        <v>1.275</v>
      </c>
      <c r="BD527" s="9">
        <v>0.5</v>
      </c>
      <c r="BE527" s="43">
        <f t="shared" si="1081"/>
        <v>8340.4647648</v>
      </c>
      <c r="BN527" s="11">
        <v>2536</v>
      </c>
      <c r="BO527" s="12">
        <v>1.728</v>
      </c>
      <c r="BP527" s="11">
        <v>1</v>
      </c>
      <c r="BQ527" s="11">
        <v>0</v>
      </c>
      <c r="BR527" s="13">
        <f t="shared" si="1082"/>
        <v>4382.208</v>
      </c>
      <c r="BS527" s="11">
        <v>1</v>
      </c>
      <c r="BT527" s="11">
        <v>0.95</v>
      </c>
      <c r="BU527" s="11">
        <v>2.09</v>
      </c>
      <c r="BV527" s="42">
        <f t="shared" si="1083"/>
        <v>2.9855</v>
      </c>
      <c r="BW527" s="11">
        <v>1.275</v>
      </c>
      <c r="BX527" s="9">
        <v>0.5</v>
      </c>
      <c r="BY527" s="43">
        <f t="shared" si="1084"/>
        <v>8340.4647648</v>
      </c>
      <c r="CH527" s="11">
        <v>2536</v>
      </c>
      <c r="CI527" s="12">
        <v>1.728</v>
      </c>
      <c r="CJ527" s="11">
        <v>1</v>
      </c>
      <c r="CK527" s="11">
        <v>0</v>
      </c>
      <c r="CL527" s="13">
        <f t="shared" si="1085"/>
        <v>4382.208</v>
      </c>
      <c r="CM527" s="11">
        <v>1</v>
      </c>
      <c r="CN527" s="11">
        <v>0.95</v>
      </c>
      <c r="CO527" s="11">
        <v>2.09</v>
      </c>
      <c r="CP527" s="42">
        <f t="shared" si="1086"/>
        <v>2.9855</v>
      </c>
      <c r="CQ527" s="11">
        <v>1.275</v>
      </c>
      <c r="CR527" s="9">
        <v>0.5</v>
      </c>
      <c r="CS527" s="43">
        <f t="shared" si="1087"/>
        <v>8340.4647648</v>
      </c>
      <c r="DB527" s="11">
        <v>2536</v>
      </c>
      <c r="DC527" s="12">
        <v>1.728</v>
      </c>
      <c r="DD527" s="11">
        <v>1</v>
      </c>
      <c r="DE527" s="11">
        <v>0</v>
      </c>
      <c r="DF527" s="13">
        <f t="shared" si="1088"/>
        <v>4382.208</v>
      </c>
      <c r="DG527" s="11">
        <v>1</v>
      </c>
      <c r="DH527" s="11">
        <v>0.95</v>
      </c>
      <c r="DI527" s="11">
        <v>2.09</v>
      </c>
      <c r="DJ527" s="42">
        <f t="shared" si="1089"/>
        <v>2.9855</v>
      </c>
      <c r="DK527" s="11">
        <v>1.275</v>
      </c>
      <c r="DL527" s="9">
        <v>0.5</v>
      </c>
      <c r="DM527" s="43">
        <f t="shared" si="1090"/>
        <v>8340.4647648</v>
      </c>
      <c r="DV527" s="11">
        <v>2536</v>
      </c>
      <c r="DW527" s="12">
        <v>1.728</v>
      </c>
      <c r="DX527" s="11">
        <v>1</v>
      </c>
      <c r="DY527" s="11">
        <v>0</v>
      </c>
      <c r="DZ527" s="13">
        <f t="shared" si="1091"/>
        <v>4382.208</v>
      </c>
      <c r="EA527" s="11">
        <v>1</v>
      </c>
      <c r="EB527" s="11">
        <v>0.95</v>
      </c>
      <c r="EC527" s="11">
        <v>2.91</v>
      </c>
      <c r="ED527" s="42">
        <f t="shared" si="1092"/>
        <v>3.7645</v>
      </c>
      <c r="EE527" s="11">
        <v>1.275</v>
      </c>
      <c r="EF527" s="9">
        <v>0.5</v>
      </c>
      <c r="EG527" s="43">
        <f t="shared" si="1093"/>
        <v>10516.7240352</v>
      </c>
    </row>
    <row r="528" s="1" customFormat="1" customHeight="1" spans="6:137">
      <c r="F528" s="11">
        <v>2536</v>
      </c>
      <c r="G528" s="12">
        <v>1.728</v>
      </c>
      <c r="H528" s="11">
        <v>1</v>
      </c>
      <c r="I528" s="11">
        <v>0</v>
      </c>
      <c r="J528" s="13">
        <f t="shared" si="1073"/>
        <v>4382.208</v>
      </c>
      <c r="K528" s="11">
        <v>1</v>
      </c>
      <c r="L528" s="11">
        <v>0.95</v>
      </c>
      <c r="M528" s="11">
        <v>2.09</v>
      </c>
      <c r="N528" s="42">
        <f t="shared" si="1074"/>
        <v>2.9855</v>
      </c>
      <c r="O528" s="11">
        <v>1.275</v>
      </c>
      <c r="P528" s="9">
        <v>0.5</v>
      </c>
      <c r="Q528" s="43">
        <f t="shared" si="1075"/>
        <v>8340.4647648</v>
      </c>
      <c r="Z528" s="11">
        <v>2536</v>
      </c>
      <c r="AA528" s="12">
        <v>1.728</v>
      </c>
      <c r="AB528" s="11">
        <v>1</v>
      </c>
      <c r="AC528" s="11">
        <v>0</v>
      </c>
      <c r="AD528" s="13">
        <f t="shared" si="1076"/>
        <v>4382.208</v>
      </c>
      <c r="AE528" s="11">
        <v>1</v>
      </c>
      <c r="AF528" s="11">
        <v>0.95</v>
      </c>
      <c r="AG528" s="11">
        <v>2.09</v>
      </c>
      <c r="AH528" s="42">
        <f t="shared" si="1077"/>
        <v>2.9855</v>
      </c>
      <c r="AI528" s="11">
        <v>1.275</v>
      </c>
      <c r="AJ528" s="9">
        <v>0.5</v>
      </c>
      <c r="AK528" s="43">
        <f t="shared" si="1078"/>
        <v>8340.4647648</v>
      </c>
      <c r="AT528" s="11">
        <v>2536</v>
      </c>
      <c r="AU528" s="12">
        <v>1.728</v>
      </c>
      <c r="AV528" s="11">
        <v>1</v>
      </c>
      <c r="AW528" s="11">
        <v>0</v>
      </c>
      <c r="AX528" s="13">
        <f t="shared" si="1079"/>
        <v>4382.208</v>
      </c>
      <c r="AY528" s="11">
        <v>1</v>
      </c>
      <c r="AZ528" s="11">
        <v>0.95</v>
      </c>
      <c r="BA528" s="11">
        <v>2.09</v>
      </c>
      <c r="BB528" s="42">
        <f t="shared" si="1080"/>
        <v>2.9855</v>
      </c>
      <c r="BC528" s="11">
        <v>1.275</v>
      </c>
      <c r="BD528" s="9">
        <v>0.5</v>
      </c>
      <c r="BE528" s="43">
        <f t="shared" si="1081"/>
        <v>8340.4647648</v>
      </c>
      <c r="BN528" s="11">
        <v>2536</v>
      </c>
      <c r="BO528" s="12">
        <v>1.728</v>
      </c>
      <c r="BP528" s="11">
        <v>1</v>
      </c>
      <c r="BQ528" s="11">
        <v>0</v>
      </c>
      <c r="BR528" s="13">
        <f t="shared" si="1082"/>
        <v>4382.208</v>
      </c>
      <c r="BS528" s="11">
        <v>1</v>
      </c>
      <c r="BT528" s="11">
        <v>0.95</v>
      </c>
      <c r="BU528" s="11">
        <v>2.09</v>
      </c>
      <c r="BV528" s="42">
        <f t="shared" si="1083"/>
        <v>2.9855</v>
      </c>
      <c r="BW528" s="11">
        <v>1.275</v>
      </c>
      <c r="BX528" s="9">
        <v>0.5</v>
      </c>
      <c r="BY528" s="43">
        <f t="shared" si="1084"/>
        <v>8340.4647648</v>
      </c>
      <c r="CH528" s="11">
        <v>2536</v>
      </c>
      <c r="CI528" s="12">
        <v>1.728</v>
      </c>
      <c r="CJ528" s="11">
        <v>1</v>
      </c>
      <c r="CK528" s="11">
        <v>0</v>
      </c>
      <c r="CL528" s="13">
        <f t="shared" si="1085"/>
        <v>4382.208</v>
      </c>
      <c r="CM528" s="11">
        <v>1</v>
      </c>
      <c r="CN528" s="11">
        <v>0.95</v>
      </c>
      <c r="CO528" s="11">
        <v>2.09</v>
      </c>
      <c r="CP528" s="42">
        <f t="shared" si="1086"/>
        <v>2.9855</v>
      </c>
      <c r="CQ528" s="11">
        <v>1.275</v>
      </c>
      <c r="CR528" s="9">
        <v>0.5</v>
      </c>
      <c r="CS528" s="43">
        <f t="shared" si="1087"/>
        <v>8340.4647648</v>
      </c>
      <c r="DB528" s="11">
        <v>2536</v>
      </c>
      <c r="DC528" s="12">
        <v>1.728</v>
      </c>
      <c r="DD528" s="11">
        <v>1</v>
      </c>
      <c r="DE528" s="11">
        <v>0</v>
      </c>
      <c r="DF528" s="13">
        <f t="shared" si="1088"/>
        <v>4382.208</v>
      </c>
      <c r="DG528" s="11">
        <v>1</v>
      </c>
      <c r="DH528" s="11">
        <v>0.95</v>
      </c>
      <c r="DI528" s="11">
        <v>2.09</v>
      </c>
      <c r="DJ528" s="42">
        <f t="shared" si="1089"/>
        <v>2.9855</v>
      </c>
      <c r="DK528" s="11">
        <v>1.275</v>
      </c>
      <c r="DL528" s="9">
        <v>0.5</v>
      </c>
      <c r="DM528" s="43">
        <f t="shared" si="1090"/>
        <v>8340.4647648</v>
      </c>
      <c r="DV528" s="11">
        <v>2536</v>
      </c>
      <c r="DW528" s="12">
        <v>1.728</v>
      </c>
      <c r="DX528" s="11">
        <v>1</v>
      </c>
      <c r="DY528" s="11">
        <v>0</v>
      </c>
      <c r="DZ528" s="13">
        <f t="shared" si="1091"/>
        <v>4382.208</v>
      </c>
      <c r="EA528" s="11">
        <v>1</v>
      </c>
      <c r="EB528" s="11">
        <v>0.95</v>
      </c>
      <c r="EC528" s="11">
        <v>2.91</v>
      </c>
      <c r="ED528" s="42">
        <f t="shared" si="1092"/>
        <v>3.7645</v>
      </c>
      <c r="EE528" s="11">
        <v>1.275</v>
      </c>
      <c r="EF528" s="9">
        <v>0.5</v>
      </c>
      <c r="EG528" s="43">
        <f t="shared" si="1093"/>
        <v>10516.7240352</v>
      </c>
    </row>
    <row r="529" s="1" customFormat="1" customHeight="1" spans="6:137">
      <c r="F529" s="11">
        <v>2536</v>
      </c>
      <c r="G529" s="12">
        <v>1.728</v>
      </c>
      <c r="H529" s="11">
        <v>1</v>
      </c>
      <c r="I529" s="11">
        <v>0</v>
      </c>
      <c r="J529" s="13">
        <f t="shared" si="1073"/>
        <v>4382.208</v>
      </c>
      <c r="K529" s="11">
        <v>1</v>
      </c>
      <c r="L529" s="11">
        <v>0.95</v>
      </c>
      <c r="M529" s="11">
        <v>2.09</v>
      </c>
      <c r="N529" s="42">
        <f t="shared" si="1074"/>
        <v>2.9855</v>
      </c>
      <c r="O529" s="11">
        <v>1.275</v>
      </c>
      <c r="P529" s="9">
        <v>0.5</v>
      </c>
      <c r="Q529" s="43">
        <f t="shared" si="1075"/>
        <v>8340.4647648</v>
      </c>
      <c r="Z529" s="11">
        <v>2536</v>
      </c>
      <c r="AA529" s="12">
        <v>1.728</v>
      </c>
      <c r="AB529" s="11">
        <v>1</v>
      </c>
      <c r="AC529" s="11">
        <v>0</v>
      </c>
      <c r="AD529" s="13">
        <f t="shared" si="1076"/>
        <v>4382.208</v>
      </c>
      <c r="AE529" s="11">
        <v>1</v>
      </c>
      <c r="AF529" s="11">
        <v>0.95</v>
      </c>
      <c r="AG529" s="11">
        <v>2.09</v>
      </c>
      <c r="AH529" s="42">
        <f t="shared" si="1077"/>
        <v>2.9855</v>
      </c>
      <c r="AI529" s="11">
        <v>1.275</v>
      </c>
      <c r="AJ529" s="9">
        <v>0.5</v>
      </c>
      <c r="AK529" s="43">
        <f t="shared" si="1078"/>
        <v>8340.4647648</v>
      </c>
      <c r="AT529" s="11">
        <v>2536</v>
      </c>
      <c r="AU529" s="12">
        <v>1.728</v>
      </c>
      <c r="AV529" s="11">
        <v>1</v>
      </c>
      <c r="AW529" s="11">
        <v>0</v>
      </c>
      <c r="AX529" s="13">
        <f t="shared" si="1079"/>
        <v>4382.208</v>
      </c>
      <c r="AY529" s="11">
        <v>1</v>
      </c>
      <c r="AZ529" s="11">
        <v>0.95</v>
      </c>
      <c r="BA529" s="11">
        <v>2.09</v>
      </c>
      <c r="BB529" s="42">
        <f t="shared" si="1080"/>
        <v>2.9855</v>
      </c>
      <c r="BC529" s="11">
        <v>1.275</v>
      </c>
      <c r="BD529" s="9">
        <v>0.5</v>
      </c>
      <c r="BE529" s="43">
        <f t="shared" si="1081"/>
        <v>8340.4647648</v>
      </c>
      <c r="BN529" s="11">
        <v>2536</v>
      </c>
      <c r="BO529" s="12">
        <v>1.728</v>
      </c>
      <c r="BP529" s="11">
        <v>1</v>
      </c>
      <c r="BQ529" s="11">
        <v>0</v>
      </c>
      <c r="BR529" s="13">
        <f t="shared" si="1082"/>
        <v>4382.208</v>
      </c>
      <c r="BS529" s="11">
        <v>1</v>
      </c>
      <c r="BT529" s="11">
        <v>0.95</v>
      </c>
      <c r="BU529" s="11">
        <v>2.09</v>
      </c>
      <c r="BV529" s="42">
        <f t="shared" si="1083"/>
        <v>2.9855</v>
      </c>
      <c r="BW529" s="11">
        <v>1.275</v>
      </c>
      <c r="BX529" s="9">
        <v>0.5</v>
      </c>
      <c r="BY529" s="43">
        <f t="shared" si="1084"/>
        <v>8340.4647648</v>
      </c>
      <c r="CH529" s="11">
        <v>2536</v>
      </c>
      <c r="CI529" s="12">
        <v>1.728</v>
      </c>
      <c r="CJ529" s="11">
        <v>1</v>
      </c>
      <c r="CK529" s="11">
        <v>0</v>
      </c>
      <c r="CL529" s="13">
        <f t="shared" si="1085"/>
        <v>4382.208</v>
      </c>
      <c r="CM529" s="11">
        <v>1</v>
      </c>
      <c r="CN529" s="11">
        <v>0.95</v>
      </c>
      <c r="CO529" s="11">
        <v>2.09</v>
      </c>
      <c r="CP529" s="42">
        <f t="shared" si="1086"/>
        <v>2.9855</v>
      </c>
      <c r="CQ529" s="11">
        <v>1.275</v>
      </c>
      <c r="CR529" s="9">
        <v>0.5</v>
      </c>
      <c r="CS529" s="43">
        <f t="shared" si="1087"/>
        <v>8340.4647648</v>
      </c>
      <c r="DB529" s="11">
        <v>2536</v>
      </c>
      <c r="DC529" s="12">
        <v>1.728</v>
      </c>
      <c r="DD529" s="11">
        <v>1</v>
      </c>
      <c r="DE529" s="11">
        <v>0</v>
      </c>
      <c r="DF529" s="13">
        <f t="shared" si="1088"/>
        <v>4382.208</v>
      </c>
      <c r="DG529" s="11">
        <v>1</v>
      </c>
      <c r="DH529" s="11">
        <v>0.95</v>
      </c>
      <c r="DI529" s="11">
        <v>2.09</v>
      </c>
      <c r="DJ529" s="42">
        <f t="shared" si="1089"/>
        <v>2.9855</v>
      </c>
      <c r="DK529" s="11">
        <v>1.275</v>
      </c>
      <c r="DL529" s="9">
        <v>0.5</v>
      </c>
      <c r="DM529" s="43">
        <f t="shared" si="1090"/>
        <v>8340.4647648</v>
      </c>
      <c r="DV529" s="11">
        <v>2536</v>
      </c>
      <c r="DW529" s="12">
        <v>1.728</v>
      </c>
      <c r="DX529" s="11">
        <v>1</v>
      </c>
      <c r="DY529" s="11">
        <v>0</v>
      </c>
      <c r="DZ529" s="13">
        <f t="shared" si="1091"/>
        <v>4382.208</v>
      </c>
      <c r="EA529" s="11">
        <v>1</v>
      </c>
      <c r="EB529" s="11">
        <v>0.95</v>
      </c>
      <c r="EC529" s="11">
        <v>2.91</v>
      </c>
      <c r="ED529" s="42">
        <f t="shared" si="1092"/>
        <v>3.7645</v>
      </c>
      <c r="EE529" s="11">
        <v>1.275</v>
      </c>
      <c r="EF529" s="9">
        <v>0.5</v>
      </c>
      <c r="EG529" s="43">
        <f t="shared" si="1093"/>
        <v>10516.7240352</v>
      </c>
    </row>
    <row r="530" s="1" customFormat="1" customHeight="1" spans="6:137">
      <c r="F530" s="11">
        <v>2536</v>
      </c>
      <c r="G530" s="12">
        <v>1.728</v>
      </c>
      <c r="H530" s="11">
        <v>1</v>
      </c>
      <c r="I530" s="11">
        <v>0</v>
      </c>
      <c r="J530" s="13">
        <f t="shared" si="1073"/>
        <v>4382.208</v>
      </c>
      <c r="K530" s="11">
        <v>1</v>
      </c>
      <c r="L530" s="11">
        <v>0.95</v>
      </c>
      <c r="M530" s="11">
        <v>2.09</v>
      </c>
      <c r="N530" s="42">
        <f t="shared" si="1074"/>
        <v>2.9855</v>
      </c>
      <c r="O530" s="11">
        <v>1.075</v>
      </c>
      <c r="P530" s="9">
        <v>0.5</v>
      </c>
      <c r="Q530" s="43">
        <f t="shared" si="1075"/>
        <v>7032.1565664</v>
      </c>
      <c r="Z530" s="11">
        <v>2536</v>
      </c>
      <c r="AA530" s="12">
        <v>1.728</v>
      </c>
      <c r="AB530" s="11">
        <v>1</v>
      </c>
      <c r="AC530" s="11">
        <v>0</v>
      </c>
      <c r="AD530" s="13">
        <f t="shared" si="1076"/>
        <v>4382.208</v>
      </c>
      <c r="AE530" s="11">
        <v>1</v>
      </c>
      <c r="AF530" s="11">
        <v>0.95</v>
      </c>
      <c r="AG530" s="11">
        <v>2.09</v>
      </c>
      <c r="AH530" s="42">
        <f t="shared" si="1077"/>
        <v>2.9855</v>
      </c>
      <c r="AI530" s="11">
        <v>1.075</v>
      </c>
      <c r="AJ530" s="9">
        <v>0.5</v>
      </c>
      <c r="AK530" s="43">
        <f t="shared" si="1078"/>
        <v>7032.1565664</v>
      </c>
      <c r="AT530" s="11">
        <v>2536</v>
      </c>
      <c r="AU530" s="12">
        <v>1.728</v>
      </c>
      <c r="AV530" s="11">
        <v>1</v>
      </c>
      <c r="AW530" s="11">
        <v>0</v>
      </c>
      <c r="AX530" s="13">
        <f t="shared" si="1079"/>
        <v>4382.208</v>
      </c>
      <c r="AY530" s="11">
        <v>1</v>
      </c>
      <c r="AZ530" s="11">
        <v>0.95</v>
      </c>
      <c r="BA530" s="11">
        <v>2.09</v>
      </c>
      <c r="BB530" s="42">
        <f t="shared" si="1080"/>
        <v>2.9855</v>
      </c>
      <c r="BC530" s="11">
        <v>1.075</v>
      </c>
      <c r="BD530" s="9">
        <v>0.5</v>
      </c>
      <c r="BE530" s="43">
        <f t="shared" si="1081"/>
        <v>7032.1565664</v>
      </c>
      <c r="BN530" s="11">
        <v>2536</v>
      </c>
      <c r="BO530" s="12">
        <v>1.728</v>
      </c>
      <c r="BP530" s="11">
        <v>1</v>
      </c>
      <c r="BQ530" s="11">
        <v>0</v>
      </c>
      <c r="BR530" s="13">
        <f t="shared" si="1082"/>
        <v>4382.208</v>
      </c>
      <c r="BS530" s="11">
        <v>1</v>
      </c>
      <c r="BT530" s="11">
        <v>0.95</v>
      </c>
      <c r="BU530" s="11">
        <v>2.09</v>
      </c>
      <c r="BV530" s="42">
        <f t="shared" si="1083"/>
        <v>2.9855</v>
      </c>
      <c r="BW530" s="11">
        <v>1.075</v>
      </c>
      <c r="BX530" s="9">
        <v>0.5</v>
      </c>
      <c r="BY530" s="43">
        <f t="shared" si="1084"/>
        <v>7032.1565664</v>
      </c>
      <c r="CH530" s="11">
        <v>2536</v>
      </c>
      <c r="CI530" s="12">
        <v>1.728</v>
      </c>
      <c r="CJ530" s="11">
        <v>1</v>
      </c>
      <c r="CK530" s="11">
        <v>0</v>
      </c>
      <c r="CL530" s="13">
        <f t="shared" si="1085"/>
        <v>4382.208</v>
      </c>
      <c r="CM530" s="11">
        <v>1</v>
      </c>
      <c r="CN530" s="11">
        <v>0.95</v>
      </c>
      <c r="CO530" s="11">
        <v>2.09</v>
      </c>
      <c r="CP530" s="42">
        <f t="shared" si="1086"/>
        <v>2.9855</v>
      </c>
      <c r="CQ530" s="11">
        <v>1.075</v>
      </c>
      <c r="CR530" s="9">
        <v>0.5</v>
      </c>
      <c r="CS530" s="43">
        <f t="shared" si="1087"/>
        <v>7032.1565664</v>
      </c>
      <c r="DB530" s="11">
        <v>2536</v>
      </c>
      <c r="DC530" s="12">
        <v>1.728</v>
      </c>
      <c r="DD530" s="11">
        <v>1</v>
      </c>
      <c r="DE530" s="11">
        <v>0</v>
      </c>
      <c r="DF530" s="13">
        <f t="shared" si="1088"/>
        <v>4382.208</v>
      </c>
      <c r="DG530" s="11">
        <v>1</v>
      </c>
      <c r="DH530" s="11">
        <v>0.95</v>
      </c>
      <c r="DI530" s="11">
        <v>2.09</v>
      </c>
      <c r="DJ530" s="42">
        <f t="shared" si="1089"/>
        <v>2.9855</v>
      </c>
      <c r="DK530" s="11">
        <v>1.075</v>
      </c>
      <c r="DL530" s="9">
        <v>0.5</v>
      </c>
      <c r="DM530" s="43">
        <f t="shared" si="1090"/>
        <v>7032.1565664</v>
      </c>
      <c r="DV530" s="11">
        <v>2536</v>
      </c>
      <c r="DW530" s="12">
        <v>1.728</v>
      </c>
      <c r="DX530" s="11">
        <v>1</v>
      </c>
      <c r="DY530" s="11">
        <v>0</v>
      </c>
      <c r="DZ530" s="13">
        <f t="shared" si="1091"/>
        <v>4382.208</v>
      </c>
      <c r="EA530" s="11">
        <v>1</v>
      </c>
      <c r="EB530" s="11">
        <v>0.95</v>
      </c>
      <c r="EC530" s="11">
        <v>2.91</v>
      </c>
      <c r="ED530" s="42">
        <f t="shared" si="1092"/>
        <v>3.7645</v>
      </c>
      <c r="EE530" s="11">
        <v>1.075</v>
      </c>
      <c r="EF530" s="9">
        <v>0.5</v>
      </c>
      <c r="EG530" s="43">
        <f t="shared" si="1093"/>
        <v>8867.0418336</v>
      </c>
    </row>
    <row r="531" s="1" customFormat="1" customHeight="1" spans="6:137">
      <c r="F531" s="11">
        <v>2536</v>
      </c>
      <c r="G531" s="12">
        <v>1.728</v>
      </c>
      <c r="H531" s="11">
        <v>1</v>
      </c>
      <c r="I531" s="11">
        <v>0</v>
      </c>
      <c r="J531" s="13">
        <f t="shared" si="1073"/>
        <v>4382.208</v>
      </c>
      <c r="K531" s="11">
        <v>1</v>
      </c>
      <c r="L531" s="11">
        <v>0.95</v>
      </c>
      <c r="M531" s="11">
        <v>2.09</v>
      </c>
      <c r="N531" s="42">
        <f t="shared" si="1074"/>
        <v>2.9855</v>
      </c>
      <c r="O531" s="11">
        <v>1.075</v>
      </c>
      <c r="P531" s="9">
        <v>0.5</v>
      </c>
      <c r="Q531" s="43">
        <f t="shared" si="1075"/>
        <v>7032.1565664</v>
      </c>
      <c r="Z531" s="11">
        <v>2536</v>
      </c>
      <c r="AA531" s="12">
        <v>1.728</v>
      </c>
      <c r="AB531" s="11">
        <v>1</v>
      </c>
      <c r="AC531" s="11">
        <v>0</v>
      </c>
      <c r="AD531" s="13">
        <f t="shared" si="1076"/>
        <v>4382.208</v>
      </c>
      <c r="AE531" s="11">
        <v>1</v>
      </c>
      <c r="AF531" s="11">
        <v>0.95</v>
      </c>
      <c r="AG531" s="11">
        <v>2.09</v>
      </c>
      <c r="AH531" s="42">
        <f t="shared" si="1077"/>
        <v>2.9855</v>
      </c>
      <c r="AI531" s="11">
        <v>1.075</v>
      </c>
      <c r="AJ531" s="9">
        <v>0.5</v>
      </c>
      <c r="AK531" s="43">
        <f t="shared" si="1078"/>
        <v>7032.1565664</v>
      </c>
      <c r="AT531" s="11">
        <v>2536</v>
      </c>
      <c r="AU531" s="12">
        <v>1.728</v>
      </c>
      <c r="AV531" s="11">
        <v>1</v>
      </c>
      <c r="AW531" s="11">
        <v>0</v>
      </c>
      <c r="AX531" s="13">
        <f t="shared" si="1079"/>
        <v>4382.208</v>
      </c>
      <c r="AY531" s="11">
        <v>1</v>
      </c>
      <c r="AZ531" s="11">
        <v>0.95</v>
      </c>
      <c r="BA531" s="11">
        <v>2.09</v>
      </c>
      <c r="BB531" s="42">
        <f t="shared" si="1080"/>
        <v>2.9855</v>
      </c>
      <c r="BC531" s="11">
        <v>1.075</v>
      </c>
      <c r="BD531" s="9">
        <v>0.5</v>
      </c>
      <c r="BE531" s="43">
        <f t="shared" si="1081"/>
        <v>7032.1565664</v>
      </c>
      <c r="BN531" s="11">
        <v>2536</v>
      </c>
      <c r="BO531" s="12">
        <v>1.728</v>
      </c>
      <c r="BP531" s="11">
        <v>1</v>
      </c>
      <c r="BQ531" s="11">
        <v>0</v>
      </c>
      <c r="BR531" s="13">
        <f t="shared" si="1082"/>
        <v>4382.208</v>
      </c>
      <c r="BS531" s="11">
        <v>1</v>
      </c>
      <c r="BT531" s="11">
        <v>0.95</v>
      </c>
      <c r="BU531" s="11">
        <v>2.09</v>
      </c>
      <c r="BV531" s="42">
        <f t="shared" si="1083"/>
        <v>2.9855</v>
      </c>
      <c r="BW531" s="11">
        <v>1.075</v>
      </c>
      <c r="BX531" s="9">
        <v>0.5</v>
      </c>
      <c r="BY531" s="43">
        <f t="shared" si="1084"/>
        <v>7032.1565664</v>
      </c>
      <c r="CH531" s="11">
        <v>2536</v>
      </c>
      <c r="CI531" s="12">
        <v>1.728</v>
      </c>
      <c r="CJ531" s="11">
        <v>1</v>
      </c>
      <c r="CK531" s="11">
        <v>0</v>
      </c>
      <c r="CL531" s="13">
        <f t="shared" si="1085"/>
        <v>4382.208</v>
      </c>
      <c r="CM531" s="11">
        <v>1</v>
      </c>
      <c r="CN531" s="11">
        <v>0.95</v>
      </c>
      <c r="CO531" s="11">
        <v>2.09</v>
      </c>
      <c r="CP531" s="42">
        <f t="shared" si="1086"/>
        <v>2.9855</v>
      </c>
      <c r="CQ531" s="11">
        <v>1.075</v>
      </c>
      <c r="CR531" s="9">
        <v>0.5</v>
      </c>
      <c r="CS531" s="43">
        <f t="shared" si="1087"/>
        <v>7032.1565664</v>
      </c>
      <c r="DB531" s="11">
        <v>2536</v>
      </c>
      <c r="DC531" s="12">
        <v>1.728</v>
      </c>
      <c r="DD531" s="11">
        <v>1</v>
      </c>
      <c r="DE531" s="11">
        <v>0</v>
      </c>
      <c r="DF531" s="13">
        <f t="shared" si="1088"/>
        <v>4382.208</v>
      </c>
      <c r="DG531" s="11">
        <v>1</v>
      </c>
      <c r="DH531" s="11">
        <v>0.95</v>
      </c>
      <c r="DI531" s="11">
        <v>2.09</v>
      </c>
      <c r="DJ531" s="42">
        <f t="shared" si="1089"/>
        <v>2.9855</v>
      </c>
      <c r="DK531" s="11">
        <v>1.075</v>
      </c>
      <c r="DL531" s="9">
        <v>0.5</v>
      </c>
      <c r="DM531" s="43">
        <f t="shared" si="1090"/>
        <v>7032.1565664</v>
      </c>
      <c r="DV531" s="11">
        <v>2536</v>
      </c>
      <c r="DW531" s="12">
        <v>1.728</v>
      </c>
      <c r="DX531" s="11">
        <v>1</v>
      </c>
      <c r="DY531" s="11">
        <v>0</v>
      </c>
      <c r="DZ531" s="13">
        <f t="shared" si="1091"/>
        <v>4382.208</v>
      </c>
      <c r="EA531" s="11">
        <v>1</v>
      </c>
      <c r="EB531" s="11">
        <v>0.95</v>
      </c>
      <c r="EC531" s="11">
        <v>2.91</v>
      </c>
      <c r="ED531" s="42">
        <f t="shared" si="1092"/>
        <v>3.7645</v>
      </c>
      <c r="EE531" s="11">
        <v>1.075</v>
      </c>
      <c r="EF531" s="9">
        <v>0.5</v>
      </c>
      <c r="EG531" s="43">
        <f t="shared" si="1093"/>
        <v>8867.0418336</v>
      </c>
    </row>
    <row r="532" s="1" customFormat="1" customHeight="1" spans="6:137">
      <c r="F532" s="11">
        <v>2536</v>
      </c>
      <c r="G532" s="12">
        <v>1.728</v>
      </c>
      <c r="H532" s="11">
        <v>1</v>
      </c>
      <c r="I532" s="11">
        <v>0</v>
      </c>
      <c r="J532" s="13">
        <f t="shared" si="1073"/>
        <v>4382.208</v>
      </c>
      <c r="K532" s="11">
        <v>1</v>
      </c>
      <c r="L532" s="11">
        <v>0.95</v>
      </c>
      <c r="M532" s="11">
        <v>2.09</v>
      </c>
      <c r="N532" s="42">
        <f t="shared" si="1074"/>
        <v>2.9855</v>
      </c>
      <c r="O532" s="11">
        <v>1.075</v>
      </c>
      <c r="P532" s="9">
        <v>0.5</v>
      </c>
      <c r="Q532" s="43">
        <f t="shared" si="1075"/>
        <v>7032.1565664</v>
      </c>
      <c r="Z532" s="11">
        <v>2536</v>
      </c>
      <c r="AA532" s="12">
        <v>1.728</v>
      </c>
      <c r="AB532" s="11">
        <v>1</v>
      </c>
      <c r="AC532" s="11">
        <v>0</v>
      </c>
      <c r="AD532" s="13">
        <f t="shared" si="1076"/>
        <v>4382.208</v>
      </c>
      <c r="AE532" s="11">
        <v>1</v>
      </c>
      <c r="AF532" s="11">
        <v>0.95</v>
      </c>
      <c r="AG532" s="11">
        <v>2.09</v>
      </c>
      <c r="AH532" s="42">
        <f t="shared" si="1077"/>
        <v>2.9855</v>
      </c>
      <c r="AI532" s="11">
        <v>1.075</v>
      </c>
      <c r="AJ532" s="9">
        <v>0.5</v>
      </c>
      <c r="AK532" s="43">
        <f t="shared" si="1078"/>
        <v>7032.1565664</v>
      </c>
      <c r="AT532" s="11">
        <v>2536</v>
      </c>
      <c r="AU532" s="12">
        <v>1.728</v>
      </c>
      <c r="AV532" s="11">
        <v>1</v>
      </c>
      <c r="AW532" s="11">
        <v>0</v>
      </c>
      <c r="AX532" s="13">
        <f t="shared" si="1079"/>
        <v>4382.208</v>
      </c>
      <c r="AY532" s="11">
        <v>1</v>
      </c>
      <c r="AZ532" s="11">
        <v>0.95</v>
      </c>
      <c r="BA532" s="11">
        <v>2.09</v>
      </c>
      <c r="BB532" s="42">
        <f t="shared" si="1080"/>
        <v>2.9855</v>
      </c>
      <c r="BC532" s="11">
        <v>1.075</v>
      </c>
      <c r="BD532" s="9">
        <v>0.5</v>
      </c>
      <c r="BE532" s="43">
        <f t="shared" si="1081"/>
        <v>7032.1565664</v>
      </c>
      <c r="BN532" s="11">
        <v>2536</v>
      </c>
      <c r="BO532" s="12">
        <v>1.728</v>
      </c>
      <c r="BP532" s="11">
        <v>1</v>
      </c>
      <c r="BQ532" s="11">
        <v>0</v>
      </c>
      <c r="BR532" s="13">
        <f t="shared" si="1082"/>
        <v>4382.208</v>
      </c>
      <c r="BS532" s="11">
        <v>1</v>
      </c>
      <c r="BT532" s="11">
        <v>0.95</v>
      </c>
      <c r="BU532" s="11">
        <v>2.09</v>
      </c>
      <c r="BV532" s="42">
        <f t="shared" si="1083"/>
        <v>2.9855</v>
      </c>
      <c r="BW532" s="11">
        <v>1.075</v>
      </c>
      <c r="BX532" s="9">
        <v>0.5</v>
      </c>
      <c r="BY532" s="43">
        <f t="shared" si="1084"/>
        <v>7032.1565664</v>
      </c>
      <c r="CH532" s="11">
        <v>2536</v>
      </c>
      <c r="CI532" s="12">
        <v>1.728</v>
      </c>
      <c r="CJ532" s="11">
        <v>1</v>
      </c>
      <c r="CK532" s="11">
        <v>0</v>
      </c>
      <c r="CL532" s="13">
        <f t="shared" si="1085"/>
        <v>4382.208</v>
      </c>
      <c r="CM532" s="11">
        <v>1</v>
      </c>
      <c r="CN532" s="11">
        <v>0.95</v>
      </c>
      <c r="CO532" s="11">
        <v>2.09</v>
      </c>
      <c r="CP532" s="42">
        <f t="shared" si="1086"/>
        <v>2.9855</v>
      </c>
      <c r="CQ532" s="11">
        <v>1.075</v>
      </c>
      <c r="CR532" s="9">
        <v>0.5</v>
      </c>
      <c r="CS532" s="43">
        <f t="shared" si="1087"/>
        <v>7032.1565664</v>
      </c>
      <c r="DB532" s="11">
        <v>2536</v>
      </c>
      <c r="DC532" s="12">
        <v>1.728</v>
      </c>
      <c r="DD532" s="11">
        <v>1</v>
      </c>
      <c r="DE532" s="11">
        <v>0</v>
      </c>
      <c r="DF532" s="13">
        <f t="shared" si="1088"/>
        <v>4382.208</v>
      </c>
      <c r="DG532" s="11">
        <v>1</v>
      </c>
      <c r="DH532" s="11">
        <v>0.95</v>
      </c>
      <c r="DI532" s="11">
        <v>2.09</v>
      </c>
      <c r="DJ532" s="42">
        <f t="shared" si="1089"/>
        <v>2.9855</v>
      </c>
      <c r="DK532" s="11">
        <v>1.075</v>
      </c>
      <c r="DL532" s="9">
        <v>0.5</v>
      </c>
      <c r="DM532" s="43">
        <f t="shared" si="1090"/>
        <v>7032.1565664</v>
      </c>
      <c r="DV532" s="11">
        <v>2536</v>
      </c>
      <c r="DW532" s="12">
        <v>1.728</v>
      </c>
      <c r="DX532" s="11">
        <v>1</v>
      </c>
      <c r="DY532" s="11">
        <v>0</v>
      </c>
      <c r="DZ532" s="13">
        <f t="shared" si="1091"/>
        <v>4382.208</v>
      </c>
      <c r="EA532" s="11">
        <v>1</v>
      </c>
      <c r="EB532" s="11">
        <v>0.95</v>
      </c>
      <c r="EC532" s="11">
        <v>2.91</v>
      </c>
      <c r="ED532" s="42">
        <f t="shared" si="1092"/>
        <v>3.7645</v>
      </c>
      <c r="EE532" s="11">
        <v>1.075</v>
      </c>
      <c r="EF532" s="9">
        <v>0.5</v>
      </c>
      <c r="EG532" s="43">
        <f t="shared" si="1093"/>
        <v>8867.0418336</v>
      </c>
    </row>
    <row r="533" s="1" customFormat="1" customHeight="1" spans="6:137">
      <c r="F533" s="11">
        <v>2536</v>
      </c>
      <c r="G533" s="12">
        <v>1.728</v>
      </c>
      <c r="H533" s="11">
        <v>1</v>
      </c>
      <c r="I533" s="11">
        <v>0</v>
      </c>
      <c r="J533" s="13">
        <f t="shared" si="1073"/>
        <v>4382.208</v>
      </c>
      <c r="K533" s="11">
        <v>1</v>
      </c>
      <c r="L533" s="11">
        <v>0.95</v>
      </c>
      <c r="M533" s="11">
        <v>2.09</v>
      </c>
      <c r="N533" s="42">
        <f t="shared" si="1074"/>
        <v>2.9855</v>
      </c>
      <c r="O533" s="11">
        <v>1.075</v>
      </c>
      <c r="P533" s="9">
        <v>0.5</v>
      </c>
      <c r="Q533" s="43">
        <f t="shared" si="1075"/>
        <v>7032.1565664</v>
      </c>
      <c r="Z533" s="11">
        <v>2536</v>
      </c>
      <c r="AA533" s="12">
        <v>1.728</v>
      </c>
      <c r="AB533" s="11">
        <v>1</v>
      </c>
      <c r="AC533" s="11">
        <v>0</v>
      </c>
      <c r="AD533" s="13">
        <f t="shared" si="1076"/>
        <v>4382.208</v>
      </c>
      <c r="AE533" s="11">
        <v>1</v>
      </c>
      <c r="AF533" s="11">
        <v>0.95</v>
      </c>
      <c r="AG533" s="11">
        <v>2.09</v>
      </c>
      <c r="AH533" s="42">
        <f t="shared" si="1077"/>
        <v>2.9855</v>
      </c>
      <c r="AI533" s="11">
        <v>1.075</v>
      </c>
      <c r="AJ533" s="9">
        <v>0.5</v>
      </c>
      <c r="AK533" s="43">
        <f t="shared" si="1078"/>
        <v>7032.1565664</v>
      </c>
      <c r="AT533" s="11">
        <v>2536</v>
      </c>
      <c r="AU533" s="12">
        <v>1.728</v>
      </c>
      <c r="AV533" s="11">
        <v>1</v>
      </c>
      <c r="AW533" s="11">
        <v>0</v>
      </c>
      <c r="AX533" s="13">
        <f t="shared" si="1079"/>
        <v>4382.208</v>
      </c>
      <c r="AY533" s="11">
        <v>1</v>
      </c>
      <c r="AZ533" s="11">
        <v>0.95</v>
      </c>
      <c r="BA533" s="11">
        <v>2.09</v>
      </c>
      <c r="BB533" s="42">
        <f t="shared" si="1080"/>
        <v>2.9855</v>
      </c>
      <c r="BC533" s="11">
        <v>1.075</v>
      </c>
      <c r="BD533" s="9">
        <v>0.5</v>
      </c>
      <c r="BE533" s="43">
        <f t="shared" si="1081"/>
        <v>7032.1565664</v>
      </c>
      <c r="BN533" s="11">
        <v>2536</v>
      </c>
      <c r="BO533" s="12">
        <v>1.728</v>
      </c>
      <c r="BP533" s="11">
        <v>1</v>
      </c>
      <c r="BQ533" s="11">
        <v>0</v>
      </c>
      <c r="BR533" s="13">
        <f t="shared" si="1082"/>
        <v>4382.208</v>
      </c>
      <c r="BS533" s="11">
        <v>1</v>
      </c>
      <c r="BT533" s="11">
        <v>0.95</v>
      </c>
      <c r="BU533" s="11">
        <v>2.09</v>
      </c>
      <c r="BV533" s="42">
        <f t="shared" si="1083"/>
        <v>2.9855</v>
      </c>
      <c r="BW533" s="11">
        <v>1.075</v>
      </c>
      <c r="BX533" s="9">
        <v>0.5</v>
      </c>
      <c r="BY533" s="43">
        <f t="shared" si="1084"/>
        <v>7032.1565664</v>
      </c>
      <c r="CH533" s="11">
        <v>2536</v>
      </c>
      <c r="CI533" s="12">
        <v>1.728</v>
      </c>
      <c r="CJ533" s="11">
        <v>1</v>
      </c>
      <c r="CK533" s="11">
        <v>0</v>
      </c>
      <c r="CL533" s="13">
        <f t="shared" si="1085"/>
        <v>4382.208</v>
      </c>
      <c r="CM533" s="11">
        <v>1</v>
      </c>
      <c r="CN533" s="11">
        <v>0.95</v>
      </c>
      <c r="CO533" s="11">
        <v>2.09</v>
      </c>
      <c r="CP533" s="42">
        <f t="shared" si="1086"/>
        <v>2.9855</v>
      </c>
      <c r="CQ533" s="11">
        <v>1.075</v>
      </c>
      <c r="CR533" s="9">
        <v>0.5</v>
      </c>
      <c r="CS533" s="43">
        <f t="shared" si="1087"/>
        <v>7032.1565664</v>
      </c>
      <c r="DB533" s="11">
        <v>2536</v>
      </c>
      <c r="DC533" s="12">
        <v>1.728</v>
      </c>
      <c r="DD533" s="11">
        <v>1</v>
      </c>
      <c r="DE533" s="11">
        <v>0</v>
      </c>
      <c r="DF533" s="13">
        <f t="shared" si="1088"/>
        <v>4382.208</v>
      </c>
      <c r="DG533" s="11">
        <v>1</v>
      </c>
      <c r="DH533" s="11">
        <v>0.95</v>
      </c>
      <c r="DI533" s="11">
        <v>2.09</v>
      </c>
      <c r="DJ533" s="42">
        <f t="shared" si="1089"/>
        <v>2.9855</v>
      </c>
      <c r="DK533" s="11">
        <v>1.075</v>
      </c>
      <c r="DL533" s="9">
        <v>0.5</v>
      </c>
      <c r="DM533" s="43">
        <f t="shared" si="1090"/>
        <v>7032.1565664</v>
      </c>
      <c r="DV533" s="11">
        <v>2536</v>
      </c>
      <c r="DW533" s="12">
        <v>1.728</v>
      </c>
      <c r="DX533" s="11">
        <v>1</v>
      </c>
      <c r="DY533" s="11">
        <v>0</v>
      </c>
      <c r="DZ533" s="13">
        <f t="shared" si="1091"/>
        <v>4382.208</v>
      </c>
      <c r="EA533" s="11">
        <v>1</v>
      </c>
      <c r="EB533" s="11">
        <v>0.95</v>
      </c>
      <c r="EC533" s="11">
        <v>2.91</v>
      </c>
      <c r="ED533" s="42">
        <f t="shared" si="1092"/>
        <v>3.7645</v>
      </c>
      <c r="EE533" s="11">
        <v>1.075</v>
      </c>
      <c r="EF533" s="9">
        <v>0.5</v>
      </c>
      <c r="EG533" s="43">
        <f t="shared" si="1093"/>
        <v>8867.0418336</v>
      </c>
    </row>
    <row r="534" s="1" customFormat="1" customHeight="1" spans="6:137">
      <c r="F534" s="11">
        <v>2536</v>
      </c>
      <c r="G534" s="12">
        <v>1.55</v>
      </c>
      <c r="H534" s="11">
        <v>1</v>
      </c>
      <c r="I534" s="11">
        <v>0</v>
      </c>
      <c r="J534" s="13">
        <f t="shared" si="1073"/>
        <v>3930.8</v>
      </c>
      <c r="K534" s="11">
        <v>1</v>
      </c>
      <c r="L534" s="11">
        <v>0.95</v>
      </c>
      <c r="M534" s="11">
        <v>2.09</v>
      </c>
      <c r="N534" s="42">
        <f t="shared" si="1074"/>
        <v>2.9855</v>
      </c>
      <c r="O534" s="11">
        <v>1.075</v>
      </c>
      <c r="P534" s="9">
        <v>0.5</v>
      </c>
      <c r="Q534" s="43">
        <f t="shared" si="1075"/>
        <v>6307.7793275</v>
      </c>
      <c r="Z534" s="11">
        <v>2536</v>
      </c>
      <c r="AA534" s="12">
        <v>1.55</v>
      </c>
      <c r="AB534" s="11">
        <v>1</v>
      </c>
      <c r="AC534" s="11">
        <v>0</v>
      </c>
      <c r="AD534" s="13">
        <f t="shared" si="1076"/>
        <v>3930.8</v>
      </c>
      <c r="AE534" s="11">
        <v>1</v>
      </c>
      <c r="AF534" s="11">
        <v>0.95</v>
      </c>
      <c r="AG534" s="11">
        <v>2.09</v>
      </c>
      <c r="AH534" s="42">
        <f t="shared" si="1077"/>
        <v>2.9855</v>
      </c>
      <c r="AI534" s="11">
        <v>1.075</v>
      </c>
      <c r="AJ534" s="9">
        <v>0.5</v>
      </c>
      <c r="AK534" s="43">
        <f t="shared" si="1078"/>
        <v>6307.7793275</v>
      </c>
      <c r="AT534" s="11">
        <v>2536</v>
      </c>
      <c r="AU534" s="12">
        <v>1.55</v>
      </c>
      <c r="AV534" s="11">
        <v>1</v>
      </c>
      <c r="AW534" s="11">
        <v>0</v>
      </c>
      <c r="AX534" s="13">
        <f t="shared" si="1079"/>
        <v>3930.8</v>
      </c>
      <c r="AY534" s="11">
        <v>1</v>
      </c>
      <c r="AZ534" s="11">
        <v>0.95</v>
      </c>
      <c r="BA534" s="11">
        <v>2.09</v>
      </c>
      <c r="BB534" s="42">
        <f t="shared" si="1080"/>
        <v>2.9855</v>
      </c>
      <c r="BC534" s="11">
        <v>1.075</v>
      </c>
      <c r="BD534" s="9">
        <v>0.5</v>
      </c>
      <c r="BE534" s="43">
        <f t="shared" si="1081"/>
        <v>6307.7793275</v>
      </c>
      <c r="BN534" s="11">
        <v>2536</v>
      </c>
      <c r="BO534" s="12">
        <v>1.55</v>
      </c>
      <c r="BP534" s="11">
        <v>1</v>
      </c>
      <c r="BQ534" s="11">
        <v>0</v>
      </c>
      <c r="BR534" s="13">
        <f t="shared" si="1082"/>
        <v>3930.8</v>
      </c>
      <c r="BS534" s="11">
        <v>1</v>
      </c>
      <c r="BT534" s="11">
        <v>0.95</v>
      </c>
      <c r="BU534" s="11">
        <v>2.09</v>
      </c>
      <c r="BV534" s="42">
        <f t="shared" si="1083"/>
        <v>2.9855</v>
      </c>
      <c r="BW534" s="11">
        <v>1.075</v>
      </c>
      <c r="BX534" s="9">
        <v>0.5</v>
      </c>
      <c r="BY534" s="43">
        <f t="shared" si="1084"/>
        <v>6307.7793275</v>
      </c>
      <c r="CH534" s="11">
        <v>2536</v>
      </c>
      <c r="CI534" s="12">
        <v>1.55</v>
      </c>
      <c r="CJ534" s="11">
        <v>1</v>
      </c>
      <c r="CK534" s="11">
        <v>0</v>
      </c>
      <c r="CL534" s="13">
        <f t="shared" si="1085"/>
        <v>3930.8</v>
      </c>
      <c r="CM534" s="11">
        <v>1</v>
      </c>
      <c r="CN534" s="11">
        <v>0.95</v>
      </c>
      <c r="CO534" s="11">
        <v>2.09</v>
      </c>
      <c r="CP534" s="42">
        <f t="shared" si="1086"/>
        <v>2.9855</v>
      </c>
      <c r="CQ534" s="11">
        <v>1.075</v>
      </c>
      <c r="CR534" s="9">
        <v>0.5</v>
      </c>
      <c r="CS534" s="43">
        <f t="shared" si="1087"/>
        <v>6307.7793275</v>
      </c>
      <c r="DB534" s="11">
        <v>2536</v>
      </c>
      <c r="DC534" s="12">
        <v>1.55</v>
      </c>
      <c r="DD534" s="11">
        <v>1</v>
      </c>
      <c r="DE534" s="11">
        <v>0</v>
      </c>
      <c r="DF534" s="13">
        <f t="shared" si="1088"/>
        <v>3930.8</v>
      </c>
      <c r="DG534" s="11">
        <v>1</v>
      </c>
      <c r="DH534" s="11">
        <v>0.95</v>
      </c>
      <c r="DI534" s="11">
        <v>2.09</v>
      </c>
      <c r="DJ534" s="42">
        <f t="shared" si="1089"/>
        <v>2.9855</v>
      </c>
      <c r="DK534" s="11">
        <v>1.075</v>
      </c>
      <c r="DL534" s="9">
        <v>0.5</v>
      </c>
      <c r="DM534" s="43">
        <f t="shared" si="1090"/>
        <v>6307.7793275</v>
      </c>
      <c r="DV534" s="11">
        <v>2536</v>
      </c>
      <c r="DW534" s="12">
        <v>1.55</v>
      </c>
      <c r="DX534" s="11">
        <v>1</v>
      </c>
      <c r="DY534" s="11">
        <v>0</v>
      </c>
      <c r="DZ534" s="13">
        <f t="shared" si="1091"/>
        <v>3930.8</v>
      </c>
      <c r="EA534" s="11">
        <v>1</v>
      </c>
      <c r="EB534" s="11">
        <v>0.95</v>
      </c>
      <c r="EC534" s="11">
        <v>2.91</v>
      </c>
      <c r="ED534" s="42">
        <f t="shared" si="1092"/>
        <v>3.7645</v>
      </c>
      <c r="EE534" s="11">
        <v>1.075</v>
      </c>
      <c r="EF534" s="9">
        <v>0.5</v>
      </c>
      <c r="EG534" s="43">
        <f t="shared" si="1093"/>
        <v>7953.6544225</v>
      </c>
    </row>
    <row r="535" s="1" customFormat="1" customHeight="1" spans="6:137">
      <c r="F535" s="11">
        <v>2536</v>
      </c>
      <c r="G535" s="12">
        <v>12.18</v>
      </c>
      <c r="H535" s="11">
        <v>1</v>
      </c>
      <c r="I535" s="11">
        <v>0</v>
      </c>
      <c r="J535" s="13">
        <f t="shared" si="1073"/>
        <v>30888.48</v>
      </c>
      <c r="K535" s="11">
        <v>1</v>
      </c>
      <c r="L535" s="11">
        <v>0.95</v>
      </c>
      <c r="M535" s="11">
        <v>2.09</v>
      </c>
      <c r="N535" s="42">
        <f t="shared" si="1074"/>
        <v>2.9855</v>
      </c>
      <c r="O535" s="11">
        <v>1.075</v>
      </c>
      <c r="P535" s="9">
        <v>0.5</v>
      </c>
      <c r="Q535" s="43">
        <f t="shared" si="1075"/>
        <v>49566.936909</v>
      </c>
      <c r="Z535" s="11">
        <v>2536</v>
      </c>
      <c r="AA535" s="12">
        <v>12.18</v>
      </c>
      <c r="AB535" s="11">
        <v>1</v>
      </c>
      <c r="AC535" s="11">
        <v>0</v>
      </c>
      <c r="AD535" s="13">
        <f t="shared" si="1076"/>
        <v>30888.48</v>
      </c>
      <c r="AE535" s="11">
        <v>1</v>
      </c>
      <c r="AF535" s="11">
        <v>0.95</v>
      </c>
      <c r="AG535" s="11">
        <v>2.09</v>
      </c>
      <c r="AH535" s="42">
        <f t="shared" si="1077"/>
        <v>2.9855</v>
      </c>
      <c r="AI535" s="11">
        <v>1.075</v>
      </c>
      <c r="AJ535" s="9">
        <v>0.5</v>
      </c>
      <c r="AK535" s="43">
        <f t="shared" si="1078"/>
        <v>49566.936909</v>
      </c>
      <c r="AT535" s="11">
        <v>2536</v>
      </c>
      <c r="AU535" s="12">
        <v>12.18</v>
      </c>
      <c r="AV535" s="11">
        <v>1</v>
      </c>
      <c r="AW535" s="11">
        <v>0</v>
      </c>
      <c r="AX535" s="13">
        <f t="shared" si="1079"/>
        <v>30888.48</v>
      </c>
      <c r="AY535" s="11">
        <v>1</v>
      </c>
      <c r="AZ535" s="11">
        <v>0.95</v>
      </c>
      <c r="BA535" s="11">
        <v>2.09</v>
      </c>
      <c r="BB535" s="42">
        <f t="shared" si="1080"/>
        <v>2.9855</v>
      </c>
      <c r="BC535" s="11">
        <v>1.075</v>
      </c>
      <c r="BD535" s="9">
        <v>0.5</v>
      </c>
      <c r="BE535" s="43">
        <f t="shared" si="1081"/>
        <v>49566.936909</v>
      </c>
      <c r="BN535" s="11">
        <v>2536</v>
      </c>
      <c r="BO535" s="12">
        <v>12.18</v>
      </c>
      <c r="BP535" s="11">
        <v>1</v>
      </c>
      <c r="BQ535" s="11">
        <v>0</v>
      </c>
      <c r="BR535" s="13">
        <f t="shared" si="1082"/>
        <v>30888.48</v>
      </c>
      <c r="BS535" s="11">
        <v>1</v>
      </c>
      <c r="BT535" s="11">
        <v>0.95</v>
      </c>
      <c r="BU535" s="11">
        <v>2.09</v>
      </c>
      <c r="BV535" s="42">
        <f t="shared" si="1083"/>
        <v>2.9855</v>
      </c>
      <c r="BW535" s="11">
        <v>1.075</v>
      </c>
      <c r="BX535" s="9">
        <v>0.5</v>
      </c>
      <c r="BY535" s="43">
        <f t="shared" si="1084"/>
        <v>49566.936909</v>
      </c>
      <c r="CH535" s="11">
        <v>2536</v>
      </c>
      <c r="CI535" s="12">
        <v>12.18</v>
      </c>
      <c r="CJ535" s="11">
        <v>1</v>
      </c>
      <c r="CK535" s="11">
        <v>0</v>
      </c>
      <c r="CL535" s="13">
        <f t="shared" si="1085"/>
        <v>30888.48</v>
      </c>
      <c r="CM535" s="11">
        <v>1</v>
      </c>
      <c r="CN535" s="11">
        <v>0.95</v>
      </c>
      <c r="CO535" s="11">
        <v>2.09</v>
      </c>
      <c r="CP535" s="42">
        <f t="shared" si="1086"/>
        <v>2.9855</v>
      </c>
      <c r="CQ535" s="11">
        <v>1.075</v>
      </c>
      <c r="CR535" s="9">
        <v>0.5</v>
      </c>
      <c r="CS535" s="43">
        <f t="shared" si="1087"/>
        <v>49566.936909</v>
      </c>
      <c r="DB535" s="11">
        <v>2536</v>
      </c>
      <c r="DC535" s="12">
        <v>12.18</v>
      </c>
      <c r="DD535" s="11">
        <v>1</v>
      </c>
      <c r="DE535" s="11">
        <v>0</v>
      </c>
      <c r="DF535" s="13">
        <f t="shared" si="1088"/>
        <v>30888.48</v>
      </c>
      <c r="DG535" s="11">
        <v>1</v>
      </c>
      <c r="DH535" s="11">
        <v>0.95</v>
      </c>
      <c r="DI535" s="11">
        <v>2.09</v>
      </c>
      <c r="DJ535" s="42">
        <f t="shared" si="1089"/>
        <v>2.9855</v>
      </c>
      <c r="DK535" s="11">
        <v>1.075</v>
      </c>
      <c r="DL535" s="9">
        <v>0.5</v>
      </c>
      <c r="DM535" s="43">
        <f t="shared" si="1090"/>
        <v>49566.936909</v>
      </c>
      <c r="DV535" s="11">
        <v>2536</v>
      </c>
      <c r="DW535" s="12">
        <v>12.18</v>
      </c>
      <c r="DX535" s="11">
        <v>1</v>
      </c>
      <c r="DY535" s="11">
        <v>0</v>
      </c>
      <c r="DZ535" s="13">
        <f t="shared" si="1091"/>
        <v>30888.48</v>
      </c>
      <c r="EA535" s="11">
        <v>1</v>
      </c>
      <c r="EB535" s="11">
        <v>0.95</v>
      </c>
      <c r="EC535" s="11">
        <v>2.91</v>
      </c>
      <c r="ED535" s="42">
        <f t="shared" si="1092"/>
        <v>3.7645</v>
      </c>
      <c r="EE535" s="11">
        <v>1.075</v>
      </c>
      <c r="EF535" s="9">
        <v>0.5</v>
      </c>
      <c r="EG535" s="43">
        <f t="shared" si="1093"/>
        <v>62500.329591</v>
      </c>
    </row>
    <row r="536" s="1" customFormat="1" customHeight="1" spans="6:137">
      <c r="F536" s="44" t="s">
        <v>31</v>
      </c>
      <c r="G536" s="45"/>
      <c r="H536" s="45"/>
      <c r="I536" s="45"/>
      <c r="J536" s="45"/>
      <c r="K536" s="45"/>
      <c r="L536" s="45"/>
      <c r="M536" s="46">
        <f>SUM(Q525:Q535)</f>
        <v>125705.6663261</v>
      </c>
      <c r="N536" s="46"/>
      <c r="O536" s="46"/>
      <c r="P536" s="46"/>
      <c r="Q536" s="46"/>
      <c r="R536" s="1"/>
      <c r="S536" s="1"/>
      <c r="T536" s="1"/>
      <c r="U536" s="1"/>
      <c r="V536" s="1"/>
      <c r="W536" s="1"/>
      <c r="X536" s="1"/>
      <c r="Y536" s="1"/>
      <c r="Z536" s="44" t="s">
        <v>31</v>
      </c>
      <c r="AA536" s="45"/>
      <c r="AB536" s="45"/>
      <c r="AC536" s="45"/>
      <c r="AD536" s="45"/>
      <c r="AE536" s="45"/>
      <c r="AF536" s="45"/>
      <c r="AG536" s="46">
        <f>SUM(AK525:AK535)</f>
        <v>125705.6663261</v>
      </c>
      <c r="AH536" s="46"/>
      <c r="AI536" s="46"/>
      <c r="AJ536" s="46"/>
      <c r="AK536" s="46"/>
      <c r="AL536" s="1"/>
      <c r="AM536" s="1"/>
      <c r="AN536" s="1"/>
      <c r="AO536" s="1"/>
      <c r="AP536" s="1"/>
      <c r="AQ536" s="1"/>
      <c r="AR536" s="1"/>
      <c r="AS536" s="1"/>
      <c r="AT536" s="44" t="s">
        <v>31</v>
      </c>
      <c r="AU536" s="45"/>
      <c r="AV536" s="45"/>
      <c r="AW536" s="45"/>
      <c r="AX536" s="45"/>
      <c r="AY536" s="45"/>
      <c r="AZ536" s="45"/>
      <c r="BA536" s="46">
        <f>SUM(BE525:BE535)</f>
        <v>125705.6663261</v>
      </c>
      <c r="BB536" s="46"/>
      <c r="BC536" s="46"/>
      <c r="BD536" s="46"/>
      <c r="BE536" s="46"/>
      <c r="BF536" s="1"/>
      <c r="BG536" s="1"/>
      <c r="BH536" s="1"/>
      <c r="BI536" s="1"/>
      <c r="BJ536" s="1"/>
      <c r="BK536" s="1"/>
      <c r="BL536" s="1"/>
      <c r="BM536" s="1"/>
      <c r="BN536" s="44" t="s">
        <v>31</v>
      </c>
      <c r="BO536" s="45"/>
      <c r="BP536" s="45"/>
      <c r="BQ536" s="45"/>
      <c r="BR536" s="45"/>
      <c r="BS536" s="45"/>
      <c r="BT536" s="45"/>
      <c r="BU536" s="46">
        <f>SUM(BY525:BY535)</f>
        <v>125705.6663261</v>
      </c>
      <c r="BV536" s="46"/>
      <c r="BW536" s="46"/>
      <c r="BX536" s="46"/>
      <c r="BY536" s="46"/>
      <c r="BZ536" s="1"/>
      <c r="CA536" s="1"/>
      <c r="CB536" s="1"/>
      <c r="CC536" s="1"/>
      <c r="CD536" s="1"/>
      <c r="CE536" s="1"/>
      <c r="CF536" s="1"/>
      <c r="CG536" s="1"/>
      <c r="CH536" s="44" t="s">
        <v>31</v>
      </c>
      <c r="CI536" s="45"/>
      <c r="CJ536" s="45"/>
      <c r="CK536" s="45"/>
      <c r="CL536" s="45"/>
      <c r="CM536" s="45"/>
      <c r="CN536" s="45"/>
      <c r="CO536" s="46">
        <f>SUM(CS525:CS535)</f>
        <v>125705.6663261</v>
      </c>
      <c r="CP536" s="46"/>
      <c r="CQ536" s="46"/>
      <c r="CR536" s="46"/>
      <c r="CS536" s="46"/>
      <c r="CT536" s="1"/>
      <c r="CU536" s="1"/>
      <c r="CV536" s="1"/>
      <c r="CW536" s="1"/>
      <c r="CX536" s="1"/>
      <c r="CY536" s="1"/>
      <c r="CZ536" s="1"/>
      <c r="DA536" s="1"/>
      <c r="DB536" s="44" t="s">
        <v>31</v>
      </c>
      <c r="DC536" s="45"/>
      <c r="DD536" s="45"/>
      <c r="DE536" s="45"/>
      <c r="DF536" s="45"/>
      <c r="DG536" s="45"/>
      <c r="DH536" s="45"/>
      <c r="DI536" s="46">
        <f>SUM(DM525:DM535)</f>
        <v>125705.6663261</v>
      </c>
      <c r="DJ536" s="46"/>
      <c r="DK536" s="46"/>
      <c r="DL536" s="46"/>
      <c r="DM536" s="46"/>
      <c r="DN536" s="1"/>
      <c r="DO536" s="1"/>
      <c r="DP536" s="1"/>
      <c r="DQ536" s="1"/>
      <c r="DR536" s="1"/>
      <c r="DS536" s="1"/>
      <c r="DT536" s="1"/>
      <c r="DU536" s="1"/>
      <c r="DV536" s="44" t="s">
        <v>31</v>
      </c>
      <c r="DW536" s="45"/>
      <c r="DX536" s="45"/>
      <c r="DY536" s="45"/>
      <c r="DZ536" s="45"/>
      <c r="EA536" s="45"/>
      <c r="EB536" s="45"/>
      <c r="EC536" s="46">
        <f>SUM(EG525:EG535)</f>
        <v>158505.7715239</v>
      </c>
      <c r="ED536" s="46"/>
      <c r="EE536" s="46"/>
      <c r="EF536" s="46"/>
      <c r="EG536" s="46"/>
    </row>
    <row r="537" s="1" customFormat="1" customHeight="1" spans="6:137">
      <c r="F537" s="45"/>
      <c r="G537" s="45"/>
      <c r="H537" s="45"/>
      <c r="I537" s="45"/>
      <c r="J537" s="45"/>
      <c r="K537" s="45"/>
      <c r="L537" s="45"/>
      <c r="M537" s="46"/>
      <c r="N537" s="46"/>
      <c r="O537" s="46"/>
      <c r="P537" s="46"/>
      <c r="Q537" s="46"/>
      <c r="R537" s="1"/>
      <c r="S537" s="1"/>
      <c r="T537" s="1"/>
      <c r="U537" s="1"/>
      <c r="V537" s="1"/>
      <c r="W537" s="1"/>
      <c r="X537" s="1"/>
      <c r="Y537" s="1"/>
      <c r="Z537" s="45"/>
      <c r="AA537" s="45"/>
      <c r="AB537" s="45"/>
      <c r="AC537" s="45"/>
      <c r="AD537" s="45"/>
      <c r="AE537" s="45"/>
      <c r="AF537" s="45"/>
      <c r="AG537" s="46"/>
      <c r="AH537" s="46"/>
      <c r="AI537" s="46"/>
      <c r="AJ537" s="46"/>
      <c r="AK537" s="46"/>
      <c r="AL537" s="1"/>
      <c r="AM537" s="1"/>
      <c r="AN537" s="1"/>
      <c r="AO537" s="1"/>
      <c r="AP537" s="1"/>
      <c r="AQ537" s="1"/>
      <c r="AR537" s="1"/>
      <c r="AS537" s="1"/>
      <c r="AT537" s="45"/>
      <c r="AU537" s="45"/>
      <c r="AV537" s="45"/>
      <c r="AW537" s="45"/>
      <c r="AX537" s="45"/>
      <c r="AY537" s="45"/>
      <c r="AZ537" s="45"/>
      <c r="BA537" s="46"/>
      <c r="BB537" s="46"/>
      <c r="BC537" s="46"/>
      <c r="BD537" s="46"/>
      <c r="BE537" s="46"/>
      <c r="BF537" s="1"/>
      <c r="BG537" s="1"/>
      <c r="BH537" s="1"/>
      <c r="BI537" s="1"/>
      <c r="BJ537" s="1"/>
      <c r="BK537" s="1"/>
      <c r="BL537" s="1"/>
      <c r="BM537" s="1"/>
      <c r="BN537" s="45"/>
      <c r="BO537" s="45"/>
      <c r="BP537" s="45"/>
      <c r="BQ537" s="45"/>
      <c r="BR537" s="45"/>
      <c r="BS537" s="45"/>
      <c r="BT537" s="45"/>
      <c r="BU537" s="46"/>
      <c r="BV537" s="46"/>
      <c r="BW537" s="46"/>
      <c r="BX537" s="46"/>
      <c r="BY537" s="46"/>
      <c r="BZ537" s="1"/>
      <c r="CA537" s="1"/>
      <c r="CB537" s="1"/>
      <c r="CC537" s="1"/>
      <c r="CD537" s="1"/>
      <c r="CE537" s="1"/>
      <c r="CF537" s="1"/>
      <c r="CG537" s="1"/>
      <c r="CH537" s="45"/>
      <c r="CI537" s="45"/>
      <c r="CJ537" s="45"/>
      <c r="CK537" s="45"/>
      <c r="CL537" s="45"/>
      <c r="CM537" s="45"/>
      <c r="CN537" s="45"/>
      <c r="CO537" s="46"/>
      <c r="CP537" s="46"/>
      <c r="CQ537" s="46"/>
      <c r="CR537" s="46"/>
      <c r="CS537" s="46"/>
      <c r="CT537" s="1"/>
      <c r="CU537" s="1"/>
      <c r="CV537" s="1"/>
      <c r="CW537" s="1"/>
      <c r="CX537" s="1"/>
      <c r="CY537" s="1"/>
      <c r="CZ537" s="1"/>
      <c r="DA537" s="1"/>
      <c r="DB537" s="45"/>
      <c r="DC537" s="45"/>
      <c r="DD537" s="45"/>
      <c r="DE537" s="45"/>
      <c r="DF537" s="45"/>
      <c r="DG537" s="45"/>
      <c r="DH537" s="45"/>
      <c r="DI537" s="46"/>
      <c r="DJ537" s="46"/>
      <c r="DK537" s="46"/>
      <c r="DL537" s="46"/>
      <c r="DM537" s="46"/>
      <c r="DN537" s="1"/>
      <c r="DO537" s="1"/>
      <c r="DP537" s="1"/>
      <c r="DQ537" s="1"/>
      <c r="DR537" s="1"/>
      <c r="DS537" s="1"/>
      <c r="DT537" s="1"/>
      <c r="DU537" s="1"/>
      <c r="DV537" s="45"/>
      <c r="DW537" s="45"/>
      <c r="DX537" s="45"/>
      <c r="DY537" s="45"/>
      <c r="DZ537" s="45"/>
      <c r="EA537" s="45"/>
      <c r="EB537" s="45"/>
      <c r="EC537" s="46"/>
      <c r="ED537" s="46"/>
      <c r="EE537" s="46"/>
      <c r="EF537" s="46"/>
      <c r="EG537" s="46"/>
    </row>
    <row r="538" s="1" customFormat="1" customHeight="1" spans="6:137">
      <c r="F538" s="45"/>
      <c r="G538" s="45"/>
      <c r="H538" s="45"/>
      <c r="I538" s="45"/>
      <c r="J538" s="45"/>
      <c r="K538" s="45"/>
      <c r="L538" s="45"/>
      <c r="M538" s="46"/>
      <c r="N538" s="46"/>
      <c r="O538" s="46"/>
      <c r="P538" s="46"/>
      <c r="Q538" s="46"/>
      <c r="R538" s="1"/>
      <c r="S538" s="1"/>
      <c r="T538" s="1"/>
      <c r="U538" s="1"/>
      <c r="V538" s="1"/>
      <c r="W538" s="1"/>
      <c r="X538" s="1"/>
      <c r="Y538" s="1"/>
      <c r="Z538" s="45"/>
      <c r="AA538" s="45"/>
      <c r="AB538" s="45"/>
      <c r="AC538" s="45"/>
      <c r="AD538" s="45"/>
      <c r="AE538" s="45"/>
      <c r="AF538" s="45"/>
      <c r="AG538" s="46"/>
      <c r="AH538" s="46"/>
      <c r="AI538" s="46"/>
      <c r="AJ538" s="46"/>
      <c r="AK538" s="46"/>
      <c r="AL538" s="1"/>
      <c r="AM538" s="1"/>
      <c r="AN538" s="1"/>
      <c r="AO538" s="1"/>
      <c r="AP538" s="1"/>
      <c r="AQ538" s="1"/>
      <c r="AR538" s="1"/>
      <c r="AS538" s="1"/>
      <c r="AT538" s="45"/>
      <c r="AU538" s="45"/>
      <c r="AV538" s="45"/>
      <c r="AW538" s="45"/>
      <c r="AX538" s="45"/>
      <c r="AY538" s="45"/>
      <c r="AZ538" s="45"/>
      <c r="BA538" s="46"/>
      <c r="BB538" s="46"/>
      <c r="BC538" s="46"/>
      <c r="BD538" s="46"/>
      <c r="BE538" s="46"/>
      <c r="BF538" s="1"/>
      <c r="BG538" s="1"/>
      <c r="BH538" s="1"/>
      <c r="BI538" s="1"/>
      <c r="BJ538" s="1"/>
      <c r="BK538" s="1"/>
      <c r="BL538" s="1"/>
      <c r="BM538" s="1"/>
      <c r="BN538" s="45"/>
      <c r="BO538" s="45"/>
      <c r="BP538" s="45"/>
      <c r="BQ538" s="45"/>
      <c r="BR538" s="45"/>
      <c r="BS538" s="45"/>
      <c r="BT538" s="45"/>
      <c r="BU538" s="46"/>
      <c r="BV538" s="46"/>
      <c r="BW538" s="46"/>
      <c r="BX538" s="46"/>
      <c r="BY538" s="46"/>
      <c r="BZ538" s="1"/>
      <c r="CA538" s="1"/>
      <c r="CB538" s="1"/>
      <c r="CC538" s="1"/>
      <c r="CD538" s="1"/>
      <c r="CE538" s="1"/>
      <c r="CF538" s="1"/>
      <c r="CG538" s="1"/>
      <c r="CH538" s="45"/>
      <c r="CI538" s="45"/>
      <c r="CJ538" s="45"/>
      <c r="CK538" s="45"/>
      <c r="CL538" s="45"/>
      <c r="CM538" s="45"/>
      <c r="CN538" s="45"/>
      <c r="CO538" s="46"/>
      <c r="CP538" s="46"/>
      <c r="CQ538" s="46"/>
      <c r="CR538" s="46"/>
      <c r="CS538" s="46"/>
      <c r="CT538" s="1"/>
      <c r="CU538" s="1"/>
      <c r="CV538" s="1"/>
      <c r="CW538" s="1"/>
      <c r="CX538" s="1"/>
      <c r="CY538" s="1"/>
      <c r="CZ538" s="1"/>
      <c r="DA538" s="1"/>
      <c r="DB538" s="45"/>
      <c r="DC538" s="45"/>
      <c r="DD538" s="45"/>
      <c r="DE538" s="45"/>
      <c r="DF538" s="45"/>
      <c r="DG538" s="45"/>
      <c r="DH538" s="45"/>
      <c r="DI538" s="46"/>
      <c r="DJ538" s="46"/>
      <c r="DK538" s="46"/>
      <c r="DL538" s="46"/>
      <c r="DM538" s="46"/>
      <c r="DN538" s="1"/>
      <c r="DO538" s="1"/>
      <c r="DP538" s="1"/>
      <c r="DQ538" s="1"/>
      <c r="DR538" s="1"/>
      <c r="DS538" s="1"/>
      <c r="DT538" s="1"/>
      <c r="DU538" s="1"/>
      <c r="DV538" s="45"/>
      <c r="DW538" s="45"/>
      <c r="DX538" s="45"/>
      <c r="DY538" s="45"/>
      <c r="DZ538" s="45"/>
      <c r="EA538" s="45"/>
      <c r="EB538" s="45"/>
      <c r="EC538" s="46"/>
      <c r="ED538" s="46"/>
      <c r="EE538" s="46"/>
      <c r="EF538" s="46"/>
      <c r="EG538" s="46"/>
    </row>
    <row r="539" s="1" customFormat="1" customHeight="1" spans="6:137">
      <c r="F539" s="35" t="s">
        <v>32</v>
      </c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1"/>
      <c r="S539" s="1"/>
      <c r="T539" s="1"/>
      <c r="U539" s="1"/>
      <c r="V539" s="1"/>
      <c r="W539" s="1"/>
      <c r="X539" s="1"/>
      <c r="Y539" s="1"/>
      <c r="Z539" s="35" t="s">
        <v>32</v>
      </c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1"/>
      <c r="AM539" s="1"/>
      <c r="AN539" s="1"/>
      <c r="AO539" s="1"/>
      <c r="AP539" s="1"/>
      <c r="AQ539" s="1"/>
      <c r="AR539" s="1"/>
      <c r="AS539" s="1"/>
      <c r="AT539" s="35" t="s">
        <v>32</v>
      </c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1"/>
      <c r="BG539" s="1"/>
      <c r="BH539" s="1"/>
      <c r="BI539" s="1"/>
      <c r="BJ539" s="1"/>
      <c r="BK539" s="1"/>
      <c r="BL539" s="1"/>
      <c r="BM539" s="1"/>
      <c r="BN539" s="35" t="s">
        <v>32</v>
      </c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1"/>
      <c r="CA539" s="1"/>
      <c r="CB539" s="1"/>
      <c r="CC539" s="1"/>
      <c r="CD539" s="1"/>
      <c r="CE539" s="1"/>
      <c r="CF539" s="1"/>
      <c r="CG539" s="1"/>
      <c r="CH539" s="35" t="s">
        <v>32</v>
      </c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1"/>
      <c r="CU539" s="1"/>
      <c r="CV539" s="1"/>
      <c r="CW539" s="1"/>
      <c r="CX539" s="1"/>
      <c r="CY539" s="1"/>
      <c r="CZ539" s="1"/>
      <c r="DA539" s="1"/>
      <c r="DB539" s="35" t="s">
        <v>32</v>
      </c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1"/>
      <c r="DO539" s="1"/>
      <c r="DP539" s="1"/>
      <c r="DQ539" s="1"/>
      <c r="DR539" s="1"/>
      <c r="DS539" s="1"/>
      <c r="DT539" s="1"/>
      <c r="DU539" s="1"/>
      <c r="DV539" s="35" t="s">
        <v>32</v>
      </c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</row>
    <row r="540" s="1" customFormat="1" customHeight="1" spans="6:137">
      <c r="F540" s="13" t="s">
        <v>8</v>
      </c>
      <c r="G540" s="13"/>
      <c r="H540" s="13"/>
      <c r="I540" s="13"/>
      <c r="J540" s="13"/>
      <c r="K540" s="8" t="s">
        <v>53</v>
      </c>
      <c r="L540" s="8"/>
      <c r="M540" s="8"/>
      <c r="N540" s="8"/>
      <c r="O540" s="9" t="s">
        <v>38</v>
      </c>
      <c r="P540" s="9"/>
      <c r="Q540" s="41" t="s">
        <v>13</v>
      </c>
      <c r="Z540" s="13" t="s">
        <v>8</v>
      </c>
      <c r="AA540" s="13"/>
      <c r="AB540" s="13"/>
      <c r="AC540" s="13"/>
      <c r="AD540" s="13"/>
      <c r="AE540" s="8" t="s">
        <v>53</v>
      </c>
      <c r="AF540" s="8"/>
      <c r="AG540" s="8"/>
      <c r="AH540" s="8"/>
      <c r="AI540" s="9" t="s">
        <v>38</v>
      </c>
      <c r="AJ540" s="9"/>
      <c r="AK540" s="41" t="s">
        <v>13</v>
      </c>
      <c r="AT540" s="13" t="s">
        <v>8</v>
      </c>
      <c r="AU540" s="13"/>
      <c r="AV540" s="13"/>
      <c r="AW540" s="13"/>
      <c r="AX540" s="13"/>
      <c r="AY540" s="8" t="s">
        <v>53</v>
      </c>
      <c r="AZ540" s="8"/>
      <c r="BA540" s="8"/>
      <c r="BB540" s="8"/>
      <c r="BC540" s="9" t="s">
        <v>38</v>
      </c>
      <c r="BD540" s="9"/>
      <c r="BE540" s="41" t="s">
        <v>13</v>
      </c>
      <c r="BN540" s="13" t="s">
        <v>8</v>
      </c>
      <c r="BO540" s="13"/>
      <c r="BP540" s="13"/>
      <c r="BQ540" s="13"/>
      <c r="BR540" s="13"/>
      <c r="BS540" s="8" t="s">
        <v>53</v>
      </c>
      <c r="BT540" s="8"/>
      <c r="BU540" s="8"/>
      <c r="BV540" s="8"/>
      <c r="BW540" s="9" t="s">
        <v>38</v>
      </c>
      <c r="BX540" s="9"/>
      <c r="BY540" s="41" t="s">
        <v>13</v>
      </c>
      <c r="CH540" s="13" t="s">
        <v>8</v>
      </c>
      <c r="CI540" s="13"/>
      <c r="CJ540" s="13"/>
      <c r="CK540" s="13"/>
      <c r="CL540" s="13"/>
      <c r="CM540" s="8" t="s">
        <v>53</v>
      </c>
      <c r="CN540" s="8"/>
      <c r="CO540" s="8"/>
      <c r="CP540" s="8"/>
      <c r="CQ540" s="9" t="s">
        <v>38</v>
      </c>
      <c r="CR540" s="9"/>
      <c r="CS540" s="41" t="s">
        <v>13</v>
      </c>
      <c r="DB540" s="13" t="s">
        <v>8</v>
      </c>
      <c r="DC540" s="13"/>
      <c r="DD540" s="13"/>
      <c r="DE540" s="13"/>
      <c r="DF540" s="13"/>
      <c r="DG540" s="8" t="s">
        <v>53</v>
      </c>
      <c r="DH540" s="8"/>
      <c r="DI540" s="8"/>
      <c r="DJ540" s="8"/>
      <c r="DK540" s="9" t="s">
        <v>38</v>
      </c>
      <c r="DL540" s="9"/>
      <c r="DM540" s="41" t="s">
        <v>13</v>
      </c>
      <c r="DV540" s="13" t="s">
        <v>8</v>
      </c>
      <c r="DW540" s="13"/>
      <c r="DX540" s="13"/>
      <c r="DY540" s="13"/>
      <c r="DZ540" s="13"/>
      <c r="EA540" s="8" t="s">
        <v>53</v>
      </c>
      <c r="EB540" s="8"/>
      <c r="EC540" s="8"/>
      <c r="ED540" s="8"/>
      <c r="EE540" s="9" t="s">
        <v>38</v>
      </c>
      <c r="EF540" s="9"/>
      <c r="EG540" s="41" t="s">
        <v>13</v>
      </c>
    </row>
    <row r="541" s="1" customFormat="1" customHeight="1" spans="6:137">
      <c r="F541" s="13" t="s">
        <v>54</v>
      </c>
      <c r="G541" s="13" t="s">
        <v>55</v>
      </c>
      <c r="H541" s="13" t="s">
        <v>56</v>
      </c>
      <c r="I541" s="13" t="s">
        <v>57</v>
      </c>
      <c r="J541" s="13" t="s">
        <v>8</v>
      </c>
      <c r="K541" s="8" t="s">
        <v>58</v>
      </c>
      <c r="L541" s="8" t="s">
        <v>26</v>
      </c>
      <c r="M541" s="8" t="s">
        <v>27</v>
      </c>
      <c r="N541" s="42" t="s">
        <v>28</v>
      </c>
      <c r="O541" s="9" t="s">
        <v>59</v>
      </c>
      <c r="P541" s="9" t="s">
        <v>60</v>
      </c>
      <c r="Q541" s="41"/>
      <c r="R541" s="1"/>
      <c r="S541" s="1"/>
      <c r="T541" s="1"/>
      <c r="U541" s="1"/>
      <c r="V541" s="1"/>
      <c r="W541" s="1"/>
      <c r="X541" s="1"/>
      <c r="Y541" s="1"/>
      <c r="Z541" s="13" t="s">
        <v>54</v>
      </c>
      <c r="AA541" s="13" t="s">
        <v>55</v>
      </c>
      <c r="AB541" s="13" t="s">
        <v>56</v>
      </c>
      <c r="AC541" s="13" t="s">
        <v>57</v>
      </c>
      <c r="AD541" s="13" t="s">
        <v>8</v>
      </c>
      <c r="AE541" s="8" t="s">
        <v>58</v>
      </c>
      <c r="AF541" s="8" t="s">
        <v>26</v>
      </c>
      <c r="AG541" s="8" t="s">
        <v>27</v>
      </c>
      <c r="AH541" s="42" t="s">
        <v>28</v>
      </c>
      <c r="AI541" s="9" t="s">
        <v>59</v>
      </c>
      <c r="AJ541" s="9" t="s">
        <v>60</v>
      </c>
      <c r="AK541" s="41"/>
      <c r="AL541" s="1"/>
      <c r="AM541" s="1"/>
      <c r="AN541" s="1"/>
      <c r="AO541" s="1"/>
      <c r="AP541" s="1"/>
      <c r="AQ541" s="1"/>
      <c r="AR541" s="1"/>
      <c r="AS541" s="1"/>
      <c r="AT541" s="13" t="s">
        <v>54</v>
      </c>
      <c r="AU541" s="13" t="s">
        <v>55</v>
      </c>
      <c r="AV541" s="13" t="s">
        <v>56</v>
      </c>
      <c r="AW541" s="13" t="s">
        <v>57</v>
      </c>
      <c r="AX541" s="13" t="s">
        <v>8</v>
      </c>
      <c r="AY541" s="8" t="s">
        <v>58</v>
      </c>
      <c r="AZ541" s="8" t="s">
        <v>26</v>
      </c>
      <c r="BA541" s="8" t="s">
        <v>27</v>
      </c>
      <c r="BB541" s="42" t="s">
        <v>28</v>
      </c>
      <c r="BC541" s="9" t="s">
        <v>59</v>
      </c>
      <c r="BD541" s="9" t="s">
        <v>60</v>
      </c>
      <c r="BE541" s="41"/>
      <c r="BF541" s="1"/>
      <c r="BG541" s="1"/>
      <c r="BH541" s="1"/>
      <c r="BI541" s="1"/>
      <c r="BJ541" s="1"/>
      <c r="BK541" s="1"/>
      <c r="BL541" s="1"/>
      <c r="BM541" s="1"/>
      <c r="BN541" s="13" t="s">
        <v>54</v>
      </c>
      <c r="BO541" s="13" t="s">
        <v>55</v>
      </c>
      <c r="BP541" s="13" t="s">
        <v>56</v>
      </c>
      <c r="BQ541" s="13" t="s">
        <v>57</v>
      </c>
      <c r="BR541" s="13" t="s">
        <v>8</v>
      </c>
      <c r="BS541" s="8" t="s">
        <v>58</v>
      </c>
      <c r="BT541" s="8" t="s">
        <v>26</v>
      </c>
      <c r="BU541" s="8" t="s">
        <v>27</v>
      </c>
      <c r="BV541" s="42" t="s">
        <v>28</v>
      </c>
      <c r="BW541" s="9" t="s">
        <v>59</v>
      </c>
      <c r="BX541" s="9" t="s">
        <v>60</v>
      </c>
      <c r="BY541" s="41"/>
      <c r="BZ541" s="1"/>
      <c r="CA541" s="1"/>
      <c r="CB541" s="1"/>
      <c r="CC541" s="1"/>
      <c r="CD541" s="1"/>
      <c r="CE541" s="1"/>
      <c r="CF541" s="1"/>
      <c r="CG541" s="1"/>
      <c r="CH541" s="13" t="s">
        <v>54</v>
      </c>
      <c r="CI541" s="13" t="s">
        <v>55</v>
      </c>
      <c r="CJ541" s="13" t="s">
        <v>56</v>
      </c>
      <c r="CK541" s="13" t="s">
        <v>57</v>
      </c>
      <c r="CL541" s="13" t="s">
        <v>8</v>
      </c>
      <c r="CM541" s="8" t="s">
        <v>58</v>
      </c>
      <c r="CN541" s="8" t="s">
        <v>26</v>
      </c>
      <c r="CO541" s="8" t="s">
        <v>27</v>
      </c>
      <c r="CP541" s="42" t="s">
        <v>28</v>
      </c>
      <c r="CQ541" s="9" t="s">
        <v>59</v>
      </c>
      <c r="CR541" s="9" t="s">
        <v>60</v>
      </c>
      <c r="CS541" s="41"/>
      <c r="CT541" s="1"/>
      <c r="CU541" s="1"/>
      <c r="CV541" s="1"/>
      <c r="CW541" s="1"/>
      <c r="CX541" s="1"/>
      <c r="CY541" s="1"/>
      <c r="CZ541" s="1"/>
      <c r="DA541" s="1"/>
      <c r="DB541" s="13" t="s">
        <v>54</v>
      </c>
      <c r="DC541" s="13" t="s">
        <v>55</v>
      </c>
      <c r="DD541" s="13" t="s">
        <v>56</v>
      </c>
      <c r="DE541" s="13" t="s">
        <v>57</v>
      </c>
      <c r="DF541" s="13" t="s">
        <v>8</v>
      </c>
      <c r="DG541" s="8" t="s">
        <v>58</v>
      </c>
      <c r="DH541" s="8" t="s">
        <v>26</v>
      </c>
      <c r="DI541" s="8" t="s">
        <v>27</v>
      </c>
      <c r="DJ541" s="42" t="s">
        <v>28</v>
      </c>
      <c r="DK541" s="9" t="s">
        <v>59</v>
      </c>
      <c r="DL541" s="9" t="s">
        <v>60</v>
      </c>
      <c r="DM541" s="41"/>
      <c r="DN541" s="1"/>
      <c r="DO541" s="1"/>
      <c r="DP541" s="1"/>
      <c r="DQ541" s="1"/>
      <c r="DR541" s="1"/>
      <c r="DS541" s="1"/>
      <c r="DT541" s="1"/>
      <c r="DU541" s="1"/>
      <c r="DV541" s="13" t="s">
        <v>54</v>
      </c>
      <c r="DW541" s="13" t="s">
        <v>55</v>
      </c>
      <c r="DX541" s="13" t="s">
        <v>56</v>
      </c>
      <c r="DY541" s="13" t="s">
        <v>57</v>
      </c>
      <c r="DZ541" s="13" t="s">
        <v>8</v>
      </c>
      <c r="EA541" s="8" t="s">
        <v>58</v>
      </c>
      <c r="EB541" s="8" t="s">
        <v>26</v>
      </c>
      <c r="EC541" s="8" t="s">
        <v>27</v>
      </c>
      <c r="ED541" s="42" t="s">
        <v>28</v>
      </c>
      <c r="EE541" s="9" t="s">
        <v>59</v>
      </c>
      <c r="EF541" s="9" t="s">
        <v>60</v>
      </c>
      <c r="EG541" s="41"/>
    </row>
    <row r="542" s="1" customFormat="1" customHeight="1" spans="6:137">
      <c r="F542" s="11">
        <v>35434</v>
      </c>
      <c r="G542" s="12">
        <v>0.168</v>
      </c>
      <c r="H542" s="11">
        <v>1</v>
      </c>
      <c r="I542" s="11">
        <v>0</v>
      </c>
      <c r="J542" s="13">
        <f t="shared" ref="J542:J551" si="1094">F542*G542*H542+I542</f>
        <v>5952.912</v>
      </c>
      <c r="K542" s="11">
        <v>1</v>
      </c>
      <c r="L542" s="11">
        <v>0.89</v>
      </c>
      <c r="M542" s="11">
        <v>1.78</v>
      </c>
      <c r="N542" s="42">
        <f t="shared" ref="N542:N551" si="1095">L542*M542+1</f>
        <v>2.5842</v>
      </c>
      <c r="O542" s="11">
        <v>0.9</v>
      </c>
      <c r="P542" s="9">
        <v>0.5</v>
      </c>
      <c r="Q542" s="43">
        <f t="shared" ref="Q542:Q551" si="1096">J542*K542*N542*O542*P542</f>
        <v>6922.58183568</v>
      </c>
      <c r="Z542" s="11">
        <v>35728</v>
      </c>
      <c r="AA542" s="12">
        <v>0.168</v>
      </c>
      <c r="AB542" s="11">
        <v>1</v>
      </c>
      <c r="AC542" s="11">
        <v>0</v>
      </c>
      <c r="AD542" s="13">
        <f t="shared" ref="AD542:AD551" si="1097">Z542*AA542*AB542+AC542</f>
        <v>6002.304</v>
      </c>
      <c r="AE542" s="11">
        <v>1</v>
      </c>
      <c r="AF542" s="11">
        <v>1</v>
      </c>
      <c r="AG542" s="11">
        <v>2.09</v>
      </c>
      <c r="AH542" s="42">
        <f t="shared" ref="AH542:AH551" si="1098">AF542*AG542+1</f>
        <v>3.09</v>
      </c>
      <c r="AI542" s="11">
        <v>0.9</v>
      </c>
      <c r="AJ542" s="9">
        <v>0.5</v>
      </c>
      <c r="AK542" s="43">
        <f t="shared" ref="AK542:AK551" si="1099">AD542*AE542*AH542*AI542*AJ542</f>
        <v>8346.203712</v>
      </c>
      <c r="AT542" s="11">
        <v>36903</v>
      </c>
      <c r="AU542" s="12">
        <v>0.168</v>
      </c>
      <c r="AV542" s="11">
        <v>1</v>
      </c>
      <c r="AW542" s="11">
        <v>0</v>
      </c>
      <c r="AX542" s="13">
        <f t="shared" ref="AX542:AX551" si="1100">AT542*AU542*AV542+AW542</f>
        <v>6199.704</v>
      </c>
      <c r="AY542" s="11">
        <v>1</v>
      </c>
      <c r="AZ542" s="11">
        <v>0.93</v>
      </c>
      <c r="BA542" s="11">
        <v>1.85</v>
      </c>
      <c r="BB542" s="42">
        <f t="shared" ref="BB542:BB551" si="1101">AZ542*BA542+1</f>
        <v>2.7205</v>
      </c>
      <c r="BC542" s="11">
        <v>0.9</v>
      </c>
      <c r="BD542" s="9">
        <v>0.5</v>
      </c>
      <c r="BE542" s="43">
        <f t="shared" ref="BE542:BE551" si="1102">AX542*AY542*BB542*BC542*BD542</f>
        <v>7589.8326294</v>
      </c>
      <c r="BN542" s="11">
        <v>38167</v>
      </c>
      <c r="BO542" s="12">
        <v>0.168</v>
      </c>
      <c r="BP542" s="11">
        <v>1</v>
      </c>
      <c r="BQ542" s="11">
        <v>0</v>
      </c>
      <c r="BR542" s="13">
        <f t="shared" ref="BR542:BR551" si="1103">BN542*BO542*BP542+BQ542</f>
        <v>6412.056</v>
      </c>
      <c r="BS542" s="11">
        <v>1</v>
      </c>
      <c r="BT542" s="11">
        <v>1</v>
      </c>
      <c r="BU542" s="11">
        <v>2.71</v>
      </c>
      <c r="BV542" s="42">
        <f t="shared" ref="BV542:BV551" si="1104">BT542*BU542+1</f>
        <v>3.71</v>
      </c>
      <c r="BW542" s="11">
        <v>0.9</v>
      </c>
      <c r="BX542" s="9">
        <v>0.5</v>
      </c>
      <c r="BY542" s="43">
        <f t="shared" ref="BY542:BY551" si="1105">BR542*BS542*BV542*BW542*BX542</f>
        <v>10704.927492</v>
      </c>
      <c r="CH542" s="11">
        <v>42781</v>
      </c>
      <c r="CI542" s="12">
        <v>0.168</v>
      </c>
      <c r="CJ542" s="11">
        <v>1</v>
      </c>
      <c r="CK542" s="11">
        <v>0</v>
      </c>
      <c r="CL542" s="13">
        <f t="shared" ref="CL542:CL551" si="1106">CH542*CI542*CJ542+CK542</f>
        <v>7187.208</v>
      </c>
      <c r="CM542" s="11">
        <v>1</v>
      </c>
      <c r="CN542" s="11">
        <v>0.93</v>
      </c>
      <c r="CO542" s="11">
        <v>1.85</v>
      </c>
      <c r="CP542" s="42">
        <f t="shared" ref="CP542:CP551" si="1107">CN542*CO542+1</f>
        <v>2.7205</v>
      </c>
      <c r="CQ542" s="11">
        <v>0.9</v>
      </c>
      <c r="CR542" s="9">
        <v>0.5</v>
      </c>
      <c r="CS542" s="43">
        <f t="shared" ref="CS542:CS551" si="1108">CL542*CM542*CP542*CQ542*CR542</f>
        <v>8798.7597138</v>
      </c>
      <c r="DB542" s="11">
        <v>44045</v>
      </c>
      <c r="DC542" s="12">
        <v>0.168</v>
      </c>
      <c r="DD542" s="11">
        <v>1</v>
      </c>
      <c r="DE542" s="11">
        <v>0</v>
      </c>
      <c r="DF542" s="13">
        <f t="shared" ref="DF542:DF551" si="1109">DB542*DC542*DD542+DE542</f>
        <v>7399.56</v>
      </c>
      <c r="DG542" s="11">
        <v>1</v>
      </c>
      <c r="DH542" s="11">
        <v>1</v>
      </c>
      <c r="DI542" s="11">
        <v>2.09</v>
      </c>
      <c r="DJ542" s="42">
        <f t="shared" ref="DJ542:DJ551" si="1110">DH542*DI542+1</f>
        <v>3.09</v>
      </c>
      <c r="DK542" s="11">
        <v>0.9</v>
      </c>
      <c r="DL542" s="9">
        <v>0.5</v>
      </c>
      <c r="DM542" s="43">
        <f t="shared" ref="DM542:DM551" si="1111">DF542*DG542*DJ542*DK542*DL542</f>
        <v>10289.08818</v>
      </c>
      <c r="DV542" s="11">
        <v>49923</v>
      </c>
      <c r="DW542" s="12">
        <v>0.199</v>
      </c>
      <c r="DX542" s="11">
        <v>1</v>
      </c>
      <c r="DY542" s="11">
        <v>0</v>
      </c>
      <c r="DZ542" s="13">
        <f t="shared" ref="DZ542:DZ551" si="1112">DV542*DW542*DX542+DY542</f>
        <v>9934.677</v>
      </c>
      <c r="EA542" s="11">
        <v>1</v>
      </c>
      <c r="EB542" s="11">
        <v>1</v>
      </c>
      <c r="EC542" s="11">
        <v>2.91</v>
      </c>
      <c r="ED542" s="42">
        <f t="shared" ref="ED542:ED551" si="1113">EB542*EC542+1</f>
        <v>3.91</v>
      </c>
      <c r="EE542" s="11">
        <v>0.9</v>
      </c>
      <c r="EF542" s="9">
        <v>0.5</v>
      </c>
      <c r="EG542" s="43">
        <f t="shared" ref="EG542:EG551" si="1114">DZ542*EA542*ED542*EE542*EF542</f>
        <v>17480.0641815</v>
      </c>
    </row>
    <row r="543" s="1" customFormat="1" customHeight="1" spans="6:137">
      <c r="F543" s="11">
        <v>35434</v>
      </c>
      <c r="G543" s="12">
        <v>0.168</v>
      </c>
      <c r="H543" s="11">
        <v>1</v>
      </c>
      <c r="I543" s="11">
        <v>0</v>
      </c>
      <c r="J543" s="13">
        <f t="shared" si="1094"/>
        <v>5952.912</v>
      </c>
      <c r="K543" s="11">
        <v>1</v>
      </c>
      <c r="L543" s="11">
        <v>0.89</v>
      </c>
      <c r="M543" s="11">
        <v>1.78</v>
      </c>
      <c r="N543" s="42">
        <f t="shared" si="1095"/>
        <v>2.5842</v>
      </c>
      <c r="O543" s="11">
        <v>0.9</v>
      </c>
      <c r="P543" s="9">
        <v>0.5</v>
      </c>
      <c r="Q543" s="43">
        <f t="shared" si="1096"/>
        <v>6922.58183568</v>
      </c>
      <c r="Z543" s="11">
        <v>35728</v>
      </c>
      <c r="AA543" s="12">
        <v>0.168</v>
      </c>
      <c r="AB543" s="11">
        <v>1</v>
      </c>
      <c r="AC543" s="11">
        <v>0</v>
      </c>
      <c r="AD543" s="13">
        <f t="shared" si="1097"/>
        <v>6002.304</v>
      </c>
      <c r="AE543" s="11">
        <v>1</v>
      </c>
      <c r="AF543" s="11">
        <v>1</v>
      </c>
      <c r="AG543" s="11">
        <v>2.09</v>
      </c>
      <c r="AH543" s="42">
        <f t="shared" si="1098"/>
        <v>3.09</v>
      </c>
      <c r="AI543" s="11">
        <v>0.9</v>
      </c>
      <c r="AJ543" s="9">
        <v>0.5</v>
      </c>
      <c r="AK543" s="43">
        <f t="shared" si="1099"/>
        <v>8346.203712</v>
      </c>
      <c r="AT543" s="11">
        <v>36903</v>
      </c>
      <c r="AU543" s="12">
        <v>0.168</v>
      </c>
      <c r="AV543" s="11">
        <v>1</v>
      </c>
      <c r="AW543" s="11">
        <v>0</v>
      </c>
      <c r="AX543" s="13">
        <f t="shared" si="1100"/>
        <v>6199.704</v>
      </c>
      <c r="AY543" s="11">
        <v>1</v>
      </c>
      <c r="AZ543" s="11">
        <v>0.93</v>
      </c>
      <c r="BA543" s="11">
        <v>1.85</v>
      </c>
      <c r="BB543" s="42">
        <f t="shared" si="1101"/>
        <v>2.7205</v>
      </c>
      <c r="BC543" s="11">
        <v>0.9</v>
      </c>
      <c r="BD543" s="9">
        <v>0.5</v>
      </c>
      <c r="BE543" s="43">
        <f t="shared" si="1102"/>
        <v>7589.8326294</v>
      </c>
      <c r="BN543" s="11">
        <v>38167</v>
      </c>
      <c r="BO543" s="12">
        <v>0.168</v>
      </c>
      <c r="BP543" s="11">
        <v>1</v>
      </c>
      <c r="BQ543" s="11">
        <v>0</v>
      </c>
      <c r="BR543" s="13">
        <f t="shared" si="1103"/>
        <v>6412.056</v>
      </c>
      <c r="BS543" s="11">
        <v>1</v>
      </c>
      <c r="BT543" s="11">
        <v>1</v>
      </c>
      <c r="BU543" s="11">
        <v>2.71</v>
      </c>
      <c r="BV543" s="42">
        <f t="shared" si="1104"/>
        <v>3.71</v>
      </c>
      <c r="BW543" s="11">
        <v>0.9</v>
      </c>
      <c r="BX543" s="9">
        <v>0.5</v>
      </c>
      <c r="BY543" s="43">
        <f t="shared" si="1105"/>
        <v>10704.927492</v>
      </c>
      <c r="CH543" s="11">
        <v>42781</v>
      </c>
      <c r="CI543" s="12">
        <v>0.168</v>
      </c>
      <c r="CJ543" s="11">
        <v>1</v>
      </c>
      <c r="CK543" s="11">
        <v>0</v>
      </c>
      <c r="CL543" s="13">
        <f t="shared" si="1106"/>
        <v>7187.208</v>
      </c>
      <c r="CM543" s="11">
        <v>1</v>
      </c>
      <c r="CN543" s="11">
        <v>0.93</v>
      </c>
      <c r="CO543" s="11">
        <v>1.85</v>
      </c>
      <c r="CP543" s="42">
        <f t="shared" si="1107"/>
        <v>2.7205</v>
      </c>
      <c r="CQ543" s="11">
        <v>0.9</v>
      </c>
      <c r="CR543" s="9">
        <v>0.5</v>
      </c>
      <c r="CS543" s="43">
        <f t="shared" si="1108"/>
        <v>8798.7597138</v>
      </c>
      <c r="DB543" s="11">
        <v>44045</v>
      </c>
      <c r="DC543" s="12">
        <v>0.168</v>
      </c>
      <c r="DD543" s="11">
        <v>1</v>
      </c>
      <c r="DE543" s="11">
        <v>0</v>
      </c>
      <c r="DF543" s="13">
        <f t="shared" si="1109"/>
        <v>7399.56</v>
      </c>
      <c r="DG543" s="11">
        <v>1</v>
      </c>
      <c r="DH543" s="11">
        <v>1</v>
      </c>
      <c r="DI543" s="11">
        <v>2.09</v>
      </c>
      <c r="DJ543" s="42">
        <f t="shared" si="1110"/>
        <v>3.09</v>
      </c>
      <c r="DK543" s="11">
        <v>0.9</v>
      </c>
      <c r="DL543" s="9">
        <v>0.5</v>
      </c>
      <c r="DM543" s="43">
        <f t="shared" si="1111"/>
        <v>10289.08818</v>
      </c>
      <c r="DV543" s="11">
        <v>49923</v>
      </c>
      <c r="DW543" s="12">
        <v>0.199</v>
      </c>
      <c r="DX543" s="11">
        <v>1</v>
      </c>
      <c r="DY543" s="11">
        <v>0</v>
      </c>
      <c r="DZ543" s="13">
        <f t="shared" si="1112"/>
        <v>9934.677</v>
      </c>
      <c r="EA543" s="11">
        <v>1</v>
      </c>
      <c r="EB543" s="11">
        <v>1</v>
      </c>
      <c r="EC543" s="11">
        <v>2.91</v>
      </c>
      <c r="ED543" s="42">
        <f t="shared" si="1113"/>
        <v>3.91</v>
      </c>
      <c r="EE543" s="11">
        <v>0.9</v>
      </c>
      <c r="EF543" s="9">
        <v>0.5</v>
      </c>
      <c r="EG543" s="43">
        <f t="shared" si="1114"/>
        <v>17480.0641815</v>
      </c>
    </row>
    <row r="544" s="1" customFormat="1" customHeight="1" spans="6:137">
      <c r="F544" s="11">
        <v>35434</v>
      </c>
      <c r="G544" s="12">
        <v>0.168</v>
      </c>
      <c r="H544" s="11">
        <v>1</v>
      </c>
      <c r="I544" s="11">
        <v>0</v>
      </c>
      <c r="J544" s="13">
        <f t="shared" si="1094"/>
        <v>5952.912</v>
      </c>
      <c r="K544" s="11">
        <v>1</v>
      </c>
      <c r="L544" s="11">
        <v>0.89</v>
      </c>
      <c r="M544" s="11">
        <v>1.78</v>
      </c>
      <c r="N544" s="42">
        <f t="shared" si="1095"/>
        <v>2.5842</v>
      </c>
      <c r="O544" s="11">
        <v>0.9</v>
      </c>
      <c r="P544" s="9">
        <v>0.5</v>
      </c>
      <c r="Q544" s="43">
        <f t="shared" si="1096"/>
        <v>6922.58183568</v>
      </c>
      <c r="Z544" s="11">
        <v>35728</v>
      </c>
      <c r="AA544" s="12">
        <v>0.168</v>
      </c>
      <c r="AB544" s="11">
        <v>1</v>
      </c>
      <c r="AC544" s="11">
        <v>0</v>
      </c>
      <c r="AD544" s="13">
        <f t="shared" si="1097"/>
        <v>6002.304</v>
      </c>
      <c r="AE544" s="11">
        <v>1</v>
      </c>
      <c r="AF544" s="11">
        <v>1</v>
      </c>
      <c r="AG544" s="11">
        <v>2.09</v>
      </c>
      <c r="AH544" s="42">
        <f t="shared" si="1098"/>
        <v>3.09</v>
      </c>
      <c r="AI544" s="11">
        <v>0.9</v>
      </c>
      <c r="AJ544" s="9">
        <v>0.5</v>
      </c>
      <c r="AK544" s="43">
        <f t="shared" si="1099"/>
        <v>8346.203712</v>
      </c>
      <c r="AT544" s="11">
        <v>36903</v>
      </c>
      <c r="AU544" s="12">
        <v>0.168</v>
      </c>
      <c r="AV544" s="11">
        <v>1</v>
      </c>
      <c r="AW544" s="11">
        <v>0</v>
      </c>
      <c r="AX544" s="13">
        <f t="shared" si="1100"/>
        <v>6199.704</v>
      </c>
      <c r="AY544" s="11">
        <v>1</v>
      </c>
      <c r="AZ544" s="11">
        <v>0.93</v>
      </c>
      <c r="BA544" s="11">
        <v>1.85</v>
      </c>
      <c r="BB544" s="42">
        <f t="shared" si="1101"/>
        <v>2.7205</v>
      </c>
      <c r="BC544" s="11">
        <v>0.9</v>
      </c>
      <c r="BD544" s="9">
        <v>0.5</v>
      </c>
      <c r="BE544" s="43">
        <f t="shared" si="1102"/>
        <v>7589.8326294</v>
      </c>
      <c r="BN544" s="11">
        <v>38167</v>
      </c>
      <c r="BO544" s="12">
        <v>0.168</v>
      </c>
      <c r="BP544" s="11">
        <v>1</v>
      </c>
      <c r="BQ544" s="11">
        <v>0</v>
      </c>
      <c r="BR544" s="13">
        <f t="shared" si="1103"/>
        <v>6412.056</v>
      </c>
      <c r="BS544" s="11">
        <v>1</v>
      </c>
      <c r="BT544" s="11">
        <v>1</v>
      </c>
      <c r="BU544" s="11">
        <v>2.71</v>
      </c>
      <c r="BV544" s="42">
        <f t="shared" si="1104"/>
        <v>3.71</v>
      </c>
      <c r="BW544" s="11">
        <v>0.9</v>
      </c>
      <c r="BX544" s="9">
        <v>0.5</v>
      </c>
      <c r="BY544" s="43">
        <f t="shared" si="1105"/>
        <v>10704.927492</v>
      </c>
      <c r="CH544" s="11">
        <v>42781</v>
      </c>
      <c r="CI544" s="12">
        <v>0.168</v>
      </c>
      <c r="CJ544" s="11">
        <v>1</v>
      </c>
      <c r="CK544" s="11">
        <v>0</v>
      </c>
      <c r="CL544" s="13">
        <f t="shared" si="1106"/>
        <v>7187.208</v>
      </c>
      <c r="CM544" s="11">
        <v>1</v>
      </c>
      <c r="CN544" s="11">
        <v>0.93</v>
      </c>
      <c r="CO544" s="11">
        <v>1.85</v>
      </c>
      <c r="CP544" s="42">
        <f t="shared" si="1107"/>
        <v>2.7205</v>
      </c>
      <c r="CQ544" s="11">
        <v>0.9</v>
      </c>
      <c r="CR544" s="9">
        <v>0.5</v>
      </c>
      <c r="CS544" s="43">
        <f t="shared" si="1108"/>
        <v>8798.7597138</v>
      </c>
      <c r="DB544" s="11">
        <v>44045</v>
      </c>
      <c r="DC544" s="12">
        <v>0.168</v>
      </c>
      <c r="DD544" s="11">
        <v>1</v>
      </c>
      <c r="DE544" s="11">
        <v>0</v>
      </c>
      <c r="DF544" s="13">
        <f t="shared" si="1109"/>
        <v>7399.56</v>
      </c>
      <c r="DG544" s="11">
        <v>1</v>
      </c>
      <c r="DH544" s="11">
        <v>1</v>
      </c>
      <c r="DI544" s="11">
        <v>2.09</v>
      </c>
      <c r="DJ544" s="42">
        <f t="shared" si="1110"/>
        <v>3.09</v>
      </c>
      <c r="DK544" s="11">
        <v>0.9</v>
      </c>
      <c r="DL544" s="9">
        <v>0.5</v>
      </c>
      <c r="DM544" s="43">
        <f t="shared" si="1111"/>
        <v>10289.08818</v>
      </c>
      <c r="DV544" s="11">
        <v>49923</v>
      </c>
      <c r="DW544" s="12">
        <v>0.199</v>
      </c>
      <c r="DX544" s="11">
        <v>1</v>
      </c>
      <c r="DY544" s="11">
        <v>0</v>
      </c>
      <c r="DZ544" s="13">
        <f t="shared" si="1112"/>
        <v>9934.677</v>
      </c>
      <c r="EA544" s="11">
        <v>1</v>
      </c>
      <c r="EB544" s="11">
        <v>1</v>
      </c>
      <c r="EC544" s="11">
        <v>2.91</v>
      </c>
      <c r="ED544" s="42">
        <f t="shared" si="1113"/>
        <v>3.91</v>
      </c>
      <c r="EE544" s="11">
        <v>0.9</v>
      </c>
      <c r="EF544" s="9">
        <v>0.5</v>
      </c>
      <c r="EG544" s="43">
        <f t="shared" si="1114"/>
        <v>17480.0641815</v>
      </c>
    </row>
    <row r="545" s="1" customFormat="1" customHeight="1" spans="1:139">
      <c r="F545" s="11">
        <v>35434</v>
      </c>
      <c r="G545" s="12">
        <v>0.168</v>
      </c>
      <c r="H545" s="11">
        <v>1</v>
      </c>
      <c r="I545" s="11">
        <v>0</v>
      </c>
      <c r="J545" s="13">
        <f t="shared" si="1094"/>
        <v>5952.912</v>
      </c>
      <c r="K545" s="11">
        <v>1</v>
      </c>
      <c r="L545" s="11">
        <v>0.89</v>
      </c>
      <c r="M545" s="11">
        <v>1.78</v>
      </c>
      <c r="N545" s="42">
        <f t="shared" si="1095"/>
        <v>2.5842</v>
      </c>
      <c r="O545" s="11">
        <v>0.9</v>
      </c>
      <c r="P545" s="9">
        <v>0.5</v>
      </c>
      <c r="Q545" s="43">
        <f t="shared" si="1096"/>
        <v>6922.58183568</v>
      </c>
      <c r="Z545" s="11">
        <v>35728</v>
      </c>
      <c r="AA545" s="12">
        <v>0.168</v>
      </c>
      <c r="AB545" s="11">
        <v>1</v>
      </c>
      <c r="AC545" s="11">
        <v>0</v>
      </c>
      <c r="AD545" s="13">
        <f t="shared" si="1097"/>
        <v>6002.304</v>
      </c>
      <c r="AE545" s="11">
        <v>1</v>
      </c>
      <c r="AF545" s="11">
        <v>1</v>
      </c>
      <c r="AG545" s="11">
        <v>2.09</v>
      </c>
      <c r="AH545" s="42">
        <f t="shared" si="1098"/>
        <v>3.09</v>
      </c>
      <c r="AI545" s="11">
        <v>0.9</v>
      </c>
      <c r="AJ545" s="9">
        <v>0.5</v>
      </c>
      <c r="AK545" s="43">
        <f t="shared" si="1099"/>
        <v>8346.203712</v>
      </c>
      <c r="AT545" s="11">
        <v>36903</v>
      </c>
      <c r="AU545" s="12">
        <v>0.168</v>
      </c>
      <c r="AV545" s="11">
        <v>1</v>
      </c>
      <c r="AW545" s="11">
        <v>0</v>
      </c>
      <c r="AX545" s="13">
        <f t="shared" si="1100"/>
        <v>6199.704</v>
      </c>
      <c r="AY545" s="11">
        <v>1</v>
      </c>
      <c r="AZ545" s="11">
        <v>0.93</v>
      </c>
      <c r="BA545" s="11">
        <v>1.85</v>
      </c>
      <c r="BB545" s="42">
        <f t="shared" si="1101"/>
        <v>2.7205</v>
      </c>
      <c r="BC545" s="11">
        <v>0.9</v>
      </c>
      <c r="BD545" s="9">
        <v>0.5</v>
      </c>
      <c r="BE545" s="43">
        <f t="shared" si="1102"/>
        <v>7589.8326294</v>
      </c>
      <c r="BN545" s="11">
        <v>38167</v>
      </c>
      <c r="BO545" s="12">
        <v>0.168</v>
      </c>
      <c r="BP545" s="11">
        <v>1</v>
      </c>
      <c r="BQ545" s="11">
        <v>0</v>
      </c>
      <c r="BR545" s="13">
        <f t="shared" si="1103"/>
        <v>6412.056</v>
      </c>
      <c r="BS545" s="11">
        <v>1</v>
      </c>
      <c r="BT545" s="11">
        <v>1</v>
      </c>
      <c r="BU545" s="11">
        <v>2.71</v>
      </c>
      <c r="BV545" s="42">
        <f t="shared" si="1104"/>
        <v>3.71</v>
      </c>
      <c r="BW545" s="11">
        <v>0.9</v>
      </c>
      <c r="BX545" s="9">
        <v>0.5</v>
      </c>
      <c r="BY545" s="43">
        <f t="shared" si="1105"/>
        <v>10704.927492</v>
      </c>
      <c r="CH545" s="11">
        <v>42781</v>
      </c>
      <c r="CI545" s="12">
        <v>0.168</v>
      </c>
      <c r="CJ545" s="11">
        <v>1</v>
      </c>
      <c r="CK545" s="11">
        <v>0</v>
      </c>
      <c r="CL545" s="13">
        <f t="shared" si="1106"/>
        <v>7187.208</v>
      </c>
      <c r="CM545" s="11">
        <v>1</v>
      </c>
      <c r="CN545" s="11">
        <v>0.93</v>
      </c>
      <c r="CO545" s="11">
        <v>1.85</v>
      </c>
      <c r="CP545" s="42">
        <f t="shared" si="1107"/>
        <v>2.7205</v>
      </c>
      <c r="CQ545" s="11">
        <v>0.9</v>
      </c>
      <c r="CR545" s="9">
        <v>0.5</v>
      </c>
      <c r="CS545" s="43">
        <f t="shared" si="1108"/>
        <v>8798.7597138</v>
      </c>
      <c r="DB545" s="11">
        <v>44045</v>
      </c>
      <c r="DC545" s="12">
        <v>0.168</v>
      </c>
      <c r="DD545" s="11">
        <v>1</v>
      </c>
      <c r="DE545" s="11">
        <v>0</v>
      </c>
      <c r="DF545" s="13">
        <f t="shared" si="1109"/>
        <v>7399.56</v>
      </c>
      <c r="DG545" s="11">
        <v>1</v>
      </c>
      <c r="DH545" s="11">
        <v>1</v>
      </c>
      <c r="DI545" s="11">
        <v>2.09</v>
      </c>
      <c r="DJ545" s="42">
        <f t="shared" si="1110"/>
        <v>3.09</v>
      </c>
      <c r="DK545" s="11">
        <v>0.9</v>
      </c>
      <c r="DL545" s="9">
        <v>0.5</v>
      </c>
      <c r="DM545" s="43">
        <f t="shared" si="1111"/>
        <v>10289.08818</v>
      </c>
      <c r="DV545" s="11">
        <v>49923</v>
      </c>
      <c r="DW545" s="12">
        <v>0.199</v>
      </c>
      <c r="DX545" s="11">
        <v>1</v>
      </c>
      <c r="DY545" s="11">
        <v>0</v>
      </c>
      <c r="DZ545" s="13">
        <f t="shared" si="1112"/>
        <v>9934.677</v>
      </c>
      <c r="EA545" s="11">
        <v>1</v>
      </c>
      <c r="EB545" s="11">
        <v>1</v>
      </c>
      <c r="EC545" s="11">
        <v>2.91</v>
      </c>
      <c r="ED545" s="42">
        <f t="shared" si="1113"/>
        <v>3.91</v>
      </c>
      <c r="EE545" s="11">
        <v>0.9</v>
      </c>
      <c r="EF545" s="9">
        <v>0.5</v>
      </c>
      <c r="EG545" s="43">
        <f t="shared" si="1114"/>
        <v>17480.0641815</v>
      </c>
    </row>
    <row r="546" s="1" customFormat="1" customHeight="1" spans="1:139">
      <c r="F546" s="11">
        <v>35434</v>
      </c>
      <c r="G546" s="12">
        <v>0.168</v>
      </c>
      <c r="H546" s="11">
        <v>1</v>
      </c>
      <c r="I546" s="11">
        <v>0</v>
      </c>
      <c r="J546" s="13">
        <f t="shared" si="1094"/>
        <v>5952.912</v>
      </c>
      <c r="K546" s="11">
        <v>1</v>
      </c>
      <c r="L546" s="11">
        <v>0.89</v>
      </c>
      <c r="M546" s="11">
        <v>1.78</v>
      </c>
      <c r="N546" s="42">
        <f t="shared" si="1095"/>
        <v>2.5842</v>
      </c>
      <c r="O546" s="11">
        <v>0.9</v>
      </c>
      <c r="P546" s="9">
        <v>0.5</v>
      </c>
      <c r="Q546" s="43">
        <f t="shared" si="1096"/>
        <v>6922.58183568</v>
      </c>
      <c r="Z546" s="11">
        <v>35728</v>
      </c>
      <c r="AA546" s="12">
        <v>0.168</v>
      </c>
      <c r="AB546" s="11">
        <v>1</v>
      </c>
      <c r="AC546" s="11">
        <v>0</v>
      </c>
      <c r="AD546" s="13">
        <f t="shared" si="1097"/>
        <v>6002.304</v>
      </c>
      <c r="AE546" s="11">
        <v>1</v>
      </c>
      <c r="AF546" s="11">
        <v>1</v>
      </c>
      <c r="AG546" s="11">
        <v>2.09</v>
      </c>
      <c r="AH546" s="42">
        <f t="shared" si="1098"/>
        <v>3.09</v>
      </c>
      <c r="AI546" s="11">
        <v>0.9</v>
      </c>
      <c r="AJ546" s="9">
        <v>0.5</v>
      </c>
      <c r="AK546" s="43">
        <f t="shared" si="1099"/>
        <v>8346.203712</v>
      </c>
      <c r="AT546" s="11">
        <v>36903</v>
      </c>
      <c r="AU546" s="12">
        <v>0.168</v>
      </c>
      <c r="AV546" s="11">
        <v>1</v>
      </c>
      <c r="AW546" s="11">
        <v>0</v>
      </c>
      <c r="AX546" s="13">
        <f t="shared" si="1100"/>
        <v>6199.704</v>
      </c>
      <c r="AY546" s="11">
        <v>1</v>
      </c>
      <c r="AZ546" s="11">
        <v>0.93</v>
      </c>
      <c r="BA546" s="11">
        <v>1.85</v>
      </c>
      <c r="BB546" s="42">
        <f t="shared" si="1101"/>
        <v>2.7205</v>
      </c>
      <c r="BC546" s="11">
        <v>0.9</v>
      </c>
      <c r="BD546" s="9">
        <v>0.5</v>
      </c>
      <c r="BE546" s="43">
        <f t="shared" si="1102"/>
        <v>7589.8326294</v>
      </c>
      <c r="BN546" s="11">
        <v>38167</v>
      </c>
      <c r="BO546" s="12">
        <v>0.168</v>
      </c>
      <c r="BP546" s="11">
        <v>1</v>
      </c>
      <c r="BQ546" s="11">
        <v>0</v>
      </c>
      <c r="BR546" s="13">
        <f t="shared" si="1103"/>
        <v>6412.056</v>
      </c>
      <c r="BS546" s="11">
        <v>1</v>
      </c>
      <c r="BT546" s="11">
        <v>1</v>
      </c>
      <c r="BU546" s="11">
        <v>2.71</v>
      </c>
      <c r="BV546" s="42">
        <f t="shared" si="1104"/>
        <v>3.71</v>
      </c>
      <c r="BW546" s="11">
        <v>0.9</v>
      </c>
      <c r="BX546" s="9">
        <v>0.5</v>
      </c>
      <c r="BY546" s="43">
        <f t="shared" si="1105"/>
        <v>10704.927492</v>
      </c>
      <c r="CH546" s="11">
        <v>42781</v>
      </c>
      <c r="CI546" s="12">
        <v>0.168</v>
      </c>
      <c r="CJ546" s="11">
        <v>1</v>
      </c>
      <c r="CK546" s="11">
        <v>0</v>
      </c>
      <c r="CL546" s="13">
        <f t="shared" si="1106"/>
        <v>7187.208</v>
      </c>
      <c r="CM546" s="11">
        <v>1</v>
      </c>
      <c r="CN546" s="11">
        <v>0.93</v>
      </c>
      <c r="CO546" s="11">
        <v>1.85</v>
      </c>
      <c r="CP546" s="42">
        <f t="shared" si="1107"/>
        <v>2.7205</v>
      </c>
      <c r="CQ546" s="11">
        <v>0.9</v>
      </c>
      <c r="CR546" s="9">
        <v>0.5</v>
      </c>
      <c r="CS546" s="43">
        <f t="shared" si="1108"/>
        <v>8798.7597138</v>
      </c>
      <c r="DB546" s="11">
        <v>44045</v>
      </c>
      <c r="DC546" s="12">
        <v>0.168</v>
      </c>
      <c r="DD546" s="11">
        <v>1</v>
      </c>
      <c r="DE546" s="11">
        <v>0</v>
      </c>
      <c r="DF546" s="13">
        <f t="shared" si="1109"/>
        <v>7399.56</v>
      </c>
      <c r="DG546" s="11">
        <v>1</v>
      </c>
      <c r="DH546" s="11">
        <v>1</v>
      </c>
      <c r="DI546" s="11">
        <v>2.09</v>
      </c>
      <c r="DJ546" s="42">
        <f t="shared" si="1110"/>
        <v>3.09</v>
      </c>
      <c r="DK546" s="11">
        <v>0.9</v>
      </c>
      <c r="DL546" s="9">
        <v>0.5</v>
      </c>
      <c r="DM546" s="43">
        <f t="shared" si="1111"/>
        <v>10289.08818</v>
      </c>
      <c r="DV546" s="11">
        <v>49923</v>
      </c>
      <c r="DW546" s="12">
        <v>0.199</v>
      </c>
      <c r="DX546" s="11">
        <v>1</v>
      </c>
      <c r="DY546" s="11">
        <v>0</v>
      </c>
      <c r="DZ546" s="13">
        <f t="shared" si="1112"/>
        <v>9934.677</v>
      </c>
      <c r="EA546" s="11">
        <v>1</v>
      </c>
      <c r="EB546" s="11">
        <v>1</v>
      </c>
      <c r="EC546" s="11">
        <v>2.91</v>
      </c>
      <c r="ED546" s="42">
        <f t="shared" si="1113"/>
        <v>3.91</v>
      </c>
      <c r="EE546" s="11">
        <v>0.9</v>
      </c>
      <c r="EF546" s="9">
        <v>0.5</v>
      </c>
      <c r="EG546" s="43">
        <f t="shared" si="1114"/>
        <v>17480.0641815</v>
      </c>
    </row>
    <row r="547" s="1" customFormat="1" customHeight="1" spans="1:139">
      <c r="F547" s="11">
        <v>35434</v>
      </c>
      <c r="G547" s="12">
        <v>0.168</v>
      </c>
      <c r="H547" s="11">
        <v>1</v>
      </c>
      <c r="I547" s="11">
        <v>0</v>
      </c>
      <c r="J547" s="13">
        <f t="shared" si="1094"/>
        <v>5952.912</v>
      </c>
      <c r="K547" s="11">
        <v>1</v>
      </c>
      <c r="L547" s="11">
        <v>0.89</v>
      </c>
      <c r="M547" s="11">
        <v>1.78</v>
      </c>
      <c r="N547" s="42">
        <f t="shared" si="1095"/>
        <v>2.5842</v>
      </c>
      <c r="O547" s="11">
        <v>0.9</v>
      </c>
      <c r="P547" s="9">
        <v>0.5</v>
      </c>
      <c r="Q547" s="43">
        <f t="shared" si="1096"/>
        <v>6922.58183568</v>
      </c>
      <c r="Z547" s="11">
        <v>35728</v>
      </c>
      <c r="AA547" s="12">
        <v>0.168</v>
      </c>
      <c r="AB547" s="11">
        <v>1</v>
      </c>
      <c r="AC547" s="11">
        <v>0</v>
      </c>
      <c r="AD547" s="13">
        <f t="shared" si="1097"/>
        <v>6002.304</v>
      </c>
      <c r="AE547" s="11">
        <v>1</v>
      </c>
      <c r="AF547" s="11">
        <v>1</v>
      </c>
      <c r="AG547" s="11">
        <v>2.09</v>
      </c>
      <c r="AH547" s="42">
        <f t="shared" si="1098"/>
        <v>3.09</v>
      </c>
      <c r="AI547" s="11">
        <v>0.9</v>
      </c>
      <c r="AJ547" s="9">
        <v>0.5</v>
      </c>
      <c r="AK547" s="43">
        <f t="shared" si="1099"/>
        <v>8346.203712</v>
      </c>
      <c r="AT547" s="11">
        <v>36903</v>
      </c>
      <c r="AU547" s="12">
        <v>0.168</v>
      </c>
      <c r="AV547" s="11">
        <v>1</v>
      </c>
      <c r="AW547" s="11">
        <v>0</v>
      </c>
      <c r="AX547" s="13">
        <f t="shared" si="1100"/>
        <v>6199.704</v>
      </c>
      <c r="AY547" s="11">
        <v>1</v>
      </c>
      <c r="AZ547" s="11">
        <v>0.93</v>
      </c>
      <c r="BA547" s="11">
        <v>1.85</v>
      </c>
      <c r="BB547" s="42">
        <f t="shared" si="1101"/>
        <v>2.7205</v>
      </c>
      <c r="BC547" s="11">
        <v>0.9</v>
      </c>
      <c r="BD547" s="9">
        <v>0.5</v>
      </c>
      <c r="BE547" s="43">
        <f t="shared" si="1102"/>
        <v>7589.8326294</v>
      </c>
      <c r="BN547" s="11">
        <v>38167</v>
      </c>
      <c r="BO547" s="12">
        <v>0.168</v>
      </c>
      <c r="BP547" s="11">
        <v>1</v>
      </c>
      <c r="BQ547" s="11">
        <v>0</v>
      </c>
      <c r="BR547" s="13">
        <f t="shared" si="1103"/>
        <v>6412.056</v>
      </c>
      <c r="BS547" s="11">
        <v>1</v>
      </c>
      <c r="BT547" s="11">
        <v>1</v>
      </c>
      <c r="BU547" s="11">
        <v>2.71</v>
      </c>
      <c r="BV547" s="42">
        <f t="shared" si="1104"/>
        <v>3.71</v>
      </c>
      <c r="BW547" s="11">
        <v>0.9</v>
      </c>
      <c r="BX547" s="9">
        <v>0.5</v>
      </c>
      <c r="BY547" s="43">
        <f t="shared" si="1105"/>
        <v>10704.927492</v>
      </c>
      <c r="CH547" s="11">
        <v>42781</v>
      </c>
      <c r="CI547" s="12">
        <v>0.168</v>
      </c>
      <c r="CJ547" s="11">
        <v>1</v>
      </c>
      <c r="CK547" s="11">
        <v>0</v>
      </c>
      <c r="CL547" s="13">
        <f t="shared" si="1106"/>
        <v>7187.208</v>
      </c>
      <c r="CM547" s="11">
        <v>1</v>
      </c>
      <c r="CN547" s="11">
        <v>0.93</v>
      </c>
      <c r="CO547" s="11">
        <v>1.85</v>
      </c>
      <c r="CP547" s="42">
        <f t="shared" si="1107"/>
        <v>2.7205</v>
      </c>
      <c r="CQ547" s="11">
        <v>0.9</v>
      </c>
      <c r="CR547" s="9">
        <v>0.5</v>
      </c>
      <c r="CS547" s="43">
        <f t="shared" si="1108"/>
        <v>8798.7597138</v>
      </c>
      <c r="DB547" s="11">
        <v>44045</v>
      </c>
      <c r="DC547" s="12">
        <v>0.168</v>
      </c>
      <c r="DD547" s="11">
        <v>1</v>
      </c>
      <c r="DE547" s="11">
        <v>0</v>
      </c>
      <c r="DF547" s="13">
        <f t="shared" si="1109"/>
        <v>7399.56</v>
      </c>
      <c r="DG547" s="11">
        <v>1</v>
      </c>
      <c r="DH547" s="11">
        <v>1</v>
      </c>
      <c r="DI547" s="11">
        <v>2.09</v>
      </c>
      <c r="DJ547" s="42">
        <f t="shared" si="1110"/>
        <v>3.09</v>
      </c>
      <c r="DK547" s="11">
        <v>0.9</v>
      </c>
      <c r="DL547" s="9">
        <v>0.5</v>
      </c>
      <c r="DM547" s="43">
        <f t="shared" si="1111"/>
        <v>10289.08818</v>
      </c>
      <c r="DV547" s="11">
        <v>49923</v>
      </c>
      <c r="DW547" s="12">
        <v>0.199</v>
      </c>
      <c r="DX547" s="11">
        <v>1</v>
      </c>
      <c r="DY547" s="11">
        <v>0</v>
      </c>
      <c r="DZ547" s="13">
        <f t="shared" si="1112"/>
        <v>9934.677</v>
      </c>
      <c r="EA547" s="11">
        <v>1</v>
      </c>
      <c r="EB547" s="11">
        <v>1</v>
      </c>
      <c r="EC547" s="11">
        <v>2.91</v>
      </c>
      <c r="ED547" s="42">
        <f t="shared" si="1113"/>
        <v>3.91</v>
      </c>
      <c r="EE547" s="11">
        <v>0.9</v>
      </c>
      <c r="EF547" s="9">
        <v>0.5</v>
      </c>
      <c r="EG547" s="43">
        <f t="shared" si="1114"/>
        <v>17480.0641815</v>
      </c>
    </row>
    <row r="548" s="1" customFormat="1" customHeight="1" spans="1:139">
      <c r="F548" s="11">
        <v>35434</v>
      </c>
      <c r="G548" s="12">
        <v>0.168</v>
      </c>
      <c r="H548" s="11">
        <v>1</v>
      </c>
      <c r="I548" s="11">
        <v>0</v>
      </c>
      <c r="J548" s="13">
        <f t="shared" si="1094"/>
        <v>5952.912</v>
      </c>
      <c r="K548" s="11">
        <v>1</v>
      </c>
      <c r="L548" s="11">
        <v>0.89</v>
      </c>
      <c r="M548" s="11">
        <v>1.78</v>
      </c>
      <c r="N548" s="42">
        <f t="shared" si="1095"/>
        <v>2.5842</v>
      </c>
      <c r="O548" s="11">
        <v>0.9</v>
      </c>
      <c r="P548" s="9">
        <v>0.5</v>
      </c>
      <c r="Q548" s="43">
        <f t="shared" si="1096"/>
        <v>6922.58183568</v>
      </c>
      <c r="Z548" s="11">
        <v>35728</v>
      </c>
      <c r="AA548" s="12">
        <v>0.168</v>
      </c>
      <c r="AB548" s="11">
        <v>1</v>
      </c>
      <c r="AC548" s="11">
        <v>0</v>
      </c>
      <c r="AD548" s="13">
        <f t="shared" si="1097"/>
        <v>6002.304</v>
      </c>
      <c r="AE548" s="11">
        <v>1</v>
      </c>
      <c r="AF548" s="11">
        <v>1</v>
      </c>
      <c r="AG548" s="11">
        <v>2.09</v>
      </c>
      <c r="AH548" s="42">
        <f t="shared" si="1098"/>
        <v>3.09</v>
      </c>
      <c r="AI548" s="11">
        <v>0.9</v>
      </c>
      <c r="AJ548" s="9">
        <v>0.5</v>
      </c>
      <c r="AK548" s="43">
        <f t="shared" si="1099"/>
        <v>8346.203712</v>
      </c>
      <c r="AT548" s="11">
        <v>36903</v>
      </c>
      <c r="AU548" s="12">
        <v>0.168</v>
      </c>
      <c r="AV548" s="11">
        <v>1</v>
      </c>
      <c r="AW548" s="11">
        <v>0</v>
      </c>
      <c r="AX548" s="13">
        <f t="shared" si="1100"/>
        <v>6199.704</v>
      </c>
      <c r="AY548" s="11">
        <v>1</v>
      </c>
      <c r="AZ548" s="11">
        <v>0.93</v>
      </c>
      <c r="BA548" s="11">
        <v>1.85</v>
      </c>
      <c r="BB548" s="42">
        <f t="shared" si="1101"/>
        <v>2.7205</v>
      </c>
      <c r="BC548" s="11">
        <v>0.9</v>
      </c>
      <c r="BD548" s="9">
        <v>0.5</v>
      </c>
      <c r="BE548" s="43">
        <f t="shared" si="1102"/>
        <v>7589.8326294</v>
      </c>
      <c r="BN548" s="11">
        <v>38167</v>
      </c>
      <c r="BO548" s="12">
        <v>0.168</v>
      </c>
      <c r="BP548" s="11">
        <v>1</v>
      </c>
      <c r="BQ548" s="11">
        <v>0</v>
      </c>
      <c r="BR548" s="13">
        <f t="shared" si="1103"/>
        <v>6412.056</v>
      </c>
      <c r="BS548" s="11">
        <v>1</v>
      </c>
      <c r="BT548" s="11">
        <v>1</v>
      </c>
      <c r="BU548" s="11">
        <v>2.71</v>
      </c>
      <c r="BV548" s="42">
        <f t="shared" si="1104"/>
        <v>3.71</v>
      </c>
      <c r="BW548" s="11">
        <v>0.9</v>
      </c>
      <c r="BX548" s="9">
        <v>0.5</v>
      </c>
      <c r="BY548" s="43">
        <f t="shared" si="1105"/>
        <v>10704.927492</v>
      </c>
      <c r="CH548" s="11">
        <v>42781</v>
      </c>
      <c r="CI548" s="12">
        <v>0.168</v>
      </c>
      <c r="CJ548" s="11">
        <v>1</v>
      </c>
      <c r="CK548" s="11">
        <v>0</v>
      </c>
      <c r="CL548" s="13">
        <f t="shared" si="1106"/>
        <v>7187.208</v>
      </c>
      <c r="CM548" s="11">
        <v>1</v>
      </c>
      <c r="CN548" s="11">
        <v>0.93</v>
      </c>
      <c r="CO548" s="11">
        <v>1.85</v>
      </c>
      <c r="CP548" s="42">
        <f t="shared" si="1107"/>
        <v>2.7205</v>
      </c>
      <c r="CQ548" s="11">
        <v>0.9</v>
      </c>
      <c r="CR548" s="9">
        <v>0.5</v>
      </c>
      <c r="CS548" s="43">
        <f t="shared" si="1108"/>
        <v>8798.7597138</v>
      </c>
      <c r="DB548" s="11">
        <v>44045</v>
      </c>
      <c r="DC548" s="12">
        <v>0.168</v>
      </c>
      <c r="DD548" s="11">
        <v>1</v>
      </c>
      <c r="DE548" s="11">
        <v>0</v>
      </c>
      <c r="DF548" s="13">
        <f t="shared" si="1109"/>
        <v>7399.56</v>
      </c>
      <c r="DG548" s="11">
        <v>1</v>
      </c>
      <c r="DH548" s="11">
        <v>1</v>
      </c>
      <c r="DI548" s="11">
        <v>2.09</v>
      </c>
      <c r="DJ548" s="42">
        <f t="shared" si="1110"/>
        <v>3.09</v>
      </c>
      <c r="DK548" s="11">
        <v>0.9</v>
      </c>
      <c r="DL548" s="9">
        <v>0.5</v>
      </c>
      <c r="DM548" s="43">
        <f t="shared" si="1111"/>
        <v>10289.08818</v>
      </c>
      <c r="DV548" s="11">
        <v>49923</v>
      </c>
      <c r="DW548" s="12">
        <v>0.199</v>
      </c>
      <c r="DX548" s="11">
        <v>1</v>
      </c>
      <c r="DY548" s="11">
        <v>0</v>
      </c>
      <c r="DZ548" s="13">
        <f t="shared" si="1112"/>
        <v>9934.677</v>
      </c>
      <c r="EA548" s="11">
        <v>1</v>
      </c>
      <c r="EB548" s="11">
        <v>1</v>
      </c>
      <c r="EC548" s="11">
        <v>2.91</v>
      </c>
      <c r="ED548" s="42">
        <f t="shared" si="1113"/>
        <v>3.91</v>
      </c>
      <c r="EE548" s="11">
        <v>0.9</v>
      </c>
      <c r="EF548" s="9">
        <v>0.5</v>
      </c>
      <c r="EG548" s="43">
        <f t="shared" si="1114"/>
        <v>17480.0641815</v>
      </c>
    </row>
    <row r="549" s="1" customFormat="1" customHeight="1" spans="1:139">
      <c r="F549" s="11">
        <v>35434</v>
      </c>
      <c r="G549" s="12">
        <v>0.168</v>
      </c>
      <c r="H549" s="11">
        <v>1</v>
      </c>
      <c r="I549" s="11">
        <v>0</v>
      </c>
      <c r="J549" s="13">
        <f t="shared" si="1094"/>
        <v>5952.912</v>
      </c>
      <c r="K549" s="11">
        <v>1</v>
      </c>
      <c r="L549" s="11">
        <v>0.89</v>
      </c>
      <c r="M549" s="11">
        <v>1.78</v>
      </c>
      <c r="N549" s="42">
        <f t="shared" si="1095"/>
        <v>2.5842</v>
      </c>
      <c r="O549" s="11">
        <v>0.9</v>
      </c>
      <c r="P549" s="9">
        <v>0.5</v>
      </c>
      <c r="Q549" s="43">
        <f t="shared" si="1096"/>
        <v>6922.58183568</v>
      </c>
      <c r="Z549" s="11">
        <v>35728</v>
      </c>
      <c r="AA549" s="12">
        <v>0.168</v>
      </c>
      <c r="AB549" s="11">
        <v>1</v>
      </c>
      <c r="AC549" s="11">
        <v>0</v>
      </c>
      <c r="AD549" s="13">
        <f t="shared" si="1097"/>
        <v>6002.304</v>
      </c>
      <c r="AE549" s="11">
        <v>1</v>
      </c>
      <c r="AF549" s="11">
        <v>1</v>
      </c>
      <c r="AG549" s="11">
        <v>2.09</v>
      </c>
      <c r="AH549" s="42">
        <f t="shared" si="1098"/>
        <v>3.09</v>
      </c>
      <c r="AI549" s="11">
        <v>0.9</v>
      </c>
      <c r="AJ549" s="9">
        <v>0.5</v>
      </c>
      <c r="AK549" s="43">
        <f t="shared" si="1099"/>
        <v>8346.203712</v>
      </c>
      <c r="AT549" s="11">
        <v>36903</v>
      </c>
      <c r="AU549" s="12">
        <v>0.168</v>
      </c>
      <c r="AV549" s="11">
        <v>1</v>
      </c>
      <c r="AW549" s="11">
        <v>0</v>
      </c>
      <c r="AX549" s="13">
        <f t="shared" si="1100"/>
        <v>6199.704</v>
      </c>
      <c r="AY549" s="11">
        <v>1</v>
      </c>
      <c r="AZ549" s="11">
        <v>0.93</v>
      </c>
      <c r="BA549" s="11">
        <v>1.85</v>
      </c>
      <c r="BB549" s="42">
        <f t="shared" si="1101"/>
        <v>2.7205</v>
      </c>
      <c r="BC549" s="11">
        <v>0.9</v>
      </c>
      <c r="BD549" s="9">
        <v>0.5</v>
      </c>
      <c r="BE549" s="43">
        <f t="shared" si="1102"/>
        <v>7589.8326294</v>
      </c>
      <c r="BN549" s="11">
        <v>38167</v>
      </c>
      <c r="BO549" s="12">
        <v>0.168</v>
      </c>
      <c r="BP549" s="11">
        <v>1</v>
      </c>
      <c r="BQ549" s="11">
        <v>0</v>
      </c>
      <c r="BR549" s="13">
        <f t="shared" si="1103"/>
        <v>6412.056</v>
      </c>
      <c r="BS549" s="11">
        <v>1</v>
      </c>
      <c r="BT549" s="11">
        <v>1</v>
      </c>
      <c r="BU549" s="11">
        <v>2.71</v>
      </c>
      <c r="BV549" s="42">
        <f t="shared" si="1104"/>
        <v>3.71</v>
      </c>
      <c r="BW549" s="11">
        <v>0.9</v>
      </c>
      <c r="BX549" s="9">
        <v>0.5</v>
      </c>
      <c r="BY549" s="43">
        <f t="shared" si="1105"/>
        <v>10704.927492</v>
      </c>
      <c r="CH549" s="11">
        <v>42781</v>
      </c>
      <c r="CI549" s="12">
        <v>0.168</v>
      </c>
      <c r="CJ549" s="11">
        <v>1</v>
      </c>
      <c r="CK549" s="11">
        <v>0</v>
      </c>
      <c r="CL549" s="13">
        <f t="shared" si="1106"/>
        <v>7187.208</v>
      </c>
      <c r="CM549" s="11">
        <v>1</v>
      </c>
      <c r="CN549" s="11">
        <v>0.93</v>
      </c>
      <c r="CO549" s="11">
        <v>1.85</v>
      </c>
      <c r="CP549" s="42">
        <f t="shared" si="1107"/>
        <v>2.7205</v>
      </c>
      <c r="CQ549" s="11">
        <v>0.9</v>
      </c>
      <c r="CR549" s="9">
        <v>0.5</v>
      </c>
      <c r="CS549" s="43">
        <f t="shared" si="1108"/>
        <v>8798.7597138</v>
      </c>
      <c r="DB549" s="11">
        <v>44045</v>
      </c>
      <c r="DC549" s="12">
        <v>0.168</v>
      </c>
      <c r="DD549" s="11">
        <v>1</v>
      </c>
      <c r="DE549" s="11">
        <v>0</v>
      </c>
      <c r="DF549" s="13">
        <f t="shared" si="1109"/>
        <v>7399.56</v>
      </c>
      <c r="DG549" s="11">
        <v>1</v>
      </c>
      <c r="DH549" s="11">
        <v>1</v>
      </c>
      <c r="DI549" s="11">
        <v>2.09</v>
      </c>
      <c r="DJ549" s="42">
        <f t="shared" si="1110"/>
        <v>3.09</v>
      </c>
      <c r="DK549" s="11">
        <v>0.9</v>
      </c>
      <c r="DL549" s="9">
        <v>0.5</v>
      </c>
      <c r="DM549" s="43">
        <f t="shared" si="1111"/>
        <v>10289.08818</v>
      </c>
      <c r="DV549" s="11">
        <v>49923</v>
      </c>
      <c r="DW549" s="12">
        <v>0.199</v>
      </c>
      <c r="DX549" s="11">
        <v>1</v>
      </c>
      <c r="DY549" s="11">
        <v>0</v>
      </c>
      <c r="DZ549" s="13">
        <f t="shared" si="1112"/>
        <v>9934.677</v>
      </c>
      <c r="EA549" s="11">
        <v>1</v>
      </c>
      <c r="EB549" s="11">
        <v>1</v>
      </c>
      <c r="EC549" s="11">
        <v>2.91</v>
      </c>
      <c r="ED549" s="42">
        <f t="shared" si="1113"/>
        <v>3.91</v>
      </c>
      <c r="EE549" s="11">
        <v>0.9</v>
      </c>
      <c r="EF549" s="9">
        <v>0.5</v>
      </c>
      <c r="EG549" s="43">
        <f t="shared" si="1114"/>
        <v>17480.0641815</v>
      </c>
    </row>
    <row r="550" s="1" customFormat="1" customHeight="1" spans="1:139">
      <c r="F550" s="11">
        <v>35434</v>
      </c>
      <c r="G550" s="12">
        <v>0.3</v>
      </c>
      <c r="H550" s="11">
        <v>1</v>
      </c>
      <c r="I550" s="11">
        <v>0</v>
      </c>
      <c r="J550" s="13">
        <f t="shared" si="1094"/>
        <v>10630.2</v>
      </c>
      <c r="K550" s="11">
        <v>1</v>
      </c>
      <c r="L550" s="11">
        <v>0.89</v>
      </c>
      <c r="M550" s="11">
        <v>1.78</v>
      </c>
      <c r="N550" s="42">
        <f t="shared" si="1095"/>
        <v>2.5842</v>
      </c>
      <c r="O550" s="11">
        <v>0.9</v>
      </c>
      <c r="P550" s="9">
        <v>0.5</v>
      </c>
      <c r="Q550" s="43">
        <f t="shared" si="1096"/>
        <v>12361.753278</v>
      </c>
      <c r="Z550" s="11">
        <v>35728</v>
      </c>
      <c r="AA550" s="12">
        <v>0.3</v>
      </c>
      <c r="AB550" s="11">
        <v>1</v>
      </c>
      <c r="AC550" s="11">
        <v>0</v>
      </c>
      <c r="AD550" s="13">
        <f t="shared" si="1097"/>
        <v>10718.4</v>
      </c>
      <c r="AE550" s="11">
        <v>1</v>
      </c>
      <c r="AF550" s="11">
        <v>1</v>
      </c>
      <c r="AG550" s="11">
        <v>2.09</v>
      </c>
      <c r="AH550" s="42">
        <f t="shared" si="1098"/>
        <v>3.09</v>
      </c>
      <c r="AI550" s="11">
        <v>0.9</v>
      </c>
      <c r="AJ550" s="9">
        <v>0.5</v>
      </c>
      <c r="AK550" s="43">
        <f t="shared" si="1099"/>
        <v>14903.9352</v>
      </c>
      <c r="AT550" s="11">
        <v>36903</v>
      </c>
      <c r="AU550" s="12">
        <v>0.3</v>
      </c>
      <c r="AV550" s="11">
        <v>1</v>
      </c>
      <c r="AW550" s="11">
        <v>0</v>
      </c>
      <c r="AX550" s="13">
        <f t="shared" si="1100"/>
        <v>11070.9</v>
      </c>
      <c r="AY550" s="11">
        <v>1</v>
      </c>
      <c r="AZ550" s="11">
        <v>0.93</v>
      </c>
      <c r="BA550" s="11">
        <v>1.85</v>
      </c>
      <c r="BB550" s="42">
        <f t="shared" si="1101"/>
        <v>2.7205</v>
      </c>
      <c r="BC550" s="11">
        <v>0.9</v>
      </c>
      <c r="BD550" s="9">
        <v>0.5</v>
      </c>
      <c r="BE550" s="43">
        <f t="shared" si="1102"/>
        <v>13553.2725525</v>
      </c>
      <c r="BN550" s="11">
        <v>38167</v>
      </c>
      <c r="BO550" s="12">
        <v>0.3</v>
      </c>
      <c r="BP550" s="11">
        <v>1</v>
      </c>
      <c r="BQ550" s="11">
        <v>0</v>
      </c>
      <c r="BR550" s="13">
        <f t="shared" si="1103"/>
        <v>11450.1</v>
      </c>
      <c r="BS550" s="11">
        <v>1</v>
      </c>
      <c r="BT550" s="11">
        <v>1</v>
      </c>
      <c r="BU550" s="11">
        <v>2.71</v>
      </c>
      <c r="BV550" s="42">
        <f t="shared" si="1104"/>
        <v>3.71</v>
      </c>
      <c r="BW550" s="11">
        <v>0.9</v>
      </c>
      <c r="BX550" s="9">
        <v>0.5</v>
      </c>
      <c r="BY550" s="43">
        <f t="shared" si="1105"/>
        <v>19115.94195</v>
      </c>
      <c r="CH550" s="11">
        <v>42781</v>
      </c>
      <c r="CI550" s="12">
        <v>0.3</v>
      </c>
      <c r="CJ550" s="11">
        <v>1</v>
      </c>
      <c r="CK550" s="11">
        <v>0</v>
      </c>
      <c r="CL550" s="13">
        <f t="shared" si="1106"/>
        <v>12834.3</v>
      </c>
      <c r="CM550" s="11">
        <v>1</v>
      </c>
      <c r="CN550" s="11">
        <v>0.93</v>
      </c>
      <c r="CO550" s="11">
        <v>1.85</v>
      </c>
      <c r="CP550" s="42">
        <f t="shared" si="1107"/>
        <v>2.7205</v>
      </c>
      <c r="CQ550" s="11">
        <v>0.9</v>
      </c>
      <c r="CR550" s="9">
        <v>0.5</v>
      </c>
      <c r="CS550" s="43">
        <f t="shared" si="1108"/>
        <v>15712.0709175</v>
      </c>
      <c r="DB550" s="11">
        <v>44045</v>
      </c>
      <c r="DC550" s="12">
        <v>0.3</v>
      </c>
      <c r="DD550" s="11">
        <v>1</v>
      </c>
      <c r="DE550" s="11">
        <v>0</v>
      </c>
      <c r="DF550" s="13">
        <f t="shared" si="1109"/>
        <v>13213.5</v>
      </c>
      <c r="DG550" s="11">
        <v>1</v>
      </c>
      <c r="DH550" s="11">
        <v>1</v>
      </c>
      <c r="DI550" s="11">
        <v>2.09</v>
      </c>
      <c r="DJ550" s="42">
        <f t="shared" si="1110"/>
        <v>3.09</v>
      </c>
      <c r="DK550" s="11">
        <v>0.9</v>
      </c>
      <c r="DL550" s="9">
        <v>0.5</v>
      </c>
      <c r="DM550" s="43">
        <f t="shared" si="1111"/>
        <v>18373.37175</v>
      </c>
      <c r="DV550" s="11">
        <v>49923</v>
      </c>
      <c r="DW550" s="12">
        <v>0.355</v>
      </c>
      <c r="DX550" s="11">
        <v>1</v>
      </c>
      <c r="DY550" s="11">
        <v>0</v>
      </c>
      <c r="DZ550" s="13">
        <f t="shared" si="1112"/>
        <v>17722.665</v>
      </c>
      <c r="EA550" s="11">
        <v>1</v>
      </c>
      <c r="EB550" s="11">
        <v>1</v>
      </c>
      <c r="EC550" s="11">
        <v>2.91</v>
      </c>
      <c r="ED550" s="42">
        <f t="shared" si="1113"/>
        <v>3.91</v>
      </c>
      <c r="EE550" s="11">
        <v>0.9</v>
      </c>
      <c r="EF550" s="9">
        <v>0.5</v>
      </c>
      <c r="EG550" s="43">
        <f t="shared" si="1114"/>
        <v>31183.0290675</v>
      </c>
    </row>
    <row r="551" s="1" customFormat="1" customHeight="1" spans="1:139">
      <c r="F551" s="11">
        <v>35434</v>
      </c>
      <c r="G551" s="12">
        <v>0.58</v>
      </c>
      <c r="H551" s="11">
        <v>1</v>
      </c>
      <c r="I551" s="11">
        <v>0</v>
      </c>
      <c r="J551" s="13">
        <f t="shared" si="1094"/>
        <v>20551.72</v>
      </c>
      <c r="K551" s="11">
        <v>1</v>
      </c>
      <c r="L551" s="11">
        <v>0.89</v>
      </c>
      <c r="M551" s="11">
        <v>1.78</v>
      </c>
      <c r="N551" s="42">
        <f t="shared" si="1095"/>
        <v>2.5842</v>
      </c>
      <c r="O551" s="11">
        <v>0.9</v>
      </c>
      <c r="P551" s="9">
        <v>0.5</v>
      </c>
      <c r="Q551" s="43">
        <f t="shared" si="1096"/>
        <v>23899.3896708</v>
      </c>
      <c r="Z551" s="11">
        <v>35728</v>
      </c>
      <c r="AA551" s="12">
        <v>0.58</v>
      </c>
      <c r="AB551" s="11">
        <v>1</v>
      </c>
      <c r="AC551" s="11">
        <v>0</v>
      </c>
      <c r="AD551" s="13">
        <f t="shared" si="1097"/>
        <v>20722.24</v>
      </c>
      <c r="AE551" s="11">
        <v>1</v>
      </c>
      <c r="AF551" s="11">
        <v>1</v>
      </c>
      <c r="AG551" s="11">
        <v>2.09</v>
      </c>
      <c r="AH551" s="42">
        <f t="shared" si="1098"/>
        <v>3.09</v>
      </c>
      <c r="AI551" s="11">
        <v>0.9</v>
      </c>
      <c r="AJ551" s="9">
        <v>0.5</v>
      </c>
      <c r="AK551" s="43">
        <f t="shared" si="1099"/>
        <v>28814.27472</v>
      </c>
      <c r="AT551" s="11">
        <v>36903</v>
      </c>
      <c r="AU551" s="12">
        <v>0.58</v>
      </c>
      <c r="AV551" s="11">
        <v>1</v>
      </c>
      <c r="AW551" s="11">
        <v>0</v>
      </c>
      <c r="AX551" s="13">
        <f t="shared" si="1100"/>
        <v>21403.74</v>
      </c>
      <c r="AY551" s="11">
        <v>1</v>
      </c>
      <c r="AZ551" s="11">
        <v>0.93</v>
      </c>
      <c r="BA551" s="11">
        <v>1.85</v>
      </c>
      <c r="BB551" s="42">
        <f t="shared" si="1101"/>
        <v>2.7205</v>
      </c>
      <c r="BC551" s="11">
        <v>0.9</v>
      </c>
      <c r="BD551" s="9">
        <v>0.5</v>
      </c>
      <c r="BE551" s="43">
        <f t="shared" si="1102"/>
        <v>26202.9936015</v>
      </c>
      <c r="BN551" s="11">
        <v>38167</v>
      </c>
      <c r="BO551" s="12">
        <v>0.58</v>
      </c>
      <c r="BP551" s="11">
        <v>1</v>
      </c>
      <c r="BQ551" s="11">
        <v>0</v>
      </c>
      <c r="BR551" s="13">
        <f t="shared" si="1103"/>
        <v>22136.86</v>
      </c>
      <c r="BS551" s="11">
        <v>1</v>
      </c>
      <c r="BT551" s="11">
        <v>1</v>
      </c>
      <c r="BU551" s="11">
        <v>2.71</v>
      </c>
      <c r="BV551" s="42">
        <f t="shared" si="1104"/>
        <v>3.71</v>
      </c>
      <c r="BW551" s="11">
        <v>0.9</v>
      </c>
      <c r="BX551" s="9">
        <v>0.5</v>
      </c>
      <c r="BY551" s="43">
        <f t="shared" si="1105"/>
        <v>36957.48777</v>
      </c>
      <c r="CH551" s="11">
        <v>42781</v>
      </c>
      <c r="CI551" s="12">
        <v>0.58</v>
      </c>
      <c r="CJ551" s="11">
        <v>1</v>
      </c>
      <c r="CK551" s="11">
        <v>0</v>
      </c>
      <c r="CL551" s="13">
        <f t="shared" si="1106"/>
        <v>24812.98</v>
      </c>
      <c r="CM551" s="11">
        <v>1</v>
      </c>
      <c r="CN551" s="11">
        <v>0.93</v>
      </c>
      <c r="CO551" s="11">
        <v>1.85</v>
      </c>
      <c r="CP551" s="42">
        <f t="shared" si="1107"/>
        <v>2.7205</v>
      </c>
      <c r="CQ551" s="11">
        <v>0.9</v>
      </c>
      <c r="CR551" s="9">
        <v>0.5</v>
      </c>
      <c r="CS551" s="43">
        <f t="shared" si="1108"/>
        <v>30376.6704405</v>
      </c>
      <c r="DB551" s="11">
        <v>44045</v>
      </c>
      <c r="DC551" s="12">
        <v>0.58</v>
      </c>
      <c r="DD551" s="11">
        <v>1</v>
      </c>
      <c r="DE551" s="11">
        <v>0</v>
      </c>
      <c r="DF551" s="13">
        <f t="shared" si="1109"/>
        <v>25546.1</v>
      </c>
      <c r="DG551" s="11">
        <v>1</v>
      </c>
      <c r="DH551" s="11">
        <v>1</v>
      </c>
      <c r="DI551" s="11">
        <v>2.09</v>
      </c>
      <c r="DJ551" s="42">
        <f t="shared" si="1110"/>
        <v>3.09</v>
      </c>
      <c r="DK551" s="11">
        <v>0.9</v>
      </c>
      <c r="DL551" s="9">
        <v>0.5</v>
      </c>
      <c r="DM551" s="43">
        <f t="shared" si="1111"/>
        <v>35521.85205</v>
      </c>
      <c r="DV551" s="11">
        <v>49923</v>
      </c>
      <c r="DW551" s="12">
        <v>0.69</v>
      </c>
      <c r="DX551" s="11">
        <v>1</v>
      </c>
      <c r="DY551" s="11">
        <v>0</v>
      </c>
      <c r="DZ551" s="13">
        <f t="shared" si="1112"/>
        <v>34446.87</v>
      </c>
      <c r="EA551" s="11">
        <v>1</v>
      </c>
      <c r="EB551" s="11">
        <v>1</v>
      </c>
      <c r="EC551" s="11">
        <v>2.91</v>
      </c>
      <c r="ED551" s="42">
        <f t="shared" si="1113"/>
        <v>3.91</v>
      </c>
      <c r="EE551" s="11">
        <v>0.9</v>
      </c>
      <c r="EF551" s="9">
        <v>0.5</v>
      </c>
      <c r="EG551" s="43">
        <f t="shared" si="1114"/>
        <v>60609.267765</v>
      </c>
    </row>
    <row r="552" s="1" customFormat="1" customHeight="1" spans="1:139">
      <c r="F552" s="47" t="s">
        <v>32</v>
      </c>
      <c r="G552" s="48"/>
      <c r="H552" s="48"/>
      <c r="I552" s="48"/>
      <c r="J552" s="48"/>
      <c r="K552" s="48"/>
      <c r="L552" s="48"/>
      <c r="M552" s="46">
        <f>SUM(Q542:Q551)</f>
        <v>91641.79763424</v>
      </c>
      <c r="N552" s="46"/>
      <c r="O552" s="46"/>
      <c r="P552" s="46"/>
      <c r="Q552" s="46"/>
      <c r="R552" s="1"/>
      <c r="S552" s="1"/>
      <c r="T552" s="1"/>
      <c r="U552" s="1"/>
      <c r="V552" s="1"/>
      <c r="W552" s="1"/>
      <c r="X552" s="1"/>
      <c r="Y552" s="1"/>
      <c r="Z552" s="47" t="s">
        <v>32</v>
      </c>
      <c r="AA552" s="48"/>
      <c r="AB552" s="48"/>
      <c r="AC552" s="48"/>
      <c r="AD552" s="48"/>
      <c r="AE552" s="48"/>
      <c r="AF552" s="48"/>
      <c r="AG552" s="46">
        <f>SUM(AK542:AK551)</f>
        <v>110487.839616</v>
      </c>
      <c r="AH552" s="46"/>
      <c r="AI552" s="46"/>
      <c r="AJ552" s="46"/>
      <c r="AK552" s="46"/>
      <c r="AL552" s="1"/>
      <c r="AM552" s="1"/>
      <c r="AN552" s="1"/>
      <c r="AO552" s="1"/>
      <c r="AP552" s="1"/>
      <c r="AQ552" s="1"/>
      <c r="AR552" s="1"/>
      <c r="AS552" s="1"/>
      <c r="AT552" s="47" t="s">
        <v>32</v>
      </c>
      <c r="AU552" s="48"/>
      <c r="AV552" s="48"/>
      <c r="AW552" s="48"/>
      <c r="AX552" s="48"/>
      <c r="AY552" s="48"/>
      <c r="AZ552" s="48"/>
      <c r="BA552" s="46">
        <f>SUM(BE542:BE551)</f>
        <v>100474.9271892</v>
      </c>
      <c r="BB552" s="46"/>
      <c r="BC552" s="46"/>
      <c r="BD552" s="46"/>
      <c r="BE552" s="46"/>
      <c r="BF552" s="1"/>
      <c r="BG552" s="1"/>
      <c r="BH552" s="1"/>
      <c r="BI552" s="1"/>
      <c r="BJ552" s="1"/>
      <c r="BK552" s="1"/>
      <c r="BL552" s="1"/>
      <c r="BM552" s="1"/>
      <c r="BN552" s="47" t="s">
        <v>32</v>
      </c>
      <c r="BO552" s="48"/>
      <c r="BP552" s="48"/>
      <c r="BQ552" s="48"/>
      <c r="BR552" s="48"/>
      <c r="BS552" s="48"/>
      <c r="BT552" s="48"/>
      <c r="BU552" s="46">
        <f>SUM(BY542:BY551)</f>
        <v>141712.849656</v>
      </c>
      <c r="BV552" s="46"/>
      <c r="BW552" s="46"/>
      <c r="BX552" s="46"/>
      <c r="BY552" s="46"/>
      <c r="BZ552" s="1"/>
      <c r="CA552" s="1"/>
      <c r="CB552" s="1"/>
      <c r="CC552" s="1"/>
      <c r="CD552" s="1"/>
      <c r="CE552" s="1"/>
      <c r="CF552" s="1"/>
      <c r="CG552" s="1"/>
      <c r="CH552" s="47" t="s">
        <v>32</v>
      </c>
      <c r="CI552" s="48"/>
      <c r="CJ552" s="48"/>
      <c r="CK552" s="48"/>
      <c r="CL552" s="48"/>
      <c r="CM552" s="48"/>
      <c r="CN552" s="48"/>
      <c r="CO552" s="46">
        <f>SUM(CS542:CS551)</f>
        <v>116478.8190684</v>
      </c>
      <c r="CP552" s="46"/>
      <c r="CQ552" s="46"/>
      <c r="CR552" s="46"/>
      <c r="CS552" s="46"/>
      <c r="CT552" s="1"/>
      <c r="CU552" s="1"/>
      <c r="CV552" s="1"/>
      <c r="CW552" s="1"/>
      <c r="CX552" s="1"/>
      <c r="CY552" s="1"/>
      <c r="CZ552" s="1"/>
      <c r="DA552" s="1"/>
      <c r="DB552" s="47" t="s">
        <v>32</v>
      </c>
      <c r="DC552" s="48"/>
      <c r="DD552" s="48"/>
      <c r="DE552" s="48"/>
      <c r="DF552" s="48"/>
      <c r="DG552" s="48"/>
      <c r="DH552" s="48"/>
      <c r="DI552" s="46">
        <f>SUM(DM542:DM551)</f>
        <v>136207.92924</v>
      </c>
      <c r="DJ552" s="46"/>
      <c r="DK552" s="46"/>
      <c r="DL552" s="46"/>
      <c r="DM552" s="46"/>
      <c r="DN552" s="1"/>
      <c r="DO552" s="1"/>
      <c r="DP552" s="1"/>
      <c r="DQ552" s="1"/>
      <c r="DR552" s="1"/>
      <c r="DS552" s="1"/>
      <c r="DT552" s="1"/>
      <c r="DU552" s="1"/>
      <c r="DV552" s="47" t="s">
        <v>32</v>
      </c>
      <c r="DW552" s="48"/>
      <c r="DX552" s="48"/>
      <c r="DY552" s="48"/>
      <c r="DZ552" s="48"/>
      <c r="EA552" s="48"/>
      <c r="EB552" s="48"/>
      <c r="EC552" s="46">
        <f>SUM(EG542:EG551)</f>
        <v>231632.8102845</v>
      </c>
      <c r="ED552" s="46"/>
      <c r="EE552" s="46"/>
      <c r="EF552" s="46"/>
      <c r="EG552" s="46"/>
    </row>
    <row r="553" s="1" customFormat="1" customHeight="1" spans="1:139">
      <c r="F553" s="48"/>
      <c r="G553" s="48"/>
      <c r="H553" s="48"/>
      <c r="I553" s="48"/>
      <c r="J553" s="48"/>
      <c r="K553" s="48"/>
      <c r="L553" s="48"/>
      <c r="M553" s="46"/>
      <c r="N553" s="46"/>
      <c r="O553" s="46"/>
      <c r="P553" s="46"/>
      <c r="Q553" s="46"/>
      <c r="R553" s="1"/>
      <c r="S553" s="1"/>
      <c r="T553" s="1"/>
      <c r="U553" s="1"/>
      <c r="V553" s="1"/>
      <c r="W553" s="1"/>
      <c r="X553" s="1"/>
      <c r="Y553" s="1"/>
      <c r="Z553" s="48"/>
      <c r="AA553" s="48"/>
      <c r="AB553" s="48"/>
      <c r="AC553" s="48"/>
      <c r="AD553" s="48"/>
      <c r="AE553" s="48"/>
      <c r="AF553" s="48"/>
      <c r="AG553" s="46"/>
      <c r="AH553" s="46"/>
      <c r="AI553" s="46"/>
      <c r="AJ553" s="46"/>
      <c r="AK553" s="46"/>
      <c r="AL553" s="1"/>
      <c r="AM553" s="1"/>
      <c r="AN553" s="1"/>
      <c r="AO553" s="1"/>
      <c r="AP553" s="1"/>
      <c r="AQ553" s="1"/>
      <c r="AR553" s="1"/>
      <c r="AS553" s="1"/>
      <c r="AT553" s="48"/>
      <c r="AU553" s="48"/>
      <c r="AV553" s="48"/>
      <c r="AW553" s="48"/>
      <c r="AX553" s="48"/>
      <c r="AY553" s="48"/>
      <c r="AZ553" s="48"/>
      <c r="BA553" s="46"/>
      <c r="BB553" s="46"/>
      <c r="BC553" s="46"/>
      <c r="BD553" s="46"/>
      <c r="BE553" s="46"/>
      <c r="BF553" s="1"/>
      <c r="BG553" s="1"/>
      <c r="BH553" s="1"/>
      <c r="BI553" s="1"/>
      <c r="BJ553" s="1"/>
      <c r="BK553" s="1"/>
      <c r="BL553" s="1"/>
      <c r="BM553" s="1"/>
      <c r="BN553" s="48"/>
      <c r="BO553" s="48"/>
      <c r="BP553" s="48"/>
      <c r="BQ553" s="48"/>
      <c r="BR553" s="48"/>
      <c r="BS553" s="48"/>
      <c r="BT553" s="48"/>
      <c r="BU553" s="46"/>
      <c r="BV553" s="46"/>
      <c r="BW553" s="46"/>
      <c r="BX553" s="46"/>
      <c r="BY553" s="46"/>
      <c r="BZ553" s="1"/>
      <c r="CA553" s="1"/>
      <c r="CB553" s="1"/>
      <c r="CC553" s="1"/>
      <c r="CD553" s="1"/>
      <c r="CE553" s="1"/>
      <c r="CF553" s="1"/>
      <c r="CG553" s="1"/>
      <c r="CH553" s="48"/>
      <c r="CI553" s="48"/>
      <c r="CJ553" s="48"/>
      <c r="CK553" s="48"/>
      <c r="CL553" s="48"/>
      <c r="CM553" s="48"/>
      <c r="CN553" s="48"/>
      <c r="CO553" s="46"/>
      <c r="CP553" s="46"/>
      <c r="CQ553" s="46"/>
      <c r="CR553" s="46"/>
      <c r="CS553" s="46"/>
      <c r="CT553" s="1"/>
      <c r="CU553" s="1"/>
      <c r="CV553" s="1"/>
      <c r="CW553" s="1"/>
      <c r="CX553" s="1"/>
      <c r="CY553" s="1"/>
      <c r="CZ553" s="1"/>
      <c r="DA553" s="1"/>
      <c r="DB553" s="48"/>
      <c r="DC553" s="48"/>
      <c r="DD553" s="48"/>
      <c r="DE553" s="48"/>
      <c r="DF553" s="48"/>
      <c r="DG553" s="48"/>
      <c r="DH553" s="48"/>
      <c r="DI553" s="46"/>
      <c r="DJ553" s="46"/>
      <c r="DK553" s="46"/>
      <c r="DL553" s="46"/>
      <c r="DM553" s="46"/>
      <c r="DN553" s="1"/>
      <c r="DO553" s="1"/>
      <c r="DP553" s="1"/>
      <c r="DQ553" s="1"/>
      <c r="DR553" s="1"/>
      <c r="DS553" s="1"/>
      <c r="DT553" s="1"/>
      <c r="DU553" s="1"/>
      <c r="DV553" s="48"/>
      <c r="DW553" s="48"/>
      <c r="DX553" s="48"/>
      <c r="DY553" s="48"/>
      <c r="DZ553" s="48"/>
      <c r="EA553" s="48"/>
      <c r="EB553" s="48"/>
      <c r="EC553" s="46"/>
      <c r="ED553" s="46"/>
      <c r="EE553" s="46"/>
      <c r="EF553" s="46"/>
      <c r="EG553" s="46"/>
    </row>
    <row r="554" s="1" customFormat="1" customHeight="1" spans="1:139">
      <c r="F554" s="48"/>
      <c r="G554" s="48"/>
      <c r="H554" s="48"/>
      <c r="I554" s="48"/>
      <c r="J554" s="48"/>
      <c r="K554" s="48"/>
      <c r="L554" s="48"/>
      <c r="M554" s="46"/>
      <c r="N554" s="46"/>
      <c r="O554" s="46"/>
      <c r="P554" s="46"/>
      <c r="Q554" s="46"/>
      <c r="R554" s="1"/>
      <c r="S554" s="1"/>
      <c r="T554" s="1"/>
      <c r="U554" s="1"/>
      <c r="V554" s="1"/>
      <c r="W554" s="1"/>
      <c r="X554" s="1"/>
      <c r="Y554" s="1"/>
      <c r="Z554" s="48"/>
      <c r="AA554" s="48"/>
      <c r="AB554" s="48"/>
      <c r="AC554" s="48"/>
      <c r="AD554" s="48"/>
      <c r="AE554" s="48"/>
      <c r="AF554" s="48"/>
      <c r="AG554" s="46"/>
      <c r="AH554" s="46"/>
      <c r="AI554" s="46"/>
      <c r="AJ554" s="46"/>
      <c r="AK554" s="46"/>
      <c r="AL554" s="1"/>
      <c r="AM554" s="1"/>
      <c r="AN554" s="1"/>
      <c r="AO554" s="1"/>
      <c r="AP554" s="1"/>
      <c r="AQ554" s="1"/>
      <c r="AR554" s="1"/>
      <c r="AS554" s="1"/>
      <c r="AT554" s="48"/>
      <c r="AU554" s="48"/>
      <c r="AV554" s="48"/>
      <c r="AW554" s="48"/>
      <c r="AX554" s="48"/>
      <c r="AY554" s="48"/>
      <c r="AZ554" s="48"/>
      <c r="BA554" s="46"/>
      <c r="BB554" s="46"/>
      <c r="BC554" s="46"/>
      <c r="BD554" s="46"/>
      <c r="BE554" s="46"/>
      <c r="BF554" s="1"/>
      <c r="BG554" s="1"/>
      <c r="BH554" s="1"/>
      <c r="BI554" s="1"/>
      <c r="BJ554" s="1"/>
      <c r="BK554" s="1"/>
      <c r="BL554" s="1"/>
      <c r="BM554" s="1"/>
      <c r="BN554" s="48"/>
      <c r="BO554" s="48"/>
      <c r="BP554" s="48"/>
      <c r="BQ554" s="48"/>
      <c r="BR554" s="48"/>
      <c r="BS554" s="48"/>
      <c r="BT554" s="48"/>
      <c r="BU554" s="46"/>
      <c r="BV554" s="46"/>
      <c r="BW554" s="46"/>
      <c r="BX554" s="46"/>
      <c r="BY554" s="46"/>
      <c r="BZ554" s="1"/>
      <c r="CA554" s="1"/>
      <c r="CB554" s="1"/>
      <c r="CC554" s="1"/>
      <c r="CD554" s="1"/>
      <c r="CE554" s="1"/>
      <c r="CF554" s="1"/>
      <c r="CG554" s="1"/>
      <c r="CH554" s="48"/>
      <c r="CI554" s="48"/>
      <c r="CJ554" s="48"/>
      <c r="CK554" s="48"/>
      <c r="CL554" s="48"/>
      <c r="CM554" s="48"/>
      <c r="CN554" s="48"/>
      <c r="CO554" s="46"/>
      <c r="CP554" s="46"/>
      <c r="CQ554" s="46"/>
      <c r="CR554" s="46"/>
      <c r="CS554" s="46"/>
      <c r="CT554" s="1"/>
      <c r="CU554" s="1"/>
      <c r="CV554" s="1"/>
      <c r="CW554" s="1"/>
      <c r="CX554" s="1"/>
      <c r="CY554" s="1"/>
      <c r="CZ554" s="1"/>
      <c r="DA554" s="1"/>
      <c r="DB554" s="48"/>
      <c r="DC554" s="48"/>
      <c r="DD554" s="48"/>
      <c r="DE554" s="48"/>
      <c r="DF554" s="48"/>
      <c r="DG554" s="48"/>
      <c r="DH554" s="48"/>
      <c r="DI554" s="46"/>
      <c r="DJ554" s="46"/>
      <c r="DK554" s="46"/>
      <c r="DL554" s="46"/>
      <c r="DM554" s="46"/>
      <c r="DN554" s="1"/>
      <c r="DO554" s="1"/>
      <c r="DP554" s="1"/>
      <c r="DQ554" s="1"/>
      <c r="DR554" s="1"/>
      <c r="DS554" s="1"/>
      <c r="DT554" s="1"/>
      <c r="DU554" s="1"/>
      <c r="DV554" s="48"/>
      <c r="DW554" s="48"/>
      <c r="DX554" s="48"/>
      <c r="DY554" s="48"/>
      <c r="DZ554" s="48"/>
      <c r="EA554" s="48"/>
      <c r="EB554" s="48"/>
      <c r="EC554" s="46"/>
      <c r="ED554" s="46"/>
      <c r="EE554" s="46"/>
      <c r="EF554" s="46"/>
      <c r="EG554" s="46"/>
    </row>
    <row r="556" s="1" customFormat="1" customHeight="1" spans="1:139">
      <c r="A556" s="2" t="s">
        <v>149</v>
      </c>
      <c r="B556" s="2"/>
      <c r="C556" s="2"/>
      <c r="D556" s="2"/>
      <c r="E556" s="2"/>
      <c r="F556" s="3" t="s">
        <v>1</v>
      </c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1"/>
      <c r="U556" s="2" t="s">
        <v>150</v>
      </c>
      <c r="V556" s="2"/>
      <c r="W556" s="2"/>
      <c r="X556" s="2"/>
      <c r="Y556" s="2"/>
      <c r="Z556" s="3" t="s">
        <v>1</v>
      </c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1"/>
      <c r="AO556" s="2" t="s">
        <v>151</v>
      </c>
      <c r="AP556" s="2"/>
      <c r="AQ556" s="2"/>
      <c r="AR556" s="2"/>
      <c r="AS556" s="2"/>
      <c r="AT556" s="3" t="s">
        <v>1</v>
      </c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1"/>
      <c r="BI556" s="2" t="s">
        <v>152</v>
      </c>
      <c r="BJ556" s="2"/>
      <c r="BK556" s="2"/>
      <c r="BL556" s="2"/>
      <c r="BM556" s="2"/>
      <c r="BN556" s="3" t="s">
        <v>1</v>
      </c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1"/>
      <c r="CC556" s="2" t="s">
        <v>153</v>
      </c>
      <c r="CD556" s="2"/>
      <c r="CE556" s="2"/>
      <c r="CF556" s="2"/>
      <c r="CG556" s="2"/>
      <c r="CH556" s="3" t="s">
        <v>1</v>
      </c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1"/>
      <c r="CW556" s="2" t="s">
        <v>154</v>
      </c>
      <c r="CX556" s="2"/>
      <c r="CY556" s="2"/>
      <c r="CZ556" s="2"/>
      <c r="DA556" s="2"/>
      <c r="DB556" s="3" t="s">
        <v>1</v>
      </c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1"/>
      <c r="DQ556" s="2" t="s">
        <v>155</v>
      </c>
      <c r="DR556" s="2"/>
      <c r="DS556" s="2"/>
      <c r="DT556" s="2"/>
      <c r="DU556" s="2"/>
      <c r="DV556" s="3" t="s">
        <v>1</v>
      </c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</row>
    <row r="557" s="1" customFormat="1" customHeight="1" spans="1:139">
      <c r="A557" s="2"/>
      <c r="B557" s="2"/>
      <c r="C557" s="2"/>
      <c r="D557" s="2"/>
      <c r="E557" s="2"/>
      <c r="F557" s="4" t="s">
        <v>8</v>
      </c>
      <c r="G557" s="5"/>
      <c r="H557" s="5"/>
      <c r="I557" s="6"/>
      <c r="J557" s="7" t="s">
        <v>9</v>
      </c>
      <c r="K557" s="7"/>
      <c r="L557" s="7"/>
      <c r="M557" s="7"/>
      <c r="N557" s="8" t="s">
        <v>10</v>
      </c>
      <c r="O557" s="8"/>
      <c r="P557" s="8"/>
      <c r="Q557" s="9" t="s">
        <v>11</v>
      </c>
      <c r="R557" s="10" t="s">
        <v>12</v>
      </c>
      <c r="S557" s="10" t="s">
        <v>13</v>
      </c>
      <c r="U557" s="2"/>
      <c r="V557" s="2"/>
      <c r="W557" s="2"/>
      <c r="X557" s="2"/>
      <c r="Y557" s="2"/>
      <c r="Z557" s="4" t="s">
        <v>8</v>
      </c>
      <c r="AA557" s="5"/>
      <c r="AB557" s="5"/>
      <c r="AC557" s="6"/>
      <c r="AD557" s="7" t="s">
        <v>9</v>
      </c>
      <c r="AE557" s="7"/>
      <c r="AF557" s="7"/>
      <c r="AG557" s="7"/>
      <c r="AH557" s="8" t="s">
        <v>10</v>
      </c>
      <c r="AI557" s="8"/>
      <c r="AJ557" s="8"/>
      <c r="AK557" s="9" t="s">
        <v>11</v>
      </c>
      <c r="AL557" s="10" t="s">
        <v>12</v>
      </c>
      <c r="AM557" s="10" t="s">
        <v>13</v>
      </c>
      <c r="AO557" s="2"/>
      <c r="AP557" s="2"/>
      <c r="AQ557" s="2"/>
      <c r="AR557" s="2"/>
      <c r="AS557" s="2"/>
      <c r="AT557" s="4" t="s">
        <v>8</v>
      </c>
      <c r="AU557" s="5"/>
      <c r="AV557" s="5"/>
      <c r="AW557" s="6"/>
      <c r="AX557" s="7" t="s">
        <v>9</v>
      </c>
      <c r="AY557" s="7"/>
      <c r="AZ557" s="7"/>
      <c r="BA557" s="7"/>
      <c r="BB557" s="8" t="s">
        <v>10</v>
      </c>
      <c r="BC557" s="8"/>
      <c r="BD557" s="8"/>
      <c r="BE557" s="9" t="s">
        <v>11</v>
      </c>
      <c r="BF557" s="10" t="s">
        <v>12</v>
      </c>
      <c r="BG557" s="10" t="s">
        <v>13</v>
      </c>
      <c r="BI557" s="2"/>
      <c r="BJ557" s="2"/>
      <c r="BK557" s="2"/>
      <c r="BL557" s="2"/>
      <c r="BM557" s="2"/>
      <c r="BN557" s="4" t="s">
        <v>8</v>
      </c>
      <c r="BO557" s="5"/>
      <c r="BP557" s="5"/>
      <c r="BQ557" s="6"/>
      <c r="BR557" s="7" t="s">
        <v>9</v>
      </c>
      <c r="BS557" s="7"/>
      <c r="BT557" s="7"/>
      <c r="BU557" s="7"/>
      <c r="BV557" s="8" t="s">
        <v>10</v>
      </c>
      <c r="BW557" s="8"/>
      <c r="BX557" s="8"/>
      <c r="BY557" s="9" t="s">
        <v>11</v>
      </c>
      <c r="BZ557" s="10" t="s">
        <v>12</v>
      </c>
      <c r="CA557" s="10" t="s">
        <v>13</v>
      </c>
      <c r="CC557" s="2"/>
      <c r="CD557" s="2"/>
      <c r="CE557" s="2"/>
      <c r="CF557" s="2"/>
      <c r="CG557" s="2"/>
      <c r="CH557" s="4" t="s">
        <v>8</v>
      </c>
      <c r="CI557" s="5"/>
      <c r="CJ557" s="5"/>
      <c r="CK557" s="6"/>
      <c r="CL557" s="7" t="s">
        <v>9</v>
      </c>
      <c r="CM557" s="7"/>
      <c r="CN557" s="7"/>
      <c r="CO557" s="7"/>
      <c r="CP557" s="8" t="s">
        <v>10</v>
      </c>
      <c r="CQ557" s="8"/>
      <c r="CR557" s="8"/>
      <c r="CS557" s="9" t="s">
        <v>11</v>
      </c>
      <c r="CT557" s="10" t="s">
        <v>12</v>
      </c>
      <c r="CU557" s="10" t="s">
        <v>13</v>
      </c>
      <c r="CW557" s="2"/>
      <c r="CX557" s="2"/>
      <c r="CY557" s="2"/>
      <c r="CZ557" s="2"/>
      <c r="DA557" s="2"/>
      <c r="DB557" s="4" t="s">
        <v>8</v>
      </c>
      <c r="DC557" s="5"/>
      <c r="DD557" s="5"/>
      <c r="DE557" s="6"/>
      <c r="DF557" s="7" t="s">
        <v>9</v>
      </c>
      <c r="DG557" s="7"/>
      <c r="DH557" s="7"/>
      <c r="DI557" s="7"/>
      <c r="DJ557" s="8" t="s">
        <v>10</v>
      </c>
      <c r="DK557" s="8"/>
      <c r="DL557" s="8"/>
      <c r="DM557" s="9" t="s">
        <v>11</v>
      </c>
      <c r="DN557" s="10" t="s">
        <v>12</v>
      </c>
      <c r="DO557" s="10" t="s">
        <v>13</v>
      </c>
      <c r="DQ557" s="2"/>
      <c r="DR557" s="2"/>
      <c r="DS557" s="2"/>
      <c r="DT557" s="2"/>
      <c r="DU557" s="2"/>
      <c r="DV557" s="4" t="s">
        <v>8</v>
      </c>
      <c r="DW557" s="5"/>
      <c r="DX557" s="5"/>
      <c r="DY557" s="6"/>
      <c r="DZ557" s="7" t="s">
        <v>9</v>
      </c>
      <c r="EA557" s="7"/>
      <c r="EB557" s="7"/>
      <c r="EC557" s="7"/>
      <c r="ED557" s="8" t="s">
        <v>10</v>
      </c>
      <c r="EE557" s="8"/>
      <c r="EF557" s="8"/>
      <c r="EG557" s="9" t="s">
        <v>11</v>
      </c>
      <c r="EH557" s="10" t="s">
        <v>12</v>
      </c>
      <c r="EI557" s="10" t="s">
        <v>13</v>
      </c>
    </row>
    <row r="558" s="1" customFormat="1" customHeight="1" spans="1:139">
      <c r="A558" s="1" t="s">
        <v>14</v>
      </c>
      <c r="B558" s="1" t="s">
        <v>15</v>
      </c>
      <c r="C558" s="1" t="s">
        <v>16</v>
      </c>
      <c r="D558" s="1" t="s">
        <v>17</v>
      </c>
      <c r="E558" s="1" t="s">
        <v>18</v>
      </c>
      <c r="F558" s="11" t="s">
        <v>19</v>
      </c>
      <c r="G558" s="11" t="s">
        <v>20</v>
      </c>
      <c r="H558" s="12" t="s">
        <v>21</v>
      </c>
      <c r="I558" s="13" t="s">
        <v>8</v>
      </c>
      <c r="J558" s="11" t="s">
        <v>22</v>
      </c>
      <c r="K558" s="11" t="s">
        <v>23</v>
      </c>
      <c r="L558" s="11" t="s">
        <v>24</v>
      </c>
      <c r="M558" s="7" t="s">
        <v>25</v>
      </c>
      <c r="N558" s="11" t="s">
        <v>26</v>
      </c>
      <c r="O558" s="11" t="s">
        <v>27</v>
      </c>
      <c r="P558" s="8" t="s">
        <v>28</v>
      </c>
      <c r="Q558" s="9" t="s">
        <v>29</v>
      </c>
      <c r="R558" s="14"/>
      <c r="S558" s="14"/>
      <c r="T558" s="1"/>
      <c r="U558" s="1" t="s">
        <v>14</v>
      </c>
      <c r="V558" s="1" t="s">
        <v>15</v>
      </c>
      <c r="W558" s="1" t="s">
        <v>16</v>
      </c>
      <c r="X558" s="1" t="s">
        <v>17</v>
      </c>
      <c r="Y558" s="1" t="s">
        <v>18</v>
      </c>
      <c r="Z558" s="11" t="s">
        <v>19</v>
      </c>
      <c r="AA558" s="11" t="s">
        <v>20</v>
      </c>
      <c r="AB558" s="12" t="s">
        <v>21</v>
      </c>
      <c r="AC558" s="13" t="s">
        <v>8</v>
      </c>
      <c r="AD558" s="11" t="s">
        <v>22</v>
      </c>
      <c r="AE558" s="11" t="s">
        <v>23</v>
      </c>
      <c r="AF558" s="11" t="s">
        <v>24</v>
      </c>
      <c r="AG558" s="7" t="s">
        <v>25</v>
      </c>
      <c r="AH558" s="11" t="s">
        <v>26</v>
      </c>
      <c r="AI558" s="11" t="s">
        <v>27</v>
      </c>
      <c r="AJ558" s="8" t="s">
        <v>28</v>
      </c>
      <c r="AK558" s="9" t="s">
        <v>29</v>
      </c>
      <c r="AL558" s="14"/>
      <c r="AM558" s="14"/>
      <c r="AN558" s="1"/>
      <c r="AO558" s="1" t="s">
        <v>14</v>
      </c>
      <c r="AP558" s="1" t="s">
        <v>15</v>
      </c>
      <c r="AQ558" s="1" t="s">
        <v>16</v>
      </c>
      <c r="AR558" s="1" t="s">
        <v>17</v>
      </c>
      <c r="AS558" s="1" t="s">
        <v>18</v>
      </c>
      <c r="AT558" s="11" t="s">
        <v>19</v>
      </c>
      <c r="AU558" s="11" t="s">
        <v>20</v>
      </c>
      <c r="AV558" s="12" t="s">
        <v>21</v>
      </c>
      <c r="AW558" s="13" t="s">
        <v>8</v>
      </c>
      <c r="AX558" s="11" t="s">
        <v>22</v>
      </c>
      <c r="AY558" s="11" t="s">
        <v>23</v>
      </c>
      <c r="AZ558" s="11" t="s">
        <v>24</v>
      </c>
      <c r="BA558" s="7" t="s">
        <v>25</v>
      </c>
      <c r="BB558" s="11" t="s">
        <v>26</v>
      </c>
      <c r="BC558" s="11" t="s">
        <v>27</v>
      </c>
      <c r="BD558" s="8" t="s">
        <v>28</v>
      </c>
      <c r="BE558" s="9" t="s">
        <v>29</v>
      </c>
      <c r="BF558" s="14"/>
      <c r="BG558" s="14"/>
      <c r="BH558" s="1"/>
      <c r="BI558" s="1" t="s">
        <v>14</v>
      </c>
      <c r="BJ558" s="1" t="s">
        <v>15</v>
      </c>
      <c r="BK558" s="1" t="s">
        <v>16</v>
      </c>
      <c r="BL558" s="1" t="s">
        <v>17</v>
      </c>
      <c r="BM558" s="1" t="s">
        <v>18</v>
      </c>
      <c r="BN558" s="11" t="s">
        <v>19</v>
      </c>
      <c r="BO558" s="11" t="s">
        <v>20</v>
      </c>
      <c r="BP558" s="12" t="s">
        <v>21</v>
      </c>
      <c r="BQ558" s="13" t="s">
        <v>8</v>
      </c>
      <c r="BR558" s="11" t="s">
        <v>22</v>
      </c>
      <c r="BS558" s="11" t="s">
        <v>23</v>
      </c>
      <c r="BT558" s="11" t="s">
        <v>24</v>
      </c>
      <c r="BU558" s="7" t="s">
        <v>25</v>
      </c>
      <c r="BV558" s="11" t="s">
        <v>26</v>
      </c>
      <c r="BW558" s="11" t="s">
        <v>27</v>
      </c>
      <c r="BX558" s="8" t="s">
        <v>28</v>
      </c>
      <c r="BY558" s="9" t="s">
        <v>29</v>
      </c>
      <c r="BZ558" s="14"/>
      <c r="CA558" s="14"/>
      <c r="CB558" s="1"/>
      <c r="CC558" s="1" t="s">
        <v>14</v>
      </c>
      <c r="CD558" s="1" t="s">
        <v>15</v>
      </c>
      <c r="CE558" s="1" t="s">
        <v>16</v>
      </c>
      <c r="CF558" s="1" t="s">
        <v>17</v>
      </c>
      <c r="CG558" s="1" t="s">
        <v>18</v>
      </c>
      <c r="CH558" s="11" t="s">
        <v>19</v>
      </c>
      <c r="CI558" s="11" t="s">
        <v>20</v>
      </c>
      <c r="CJ558" s="12" t="s">
        <v>21</v>
      </c>
      <c r="CK558" s="13" t="s">
        <v>8</v>
      </c>
      <c r="CL558" s="11" t="s">
        <v>22</v>
      </c>
      <c r="CM558" s="11" t="s">
        <v>23</v>
      </c>
      <c r="CN558" s="11" t="s">
        <v>24</v>
      </c>
      <c r="CO558" s="7" t="s">
        <v>25</v>
      </c>
      <c r="CP558" s="11" t="s">
        <v>26</v>
      </c>
      <c r="CQ558" s="11" t="s">
        <v>27</v>
      </c>
      <c r="CR558" s="8" t="s">
        <v>28</v>
      </c>
      <c r="CS558" s="9" t="s">
        <v>29</v>
      </c>
      <c r="CT558" s="14"/>
      <c r="CU558" s="14"/>
      <c r="CV558" s="1"/>
      <c r="CW558" s="1" t="s">
        <v>14</v>
      </c>
      <c r="CX558" s="1" t="s">
        <v>15</v>
      </c>
      <c r="CY558" s="1" t="s">
        <v>16</v>
      </c>
      <c r="CZ558" s="1" t="s">
        <v>17</v>
      </c>
      <c r="DA558" s="1" t="s">
        <v>18</v>
      </c>
      <c r="DB558" s="11" t="s">
        <v>19</v>
      </c>
      <c r="DC558" s="11" t="s">
        <v>20</v>
      </c>
      <c r="DD558" s="12" t="s">
        <v>21</v>
      </c>
      <c r="DE558" s="13" t="s">
        <v>8</v>
      </c>
      <c r="DF558" s="11" t="s">
        <v>22</v>
      </c>
      <c r="DG558" s="11" t="s">
        <v>23</v>
      </c>
      <c r="DH558" s="11" t="s">
        <v>24</v>
      </c>
      <c r="DI558" s="7" t="s">
        <v>25</v>
      </c>
      <c r="DJ558" s="11" t="s">
        <v>26</v>
      </c>
      <c r="DK558" s="11" t="s">
        <v>27</v>
      </c>
      <c r="DL558" s="8" t="s">
        <v>28</v>
      </c>
      <c r="DM558" s="9" t="s">
        <v>29</v>
      </c>
      <c r="DN558" s="14"/>
      <c r="DO558" s="14"/>
      <c r="DP558" s="1"/>
      <c r="DQ558" s="1" t="s">
        <v>14</v>
      </c>
      <c r="DR558" s="1" t="s">
        <v>15</v>
      </c>
      <c r="DS558" s="1" t="s">
        <v>16</v>
      </c>
      <c r="DT558" s="1" t="s">
        <v>17</v>
      </c>
      <c r="DU558" s="1" t="s">
        <v>18</v>
      </c>
      <c r="DV558" s="11" t="s">
        <v>19</v>
      </c>
      <c r="DW558" s="11" t="s">
        <v>20</v>
      </c>
      <c r="DX558" s="12" t="s">
        <v>21</v>
      </c>
      <c r="DY558" s="13" t="s">
        <v>8</v>
      </c>
      <c r="DZ558" s="11" t="s">
        <v>22</v>
      </c>
      <c r="EA558" s="11" t="s">
        <v>23</v>
      </c>
      <c r="EB558" s="11" t="s">
        <v>24</v>
      </c>
      <c r="EC558" s="7" t="s">
        <v>25</v>
      </c>
      <c r="ED558" s="11" t="s">
        <v>26</v>
      </c>
      <c r="EE558" s="11" t="s">
        <v>27</v>
      </c>
      <c r="EF558" s="8" t="s">
        <v>28</v>
      </c>
      <c r="EG558" s="9" t="s">
        <v>29</v>
      </c>
      <c r="EH558" s="14"/>
      <c r="EI558" s="14"/>
    </row>
    <row r="559" s="1" customFormat="1" customHeight="1" spans="1:139">
      <c r="A559" s="15">
        <f>M568</f>
        <v>2153309.63644123</v>
      </c>
      <c r="B559" s="15">
        <f>T577+T586</f>
        <v>944160.16362308</v>
      </c>
      <c r="C559" s="15">
        <f>M600</f>
        <v>762941.581096747</v>
      </c>
      <c r="D559" s="15">
        <f>M610</f>
        <v>495454.272080467</v>
      </c>
      <c r="E559" s="15">
        <v>18</v>
      </c>
      <c r="F559" s="11">
        <v>2704</v>
      </c>
      <c r="G559" s="11">
        <v>1.286</v>
      </c>
      <c r="H559" s="12">
        <v>1.35</v>
      </c>
      <c r="I559" s="13">
        <f t="shared" ref="I559:I567" si="1115">F559*G559*H559</f>
        <v>4694.4144</v>
      </c>
      <c r="J559" s="11">
        <v>3</v>
      </c>
      <c r="K559" s="11">
        <v>680</v>
      </c>
      <c r="L559" s="11">
        <v>1.79</v>
      </c>
      <c r="M559" s="16">
        <f t="shared" ref="M559:M567" si="1116">1+6*K559/(K559+2000)+L559</f>
        <v>4.31238805970149</v>
      </c>
      <c r="N559" s="11">
        <v>1</v>
      </c>
      <c r="O559" s="11">
        <v>2.38</v>
      </c>
      <c r="P559" s="8">
        <f t="shared" ref="P559:P567" si="1117">1+N559*O559</f>
        <v>3.38</v>
      </c>
      <c r="Q559" s="9">
        <v>1.275</v>
      </c>
      <c r="R559" s="17">
        <v>1</v>
      </c>
      <c r="S559" s="18">
        <f t="shared" ref="S559:S567" si="1118">I559*J559*Q559*P559*M559*R559</f>
        <v>261726.320108741</v>
      </c>
      <c r="U559" s="15">
        <f>AG568</f>
        <v>2153309.63644123</v>
      </c>
      <c r="V559" s="15">
        <f>AN577+AN586</f>
        <v>1126427.758629</v>
      </c>
      <c r="W559" s="15">
        <f>AG600</f>
        <v>762941.581096747</v>
      </c>
      <c r="X559" s="15">
        <f>AG610</f>
        <v>703315.347168357</v>
      </c>
      <c r="Y559" s="15">
        <v>18</v>
      </c>
      <c r="Z559" s="11">
        <v>2704</v>
      </c>
      <c r="AA559" s="11">
        <v>1.286</v>
      </c>
      <c r="AB559" s="12">
        <v>1.35</v>
      </c>
      <c r="AC559" s="13">
        <f t="shared" ref="AC559:AC567" si="1119">Z559*AA559*AB559</f>
        <v>4694.4144</v>
      </c>
      <c r="AD559" s="11">
        <v>3</v>
      </c>
      <c r="AE559" s="11">
        <v>680</v>
      </c>
      <c r="AF559" s="11">
        <v>1.79</v>
      </c>
      <c r="AG559" s="16">
        <f t="shared" ref="AG559:AG567" si="1120">1+6*AE559/(AE559+2000)+AF559</f>
        <v>4.31238805970149</v>
      </c>
      <c r="AH559" s="11">
        <v>1</v>
      </c>
      <c r="AI559" s="11">
        <v>2.38</v>
      </c>
      <c r="AJ559" s="8">
        <f t="shared" ref="AJ559:AJ567" si="1121">1+AH559*AI559</f>
        <v>3.38</v>
      </c>
      <c r="AK559" s="9">
        <v>1.275</v>
      </c>
      <c r="AL559" s="17">
        <v>1</v>
      </c>
      <c r="AM559" s="18">
        <f t="shared" ref="AM559:AM567" si="1122">AC559*AD559*AK559*AJ559*AG559*AL559</f>
        <v>261726.320108741</v>
      </c>
      <c r="AO559" s="15">
        <f>BA568</f>
        <v>2185609.28098785</v>
      </c>
      <c r="AP559" s="15">
        <f>BH577+BH586</f>
        <v>978703.502741827</v>
      </c>
      <c r="AQ559" s="15">
        <f>BA600</f>
        <v>774385.704813199</v>
      </c>
      <c r="AR559" s="15">
        <f>BA610</f>
        <v>752392.83647599</v>
      </c>
      <c r="AS559" s="15">
        <v>18</v>
      </c>
      <c r="AT559" s="11">
        <v>2704</v>
      </c>
      <c r="AU559" s="11">
        <v>1.286</v>
      </c>
      <c r="AV559" s="12">
        <v>1.35</v>
      </c>
      <c r="AW559" s="13">
        <f t="shared" ref="AW559:AW567" si="1123">AT559*AU559*AV559</f>
        <v>4694.4144</v>
      </c>
      <c r="AX559" s="11">
        <v>3</v>
      </c>
      <c r="AY559" s="11">
        <v>680</v>
      </c>
      <c r="AZ559" s="11">
        <v>1.79</v>
      </c>
      <c r="BA559" s="16">
        <f t="shared" ref="BA559:BA567" si="1124">1+6*AY559/(AY559+2000)+AZ559</f>
        <v>4.31238805970149</v>
      </c>
      <c r="BB559" s="11">
        <v>1</v>
      </c>
      <c r="BC559" s="11">
        <v>2.38</v>
      </c>
      <c r="BD559" s="8">
        <f t="shared" ref="BD559:BD567" si="1125">1+BB559*BC559</f>
        <v>3.38</v>
      </c>
      <c r="BE559" s="9">
        <v>1.275</v>
      </c>
      <c r="BF559" s="17">
        <v>1.015</v>
      </c>
      <c r="BG559" s="18">
        <f t="shared" ref="BG559:BG567" si="1126">AW559*AX559*BE559*BD559*BA559*BF559</f>
        <v>265652.214910372</v>
      </c>
      <c r="BI559" s="15">
        <f>BU568</f>
        <v>2185609.28098785</v>
      </c>
      <c r="BJ559" s="15">
        <f>CB577+CB586</f>
        <v>1159570.20260863</v>
      </c>
      <c r="BK559" s="15">
        <f>BU600</f>
        <v>774385.704813199</v>
      </c>
      <c r="BL559" s="15">
        <f>BU610</f>
        <v>1061197.41412696</v>
      </c>
      <c r="BM559" s="15">
        <v>18</v>
      </c>
      <c r="BN559" s="11">
        <v>2704</v>
      </c>
      <c r="BO559" s="11">
        <v>1.286</v>
      </c>
      <c r="BP559" s="12">
        <v>1.35</v>
      </c>
      <c r="BQ559" s="13">
        <f t="shared" ref="BQ559:BQ567" si="1127">BN559*BO559*BP559</f>
        <v>4694.4144</v>
      </c>
      <c r="BR559" s="11">
        <v>3</v>
      </c>
      <c r="BS559" s="11">
        <v>680</v>
      </c>
      <c r="BT559" s="11">
        <v>1.79</v>
      </c>
      <c r="BU559" s="16">
        <f t="shared" ref="BU559:BU567" si="1128">1+6*BS559/(BS559+2000)+BT559</f>
        <v>4.31238805970149</v>
      </c>
      <c r="BV559" s="11">
        <v>1</v>
      </c>
      <c r="BW559" s="11">
        <v>2.38</v>
      </c>
      <c r="BX559" s="8">
        <f t="shared" ref="BX559:BX567" si="1129">1+BV559*BW559</f>
        <v>3.38</v>
      </c>
      <c r="BY559" s="9">
        <v>1.275</v>
      </c>
      <c r="BZ559" s="17">
        <v>1.015</v>
      </c>
      <c r="CA559" s="18">
        <f t="shared" ref="CA559:CA567" si="1130">BQ559*BR559*BY559*BX559*BU559*BZ559</f>
        <v>265652.214910372</v>
      </c>
      <c r="CC559" s="15">
        <f>CO568</f>
        <v>2706146.40264324</v>
      </c>
      <c r="CD559" s="15">
        <f>CV577+CV586</f>
        <v>1046200.29603437</v>
      </c>
      <c r="CE559" s="15">
        <f>CO600</f>
        <v>827791.615489971</v>
      </c>
      <c r="CF559" s="15">
        <f>CO610</f>
        <v>1117393.20197005</v>
      </c>
      <c r="CG559" s="15">
        <v>18</v>
      </c>
      <c r="CH559" s="11">
        <f t="shared" ref="CH559:CH567" si="1131">2704+428</f>
        <v>3132</v>
      </c>
      <c r="CI559" s="11">
        <v>1.286</v>
      </c>
      <c r="CJ559" s="12">
        <v>1.35</v>
      </c>
      <c r="CK559" s="13">
        <f t="shared" ref="CK559:CK567" si="1132">CH559*CI559*CJ559</f>
        <v>5437.4652</v>
      </c>
      <c r="CL559" s="11">
        <v>3</v>
      </c>
      <c r="CM559" s="11">
        <v>680</v>
      </c>
      <c r="CN559" s="11">
        <v>1.79</v>
      </c>
      <c r="CO559" s="16">
        <f t="shared" ref="CO559:CO567" si="1133">1+6*CM559/(CM559+2000)+CN559</f>
        <v>4.31238805970149</v>
      </c>
      <c r="CP559" s="11">
        <v>1</v>
      </c>
      <c r="CQ559" s="11">
        <v>2.38</v>
      </c>
      <c r="CR559" s="8">
        <f t="shared" ref="CR559:CR567" si="1134">1+CP559*CQ559</f>
        <v>3.38</v>
      </c>
      <c r="CS559" s="9">
        <v>1.275</v>
      </c>
      <c r="CT559" s="17">
        <v>1.085</v>
      </c>
      <c r="CU559" s="18">
        <f t="shared" ref="CU559:CU567" si="1135">CK559*CL559*CS559*CR559*CO559*CT559</f>
        <v>328921.45544376</v>
      </c>
      <c r="CW559" s="15">
        <f>DI568</f>
        <v>2716514.77966486</v>
      </c>
      <c r="CX559" s="15">
        <f>DP577+DP586</f>
        <v>1239540.56140923</v>
      </c>
      <c r="CY559" s="15">
        <f>DI600</f>
        <v>827791.615489971</v>
      </c>
      <c r="CZ559" s="15">
        <f>DI610</f>
        <v>1568833.61625962</v>
      </c>
      <c r="DA559" s="15">
        <v>18</v>
      </c>
      <c r="DB559" s="11">
        <f t="shared" ref="DB559:DB567" si="1136">2704+440</f>
        <v>3144</v>
      </c>
      <c r="DC559" s="11">
        <v>1.286</v>
      </c>
      <c r="DD559" s="12">
        <v>1.35</v>
      </c>
      <c r="DE559" s="13">
        <f t="shared" ref="DE559:DE567" si="1137">DB559*DC559*DD559</f>
        <v>5458.2984</v>
      </c>
      <c r="DF559" s="11">
        <v>3</v>
      </c>
      <c r="DG559" s="11">
        <v>680</v>
      </c>
      <c r="DH559" s="11">
        <v>1.79</v>
      </c>
      <c r="DI559" s="16">
        <f t="shared" ref="DI559:DI567" si="1138">1+6*DG559/(DG559+2000)+DH559</f>
        <v>4.31238805970149</v>
      </c>
      <c r="DJ559" s="11">
        <v>1</v>
      </c>
      <c r="DK559" s="11">
        <v>2.38</v>
      </c>
      <c r="DL559" s="8">
        <f t="shared" ref="DL559:DL567" si="1139">1+DJ559*DK559</f>
        <v>3.38</v>
      </c>
      <c r="DM559" s="9">
        <v>1.275</v>
      </c>
      <c r="DN559" s="17">
        <v>1.085</v>
      </c>
      <c r="DO559" s="18">
        <f t="shared" ref="DO559:DO567" si="1140">DE559*DF559*DM559*DL559*DI559*DN559</f>
        <v>330181.69090523</v>
      </c>
      <c r="DQ559" s="15">
        <f>EC568</f>
        <v>4267669.94839838</v>
      </c>
      <c r="DR559" s="15">
        <f>EJ577+EJ586</f>
        <v>1748295.9416722</v>
      </c>
      <c r="DS559" s="15">
        <f>EC600</f>
        <v>1183391.65686824</v>
      </c>
      <c r="DT559" s="15">
        <f>EC610</f>
        <v>2880305.50449357</v>
      </c>
      <c r="DU559" s="15">
        <v>18</v>
      </c>
      <c r="DV559" s="11">
        <f t="shared" ref="DV559:DV567" si="1141">2704+499</f>
        <v>3203</v>
      </c>
      <c r="DW559" s="11">
        <v>1.286</v>
      </c>
      <c r="DX559" s="12">
        <v>1.35</v>
      </c>
      <c r="DY559" s="13">
        <f t="shared" ref="DY559:DY567" si="1142">DV559*DW559*DX559</f>
        <v>5560.7283</v>
      </c>
      <c r="DZ559" s="11">
        <v>3</v>
      </c>
      <c r="EA559" s="11">
        <v>680</v>
      </c>
      <c r="EB559" s="11">
        <v>2.32</v>
      </c>
      <c r="EC559" s="16">
        <f t="shared" ref="EC559:EC567" si="1143">1+6*EA559/(EA559+2000)+EB559</f>
        <v>4.84238805970149</v>
      </c>
      <c r="ED559" s="11">
        <v>1</v>
      </c>
      <c r="EE559" s="11">
        <v>3.18</v>
      </c>
      <c r="EF559" s="8">
        <f t="shared" ref="EF559:EF567" si="1144">1+ED559*EE559</f>
        <v>4.18</v>
      </c>
      <c r="EG559" s="9">
        <v>1.275</v>
      </c>
      <c r="EH559" s="17">
        <v>1.2</v>
      </c>
      <c r="EI559" s="18">
        <f t="shared" ref="EI559:EI567" si="1145">DY559*DZ559*EG559*EF559*EC559*EH559</f>
        <v>516630.727585092</v>
      </c>
    </row>
    <row r="560" s="1" customFormat="1" customHeight="1" spans="1:139">
      <c r="A560" s="1" t="s">
        <v>30</v>
      </c>
      <c r="B560" s="1" t="s">
        <v>31</v>
      </c>
      <c r="C560" s="1" t="s">
        <v>32</v>
      </c>
      <c r="D560" s="1" t="s">
        <v>12</v>
      </c>
      <c r="E560" s="1"/>
      <c r="F560" s="11">
        <v>2704</v>
      </c>
      <c r="G560" s="11">
        <v>1.871</v>
      </c>
      <c r="H560" s="12">
        <v>1.35</v>
      </c>
      <c r="I560" s="13">
        <f t="shared" si="1115"/>
        <v>6829.8984</v>
      </c>
      <c r="J560" s="11">
        <v>3</v>
      </c>
      <c r="K560" s="11">
        <v>680</v>
      </c>
      <c r="L560" s="11">
        <v>1.79</v>
      </c>
      <c r="M560" s="16">
        <f t="shared" si="1116"/>
        <v>4.31238805970149</v>
      </c>
      <c r="N560" s="11">
        <v>1</v>
      </c>
      <c r="O560" s="11">
        <v>2.38</v>
      </c>
      <c r="P560" s="8">
        <f t="shared" si="1117"/>
        <v>3.38</v>
      </c>
      <c r="Q560" s="9">
        <v>1.275</v>
      </c>
      <c r="R560" s="17">
        <v>1</v>
      </c>
      <c r="S560" s="18">
        <f t="shared" si="1118"/>
        <v>380785.338198643</v>
      </c>
      <c r="U560" s="1" t="s">
        <v>30</v>
      </c>
      <c r="V560" s="1" t="s">
        <v>31</v>
      </c>
      <c r="W560" s="1" t="s">
        <v>32</v>
      </c>
      <c r="X560" s="1" t="s">
        <v>12</v>
      </c>
      <c r="Y560" s="1"/>
      <c r="Z560" s="11">
        <v>2704</v>
      </c>
      <c r="AA560" s="11">
        <v>1.871</v>
      </c>
      <c r="AB560" s="12">
        <v>1.35</v>
      </c>
      <c r="AC560" s="13">
        <f t="shared" si="1119"/>
        <v>6829.8984</v>
      </c>
      <c r="AD560" s="11">
        <v>3</v>
      </c>
      <c r="AE560" s="11">
        <v>680</v>
      </c>
      <c r="AF560" s="11">
        <v>1.79</v>
      </c>
      <c r="AG560" s="16">
        <f t="shared" si="1120"/>
        <v>4.31238805970149</v>
      </c>
      <c r="AH560" s="11">
        <v>1</v>
      </c>
      <c r="AI560" s="11">
        <v>2.38</v>
      </c>
      <c r="AJ560" s="8">
        <f t="shared" si="1121"/>
        <v>3.38</v>
      </c>
      <c r="AK560" s="9">
        <v>1.275</v>
      </c>
      <c r="AL560" s="17">
        <v>1</v>
      </c>
      <c r="AM560" s="18">
        <f t="shared" si="1122"/>
        <v>380785.338198643</v>
      </c>
      <c r="AO560" s="1" t="s">
        <v>30</v>
      </c>
      <c r="AP560" s="1" t="s">
        <v>31</v>
      </c>
      <c r="AQ560" s="1" t="s">
        <v>32</v>
      </c>
      <c r="AR560" s="1" t="s">
        <v>12</v>
      </c>
      <c r="AS560" s="1"/>
      <c r="AT560" s="11">
        <v>2704</v>
      </c>
      <c r="AU560" s="11">
        <v>1.871</v>
      </c>
      <c r="AV560" s="12">
        <v>1.35</v>
      </c>
      <c r="AW560" s="13">
        <f t="shared" si="1123"/>
        <v>6829.8984</v>
      </c>
      <c r="AX560" s="11">
        <v>3</v>
      </c>
      <c r="AY560" s="11">
        <v>680</v>
      </c>
      <c r="AZ560" s="11">
        <v>1.79</v>
      </c>
      <c r="BA560" s="16">
        <f t="shared" si="1124"/>
        <v>4.31238805970149</v>
      </c>
      <c r="BB560" s="11">
        <v>1</v>
      </c>
      <c r="BC560" s="11">
        <v>2.38</v>
      </c>
      <c r="BD560" s="8">
        <f t="shared" si="1125"/>
        <v>3.38</v>
      </c>
      <c r="BE560" s="9">
        <v>1.275</v>
      </c>
      <c r="BF560" s="17">
        <v>1.015</v>
      </c>
      <c r="BG560" s="18">
        <f t="shared" si="1126"/>
        <v>386497.118271623</v>
      </c>
      <c r="BI560" s="1" t="s">
        <v>30</v>
      </c>
      <c r="BJ560" s="1" t="s">
        <v>31</v>
      </c>
      <c r="BK560" s="1" t="s">
        <v>32</v>
      </c>
      <c r="BL560" s="1" t="s">
        <v>12</v>
      </c>
      <c r="BM560" s="1"/>
      <c r="BN560" s="11">
        <v>2704</v>
      </c>
      <c r="BO560" s="11">
        <v>1.871</v>
      </c>
      <c r="BP560" s="12">
        <v>1.35</v>
      </c>
      <c r="BQ560" s="13">
        <f t="shared" si="1127"/>
        <v>6829.8984</v>
      </c>
      <c r="BR560" s="11">
        <v>3</v>
      </c>
      <c r="BS560" s="11">
        <v>680</v>
      </c>
      <c r="BT560" s="11">
        <v>1.79</v>
      </c>
      <c r="BU560" s="16">
        <f t="shared" si="1128"/>
        <v>4.31238805970149</v>
      </c>
      <c r="BV560" s="11">
        <v>1</v>
      </c>
      <c r="BW560" s="11">
        <v>2.38</v>
      </c>
      <c r="BX560" s="8">
        <f t="shared" si="1129"/>
        <v>3.38</v>
      </c>
      <c r="BY560" s="9">
        <v>1.275</v>
      </c>
      <c r="BZ560" s="17">
        <v>1.015</v>
      </c>
      <c r="CA560" s="18">
        <f t="shared" si="1130"/>
        <v>386497.118271623</v>
      </c>
      <c r="CC560" s="1" t="s">
        <v>30</v>
      </c>
      <c r="CD560" s="1" t="s">
        <v>31</v>
      </c>
      <c r="CE560" s="1" t="s">
        <v>32</v>
      </c>
      <c r="CF560" s="1" t="s">
        <v>12</v>
      </c>
      <c r="CG560" s="1"/>
      <c r="CH560" s="11">
        <f t="shared" si="1131"/>
        <v>3132</v>
      </c>
      <c r="CI560" s="11">
        <v>1.871</v>
      </c>
      <c r="CJ560" s="12">
        <v>1.35</v>
      </c>
      <c r="CK560" s="13">
        <f t="shared" si="1132"/>
        <v>7910.9622</v>
      </c>
      <c r="CL560" s="11">
        <v>3</v>
      </c>
      <c r="CM560" s="11">
        <v>680</v>
      </c>
      <c r="CN560" s="11">
        <v>1.79</v>
      </c>
      <c r="CO560" s="16">
        <f t="shared" si="1133"/>
        <v>4.31238805970149</v>
      </c>
      <c r="CP560" s="11">
        <v>1</v>
      </c>
      <c r="CQ560" s="11">
        <v>2.38</v>
      </c>
      <c r="CR560" s="8">
        <f t="shared" si="1134"/>
        <v>3.38</v>
      </c>
      <c r="CS560" s="9">
        <v>1.275</v>
      </c>
      <c r="CT560" s="17">
        <v>1.085</v>
      </c>
      <c r="CU560" s="18">
        <f t="shared" si="1135"/>
        <v>478547.467445781</v>
      </c>
      <c r="CW560" s="1" t="s">
        <v>30</v>
      </c>
      <c r="CX560" s="1" t="s">
        <v>31</v>
      </c>
      <c r="CY560" s="1" t="s">
        <v>32</v>
      </c>
      <c r="CZ560" s="1" t="s">
        <v>12</v>
      </c>
      <c r="DA560" s="1"/>
      <c r="DB560" s="11">
        <f t="shared" si="1136"/>
        <v>3144</v>
      </c>
      <c r="DC560" s="11">
        <v>1.871</v>
      </c>
      <c r="DD560" s="12">
        <v>1.35</v>
      </c>
      <c r="DE560" s="13">
        <f t="shared" si="1137"/>
        <v>7941.2724</v>
      </c>
      <c r="DF560" s="11">
        <v>3</v>
      </c>
      <c r="DG560" s="11">
        <v>680</v>
      </c>
      <c r="DH560" s="11">
        <v>1.79</v>
      </c>
      <c r="DI560" s="16">
        <f t="shared" si="1138"/>
        <v>4.31238805970149</v>
      </c>
      <c r="DJ560" s="11">
        <v>1</v>
      </c>
      <c r="DK560" s="11">
        <v>2.38</v>
      </c>
      <c r="DL560" s="8">
        <f t="shared" si="1139"/>
        <v>3.38</v>
      </c>
      <c r="DM560" s="9">
        <v>1.275</v>
      </c>
      <c r="DN560" s="17">
        <v>1.085</v>
      </c>
      <c r="DO560" s="18">
        <f t="shared" si="1140"/>
        <v>480380.982646723</v>
      </c>
      <c r="DQ560" s="1" t="s">
        <v>30</v>
      </c>
      <c r="DR560" s="1" t="s">
        <v>31</v>
      </c>
      <c r="DS560" s="1" t="s">
        <v>32</v>
      </c>
      <c r="DT560" s="1" t="s">
        <v>12</v>
      </c>
      <c r="DU560" s="1"/>
      <c r="DV560" s="11">
        <f t="shared" si="1141"/>
        <v>3203</v>
      </c>
      <c r="DW560" s="11">
        <v>1.871</v>
      </c>
      <c r="DX560" s="12">
        <v>1.35</v>
      </c>
      <c r="DY560" s="13">
        <f t="shared" si="1142"/>
        <v>8090.29755</v>
      </c>
      <c r="DZ560" s="11">
        <v>3</v>
      </c>
      <c r="EA560" s="11">
        <v>680</v>
      </c>
      <c r="EB560" s="11">
        <v>2.32</v>
      </c>
      <c r="EC560" s="16">
        <f t="shared" si="1143"/>
        <v>4.84238805970149</v>
      </c>
      <c r="ED560" s="11">
        <v>1</v>
      </c>
      <c r="EE560" s="11">
        <v>3.18</v>
      </c>
      <c r="EF560" s="8">
        <f t="shared" si="1144"/>
        <v>4.18</v>
      </c>
      <c r="EG560" s="9">
        <v>1.275</v>
      </c>
      <c r="EH560" s="17">
        <v>1.2</v>
      </c>
      <c r="EI560" s="18">
        <f t="shared" si="1145"/>
        <v>751645.483135076</v>
      </c>
    </row>
    <row r="561" s="1" customFormat="1" customHeight="1" spans="1:140">
      <c r="A561" s="15">
        <f>M630</f>
        <v>115713.17784</v>
      </c>
      <c r="B561" s="15">
        <f>M647</f>
        <v>125705.6663261</v>
      </c>
      <c r="C561" s="1">
        <f>M663</f>
        <v>91641.79763424</v>
      </c>
      <c r="D561" s="1">
        <v>1</v>
      </c>
      <c r="E561" s="1"/>
      <c r="F561" s="11">
        <v>2704</v>
      </c>
      <c r="G561" s="11">
        <v>1.286</v>
      </c>
      <c r="H561" s="12">
        <v>1.35</v>
      </c>
      <c r="I561" s="13">
        <f t="shared" si="1115"/>
        <v>4694.4144</v>
      </c>
      <c r="J561" s="11">
        <v>3</v>
      </c>
      <c r="K561" s="11">
        <v>680</v>
      </c>
      <c r="L561" s="11">
        <v>1.79</v>
      </c>
      <c r="M561" s="16">
        <f t="shared" si="1116"/>
        <v>4.31238805970149</v>
      </c>
      <c r="N561" s="11">
        <v>1</v>
      </c>
      <c r="O561" s="11">
        <v>2.38</v>
      </c>
      <c r="P561" s="8">
        <f t="shared" si="1117"/>
        <v>3.38</v>
      </c>
      <c r="Q561" s="9">
        <v>1.275</v>
      </c>
      <c r="R561" s="17">
        <v>1</v>
      </c>
      <c r="S561" s="18">
        <f t="shared" si="1118"/>
        <v>261726.320108741</v>
      </c>
      <c r="U561" s="15">
        <f>AG630</f>
        <v>115713.17784</v>
      </c>
      <c r="V561" s="15">
        <f>AG647</f>
        <v>125705.6663261</v>
      </c>
      <c r="W561" s="1">
        <f>AG663</f>
        <v>110487.839616</v>
      </c>
      <c r="X561" s="1">
        <v>1</v>
      </c>
      <c r="Y561" s="1"/>
      <c r="Z561" s="11">
        <v>2704</v>
      </c>
      <c r="AA561" s="11">
        <v>1.286</v>
      </c>
      <c r="AB561" s="12">
        <v>1.35</v>
      </c>
      <c r="AC561" s="13">
        <f t="shared" si="1119"/>
        <v>4694.4144</v>
      </c>
      <c r="AD561" s="11">
        <v>3</v>
      </c>
      <c r="AE561" s="11">
        <v>680</v>
      </c>
      <c r="AF561" s="11">
        <v>1.79</v>
      </c>
      <c r="AG561" s="16">
        <f t="shared" si="1120"/>
        <v>4.31238805970149</v>
      </c>
      <c r="AH561" s="11">
        <v>1</v>
      </c>
      <c r="AI561" s="11">
        <v>2.38</v>
      </c>
      <c r="AJ561" s="8">
        <f t="shared" si="1121"/>
        <v>3.38</v>
      </c>
      <c r="AK561" s="9">
        <v>1.275</v>
      </c>
      <c r="AL561" s="17">
        <v>1</v>
      </c>
      <c r="AM561" s="18">
        <f t="shared" si="1122"/>
        <v>261726.320108741</v>
      </c>
      <c r="AO561" s="15">
        <f>BA630</f>
        <v>115713.17784</v>
      </c>
      <c r="AP561" s="15">
        <f>BA647</f>
        <v>125705.6663261</v>
      </c>
      <c r="AQ561" s="1">
        <f>BA663</f>
        <v>100474.9271892</v>
      </c>
      <c r="AR561" s="1">
        <v>1</v>
      </c>
      <c r="AS561" s="1"/>
      <c r="AT561" s="11">
        <v>2704</v>
      </c>
      <c r="AU561" s="11">
        <v>1.286</v>
      </c>
      <c r="AV561" s="12">
        <v>1.35</v>
      </c>
      <c r="AW561" s="13">
        <f t="shared" si="1123"/>
        <v>4694.4144</v>
      </c>
      <c r="AX561" s="11">
        <v>3</v>
      </c>
      <c r="AY561" s="11">
        <v>680</v>
      </c>
      <c r="AZ561" s="11">
        <v>1.79</v>
      </c>
      <c r="BA561" s="16">
        <f t="shared" si="1124"/>
        <v>4.31238805970149</v>
      </c>
      <c r="BB561" s="11">
        <v>1</v>
      </c>
      <c r="BC561" s="11">
        <v>2.38</v>
      </c>
      <c r="BD561" s="8">
        <f t="shared" si="1125"/>
        <v>3.38</v>
      </c>
      <c r="BE561" s="9">
        <v>1.275</v>
      </c>
      <c r="BF561" s="17">
        <v>1.015</v>
      </c>
      <c r="BG561" s="18">
        <f t="shared" si="1126"/>
        <v>265652.214910372</v>
      </c>
      <c r="BI561" s="15">
        <f>BU630</f>
        <v>115713.17784</v>
      </c>
      <c r="BJ561" s="15">
        <f>BU647</f>
        <v>125705.6663261</v>
      </c>
      <c r="BK561" s="1">
        <f>BU663</f>
        <v>141712.849656</v>
      </c>
      <c r="BL561" s="1">
        <v>1</v>
      </c>
      <c r="BM561" s="1"/>
      <c r="BN561" s="11">
        <v>2704</v>
      </c>
      <c r="BO561" s="11">
        <v>1.286</v>
      </c>
      <c r="BP561" s="12">
        <v>1.35</v>
      </c>
      <c r="BQ561" s="13">
        <f t="shared" si="1127"/>
        <v>4694.4144</v>
      </c>
      <c r="BR561" s="11">
        <v>3</v>
      </c>
      <c r="BS561" s="11">
        <v>680</v>
      </c>
      <c r="BT561" s="11">
        <v>1.79</v>
      </c>
      <c r="BU561" s="16">
        <f t="shared" si="1128"/>
        <v>4.31238805970149</v>
      </c>
      <c r="BV561" s="11">
        <v>1</v>
      </c>
      <c r="BW561" s="11">
        <v>2.38</v>
      </c>
      <c r="BX561" s="8">
        <f t="shared" si="1129"/>
        <v>3.38</v>
      </c>
      <c r="BY561" s="9">
        <v>1.275</v>
      </c>
      <c r="BZ561" s="17">
        <v>1.015</v>
      </c>
      <c r="CA561" s="18">
        <f t="shared" si="1130"/>
        <v>265652.214910372</v>
      </c>
      <c r="CC561" s="15">
        <f>CO630</f>
        <v>134028.72522</v>
      </c>
      <c r="CD561" s="15">
        <f>CO647</f>
        <v>125705.6663261</v>
      </c>
      <c r="CE561" s="1">
        <f>CO663</f>
        <v>116478.8190684</v>
      </c>
      <c r="CF561" s="1">
        <v>1</v>
      </c>
      <c r="CG561" s="1"/>
      <c r="CH561" s="11">
        <f t="shared" si="1131"/>
        <v>3132</v>
      </c>
      <c r="CI561" s="11">
        <v>1.286</v>
      </c>
      <c r="CJ561" s="12">
        <v>1.35</v>
      </c>
      <c r="CK561" s="13">
        <f t="shared" si="1132"/>
        <v>5437.4652</v>
      </c>
      <c r="CL561" s="11">
        <v>3</v>
      </c>
      <c r="CM561" s="11">
        <v>680</v>
      </c>
      <c r="CN561" s="11">
        <v>1.79</v>
      </c>
      <c r="CO561" s="16">
        <f t="shared" si="1133"/>
        <v>4.31238805970149</v>
      </c>
      <c r="CP561" s="11">
        <v>1</v>
      </c>
      <c r="CQ561" s="11">
        <v>2.38</v>
      </c>
      <c r="CR561" s="8">
        <f t="shared" si="1134"/>
        <v>3.38</v>
      </c>
      <c r="CS561" s="9">
        <v>1.275</v>
      </c>
      <c r="CT561" s="17">
        <v>1.085</v>
      </c>
      <c r="CU561" s="18">
        <f t="shared" si="1135"/>
        <v>328921.45544376</v>
      </c>
      <c r="CW561" s="15">
        <f>DI630</f>
        <v>134542.24524</v>
      </c>
      <c r="CX561" s="15">
        <f>DI647</f>
        <v>125705.6663261</v>
      </c>
      <c r="CY561" s="1">
        <f>DI663</f>
        <v>136207.92924</v>
      </c>
      <c r="CZ561" s="1">
        <v>1</v>
      </c>
      <c r="DA561" s="1"/>
      <c r="DB561" s="11">
        <f t="shared" si="1136"/>
        <v>3144</v>
      </c>
      <c r="DC561" s="11">
        <v>1.286</v>
      </c>
      <c r="DD561" s="12">
        <v>1.35</v>
      </c>
      <c r="DE561" s="13">
        <f t="shared" si="1137"/>
        <v>5458.2984</v>
      </c>
      <c r="DF561" s="11">
        <v>3</v>
      </c>
      <c r="DG561" s="11">
        <v>680</v>
      </c>
      <c r="DH561" s="11">
        <v>1.79</v>
      </c>
      <c r="DI561" s="16">
        <f t="shared" si="1138"/>
        <v>4.31238805970149</v>
      </c>
      <c r="DJ561" s="11">
        <v>1</v>
      </c>
      <c r="DK561" s="11">
        <v>2.38</v>
      </c>
      <c r="DL561" s="8">
        <f t="shared" si="1139"/>
        <v>3.38</v>
      </c>
      <c r="DM561" s="9">
        <v>1.275</v>
      </c>
      <c r="DN561" s="17">
        <v>1.085</v>
      </c>
      <c r="DO561" s="18">
        <f t="shared" si="1140"/>
        <v>330181.69090523</v>
      </c>
      <c r="DQ561" s="15">
        <f>EC630</f>
        <v>169508.957805</v>
      </c>
      <c r="DR561" s="15">
        <f>EC647</f>
        <v>158505.7715239</v>
      </c>
      <c r="DS561" s="1">
        <f>EC663</f>
        <v>231632.8102845</v>
      </c>
      <c r="DT561" s="1">
        <v>1</v>
      </c>
      <c r="DU561" s="1"/>
      <c r="DV561" s="11">
        <f t="shared" si="1141"/>
        <v>3203</v>
      </c>
      <c r="DW561" s="11">
        <v>1.286</v>
      </c>
      <c r="DX561" s="12">
        <v>1.35</v>
      </c>
      <c r="DY561" s="13">
        <f t="shared" si="1142"/>
        <v>5560.7283</v>
      </c>
      <c r="DZ561" s="11">
        <v>3</v>
      </c>
      <c r="EA561" s="11">
        <v>680</v>
      </c>
      <c r="EB561" s="11">
        <v>2.32</v>
      </c>
      <c r="EC561" s="16">
        <f t="shared" si="1143"/>
        <v>4.84238805970149</v>
      </c>
      <c r="ED561" s="11">
        <v>1</v>
      </c>
      <c r="EE561" s="11">
        <v>3.18</v>
      </c>
      <c r="EF561" s="8">
        <f t="shared" si="1144"/>
        <v>4.18</v>
      </c>
      <c r="EG561" s="9">
        <v>1.275</v>
      </c>
      <c r="EH561" s="17">
        <v>1.2</v>
      </c>
      <c r="EI561" s="18">
        <f t="shared" si="1145"/>
        <v>516630.727585092</v>
      </c>
    </row>
    <row r="562" s="1" customFormat="1" customHeight="1" spans="1:140">
      <c r="A562" s="19" t="s">
        <v>34</v>
      </c>
      <c r="B562" s="19"/>
      <c r="C562" s="19"/>
      <c r="D562" s="20" t="s">
        <v>35</v>
      </c>
      <c r="E562" s="20"/>
      <c r="F562" s="11">
        <v>2704</v>
      </c>
      <c r="G562" s="11">
        <v>1.871</v>
      </c>
      <c r="H562" s="12">
        <v>1.35</v>
      </c>
      <c r="I562" s="13">
        <f t="shared" si="1115"/>
        <v>6829.8984</v>
      </c>
      <c r="J562" s="11">
        <v>3</v>
      </c>
      <c r="K562" s="11">
        <v>680</v>
      </c>
      <c r="L562" s="11">
        <v>1.79</v>
      </c>
      <c r="M562" s="16">
        <f t="shared" si="1116"/>
        <v>4.31238805970149</v>
      </c>
      <c r="N562" s="11">
        <v>1</v>
      </c>
      <c r="O562" s="11">
        <v>2.38</v>
      </c>
      <c r="P562" s="8">
        <f t="shared" si="1117"/>
        <v>3.38</v>
      </c>
      <c r="Q562" s="9">
        <v>1.275</v>
      </c>
      <c r="R562" s="17">
        <v>1</v>
      </c>
      <c r="S562" s="18">
        <f t="shared" si="1118"/>
        <v>380785.338198643</v>
      </c>
      <c r="U562" s="19" t="s">
        <v>34</v>
      </c>
      <c r="V562" s="19"/>
      <c r="W562" s="19"/>
      <c r="X562" s="20" t="s">
        <v>35</v>
      </c>
      <c r="Y562" s="20"/>
      <c r="Z562" s="11">
        <v>2704</v>
      </c>
      <c r="AA562" s="11">
        <v>1.871</v>
      </c>
      <c r="AB562" s="12">
        <v>1.35</v>
      </c>
      <c r="AC562" s="13">
        <f t="shared" si="1119"/>
        <v>6829.8984</v>
      </c>
      <c r="AD562" s="11">
        <v>3</v>
      </c>
      <c r="AE562" s="11">
        <v>680</v>
      </c>
      <c r="AF562" s="11">
        <v>1.79</v>
      </c>
      <c r="AG562" s="16">
        <f t="shared" si="1120"/>
        <v>4.31238805970149</v>
      </c>
      <c r="AH562" s="11">
        <v>1</v>
      </c>
      <c r="AI562" s="11">
        <v>2.38</v>
      </c>
      <c r="AJ562" s="8">
        <f t="shared" si="1121"/>
        <v>3.38</v>
      </c>
      <c r="AK562" s="9">
        <v>1.275</v>
      </c>
      <c r="AL562" s="17">
        <v>1</v>
      </c>
      <c r="AM562" s="18">
        <f t="shared" si="1122"/>
        <v>380785.338198643</v>
      </c>
      <c r="AO562" s="19" t="s">
        <v>34</v>
      </c>
      <c r="AP562" s="19"/>
      <c r="AQ562" s="19"/>
      <c r="AR562" s="20" t="s">
        <v>35</v>
      </c>
      <c r="AS562" s="20"/>
      <c r="AT562" s="11">
        <v>2704</v>
      </c>
      <c r="AU562" s="11">
        <v>1.871</v>
      </c>
      <c r="AV562" s="12">
        <v>1.35</v>
      </c>
      <c r="AW562" s="13">
        <f t="shared" si="1123"/>
        <v>6829.8984</v>
      </c>
      <c r="AX562" s="11">
        <v>3</v>
      </c>
      <c r="AY562" s="11">
        <v>680</v>
      </c>
      <c r="AZ562" s="11">
        <v>1.79</v>
      </c>
      <c r="BA562" s="16">
        <f t="shared" si="1124"/>
        <v>4.31238805970149</v>
      </c>
      <c r="BB562" s="11">
        <v>1</v>
      </c>
      <c r="BC562" s="11">
        <v>2.38</v>
      </c>
      <c r="BD562" s="8">
        <f t="shared" si="1125"/>
        <v>3.38</v>
      </c>
      <c r="BE562" s="9">
        <v>1.275</v>
      </c>
      <c r="BF562" s="17">
        <v>1.015</v>
      </c>
      <c r="BG562" s="18">
        <f t="shared" si="1126"/>
        <v>386497.118271623</v>
      </c>
      <c r="BI562" s="19" t="s">
        <v>34</v>
      </c>
      <c r="BJ562" s="19"/>
      <c r="BK562" s="19"/>
      <c r="BL562" s="20" t="s">
        <v>35</v>
      </c>
      <c r="BM562" s="20"/>
      <c r="BN562" s="11">
        <v>2704</v>
      </c>
      <c r="BO562" s="11">
        <v>1.871</v>
      </c>
      <c r="BP562" s="12">
        <v>1.35</v>
      </c>
      <c r="BQ562" s="13">
        <f t="shared" si="1127"/>
        <v>6829.8984</v>
      </c>
      <c r="BR562" s="11">
        <v>3</v>
      </c>
      <c r="BS562" s="11">
        <v>680</v>
      </c>
      <c r="BT562" s="11">
        <v>1.79</v>
      </c>
      <c r="BU562" s="16">
        <f t="shared" si="1128"/>
        <v>4.31238805970149</v>
      </c>
      <c r="BV562" s="11">
        <v>1</v>
      </c>
      <c r="BW562" s="11">
        <v>2.38</v>
      </c>
      <c r="BX562" s="8">
        <f t="shared" si="1129"/>
        <v>3.38</v>
      </c>
      <c r="BY562" s="9">
        <v>1.275</v>
      </c>
      <c r="BZ562" s="17">
        <v>1.015</v>
      </c>
      <c r="CA562" s="18">
        <f t="shared" si="1130"/>
        <v>386497.118271623</v>
      </c>
      <c r="CC562" s="19" t="s">
        <v>34</v>
      </c>
      <c r="CD562" s="19"/>
      <c r="CE562" s="19"/>
      <c r="CF562" s="20" t="s">
        <v>35</v>
      </c>
      <c r="CG562" s="20"/>
      <c r="CH562" s="11">
        <f t="shared" si="1131"/>
        <v>3132</v>
      </c>
      <c r="CI562" s="11">
        <v>1.871</v>
      </c>
      <c r="CJ562" s="12">
        <v>1.35</v>
      </c>
      <c r="CK562" s="13">
        <f t="shared" si="1132"/>
        <v>7910.9622</v>
      </c>
      <c r="CL562" s="11">
        <v>3</v>
      </c>
      <c r="CM562" s="11">
        <v>680</v>
      </c>
      <c r="CN562" s="11">
        <v>1.79</v>
      </c>
      <c r="CO562" s="16">
        <f t="shared" si="1133"/>
        <v>4.31238805970149</v>
      </c>
      <c r="CP562" s="11">
        <v>1</v>
      </c>
      <c r="CQ562" s="11">
        <v>2.38</v>
      </c>
      <c r="CR562" s="8">
        <f t="shared" si="1134"/>
        <v>3.38</v>
      </c>
      <c r="CS562" s="9">
        <v>1.275</v>
      </c>
      <c r="CT562" s="17">
        <v>1.085</v>
      </c>
      <c r="CU562" s="18">
        <f t="shared" si="1135"/>
        <v>478547.467445781</v>
      </c>
      <c r="CW562" s="19" t="s">
        <v>34</v>
      </c>
      <c r="CX562" s="19"/>
      <c r="CY562" s="19"/>
      <c r="CZ562" s="20" t="s">
        <v>35</v>
      </c>
      <c r="DA562" s="20"/>
      <c r="DB562" s="11">
        <f t="shared" si="1136"/>
        <v>3144</v>
      </c>
      <c r="DC562" s="11">
        <v>1.871</v>
      </c>
      <c r="DD562" s="12">
        <v>1.35</v>
      </c>
      <c r="DE562" s="13">
        <f t="shared" si="1137"/>
        <v>7941.2724</v>
      </c>
      <c r="DF562" s="11">
        <v>3</v>
      </c>
      <c r="DG562" s="11">
        <v>680</v>
      </c>
      <c r="DH562" s="11">
        <v>1.79</v>
      </c>
      <c r="DI562" s="16">
        <f t="shared" si="1138"/>
        <v>4.31238805970149</v>
      </c>
      <c r="DJ562" s="11">
        <v>1</v>
      </c>
      <c r="DK562" s="11">
        <v>2.38</v>
      </c>
      <c r="DL562" s="8">
        <f t="shared" si="1139"/>
        <v>3.38</v>
      </c>
      <c r="DM562" s="9">
        <v>1.275</v>
      </c>
      <c r="DN562" s="17">
        <v>1.085</v>
      </c>
      <c r="DO562" s="18">
        <f t="shared" si="1140"/>
        <v>480380.982646723</v>
      </c>
      <c r="DQ562" s="19" t="s">
        <v>34</v>
      </c>
      <c r="DR562" s="19"/>
      <c r="DS562" s="19"/>
      <c r="DT562" s="20" t="s">
        <v>35</v>
      </c>
      <c r="DU562" s="20"/>
      <c r="DV562" s="11">
        <f t="shared" si="1141"/>
        <v>3203</v>
      </c>
      <c r="DW562" s="11">
        <v>1.871</v>
      </c>
      <c r="DX562" s="12">
        <v>1.35</v>
      </c>
      <c r="DY562" s="13">
        <f t="shared" si="1142"/>
        <v>8090.29755</v>
      </c>
      <c r="DZ562" s="11">
        <v>3</v>
      </c>
      <c r="EA562" s="11">
        <v>680</v>
      </c>
      <c r="EB562" s="11">
        <v>2.32</v>
      </c>
      <c r="EC562" s="16">
        <f t="shared" si="1143"/>
        <v>4.84238805970149</v>
      </c>
      <c r="ED562" s="11">
        <v>1</v>
      </c>
      <c r="EE562" s="11">
        <v>3.18</v>
      </c>
      <c r="EF562" s="8">
        <f t="shared" si="1144"/>
        <v>4.18</v>
      </c>
      <c r="EG562" s="9">
        <v>1.275</v>
      </c>
      <c r="EH562" s="17">
        <v>1.2</v>
      </c>
      <c r="EI562" s="18">
        <f t="shared" si="1145"/>
        <v>751645.483135076</v>
      </c>
    </row>
    <row r="563" s="1" customFormat="1" customHeight="1" spans="1:140">
      <c r="A563" s="19"/>
      <c r="B563" s="19"/>
      <c r="C563" s="19"/>
      <c r="D563" s="20"/>
      <c r="E563" s="20"/>
      <c r="F563" s="11">
        <v>2704</v>
      </c>
      <c r="G563" s="11">
        <v>1.286</v>
      </c>
      <c r="H563" s="12">
        <v>1.35</v>
      </c>
      <c r="I563" s="13">
        <f t="shared" si="1115"/>
        <v>4694.4144</v>
      </c>
      <c r="J563" s="11">
        <v>3</v>
      </c>
      <c r="K563" s="11">
        <v>430</v>
      </c>
      <c r="L563" s="11">
        <v>1.79</v>
      </c>
      <c r="M563" s="16">
        <f t="shared" si="1116"/>
        <v>3.85172839506173</v>
      </c>
      <c r="N563" s="11">
        <v>1</v>
      </c>
      <c r="O563" s="11">
        <v>2.38</v>
      </c>
      <c r="P563" s="8">
        <f t="shared" si="1117"/>
        <v>3.38</v>
      </c>
      <c r="Q563" s="9">
        <v>1.275</v>
      </c>
      <c r="R563" s="17">
        <v>1</v>
      </c>
      <c r="S563" s="18">
        <f t="shared" si="1118"/>
        <v>233768.085093816</v>
      </c>
      <c r="U563" s="19"/>
      <c r="V563" s="19"/>
      <c r="W563" s="19"/>
      <c r="X563" s="20"/>
      <c r="Y563" s="20"/>
      <c r="Z563" s="11">
        <v>2704</v>
      </c>
      <c r="AA563" s="11">
        <v>1.286</v>
      </c>
      <c r="AB563" s="12">
        <v>1.35</v>
      </c>
      <c r="AC563" s="13">
        <f t="shared" si="1119"/>
        <v>4694.4144</v>
      </c>
      <c r="AD563" s="11">
        <v>3</v>
      </c>
      <c r="AE563" s="11">
        <v>430</v>
      </c>
      <c r="AF563" s="11">
        <v>1.79</v>
      </c>
      <c r="AG563" s="16">
        <f t="shared" si="1120"/>
        <v>3.85172839506173</v>
      </c>
      <c r="AH563" s="11">
        <v>1</v>
      </c>
      <c r="AI563" s="11">
        <v>2.38</v>
      </c>
      <c r="AJ563" s="8">
        <f t="shared" si="1121"/>
        <v>3.38</v>
      </c>
      <c r="AK563" s="9">
        <v>1.275</v>
      </c>
      <c r="AL563" s="17">
        <v>1</v>
      </c>
      <c r="AM563" s="18">
        <f t="shared" si="1122"/>
        <v>233768.085093816</v>
      </c>
      <c r="AO563" s="19"/>
      <c r="AP563" s="19"/>
      <c r="AQ563" s="19"/>
      <c r="AR563" s="20"/>
      <c r="AS563" s="20"/>
      <c r="AT563" s="11">
        <v>2704</v>
      </c>
      <c r="AU563" s="11">
        <v>1.286</v>
      </c>
      <c r="AV563" s="12">
        <v>1.35</v>
      </c>
      <c r="AW563" s="13">
        <f t="shared" si="1123"/>
        <v>4694.4144</v>
      </c>
      <c r="AX563" s="11">
        <v>3</v>
      </c>
      <c r="AY563" s="11">
        <v>430</v>
      </c>
      <c r="AZ563" s="11">
        <v>1.79</v>
      </c>
      <c r="BA563" s="16">
        <f t="shared" si="1124"/>
        <v>3.85172839506173</v>
      </c>
      <c r="BB563" s="11">
        <v>1</v>
      </c>
      <c r="BC563" s="11">
        <v>2.38</v>
      </c>
      <c r="BD563" s="8">
        <f t="shared" si="1125"/>
        <v>3.38</v>
      </c>
      <c r="BE563" s="9">
        <v>1.275</v>
      </c>
      <c r="BF563" s="17">
        <v>1.015</v>
      </c>
      <c r="BG563" s="18">
        <f t="shared" si="1126"/>
        <v>237274.606370223</v>
      </c>
      <c r="BI563" s="19"/>
      <c r="BJ563" s="19"/>
      <c r="BK563" s="19"/>
      <c r="BL563" s="20"/>
      <c r="BM563" s="20"/>
      <c r="BN563" s="11">
        <v>2704</v>
      </c>
      <c r="BO563" s="11">
        <v>1.286</v>
      </c>
      <c r="BP563" s="12">
        <v>1.35</v>
      </c>
      <c r="BQ563" s="13">
        <f t="shared" si="1127"/>
        <v>4694.4144</v>
      </c>
      <c r="BR563" s="11">
        <v>3</v>
      </c>
      <c r="BS563" s="11">
        <v>430</v>
      </c>
      <c r="BT563" s="11">
        <v>1.79</v>
      </c>
      <c r="BU563" s="16">
        <f t="shared" si="1128"/>
        <v>3.85172839506173</v>
      </c>
      <c r="BV563" s="11">
        <v>1</v>
      </c>
      <c r="BW563" s="11">
        <v>2.38</v>
      </c>
      <c r="BX563" s="8">
        <f t="shared" si="1129"/>
        <v>3.38</v>
      </c>
      <c r="BY563" s="9">
        <v>1.275</v>
      </c>
      <c r="BZ563" s="17">
        <v>1.015</v>
      </c>
      <c r="CA563" s="18">
        <f t="shared" si="1130"/>
        <v>237274.606370223</v>
      </c>
      <c r="CC563" s="19"/>
      <c r="CD563" s="19"/>
      <c r="CE563" s="19"/>
      <c r="CF563" s="20"/>
      <c r="CG563" s="20"/>
      <c r="CH563" s="11">
        <f t="shared" si="1131"/>
        <v>3132</v>
      </c>
      <c r="CI563" s="11">
        <v>1.286</v>
      </c>
      <c r="CJ563" s="12">
        <v>1.35</v>
      </c>
      <c r="CK563" s="13">
        <f t="shared" si="1132"/>
        <v>5437.4652</v>
      </c>
      <c r="CL563" s="11">
        <v>3</v>
      </c>
      <c r="CM563" s="11">
        <v>430</v>
      </c>
      <c r="CN563" s="11">
        <v>1.79</v>
      </c>
      <c r="CO563" s="16">
        <f t="shared" si="1133"/>
        <v>3.85172839506173</v>
      </c>
      <c r="CP563" s="11">
        <v>1</v>
      </c>
      <c r="CQ563" s="11">
        <v>2.38</v>
      </c>
      <c r="CR563" s="8">
        <f t="shared" si="1134"/>
        <v>3.38</v>
      </c>
      <c r="CS563" s="9">
        <v>1.275</v>
      </c>
      <c r="CT563" s="17">
        <v>1.085</v>
      </c>
      <c r="CU563" s="18">
        <f t="shared" si="1135"/>
        <v>293785.274455439</v>
      </c>
      <c r="CW563" s="19"/>
      <c r="CX563" s="19"/>
      <c r="CY563" s="19"/>
      <c r="CZ563" s="20"/>
      <c r="DA563" s="20"/>
      <c r="DB563" s="11">
        <f t="shared" si="1136"/>
        <v>3144</v>
      </c>
      <c r="DC563" s="11">
        <v>1.286</v>
      </c>
      <c r="DD563" s="12">
        <v>1.35</v>
      </c>
      <c r="DE563" s="13">
        <f t="shared" si="1137"/>
        <v>5458.2984</v>
      </c>
      <c r="DF563" s="11">
        <v>3</v>
      </c>
      <c r="DG563" s="11">
        <v>430</v>
      </c>
      <c r="DH563" s="11">
        <v>1.79</v>
      </c>
      <c r="DI563" s="16">
        <f t="shared" si="1138"/>
        <v>3.85172839506173</v>
      </c>
      <c r="DJ563" s="11">
        <v>1</v>
      </c>
      <c r="DK563" s="11">
        <v>2.38</v>
      </c>
      <c r="DL563" s="8">
        <f t="shared" si="1139"/>
        <v>3.38</v>
      </c>
      <c r="DM563" s="9">
        <v>1.275</v>
      </c>
      <c r="DN563" s="17">
        <v>1.085</v>
      </c>
      <c r="DO563" s="18">
        <f t="shared" si="1140"/>
        <v>294910.888533813</v>
      </c>
      <c r="DQ563" s="19"/>
      <c r="DR563" s="19"/>
      <c r="DS563" s="19"/>
      <c r="DT563" s="20"/>
      <c r="DU563" s="20"/>
      <c r="DV563" s="11">
        <f t="shared" si="1141"/>
        <v>3203</v>
      </c>
      <c r="DW563" s="11">
        <v>1.286</v>
      </c>
      <c r="DX563" s="12">
        <v>1.35</v>
      </c>
      <c r="DY563" s="13">
        <f t="shared" si="1142"/>
        <v>5560.7283</v>
      </c>
      <c r="DZ563" s="11">
        <v>3</v>
      </c>
      <c r="EA563" s="11">
        <v>430</v>
      </c>
      <c r="EB563" s="11">
        <v>2.32</v>
      </c>
      <c r="EC563" s="16">
        <f t="shared" si="1143"/>
        <v>4.38172839506173</v>
      </c>
      <c r="ED563" s="11">
        <v>1</v>
      </c>
      <c r="EE563" s="11">
        <v>3.18</v>
      </c>
      <c r="EF563" s="8">
        <f t="shared" si="1144"/>
        <v>4.18</v>
      </c>
      <c r="EG563" s="9">
        <v>1.275</v>
      </c>
      <c r="EH563" s="17">
        <v>1.2</v>
      </c>
      <c r="EI563" s="18">
        <f t="shared" si="1145"/>
        <v>467483.295620167</v>
      </c>
    </row>
    <row r="564" s="1" customFormat="1" customHeight="1" spans="1:140">
      <c r="A564" s="21">
        <f>A559+B559+C559+D559+A561+B561+C561</f>
        <v>4688926.29504186</v>
      </c>
      <c r="B564" s="21"/>
      <c r="C564" s="21"/>
      <c r="D564" s="22">
        <f>A564/E559</f>
        <v>260495.905280103</v>
      </c>
      <c r="E564" s="22"/>
      <c r="F564" s="11">
        <v>2704</v>
      </c>
      <c r="G564" s="11">
        <v>1.871</v>
      </c>
      <c r="H564" s="12">
        <v>1.35</v>
      </c>
      <c r="I564" s="13">
        <f t="shared" si="1115"/>
        <v>6829.8984</v>
      </c>
      <c r="J564" s="11">
        <v>3</v>
      </c>
      <c r="K564" s="11">
        <v>430</v>
      </c>
      <c r="L564" s="11">
        <v>1.79</v>
      </c>
      <c r="M564" s="16">
        <f t="shared" si="1116"/>
        <v>3.85172839506173</v>
      </c>
      <c r="N564" s="11">
        <v>1</v>
      </c>
      <c r="O564" s="11">
        <v>2.38</v>
      </c>
      <c r="P564" s="8">
        <f t="shared" si="1117"/>
        <v>3.38</v>
      </c>
      <c r="Q564" s="9">
        <v>1.275</v>
      </c>
      <c r="R564" s="17">
        <v>1</v>
      </c>
      <c r="S564" s="18">
        <f t="shared" si="1118"/>
        <v>340108.932512076</v>
      </c>
      <c r="U564" s="21">
        <f>U559+V559+W559+X559+U561+V561+W561</f>
        <v>5097901.00711743</v>
      </c>
      <c r="V564" s="21"/>
      <c r="W564" s="21"/>
      <c r="X564" s="22">
        <f>U564/Y559</f>
        <v>283216.722617635</v>
      </c>
      <c r="Y564" s="22"/>
      <c r="Z564" s="11">
        <v>2704</v>
      </c>
      <c r="AA564" s="11">
        <v>1.871</v>
      </c>
      <c r="AB564" s="12">
        <v>1.35</v>
      </c>
      <c r="AC564" s="13">
        <f t="shared" si="1119"/>
        <v>6829.8984</v>
      </c>
      <c r="AD564" s="11">
        <v>3</v>
      </c>
      <c r="AE564" s="11">
        <v>430</v>
      </c>
      <c r="AF564" s="11">
        <v>1.79</v>
      </c>
      <c r="AG564" s="16">
        <f t="shared" si="1120"/>
        <v>3.85172839506173</v>
      </c>
      <c r="AH564" s="11">
        <v>1</v>
      </c>
      <c r="AI564" s="11">
        <v>2.38</v>
      </c>
      <c r="AJ564" s="8">
        <f t="shared" si="1121"/>
        <v>3.38</v>
      </c>
      <c r="AK564" s="9">
        <v>1.275</v>
      </c>
      <c r="AL564" s="17">
        <v>1</v>
      </c>
      <c r="AM564" s="18">
        <f t="shared" si="1122"/>
        <v>340108.932512076</v>
      </c>
      <c r="AO564" s="21">
        <f>AO559+AP559+AQ559+AR559+AO561+AP561+AQ561</f>
        <v>5032985.09637416</v>
      </c>
      <c r="AP564" s="21"/>
      <c r="AQ564" s="21"/>
      <c r="AR564" s="22">
        <f>AO564/AS559</f>
        <v>279610.283131898</v>
      </c>
      <c r="AS564" s="22"/>
      <c r="AT564" s="11">
        <v>2704</v>
      </c>
      <c r="AU564" s="11">
        <v>1.871</v>
      </c>
      <c r="AV564" s="12">
        <v>1.35</v>
      </c>
      <c r="AW564" s="13">
        <f t="shared" si="1123"/>
        <v>6829.8984</v>
      </c>
      <c r="AX564" s="11">
        <v>3</v>
      </c>
      <c r="AY564" s="11">
        <v>430</v>
      </c>
      <c r="AZ564" s="11">
        <v>1.79</v>
      </c>
      <c r="BA564" s="16">
        <f t="shared" si="1124"/>
        <v>3.85172839506173</v>
      </c>
      <c r="BB564" s="11">
        <v>1</v>
      </c>
      <c r="BC564" s="11">
        <v>2.38</v>
      </c>
      <c r="BD564" s="8">
        <f t="shared" si="1125"/>
        <v>3.38</v>
      </c>
      <c r="BE564" s="9">
        <v>1.275</v>
      </c>
      <c r="BF564" s="17">
        <v>1.015</v>
      </c>
      <c r="BG564" s="18">
        <f t="shared" si="1126"/>
        <v>345210.566499757</v>
      </c>
      <c r="BI564" s="21">
        <f>BI559+BJ559+BK559+BL559+BI561+BJ561+BK561</f>
        <v>5563894.29635873</v>
      </c>
      <c r="BJ564" s="21"/>
      <c r="BK564" s="21"/>
      <c r="BL564" s="22">
        <f>BI564/BM559</f>
        <v>309105.238686596</v>
      </c>
      <c r="BM564" s="22"/>
      <c r="BN564" s="11">
        <v>2704</v>
      </c>
      <c r="BO564" s="11">
        <v>1.871</v>
      </c>
      <c r="BP564" s="12">
        <v>1.35</v>
      </c>
      <c r="BQ564" s="13">
        <f t="shared" si="1127"/>
        <v>6829.8984</v>
      </c>
      <c r="BR564" s="11">
        <v>3</v>
      </c>
      <c r="BS564" s="11">
        <v>430</v>
      </c>
      <c r="BT564" s="11">
        <v>1.79</v>
      </c>
      <c r="BU564" s="16">
        <f t="shared" si="1128"/>
        <v>3.85172839506173</v>
      </c>
      <c r="BV564" s="11">
        <v>1</v>
      </c>
      <c r="BW564" s="11">
        <v>2.38</v>
      </c>
      <c r="BX564" s="8">
        <f t="shared" si="1129"/>
        <v>3.38</v>
      </c>
      <c r="BY564" s="9">
        <v>1.275</v>
      </c>
      <c r="BZ564" s="17">
        <v>1.015</v>
      </c>
      <c r="CA564" s="18">
        <f t="shared" si="1130"/>
        <v>345210.566499757</v>
      </c>
      <c r="CC564" s="21">
        <f>CC559+CD559+CE559+CF559+CC561+CD561+CE561</f>
        <v>6073744.72675213</v>
      </c>
      <c r="CD564" s="21"/>
      <c r="CE564" s="21"/>
      <c r="CF564" s="22">
        <f>CC564/CG559</f>
        <v>337430.26259734</v>
      </c>
      <c r="CG564" s="22"/>
      <c r="CH564" s="11">
        <f t="shared" si="1131"/>
        <v>3132</v>
      </c>
      <c r="CI564" s="11">
        <v>1.871</v>
      </c>
      <c r="CJ564" s="12">
        <v>1.35</v>
      </c>
      <c r="CK564" s="13">
        <f t="shared" si="1132"/>
        <v>7910.9622</v>
      </c>
      <c r="CL564" s="11">
        <v>3</v>
      </c>
      <c r="CM564" s="11">
        <v>430</v>
      </c>
      <c r="CN564" s="11">
        <v>1.79</v>
      </c>
      <c r="CO564" s="16">
        <f t="shared" si="1133"/>
        <v>3.85172839506173</v>
      </c>
      <c r="CP564" s="11">
        <v>1</v>
      </c>
      <c r="CQ564" s="11">
        <v>2.38</v>
      </c>
      <c r="CR564" s="8">
        <f t="shared" si="1134"/>
        <v>3.38</v>
      </c>
      <c r="CS564" s="9">
        <v>1.275</v>
      </c>
      <c r="CT564" s="17">
        <v>1.085</v>
      </c>
      <c r="CU564" s="18">
        <f t="shared" si="1135"/>
        <v>427427.87597677</v>
      </c>
      <c r="CW564" s="21">
        <f>CW559+CX559+CY559+CZ559+CW561+CX561+CY561</f>
        <v>6749136.41362978</v>
      </c>
      <c r="CX564" s="21"/>
      <c r="CY564" s="21"/>
      <c r="CZ564" s="22">
        <f>CW564/DA559</f>
        <v>374952.022979432</v>
      </c>
      <c r="DA564" s="22"/>
      <c r="DB564" s="11">
        <f t="shared" si="1136"/>
        <v>3144</v>
      </c>
      <c r="DC564" s="11">
        <v>1.871</v>
      </c>
      <c r="DD564" s="12">
        <v>1.35</v>
      </c>
      <c r="DE564" s="13">
        <f t="shared" si="1137"/>
        <v>7941.2724</v>
      </c>
      <c r="DF564" s="11">
        <v>3</v>
      </c>
      <c r="DG564" s="11">
        <v>430</v>
      </c>
      <c r="DH564" s="11">
        <v>1.79</v>
      </c>
      <c r="DI564" s="16">
        <f t="shared" si="1138"/>
        <v>3.85172839506173</v>
      </c>
      <c r="DJ564" s="11">
        <v>1</v>
      </c>
      <c r="DK564" s="11">
        <v>2.38</v>
      </c>
      <c r="DL564" s="8">
        <f t="shared" si="1139"/>
        <v>3.38</v>
      </c>
      <c r="DM564" s="9">
        <v>1.275</v>
      </c>
      <c r="DN564" s="17">
        <v>1.085</v>
      </c>
      <c r="DO564" s="18">
        <f t="shared" si="1140"/>
        <v>429065.530673999</v>
      </c>
      <c r="DQ564" s="21">
        <f>DQ559+DR559+DS559+DT559+DQ561+DR561+DS561</f>
        <v>10639310.5910458</v>
      </c>
      <c r="DR564" s="21"/>
      <c r="DS564" s="21"/>
      <c r="DT564" s="22">
        <f>DQ564/DU559</f>
        <v>591072.810613655</v>
      </c>
      <c r="DU564" s="22"/>
      <c r="DV564" s="11">
        <f t="shared" si="1141"/>
        <v>3203</v>
      </c>
      <c r="DW564" s="11">
        <v>1.871</v>
      </c>
      <c r="DX564" s="12">
        <v>1.35</v>
      </c>
      <c r="DY564" s="13">
        <f t="shared" si="1142"/>
        <v>8090.29755</v>
      </c>
      <c r="DZ564" s="11">
        <v>3</v>
      </c>
      <c r="EA564" s="11">
        <v>430</v>
      </c>
      <c r="EB564" s="11">
        <v>2.32</v>
      </c>
      <c r="EC564" s="16">
        <f t="shared" si="1143"/>
        <v>4.38172839506173</v>
      </c>
      <c r="ED564" s="11">
        <v>1</v>
      </c>
      <c r="EE564" s="11">
        <v>3.18</v>
      </c>
      <c r="EF564" s="8">
        <f t="shared" si="1144"/>
        <v>4.18</v>
      </c>
      <c r="EG564" s="9">
        <v>1.275</v>
      </c>
      <c r="EH564" s="17">
        <v>1.2</v>
      </c>
      <c r="EI564" s="18">
        <f t="shared" si="1145"/>
        <v>680140.937873509</v>
      </c>
    </row>
    <row r="565" s="1" customFormat="1" customHeight="1" spans="1:140">
      <c r="A565" s="21"/>
      <c r="B565" s="21"/>
      <c r="C565" s="21"/>
      <c r="D565" s="22"/>
      <c r="E565" s="22"/>
      <c r="F565" s="11">
        <v>2704</v>
      </c>
      <c r="G565" s="11">
        <v>0.5</v>
      </c>
      <c r="H565" s="12">
        <v>1.35</v>
      </c>
      <c r="I565" s="13">
        <f t="shared" si="1115"/>
        <v>1825.2</v>
      </c>
      <c r="J565" s="11">
        <v>3</v>
      </c>
      <c r="K565" s="11">
        <v>680</v>
      </c>
      <c r="L565" s="11">
        <v>1.79</v>
      </c>
      <c r="M565" s="16">
        <f t="shared" si="1116"/>
        <v>4.31238805970149</v>
      </c>
      <c r="N565" s="11">
        <v>1</v>
      </c>
      <c r="O565" s="11">
        <v>2.38</v>
      </c>
      <c r="P565" s="8">
        <f t="shared" si="1117"/>
        <v>3.38</v>
      </c>
      <c r="Q565" s="9">
        <v>1.275</v>
      </c>
      <c r="R565" s="17">
        <v>1</v>
      </c>
      <c r="S565" s="18">
        <f t="shared" si="1118"/>
        <v>101759.844521284</v>
      </c>
      <c r="U565" s="21"/>
      <c r="V565" s="21"/>
      <c r="W565" s="21"/>
      <c r="X565" s="22"/>
      <c r="Y565" s="22"/>
      <c r="Z565" s="11">
        <v>2704</v>
      </c>
      <c r="AA565" s="11">
        <v>0.5</v>
      </c>
      <c r="AB565" s="12">
        <v>1.35</v>
      </c>
      <c r="AC565" s="13">
        <f t="shared" si="1119"/>
        <v>1825.2</v>
      </c>
      <c r="AD565" s="11">
        <v>3</v>
      </c>
      <c r="AE565" s="11">
        <v>680</v>
      </c>
      <c r="AF565" s="11">
        <v>1.79</v>
      </c>
      <c r="AG565" s="16">
        <f t="shared" si="1120"/>
        <v>4.31238805970149</v>
      </c>
      <c r="AH565" s="11">
        <v>1</v>
      </c>
      <c r="AI565" s="11">
        <v>2.38</v>
      </c>
      <c r="AJ565" s="8">
        <f t="shared" si="1121"/>
        <v>3.38</v>
      </c>
      <c r="AK565" s="9">
        <v>1.275</v>
      </c>
      <c r="AL565" s="17">
        <v>1</v>
      </c>
      <c r="AM565" s="18">
        <f t="shared" si="1122"/>
        <v>101759.844521284</v>
      </c>
      <c r="AO565" s="21"/>
      <c r="AP565" s="21"/>
      <c r="AQ565" s="21"/>
      <c r="AR565" s="22"/>
      <c r="AS565" s="22"/>
      <c r="AT565" s="11">
        <v>2704</v>
      </c>
      <c r="AU565" s="11">
        <v>0.5</v>
      </c>
      <c r="AV565" s="12">
        <v>1.35</v>
      </c>
      <c r="AW565" s="13">
        <f t="shared" si="1123"/>
        <v>1825.2</v>
      </c>
      <c r="AX565" s="11">
        <v>3</v>
      </c>
      <c r="AY565" s="11">
        <v>680</v>
      </c>
      <c r="AZ565" s="11">
        <v>1.79</v>
      </c>
      <c r="BA565" s="16">
        <f t="shared" si="1124"/>
        <v>4.31238805970149</v>
      </c>
      <c r="BB565" s="11">
        <v>1</v>
      </c>
      <c r="BC565" s="11">
        <v>2.38</v>
      </c>
      <c r="BD565" s="8">
        <f t="shared" si="1125"/>
        <v>3.38</v>
      </c>
      <c r="BE565" s="9">
        <v>1.275</v>
      </c>
      <c r="BF565" s="17">
        <v>1.015</v>
      </c>
      <c r="BG565" s="18">
        <f t="shared" si="1126"/>
        <v>103286.242189103</v>
      </c>
      <c r="BI565" s="21"/>
      <c r="BJ565" s="21"/>
      <c r="BK565" s="21"/>
      <c r="BL565" s="22"/>
      <c r="BM565" s="22"/>
      <c r="BN565" s="11">
        <v>2704</v>
      </c>
      <c r="BO565" s="11">
        <v>0.5</v>
      </c>
      <c r="BP565" s="12">
        <v>1.35</v>
      </c>
      <c r="BQ565" s="13">
        <f t="shared" si="1127"/>
        <v>1825.2</v>
      </c>
      <c r="BR565" s="11">
        <v>3</v>
      </c>
      <c r="BS565" s="11">
        <v>680</v>
      </c>
      <c r="BT565" s="11">
        <v>1.79</v>
      </c>
      <c r="BU565" s="16">
        <f t="shared" si="1128"/>
        <v>4.31238805970149</v>
      </c>
      <c r="BV565" s="11">
        <v>1</v>
      </c>
      <c r="BW565" s="11">
        <v>2.38</v>
      </c>
      <c r="BX565" s="8">
        <f t="shared" si="1129"/>
        <v>3.38</v>
      </c>
      <c r="BY565" s="9">
        <v>1.275</v>
      </c>
      <c r="BZ565" s="17">
        <v>1.015</v>
      </c>
      <c r="CA565" s="18">
        <f t="shared" si="1130"/>
        <v>103286.242189103</v>
      </c>
      <c r="CC565" s="21"/>
      <c r="CD565" s="21"/>
      <c r="CE565" s="21"/>
      <c r="CF565" s="22"/>
      <c r="CG565" s="22"/>
      <c r="CH565" s="11">
        <f t="shared" si="1131"/>
        <v>3132</v>
      </c>
      <c r="CI565" s="11">
        <v>0.5</v>
      </c>
      <c r="CJ565" s="12">
        <v>1.35</v>
      </c>
      <c r="CK565" s="13">
        <f t="shared" si="1132"/>
        <v>2114.1</v>
      </c>
      <c r="CL565" s="11">
        <v>3</v>
      </c>
      <c r="CM565" s="11">
        <v>680</v>
      </c>
      <c r="CN565" s="11">
        <v>1.79</v>
      </c>
      <c r="CO565" s="16">
        <f t="shared" si="1133"/>
        <v>4.31238805970149</v>
      </c>
      <c r="CP565" s="11">
        <v>1</v>
      </c>
      <c r="CQ565" s="11">
        <v>2.38</v>
      </c>
      <c r="CR565" s="8">
        <f t="shared" si="1134"/>
        <v>3.38</v>
      </c>
      <c r="CS565" s="9">
        <v>1.275</v>
      </c>
      <c r="CT565" s="17">
        <v>1.085</v>
      </c>
      <c r="CU565" s="18">
        <f t="shared" si="1135"/>
        <v>127885.480343608</v>
      </c>
      <c r="CW565" s="21"/>
      <c r="CX565" s="21"/>
      <c r="CY565" s="21"/>
      <c r="CZ565" s="22"/>
      <c r="DA565" s="22"/>
      <c r="DB565" s="11">
        <f t="shared" si="1136"/>
        <v>3144</v>
      </c>
      <c r="DC565" s="11">
        <v>0.5</v>
      </c>
      <c r="DD565" s="12">
        <v>1.35</v>
      </c>
      <c r="DE565" s="13">
        <f t="shared" si="1137"/>
        <v>2122.2</v>
      </c>
      <c r="DF565" s="11">
        <v>3</v>
      </c>
      <c r="DG565" s="11">
        <v>680</v>
      </c>
      <c r="DH565" s="11">
        <v>1.79</v>
      </c>
      <c r="DI565" s="16">
        <f t="shared" si="1138"/>
        <v>4.31238805970149</v>
      </c>
      <c r="DJ565" s="11">
        <v>1</v>
      </c>
      <c r="DK565" s="11">
        <v>2.38</v>
      </c>
      <c r="DL565" s="8">
        <f t="shared" si="1139"/>
        <v>3.38</v>
      </c>
      <c r="DM565" s="9">
        <v>1.275</v>
      </c>
      <c r="DN565" s="17">
        <v>1.085</v>
      </c>
      <c r="DO565" s="18">
        <f t="shared" si="1140"/>
        <v>128375.463026917</v>
      </c>
      <c r="DQ565" s="21"/>
      <c r="DR565" s="21"/>
      <c r="DS565" s="21"/>
      <c r="DT565" s="22"/>
      <c r="DU565" s="22"/>
      <c r="DV565" s="11">
        <f t="shared" si="1141"/>
        <v>3203</v>
      </c>
      <c r="DW565" s="11">
        <v>0.5</v>
      </c>
      <c r="DX565" s="12">
        <v>1.35</v>
      </c>
      <c r="DY565" s="13">
        <f t="shared" si="1142"/>
        <v>2162.025</v>
      </c>
      <c r="DZ565" s="11">
        <v>3</v>
      </c>
      <c r="EA565" s="11">
        <v>680</v>
      </c>
      <c r="EB565" s="11">
        <v>2.32</v>
      </c>
      <c r="EC565" s="16">
        <f t="shared" si="1143"/>
        <v>4.84238805970149</v>
      </c>
      <c r="ED565" s="11">
        <v>1</v>
      </c>
      <c r="EE565" s="11">
        <v>3.18</v>
      </c>
      <c r="EF565" s="8">
        <f t="shared" si="1144"/>
        <v>4.18</v>
      </c>
      <c r="EG565" s="9">
        <v>1.275</v>
      </c>
      <c r="EH565" s="17">
        <v>1.2</v>
      </c>
      <c r="EI565" s="18">
        <f t="shared" si="1145"/>
        <v>200867.312435884</v>
      </c>
    </row>
    <row r="566" s="1" customFormat="1" customHeight="1" spans="1:140">
      <c r="F566" s="11">
        <v>2704</v>
      </c>
      <c r="G566" s="11">
        <v>0.5</v>
      </c>
      <c r="H566" s="12">
        <v>1.35</v>
      </c>
      <c r="I566" s="13">
        <f t="shared" si="1115"/>
        <v>1825.2</v>
      </c>
      <c r="J566" s="11">
        <v>3</v>
      </c>
      <c r="K566" s="11">
        <v>680</v>
      </c>
      <c r="L566" s="11">
        <v>1.79</v>
      </c>
      <c r="M566" s="16">
        <f t="shared" si="1116"/>
        <v>4.31238805970149</v>
      </c>
      <c r="N566" s="11">
        <v>1</v>
      </c>
      <c r="O566" s="11">
        <v>2.38</v>
      </c>
      <c r="P566" s="8">
        <f t="shared" si="1117"/>
        <v>3.38</v>
      </c>
      <c r="Q566" s="9">
        <v>1.275</v>
      </c>
      <c r="R566" s="17">
        <v>1</v>
      </c>
      <c r="S566" s="18">
        <f t="shared" si="1118"/>
        <v>101759.844521284</v>
      </c>
      <c r="Z566" s="11">
        <v>2704</v>
      </c>
      <c r="AA566" s="11">
        <v>0.5</v>
      </c>
      <c r="AB566" s="12">
        <v>1.35</v>
      </c>
      <c r="AC566" s="13">
        <f t="shared" si="1119"/>
        <v>1825.2</v>
      </c>
      <c r="AD566" s="11">
        <v>3</v>
      </c>
      <c r="AE566" s="11">
        <v>680</v>
      </c>
      <c r="AF566" s="11">
        <v>1.79</v>
      </c>
      <c r="AG566" s="16">
        <f t="shared" si="1120"/>
        <v>4.31238805970149</v>
      </c>
      <c r="AH566" s="11">
        <v>1</v>
      </c>
      <c r="AI566" s="11">
        <v>2.38</v>
      </c>
      <c r="AJ566" s="8">
        <f t="shared" si="1121"/>
        <v>3.38</v>
      </c>
      <c r="AK566" s="9">
        <v>1.275</v>
      </c>
      <c r="AL566" s="17">
        <v>1</v>
      </c>
      <c r="AM566" s="18">
        <f t="shared" si="1122"/>
        <v>101759.844521284</v>
      </c>
      <c r="AT566" s="11">
        <v>2704</v>
      </c>
      <c r="AU566" s="11">
        <v>0.5</v>
      </c>
      <c r="AV566" s="12">
        <v>1.35</v>
      </c>
      <c r="AW566" s="13">
        <f t="shared" si="1123"/>
        <v>1825.2</v>
      </c>
      <c r="AX566" s="11">
        <v>3</v>
      </c>
      <c r="AY566" s="11">
        <v>680</v>
      </c>
      <c r="AZ566" s="11">
        <v>1.79</v>
      </c>
      <c r="BA566" s="16">
        <f t="shared" si="1124"/>
        <v>4.31238805970149</v>
      </c>
      <c r="BB566" s="11">
        <v>1</v>
      </c>
      <c r="BC566" s="11">
        <v>2.38</v>
      </c>
      <c r="BD566" s="8">
        <f t="shared" si="1125"/>
        <v>3.38</v>
      </c>
      <c r="BE566" s="9">
        <v>1.275</v>
      </c>
      <c r="BF566" s="17">
        <v>1.015</v>
      </c>
      <c r="BG566" s="18">
        <f t="shared" si="1126"/>
        <v>103286.242189103</v>
      </c>
      <c r="BN566" s="11">
        <v>2704</v>
      </c>
      <c r="BO566" s="11">
        <v>0.5</v>
      </c>
      <c r="BP566" s="12">
        <v>1.35</v>
      </c>
      <c r="BQ566" s="13">
        <f t="shared" si="1127"/>
        <v>1825.2</v>
      </c>
      <c r="BR566" s="11">
        <v>3</v>
      </c>
      <c r="BS566" s="11">
        <v>680</v>
      </c>
      <c r="BT566" s="11">
        <v>1.79</v>
      </c>
      <c r="BU566" s="16">
        <f t="shared" si="1128"/>
        <v>4.31238805970149</v>
      </c>
      <c r="BV566" s="11">
        <v>1</v>
      </c>
      <c r="BW566" s="11">
        <v>2.38</v>
      </c>
      <c r="BX566" s="8">
        <f t="shared" si="1129"/>
        <v>3.38</v>
      </c>
      <c r="BY566" s="9">
        <v>1.275</v>
      </c>
      <c r="BZ566" s="17">
        <v>1.015</v>
      </c>
      <c r="CA566" s="18">
        <f t="shared" si="1130"/>
        <v>103286.242189103</v>
      </c>
      <c r="CH566" s="11">
        <f t="shared" si="1131"/>
        <v>3132</v>
      </c>
      <c r="CI566" s="11">
        <v>0.5</v>
      </c>
      <c r="CJ566" s="12">
        <v>1.35</v>
      </c>
      <c r="CK566" s="13">
        <f t="shared" si="1132"/>
        <v>2114.1</v>
      </c>
      <c r="CL566" s="11">
        <v>3</v>
      </c>
      <c r="CM566" s="11">
        <v>680</v>
      </c>
      <c r="CN566" s="11">
        <v>1.79</v>
      </c>
      <c r="CO566" s="16">
        <f t="shared" si="1133"/>
        <v>4.31238805970149</v>
      </c>
      <c r="CP566" s="11">
        <v>1</v>
      </c>
      <c r="CQ566" s="11">
        <v>2.38</v>
      </c>
      <c r="CR566" s="8">
        <f t="shared" si="1134"/>
        <v>3.38</v>
      </c>
      <c r="CS566" s="9">
        <v>1.275</v>
      </c>
      <c r="CT566" s="17">
        <v>1.085</v>
      </c>
      <c r="CU566" s="18">
        <f t="shared" si="1135"/>
        <v>127885.480343608</v>
      </c>
      <c r="DB566" s="11">
        <f t="shared" si="1136"/>
        <v>3144</v>
      </c>
      <c r="DC566" s="11">
        <v>0.5</v>
      </c>
      <c r="DD566" s="12">
        <v>1.35</v>
      </c>
      <c r="DE566" s="13">
        <f t="shared" si="1137"/>
        <v>2122.2</v>
      </c>
      <c r="DF566" s="11">
        <v>3</v>
      </c>
      <c r="DG566" s="11">
        <v>680</v>
      </c>
      <c r="DH566" s="11">
        <v>1.79</v>
      </c>
      <c r="DI566" s="16">
        <f t="shared" si="1138"/>
        <v>4.31238805970149</v>
      </c>
      <c r="DJ566" s="11">
        <v>1</v>
      </c>
      <c r="DK566" s="11">
        <v>2.38</v>
      </c>
      <c r="DL566" s="8">
        <f t="shared" si="1139"/>
        <v>3.38</v>
      </c>
      <c r="DM566" s="9">
        <v>1.275</v>
      </c>
      <c r="DN566" s="17">
        <v>1.085</v>
      </c>
      <c r="DO566" s="18">
        <f t="shared" si="1140"/>
        <v>128375.463026917</v>
      </c>
      <c r="DV566" s="11">
        <f t="shared" si="1141"/>
        <v>3203</v>
      </c>
      <c r="DW566" s="11">
        <v>0.5</v>
      </c>
      <c r="DX566" s="12">
        <v>1.35</v>
      </c>
      <c r="DY566" s="13">
        <f t="shared" si="1142"/>
        <v>2162.025</v>
      </c>
      <c r="DZ566" s="11">
        <v>3</v>
      </c>
      <c r="EA566" s="11">
        <v>680</v>
      </c>
      <c r="EB566" s="11">
        <v>2.32</v>
      </c>
      <c r="EC566" s="16">
        <f t="shared" si="1143"/>
        <v>4.84238805970149</v>
      </c>
      <c r="ED566" s="11">
        <v>1</v>
      </c>
      <c r="EE566" s="11">
        <v>3.18</v>
      </c>
      <c r="EF566" s="8">
        <f t="shared" si="1144"/>
        <v>4.18</v>
      </c>
      <c r="EG566" s="9">
        <v>1.275</v>
      </c>
      <c r="EH566" s="17">
        <v>1.2</v>
      </c>
      <c r="EI566" s="18">
        <f t="shared" si="1145"/>
        <v>200867.312435884</v>
      </c>
    </row>
    <row r="567" s="1" customFormat="1" customHeight="1" spans="1:140">
      <c r="F567" s="11">
        <v>2704</v>
      </c>
      <c r="G567" s="11">
        <v>0.5</v>
      </c>
      <c r="H567" s="12">
        <v>1.35</v>
      </c>
      <c r="I567" s="13">
        <f t="shared" si="1115"/>
        <v>1825.2</v>
      </c>
      <c r="J567" s="11">
        <v>3</v>
      </c>
      <c r="K567" s="11">
        <v>430</v>
      </c>
      <c r="L567" s="11">
        <v>1.79</v>
      </c>
      <c r="M567" s="16">
        <f t="shared" si="1116"/>
        <v>3.85172839506173</v>
      </c>
      <c r="N567" s="11">
        <v>1</v>
      </c>
      <c r="O567" s="11">
        <v>2.38</v>
      </c>
      <c r="P567" s="8">
        <f t="shared" si="1117"/>
        <v>3.38</v>
      </c>
      <c r="Q567" s="9">
        <v>1.275</v>
      </c>
      <c r="R567" s="17">
        <v>1</v>
      </c>
      <c r="S567" s="18">
        <f t="shared" si="1118"/>
        <v>90889.613178</v>
      </c>
      <c r="Z567" s="11">
        <v>2704</v>
      </c>
      <c r="AA567" s="11">
        <v>0.5</v>
      </c>
      <c r="AB567" s="12">
        <v>1.35</v>
      </c>
      <c r="AC567" s="13">
        <f t="shared" si="1119"/>
        <v>1825.2</v>
      </c>
      <c r="AD567" s="11">
        <v>3</v>
      </c>
      <c r="AE567" s="11">
        <v>430</v>
      </c>
      <c r="AF567" s="11">
        <v>1.79</v>
      </c>
      <c r="AG567" s="16">
        <f t="shared" si="1120"/>
        <v>3.85172839506173</v>
      </c>
      <c r="AH567" s="11">
        <v>1</v>
      </c>
      <c r="AI567" s="11">
        <v>2.38</v>
      </c>
      <c r="AJ567" s="8">
        <f t="shared" si="1121"/>
        <v>3.38</v>
      </c>
      <c r="AK567" s="9">
        <v>1.275</v>
      </c>
      <c r="AL567" s="17">
        <v>1</v>
      </c>
      <c r="AM567" s="18">
        <f t="shared" si="1122"/>
        <v>90889.613178</v>
      </c>
      <c r="AT567" s="11">
        <v>2704</v>
      </c>
      <c r="AU567" s="11">
        <v>0.5</v>
      </c>
      <c r="AV567" s="12">
        <v>1.35</v>
      </c>
      <c r="AW567" s="13">
        <f t="shared" si="1123"/>
        <v>1825.2</v>
      </c>
      <c r="AX567" s="11">
        <v>3</v>
      </c>
      <c r="AY567" s="11">
        <v>430</v>
      </c>
      <c r="AZ567" s="11">
        <v>1.79</v>
      </c>
      <c r="BA567" s="16">
        <f t="shared" si="1124"/>
        <v>3.85172839506173</v>
      </c>
      <c r="BB567" s="11">
        <v>1</v>
      </c>
      <c r="BC567" s="11">
        <v>2.38</v>
      </c>
      <c r="BD567" s="8">
        <f t="shared" si="1125"/>
        <v>3.38</v>
      </c>
      <c r="BE567" s="9">
        <v>1.275</v>
      </c>
      <c r="BF567" s="17">
        <v>1.015</v>
      </c>
      <c r="BG567" s="18">
        <f t="shared" si="1126"/>
        <v>92252.95737567</v>
      </c>
      <c r="BN567" s="11">
        <v>2704</v>
      </c>
      <c r="BO567" s="11">
        <v>0.5</v>
      </c>
      <c r="BP567" s="12">
        <v>1.35</v>
      </c>
      <c r="BQ567" s="13">
        <f t="shared" si="1127"/>
        <v>1825.2</v>
      </c>
      <c r="BR567" s="11">
        <v>3</v>
      </c>
      <c r="BS567" s="11">
        <v>430</v>
      </c>
      <c r="BT567" s="11">
        <v>1.79</v>
      </c>
      <c r="BU567" s="16">
        <f t="shared" si="1128"/>
        <v>3.85172839506173</v>
      </c>
      <c r="BV567" s="11">
        <v>1</v>
      </c>
      <c r="BW567" s="11">
        <v>2.38</v>
      </c>
      <c r="BX567" s="8">
        <f t="shared" si="1129"/>
        <v>3.38</v>
      </c>
      <c r="BY567" s="9">
        <v>1.275</v>
      </c>
      <c r="BZ567" s="17">
        <v>1.015</v>
      </c>
      <c r="CA567" s="18">
        <f t="shared" si="1130"/>
        <v>92252.95737567</v>
      </c>
      <c r="CH567" s="11">
        <f t="shared" si="1131"/>
        <v>3132</v>
      </c>
      <c r="CI567" s="11">
        <v>0.5</v>
      </c>
      <c r="CJ567" s="12">
        <v>1.35</v>
      </c>
      <c r="CK567" s="13">
        <f t="shared" si="1132"/>
        <v>2114.1</v>
      </c>
      <c r="CL567" s="11">
        <v>3</v>
      </c>
      <c r="CM567" s="11">
        <v>430</v>
      </c>
      <c r="CN567" s="11">
        <v>1.79</v>
      </c>
      <c r="CO567" s="16">
        <f t="shared" si="1133"/>
        <v>3.85172839506173</v>
      </c>
      <c r="CP567" s="11">
        <v>1</v>
      </c>
      <c r="CQ567" s="11">
        <v>2.38</v>
      </c>
      <c r="CR567" s="8">
        <f t="shared" si="1134"/>
        <v>3.38</v>
      </c>
      <c r="CS567" s="9">
        <v>1.275</v>
      </c>
      <c r="CT567" s="17">
        <v>1.085</v>
      </c>
      <c r="CU567" s="18">
        <f t="shared" si="1135"/>
        <v>114224.445744728</v>
      </c>
      <c r="DB567" s="11">
        <f t="shared" si="1136"/>
        <v>3144</v>
      </c>
      <c r="DC567" s="11">
        <v>0.5</v>
      </c>
      <c r="DD567" s="12">
        <v>1.35</v>
      </c>
      <c r="DE567" s="13">
        <f t="shared" si="1137"/>
        <v>2122.2</v>
      </c>
      <c r="DF567" s="11">
        <v>3</v>
      </c>
      <c r="DG567" s="11">
        <v>430</v>
      </c>
      <c r="DH567" s="11">
        <v>1.79</v>
      </c>
      <c r="DI567" s="16">
        <f t="shared" si="1138"/>
        <v>3.85172839506173</v>
      </c>
      <c r="DJ567" s="11">
        <v>1</v>
      </c>
      <c r="DK567" s="11">
        <v>2.38</v>
      </c>
      <c r="DL567" s="8">
        <f t="shared" si="1139"/>
        <v>3.38</v>
      </c>
      <c r="DM567" s="9">
        <v>1.275</v>
      </c>
      <c r="DN567" s="17">
        <v>1.085</v>
      </c>
      <c r="DO567" s="18">
        <f t="shared" si="1140"/>
        <v>114662.087299305</v>
      </c>
      <c r="DV567" s="11">
        <f t="shared" si="1141"/>
        <v>3203</v>
      </c>
      <c r="DW567" s="11">
        <v>0.5</v>
      </c>
      <c r="DX567" s="12">
        <v>1.35</v>
      </c>
      <c r="DY567" s="13">
        <f t="shared" si="1142"/>
        <v>2162.025</v>
      </c>
      <c r="DZ567" s="11">
        <v>3</v>
      </c>
      <c r="EA567" s="11">
        <v>430</v>
      </c>
      <c r="EB567" s="11">
        <v>2.32</v>
      </c>
      <c r="EC567" s="16">
        <f t="shared" si="1143"/>
        <v>4.38172839506173</v>
      </c>
      <c r="ED567" s="11">
        <v>1</v>
      </c>
      <c r="EE567" s="11">
        <v>3.18</v>
      </c>
      <c r="EF567" s="8">
        <f t="shared" si="1144"/>
        <v>4.18</v>
      </c>
      <c r="EG567" s="9">
        <v>1.275</v>
      </c>
      <c r="EH567" s="17">
        <v>1.2</v>
      </c>
      <c r="EI567" s="18">
        <f t="shared" si="1145"/>
        <v>181758.6685926</v>
      </c>
    </row>
    <row r="568" s="1" customFormat="1" customHeight="1" spans="1:140">
      <c r="F568" s="23" t="s">
        <v>1</v>
      </c>
      <c r="G568" s="24"/>
      <c r="H568" s="24"/>
      <c r="I568" s="24"/>
      <c r="J568" s="24"/>
      <c r="K568" s="24"/>
      <c r="L568" s="24"/>
      <c r="M568" s="25">
        <f>SUM(S559:S567)</f>
        <v>2153309.63644123</v>
      </c>
      <c r="N568" s="25"/>
      <c r="O568" s="25"/>
      <c r="P568" s="25"/>
      <c r="Q568" s="25"/>
      <c r="R568" s="25"/>
      <c r="S568" s="25"/>
      <c r="T568" s="1"/>
      <c r="Z568" s="23" t="s">
        <v>1</v>
      </c>
      <c r="AA568" s="24"/>
      <c r="AB568" s="24"/>
      <c r="AC568" s="24"/>
      <c r="AD568" s="24"/>
      <c r="AE568" s="24"/>
      <c r="AF568" s="24"/>
      <c r="AG568" s="25">
        <f>SUM(AM559:AM567)</f>
        <v>2153309.63644123</v>
      </c>
      <c r="AH568" s="25"/>
      <c r="AI568" s="25"/>
      <c r="AJ568" s="25"/>
      <c r="AK568" s="25"/>
      <c r="AL568" s="25"/>
      <c r="AM568" s="25"/>
      <c r="AN568" s="1"/>
      <c r="AT568" s="23" t="s">
        <v>1</v>
      </c>
      <c r="AU568" s="24"/>
      <c r="AV568" s="24"/>
      <c r="AW568" s="24"/>
      <c r="AX568" s="24"/>
      <c r="AY568" s="24"/>
      <c r="AZ568" s="24"/>
      <c r="BA568" s="25">
        <f>SUM(BG559:BG567)</f>
        <v>2185609.28098785</v>
      </c>
      <c r="BB568" s="25"/>
      <c r="BC568" s="25"/>
      <c r="BD568" s="25"/>
      <c r="BE568" s="25"/>
      <c r="BF568" s="25"/>
      <c r="BG568" s="25"/>
      <c r="BH568" s="1"/>
      <c r="BN568" s="23" t="s">
        <v>1</v>
      </c>
      <c r="BO568" s="24"/>
      <c r="BP568" s="24"/>
      <c r="BQ568" s="24"/>
      <c r="BR568" s="24"/>
      <c r="BS568" s="24"/>
      <c r="BT568" s="24"/>
      <c r="BU568" s="25">
        <f>SUM(CA559:CA567)</f>
        <v>2185609.28098785</v>
      </c>
      <c r="BV568" s="25"/>
      <c r="BW568" s="25"/>
      <c r="BX568" s="25"/>
      <c r="BY568" s="25"/>
      <c r="BZ568" s="25"/>
      <c r="CA568" s="25"/>
      <c r="CB568" s="1"/>
      <c r="CH568" s="23" t="s">
        <v>1</v>
      </c>
      <c r="CI568" s="24"/>
      <c r="CJ568" s="24"/>
      <c r="CK568" s="24"/>
      <c r="CL568" s="24"/>
      <c r="CM568" s="24"/>
      <c r="CN568" s="24"/>
      <c r="CO568" s="25">
        <f>SUM(CU559:CU567)</f>
        <v>2706146.40264324</v>
      </c>
      <c r="CP568" s="25"/>
      <c r="CQ568" s="25"/>
      <c r="CR568" s="25"/>
      <c r="CS568" s="25"/>
      <c r="CT568" s="25"/>
      <c r="CU568" s="25"/>
      <c r="CV568" s="1"/>
      <c r="DB568" s="23" t="s">
        <v>1</v>
      </c>
      <c r="DC568" s="24"/>
      <c r="DD568" s="24"/>
      <c r="DE568" s="24"/>
      <c r="DF568" s="24"/>
      <c r="DG568" s="24"/>
      <c r="DH568" s="24"/>
      <c r="DI568" s="25">
        <f>SUM(DO559:DO567)</f>
        <v>2716514.77966486</v>
      </c>
      <c r="DJ568" s="25"/>
      <c r="DK568" s="25"/>
      <c r="DL568" s="25"/>
      <c r="DM568" s="25"/>
      <c r="DN568" s="25"/>
      <c r="DO568" s="25"/>
      <c r="DP568" s="1"/>
      <c r="DV568" s="23" t="s">
        <v>1</v>
      </c>
      <c r="DW568" s="24"/>
      <c r="DX568" s="24"/>
      <c r="DY568" s="24"/>
      <c r="DZ568" s="24"/>
      <c r="EA568" s="24"/>
      <c r="EB568" s="24"/>
      <c r="EC568" s="25">
        <f>SUM(EI559:EI567)</f>
        <v>4267669.94839838</v>
      </c>
      <c r="ED568" s="25"/>
      <c r="EE568" s="25"/>
      <c r="EF568" s="25"/>
      <c r="EG568" s="25"/>
      <c r="EH568" s="25"/>
      <c r="EI568" s="25"/>
    </row>
    <row r="569" s="1" customFormat="1" customHeight="1" spans="1:140">
      <c r="F569" s="24"/>
      <c r="G569" s="24"/>
      <c r="H569" s="24"/>
      <c r="I569" s="24"/>
      <c r="J569" s="24"/>
      <c r="K569" s="24"/>
      <c r="L569" s="24"/>
      <c r="M569" s="25"/>
      <c r="N569" s="25"/>
      <c r="O569" s="25"/>
      <c r="P569" s="25"/>
      <c r="Q569" s="25"/>
      <c r="R569" s="25"/>
      <c r="S569" s="25"/>
      <c r="T569" s="1"/>
      <c r="Z569" s="24"/>
      <c r="AA569" s="24"/>
      <c r="AB569" s="24"/>
      <c r="AC569" s="24"/>
      <c r="AD569" s="24"/>
      <c r="AE569" s="24"/>
      <c r="AF569" s="24"/>
      <c r="AG569" s="25"/>
      <c r="AH569" s="25"/>
      <c r="AI569" s="25"/>
      <c r="AJ569" s="25"/>
      <c r="AK569" s="25"/>
      <c r="AL569" s="25"/>
      <c r="AM569" s="25"/>
      <c r="AN569" s="1"/>
      <c r="AT569" s="24"/>
      <c r="AU569" s="24"/>
      <c r="AV569" s="24"/>
      <c r="AW569" s="24"/>
      <c r="AX569" s="24"/>
      <c r="AY569" s="24"/>
      <c r="AZ569" s="24"/>
      <c r="BA569" s="25"/>
      <c r="BB569" s="25"/>
      <c r="BC569" s="25"/>
      <c r="BD569" s="25"/>
      <c r="BE569" s="25"/>
      <c r="BF569" s="25"/>
      <c r="BG569" s="25"/>
      <c r="BH569" s="1"/>
      <c r="BN569" s="24"/>
      <c r="BO569" s="24"/>
      <c r="BP569" s="24"/>
      <c r="BQ569" s="24"/>
      <c r="BR569" s="24"/>
      <c r="BS569" s="24"/>
      <c r="BT569" s="24"/>
      <c r="BU569" s="25"/>
      <c r="BV569" s="25"/>
      <c r="BW569" s="25"/>
      <c r="BX569" s="25"/>
      <c r="BY569" s="25"/>
      <c r="BZ569" s="25"/>
      <c r="CA569" s="25"/>
      <c r="CB569" s="1"/>
      <c r="CH569" s="24"/>
      <c r="CI569" s="24"/>
      <c r="CJ569" s="24"/>
      <c r="CK569" s="24"/>
      <c r="CL569" s="24"/>
      <c r="CM569" s="24"/>
      <c r="CN569" s="24"/>
      <c r="CO569" s="25"/>
      <c r="CP569" s="25"/>
      <c r="CQ569" s="25"/>
      <c r="CR569" s="25"/>
      <c r="CS569" s="25"/>
      <c r="CT569" s="25"/>
      <c r="CU569" s="25"/>
      <c r="CV569" s="1"/>
      <c r="DB569" s="24"/>
      <c r="DC569" s="24"/>
      <c r="DD569" s="24"/>
      <c r="DE569" s="24"/>
      <c r="DF569" s="24"/>
      <c r="DG569" s="24"/>
      <c r="DH569" s="24"/>
      <c r="DI569" s="25"/>
      <c r="DJ569" s="25"/>
      <c r="DK569" s="25"/>
      <c r="DL569" s="25"/>
      <c r="DM569" s="25"/>
      <c r="DN569" s="25"/>
      <c r="DO569" s="25"/>
      <c r="DP569" s="1"/>
      <c r="DV569" s="24"/>
      <c r="DW569" s="24"/>
      <c r="DX569" s="24"/>
      <c r="DY569" s="24"/>
      <c r="DZ569" s="24"/>
      <c r="EA569" s="24"/>
      <c r="EB569" s="24"/>
      <c r="EC569" s="25"/>
      <c r="ED569" s="25"/>
      <c r="EE569" s="25"/>
      <c r="EF569" s="25"/>
      <c r="EG569" s="25"/>
      <c r="EH569" s="25"/>
      <c r="EI569" s="25"/>
    </row>
    <row r="570" s="1" customFormat="1" customHeight="1" spans="1:140">
      <c r="F570" s="3" t="s">
        <v>36</v>
      </c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Z570" s="3" t="s">
        <v>36</v>
      </c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T570" s="3" t="s">
        <v>36</v>
      </c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N570" s="3" t="s">
        <v>36</v>
      </c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H570" s="3" t="s">
        <v>36</v>
      </c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DB570" s="3" t="s">
        <v>36</v>
      </c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V570" s="3" t="s">
        <v>36</v>
      </c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</row>
    <row r="571" s="1" customFormat="1" customHeight="1" spans="1:140">
      <c r="A571" s="26"/>
      <c r="B571" s="26"/>
      <c r="C571" s="27"/>
      <c r="D571" s="27"/>
      <c r="E571" s="27"/>
      <c r="F571" s="28" t="s">
        <v>37</v>
      </c>
      <c r="G571" s="13" t="s">
        <v>8</v>
      </c>
      <c r="H571" s="13"/>
      <c r="I571" s="13"/>
      <c r="J571" s="13"/>
      <c r="K571" s="7" t="s">
        <v>25</v>
      </c>
      <c r="L571" s="7"/>
      <c r="M571" s="7"/>
      <c r="N571" s="8" t="s">
        <v>10</v>
      </c>
      <c r="O571" s="8"/>
      <c r="P571" s="8"/>
      <c r="Q571" s="9" t="s">
        <v>38</v>
      </c>
      <c r="R571" s="10" t="s">
        <v>12</v>
      </c>
      <c r="S571" s="29" t="s">
        <v>13</v>
      </c>
      <c r="T571" s="11" t="s">
        <v>39</v>
      </c>
      <c r="U571" s="26"/>
      <c r="V571" s="26"/>
      <c r="W571" s="27"/>
      <c r="X571" s="27"/>
      <c r="Y571" s="27"/>
      <c r="Z571" s="28" t="s">
        <v>37</v>
      </c>
      <c r="AA571" s="13" t="s">
        <v>8</v>
      </c>
      <c r="AB571" s="13"/>
      <c r="AC571" s="13"/>
      <c r="AD571" s="13"/>
      <c r="AE571" s="7" t="s">
        <v>25</v>
      </c>
      <c r="AF571" s="7"/>
      <c r="AG571" s="7"/>
      <c r="AH571" s="8" t="s">
        <v>10</v>
      </c>
      <c r="AI571" s="8"/>
      <c r="AJ571" s="8"/>
      <c r="AK571" s="9" t="s">
        <v>38</v>
      </c>
      <c r="AL571" s="10" t="s">
        <v>12</v>
      </c>
      <c r="AM571" s="29" t="s">
        <v>13</v>
      </c>
      <c r="AN571" s="11" t="s">
        <v>39</v>
      </c>
      <c r="AO571" s="26"/>
      <c r="AP571" s="26"/>
      <c r="AQ571" s="27"/>
      <c r="AR571" s="27"/>
      <c r="AS571" s="27"/>
      <c r="AT571" s="28" t="s">
        <v>37</v>
      </c>
      <c r="AU571" s="13" t="s">
        <v>8</v>
      </c>
      <c r="AV571" s="13"/>
      <c r="AW571" s="13"/>
      <c r="AX571" s="13"/>
      <c r="AY571" s="7" t="s">
        <v>25</v>
      </c>
      <c r="AZ571" s="7"/>
      <c r="BA571" s="7"/>
      <c r="BB571" s="8" t="s">
        <v>10</v>
      </c>
      <c r="BC571" s="8"/>
      <c r="BD571" s="8"/>
      <c r="BE571" s="9" t="s">
        <v>38</v>
      </c>
      <c r="BF571" s="10" t="s">
        <v>12</v>
      </c>
      <c r="BG571" s="29" t="s">
        <v>13</v>
      </c>
      <c r="BH571" s="11" t="s">
        <v>39</v>
      </c>
      <c r="BI571" s="26"/>
      <c r="BJ571" s="26"/>
      <c r="BK571" s="27"/>
      <c r="BL571" s="27"/>
      <c r="BM571" s="27"/>
      <c r="BN571" s="28" t="s">
        <v>37</v>
      </c>
      <c r="BO571" s="13" t="s">
        <v>8</v>
      </c>
      <c r="BP571" s="13"/>
      <c r="BQ571" s="13"/>
      <c r="BR571" s="13"/>
      <c r="BS571" s="7" t="s">
        <v>25</v>
      </c>
      <c r="BT571" s="7"/>
      <c r="BU571" s="7"/>
      <c r="BV571" s="8" t="s">
        <v>10</v>
      </c>
      <c r="BW571" s="8"/>
      <c r="BX571" s="8"/>
      <c r="BY571" s="9" t="s">
        <v>38</v>
      </c>
      <c r="BZ571" s="10" t="s">
        <v>12</v>
      </c>
      <c r="CA571" s="29" t="s">
        <v>13</v>
      </c>
      <c r="CB571" s="11" t="s">
        <v>39</v>
      </c>
      <c r="CC571" s="26"/>
      <c r="CD571" s="26"/>
      <c r="CE571" s="27"/>
      <c r="CF571" s="27"/>
      <c r="CG571" s="27"/>
      <c r="CH571" s="28" t="s">
        <v>37</v>
      </c>
      <c r="CI571" s="13" t="s">
        <v>8</v>
      </c>
      <c r="CJ571" s="13"/>
      <c r="CK571" s="13"/>
      <c r="CL571" s="13"/>
      <c r="CM571" s="7" t="s">
        <v>25</v>
      </c>
      <c r="CN571" s="7"/>
      <c r="CO571" s="7"/>
      <c r="CP571" s="8" t="s">
        <v>10</v>
      </c>
      <c r="CQ571" s="8"/>
      <c r="CR571" s="8"/>
      <c r="CS571" s="9" t="s">
        <v>38</v>
      </c>
      <c r="CT571" s="10" t="s">
        <v>12</v>
      </c>
      <c r="CU571" s="29" t="s">
        <v>13</v>
      </c>
      <c r="CV571" s="11" t="s">
        <v>39</v>
      </c>
      <c r="CW571" s="26"/>
      <c r="CX571" s="26"/>
      <c r="CY571" s="27"/>
      <c r="CZ571" s="27"/>
      <c r="DA571" s="27"/>
      <c r="DB571" s="28" t="s">
        <v>37</v>
      </c>
      <c r="DC571" s="13" t="s">
        <v>8</v>
      </c>
      <c r="DD571" s="13"/>
      <c r="DE571" s="13"/>
      <c r="DF571" s="13"/>
      <c r="DG571" s="7" t="s">
        <v>25</v>
      </c>
      <c r="DH571" s="7"/>
      <c r="DI571" s="7"/>
      <c r="DJ571" s="8" t="s">
        <v>10</v>
      </c>
      <c r="DK571" s="8"/>
      <c r="DL571" s="8"/>
      <c r="DM571" s="9" t="s">
        <v>38</v>
      </c>
      <c r="DN571" s="10" t="s">
        <v>12</v>
      </c>
      <c r="DO571" s="29" t="s">
        <v>13</v>
      </c>
      <c r="DP571" s="11" t="s">
        <v>39</v>
      </c>
      <c r="DQ571" s="26"/>
      <c r="DR571" s="26"/>
      <c r="DS571" s="27"/>
      <c r="DT571" s="27"/>
      <c r="DU571" s="27"/>
      <c r="DV571" s="28" t="s">
        <v>37</v>
      </c>
      <c r="DW571" s="13" t="s">
        <v>8</v>
      </c>
      <c r="DX571" s="13"/>
      <c r="DY571" s="13"/>
      <c r="DZ571" s="13"/>
      <c r="EA571" s="7" t="s">
        <v>25</v>
      </c>
      <c r="EB571" s="7"/>
      <c r="EC571" s="7"/>
      <c r="ED571" s="8" t="s">
        <v>10</v>
      </c>
      <c r="EE571" s="8"/>
      <c r="EF571" s="8"/>
      <c r="EG571" s="9" t="s">
        <v>38</v>
      </c>
      <c r="EH571" s="10" t="s">
        <v>12</v>
      </c>
      <c r="EI571" s="29" t="s">
        <v>13</v>
      </c>
      <c r="EJ571" s="11" t="s">
        <v>39</v>
      </c>
    </row>
    <row r="572" s="1" customFormat="1" customHeight="1" spans="1:140">
      <c r="A572" s="26"/>
      <c r="B572" s="26"/>
      <c r="C572" s="27"/>
      <c r="D572" s="27"/>
      <c r="E572" s="27"/>
      <c r="F572" s="30"/>
      <c r="G572" s="11" t="s">
        <v>40</v>
      </c>
      <c r="H572" s="11" t="s">
        <v>41</v>
      </c>
      <c r="I572" s="11" t="s">
        <v>21</v>
      </c>
      <c r="J572" s="13" t="s">
        <v>8</v>
      </c>
      <c r="K572" s="11" t="s">
        <v>23</v>
      </c>
      <c r="L572" s="11" t="s">
        <v>24</v>
      </c>
      <c r="M572" s="7" t="s">
        <v>25</v>
      </c>
      <c r="N572" s="11" t="s">
        <v>26</v>
      </c>
      <c r="O572" s="11" t="s">
        <v>27</v>
      </c>
      <c r="P572" s="8" t="s">
        <v>28</v>
      </c>
      <c r="Q572" s="9" t="s">
        <v>29</v>
      </c>
      <c r="R572" s="14"/>
      <c r="S572" s="29"/>
      <c r="T572" s="11"/>
      <c r="U572" s="26"/>
      <c r="V572" s="26"/>
      <c r="W572" s="27"/>
      <c r="X572" s="27"/>
      <c r="Y572" s="27"/>
      <c r="Z572" s="30"/>
      <c r="AA572" s="11" t="s">
        <v>40</v>
      </c>
      <c r="AB572" s="11" t="s">
        <v>41</v>
      </c>
      <c r="AC572" s="11" t="s">
        <v>21</v>
      </c>
      <c r="AD572" s="13" t="s">
        <v>8</v>
      </c>
      <c r="AE572" s="11" t="s">
        <v>23</v>
      </c>
      <c r="AF572" s="11" t="s">
        <v>24</v>
      </c>
      <c r="AG572" s="7" t="s">
        <v>25</v>
      </c>
      <c r="AH572" s="11" t="s">
        <v>26</v>
      </c>
      <c r="AI572" s="11" t="s">
        <v>27</v>
      </c>
      <c r="AJ572" s="8" t="s">
        <v>28</v>
      </c>
      <c r="AK572" s="9" t="s">
        <v>29</v>
      </c>
      <c r="AL572" s="14"/>
      <c r="AM572" s="29"/>
      <c r="AN572" s="11"/>
      <c r="AO572" s="26"/>
      <c r="AP572" s="26"/>
      <c r="AQ572" s="27"/>
      <c r="AR572" s="27"/>
      <c r="AS572" s="27"/>
      <c r="AT572" s="30"/>
      <c r="AU572" s="11" t="s">
        <v>40</v>
      </c>
      <c r="AV572" s="11" t="s">
        <v>41</v>
      </c>
      <c r="AW572" s="11" t="s">
        <v>21</v>
      </c>
      <c r="AX572" s="13" t="s">
        <v>8</v>
      </c>
      <c r="AY572" s="11" t="s">
        <v>23</v>
      </c>
      <c r="AZ572" s="11" t="s">
        <v>24</v>
      </c>
      <c r="BA572" s="7" t="s">
        <v>25</v>
      </c>
      <c r="BB572" s="11" t="s">
        <v>26</v>
      </c>
      <c r="BC572" s="11" t="s">
        <v>27</v>
      </c>
      <c r="BD572" s="8" t="s">
        <v>28</v>
      </c>
      <c r="BE572" s="9" t="s">
        <v>29</v>
      </c>
      <c r="BF572" s="14"/>
      <c r="BG572" s="29"/>
      <c r="BH572" s="11"/>
      <c r="BI572" s="26"/>
      <c r="BJ572" s="26"/>
      <c r="BK572" s="27"/>
      <c r="BL572" s="27"/>
      <c r="BM572" s="27"/>
      <c r="BN572" s="30"/>
      <c r="BO572" s="11" t="s">
        <v>40</v>
      </c>
      <c r="BP572" s="11" t="s">
        <v>41</v>
      </c>
      <c r="BQ572" s="11" t="s">
        <v>21</v>
      </c>
      <c r="BR572" s="13" t="s">
        <v>8</v>
      </c>
      <c r="BS572" s="11" t="s">
        <v>23</v>
      </c>
      <c r="BT572" s="11" t="s">
        <v>24</v>
      </c>
      <c r="BU572" s="7" t="s">
        <v>25</v>
      </c>
      <c r="BV572" s="11" t="s">
        <v>26</v>
      </c>
      <c r="BW572" s="11" t="s">
        <v>27</v>
      </c>
      <c r="BX572" s="8" t="s">
        <v>28</v>
      </c>
      <c r="BY572" s="9" t="s">
        <v>29</v>
      </c>
      <c r="BZ572" s="14"/>
      <c r="CA572" s="29"/>
      <c r="CB572" s="11"/>
      <c r="CC572" s="26"/>
      <c r="CD572" s="26"/>
      <c r="CE572" s="27"/>
      <c r="CF572" s="27"/>
      <c r="CG572" s="27"/>
      <c r="CH572" s="30"/>
      <c r="CI572" s="11" t="s">
        <v>40</v>
      </c>
      <c r="CJ572" s="11" t="s">
        <v>41</v>
      </c>
      <c r="CK572" s="11" t="s">
        <v>21</v>
      </c>
      <c r="CL572" s="13" t="s">
        <v>8</v>
      </c>
      <c r="CM572" s="11" t="s">
        <v>23</v>
      </c>
      <c r="CN572" s="11" t="s">
        <v>24</v>
      </c>
      <c r="CO572" s="7" t="s">
        <v>25</v>
      </c>
      <c r="CP572" s="11" t="s">
        <v>26</v>
      </c>
      <c r="CQ572" s="11" t="s">
        <v>27</v>
      </c>
      <c r="CR572" s="8" t="s">
        <v>28</v>
      </c>
      <c r="CS572" s="9" t="s">
        <v>29</v>
      </c>
      <c r="CT572" s="14"/>
      <c r="CU572" s="29"/>
      <c r="CV572" s="11"/>
      <c r="CW572" s="26"/>
      <c r="CX572" s="26"/>
      <c r="CY572" s="27"/>
      <c r="CZ572" s="27"/>
      <c r="DA572" s="27"/>
      <c r="DB572" s="30"/>
      <c r="DC572" s="11" t="s">
        <v>40</v>
      </c>
      <c r="DD572" s="11" t="s">
        <v>41</v>
      </c>
      <c r="DE572" s="11" t="s">
        <v>21</v>
      </c>
      <c r="DF572" s="13" t="s">
        <v>8</v>
      </c>
      <c r="DG572" s="11" t="s">
        <v>23</v>
      </c>
      <c r="DH572" s="11" t="s">
        <v>24</v>
      </c>
      <c r="DI572" s="7" t="s">
        <v>25</v>
      </c>
      <c r="DJ572" s="11" t="s">
        <v>26</v>
      </c>
      <c r="DK572" s="11" t="s">
        <v>27</v>
      </c>
      <c r="DL572" s="8" t="s">
        <v>28</v>
      </c>
      <c r="DM572" s="9" t="s">
        <v>29</v>
      </c>
      <c r="DN572" s="14"/>
      <c r="DO572" s="29"/>
      <c r="DP572" s="11"/>
      <c r="DQ572" s="26"/>
      <c r="DR572" s="26"/>
      <c r="DS572" s="27"/>
      <c r="DT572" s="27"/>
      <c r="DU572" s="27"/>
      <c r="DV572" s="30"/>
      <c r="DW572" s="11" t="s">
        <v>40</v>
      </c>
      <c r="DX572" s="11" t="s">
        <v>41</v>
      </c>
      <c r="DY572" s="11" t="s">
        <v>21</v>
      </c>
      <c r="DZ572" s="13" t="s">
        <v>8</v>
      </c>
      <c r="EA572" s="11" t="s">
        <v>23</v>
      </c>
      <c r="EB572" s="11" t="s">
        <v>24</v>
      </c>
      <c r="EC572" s="7" t="s">
        <v>25</v>
      </c>
      <c r="ED572" s="11" t="s">
        <v>26</v>
      </c>
      <c r="EE572" s="11" t="s">
        <v>27</v>
      </c>
      <c r="EF572" s="8" t="s">
        <v>28</v>
      </c>
      <c r="EG572" s="9" t="s">
        <v>29</v>
      </c>
      <c r="EH572" s="14"/>
      <c r="EI572" s="29"/>
      <c r="EJ572" s="11"/>
    </row>
    <row r="573" s="1" customFormat="1" customHeight="1" spans="1:140">
      <c r="A573" s="26"/>
      <c r="B573" s="26"/>
      <c r="C573" s="27"/>
      <c r="D573" s="27"/>
      <c r="E573" s="27"/>
      <c r="F573" s="11">
        <f>_xlfn.RANK.EQ(S573,S573:S576,0)</f>
        <v>3</v>
      </c>
      <c r="G573" s="11">
        <v>0</v>
      </c>
      <c r="H573" s="11">
        <v>1.8</v>
      </c>
      <c r="I573" s="12">
        <v>1.35</v>
      </c>
      <c r="J573" s="13">
        <f t="shared" ref="J573:J576" si="1146">G573*H573*I573</f>
        <v>0</v>
      </c>
      <c r="K573" s="11">
        <v>680</v>
      </c>
      <c r="L573" s="11">
        <v>0</v>
      </c>
      <c r="M573" s="31">
        <f t="shared" ref="M573:M576" si="1147">1+6*K573/(K573+2000)+L573</f>
        <v>2.52238805970149</v>
      </c>
      <c r="N573" s="11">
        <v>1</v>
      </c>
      <c r="O573" s="11">
        <v>2.38</v>
      </c>
      <c r="P573" s="8">
        <f t="shared" ref="P573:P576" si="1148">1+N573*O573</f>
        <v>3.38</v>
      </c>
      <c r="Q573" s="9">
        <v>1.075</v>
      </c>
      <c r="R573" s="17">
        <v>1</v>
      </c>
      <c r="S573" s="18">
        <f t="shared" ref="S573:S576" si="1149">J573*M573*Q573*P573*R573</f>
        <v>0</v>
      </c>
      <c r="T573" s="11">
        <f t="shared" ref="T573:T576" si="1150">IF(F573=1,1,(IF(F573=2,2,12)))</f>
        <v>12</v>
      </c>
      <c r="U573" s="26"/>
      <c r="V573" s="26"/>
      <c r="W573" s="27"/>
      <c r="X573" s="27"/>
      <c r="Y573" s="27"/>
      <c r="Z573" s="11">
        <f>_xlfn.RANK.EQ(AM573,AM573:AM576,0)</f>
        <v>3</v>
      </c>
      <c r="AA573" s="11">
        <v>0</v>
      </c>
      <c r="AB573" s="11">
        <v>1.8</v>
      </c>
      <c r="AC573" s="12">
        <v>1.35</v>
      </c>
      <c r="AD573" s="13">
        <f t="shared" ref="AD573:AD576" si="1151">AA573*AB573*AC573</f>
        <v>0</v>
      </c>
      <c r="AE573" s="11">
        <v>680</v>
      </c>
      <c r="AF573" s="11">
        <v>0</v>
      </c>
      <c r="AG573" s="31">
        <f t="shared" ref="AG573:AG576" si="1152">1+6*AE573/(AE573+2000)+AF573</f>
        <v>2.52238805970149</v>
      </c>
      <c r="AH573" s="11">
        <v>1</v>
      </c>
      <c r="AI573" s="11">
        <v>2.38</v>
      </c>
      <c r="AJ573" s="8">
        <f t="shared" ref="AJ573:AJ576" si="1153">1+AH573*AI573</f>
        <v>3.38</v>
      </c>
      <c r="AK573" s="9">
        <v>1.075</v>
      </c>
      <c r="AL573" s="17">
        <v>1</v>
      </c>
      <c r="AM573" s="18">
        <f t="shared" ref="AM573:AM576" si="1154">AD573*AG573*AK573*AJ573*AL573</f>
        <v>0</v>
      </c>
      <c r="AN573" s="11">
        <f t="shared" ref="AN573:AN576" si="1155">IF(Z573=1,1,(IF(Z573=2,2,12)))</f>
        <v>12</v>
      </c>
      <c r="AO573" s="26"/>
      <c r="AP573" s="26"/>
      <c r="AQ573" s="27"/>
      <c r="AR573" s="27"/>
      <c r="AS573" s="27"/>
      <c r="AT573" s="11">
        <f>_xlfn.RANK.EQ(BG573,BG573:BG576,0)</f>
        <v>3</v>
      </c>
      <c r="AU573" s="11">
        <v>0</v>
      </c>
      <c r="AV573" s="11">
        <v>1.8</v>
      </c>
      <c r="AW573" s="12">
        <v>1.35</v>
      </c>
      <c r="AX573" s="13">
        <f t="shared" ref="AX573:AX576" si="1156">AU573*AV573*AW573</f>
        <v>0</v>
      </c>
      <c r="AY573" s="11">
        <v>680</v>
      </c>
      <c r="AZ573" s="11">
        <v>0</v>
      </c>
      <c r="BA573" s="31">
        <f t="shared" ref="BA573:BA576" si="1157">1+6*AY573/(AY573+2000)+AZ573</f>
        <v>2.52238805970149</v>
      </c>
      <c r="BB573" s="11">
        <v>1</v>
      </c>
      <c r="BC573" s="11">
        <v>2.38</v>
      </c>
      <c r="BD573" s="8">
        <f t="shared" ref="BD573:BD576" si="1158">1+BB573*BC573</f>
        <v>3.38</v>
      </c>
      <c r="BE573" s="9">
        <v>1.075</v>
      </c>
      <c r="BF573" s="17">
        <v>1.015</v>
      </c>
      <c r="BG573" s="18">
        <f t="shared" ref="BG573:BG576" si="1159">AX573*BA573*BE573*BD573*BF573</f>
        <v>0</v>
      </c>
      <c r="BH573" s="11">
        <f t="shared" ref="BH573:BH576" si="1160">IF(AT573=1,1,(IF(AT573=2,2,12)))</f>
        <v>12</v>
      </c>
      <c r="BI573" s="26"/>
      <c r="BJ573" s="26"/>
      <c r="BK573" s="27"/>
      <c r="BL573" s="27"/>
      <c r="BM573" s="27"/>
      <c r="BN573" s="11">
        <f>_xlfn.RANK.EQ(CA573,CA573:CA576,0)</f>
        <v>3</v>
      </c>
      <c r="BO573" s="11">
        <v>0</v>
      </c>
      <c r="BP573" s="11">
        <v>1.8</v>
      </c>
      <c r="BQ573" s="12">
        <v>1.35</v>
      </c>
      <c r="BR573" s="13">
        <f t="shared" ref="BR573:BR576" si="1161">BO573*BP573*BQ573</f>
        <v>0</v>
      </c>
      <c r="BS573" s="11">
        <v>680</v>
      </c>
      <c r="BT573" s="11">
        <v>0</v>
      </c>
      <c r="BU573" s="31">
        <f t="shared" ref="BU573:BU576" si="1162">1+6*BS573/(BS573+2000)+BT573</f>
        <v>2.52238805970149</v>
      </c>
      <c r="BV573" s="11">
        <v>1</v>
      </c>
      <c r="BW573" s="11">
        <v>2.38</v>
      </c>
      <c r="BX573" s="8">
        <f t="shared" ref="BX573:BX576" si="1163">1+BV573*BW573</f>
        <v>3.38</v>
      </c>
      <c r="BY573" s="9">
        <v>1.075</v>
      </c>
      <c r="BZ573" s="17">
        <v>1.015</v>
      </c>
      <c r="CA573" s="18">
        <f t="shared" ref="CA573:CA576" si="1164">BR573*BU573*BY573*BX573*BZ573</f>
        <v>0</v>
      </c>
      <c r="CB573" s="11">
        <f t="shared" ref="CB573:CB576" si="1165">IF(BN573=1,1,(IF(BN573=2,2,12)))</f>
        <v>12</v>
      </c>
      <c r="CC573" s="26"/>
      <c r="CD573" s="26"/>
      <c r="CE573" s="27"/>
      <c r="CF573" s="27"/>
      <c r="CG573" s="27"/>
      <c r="CH573" s="11">
        <f>_xlfn.RANK.EQ(CU573,CU573:CU576,0)</f>
        <v>3</v>
      </c>
      <c r="CI573" s="11">
        <v>0</v>
      </c>
      <c r="CJ573" s="11">
        <v>1.8</v>
      </c>
      <c r="CK573" s="12">
        <v>1.35</v>
      </c>
      <c r="CL573" s="13">
        <f t="shared" ref="CL573:CL576" si="1166">CI573*CJ573*CK573</f>
        <v>0</v>
      </c>
      <c r="CM573" s="11">
        <v>680</v>
      </c>
      <c r="CN573" s="11">
        <v>0</v>
      </c>
      <c r="CO573" s="31">
        <f t="shared" ref="CO573:CO576" si="1167">1+6*CM573/(CM573+2000)+CN573</f>
        <v>2.52238805970149</v>
      </c>
      <c r="CP573" s="11">
        <v>1</v>
      </c>
      <c r="CQ573" s="11">
        <v>2.38</v>
      </c>
      <c r="CR573" s="8">
        <f t="shared" ref="CR573:CR576" si="1168">1+CP573*CQ573</f>
        <v>3.38</v>
      </c>
      <c r="CS573" s="9">
        <v>1.075</v>
      </c>
      <c r="CT573" s="17">
        <v>1.085</v>
      </c>
      <c r="CU573" s="18">
        <f t="shared" ref="CU573:CU576" si="1169">CL573*CO573*CS573*CR573*CT573</f>
        <v>0</v>
      </c>
      <c r="CV573" s="11">
        <f t="shared" ref="CV573:CV576" si="1170">IF(CH573=1,1,(IF(CH573=2,2,12)))</f>
        <v>12</v>
      </c>
      <c r="CW573" s="26"/>
      <c r="CX573" s="26"/>
      <c r="CY573" s="27"/>
      <c r="CZ573" s="27"/>
      <c r="DA573" s="27"/>
      <c r="DB573" s="11">
        <f>_xlfn.RANK.EQ(DO573,DO573:DO576,0)</f>
        <v>3</v>
      </c>
      <c r="DC573" s="11">
        <v>0</v>
      </c>
      <c r="DD573" s="11">
        <v>1.8</v>
      </c>
      <c r="DE573" s="12">
        <v>1.35</v>
      </c>
      <c r="DF573" s="13">
        <f t="shared" ref="DF573:DF576" si="1171">DC573*DD573*DE573</f>
        <v>0</v>
      </c>
      <c r="DG573" s="11">
        <v>680</v>
      </c>
      <c r="DH573" s="11">
        <v>0</v>
      </c>
      <c r="DI573" s="31">
        <f t="shared" ref="DI573:DI576" si="1172">1+6*DG573/(DG573+2000)+DH573</f>
        <v>2.52238805970149</v>
      </c>
      <c r="DJ573" s="11">
        <v>1</v>
      </c>
      <c r="DK573" s="11">
        <v>2.38</v>
      </c>
      <c r="DL573" s="8">
        <f t="shared" ref="DL573:DL576" si="1173">1+DJ573*DK573</f>
        <v>3.38</v>
      </c>
      <c r="DM573" s="9">
        <v>1.075</v>
      </c>
      <c r="DN573" s="17">
        <v>1.085</v>
      </c>
      <c r="DO573" s="18">
        <f t="shared" ref="DO573:DO576" si="1174">DF573*DI573*DM573*DL573*DN573</f>
        <v>0</v>
      </c>
      <c r="DP573" s="11">
        <f t="shared" ref="DP573:DP576" si="1175">IF(DB573=1,1,(IF(DB573=2,2,12)))</f>
        <v>12</v>
      </c>
      <c r="DQ573" s="26"/>
      <c r="DR573" s="26"/>
      <c r="DS573" s="27"/>
      <c r="DT573" s="27"/>
      <c r="DU573" s="27"/>
      <c r="DV573" s="11">
        <f>_xlfn.RANK.EQ(EI573,EI573:EI576,0)</f>
        <v>3</v>
      </c>
      <c r="DW573" s="11">
        <v>0</v>
      </c>
      <c r="DX573" s="11">
        <v>1.8</v>
      </c>
      <c r="DY573" s="12">
        <v>1.35</v>
      </c>
      <c r="DZ573" s="13">
        <f t="shared" ref="DZ573:DZ576" si="1176">DW573*DX573*DY573</f>
        <v>0</v>
      </c>
      <c r="EA573" s="11">
        <v>680</v>
      </c>
      <c r="EB573" s="11">
        <v>0</v>
      </c>
      <c r="EC573" s="31">
        <f t="shared" ref="EC573:EC576" si="1177">1+6*EA573/(EA573+2000)+EB573</f>
        <v>2.52238805970149</v>
      </c>
      <c r="ED573" s="11">
        <v>1</v>
      </c>
      <c r="EE573" s="11">
        <v>3.18</v>
      </c>
      <c r="EF573" s="8">
        <f t="shared" ref="EF573:EF576" si="1178">1+ED573*EE573</f>
        <v>4.18</v>
      </c>
      <c r="EG573" s="9">
        <v>1.075</v>
      </c>
      <c r="EH573" s="17">
        <v>1.2</v>
      </c>
      <c r="EI573" s="18">
        <f t="shared" ref="EI573:EI576" si="1179">DZ573*EC573*EG573*EF573*EH573</f>
        <v>0</v>
      </c>
      <c r="EJ573" s="11">
        <f t="shared" ref="EJ573:EJ576" si="1180">IF(DV573=1,1,(IF(DV573=2,2,12)))</f>
        <v>12</v>
      </c>
    </row>
    <row r="574" s="1" customFormat="1" customHeight="1" spans="1:140">
      <c r="F574" s="11">
        <f>_xlfn.RANK.EQ(S574,S573:S576,0)</f>
        <v>2</v>
      </c>
      <c r="G574" s="11">
        <v>1446.85</v>
      </c>
      <c r="H574" s="11">
        <v>1.8</v>
      </c>
      <c r="I574" s="12">
        <v>1.35</v>
      </c>
      <c r="J574" s="13">
        <f t="shared" si="1146"/>
        <v>3515.8455</v>
      </c>
      <c r="K574" s="11">
        <v>190</v>
      </c>
      <c r="L574" s="11">
        <v>1.73</v>
      </c>
      <c r="M574" s="31">
        <f t="shared" si="1147"/>
        <v>3.25054794520548</v>
      </c>
      <c r="N574" s="11">
        <v>0.95</v>
      </c>
      <c r="O574" s="11">
        <v>2.09</v>
      </c>
      <c r="P574" s="8">
        <f t="shared" si="1148"/>
        <v>2.9855</v>
      </c>
      <c r="Q574" s="9">
        <v>1.075</v>
      </c>
      <c r="R574" s="17">
        <v>1</v>
      </c>
      <c r="S574" s="18">
        <f t="shared" si="1149"/>
        <v>36678.5280145338</v>
      </c>
      <c r="T574" s="11">
        <f t="shared" si="1150"/>
        <v>2</v>
      </c>
      <c r="Z574" s="11">
        <f>_xlfn.RANK.EQ(AM574,AM573:AM576,0)</f>
        <v>2</v>
      </c>
      <c r="AA574" s="11">
        <v>1446.85</v>
      </c>
      <c r="AB574" s="11">
        <v>1.8</v>
      </c>
      <c r="AC574" s="12">
        <v>1.35</v>
      </c>
      <c r="AD574" s="13">
        <f t="shared" si="1151"/>
        <v>3515.8455</v>
      </c>
      <c r="AE574" s="11">
        <v>190</v>
      </c>
      <c r="AF574" s="11">
        <v>1.73</v>
      </c>
      <c r="AG574" s="31">
        <f t="shared" si="1152"/>
        <v>3.25054794520548</v>
      </c>
      <c r="AH574" s="11">
        <v>0.95</v>
      </c>
      <c r="AI574" s="11">
        <v>2.09</v>
      </c>
      <c r="AJ574" s="8">
        <f t="shared" si="1153"/>
        <v>2.9855</v>
      </c>
      <c r="AK574" s="9">
        <v>1.075</v>
      </c>
      <c r="AL574" s="17">
        <v>1</v>
      </c>
      <c r="AM574" s="18">
        <f t="shared" si="1154"/>
        <v>36678.5280145338</v>
      </c>
      <c r="AN574" s="11">
        <f t="shared" si="1155"/>
        <v>2</v>
      </c>
      <c r="AT574" s="11">
        <f>_xlfn.RANK.EQ(BG574,BG573:BG576,0)</f>
        <v>2</v>
      </c>
      <c r="AU574" s="11">
        <v>1446.85</v>
      </c>
      <c r="AV574" s="11">
        <v>1.8</v>
      </c>
      <c r="AW574" s="12">
        <v>1.35</v>
      </c>
      <c r="AX574" s="13">
        <f t="shared" si="1156"/>
        <v>3515.8455</v>
      </c>
      <c r="AY574" s="11">
        <v>190</v>
      </c>
      <c r="AZ574" s="11">
        <v>1.73</v>
      </c>
      <c r="BA574" s="31">
        <f t="shared" si="1157"/>
        <v>3.25054794520548</v>
      </c>
      <c r="BB574" s="11">
        <v>0.95</v>
      </c>
      <c r="BC574" s="11">
        <v>2.09</v>
      </c>
      <c r="BD574" s="8">
        <f t="shared" si="1158"/>
        <v>2.9855</v>
      </c>
      <c r="BE574" s="9">
        <v>1.075</v>
      </c>
      <c r="BF574" s="17">
        <v>1.015</v>
      </c>
      <c r="BG574" s="18">
        <f t="shared" si="1159"/>
        <v>37228.7059347518</v>
      </c>
      <c r="BH574" s="11">
        <f t="shared" si="1160"/>
        <v>2</v>
      </c>
      <c r="BN574" s="11">
        <f>_xlfn.RANK.EQ(CA574,CA573:CA576,0)</f>
        <v>2</v>
      </c>
      <c r="BO574" s="11">
        <v>1446.85</v>
      </c>
      <c r="BP574" s="11">
        <v>1.8</v>
      </c>
      <c r="BQ574" s="12">
        <v>1.35</v>
      </c>
      <c r="BR574" s="13">
        <f t="shared" si="1161"/>
        <v>3515.8455</v>
      </c>
      <c r="BS574" s="11">
        <v>190</v>
      </c>
      <c r="BT574" s="11">
        <v>1.73</v>
      </c>
      <c r="BU574" s="31">
        <f t="shared" si="1162"/>
        <v>3.25054794520548</v>
      </c>
      <c r="BV574" s="11">
        <v>0.95</v>
      </c>
      <c r="BW574" s="11">
        <v>2.09</v>
      </c>
      <c r="BX574" s="8">
        <f t="shared" si="1163"/>
        <v>2.9855</v>
      </c>
      <c r="BY574" s="9">
        <v>1.075</v>
      </c>
      <c r="BZ574" s="17">
        <v>1.015</v>
      </c>
      <c r="CA574" s="18">
        <f t="shared" si="1164"/>
        <v>37228.7059347518</v>
      </c>
      <c r="CB574" s="11">
        <f t="shared" si="1165"/>
        <v>2</v>
      </c>
      <c r="CH574" s="11">
        <f>_xlfn.RANK.EQ(CU574,CU573:CU576,0)</f>
        <v>2</v>
      </c>
      <c r="CI574" s="11">
        <v>1446.85</v>
      </c>
      <c r="CJ574" s="11">
        <v>1.8</v>
      </c>
      <c r="CK574" s="12">
        <v>1.35</v>
      </c>
      <c r="CL574" s="13">
        <f t="shared" si="1166"/>
        <v>3515.8455</v>
      </c>
      <c r="CM574" s="11">
        <v>190</v>
      </c>
      <c r="CN574" s="11">
        <v>1.73</v>
      </c>
      <c r="CO574" s="31">
        <f t="shared" si="1167"/>
        <v>3.25054794520548</v>
      </c>
      <c r="CP574" s="11">
        <v>0.95</v>
      </c>
      <c r="CQ574" s="11">
        <v>2.09</v>
      </c>
      <c r="CR574" s="8">
        <f t="shared" si="1168"/>
        <v>2.9855</v>
      </c>
      <c r="CS574" s="9">
        <v>1.075</v>
      </c>
      <c r="CT574" s="17">
        <v>1.085</v>
      </c>
      <c r="CU574" s="18">
        <f t="shared" si="1169"/>
        <v>39796.2028957692</v>
      </c>
      <c r="CV574" s="11">
        <f t="shared" si="1170"/>
        <v>2</v>
      </c>
      <c r="DB574" s="11">
        <f>_xlfn.RANK.EQ(DO574,DO573:DO576,0)</f>
        <v>2</v>
      </c>
      <c r="DC574" s="11">
        <v>1446.85</v>
      </c>
      <c r="DD574" s="11">
        <v>1.8</v>
      </c>
      <c r="DE574" s="12">
        <v>1.35</v>
      </c>
      <c r="DF574" s="13">
        <f t="shared" si="1171"/>
        <v>3515.8455</v>
      </c>
      <c r="DG574" s="11">
        <v>190</v>
      </c>
      <c r="DH574" s="11">
        <v>1.73</v>
      </c>
      <c r="DI574" s="31">
        <f t="shared" si="1172"/>
        <v>3.25054794520548</v>
      </c>
      <c r="DJ574" s="11">
        <v>0.95</v>
      </c>
      <c r="DK574" s="11">
        <v>2.09</v>
      </c>
      <c r="DL574" s="8">
        <f t="shared" si="1173"/>
        <v>2.9855</v>
      </c>
      <c r="DM574" s="9">
        <v>1.075</v>
      </c>
      <c r="DN574" s="17">
        <v>1.085</v>
      </c>
      <c r="DO574" s="18">
        <f t="shared" si="1174"/>
        <v>39796.2028957692</v>
      </c>
      <c r="DP574" s="11">
        <f t="shared" si="1175"/>
        <v>2</v>
      </c>
      <c r="DV574" s="11">
        <f>_xlfn.RANK.EQ(EI574,EI573:EI576,0)</f>
        <v>2</v>
      </c>
      <c r="DW574" s="11">
        <v>1446.85</v>
      </c>
      <c r="DX574" s="11">
        <v>1.8</v>
      </c>
      <c r="DY574" s="12">
        <v>1.35</v>
      </c>
      <c r="DZ574" s="13">
        <f t="shared" si="1176"/>
        <v>3515.8455</v>
      </c>
      <c r="EA574" s="11">
        <v>190</v>
      </c>
      <c r="EB574" s="11">
        <v>1.82</v>
      </c>
      <c r="EC574" s="31">
        <f t="shared" si="1177"/>
        <v>3.34054794520548</v>
      </c>
      <c r="ED574" s="11">
        <v>0.95</v>
      </c>
      <c r="EE574" s="11">
        <v>2.91</v>
      </c>
      <c r="EF574" s="8">
        <f t="shared" si="1178"/>
        <v>3.7645</v>
      </c>
      <c r="EG574" s="9">
        <v>1.075</v>
      </c>
      <c r="EH574" s="17">
        <v>1.2</v>
      </c>
      <c r="EI574" s="18">
        <f t="shared" si="1179"/>
        <v>57035.4015314305</v>
      </c>
      <c r="EJ574" s="11">
        <f t="shared" si="1180"/>
        <v>2</v>
      </c>
    </row>
    <row r="575" s="1" customFormat="1" customHeight="1" spans="1:140">
      <c r="F575" s="11">
        <f>_xlfn.RANK.EQ(S575,S573:S576,0)</f>
        <v>1</v>
      </c>
      <c r="G575" s="11">
        <v>1446.85</v>
      </c>
      <c r="H575" s="11">
        <v>1.8</v>
      </c>
      <c r="I575" s="12">
        <v>1.35</v>
      </c>
      <c r="J575" s="13">
        <f t="shared" si="1146"/>
        <v>3515.8455</v>
      </c>
      <c r="K575" s="11">
        <v>240</v>
      </c>
      <c r="L575" s="11">
        <v>2.33</v>
      </c>
      <c r="M575" s="31">
        <f t="shared" si="1147"/>
        <v>3.97285714285714</v>
      </c>
      <c r="N575" s="11">
        <v>0.89</v>
      </c>
      <c r="O575" s="11">
        <v>1.78</v>
      </c>
      <c r="P575" s="8">
        <f t="shared" si="1148"/>
        <v>2.5842</v>
      </c>
      <c r="Q575" s="9">
        <v>1.075</v>
      </c>
      <c r="R575" s="17">
        <v>1</v>
      </c>
      <c r="S575" s="18">
        <f t="shared" si="1149"/>
        <v>38803.1799193058</v>
      </c>
      <c r="T575" s="11">
        <f t="shared" si="1150"/>
        <v>1</v>
      </c>
      <c r="Z575" s="11">
        <f>_xlfn.RANK.EQ(AM575,AM573:AM576,0)</f>
        <v>1</v>
      </c>
      <c r="AA575" s="11">
        <v>1446.85</v>
      </c>
      <c r="AB575" s="11">
        <v>1.8</v>
      </c>
      <c r="AC575" s="12">
        <v>1.35</v>
      </c>
      <c r="AD575" s="13">
        <f t="shared" si="1151"/>
        <v>3515.8455</v>
      </c>
      <c r="AE575" s="11">
        <v>200</v>
      </c>
      <c r="AF575" s="11">
        <v>2.33</v>
      </c>
      <c r="AG575" s="31">
        <f t="shared" si="1152"/>
        <v>3.87545454545455</v>
      </c>
      <c r="AH575" s="11">
        <v>1</v>
      </c>
      <c r="AI575" s="11">
        <v>2.71</v>
      </c>
      <c r="AJ575" s="8">
        <f t="shared" si="1153"/>
        <v>3.71</v>
      </c>
      <c r="AK575" s="9">
        <v>1.075</v>
      </c>
      <c r="AL575" s="17">
        <v>1</v>
      </c>
      <c r="AM575" s="18">
        <f t="shared" si="1154"/>
        <v>54341.8980781306</v>
      </c>
      <c r="AN575" s="11">
        <f t="shared" si="1155"/>
        <v>1</v>
      </c>
      <c r="AT575" s="11">
        <f>_xlfn.RANK.EQ(BG575,BG573:BG576,0)</f>
        <v>1</v>
      </c>
      <c r="AU575" s="11">
        <v>1446.85</v>
      </c>
      <c r="AV575" s="11">
        <v>1.8</v>
      </c>
      <c r="AW575" s="12">
        <v>1.35</v>
      </c>
      <c r="AX575" s="13">
        <f t="shared" si="1156"/>
        <v>3515.8455</v>
      </c>
      <c r="AY575" s="11">
        <v>240</v>
      </c>
      <c r="AZ575" s="11">
        <v>2.33</v>
      </c>
      <c r="BA575" s="31">
        <f t="shared" si="1157"/>
        <v>3.97285714285714</v>
      </c>
      <c r="BB575" s="11">
        <v>0.93</v>
      </c>
      <c r="BC575" s="11">
        <v>1.85</v>
      </c>
      <c r="BD575" s="8">
        <f t="shared" si="1158"/>
        <v>2.7205</v>
      </c>
      <c r="BE575" s="9">
        <v>1.075</v>
      </c>
      <c r="BF575" s="17">
        <v>1.015</v>
      </c>
      <c r="BG575" s="18">
        <f t="shared" si="1159"/>
        <v>41462.5461400156</v>
      </c>
      <c r="BH575" s="11">
        <f t="shared" si="1160"/>
        <v>1</v>
      </c>
      <c r="BN575" s="11">
        <f>_xlfn.RANK.EQ(CA575,CA573:CA576,0)</f>
        <v>1</v>
      </c>
      <c r="BO575" s="11">
        <v>1446.85</v>
      </c>
      <c r="BP575" s="11">
        <v>1.8</v>
      </c>
      <c r="BQ575" s="12">
        <v>1.35</v>
      </c>
      <c r="BR575" s="13">
        <f t="shared" si="1161"/>
        <v>3515.8455</v>
      </c>
      <c r="BS575" s="11">
        <v>240</v>
      </c>
      <c r="BT575" s="11">
        <v>2.33</v>
      </c>
      <c r="BU575" s="31">
        <f t="shared" si="1162"/>
        <v>3.97285714285714</v>
      </c>
      <c r="BV575" s="11">
        <v>1</v>
      </c>
      <c r="BW575" s="11">
        <v>2.71</v>
      </c>
      <c r="BX575" s="8">
        <f t="shared" si="1163"/>
        <v>3.71</v>
      </c>
      <c r="BY575" s="9">
        <v>1.075</v>
      </c>
      <c r="BZ575" s="17">
        <v>1.015</v>
      </c>
      <c r="CA575" s="18">
        <f t="shared" si="1164"/>
        <v>56543.2994594589</v>
      </c>
      <c r="CB575" s="11">
        <f t="shared" si="1165"/>
        <v>1</v>
      </c>
      <c r="CH575" s="11">
        <f>_xlfn.RANK.EQ(CU575,CU573:CU576,0)</f>
        <v>1</v>
      </c>
      <c r="CI575" s="11">
        <v>1446.85</v>
      </c>
      <c r="CJ575" s="11">
        <v>1.8</v>
      </c>
      <c r="CK575" s="12">
        <v>1.35</v>
      </c>
      <c r="CL575" s="13">
        <f t="shared" si="1166"/>
        <v>3515.8455</v>
      </c>
      <c r="CM575" s="11">
        <v>240</v>
      </c>
      <c r="CN575" s="11">
        <v>2.33</v>
      </c>
      <c r="CO575" s="31">
        <f t="shared" si="1167"/>
        <v>3.97285714285714</v>
      </c>
      <c r="CP575" s="11">
        <v>0.93</v>
      </c>
      <c r="CQ575" s="11">
        <v>1.85</v>
      </c>
      <c r="CR575" s="8">
        <f t="shared" si="1168"/>
        <v>2.7205</v>
      </c>
      <c r="CS575" s="9">
        <v>1.075</v>
      </c>
      <c r="CT575" s="17">
        <v>1.085</v>
      </c>
      <c r="CU575" s="18">
        <f t="shared" si="1169"/>
        <v>44322.0320807064</v>
      </c>
      <c r="CV575" s="11">
        <f t="shared" si="1170"/>
        <v>1</v>
      </c>
      <c r="DB575" s="11">
        <f>_xlfn.RANK.EQ(DO575,DO573:DO576,0)</f>
        <v>1</v>
      </c>
      <c r="DC575" s="11">
        <v>1446.85</v>
      </c>
      <c r="DD575" s="11">
        <v>1.8</v>
      </c>
      <c r="DE575" s="12">
        <v>1.35</v>
      </c>
      <c r="DF575" s="13">
        <f t="shared" si="1171"/>
        <v>3515.8455</v>
      </c>
      <c r="DG575" s="11">
        <v>240</v>
      </c>
      <c r="DH575" s="11">
        <v>2.33</v>
      </c>
      <c r="DI575" s="31">
        <f t="shared" si="1172"/>
        <v>3.97285714285714</v>
      </c>
      <c r="DJ575" s="11">
        <v>1</v>
      </c>
      <c r="DK575" s="11">
        <v>2.71</v>
      </c>
      <c r="DL575" s="8">
        <f t="shared" si="1173"/>
        <v>3.71</v>
      </c>
      <c r="DM575" s="9">
        <v>1.075</v>
      </c>
      <c r="DN575" s="17">
        <v>1.085</v>
      </c>
      <c r="DO575" s="18">
        <f t="shared" si="1174"/>
        <v>60442.8373532147</v>
      </c>
      <c r="DP575" s="11">
        <f t="shared" si="1175"/>
        <v>1</v>
      </c>
      <c r="DV575" s="11">
        <f>_xlfn.RANK.EQ(EI575,EI573:EI576,0)</f>
        <v>1</v>
      </c>
      <c r="DW575" s="11">
        <v>1446.85</v>
      </c>
      <c r="DX575" s="11">
        <v>1.8</v>
      </c>
      <c r="DY575" s="12">
        <v>1.35</v>
      </c>
      <c r="DZ575" s="13">
        <f t="shared" si="1176"/>
        <v>3515.8455</v>
      </c>
      <c r="EA575" s="11">
        <v>240</v>
      </c>
      <c r="EB575" s="11">
        <v>2.42</v>
      </c>
      <c r="EC575" s="31">
        <f t="shared" si="1177"/>
        <v>4.06285714285714</v>
      </c>
      <c r="ED575" s="11">
        <v>1</v>
      </c>
      <c r="EE575" s="11">
        <v>3.51</v>
      </c>
      <c r="EF575" s="8">
        <f t="shared" si="1178"/>
        <v>4.51</v>
      </c>
      <c r="EG575" s="9">
        <v>1.075</v>
      </c>
      <c r="EH575" s="17">
        <v>1.2</v>
      </c>
      <c r="EI575" s="18">
        <f t="shared" si="1179"/>
        <v>83105.0827828226</v>
      </c>
      <c r="EJ575" s="11">
        <f t="shared" si="1180"/>
        <v>1</v>
      </c>
    </row>
    <row r="576" s="1" customFormat="1" customHeight="1" spans="1:140">
      <c r="F576" s="11">
        <f>_xlfn.RANK.EQ(S576,S573:S576,0)</f>
        <v>3</v>
      </c>
      <c r="G576" s="11">
        <v>0</v>
      </c>
      <c r="H576" s="11">
        <v>1.8</v>
      </c>
      <c r="I576" s="12">
        <v>1.35</v>
      </c>
      <c r="J576" s="13">
        <f t="shared" si="1146"/>
        <v>0</v>
      </c>
      <c r="K576" s="11">
        <v>0</v>
      </c>
      <c r="L576" s="11">
        <v>0.2</v>
      </c>
      <c r="M576" s="31">
        <f t="shared" si="1147"/>
        <v>1.2</v>
      </c>
      <c r="N576" s="28">
        <v>0.7</v>
      </c>
      <c r="O576" s="28">
        <v>1.5</v>
      </c>
      <c r="P576" s="8">
        <f t="shared" si="1148"/>
        <v>2.05</v>
      </c>
      <c r="Q576" s="9">
        <v>1.075</v>
      </c>
      <c r="R576" s="17">
        <v>1</v>
      </c>
      <c r="S576" s="18">
        <f t="shared" si="1149"/>
        <v>0</v>
      </c>
      <c r="T576" s="28">
        <f t="shared" si="1150"/>
        <v>12</v>
      </c>
      <c r="Z576" s="11">
        <f>_xlfn.RANK.EQ(AM576,AM573:AM576,0)</f>
        <v>3</v>
      </c>
      <c r="AA576" s="11">
        <v>0</v>
      </c>
      <c r="AB576" s="11">
        <v>1.8</v>
      </c>
      <c r="AC576" s="12">
        <v>1.35</v>
      </c>
      <c r="AD576" s="13">
        <f t="shared" si="1151"/>
        <v>0</v>
      </c>
      <c r="AE576" s="11">
        <v>0</v>
      </c>
      <c r="AF576" s="11">
        <v>0.2</v>
      </c>
      <c r="AG576" s="31">
        <f t="shared" si="1152"/>
        <v>1.2</v>
      </c>
      <c r="AH576" s="28">
        <v>0.7</v>
      </c>
      <c r="AI576" s="28">
        <v>1.5</v>
      </c>
      <c r="AJ576" s="8">
        <f t="shared" si="1153"/>
        <v>2.05</v>
      </c>
      <c r="AK576" s="9">
        <v>1.075</v>
      </c>
      <c r="AL576" s="17">
        <v>1</v>
      </c>
      <c r="AM576" s="18">
        <f t="shared" si="1154"/>
        <v>0</v>
      </c>
      <c r="AN576" s="28">
        <f t="shared" si="1155"/>
        <v>12</v>
      </c>
      <c r="AT576" s="11">
        <f>_xlfn.RANK.EQ(BG576,BG573:BG576,0)</f>
        <v>3</v>
      </c>
      <c r="AU576" s="11">
        <v>0</v>
      </c>
      <c r="AV576" s="11">
        <v>1.8</v>
      </c>
      <c r="AW576" s="12">
        <v>1.35</v>
      </c>
      <c r="AX576" s="13">
        <f t="shared" si="1156"/>
        <v>0</v>
      </c>
      <c r="AY576" s="11">
        <v>0</v>
      </c>
      <c r="AZ576" s="11">
        <v>0.2</v>
      </c>
      <c r="BA576" s="31">
        <f t="shared" si="1157"/>
        <v>1.2</v>
      </c>
      <c r="BB576" s="28">
        <v>0.7</v>
      </c>
      <c r="BC576" s="28">
        <v>1.5</v>
      </c>
      <c r="BD576" s="8">
        <f t="shared" si="1158"/>
        <v>2.05</v>
      </c>
      <c r="BE576" s="9">
        <v>1.075</v>
      </c>
      <c r="BF576" s="17">
        <v>1.015</v>
      </c>
      <c r="BG576" s="18">
        <f t="shared" si="1159"/>
        <v>0</v>
      </c>
      <c r="BH576" s="28">
        <f t="shared" si="1160"/>
        <v>12</v>
      </c>
      <c r="BN576" s="11">
        <f>_xlfn.RANK.EQ(CA576,CA573:CA576,0)</f>
        <v>3</v>
      </c>
      <c r="BO576" s="11">
        <v>0</v>
      </c>
      <c r="BP576" s="11">
        <v>1.8</v>
      </c>
      <c r="BQ576" s="12">
        <v>1.35</v>
      </c>
      <c r="BR576" s="13">
        <f t="shared" si="1161"/>
        <v>0</v>
      </c>
      <c r="BS576" s="11">
        <v>0</v>
      </c>
      <c r="BT576" s="11">
        <v>0.2</v>
      </c>
      <c r="BU576" s="31">
        <f t="shared" si="1162"/>
        <v>1.2</v>
      </c>
      <c r="BV576" s="28">
        <v>0.7</v>
      </c>
      <c r="BW576" s="28">
        <v>1.5</v>
      </c>
      <c r="BX576" s="8">
        <f t="shared" si="1163"/>
        <v>2.05</v>
      </c>
      <c r="BY576" s="9">
        <v>1.075</v>
      </c>
      <c r="BZ576" s="17">
        <v>1.015</v>
      </c>
      <c r="CA576" s="18">
        <f t="shared" si="1164"/>
        <v>0</v>
      </c>
      <c r="CB576" s="28">
        <f t="shared" si="1165"/>
        <v>12</v>
      </c>
      <c r="CH576" s="11">
        <f>_xlfn.RANK.EQ(CU576,CU573:CU576,0)</f>
        <v>3</v>
      </c>
      <c r="CI576" s="11">
        <v>0</v>
      </c>
      <c r="CJ576" s="11">
        <v>1.8</v>
      </c>
      <c r="CK576" s="12">
        <v>1.35</v>
      </c>
      <c r="CL576" s="13">
        <f t="shared" si="1166"/>
        <v>0</v>
      </c>
      <c r="CM576" s="11">
        <v>0</v>
      </c>
      <c r="CN576" s="11">
        <v>0.2</v>
      </c>
      <c r="CO576" s="31">
        <f t="shared" si="1167"/>
        <v>1.2</v>
      </c>
      <c r="CP576" s="28">
        <v>0.7</v>
      </c>
      <c r="CQ576" s="28">
        <v>1.5</v>
      </c>
      <c r="CR576" s="8">
        <f t="shared" si="1168"/>
        <v>2.05</v>
      </c>
      <c r="CS576" s="9">
        <v>1.075</v>
      </c>
      <c r="CT576" s="17">
        <v>1.085</v>
      </c>
      <c r="CU576" s="18">
        <f t="shared" si="1169"/>
        <v>0</v>
      </c>
      <c r="CV576" s="28">
        <f t="shared" si="1170"/>
        <v>12</v>
      </c>
      <c r="DB576" s="11">
        <f>_xlfn.RANK.EQ(DO576,DO573:DO576,0)</f>
        <v>3</v>
      </c>
      <c r="DC576" s="11">
        <v>0</v>
      </c>
      <c r="DD576" s="11">
        <v>1.8</v>
      </c>
      <c r="DE576" s="12">
        <v>1.35</v>
      </c>
      <c r="DF576" s="13">
        <f t="shared" si="1171"/>
        <v>0</v>
      </c>
      <c r="DG576" s="11">
        <v>0</v>
      </c>
      <c r="DH576" s="11">
        <v>0.2</v>
      </c>
      <c r="DI576" s="31">
        <f t="shared" si="1172"/>
        <v>1.2</v>
      </c>
      <c r="DJ576" s="28">
        <v>0.7</v>
      </c>
      <c r="DK576" s="28">
        <v>1.5</v>
      </c>
      <c r="DL576" s="8">
        <f t="shared" si="1173"/>
        <v>2.05</v>
      </c>
      <c r="DM576" s="9">
        <v>1.075</v>
      </c>
      <c r="DN576" s="17">
        <v>1.085</v>
      </c>
      <c r="DO576" s="18">
        <f t="shared" si="1174"/>
        <v>0</v>
      </c>
      <c r="DP576" s="28">
        <f t="shared" si="1175"/>
        <v>12</v>
      </c>
      <c r="DV576" s="11">
        <f>_xlfn.RANK.EQ(EI576,EI573:EI576,0)</f>
        <v>3</v>
      </c>
      <c r="DW576" s="11">
        <v>0</v>
      </c>
      <c r="DX576" s="11">
        <v>1.8</v>
      </c>
      <c r="DY576" s="12">
        <v>1.35</v>
      </c>
      <c r="DZ576" s="13">
        <f t="shared" si="1176"/>
        <v>0</v>
      </c>
      <c r="EA576" s="11">
        <v>0</v>
      </c>
      <c r="EB576" s="11">
        <v>0.2</v>
      </c>
      <c r="EC576" s="31">
        <f t="shared" si="1177"/>
        <v>1.2</v>
      </c>
      <c r="ED576" s="28">
        <v>0.7</v>
      </c>
      <c r="EE576" s="28">
        <v>1.5</v>
      </c>
      <c r="EF576" s="8">
        <f t="shared" si="1178"/>
        <v>2.05</v>
      </c>
      <c r="EG576" s="9">
        <v>1.075</v>
      </c>
      <c r="EH576" s="17">
        <v>1.2</v>
      </c>
      <c r="EI576" s="18">
        <f t="shared" si="1179"/>
        <v>0</v>
      </c>
      <c r="EJ576" s="28">
        <f t="shared" si="1180"/>
        <v>12</v>
      </c>
    </row>
    <row r="577" s="1" customFormat="1" customHeight="1" spans="6:140">
      <c r="F577" s="32" t="s">
        <v>42</v>
      </c>
      <c r="G577" s="33">
        <f>LARGE(S573:S576,1)/1</f>
        <v>38803.1799193058</v>
      </c>
      <c r="H577" s="32" t="s">
        <v>43</v>
      </c>
      <c r="I577" s="33">
        <f>LARGE(S573:S576,2)/2</f>
        <v>18339.2640072669</v>
      </c>
      <c r="J577" s="32" t="s">
        <v>44</v>
      </c>
      <c r="K577" s="33">
        <f>LARGE(S573:S576,3)/12</f>
        <v>0</v>
      </c>
      <c r="L577" s="32" t="s">
        <v>45</v>
      </c>
      <c r="M577" s="34">
        <f>LARGE(S573:S576,4)/12</f>
        <v>0</v>
      </c>
      <c r="N577" s="35" t="s">
        <v>46</v>
      </c>
      <c r="O577" s="36">
        <f>G577+I577+K577+M577</f>
        <v>57142.4439265727</v>
      </c>
      <c r="P577" s="35" t="s">
        <v>47</v>
      </c>
      <c r="Q577" s="35">
        <v>5.3</v>
      </c>
      <c r="R577" s="35"/>
      <c r="S577" s="35" t="s">
        <v>48</v>
      </c>
      <c r="T577" s="36">
        <f>O577*Q577</f>
        <v>302854.952810835</v>
      </c>
      <c r="Z577" s="32" t="s">
        <v>42</v>
      </c>
      <c r="AA577" s="33">
        <f>LARGE(AM573:AM576,1)/1</f>
        <v>54341.8980781306</v>
      </c>
      <c r="AB577" s="32" t="s">
        <v>43</v>
      </c>
      <c r="AC577" s="33">
        <f>LARGE(AM573:AM576,2)/2</f>
        <v>18339.2640072669</v>
      </c>
      <c r="AD577" s="32" t="s">
        <v>44</v>
      </c>
      <c r="AE577" s="33">
        <f>LARGE(AM573:AM576,3)/12</f>
        <v>0</v>
      </c>
      <c r="AF577" s="32" t="s">
        <v>45</v>
      </c>
      <c r="AG577" s="34">
        <f>LARGE(AM573:AM576,4)/12</f>
        <v>0</v>
      </c>
      <c r="AH577" s="35" t="s">
        <v>46</v>
      </c>
      <c r="AI577" s="36">
        <f>AA577+AC577+AE577+AG577</f>
        <v>72681.1620853975</v>
      </c>
      <c r="AJ577" s="35" t="s">
        <v>47</v>
      </c>
      <c r="AK577" s="35">
        <v>5.3</v>
      </c>
      <c r="AL577" s="35"/>
      <c r="AM577" s="35" t="s">
        <v>48</v>
      </c>
      <c r="AN577" s="36">
        <f>AI577*AK577</f>
        <v>385210.159052606</v>
      </c>
      <c r="AT577" s="32" t="s">
        <v>42</v>
      </c>
      <c r="AU577" s="33">
        <f>LARGE(BG573:BG576,1)/1</f>
        <v>41462.5461400156</v>
      </c>
      <c r="AV577" s="32" t="s">
        <v>43</v>
      </c>
      <c r="AW577" s="33">
        <f>LARGE(BG573:BG576,2)/2</f>
        <v>18614.3529673759</v>
      </c>
      <c r="AX577" s="32" t="s">
        <v>44</v>
      </c>
      <c r="AY577" s="33">
        <f>LARGE(BG573:BG576,3)/12</f>
        <v>0</v>
      </c>
      <c r="AZ577" s="32" t="s">
        <v>45</v>
      </c>
      <c r="BA577" s="34">
        <f>LARGE(BG573:BG576,4)/12</f>
        <v>0</v>
      </c>
      <c r="BB577" s="35" t="s">
        <v>46</v>
      </c>
      <c r="BC577" s="36">
        <f>AU577+AW577+AY577+BA577</f>
        <v>60076.8991073915</v>
      </c>
      <c r="BD577" s="35" t="s">
        <v>47</v>
      </c>
      <c r="BE577" s="35">
        <v>5.3</v>
      </c>
      <c r="BF577" s="35"/>
      <c r="BG577" s="35" t="s">
        <v>48</v>
      </c>
      <c r="BH577" s="36">
        <f>BC577*BE577</f>
        <v>318407.565269175</v>
      </c>
      <c r="BN577" s="32" t="s">
        <v>42</v>
      </c>
      <c r="BO577" s="33">
        <f>LARGE(CA573:CA576,1)/1</f>
        <v>56543.2994594589</v>
      </c>
      <c r="BP577" s="32" t="s">
        <v>43</v>
      </c>
      <c r="BQ577" s="33">
        <f>LARGE(CA573:CA576,2)/2</f>
        <v>18614.3529673759</v>
      </c>
      <c r="BR577" s="32" t="s">
        <v>44</v>
      </c>
      <c r="BS577" s="33">
        <f>LARGE(CA573:CA576,3)/12</f>
        <v>0</v>
      </c>
      <c r="BT577" s="32" t="s">
        <v>45</v>
      </c>
      <c r="BU577" s="34">
        <f>LARGE(CA573:CA576,4)/12</f>
        <v>0</v>
      </c>
      <c r="BV577" s="35" t="s">
        <v>46</v>
      </c>
      <c r="BW577" s="36">
        <f>BO577+BQ577+BS577+BU577</f>
        <v>75157.6524268348</v>
      </c>
      <c r="BX577" s="35" t="s">
        <v>47</v>
      </c>
      <c r="BY577" s="35">
        <v>5.3</v>
      </c>
      <c r="BZ577" s="35"/>
      <c r="CA577" s="35" t="s">
        <v>48</v>
      </c>
      <c r="CB577" s="36">
        <f>BW577*BY577</f>
        <v>398335.557862225</v>
      </c>
      <c r="CH577" s="32" t="s">
        <v>42</v>
      </c>
      <c r="CI577" s="33">
        <f>LARGE(CU573:CU576,1)/1</f>
        <v>44322.0320807064</v>
      </c>
      <c r="CJ577" s="32" t="s">
        <v>43</v>
      </c>
      <c r="CK577" s="33">
        <f>LARGE(CU573:CU576,2)/2</f>
        <v>19898.1014478846</v>
      </c>
      <c r="CL577" s="32" t="s">
        <v>44</v>
      </c>
      <c r="CM577" s="33">
        <f>LARGE(CU573:CU576,3)/12</f>
        <v>0</v>
      </c>
      <c r="CN577" s="32" t="s">
        <v>45</v>
      </c>
      <c r="CO577" s="34">
        <f>LARGE(CU573:CU576,4)/12</f>
        <v>0</v>
      </c>
      <c r="CP577" s="35" t="s">
        <v>46</v>
      </c>
      <c r="CQ577" s="36">
        <f>CI577+CK577+CM577+CO577</f>
        <v>64220.1335285909</v>
      </c>
      <c r="CR577" s="35" t="s">
        <v>47</v>
      </c>
      <c r="CS577" s="35">
        <v>5.3</v>
      </c>
      <c r="CT577" s="35"/>
      <c r="CU577" s="35" t="s">
        <v>48</v>
      </c>
      <c r="CV577" s="36">
        <f>CQ577*CS577</f>
        <v>340366.707701532</v>
      </c>
      <c r="DB577" s="32" t="s">
        <v>42</v>
      </c>
      <c r="DC577" s="33">
        <f>LARGE(DO573:DO576,1)/1</f>
        <v>60442.8373532147</v>
      </c>
      <c r="DD577" s="32" t="s">
        <v>43</v>
      </c>
      <c r="DE577" s="33">
        <f>LARGE(DO573:DO576,2)/2</f>
        <v>19898.1014478846</v>
      </c>
      <c r="DF577" s="32" t="s">
        <v>44</v>
      </c>
      <c r="DG577" s="33">
        <f>LARGE(DO573:DO576,3)/12</f>
        <v>0</v>
      </c>
      <c r="DH577" s="32" t="s">
        <v>45</v>
      </c>
      <c r="DI577" s="34">
        <f>LARGE(DO573:DO576,4)/12</f>
        <v>0</v>
      </c>
      <c r="DJ577" s="35" t="s">
        <v>46</v>
      </c>
      <c r="DK577" s="36">
        <f>DC577+DE577+DG577+DI577</f>
        <v>80340.9388010993</v>
      </c>
      <c r="DL577" s="35" t="s">
        <v>47</v>
      </c>
      <c r="DM577" s="35">
        <v>5.3</v>
      </c>
      <c r="DN577" s="35"/>
      <c r="DO577" s="35" t="s">
        <v>48</v>
      </c>
      <c r="DP577" s="36">
        <f>DK577*DM577</f>
        <v>425806.975645826</v>
      </c>
      <c r="DV577" s="32" t="s">
        <v>42</v>
      </c>
      <c r="DW577" s="33">
        <f>LARGE(EI573:EI576,1)/1</f>
        <v>83105.0827828226</v>
      </c>
      <c r="DX577" s="32" t="s">
        <v>43</v>
      </c>
      <c r="DY577" s="33">
        <f>LARGE(EI573:EI576,2)/2</f>
        <v>28517.7007657152</v>
      </c>
      <c r="DZ577" s="32" t="s">
        <v>44</v>
      </c>
      <c r="EA577" s="33">
        <f>LARGE(EI573:EI576,3)/12</f>
        <v>0</v>
      </c>
      <c r="EB577" s="32" t="s">
        <v>45</v>
      </c>
      <c r="EC577" s="34">
        <f>LARGE(EI573:EI576,4)/12</f>
        <v>0</v>
      </c>
      <c r="ED577" s="35" t="s">
        <v>46</v>
      </c>
      <c r="EE577" s="36">
        <f>DW577+DY577+EA577+EC577</f>
        <v>111622.783548538</v>
      </c>
      <c r="EF577" s="35" t="s">
        <v>47</v>
      </c>
      <c r="EG577" s="35">
        <v>5.3</v>
      </c>
      <c r="EH577" s="35"/>
      <c r="EI577" s="35" t="s">
        <v>48</v>
      </c>
      <c r="EJ577" s="36">
        <f>EE577*EG577</f>
        <v>591600.75280725</v>
      </c>
    </row>
    <row r="578" s="1" customFormat="1" customHeight="1" spans="6:140">
      <c r="F578" s="32"/>
      <c r="G578" s="33"/>
      <c r="H578" s="32"/>
      <c r="I578" s="33"/>
      <c r="J578" s="32"/>
      <c r="K578" s="33"/>
      <c r="L578" s="32"/>
      <c r="M578" s="34"/>
      <c r="N578" s="35"/>
      <c r="O578" s="36"/>
      <c r="P578" s="35"/>
      <c r="Q578" s="35"/>
      <c r="R578" s="35"/>
      <c r="S578" s="35"/>
      <c r="T578" s="36"/>
      <c r="Z578" s="32"/>
      <c r="AA578" s="33"/>
      <c r="AB578" s="32"/>
      <c r="AC578" s="33"/>
      <c r="AD578" s="32"/>
      <c r="AE578" s="33"/>
      <c r="AF578" s="32"/>
      <c r="AG578" s="34"/>
      <c r="AH578" s="35"/>
      <c r="AI578" s="36"/>
      <c r="AJ578" s="35"/>
      <c r="AK578" s="35"/>
      <c r="AL578" s="35"/>
      <c r="AM578" s="35"/>
      <c r="AN578" s="36"/>
      <c r="AT578" s="32"/>
      <c r="AU578" s="33"/>
      <c r="AV578" s="32"/>
      <c r="AW578" s="33"/>
      <c r="AX578" s="32"/>
      <c r="AY578" s="33"/>
      <c r="AZ578" s="32"/>
      <c r="BA578" s="34"/>
      <c r="BB578" s="35"/>
      <c r="BC578" s="36"/>
      <c r="BD578" s="35"/>
      <c r="BE578" s="35"/>
      <c r="BF578" s="35"/>
      <c r="BG578" s="35"/>
      <c r="BH578" s="36"/>
      <c r="BN578" s="32"/>
      <c r="BO578" s="33"/>
      <c r="BP578" s="32"/>
      <c r="BQ578" s="33"/>
      <c r="BR578" s="32"/>
      <c r="BS578" s="33"/>
      <c r="BT578" s="32"/>
      <c r="BU578" s="34"/>
      <c r="BV578" s="35"/>
      <c r="BW578" s="36"/>
      <c r="BX578" s="35"/>
      <c r="BY578" s="35"/>
      <c r="BZ578" s="35"/>
      <c r="CA578" s="35"/>
      <c r="CB578" s="36"/>
      <c r="CH578" s="32"/>
      <c r="CI578" s="33"/>
      <c r="CJ578" s="32"/>
      <c r="CK578" s="33"/>
      <c r="CL578" s="32"/>
      <c r="CM578" s="33"/>
      <c r="CN578" s="32"/>
      <c r="CO578" s="34"/>
      <c r="CP578" s="35"/>
      <c r="CQ578" s="36"/>
      <c r="CR578" s="35"/>
      <c r="CS578" s="35"/>
      <c r="CT578" s="35"/>
      <c r="CU578" s="35"/>
      <c r="CV578" s="36"/>
      <c r="DB578" s="32"/>
      <c r="DC578" s="33"/>
      <c r="DD578" s="32"/>
      <c r="DE578" s="33"/>
      <c r="DF578" s="32"/>
      <c r="DG578" s="33"/>
      <c r="DH578" s="32"/>
      <c r="DI578" s="34"/>
      <c r="DJ578" s="35"/>
      <c r="DK578" s="36"/>
      <c r="DL578" s="35"/>
      <c r="DM578" s="35"/>
      <c r="DN578" s="35"/>
      <c r="DO578" s="35"/>
      <c r="DP578" s="36"/>
      <c r="DV578" s="32"/>
      <c r="DW578" s="33"/>
      <c r="DX578" s="32"/>
      <c r="DY578" s="33"/>
      <c r="DZ578" s="32"/>
      <c r="EA578" s="33"/>
      <c r="EB578" s="32"/>
      <c r="EC578" s="34"/>
      <c r="ED578" s="35"/>
      <c r="EE578" s="36"/>
      <c r="EF578" s="35"/>
      <c r="EG578" s="35"/>
      <c r="EH578" s="35"/>
      <c r="EI578" s="35"/>
      <c r="EJ578" s="36"/>
    </row>
    <row r="579" s="1" customFormat="1" customHeight="1" spans="6:140">
      <c r="F579" s="3" t="s">
        <v>49</v>
      </c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Z579" s="3" t="s">
        <v>49</v>
      </c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T579" s="3" t="s">
        <v>49</v>
      </c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N579" s="3" t="s">
        <v>49</v>
      </c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H579" s="3" t="s">
        <v>49</v>
      </c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DB579" s="3" t="s">
        <v>49</v>
      </c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V579" s="3" t="s">
        <v>49</v>
      </c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</row>
    <row r="580" s="1" customFormat="1" customHeight="1" spans="6:140">
      <c r="F580" s="28" t="s">
        <v>37</v>
      </c>
      <c r="G580" s="13" t="s">
        <v>8</v>
      </c>
      <c r="H580" s="13"/>
      <c r="I580" s="13"/>
      <c r="J580" s="13"/>
      <c r="K580" s="7" t="s">
        <v>25</v>
      </c>
      <c r="L580" s="7"/>
      <c r="M580" s="7"/>
      <c r="N580" s="8" t="s">
        <v>10</v>
      </c>
      <c r="O580" s="8"/>
      <c r="P580" s="8"/>
      <c r="Q580" s="9" t="s">
        <v>38</v>
      </c>
      <c r="R580" s="10" t="s">
        <v>12</v>
      </c>
      <c r="S580" s="29" t="s">
        <v>13</v>
      </c>
      <c r="T580" s="11" t="s">
        <v>39</v>
      </c>
      <c r="Z580" s="28" t="s">
        <v>37</v>
      </c>
      <c r="AA580" s="13" t="s">
        <v>8</v>
      </c>
      <c r="AB580" s="13"/>
      <c r="AC580" s="13"/>
      <c r="AD580" s="13"/>
      <c r="AE580" s="7" t="s">
        <v>25</v>
      </c>
      <c r="AF580" s="7"/>
      <c r="AG580" s="7"/>
      <c r="AH580" s="8" t="s">
        <v>10</v>
      </c>
      <c r="AI580" s="8"/>
      <c r="AJ580" s="8"/>
      <c r="AK580" s="9" t="s">
        <v>38</v>
      </c>
      <c r="AL580" s="10" t="s">
        <v>12</v>
      </c>
      <c r="AM580" s="29" t="s">
        <v>13</v>
      </c>
      <c r="AN580" s="11" t="s">
        <v>39</v>
      </c>
      <c r="AT580" s="28" t="s">
        <v>37</v>
      </c>
      <c r="AU580" s="13" t="s">
        <v>8</v>
      </c>
      <c r="AV580" s="13"/>
      <c r="AW580" s="13"/>
      <c r="AX580" s="13"/>
      <c r="AY580" s="7" t="s">
        <v>25</v>
      </c>
      <c r="AZ580" s="7"/>
      <c r="BA580" s="7"/>
      <c r="BB580" s="8" t="s">
        <v>10</v>
      </c>
      <c r="BC580" s="8"/>
      <c r="BD580" s="8"/>
      <c r="BE580" s="9" t="s">
        <v>38</v>
      </c>
      <c r="BF580" s="10" t="s">
        <v>12</v>
      </c>
      <c r="BG580" s="29" t="s">
        <v>13</v>
      </c>
      <c r="BH580" s="11" t="s">
        <v>39</v>
      </c>
      <c r="BN580" s="28" t="s">
        <v>37</v>
      </c>
      <c r="BO580" s="13" t="s">
        <v>8</v>
      </c>
      <c r="BP580" s="13"/>
      <c r="BQ580" s="13"/>
      <c r="BR580" s="13"/>
      <c r="BS580" s="7" t="s">
        <v>25</v>
      </c>
      <c r="BT580" s="7"/>
      <c r="BU580" s="7"/>
      <c r="BV580" s="8" t="s">
        <v>10</v>
      </c>
      <c r="BW580" s="8"/>
      <c r="BX580" s="8"/>
      <c r="BY580" s="9" t="s">
        <v>38</v>
      </c>
      <c r="BZ580" s="10" t="s">
        <v>12</v>
      </c>
      <c r="CA580" s="29" t="s">
        <v>13</v>
      </c>
      <c r="CB580" s="11" t="s">
        <v>39</v>
      </c>
      <c r="CH580" s="28" t="s">
        <v>37</v>
      </c>
      <c r="CI580" s="13" t="s">
        <v>8</v>
      </c>
      <c r="CJ580" s="13"/>
      <c r="CK580" s="13"/>
      <c r="CL580" s="13"/>
      <c r="CM580" s="7" t="s">
        <v>25</v>
      </c>
      <c r="CN580" s="7"/>
      <c r="CO580" s="7"/>
      <c r="CP580" s="8" t="s">
        <v>10</v>
      </c>
      <c r="CQ580" s="8"/>
      <c r="CR580" s="8"/>
      <c r="CS580" s="9" t="s">
        <v>38</v>
      </c>
      <c r="CT580" s="10" t="s">
        <v>12</v>
      </c>
      <c r="CU580" s="29" t="s">
        <v>13</v>
      </c>
      <c r="CV580" s="11" t="s">
        <v>39</v>
      </c>
      <c r="DB580" s="28" t="s">
        <v>37</v>
      </c>
      <c r="DC580" s="13" t="s">
        <v>8</v>
      </c>
      <c r="DD580" s="13"/>
      <c r="DE580" s="13"/>
      <c r="DF580" s="13"/>
      <c r="DG580" s="7" t="s">
        <v>25</v>
      </c>
      <c r="DH580" s="7"/>
      <c r="DI580" s="7"/>
      <c r="DJ580" s="8" t="s">
        <v>10</v>
      </c>
      <c r="DK580" s="8"/>
      <c r="DL580" s="8"/>
      <c r="DM580" s="9" t="s">
        <v>38</v>
      </c>
      <c r="DN580" s="10" t="s">
        <v>12</v>
      </c>
      <c r="DO580" s="29" t="s">
        <v>13</v>
      </c>
      <c r="DP580" s="11" t="s">
        <v>39</v>
      </c>
      <c r="DV580" s="28" t="s">
        <v>37</v>
      </c>
      <c r="DW580" s="13" t="s">
        <v>8</v>
      </c>
      <c r="DX580" s="13"/>
      <c r="DY580" s="13"/>
      <c r="DZ580" s="13"/>
      <c r="EA580" s="7" t="s">
        <v>25</v>
      </c>
      <c r="EB580" s="7"/>
      <c r="EC580" s="7"/>
      <c r="ED580" s="8" t="s">
        <v>10</v>
      </c>
      <c r="EE580" s="8"/>
      <c r="EF580" s="8"/>
      <c r="EG580" s="9" t="s">
        <v>38</v>
      </c>
      <c r="EH580" s="10" t="s">
        <v>12</v>
      </c>
      <c r="EI580" s="29" t="s">
        <v>13</v>
      </c>
      <c r="EJ580" s="11" t="s">
        <v>39</v>
      </c>
    </row>
    <row r="581" s="1" customFormat="1" customHeight="1" spans="6:140">
      <c r="F581" s="30"/>
      <c r="G581" s="11" t="s">
        <v>40</v>
      </c>
      <c r="H581" s="11" t="s">
        <v>41</v>
      </c>
      <c r="I581" s="11" t="s">
        <v>21</v>
      </c>
      <c r="J581" s="13" t="s">
        <v>8</v>
      </c>
      <c r="K581" s="11" t="s">
        <v>23</v>
      </c>
      <c r="L581" s="11" t="s">
        <v>24</v>
      </c>
      <c r="M581" s="7" t="s">
        <v>25</v>
      </c>
      <c r="N581" s="11" t="s">
        <v>26</v>
      </c>
      <c r="O581" s="11" t="s">
        <v>27</v>
      </c>
      <c r="P581" s="8" t="s">
        <v>28</v>
      </c>
      <c r="Q581" s="9" t="s">
        <v>29</v>
      </c>
      <c r="R581" s="14"/>
      <c r="S581" s="29"/>
      <c r="T581" s="11"/>
      <c r="U581" s="1"/>
      <c r="V581" s="1"/>
      <c r="W581" s="1"/>
      <c r="X581" s="1"/>
      <c r="Y581" s="1"/>
      <c r="Z581" s="30"/>
      <c r="AA581" s="11" t="s">
        <v>40</v>
      </c>
      <c r="AB581" s="11" t="s">
        <v>41</v>
      </c>
      <c r="AC581" s="11" t="s">
        <v>21</v>
      </c>
      <c r="AD581" s="13" t="s">
        <v>8</v>
      </c>
      <c r="AE581" s="11" t="s">
        <v>23</v>
      </c>
      <c r="AF581" s="11" t="s">
        <v>24</v>
      </c>
      <c r="AG581" s="7" t="s">
        <v>25</v>
      </c>
      <c r="AH581" s="11" t="s">
        <v>26</v>
      </c>
      <c r="AI581" s="11" t="s">
        <v>27</v>
      </c>
      <c r="AJ581" s="8" t="s">
        <v>28</v>
      </c>
      <c r="AK581" s="9" t="s">
        <v>29</v>
      </c>
      <c r="AL581" s="14"/>
      <c r="AM581" s="29"/>
      <c r="AN581" s="11"/>
      <c r="AO581" s="1"/>
      <c r="AP581" s="1"/>
      <c r="AQ581" s="1"/>
      <c r="AR581" s="1"/>
      <c r="AS581" s="1"/>
      <c r="AT581" s="30"/>
      <c r="AU581" s="11" t="s">
        <v>40</v>
      </c>
      <c r="AV581" s="11" t="s">
        <v>41</v>
      </c>
      <c r="AW581" s="11" t="s">
        <v>21</v>
      </c>
      <c r="AX581" s="13" t="s">
        <v>8</v>
      </c>
      <c r="AY581" s="11" t="s">
        <v>23</v>
      </c>
      <c r="AZ581" s="11" t="s">
        <v>24</v>
      </c>
      <c r="BA581" s="7" t="s">
        <v>25</v>
      </c>
      <c r="BB581" s="11" t="s">
        <v>26</v>
      </c>
      <c r="BC581" s="11" t="s">
        <v>27</v>
      </c>
      <c r="BD581" s="8" t="s">
        <v>28</v>
      </c>
      <c r="BE581" s="9" t="s">
        <v>29</v>
      </c>
      <c r="BF581" s="14"/>
      <c r="BG581" s="29"/>
      <c r="BH581" s="11"/>
      <c r="BI581" s="1"/>
      <c r="BJ581" s="1"/>
      <c r="BK581" s="1"/>
      <c r="BL581" s="1"/>
      <c r="BM581" s="1"/>
      <c r="BN581" s="30"/>
      <c r="BO581" s="11" t="s">
        <v>40</v>
      </c>
      <c r="BP581" s="11" t="s">
        <v>41</v>
      </c>
      <c r="BQ581" s="11" t="s">
        <v>21</v>
      </c>
      <c r="BR581" s="13" t="s">
        <v>8</v>
      </c>
      <c r="BS581" s="11" t="s">
        <v>23</v>
      </c>
      <c r="BT581" s="11" t="s">
        <v>24</v>
      </c>
      <c r="BU581" s="7" t="s">
        <v>25</v>
      </c>
      <c r="BV581" s="11" t="s">
        <v>26</v>
      </c>
      <c r="BW581" s="11" t="s">
        <v>27</v>
      </c>
      <c r="BX581" s="8" t="s">
        <v>28</v>
      </c>
      <c r="BY581" s="9" t="s">
        <v>29</v>
      </c>
      <c r="BZ581" s="14"/>
      <c r="CA581" s="29"/>
      <c r="CB581" s="11"/>
      <c r="CC581" s="1"/>
      <c r="CD581" s="1"/>
      <c r="CE581" s="1"/>
      <c r="CF581" s="1"/>
      <c r="CG581" s="1"/>
      <c r="CH581" s="30"/>
      <c r="CI581" s="11" t="s">
        <v>40</v>
      </c>
      <c r="CJ581" s="11" t="s">
        <v>41</v>
      </c>
      <c r="CK581" s="11" t="s">
        <v>21</v>
      </c>
      <c r="CL581" s="13" t="s">
        <v>8</v>
      </c>
      <c r="CM581" s="11" t="s">
        <v>23</v>
      </c>
      <c r="CN581" s="11" t="s">
        <v>24</v>
      </c>
      <c r="CO581" s="7" t="s">
        <v>25</v>
      </c>
      <c r="CP581" s="11" t="s">
        <v>26</v>
      </c>
      <c r="CQ581" s="11" t="s">
        <v>27</v>
      </c>
      <c r="CR581" s="8" t="s">
        <v>28</v>
      </c>
      <c r="CS581" s="9" t="s">
        <v>29</v>
      </c>
      <c r="CT581" s="14"/>
      <c r="CU581" s="29"/>
      <c r="CV581" s="11"/>
      <c r="CW581" s="1"/>
      <c r="CX581" s="1"/>
      <c r="CY581" s="1"/>
      <c r="CZ581" s="1"/>
      <c r="DA581" s="1"/>
      <c r="DB581" s="30"/>
      <c r="DC581" s="11" t="s">
        <v>40</v>
      </c>
      <c r="DD581" s="11" t="s">
        <v>41</v>
      </c>
      <c r="DE581" s="11" t="s">
        <v>21</v>
      </c>
      <c r="DF581" s="13" t="s">
        <v>8</v>
      </c>
      <c r="DG581" s="11" t="s">
        <v>23</v>
      </c>
      <c r="DH581" s="11" t="s">
        <v>24</v>
      </c>
      <c r="DI581" s="7" t="s">
        <v>25</v>
      </c>
      <c r="DJ581" s="11" t="s">
        <v>26</v>
      </c>
      <c r="DK581" s="11" t="s">
        <v>27</v>
      </c>
      <c r="DL581" s="8" t="s">
        <v>28</v>
      </c>
      <c r="DM581" s="9" t="s">
        <v>29</v>
      </c>
      <c r="DN581" s="14"/>
      <c r="DO581" s="29"/>
      <c r="DP581" s="11"/>
      <c r="DQ581" s="1"/>
      <c r="DR581" s="1"/>
      <c r="DS581" s="1"/>
      <c r="DT581" s="1"/>
      <c r="DU581" s="1"/>
      <c r="DV581" s="30"/>
      <c r="DW581" s="11" t="s">
        <v>40</v>
      </c>
      <c r="DX581" s="11" t="s">
        <v>41</v>
      </c>
      <c r="DY581" s="11" t="s">
        <v>21</v>
      </c>
      <c r="DZ581" s="13" t="s">
        <v>8</v>
      </c>
      <c r="EA581" s="11" t="s">
        <v>23</v>
      </c>
      <c r="EB581" s="11" t="s">
        <v>24</v>
      </c>
      <c r="EC581" s="7" t="s">
        <v>25</v>
      </c>
      <c r="ED581" s="11" t="s">
        <v>26</v>
      </c>
      <c r="EE581" s="11" t="s">
        <v>27</v>
      </c>
      <c r="EF581" s="8" t="s">
        <v>28</v>
      </c>
      <c r="EG581" s="9" t="s">
        <v>29</v>
      </c>
      <c r="EH581" s="14"/>
      <c r="EI581" s="29"/>
      <c r="EJ581" s="11"/>
    </row>
    <row r="582" s="1" customFormat="1" customHeight="1" spans="6:140">
      <c r="F582" s="11">
        <f>_xlfn.RANK.EQ(S582,S582:S585,0)</f>
        <v>1</v>
      </c>
      <c r="G582" s="11">
        <v>1446.85</v>
      </c>
      <c r="H582" s="11">
        <v>1.8</v>
      </c>
      <c r="I582" s="12">
        <v>1.35</v>
      </c>
      <c r="J582" s="13">
        <f t="shared" ref="J582:J585" si="1181">G582*H582*I582</f>
        <v>3515.8455</v>
      </c>
      <c r="K582" s="11">
        <v>680</v>
      </c>
      <c r="L582" s="11">
        <v>1.79</v>
      </c>
      <c r="M582" s="31">
        <f t="shared" ref="M582:M585" si="1182">1+6*K582/(K582+2000)+L582</f>
        <v>4.31238805970149</v>
      </c>
      <c r="N582" s="11">
        <v>1</v>
      </c>
      <c r="O582" s="11">
        <v>2.38</v>
      </c>
      <c r="P582" s="8">
        <f t="shared" ref="P582:P585" si="1183">1+N582*O582</f>
        <v>3.38</v>
      </c>
      <c r="Q582" s="9">
        <v>1.275</v>
      </c>
      <c r="R582" s="17">
        <v>1</v>
      </c>
      <c r="S582" s="18">
        <f t="shared" ref="S582:S585" si="1184">J582*M582*Q582*P582*R582</f>
        <v>65339.30371847</v>
      </c>
      <c r="T582" s="11">
        <f t="shared" ref="T582:T585" si="1185">IF(F582=1,1,(IF(F582=2,2,12)))</f>
        <v>1</v>
      </c>
      <c r="Z582" s="11">
        <f>_xlfn.RANK.EQ(AM582,AM582:AM585,0)</f>
        <v>2</v>
      </c>
      <c r="AA582" s="11">
        <v>1446.85</v>
      </c>
      <c r="AB582" s="11">
        <v>1.8</v>
      </c>
      <c r="AC582" s="12">
        <v>1.35</v>
      </c>
      <c r="AD582" s="13">
        <f t="shared" ref="AD582:AD585" si="1186">AA582*AB582*AC582</f>
        <v>3515.8455</v>
      </c>
      <c r="AE582" s="11">
        <v>680</v>
      </c>
      <c r="AF582" s="11">
        <v>1.79</v>
      </c>
      <c r="AG582" s="31">
        <f t="shared" ref="AG582:AG585" si="1187">1+6*AE582/(AE582+2000)+AF582</f>
        <v>4.31238805970149</v>
      </c>
      <c r="AH582" s="11">
        <v>1</v>
      </c>
      <c r="AI582" s="11">
        <v>2.38</v>
      </c>
      <c r="AJ582" s="8">
        <f t="shared" ref="AJ582:AJ585" si="1188">1+AH582*AI582</f>
        <v>3.38</v>
      </c>
      <c r="AK582" s="9">
        <v>1.275</v>
      </c>
      <c r="AL582" s="17">
        <v>1</v>
      </c>
      <c r="AM582" s="18">
        <f t="shared" ref="AM582:AM585" si="1189">AD582*AG582*AK582*AJ582*AL582</f>
        <v>65339.30371847</v>
      </c>
      <c r="AN582" s="11">
        <f t="shared" ref="AN582:AN585" si="1190">IF(Z582=1,1,(IF(Z582=2,2,12)))</f>
        <v>2</v>
      </c>
      <c r="AT582" s="11">
        <f>_xlfn.RANK.EQ(BG582,BG582:BG585,0)</f>
        <v>1</v>
      </c>
      <c r="AU582" s="11">
        <v>1446.85</v>
      </c>
      <c r="AV582" s="11">
        <v>1.8</v>
      </c>
      <c r="AW582" s="12">
        <v>1.35</v>
      </c>
      <c r="AX582" s="13">
        <f t="shared" ref="AX582:AX585" si="1191">AU582*AV582*AW582</f>
        <v>3515.8455</v>
      </c>
      <c r="AY582" s="11">
        <v>680</v>
      </c>
      <c r="AZ582" s="11">
        <v>1.79</v>
      </c>
      <c r="BA582" s="31">
        <f t="shared" ref="BA582:BA585" si="1192">1+6*AY582/(AY582+2000)+AZ582</f>
        <v>4.31238805970149</v>
      </c>
      <c r="BB582" s="11">
        <v>1</v>
      </c>
      <c r="BC582" s="11">
        <v>2.38</v>
      </c>
      <c r="BD582" s="8">
        <f t="shared" ref="BD582:BD585" si="1193">1+BB582*BC582</f>
        <v>3.38</v>
      </c>
      <c r="BE582" s="9">
        <v>1.275</v>
      </c>
      <c r="BF582" s="17">
        <v>1.015</v>
      </c>
      <c r="BG582" s="18">
        <f t="shared" ref="BG582:BG585" si="1194">AX582*BA582*BE582*BD582*BF582</f>
        <v>66319.3932742471</v>
      </c>
      <c r="BH582" s="11">
        <f t="shared" ref="BH582:BH585" si="1195">IF(AT582=1,1,(IF(AT582=2,2,12)))</f>
        <v>1</v>
      </c>
      <c r="BN582" s="11">
        <f>_xlfn.RANK.EQ(CA582,CA582:CA585,0)</f>
        <v>2</v>
      </c>
      <c r="BO582" s="11">
        <v>1446.85</v>
      </c>
      <c r="BP582" s="11">
        <v>1.8</v>
      </c>
      <c r="BQ582" s="12">
        <v>1.35</v>
      </c>
      <c r="BR582" s="13">
        <f t="shared" ref="BR582:BR585" si="1196">BO582*BP582*BQ582</f>
        <v>3515.8455</v>
      </c>
      <c r="BS582" s="11">
        <v>680</v>
      </c>
      <c r="BT582" s="11">
        <v>1.79</v>
      </c>
      <c r="BU582" s="31">
        <f t="shared" ref="BU582:BU585" si="1197">1+6*BS582/(BS582+2000)+BT582</f>
        <v>4.31238805970149</v>
      </c>
      <c r="BV582" s="11">
        <v>1</v>
      </c>
      <c r="BW582" s="11">
        <v>2.38</v>
      </c>
      <c r="BX582" s="8">
        <f t="shared" ref="BX582:BX585" si="1198">1+BV582*BW582</f>
        <v>3.38</v>
      </c>
      <c r="BY582" s="9">
        <v>1.275</v>
      </c>
      <c r="BZ582" s="17">
        <v>1.015</v>
      </c>
      <c r="CA582" s="18">
        <f t="shared" ref="CA582:CA585" si="1199">BR582*BU582*BY582*BX582*BZ582</f>
        <v>66319.3932742471</v>
      </c>
      <c r="CB582" s="11">
        <f t="shared" ref="CB582:CB585" si="1200">IF(BN582=1,1,(IF(BN582=2,2,12)))</f>
        <v>2</v>
      </c>
      <c r="CH582" s="11">
        <f>_xlfn.RANK.EQ(CU582,CU582:CU585,0)</f>
        <v>1</v>
      </c>
      <c r="CI582" s="11">
        <v>1446.85</v>
      </c>
      <c r="CJ582" s="11">
        <v>1.8</v>
      </c>
      <c r="CK582" s="12">
        <v>1.35</v>
      </c>
      <c r="CL582" s="13">
        <f t="shared" ref="CL582:CL585" si="1201">CI582*CJ582*CK582</f>
        <v>3515.8455</v>
      </c>
      <c r="CM582" s="11">
        <v>680</v>
      </c>
      <c r="CN582" s="11">
        <v>1.79</v>
      </c>
      <c r="CO582" s="31">
        <f t="shared" ref="CO582:CO585" si="1202">1+6*CM582/(CM582+2000)+CN582</f>
        <v>4.31238805970149</v>
      </c>
      <c r="CP582" s="11">
        <v>1</v>
      </c>
      <c r="CQ582" s="11">
        <v>2.38</v>
      </c>
      <c r="CR582" s="8">
        <f t="shared" ref="CR582:CR585" si="1203">1+CP582*CQ582</f>
        <v>3.38</v>
      </c>
      <c r="CS582" s="9">
        <v>1.275</v>
      </c>
      <c r="CT582" s="17">
        <v>1.085</v>
      </c>
      <c r="CU582" s="18">
        <f t="shared" ref="CU582:CU585" si="1204">CL582*CO582*CS582*CR582*CT582</f>
        <v>70893.14453454</v>
      </c>
      <c r="CV582" s="11">
        <f t="shared" ref="CV582:CV585" si="1205">IF(CH582=1,1,(IF(CH582=2,2,12)))</f>
        <v>1</v>
      </c>
      <c r="DB582" s="11">
        <f>_xlfn.RANK.EQ(DO582,DO582:DO585,0)</f>
        <v>2</v>
      </c>
      <c r="DC582" s="11">
        <v>1446.85</v>
      </c>
      <c r="DD582" s="11">
        <v>1.8</v>
      </c>
      <c r="DE582" s="12">
        <v>1.35</v>
      </c>
      <c r="DF582" s="13">
        <f t="shared" ref="DF582:DF585" si="1206">DC582*DD582*DE582</f>
        <v>3515.8455</v>
      </c>
      <c r="DG582" s="11">
        <v>680</v>
      </c>
      <c r="DH582" s="11">
        <v>1.79</v>
      </c>
      <c r="DI582" s="31">
        <f t="shared" ref="DI582:DI585" si="1207">1+6*DG582/(DG582+2000)+DH582</f>
        <v>4.31238805970149</v>
      </c>
      <c r="DJ582" s="11">
        <v>1</v>
      </c>
      <c r="DK582" s="11">
        <v>2.38</v>
      </c>
      <c r="DL582" s="8">
        <f t="shared" ref="DL582:DL585" si="1208">1+DJ582*DK582</f>
        <v>3.38</v>
      </c>
      <c r="DM582" s="9">
        <v>1.275</v>
      </c>
      <c r="DN582" s="17">
        <v>1.085</v>
      </c>
      <c r="DO582" s="18">
        <f t="shared" ref="DO582:DO585" si="1209">DF582*DI582*DM582*DL582*DN582</f>
        <v>70893.14453454</v>
      </c>
      <c r="DP582" s="11">
        <f t="shared" ref="DP582:DP585" si="1210">IF(DB582=1,1,(IF(DB582=2,2,12)))</f>
        <v>2</v>
      </c>
      <c r="DV582" s="11">
        <f>_xlfn.RANK.EQ(EI582,EI582:EI585,0)</f>
        <v>2</v>
      </c>
      <c r="DW582" s="11">
        <v>1446.85</v>
      </c>
      <c r="DX582" s="11">
        <v>1.8</v>
      </c>
      <c r="DY582" s="12">
        <v>1.35</v>
      </c>
      <c r="DZ582" s="13">
        <f t="shared" ref="DZ582:DZ585" si="1211">DW582*DX582*DY582</f>
        <v>3515.8455</v>
      </c>
      <c r="EA582" s="11">
        <v>680</v>
      </c>
      <c r="EB582" s="11">
        <v>2.32</v>
      </c>
      <c r="EC582" s="31">
        <f t="shared" ref="EC582:EC585" si="1212">1+6*EA582/(EA582+2000)+EB582</f>
        <v>4.84238805970149</v>
      </c>
      <c r="ED582" s="11">
        <v>1</v>
      </c>
      <c r="EE582" s="11">
        <v>3.18</v>
      </c>
      <c r="EF582" s="8">
        <f t="shared" ref="EF582:EF585" si="1213">1+ED582*EE582</f>
        <v>4.18</v>
      </c>
      <c r="EG582" s="9">
        <v>1.275</v>
      </c>
      <c r="EH582" s="17">
        <v>1.2</v>
      </c>
      <c r="EI582" s="18">
        <f t="shared" ref="EI582:EI585" si="1214">DZ582*EC582*EG582*EF582*EH582</f>
        <v>108882.249515276</v>
      </c>
      <c r="EJ582" s="11">
        <f t="shared" ref="EJ582:EJ585" si="1215">IF(DV582=1,1,(IF(DV582=2,2,12)))</f>
        <v>2</v>
      </c>
    </row>
    <row r="583" s="1" customFormat="1" customHeight="1" spans="6:140">
      <c r="F583" s="11">
        <f>_xlfn.RANK.EQ(S583,S582:S585,0)</f>
        <v>3</v>
      </c>
      <c r="G583" s="11">
        <v>1446.85</v>
      </c>
      <c r="H583" s="11">
        <v>1.8</v>
      </c>
      <c r="I583" s="12">
        <v>1.35</v>
      </c>
      <c r="J583" s="13">
        <f t="shared" si="1181"/>
        <v>3515.8455</v>
      </c>
      <c r="K583" s="11">
        <v>440</v>
      </c>
      <c r="L583" s="11">
        <v>1.73</v>
      </c>
      <c r="M583" s="31">
        <f t="shared" si="1182"/>
        <v>3.81196721311475</v>
      </c>
      <c r="N583" s="11">
        <v>0.95</v>
      </c>
      <c r="O583" s="11">
        <v>2.09</v>
      </c>
      <c r="P583" s="8">
        <f t="shared" si="1183"/>
        <v>2.9855</v>
      </c>
      <c r="Q583" s="9">
        <v>1.275</v>
      </c>
      <c r="R583" s="17">
        <v>1</v>
      </c>
      <c r="S583" s="18">
        <f t="shared" si="1184"/>
        <v>51015.9759341504</v>
      </c>
      <c r="T583" s="11">
        <f t="shared" si="1185"/>
        <v>12</v>
      </c>
      <c r="Z583" s="11">
        <f>_xlfn.RANK.EQ(AM583,AM582:AM585,0)</f>
        <v>3</v>
      </c>
      <c r="AA583" s="11">
        <v>1446.85</v>
      </c>
      <c r="AB583" s="11">
        <v>1.8</v>
      </c>
      <c r="AC583" s="12">
        <v>1.35</v>
      </c>
      <c r="AD583" s="13">
        <f t="shared" si="1186"/>
        <v>3515.8455</v>
      </c>
      <c r="AE583" s="11">
        <v>440</v>
      </c>
      <c r="AF583" s="11">
        <v>1.73</v>
      </c>
      <c r="AG583" s="31">
        <f t="shared" si="1187"/>
        <v>3.81196721311475</v>
      </c>
      <c r="AH583" s="11">
        <v>0.95</v>
      </c>
      <c r="AI583" s="11">
        <v>2.09</v>
      </c>
      <c r="AJ583" s="8">
        <f t="shared" si="1188"/>
        <v>2.9855</v>
      </c>
      <c r="AK583" s="9">
        <v>1.275</v>
      </c>
      <c r="AL583" s="17">
        <v>1</v>
      </c>
      <c r="AM583" s="18">
        <f t="shared" si="1189"/>
        <v>51015.9759341504</v>
      </c>
      <c r="AN583" s="11">
        <f t="shared" si="1190"/>
        <v>12</v>
      </c>
      <c r="AT583" s="11">
        <f>_xlfn.RANK.EQ(BG583,BG582:BG585,0)</f>
        <v>3</v>
      </c>
      <c r="AU583" s="11">
        <v>1446.85</v>
      </c>
      <c r="AV583" s="11">
        <v>1.8</v>
      </c>
      <c r="AW583" s="12">
        <v>1.35</v>
      </c>
      <c r="AX583" s="13">
        <f t="shared" si="1191"/>
        <v>3515.8455</v>
      </c>
      <c r="AY583" s="11">
        <v>440</v>
      </c>
      <c r="AZ583" s="11">
        <v>1.73</v>
      </c>
      <c r="BA583" s="31">
        <f t="shared" si="1192"/>
        <v>3.81196721311475</v>
      </c>
      <c r="BB583" s="11">
        <v>0.95</v>
      </c>
      <c r="BC583" s="11">
        <v>2.09</v>
      </c>
      <c r="BD583" s="8">
        <f t="shared" si="1193"/>
        <v>2.9855</v>
      </c>
      <c r="BE583" s="9">
        <v>1.275</v>
      </c>
      <c r="BF583" s="17">
        <v>1.015</v>
      </c>
      <c r="BG583" s="18">
        <f t="shared" si="1194"/>
        <v>51781.2155731626</v>
      </c>
      <c r="BH583" s="11">
        <f t="shared" si="1195"/>
        <v>12</v>
      </c>
      <c r="BN583" s="11">
        <f>_xlfn.RANK.EQ(CA583,CA582:CA585,0)</f>
        <v>3</v>
      </c>
      <c r="BO583" s="11">
        <v>1446.85</v>
      </c>
      <c r="BP583" s="11">
        <v>1.8</v>
      </c>
      <c r="BQ583" s="12">
        <v>1.35</v>
      </c>
      <c r="BR583" s="13">
        <f t="shared" si="1196"/>
        <v>3515.8455</v>
      </c>
      <c r="BS583" s="11">
        <v>440</v>
      </c>
      <c r="BT583" s="11">
        <v>1.73</v>
      </c>
      <c r="BU583" s="31">
        <f t="shared" si="1197"/>
        <v>3.81196721311475</v>
      </c>
      <c r="BV583" s="11">
        <v>0.95</v>
      </c>
      <c r="BW583" s="11">
        <v>2.09</v>
      </c>
      <c r="BX583" s="8">
        <f t="shared" si="1198"/>
        <v>2.9855</v>
      </c>
      <c r="BY583" s="9">
        <v>1.275</v>
      </c>
      <c r="BZ583" s="17">
        <v>1.015</v>
      </c>
      <c r="CA583" s="18">
        <f t="shared" si="1199"/>
        <v>51781.2155731626</v>
      </c>
      <c r="CB583" s="11">
        <f t="shared" si="1200"/>
        <v>12</v>
      </c>
      <c r="CH583" s="11">
        <f>_xlfn.RANK.EQ(CU583,CU582:CU585,0)</f>
        <v>3</v>
      </c>
      <c r="CI583" s="11">
        <v>1446.85</v>
      </c>
      <c r="CJ583" s="11">
        <v>1.8</v>
      </c>
      <c r="CK583" s="12">
        <v>1.35</v>
      </c>
      <c r="CL583" s="13">
        <f t="shared" si="1201"/>
        <v>3515.8455</v>
      </c>
      <c r="CM583" s="11">
        <v>440</v>
      </c>
      <c r="CN583" s="11">
        <v>1.73</v>
      </c>
      <c r="CO583" s="31">
        <f t="shared" si="1202"/>
        <v>3.81196721311475</v>
      </c>
      <c r="CP583" s="11">
        <v>0.95</v>
      </c>
      <c r="CQ583" s="11">
        <v>2.09</v>
      </c>
      <c r="CR583" s="8">
        <f t="shared" si="1203"/>
        <v>2.9855</v>
      </c>
      <c r="CS583" s="9">
        <v>1.275</v>
      </c>
      <c r="CT583" s="17">
        <v>1.085</v>
      </c>
      <c r="CU583" s="18">
        <f t="shared" si="1204"/>
        <v>55352.3338885532</v>
      </c>
      <c r="CV583" s="11">
        <f t="shared" si="1205"/>
        <v>12</v>
      </c>
      <c r="DB583" s="11">
        <f>_xlfn.RANK.EQ(DO583,DO582:DO585,0)</f>
        <v>3</v>
      </c>
      <c r="DC583" s="11">
        <v>1446.85</v>
      </c>
      <c r="DD583" s="11">
        <v>1.8</v>
      </c>
      <c r="DE583" s="12">
        <v>1.35</v>
      </c>
      <c r="DF583" s="13">
        <f t="shared" si="1206"/>
        <v>3515.8455</v>
      </c>
      <c r="DG583" s="11">
        <v>440</v>
      </c>
      <c r="DH583" s="11">
        <v>1.73</v>
      </c>
      <c r="DI583" s="31">
        <f t="shared" si="1207"/>
        <v>3.81196721311475</v>
      </c>
      <c r="DJ583" s="11">
        <v>0.95</v>
      </c>
      <c r="DK583" s="11">
        <v>2.09</v>
      </c>
      <c r="DL583" s="8">
        <f t="shared" si="1208"/>
        <v>2.9855</v>
      </c>
      <c r="DM583" s="9">
        <v>1.275</v>
      </c>
      <c r="DN583" s="17">
        <v>1.085</v>
      </c>
      <c r="DO583" s="18">
        <f t="shared" si="1209"/>
        <v>55352.3338885532</v>
      </c>
      <c r="DP583" s="11">
        <f t="shared" si="1210"/>
        <v>12</v>
      </c>
      <c r="DV583" s="11">
        <f>_xlfn.RANK.EQ(EI583,EI582:EI585,0)</f>
        <v>3</v>
      </c>
      <c r="DW583" s="11">
        <v>1446.85</v>
      </c>
      <c r="DX583" s="11">
        <v>1.8</v>
      </c>
      <c r="DY583" s="12">
        <v>1.35</v>
      </c>
      <c r="DZ583" s="13">
        <f t="shared" si="1211"/>
        <v>3515.8455</v>
      </c>
      <c r="EA583" s="11">
        <v>440</v>
      </c>
      <c r="EB583" s="11">
        <v>1.82</v>
      </c>
      <c r="EC583" s="31">
        <f t="shared" si="1212"/>
        <v>3.90196721311475</v>
      </c>
      <c r="ED583" s="11">
        <v>0.95</v>
      </c>
      <c r="EE583" s="11">
        <v>2.91</v>
      </c>
      <c r="EF583" s="8">
        <f t="shared" si="1213"/>
        <v>3.7645</v>
      </c>
      <c r="EG583" s="9">
        <v>1.275</v>
      </c>
      <c r="EH583" s="17">
        <v>1.2</v>
      </c>
      <c r="EI583" s="18">
        <f t="shared" si="1214"/>
        <v>79015.4704812236</v>
      </c>
      <c r="EJ583" s="11">
        <f t="shared" si="1215"/>
        <v>12</v>
      </c>
    </row>
    <row r="584" s="1" customFormat="1" customHeight="1" spans="6:140">
      <c r="F584" s="11">
        <f>_xlfn.RANK.EQ(S584,S582:S585,0)</f>
        <v>2</v>
      </c>
      <c r="G584" s="11">
        <v>1446.85</v>
      </c>
      <c r="H584" s="11">
        <v>1.8</v>
      </c>
      <c r="I584" s="12">
        <v>1.35</v>
      </c>
      <c r="J584" s="13">
        <f t="shared" si="1181"/>
        <v>3515.8455</v>
      </c>
      <c r="K584" s="11">
        <v>490</v>
      </c>
      <c r="L584" s="11">
        <v>2.33</v>
      </c>
      <c r="M584" s="31">
        <f t="shared" si="1182"/>
        <v>4.51072289156627</v>
      </c>
      <c r="N584" s="11">
        <v>0.89</v>
      </c>
      <c r="O584" s="11">
        <v>1.78</v>
      </c>
      <c r="P584" s="8">
        <f t="shared" si="1183"/>
        <v>2.5842</v>
      </c>
      <c r="Q584" s="9">
        <v>1.275</v>
      </c>
      <c r="R584" s="17">
        <v>1</v>
      </c>
      <c r="S584" s="18">
        <f t="shared" si="1184"/>
        <v>52253.1211946054</v>
      </c>
      <c r="T584" s="11">
        <f t="shared" si="1185"/>
        <v>2</v>
      </c>
      <c r="Z584" s="11">
        <f>_xlfn.RANK.EQ(AM584,AM582:AM585,0)</f>
        <v>1</v>
      </c>
      <c r="AA584" s="11">
        <v>1446.85</v>
      </c>
      <c r="AB584" s="11">
        <v>1.8</v>
      </c>
      <c r="AC584" s="12">
        <v>1.35</v>
      </c>
      <c r="AD584" s="13">
        <f t="shared" si="1186"/>
        <v>3515.8455</v>
      </c>
      <c r="AE584" s="11">
        <v>450</v>
      </c>
      <c r="AF584" s="11">
        <v>2.33</v>
      </c>
      <c r="AG584" s="31">
        <f t="shared" si="1187"/>
        <v>4.43204081632653</v>
      </c>
      <c r="AH584" s="11">
        <v>1</v>
      </c>
      <c r="AI584" s="11">
        <v>2.71</v>
      </c>
      <c r="AJ584" s="8">
        <f t="shared" si="1188"/>
        <v>3.71</v>
      </c>
      <c r="AK584" s="9">
        <v>1.275</v>
      </c>
      <c r="AL584" s="17">
        <v>1</v>
      </c>
      <c r="AM584" s="18">
        <f t="shared" si="1189"/>
        <v>73708.5092870073</v>
      </c>
      <c r="AN584" s="11">
        <f t="shared" si="1190"/>
        <v>1</v>
      </c>
      <c r="AT584" s="11">
        <f>_xlfn.RANK.EQ(BG584,BG582:BG585,0)</f>
        <v>2</v>
      </c>
      <c r="AU584" s="11">
        <v>1446.85</v>
      </c>
      <c r="AV584" s="11">
        <v>1.8</v>
      </c>
      <c r="AW584" s="12">
        <v>1.35</v>
      </c>
      <c r="AX584" s="13">
        <f t="shared" si="1191"/>
        <v>3515.8455</v>
      </c>
      <c r="AY584" s="11">
        <v>490</v>
      </c>
      <c r="AZ584" s="11">
        <v>2.33</v>
      </c>
      <c r="BA584" s="31">
        <f t="shared" si="1192"/>
        <v>4.51072289156627</v>
      </c>
      <c r="BB584" s="11">
        <v>0.93</v>
      </c>
      <c r="BC584" s="11">
        <v>1.85</v>
      </c>
      <c r="BD584" s="8">
        <f t="shared" si="1193"/>
        <v>2.7205</v>
      </c>
      <c r="BE584" s="9">
        <v>1.275</v>
      </c>
      <c r="BF584" s="17">
        <v>1.015</v>
      </c>
      <c r="BG584" s="18">
        <f t="shared" si="1194"/>
        <v>55834.2757731882</v>
      </c>
      <c r="BH584" s="11">
        <f t="shared" si="1195"/>
        <v>2</v>
      </c>
      <c r="BN584" s="11">
        <f>_xlfn.RANK.EQ(CA584,CA582:CA585,0)</f>
        <v>1</v>
      </c>
      <c r="BO584" s="11">
        <v>1446.85</v>
      </c>
      <c r="BP584" s="11">
        <v>1.8</v>
      </c>
      <c r="BQ584" s="12">
        <v>1.35</v>
      </c>
      <c r="BR584" s="13">
        <f t="shared" si="1196"/>
        <v>3515.8455</v>
      </c>
      <c r="BS584" s="11">
        <v>490</v>
      </c>
      <c r="BT584" s="11">
        <v>2.33</v>
      </c>
      <c r="BU584" s="31">
        <f t="shared" si="1197"/>
        <v>4.51072289156627</v>
      </c>
      <c r="BV584" s="11">
        <v>1</v>
      </c>
      <c r="BW584" s="11">
        <v>2.71</v>
      </c>
      <c r="BX584" s="8">
        <f t="shared" si="1198"/>
        <v>3.71</v>
      </c>
      <c r="BY584" s="9">
        <v>1.275</v>
      </c>
      <c r="BZ584" s="17">
        <v>1.015</v>
      </c>
      <c r="CA584" s="18">
        <f t="shared" si="1199"/>
        <v>76142.3132212932</v>
      </c>
      <c r="CB584" s="11">
        <f t="shared" si="1200"/>
        <v>1</v>
      </c>
      <c r="CH584" s="11">
        <f>_xlfn.RANK.EQ(CU584,CU582:CU585,0)</f>
        <v>2</v>
      </c>
      <c r="CI584" s="11">
        <v>1446.85</v>
      </c>
      <c r="CJ584" s="11">
        <v>1.8</v>
      </c>
      <c r="CK584" s="12">
        <v>1.35</v>
      </c>
      <c r="CL584" s="13">
        <f t="shared" si="1201"/>
        <v>3515.8455</v>
      </c>
      <c r="CM584" s="11">
        <v>490</v>
      </c>
      <c r="CN584" s="11">
        <v>2.33</v>
      </c>
      <c r="CO584" s="31">
        <f t="shared" si="1202"/>
        <v>4.51072289156627</v>
      </c>
      <c r="CP584" s="11">
        <v>0.93</v>
      </c>
      <c r="CQ584" s="11">
        <v>1.85</v>
      </c>
      <c r="CR584" s="8">
        <f t="shared" si="1203"/>
        <v>2.7205</v>
      </c>
      <c r="CS584" s="9">
        <v>1.275</v>
      </c>
      <c r="CT584" s="17">
        <v>1.085</v>
      </c>
      <c r="CU584" s="18">
        <f t="shared" si="1204"/>
        <v>59684.9154816839</v>
      </c>
      <c r="CV584" s="11">
        <f t="shared" si="1205"/>
        <v>2</v>
      </c>
      <c r="DB584" s="11">
        <f>_xlfn.RANK.EQ(DO584,DO582:DO585,0)</f>
        <v>1</v>
      </c>
      <c r="DC584" s="11">
        <v>1446.85</v>
      </c>
      <c r="DD584" s="11">
        <v>1.8</v>
      </c>
      <c r="DE584" s="12">
        <v>1.35</v>
      </c>
      <c r="DF584" s="13">
        <f t="shared" si="1206"/>
        <v>3515.8455</v>
      </c>
      <c r="DG584" s="11">
        <v>490</v>
      </c>
      <c r="DH584" s="11">
        <v>2.33</v>
      </c>
      <c r="DI584" s="31">
        <f t="shared" si="1207"/>
        <v>4.51072289156627</v>
      </c>
      <c r="DJ584" s="11">
        <v>1</v>
      </c>
      <c r="DK584" s="11">
        <v>2.71</v>
      </c>
      <c r="DL584" s="8">
        <f t="shared" si="1208"/>
        <v>3.71</v>
      </c>
      <c r="DM584" s="9">
        <v>1.275</v>
      </c>
      <c r="DN584" s="17">
        <v>1.085</v>
      </c>
      <c r="DO584" s="18">
        <f t="shared" si="1209"/>
        <v>81393.5072365548</v>
      </c>
      <c r="DP584" s="11">
        <f t="shared" si="1210"/>
        <v>1</v>
      </c>
      <c r="DV584" s="11">
        <f>_xlfn.RANK.EQ(EI584,EI582:EI585,0)</f>
        <v>1</v>
      </c>
      <c r="DW584" s="11">
        <v>1446.85</v>
      </c>
      <c r="DX584" s="11">
        <v>1.8</v>
      </c>
      <c r="DY584" s="12">
        <v>1.35</v>
      </c>
      <c r="DZ584" s="13">
        <f t="shared" si="1211"/>
        <v>3515.8455</v>
      </c>
      <c r="EA584" s="11">
        <v>490</v>
      </c>
      <c r="EB584" s="11">
        <v>2.42</v>
      </c>
      <c r="EC584" s="31">
        <f t="shared" si="1212"/>
        <v>4.60072289156627</v>
      </c>
      <c r="ED584" s="11">
        <v>1</v>
      </c>
      <c r="EE584" s="11">
        <v>3.51</v>
      </c>
      <c r="EF584" s="8">
        <f t="shared" si="1213"/>
        <v>4.51</v>
      </c>
      <c r="EG584" s="9">
        <v>1.275</v>
      </c>
      <c r="EH584" s="17">
        <v>1.2</v>
      </c>
      <c r="EI584" s="18">
        <f t="shared" si="1214"/>
        <v>111615.325667178</v>
      </c>
      <c r="EJ584" s="11">
        <f t="shared" si="1215"/>
        <v>1</v>
      </c>
    </row>
    <row r="585" s="1" customFormat="1" customHeight="1" spans="6:140">
      <c r="F585" s="11">
        <f>_xlfn.RANK.EQ(S585,S582:S585,0)</f>
        <v>4</v>
      </c>
      <c r="G585" s="11">
        <v>0</v>
      </c>
      <c r="H585" s="11">
        <v>1.8</v>
      </c>
      <c r="I585" s="12">
        <v>1.35</v>
      </c>
      <c r="J585" s="13">
        <f t="shared" si="1181"/>
        <v>0</v>
      </c>
      <c r="K585" s="11">
        <v>0</v>
      </c>
      <c r="L585" s="11">
        <v>0.2</v>
      </c>
      <c r="M585" s="31">
        <f t="shared" si="1182"/>
        <v>1.2</v>
      </c>
      <c r="N585" s="28">
        <v>0.7</v>
      </c>
      <c r="O585" s="28">
        <v>1.5</v>
      </c>
      <c r="P585" s="8">
        <f t="shared" si="1183"/>
        <v>2.05</v>
      </c>
      <c r="Q585" s="9">
        <v>1.275</v>
      </c>
      <c r="R585" s="17">
        <v>1</v>
      </c>
      <c r="S585" s="18">
        <f t="shared" si="1184"/>
        <v>0</v>
      </c>
      <c r="T585" s="28">
        <f t="shared" si="1185"/>
        <v>12</v>
      </c>
      <c r="Z585" s="11">
        <f>_xlfn.RANK.EQ(AM585,AM582:AM585,0)</f>
        <v>4</v>
      </c>
      <c r="AA585" s="11">
        <v>0</v>
      </c>
      <c r="AB585" s="11">
        <v>1.8</v>
      </c>
      <c r="AC585" s="12">
        <v>1.35</v>
      </c>
      <c r="AD585" s="13">
        <f t="shared" si="1186"/>
        <v>0</v>
      </c>
      <c r="AE585" s="11">
        <v>0</v>
      </c>
      <c r="AF585" s="11">
        <v>0.2</v>
      </c>
      <c r="AG585" s="31">
        <f t="shared" si="1187"/>
        <v>1.2</v>
      </c>
      <c r="AH585" s="28">
        <v>0.7</v>
      </c>
      <c r="AI585" s="28">
        <v>1.5</v>
      </c>
      <c r="AJ585" s="8">
        <f t="shared" si="1188"/>
        <v>2.05</v>
      </c>
      <c r="AK585" s="9">
        <v>1.275</v>
      </c>
      <c r="AL585" s="17">
        <v>1</v>
      </c>
      <c r="AM585" s="18">
        <f t="shared" si="1189"/>
        <v>0</v>
      </c>
      <c r="AN585" s="28">
        <f t="shared" si="1190"/>
        <v>12</v>
      </c>
      <c r="AT585" s="11">
        <f>_xlfn.RANK.EQ(BG585,BG582:BG585,0)</f>
        <v>4</v>
      </c>
      <c r="AU585" s="11">
        <v>0</v>
      </c>
      <c r="AV585" s="11">
        <v>1.8</v>
      </c>
      <c r="AW585" s="12">
        <v>1.35</v>
      </c>
      <c r="AX585" s="13">
        <f t="shared" si="1191"/>
        <v>0</v>
      </c>
      <c r="AY585" s="11">
        <v>0</v>
      </c>
      <c r="AZ585" s="11">
        <v>0.2</v>
      </c>
      <c r="BA585" s="31">
        <f t="shared" si="1192"/>
        <v>1.2</v>
      </c>
      <c r="BB585" s="28">
        <v>0.7</v>
      </c>
      <c r="BC585" s="28">
        <v>1.5</v>
      </c>
      <c r="BD585" s="8">
        <f t="shared" si="1193"/>
        <v>2.05</v>
      </c>
      <c r="BE585" s="9">
        <v>1.275</v>
      </c>
      <c r="BF585" s="17">
        <v>1.015</v>
      </c>
      <c r="BG585" s="18">
        <f t="shared" si="1194"/>
        <v>0</v>
      </c>
      <c r="BH585" s="28">
        <f t="shared" si="1195"/>
        <v>12</v>
      </c>
      <c r="BN585" s="11">
        <f>_xlfn.RANK.EQ(CA585,CA582:CA585,0)</f>
        <v>4</v>
      </c>
      <c r="BO585" s="11">
        <v>0</v>
      </c>
      <c r="BP585" s="11">
        <v>1.8</v>
      </c>
      <c r="BQ585" s="12">
        <v>1.35</v>
      </c>
      <c r="BR585" s="13">
        <f t="shared" si="1196"/>
        <v>0</v>
      </c>
      <c r="BS585" s="11">
        <v>0</v>
      </c>
      <c r="BT585" s="11">
        <v>0.2</v>
      </c>
      <c r="BU585" s="31">
        <f t="shared" si="1197"/>
        <v>1.2</v>
      </c>
      <c r="BV585" s="28">
        <v>0.7</v>
      </c>
      <c r="BW585" s="28">
        <v>1.5</v>
      </c>
      <c r="BX585" s="8">
        <f t="shared" si="1198"/>
        <v>2.05</v>
      </c>
      <c r="BY585" s="9">
        <v>1.275</v>
      </c>
      <c r="BZ585" s="17">
        <v>1.015</v>
      </c>
      <c r="CA585" s="18">
        <f t="shared" si="1199"/>
        <v>0</v>
      </c>
      <c r="CB585" s="28">
        <f t="shared" si="1200"/>
        <v>12</v>
      </c>
      <c r="CH585" s="11">
        <f>_xlfn.RANK.EQ(CU585,CU582:CU585,0)</f>
        <v>4</v>
      </c>
      <c r="CI585" s="11">
        <v>0</v>
      </c>
      <c r="CJ585" s="11">
        <v>1.8</v>
      </c>
      <c r="CK585" s="12">
        <v>1.35</v>
      </c>
      <c r="CL585" s="13">
        <f t="shared" si="1201"/>
        <v>0</v>
      </c>
      <c r="CM585" s="11">
        <v>0</v>
      </c>
      <c r="CN585" s="11">
        <v>0.2</v>
      </c>
      <c r="CO585" s="31">
        <f t="shared" si="1202"/>
        <v>1.2</v>
      </c>
      <c r="CP585" s="28">
        <v>0.7</v>
      </c>
      <c r="CQ585" s="28">
        <v>1.5</v>
      </c>
      <c r="CR585" s="8">
        <f t="shared" si="1203"/>
        <v>2.05</v>
      </c>
      <c r="CS585" s="9">
        <v>1.275</v>
      </c>
      <c r="CT585" s="17">
        <v>1.085</v>
      </c>
      <c r="CU585" s="18">
        <f t="shared" si="1204"/>
        <v>0</v>
      </c>
      <c r="CV585" s="28">
        <f t="shared" si="1205"/>
        <v>12</v>
      </c>
      <c r="DB585" s="11">
        <f>_xlfn.RANK.EQ(DO585,DO582:DO585,0)</f>
        <v>4</v>
      </c>
      <c r="DC585" s="11">
        <v>0</v>
      </c>
      <c r="DD585" s="11">
        <v>1.8</v>
      </c>
      <c r="DE585" s="12">
        <v>1.35</v>
      </c>
      <c r="DF585" s="13">
        <f t="shared" si="1206"/>
        <v>0</v>
      </c>
      <c r="DG585" s="11">
        <v>0</v>
      </c>
      <c r="DH585" s="11">
        <v>0.2</v>
      </c>
      <c r="DI585" s="31">
        <f t="shared" si="1207"/>
        <v>1.2</v>
      </c>
      <c r="DJ585" s="28">
        <v>0.7</v>
      </c>
      <c r="DK585" s="28">
        <v>1.5</v>
      </c>
      <c r="DL585" s="8">
        <f t="shared" si="1208"/>
        <v>2.05</v>
      </c>
      <c r="DM585" s="9">
        <v>1.275</v>
      </c>
      <c r="DN585" s="17">
        <v>1.085</v>
      </c>
      <c r="DO585" s="18">
        <f t="shared" si="1209"/>
        <v>0</v>
      </c>
      <c r="DP585" s="28">
        <f t="shared" si="1210"/>
        <v>12</v>
      </c>
      <c r="DV585" s="11">
        <f>_xlfn.RANK.EQ(EI585,EI582:EI585,0)</f>
        <v>4</v>
      </c>
      <c r="DW585" s="11">
        <v>0</v>
      </c>
      <c r="DX585" s="11">
        <v>1.8</v>
      </c>
      <c r="DY585" s="12">
        <v>1.35</v>
      </c>
      <c r="DZ585" s="13">
        <f t="shared" si="1211"/>
        <v>0</v>
      </c>
      <c r="EA585" s="11">
        <v>0</v>
      </c>
      <c r="EB585" s="11">
        <v>0.2</v>
      </c>
      <c r="EC585" s="31">
        <f t="shared" si="1212"/>
        <v>1.2</v>
      </c>
      <c r="ED585" s="28">
        <v>0.7</v>
      </c>
      <c r="EE585" s="28">
        <v>1.5</v>
      </c>
      <c r="EF585" s="8">
        <f t="shared" si="1213"/>
        <v>2.05</v>
      </c>
      <c r="EG585" s="9">
        <v>1.275</v>
      </c>
      <c r="EH585" s="17">
        <v>1.2</v>
      </c>
      <c r="EI585" s="18">
        <f t="shared" si="1214"/>
        <v>0</v>
      </c>
      <c r="EJ585" s="28">
        <f t="shared" si="1215"/>
        <v>12</v>
      </c>
    </row>
    <row r="586" s="1" customFormat="1" customHeight="1" spans="6:140">
      <c r="F586" s="32" t="s">
        <v>42</v>
      </c>
      <c r="G586" s="33">
        <f>LARGE(S582:S585,1)/1</f>
        <v>65339.30371847</v>
      </c>
      <c r="H586" s="32" t="s">
        <v>43</v>
      </c>
      <c r="I586" s="33">
        <f>LARGE(S582:S585,2)/2</f>
        <v>26126.5605973027</v>
      </c>
      <c r="J586" s="32" t="s">
        <v>44</v>
      </c>
      <c r="K586" s="33">
        <f>LARGE(S582:S585,3)/12</f>
        <v>4251.33132784587</v>
      </c>
      <c r="L586" s="32" t="s">
        <v>45</v>
      </c>
      <c r="M586" s="34">
        <f>LARGE(S582:S585,4)/12</f>
        <v>0</v>
      </c>
      <c r="N586" s="35" t="s">
        <v>46</v>
      </c>
      <c r="O586" s="36">
        <f>G586+I586+K586+M586</f>
        <v>95717.1956436186</v>
      </c>
      <c r="P586" s="35" t="s">
        <v>47</v>
      </c>
      <c r="Q586" s="35">
        <v>6.7</v>
      </c>
      <c r="R586" s="35"/>
      <c r="S586" s="35" t="s">
        <v>48</v>
      </c>
      <c r="T586" s="36">
        <f>O586*Q586</f>
        <v>641305.210812245</v>
      </c>
      <c r="Z586" s="32" t="s">
        <v>42</v>
      </c>
      <c r="AA586" s="33">
        <f>LARGE(AM582:AM585,1)/1</f>
        <v>73708.5092870073</v>
      </c>
      <c r="AB586" s="32" t="s">
        <v>43</v>
      </c>
      <c r="AC586" s="33">
        <f>LARGE(AM582:AM585,2)/2</f>
        <v>32669.651859235</v>
      </c>
      <c r="AD586" s="32" t="s">
        <v>44</v>
      </c>
      <c r="AE586" s="33">
        <f>LARGE(AM582:AM585,3)/12</f>
        <v>4251.33132784587</v>
      </c>
      <c r="AF586" s="32" t="s">
        <v>45</v>
      </c>
      <c r="AG586" s="34">
        <f>LARGE(AM582:AM585,4)/12</f>
        <v>0</v>
      </c>
      <c r="AH586" s="35" t="s">
        <v>46</v>
      </c>
      <c r="AI586" s="36">
        <f>AA586+AC586+AE586+AG586</f>
        <v>110629.492474088</v>
      </c>
      <c r="AJ586" s="35" t="s">
        <v>47</v>
      </c>
      <c r="AK586" s="35">
        <v>6.7</v>
      </c>
      <c r="AL586" s="35"/>
      <c r="AM586" s="35" t="s">
        <v>48</v>
      </c>
      <c r="AN586" s="36">
        <f>AI586*AK586</f>
        <v>741217.599576391</v>
      </c>
      <c r="AT586" s="32" t="s">
        <v>42</v>
      </c>
      <c r="AU586" s="33">
        <f>LARGE(BG582:BG585,1)/1</f>
        <v>66319.3932742471</v>
      </c>
      <c r="AV586" s="32" t="s">
        <v>43</v>
      </c>
      <c r="AW586" s="33">
        <f>LARGE(BG582:BG585,2)/2</f>
        <v>27917.1378865941</v>
      </c>
      <c r="AX586" s="32" t="s">
        <v>44</v>
      </c>
      <c r="AY586" s="33">
        <f>LARGE(BG582:BG585,3)/12</f>
        <v>4315.10129776355</v>
      </c>
      <c r="AZ586" s="32" t="s">
        <v>45</v>
      </c>
      <c r="BA586" s="34">
        <f>LARGE(BG582:BG585,4)/12</f>
        <v>0</v>
      </c>
      <c r="BB586" s="35" t="s">
        <v>46</v>
      </c>
      <c r="BC586" s="36">
        <f>AU586+AW586+AY586+BA586</f>
        <v>98551.6324586047</v>
      </c>
      <c r="BD586" s="35" t="s">
        <v>47</v>
      </c>
      <c r="BE586" s="35">
        <v>6.7</v>
      </c>
      <c r="BF586" s="35"/>
      <c r="BG586" s="35" t="s">
        <v>48</v>
      </c>
      <c r="BH586" s="36">
        <f>BC586*BE586</f>
        <v>660295.937472652</v>
      </c>
      <c r="BN586" s="32" t="s">
        <v>42</v>
      </c>
      <c r="BO586" s="33">
        <f>LARGE(CA582:CA585,1)/1</f>
        <v>76142.3132212932</v>
      </c>
      <c r="BP586" s="32" t="s">
        <v>43</v>
      </c>
      <c r="BQ586" s="33">
        <f>LARGE(CA582:CA585,2)/2</f>
        <v>33159.6966371235</v>
      </c>
      <c r="BR586" s="32" t="s">
        <v>44</v>
      </c>
      <c r="BS586" s="33">
        <f>LARGE(CA582:CA585,3)/12</f>
        <v>4315.10129776355</v>
      </c>
      <c r="BT586" s="32" t="s">
        <v>45</v>
      </c>
      <c r="BU586" s="34">
        <f>LARGE(CA582:CA585,4)/12</f>
        <v>0</v>
      </c>
      <c r="BV586" s="35" t="s">
        <v>46</v>
      </c>
      <c r="BW586" s="36">
        <f>BO586+BQ586+BS586+BU586</f>
        <v>113617.11115618</v>
      </c>
      <c r="BX586" s="35" t="s">
        <v>47</v>
      </c>
      <c r="BY586" s="35">
        <v>6.7</v>
      </c>
      <c r="BZ586" s="35"/>
      <c r="CA586" s="35" t="s">
        <v>48</v>
      </c>
      <c r="CB586" s="36">
        <f>BW586*BY586</f>
        <v>761234.644746408</v>
      </c>
      <c r="CH586" s="32" t="s">
        <v>42</v>
      </c>
      <c r="CI586" s="33">
        <f>LARGE(CU582:CU585,1)/1</f>
        <v>70893.14453454</v>
      </c>
      <c r="CJ586" s="32" t="s">
        <v>43</v>
      </c>
      <c r="CK586" s="33">
        <f>LARGE(CU582:CU585,2)/2</f>
        <v>29842.4577408419</v>
      </c>
      <c r="CL586" s="32" t="s">
        <v>44</v>
      </c>
      <c r="CM586" s="33">
        <f>LARGE(CU582:CU585,3)/12</f>
        <v>4612.69449071276</v>
      </c>
      <c r="CN586" s="32" t="s">
        <v>45</v>
      </c>
      <c r="CO586" s="34">
        <f>LARGE(CU582:CU585,4)/12</f>
        <v>0</v>
      </c>
      <c r="CP586" s="35" t="s">
        <v>46</v>
      </c>
      <c r="CQ586" s="36">
        <f>CI586+CK586+CM586+CO586</f>
        <v>105348.296766095</v>
      </c>
      <c r="CR586" s="35" t="s">
        <v>47</v>
      </c>
      <c r="CS586" s="35">
        <v>6.7</v>
      </c>
      <c r="CT586" s="35"/>
      <c r="CU586" s="35" t="s">
        <v>48</v>
      </c>
      <c r="CV586" s="36">
        <f>CQ586*CS586</f>
        <v>705833.588332835</v>
      </c>
      <c r="DB586" s="32" t="s">
        <v>42</v>
      </c>
      <c r="DC586" s="33">
        <f>LARGE(DO582:DO585,1)/1</f>
        <v>81393.5072365548</v>
      </c>
      <c r="DD586" s="32" t="s">
        <v>43</v>
      </c>
      <c r="DE586" s="33">
        <f>LARGE(DO582:DO585,2)/2</f>
        <v>35446.57226727</v>
      </c>
      <c r="DF586" s="32" t="s">
        <v>44</v>
      </c>
      <c r="DG586" s="33">
        <f>LARGE(DO582:DO585,3)/12</f>
        <v>4612.69449071276</v>
      </c>
      <c r="DH586" s="32" t="s">
        <v>45</v>
      </c>
      <c r="DI586" s="34">
        <f>LARGE(DO582:DO585,4)/12</f>
        <v>0</v>
      </c>
      <c r="DJ586" s="35" t="s">
        <v>46</v>
      </c>
      <c r="DK586" s="36">
        <f>DC586+DE586+DG586+DI586</f>
        <v>121452.773994538</v>
      </c>
      <c r="DL586" s="35" t="s">
        <v>47</v>
      </c>
      <c r="DM586" s="35">
        <v>6.7</v>
      </c>
      <c r="DN586" s="35"/>
      <c r="DO586" s="35" t="s">
        <v>48</v>
      </c>
      <c r="DP586" s="36">
        <f>DK586*DM586</f>
        <v>813733.585763401</v>
      </c>
      <c r="DV586" s="32" t="s">
        <v>42</v>
      </c>
      <c r="DW586" s="33">
        <f>LARGE(EI582:EI585,1)/1</f>
        <v>111615.325667178</v>
      </c>
      <c r="DX586" s="32" t="s">
        <v>43</v>
      </c>
      <c r="DY586" s="33">
        <f>LARGE(EI582:EI585,2)/2</f>
        <v>54441.1247576381</v>
      </c>
      <c r="DZ586" s="32" t="s">
        <v>44</v>
      </c>
      <c r="EA586" s="33">
        <f>LARGE(EI582:EI585,3)/12</f>
        <v>6584.62254010197</v>
      </c>
      <c r="EB586" s="32" t="s">
        <v>45</v>
      </c>
      <c r="EC586" s="34">
        <f>LARGE(EI582:EI585,4)/12</f>
        <v>0</v>
      </c>
      <c r="ED586" s="35" t="s">
        <v>46</v>
      </c>
      <c r="EE586" s="36">
        <f>DW586+DY586+EA586+EC586</f>
        <v>172641.072964918</v>
      </c>
      <c r="EF586" s="35" t="s">
        <v>47</v>
      </c>
      <c r="EG586" s="35">
        <v>6.7</v>
      </c>
      <c r="EH586" s="35"/>
      <c r="EI586" s="35" t="s">
        <v>48</v>
      </c>
      <c r="EJ586" s="36">
        <f>EE586*EG586</f>
        <v>1156695.18886495</v>
      </c>
    </row>
    <row r="587" s="1" customFormat="1" customHeight="1" spans="6:140">
      <c r="F587" s="32"/>
      <c r="G587" s="33"/>
      <c r="H587" s="32"/>
      <c r="I587" s="33"/>
      <c r="J587" s="32"/>
      <c r="K587" s="33"/>
      <c r="L587" s="32"/>
      <c r="M587" s="34"/>
      <c r="N587" s="35"/>
      <c r="O587" s="36"/>
      <c r="P587" s="35"/>
      <c r="Q587" s="35"/>
      <c r="R587" s="35"/>
      <c r="S587" s="35"/>
      <c r="T587" s="36"/>
      <c r="U587" s="1"/>
      <c r="V587" s="1"/>
      <c r="W587" s="1"/>
      <c r="X587" s="1"/>
      <c r="Y587" s="1"/>
      <c r="Z587" s="32"/>
      <c r="AA587" s="33"/>
      <c r="AB587" s="32"/>
      <c r="AC587" s="33"/>
      <c r="AD587" s="32"/>
      <c r="AE587" s="33"/>
      <c r="AF587" s="32"/>
      <c r="AG587" s="34"/>
      <c r="AH587" s="35"/>
      <c r="AI587" s="36"/>
      <c r="AJ587" s="35"/>
      <c r="AK587" s="35"/>
      <c r="AL587" s="35"/>
      <c r="AM587" s="35"/>
      <c r="AN587" s="36"/>
      <c r="AO587" s="1"/>
      <c r="AP587" s="1"/>
      <c r="AQ587" s="1"/>
      <c r="AR587" s="1"/>
      <c r="AS587" s="1"/>
      <c r="AT587" s="32"/>
      <c r="AU587" s="33"/>
      <c r="AV587" s="32"/>
      <c r="AW587" s="33"/>
      <c r="AX587" s="32"/>
      <c r="AY587" s="33"/>
      <c r="AZ587" s="32"/>
      <c r="BA587" s="34"/>
      <c r="BB587" s="35"/>
      <c r="BC587" s="36"/>
      <c r="BD587" s="35"/>
      <c r="BE587" s="35"/>
      <c r="BF587" s="35"/>
      <c r="BG587" s="35"/>
      <c r="BH587" s="36"/>
      <c r="BI587" s="1"/>
      <c r="BJ587" s="1"/>
      <c r="BK587" s="1"/>
      <c r="BL587" s="1"/>
      <c r="BM587" s="1"/>
      <c r="BN587" s="32"/>
      <c r="BO587" s="33"/>
      <c r="BP587" s="32"/>
      <c r="BQ587" s="33"/>
      <c r="BR587" s="32"/>
      <c r="BS587" s="33"/>
      <c r="BT587" s="32"/>
      <c r="BU587" s="34"/>
      <c r="BV587" s="35"/>
      <c r="BW587" s="36"/>
      <c r="BX587" s="35"/>
      <c r="BY587" s="35"/>
      <c r="BZ587" s="35"/>
      <c r="CA587" s="35"/>
      <c r="CB587" s="36"/>
      <c r="CC587" s="1"/>
      <c r="CD587" s="1"/>
      <c r="CE587" s="1"/>
      <c r="CF587" s="1"/>
      <c r="CG587" s="1"/>
      <c r="CH587" s="32"/>
      <c r="CI587" s="33"/>
      <c r="CJ587" s="32"/>
      <c r="CK587" s="33"/>
      <c r="CL587" s="32"/>
      <c r="CM587" s="33"/>
      <c r="CN587" s="32"/>
      <c r="CO587" s="34"/>
      <c r="CP587" s="35"/>
      <c r="CQ587" s="36"/>
      <c r="CR587" s="35"/>
      <c r="CS587" s="35"/>
      <c r="CT587" s="35"/>
      <c r="CU587" s="35"/>
      <c r="CV587" s="36"/>
      <c r="CW587" s="1"/>
      <c r="CX587" s="1"/>
      <c r="CY587" s="1"/>
      <c r="CZ587" s="1"/>
      <c r="DA587" s="1"/>
      <c r="DB587" s="32"/>
      <c r="DC587" s="33"/>
      <c r="DD587" s="32"/>
      <c r="DE587" s="33"/>
      <c r="DF587" s="32"/>
      <c r="DG587" s="33"/>
      <c r="DH587" s="32"/>
      <c r="DI587" s="34"/>
      <c r="DJ587" s="35"/>
      <c r="DK587" s="36"/>
      <c r="DL587" s="35"/>
      <c r="DM587" s="35"/>
      <c r="DN587" s="35"/>
      <c r="DO587" s="35"/>
      <c r="DP587" s="36"/>
      <c r="DQ587" s="1"/>
      <c r="DR587" s="1"/>
      <c r="DS587" s="1"/>
      <c r="DT587" s="1"/>
      <c r="DU587" s="1"/>
      <c r="DV587" s="32"/>
      <c r="DW587" s="33"/>
      <c r="DX587" s="32"/>
      <c r="DY587" s="33"/>
      <c r="DZ587" s="32"/>
      <c r="EA587" s="33"/>
      <c r="EB587" s="32"/>
      <c r="EC587" s="34"/>
      <c r="ED587" s="35"/>
      <c r="EE587" s="36"/>
      <c r="EF587" s="35"/>
      <c r="EG587" s="35"/>
      <c r="EH587" s="35"/>
      <c r="EI587" s="35"/>
      <c r="EJ587" s="36"/>
    </row>
    <row r="588" s="1" customFormat="1" customHeight="1" spans="6:140">
      <c r="F588" s="3" t="s">
        <v>50</v>
      </c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1"/>
      <c r="U588" s="1"/>
      <c r="V588" s="1"/>
      <c r="W588" s="1"/>
      <c r="X588" s="1"/>
      <c r="Y588" s="1"/>
      <c r="Z588" s="3" t="s">
        <v>50</v>
      </c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1"/>
      <c r="AO588" s="1"/>
      <c r="AP588" s="1"/>
      <c r="AQ588" s="1"/>
      <c r="AR588" s="1"/>
      <c r="AS588" s="1"/>
      <c r="AT588" s="3" t="s">
        <v>50</v>
      </c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1"/>
      <c r="BI588" s="1"/>
      <c r="BJ588" s="1"/>
      <c r="BK588" s="1"/>
      <c r="BL588" s="1"/>
      <c r="BM588" s="1"/>
      <c r="BN588" s="3" t="s">
        <v>50</v>
      </c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1"/>
      <c r="CC588" s="1"/>
      <c r="CD588" s="1"/>
      <c r="CE588" s="1"/>
      <c r="CF588" s="1"/>
      <c r="CG588" s="1"/>
      <c r="CH588" s="3" t="s">
        <v>50</v>
      </c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1"/>
      <c r="CW588" s="1"/>
      <c r="CX588" s="1"/>
      <c r="CY588" s="1"/>
      <c r="CZ588" s="1"/>
      <c r="DA588" s="1"/>
      <c r="DB588" s="3" t="s">
        <v>50</v>
      </c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1"/>
      <c r="DQ588" s="1"/>
      <c r="DR588" s="1"/>
      <c r="DS588" s="1"/>
      <c r="DT588" s="1"/>
      <c r="DU588" s="1"/>
      <c r="DV588" s="3" t="s">
        <v>50</v>
      </c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</row>
    <row r="589" s="1" customFormat="1" customHeight="1" spans="6:140">
      <c r="F589" s="4" t="s">
        <v>8</v>
      </c>
      <c r="G589" s="5"/>
      <c r="H589" s="5"/>
      <c r="I589" s="6"/>
      <c r="J589" s="7" t="s">
        <v>9</v>
      </c>
      <c r="K589" s="7"/>
      <c r="L589" s="7"/>
      <c r="M589" s="7"/>
      <c r="N589" s="8" t="s">
        <v>10</v>
      </c>
      <c r="O589" s="8"/>
      <c r="P589" s="8"/>
      <c r="Q589" s="9" t="s">
        <v>11</v>
      </c>
      <c r="R589" s="10" t="s">
        <v>12</v>
      </c>
      <c r="S589" s="10" t="s">
        <v>13</v>
      </c>
      <c r="Z589" s="4" t="s">
        <v>8</v>
      </c>
      <c r="AA589" s="5"/>
      <c r="AB589" s="5"/>
      <c r="AC589" s="6"/>
      <c r="AD589" s="7" t="s">
        <v>9</v>
      </c>
      <c r="AE589" s="7"/>
      <c r="AF589" s="7"/>
      <c r="AG589" s="7"/>
      <c r="AH589" s="8" t="s">
        <v>10</v>
      </c>
      <c r="AI589" s="8"/>
      <c r="AJ589" s="8"/>
      <c r="AK589" s="9" t="s">
        <v>11</v>
      </c>
      <c r="AL589" s="10" t="s">
        <v>12</v>
      </c>
      <c r="AM589" s="10" t="s">
        <v>13</v>
      </c>
      <c r="AT589" s="4" t="s">
        <v>8</v>
      </c>
      <c r="AU589" s="5"/>
      <c r="AV589" s="5"/>
      <c r="AW589" s="6"/>
      <c r="AX589" s="7" t="s">
        <v>9</v>
      </c>
      <c r="AY589" s="7"/>
      <c r="AZ589" s="7"/>
      <c r="BA589" s="7"/>
      <c r="BB589" s="8" t="s">
        <v>10</v>
      </c>
      <c r="BC589" s="8"/>
      <c r="BD589" s="8"/>
      <c r="BE589" s="9" t="s">
        <v>11</v>
      </c>
      <c r="BF589" s="10" t="s">
        <v>12</v>
      </c>
      <c r="BG589" s="10" t="s">
        <v>13</v>
      </c>
      <c r="BN589" s="4" t="s">
        <v>8</v>
      </c>
      <c r="BO589" s="5"/>
      <c r="BP589" s="5"/>
      <c r="BQ589" s="6"/>
      <c r="BR589" s="7" t="s">
        <v>9</v>
      </c>
      <c r="BS589" s="7"/>
      <c r="BT589" s="7"/>
      <c r="BU589" s="7"/>
      <c r="BV589" s="8" t="s">
        <v>10</v>
      </c>
      <c r="BW589" s="8"/>
      <c r="BX589" s="8"/>
      <c r="BY589" s="9" t="s">
        <v>11</v>
      </c>
      <c r="BZ589" s="10" t="s">
        <v>12</v>
      </c>
      <c r="CA589" s="10" t="s">
        <v>13</v>
      </c>
      <c r="CH589" s="4" t="s">
        <v>8</v>
      </c>
      <c r="CI589" s="5"/>
      <c r="CJ589" s="5"/>
      <c r="CK589" s="6"/>
      <c r="CL589" s="7" t="s">
        <v>9</v>
      </c>
      <c r="CM589" s="7"/>
      <c r="CN589" s="7"/>
      <c r="CO589" s="7"/>
      <c r="CP589" s="8" t="s">
        <v>10</v>
      </c>
      <c r="CQ589" s="8"/>
      <c r="CR589" s="8"/>
      <c r="CS589" s="9" t="s">
        <v>11</v>
      </c>
      <c r="CT589" s="10" t="s">
        <v>12</v>
      </c>
      <c r="CU589" s="10" t="s">
        <v>13</v>
      </c>
      <c r="DB589" s="4" t="s">
        <v>8</v>
      </c>
      <c r="DC589" s="5"/>
      <c r="DD589" s="5"/>
      <c r="DE589" s="6"/>
      <c r="DF589" s="7" t="s">
        <v>9</v>
      </c>
      <c r="DG589" s="7"/>
      <c r="DH589" s="7"/>
      <c r="DI589" s="7"/>
      <c r="DJ589" s="8" t="s">
        <v>10</v>
      </c>
      <c r="DK589" s="8"/>
      <c r="DL589" s="8"/>
      <c r="DM589" s="9" t="s">
        <v>11</v>
      </c>
      <c r="DN589" s="10" t="s">
        <v>12</v>
      </c>
      <c r="DO589" s="10" t="s">
        <v>13</v>
      </c>
      <c r="DV589" s="4" t="s">
        <v>8</v>
      </c>
      <c r="DW589" s="5"/>
      <c r="DX589" s="5"/>
      <c r="DY589" s="6"/>
      <c r="DZ589" s="7" t="s">
        <v>9</v>
      </c>
      <c r="EA589" s="7"/>
      <c r="EB589" s="7"/>
      <c r="EC589" s="7"/>
      <c r="ED589" s="8" t="s">
        <v>10</v>
      </c>
      <c r="EE589" s="8"/>
      <c r="EF589" s="8"/>
      <c r="EG589" s="9" t="s">
        <v>11</v>
      </c>
      <c r="EH589" s="10" t="s">
        <v>12</v>
      </c>
      <c r="EI589" s="10" t="s">
        <v>13</v>
      </c>
    </row>
    <row r="590" s="1" customFormat="1" customHeight="1" spans="6:140">
      <c r="F590" s="11" t="s">
        <v>19</v>
      </c>
      <c r="G590" s="11" t="s">
        <v>20</v>
      </c>
      <c r="H590" s="12" t="s">
        <v>21</v>
      </c>
      <c r="I590" s="13" t="s">
        <v>8</v>
      </c>
      <c r="J590" s="11" t="s">
        <v>22</v>
      </c>
      <c r="K590" s="11" t="s">
        <v>23</v>
      </c>
      <c r="L590" s="11" t="s">
        <v>24</v>
      </c>
      <c r="M590" s="7" t="s">
        <v>25</v>
      </c>
      <c r="N590" s="11" t="s">
        <v>26</v>
      </c>
      <c r="O590" s="11" t="s">
        <v>27</v>
      </c>
      <c r="P590" s="8" t="s">
        <v>28</v>
      </c>
      <c r="Q590" s="9" t="s">
        <v>29</v>
      </c>
      <c r="R590" s="14"/>
      <c r="S590" s="14"/>
      <c r="T590" s="1"/>
      <c r="U590" s="1"/>
      <c r="V590" s="1"/>
      <c r="W590" s="1"/>
      <c r="X590" s="1"/>
      <c r="Y590" s="1"/>
      <c r="Z590" s="11" t="s">
        <v>19</v>
      </c>
      <c r="AA590" s="11" t="s">
        <v>20</v>
      </c>
      <c r="AB590" s="12" t="s">
        <v>21</v>
      </c>
      <c r="AC590" s="13" t="s">
        <v>8</v>
      </c>
      <c r="AD590" s="11" t="s">
        <v>22</v>
      </c>
      <c r="AE590" s="11" t="s">
        <v>23</v>
      </c>
      <c r="AF590" s="11" t="s">
        <v>24</v>
      </c>
      <c r="AG590" s="7" t="s">
        <v>25</v>
      </c>
      <c r="AH590" s="11" t="s">
        <v>26</v>
      </c>
      <c r="AI590" s="11" t="s">
        <v>27</v>
      </c>
      <c r="AJ590" s="8" t="s">
        <v>28</v>
      </c>
      <c r="AK590" s="9" t="s">
        <v>29</v>
      </c>
      <c r="AL590" s="14"/>
      <c r="AM590" s="14"/>
      <c r="AN590" s="1"/>
      <c r="AO590" s="1"/>
      <c r="AP590" s="1"/>
      <c r="AQ590" s="1"/>
      <c r="AR590" s="1"/>
      <c r="AS590" s="1"/>
      <c r="AT590" s="11" t="s">
        <v>19</v>
      </c>
      <c r="AU590" s="11" t="s">
        <v>20</v>
      </c>
      <c r="AV590" s="12" t="s">
        <v>21</v>
      </c>
      <c r="AW590" s="13" t="s">
        <v>8</v>
      </c>
      <c r="AX590" s="11" t="s">
        <v>22</v>
      </c>
      <c r="AY590" s="11" t="s">
        <v>23</v>
      </c>
      <c r="AZ590" s="11" t="s">
        <v>24</v>
      </c>
      <c r="BA590" s="7" t="s">
        <v>25</v>
      </c>
      <c r="BB590" s="11" t="s">
        <v>26</v>
      </c>
      <c r="BC590" s="11" t="s">
        <v>27</v>
      </c>
      <c r="BD590" s="8" t="s">
        <v>28</v>
      </c>
      <c r="BE590" s="9" t="s">
        <v>29</v>
      </c>
      <c r="BF590" s="14"/>
      <c r="BG590" s="14"/>
      <c r="BH590" s="1"/>
      <c r="BI590" s="1"/>
      <c r="BJ590" s="1"/>
      <c r="BK590" s="1"/>
      <c r="BL590" s="1"/>
      <c r="BM590" s="1"/>
      <c r="BN590" s="11" t="s">
        <v>19</v>
      </c>
      <c r="BO590" s="11" t="s">
        <v>20</v>
      </c>
      <c r="BP590" s="12" t="s">
        <v>21</v>
      </c>
      <c r="BQ590" s="13" t="s">
        <v>8</v>
      </c>
      <c r="BR590" s="11" t="s">
        <v>22</v>
      </c>
      <c r="BS590" s="11" t="s">
        <v>23</v>
      </c>
      <c r="BT590" s="11" t="s">
        <v>24</v>
      </c>
      <c r="BU590" s="7" t="s">
        <v>25</v>
      </c>
      <c r="BV590" s="11" t="s">
        <v>26</v>
      </c>
      <c r="BW590" s="11" t="s">
        <v>27</v>
      </c>
      <c r="BX590" s="8" t="s">
        <v>28</v>
      </c>
      <c r="BY590" s="9" t="s">
        <v>29</v>
      </c>
      <c r="BZ590" s="14"/>
      <c r="CA590" s="14"/>
      <c r="CB590" s="1"/>
      <c r="CC590" s="1"/>
      <c r="CD590" s="1"/>
      <c r="CE590" s="1"/>
      <c r="CF590" s="1"/>
      <c r="CG590" s="1"/>
      <c r="CH590" s="11" t="s">
        <v>19</v>
      </c>
      <c r="CI590" s="11" t="s">
        <v>20</v>
      </c>
      <c r="CJ590" s="12" t="s">
        <v>21</v>
      </c>
      <c r="CK590" s="13" t="s">
        <v>8</v>
      </c>
      <c r="CL590" s="11" t="s">
        <v>22</v>
      </c>
      <c r="CM590" s="11" t="s">
        <v>23</v>
      </c>
      <c r="CN590" s="11" t="s">
        <v>24</v>
      </c>
      <c r="CO590" s="7" t="s">
        <v>25</v>
      </c>
      <c r="CP590" s="11" t="s">
        <v>26</v>
      </c>
      <c r="CQ590" s="11" t="s">
        <v>27</v>
      </c>
      <c r="CR590" s="8" t="s">
        <v>28</v>
      </c>
      <c r="CS590" s="9" t="s">
        <v>29</v>
      </c>
      <c r="CT590" s="14"/>
      <c r="CU590" s="14"/>
      <c r="CV590" s="1"/>
      <c r="CW590" s="1"/>
      <c r="CX590" s="1"/>
      <c r="CY590" s="1"/>
      <c r="CZ590" s="1"/>
      <c r="DA590" s="1"/>
      <c r="DB590" s="11" t="s">
        <v>19</v>
      </c>
      <c r="DC590" s="11" t="s">
        <v>20</v>
      </c>
      <c r="DD590" s="12" t="s">
        <v>21</v>
      </c>
      <c r="DE590" s="13" t="s">
        <v>8</v>
      </c>
      <c r="DF590" s="11" t="s">
        <v>22</v>
      </c>
      <c r="DG590" s="11" t="s">
        <v>23</v>
      </c>
      <c r="DH590" s="11" t="s">
        <v>24</v>
      </c>
      <c r="DI590" s="7" t="s">
        <v>25</v>
      </c>
      <c r="DJ590" s="11" t="s">
        <v>26</v>
      </c>
      <c r="DK590" s="11" t="s">
        <v>27</v>
      </c>
      <c r="DL590" s="8" t="s">
        <v>28</v>
      </c>
      <c r="DM590" s="9" t="s">
        <v>29</v>
      </c>
      <c r="DN590" s="14"/>
      <c r="DO590" s="14"/>
      <c r="DP590" s="1"/>
      <c r="DQ590" s="1"/>
      <c r="DR590" s="1"/>
      <c r="DS590" s="1"/>
      <c r="DT590" s="1"/>
      <c r="DU590" s="1"/>
      <c r="DV590" s="11" t="s">
        <v>19</v>
      </c>
      <c r="DW590" s="11" t="s">
        <v>20</v>
      </c>
      <c r="DX590" s="12" t="s">
        <v>21</v>
      </c>
      <c r="DY590" s="13" t="s">
        <v>8</v>
      </c>
      <c r="DZ590" s="11" t="s">
        <v>22</v>
      </c>
      <c r="EA590" s="11" t="s">
        <v>23</v>
      </c>
      <c r="EB590" s="11" t="s">
        <v>24</v>
      </c>
      <c r="EC590" s="7" t="s">
        <v>25</v>
      </c>
      <c r="ED590" s="11" t="s">
        <v>26</v>
      </c>
      <c r="EE590" s="11" t="s">
        <v>27</v>
      </c>
      <c r="EF590" s="8" t="s">
        <v>28</v>
      </c>
      <c r="EG590" s="9" t="s">
        <v>29</v>
      </c>
      <c r="EH590" s="14"/>
      <c r="EI590" s="14"/>
    </row>
    <row r="591" s="1" customFormat="1" customHeight="1" spans="6:140">
      <c r="F591" s="11">
        <v>2536</v>
      </c>
      <c r="G591" s="11">
        <v>0.65</v>
      </c>
      <c r="H591" s="12">
        <v>1.35</v>
      </c>
      <c r="I591" s="13">
        <f t="shared" ref="I591:I599" si="1216">F591*G591*H591</f>
        <v>2225.34</v>
      </c>
      <c r="J591" s="11">
        <v>3</v>
      </c>
      <c r="K591" s="11">
        <v>440</v>
      </c>
      <c r="L591" s="11">
        <v>1.73</v>
      </c>
      <c r="M591" s="16">
        <f t="shared" ref="M591:M599" si="1217">1+6*K591/(K591+2000)+L591</f>
        <v>3.81196721311475</v>
      </c>
      <c r="N591" s="11">
        <v>0.95</v>
      </c>
      <c r="O591" s="11">
        <v>2.09</v>
      </c>
      <c r="P591" s="8">
        <f t="shared" ref="P591:P599" si="1218">1+N591*O591</f>
        <v>2.9855</v>
      </c>
      <c r="Q591" s="9">
        <v>1.275</v>
      </c>
      <c r="R591" s="17">
        <v>1</v>
      </c>
      <c r="S591" s="18">
        <f t="shared" ref="S591:S599" si="1219">I591*J591*Q591*P591*M591*R591</f>
        <v>96871.0586559923</v>
      </c>
      <c r="Z591" s="11">
        <v>2536</v>
      </c>
      <c r="AA591" s="11">
        <v>0.65</v>
      </c>
      <c r="AB591" s="12">
        <v>1.35</v>
      </c>
      <c r="AC591" s="13">
        <f t="shared" ref="AC591:AC599" si="1220">Z591*AA591*AB591</f>
        <v>2225.34</v>
      </c>
      <c r="AD591" s="11">
        <v>3</v>
      </c>
      <c r="AE591" s="11">
        <v>440</v>
      </c>
      <c r="AF591" s="11">
        <v>1.73</v>
      </c>
      <c r="AG591" s="16">
        <f t="shared" ref="AG591:AG599" si="1221">1+6*AE591/(AE591+2000)+AF591</f>
        <v>3.81196721311475</v>
      </c>
      <c r="AH591" s="11">
        <v>0.95</v>
      </c>
      <c r="AI591" s="11">
        <v>2.09</v>
      </c>
      <c r="AJ591" s="8">
        <f t="shared" ref="AJ591:AJ599" si="1222">1+AH591*AI591</f>
        <v>2.9855</v>
      </c>
      <c r="AK591" s="9">
        <v>1.275</v>
      </c>
      <c r="AL591" s="17">
        <v>1</v>
      </c>
      <c r="AM591" s="18">
        <f t="shared" ref="AM591:AM599" si="1223">AC591*AD591*AK591*AJ591*AG591*AL591</f>
        <v>96871.0586559923</v>
      </c>
      <c r="AT591" s="11">
        <v>2536</v>
      </c>
      <c r="AU591" s="11">
        <v>0.65</v>
      </c>
      <c r="AV591" s="12">
        <v>1.35</v>
      </c>
      <c r="AW591" s="13">
        <f t="shared" ref="AW591:AW599" si="1224">AT591*AU591*AV591</f>
        <v>2225.34</v>
      </c>
      <c r="AX591" s="11">
        <v>3</v>
      </c>
      <c r="AY591" s="11">
        <v>440</v>
      </c>
      <c r="AZ591" s="11">
        <v>1.73</v>
      </c>
      <c r="BA591" s="16">
        <f t="shared" ref="BA591:BA599" si="1225">1+6*AY591/(AY591+2000)+AZ591</f>
        <v>3.81196721311475</v>
      </c>
      <c r="BB591" s="11">
        <v>0.95</v>
      </c>
      <c r="BC591" s="11">
        <v>2.09</v>
      </c>
      <c r="BD591" s="8">
        <f t="shared" ref="BD591:BD599" si="1226">1+BB591*BC591</f>
        <v>2.9855</v>
      </c>
      <c r="BE591" s="9">
        <v>1.275</v>
      </c>
      <c r="BF591" s="17">
        <v>1.015</v>
      </c>
      <c r="BG591" s="18">
        <f t="shared" ref="BG591:BG599" si="1227">AW591*AX591*BE591*BD591*BA591*BF591</f>
        <v>98324.1245358322</v>
      </c>
      <c r="BN591" s="11">
        <v>2536</v>
      </c>
      <c r="BO591" s="11">
        <v>0.65</v>
      </c>
      <c r="BP591" s="12">
        <v>1.35</v>
      </c>
      <c r="BQ591" s="13">
        <f t="shared" ref="BQ591:BQ599" si="1228">BN591*BO591*BP591</f>
        <v>2225.34</v>
      </c>
      <c r="BR591" s="11">
        <v>3</v>
      </c>
      <c r="BS591" s="11">
        <v>440</v>
      </c>
      <c r="BT591" s="11">
        <v>1.73</v>
      </c>
      <c r="BU591" s="16">
        <f t="shared" ref="BU591:BU599" si="1229">1+6*BS591/(BS591+2000)+BT591</f>
        <v>3.81196721311475</v>
      </c>
      <c r="BV591" s="11">
        <v>0.95</v>
      </c>
      <c r="BW591" s="11">
        <v>2.09</v>
      </c>
      <c r="BX591" s="8">
        <f t="shared" ref="BX591:BX599" si="1230">1+BV591*BW591</f>
        <v>2.9855</v>
      </c>
      <c r="BY591" s="9">
        <v>1.275</v>
      </c>
      <c r="BZ591" s="17">
        <v>1.015</v>
      </c>
      <c r="CA591" s="18">
        <f t="shared" ref="CA591:CA599" si="1231">BQ591*BR591*BY591*BX591*BU591*BZ591</f>
        <v>98324.1245358322</v>
      </c>
      <c r="CH591" s="11">
        <v>2536</v>
      </c>
      <c r="CI591" s="11">
        <v>0.65</v>
      </c>
      <c r="CJ591" s="12">
        <v>1.35</v>
      </c>
      <c r="CK591" s="13">
        <f t="shared" ref="CK591:CK599" si="1232">CH591*CI591*CJ591</f>
        <v>2225.34</v>
      </c>
      <c r="CL591" s="11">
        <v>3</v>
      </c>
      <c r="CM591" s="11">
        <v>440</v>
      </c>
      <c r="CN591" s="11">
        <v>1.73</v>
      </c>
      <c r="CO591" s="16">
        <f t="shared" ref="CO591:CO599" si="1233">1+6*CM591/(CM591+2000)+CN591</f>
        <v>3.81196721311475</v>
      </c>
      <c r="CP591" s="11">
        <v>0.95</v>
      </c>
      <c r="CQ591" s="11">
        <v>2.09</v>
      </c>
      <c r="CR591" s="8">
        <f t="shared" ref="CR591:CR599" si="1234">1+CP591*CQ591</f>
        <v>2.9855</v>
      </c>
      <c r="CS591" s="9">
        <v>1.275</v>
      </c>
      <c r="CT591" s="17">
        <v>1.085</v>
      </c>
      <c r="CU591" s="18">
        <f t="shared" ref="CU591:CU599" si="1235">CK591*CL591*CS591*CR591*CO591*CT591</f>
        <v>105105.098641752</v>
      </c>
      <c r="DB591" s="11">
        <v>2536</v>
      </c>
      <c r="DC591" s="11">
        <v>0.65</v>
      </c>
      <c r="DD591" s="12">
        <v>1.35</v>
      </c>
      <c r="DE591" s="13">
        <f t="shared" ref="DE591:DE599" si="1236">DB591*DC591*DD591</f>
        <v>2225.34</v>
      </c>
      <c r="DF591" s="11">
        <v>3</v>
      </c>
      <c r="DG591" s="11">
        <v>440</v>
      </c>
      <c r="DH591" s="11">
        <v>1.73</v>
      </c>
      <c r="DI591" s="16">
        <f t="shared" ref="DI591:DI599" si="1237">1+6*DG591/(DG591+2000)+DH591</f>
        <v>3.81196721311475</v>
      </c>
      <c r="DJ591" s="11">
        <v>0.95</v>
      </c>
      <c r="DK591" s="11">
        <v>2.09</v>
      </c>
      <c r="DL591" s="8">
        <f t="shared" ref="DL591:DL599" si="1238">1+DJ591*DK591</f>
        <v>2.9855</v>
      </c>
      <c r="DM591" s="9">
        <v>1.275</v>
      </c>
      <c r="DN591" s="17">
        <v>1.085</v>
      </c>
      <c r="DO591" s="18">
        <f t="shared" ref="DO591:DO599" si="1239">DE591*DF591*DM591*DL591*DI591*DN591</f>
        <v>105105.098641752</v>
      </c>
      <c r="DV591" s="11">
        <v>2536</v>
      </c>
      <c r="DW591" s="11">
        <v>0.65</v>
      </c>
      <c r="DX591" s="12">
        <v>1.35</v>
      </c>
      <c r="DY591" s="13">
        <f t="shared" ref="DY591:DY599" si="1240">DV591*DW591*DX591</f>
        <v>2225.34</v>
      </c>
      <c r="DZ591" s="11">
        <v>3</v>
      </c>
      <c r="EA591" s="11">
        <v>440</v>
      </c>
      <c r="EB591" s="11">
        <v>1.82</v>
      </c>
      <c r="EC591" s="16">
        <f t="shared" ref="EC591:EC599" si="1241">1+6*EA591/(EA591+2000)+EB591</f>
        <v>3.90196721311475</v>
      </c>
      <c r="ED591" s="11">
        <v>0.95</v>
      </c>
      <c r="EE591" s="11">
        <v>2.91</v>
      </c>
      <c r="EF591" s="8">
        <f t="shared" ref="EF591:EF599" si="1242">1+ED591*EE591</f>
        <v>3.7645</v>
      </c>
      <c r="EG591" s="9">
        <v>1.275</v>
      </c>
      <c r="EH591" s="17">
        <v>1.2</v>
      </c>
      <c r="EI591" s="18">
        <f t="shared" ref="EI591:EI599" si="1243">DY591*DZ591*EG591*EF591*EC591*EH591</f>
        <v>150037.554620093</v>
      </c>
    </row>
    <row r="592" s="1" customFormat="1" customHeight="1" spans="6:140">
      <c r="F592" s="11">
        <v>2536</v>
      </c>
      <c r="G592" s="11">
        <v>0.65</v>
      </c>
      <c r="H592" s="12">
        <v>1.35</v>
      </c>
      <c r="I592" s="13">
        <f t="shared" si="1216"/>
        <v>2225.34</v>
      </c>
      <c r="J592" s="11">
        <v>3</v>
      </c>
      <c r="K592" s="11">
        <v>440</v>
      </c>
      <c r="L592" s="11">
        <v>1.73</v>
      </c>
      <c r="M592" s="16">
        <f t="shared" si="1217"/>
        <v>3.81196721311475</v>
      </c>
      <c r="N592" s="11">
        <v>0.95</v>
      </c>
      <c r="O592" s="11">
        <v>2.09</v>
      </c>
      <c r="P592" s="8">
        <f t="shared" si="1218"/>
        <v>2.9855</v>
      </c>
      <c r="Q592" s="9">
        <v>1.275</v>
      </c>
      <c r="R592" s="17">
        <v>1</v>
      </c>
      <c r="S592" s="18">
        <f t="shared" si="1219"/>
        <v>96871.0586559923</v>
      </c>
      <c r="Z592" s="11">
        <v>2536</v>
      </c>
      <c r="AA592" s="11">
        <v>0.65</v>
      </c>
      <c r="AB592" s="12">
        <v>1.35</v>
      </c>
      <c r="AC592" s="13">
        <f t="shared" si="1220"/>
        <v>2225.34</v>
      </c>
      <c r="AD592" s="11">
        <v>3</v>
      </c>
      <c r="AE592" s="11">
        <v>440</v>
      </c>
      <c r="AF592" s="11">
        <v>1.73</v>
      </c>
      <c r="AG592" s="16">
        <f t="shared" si="1221"/>
        <v>3.81196721311475</v>
      </c>
      <c r="AH592" s="11">
        <v>0.95</v>
      </c>
      <c r="AI592" s="11">
        <v>2.09</v>
      </c>
      <c r="AJ592" s="8">
        <f t="shared" si="1222"/>
        <v>2.9855</v>
      </c>
      <c r="AK592" s="9">
        <v>1.275</v>
      </c>
      <c r="AL592" s="17">
        <v>1</v>
      </c>
      <c r="AM592" s="18">
        <f t="shared" si="1223"/>
        <v>96871.0586559923</v>
      </c>
      <c r="AT592" s="11">
        <v>2536</v>
      </c>
      <c r="AU592" s="11">
        <v>0.65</v>
      </c>
      <c r="AV592" s="12">
        <v>1.35</v>
      </c>
      <c r="AW592" s="13">
        <f t="shared" si="1224"/>
        <v>2225.34</v>
      </c>
      <c r="AX592" s="11">
        <v>3</v>
      </c>
      <c r="AY592" s="11">
        <v>440</v>
      </c>
      <c r="AZ592" s="11">
        <v>1.73</v>
      </c>
      <c r="BA592" s="16">
        <f t="shared" si="1225"/>
        <v>3.81196721311475</v>
      </c>
      <c r="BB592" s="11">
        <v>0.95</v>
      </c>
      <c r="BC592" s="11">
        <v>2.09</v>
      </c>
      <c r="BD592" s="8">
        <f t="shared" si="1226"/>
        <v>2.9855</v>
      </c>
      <c r="BE592" s="9">
        <v>1.275</v>
      </c>
      <c r="BF592" s="17">
        <v>1.015</v>
      </c>
      <c r="BG592" s="18">
        <f t="shared" si="1227"/>
        <v>98324.1245358322</v>
      </c>
      <c r="BN592" s="11">
        <v>2536</v>
      </c>
      <c r="BO592" s="11">
        <v>0.65</v>
      </c>
      <c r="BP592" s="12">
        <v>1.35</v>
      </c>
      <c r="BQ592" s="13">
        <f t="shared" si="1228"/>
        <v>2225.34</v>
      </c>
      <c r="BR592" s="11">
        <v>3</v>
      </c>
      <c r="BS592" s="11">
        <v>440</v>
      </c>
      <c r="BT592" s="11">
        <v>1.73</v>
      </c>
      <c r="BU592" s="16">
        <f t="shared" si="1229"/>
        <v>3.81196721311475</v>
      </c>
      <c r="BV592" s="11">
        <v>0.95</v>
      </c>
      <c r="BW592" s="11">
        <v>2.09</v>
      </c>
      <c r="BX592" s="8">
        <f t="shared" si="1230"/>
        <v>2.9855</v>
      </c>
      <c r="BY592" s="9">
        <v>1.275</v>
      </c>
      <c r="BZ592" s="17">
        <v>1.015</v>
      </c>
      <c r="CA592" s="18">
        <f t="shared" si="1231"/>
        <v>98324.1245358322</v>
      </c>
      <c r="CH592" s="11">
        <v>2536</v>
      </c>
      <c r="CI592" s="11">
        <v>0.65</v>
      </c>
      <c r="CJ592" s="12">
        <v>1.35</v>
      </c>
      <c r="CK592" s="13">
        <f t="shared" si="1232"/>
        <v>2225.34</v>
      </c>
      <c r="CL592" s="11">
        <v>3</v>
      </c>
      <c r="CM592" s="11">
        <v>440</v>
      </c>
      <c r="CN592" s="11">
        <v>1.73</v>
      </c>
      <c r="CO592" s="16">
        <f t="shared" si="1233"/>
        <v>3.81196721311475</v>
      </c>
      <c r="CP592" s="11">
        <v>0.95</v>
      </c>
      <c r="CQ592" s="11">
        <v>2.09</v>
      </c>
      <c r="CR592" s="8">
        <f t="shared" si="1234"/>
        <v>2.9855</v>
      </c>
      <c r="CS592" s="9">
        <v>1.275</v>
      </c>
      <c r="CT592" s="17">
        <v>1.085</v>
      </c>
      <c r="CU592" s="18">
        <f t="shared" si="1235"/>
        <v>105105.098641752</v>
      </c>
      <c r="DB592" s="11">
        <v>2536</v>
      </c>
      <c r="DC592" s="11">
        <v>0.65</v>
      </c>
      <c r="DD592" s="12">
        <v>1.35</v>
      </c>
      <c r="DE592" s="13">
        <f t="shared" si="1236"/>
        <v>2225.34</v>
      </c>
      <c r="DF592" s="11">
        <v>3</v>
      </c>
      <c r="DG592" s="11">
        <v>440</v>
      </c>
      <c r="DH592" s="11">
        <v>1.73</v>
      </c>
      <c r="DI592" s="16">
        <f t="shared" si="1237"/>
        <v>3.81196721311475</v>
      </c>
      <c r="DJ592" s="11">
        <v>0.95</v>
      </c>
      <c r="DK592" s="11">
        <v>2.09</v>
      </c>
      <c r="DL592" s="8">
        <f t="shared" si="1238"/>
        <v>2.9855</v>
      </c>
      <c r="DM592" s="9">
        <v>1.275</v>
      </c>
      <c r="DN592" s="17">
        <v>1.085</v>
      </c>
      <c r="DO592" s="18">
        <f t="shared" si="1239"/>
        <v>105105.098641752</v>
      </c>
      <c r="DV592" s="11">
        <v>2536</v>
      </c>
      <c r="DW592" s="11">
        <v>0.65</v>
      </c>
      <c r="DX592" s="12">
        <v>1.35</v>
      </c>
      <c r="DY592" s="13">
        <f t="shared" si="1240"/>
        <v>2225.34</v>
      </c>
      <c r="DZ592" s="11">
        <v>3</v>
      </c>
      <c r="EA592" s="11">
        <v>440</v>
      </c>
      <c r="EB592" s="11">
        <v>1.82</v>
      </c>
      <c r="EC592" s="16">
        <f t="shared" si="1241"/>
        <v>3.90196721311475</v>
      </c>
      <c r="ED592" s="11">
        <v>0.95</v>
      </c>
      <c r="EE592" s="11">
        <v>2.91</v>
      </c>
      <c r="EF592" s="8">
        <f t="shared" si="1242"/>
        <v>3.7645</v>
      </c>
      <c r="EG592" s="9">
        <v>1.275</v>
      </c>
      <c r="EH592" s="17">
        <v>1.2</v>
      </c>
      <c r="EI592" s="18">
        <f t="shared" si="1243"/>
        <v>150037.554620093</v>
      </c>
    </row>
    <row r="593" s="1" customFormat="1" customHeight="1" spans="6:139">
      <c r="F593" s="11">
        <v>2536</v>
      </c>
      <c r="G593" s="11">
        <v>0.65</v>
      </c>
      <c r="H593" s="12">
        <v>1.35</v>
      </c>
      <c r="I593" s="13">
        <f t="shared" si="1216"/>
        <v>2225.34</v>
      </c>
      <c r="J593" s="11">
        <v>3</v>
      </c>
      <c r="K593" s="11">
        <v>440</v>
      </c>
      <c r="L593" s="11">
        <v>1.73</v>
      </c>
      <c r="M593" s="16">
        <f t="shared" si="1217"/>
        <v>3.81196721311475</v>
      </c>
      <c r="N593" s="11">
        <v>0.95</v>
      </c>
      <c r="O593" s="11">
        <v>2.09</v>
      </c>
      <c r="P593" s="8">
        <f t="shared" si="1218"/>
        <v>2.9855</v>
      </c>
      <c r="Q593" s="9">
        <v>1.275</v>
      </c>
      <c r="R593" s="17">
        <v>1</v>
      </c>
      <c r="S593" s="18">
        <f t="shared" si="1219"/>
        <v>96871.0586559923</v>
      </c>
      <c r="Z593" s="11">
        <v>2536</v>
      </c>
      <c r="AA593" s="11">
        <v>0.65</v>
      </c>
      <c r="AB593" s="12">
        <v>1.35</v>
      </c>
      <c r="AC593" s="13">
        <f t="shared" si="1220"/>
        <v>2225.34</v>
      </c>
      <c r="AD593" s="11">
        <v>3</v>
      </c>
      <c r="AE593" s="11">
        <v>440</v>
      </c>
      <c r="AF593" s="11">
        <v>1.73</v>
      </c>
      <c r="AG593" s="16">
        <f t="shared" si="1221"/>
        <v>3.81196721311475</v>
      </c>
      <c r="AH593" s="11">
        <v>0.95</v>
      </c>
      <c r="AI593" s="11">
        <v>2.09</v>
      </c>
      <c r="AJ593" s="8">
        <f t="shared" si="1222"/>
        <v>2.9855</v>
      </c>
      <c r="AK593" s="9">
        <v>1.275</v>
      </c>
      <c r="AL593" s="17">
        <v>1</v>
      </c>
      <c r="AM593" s="18">
        <f t="shared" si="1223"/>
        <v>96871.0586559923</v>
      </c>
      <c r="AT593" s="11">
        <v>2536</v>
      </c>
      <c r="AU593" s="11">
        <v>0.65</v>
      </c>
      <c r="AV593" s="12">
        <v>1.35</v>
      </c>
      <c r="AW593" s="13">
        <f t="shared" si="1224"/>
        <v>2225.34</v>
      </c>
      <c r="AX593" s="11">
        <v>3</v>
      </c>
      <c r="AY593" s="11">
        <v>440</v>
      </c>
      <c r="AZ593" s="11">
        <v>1.73</v>
      </c>
      <c r="BA593" s="16">
        <f t="shared" si="1225"/>
        <v>3.81196721311475</v>
      </c>
      <c r="BB593" s="11">
        <v>0.95</v>
      </c>
      <c r="BC593" s="11">
        <v>2.09</v>
      </c>
      <c r="BD593" s="8">
        <f t="shared" si="1226"/>
        <v>2.9855</v>
      </c>
      <c r="BE593" s="9">
        <v>1.275</v>
      </c>
      <c r="BF593" s="17">
        <v>1.015</v>
      </c>
      <c r="BG593" s="18">
        <f t="shared" si="1227"/>
        <v>98324.1245358322</v>
      </c>
      <c r="BN593" s="11">
        <v>2536</v>
      </c>
      <c r="BO593" s="11">
        <v>0.65</v>
      </c>
      <c r="BP593" s="12">
        <v>1.35</v>
      </c>
      <c r="BQ593" s="13">
        <f t="shared" si="1228"/>
        <v>2225.34</v>
      </c>
      <c r="BR593" s="11">
        <v>3</v>
      </c>
      <c r="BS593" s="11">
        <v>440</v>
      </c>
      <c r="BT593" s="11">
        <v>1.73</v>
      </c>
      <c r="BU593" s="16">
        <f t="shared" si="1229"/>
        <v>3.81196721311475</v>
      </c>
      <c r="BV593" s="11">
        <v>0.95</v>
      </c>
      <c r="BW593" s="11">
        <v>2.09</v>
      </c>
      <c r="BX593" s="8">
        <f t="shared" si="1230"/>
        <v>2.9855</v>
      </c>
      <c r="BY593" s="9">
        <v>1.275</v>
      </c>
      <c r="BZ593" s="17">
        <v>1.015</v>
      </c>
      <c r="CA593" s="18">
        <f t="shared" si="1231"/>
        <v>98324.1245358322</v>
      </c>
      <c r="CH593" s="11">
        <v>2536</v>
      </c>
      <c r="CI593" s="11">
        <v>0.65</v>
      </c>
      <c r="CJ593" s="12">
        <v>1.35</v>
      </c>
      <c r="CK593" s="13">
        <f t="shared" si="1232"/>
        <v>2225.34</v>
      </c>
      <c r="CL593" s="11">
        <v>3</v>
      </c>
      <c r="CM593" s="11">
        <v>440</v>
      </c>
      <c r="CN593" s="11">
        <v>1.73</v>
      </c>
      <c r="CO593" s="16">
        <f t="shared" si="1233"/>
        <v>3.81196721311475</v>
      </c>
      <c r="CP593" s="11">
        <v>0.95</v>
      </c>
      <c r="CQ593" s="11">
        <v>2.09</v>
      </c>
      <c r="CR593" s="8">
        <f t="shared" si="1234"/>
        <v>2.9855</v>
      </c>
      <c r="CS593" s="9">
        <v>1.275</v>
      </c>
      <c r="CT593" s="17">
        <v>1.085</v>
      </c>
      <c r="CU593" s="18">
        <f t="shared" si="1235"/>
        <v>105105.098641752</v>
      </c>
      <c r="DB593" s="11">
        <v>2536</v>
      </c>
      <c r="DC593" s="11">
        <v>0.65</v>
      </c>
      <c r="DD593" s="12">
        <v>1.35</v>
      </c>
      <c r="DE593" s="13">
        <f t="shared" si="1236"/>
        <v>2225.34</v>
      </c>
      <c r="DF593" s="11">
        <v>3</v>
      </c>
      <c r="DG593" s="11">
        <v>440</v>
      </c>
      <c r="DH593" s="11">
        <v>1.73</v>
      </c>
      <c r="DI593" s="16">
        <f t="shared" si="1237"/>
        <v>3.81196721311475</v>
      </c>
      <c r="DJ593" s="11">
        <v>0.95</v>
      </c>
      <c r="DK593" s="11">
        <v>2.09</v>
      </c>
      <c r="DL593" s="8">
        <f t="shared" si="1238"/>
        <v>2.9855</v>
      </c>
      <c r="DM593" s="9">
        <v>1.275</v>
      </c>
      <c r="DN593" s="17">
        <v>1.085</v>
      </c>
      <c r="DO593" s="18">
        <f t="shared" si="1239"/>
        <v>105105.098641752</v>
      </c>
      <c r="DV593" s="11">
        <v>2536</v>
      </c>
      <c r="DW593" s="11">
        <v>0.65</v>
      </c>
      <c r="DX593" s="12">
        <v>1.35</v>
      </c>
      <c r="DY593" s="13">
        <f t="shared" si="1240"/>
        <v>2225.34</v>
      </c>
      <c r="DZ593" s="11">
        <v>3</v>
      </c>
      <c r="EA593" s="11">
        <v>440</v>
      </c>
      <c r="EB593" s="11">
        <v>1.82</v>
      </c>
      <c r="EC593" s="16">
        <f t="shared" si="1241"/>
        <v>3.90196721311475</v>
      </c>
      <c r="ED593" s="11">
        <v>0.95</v>
      </c>
      <c r="EE593" s="11">
        <v>2.91</v>
      </c>
      <c r="EF593" s="8">
        <f t="shared" si="1242"/>
        <v>3.7645</v>
      </c>
      <c r="EG593" s="9">
        <v>1.275</v>
      </c>
      <c r="EH593" s="17">
        <v>1.2</v>
      </c>
      <c r="EI593" s="18">
        <f t="shared" si="1243"/>
        <v>150037.554620093</v>
      </c>
    </row>
    <row r="594" s="1" customFormat="1" customHeight="1" spans="6:139">
      <c r="F594" s="11">
        <v>2536</v>
      </c>
      <c r="G594" s="11">
        <v>0.65</v>
      </c>
      <c r="H594" s="12">
        <v>1.35</v>
      </c>
      <c r="I594" s="13">
        <f t="shared" si="1216"/>
        <v>2225.34</v>
      </c>
      <c r="J594" s="11">
        <v>3</v>
      </c>
      <c r="K594" s="11">
        <v>440</v>
      </c>
      <c r="L594" s="11">
        <v>1.73</v>
      </c>
      <c r="M594" s="16">
        <f t="shared" si="1217"/>
        <v>3.81196721311475</v>
      </c>
      <c r="N594" s="11">
        <v>0.95</v>
      </c>
      <c r="O594" s="11">
        <v>2.09</v>
      </c>
      <c r="P594" s="8">
        <f t="shared" si="1218"/>
        <v>2.9855</v>
      </c>
      <c r="Q594" s="9">
        <v>1.275</v>
      </c>
      <c r="R594" s="17">
        <v>1</v>
      </c>
      <c r="S594" s="18">
        <f t="shared" si="1219"/>
        <v>96871.0586559923</v>
      </c>
      <c r="Z594" s="11">
        <v>2536</v>
      </c>
      <c r="AA594" s="11">
        <v>0.65</v>
      </c>
      <c r="AB594" s="12">
        <v>1.35</v>
      </c>
      <c r="AC594" s="13">
        <f t="shared" si="1220"/>
        <v>2225.34</v>
      </c>
      <c r="AD594" s="11">
        <v>3</v>
      </c>
      <c r="AE594" s="11">
        <v>440</v>
      </c>
      <c r="AF594" s="11">
        <v>1.73</v>
      </c>
      <c r="AG594" s="16">
        <f t="shared" si="1221"/>
        <v>3.81196721311475</v>
      </c>
      <c r="AH594" s="11">
        <v>0.95</v>
      </c>
      <c r="AI594" s="11">
        <v>2.09</v>
      </c>
      <c r="AJ594" s="8">
        <f t="shared" si="1222"/>
        <v>2.9855</v>
      </c>
      <c r="AK594" s="9">
        <v>1.275</v>
      </c>
      <c r="AL594" s="17">
        <v>1</v>
      </c>
      <c r="AM594" s="18">
        <f t="shared" si="1223"/>
        <v>96871.0586559923</v>
      </c>
      <c r="AT594" s="11">
        <v>2536</v>
      </c>
      <c r="AU594" s="11">
        <v>0.65</v>
      </c>
      <c r="AV594" s="12">
        <v>1.35</v>
      </c>
      <c r="AW594" s="13">
        <f t="shared" si="1224"/>
        <v>2225.34</v>
      </c>
      <c r="AX594" s="11">
        <v>3</v>
      </c>
      <c r="AY594" s="11">
        <v>440</v>
      </c>
      <c r="AZ594" s="11">
        <v>1.73</v>
      </c>
      <c r="BA594" s="16">
        <f t="shared" si="1225"/>
        <v>3.81196721311475</v>
      </c>
      <c r="BB594" s="11">
        <v>0.95</v>
      </c>
      <c r="BC594" s="11">
        <v>2.09</v>
      </c>
      <c r="BD594" s="8">
        <f t="shared" si="1226"/>
        <v>2.9855</v>
      </c>
      <c r="BE594" s="9">
        <v>1.275</v>
      </c>
      <c r="BF594" s="17">
        <v>1.015</v>
      </c>
      <c r="BG594" s="18">
        <f t="shared" si="1227"/>
        <v>98324.1245358322</v>
      </c>
      <c r="BN594" s="11">
        <v>2536</v>
      </c>
      <c r="BO594" s="11">
        <v>0.65</v>
      </c>
      <c r="BP594" s="12">
        <v>1.35</v>
      </c>
      <c r="BQ594" s="13">
        <f t="shared" si="1228"/>
        <v>2225.34</v>
      </c>
      <c r="BR594" s="11">
        <v>3</v>
      </c>
      <c r="BS594" s="11">
        <v>440</v>
      </c>
      <c r="BT594" s="11">
        <v>1.73</v>
      </c>
      <c r="BU594" s="16">
        <f t="shared" si="1229"/>
        <v>3.81196721311475</v>
      </c>
      <c r="BV594" s="11">
        <v>0.95</v>
      </c>
      <c r="BW594" s="11">
        <v>2.09</v>
      </c>
      <c r="BX594" s="8">
        <f t="shared" si="1230"/>
        <v>2.9855</v>
      </c>
      <c r="BY594" s="9">
        <v>1.275</v>
      </c>
      <c r="BZ594" s="17">
        <v>1.015</v>
      </c>
      <c r="CA594" s="18">
        <f t="shared" si="1231"/>
        <v>98324.1245358322</v>
      </c>
      <c r="CH594" s="11">
        <v>2536</v>
      </c>
      <c r="CI594" s="11">
        <v>0.65</v>
      </c>
      <c r="CJ594" s="12">
        <v>1.35</v>
      </c>
      <c r="CK594" s="13">
        <f t="shared" si="1232"/>
        <v>2225.34</v>
      </c>
      <c r="CL594" s="11">
        <v>3</v>
      </c>
      <c r="CM594" s="11">
        <v>440</v>
      </c>
      <c r="CN594" s="11">
        <v>1.73</v>
      </c>
      <c r="CO594" s="16">
        <f t="shared" si="1233"/>
        <v>3.81196721311475</v>
      </c>
      <c r="CP594" s="11">
        <v>0.95</v>
      </c>
      <c r="CQ594" s="11">
        <v>2.09</v>
      </c>
      <c r="CR594" s="8">
        <f t="shared" si="1234"/>
        <v>2.9855</v>
      </c>
      <c r="CS594" s="9">
        <v>1.275</v>
      </c>
      <c r="CT594" s="17">
        <v>1.085</v>
      </c>
      <c r="CU594" s="18">
        <f t="shared" si="1235"/>
        <v>105105.098641752</v>
      </c>
      <c r="DB594" s="11">
        <v>2536</v>
      </c>
      <c r="DC594" s="11">
        <v>0.65</v>
      </c>
      <c r="DD594" s="12">
        <v>1.35</v>
      </c>
      <c r="DE594" s="13">
        <f t="shared" si="1236"/>
        <v>2225.34</v>
      </c>
      <c r="DF594" s="11">
        <v>3</v>
      </c>
      <c r="DG594" s="11">
        <v>440</v>
      </c>
      <c r="DH594" s="11">
        <v>1.73</v>
      </c>
      <c r="DI594" s="16">
        <f t="shared" si="1237"/>
        <v>3.81196721311475</v>
      </c>
      <c r="DJ594" s="11">
        <v>0.95</v>
      </c>
      <c r="DK594" s="11">
        <v>2.09</v>
      </c>
      <c r="DL594" s="8">
        <f t="shared" si="1238"/>
        <v>2.9855</v>
      </c>
      <c r="DM594" s="9">
        <v>1.275</v>
      </c>
      <c r="DN594" s="17">
        <v>1.085</v>
      </c>
      <c r="DO594" s="18">
        <f t="shared" si="1239"/>
        <v>105105.098641752</v>
      </c>
      <c r="DV594" s="11">
        <v>2536</v>
      </c>
      <c r="DW594" s="11">
        <v>0.65</v>
      </c>
      <c r="DX594" s="12">
        <v>1.35</v>
      </c>
      <c r="DY594" s="13">
        <f t="shared" si="1240"/>
        <v>2225.34</v>
      </c>
      <c r="DZ594" s="11">
        <v>3</v>
      </c>
      <c r="EA594" s="11">
        <v>440</v>
      </c>
      <c r="EB594" s="11">
        <v>1.82</v>
      </c>
      <c r="EC594" s="16">
        <f t="shared" si="1241"/>
        <v>3.90196721311475</v>
      </c>
      <c r="ED594" s="11">
        <v>0.95</v>
      </c>
      <c r="EE594" s="11">
        <v>2.91</v>
      </c>
      <c r="EF594" s="8">
        <f t="shared" si="1242"/>
        <v>3.7645</v>
      </c>
      <c r="EG594" s="9">
        <v>1.275</v>
      </c>
      <c r="EH594" s="17">
        <v>1.2</v>
      </c>
      <c r="EI594" s="18">
        <f t="shared" si="1243"/>
        <v>150037.554620093</v>
      </c>
    </row>
    <row r="595" s="1" customFormat="1" customHeight="1" spans="6:139">
      <c r="F595" s="11">
        <v>2536</v>
      </c>
      <c r="G595" s="11">
        <v>0.65</v>
      </c>
      <c r="H595" s="12">
        <v>1.35</v>
      </c>
      <c r="I595" s="13">
        <f t="shared" si="1216"/>
        <v>2225.34</v>
      </c>
      <c r="J595" s="11">
        <v>3</v>
      </c>
      <c r="K595" s="11">
        <v>440</v>
      </c>
      <c r="L595" s="11">
        <v>1.73</v>
      </c>
      <c r="M595" s="16">
        <f t="shared" si="1217"/>
        <v>3.81196721311475</v>
      </c>
      <c r="N595" s="11">
        <v>0.95</v>
      </c>
      <c r="O595" s="11">
        <v>2.09</v>
      </c>
      <c r="P595" s="8">
        <f t="shared" si="1218"/>
        <v>2.9855</v>
      </c>
      <c r="Q595" s="9">
        <v>1.275</v>
      </c>
      <c r="R595" s="17">
        <v>1</v>
      </c>
      <c r="S595" s="18">
        <f t="shared" si="1219"/>
        <v>96871.0586559923</v>
      </c>
      <c r="Z595" s="11">
        <v>2536</v>
      </c>
      <c r="AA595" s="11">
        <v>0.65</v>
      </c>
      <c r="AB595" s="12">
        <v>1.35</v>
      </c>
      <c r="AC595" s="13">
        <f t="shared" si="1220"/>
        <v>2225.34</v>
      </c>
      <c r="AD595" s="11">
        <v>3</v>
      </c>
      <c r="AE595" s="11">
        <v>440</v>
      </c>
      <c r="AF595" s="11">
        <v>1.73</v>
      </c>
      <c r="AG595" s="16">
        <f t="shared" si="1221"/>
        <v>3.81196721311475</v>
      </c>
      <c r="AH595" s="11">
        <v>0.95</v>
      </c>
      <c r="AI595" s="11">
        <v>2.09</v>
      </c>
      <c r="AJ595" s="8">
        <f t="shared" si="1222"/>
        <v>2.9855</v>
      </c>
      <c r="AK595" s="9">
        <v>1.275</v>
      </c>
      <c r="AL595" s="17">
        <v>1</v>
      </c>
      <c r="AM595" s="18">
        <f t="shared" si="1223"/>
        <v>96871.0586559923</v>
      </c>
      <c r="AT595" s="11">
        <v>2536</v>
      </c>
      <c r="AU595" s="11">
        <v>0.65</v>
      </c>
      <c r="AV595" s="12">
        <v>1.35</v>
      </c>
      <c r="AW595" s="13">
        <f t="shared" si="1224"/>
        <v>2225.34</v>
      </c>
      <c r="AX595" s="11">
        <v>3</v>
      </c>
      <c r="AY595" s="11">
        <v>440</v>
      </c>
      <c r="AZ595" s="11">
        <v>1.73</v>
      </c>
      <c r="BA595" s="16">
        <f t="shared" si="1225"/>
        <v>3.81196721311475</v>
      </c>
      <c r="BB595" s="11">
        <v>0.95</v>
      </c>
      <c r="BC595" s="11">
        <v>2.09</v>
      </c>
      <c r="BD595" s="8">
        <f t="shared" si="1226"/>
        <v>2.9855</v>
      </c>
      <c r="BE595" s="9">
        <v>1.275</v>
      </c>
      <c r="BF595" s="17">
        <v>1.015</v>
      </c>
      <c r="BG595" s="18">
        <f t="shared" si="1227"/>
        <v>98324.1245358322</v>
      </c>
      <c r="BN595" s="11">
        <v>2536</v>
      </c>
      <c r="BO595" s="11">
        <v>0.65</v>
      </c>
      <c r="BP595" s="12">
        <v>1.35</v>
      </c>
      <c r="BQ595" s="13">
        <f t="shared" si="1228"/>
        <v>2225.34</v>
      </c>
      <c r="BR595" s="11">
        <v>3</v>
      </c>
      <c r="BS595" s="11">
        <v>440</v>
      </c>
      <c r="BT595" s="11">
        <v>1.73</v>
      </c>
      <c r="BU595" s="16">
        <f t="shared" si="1229"/>
        <v>3.81196721311475</v>
      </c>
      <c r="BV595" s="11">
        <v>0.95</v>
      </c>
      <c r="BW595" s="11">
        <v>2.09</v>
      </c>
      <c r="BX595" s="8">
        <f t="shared" si="1230"/>
        <v>2.9855</v>
      </c>
      <c r="BY595" s="9">
        <v>1.275</v>
      </c>
      <c r="BZ595" s="17">
        <v>1.015</v>
      </c>
      <c r="CA595" s="18">
        <f t="shared" si="1231"/>
        <v>98324.1245358322</v>
      </c>
      <c r="CH595" s="11">
        <v>2536</v>
      </c>
      <c r="CI595" s="11">
        <v>0.65</v>
      </c>
      <c r="CJ595" s="12">
        <v>1.35</v>
      </c>
      <c r="CK595" s="13">
        <f t="shared" si="1232"/>
        <v>2225.34</v>
      </c>
      <c r="CL595" s="11">
        <v>3</v>
      </c>
      <c r="CM595" s="11">
        <v>440</v>
      </c>
      <c r="CN595" s="11">
        <v>1.73</v>
      </c>
      <c r="CO595" s="16">
        <f t="shared" si="1233"/>
        <v>3.81196721311475</v>
      </c>
      <c r="CP595" s="11">
        <v>0.95</v>
      </c>
      <c r="CQ595" s="11">
        <v>2.09</v>
      </c>
      <c r="CR595" s="8">
        <f t="shared" si="1234"/>
        <v>2.9855</v>
      </c>
      <c r="CS595" s="9">
        <v>1.275</v>
      </c>
      <c r="CT595" s="17">
        <v>1.085</v>
      </c>
      <c r="CU595" s="18">
        <f t="shared" si="1235"/>
        <v>105105.098641752</v>
      </c>
      <c r="DB595" s="11">
        <v>2536</v>
      </c>
      <c r="DC595" s="11">
        <v>0.65</v>
      </c>
      <c r="DD595" s="12">
        <v>1.35</v>
      </c>
      <c r="DE595" s="13">
        <f t="shared" si="1236"/>
        <v>2225.34</v>
      </c>
      <c r="DF595" s="11">
        <v>3</v>
      </c>
      <c r="DG595" s="11">
        <v>440</v>
      </c>
      <c r="DH595" s="11">
        <v>1.73</v>
      </c>
      <c r="DI595" s="16">
        <f t="shared" si="1237"/>
        <v>3.81196721311475</v>
      </c>
      <c r="DJ595" s="11">
        <v>0.95</v>
      </c>
      <c r="DK595" s="11">
        <v>2.09</v>
      </c>
      <c r="DL595" s="8">
        <f t="shared" si="1238"/>
        <v>2.9855</v>
      </c>
      <c r="DM595" s="9">
        <v>1.275</v>
      </c>
      <c r="DN595" s="17">
        <v>1.085</v>
      </c>
      <c r="DO595" s="18">
        <f t="shared" si="1239"/>
        <v>105105.098641752</v>
      </c>
      <c r="DV595" s="11">
        <v>2536</v>
      </c>
      <c r="DW595" s="11">
        <v>0.65</v>
      </c>
      <c r="DX595" s="12">
        <v>1.35</v>
      </c>
      <c r="DY595" s="13">
        <f t="shared" si="1240"/>
        <v>2225.34</v>
      </c>
      <c r="DZ595" s="11">
        <v>3</v>
      </c>
      <c r="EA595" s="11">
        <v>440</v>
      </c>
      <c r="EB595" s="11">
        <v>1.82</v>
      </c>
      <c r="EC595" s="16">
        <f t="shared" si="1241"/>
        <v>3.90196721311475</v>
      </c>
      <c r="ED595" s="11">
        <v>0.95</v>
      </c>
      <c r="EE595" s="11">
        <v>2.91</v>
      </c>
      <c r="EF595" s="8">
        <f t="shared" si="1242"/>
        <v>3.7645</v>
      </c>
      <c r="EG595" s="9">
        <v>1.275</v>
      </c>
      <c r="EH595" s="17">
        <v>1.2</v>
      </c>
      <c r="EI595" s="18">
        <f t="shared" si="1243"/>
        <v>150037.554620093</v>
      </c>
    </row>
    <row r="596" s="1" customFormat="1" customHeight="1" spans="6:139">
      <c r="F596" s="11">
        <v>2536</v>
      </c>
      <c r="G596" s="11">
        <v>0.65</v>
      </c>
      <c r="H596" s="12">
        <v>1.35</v>
      </c>
      <c r="I596" s="13">
        <f t="shared" si="1216"/>
        <v>2225.34</v>
      </c>
      <c r="J596" s="11">
        <v>3</v>
      </c>
      <c r="K596" s="11">
        <v>190</v>
      </c>
      <c r="L596" s="11">
        <v>1.73</v>
      </c>
      <c r="M596" s="16">
        <f t="shared" si="1217"/>
        <v>3.25054794520548</v>
      </c>
      <c r="N596" s="11">
        <v>0.95</v>
      </c>
      <c r="O596" s="11">
        <v>2.09</v>
      </c>
      <c r="P596" s="8">
        <f t="shared" si="1218"/>
        <v>2.9855</v>
      </c>
      <c r="Q596" s="9">
        <v>1.075</v>
      </c>
      <c r="R596" s="17">
        <v>1</v>
      </c>
      <c r="S596" s="18">
        <f t="shared" si="1219"/>
        <v>69646.5719541965</v>
      </c>
      <c r="Z596" s="11">
        <v>2536</v>
      </c>
      <c r="AA596" s="11">
        <v>0.65</v>
      </c>
      <c r="AB596" s="12">
        <v>1.35</v>
      </c>
      <c r="AC596" s="13">
        <f t="shared" si="1220"/>
        <v>2225.34</v>
      </c>
      <c r="AD596" s="11">
        <v>3</v>
      </c>
      <c r="AE596" s="11">
        <v>190</v>
      </c>
      <c r="AF596" s="11">
        <v>1.73</v>
      </c>
      <c r="AG596" s="16">
        <f t="shared" si="1221"/>
        <v>3.25054794520548</v>
      </c>
      <c r="AH596" s="11">
        <v>0.95</v>
      </c>
      <c r="AI596" s="11">
        <v>2.09</v>
      </c>
      <c r="AJ596" s="8">
        <f t="shared" si="1222"/>
        <v>2.9855</v>
      </c>
      <c r="AK596" s="9">
        <v>1.075</v>
      </c>
      <c r="AL596" s="17">
        <v>1</v>
      </c>
      <c r="AM596" s="18">
        <f t="shared" si="1223"/>
        <v>69646.5719541965</v>
      </c>
      <c r="AT596" s="11">
        <v>2536</v>
      </c>
      <c r="AU596" s="11">
        <v>0.65</v>
      </c>
      <c r="AV596" s="12">
        <v>1.35</v>
      </c>
      <c r="AW596" s="13">
        <f t="shared" si="1224"/>
        <v>2225.34</v>
      </c>
      <c r="AX596" s="11">
        <v>3</v>
      </c>
      <c r="AY596" s="11">
        <v>190</v>
      </c>
      <c r="AZ596" s="11">
        <v>1.73</v>
      </c>
      <c r="BA596" s="16">
        <f t="shared" si="1225"/>
        <v>3.25054794520548</v>
      </c>
      <c r="BB596" s="11">
        <v>0.95</v>
      </c>
      <c r="BC596" s="11">
        <v>2.09</v>
      </c>
      <c r="BD596" s="8">
        <f t="shared" si="1226"/>
        <v>2.9855</v>
      </c>
      <c r="BE596" s="9">
        <v>1.075</v>
      </c>
      <c r="BF596" s="17">
        <v>1.015</v>
      </c>
      <c r="BG596" s="18">
        <f t="shared" si="1227"/>
        <v>70691.2705335094</v>
      </c>
      <c r="BN596" s="11">
        <v>2536</v>
      </c>
      <c r="BO596" s="11">
        <v>0.65</v>
      </c>
      <c r="BP596" s="12">
        <v>1.35</v>
      </c>
      <c r="BQ596" s="13">
        <f t="shared" si="1228"/>
        <v>2225.34</v>
      </c>
      <c r="BR596" s="11">
        <v>3</v>
      </c>
      <c r="BS596" s="11">
        <v>190</v>
      </c>
      <c r="BT596" s="11">
        <v>1.73</v>
      </c>
      <c r="BU596" s="16">
        <f t="shared" si="1229"/>
        <v>3.25054794520548</v>
      </c>
      <c r="BV596" s="11">
        <v>0.95</v>
      </c>
      <c r="BW596" s="11">
        <v>2.09</v>
      </c>
      <c r="BX596" s="8">
        <f t="shared" si="1230"/>
        <v>2.9855</v>
      </c>
      <c r="BY596" s="9">
        <v>1.075</v>
      </c>
      <c r="BZ596" s="17">
        <v>1.015</v>
      </c>
      <c r="CA596" s="18">
        <f t="shared" si="1231"/>
        <v>70691.2705335094</v>
      </c>
      <c r="CH596" s="11">
        <v>2536</v>
      </c>
      <c r="CI596" s="11">
        <v>0.65</v>
      </c>
      <c r="CJ596" s="12">
        <v>1.35</v>
      </c>
      <c r="CK596" s="13">
        <f t="shared" si="1232"/>
        <v>2225.34</v>
      </c>
      <c r="CL596" s="11">
        <v>3</v>
      </c>
      <c r="CM596" s="11">
        <v>190</v>
      </c>
      <c r="CN596" s="11">
        <v>1.73</v>
      </c>
      <c r="CO596" s="16">
        <f t="shared" si="1233"/>
        <v>3.25054794520548</v>
      </c>
      <c r="CP596" s="11">
        <v>0.95</v>
      </c>
      <c r="CQ596" s="11">
        <v>2.09</v>
      </c>
      <c r="CR596" s="8">
        <f t="shared" si="1234"/>
        <v>2.9855</v>
      </c>
      <c r="CS596" s="9">
        <v>1.075</v>
      </c>
      <c r="CT596" s="17">
        <v>1.085</v>
      </c>
      <c r="CU596" s="18">
        <f t="shared" si="1235"/>
        <v>75566.5305703032</v>
      </c>
      <c r="DB596" s="11">
        <v>2536</v>
      </c>
      <c r="DC596" s="11">
        <v>0.65</v>
      </c>
      <c r="DD596" s="12">
        <v>1.35</v>
      </c>
      <c r="DE596" s="13">
        <f t="shared" si="1236"/>
        <v>2225.34</v>
      </c>
      <c r="DF596" s="11">
        <v>3</v>
      </c>
      <c r="DG596" s="11">
        <v>190</v>
      </c>
      <c r="DH596" s="11">
        <v>1.73</v>
      </c>
      <c r="DI596" s="16">
        <f t="shared" si="1237"/>
        <v>3.25054794520548</v>
      </c>
      <c r="DJ596" s="11">
        <v>0.95</v>
      </c>
      <c r="DK596" s="11">
        <v>2.09</v>
      </c>
      <c r="DL596" s="8">
        <f t="shared" si="1238"/>
        <v>2.9855</v>
      </c>
      <c r="DM596" s="9">
        <v>1.075</v>
      </c>
      <c r="DN596" s="17">
        <v>1.085</v>
      </c>
      <c r="DO596" s="18">
        <f t="shared" si="1239"/>
        <v>75566.5305703032</v>
      </c>
      <c r="DV596" s="11">
        <v>2536</v>
      </c>
      <c r="DW596" s="11">
        <v>0.65</v>
      </c>
      <c r="DX596" s="12">
        <v>1.35</v>
      </c>
      <c r="DY596" s="13">
        <f t="shared" si="1240"/>
        <v>2225.34</v>
      </c>
      <c r="DZ596" s="11">
        <v>3</v>
      </c>
      <c r="EA596" s="11">
        <v>190</v>
      </c>
      <c r="EB596" s="11">
        <v>1.82</v>
      </c>
      <c r="EC596" s="16">
        <f t="shared" si="1241"/>
        <v>3.34054794520548</v>
      </c>
      <c r="ED596" s="11">
        <v>0.95</v>
      </c>
      <c r="EE596" s="11">
        <v>2.91</v>
      </c>
      <c r="EF596" s="8">
        <f t="shared" si="1242"/>
        <v>3.7645</v>
      </c>
      <c r="EG596" s="9">
        <v>1.075</v>
      </c>
      <c r="EH596" s="17">
        <v>1.2</v>
      </c>
      <c r="EI596" s="18">
        <f t="shared" si="1243"/>
        <v>108300.970941943</v>
      </c>
    </row>
    <row r="597" s="1" customFormat="1" customHeight="1" spans="6:139">
      <c r="F597" s="11">
        <v>2536</v>
      </c>
      <c r="G597" s="11">
        <v>0.65</v>
      </c>
      <c r="H597" s="12">
        <v>1.35</v>
      </c>
      <c r="I597" s="13">
        <f t="shared" si="1216"/>
        <v>2225.34</v>
      </c>
      <c r="J597" s="11">
        <v>3</v>
      </c>
      <c r="K597" s="11">
        <v>190</v>
      </c>
      <c r="L597" s="11">
        <v>1.73</v>
      </c>
      <c r="M597" s="16">
        <f t="shared" si="1217"/>
        <v>3.25054794520548</v>
      </c>
      <c r="N597" s="11">
        <v>0.95</v>
      </c>
      <c r="O597" s="11">
        <v>2.09</v>
      </c>
      <c r="P597" s="8">
        <f t="shared" si="1218"/>
        <v>2.9855</v>
      </c>
      <c r="Q597" s="9">
        <v>1.075</v>
      </c>
      <c r="R597" s="17">
        <v>1</v>
      </c>
      <c r="S597" s="18">
        <f t="shared" si="1219"/>
        <v>69646.5719541965</v>
      </c>
      <c r="Z597" s="11">
        <v>2536</v>
      </c>
      <c r="AA597" s="11">
        <v>0.65</v>
      </c>
      <c r="AB597" s="12">
        <v>1.35</v>
      </c>
      <c r="AC597" s="13">
        <f t="shared" si="1220"/>
        <v>2225.34</v>
      </c>
      <c r="AD597" s="11">
        <v>3</v>
      </c>
      <c r="AE597" s="11">
        <v>190</v>
      </c>
      <c r="AF597" s="11">
        <v>1.73</v>
      </c>
      <c r="AG597" s="16">
        <f t="shared" si="1221"/>
        <v>3.25054794520548</v>
      </c>
      <c r="AH597" s="11">
        <v>0.95</v>
      </c>
      <c r="AI597" s="11">
        <v>2.09</v>
      </c>
      <c r="AJ597" s="8">
        <f t="shared" si="1222"/>
        <v>2.9855</v>
      </c>
      <c r="AK597" s="9">
        <v>1.075</v>
      </c>
      <c r="AL597" s="17">
        <v>1</v>
      </c>
      <c r="AM597" s="18">
        <f t="shared" si="1223"/>
        <v>69646.5719541965</v>
      </c>
      <c r="AT597" s="11">
        <v>2536</v>
      </c>
      <c r="AU597" s="11">
        <v>0.65</v>
      </c>
      <c r="AV597" s="12">
        <v>1.35</v>
      </c>
      <c r="AW597" s="13">
        <f t="shared" si="1224"/>
        <v>2225.34</v>
      </c>
      <c r="AX597" s="11">
        <v>3</v>
      </c>
      <c r="AY597" s="11">
        <v>190</v>
      </c>
      <c r="AZ597" s="11">
        <v>1.73</v>
      </c>
      <c r="BA597" s="16">
        <f t="shared" si="1225"/>
        <v>3.25054794520548</v>
      </c>
      <c r="BB597" s="11">
        <v>0.95</v>
      </c>
      <c r="BC597" s="11">
        <v>2.09</v>
      </c>
      <c r="BD597" s="8">
        <f t="shared" si="1226"/>
        <v>2.9855</v>
      </c>
      <c r="BE597" s="9">
        <v>1.075</v>
      </c>
      <c r="BF597" s="17">
        <v>1.015</v>
      </c>
      <c r="BG597" s="18">
        <f t="shared" si="1227"/>
        <v>70691.2705335094</v>
      </c>
      <c r="BN597" s="11">
        <v>2536</v>
      </c>
      <c r="BO597" s="11">
        <v>0.65</v>
      </c>
      <c r="BP597" s="12">
        <v>1.35</v>
      </c>
      <c r="BQ597" s="13">
        <f t="shared" si="1228"/>
        <v>2225.34</v>
      </c>
      <c r="BR597" s="11">
        <v>3</v>
      </c>
      <c r="BS597" s="11">
        <v>190</v>
      </c>
      <c r="BT597" s="11">
        <v>1.73</v>
      </c>
      <c r="BU597" s="16">
        <f t="shared" si="1229"/>
        <v>3.25054794520548</v>
      </c>
      <c r="BV597" s="11">
        <v>0.95</v>
      </c>
      <c r="BW597" s="11">
        <v>2.09</v>
      </c>
      <c r="BX597" s="8">
        <f t="shared" si="1230"/>
        <v>2.9855</v>
      </c>
      <c r="BY597" s="9">
        <v>1.075</v>
      </c>
      <c r="BZ597" s="17">
        <v>1.015</v>
      </c>
      <c r="CA597" s="18">
        <f t="shared" si="1231"/>
        <v>70691.2705335094</v>
      </c>
      <c r="CH597" s="11">
        <v>2536</v>
      </c>
      <c r="CI597" s="11">
        <v>0.65</v>
      </c>
      <c r="CJ597" s="12">
        <v>1.35</v>
      </c>
      <c r="CK597" s="13">
        <f t="shared" si="1232"/>
        <v>2225.34</v>
      </c>
      <c r="CL597" s="11">
        <v>3</v>
      </c>
      <c r="CM597" s="11">
        <v>190</v>
      </c>
      <c r="CN597" s="11">
        <v>1.73</v>
      </c>
      <c r="CO597" s="16">
        <f t="shared" si="1233"/>
        <v>3.25054794520548</v>
      </c>
      <c r="CP597" s="11">
        <v>0.95</v>
      </c>
      <c r="CQ597" s="11">
        <v>2.09</v>
      </c>
      <c r="CR597" s="8">
        <f t="shared" si="1234"/>
        <v>2.9855</v>
      </c>
      <c r="CS597" s="9">
        <v>1.075</v>
      </c>
      <c r="CT597" s="17">
        <v>1.085</v>
      </c>
      <c r="CU597" s="18">
        <f t="shared" si="1235"/>
        <v>75566.5305703032</v>
      </c>
      <c r="DB597" s="11">
        <v>2536</v>
      </c>
      <c r="DC597" s="11">
        <v>0.65</v>
      </c>
      <c r="DD597" s="12">
        <v>1.35</v>
      </c>
      <c r="DE597" s="13">
        <f t="shared" si="1236"/>
        <v>2225.34</v>
      </c>
      <c r="DF597" s="11">
        <v>3</v>
      </c>
      <c r="DG597" s="11">
        <v>190</v>
      </c>
      <c r="DH597" s="11">
        <v>1.73</v>
      </c>
      <c r="DI597" s="16">
        <f t="shared" si="1237"/>
        <v>3.25054794520548</v>
      </c>
      <c r="DJ597" s="11">
        <v>0.95</v>
      </c>
      <c r="DK597" s="11">
        <v>2.09</v>
      </c>
      <c r="DL597" s="8">
        <f t="shared" si="1238"/>
        <v>2.9855</v>
      </c>
      <c r="DM597" s="9">
        <v>1.075</v>
      </c>
      <c r="DN597" s="17">
        <v>1.085</v>
      </c>
      <c r="DO597" s="18">
        <f t="shared" si="1239"/>
        <v>75566.5305703032</v>
      </c>
      <c r="DV597" s="11">
        <v>2536</v>
      </c>
      <c r="DW597" s="11">
        <v>0.65</v>
      </c>
      <c r="DX597" s="12">
        <v>1.35</v>
      </c>
      <c r="DY597" s="13">
        <f t="shared" si="1240"/>
        <v>2225.34</v>
      </c>
      <c r="DZ597" s="11">
        <v>3</v>
      </c>
      <c r="EA597" s="11">
        <v>190</v>
      </c>
      <c r="EB597" s="11">
        <v>1.82</v>
      </c>
      <c r="EC597" s="16">
        <f t="shared" si="1241"/>
        <v>3.34054794520548</v>
      </c>
      <c r="ED597" s="11">
        <v>0.95</v>
      </c>
      <c r="EE597" s="11">
        <v>2.91</v>
      </c>
      <c r="EF597" s="8">
        <f t="shared" si="1242"/>
        <v>3.7645</v>
      </c>
      <c r="EG597" s="9">
        <v>1.075</v>
      </c>
      <c r="EH597" s="17">
        <v>1.2</v>
      </c>
      <c r="EI597" s="18">
        <f t="shared" si="1243"/>
        <v>108300.970941943</v>
      </c>
    </row>
    <row r="598" s="1" customFormat="1" customHeight="1" spans="6:139">
      <c r="F598" s="11">
        <v>2536</v>
      </c>
      <c r="G598" s="11">
        <v>0.65</v>
      </c>
      <c r="H598" s="12">
        <v>1.35</v>
      </c>
      <c r="I598" s="13">
        <f t="shared" si="1216"/>
        <v>2225.34</v>
      </c>
      <c r="J598" s="11">
        <v>3</v>
      </c>
      <c r="K598" s="11">
        <v>190</v>
      </c>
      <c r="L598" s="11">
        <v>1.73</v>
      </c>
      <c r="M598" s="16">
        <f t="shared" si="1217"/>
        <v>3.25054794520548</v>
      </c>
      <c r="N598" s="11">
        <v>0.95</v>
      </c>
      <c r="O598" s="11">
        <v>2.09</v>
      </c>
      <c r="P598" s="8">
        <f t="shared" si="1218"/>
        <v>2.9855</v>
      </c>
      <c r="Q598" s="9">
        <v>1.075</v>
      </c>
      <c r="R598" s="17">
        <v>1</v>
      </c>
      <c r="S598" s="18">
        <f t="shared" si="1219"/>
        <v>69646.5719541965</v>
      </c>
      <c r="Z598" s="11">
        <v>2536</v>
      </c>
      <c r="AA598" s="11">
        <v>0.65</v>
      </c>
      <c r="AB598" s="12">
        <v>1.35</v>
      </c>
      <c r="AC598" s="13">
        <f t="shared" si="1220"/>
        <v>2225.34</v>
      </c>
      <c r="AD598" s="11">
        <v>3</v>
      </c>
      <c r="AE598" s="11">
        <v>190</v>
      </c>
      <c r="AF598" s="11">
        <v>1.73</v>
      </c>
      <c r="AG598" s="16">
        <f t="shared" si="1221"/>
        <v>3.25054794520548</v>
      </c>
      <c r="AH598" s="11">
        <v>0.95</v>
      </c>
      <c r="AI598" s="11">
        <v>2.09</v>
      </c>
      <c r="AJ598" s="8">
        <f t="shared" si="1222"/>
        <v>2.9855</v>
      </c>
      <c r="AK598" s="9">
        <v>1.075</v>
      </c>
      <c r="AL598" s="17">
        <v>1</v>
      </c>
      <c r="AM598" s="18">
        <f t="shared" si="1223"/>
        <v>69646.5719541965</v>
      </c>
      <c r="AT598" s="11">
        <v>2536</v>
      </c>
      <c r="AU598" s="11">
        <v>0.65</v>
      </c>
      <c r="AV598" s="12">
        <v>1.35</v>
      </c>
      <c r="AW598" s="13">
        <f t="shared" si="1224"/>
        <v>2225.34</v>
      </c>
      <c r="AX598" s="11">
        <v>3</v>
      </c>
      <c r="AY598" s="11">
        <v>190</v>
      </c>
      <c r="AZ598" s="11">
        <v>1.73</v>
      </c>
      <c r="BA598" s="16">
        <f t="shared" si="1225"/>
        <v>3.25054794520548</v>
      </c>
      <c r="BB598" s="11">
        <v>0.95</v>
      </c>
      <c r="BC598" s="11">
        <v>2.09</v>
      </c>
      <c r="BD598" s="8">
        <f t="shared" si="1226"/>
        <v>2.9855</v>
      </c>
      <c r="BE598" s="9">
        <v>1.075</v>
      </c>
      <c r="BF598" s="17">
        <v>1.015</v>
      </c>
      <c r="BG598" s="18">
        <f t="shared" si="1227"/>
        <v>70691.2705335094</v>
      </c>
      <c r="BN598" s="11">
        <v>2536</v>
      </c>
      <c r="BO598" s="11">
        <v>0.65</v>
      </c>
      <c r="BP598" s="12">
        <v>1.35</v>
      </c>
      <c r="BQ598" s="13">
        <f t="shared" si="1228"/>
        <v>2225.34</v>
      </c>
      <c r="BR598" s="11">
        <v>3</v>
      </c>
      <c r="BS598" s="11">
        <v>190</v>
      </c>
      <c r="BT598" s="11">
        <v>1.73</v>
      </c>
      <c r="BU598" s="16">
        <f t="shared" si="1229"/>
        <v>3.25054794520548</v>
      </c>
      <c r="BV598" s="11">
        <v>0.95</v>
      </c>
      <c r="BW598" s="11">
        <v>2.09</v>
      </c>
      <c r="BX598" s="8">
        <f t="shared" si="1230"/>
        <v>2.9855</v>
      </c>
      <c r="BY598" s="9">
        <v>1.075</v>
      </c>
      <c r="BZ598" s="17">
        <v>1.015</v>
      </c>
      <c r="CA598" s="18">
        <f t="shared" si="1231"/>
        <v>70691.2705335094</v>
      </c>
      <c r="CH598" s="11">
        <v>2536</v>
      </c>
      <c r="CI598" s="11">
        <v>0.65</v>
      </c>
      <c r="CJ598" s="12">
        <v>1.35</v>
      </c>
      <c r="CK598" s="13">
        <f t="shared" si="1232"/>
        <v>2225.34</v>
      </c>
      <c r="CL598" s="11">
        <v>3</v>
      </c>
      <c r="CM598" s="11">
        <v>190</v>
      </c>
      <c r="CN598" s="11">
        <v>1.73</v>
      </c>
      <c r="CO598" s="16">
        <f t="shared" si="1233"/>
        <v>3.25054794520548</v>
      </c>
      <c r="CP598" s="11">
        <v>0.95</v>
      </c>
      <c r="CQ598" s="11">
        <v>2.09</v>
      </c>
      <c r="CR598" s="8">
        <f t="shared" si="1234"/>
        <v>2.9855</v>
      </c>
      <c r="CS598" s="9">
        <v>1.075</v>
      </c>
      <c r="CT598" s="17">
        <v>1.085</v>
      </c>
      <c r="CU598" s="18">
        <f t="shared" si="1235"/>
        <v>75566.5305703032</v>
      </c>
      <c r="DB598" s="11">
        <v>2536</v>
      </c>
      <c r="DC598" s="11">
        <v>0.65</v>
      </c>
      <c r="DD598" s="12">
        <v>1.35</v>
      </c>
      <c r="DE598" s="13">
        <f t="shared" si="1236"/>
        <v>2225.34</v>
      </c>
      <c r="DF598" s="11">
        <v>3</v>
      </c>
      <c r="DG598" s="11">
        <v>190</v>
      </c>
      <c r="DH598" s="11">
        <v>1.73</v>
      </c>
      <c r="DI598" s="16">
        <f t="shared" si="1237"/>
        <v>3.25054794520548</v>
      </c>
      <c r="DJ598" s="11">
        <v>0.95</v>
      </c>
      <c r="DK598" s="11">
        <v>2.09</v>
      </c>
      <c r="DL598" s="8">
        <f t="shared" si="1238"/>
        <v>2.9855</v>
      </c>
      <c r="DM598" s="9">
        <v>1.075</v>
      </c>
      <c r="DN598" s="17">
        <v>1.085</v>
      </c>
      <c r="DO598" s="18">
        <f t="shared" si="1239"/>
        <v>75566.5305703032</v>
      </c>
      <c r="DV598" s="11">
        <v>2536</v>
      </c>
      <c r="DW598" s="11">
        <v>0.65</v>
      </c>
      <c r="DX598" s="12">
        <v>1.35</v>
      </c>
      <c r="DY598" s="13">
        <f t="shared" si="1240"/>
        <v>2225.34</v>
      </c>
      <c r="DZ598" s="11">
        <v>3</v>
      </c>
      <c r="EA598" s="11">
        <v>190</v>
      </c>
      <c r="EB598" s="11">
        <v>1.82</v>
      </c>
      <c r="EC598" s="16">
        <f t="shared" si="1241"/>
        <v>3.34054794520548</v>
      </c>
      <c r="ED598" s="11">
        <v>0.95</v>
      </c>
      <c r="EE598" s="11">
        <v>2.91</v>
      </c>
      <c r="EF598" s="8">
        <f t="shared" si="1242"/>
        <v>3.7645</v>
      </c>
      <c r="EG598" s="9">
        <v>1.075</v>
      </c>
      <c r="EH598" s="17">
        <v>1.2</v>
      </c>
      <c r="EI598" s="18">
        <f t="shared" si="1243"/>
        <v>108300.970941943</v>
      </c>
    </row>
    <row r="599" s="1" customFormat="1" customHeight="1" spans="6:139">
      <c r="F599" s="11">
        <v>2536</v>
      </c>
      <c r="G599" s="11">
        <v>0.65</v>
      </c>
      <c r="H599" s="12">
        <v>1.35</v>
      </c>
      <c r="I599" s="13">
        <f t="shared" si="1216"/>
        <v>2225.34</v>
      </c>
      <c r="J599" s="11">
        <v>3</v>
      </c>
      <c r="K599" s="11">
        <v>190</v>
      </c>
      <c r="L599" s="11">
        <v>1.73</v>
      </c>
      <c r="M599" s="16">
        <f t="shared" si="1217"/>
        <v>3.25054794520548</v>
      </c>
      <c r="N599" s="11">
        <v>0.95</v>
      </c>
      <c r="O599" s="11">
        <v>2.09</v>
      </c>
      <c r="P599" s="8">
        <f t="shared" si="1218"/>
        <v>2.9855</v>
      </c>
      <c r="Q599" s="9">
        <v>1.075</v>
      </c>
      <c r="R599" s="17">
        <v>1</v>
      </c>
      <c r="S599" s="18">
        <f t="shared" si="1219"/>
        <v>69646.5719541965</v>
      </c>
      <c r="Z599" s="11">
        <v>2536</v>
      </c>
      <c r="AA599" s="11">
        <v>0.65</v>
      </c>
      <c r="AB599" s="12">
        <v>1.35</v>
      </c>
      <c r="AC599" s="13">
        <f t="shared" si="1220"/>
        <v>2225.34</v>
      </c>
      <c r="AD599" s="11">
        <v>3</v>
      </c>
      <c r="AE599" s="11">
        <v>190</v>
      </c>
      <c r="AF599" s="11">
        <v>1.73</v>
      </c>
      <c r="AG599" s="16">
        <f t="shared" si="1221"/>
        <v>3.25054794520548</v>
      </c>
      <c r="AH599" s="11">
        <v>0.95</v>
      </c>
      <c r="AI599" s="11">
        <v>2.09</v>
      </c>
      <c r="AJ599" s="8">
        <f t="shared" si="1222"/>
        <v>2.9855</v>
      </c>
      <c r="AK599" s="9">
        <v>1.075</v>
      </c>
      <c r="AL599" s="17">
        <v>1</v>
      </c>
      <c r="AM599" s="18">
        <f t="shared" si="1223"/>
        <v>69646.5719541965</v>
      </c>
      <c r="AT599" s="11">
        <v>2536</v>
      </c>
      <c r="AU599" s="11">
        <v>0.65</v>
      </c>
      <c r="AV599" s="12">
        <v>1.35</v>
      </c>
      <c r="AW599" s="13">
        <f t="shared" si="1224"/>
        <v>2225.34</v>
      </c>
      <c r="AX599" s="11">
        <v>3</v>
      </c>
      <c r="AY599" s="11">
        <v>190</v>
      </c>
      <c r="AZ599" s="11">
        <v>1.73</v>
      </c>
      <c r="BA599" s="16">
        <f t="shared" si="1225"/>
        <v>3.25054794520548</v>
      </c>
      <c r="BB599" s="11">
        <v>0.95</v>
      </c>
      <c r="BC599" s="11">
        <v>2.09</v>
      </c>
      <c r="BD599" s="8">
        <f t="shared" si="1226"/>
        <v>2.9855</v>
      </c>
      <c r="BE599" s="9">
        <v>1.075</v>
      </c>
      <c r="BF599" s="17">
        <v>1.015</v>
      </c>
      <c r="BG599" s="18">
        <f t="shared" si="1227"/>
        <v>70691.2705335094</v>
      </c>
      <c r="BN599" s="11">
        <v>2536</v>
      </c>
      <c r="BO599" s="11">
        <v>0.65</v>
      </c>
      <c r="BP599" s="12">
        <v>1.35</v>
      </c>
      <c r="BQ599" s="13">
        <f t="shared" si="1228"/>
        <v>2225.34</v>
      </c>
      <c r="BR599" s="11">
        <v>3</v>
      </c>
      <c r="BS599" s="11">
        <v>190</v>
      </c>
      <c r="BT599" s="11">
        <v>1.73</v>
      </c>
      <c r="BU599" s="16">
        <f t="shared" si="1229"/>
        <v>3.25054794520548</v>
      </c>
      <c r="BV599" s="11">
        <v>0.95</v>
      </c>
      <c r="BW599" s="11">
        <v>2.09</v>
      </c>
      <c r="BX599" s="8">
        <f t="shared" si="1230"/>
        <v>2.9855</v>
      </c>
      <c r="BY599" s="9">
        <v>1.075</v>
      </c>
      <c r="BZ599" s="17">
        <v>1.015</v>
      </c>
      <c r="CA599" s="18">
        <f t="shared" si="1231"/>
        <v>70691.2705335094</v>
      </c>
      <c r="CH599" s="11">
        <v>2536</v>
      </c>
      <c r="CI599" s="11">
        <v>0.65</v>
      </c>
      <c r="CJ599" s="12">
        <v>1.35</v>
      </c>
      <c r="CK599" s="13">
        <f t="shared" si="1232"/>
        <v>2225.34</v>
      </c>
      <c r="CL599" s="11">
        <v>3</v>
      </c>
      <c r="CM599" s="11">
        <v>190</v>
      </c>
      <c r="CN599" s="11">
        <v>1.73</v>
      </c>
      <c r="CO599" s="16">
        <f t="shared" si="1233"/>
        <v>3.25054794520548</v>
      </c>
      <c r="CP599" s="11">
        <v>0.95</v>
      </c>
      <c r="CQ599" s="11">
        <v>2.09</v>
      </c>
      <c r="CR599" s="8">
        <f t="shared" si="1234"/>
        <v>2.9855</v>
      </c>
      <c r="CS599" s="9">
        <v>1.075</v>
      </c>
      <c r="CT599" s="17">
        <v>1.085</v>
      </c>
      <c r="CU599" s="18">
        <f t="shared" si="1235"/>
        <v>75566.5305703032</v>
      </c>
      <c r="DB599" s="11">
        <v>2536</v>
      </c>
      <c r="DC599" s="11">
        <v>0.65</v>
      </c>
      <c r="DD599" s="12">
        <v>1.35</v>
      </c>
      <c r="DE599" s="13">
        <f t="shared" si="1236"/>
        <v>2225.34</v>
      </c>
      <c r="DF599" s="11">
        <v>3</v>
      </c>
      <c r="DG599" s="11">
        <v>190</v>
      </c>
      <c r="DH599" s="11">
        <v>1.73</v>
      </c>
      <c r="DI599" s="16">
        <f t="shared" si="1237"/>
        <v>3.25054794520548</v>
      </c>
      <c r="DJ599" s="11">
        <v>0.95</v>
      </c>
      <c r="DK599" s="11">
        <v>2.09</v>
      </c>
      <c r="DL599" s="8">
        <f t="shared" si="1238"/>
        <v>2.9855</v>
      </c>
      <c r="DM599" s="9">
        <v>1.075</v>
      </c>
      <c r="DN599" s="17">
        <v>1.085</v>
      </c>
      <c r="DO599" s="18">
        <f t="shared" si="1239"/>
        <v>75566.5305703032</v>
      </c>
      <c r="DV599" s="11">
        <v>2536</v>
      </c>
      <c r="DW599" s="11">
        <v>0.65</v>
      </c>
      <c r="DX599" s="12">
        <v>1.35</v>
      </c>
      <c r="DY599" s="13">
        <f t="shared" si="1240"/>
        <v>2225.34</v>
      </c>
      <c r="DZ599" s="11">
        <v>3</v>
      </c>
      <c r="EA599" s="11">
        <v>190</v>
      </c>
      <c r="EB599" s="11">
        <v>1.82</v>
      </c>
      <c r="EC599" s="16">
        <f t="shared" si="1241"/>
        <v>3.34054794520548</v>
      </c>
      <c r="ED599" s="11">
        <v>0.95</v>
      </c>
      <c r="EE599" s="11">
        <v>2.91</v>
      </c>
      <c r="EF599" s="8">
        <f t="shared" si="1242"/>
        <v>3.7645</v>
      </c>
      <c r="EG599" s="9">
        <v>1.075</v>
      </c>
      <c r="EH599" s="17">
        <v>1.2</v>
      </c>
      <c r="EI599" s="18">
        <f t="shared" si="1243"/>
        <v>108300.970941943</v>
      </c>
    </row>
    <row r="600" s="1" customFormat="1" customHeight="1" spans="6:139">
      <c r="F600" s="23" t="s">
        <v>50</v>
      </c>
      <c r="G600" s="24"/>
      <c r="H600" s="24"/>
      <c r="I600" s="24"/>
      <c r="J600" s="24"/>
      <c r="K600" s="24"/>
      <c r="L600" s="24"/>
      <c r="M600" s="25">
        <f>SUM(S591:S599)</f>
        <v>762941.581096747</v>
      </c>
      <c r="N600" s="25"/>
      <c r="O600" s="25"/>
      <c r="P600" s="25"/>
      <c r="Q600" s="25"/>
      <c r="R600" s="25"/>
      <c r="S600" s="25"/>
      <c r="T600" s="1"/>
      <c r="U600" s="1"/>
      <c r="V600" s="1"/>
      <c r="W600" s="1"/>
      <c r="X600" s="1"/>
      <c r="Y600" s="1"/>
      <c r="Z600" s="23" t="s">
        <v>50</v>
      </c>
      <c r="AA600" s="24"/>
      <c r="AB600" s="24"/>
      <c r="AC600" s="24"/>
      <c r="AD600" s="24"/>
      <c r="AE600" s="24"/>
      <c r="AF600" s="24"/>
      <c r="AG600" s="25">
        <f>SUM(AM591:AM599)</f>
        <v>762941.581096747</v>
      </c>
      <c r="AH600" s="25"/>
      <c r="AI600" s="25"/>
      <c r="AJ600" s="25"/>
      <c r="AK600" s="25"/>
      <c r="AL600" s="25"/>
      <c r="AM600" s="25"/>
      <c r="AN600" s="1"/>
      <c r="AO600" s="1"/>
      <c r="AP600" s="1"/>
      <c r="AQ600" s="1"/>
      <c r="AR600" s="1"/>
      <c r="AS600" s="1"/>
      <c r="AT600" s="23" t="s">
        <v>50</v>
      </c>
      <c r="AU600" s="24"/>
      <c r="AV600" s="24"/>
      <c r="AW600" s="24"/>
      <c r="AX600" s="24"/>
      <c r="AY600" s="24"/>
      <c r="AZ600" s="24"/>
      <c r="BA600" s="25">
        <f>SUM(BG591:BG599)</f>
        <v>774385.704813199</v>
      </c>
      <c r="BB600" s="25"/>
      <c r="BC600" s="25"/>
      <c r="BD600" s="25"/>
      <c r="BE600" s="25"/>
      <c r="BF600" s="25"/>
      <c r="BG600" s="25"/>
      <c r="BH600" s="1"/>
      <c r="BI600" s="1"/>
      <c r="BJ600" s="1"/>
      <c r="BK600" s="1"/>
      <c r="BL600" s="1"/>
      <c r="BM600" s="1"/>
      <c r="BN600" s="23" t="s">
        <v>50</v>
      </c>
      <c r="BO600" s="24"/>
      <c r="BP600" s="24"/>
      <c r="BQ600" s="24"/>
      <c r="BR600" s="24"/>
      <c r="BS600" s="24"/>
      <c r="BT600" s="24"/>
      <c r="BU600" s="25">
        <f>SUM(CA591:CA599)</f>
        <v>774385.704813199</v>
      </c>
      <c r="BV600" s="25"/>
      <c r="BW600" s="25"/>
      <c r="BX600" s="25"/>
      <c r="BY600" s="25"/>
      <c r="BZ600" s="25"/>
      <c r="CA600" s="25"/>
      <c r="CB600" s="1"/>
      <c r="CC600" s="1"/>
      <c r="CD600" s="1"/>
      <c r="CE600" s="1"/>
      <c r="CF600" s="1"/>
      <c r="CG600" s="1"/>
      <c r="CH600" s="23" t="s">
        <v>50</v>
      </c>
      <c r="CI600" s="24"/>
      <c r="CJ600" s="24"/>
      <c r="CK600" s="24"/>
      <c r="CL600" s="24"/>
      <c r="CM600" s="24"/>
      <c r="CN600" s="24"/>
      <c r="CO600" s="25">
        <f>SUM(CU591:CU599)</f>
        <v>827791.615489971</v>
      </c>
      <c r="CP600" s="25"/>
      <c r="CQ600" s="25"/>
      <c r="CR600" s="25"/>
      <c r="CS600" s="25"/>
      <c r="CT600" s="25"/>
      <c r="CU600" s="25"/>
      <c r="CV600" s="1"/>
      <c r="CW600" s="1"/>
      <c r="CX600" s="1"/>
      <c r="CY600" s="1"/>
      <c r="CZ600" s="1"/>
      <c r="DA600" s="1"/>
      <c r="DB600" s="23" t="s">
        <v>50</v>
      </c>
      <c r="DC600" s="24"/>
      <c r="DD600" s="24"/>
      <c r="DE600" s="24"/>
      <c r="DF600" s="24"/>
      <c r="DG600" s="24"/>
      <c r="DH600" s="24"/>
      <c r="DI600" s="25">
        <f>SUM(DO591:DO599)</f>
        <v>827791.615489971</v>
      </c>
      <c r="DJ600" s="25"/>
      <c r="DK600" s="25"/>
      <c r="DL600" s="25"/>
      <c r="DM600" s="25"/>
      <c r="DN600" s="25"/>
      <c r="DO600" s="25"/>
      <c r="DP600" s="1"/>
      <c r="DQ600" s="1"/>
      <c r="DR600" s="1"/>
      <c r="DS600" s="1"/>
      <c r="DT600" s="1"/>
      <c r="DU600" s="1"/>
      <c r="DV600" s="23" t="s">
        <v>50</v>
      </c>
      <c r="DW600" s="24"/>
      <c r="DX600" s="24"/>
      <c r="DY600" s="24"/>
      <c r="DZ600" s="24"/>
      <c r="EA600" s="24"/>
      <c r="EB600" s="24"/>
      <c r="EC600" s="25">
        <f>SUM(EI591:EI599)</f>
        <v>1183391.65686824</v>
      </c>
      <c r="ED600" s="25"/>
      <c r="EE600" s="25"/>
      <c r="EF600" s="25"/>
      <c r="EG600" s="25"/>
      <c r="EH600" s="25"/>
      <c r="EI600" s="25"/>
    </row>
    <row r="601" s="1" customFormat="1" customHeight="1" spans="6:139">
      <c r="F601" s="24"/>
      <c r="G601" s="24"/>
      <c r="H601" s="24"/>
      <c r="I601" s="24"/>
      <c r="J601" s="24"/>
      <c r="K601" s="24"/>
      <c r="L601" s="24"/>
      <c r="M601" s="25"/>
      <c r="N601" s="25"/>
      <c r="O601" s="25"/>
      <c r="P601" s="25"/>
      <c r="Q601" s="25"/>
      <c r="R601" s="25"/>
      <c r="S601" s="25"/>
      <c r="T601" s="1"/>
      <c r="U601" s="1"/>
      <c r="V601" s="1"/>
      <c r="W601" s="1"/>
      <c r="X601" s="1"/>
      <c r="Y601" s="1"/>
      <c r="Z601" s="24"/>
      <c r="AA601" s="24"/>
      <c r="AB601" s="24"/>
      <c r="AC601" s="24"/>
      <c r="AD601" s="24"/>
      <c r="AE601" s="24"/>
      <c r="AF601" s="24"/>
      <c r="AG601" s="25"/>
      <c r="AH601" s="25"/>
      <c r="AI601" s="25"/>
      <c r="AJ601" s="25"/>
      <c r="AK601" s="25"/>
      <c r="AL601" s="25"/>
      <c r="AM601" s="25"/>
      <c r="AN601" s="1"/>
      <c r="AO601" s="1"/>
      <c r="AP601" s="1"/>
      <c r="AQ601" s="1"/>
      <c r="AR601" s="1"/>
      <c r="AS601" s="1"/>
      <c r="AT601" s="24"/>
      <c r="AU601" s="24"/>
      <c r="AV601" s="24"/>
      <c r="AW601" s="24"/>
      <c r="AX601" s="24"/>
      <c r="AY601" s="24"/>
      <c r="AZ601" s="24"/>
      <c r="BA601" s="25"/>
      <c r="BB601" s="25"/>
      <c r="BC601" s="25"/>
      <c r="BD601" s="25"/>
      <c r="BE601" s="25"/>
      <c r="BF601" s="25"/>
      <c r="BG601" s="25"/>
      <c r="BH601" s="1"/>
      <c r="BI601" s="1"/>
      <c r="BJ601" s="1"/>
      <c r="BK601" s="1"/>
      <c r="BL601" s="1"/>
      <c r="BM601" s="1"/>
      <c r="BN601" s="24"/>
      <c r="BO601" s="24"/>
      <c r="BP601" s="24"/>
      <c r="BQ601" s="24"/>
      <c r="BR601" s="24"/>
      <c r="BS601" s="24"/>
      <c r="BT601" s="24"/>
      <c r="BU601" s="25"/>
      <c r="BV601" s="25"/>
      <c r="BW601" s="25"/>
      <c r="BX601" s="25"/>
      <c r="BY601" s="25"/>
      <c r="BZ601" s="25"/>
      <c r="CA601" s="25"/>
      <c r="CB601" s="1"/>
      <c r="CC601" s="1"/>
      <c r="CD601" s="1"/>
      <c r="CE601" s="1"/>
      <c r="CF601" s="1"/>
      <c r="CG601" s="1"/>
      <c r="CH601" s="24"/>
      <c r="CI601" s="24"/>
      <c r="CJ601" s="24"/>
      <c r="CK601" s="24"/>
      <c r="CL601" s="24"/>
      <c r="CM601" s="24"/>
      <c r="CN601" s="24"/>
      <c r="CO601" s="25"/>
      <c r="CP601" s="25"/>
      <c r="CQ601" s="25"/>
      <c r="CR601" s="25"/>
      <c r="CS601" s="25"/>
      <c r="CT601" s="25"/>
      <c r="CU601" s="25"/>
      <c r="CV601" s="1"/>
      <c r="CW601" s="1"/>
      <c r="CX601" s="1"/>
      <c r="CY601" s="1"/>
      <c r="CZ601" s="1"/>
      <c r="DA601" s="1"/>
      <c r="DB601" s="24"/>
      <c r="DC601" s="24"/>
      <c r="DD601" s="24"/>
      <c r="DE601" s="24"/>
      <c r="DF601" s="24"/>
      <c r="DG601" s="24"/>
      <c r="DH601" s="24"/>
      <c r="DI601" s="25"/>
      <c r="DJ601" s="25"/>
      <c r="DK601" s="25"/>
      <c r="DL601" s="25"/>
      <c r="DM601" s="25"/>
      <c r="DN601" s="25"/>
      <c r="DO601" s="25"/>
      <c r="DP601" s="1"/>
      <c r="DQ601" s="1"/>
      <c r="DR601" s="1"/>
      <c r="DS601" s="1"/>
      <c r="DT601" s="1"/>
      <c r="DU601" s="1"/>
      <c r="DV601" s="24"/>
      <c r="DW601" s="24"/>
      <c r="DX601" s="24"/>
      <c r="DY601" s="24"/>
      <c r="DZ601" s="24"/>
      <c r="EA601" s="24"/>
      <c r="EB601" s="24"/>
      <c r="EC601" s="25"/>
      <c r="ED601" s="25"/>
      <c r="EE601" s="25"/>
      <c r="EF601" s="25"/>
      <c r="EG601" s="25"/>
      <c r="EH601" s="25"/>
      <c r="EI601" s="25"/>
    </row>
    <row r="602" s="1" customFormat="1" customHeight="1" spans="6:139">
      <c r="F602" s="3" t="s">
        <v>51</v>
      </c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1"/>
      <c r="U602" s="1"/>
      <c r="V602" s="1"/>
      <c r="W602" s="1"/>
      <c r="X602" s="1"/>
      <c r="Y602" s="1"/>
      <c r="Z602" s="3" t="s">
        <v>51</v>
      </c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1"/>
      <c r="AO602" s="1"/>
      <c r="AP602" s="1"/>
      <c r="AQ602" s="1"/>
      <c r="AR602" s="1"/>
      <c r="AS602" s="1"/>
      <c r="AT602" s="3" t="s">
        <v>51</v>
      </c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1"/>
      <c r="BI602" s="1"/>
      <c r="BJ602" s="1"/>
      <c r="BK602" s="1"/>
      <c r="BL602" s="1"/>
      <c r="BM602" s="1"/>
      <c r="BN602" s="3" t="s">
        <v>51</v>
      </c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1"/>
      <c r="CC602" s="1"/>
      <c r="CD602" s="1"/>
      <c r="CE602" s="1"/>
      <c r="CF602" s="1"/>
      <c r="CG602" s="1"/>
      <c r="CH602" s="3" t="s">
        <v>51</v>
      </c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1"/>
      <c r="CW602" s="1"/>
      <c r="CX602" s="1"/>
      <c r="CY602" s="1"/>
      <c r="CZ602" s="1"/>
      <c r="DA602" s="1"/>
      <c r="DB602" s="3" t="s">
        <v>51</v>
      </c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1"/>
      <c r="DQ602" s="1"/>
      <c r="DR602" s="1"/>
      <c r="DS602" s="1"/>
      <c r="DT602" s="1"/>
      <c r="DU602" s="1"/>
      <c r="DV602" s="3" t="s">
        <v>51</v>
      </c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</row>
    <row r="603" s="1" customFormat="1" customHeight="1" spans="6:139">
      <c r="F603" s="4" t="s">
        <v>8</v>
      </c>
      <c r="G603" s="5"/>
      <c r="H603" s="5"/>
      <c r="I603" s="6"/>
      <c r="J603" s="7" t="s">
        <v>9</v>
      </c>
      <c r="K603" s="7"/>
      <c r="L603" s="7"/>
      <c r="M603" s="7"/>
      <c r="N603" s="8" t="s">
        <v>10</v>
      </c>
      <c r="O603" s="8"/>
      <c r="P603" s="8"/>
      <c r="Q603" s="9" t="s">
        <v>11</v>
      </c>
      <c r="R603" s="10" t="s">
        <v>12</v>
      </c>
      <c r="S603" s="10" t="s">
        <v>13</v>
      </c>
      <c r="Z603" s="4" t="s">
        <v>8</v>
      </c>
      <c r="AA603" s="5"/>
      <c r="AB603" s="5"/>
      <c r="AC603" s="6"/>
      <c r="AD603" s="7" t="s">
        <v>9</v>
      </c>
      <c r="AE603" s="7"/>
      <c r="AF603" s="7"/>
      <c r="AG603" s="7"/>
      <c r="AH603" s="8" t="s">
        <v>10</v>
      </c>
      <c r="AI603" s="8"/>
      <c r="AJ603" s="8"/>
      <c r="AK603" s="9" t="s">
        <v>11</v>
      </c>
      <c r="AL603" s="10" t="s">
        <v>12</v>
      </c>
      <c r="AM603" s="10" t="s">
        <v>13</v>
      </c>
      <c r="AT603" s="4" t="s">
        <v>8</v>
      </c>
      <c r="AU603" s="5"/>
      <c r="AV603" s="5"/>
      <c r="AW603" s="6"/>
      <c r="AX603" s="7" t="s">
        <v>9</v>
      </c>
      <c r="AY603" s="7"/>
      <c r="AZ603" s="7"/>
      <c r="BA603" s="7"/>
      <c r="BB603" s="8" t="s">
        <v>10</v>
      </c>
      <c r="BC603" s="8"/>
      <c r="BD603" s="8"/>
      <c r="BE603" s="9" t="s">
        <v>11</v>
      </c>
      <c r="BF603" s="10" t="s">
        <v>12</v>
      </c>
      <c r="BG603" s="10" t="s">
        <v>13</v>
      </c>
      <c r="BN603" s="4" t="s">
        <v>8</v>
      </c>
      <c r="BO603" s="5"/>
      <c r="BP603" s="5"/>
      <c r="BQ603" s="6"/>
      <c r="BR603" s="7" t="s">
        <v>9</v>
      </c>
      <c r="BS603" s="7"/>
      <c r="BT603" s="7"/>
      <c r="BU603" s="7"/>
      <c r="BV603" s="8" t="s">
        <v>10</v>
      </c>
      <c r="BW603" s="8"/>
      <c r="BX603" s="8"/>
      <c r="BY603" s="9" t="s">
        <v>11</v>
      </c>
      <c r="BZ603" s="10" t="s">
        <v>12</v>
      </c>
      <c r="CA603" s="10" t="s">
        <v>13</v>
      </c>
      <c r="CH603" s="4" t="s">
        <v>8</v>
      </c>
      <c r="CI603" s="5"/>
      <c r="CJ603" s="5"/>
      <c r="CK603" s="6"/>
      <c r="CL603" s="7" t="s">
        <v>9</v>
      </c>
      <c r="CM603" s="7"/>
      <c r="CN603" s="7"/>
      <c r="CO603" s="7"/>
      <c r="CP603" s="8" t="s">
        <v>10</v>
      </c>
      <c r="CQ603" s="8"/>
      <c r="CR603" s="8"/>
      <c r="CS603" s="9" t="s">
        <v>11</v>
      </c>
      <c r="CT603" s="10" t="s">
        <v>12</v>
      </c>
      <c r="CU603" s="10" t="s">
        <v>13</v>
      </c>
      <c r="DB603" s="4" t="s">
        <v>8</v>
      </c>
      <c r="DC603" s="5"/>
      <c r="DD603" s="5"/>
      <c r="DE603" s="6"/>
      <c r="DF603" s="7" t="s">
        <v>9</v>
      </c>
      <c r="DG603" s="7"/>
      <c r="DH603" s="7"/>
      <c r="DI603" s="7"/>
      <c r="DJ603" s="8" t="s">
        <v>10</v>
      </c>
      <c r="DK603" s="8"/>
      <c r="DL603" s="8"/>
      <c r="DM603" s="9" t="s">
        <v>11</v>
      </c>
      <c r="DN603" s="10" t="s">
        <v>12</v>
      </c>
      <c r="DO603" s="10" t="s">
        <v>13</v>
      </c>
      <c r="DV603" s="4" t="s">
        <v>8</v>
      </c>
      <c r="DW603" s="5"/>
      <c r="DX603" s="5"/>
      <c r="DY603" s="6"/>
      <c r="DZ603" s="7" t="s">
        <v>9</v>
      </c>
      <c r="EA603" s="7"/>
      <c r="EB603" s="7"/>
      <c r="EC603" s="7"/>
      <c r="ED603" s="8" t="s">
        <v>10</v>
      </c>
      <c r="EE603" s="8"/>
      <c r="EF603" s="8"/>
      <c r="EG603" s="9" t="s">
        <v>11</v>
      </c>
      <c r="EH603" s="10" t="s">
        <v>12</v>
      </c>
      <c r="EI603" s="10" t="s">
        <v>13</v>
      </c>
    </row>
    <row r="604" s="1" customFormat="1" customHeight="1" spans="6:139">
      <c r="F604" s="11" t="s">
        <v>52</v>
      </c>
      <c r="G604" s="11" t="s">
        <v>20</v>
      </c>
      <c r="H604" s="12" t="s">
        <v>21</v>
      </c>
      <c r="I604" s="13" t="s">
        <v>8</v>
      </c>
      <c r="J604" s="11" t="s">
        <v>22</v>
      </c>
      <c r="K604" s="11" t="s">
        <v>23</v>
      </c>
      <c r="L604" s="11" t="s">
        <v>24</v>
      </c>
      <c r="M604" s="7" t="s">
        <v>25</v>
      </c>
      <c r="N604" s="11" t="s">
        <v>26</v>
      </c>
      <c r="O604" s="11" t="s">
        <v>27</v>
      </c>
      <c r="P604" s="8" t="s">
        <v>28</v>
      </c>
      <c r="Q604" s="9" t="s">
        <v>29</v>
      </c>
      <c r="R604" s="14"/>
      <c r="S604" s="14"/>
      <c r="T604" s="1"/>
      <c r="U604" s="1"/>
      <c r="V604" s="1"/>
      <c r="W604" s="1"/>
      <c r="X604" s="1"/>
      <c r="Y604" s="1"/>
      <c r="Z604" s="11" t="s">
        <v>52</v>
      </c>
      <c r="AA604" s="11" t="s">
        <v>20</v>
      </c>
      <c r="AB604" s="12" t="s">
        <v>21</v>
      </c>
      <c r="AC604" s="13" t="s">
        <v>8</v>
      </c>
      <c r="AD604" s="11" t="s">
        <v>22</v>
      </c>
      <c r="AE604" s="11" t="s">
        <v>23</v>
      </c>
      <c r="AF604" s="11" t="s">
        <v>24</v>
      </c>
      <c r="AG604" s="7" t="s">
        <v>25</v>
      </c>
      <c r="AH604" s="11" t="s">
        <v>26</v>
      </c>
      <c r="AI604" s="11" t="s">
        <v>27</v>
      </c>
      <c r="AJ604" s="8" t="s">
        <v>28</v>
      </c>
      <c r="AK604" s="9" t="s">
        <v>29</v>
      </c>
      <c r="AL604" s="14"/>
      <c r="AM604" s="14"/>
      <c r="AN604" s="1"/>
      <c r="AO604" s="1"/>
      <c r="AP604" s="1"/>
      <c r="AQ604" s="1"/>
      <c r="AR604" s="1"/>
      <c r="AS604" s="1"/>
      <c r="AT604" s="11" t="s">
        <v>52</v>
      </c>
      <c r="AU604" s="11" t="s">
        <v>20</v>
      </c>
      <c r="AV604" s="12" t="s">
        <v>21</v>
      </c>
      <c r="AW604" s="13" t="s">
        <v>8</v>
      </c>
      <c r="AX604" s="11" t="s">
        <v>22</v>
      </c>
      <c r="AY604" s="11" t="s">
        <v>23</v>
      </c>
      <c r="AZ604" s="11" t="s">
        <v>24</v>
      </c>
      <c r="BA604" s="7" t="s">
        <v>25</v>
      </c>
      <c r="BB604" s="11" t="s">
        <v>26</v>
      </c>
      <c r="BC604" s="11" t="s">
        <v>27</v>
      </c>
      <c r="BD604" s="8" t="s">
        <v>28</v>
      </c>
      <c r="BE604" s="9" t="s">
        <v>29</v>
      </c>
      <c r="BF604" s="14"/>
      <c r="BG604" s="14"/>
      <c r="BH604" s="1"/>
      <c r="BI604" s="1"/>
      <c r="BJ604" s="1"/>
      <c r="BK604" s="1"/>
      <c r="BL604" s="1"/>
      <c r="BM604" s="1"/>
      <c r="BN604" s="11" t="s">
        <v>52</v>
      </c>
      <c r="BO604" s="11" t="s">
        <v>20</v>
      </c>
      <c r="BP604" s="12" t="s">
        <v>21</v>
      </c>
      <c r="BQ604" s="13" t="s">
        <v>8</v>
      </c>
      <c r="BR604" s="11" t="s">
        <v>22</v>
      </c>
      <c r="BS604" s="11" t="s">
        <v>23</v>
      </c>
      <c r="BT604" s="11" t="s">
        <v>24</v>
      </c>
      <c r="BU604" s="7" t="s">
        <v>25</v>
      </c>
      <c r="BV604" s="11" t="s">
        <v>26</v>
      </c>
      <c r="BW604" s="11" t="s">
        <v>27</v>
      </c>
      <c r="BX604" s="8" t="s">
        <v>28</v>
      </c>
      <c r="BY604" s="9" t="s">
        <v>29</v>
      </c>
      <c r="BZ604" s="14"/>
      <c r="CA604" s="14"/>
      <c r="CB604" s="1"/>
      <c r="CC604" s="1"/>
      <c r="CD604" s="1"/>
      <c r="CE604" s="1"/>
      <c r="CF604" s="1"/>
      <c r="CG604" s="1"/>
      <c r="CH604" s="11" t="s">
        <v>52</v>
      </c>
      <c r="CI604" s="11" t="s">
        <v>20</v>
      </c>
      <c r="CJ604" s="12" t="s">
        <v>21</v>
      </c>
      <c r="CK604" s="13" t="s">
        <v>8</v>
      </c>
      <c r="CL604" s="11" t="s">
        <v>22</v>
      </c>
      <c r="CM604" s="11" t="s">
        <v>23</v>
      </c>
      <c r="CN604" s="11" t="s">
        <v>24</v>
      </c>
      <c r="CO604" s="7" t="s">
        <v>25</v>
      </c>
      <c r="CP604" s="11" t="s">
        <v>26</v>
      </c>
      <c r="CQ604" s="11" t="s">
        <v>27</v>
      </c>
      <c r="CR604" s="8" t="s">
        <v>28</v>
      </c>
      <c r="CS604" s="9" t="s">
        <v>29</v>
      </c>
      <c r="CT604" s="14"/>
      <c r="CU604" s="14"/>
      <c r="CV604" s="1"/>
      <c r="CW604" s="1"/>
      <c r="CX604" s="1"/>
      <c r="CY604" s="1"/>
      <c r="CZ604" s="1"/>
      <c r="DA604" s="1"/>
      <c r="DB604" s="11" t="s">
        <v>52</v>
      </c>
      <c r="DC604" s="11" t="s">
        <v>20</v>
      </c>
      <c r="DD604" s="12" t="s">
        <v>21</v>
      </c>
      <c r="DE604" s="13" t="s">
        <v>8</v>
      </c>
      <c r="DF604" s="11" t="s">
        <v>22</v>
      </c>
      <c r="DG604" s="11" t="s">
        <v>23</v>
      </c>
      <c r="DH604" s="11" t="s">
        <v>24</v>
      </c>
      <c r="DI604" s="7" t="s">
        <v>25</v>
      </c>
      <c r="DJ604" s="11" t="s">
        <v>26</v>
      </c>
      <c r="DK604" s="11" t="s">
        <v>27</v>
      </c>
      <c r="DL604" s="8" t="s">
        <v>28</v>
      </c>
      <c r="DM604" s="9" t="s">
        <v>29</v>
      </c>
      <c r="DN604" s="14"/>
      <c r="DO604" s="14"/>
      <c r="DP604" s="1"/>
      <c r="DQ604" s="1"/>
      <c r="DR604" s="1"/>
      <c r="DS604" s="1"/>
      <c r="DT604" s="1"/>
      <c r="DU604" s="1"/>
      <c r="DV604" s="11" t="s">
        <v>52</v>
      </c>
      <c r="DW604" s="11" t="s">
        <v>20</v>
      </c>
      <c r="DX604" s="12" t="s">
        <v>21</v>
      </c>
      <c r="DY604" s="13" t="s">
        <v>8</v>
      </c>
      <c r="DZ604" s="11" t="s">
        <v>22</v>
      </c>
      <c r="EA604" s="11" t="s">
        <v>23</v>
      </c>
      <c r="EB604" s="11" t="s">
        <v>24</v>
      </c>
      <c r="EC604" s="7" t="s">
        <v>25</v>
      </c>
      <c r="ED604" s="11" t="s">
        <v>26</v>
      </c>
      <c r="EE604" s="11" t="s">
        <v>27</v>
      </c>
      <c r="EF604" s="8" t="s">
        <v>28</v>
      </c>
      <c r="EG604" s="9" t="s">
        <v>29</v>
      </c>
      <c r="EH604" s="14"/>
      <c r="EI604" s="14"/>
    </row>
    <row r="605" s="1" customFormat="1" customHeight="1" spans="6:139">
      <c r="F605" s="11">
        <v>35434</v>
      </c>
      <c r="G605" s="11">
        <v>0.0847</v>
      </c>
      <c r="H605" s="12">
        <v>1.35</v>
      </c>
      <c r="I605" s="13">
        <f t="shared" ref="I605:I607" si="1244">F605*G605*H605</f>
        <v>4051.70073</v>
      </c>
      <c r="J605" s="11">
        <v>3</v>
      </c>
      <c r="K605" s="11">
        <v>490</v>
      </c>
      <c r="L605" s="11">
        <v>2.33</v>
      </c>
      <c r="M605" s="16">
        <f t="shared" ref="M605:M607" si="1245">1+6*K605/(K605+2000)+L605</f>
        <v>4.51072289156627</v>
      </c>
      <c r="N605" s="11">
        <v>0.89</v>
      </c>
      <c r="O605" s="11">
        <v>1.78</v>
      </c>
      <c r="P605" s="8">
        <f t="shared" ref="P605:P607" si="1246">1+N605*O605</f>
        <v>2.5842</v>
      </c>
      <c r="Q605" s="9">
        <v>1.275</v>
      </c>
      <c r="R605" s="17">
        <v>1</v>
      </c>
      <c r="S605" s="18">
        <f t="shared" ref="S605:S609" si="1247">I605*J605*Q605*P605*M605*R605</f>
        <v>180651.290810954</v>
      </c>
      <c r="Z605" s="11">
        <v>35728</v>
      </c>
      <c r="AA605" s="11">
        <v>0.0847</v>
      </c>
      <c r="AB605" s="12">
        <v>1.35</v>
      </c>
      <c r="AC605" s="13">
        <f t="shared" ref="AC605:AC607" si="1248">Z605*AA605*AB605</f>
        <v>4085.31816</v>
      </c>
      <c r="AD605" s="11">
        <v>3</v>
      </c>
      <c r="AE605" s="11">
        <v>450</v>
      </c>
      <c r="AF605" s="11">
        <v>2.33</v>
      </c>
      <c r="AG605" s="16">
        <f t="shared" ref="AG605:AG607" si="1249">1+6*AE605/(AE605+2000)+AF605</f>
        <v>4.43204081632653</v>
      </c>
      <c r="AH605" s="11">
        <v>1</v>
      </c>
      <c r="AI605" s="11">
        <v>2.71</v>
      </c>
      <c r="AJ605" s="8">
        <f t="shared" ref="AJ605:AJ607" si="1250">1+AH605*AI605</f>
        <v>3.71</v>
      </c>
      <c r="AK605" s="9">
        <v>1.275</v>
      </c>
      <c r="AL605" s="17">
        <v>1</v>
      </c>
      <c r="AM605" s="18">
        <f t="shared" ref="AM605:AM609" si="1251">AC605*AD605*AK605*AJ605*AG605*AL605</f>
        <v>256941.931780057</v>
      </c>
      <c r="AT605" s="11">
        <v>36903</v>
      </c>
      <c r="AU605" s="11">
        <v>0.0847</v>
      </c>
      <c r="AV605" s="12">
        <v>1.35</v>
      </c>
      <c r="AW605" s="13">
        <f t="shared" ref="AW605:AW608" si="1252">AT605*AU605*AV605</f>
        <v>4219.673535</v>
      </c>
      <c r="AX605" s="11">
        <v>3</v>
      </c>
      <c r="AY605" s="11">
        <v>490</v>
      </c>
      <c r="AZ605" s="11">
        <v>2.33</v>
      </c>
      <c r="BA605" s="16">
        <f t="shared" ref="BA605:BA608" si="1253">1+6*AY605/(AY605+2000)+AZ605</f>
        <v>4.51072289156627</v>
      </c>
      <c r="BB605" s="11">
        <v>0.93</v>
      </c>
      <c r="BC605" s="11">
        <v>1.85</v>
      </c>
      <c r="BD605" s="8">
        <f t="shared" ref="BD605:BD608" si="1254">1+BB605*BC605</f>
        <v>2.7205</v>
      </c>
      <c r="BE605" s="9">
        <v>1.275</v>
      </c>
      <c r="BF605" s="17">
        <v>1.015</v>
      </c>
      <c r="BG605" s="18">
        <f t="shared" ref="BG605:BG609" si="1255">AW605*AX605*BE605*BD605*BA605*BF605</f>
        <v>201034.785936424</v>
      </c>
      <c r="BN605" s="11">
        <v>38167</v>
      </c>
      <c r="BO605" s="11">
        <v>0.0847</v>
      </c>
      <c r="BP605" s="12">
        <v>1.35</v>
      </c>
      <c r="BQ605" s="13">
        <f t="shared" ref="BQ605:BQ608" si="1256">BN605*BO605*BP605</f>
        <v>4364.205615</v>
      </c>
      <c r="BR605" s="11">
        <v>3</v>
      </c>
      <c r="BS605" s="11">
        <v>490</v>
      </c>
      <c r="BT605" s="11">
        <v>2.33</v>
      </c>
      <c r="BU605" s="16">
        <f t="shared" ref="BU605:BU608" si="1257">1+6*BS605/(BS605+2000)+BT605</f>
        <v>4.51072289156627</v>
      </c>
      <c r="BV605" s="11">
        <v>1</v>
      </c>
      <c r="BW605" s="11">
        <v>2.71</v>
      </c>
      <c r="BX605" s="8">
        <f t="shared" ref="BX605:BX608" si="1258">1+BV605*BW605</f>
        <v>3.71</v>
      </c>
      <c r="BY605" s="9">
        <v>1.275</v>
      </c>
      <c r="BZ605" s="17">
        <v>1.015</v>
      </c>
      <c r="CA605" s="18">
        <f t="shared" ref="CA605:CA609" si="1259">BQ605*BR605*BY605*BX605*BU605*BZ605</f>
        <v>283545.489327779</v>
      </c>
      <c r="CH605" s="11">
        <v>42781</v>
      </c>
      <c r="CI605" s="11">
        <v>0.0847</v>
      </c>
      <c r="CJ605" s="12">
        <v>1.35</v>
      </c>
      <c r="CK605" s="13">
        <f t="shared" ref="CK605:CK609" si="1260">CH605*CI605*CJ605</f>
        <v>4891.793445</v>
      </c>
      <c r="CL605" s="11">
        <v>3</v>
      </c>
      <c r="CM605" s="11">
        <v>490</v>
      </c>
      <c r="CN605" s="11">
        <v>2.33</v>
      </c>
      <c r="CO605" s="16">
        <f t="shared" ref="CO605:CO609" si="1261">1+6*CM605/(CM605+2000)+CN605</f>
        <v>4.51072289156627</v>
      </c>
      <c r="CP605" s="11">
        <v>0.93</v>
      </c>
      <c r="CQ605" s="11">
        <v>1.85</v>
      </c>
      <c r="CR605" s="8">
        <f t="shared" ref="CR605:CR609" si="1262">1+CP605*CQ605</f>
        <v>2.7205</v>
      </c>
      <c r="CS605" s="9">
        <v>1.275</v>
      </c>
      <c r="CT605" s="17">
        <v>1.085</v>
      </c>
      <c r="CU605" s="18">
        <f t="shared" ref="CU605:CU609" si="1263">CK605*CL605*CS605*CR605*CO605*CT605</f>
        <v>249128.932131984</v>
      </c>
      <c r="DB605" s="11">
        <v>44045</v>
      </c>
      <c r="DC605" s="11">
        <v>0.0847</v>
      </c>
      <c r="DD605" s="12">
        <v>1.35</v>
      </c>
      <c r="DE605" s="13">
        <f t="shared" ref="DE605:DE609" si="1264">DB605*DC605*DD605</f>
        <v>5036.325525</v>
      </c>
      <c r="DF605" s="11">
        <v>3</v>
      </c>
      <c r="DG605" s="11">
        <v>490</v>
      </c>
      <c r="DH605" s="11">
        <v>2.33</v>
      </c>
      <c r="DI605" s="16">
        <f t="shared" ref="DI605:DI609" si="1265">1+6*DG605/(DG605+2000)+DH605</f>
        <v>4.51072289156627</v>
      </c>
      <c r="DJ605" s="11">
        <v>1</v>
      </c>
      <c r="DK605" s="11">
        <v>2.71</v>
      </c>
      <c r="DL605" s="8">
        <f t="shared" ref="DL605:DL609" si="1266">1+DJ605*DK605</f>
        <v>3.71</v>
      </c>
      <c r="DM605" s="9">
        <v>1.275</v>
      </c>
      <c r="DN605" s="17">
        <v>1.085</v>
      </c>
      <c r="DO605" s="18">
        <f t="shared" ref="DO605:DO609" si="1267">DE605*DF605*DM605*DL605*DI605*DN605</f>
        <v>349780.044144203</v>
      </c>
      <c r="DV605" s="11">
        <v>49923</v>
      </c>
      <c r="DW605" s="11">
        <v>0.09996</v>
      </c>
      <c r="DX605" s="12">
        <v>1.35</v>
      </c>
      <c r="DY605" s="13">
        <f t="shared" ref="DY605:DY609" si="1268">DV605*DW605*DX605</f>
        <v>6736.909158</v>
      </c>
      <c r="DZ605" s="11">
        <v>3</v>
      </c>
      <c r="EA605" s="11">
        <v>490</v>
      </c>
      <c r="EB605" s="11">
        <v>2.42</v>
      </c>
      <c r="EC605" s="16">
        <f t="shared" ref="EC605:EC609" si="1269">1+6*EA605/(EA605+2000)+EB605</f>
        <v>4.60072289156627</v>
      </c>
      <c r="ED605" s="11">
        <v>1</v>
      </c>
      <c r="EE605" s="11">
        <v>3.51</v>
      </c>
      <c r="EF605" s="8">
        <f t="shared" ref="EF605:EF609" si="1270">1+ED605*EE605</f>
        <v>4.51</v>
      </c>
      <c r="EG605" s="9">
        <v>1.275</v>
      </c>
      <c r="EH605" s="17">
        <v>1.2</v>
      </c>
      <c r="EI605" s="18">
        <f t="shared" ref="EI605:EI609" si="1271">DY605*DZ605*EG605*EF605*EC605*EH605</f>
        <v>641617.195346353</v>
      </c>
    </row>
    <row r="606" s="1" customFormat="1" customHeight="1" spans="6:139">
      <c r="F606" s="11">
        <v>35434</v>
      </c>
      <c r="G606" s="11">
        <v>0.0847</v>
      </c>
      <c r="H606" s="12">
        <v>1.35</v>
      </c>
      <c r="I606" s="13">
        <f t="shared" si="1244"/>
        <v>4051.70073</v>
      </c>
      <c r="J606" s="11">
        <v>3</v>
      </c>
      <c r="K606" s="11">
        <v>490</v>
      </c>
      <c r="L606" s="11">
        <v>2.33</v>
      </c>
      <c r="M606" s="16">
        <f t="shared" si="1245"/>
        <v>4.51072289156627</v>
      </c>
      <c r="N606" s="11">
        <v>0.89</v>
      </c>
      <c r="O606" s="11">
        <v>1.78</v>
      </c>
      <c r="P606" s="8">
        <f t="shared" si="1246"/>
        <v>2.5842</v>
      </c>
      <c r="Q606" s="9">
        <v>1.275</v>
      </c>
      <c r="R606" s="17">
        <v>1</v>
      </c>
      <c r="S606" s="18">
        <f t="shared" si="1247"/>
        <v>180651.290810954</v>
      </c>
      <c r="Z606" s="11">
        <v>35728</v>
      </c>
      <c r="AA606" s="11">
        <v>0.0847</v>
      </c>
      <c r="AB606" s="12">
        <v>1.35</v>
      </c>
      <c r="AC606" s="13">
        <f t="shared" si="1248"/>
        <v>4085.31816</v>
      </c>
      <c r="AD606" s="11">
        <v>3</v>
      </c>
      <c r="AE606" s="11">
        <v>450</v>
      </c>
      <c r="AF606" s="11">
        <v>2.33</v>
      </c>
      <c r="AG606" s="16">
        <f t="shared" si="1249"/>
        <v>4.43204081632653</v>
      </c>
      <c r="AH606" s="11">
        <v>1</v>
      </c>
      <c r="AI606" s="11">
        <v>2.71</v>
      </c>
      <c r="AJ606" s="8">
        <f t="shared" si="1250"/>
        <v>3.71</v>
      </c>
      <c r="AK606" s="9">
        <v>1.275</v>
      </c>
      <c r="AL606" s="17">
        <v>1</v>
      </c>
      <c r="AM606" s="18">
        <f t="shared" si="1251"/>
        <v>256941.931780057</v>
      </c>
      <c r="AT606" s="11">
        <v>36903</v>
      </c>
      <c r="AU606" s="11">
        <v>0.0847</v>
      </c>
      <c r="AV606" s="12">
        <v>1.35</v>
      </c>
      <c r="AW606" s="13">
        <f t="shared" si="1252"/>
        <v>4219.673535</v>
      </c>
      <c r="AX606" s="11">
        <v>3</v>
      </c>
      <c r="AY606" s="11">
        <v>490</v>
      </c>
      <c r="AZ606" s="11">
        <v>2.33</v>
      </c>
      <c r="BA606" s="16">
        <f t="shared" si="1253"/>
        <v>4.51072289156627</v>
      </c>
      <c r="BB606" s="11">
        <v>0.93</v>
      </c>
      <c r="BC606" s="11">
        <v>1.85</v>
      </c>
      <c r="BD606" s="8">
        <f t="shared" si="1254"/>
        <v>2.7205</v>
      </c>
      <c r="BE606" s="9">
        <v>1.275</v>
      </c>
      <c r="BF606" s="17">
        <v>1.015</v>
      </c>
      <c r="BG606" s="18">
        <f t="shared" si="1255"/>
        <v>201034.785936424</v>
      </c>
      <c r="BN606" s="11">
        <v>38167</v>
      </c>
      <c r="BO606" s="11">
        <v>0.0847</v>
      </c>
      <c r="BP606" s="12">
        <v>1.35</v>
      </c>
      <c r="BQ606" s="13">
        <f t="shared" si="1256"/>
        <v>4364.205615</v>
      </c>
      <c r="BR606" s="11">
        <v>3</v>
      </c>
      <c r="BS606" s="11">
        <v>490</v>
      </c>
      <c r="BT606" s="11">
        <v>2.33</v>
      </c>
      <c r="BU606" s="16">
        <f t="shared" si="1257"/>
        <v>4.51072289156627</v>
      </c>
      <c r="BV606" s="11">
        <v>1</v>
      </c>
      <c r="BW606" s="11">
        <v>2.71</v>
      </c>
      <c r="BX606" s="8">
        <f t="shared" si="1258"/>
        <v>3.71</v>
      </c>
      <c r="BY606" s="9">
        <v>1.275</v>
      </c>
      <c r="BZ606" s="17">
        <v>1.015</v>
      </c>
      <c r="CA606" s="18">
        <f t="shared" si="1259"/>
        <v>283545.489327779</v>
      </c>
      <c r="CH606" s="11">
        <v>42781</v>
      </c>
      <c r="CI606" s="11">
        <v>0.0847</v>
      </c>
      <c r="CJ606" s="12">
        <v>1.35</v>
      </c>
      <c r="CK606" s="13">
        <f t="shared" si="1260"/>
        <v>4891.793445</v>
      </c>
      <c r="CL606" s="11">
        <v>3</v>
      </c>
      <c r="CM606" s="11">
        <v>490</v>
      </c>
      <c r="CN606" s="11">
        <v>2.33</v>
      </c>
      <c r="CO606" s="16">
        <f t="shared" si="1261"/>
        <v>4.51072289156627</v>
      </c>
      <c r="CP606" s="11">
        <v>0.93</v>
      </c>
      <c r="CQ606" s="11">
        <v>1.85</v>
      </c>
      <c r="CR606" s="8">
        <f t="shared" si="1262"/>
        <v>2.7205</v>
      </c>
      <c r="CS606" s="9">
        <v>1.275</v>
      </c>
      <c r="CT606" s="17">
        <v>1.085</v>
      </c>
      <c r="CU606" s="18">
        <f t="shared" si="1263"/>
        <v>249128.932131984</v>
      </c>
      <c r="DB606" s="11">
        <v>44045</v>
      </c>
      <c r="DC606" s="11">
        <v>0.0847</v>
      </c>
      <c r="DD606" s="12">
        <v>1.35</v>
      </c>
      <c r="DE606" s="13">
        <f t="shared" si="1264"/>
        <v>5036.325525</v>
      </c>
      <c r="DF606" s="11">
        <v>3</v>
      </c>
      <c r="DG606" s="11">
        <v>490</v>
      </c>
      <c r="DH606" s="11">
        <v>2.33</v>
      </c>
      <c r="DI606" s="16">
        <f t="shared" si="1265"/>
        <v>4.51072289156627</v>
      </c>
      <c r="DJ606" s="11">
        <v>1</v>
      </c>
      <c r="DK606" s="11">
        <v>2.71</v>
      </c>
      <c r="DL606" s="8">
        <f t="shared" si="1266"/>
        <v>3.71</v>
      </c>
      <c r="DM606" s="9">
        <v>1.275</v>
      </c>
      <c r="DN606" s="17">
        <v>1.085</v>
      </c>
      <c r="DO606" s="18">
        <f t="shared" si="1267"/>
        <v>349780.044144203</v>
      </c>
      <c r="DV606" s="11">
        <v>49923</v>
      </c>
      <c r="DW606" s="11">
        <v>0.09996</v>
      </c>
      <c r="DX606" s="12">
        <v>1.35</v>
      </c>
      <c r="DY606" s="13">
        <f t="shared" si="1268"/>
        <v>6736.909158</v>
      </c>
      <c r="DZ606" s="11">
        <v>3</v>
      </c>
      <c r="EA606" s="11">
        <v>490</v>
      </c>
      <c r="EB606" s="11">
        <v>2.42</v>
      </c>
      <c r="EC606" s="16">
        <f t="shared" si="1269"/>
        <v>4.60072289156627</v>
      </c>
      <c r="ED606" s="11">
        <v>1</v>
      </c>
      <c r="EE606" s="11">
        <v>3.51</v>
      </c>
      <c r="EF606" s="8">
        <f t="shared" si="1270"/>
        <v>4.51</v>
      </c>
      <c r="EG606" s="9">
        <v>1.275</v>
      </c>
      <c r="EH606" s="17">
        <v>1.2</v>
      </c>
      <c r="EI606" s="18">
        <f t="shared" si="1271"/>
        <v>641617.195346353</v>
      </c>
    </row>
    <row r="607" s="1" customFormat="1" customHeight="1" spans="6:139">
      <c r="F607" s="11">
        <v>35434</v>
      </c>
      <c r="G607" s="11">
        <v>0.0847</v>
      </c>
      <c r="H607" s="12">
        <v>1.35</v>
      </c>
      <c r="I607" s="13">
        <f t="shared" si="1244"/>
        <v>4051.70073</v>
      </c>
      <c r="J607" s="11">
        <v>3</v>
      </c>
      <c r="K607" s="11">
        <v>240</v>
      </c>
      <c r="L607" s="11">
        <v>2.33</v>
      </c>
      <c r="M607" s="16">
        <f t="shared" si="1245"/>
        <v>3.97285714285714</v>
      </c>
      <c r="N607" s="11">
        <v>0.89</v>
      </c>
      <c r="O607" s="11">
        <v>1.78</v>
      </c>
      <c r="P607" s="8">
        <f t="shared" si="1246"/>
        <v>2.5842</v>
      </c>
      <c r="Q607" s="9">
        <v>1.075</v>
      </c>
      <c r="R607" s="17">
        <v>1</v>
      </c>
      <c r="S607" s="18">
        <f t="shared" si="1247"/>
        <v>134151.690458559</v>
      </c>
      <c r="Z607" s="11">
        <v>35728</v>
      </c>
      <c r="AA607" s="11">
        <v>0.0847</v>
      </c>
      <c r="AB607" s="12">
        <v>1.35</v>
      </c>
      <c r="AC607" s="13">
        <f t="shared" si="1248"/>
        <v>4085.31816</v>
      </c>
      <c r="AD607" s="11">
        <v>3</v>
      </c>
      <c r="AE607" s="11">
        <v>200</v>
      </c>
      <c r="AF607" s="11">
        <v>2.33</v>
      </c>
      <c r="AG607" s="16">
        <f t="shared" si="1249"/>
        <v>3.87545454545455</v>
      </c>
      <c r="AH607" s="11">
        <v>1</v>
      </c>
      <c r="AI607" s="11">
        <v>2.71</v>
      </c>
      <c r="AJ607" s="8">
        <f t="shared" si="1250"/>
        <v>3.71</v>
      </c>
      <c r="AK607" s="9">
        <v>1.075</v>
      </c>
      <c r="AL607" s="17">
        <v>1</v>
      </c>
      <c r="AM607" s="18">
        <f t="shared" si="1251"/>
        <v>189431.483608244</v>
      </c>
      <c r="AT607" s="11">
        <v>36903</v>
      </c>
      <c r="AU607" s="11">
        <v>0.0847</v>
      </c>
      <c r="AV607" s="12">
        <v>1.35</v>
      </c>
      <c r="AW607" s="13">
        <f t="shared" si="1252"/>
        <v>4219.673535</v>
      </c>
      <c r="AX607" s="11">
        <v>3</v>
      </c>
      <c r="AY607" s="11">
        <v>490</v>
      </c>
      <c r="AZ607" s="11">
        <v>2.33</v>
      </c>
      <c r="BA607" s="16">
        <f t="shared" si="1253"/>
        <v>4.51072289156627</v>
      </c>
      <c r="BB607" s="11">
        <v>0.93</v>
      </c>
      <c r="BC607" s="11">
        <v>1.85</v>
      </c>
      <c r="BD607" s="8">
        <f t="shared" si="1254"/>
        <v>2.7205</v>
      </c>
      <c r="BE607" s="9">
        <v>1.275</v>
      </c>
      <c r="BF607" s="17">
        <v>1.015</v>
      </c>
      <c r="BG607" s="18">
        <f t="shared" si="1255"/>
        <v>201034.785936424</v>
      </c>
      <c r="BN607" s="11">
        <v>38167</v>
      </c>
      <c r="BO607" s="11">
        <v>0.0847</v>
      </c>
      <c r="BP607" s="12">
        <v>1.35</v>
      </c>
      <c r="BQ607" s="13">
        <f t="shared" si="1256"/>
        <v>4364.205615</v>
      </c>
      <c r="BR607" s="11">
        <v>3</v>
      </c>
      <c r="BS607" s="11">
        <v>490</v>
      </c>
      <c r="BT607" s="11">
        <v>2.33</v>
      </c>
      <c r="BU607" s="16">
        <f t="shared" si="1257"/>
        <v>4.51072289156627</v>
      </c>
      <c r="BV607" s="11">
        <v>1</v>
      </c>
      <c r="BW607" s="11">
        <v>2.71</v>
      </c>
      <c r="BX607" s="8">
        <f t="shared" si="1258"/>
        <v>3.71</v>
      </c>
      <c r="BY607" s="9">
        <v>1.275</v>
      </c>
      <c r="BZ607" s="17">
        <v>1.015</v>
      </c>
      <c r="CA607" s="18">
        <f t="shared" si="1259"/>
        <v>283545.489327779</v>
      </c>
      <c r="CH607" s="11">
        <v>42781</v>
      </c>
      <c r="CI607" s="11">
        <v>0.0847</v>
      </c>
      <c r="CJ607" s="12">
        <v>1.35</v>
      </c>
      <c r="CK607" s="13">
        <f t="shared" si="1260"/>
        <v>4891.793445</v>
      </c>
      <c r="CL607" s="11">
        <v>3</v>
      </c>
      <c r="CM607" s="11">
        <v>490</v>
      </c>
      <c r="CN607" s="11">
        <v>2.33</v>
      </c>
      <c r="CO607" s="16">
        <f t="shared" si="1261"/>
        <v>4.51072289156627</v>
      </c>
      <c r="CP607" s="11">
        <v>0.93</v>
      </c>
      <c r="CQ607" s="11">
        <v>1.85</v>
      </c>
      <c r="CR607" s="8">
        <f t="shared" si="1262"/>
        <v>2.7205</v>
      </c>
      <c r="CS607" s="9">
        <v>1.275</v>
      </c>
      <c r="CT607" s="17">
        <v>1.085</v>
      </c>
      <c r="CU607" s="18">
        <f t="shared" si="1263"/>
        <v>249128.932131984</v>
      </c>
      <c r="DB607" s="11">
        <v>44045</v>
      </c>
      <c r="DC607" s="11">
        <v>0.0847</v>
      </c>
      <c r="DD607" s="12">
        <v>1.35</v>
      </c>
      <c r="DE607" s="13">
        <f t="shared" si="1264"/>
        <v>5036.325525</v>
      </c>
      <c r="DF607" s="11">
        <v>3</v>
      </c>
      <c r="DG607" s="11">
        <v>490</v>
      </c>
      <c r="DH607" s="11">
        <v>2.33</v>
      </c>
      <c r="DI607" s="16">
        <f t="shared" si="1265"/>
        <v>4.51072289156627</v>
      </c>
      <c r="DJ607" s="11">
        <v>1</v>
      </c>
      <c r="DK607" s="11">
        <v>2.71</v>
      </c>
      <c r="DL607" s="8">
        <f t="shared" si="1266"/>
        <v>3.71</v>
      </c>
      <c r="DM607" s="9">
        <v>1.275</v>
      </c>
      <c r="DN607" s="17">
        <v>1.085</v>
      </c>
      <c r="DO607" s="18">
        <f t="shared" si="1267"/>
        <v>349780.044144203</v>
      </c>
      <c r="DV607" s="11">
        <v>49923</v>
      </c>
      <c r="DW607" s="11">
        <v>0.09996</v>
      </c>
      <c r="DX607" s="12">
        <v>1.35</v>
      </c>
      <c r="DY607" s="13">
        <f t="shared" si="1268"/>
        <v>6736.909158</v>
      </c>
      <c r="DZ607" s="11">
        <v>3</v>
      </c>
      <c r="EA607" s="11">
        <v>490</v>
      </c>
      <c r="EB607" s="11">
        <v>2.42</v>
      </c>
      <c r="EC607" s="16">
        <f t="shared" si="1269"/>
        <v>4.60072289156627</v>
      </c>
      <c r="ED607" s="11">
        <v>1</v>
      </c>
      <c r="EE607" s="11">
        <v>3.51</v>
      </c>
      <c r="EF607" s="8">
        <f t="shared" si="1270"/>
        <v>4.51</v>
      </c>
      <c r="EG607" s="9">
        <v>1.275</v>
      </c>
      <c r="EH607" s="17">
        <v>1.2</v>
      </c>
      <c r="EI607" s="18">
        <f t="shared" si="1271"/>
        <v>641617.195346353</v>
      </c>
    </row>
    <row r="608" s="1" customFormat="1" customHeight="1" spans="6:139">
      <c r="F608" s="11"/>
      <c r="G608" s="11"/>
      <c r="H608" s="12"/>
      <c r="I608" s="13"/>
      <c r="J608" s="11"/>
      <c r="K608" s="11"/>
      <c r="L608" s="11"/>
      <c r="M608" s="16"/>
      <c r="N608" s="11"/>
      <c r="O608" s="11"/>
      <c r="P608" s="8"/>
      <c r="Q608" s="9"/>
      <c r="R608" s="17">
        <v>1</v>
      </c>
      <c r="S608" s="18">
        <f t="shared" si="1247"/>
        <v>0</v>
      </c>
      <c r="Z608" s="11"/>
      <c r="AA608" s="11"/>
      <c r="AB608" s="12"/>
      <c r="AC608" s="13"/>
      <c r="AD608" s="11"/>
      <c r="AE608" s="11"/>
      <c r="AF608" s="11"/>
      <c r="AG608" s="16"/>
      <c r="AH608" s="11"/>
      <c r="AI608" s="11"/>
      <c r="AJ608" s="8"/>
      <c r="AK608" s="9"/>
      <c r="AL608" s="17">
        <v>1</v>
      </c>
      <c r="AM608" s="18">
        <f t="shared" si="1251"/>
        <v>0</v>
      </c>
      <c r="AT608" s="11">
        <v>36903</v>
      </c>
      <c r="AU608" s="11">
        <v>0.0847</v>
      </c>
      <c r="AV608" s="12">
        <v>1.35</v>
      </c>
      <c r="AW608" s="13">
        <f t="shared" si="1252"/>
        <v>4219.673535</v>
      </c>
      <c r="AX608" s="11">
        <v>3</v>
      </c>
      <c r="AY608" s="11">
        <v>240</v>
      </c>
      <c r="AZ608" s="11">
        <v>2.33</v>
      </c>
      <c r="BA608" s="16">
        <f t="shared" si="1253"/>
        <v>3.97285714285714</v>
      </c>
      <c r="BB608" s="11">
        <v>0.93</v>
      </c>
      <c r="BC608" s="11">
        <v>1.85</v>
      </c>
      <c r="BD608" s="8">
        <f t="shared" si="1254"/>
        <v>2.7205</v>
      </c>
      <c r="BE608" s="9">
        <v>1.075</v>
      </c>
      <c r="BF608" s="17">
        <v>1.015</v>
      </c>
      <c r="BG608" s="18">
        <f t="shared" si="1255"/>
        <v>149288.478666716</v>
      </c>
      <c r="BN608" s="11">
        <v>38167</v>
      </c>
      <c r="BO608" s="11">
        <v>0.0847</v>
      </c>
      <c r="BP608" s="12">
        <v>1.35</v>
      </c>
      <c r="BQ608" s="13">
        <f t="shared" si="1256"/>
        <v>4364.205615</v>
      </c>
      <c r="BR608" s="11">
        <v>3</v>
      </c>
      <c r="BS608" s="11">
        <v>240</v>
      </c>
      <c r="BT608" s="11">
        <v>2.33</v>
      </c>
      <c r="BU608" s="16">
        <f t="shared" si="1257"/>
        <v>3.97285714285714</v>
      </c>
      <c r="BV608" s="11">
        <v>1</v>
      </c>
      <c r="BW608" s="11">
        <v>2.71</v>
      </c>
      <c r="BX608" s="8">
        <f t="shared" si="1258"/>
        <v>3.71</v>
      </c>
      <c r="BY608" s="9">
        <v>1.075</v>
      </c>
      <c r="BZ608" s="17">
        <v>1.015</v>
      </c>
      <c r="CA608" s="18">
        <f t="shared" si="1259"/>
        <v>210560.946143621</v>
      </c>
      <c r="CH608" s="11">
        <v>42781</v>
      </c>
      <c r="CI608" s="11">
        <v>0.0847</v>
      </c>
      <c r="CJ608" s="12">
        <v>1.35</v>
      </c>
      <c r="CK608" s="13">
        <f t="shared" si="1260"/>
        <v>4891.793445</v>
      </c>
      <c r="CL608" s="11">
        <v>3</v>
      </c>
      <c r="CM608" s="11">
        <v>240</v>
      </c>
      <c r="CN608" s="11">
        <v>2.33</v>
      </c>
      <c r="CO608" s="16">
        <f t="shared" si="1261"/>
        <v>3.97285714285714</v>
      </c>
      <c r="CP608" s="11">
        <v>0.93</v>
      </c>
      <c r="CQ608" s="11">
        <v>1.85</v>
      </c>
      <c r="CR608" s="8">
        <f t="shared" si="1262"/>
        <v>2.7205</v>
      </c>
      <c r="CS608" s="9">
        <v>1.075</v>
      </c>
      <c r="CT608" s="17">
        <v>1.085</v>
      </c>
      <c r="CU608" s="18">
        <f t="shared" si="1263"/>
        <v>185003.20278705</v>
      </c>
      <c r="DB608" s="11">
        <v>44045</v>
      </c>
      <c r="DC608" s="11">
        <v>0.0847</v>
      </c>
      <c r="DD608" s="12">
        <v>1.35</v>
      </c>
      <c r="DE608" s="13">
        <f t="shared" si="1264"/>
        <v>5036.325525</v>
      </c>
      <c r="DF608" s="11">
        <v>3</v>
      </c>
      <c r="DG608" s="11">
        <v>240</v>
      </c>
      <c r="DH608" s="11">
        <v>2.33</v>
      </c>
      <c r="DI608" s="16">
        <f t="shared" si="1265"/>
        <v>3.97285714285714</v>
      </c>
      <c r="DJ608" s="11">
        <v>1</v>
      </c>
      <c r="DK608" s="11">
        <v>2.71</v>
      </c>
      <c r="DL608" s="8">
        <f t="shared" si="1266"/>
        <v>3.71</v>
      </c>
      <c r="DM608" s="9">
        <v>1.075</v>
      </c>
      <c r="DN608" s="17">
        <v>1.085</v>
      </c>
      <c r="DO608" s="18">
        <f t="shared" si="1267"/>
        <v>259746.741913504</v>
      </c>
      <c r="DV608" s="11">
        <v>49923</v>
      </c>
      <c r="DW608" s="11">
        <v>0.09996</v>
      </c>
      <c r="DX608" s="12">
        <v>1.35</v>
      </c>
      <c r="DY608" s="13">
        <f t="shared" si="1268"/>
        <v>6736.909158</v>
      </c>
      <c r="DZ608" s="11">
        <v>3</v>
      </c>
      <c r="EA608" s="11">
        <v>240</v>
      </c>
      <c r="EB608" s="11">
        <v>2.42</v>
      </c>
      <c r="EC608" s="16">
        <f t="shared" si="1269"/>
        <v>4.06285714285714</v>
      </c>
      <c r="ED608" s="11">
        <v>1</v>
      </c>
      <c r="EE608" s="11">
        <v>3.51</v>
      </c>
      <c r="EF608" s="8">
        <f t="shared" si="1270"/>
        <v>4.51</v>
      </c>
      <c r="EG608" s="9">
        <v>1.075</v>
      </c>
      <c r="EH608" s="17">
        <v>1.2</v>
      </c>
      <c r="EI608" s="18">
        <f t="shared" si="1271"/>
        <v>477726.959227257</v>
      </c>
    </row>
    <row r="609" s="1" customFormat="1" customHeight="1" spans="6:139">
      <c r="F609" s="11"/>
      <c r="G609" s="11"/>
      <c r="H609" s="12"/>
      <c r="I609" s="13"/>
      <c r="J609" s="11"/>
      <c r="K609" s="11"/>
      <c r="L609" s="11"/>
      <c r="M609" s="16"/>
      <c r="N609" s="11"/>
      <c r="O609" s="11"/>
      <c r="P609" s="8"/>
      <c r="Q609" s="9"/>
      <c r="R609" s="17">
        <v>1</v>
      </c>
      <c r="S609" s="18">
        <f t="shared" si="1247"/>
        <v>0</v>
      </c>
      <c r="Z609" s="11"/>
      <c r="AA609" s="11"/>
      <c r="AB609" s="12"/>
      <c r="AC609" s="13"/>
      <c r="AD609" s="11"/>
      <c r="AE609" s="11"/>
      <c r="AF609" s="11"/>
      <c r="AG609" s="16"/>
      <c r="AH609" s="11"/>
      <c r="AI609" s="11"/>
      <c r="AJ609" s="8"/>
      <c r="AK609" s="9"/>
      <c r="AL609" s="17">
        <v>1</v>
      </c>
      <c r="AM609" s="18">
        <f t="shared" si="1251"/>
        <v>0</v>
      </c>
      <c r="AT609" s="11"/>
      <c r="AU609" s="11"/>
      <c r="AV609" s="12"/>
      <c r="AW609" s="13"/>
      <c r="AX609" s="11"/>
      <c r="AY609" s="11"/>
      <c r="AZ609" s="11"/>
      <c r="BA609" s="16"/>
      <c r="BB609" s="11"/>
      <c r="BC609" s="11"/>
      <c r="BD609" s="8"/>
      <c r="BE609" s="9"/>
      <c r="BF609" s="17">
        <v>1</v>
      </c>
      <c r="BG609" s="18">
        <f t="shared" si="1255"/>
        <v>0</v>
      </c>
      <c r="BN609" s="11"/>
      <c r="BO609" s="11"/>
      <c r="BP609" s="12"/>
      <c r="BQ609" s="13"/>
      <c r="BR609" s="11"/>
      <c r="BS609" s="11"/>
      <c r="BT609" s="11"/>
      <c r="BU609" s="16"/>
      <c r="BV609" s="11"/>
      <c r="BW609" s="11"/>
      <c r="BX609" s="8"/>
      <c r="BY609" s="9"/>
      <c r="BZ609" s="17">
        <v>1</v>
      </c>
      <c r="CA609" s="18">
        <f t="shared" si="1259"/>
        <v>0</v>
      </c>
      <c r="CH609" s="11">
        <v>42781</v>
      </c>
      <c r="CI609" s="11">
        <v>0.0847</v>
      </c>
      <c r="CJ609" s="12">
        <v>1.35</v>
      </c>
      <c r="CK609" s="13">
        <f t="shared" si="1260"/>
        <v>4891.793445</v>
      </c>
      <c r="CL609" s="11">
        <v>3</v>
      </c>
      <c r="CM609" s="11">
        <v>240</v>
      </c>
      <c r="CN609" s="11">
        <v>2.33</v>
      </c>
      <c r="CO609" s="16">
        <f t="shared" si="1261"/>
        <v>3.97285714285714</v>
      </c>
      <c r="CP609" s="11">
        <v>0.93</v>
      </c>
      <c r="CQ609" s="11">
        <v>1.85</v>
      </c>
      <c r="CR609" s="8">
        <f t="shared" si="1262"/>
        <v>2.7205</v>
      </c>
      <c r="CS609" s="9">
        <v>1.075</v>
      </c>
      <c r="CT609" s="17">
        <v>1.085</v>
      </c>
      <c r="CU609" s="18">
        <f t="shared" si="1263"/>
        <v>185003.20278705</v>
      </c>
      <c r="DB609" s="11">
        <v>44045</v>
      </c>
      <c r="DC609" s="11">
        <v>0.0847</v>
      </c>
      <c r="DD609" s="12">
        <v>1.35</v>
      </c>
      <c r="DE609" s="13">
        <f t="shared" si="1264"/>
        <v>5036.325525</v>
      </c>
      <c r="DF609" s="11">
        <v>3</v>
      </c>
      <c r="DG609" s="11">
        <v>240</v>
      </c>
      <c r="DH609" s="11">
        <v>2.33</v>
      </c>
      <c r="DI609" s="16">
        <f t="shared" si="1265"/>
        <v>3.97285714285714</v>
      </c>
      <c r="DJ609" s="11">
        <v>1</v>
      </c>
      <c r="DK609" s="11">
        <v>2.71</v>
      </c>
      <c r="DL609" s="8">
        <f t="shared" si="1266"/>
        <v>3.71</v>
      </c>
      <c r="DM609" s="9">
        <v>1.075</v>
      </c>
      <c r="DN609" s="17">
        <v>1.085</v>
      </c>
      <c r="DO609" s="18">
        <f t="shared" si="1267"/>
        <v>259746.741913504</v>
      </c>
      <c r="DV609" s="11">
        <v>49923</v>
      </c>
      <c r="DW609" s="11">
        <v>0.09996</v>
      </c>
      <c r="DX609" s="12">
        <v>1.35</v>
      </c>
      <c r="DY609" s="13">
        <f t="shared" si="1268"/>
        <v>6736.909158</v>
      </c>
      <c r="DZ609" s="11">
        <v>3</v>
      </c>
      <c r="EA609" s="11">
        <v>240</v>
      </c>
      <c r="EB609" s="11">
        <v>2.42</v>
      </c>
      <c r="EC609" s="16">
        <f t="shared" si="1269"/>
        <v>4.06285714285714</v>
      </c>
      <c r="ED609" s="11">
        <v>1</v>
      </c>
      <c r="EE609" s="11">
        <v>3.51</v>
      </c>
      <c r="EF609" s="8">
        <f t="shared" si="1270"/>
        <v>4.51</v>
      </c>
      <c r="EG609" s="9">
        <v>1.075</v>
      </c>
      <c r="EH609" s="17">
        <v>1.2</v>
      </c>
      <c r="EI609" s="18">
        <f t="shared" si="1271"/>
        <v>477726.959227257</v>
      </c>
    </row>
    <row r="610" s="1" customFormat="1" customHeight="1" spans="6:139">
      <c r="F610" s="39" t="s">
        <v>51</v>
      </c>
      <c r="G610" s="40"/>
      <c r="H610" s="40"/>
      <c r="I610" s="40"/>
      <c r="J610" s="40"/>
      <c r="K610" s="40"/>
      <c r="L610" s="40"/>
      <c r="M610" s="25">
        <f>SUM(S605:S609)</f>
        <v>495454.272080467</v>
      </c>
      <c r="N610" s="25"/>
      <c r="O610" s="25"/>
      <c r="P610" s="25"/>
      <c r="Q610" s="25"/>
      <c r="R610" s="25"/>
      <c r="S610" s="25"/>
      <c r="T610" s="1"/>
      <c r="U610" s="1"/>
      <c r="V610" s="1"/>
      <c r="W610" s="1"/>
      <c r="X610" s="1"/>
      <c r="Y610" s="1"/>
      <c r="Z610" s="39" t="s">
        <v>51</v>
      </c>
      <c r="AA610" s="40"/>
      <c r="AB610" s="40"/>
      <c r="AC610" s="40"/>
      <c r="AD610" s="40"/>
      <c r="AE610" s="40"/>
      <c r="AF610" s="40"/>
      <c r="AG610" s="25">
        <f>SUM(AM605:AM609)</f>
        <v>703315.347168357</v>
      </c>
      <c r="AH610" s="25"/>
      <c r="AI610" s="25"/>
      <c r="AJ610" s="25"/>
      <c r="AK610" s="25"/>
      <c r="AL610" s="25"/>
      <c r="AM610" s="25"/>
      <c r="AN610" s="1"/>
      <c r="AO610" s="1"/>
      <c r="AP610" s="1"/>
      <c r="AQ610" s="1"/>
      <c r="AR610" s="1"/>
      <c r="AS610" s="1"/>
      <c r="AT610" s="39" t="s">
        <v>51</v>
      </c>
      <c r="AU610" s="40"/>
      <c r="AV610" s="40"/>
      <c r="AW610" s="40"/>
      <c r="AX610" s="40"/>
      <c r="AY610" s="40"/>
      <c r="AZ610" s="40"/>
      <c r="BA610" s="25">
        <f>SUM(BG605:BG609)</f>
        <v>752392.83647599</v>
      </c>
      <c r="BB610" s="25"/>
      <c r="BC610" s="25"/>
      <c r="BD610" s="25"/>
      <c r="BE610" s="25"/>
      <c r="BF610" s="25"/>
      <c r="BG610" s="25"/>
      <c r="BH610" s="1"/>
      <c r="BI610" s="1"/>
      <c r="BJ610" s="1"/>
      <c r="BK610" s="1"/>
      <c r="BL610" s="1"/>
      <c r="BM610" s="1"/>
      <c r="BN610" s="39" t="s">
        <v>51</v>
      </c>
      <c r="BO610" s="40"/>
      <c r="BP610" s="40"/>
      <c r="BQ610" s="40"/>
      <c r="BR610" s="40"/>
      <c r="BS610" s="40"/>
      <c r="BT610" s="40"/>
      <c r="BU610" s="25">
        <f>SUM(CA605:CA609)</f>
        <v>1061197.41412696</v>
      </c>
      <c r="BV610" s="25"/>
      <c r="BW610" s="25"/>
      <c r="BX610" s="25"/>
      <c r="BY610" s="25"/>
      <c r="BZ610" s="25"/>
      <c r="CA610" s="25"/>
      <c r="CB610" s="1"/>
      <c r="CC610" s="1"/>
      <c r="CD610" s="1"/>
      <c r="CE610" s="1"/>
      <c r="CF610" s="1"/>
      <c r="CG610" s="1"/>
      <c r="CH610" s="39" t="s">
        <v>51</v>
      </c>
      <c r="CI610" s="40"/>
      <c r="CJ610" s="40"/>
      <c r="CK610" s="40"/>
      <c r="CL610" s="40"/>
      <c r="CM610" s="40"/>
      <c r="CN610" s="40"/>
      <c r="CO610" s="25">
        <f>SUM(CU605:CU609)</f>
        <v>1117393.20197005</v>
      </c>
      <c r="CP610" s="25"/>
      <c r="CQ610" s="25"/>
      <c r="CR610" s="25"/>
      <c r="CS610" s="25"/>
      <c r="CT610" s="25"/>
      <c r="CU610" s="25"/>
      <c r="CV610" s="1"/>
      <c r="CW610" s="1"/>
      <c r="CX610" s="1"/>
      <c r="CY610" s="1"/>
      <c r="CZ610" s="1"/>
      <c r="DA610" s="1"/>
      <c r="DB610" s="39" t="s">
        <v>51</v>
      </c>
      <c r="DC610" s="40"/>
      <c r="DD610" s="40"/>
      <c r="DE610" s="40"/>
      <c r="DF610" s="40"/>
      <c r="DG610" s="40"/>
      <c r="DH610" s="40"/>
      <c r="DI610" s="25">
        <f>SUM(DO605:DO609)</f>
        <v>1568833.61625962</v>
      </c>
      <c r="DJ610" s="25"/>
      <c r="DK610" s="25"/>
      <c r="DL610" s="25"/>
      <c r="DM610" s="25"/>
      <c r="DN610" s="25"/>
      <c r="DO610" s="25"/>
      <c r="DP610" s="1"/>
      <c r="DQ610" s="1"/>
      <c r="DR610" s="1"/>
      <c r="DS610" s="1"/>
      <c r="DT610" s="1"/>
      <c r="DU610" s="1"/>
      <c r="DV610" s="39" t="s">
        <v>51</v>
      </c>
      <c r="DW610" s="40"/>
      <c r="DX610" s="40"/>
      <c r="DY610" s="40"/>
      <c r="DZ610" s="40"/>
      <c r="EA610" s="40"/>
      <c r="EB610" s="40"/>
      <c r="EC610" s="25">
        <f>SUM(EI605:EI609)</f>
        <v>2880305.50449357</v>
      </c>
      <c r="ED610" s="25"/>
      <c r="EE610" s="25"/>
      <c r="EF610" s="25"/>
      <c r="EG610" s="25"/>
      <c r="EH610" s="25"/>
      <c r="EI610" s="25"/>
    </row>
    <row r="611" s="1" customFormat="1" customHeight="1" spans="6:139">
      <c r="F611" s="40"/>
      <c r="G611" s="40"/>
      <c r="H611" s="40"/>
      <c r="I611" s="40"/>
      <c r="J611" s="40"/>
      <c r="K611" s="40"/>
      <c r="L611" s="40"/>
      <c r="M611" s="25"/>
      <c r="N611" s="25"/>
      <c r="O611" s="25"/>
      <c r="P611" s="25"/>
      <c r="Q611" s="25"/>
      <c r="R611" s="25"/>
      <c r="S611" s="25"/>
      <c r="T611" s="1"/>
      <c r="U611" s="1"/>
      <c r="V611" s="1"/>
      <c r="W611" s="1"/>
      <c r="X611" s="1"/>
      <c r="Y611" s="1"/>
      <c r="Z611" s="40"/>
      <c r="AA611" s="40"/>
      <c r="AB611" s="40"/>
      <c r="AC611" s="40"/>
      <c r="AD611" s="40"/>
      <c r="AE611" s="40"/>
      <c r="AF611" s="40"/>
      <c r="AG611" s="25"/>
      <c r="AH611" s="25"/>
      <c r="AI611" s="25"/>
      <c r="AJ611" s="25"/>
      <c r="AK611" s="25"/>
      <c r="AL611" s="25"/>
      <c r="AM611" s="25"/>
      <c r="AN611" s="1"/>
      <c r="AO611" s="1"/>
      <c r="AP611" s="1"/>
      <c r="AQ611" s="1"/>
      <c r="AR611" s="1"/>
      <c r="AS611" s="1"/>
      <c r="AT611" s="40"/>
      <c r="AU611" s="40"/>
      <c r="AV611" s="40"/>
      <c r="AW611" s="40"/>
      <c r="AX611" s="40"/>
      <c r="AY611" s="40"/>
      <c r="AZ611" s="40"/>
      <c r="BA611" s="25"/>
      <c r="BB611" s="25"/>
      <c r="BC611" s="25"/>
      <c r="BD611" s="25"/>
      <c r="BE611" s="25"/>
      <c r="BF611" s="25"/>
      <c r="BG611" s="25"/>
      <c r="BH611" s="1"/>
      <c r="BI611" s="1"/>
      <c r="BJ611" s="1"/>
      <c r="BK611" s="1"/>
      <c r="BL611" s="1"/>
      <c r="BM611" s="1"/>
      <c r="BN611" s="40"/>
      <c r="BO611" s="40"/>
      <c r="BP611" s="40"/>
      <c r="BQ611" s="40"/>
      <c r="BR611" s="40"/>
      <c r="BS611" s="40"/>
      <c r="BT611" s="40"/>
      <c r="BU611" s="25"/>
      <c r="BV611" s="25"/>
      <c r="BW611" s="25"/>
      <c r="BX611" s="25"/>
      <c r="BY611" s="25"/>
      <c r="BZ611" s="25"/>
      <c r="CA611" s="25"/>
      <c r="CB611" s="1"/>
      <c r="CC611" s="1"/>
      <c r="CD611" s="1"/>
      <c r="CE611" s="1"/>
      <c r="CF611" s="1"/>
      <c r="CG611" s="1"/>
      <c r="CH611" s="40"/>
      <c r="CI611" s="40"/>
      <c r="CJ611" s="40"/>
      <c r="CK611" s="40"/>
      <c r="CL611" s="40"/>
      <c r="CM611" s="40"/>
      <c r="CN611" s="40"/>
      <c r="CO611" s="25"/>
      <c r="CP611" s="25"/>
      <c r="CQ611" s="25"/>
      <c r="CR611" s="25"/>
      <c r="CS611" s="25"/>
      <c r="CT611" s="25"/>
      <c r="CU611" s="25"/>
      <c r="CV611" s="1"/>
      <c r="CW611" s="1"/>
      <c r="CX611" s="1"/>
      <c r="CY611" s="1"/>
      <c r="CZ611" s="1"/>
      <c r="DA611" s="1"/>
      <c r="DB611" s="40"/>
      <c r="DC611" s="40"/>
      <c r="DD611" s="40"/>
      <c r="DE611" s="40"/>
      <c r="DF611" s="40"/>
      <c r="DG611" s="40"/>
      <c r="DH611" s="40"/>
      <c r="DI611" s="25"/>
      <c r="DJ611" s="25"/>
      <c r="DK611" s="25"/>
      <c r="DL611" s="25"/>
      <c r="DM611" s="25"/>
      <c r="DN611" s="25"/>
      <c r="DO611" s="25"/>
      <c r="DP611" s="1"/>
      <c r="DQ611" s="1"/>
      <c r="DR611" s="1"/>
      <c r="DS611" s="1"/>
      <c r="DT611" s="1"/>
      <c r="DU611" s="1"/>
      <c r="DV611" s="40"/>
      <c r="DW611" s="40"/>
      <c r="DX611" s="40"/>
      <c r="DY611" s="40"/>
      <c r="DZ611" s="40"/>
      <c r="EA611" s="40"/>
      <c r="EB611" s="40"/>
      <c r="EC611" s="25"/>
      <c r="ED611" s="25"/>
      <c r="EE611" s="25"/>
      <c r="EF611" s="25"/>
      <c r="EG611" s="25"/>
      <c r="EH611" s="25"/>
      <c r="EI611" s="25"/>
    </row>
    <row r="612" s="1" customFormat="1" customHeight="1" spans="6:139">
      <c r="F612" s="35" t="s">
        <v>30</v>
      </c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1"/>
      <c r="S612" s="1"/>
      <c r="T612" s="1"/>
      <c r="U612" s="1"/>
      <c r="V612" s="1"/>
      <c r="W612" s="1"/>
      <c r="X612" s="1"/>
      <c r="Y612" s="1"/>
      <c r="Z612" s="35" t="s">
        <v>30</v>
      </c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1"/>
      <c r="AM612" s="1"/>
      <c r="AN612" s="1"/>
      <c r="AO612" s="1"/>
      <c r="AP612" s="1"/>
      <c r="AQ612" s="1"/>
      <c r="AR612" s="1"/>
      <c r="AS612" s="1"/>
      <c r="AT612" s="35" t="s">
        <v>30</v>
      </c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1"/>
      <c r="BG612" s="1"/>
      <c r="BH612" s="1"/>
      <c r="BI612" s="1"/>
      <c r="BJ612" s="1"/>
      <c r="BK612" s="1"/>
      <c r="BL612" s="1"/>
      <c r="BM612" s="1"/>
      <c r="BN612" s="35" t="s">
        <v>30</v>
      </c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1"/>
      <c r="CA612" s="1"/>
      <c r="CB612" s="1"/>
      <c r="CC612" s="1"/>
      <c r="CD612" s="1"/>
      <c r="CE612" s="1"/>
      <c r="CF612" s="1"/>
      <c r="CG612" s="1"/>
      <c r="CH612" s="35" t="s">
        <v>30</v>
      </c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1"/>
      <c r="CU612" s="1"/>
      <c r="CV612" s="1"/>
      <c r="CW612" s="1"/>
      <c r="CX612" s="1"/>
      <c r="CY612" s="1"/>
      <c r="CZ612" s="1"/>
      <c r="DA612" s="1"/>
      <c r="DB612" s="35" t="s">
        <v>30</v>
      </c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1"/>
      <c r="DO612" s="1"/>
      <c r="DP612" s="1"/>
      <c r="DQ612" s="1"/>
      <c r="DR612" s="1"/>
      <c r="DS612" s="1"/>
      <c r="DT612" s="1"/>
      <c r="DU612" s="1"/>
      <c r="DV612" s="35" t="s">
        <v>30</v>
      </c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</row>
    <row r="613" s="1" customFormat="1" customHeight="1" spans="6:139">
      <c r="F613" s="13" t="s">
        <v>8</v>
      </c>
      <c r="G613" s="13"/>
      <c r="H613" s="13"/>
      <c r="I613" s="13"/>
      <c r="J613" s="13"/>
      <c r="K613" s="8" t="s">
        <v>53</v>
      </c>
      <c r="L613" s="8"/>
      <c r="M613" s="8"/>
      <c r="N613" s="8"/>
      <c r="O613" s="9" t="s">
        <v>38</v>
      </c>
      <c r="P613" s="9"/>
      <c r="Q613" s="41" t="s">
        <v>13</v>
      </c>
      <c r="Z613" s="13" t="s">
        <v>8</v>
      </c>
      <c r="AA613" s="13"/>
      <c r="AB613" s="13"/>
      <c r="AC613" s="13"/>
      <c r="AD613" s="13"/>
      <c r="AE613" s="8" t="s">
        <v>53</v>
      </c>
      <c r="AF613" s="8"/>
      <c r="AG613" s="8"/>
      <c r="AH613" s="8"/>
      <c r="AI613" s="9" t="s">
        <v>38</v>
      </c>
      <c r="AJ613" s="9"/>
      <c r="AK613" s="41" t="s">
        <v>13</v>
      </c>
      <c r="AT613" s="13" t="s">
        <v>8</v>
      </c>
      <c r="AU613" s="13"/>
      <c r="AV613" s="13"/>
      <c r="AW613" s="13"/>
      <c r="AX613" s="13"/>
      <c r="AY613" s="8" t="s">
        <v>53</v>
      </c>
      <c r="AZ613" s="8"/>
      <c r="BA613" s="8"/>
      <c r="BB613" s="8"/>
      <c r="BC613" s="9" t="s">
        <v>38</v>
      </c>
      <c r="BD613" s="9"/>
      <c r="BE613" s="41" t="s">
        <v>13</v>
      </c>
      <c r="BN613" s="13" t="s">
        <v>8</v>
      </c>
      <c r="BO613" s="13"/>
      <c r="BP613" s="13"/>
      <c r="BQ613" s="13"/>
      <c r="BR613" s="13"/>
      <c r="BS613" s="8" t="s">
        <v>53</v>
      </c>
      <c r="BT613" s="8"/>
      <c r="BU613" s="8"/>
      <c r="BV613" s="8"/>
      <c r="BW613" s="9" t="s">
        <v>38</v>
      </c>
      <c r="BX613" s="9"/>
      <c r="BY613" s="41" t="s">
        <v>13</v>
      </c>
      <c r="CH613" s="13" t="s">
        <v>8</v>
      </c>
      <c r="CI613" s="13"/>
      <c r="CJ613" s="13"/>
      <c r="CK613" s="13"/>
      <c r="CL613" s="13"/>
      <c r="CM613" s="8" t="s">
        <v>53</v>
      </c>
      <c r="CN613" s="8"/>
      <c r="CO613" s="8"/>
      <c r="CP613" s="8"/>
      <c r="CQ613" s="9" t="s">
        <v>38</v>
      </c>
      <c r="CR613" s="9"/>
      <c r="CS613" s="41" t="s">
        <v>13</v>
      </c>
      <c r="DB613" s="13" t="s">
        <v>8</v>
      </c>
      <c r="DC613" s="13"/>
      <c r="DD613" s="13"/>
      <c r="DE613" s="13"/>
      <c r="DF613" s="13"/>
      <c r="DG613" s="8" t="s">
        <v>53</v>
      </c>
      <c r="DH613" s="8"/>
      <c r="DI613" s="8"/>
      <c r="DJ613" s="8"/>
      <c r="DK613" s="9" t="s">
        <v>38</v>
      </c>
      <c r="DL613" s="9"/>
      <c r="DM613" s="41" t="s">
        <v>13</v>
      </c>
      <c r="DV613" s="13" t="s">
        <v>8</v>
      </c>
      <c r="DW613" s="13"/>
      <c r="DX613" s="13"/>
      <c r="DY613" s="13"/>
      <c r="DZ613" s="13"/>
      <c r="EA613" s="8" t="s">
        <v>53</v>
      </c>
      <c r="EB613" s="8"/>
      <c r="EC613" s="8"/>
      <c r="ED613" s="8"/>
      <c r="EE613" s="9" t="s">
        <v>38</v>
      </c>
      <c r="EF613" s="9"/>
      <c r="EG613" s="41" t="s">
        <v>13</v>
      </c>
    </row>
    <row r="614" s="1" customFormat="1" customHeight="1" spans="6:139">
      <c r="F614" s="13" t="s">
        <v>54</v>
      </c>
      <c r="G614" s="13" t="s">
        <v>55</v>
      </c>
      <c r="H614" s="13" t="s">
        <v>56</v>
      </c>
      <c r="I614" s="13" t="s">
        <v>57</v>
      </c>
      <c r="J614" s="13" t="s">
        <v>8</v>
      </c>
      <c r="K614" s="8" t="s">
        <v>58</v>
      </c>
      <c r="L614" s="8" t="s">
        <v>26</v>
      </c>
      <c r="M614" s="8" t="s">
        <v>27</v>
      </c>
      <c r="N614" s="42" t="s">
        <v>28</v>
      </c>
      <c r="O614" s="9" t="s">
        <v>59</v>
      </c>
      <c r="P614" s="9" t="s">
        <v>60</v>
      </c>
      <c r="Q614" s="41"/>
      <c r="R614" s="1"/>
      <c r="S614" s="1"/>
      <c r="T614" s="1"/>
      <c r="U614" s="1"/>
      <c r="V614" s="1"/>
      <c r="W614" s="1"/>
      <c r="X614" s="1"/>
      <c r="Y614" s="1"/>
      <c r="Z614" s="13" t="s">
        <v>54</v>
      </c>
      <c r="AA614" s="13" t="s">
        <v>55</v>
      </c>
      <c r="AB614" s="13" t="s">
        <v>56</v>
      </c>
      <c r="AC614" s="13" t="s">
        <v>57</v>
      </c>
      <c r="AD614" s="13" t="s">
        <v>8</v>
      </c>
      <c r="AE614" s="8" t="s">
        <v>58</v>
      </c>
      <c r="AF614" s="8" t="s">
        <v>26</v>
      </c>
      <c r="AG614" s="8" t="s">
        <v>27</v>
      </c>
      <c r="AH614" s="42" t="s">
        <v>28</v>
      </c>
      <c r="AI614" s="9" t="s">
        <v>59</v>
      </c>
      <c r="AJ614" s="9" t="s">
        <v>60</v>
      </c>
      <c r="AK614" s="41"/>
      <c r="AL614" s="1"/>
      <c r="AM614" s="1"/>
      <c r="AN614" s="1"/>
      <c r="AO614" s="1"/>
      <c r="AP614" s="1"/>
      <c r="AQ614" s="1"/>
      <c r="AR614" s="1"/>
      <c r="AS614" s="1"/>
      <c r="AT614" s="13" t="s">
        <v>54</v>
      </c>
      <c r="AU614" s="13" t="s">
        <v>55</v>
      </c>
      <c r="AV614" s="13" t="s">
        <v>56</v>
      </c>
      <c r="AW614" s="13" t="s">
        <v>57</v>
      </c>
      <c r="AX614" s="13" t="s">
        <v>8</v>
      </c>
      <c r="AY614" s="8" t="s">
        <v>58</v>
      </c>
      <c r="AZ614" s="8" t="s">
        <v>26</v>
      </c>
      <c r="BA614" s="8" t="s">
        <v>27</v>
      </c>
      <c r="BB614" s="42" t="s">
        <v>28</v>
      </c>
      <c r="BC614" s="9" t="s">
        <v>59</v>
      </c>
      <c r="BD614" s="9" t="s">
        <v>60</v>
      </c>
      <c r="BE614" s="41"/>
      <c r="BF614" s="1"/>
      <c r="BG614" s="1"/>
      <c r="BH614" s="1"/>
      <c r="BI614" s="1"/>
      <c r="BJ614" s="1"/>
      <c r="BK614" s="1"/>
      <c r="BL614" s="1"/>
      <c r="BM614" s="1"/>
      <c r="BN614" s="13" t="s">
        <v>54</v>
      </c>
      <c r="BO614" s="13" t="s">
        <v>55</v>
      </c>
      <c r="BP614" s="13" t="s">
        <v>56</v>
      </c>
      <c r="BQ614" s="13" t="s">
        <v>57</v>
      </c>
      <c r="BR614" s="13" t="s">
        <v>8</v>
      </c>
      <c r="BS614" s="8" t="s">
        <v>58</v>
      </c>
      <c r="BT614" s="8" t="s">
        <v>26</v>
      </c>
      <c r="BU614" s="8" t="s">
        <v>27</v>
      </c>
      <c r="BV614" s="42" t="s">
        <v>28</v>
      </c>
      <c r="BW614" s="9" t="s">
        <v>59</v>
      </c>
      <c r="BX614" s="9" t="s">
        <v>60</v>
      </c>
      <c r="BY614" s="41"/>
      <c r="BZ614" s="1"/>
      <c r="CA614" s="1"/>
      <c r="CB614" s="1"/>
      <c r="CC614" s="1"/>
      <c r="CD614" s="1"/>
      <c r="CE614" s="1"/>
      <c r="CF614" s="1"/>
      <c r="CG614" s="1"/>
      <c r="CH614" s="13" t="s">
        <v>54</v>
      </c>
      <c r="CI614" s="13" t="s">
        <v>55</v>
      </c>
      <c r="CJ614" s="13" t="s">
        <v>56</v>
      </c>
      <c r="CK614" s="13" t="s">
        <v>57</v>
      </c>
      <c r="CL614" s="13" t="s">
        <v>8</v>
      </c>
      <c r="CM614" s="8" t="s">
        <v>58</v>
      </c>
      <c r="CN614" s="8" t="s">
        <v>26</v>
      </c>
      <c r="CO614" s="8" t="s">
        <v>27</v>
      </c>
      <c r="CP614" s="42" t="s">
        <v>28</v>
      </c>
      <c r="CQ614" s="9" t="s">
        <v>59</v>
      </c>
      <c r="CR614" s="9" t="s">
        <v>60</v>
      </c>
      <c r="CS614" s="41"/>
      <c r="CT614" s="1"/>
      <c r="CU614" s="1"/>
      <c r="CV614" s="1"/>
      <c r="CW614" s="1"/>
      <c r="CX614" s="1"/>
      <c r="CY614" s="1"/>
      <c r="CZ614" s="1"/>
      <c r="DA614" s="1"/>
      <c r="DB614" s="13" t="s">
        <v>54</v>
      </c>
      <c r="DC614" s="13" t="s">
        <v>55</v>
      </c>
      <c r="DD614" s="13" t="s">
        <v>56</v>
      </c>
      <c r="DE614" s="13" t="s">
        <v>57</v>
      </c>
      <c r="DF614" s="13" t="s">
        <v>8</v>
      </c>
      <c r="DG614" s="8" t="s">
        <v>58</v>
      </c>
      <c r="DH614" s="8" t="s">
        <v>26</v>
      </c>
      <c r="DI614" s="8" t="s">
        <v>27</v>
      </c>
      <c r="DJ614" s="42" t="s">
        <v>28</v>
      </c>
      <c r="DK614" s="9" t="s">
        <v>59</v>
      </c>
      <c r="DL614" s="9" t="s">
        <v>60</v>
      </c>
      <c r="DM614" s="41"/>
      <c r="DN614" s="1"/>
      <c r="DO614" s="1"/>
      <c r="DP614" s="1"/>
      <c r="DQ614" s="1"/>
      <c r="DR614" s="1"/>
      <c r="DS614" s="1"/>
      <c r="DT614" s="1"/>
      <c r="DU614" s="1"/>
      <c r="DV614" s="13" t="s">
        <v>54</v>
      </c>
      <c r="DW614" s="13" t="s">
        <v>55</v>
      </c>
      <c r="DX614" s="13" t="s">
        <v>56</v>
      </c>
      <c r="DY614" s="13" t="s">
        <v>57</v>
      </c>
      <c r="DZ614" s="13" t="s">
        <v>8</v>
      </c>
      <c r="EA614" s="8" t="s">
        <v>58</v>
      </c>
      <c r="EB614" s="8" t="s">
        <v>26</v>
      </c>
      <c r="EC614" s="8" t="s">
        <v>27</v>
      </c>
      <c r="ED614" s="42" t="s">
        <v>28</v>
      </c>
      <c r="EE614" s="9" t="s">
        <v>59</v>
      </c>
      <c r="EF614" s="9" t="s">
        <v>60</v>
      </c>
      <c r="EG614" s="41"/>
    </row>
    <row r="615" s="1" customFormat="1" customHeight="1" spans="6:139">
      <c r="F615" s="11">
        <v>2704</v>
      </c>
      <c r="G615" s="12">
        <v>1.05</v>
      </c>
      <c r="H615" s="11">
        <v>1</v>
      </c>
      <c r="I615" s="11">
        <v>0</v>
      </c>
      <c r="J615" s="13">
        <f t="shared" ref="J615:J629" si="1272">F615*G615*H615+I615</f>
        <v>2839.2</v>
      </c>
      <c r="K615" s="11">
        <v>1</v>
      </c>
      <c r="L615" s="11">
        <v>1</v>
      </c>
      <c r="M615" s="11">
        <v>2.38</v>
      </c>
      <c r="N615" s="42">
        <f t="shared" ref="N615:N629" si="1273">L615*M615+1</f>
        <v>3.38</v>
      </c>
      <c r="O615" s="11">
        <v>1.275</v>
      </c>
      <c r="P615" s="9">
        <v>0.5</v>
      </c>
      <c r="Q615" s="43">
        <f t="shared" ref="Q615:Q629" si="1274">J615*K615*N615*O615*P615</f>
        <v>6117.7662</v>
      </c>
      <c r="Z615" s="11">
        <v>2704</v>
      </c>
      <c r="AA615" s="12">
        <v>1.05</v>
      </c>
      <c r="AB615" s="11">
        <v>1</v>
      </c>
      <c r="AC615" s="11">
        <v>0</v>
      </c>
      <c r="AD615" s="13">
        <f t="shared" ref="AD615:AD629" si="1275">Z615*AA615*AB615+AC615</f>
        <v>2839.2</v>
      </c>
      <c r="AE615" s="11">
        <v>1</v>
      </c>
      <c r="AF615" s="11">
        <v>1</v>
      </c>
      <c r="AG615" s="11">
        <v>2.38</v>
      </c>
      <c r="AH615" s="42">
        <f t="shared" ref="AH615:AH629" si="1276">AF615*AG615+1</f>
        <v>3.38</v>
      </c>
      <c r="AI615" s="11">
        <v>1.275</v>
      </c>
      <c r="AJ615" s="9">
        <v>0.5</v>
      </c>
      <c r="AK615" s="43">
        <f t="shared" ref="AK615:AK629" si="1277">AD615*AE615*AH615*AI615*AJ615</f>
        <v>6117.7662</v>
      </c>
      <c r="AT615" s="11">
        <v>2704</v>
      </c>
      <c r="AU615" s="12">
        <v>1.05</v>
      </c>
      <c r="AV615" s="11">
        <v>1</v>
      </c>
      <c r="AW615" s="11">
        <v>0</v>
      </c>
      <c r="AX615" s="13">
        <f t="shared" ref="AX615:AX629" si="1278">AT615*AU615*AV615+AW615</f>
        <v>2839.2</v>
      </c>
      <c r="AY615" s="11">
        <v>1</v>
      </c>
      <c r="AZ615" s="11">
        <v>1</v>
      </c>
      <c r="BA615" s="11">
        <v>2.38</v>
      </c>
      <c r="BB615" s="42">
        <f t="shared" ref="BB615:BB629" si="1279">AZ615*BA615+1</f>
        <v>3.38</v>
      </c>
      <c r="BC615" s="11">
        <v>1.275</v>
      </c>
      <c r="BD615" s="9">
        <v>0.5</v>
      </c>
      <c r="BE615" s="43">
        <f t="shared" ref="BE615:BE629" si="1280">AX615*AY615*BB615*BC615*BD615</f>
        <v>6117.7662</v>
      </c>
      <c r="BN615" s="11">
        <v>2704</v>
      </c>
      <c r="BO615" s="12">
        <v>1.05</v>
      </c>
      <c r="BP615" s="11">
        <v>1</v>
      </c>
      <c r="BQ615" s="11">
        <v>0</v>
      </c>
      <c r="BR615" s="13">
        <f t="shared" ref="BR615:BR629" si="1281">BN615*BO615*BP615+BQ615</f>
        <v>2839.2</v>
      </c>
      <c r="BS615" s="11">
        <v>1</v>
      </c>
      <c r="BT615" s="11">
        <v>1</v>
      </c>
      <c r="BU615" s="11">
        <v>2.38</v>
      </c>
      <c r="BV615" s="42">
        <f t="shared" ref="BV615:BV629" si="1282">BT615*BU615+1</f>
        <v>3.38</v>
      </c>
      <c r="BW615" s="11">
        <v>1.275</v>
      </c>
      <c r="BX615" s="9">
        <v>0.5</v>
      </c>
      <c r="BY615" s="43">
        <f t="shared" ref="BY615:BY629" si="1283">BR615*BS615*BV615*BW615*BX615</f>
        <v>6117.7662</v>
      </c>
      <c r="CH615" s="11">
        <f t="shared" ref="CH615:CH629" si="1284">2704+428</f>
        <v>3132</v>
      </c>
      <c r="CI615" s="12">
        <v>1.05</v>
      </c>
      <c r="CJ615" s="11">
        <v>1</v>
      </c>
      <c r="CK615" s="11">
        <v>0</v>
      </c>
      <c r="CL615" s="13">
        <f t="shared" ref="CL615:CL629" si="1285">CH615*CI615*CJ615+CK615</f>
        <v>3288.6</v>
      </c>
      <c r="CM615" s="11">
        <v>1</v>
      </c>
      <c r="CN615" s="11">
        <v>1</v>
      </c>
      <c r="CO615" s="11">
        <v>2.38</v>
      </c>
      <c r="CP615" s="42">
        <f t="shared" ref="CP615:CP629" si="1286">CN615*CO615+1</f>
        <v>3.38</v>
      </c>
      <c r="CQ615" s="11">
        <v>1.275</v>
      </c>
      <c r="CR615" s="9">
        <v>0.5</v>
      </c>
      <c r="CS615" s="43">
        <f t="shared" ref="CS615:CS629" si="1287">CL615*CM615*CP615*CQ615*CR615</f>
        <v>7086.11085</v>
      </c>
      <c r="DB615" s="11">
        <f t="shared" ref="DB615:DB629" si="1288">2704+440</f>
        <v>3144</v>
      </c>
      <c r="DC615" s="12">
        <v>1.05</v>
      </c>
      <c r="DD615" s="11">
        <v>1</v>
      </c>
      <c r="DE615" s="11">
        <v>0</v>
      </c>
      <c r="DF615" s="13">
        <f t="shared" ref="DF615:DF629" si="1289">DB615*DC615*DD615+DE615</f>
        <v>3301.2</v>
      </c>
      <c r="DG615" s="11">
        <v>1</v>
      </c>
      <c r="DH615" s="11">
        <v>1</v>
      </c>
      <c r="DI615" s="11">
        <v>2.38</v>
      </c>
      <c r="DJ615" s="42">
        <f t="shared" ref="DJ615:DJ629" si="1290">DH615*DI615+1</f>
        <v>3.38</v>
      </c>
      <c r="DK615" s="11">
        <v>1.275</v>
      </c>
      <c r="DL615" s="9">
        <v>0.5</v>
      </c>
      <c r="DM615" s="43">
        <f t="shared" ref="DM615:DM629" si="1291">DF615*DG615*DJ615*DK615*DL615</f>
        <v>7113.2607</v>
      </c>
      <c r="DV615" s="11">
        <f t="shared" ref="DV615:DV629" si="1292">2704+499</f>
        <v>3203</v>
      </c>
      <c r="DW615" s="12">
        <v>1.05</v>
      </c>
      <c r="DX615" s="11">
        <v>1</v>
      </c>
      <c r="DY615" s="11">
        <v>0</v>
      </c>
      <c r="DZ615" s="13">
        <f t="shared" ref="DZ615:DZ629" si="1293">DV615*DW615*DX615+DY615</f>
        <v>3363.15</v>
      </c>
      <c r="EA615" s="11">
        <v>1</v>
      </c>
      <c r="EB615" s="11">
        <v>1</v>
      </c>
      <c r="EC615" s="11">
        <v>3.18</v>
      </c>
      <c r="ED615" s="42">
        <f t="shared" ref="ED615:ED629" si="1294">EB615*EC615+1</f>
        <v>4.18</v>
      </c>
      <c r="EE615" s="11">
        <v>1.275</v>
      </c>
      <c r="EF615" s="9">
        <v>0.5</v>
      </c>
      <c r="EG615" s="43">
        <f t="shared" ref="EG615:EG629" si="1295">DZ615*EA615*ED615*EE615*EF615</f>
        <v>8961.9539625</v>
      </c>
    </row>
    <row r="616" s="1" customFormat="1" customHeight="1" spans="6:139">
      <c r="F616" s="11">
        <v>2704</v>
      </c>
      <c r="G616" s="12">
        <v>1.06</v>
      </c>
      <c r="H616" s="11">
        <v>1</v>
      </c>
      <c r="I616" s="11">
        <v>0</v>
      </c>
      <c r="J616" s="13">
        <f t="shared" si="1272"/>
        <v>2866.24</v>
      </c>
      <c r="K616" s="11">
        <v>1</v>
      </c>
      <c r="L616" s="11">
        <v>1</v>
      </c>
      <c r="M616" s="11">
        <v>2.38</v>
      </c>
      <c r="N616" s="42">
        <f t="shared" si="1273"/>
        <v>3.38</v>
      </c>
      <c r="O616" s="11">
        <v>1.275</v>
      </c>
      <c r="P616" s="9">
        <v>0.5</v>
      </c>
      <c r="Q616" s="43">
        <f t="shared" si="1274"/>
        <v>6176.03064</v>
      </c>
      <c r="Z616" s="11">
        <v>2704</v>
      </c>
      <c r="AA616" s="12">
        <v>1.06</v>
      </c>
      <c r="AB616" s="11">
        <v>1</v>
      </c>
      <c r="AC616" s="11">
        <v>0</v>
      </c>
      <c r="AD616" s="13">
        <f t="shared" si="1275"/>
        <v>2866.24</v>
      </c>
      <c r="AE616" s="11">
        <v>1</v>
      </c>
      <c r="AF616" s="11">
        <v>1</v>
      </c>
      <c r="AG616" s="11">
        <v>2.38</v>
      </c>
      <c r="AH616" s="42">
        <f t="shared" si="1276"/>
        <v>3.38</v>
      </c>
      <c r="AI616" s="11">
        <v>1.275</v>
      </c>
      <c r="AJ616" s="9">
        <v>0.5</v>
      </c>
      <c r="AK616" s="43">
        <f t="shared" si="1277"/>
        <v>6176.03064</v>
      </c>
      <c r="AT616" s="11">
        <v>2704</v>
      </c>
      <c r="AU616" s="12">
        <v>1.06</v>
      </c>
      <c r="AV616" s="11">
        <v>1</v>
      </c>
      <c r="AW616" s="11">
        <v>0</v>
      </c>
      <c r="AX616" s="13">
        <f t="shared" si="1278"/>
        <v>2866.24</v>
      </c>
      <c r="AY616" s="11">
        <v>1</v>
      </c>
      <c r="AZ616" s="11">
        <v>1</v>
      </c>
      <c r="BA616" s="11">
        <v>2.38</v>
      </c>
      <c r="BB616" s="42">
        <f t="shared" si="1279"/>
        <v>3.38</v>
      </c>
      <c r="BC616" s="11">
        <v>1.275</v>
      </c>
      <c r="BD616" s="9">
        <v>0.5</v>
      </c>
      <c r="BE616" s="43">
        <f t="shared" si="1280"/>
        <v>6176.03064</v>
      </c>
      <c r="BN616" s="11">
        <v>2704</v>
      </c>
      <c r="BO616" s="12">
        <v>1.06</v>
      </c>
      <c r="BP616" s="11">
        <v>1</v>
      </c>
      <c r="BQ616" s="11">
        <v>0</v>
      </c>
      <c r="BR616" s="13">
        <f t="shared" si="1281"/>
        <v>2866.24</v>
      </c>
      <c r="BS616" s="11">
        <v>1</v>
      </c>
      <c r="BT616" s="11">
        <v>1</v>
      </c>
      <c r="BU616" s="11">
        <v>2.38</v>
      </c>
      <c r="BV616" s="42">
        <f t="shared" si="1282"/>
        <v>3.38</v>
      </c>
      <c r="BW616" s="11">
        <v>1.275</v>
      </c>
      <c r="BX616" s="9">
        <v>0.5</v>
      </c>
      <c r="BY616" s="43">
        <f t="shared" si="1283"/>
        <v>6176.03064</v>
      </c>
      <c r="CH616" s="11">
        <f t="shared" si="1284"/>
        <v>3132</v>
      </c>
      <c r="CI616" s="12">
        <v>1.06</v>
      </c>
      <c r="CJ616" s="11">
        <v>1</v>
      </c>
      <c r="CK616" s="11">
        <v>0</v>
      </c>
      <c r="CL616" s="13">
        <f t="shared" si="1285"/>
        <v>3319.92</v>
      </c>
      <c r="CM616" s="11">
        <v>1</v>
      </c>
      <c r="CN616" s="11">
        <v>1</v>
      </c>
      <c r="CO616" s="11">
        <v>2.38</v>
      </c>
      <c r="CP616" s="42">
        <f t="shared" si="1286"/>
        <v>3.38</v>
      </c>
      <c r="CQ616" s="11">
        <v>1.275</v>
      </c>
      <c r="CR616" s="9">
        <v>0.5</v>
      </c>
      <c r="CS616" s="43">
        <f t="shared" si="1287"/>
        <v>7153.59762</v>
      </c>
      <c r="DB616" s="11">
        <f t="shared" si="1288"/>
        <v>3144</v>
      </c>
      <c r="DC616" s="12">
        <v>1.06</v>
      </c>
      <c r="DD616" s="11">
        <v>1</v>
      </c>
      <c r="DE616" s="11">
        <v>0</v>
      </c>
      <c r="DF616" s="13">
        <f t="shared" si="1289"/>
        <v>3332.64</v>
      </c>
      <c r="DG616" s="11">
        <v>1</v>
      </c>
      <c r="DH616" s="11">
        <v>1</v>
      </c>
      <c r="DI616" s="11">
        <v>2.38</v>
      </c>
      <c r="DJ616" s="42">
        <f t="shared" si="1290"/>
        <v>3.38</v>
      </c>
      <c r="DK616" s="11">
        <v>1.275</v>
      </c>
      <c r="DL616" s="9">
        <v>0.5</v>
      </c>
      <c r="DM616" s="43">
        <f t="shared" si="1291"/>
        <v>7181.00604</v>
      </c>
      <c r="DV616" s="11">
        <f t="shared" si="1292"/>
        <v>3203</v>
      </c>
      <c r="DW616" s="12">
        <v>1.06</v>
      </c>
      <c r="DX616" s="11">
        <v>1</v>
      </c>
      <c r="DY616" s="11">
        <v>0</v>
      </c>
      <c r="DZ616" s="13">
        <f t="shared" si="1293"/>
        <v>3395.18</v>
      </c>
      <c r="EA616" s="11">
        <v>1</v>
      </c>
      <c r="EB616" s="11">
        <v>1</v>
      </c>
      <c r="EC616" s="11">
        <v>3.18</v>
      </c>
      <c r="ED616" s="42">
        <f t="shared" si="1294"/>
        <v>4.18</v>
      </c>
      <c r="EE616" s="11">
        <v>1.275</v>
      </c>
      <c r="EF616" s="9">
        <v>0.5</v>
      </c>
      <c r="EG616" s="43">
        <f t="shared" si="1295"/>
        <v>9047.305905</v>
      </c>
    </row>
    <row r="617" s="1" customFormat="1" customHeight="1" spans="6:139">
      <c r="F617" s="11">
        <v>2704</v>
      </c>
      <c r="G617" s="12">
        <v>1.31</v>
      </c>
      <c r="H617" s="11">
        <v>1</v>
      </c>
      <c r="I617" s="11">
        <v>0</v>
      </c>
      <c r="J617" s="13">
        <f t="shared" si="1272"/>
        <v>3542.24</v>
      </c>
      <c r="K617" s="11">
        <v>1</v>
      </c>
      <c r="L617" s="11">
        <v>1</v>
      </c>
      <c r="M617" s="11">
        <v>2.38</v>
      </c>
      <c r="N617" s="42">
        <f t="shared" si="1273"/>
        <v>3.38</v>
      </c>
      <c r="O617" s="11">
        <v>1.275</v>
      </c>
      <c r="P617" s="9">
        <v>0.5</v>
      </c>
      <c r="Q617" s="43">
        <f t="shared" si="1274"/>
        <v>7632.64164</v>
      </c>
      <c r="Z617" s="11">
        <v>2704</v>
      </c>
      <c r="AA617" s="12">
        <v>1.31</v>
      </c>
      <c r="AB617" s="11">
        <v>1</v>
      </c>
      <c r="AC617" s="11">
        <v>0</v>
      </c>
      <c r="AD617" s="13">
        <f t="shared" si="1275"/>
        <v>3542.24</v>
      </c>
      <c r="AE617" s="11">
        <v>1</v>
      </c>
      <c r="AF617" s="11">
        <v>1</v>
      </c>
      <c r="AG617" s="11">
        <v>2.38</v>
      </c>
      <c r="AH617" s="42">
        <f t="shared" si="1276"/>
        <v>3.38</v>
      </c>
      <c r="AI617" s="11">
        <v>1.275</v>
      </c>
      <c r="AJ617" s="9">
        <v>0.5</v>
      </c>
      <c r="AK617" s="43">
        <f t="shared" si="1277"/>
        <v>7632.64164</v>
      </c>
      <c r="AT617" s="11">
        <v>2704</v>
      </c>
      <c r="AU617" s="12">
        <v>1.31</v>
      </c>
      <c r="AV617" s="11">
        <v>1</v>
      </c>
      <c r="AW617" s="11">
        <v>0</v>
      </c>
      <c r="AX617" s="13">
        <f t="shared" si="1278"/>
        <v>3542.24</v>
      </c>
      <c r="AY617" s="11">
        <v>1</v>
      </c>
      <c r="AZ617" s="11">
        <v>1</v>
      </c>
      <c r="BA617" s="11">
        <v>2.38</v>
      </c>
      <c r="BB617" s="42">
        <f t="shared" si="1279"/>
        <v>3.38</v>
      </c>
      <c r="BC617" s="11">
        <v>1.275</v>
      </c>
      <c r="BD617" s="9">
        <v>0.5</v>
      </c>
      <c r="BE617" s="43">
        <f t="shared" si="1280"/>
        <v>7632.64164</v>
      </c>
      <c r="BN617" s="11">
        <v>2704</v>
      </c>
      <c r="BO617" s="12">
        <v>1.31</v>
      </c>
      <c r="BP617" s="11">
        <v>1</v>
      </c>
      <c r="BQ617" s="11">
        <v>0</v>
      </c>
      <c r="BR617" s="13">
        <f t="shared" si="1281"/>
        <v>3542.24</v>
      </c>
      <c r="BS617" s="11">
        <v>1</v>
      </c>
      <c r="BT617" s="11">
        <v>1</v>
      </c>
      <c r="BU617" s="11">
        <v>2.38</v>
      </c>
      <c r="BV617" s="42">
        <f t="shared" si="1282"/>
        <v>3.38</v>
      </c>
      <c r="BW617" s="11">
        <v>1.275</v>
      </c>
      <c r="BX617" s="9">
        <v>0.5</v>
      </c>
      <c r="BY617" s="43">
        <f t="shared" si="1283"/>
        <v>7632.64164</v>
      </c>
      <c r="CH617" s="11">
        <f t="shared" si="1284"/>
        <v>3132</v>
      </c>
      <c r="CI617" s="12">
        <v>1.31</v>
      </c>
      <c r="CJ617" s="11">
        <v>1</v>
      </c>
      <c r="CK617" s="11">
        <v>0</v>
      </c>
      <c r="CL617" s="13">
        <f t="shared" si="1285"/>
        <v>4102.92</v>
      </c>
      <c r="CM617" s="11">
        <v>1</v>
      </c>
      <c r="CN617" s="11">
        <v>1</v>
      </c>
      <c r="CO617" s="11">
        <v>2.38</v>
      </c>
      <c r="CP617" s="42">
        <f t="shared" si="1286"/>
        <v>3.38</v>
      </c>
      <c r="CQ617" s="11">
        <v>1.275</v>
      </c>
      <c r="CR617" s="9">
        <v>0.5</v>
      </c>
      <c r="CS617" s="43">
        <f t="shared" si="1287"/>
        <v>8840.76687</v>
      </c>
      <c r="DB617" s="11">
        <f t="shared" si="1288"/>
        <v>3144</v>
      </c>
      <c r="DC617" s="12">
        <v>1.31</v>
      </c>
      <c r="DD617" s="11">
        <v>1</v>
      </c>
      <c r="DE617" s="11">
        <v>0</v>
      </c>
      <c r="DF617" s="13">
        <f t="shared" si="1289"/>
        <v>4118.64</v>
      </c>
      <c r="DG617" s="11">
        <v>1</v>
      </c>
      <c r="DH617" s="11">
        <v>1</v>
      </c>
      <c r="DI617" s="11">
        <v>2.38</v>
      </c>
      <c r="DJ617" s="42">
        <f t="shared" si="1290"/>
        <v>3.38</v>
      </c>
      <c r="DK617" s="11">
        <v>1.275</v>
      </c>
      <c r="DL617" s="9">
        <v>0.5</v>
      </c>
      <c r="DM617" s="43">
        <f t="shared" si="1291"/>
        <v>8874.63954</v>
      </c>
      <c r="DV617" s="11">
        <f t="shared" si="1292"/>
        <v>3203</v>
      </c>
      <c r="DW617" s="12">
        <v>1.31</v>
      </c>
      <c r="DX617" s="11">
        <v>1</v>
      </c>
      <c r="DY617" s="11">
        <v>0</v>
      </c>
      <c r="DZ617" s="13">
        <f t="shared" si="1293"/>
        <v>4195.93</v>
      </c>
      <c r="EA617" s="11">
        <v>1</v>
      </c>
      <c r="EB617" s="11">
        <v>1</v>
      </c>
      <c r="EC617" s="11">
        <v>3.18</v>
      </c>
      <c r="ED617" s="42">
        <f t="shared" si="1294"/>
        <v>4.18</v>
      </c>
      <c r="EE617" s="11">
        <v>1.275</v>
      </c>
      <c r="EF617" s="9">
        <v>0.5</v>
      </c>
      <c r="EG617" s="43">
        <f t="shared" si="1295"/>
        <v>11181.1044675</v>
      </c>
    </row>
    <row r="618" s="1" customFormat="1" customHeight="1" spans="6:139">
      <c r="F618" s="11">
        <v>2704</v>
      </c>
      <c r="G618" s="12">
        <v>0.75</v>
      </c>
      <c r="H618" s="11">
        <v>1</v>
      </c>
      <c r="I618" s="11">
        <v>0</v>
      </c>
      <c r="J618" s="13">
        <f t="shared" si="1272"/>
        <v>2028</v>
      </c>
      <c r="K618" s="11">
        <v>1</v>
      </c>
      <c r="L618" s="11">
        <v>1</v>
      </c>
      <c r="M618" s="11">
        <v>2.38</v>
      </c>
      <c r="N618" s="42">
        <f t="shared" si="1273"/>
        <v>3.38</v>
      </c>
      <c r="O618" s="11">
        <v>1.275</v>
      </c>
      <c r="P618" s="9">
        <v>0.5</v>
      </c>
      <c r="Q618" s="43">
        <f t="shared" si="1274"/>
        <v>4369.833</v>
      </c>
      <c r="Z618" s="11">
        <v>2704</v>
      </c>
      <c r="AA618" s="12">
        <v>0.75</v>
      </c>
      <c r="AB618" s="11">
        <v>1</v>
      </c>
      <c r="AC618" s="11">
        <v>0</v>
      </c>
      <c r="AD618" s="13">
        <f t="shared" si="1275"/>
        <v>2028</v>
      </c>
      <c r="AE618" s="11">
        <v>1</v>
      </c>
      <c r="AF618" s="11">
        <v>1</v>
      </c>
      <c r="AG618" s="11">
        <v>2.38</v>
      </c>
      <c r="AH618" s="42">
        <f t="shared" si="1276"/>
        <v>3.38</v>
      </c>
      <c r="AI618" s="11">
        <v>1.275</v>
      </c>
      <c r="AJ618" s="9">
        <v>0.5</v>
      </c>
      <c r="AK618" s="43">
        <f t="shared" si="1277"/>
        <v>4369.833</v>
      </c>
      <c r="AT618" s="11">
        <v>2704</v>
      </c>
      <c r="AU618" s="12">
        <v>0.75</v>
      </c>
      <c r="AV618" s="11">
        <v>1</v>
      </c>
      <c r="AW618" s="11">
        <v>0</v>
      </c>
      <c r="AX618" s="13">
        <f t="shared" si="1278"/>
        <v>2028</v>
      </c>
      <c r="AY618" s="11">
        <v>1</v>
      </c>
      <c r="AZ618" s="11">
        <v>1</v>
      </c>
      <c r="BA618" s="11">
        <v>2.38</v>
      </c>
      <c r="BB618" s="42">
        <f t="shared" si="1279"/>
        <v>3.38</v>
      </c>
      <c r="BC618" s="11">
        <v>1.275</v>
      </c>
      <c r="BD618" s="9">
        <v>0.5</v>
      </c>
      <c r="BE618" s="43">
        <f t="shared" si="1280"/>
        <v>4369.833</v>
      </c>
      <c r="BN618" s="11">
        <v>2704</v>
      </c>
      <c r="BO618" s="12">
        <v>0.75</v>
      </c>
      <c r="BP618" s="11">
        <v>1</v>
      </c>
      <c r="BQ618" s="11">
        <v>0</v>
      </c>
      <c r="BR618" s="13">
        <f t="shared" si="1281"/>
        <v>2028</v>
      </c>
      <c r="BS618" s="11">
        <v>1</v>
      </c>
      <c r="BT618" s="11">
        <v>1</v>
      </c>
      <c r="BU618" s="11">
        <v>2.38</v>
      </c>
      <c r="BV618" s="42">
        <f t="shared" si="1282"/>
        <v>3.38</v>
      </c>
      <c r="BW618" s="11">
        <v>1.275</v>
      </c>
      <c r="BX618" s="9">
        <v>0.5</v>
      </c>
      <c r="BY618" s="43">
        <f t="shared" si="1283"/>
        <v>4369.833</v>
      </c>
      <c r="CH618" s="11">
        <f t="shared" si="1284"/>
        <v>3132</v>
      </c>
      <c r="CI618" s="12">
        <v>0.75</v>
      </c>
      <c r="CJ618" s="11">
        <v>1</v>
      </c>
      <c r="CK618" s="11">
        <v>0</v>
      </c>
      <c r="CL618" s="13">
        <f t="shared" si="1285"/>
        <v>2349</v>
      </c>
      <c r="CM618" s="11">
        <v>1</v>
      </c>
      <c r="CN618" s="11">
        <v>1</v>
      </c>
      <c r="CO618" s="11">
        <v>2.38</v>
      </c>
      <c r="CP618" s="42">
        <f t="shared" si="1286"/>
        <v>3.38</v>
      </c>
      <c r="CQ618" s="11">
        <v>1.275</v>
      </c>
      <c r="CR618" s="9">
        <v>0.5</v>
      </c>
      <c r="CS618" s="43">
        <f t="shared" si="1287"/>
        <v>5061.50775</v>
      </c>
      <c r="DB618" s="11">
        <f t="shared" si="1288"/>
        <v>3144</v>
      </c>
      <c r="DC618" s="12">
        <v>0.75</v>
      </c>
      <c r="DD618" s="11">
        <v>1</v>
      </c>
      <c r="DE618" s="11">
        <v>0</v>
      </c>
      <c r="DF618" s="13">
        <f t="shared" si="1289"/>
        <v>2358</v>
      </c>
      <c r="DG618" s="11">
        <v>1</v>
      </c>
      <c r="DH618" s="11">
        <v>1</v>
      </c>
      <c r="DI618" s="11">
        <v>2.38</v>
      </c>
      <c r="DJ618" s="42">
        <f t="shared" si="1290"/>
        <v>3.38</v>
      </c>
      <c r="DK618" s="11">
        <v>1.275</v>
      </c>
      <c r="DL618" s="9">
        <v>0.5</v>
      </c>
      <c r="DM618" s="43">
        <f t="shared" si="1291"/>
        <v>5080.9005</v>
      </c>
      <c r="DV618" s="11">
        <f t="shared" si="1292"/>
        <v>3203</v>
      </c>
      <c r="DW618" s="12">
        <v>0.75</v>
      </c>
      <c r="DX618" s="11">
        <v>1</v>
      </c>
      <c r="DY618" s="11">
        <v>0</v>
      </c>
      <c r="DZ618" s="13">
        <f t="shared" si="1293"/>
        <v>2402.25</v>
      </c>
      <c r="EA618" s="11">
        <v>1</v>
      </c>
      <c r="EB618" s="11">
        <v>1</v>
      </c>
      <c r="EC618" s="11">
        <v>3.18</v>
      </c>
      <c r="ED618" s="42">
        <f t="shared" si="1294"/>
        <v>4.18</v>
      </c>
      <c r="EE618" s="11">
        <v>1.275</v>
      </c>
      <c r="EF618" s="9">
        <v>0.5</v>
      </c>
      <c r="EG618" s="43">
        <f t="shared" si="1295"/>
        <v>6401.3956875</v>
      </c>
    </row>
    <row r="619" s="1" customFormat="1" customHeight="1" spans="6:139">
      <c r="F619" s="11">
        <v>2704</v>
      </c>
      <c r="G619" s="12">
        <v>0.75</v>
      </c>
      <c r="H619" s="11">
        <v>1</v>
      </c>
      <c r="I619" s="11">
        <v>0</v>
      </c>
      <c r="J619" s="13">
        <f t="shared" si="1272"/>
        <v>2028</v>
      </c>
      <c r="K619" s="11">
        <v>1</v>
      </c>
      <c r="L619" s="11">
        <v>1</v>
      </c>
      <c r="M619" s="11">
        <v>2.38</v>
      </c>
      <c r="N619" s="42">
        <f t="shared" si="1273"/>
        <v>3.38</v>
      </c>
      <c r="O619" s="11">
        <v>1.275</v>
      </c>
      <c r="P619" s="9">
        <v>0.5</v>
      </c>
      <c r="Q619" s="43">
        <f t="shared" si="1274"/>
        <v>4369.833</v>
      </c>
      <c r="Z619" s="11">
        <v>2704</v>
      </c>
      <c r="AA619" s="12">
        <v>0.75</v>
      </c>
      <c r="AB619" s="11">
        <v>1</v>
      </c>
      <c r="AC619" s="11">
        <v>0</v>
      </c>
      <c r="AD619" s="13">
        <f t="shared" si="1275"/>
        <v>2028</v>
      </c>
      <c r="AE619" s="11">
        <v>1</v>
      </c>
      <c r="AF619" s="11">
        <v>1</v>
      </c>
      <c r="AG619" s="11">
        <v>2.38</v>
      </c>
      <c r="AH619" s="42">
        <f t="shared" si="1276"/>
        <v>3.38</v>
      </c>
      <c r="AI619" s="11">
        <v>1.275</v>
      </c>
      <c r="AJ619" s="9">
        <v>0.5</v>
      </c>
      <c r="AK619" s="43">
        <f t="shared" si="1277"/>
        <v>4369.833</v>
      </c>
      <c r="AT619" s="11">
        <v>2704</v>
      </c>
      <c r="AU619" s="12">
        <v>0.75</v>
      </c>
      <c r="AV619" s="11">
        <v>1</v>
      </c>
      <c r="AW619" s="11">
        <v>0</v>
      </c>
      <c r="AX619" s="13">
        <f t="shared" si="1278"/>
        <v>2028</v>
      </c>
      <c r="AY619" s="11">
        <v>1</v>
      </c>
      <c r="AZ619" s="11">
        <v>1</v>
      </c>
      <c r="BA619" s="11">
        <v>2.38</v>
      </c>
      <c r="BB619" s="42">
        <f t="shared" si="1279"/>
        <v>3.38</v>
      </c>
      <c r="BC619" s="11">
        <v>1.275</v>
      </c>
      <c r="BD619" s="9">
        <v>0.5</v>
      </c>
      <c r="BE619" s="43">
        <f t="shared" si="1280"/>
        <v>4369.833</v>
      </c>
      <c r="BN619" s="11">
        <v>2704</v>
      </c>
      <c r="BO619" s="12">
        <v>0.75</v>
      </c>
      <c r="BP619" s="11">
        <v>1</v>
      </c>
      <c r="BQ619" s="11">
        <v>0</v>
      </c>
      <c r="BR619" s="13">
        <f t="shared" si="1281"/>
        <v>2028</v>
      </c>
      <c r="BS619" s="11">
        <v>1</v>
      </c>
      <c r="BT619" s="11">
        <v>1</v>
      </c>
      <c r="BU619" s="11">
        <v>2.38</v>
      </c>
      <c r="BV619" s="42">
        <f t="shared" si="1282"/>
        <v>3.38</v>
      </c>
      <c r="BW619" s="11">
        <v>1.275</v>
      </c>
      <c r="BX619" s="9">
        <v>0.5</v>
      </c>
      <c r="BY619" s="43">
        <f t="shared" si="1283"/>
        <v>4369.833</v>
      </c>
      <c r="CH619" s="11">
        <f t="shared" si="1284"/>
        <v>3132</v>
      </c>
      <c r="CI619" s="12">
        <v>0.75</v>
      </c>
      <c r="CJ619" s="11">
        <v>1</v>
      </c>
      <c r="CK619" s="11">
        <v>0</v>
      </c>
      <c r="CL619" s="13">
        <f t="shared" si="1285"/>
        <v>2349</v>
      </c>
      <c r="CM619" s="11">
        <v>1</v>
      </c>
      <c r="CN619" s="11">
        <v>1</v>
      </c>
      <c r="CO619" s="11">
        <v>2.38</v>
      </c>
      <c r="CP619" s="42">
        <f t="shared" si="1286"/>
        <v>3.38</v>
      </c>
      <c r="CQ619" s="11">
        <v>1.275</v>
      </c>
      <c r="CR619" s="9">
        <v>0.5</v>
      </c>
      <c r="CS619" s="43">
        <f t="shared" si="1287"/>
        <v>5061.50775</v>
      </c>
      <c r="DB619" s="11">
        <f t="shared" si="1288"/>
        <v>3144</v>
      </c>
      <c r="DC619" s="12">
        <v>0.75</v>
      </c>
      <c r="DD619" s="11">
        <v>1</v>
      </c>
      <c r="DE619" s="11">
        <v>0</v>
      </c>
      <c r="DF619" s="13">
        <f t="shared" si="1289"/>
        <v>2358</v>
      </c>
      <c r="DG619" s="11">
        <v>1</v>
      </c>
      <c r="DH619" s="11">
        <v>1</v>
      </c>
      <c r="DI619" s="11">
        <v>2.38</v>
      </c>
      <c r="DJ619" s="42">
        <f t="shared" si="1290"/>
        <v>3.38</v>
      </c>
      <c r="DK619" s="11">
        <v>1.275</v>
      </c>
      <c r="DL619" s="9">
        <v>0.5</v>
      </c>
      <c r="DM619" s="43">
        <f t="shared" si="1291"/>
        <v>5080.9005</v>
      </c>
      <c r="DV619" s="11">
        <f t="shared" si="1292"/>
        <v>3203</v>
      </c>
      <c r="DW619" s="12">
        <v>0.75</v>
      </c>
      <c r="DX619" s="11">
        <v>1</v>
      </c>
      <c r="DY619" s="11">
        <v>0</v>
      </c>
      <c r="DZ619" s="13">
        <f t="shared" si="1293"/>
        <v>2402.25</v>
      </c>
      <c r="EA619" s="11">
        <v>1</v>
      </c>
      <c r="EB619" s="11">
        <v>1</v>
      </c>
      <c r="EC619" s="11">
        <v>3.18</v>
      </c>
      <c r="ED619" s="42">
        <f t="shared" si="1294"/>
        <v>4.18</v>
      </c>
      <c r="EE619" s="11">
        <v>1.275</v>
      </c>
      <c r="EF619" s="9">
        <v>0.5</v>
      </c>
      <c r="EG619" s="43">
        <f t="shared" si="1295"/>
        <v>6401.3956875</v>
      </c>
    </row>
    <row r="620" s="1" customFormat="1" customHeight="1" spans="6:139">
      <c r="F620" s="11">
        <v>2704</v>
      </c>
      <c r="G620" s="12">
        <v>1.8</v>
      </c>
      <c r="H620" s="11">
        <v>1</v>
      </c>
      <c r="I620" s="11">
        <v>0</v>
      </c>
      <c r="J620" s="13">
        <f t="shared" si="1272"/>
        <v>4867.2</v>
      </c>
      <c r="K620" s="11">
        <v>1</v>
      </c>
      <c r="L620" s="11">
        <v>1</v>
      </c>
      <c r="M620" s="11">
        <v>2.38</v>
      </c>
      <c r="N620" s="42">
        <f t="shared" si="1273"/>
        <v>3.38</v>
      </c>
      <c r="O620" s="11">
        <v>1.275</v>
      </c>
      <c r="P620" s="9">
        <v>0.5</v>
      </c>
      <c r="Q620" s="43">
        <f t="shared" si="1274"/>
        <v>10487.5992</v>
      </c>
      <c r="Z620" s="11">
        <v>2704</v>
      </c>
      <c r="AA620" s="12">
        <v>1.8</v>
      </c>
      <c r="AB620" s="11">
        <v>1</v>
      </c>
      <c r="AC620" s="11">
        <v>0</v>
      </c>
      <c r="AD620" s="13">
        <f t="shared" si="1275"/>
        <v>4867.2</v>
      </c>
      <c r="AE620" s="11">
        <v>1</v>
      </c>
      <c r="AF620" s="11">
        <v>1</v>
      </c>
      <c r="AG620" s="11">
        <v>2.38</v>
      </c>
      <c r="AH620" s="42">
        <f t="shared" si="1276"/>
        <v>3.38</v>
      </c>
      <c r="AI620" s="11">
        <v>1.275</v>
      </c>
      <c r="AJ620" s="9">
        <v>0.5</v>
      </c>
      <c r="AK620" s="43">
        <f t="shared" si="1277"/>
        <v>10487.5992</v>
      </c>
      <c r="AT620" s="11">
        <v>2704</v>
      </c>
      <c r="AU620" s="12">
        <v>1.8</v>
      </c>
      <c r="AV620" s="11">
        <v>1</v>
      </c>
      <c r="AW620" s="11">
        <v>0</v>
      </c>
      <c r="AX620" s="13">
        <f t="shared" si="1278"/>
        <v>4867.2</v>
      </c>
      <c r="AY620" s="11">
        <v>1</v>
      </c>
      <c r="AZ620" s="11">
        <v>1</v>
      </c>
      <c r="BA620" s="11">
        <v>2.38</v>
      </c>
      <c r="BB620" s="42">
        <f t="shared" si="1279"/>
        <v>3.38</v>
      </c>
      <c r="BC620" s="11">
        <v>1.275</v>
      </c>
      <c r="BD620" s="9">
        <v>0.5</v>
      </c>
      <c r="BE620" s="43">
        <f t="shared" si="1280"/>
        <v>10487.5992</v>
      </c>
      <c r="BN620" s="11">
        <v>2704</v>
      </c>
      <c r="BO620" s="12">
        <v>1.8</v>
      </c>
      <c r="BP620" s="11">
        <v>1</v>
      </c>
      <c r="BQ620" s="11">
        <v>0</v>
      </c>
      <c r="BR620" s="13">
        <f t="shared" si="1281"/>
        <v>4867.2</v>
      </c>
      <c r="BS620" s="11">
        <v>1</v>
      </c>
      <c r="BT620" s="11">
        <v>1</v>
      </c>
      <c r="BU620" s="11">
        <v>2.38</v>
      </c>
      <c r="BV620" s="42">
        <f t="shared" si="1282"/>
        <v>3.38</v>
      </c>
      <c r="BW620" s="11">
        <v>1.275</v>
      </c>
      <c r="BX620" s="9">
        <v>0.5</v>
      </c>
      <c r="BY620" s="43">
        <f t="shared" si="1283"/>
        <v>10487.5992</v>
      </c>
      <c r="CH620" s="11">
        <f t="shared" si="1284"/>
        <v>3132</v>
      </c>
      <c r="CI620" s="12">
        <v>1.8</v>
      </c>
      <c r="CJ620" s="11">
        <v>1</v>
      </c>
      <c r="CK620" s="11">
        <v>0</v>
      </c>
      <c r="CL620" s="13">
        <f t="shared" si="1285"/>
        <v>5637.6</v>
      </c>
      <c r="CM620" s="11">
        <v>1</v>
      </c>
      <c r="CN620" s="11">
        <v>1</v>
      </c>
      <c r="CO620" s="11">
        <v>2.38</v>
      </c>
      <c r="CP620" s="42">
        <f t="shared" si="1286"/>
        <v>3.38</v>
      </c>
      <c r="CQ620" s="11">
        <v>1.275</v>
      </c>
      <c r="CR620" s="9">
        <v>0.5</v>
      </c>
      <c r="CS620" s="43">
        <f t="shared" si="1287"/>
        <v>12147.6186</v>
      </c>
      <c r="DB620" s="11">
        <f t="shared" si="1288"/>
        <v>3144</v>
      </c>
      <c r="DC620" s="12">
        <v>1.8</v>
      </c>
      <c r="DD620" s="11">
        <v>1</v>
      </c>
      <c r="DE620" s="11">
        <v>0</v>
      </c>
      <c r="DF620" s="13">
        <f t="shared" si="1289"/>
        <v>5659.2</v>
      </c>
      <c r="DG620" s="11">
        <v>1</v>
      </c>
      <c r="DH620" s="11">
        <v>1</v>
      </c>
      <c r="DI620" s="11">
        <v>2.38</v>
      </c>
      <c r="DJ620" s="42">
        <f t="shared" si="1290"/>
        <v>3.38</v>
      </c>
      <c r="DK620" s="11">
        <v>1.275</v>
      </c>
      <c r="DL620" s="9">
        <v>0.5</v>
      </c>
      <c r="DM620" s="43">
        <f t="shared" si="1291"/>
        <v>12194.1612</v>
      </c>
      <c r="DV620" s="11">
        <f t="shared" si="1292"/>
        <v>3203</v>
      </c>
      <c r="DW620" s="12">
        <v>1.8</v>
      </c>
      <c r="DX620" s="11">
        <v>1</v>
      </c>
      <c r="DY620" s="11">
        <v>0</v>
      </c>
      <c r="DZ620" s="13">
        <f t="shared" si="1293"/>
        <v>5765.4</v>
      </c>
      <c r="EA620" s="11">
        <v>1</v>
      </c>
      <c r="EB620" s="11">
        <v>1</v>
      </c>
      <c r="EC620" s="11">
        <v>3.18</v>
      </c>
      <c r="ED620" s="42">
        <f t="shared" si="1294"/>
        <v>4.18</v>
      </c>
      <c r="EE620" s="11">
        <v>1.275</v>
      </c>
      <c r="EF620" s="9">
        <v>0.5</v>
      </c>
      <c r="EG620" s="43">
        <f t="shared" si="1295"/>
        <v>15363.34965</v>
      </c>
    </row>
    <row r="621" s="1" customFormat="1" customHeight="1" spans="6:139">
      <c r="F621" s="11">
        <v>2704</v>
      </c>
      <c r="G621" s="12">
        <v>1.05</v>
      </c>
      <c r="H621" s="11">
        <v>1</v>
      </c>
      <c r="I621" s="11">
        <v>0</v>
      </c>
      <c r="J621" s="13">
        <f t="shared" si="1272"/>
        <v>2839.2</v>
      </c>
      <c r="K621" s="11">
        <v>1</v>
      </c>
      <c r="L621" s="11">
        <v>1</v>
      </c>
      <c r="M621" s="11">
        <v>2.38</v>
      </c>
      <c r="N621" s="42">
        <f t="shared" si="1273"/>
        <v>3.38</v>
      </c>
      <c r="O621" s="11">
        <v>1.275</v>
      </c>
      <c r="P621" s="9">
        <v>0.5</v>
      </c>
      <c r="Q621" s="43">
        <f t="shared" si="1274"/>
        <v>6117.7662</v>
      </c>
      <c r="Z621" s="11">
        <v>2704</v>
      </c>
      <c r="AA621" s="12">
        <v>1.05</v>
      </c>
      <c r="AB621" s="11">
        <v>1</v>
      </c>
      <c r="AC621" s="11">
        <v>0</v>
      </c>
      <c r="AD621" s="13">
        <f t="shared" si="1275"/>
        <v>2839.2</v>
      </c>
      <c r="AE621" s="11">
        <v>1</v>
      </c>
      <c r="AF621" s="11">
        <v>1</v>
      </c>
      <c r="AG621" s="11">
        <v>2.38</v>
      </c>
      <c r="AH621" s="42">
        <f t="shared" si="1276"/>
        <v>3.38</v>
      </c>
      <c r="AI621" s="11">
        <v>1.275</v>
      </c>
      <c r="AJ621" s="9">
        <v>0.5</v>
      </c>
      <c r="AK621" s="43">
        <f t="shared" si="1277"/>
        <v>6117.7662</v>
      </c>
      <c r="AT621" s="11">
        <v>2704</v>
      </c>
      <c r="AU621" s="12">
        <v>1.05</v>
      </c>
      <c r="AV621" s="11">
        <v>1</v>
      </c>
      <c r="AW621" s="11">
        <v>0</v>
      </c>
      <c r="AX621" s="13">
        <f t="shared" si="1278"/>
        <v>2839.2</v>
      </c>
      <c r="AY621" s="11">
        <v>1</v>
      </c>
      <c r="AZ621" s="11">
        <v>1</v>
      </c>
      <c r="BA621" s="11">
        <v>2.38</v>
      </c>
      <c r="BB621" s="42">
        <f t="shared" si="1279"/>
        <v>3.38</v>
      </c>
      <c r="BC621" s="11">
        <v>1.275</v>
      </c>
      <c r="BD621" s="9">
        <v>0.5</v>
      </c>
      <c r="BE621" s="43">
        <f t="shared" si="1280"/>
        <v>6117.7662</v>
      </c>
      <c r="BN621" s="11">
        <v>2704</v>
      </c>
      <c r="BO621" s="12">
        <v>1.05</v>
      </c>
      <c r="BP621" s="11">
        <v>1</v>
      </c>
      <c r="BQ621" s="11">
        <v>0</v>
      </c>
      <c r="BR621" s="13">
        <f t="shared" si="1281"/>
        <v>2839.2</v>
      </c>
      <c r="BS621" s="11">
        <v>1</v>
      </c>
      <c r="BT621" s="11">
        <v>1</v>
      </c>
      <c r="BU621" s="11">
        <v>2.38</v>
      </c>
      <c r="BV621" s="42">
        <f t="shared" si="1282"/>
        <v>3.38</v>
      </c>
      <c r="BW621" s="11">
        <v>1.275</v>
      </c>
      <c r="BX621" s="9">
        <v>0.5</v>
      </c>
      <c r="BY621" s="43">
        <f t="shared" si="1283"/>
        <v>6117.7662</v>
      </c>
      <c r="CH621" s="11">
        <f t="shared" si="1284"/>
        <v>3132</v>
      </c>
      <c r="CI621" s="12">
        <v>1.05</v>
      </c>
      <c r="CJ621" s="11">
        <v>1</v>
      </c>
      <c r="CK621" s="11">
        <v>0</v>
      </c>
      <c r="CL621" s="13">
        <f t="shared" si="1285"/>
        <v>3288.6</v>
      </c>
      <c r="CM621" s="11">
        <v>1</v>
      </c>
      <c r="CN621" s="11">
        <v>1</v>
      </c>
      <c r="CO621" s="11">
        <v>2.38</v>
      </c>
      <c r="CP621" s="42">
        <f t="shared" si="1286"/>
        <v>3.38</v>
      </c>
      <c r="CQ621" s="11">
        <v>1.275</v>
      </c>
      <c r="CR621" s="9">
        <v>0.5</v>
      </c>
      <c r="CS621" s="43">
        <f t="shared" si="1287"/>
        <v>7086.11085</v>
      </c>
      <c r="DB621" s="11">
        <f t="shared" si="1288"/>
        <v>3144</v>
      </c>
      <c r="DC621" s="12">
        <v>1.05</v>
      </c>
      <c r="DD621" s="11">
        <v>1</v>
      </c>
      <c r="DE621" s="11">
        <v>0</v>
      </c>
      <c r="DF621" s="13">
        <f t="shared" si="1289"/>
        <v>3301.2</v>
      </c>
      <c r="DG621" s="11">
        <v>1</v>
      </c>
      <c r="DH621" s="11">
        <v>1</v>
      </c>
      <c r="DI621" s="11">
        <v>2.38</v>
      </c>
      <c r="DJ621" s="42">
        <f t="shared" si="1290"/>
        <v>3.38</v>
      </c>
      <c r="DK621" s="11">
        <v>1.275</v>
      </c>
      <c r="DL621" s="9">
        <v>0.5</v>
      </c>
      <c r="DM621" s="43">
        <f t="shared" si="1291"/>
        <v>7113.2607</v>
      </c>
      <c r="DV621" s="11">
        <f t="shared" si="1292"/>
        <v>3203</v>
      </c>
      <c r="DW621" s="12">
        <v>1.05</v>
      </c>
      <c r="DX621" s="11">
        <v>1</v>
      </c>
      <c r="DY621" s="11">
        <v>0</v>
      </c>
      <c r="DZ621" s="13">
        <f t="shared" si="1293"/>
        <v>3363.15</v>
      </c>
      <c r="EA621" s="11">
        <v>1</v>
      </c>
      <c r="EB621" s="11">
        <v>1</v>
      </c>
      <c r="EC621" s="11">
        <v>3.18</v>
      </c>
      <c r="ED621" s="42">
        <f t="shared" si="1294"/>
        <v>4.18</v>
      </c>
      <c r="EE621" s="11">
        <v>1.275</v>
      </c>
      <c r="EF621" s="9">
        <v>0.5</v>
      </c>
      <c r="EG621" s="43">
        <f t="shared" si="1295"/>
        <v>8961.9539625</v>
      </c>
    </row>
    <row r="622" s="1" customFormat="1" customHeight="1" spans="6:139">
      <c r="F622" s="11">
        <v>2704</v>
      </c>
      <c r="G622" s="12">
        <v>1.06</v>
      </c>
      <c r="H622" s="11">
        <v>1</v>
      </c>
      <c r="I622" s="11">
        <v>0</v>
      </c>
      <c r="J622" s="13">
        <f t="shared" si="1272"/>
        <v>2866.24</v>
      </c>
      <c r="K622" s="11">
        <v>1</v>
      </c>
      <c r="L622" s="11">
        <v>1</v>
      </c>
      <c r="M622" s="11">
        <v>2.38</v>
      </c>
      <c r="N622" s="42">
        <f t="shared" si="1273"/>
        <v>3.38</v>
      </c>
      <c r="O622" s="11">
        <v>1.275</v>
      </c>
      <c r="P622" s="9">
        <v>0.5</v>
      </c>
      <c r="Q622" s="43">
        <f t="shared" si="1274"/>
        <v>6176.03064</v>
      </c>
      <c r="Z622" s="11">
        <v>2704</v>
      </c>
      <c r="AA622" s="12">
        <v>1.06</v>
      </c>
      <c r="AB622" s="11">
        <v>1</v>
      </c>
      <c r="AC622" s="11">
        <v>0</v>
      </c>
      <c r="AD622" s="13">
        <f t="shared" si="1275"/>
        <v>2866.24</v>
      </c>
      <c r="AE622" s="11">
        <v>1</v>
      </c>
      <c r="AF622" s="11">
        <v>1</v>
      </c>
      <c r="AG622" s="11">
        <v>2.38</v>
      </c>
      <c r="AH622" s="42">
        <f t="shared" si="1276"/>
        <v>3.38</v>
      </c>
      <c r="AI622" s="11">
        <v>1.275</v>
      </c>
      <c r="AJ622" s="9">
        <v>0.5</v>
      </c>
      <c r="AK622" s="43">
        <f t="shared" si="1277"/>
        <v>6176.03064</v>
      </c>
      <c r="AT622" s="11">
        <v>2704</v>
      </c>
      <c r="AU622" s="12">
        <v>1.06</v>
      </c>
      <c r="AV622" s="11">
        <v>1</v>
      </c>
      <c r="AW622" s="11">
        <v>0</v>
      </c>
      <c r="AX622" s="13">
        <f t="shared" si="1278"/>
        <v>2866.24</v>
      </c>
      <c r="AY622" s="11">
        <v>1</v>
      </c>
      <c r="AZ622" s="11">
        <v>1</v>
      </c>
      <c r="BA622" s="11">
        <v>2.38</v>
      </c>
      <c r="BB622" s="42">
        <f t="shared" si="1279"/>
        <v>3.38</v>
      </c>
      <c r="BC622" s="11">
        <v>1.275</v>
      </c>
      <c r="BD622" s="9">
        <v>0.5</v>
      </c>
      <c r="BE622" s="43">
        <f t="shared" si="1280"/>
        <v>6176.03064</v>
      </c>
      <c r="BN622" s="11">
        <v>2704</v>
      </c>
      <c r="BO622" s="12">
        <v>1.06</v>
      </c>
      <c r="BP622" s="11">
        <v>1</v>
      </c>
      <c r="BQ622" s="11">
        <v>0</v>
      </c>
      <c r="BR622" s="13">
        <f t="shared" si="1281"/>
        <v>2866.24</v>
      </c>
      <c r="BS622" s="11">
        <v>1</v>
      </c>
      <c r="BT622" s="11">
        <v>1</v>
      </c>
      <c r="BU622" s="11">
        <v>2.38</v>
      </c>
      <c r="BV622" s="42">
        <f t="shared" si="1282"/>
        <v>3.38</v>
      </c>
      <c r="BW622" s="11">
        <v>1.275</v>
      </c>
      <c r="BX622" s="9">
        <v>0.5</v>
      </c>
      <c r="BY622" s="43">
        <f t="shared" si="1283"/>
        <v>6176.03064</v>
      </c>
      <c r="CH622" s="11">
        <f t="shared" si="1284"/>
        <v>3132</v>
      </c>
      <c r="CI622" s="12">
        <v>1.06</v>
      </c>
      <c r="CJ622" s="11">
        <v>1</v>
      </c>
      <c r="CK622" s="11">
        <v>0</v>
      </c>
      <c r="CL622" s="13">
        <f t="shared" si="1285"/>
        <v>3319.92</v>
      </c>
      <c r="CM622" s="11">
        <v>1</v>
      </c>
      <c r="CN622" s="11">
        <v>1</v>
      </c>
      <c r="CO622" s="11">
        <v>2.38</v>
      </c>
      <c r="CP622" s="42">
        <f t="shared" si="1286"/>
        <v>3.38</v>
      </c>
      <c r="CQ622" s="11">
        <v>1.275</v>
      </c>
      <c r="CR622" s="9">
        <v>0.5</v>
      </c>
      <c r="CS622" s="43">
        <f t="shared" si="1287"/>
        <v>7153.59762</v>
      </c>
      <c r="DB622" s="11">
        <f t="shared" si="1288"/>
        <v>3144</v>
      </c>
      <c r="DC622" s="12">
        <v>1.06</v>
      </c>
      <c r="DD622" s="11">
        <v>1</v>
      </c>
      <c r="DE622" s="11">
        <v>0</v>
      </c>
      <c r="DF622" s="13">
        <f t="shared" si="1289"/>
        <v>3332.64</v>
      </c>
      <c r="DG622" s="11">
        <v>1</v>
      </c>
      <c r="DH622" s="11">
        <v>1</v>
      </c>
      <c r="DI622" s="11">
        <v>2.38</v>
      </c>
      <c r="DJ622" s="42">
        <f t="shared" si="1290"/>
        <v>3.38</v>
      </c>
      <c r="DK622" s="11">
        <v>1.275</v>
      </c>
      <c r="DL622" s="9">
        <v>0.5</v>
      </c>
      <c r="DM622" s="43">
        <f t="shared" si="1291"/>
        <v>7181.00604</v>
      </c>
      <c r="DV622" s="11">
        <f t="shared" si="1292"/>
        <v>3203</v>
      </c>
      <c r="DW622" s="12">
        <v>1.06</v>
      </c>
      <c r="DX622" s="11">
        <v>1</v>
      </c>
      <c r="DY622" s="11">
        <v>0</v>
      </c>
      <c r="DZ622" s="13">
        <f t="shared" si="1293"/>
        <v>3395.18</v>
      </c>
      <c r="EA622" s="11">
        <v>1</v>
      </c>
      <c r="EB622" s="11">
        <v>1</v>
      </c>
      <c r="EC622" s="11">
        <v>3.18</v>
      </c>
      <c r="ED622" s="42">
        <f t="shared" si="1294"/>
        <v>4.18</v>
      </c>
      <c r="EE622" s="11">
        <v>1.275</v>
      </c>
      <c r="EF622" s="9">
        <v>0.5</v>
      </c>
      <c r="EG622" s="43">
        <f t="shared" si="1295"/>
        <v>9047.305905</v>
      </c>
    </row>
    <row r="623" s="1" customFormat="1" customHeight="1" spans="6:139">
      <c r="F623" s="11">
        <v>2704</v>
      </c>
      <c r="G623" s="12">
        <v>1.31</v>
      </c>
      <c r="H623" s="11">
        <v>1</v>
      </c>
      <c r="I623" s="11">
        <v>0</v>
      </c>
      <c r="J623" s="13">
        <f t="shared" si="1272"/>
        <v>3542.24</v>
      </c>
      <c r="K623" s="11">
        <v>1</v>
      </c>
      <c r="L623" s="11">
        <v>1</v>
      </c>
      <c r="M623" s="11">
        <v>2.38</v>
      </c>
      <c r="N623" s="42">
        <f t="shared" si="1273"/>
        <v>3.38</v>
      </c>
      <c r="O623" s="11">
        <v>1.275</v>
      </c>
      <c r="P623" s="9">
        <v>0.5</v>
      </c>
      <c r="Q623" s="43">
        <f t="shared" si="1274"/>
        <v>7632.64164</v>
      </c>
      <c r="Z623" s="11">
        <v>2704</v>
      </c>
      <c r="AA623" s="12">
        <v>1.31</v>
      </c>
      <c r="AB623" s="11">
        <v>1</v>
      </c>
      <c r="AC623" s="11">
        <v>0</v>
      </c>
      <c r="AD623" s="13">
        <f t="shared" si="1275"/>
        <v>3542.24</v>
      </c>
      <c r="AE623" s="11">
        <v>1</v>
      </c>
      <c r="AF623" s="11">
        <v>1</v>
      </c>
      <c r="AG623" s="11">
        <v>2.38</v>
      </c>
      <c r="AH623" s="42">
        <f t="shared" si="1276"/>
        <v>3.38</v>
      </c>
      <c r="AI623" s="11">
        <v>1.275</v>
      </c>
      <c r="AJ623" s="9">
        <v>0.5</v>
      </c>
      <c r="AK623" s="43">
        <f t="shared" si="1277"/>
        <v>7632.64164</v>
      </c>
      <c r="AT623" s="11">
        <v>2704</v>
      </c>
      <c r="AU623" s="12">
        <v>1.31</v>
      </c>
      <c r="AV623" s="11">
        <v>1</v>
      </c>
      <c r="AW623" s="11">
        <v>0</v>
      </c>
      <c r="AX623" s="13">
        <f t="shared" si="1278"/>
        <v>3542.24</v>
      </c>
      <c r="AY623" s="11">
        <v>1</v>
      </c>
      <c r="AZ623" s="11">
        <v>1</v>
      </c>
      <c r="BA623" s="11">
        <v>2.38</v>
      </c>
      <c r="BB623" s="42">
        <f t="shared" si="1279"/>
        <v>3.38</v>
      </c>
      <c r="BC623" s="11">
        <v>1.275</v>
      </c>
      <c r="BD623" s="9">
        <v>0.5</v>
      </c>
      <c r="BE623" s="43">
        <f t="shared" si="1280"/>
        <v>7632.64164</v>
      </c>
      <c r="BN623" s="11">
        <v>2704</v>
      </c>
      <c r="BO623" s="12">
        <v>1.31</v>
      </c>
      <c r="BP623" s="11">
        <v>1</v>
      </c>
      <c r="BQ623" s="11">
        <v>0</v>
      </c>
      <c r="BR623" s="13">
        <f t="shared" si="1281"/>
        <v>3542.24</v>
      </c>
      <c r="BS623" s="11">
        <v>1</v>
      </c>
      <c r="BT623" s="11">
        <v>1</v>
      </c>
      <c r="BU623" s="11">
        <v>2.38</v>
      </c>
      <c r="BV623" s="42">
        <f t="shared" si="1282"/>
        <v>3.38</v>
      </c>
      <c r="BW623" s="11">
        <v>1.275</v>
      </c>
      <c r="BX623" s="9">
        <v>0.5</v>
      </c>
      <c r="BY623" s="43">
        <f t="shared" si="1283"/>
        <v>7632.64164</v>
      </c>
      <c r="CH623" s="11">
        <f t="shared" si="1284"/>
        <v>3132</v>
      </c>
      <c r="CI623" s="12">
        <v>1.31</v>
      </c>
      <c r="CJ623" s="11">
        <v>1</v>
      </c>
      <c r="CK623" s="11">
        <v>0</v>
      </c>
      <c r="CL623" s="13">
        <f t="shared" si="1285"/>
        <v>4102.92</v>
      </c>
      <c r="CM623" s="11">
        <v>1</v>
      </c>
      <c r="CN623" s="11">
        <v>1</v>
      </c>
      <c r="CO623" s="11">
        <v>2.38</v>
      </c>
      <c r="CP623" s="42">
        <f t="shared" si="1286"/>
        <v>3.38</v>
      </c>
      <c r="CQ623" s="11">
        <v>1.275</v>
      </c>
      <c r="CR623" s="9">
        <v>0.5</v>
      </c>
      <c r="CS623" s="43">
        <f t="shared" si="1287"/>
        <v>8840.76687</v>
      </c>
      <c r="DB623" s="11">
        <f t="shared" si="1288"/>
        <v>3144</v>
      </c>
      <c r="DC623" s="12">
        <v>1.31</v>
      </c>
      <c r="DD623" s="11">
        <v>1</v>
      </c>
      <c r="DE623" s="11">
        <v>0</v>
      </c>
      <c r="DF623" s="13">
        <f t="shared" si="1289"/>
        <v>4118.64</v>
      </c>
      <c r="DG623" s="11">
        <v>1</v>
      </c>
      <c r="DH623" s="11">
        <v>1</v>
      </c>
      <c r="DI623" s="11">
        <v>2.38</v>
      </c>
      <c r="DJ623" s="42">
        <f t="shared" si="1290"/>
        <v>3.38</v>
      </c>
      <c r="DK623" s="11">
        <v>1.275</v>
      </c>
      <c r="DL623" s="9">
        <v>0.5</v>
      </c>
      <c r="DM623" s="43">
        <f t="shared" si="1291"/>
        <v>8874.63954</v>
      </c>
      <c r="DV623" s="11">
        <f t="shared" si="1292"/>
        <v>3203</v>
      </c>
      <c r="DW623" s="12">
        <v>1.31</v>
      </c>
      <c r="DX623" s="11">
        <v>1</v>
      </c>
      <c r="DY623" s="11">
        <v>0</v>
      </c>
      <c r="DZ623" s="13">
        <f t="shared" si="1293"/>
        <v>4195.93</v>
      </c>
      <c r="EA623" s="11">
        <v>1</v>
      </c>
      <c r="EB623" s="11">
        <v>1</v>
      </c>
      <c r="EC623" s="11">
        <v>3.18</v>
      </c>
      <c r="ED623" s="42">
        <f t="shared" si="1294"/>
        <v>4.18</v>
      </c>
      <c r="EE623" s="11">
        <v>1.275</v>
      </c>
      <c r="EF623" s="9">
        <v>0.5</v>
      </c>
      <c r="EG623" s="43">
        <f t="shared" si="1295"/>
        <v>11181.1044675</v>
      </c>
    </row>
    <row r="624" s="1" customFormat="1" customHeight="1" spans="6:139">
      <c r="F624" s="11">
        <v>2704</v>
      </c>
      <c r="G624" s="12">
        <v>0.75</v>
      </c>
      <c r="H624" s="11">
        <v>1</v>
      </c>
      <c r="I624" s="11">
        <v>0</v>
      </c>
      <c r="J624" s="13">
        <f t="shared" si="1272"/>
        <v>2028</v>
      </c>
      <c r="K624" s="11">
        <v>1</v>
      </c>
      <c r="L624" s="11">
        <v>1</v>
      </c>
      <c r="M624" s="11">
        <v>2.38</v>
      </c>
      <c r="N624" s="42">
        <f t="shared" si="1273"/>
        <v>3.38</v>
      </c>
      <c r="O624" s="11">
        <v>1.275</v>
      </c>
      <c r="P624" s="9">
        <v>0.5</v>
      </c>
      <c r="Q624" s="43">
        <f t="shared" si="1274"/>
        <v>4369.833</v>
      </c>
      <c r="Z624" s="11">
        <v>2704</v>
      </c>
      <c r="AA624" s="12">
        <v>0.75</v>
      </c>
      <c r="AB624" s="11">
        <v>1</v>
      </c>
      <c r="AC624" s="11">
        <v>0</v>
      </c>
      <c r="AD624" s="13">
        <f t="shared" si="1275"/>
        <v>2028</v>
      </c>
      <c r="AE624" s="11">
        <v>1</v>
      </c>
      <c r="AF624" s="11">
        <v>1</v>
      </c>
      <c r="AG624" s="11">
        <v>2.38</v>
      </c>
      <c r="AH624" s="42">
        <f t="shared" si="1276"/>
        <v>3.38</v>
      </c>
      <c r="AI624" s="11">
        <v>1.275</v>
      </c>
      <c r="AJ624" s="9">
        <v>0.5</v>
      </c>
      <c r="AK624" s="43">
        <f t="shared" si="1277"/>
        <v>4369.833</v>
      </c>
      <c r="AT624" s="11">
        <v>2704</v>
      </c>
      <c r="AU624" s="12">
        <v>0.75</v>
      </c>
      <c r="AV624" s="11">
        <v>1</v>
      </c>
      <c r="AW624" s="11">
        <v>0</v>
      </c>
      <c r="AX624" s="13">
        <f t="shared" si="1278"/>
        <v>2028</v>
      </c>
      <c r="AY624" s="11">
        <v>1</v>
      </c>
      <c r="AZ624" s="11">
        <v>1</v>
      </c>
      <c r="BA624" s="11">
        <v>2.38</v>
      </c>
      <c r="BB624" s="42">
        <f t="shared" si="1279"/>
        <v>3.38</v>
      </c>
      <c r="BC624" s="11">
        <v>1.275</v>
      </c>
      <c r="BD624" s="9">
        <v>0.5</v>
      </c>
      <c r="BE624" s="43">
        <f t="shared" si="1280"/>
        <v>4369.833</v>
      </c>
      <c r="BN624" s="11">
        <v>2704</v>
      </c>
      <c r="BO624" s="12">
        <v>0.75</v>
      </c>
      <c r="BP624" s="11">
        <v>1</v>
      </c>
      <c r="BQ624" s="11">
        <v>0</v>
      </c>
      <c r="BR624" s="13">
        <f t="shared" si="1281"/>
        <v>2028</v>
      </c>
      <c r="BS624" s="11">
        <v>1</v>
      </c>
      <c r="BT624" s="11">
        <v>1</v>
      </c>
      <c r="BU624" s="11">
        <v>2.38</v>
      </c>
      <c r="BV624" s="42">
        <f t="shared" si="1282"/>
        <v>3.38</v>
      </c>
      <c r="BW624" s="11">
        <v>1.275</v>
      </c>
      <c r="BX624" s="9">
        <v>0.5</v>
      </c>
      <c r="BY624" s="43">
        <f t="shared" si="1283"/>
        <v>4369.833</v>
      </c>
      <c r="CH624" s="11">
        <f t="shared" si="1284"/>
        <v>3132</v>
      </c>
      <c r="CI624" s="12">
        <v>0.75</v>
      </c>
      <c r="CJ624" s="11">
        <v>1</v>
      </c>
      <c r="CK624" s="11">
        <v>0</v>
      </c>
      <c r="CL624" s="13">
        <f t="shared" si="1285"/>
        <v>2349</v>
      </c>
      <c r="CM624" s="11">
        <v>1</v>
      </c>
      <c r="CN624" s="11">
        <v>1</v>
      </c>
      <c r="CO624" s="11">
        <v>2.38</v>
      </c>
      <c r="CP624" s="42">
        <f t="shared" si="1286"/>
        <v>3.38</v>
      </c>
      <c r="CQ624" s="11">
        <v>1.275</v>
      </c>
      <c r="CR624" s="9">
        <v>0.5</v>
      </c>
      <c r="CS624" s="43">
        <f t="shared" si="1287"/>
        <v>5061.50775</v>
      </c>
      <c r="DB624" s="11">
        <f t="shared" si="1288"/>
        <v>3144</v>
      </c>
      <c r="DC624" s="12">
        <v>0.75</v>
      </c>
      <c r="DD624" s="11">
        <v>1</v>
      </c>
      <c r="DE624" s="11">
        <v>0</v>
      </c>
      <c r="DF624" s="13">
        <f t="shared" si="1289"/>
        <v>2358</v>
      </c>
      <c r="DG624" s="11">
        <v>1</v>
      </c>
      <c r="DH624" s="11">
        <v>1</v>
      </c>
      <c r="DI624" s="11">
        <v>2.38</v>
      </c>
      <c r="DJ624" s="42">
        <f t="shared" si="1290"/>
        <v>3.38</v>
      </c>
      <c r="DK624" s="11">
        <v>1.275</v>
      </c>
      <c r="DL624" s="9">
        <v>0.5</v>
      </c>
      <c r="DM624" s="43">
        <f t="shared" si="1291"/>
        <v>5080.9005</v>
      </c>
      <c r="DV624" s="11">
        <f t="shared" si="1292"/>
        <v>3203</v>
      </c>
      <c r="DW624" s="12">
        <v>0.75</v>
      </c>
      <c r="DX624" s="11">
        <v>1</v>
      </c>
      <c r="DY624" s="11">
        <v>0</v>
      </c>
      <c r="DZ624" s="13">
        <f t="shared" si="1293"/>
        <v>2402.25</v>
      </c>
      <c r="EA624" s="11">
        <v>1</v>
      </c>
      <c r="EB624" s="11">
        <v>1</v>
      </c>
      <c r="EC624" s="11">
        <v>3.18</v>
      </c>
      <c r="ED624" s="42">
        <f t="shared" si="1294"/>
        <v>4.18</v>
      </c>
      <c r="EE624" s="11">
        <v>1.275</v>
      </c>
      <c r="EF624" s="9">
        <v>0.5</v>
      </c>
      <c r="EG624" s="43">
        <f t="shared" si="1295"/>
        <v>6401.3956875</v>
      </c>
    </row>
    <row r="625" s="1" customFormat="1" customHeight="1" spans="6:137">
      <c r="F625" s="11">
        <v>2704</v>
      </c>
      <c r="G625" s="12">
        <v>0.75</v>
      </c>
      <c r="H625" s="11">
        <v>1</v>
      </c>
      <c r="I625" s="11">
        <v>0</v>
      </c>
      <c r="J625" s="13">
        <f t="shared" si="1272"/>
        <v>2028</v>
      </c>
      <c r="K625" s="11">
        <v>1</v>
      </c>
      <c r="L625" s="11">
        <v>1</v>
      </c>
      <c r="M625" s="11">
        <v>2.38</v>
      </c>
      <c r="N625" s="42">
        <f t="shared" si="1273"/>
        <v>3.38</v>
      </c>
      <c r="O625" s="11">
        <v>1.275</v>
      </c>
      <c r="P625" s="9">
        <v>0.5</v>
      </c>
      <c r="Q625" s="43">
        <f t="shared" si="1274"/>
        <v>4369.833</v>
      </c>
      <c r="Z625" s="11">
        <v>2704</v>
      </c>
      <c r="AA625" s="12">
        <v>0.75</v>
      </c>
      <c r="AB625" s="11">
        <v>1</v>
      </c>
      <c r="AC625" s="11">
        <v>0</v>
      </c>
      <c r="AD625" s="13">
        <f t="shared" si="1275"/>
        <v>2028</v>
      </c>
      <c r="AE625" s="11">
        <v>1</v>
      </c>
      <c r="AF625" s="11">
        <v>1</v>
      </c>
      <c r="AG625" s="11">
        <v>2.38</v>
      </c>
      <c r="AH625" s="42">
        <f t="shared" si="1276"/>
        <v>3.38</v>
      </c>
      <c r="AI625" s="11">
        <v>1.275</v>
      </c>
      <c r="AJ625" s="9">
        <v>0.5</v>
      </c>
      <c r="AK625" s="43">
        <f t="shared" si="1277"/>
        <v>4369.833</v>
      </c>
      <c r="AT625" s="11">
        <v>2704</v>
      </c>
      <c r="AU625" s="12">
        <v>0.75</v>
      </c>
      <c r="AV625" s="11">
        <v>1</v>
      </c>
      <c r="AW625" s="11">
        <v>0</v>
      </c>
      <c r="AX625" s="13">
        <f t="shared" si="1278"/>
        <v>2028</v>
      </c>
      <c r="AY625" s="11">
        <v>1</v>
      </c>
      <c r="AZ625" s="11">
        <v>1</v>
      </c>
      <c r="BA625" s="11">
        <v>2.38</v>
      </c>
      <c r="BB625" s="42">
        <f t="shared" si="1279"/>
        <v>3.38</v>
      </c>
      <c r="BC625" s="11">
        <v>1.275</v>
      </c>
      <c r="BD625" s="9">
        <v>0.5</v>
      </c>
      <c r="BE625" s="43">
        <f t="shared" si="1280"/>
        <v>4369.833</v>
      </c>
      <c r="BN625" s="11">
        <v>2704</v>
      </c>
      <c r="BO625" s="12">
        <v>0.75</v>
      </c>
      <c r="BP625" s="11">
        <v>1</v>
      </c>
      <c r="BQ625" s="11">
        <v>0</v>
      </c>
      <c r="BR625" s="13">
        <f t="shared" si="1281"/>
        <v>2028</v>
      </c>
      <c r="BS625" s="11">
        <v>1</v>
      </c>
      <c r="BT625" s="11">
        <v>1</v>
      </c>
      <c r="BU625" s="11">
        <v>2.38</v>
      </c>
      <c r="BV625" s="42">
        <f t="shared" si="1282"/>
        <v>3.38</v>
      </c>
      <c r="BW625" s="11">
        <v>1.275</v>
      </c>
      <c r="BX625" s="9">
        <v>0.5</v>
      </c>
      <c r="BY625" s="43">
        <f t="shared" si="1283"/>
        <v>4369.833</v>
      </c>
      <c r="CH625" s="11">
        <f t="shared" si="1284"/>
        <v>3132</v>
      </c>
      <c r="CI625" s="12">
        <v>0.75</v>
      </c>
      <c r="CJ625" s="11">
        <v>1</v>
      </c>
      <c r="CK625" s="11">
        <v>0</v>
      </c>
      <c r="CL625" s="13">
        <f t="shared" si="1285"/>
        <v>2349</v>
      </c>
      <c r="CM625" s="11">
        <v>1</v>
      </c>
      <c r="CN625" s="11">
        <v>1</v>
      </c>
      <c r="CO625" s="11">
        <v>2.38</v>
      </c>
      <c r="CP625" s="42">
        <f t="shared" si="1286"/>
        <v>3.38</v>
      </c>
      <c r="CQ625" s="11">
        <v>1.275</v>
      </c>
      <c r="CR625" s="9">
        <v>0.5</v>
      </c>
      <c r="CS625" s="43">
        <f t="shared" si="1287"/>
        <v>5061.50775</v>
      </c>
      <c r="DB625" s="11">
        <f t="shared" si="1288"/>
        <v>3144</v>
      </c>
      <c r="DC625" s="12">
        <v>0.75</v>
      </c>
      <c r="DD625" s="11">
        <v>1</v>
      </c>
      <c r="DE625" s="11">
        <v>0</v>
      </c>
      <c r="DF625" s="13">
        <f t="shared" si="1289"/>
        <v>2358</v>
      </c>
      <c r="DG625" s="11">
        <v>1</v>
      </c>
      <c r="DH625" s="11">
        <v>1</v>
      </c>
      <c r="DI625" s="11">
        <v>2.38</v>
      </c>
      <c r="DJ625" s="42">
        <f t="shared" si="1290"/>
        <v>3.38</v>
      </c>
      <c r="DK625" s="11">
        <v>1.275</v>
      </c>
      <c r="DL625" s="9">
        <v>0.5</v>
      </c>
      <c r="DM625" s="43">
        <f t="shared" si="1291"/>
        <v>5080.9005</v>
      </c>
      <c r="DV625" s="11">
        <f t="shared" si="1292"/>
        <v>3203</v>
      </c>
      <c r="DW625" s="12">
        <v>0.75</v>
      </c>
      <c r="DX625" s="11">
        <v>1</v>
      </c>
      <c r="DY625" s="11">
        <v>0</v>
      </c>
      <c r="DZ625" s="13">
        <f t="shared" si="1293"/>
        <v>2402.25</v>
      </c>
      <c r="EA625" s="11">
        <v>1</v>
      </c>
      <c r="EB625" s="11">
        <v>1</v>
      </c>
      <c r="EC625" s="11">
        <v>3.18</v>
      </c>
      <c r="ED625" s="42">
        <f t="shared" si="1294"/>
        <v>4.18</v>
      </c>
      <c r="EE625" s="11">
        <v>1.275</v>
      </c>
      <c r="EF625" s="9">
        <v>0.5</v>
      </c>
      <c r="EG625" s="43">
        <f t="shared" si="1295"/>
        <v>6401.3956875</v>
      </c>
    </row>
    <row r="626" s="1" customFormat="1" customHeight="1" spans="6:137">
      <c r="F626" s="11">
        <v>2704</v>
      </c>
      <c r="G626" s="12">
        <v>1.8</v>
      </c>
      <c r="H626" s="11">
        <v>1</v>
      </c>
      <c r="I626" s="11">
        <v>0</v>
      </c>
      <c r="J626" s="13">
        <f t="shared" si="1272"/>
        <v>4867.2</v>
      </c>
      <c r="K626" s="11">
        <v>1</v>
      </c>
      <c r="L626" s="11">
        <v>1</v>
      </c>
      <c r="M626" s="11">
        <v>2.38</v>
      </c>
      <c r="N626" s="42">
        <f t="shared" si="1273"/>
        <v>3.38</v>
      </c>
      <c r="O626" s="11">
        <v>1.275</v>
      </c>
      <c r="P626" s="9">
        <v>0.5</v>
      </c>
      <c r="Q626" s="43">
        <f t="shared" si="1274"/>
        <v>10487.5992</v>
      </c>
      <c r="Z626" s="11">
        <v>2704</v>
      </c>
      <c r="AA626" s="12">
        <v>1.8</v>
      </c>
      <c r="AB626" s="11">
        <v>1</v>
      </c>
      <c r="AC626" s="11">
        <v>0</v>
      </c>
      <c r="AD626" s="13">
        <f t="shared" si="1275"/>
        <v>4867.2</v>
      </c>
      <c r="AE626" s="11">
        <v>1</v>
      </c>
      <c r="AF626" s="11">
        <v>1</v>
      </c>
      <c r="AG626" s="11">
        <v>2.38</v>
      </c>
      <c r="AH626" s="42">
        <f t="shared" si="1276"/>
        <v>3.38</v>
      </c>
      <c r="AI626" s="11">
        <v>1.275</v>
      </c>
      <c r="AJ626" s="9">
        <v>0.5</v>
      </c>
      <c r="AK626" s="43">
        <f t="shared" si="1277"/>
        <v>10487.5992</v>
      </c>
      <c r="AT626" s="11">
        <v>2704</v>
      </c>
      <c r="AU626" s="12">
        <v>1.8</v>
      </c>
      <c r="AV626" s="11">
        <v>1</v>
      </c>
      <c r="AW626" s="11">
        <v>0</v>
      </c>
      <c r="AX626" s="13">
        <f t="shared" si="1278"/>
        <v>4867.2</v>
      </c>
      <c r="AY626" s="11">
        <v>1</v>
      </c>
      <c r="AZ626" s="11">
        <v>1</v>
      </c>
      <c r="BA626" s="11">
        <v>2.38</v>
      </c>
      <c r="BB626" s="42">
        <f t="shared" si="1279"/>
        <v>3.38</v>
      </c>
      <c r="BC626" s="11">
        <v>1.275</v>
      </c>
      <c r="BD626" s="9">
        <v>0.5</v>
      </c>
      <c r="BE626" s="43">
        <f t="shared" si="1280"/>
        <v>10487.5992</v>
      </c>
      <c r="BN626" s="11">
        <v>2704</v>
      </c>
      <c r="BO626" s="12">
        <v>1.8</v>
      </c>
      <c r="BP626" s="11">
        <v>1</v>
      </c>
      <c r="BQ626" s="11">
        <v>0</v>
      </c>
      <c r="BR626" s="13">
        <f t="shared" si="1281"/>
        <v>4867.2</v>
      </c>
      <c r="BS626" s="11">
        <v>1</v>
      </c>
      <c r="BT626" s="11">
        <v>1</v>
      </c>
      <c r="BU626" s="11">
        <v>2.38</v>
      </c>
      <c r="BV626" s="42">
        <f t="shared" si="1282"/>
        <v>3.38</v>
      </c>
      <c r="BW626" s="11">
        <v>1.275</v>
      </c>
      <c r="BX626" s="9">
        <v>0.5</v>
      </c>
      <c r="BY626" s="43">
        <f t="shared" si="1283"/>
        <v>10487.5992</v>
      </c>
      <c r="CH626" s="11">
        <f t="shared" si="1284"/>
        <v>3132</v>
      </c>
      <c r="CI626" s="12">
        <v>1.8</v>
      </c>
      <c r="CJ626" s="11">
        <v>1</v>
      </c>
      <c r="CK626" s="11">
        <v>0</v>
      </c>
      <c r="CL626" s="13">
        <f t="shared" si="1285"/>
        <v>5637.6</v>
      </c>
      <c r="CM626" s="11">
        <v>1</v>
      </c>
      <c r="CN626" s="11">
        <v>1</v>
      </c>
      <c r="CO626" s="11">
        <v>2.38</v>
      </c>
      <c r="CP626" s="42">
        <f t="shared" si="1286"/>
        <v>3.38</v>
      </c>
      <c r="CQ626" s="11">
        <v>1.275</v>
      </c>
      <c r="CR626" s="9">
        <v>0.5</v>
      </c>
      <c r="CS626" s="43">
        <f t="shared" si="1287"/>
        <v>12147.6186</v>
      </c>
      <c r="DB626" s="11">
        <f t="shared" si="1288"/>
        <v>3144</v>
      </c>
      <c r="DC626" s="12">
        <v>1.8</v>
      </c>
      <c r="DD626" s="11">
        <v>1</v>
      </c>
      <c r="DE626" s="11">
        <v>0</v>
      </c>
      <c r="DF626" s="13">
        <f t="shared" si="1289"/>
        <v>5659.2</v>
      </c>
      <c r="DG626" s="11">
        <v>1</v>
      </c>
      <c r="DH626" s="11">
        <v>1</v>
      </c>
      <c r="DI626" s="11">
        <v>2.38</v>
      </c>
      <c r="DJ626" s="42">
        <f t="shared" si="1290"/>
        <v>3.38</v>
      </c>
      <c r="DK626" s="11">
        <v>1.275</v>
      </c>
      <c r="DL626" s="9">
        <v>0.5</v>
      </c>
      <c r="DM626" s="43">
        <f t="shared" si="1291"/>
        <v>12194.1612</v>
      </c>
      <c r="DV626" s="11">
        <f t="shared" si="1292"/>
        <v>3203</v>
      </c>
      <c r="DW626" s="12">
        <v>1.8</v>
      </c>
      <c r="DX626" s="11">
        <v>1</v>
      </c>
      <c r="DY626" s="11">
        <v>0</v>
      </c>
      <c r="DZ626" s="13">
        <f t="shared" si="1293"/>
        <v>5765.4</v>
      </c>
      <c r="EA626" s="11">
        <v>1</v>
      </c>
      <c r="EB626" s="11">
        <v>1</v>
      </c>
      <c r="EC626" s="11">
        <v>3.18</v>
      </c>
      <c r="ED626" s="42">
        <f t="shared" si="1294"/>
        <v>4.18</v>
      </c>
      <c r="EE626" s="11">
        <v>1.275</v>
      </c>
      <c r="EF626" s="9">
        <v>0.5</v>
      </c>
      <c r="EG626" s="43">
        <f t="shared" si="1295"/>
        <v>15363.34965</v>
      </c>
    </row>
    <row r="627" s="1" customFormat="1" customHeight="1" spans="6:137">
      <c r="F627" s="11">
        <v>2704</v>
      </c>
      <c r="G627" s="12">
        <v>3.21</v>
      </c>
      <c r="H627" s="11">
        <v>1</v>
      </c>
      <c r="I627" s="11">
        <v>0</v>
      </c>
      <c r="J627" s="13">
        <f t="shared" si="1272"/>
        <v>8679.84</v>
      </c>
      <c r="K627" s="11">
        <v>1</v>
      </c>
      <c r="L627" s="11">
        <v>1</v>
      </c>
      <c r="M627" s="11">
        <v>2.38</v>
      </c>
      <c r="N627" s="42">
        <f t="shared" si="1273"/>
        <v>3.38</v>
      </c>
      <c r="O627" s="11">
        <v>1.275</v>
      </c>
      <c r="P627" s="9">
        <v>0.5</v>
      </c>
      <c r="Q627" s="43">
        <f t="shared" si="1274"/>
        <v>18702.88524</v>
      </c>
      <c r="Z627" s="11">
        <v>2704</v>
      </c>
      <c r="AA627" s="12">
        <v>3.21</v>
      </c>
      <c r="AB627" s="11">
        <v>1</v>
      </c>
      <c r="AC627" s="11">
        <v>0</v>
      </c>
      <c r="AD627" s="13">
        <f t="shared" si="1275"/>
        <v>8679.84</v>
      </c>
      <c r="AE627" s="11">
        <v>1</v>
      </c>
      <c r="AF627" s="11">
        <v>1</v>
      </c>
      <c r="AG627" s="11">
        <v>2.38</v>
      </c>
      <c r="AH627" s="42">
        <f t="shared" si="1276"/>
        <v>3.38</v>
      </c>
      <c r="AI627" s="11">
        <v>1.275</v>
      </c>
      <c r="AJ627" s="9">
        <v>0.5</v>
      </c>
      <c r="AK627" s="43">
        <f t="shared" si="1277"/>
        <v>18702.88524</v>
      </c>
      <c r="AT627" s="11">
        <v>2704</v>
      </c>
      <c r="AU627" s="12">
        <v>3.21</v>
      </c>
      <c r="AV627" s="11">
        <v>1</v>
      </c>
      <c r="AW627" s="11">
        <v>0</v>
      </c>
      <c r="AX627" s="13">
        <f t="shared" si="1278"/>
        <v>8679.84</v>
      </c>
      <c r="AY627" s="11">
        <v>1</v>
      </c>
      <c r="AZ627" s="11">
        <v>1</v>
      </c>
      <c r="BA627" s="11">
        <v>2.38</v>
      </c>
      <c r="BB627" s="42">
        <f t="shared" si="1279"/>
        <v>3.38</v>
      </c>
      <c r="BC627" s="11">
        <v>1.275</v>
      </c>
      <c r="BD627" s="9">
        <v>0.5</v>
      </c>
      <c r="BE627" s="43">
        <f t="shared" si="1280"/>
        <v>18702.88524</v>
      </c>
      <c r="BN627" s="11">
        <v>2704</v>
      </c>
      <c r="BO627" s="12">
        <v>3.21</v>
      </c>
      <c r="BP627" s="11">
        <v>1</v>
      </c>
      <c r="BQ627" s="11">
        <v>0</v>
      </c>
      <c r="BR627" s="13">
        <f t="shared" si="1281"/>
        <v>8679.84</v>
      </c>
      <c r="BS627" s="11">
        <v>1</v>
      </c>
      <c r="BT627" s="11">
        <v>1</v>
      </c>
      <c r="BU627" s="11">
        <v>2.38</v>
      </c>
      <c r="BV627" s="42">
        <f t="shared" si="1282"/>
        <v>3.38</v>
      </c>
      <c r="BW627" s="11">
        <v>1.275</v>
      </c>
      <c r="BX627" s="9">
        <v>0.5</v>
      </c>
      <c r="BY627" s="43">
        <f t="shared" si="1283"/>
        <v>18702.88524</v>
      </c>
      <c r="CH627" s="11">
        <f t="shared" si="1284"/>
        <v>3132</v>
      </c>
      <c r="CI627" s="12">
        <v>3.21</v>
      </c>
      <c r="CJ627" s="11">
        <v>1</v>
      </c>
      <c r="CK627" s="11">
        <v>0</v>
      </c>
      <c r="CL627" s="13">
        <f t="shared" si="1285"/>
        <v>10053.72</v>
      </c>
      <c r="CM627" s="11">
        <v>1</v>
      </c>
      <c r="CN627" s="11">
        <v>1</v>
      </c>
      <c r="CO627" s="11">
        <v>2.38</v>
      </c>
      <c r="CP627" s="42">
        <f t="shared" si="1286"/>
        <v>3.38</v>
      </c>
      <c r="CQ627" s="11">
        <v>1.275</v>
      </c>
      <c r="CR627" s="9">
        <v>0.5</v>
      </c>
      <c r="CS627" s="43">
        <f t="shared" si="1287"/>
        <v>21663.25317</v>
      </c>
      <c r="DB627" s="11">
        <f t="shared" si="1288"/>
        <v>3144</v>
      </c>
      <c r="DC627" s="12">
        <v>3.21</v>
      </c>
      <c r="DD627" s="11">
        <v>1</v>
      </c>
      <c r="DE627" s="11">
        <v>0</v>
      </c>
      <c r="DF627" s="13">
        <f t="shared" si="1289"/>
        <v>10092.24</v>
      </c>
      <c r="DG627" s="11">
        <v>1</v>
      </c>
      <c r="DH627" s="11">
        <v>1</v>
      </c>
      <c r="DI627" s="11">
        <v>2.38</v>
      </c>
      <c r="DJ627" s="42">
        <f t="shared" si="1290"/>
        <v>3.38</v>
      </c>
      <c r="DK627" s="11">
        <v>1.275</v>
      </c>
      <c r="DL627" s="9">
        <v>0.5</v>
      </c>
      <c r="DM627" s="43">
        <f t="shared" si="1291"/>
        <v>21746.25414</v>
      </c>
      <c r="DV627" s="11">
        <f t="shared" si="1292"/>
        <v>3203</v>
      </c>
      <c r="DW627" s="12">
        <v>3.21</v>
      </c>
      <c r="DX627" s="11">
        <v>1</v>
      </c>
      <c r="DY627" s="11">
        <v>0</v>
      </c>
      <c r="DZ627" s="13">
        <f t="shared" si="1293"/>
        <v>10281.63</v>
      </c>
      <c r="EA627" s="11">
        <v>1</v>
      </c>
      <c r="EB627" s="11">
        <v>1</v>
      </c>
      <c r="EC627" s="11">
        <v>3.18</v>
      </c>
      <c r="ED627" s="42">
        <f t="shared" si="1294"/>
        <v>4.18</v>
      </c>
      <c r="EE627" s="11">
        <v>1.275</v>
      </c>
      <c r="EF627" s="9">
        <v>0.5</v>
      </c>
      <c r="EG627" s="43">
        <f t="shared" si="1295"/>
        <v>27397.9735425</v>
      </c>
    </row>
    <row r="628" s="1" customFormat="1" customHeight="1" spans="6:137">
      <c r="F628" s="11">
        <v>2704</v>
      </c>
      <c r="G628" s="12">
        <v>3.21</v>
      </c>
      <c r="H628" s="11">
        <v>1</v>
      </c>
      <c r="I628" s="11">
        <v>0</v>
      </c>
      <c r="J628" s="13">
        <f t="shared" si="1272"/>
        <v>8679.84</v>
      </c>
      <c r="K628" s="11">
        <v>1</v>
      </c>
      <c r="L628" s="11">
        <v>1</v>
      </c>
      <c r="M628" s="11">
        <v>2.38</v>
      </c>
      <c r="N628" s="42">
        <f t="shared" si="1273"/>
        <v>3.38</v>
      </c>
      <c r="O628" s="11">
        <v>1.275</v>
      </c>
      <c r="P628" s="9">
        <v>0.5</v>
      </c>
      <c r="Q628" s="43">
        <f t="shared" si="1274"/>
        <v>18702.88524</v>
      </c>
      <c r="Z628" s="11">
        <v>2704</v>
      </c>
      <c r="AA628" s="12">
        <v>3.21</v>
      </c>
      <c r="AB628" s="11">
        <v>1</v>
      </c>
      <c r="AC628" s="11">
        <v>0</v>
      </c>
      <c r="AD628" s="13">
        <f t="shared" si="1275"/>
        <v>8679.84</v>
      </c>
      <c r="AE628" s="11">
        <v>1</v>
      </c>
      <c r="AF628" s="11">
        <v>1</v>
      </c>
      <c r="AG628" s="11">
        <v>2.38</v>
      </c>
      <c r="AH628" s="42">
        <f t="shared" si="1276"/>
        <v>3.38</v>
      </c>
      <c r="AI628" s="11">
        <v>1.275</v>
      </c>
      <c r="AJ628" s="9">
        <v>0.5</v>
      </c>
      <c r="AK628" s="43">
        <f t="shared" si="1277"/>
        <v>18702.88524</v>
      </c>
      <c r="AT628" s="11">
        <v>2704</v>
      </c>
      <c r="AU628" s="12">
        <v>3.21</v>
      </c>
      <c r="AV628" s="11">
        <v>1</v>
      </c>
      <c r="AW628" s="11">
        <v>0</v>
      </c>
      <c r="AX628" s="13">
        <f t="shared" si="1278"/>
        <v>8679.84</v>
      </c>
      <c r="AY628" s="11">
        <v>1</v>
      </c>
      <c r="AZ628" s="11">
        <v>1</v>
      </c>
      <c r="BA628" s="11">
        <v>2.38</v>
      </c>
      <c r="BB628" s="42">
        <f t="shared" si="1279"/>
        <v>3.38</v>
      </c>
      <c r="BC628" s="11">
        <v>1.275</v>
      </c>
      <c r="BD628" s="9">
        <v>0.5</v>
      </c>
      <c r="BE628" s="43">
        <f t="shared" si="1280"/>
        <v>18702.88524</v>
      </c>
      <c r="BN628" s="11">
        <v>2704</v>
      </c>
      <c r="BO628" s="12">
        <v>3.21</v>
      </c>
      <c r="BP628" s="11">
        <v>1</v>
      </c>
      <c r="BQ628" s="11">
        <v>0</v>
      </c>
      <c r="BR628" s="13">
        <f t="shared" si="1281"/>
        <v>8679.84</v>
      </c>
      <c r="BS628" s="11">
        <v>1</v>
      </c>
      <c r="BT628" s="11">
        <v>1</v>
      </c>
      <c r="BU628" s="11">
        <v>2.38</v>
      </c>
      <c r="BV628" s="42">
        <f t="shared" si="1282"/>
        <v>3.38</v>
      </c>
      <c r="BW628" s="11">
        <v>1.275</v>
      </c>
      <c r="BX628" s="9">
        <v>0.5</v>
      </c>
      <c r="BY628" s="43">
        <f t="shared" si="1283"/>
        <v>18702.88524</v>
      </c>
      <c r="CH628" s="11">
        <f t="shared" si="1284"/>
        <v>3132</v>
      </c>
      <c r="CI628" s="12">
        <v>3.21</v>
      </c>
      <c r="CJ628" s="11">
        <v>1</v>
      </c>
      <c r="CK628" s="11">
        <v>0</v>
      </c>
      <c r="CL628" s="13">
        <f t="shared" si="1285"/>
        <v>10053.72</v>
      </c>
      <c r="CM628" s="11">
        <v>1</v>
      </c>
      <c r="CN628" s="11">
        <v>1</v>
      </c>
      <c r="CO628" s="11">
        <v>2.38</v>
      </c>
      <c r="CP628" s="42">
        <f t="shared" si="1286"/>
        <v>3.38</v>
      </c>
      <c r="CQ628" s="11">
        <v>1.275</v>
      </c>
      <c r="CR628" s="9">
        <v>0.5</v>
      </c>
      <c r="CS628" s="43">
        <f t="shared" si="1287"/>
        <v>21663.25317</v>
      </c>
      <c r="DB628" s="11">
        <f t="shared" si="1288"/>
        <v>3144</v>
      </c>
      <c r="DC628" s="12">
        <v>3.21</v>
      </c>
      <c r="DD628" s="11">
        <v>1</v>
      </c>
      <c r="DE628" s="11">
        <v>0</v>
      </c>
      <c r="DF628" s="13">
        <f t="shared" si="1289"/>
        <v>10092.24</v>
      </c>
      <c r="DG628" s="11">
        <v>1</v>
      </c>
      <c r="DH628" s="11">
        <v>1</v>
      </c>
      <c r="DI628" s="11">
        <v>2.38</v>
      </c>
      <c r="DJ628" s="42">
        <f t="shared" si="1290"/>
        <v>3.38</v>
      </c>
      <c r="DK628" s="11">
        <v>1.275</v>
      </c>
      <c r="DL628" s="9">
        <v>0.5</v>
      </c>
      <c r="DM628" s="43">
        <f t="shared" si="1291"/>
        <v>21746.25414</v>
      </c>
      <c r="DV628" s="11">
        <f t="shared" si="1292"/>
        <v>3203</v>
      </c>
      <c r="DW628" s="12">
        <v>3.21</v>
      </c>
      <c r="DX628" s="11">
        <v>1</v>
      </c>
      <c r="DY628" s="11">
        <v>0</v>
      </c>
      <c r="DZ628" s="13">
        <f t="shared" si="1293"/>
        <v>10281.63</v>
      </c>
      <c r="EA628" s="11">
        <v>1</v>
      </c>
      <c r="EB628" s="11">
        <v>1</v>
      </c>
      <c r="EC628" s="11">
        <v>3.18</v>
      </c>
      <c r="ED628" s="42">
        <f t="shared" si="1294"/>
        <v>4.18</v>
      </c>
      <c r="EE628" s="11">
        <v>1.275</v>
      </c>
      <c r="EF628" s="9">
        <v>0.5</v>
      </c>
      <c r="EG628" s="43">
        <f t="shared" si="1295"/>
        <v>27397.9735425</v>
      </c>
    </row>
    <row r="629" s="1" customFormat="1" customHeight="1" spans="6:137">
      <c r="F629" s="11">
        <v>2704</v>
      </c>
      <c r="G629" s="12">
        <v>0</v>
      </c>
      <c r="H629" s="11">
        <v>1</v>
      </c>
      <c r="I629" s="11">
        <v>0</v>
      </c>
      <c r="J629" s="13">
        <f t="shared" si="1272"/>
        <v>0</v>
      </c>
      <c r="K629" s="11">
        <v>1</v>
      </c>
      <c r="L629" s="11">
        <v>1</v>
      </c>
      <c r="M629" s="11">
        <v>2.38</v>
      </c>
      <c r="N629" s="42">
        <f t="shared" si="1273"/>
        <v>3.38</v>
      </c>
      <c r="O629" s="11">
        <v>1.275</v>
      </c>
      <c r="P629" s="9">
        <v>0.5</v>
      </c>
      <c r="Q629" s="43">
        <f t="shared" si="1274"/>
        <v>0</v>
      </c>
      <c r="Z629" s="11">
        <v>2704</v>
      </c>
      <c r="AA629" s="12">
        <v>0</v>
      </c>
      <c r="AB629" s="11">
        <v>1</v>
      </c>
      <c r="AC629" s="11">
        <v>0</v>
      </c>
      <c r="AD629" s="13">
        <f t="shared" si="1275"/>
        <v>0</v>
      </c>
      <c r="AE629" s="11">
        <v>1</v>
      </c>
      <c r="AF629" s="11">
        <v>1</v>
      </c>
      <c r="AG629" s="11">
        <v>2.38</v>
      </c>
      <c r="AH629" s="42">
        <f t="shared" si="1276"/>
        <v>3.38</v>
      </c>
      <c r="AI629" s="11">
        <v>1.275</v>
      </c>
      <c r="AJ629" s="9">
        <v>0.5</v>
      </c>
      <c r="AK629" s="43">
        <f t="shared" si="1277"/>
        <v>0</v>
      </c>
      <c r="AT629" s="11">
        <v>2704</v>
      </c>
      <c r="AU629" s="12">
        <v>0</v>
      </c>
      <c r="AV629" s="11">
        <v>1</v>
      </c>
      <c r="AW629" s="11">
        <v>0</v>
      </c>
      <c r="AX629" s="13">
        <f t="shared" si="1278"/>
        <v>0</v>
      </c>
      <c r="AY629" s="11">
        <v>1</v>
      </c>
      <c r="AZ629" s="11">
        <v>1</v>
      </c>
      <c r="BA629" s="11">
        <v>2.38</v>
      </c>
      <c r="BB629" s="42">
        <f t="shared" si="1279"/>
        <v>3.38</v>
      </c>
      <c r="BC629" s="11">
        <v>1.275</v>
      </c>
      <c r="BD629" s="9">
        <v>0.5</v>
      </c>
      <c r="BE629" s="43">
        <f t="shared" si="1280"/>
        <v>0</v>
      </c>
      <c r="BN629" s="11">
        <v>2704</v>
      </c>
      <c r="BO629" s="12">
        <v>0</v>
      </c>
      <c r="BP629" s="11">
        <v>1</v>
      </c>
      <c r="BQ629" s="11">
        <v>0</v>
      </c>
      <c r="BR629" s="13">
        <f t="shared" si="1281"/>
        <v>0</v>
      </c>
      <c r="BS629" s="11">
        <v>1</v>
      </c>
      <c r="BT629" s="11">
        <v>1</v>
      </c>
      <c r="BU629" s="11">
        <v>2.38</v>
      </c>
      <c r="BV629" s="42">
        <f t="shared" si="1282"/>
        <v>3.38</v>
      </c>
      <c r="BW629" s="11">
        <v>1.275</v>
      </c>
      <c r="BX629" s="9">
        <v>0.5</v>
      </c>
      <c r="BY629" s="43">
        <f t="shared" si="1283"/>
        <v>0</v>
      </c>
      <c r="CH629" s="11">
        <f t="shared" si="1284"/>
        <v>3132</v>
      </c>
      <c r="CI629" s="12">
        <v>0</v>
      </c>
      <c r="CJ629" s="11">
        <v>1</v>
      </c>
      <c r="CK629" s="11">
        <v>0</v>
      </c>
      <c r="CL629" s="13">
        <f t="shared" si="1285"/>
        <v>0</v>
      </c>
      <c r="CM629" s="11">
        <v>1</v>
      </c>
      <c r="CN629" s="11">
        <v>1</v>
      </c>
      <c r="CO629" s="11">
        <v>2.38</v>
      </c>
      <c r="CP629" s="42">
        <f t="shared" si="1286"/>
        <v>3.38</v>
      </c>
      <c r="CQ629" s="11">
        <v>1.275</v>
      </c>
      <c r="CR629" s="9">
        <v>0.5</v>
      </c>
      <c r="CS629" s="43">
        <f t="shared" si="1287"/>
        <v>0</v>
      </c>
      <c r="DB629" s="11">
        <f t="shared" si="1288"/>
        <v>3144</v>
      </c>
      <c r="DC629" s="12">
        <v>0</v>
      </c>
      <c r="DD629" s="11">
        <v>1</v>
      </c>
      <c r="DE629" s="11">
        <v>0</v>
      </c>
      <c r="DF629" s="13">
        <f t="shared" si="1289"/>
        <v>0</v>
      </c>
      <c r="DG629" s="11">
        <v>1</v>
      </c>
      <c r="DH629" s="11">
        <v>1</v>
      </c>
      <c r="DI629" s="11">
        <v>2.38</v>
      </c>
      <c r="DJ629" s="42">
        <f t="shared" si="1290"/>
        <v>3.38</v>
      </c>
      <c r="DK629" s="11">
        <v>1.275</v>
      </c>
      <c r="DL629" s="9">
        <v>0.5</v>
      </c>
      <c r="DM629" s="43">
        <f t="shared" si="1291"/>
        <v>0</v>
      </c>
      <c r="DV629" s="11">
        <f t="shared" si="1292"/>
        <v>3203</v>
      </c>
      <c r="DW629" s="12">
        <v>0</v>
      </c>
      <c r="DX629" s="11">
        <v>1</v>
      </c>
      <c r="DY629" s="11">
        <v>0</v>
      </c>
      <c r="DZ629" s="13">
        <f t="shared" si="1293"/>
        <v>0</v>
      </c>
      <c r="EA629" s="11">
        <v>1</v>
      </c>
      <c r="EB629" s="11">
        <v>1</v>
      </c>
      <c r="EC629" s="11">
        <v>3.18</v>
      </c>
      <c r="ED629" s="42">
        <f t="shared" si="1294"/>
        <v>4.18</v>
      </c>
      <c r="EE629" s="11">
        <v>1.275</v>
      </c>
      <c r="EF629" s="9">
        <v>0.5</v>
      </c>
      <c r="EG629" s="43">
        <f t="shared" si="1295"/>
        <v>0</v>
      </c>
    </row>
    <row r="630" s="1" customFormat="1" customHeight="1" spans="6:137">
      <c r="F630" s="44" t="s">
        <v>30</v>
      </c>
      <c r="G630" s="45"/>
      <c r="H630" s="45"/>
      <c r="I630" s="45"/>
      <c r="J630" s="45"/>
      <c r="K630" s="45"/>
      <c r="L630" s="45"/>
      <c r="M630" s="46">
        <f>SUM(Q615:Q629)</f>
        <v>115713.17784</v>
      </c>
      <c r="N630" s="46"/>
      <c r="O630" s="46"/>
      <c r="P630" s="46"/>
      <c r="Q630" s="46"/>
      <c r="R630" s="1"/>
      <c r="S630" s="1"/>
      <c r="T630" s="1"/>
      <c r="U630" s="1"/>
      <c r="V630" s="1"/>
      <c r="W630" s="1"/>
      <c r="X630" s="1"/>
      <c r="Y630" s="1"/>
      <c r="Z630" s="44" t="s">
        <v>30</v>
      </c>
      <c r="AA630" s="45"/>
      <c r="AB630" s="45"/>
      <c r="AC630" s="45"/>
      <c r="AD630" s="45"/>
      <c r="AE630" s="45"/>
      <c r="AF630" s="45"/>
      <c r="AG630" s="46">
        <f>SUM(AK615:AK629)</f>
        <v>115713.17784</v>
      </c>
      <c r="AH630" s="46"/>
      <c r="AI630" s="46"/>
      <c r="AJ630" s="46"/>
      <c r="AK630" s="46"/>
      <c r="AL630" s="1"/>
      <c r="AM630" s="1"/>
      <c r="AN630" s="1"/>
      <c r="AO630" s="1"/>
      <c r="AP630" s="1"/>
      <c r="AQ630" s="1"/>
      <c r="AR630" s="1"/>
      <c r="AS630" s="1"/>
      <c r="AT630" s="44" t="s">
        <v>30</v>
      </c>
      <c r="AU630" s="45"/>
      <c r="AV630" s="45"/>
      <c r="AW630" s="45"/>
      <c r="AX630" s="45"/>
      <c r="AY630" s="45"/>
      <c r="AZ630" s="45"/>
      <c r="BA630" s="46">
        <f>SUM(BE615:BE629)</f>
        <v>115713.17784</v>
      </c>
      <c r="BB630" s="46"/>
      <c r="BC630" s="46"/>
      <c r="BD630" s="46"/>
      <c r="BE630" s="46"/>
      <c r="BF630" s="1"/>
      <c r="BG630" s="1"/>
      <c r="BH630" s="1"/>
      <c r="BI630" s="1"/>
      <c r="BJ630" s="1"/>
      <c r="BK630" s="1"/>
      <c r="BL630" s="1"/>
      <c r="BM630" s="1"/>
      <c r="BN630" s="44" t="s">
        <v>30</v>
      </c>
      <c r="BO630" s="45"/>
      <c r="BP630" s="45"/>
      <c r="BQ630" s="45"/>
      <c r="BR630" s="45"/>
      <c r="BS630" s="45"/>
      <c r="BT630" s="45"/>
      <c r="BU630" s="46">
        <f>SUM(BY615:BY629)</f>
        <v>115713.17784</v>
      </c>
      <c r="BV630" s="46"/>
      <c r="BW630" s="46"/>
      <c r="BX630" s="46"/>
      <c r="BY630" s="46"/>
      <c r="BZ630" s="1"/>
      <c r="CA630" s="1"/>
      <c r="CB630" s="1"/>
      <c r="CC630" s="1"/>
      <c r="CD630" s="1"/>
      <c r="CE630" s="1"/>
      <c r="CF630" s="1"/>
      <c r="CG630" s="1"/>
      <c r="CH630" s="44" t="s">
        <v>30</v>
      </c>
      <c r="CI630" s="45"/>
      <c r="CJ630" s="45"/>
      <c r="CK630" s="45"/>
      <c r="CL630" s="45"/>
      <c r="CM630" s="45"/>
      <c r="CN630" s="45"/>
      <c r="CO630" s="46">
        <f>SUM(CS615:CS629)</f>
        <v>134028.72522</v>
      </c>
      <c r="CP630" s="46"/>
      <c r="CQ630" s="46"/>
      <c r="CR630" s="46"/>
      <c r="CS630" s="46"/>
      <c r="CT630" s="1"/>
      <c r="CU630" s="1"/>
      <c r="CV630" s="1"/>
      <c r="CW630" s="1"/>
      <c r="CX630" s="1"/>
      <c r="CY630" s="1"/>
      <c r="CZ630" s="1"/>
      <c r="DA630" s="1"/>
      <c r="DB630" s="44" t="s">
        <v>30</v>
      </c>
      <c r="DC630" s="45"/>
      <c r="DD630" s="45"/>
      <c r="DE630" s="45"/>
      <c r="DF630" s="45"/>
      <c r="DG630" s="45"/>
      <c r="DH630" s="45"/>
      <c r="DI630" s="46">
        <f>SUM(DM615:DM629)</f>
        <v>134542.24524</v>
      </c>
      <c r="DJ630" s="46"/>
      <c r="DK630" s="46"/>
      <c r="DL630" s="46"/>
      <c r="DM630" s="46"/>
      <c r="DN630" s="1"/>
      <c r="DO630" s="1"/>
      <c r="DP630" s="1"/>
      <c r="DQ630" s="1"/>
      <c r="DR630" s="1"/>
      <c r="DS630" s="1"/>
      <c r="DT630" s="1"/>
      <c r="DU630" s="1"/>
      <c r="DV630" s="44" t="s">
        <v>30</v>
      </c>
      <c r="DW630" s="45"/>
      <c r="DX630" s="45"/>
      <c r="DY630" s="45"/>
      <c r="DZ630" s="45"/>
      <c r="EA630" s="45"/>
      <c r="EB630" s="45"/>
      <c r="EC630" s="46">
        <f>SUM(EG615:EG629)</f>
        <v>169508.957805</v>
      </c>
      <c r="ED630" s="46"/>
      <c r="EE630" s="46"/>
      <c r="EF630" s="46"/>
      <c r="EG630" s="46"/>
    </row>
    <row r="631" s="1" customFormat="1" customHeight="1" spans="6:137">
      <c r="F631" s="45"/>
      <c r="G631" s="45"/>
      <c r="H631" s="45"/>
      <c r="I631" s="45"/>
      <c r="J631" s="45"/>
      <c r="K631" s="45"/>
      <c r="L631" s="45"/>
      <c r="M631" s="46"/>
      <c r="N631" s="46"/>
      <c r="O631" s="46"/>
      <c r="P631" s="46"/>
      <c r="Q631" s="46"/>
      <c r="R631" s="1"/>
      <c r="S631" s="1"/>
      <c r="T631" s="1"/>
      <c r="U631" s="1"/>
      <c r="V631" s="1"/>
      <c r="W631" s="1"/>
      <c r="X631" s="1"/>
      <c r="Y631" s="1"/>
      <c r="Z631" s="45"/>
      <c r="AA631" s="45"/>
      <c r="AB631" s="45"/>
      <c r="AC631" s="45"/>
      <c r="AD631" s="45"/>
      <c r="AE631" s="45"/>
      <c r="AF631" s="45"/>
      <c r="AG631" s="46"/>
      <c r="AH631" s="46"/>
      <c r="AI631" s="46"/>
      <c r="AJ631" s="46"/>
      <c r="AK631" s="46"/>
      <c r="AL631" s="1"/>
      <c r="AM631" s="1"/>
      <c r="AN631" s="1"/>
      <c r="AO631" s="1"/>
      <c r="AP631" s="1"/>
      <c r="AQ631" s="1"/>
      <c r="AR631" s="1"/>
      <c r="AS631" s="1"/>
      <c r="AT631" s="45"/>
      <c r="AU631" s="45"/>
      <c r="AV631" s="45"/>
      <c r="AW631" s="45"/>
      <c r="AX631" s="45"/>
      <c r="AY631" s="45"/>
      <c r="AZ631" s="45"/>
      <c r="BA631" s="46"/>
      <c r="BB631" s="46"/>
      <c r="BC631" s="46"/>
      <c r="BD631" s="46"/>
      <c r="BE631" s="46"/>
      <c r="BF631" s="1"/>
      <c r="BG631" s="1"/>
      <c r="BH631" s="1"/>
      <c r="BI631" s="1"/>
      <c r="BJ631" s="1"/>
      <c r="BK631" s="1"/>
      <c r="BL631" s="1"/>
      <c r="BM631" s="1"/>
      <c r="BN631" s="45"/>
      <c r="BO631" s="45"/>
      <c r="BP631" s="45"/>
      <c r="BQ631" s="45"/>
      <c r="BR631" s="45"/>
      <c r="BS631" s="45"/>
      <c r="BT631" s="45"/>
      <c r="BU631" s="46"/>
      <c r="BV631" s="46"/>
      <c r="BW631" s="46"/>
      <c r="BX631" s="46"/>
      <c r="BY631" s="46"/>
      <c r="BZ631" s="1"/>
      <c r="CA631" s="1"/>
      <c r="CB631" s="1"/>
      <c r="CC631" s="1"/>
      <c r="CD631" s="1"/>
      <c r="CE631" s="1"/>
      <c r="CF631" s="1"/>
      <c r="CG631" s="1"/>
      <c r="CH631" s="45"/>
      <c r="CI631" s="45"/>
      <c r="CJ631" s="45"/>
      <c r="CK631" s="45"/>
      <c r="CL631" s="45"/>
      <c r="CM631" s="45"/>
      <c r="CN631" s="45"/>
      <c r="CO631" s="46"/>
      <c r="CP631" s="46"/>
      <c r="CQ631" s="46"/>
      <c r="CR631" s="46"/>
      <c r="CS631" s="46"/>
      <c r="CT631" s="1"/>
      <c r="CU631" s="1"/>
      <c r="CV631" s="1"/>
      <c r="CW631" s="1"/>
      <c r="CX631" s="1"/>
      <c r="CY631" s="1"/>
      <c r="CZ631" s="1"/>
      <c r="DA631" s="1"/>
      <c r="DB631" s="45"/>
      <c r="DC631" s="45"/>
      <c r="DD631" s="45"/>
      <c r="DE631" s="45"/>
      <c r="DF631" s="45"/>
      <c r="DG631" s="45"/>
      <c r="DH631" s="45"/>
      <c r="DI631" s="46"/>
      <c r="DJ631" s="46"/>
      <c r="DK631" s="46"/>
      <c r="DL631" s="46"/>
      <c r="DM631" s="46"/>
      <c r="DN631" s="1"/>
      <c r="DO631" s="1"/>
      <c r="DP631" s="1"/>
      <c r="DQ631" s="1"/>
      <c r="DR631" s="1"/>
      <c r="DS631" s="1"/>
      <c r="DT631" s="1"/>
      <c r="DU631" s="1"/>
      <c r="DV631" s="45"/>
      <c r="DW631" s="45"/>
      <c r="DX631" s="45"/>
      <c r="DY631" s="45"/>
      <c r="DZ631" s="45"/>
      <c r="EA631" s="45"/>
      <c r="EB631" s="45"/>
      <c r="EC631" s="46"/>
      <c r="ED631" s="46"/>
      <c r="EE631" s="46"/>
      <c r="EF631" s="46"/>
      <c r="EG631" s="46"/>
    </row>
    <row r="632" s="1" customFormat="1" customHeight="1" spans="6:137">
      <c r="F632" s="45"/>
      <c r="G632" s="45"/>
      <c r="H632" s="45"/>
      <c r="I632" s="45"/>
      <c r="J632" s="45"/>
      <c r="K632" s="45"/>
      <c r="L632" s="45"/>
      <c r="M632" s="46"/>
      <c r="N632" s="46"/>
      <c r="O632" s="46"/>
      <c r="P632" s="46"/>
      <c r="Q632" s="46"/>
      <c r="R632" s="1"/>
      <c r="S632" s="1"/>
      <c r="T632" s="1"/>
      <c r="U632" s="1"/>
      <c r="V632" s="1"/>
      <c r="W632" s="1"/>
      <c r="X632" s="1"/>
      <c r="Y632" s="1"/>
      <c r="Z632" s="45"/>
      <c r="AA632" s="45"/>
      <c r="AB632" s="45"/>
      <c r="AC632" s="45"/>
      <c r="AD632" s="45"/>
      <c r="AE632" s="45"/>
      <c r="AF632" s="45"/>
      <c r="AG632" s="46"/>
      <c r="AH632" s="46"/>
      <c r="AI632" s="46"/>
      <c r="AJ632" s="46"/>
      <c r="AK632" s="46"/>
      <c r="AL632" s="1"/>
      <c r="AM632" s="1"/>
      <c r="AN632" s="1"/>
      <c r="AO632" s="1"/>
      <c r="AP632" s="1"/>
      <c r="AQ632" s="1"/>
      <c r="AR632" s="1"/>
      <c r="AS632" s="1"/>
      <c r="AT632" s="45"/>
      <c r="AU632" s="45"/>
      <c r="AV632" s="45"/>
      <c r="AW632" s="45"/>
      <c r="AX632" s="45"/>
      <c r="AY632" s="45"/>
      <c r="AZ632" s="45"/>
      <c r="BA632" s="46"/>
      <c r="BB632" s="46"/>
      <c r="BC632" s="46"/>
      <c r="BD632" s="46"/>
      <c r="BE632" s="46"/>
      <c r="BF632" s="1"/>
      <c r="BG632" s="1"/>
      <c r="BH632" s="1"/>
      <c r="BI632" s="1"/>
      <c r="BJ632" s="1"/>
      <c r="BK632" s="1"/>
      <c r="BL632" s="1"/>
      <c r="BM632" s="1"/>
      <c r="BN632" s="45"/>
      <c r="BO632" s="45"/>
      <c r="BP632" s="45"/>
      <c r="BQ632" s="45"/>
      <c r="BR632" s="45"/>
      <c r="BS632" s="45"/>
      <c r="BT632" s="45"/>
      <c r="BU632" s="46"/>
      <c r="BV632" s="46"/>
      <c r="BW632" s="46"/>
      <c r="BX632" s="46"/>
      <c r="BY632" s="46"/>
      <c r="BZ632" s="1"/>
      <c r="CA632" s="1"/>
      <c r="CB632" s="1"/>
      <c r="CC632" s="1"/>
      <c r="CD632" s="1"/>
      <c r="CE632" s="1"/>
      <c r="CF632" s="1"/>
      <c r="CG632" s="1"/>
      <c r="CH632" s="45"/>
      <c r="CI632" s="45"/>
      <c r="CJ632" s="45"/>
      <c r="CK632" s="45"/>
      <c r="CL632" s="45"/>
      <c r="CM632" s="45"/>
      <c r="CN632" s="45"/>
      <c r="CO632" s="46"/>
      <c r="CP632" s="46"/>
      <c r="CQ632" s="46"/>
      <c r="CR632" s="46"/>
      <c r="CS632" s="46"/>
      <c r="CT632" s="1"/>
      <c r="CU632" s="1"/>
      <c r="CV632" s="1"/>
      <c r="CW632" s="1"/>
      <c r="CX632" s="1"/>
      <c r="CY632" s="1"/>
      <c r="CZ632" s="1"/>
      <c r="DA632" s="1"/>
      <c r="DB632" s="45"/>
      <c r="DC632" s="45"/>
      <c r="DD632" s="45"/>
      <c r="DE632" s="45"/>
      <c r="DF632" s="45"/>
      <c r="DG632" s="45"/>
      <c r="DH632" s="45"/>
      <c r="DI632" s="46"/>
      <c r="DJ632" s="46"/>
      <c r="DK632" s="46"/>
      <c r="DL632" s="46"/>
      <c r="DM632" s="46"/>
      <c r="DN632" s="1"/>
      <c r="DO632" s="1"/>
      <c r="DP632" s="1"/>
      <c r="DQ632" s="1"/>
      <c r="DR632" s="1"/>
      <c r="DS632" s="1"/>
      <c r="DT632" s="1"/>
      <c r="DU632" s="1"/>
      <c r="DV632" s="45"/>
      <c r="DW632" s="45"/>
      <c r="DX632" s="45"/>
      <c r="DY632" s="45"/>
      <c r="DZ632" s="45"/>
      <c r="EA632" s="45"/>
      <c r="EB632" s="45"/>
      <c r="EC632" s="46"/>
      <c r="ED632" s="46"/>
      <c r="EE632" s="46"/>
      <c r="EF632" s="46"/>
      <c r="EG632" s="46"/>
    </row>
    <row r="633" s="1" customFormat="1" customHeight="1" spans="6:137">
      <c r="F633" s="35" t="s">
        <v>31</v>
      </c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1"/>
      <c r="S633" s="1"/>
      <c r="T633" s="1"/>
      <c r="U633" s="1"/>
      <c r="V633" s="1"/>
      <c r="W633" s="1"/>
      <c r="X633" s="1"/>
      <c r="Y633" s="1"/>
      <c r="Z633" s="35" t="s">
        <v>31</v>
      </c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1"/>
      <c r="AM633" s="1"/>
      <c r="AN633" s="1"/>
      <c r="AO633" s="1"/>
      <c r="AP633" s="1"/>
      <c r="AQ633" s="1"/>
      <c r="AR633" s="1"/>
      <c r="AS633" s="1"/>
      <c r="AT633" s="35" t="s">
        <v>31</v>
      </c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1"/>
      <c r="BG633" s="1"/>
      <c r="BH633" s="1"/>
      <c r="BI633" s="1"/>
      <c r="BJ633" s="1"/>
      <c r="BK633" s="1"/>
      <c r="BL633" s="1"/>
      <c r="BM633" s="1"/>
      <c r="BN633" s="35" t="s">
        <v>31</v>
      </c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1"/>
      <c r="CA633" s="1"/>
      <c r="CB633" s="1"/>
      <c r="CC633" s="1"/>
      <c r="CD633" s="1"/>
      <c r="CE633" s="1"/>
      <c r="CF633" s="1"/>
      <c r="CG633" s="1"/>
      <c r="CH633" s="35" t="s">
        <v>31</v>
      </c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1"/>
      <c r="CU633" s="1"/>
      <c r="CV633" s="1"/>
      <c r="CW633" s="1"/>
      <c r="CX633" s="1"/>
      <c r="CY633" s="1"/>
      <c r="CZ633" s="1"/>
      <c r="DA633" s="1"/>
      <c r="DB633" s="35" t="s">
        <v>31</v>
      </c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1"/>
      <c r="DO633" s="1"/>
      <c r="DP633" s="1"/>
      <c r="DQ633" s="1"/>
      <c r="DR633" s="1"/>
      <c r="DS633" s="1"/>
      <c r="DT633" s="1"/>
      <c r="DU633" s="1"/>
      <c r="DV633" s="35" t="s">
        <v>31</v>
      </c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</row>
    <row r="634" s="1" customFormat="1" customHeight="1" spans="6:137">
      <c r="F634" s="13" t="s">
        <v>8</v>
      </c>
      <c r="G634" s="13"/>
      <c r="H634" s="13"/>
      <c r="I634" s="13"/>
      <c r="J634" s="13"/>
      <c r="K634" s="8" t="s">
        <v>53</v>
      </c>
      <c r="L634" s="8"/>
      <c r="M634" s="8"/>
      <c r="N634" s="8"/>
      <c r="O634" s="9" t="s">
        <v>38</v>
      </c>
      <c r="P634" s="9"/>
      <c r="Q634" s="41" t="s">
        <v>13</v>
      </c>
      <c r="Z634" s="13" t="s">
        <v>8</v>
      </c>
      <c r="AA634" s="13"/>
      <c r="AB634" s="13"/>
      <c r="AC634" s="13"/>
      <c r="AD634" s="13"/>
      <c r="AE634" s="8" t="s">
        <v>53</v>
      </c>
      <c r="AF634" s="8"/>
      <c r="AG634" s="8"/>
      <c r="AH634" s="8"/>
      <c r="AI634" s="9" t="s">
        <v>38</v>
      </c>
      <c r="AJ634" s="9"/>
      <c r="AK634" s="41" t="s">
        <v>13</v>
      </c>
      <c r="AT634" s="13" t="s">
        <v>8</v>
      </c>
      <c r="AU634" s="13"/>
      <c r="AV634" s="13"/>
      <c r="AW634" s="13"/>
      <c r="AX634" s="13"/>
      <c r="AY634" s="8" t="s">
        <v>53</v>
      </c>
      <c r="AZ634" s="8"/>
      <c r="BA634" s="8"/>
      <c r="BB634" s="8"/>
      <c r="BC634" s="9" t="s">
        <v>38</v>
      </c>
      <c r="BD634" s="9"/>
      <c r="BE634" s="41" t="s">
        <v>13</v>
      </c>
      <c r="BN634" s="13" t="s">
        <v>8</v>
      </c>
      <c r="BO634" s="13"/>
      <c r="BP634" s="13"/>
      <c r="BQ634" s="13"/>
      <c r="BR634" s="13"/>
      <c r="BS634" s="8" t="s">
        <v>53</v>
      </c>
      <c r="BT634" s="8"/>
      <c r="BU634" s="8"/>
      <c r="BV634" s="8"/>
      <c r="BW634" s="9" t="s">
        <v>38</v>
      </c>
      <c r="BX634" s="9"/>
      <c r="BY634" s="41" t="s">
        <v>13</v>
      </c>
      <c r="CH634" s="13" t="s">
        <v>8</v>
      </c>
      <c r="CI634" s="13"/>
      <c r="CJ634" s="13"/>
      <c r="CK634" s="13"/>
      <c r="CL634" s="13"/>
      <c r="CM634" s="8" t="s">
        <v>53</v>
      </c>
      <c r="CN634" s="8"/>
      <c r="CO634" s="8"/>
      <c r="CP634" s="8"/>
      <c r="CQ634" s="9" t="s">
        <v>38</v>
      </c>
      <c r="CR634" s="9"/>
      <c r="CS634" s="41" t="s">
        <v>13</v>
      </c>
      <c r="DB634" s="13" t="s">
        <v>8</v>
      </c>
      <c r="DC634" s="13"/>
      <c r="DD634" s="13"/>
      <c r="DE634" s="13"/>
      <c r="DF634" s="13"/>
      <c r="DG634" s="8" t="s">
        <v>53</v>
      </c>
      <c r="DH634" s="8"/>
      <c r="DI634" s="8"/>
      <c r="DJ634" s="8"/>
      <c r="DK634" s="9" t="s">
        <v>38</v>
      </c>
      <c r="DL634" s="9"/>
      <c r="DM634" s="41" t="s">
        <v>13</v>
      </c>
      <c r="DV634" s="13" t="s">
        <v>8</v>
      </c>
      <c r="DW634" s="13"/>
      <c r="DX634" s="13"/>
      <c r="DY634" s="13"/>
      <c r="DZ634" s="13"/>
      <c r="EA634" s="8" t="s">
        <v>53</v>
      </c>
      <c r="EB634" s="8"/>
      <c r="EC634" s="8"/>
      <c r="ED634" s="8"/>
      <c r="EE634" s="9" t="s">
        <v>38</v>
      </c>
      <c r="EF634" s="9"/>
      <c r="EG634" s="41" t="s">
        <v>13</v>
      </c>
    </row>
    <row r="635" s="1" customFormat="1" customHeight="1" spans="6:137">
      <c r="F635" s="13" t="s">
        <v>54</v>
      </c>
      <c r="G635" s="13" t="s">
        <v>55</v>
      </c>
      <c r="H635" s="13" t="s">
        <v>56</v>
      </c>
      <c r="I635" s="13" t="s">
        <v>57</v>
      </c>
      <c r="J635" s="13" t="s">
        <v>8</v>
      </c>
      <c r="K635" s="8" t="s">
        <v>58</v>
      </c>
      <c r="L635" s="8" t="s">
        <v>26</v>
      </c>
      <c r="M635" s="8" t="s">
        <v>27</v>
      </c>
      <c r="N635" s="42" t="s">
        <v>28</v>
      </c>
      <c r="O635" s="9" t="s">
        <v>59</v>
      </c>
      <c r="P635" s="9" t="s">
        <v>60</v>
      </c>
      <c r="Q635" s="41"/>
      <c r="R635" s="1"/>
      <c r="S635" s="1"/>
      <c r="T635" s="1"/>
      <c r="U635" s="1"/>
      <c r="V635" s="1"/>
      <c r="W635" s="1"/>
      <c r="X635" s="1"/>
      <c r="Y635" s="1"/>
      <c r="Z635" s="13" t="s">
        <v>54</v>
      </c>
      <c r="AA635" s="13" t="s">
        <v>55</v>
      </c>
      <c r="AB635" s="13" t="s">
        <v>56</v>
      </c>
      <c r="AC635" s="13" t="s">
        <v>57</v>
      </c>
      <c r="AD635" s="13" t="s">
        <v>8</v>
      </c>
      <c r="AE635" s="8" t="s">
        <v>58</v>
      </c>
      <c r="AF635" s="8" t="s">
        <v>26</v>
      </c>
      <c r="AG635" s="8" t="s">
        <v>27</v>
      </c>
      <c r="AH635" s="42" t="s">
        <v>28</v>
      </c>
      <c r="AI635" s="9" t="s">
        <v>59</v>
      </c>
      <c r="AJ635" s="9" t="s">
        <v>60</v>
      </c>
      <c r="AK635" s="41"/>
      <c r="AL635" s="1"/>
      <c r="AM635" s="1"/>
      <c r="AN635" s="1"/>
      <c r="AO635" s="1"/>
      <c r="AP635" s="1"/>
      <c r="AQ635" s="1"/>
      <c r="AR635" s="1"/>
      <c r="AS635" s="1"/>
      <c r="AT635" s="13" t="s">
        <v>54</v>
      </c>
      <c r="AU635" s="13" t="s">
        <v>55</v>
      </c>
      <c r="AV635" s="13" t="s">
        <v>56</v>
      </c>
      <c r="AW635" s="13" t="s">
        <v>57</v>
      </c>
      <c r="AX635" s="13" t="s">
        <v>8</v>
      </c>
      <c r="AY635" s="8" t="s">
        <v>58</v>
      </c>
      <c r="AZ635" s="8" t="s">
        <v>26</v>
      </c>
      <c r="BA635" s="8" t="s">
        <v>27</v>
      </c>
      <c r="BB635" s="42" t="s">
        <v>28</v>
      </c>
      <c r="BC635" s="9" t="s">
        <v>59</v>
      </c>
      <c r="BD635" s="9" t="s">
        <v>60</v>
      </c>
      <c r="BE635" s="41"/>
      <c r="BF635" s="1"/>
      <c r="BG635" s="1"/>
      <c r="BH635" s="1"/>
      <c r="BI635" s="1"/>
      <c r="BJ635" s="1"/>
      <c r="BK635" s="1"/>
      <c r="BL635" s="1"/>
      <c r="BM635" s="1"/>
      <c r="BN635" s="13" t="s">
        <v>54</v>
      </c>
      <c r="BO635" s="13" t="s">
        <v>55</v>
      </c>
      <c r="BP635" s="13" t="s">
        <v>56</v>
      </c>
      <c r="BQ635" s="13" t="s">
        <v>57</v>
      </c>
      <c r="BR635" s="13" t="s">
        <v>8</v>
      </c>
      <c r="BS635" s="8" t="s">
        <v>58</v>
      </c>
      <c r="BT635" s="8" t="s">
        <v>26</v>
      </c>
      <c r="BU635" s="8" t="s">
        <v>27</v>
      </c>
      <c r="BV635" s="42" t="s">
        <v>28</v>
      </c>
      <c r="BW635" s="9" t="s">
        <v>59</v>
      </c>
      <c r="BX635" s="9" t="s">
        <v>60</v>
      </c>
      <c r="BY635" s="41"/>
      <c r="BZ635" s="1"/>
      <c r="CA635" s="1"/>
      <c r="CB635" s="1"/>
      <c r="CC635" s="1"/>
      <c r="CD635" s="1"/>
      <c r="CE635" s="1"/>
      <c r="CF635" s="1"/>
      <c r="CG635" s="1"/>
      <c r="CH635" s="13" t="s">
        <v>54</v>
      </c>
      <c r="CI635" s="13" t="s">
        <v>55</v>
      </c>
      <c r="CJ635" s="13" t="s">
        <v>56</v>
      </c>
      <c r="CK635" s="13" t="s">
        <v>57</v>
      </c>
      <c r="CL635" s="13" t="s">
        <v>8</v>
      </c>
      <c r="CM635" s="8" t="s">
        <v>58</v>
      </c>
      <c r="CN635" s="8" t="s">
        <v>26</v>
      </c>
      <c r="CO635" s="8" t="s">
        <v>27</v>
      </c>
      <c r="CP635" s="42" t="s">
        <v>28</v>
      </c>
      <c r="CQ635" s="9" t="s">
        <v>59</v>
      </c>
      <c r="CR635" s="9" t="s">
        <v>60</v>
      </c>
      <c r="CS635" s="41"/>
      <c r="CT635" s="1"/>
      <c r="CU635" s="1"/>
      <c r="CV635" s="1"/>
      <c r="CW635" s="1"/>
      <c r="CX635" s="1"/>
      <c r="CY635" s="1"/>
      <c r="CZ635" s="1"/>
      <c r="DA635" s="1"/>
      <c r="DB635" s="13" t="s">
        <v>54</v>
      </c>
      <c r="DC635" s="13" t="s">
        <v>55</v>
      </c>
      <c r="DD635" s="13" t="s">
        <v>56</v>
      </c>
      <c r="DE635" s="13" t="s">
        <v>57</v>
      </c>
      <c r="DF635" s="13" t="s">
        <v>8</v>
      </c>
      <c r="DG635" s="8" t="s">
        <v>58</v>
      </c>
      <c r="DH635" s="8" t="s">
        <v>26</v>
      </c>
      <c r="DI635" s="8" t="s">
        <v>27</v>
      </c>
      <c r="DJ635" s="42" t="s">
        <v>28</v>
      </c>
      <c r="DK635" s="9" t="s">
        <v>59</v>
      </c>
      <c r="DL635" s="9" t="s">
        <v>60</v>
      </c>
      <c r="DM635" s="41"/>
      <c r="DN635" s="1"/>
      <c r="DO635" s="1"/>
      <c r="DP635" s="1"/>
      <c r="DQ635" s="1"/>
      <c r="DR635" s="1"/>
      <c r="DS635" s="1"/>
      <c r="DT635" s="1"/>
      <c r="DU635" s="1"/>
      <c r="DV635" s="13" t="s">
        <v>54</v>
      </c>
      <c r="DW635" s="13" t="s">
        <v>55</v>
      </c>
      <c r="DX635" s="13" t="s">
        <v>56</v>
      </c>
      <c r="DY635" s="13" t="s">
        <v>57</v>
      </c>
      <c r="DZ635" s="13" t="s">
        <v>8</v>
      </c>
      <c r="EA635" s="8" t="s">
        <v>58</v>
      </c>
      <c r="EB635" s="8" t="s">
        <v>26</v>
      </c>
      <c r="EC635" s="8" t="s">
        <v>27</v>
      </c>
      <c r="ED635" s="42" t="s">
        <v>28</v>
      </c>
      <c r="EE635" s="9" t="s">
        <v>59</v>
      </c>
      <c r="EF635" s="9" t="s">
        <v>60</v>
      </c>
      <c r="EG635" s="41"/>
    </row>
    <row r="636" s="1" customFormat="1" customHeight="1" spans="6:137">
      <c r="F636" s="11">
        <v>2536</v>
      </c>
      <c r="G636" s="12">
        <v>1.728</v>
      </c>
      <c r="H636" s="11">
        <v>1</v>
      </c>
      <c r="I636" s="11">
        <v>0</v>
      </c>
      <c r="J636" s="13">
        <f t="shared" ref="J636:J646" si="1296">F636*G636*H636+I636</f>
        <v>4382.208</v>
      </c>
      <c r="K636" s="11">
        <v>1</v>
      </c>
      <c r="L636" s="11">
        <v>0.95</v>
      </c>
      <c r="M636" s="11">
        <v>2.09</v>
      </c>
      <c r="N636" s="42">
        <f t="shared" ref="N636:N646" si="1297">L636*M636+1</f>
        <v>2.9855</v>
      </c>
      <c r="O636" s="11">
        <v>1.275</v>
      </c>
      <c r="P636" s="9">
        <v>0.5</v>
      </c>
      <c r="Q636" s="43">
        <f t="shared" ref="Q636:Q646" si="1298">J636*K636*N636*O636*P636</f>
        <v>8340.4647648</v>
      </c>
      <c r="Z636" s="11">
        <v>2536</v>
      </c>
      <c r="AA636" s="12">
        <v>1.728</v>
      </c>
      <c r="AB636" s="11">
        <v>1</v>
      </c>
      <c r="AC636" s="11">
        <v>0</v>
      </c>
      <c r="AD636" s="13">
        <f t="shared" ref="AD636:AD646" si="1299">Z636*AA636*AB636+AC636</f>
        <v>4382.208</v>
      </c>
      <c r="AE636" s="11">
        <v>1</v>
      </c>
      <c r="AF636" s="11">
        <v>0.95</v>
      </c>
      <c r="AG636" s="11">
        <v>2.09</v>
      </c>
      <c r="AH636" s="42">
        <f t="shared" ref="AH636:AH646" si="1300">AF636*AG636+1</f>
        <v>2.9855</v>
      </c>
      <c r="AI636" s="11">
        <v>1.275</v>
      </c>
      <c r="AJ636" s="9">
        <v>0.5</v>
      </c>
      <c r="AK636" s="43">
        <f t="shared" ref="AK636:AK646" si="1301">AD636*AE636*AH636*AI636*AJ636</f>
        <v>8340.4647648</v>
      </c>
      <c r="AT636" s="11">
        <v>2536</v>
      </c>
      <c r="AU636" s="12">
        <v>1.728</v>
      </c>
      <c r="AV636" s="11">
        <v>1</v>
      </c>
      <c r="AW636" s="11">
        <v>0</v>
      </c>
      <c r="AX636" s="13">
        <f t="shared" ref="AX636:AX646" si="1302">AT636*AU636*AV636+AW636</f>
        <v>4382.208</v>
      </c>
      <c r="AY636" s="11">
        <v>1</v>
      </c>
      <c r="AZ636" s="11">
        <v>0.95</v>
      </c>
      <c r="BA636" s="11">
        <v>2.09</v>
      </c>
      <c r="BB636" s="42">
        <f t="shared" ref="BB636:BB646" si="1303">AZ636*BA636+1</f>
        <v>2.9855</v>
      </c>
      <c r="BC636" s="11">
        <v>1.275</v>
      </c>
      <c r="BD636" s="9">
        <v>0.5</v>
      </c>
      <c r="BE636" s="43">
        <f t="shared" ref="BE636:BE646" si="1304">AX636*AY636*BB636*BC636*BD636</f>
        <v>8340.4647648</v>
      </c>
      <c r="BN636" s="11">
        <v>2536</v>
      </c>
      <c r="BO636" s="12">
        <v>1.728</v>
      </c>
      <c r="BP636" s="11">
        <v>1</v>
      </c>
      <c r="BQ636" s="11">
        <v>0</v>
      </c>
      <c r="BR636" s="13">
        <f t="shared" ref="BR636:BR646" si="1305">BN636*BO636*BP636+BQ636</f>
        <v>4382.208</v>
      </c>
      <c r="BS636" s="11">
        <v>1</v>
      </c>
      <c r="BT636" s="11">
        <v>0.95</v>
      </c>
      <c r="BU636" s="11">
        <v>2.09</v>
      </c>
      <c r="BV636" s="42">
        <f t="shared" ref="BV636:BV646" si="1306">BT636*BU636+1</f>
        <v>2.9855</v>
      </c>
      <c r="BW636" s="11">
        <v>1.275</v>
      </c>
      <c r="BX636" s="9">
        <v>0.5</v>
      </c>
      <c r="BY636" s="43">
        <f t="shared" ref="BY636:BY646" si="1307">BR636*BS636*BV636*BW636*BX636</f>
        <v>8340.4647648</v>
      </c>
      <c r="CH636" s="11">
        <v>2536</v>
      </c>
      <c r="CI636" s="12">
        <v>1.728</v>
      </c>
      <c r="CJ636" s="11">
        <v>1</v>
      </c>
      <c r="CK636" s="11">
        <v>0</v>
      </c>
      <c r="CL636" s="13">
        <f t="shared" ref="CL636:CL646" si="1308">CH636*CI636*CJ636+CK636</f>
        <v>4382.208</v>
      </c>
      <c r="CM636" s="11">
        <v>1</v>
      </c>
      <c r="CN636" s="11">
        <v>0.95</v>
      </c>
      <c r="CO636" s="11">
        <v>2.09</v>
      </c>
      <c r="CP636" s="42">
        <f t="shared" ref="CP636:CP646" si="1309">CN636*CO636+1</f>
        <v>2.9855</v>
      </c>
      <c r="CQ636" s="11">
        <v>1.275</v>
      </c>
      <c r="CR636" s="9">
        <v>0.5</v>
      </c>
      <c r="CS636" s="43">
        <f t="shared" ref="CS636:CS646" si="1310">CL636*CM636*CP636*CQ636*CR636</f>
        <v>8340.4647648</v>
      </c>
      <c r="DB636" s="11">
        <v>2536</v>
      </c>
      <c r="DC636" s="12">
        <v>1.728</v>
      </c>
      <c r="DD636" s="11">
        <v>1</v>
      </c>
      <c r="DE636" s="11">
        <v>0</v>
      </c>
      <c r="DF636" s="13">
        <f t="shared" ref="DF636:DF646" si="1311">DB636*DC636*DD636+DE636</f>
        <v>4382.208</v>
      </c>
      <c r="DG636" s="11">
        <v>1</v>
      </c>
      <c r="DH636" s="11">
        <v>0.95</v>
      </c>
      <c r="DI636" s="11">
        <v>2.09</v>
      </c>
      <c r="DJ636" s="42">
        <f t="shared" ref="DJ636:DJ646" si="1312">DH636*DI636+1</f>
        <v>2.9855</v>
      </c>
      <c r="DK636" s="11">
        <v>1.275</v>
      </c>
      <c r="DL636" s="9">
        <v>0.5</v>
      </c>
      <c r="DM636" s="43">
        <f t="shared" ref="DM636:DM646" si="1313">DF636*DG636*DJ636*DK636*DL636</f>
        <v>8340.4647648</v>
      </c>
      <c r="DV636" s="11">
        <v>2536</v>
      </c>
      <c r="DW636" s="12">
        <v>1.728</v>
      </c>
      <c r="DX636" s="11">
        <v>1</v>
      </c>
      <c r="DY636" s="11">
        <v>0</v>
      </c>
      <c r="DZ636" s="13">
        <f t="shared" ref="DZ636:DZ646" si="1314">DV636*DW636*DX636+DY636</f>
        <v>4382.208</v>
      </c>
      <c r="EA636" s="11">
        <v>1</v>
      </c>
      <c r="EB636" s="11">
        <v>0.95</v>
      </c>
      <c r="EC636" s="11">
        <v>2.91</v>
      </c>
      <c r="ED636" s="42">
        <f t="shared" ref="ED636:ED646" si="1315">EB636*EC636+1</f>
        <v>3.7645</v>
      </c>
      <c r="EE636" s="11">
        <v>1.275</v>
      </c>
      <c r="EF636" s="9">
        <v>0.5</v>
      </c>
      <c r="EG636" s="43">
        <f t="shared" ref="EG636:EG646" si="1316">DZ636*EA636*ED636*EE636*EF636</f>
        <v>10516.7240352</v>
      </c>
    </row>
    <row r="637" s="1" customFormat="1" customHeight="1" spans="6:137">
      <c r="F637" s="11">
        <v>2536</v>
      </c>
      <c r="G637" s="12">
        <v>1.728</v>
      </c>
      <c r="H637" s="11">
        <v>1</v>
      </c>
      <c r="I637" s="11">
        <v>0</v>
      </c>
      <c r="J637" s="13">
        <f t="shared" si="1296"/>
        <v>4382.208</v>
      </c>
      <c r="K637" s="11">
        <v>1</v>
      </c>
      <c r="L637" s="11">
        <v>0.95</v>
      </c>
      <c r="M637" s="11">
        <v>2.09</v>
      </c>
      <c r="N637" s="42">
        <f t="shared" si="1297"/>
        <v>2.9855</v>
      </c>
      <c r="O637" s="11">
        <v>1.275</v>
      </c>
      <c r="P637" s="9">
        <v>0.5</v>
      </c>
      <c r="Q637" s="43">
        <f t="shared" si="1298"/>
        <v>8340.4647648</v>
      </c>
      <c r="Z637" s="11">
        <v>2536</v>
      </c>
      <c r="AA637" s="12">
        <v>1.728</v>
      </c>
      <c r="AB637" s="11">
        <v>1</v>
      </c>
      <c r="AC637" s="11">
        <v>0</v>
      </c>
      <c r="AD637" s="13">
        <f t="shared" si="1299"/>
        <v>4382.208</v>
      </c>
      <c r="AE637" s="11">
        <v>1</v>
      </c>
      <c r="AF637" s="11">
        <v>0.95</v>
      </c>
      <c r="AG637" s="11">
        <v>2.09</v>
      </c>
      <c r="AH637" s="42">
        <f t="shared" si="1300"/>
        <v>2.9855</v>
      </c>
      <c r="AI637" s="11">
        <v>1.275</v>
      </c>
      <c r="AJ637" s="9">
        <v>0.5</v>
      </c>
      <c r="AK637" s="43">
        <f t="shared" si="1301"/>
        <v>8340.4647648</v>
      </c>
      <c r="AT637" s="11">
        <v>2536</v>
      </c>
      <c r="AU637" s="12">
        <v>1.728</v>
      </c>
      <c r="AV637" s="11">
        <v>1</v>
      </c>
      <c r="AW637" s="11">
        <v>0</v>
      </c>
      <c r="AX637" s="13">
        <f t="shared" si="1302"/>
        <v>4382.208</v>
      </c>
      <c r="AY637" s="11">
        <v>1</v>
      </c>
      <c r="AZ637" s="11">
        <v>0.95</v>
      </c>
      <c r="BA637" s="11">
        <v>2.09</v>
      </c>
      <c r="BB637" s="42">
        <f t="shared" si="1303"/>
        <v>2.9855</v>
      </c>
      <c r="BC637" s="11">
        <v>1.275</v>
      </c>
      <c r="BD637" s="9">
        <v>0.5</v>
      </c>
      <c r="BE637" s="43">
        <f t="shared" si="1304"/>
        <v>8340.4647648</v>
      </c>
      <c r="BN637" s="11">
        <v>2536</v>
      </c>
      <c r="BO637" s="12">
        <v>1.728</v>
      </c>
      <c r="BP637" s="11">
        <v>1</v>
      </c>
      <c r="BQ637" s="11">
        <v>0</v>
      </c>
      <c r="BR637" s="13">
        <f t="shared" si="1305"/>
        <v>4382.208</v>
      </c>
      <c r="BS637" s="11">
        <v>1</v>
      </c>
      <c r="BT637" s="11">
        <v>0.95</v>
      </c>
      <c r="BU637" s="11">
        <v>2.09</v>
      </c>
      <c r="BV637" s="42">
        <f t="shared" si="1306"/>
        <v>2.9855</v>
      </c>
      <c r="BW637" s="11">
        <v>1.275</v>
      </c>
      <c r="BX637" s="9">
        <v>0.5</v>
      </c>
      <c r="BY637" s="43">
        <f t="shared" si="1307"/>
        <v>8340.4647648</v>
      </c>
      <c r="CH637" s="11">
        <v>2536</v>
      </c>
      <c r="CI637" s="12">
        <v>1.728</v>
      </c>
      <c r="CJ637" s="11">
        <v>1</v>
      </c>
      <c r="CK637" s="11">
        <v>0</v>
      </c>
      <c r="CL637" s="13">
        <f t="shared" si="1308"/>
        <v>4382.208</v>
      </c>
      <c r="CM637" s="11">
        <v>1</v>
      </c>
      <c r="CN637" s="11">
        <v>0.95</v>
      </c>
      <c r="CO637" s="11">
        <v>2.09</v>
      </c>
      <c r="CP637" s="42">
        <f t="shared" si="1309"/>
        <v>2.9855</v>
      </c>
      <c r="CQ637" s="11">
        <v>1.275</v>
      </c>
      <c r="CR637" s="9">
        <v>0.5</v>
      </c>
      <c r="CS637" s="43">
        <f t="shared" si="1310"/>
        <v>8340.4647648</v>
      </c>
      <c r="DB637" s="11">
        <v>2536</v>
      </c>
      <c r="DC637" s="12">
        <v>1.728</v>
      </c>
      <c r="DD637" s="11">
        <v>1</v>
      </c>
      <c r="DE637" s="11">
        <v>0</v>
      </c>
      <c r="DF637" s="13">
        <f t="shared" si="1311"/>
        <v>4382.208</v>
      </c>
      <c r="DG637" s="11">
        <v>1</v>
      </c>
      <c r="DH637" s="11">
        <v>0.95</v>
      </c>
      <c r="DI637" s="11">
        <v>2.09</v>
      </c>
      <c r="DJ637" s="42">
        <f t="shared" si="1312"/>
        <v>2.9855</v>
      </c>
      <c r="DK637" s="11">
        <v>1.275</v>
      </c>
      <c r="DL637" s="9">
        <v>0.5</v>
      </c>
      <c r="DM637" s="43">
        <f t="shared" si="1313"/>
        <v>8340.4647648</v>
      </c>
      <c r="DV637" s="11">
        <v>2536</v>
      </c>
      <c r="DW637" s="12">
        <v>1.728</v>
      </c>
      <c r="DX637" s="11">
        <v>1</v>
      </c>
      <c r="DY637" s="11">
        <v>0</v>
      </c>
      <c r="DZ637" s="13">
        <f t="shared" si="1314"/>
        <v>4382.208</v>
      </c>
      <c r="EA637" s="11">
        <v>1</v>
      </c>
      <c r="EB637" s="11">
        <v>0.95</v>
      </c>
      <c r="EC637" s="11">
        <v>2.91</v>
      </c>
      <c r="ED637" s="42">
        <f t="shared" si="1315"/>
        <v>3.7645</v>
      </c>
      <c r="EE637" s="11">
        <v>1.275</v>
      </c>
      <c r="EF637" s="9">
        <v>0.5</v>
      </c>
      <c r="EG637" s="43">
        <f t="shared" si="1316"/>
        <v>10516.7240352</v>
      </c>
    </row>
    <row r="638" s="1" customFormat="1" customHeight="1" spans="6:137">
      <c r="F638" s="11">
        <v>2536</v>
      </c>
      <c r="G638" s="12">
        <v>1.728</v>
      </c>
      <c r="H638" s="11">
        <v>1</v>
      </c>
      <c r="I638" s="11">
        <v>0</v>
      </c>
      <c r="J638" s="13">
        <f t="shared" si="1296"/>
        <v>4382.208</v>
      </c>
      <c r="K638" s="11">
        <v>1</v>
      </c>
      <c r="L638" s="11">
        <v>0.95</v>
      </c>
      <c r="M638" s="11">
        <v>2.09</v>
      </c>
      <c r="N638" s="42">
        <f t="shared" si="1297"/>
        <v>2.9855</v>
      </c>
      <c r="O638" s="11">
        <v>1.275</v>
      </c>
      <c r="P638" s="9">
        <v>0.5</v>
      </c>
      <c r="Q638" s="43">
        <f t="shared" si="1298"/>
        <v>8340.4647648</v>
      </c>
      <c r="Z638" s="11">
        <v>2536</v>
      </c>
      <c r="AA638" s="12">
        <v>1.728</v>
      </c>
      <c r="AB638" s="11">
        <v>1</v>
      </c>
      <c r="AC638" s="11">
        <v>0</v>
      </c>
      <c r="AD638" s="13">
        <f t="shared" si="1299"/>
        <v>4382.208</v>
      </c>
      <c r="AE638" s="11">
        <v>1</v>
      </c>
      <c r="AF638" s="11">
        <v>0.95</v>
      </c>
      <c r="AG638" s="11">
        <v>2.09</v>
      </c>
      <c r="AH638" s="42">
        <f t="shared" si="1300"/>
        <v>2.9855</v>
      </c>
      <c r="AI638" s="11">
        <v>1.275</v>
      </c>
      <c r="AJ638" s="9">
        <v>0.5</v>
      </c>
      <c r="AK638" s="43">
        <f t="shared" si="1301"/>
        <v>8340.4647648</v>
      </c>
      <c r="AT638" s="11">
        <v>2536</v>
      </c>
      <c r="AU638" s="12">
        <v>1.728</v>
      </c>
      <c r="AV638" s="11">
        <v>1</v>
      </c>
      <c r="AW638" s="11">
        <v>0</v>
      </c>
      <c r="AX638" s="13">
        <f t="shared" si="1302"/>
        <v>4382.208</v>
      </c>
      <c r="AY638" s="11">
        <v>1</v>
      </c>
      <c r="AZ638" s="11">
        <v>0.95</v>
      </c>
      <c r="BA638" s="11">
        <v>2.09</v>
      </c>
      <c r="BB638" s="42">
        <f t="shared" si="1303"/>
        <v>2.9855</v>
      </c>
      <c r="BC638" s="11">
        <v>1.275</v>
      </c>
      <c r="BD638" s="9">
        <v>0.5</v>
      </c>
      <c r="BE638" s="43">
        <f t="shared" si="1304"/>
        <v>8340.4647648</v>
      </c>
      <c r="BN638" s="11">
        <v>2536</v>
      </c>
      <c r="BO638" s="12">
        <v>1.728</v>
      </c>
      <c r="BP638" s="11">
        <v>1</v>
      </c>
      <c r="BQ638" s="11">
        <v>0</v>
      </c>
      <c r="BR638" s="13">
        <f t="shared" si="1305"/>
        <v>4382.208</v>
      </c>
      <c r="BS638" s="11">
        <v>1</v>
      </c>
      <c r="BT638" s="11">
        <v>0.95</v>
      </c>
      <c r="BU638" s="11">
        <v>2.09</v>
      </c>
      <c r="BV638" s="42">
        <f t="shared" si="1306"/>
        <v>2.9855</v>
      </c>
      <c r="BW638" s="11">
        <v>1.275</v>
      </c>
      <c r="BX638" s="9">
        <v>0.5</v>
      </c>
      <c r="BY638" s="43">
        <f t="shared" si="1307"/>
        <v>8340.4647648</v>
      </c>
      <c r="CH638" s="11">
        <v>2536</v>
      </c>
      <c r="CI638" s="12">
        <v>1.728</v>
      </c>
      <c r="CJ638" s="11">
        <v>1</v>
      </c>
      <c r="CK638" s="11">
        <v>0</v>
      </c>
      <c r="CL638" s="13">
        <f t="shared" si="1308"/>
        <v>4382.208</v>
      </c>
      <c r="CM638" s="11">
        <v>1</v>
      </c>
      <c r="CN638" s="11">
        <v>0.95</v>
      </c>
      <c r="CO638" s="11">
        <v>2.09</v>
      </c>
      <c r="CP638" s="42">
        <f t="shared" si="1309"/>
        <v>2.9855</v>
      </c>
      <c r="CQ638" s="11">
        <v>1.275</v>
      </c>
      <c r="CR638" s="9">
        <v>0.5</v>
      </c>
      <c r="CS638" s="43">
        <f t="shared" si="1310"/>
        <v>8340.4647648</v>
      </c>
      <c r="DB638" s="11">
        <v>2536</v>
      </c>
      <c r="DC638" s="12">
        <v>1.728</v>
      </c>
      <c r="DD638" s="11">
        <v>1</v>
      </c>
      <c r="DE638" s="11">
        <v>0</v>
      </c>
      <c r="DF638" s="13">
        <f t="shared" si="1311"/>
        <v>4382.208</v>
      </c>
      <c r="DG638" s="11">
        <v>1</v>
      </c>
      <c r="DH638" s="11">
        <v>0.95</v>
      </c>
      <c r="DI638" s="11">
        <v>2.09</v>
      </c>
      <c r="DJ638" s="42">
        <f t="shared" si="1312"/>
        <v>2.9855</v>
      </c>
      <c r="DK638" s="11">
        <v>1.275</v>
      </c>
      <c r="DL638" s="9">
        <v>0.5</v>
      </c>
      <c r="DM638" s="43">
        <f t="shared" si="1313"/>
        <v>8340.4647648</v>
      </c>
      <c r="DV638" s="11">
        <v>2536</v>
      </c>
      <c r="DW638" s="12">
        <v>1.728</v>
      </c>
      <c r="DX638" s="11">
        <v>1</v>
      </c>
      <c r="DY638" s="11">
        <v>0</v>
      </c>
      <c r="DZ638" s="13">
        <f t="shared" si="1314"/>
        <v>4382.208</v>
      </c>
      <c r="EA638" s="11">
        <v>1</v>
      </c>
      <c r="EB638" s="11">
        <v>0.95</v>
      </c>
      <c r="EC638" s="11">
        <v>2.91</v>
      </c>
      <c r="ED638" s="42">
        <f t="shared" si="1315"/>
        <v>3.7645</v>
      </c>
      <c r="EE638" s="11">
        <v>1.275</v>
      </c>
      <c r="EF638" s="9">
        <v>0.5</v>
      </c>
      <c r="EG638" s="43">
        <f t="shared" si="1316"/>
        <v>10516.7240352</v>
      </c>
    </row>
    <row r="639" s="1" customFormat="1" customHeight="1" spans="6:137">
      <c r="F639" s="11">
        <v>2536</v>
      </c>
      <c r="G639" s="12">
        <v>1.728</v>
      </c>
      <c r="H639" s="11">
        <v>1</v>
      </c>
      <c r="I639" s="11">
        <v>0</v>
      </c>
      <c r="J639" s="13">
        <f t="shared" si="1296"/>
        <v>4382.208</v>
      </c>
      <c r="K639" s="11">
        <v>1</v>
      </c>
      <c r="L639" s="11">
        <v>0.95</v>
      </c>
      <c r="M639" s="11">
        <v>2.09</v>
      </c>
      <c r="N639" s="42">
        <f t="shared" si="1297"/>
        <v>2.9855</v>
      </c>
      <c r="O639" s="11">
        <v>1.275</v>
      </c>
      <c r="P639" s="9">
        <v>0.5</v>
      </c>
      <c r="Q639" s="43">
        <f t="shared" si="1298"/>
        <v>8340.4647648</v>
      </c>
      <c r="Z639" s="11">
        <v>2536</v>
      </c>
      <c r="AA639" s="12">
        <v>1.728</v>
      </c>
      <c r="AB639" s="11">
        <v>1</v>
      </c>
      <c r="AC639" s="11">
        <v>0</v>
      </c>
      <c r="AD639" s="13">
        <f t="shared" si="1299"/>
        <v>4382.208</v>
      </c>
      <c r="AE639" s="11">
        <v>1</v>
      </c>
      <c r="AF639" s="11">
        <v>0.95</v>
      </c>
      <c r="AG639" s="11">
        <v>2.09</v>
      </c>
      <c r="AH639" s="42">
        <f t="shared" si="1300"/>
        <v>2.9855</v>
      </c>
      <c r="AI639" s="11">
        <v>1.275</v>
      </c>
      <c r="AJ639" s="9">
        <v>0.5</v>
      </c>
      <c r="AK639" s="43">
        <f t="shared" si="1301"/>
        <v>8340.4647648</v>
      </c>
      <c r="AT639" s="11">
        <v>2536</v>
      </c>
      <c r="AU639" s="12">
        <v>1.728</v>
      </c>
      <c r="AV639" s="11">
        <v>1</v>
      </c>
      <c r="AW639" s="11">
        <v>0</v>
      </c>
      <c r="AX639" s="13">
        <f t="shared" si="1302"/>
        <v>4382.208</v>
      </c>
      <c r="AY639" s="11">
        <v>1</v>
      </c>
      <c r="AZ639" s="11">
        <v>0.95</v>
      </c>
      <c r="BA639" s="11">
        <v>2.09</v>
      </c>
      <c r="BB639" s="42">
        <f t="shared" si="1303"/>
        <v>2.9855</v>
      </c>
      <c r="BC639" s="11">
        <v>1.275</v>
      </c>
      <c r="BD639" s="9">
        <v>0.5</v>
      </c>
      <c r="BE639" s="43">
        <f t="shared" si="1304"/>
        <v>8340.4647648</v>
      </c>
      <c r="BN639" s="11">
        <v>2536</v>
      </c>
      <c r="BO639" s="12">
        <v>1.728</v>
      </c>
      <c r="BP639" s="11">
        <v>1</v>
      </c>
      <c r="BQ639" s="11">
        <v>0</v>
      </c>
      <c r="BR639" s="13">
        <f t="shared" si="1305"/>
        <v>4382.208</v>
      </c>
      <c r="BS639" s="11">
        <v>1</v>
      </c>
      <c r="BT639" s="11">
        <v>0.95</v>
      </c>
      <c r="BU639" s="11">
        <v>2.09</v>
      </c>
      <c r="BV639" s="42">
        <f t="shared" si="1306"/>
        <v>2.9855</v>
      </c>
      <c r="BW639" s="11">
        <v>1.275</v>
      </c>
      <c r="BX639" s="9">
        <v>0.5</v>
      </c>
      <c r="BY639" s="43">
        <f t="shared" si="1307"/>
        <v>8340.4647648</v>
      </c>
      <c r="CH639" s="11">
        <v>2536</v>
      </c>
      <c r="CI639" s="12">
        <v>1.728</v>
      </c>
      <c r="CJ639" s="11">
        <v>1</v>
      </c>
      <c r="CK639" s="11">
        <v>0</v>
      </c>
      <c r="CL639" s="13">
        <f t="shared" si="1308"/>
        <v>4382.208</v>
      </c>
      <c r="CM639" s="11">
        <v>1</v>
      </c>
      <c r="CN639" s="11">
        <v>0.95</v>
      </c>
      <c r="CO639" s="11">
        <v>2.09</v>
      </c>
      <c r="CP639" s="42">
        <f t="shared" si="1309"/>
        <v>2.9855</v>
      </c>
      <c r="CQ639" s="11">
        <v>1.275</v>
      </c>
      <c r="CR639" s="9">
        <v>0.5</v>
      </c>
      <c r="CS639" s="43">
        <f t="shared" si="1310"/>
        <v>8340.4647648</v>
      </c>
      <c r="DB639" s="11">
        <v>2536</v>
      </c>
      <c r="DC639" s="12">
        <v>1.728</v>
      </c>
      <c r="DD639" s="11">
        <v>1</v>
      </c>
      <c r="DE639" s="11">
        <v>0</v>
      </c>
      <c r="DF639" s="13">
        <f t="shared" si="1311"/>
        <v>4382.208</v>
      </c>
      <c r="DG639" s="11">
        <v>1</v>
      </c>
      <c r="DH639" s="11">
        <v>0.95</v>
      </c>
      <c r="DI639" s="11">
        <v>2.09</v>
      </c>
      <c r="DJ639" s="42">
        <f t="shared" si="1312"/>
        <v>2.9855</v>
      </c>
      <c r="DK639" s="11">
        <v>1.275</v>
      </c>
      <c r="DL639" s="9">
        <v>0.5</v>
      </c>
      <c r="DM639" s="43">
        <f t="shared" si="1313"/>
        <v>8340.4647648</v>
      </c>
      <c r="DV639" s="11">
        <v>2536</v>
      </c>
      <c r="DW639" s="12">
        <v>1.728</v>
      </c>
      <c r="DX639" s="11">
        <v>1</v>
      </c>
      <c r="DY639" s="11">
        <v>0</v>
      </c>
      <c r="DZ639" s="13">
        <f t="shared" si="1314"/>
        <v>4382.208</v>
      </c>
      <c r="EA639" s="11">
        <v>1</v>
      </c>
      <c r="EB639" s="11">
        <v>0.95</v>
      </c>
      <c r="EC639" s="11">
        <v>2.91</v>
      </c>
      <c r="ED639" s="42">
        <f t="shared" si="1315"/>
        <v>3.7645</v>
      </c>
      <c r="EE639" s="11">
        <v>1.275</v>
      </c>
      <c r="EF639" s="9">
        <v>0.5</v>
      </c>
      <c r="EG639" s="43">
        <f t="shared" si="1316"/>
        <v>10516.7240352</v>
      </c>
    </row>
    <row r="640" s="1" customFormat="1" customHeight="1" spans="6:137">
      <c r="F640" s="11">
        <v>2536</v>
      </c>
      <c r="G640" s="12">
        <v>1.728</v>
      </c>
      <c r="H640" s="11">
        <v>1</v>
      </c>
      <c r="I640" s="11">
        <v>0</v>
      </c>
      <c r="J640" s="13">
        <f t="shared" si="1296"/>
        <v>4382.208</v>
      </c>
      <c r="K640" s="11">
        <v>1</v>
      </c>
      <c r="L640" s="11">
        <v>0.95</v>
      </c>
      <c r="M640" s="11">
        <v>2.09</v>
      </c>
      <c r="N640" s="42">
        <f t="shared" si="1297"/>
        <v>2.9855</v>
      </c>
      <c r="O640" s="11">
        <v>1.275</v>
      </c>
      <c r="P640" s="9">
        <v>0.5</v>
      </c>
      <c r="Q640" s="43">
        <f t="shared" si="1298"/>
        <v>8340.4647648</v>
      </c>
      <c r="Z640" s="11">
        <v>2536</v>
      </c>
      <c r="AA640" s="12">
        <v>1.728</v>
      </c>
      <c r="AB640" s="11">
        <v>1</v>
      </c>
      <c r="AC640" s="11">
        <v>0</v>
      </c>
      <c r="AD640" s="13">
        <f t="shared" si="1299"/>
        <v>4382.208</v>
      </c>
      <c r="AE640" s="11">
        <v>1</v>
      </c>
      <c r="AF640" s="11">
        <v>0.95</v>
      </c>
      <c r="AG640" s="11">
        <v>2.09</v>
      </c>
      <c r="AH640" s="42">
        <f t="shared" si="1300"/>
        <v>2.9855</v>
      </c>
      <c r="AI640" s="11">
        <v>1.275</v>
      </c>
      <c r="AJ640" s="9">
        <v>0.5</v>
      </c>
      <c r="AK640" s="43">
        <f t="shared" si="1301"/>
        <v>8340.4647648</v>
      </c>
      <c r="AT640" s="11">
        <v>2536</v>
      </c>
      <c r="AU640" s="12">
        <v>1.728</v>
      </c>
      <c r="AV640" s="11">
        <v>1</v>
      </c>
      <c r="AW640" s="11">
        <v>0</v>
      </c>
      <c r="AX640" s="13">
        <f t="shared" si="1302"/>
        <v>4382.208</v>
      </c>
      <c r="AY640" s="11">
        <v>1</v>
      </c>
      <c r="AZ640" s="11">
        <v>0.95</v>
      </c>
      <c r="BA640" s="11">
        <v>2.09</v>
      </c>
      <c r="BB640" s="42">
        <f t="shared" si="1303"/>
        <v>2.9855</v>
      </c>
      <c r="BC640" s="11">
        <v>1.275</v>
      </c>
      <c r="BD640" s="9">
        <v>0.5</v>
      </c>
      <c r="BE640" s="43">
        <f t="shared" si="1304"/>
        <v>8340.4647648</v>
      </c>
      <c r="BN640" s="11">
        <v>2536</v>
      </c>
      <c r="BO640" s="12">
        <v>1.728</v>
      </c>
      <c r="BP640" s="11">
        <v>1</v>
      </c>
      <c r="BQ640" s="11">
        <v>0</v>
      </c>
      <c r="BR640" s="13">
        <f t="shared" si="1305"/>
        <v>4382.208</v>
      </c>
      <c r="BS640" s="11">
        <v>1</v>
      </c>
      <c r="BT640" s="11">
        <v>0.95</v>
      </c>
      <c r="BU640" s="11">
        <v>2.09</v>
      </c>
      <c r="BV640" s="42">
        <f t="shared" si="1306"/>
        <v>2.9855</v>
      </c>
      <c r="BW640" s="11">
        <v>1.275</v>
      </c>
      <c r="BX640" s="9">
        <v>0.5</v>
      </c>
      <c r="BY640" s="43">
        <f t="shared" si="1307"/>
        <v>8340.4647648</v>
      </c>
      <c r="CH640" s="11">
        <v>2536</v>
      </c>
      <c r="CI640" s="12">
        <v>1.728</v>
      </c>
      <c r="CJ640" s="11">
        <v>1</v>
      </c>
      <c r="CK640" s="11">
        <v>0</v>
      </c>
      <c r="CL640" s="13">
        <f t="shared" si="1308"/>
        <v>4382.208</v>
      </c>
      <c r="CM640" s="11">
        <v>1</v>
      </c>
      <c r="CN640" s="11">
        <v>0.95</v>
      </c>
      <c r="CO640" s="11">
        <v>2.09</v>
      </c>
      <c r="CP640" s="42">
        <f t="shared" si="1309"/>
        <v>2.9855</v>
      </c>
      <c r="CQ640" s="11">
        <v>1.275</v>
      </c>
      <c r="CR640" s="9">
        <v>0.5</v>
      </c>
      <c r="CS640" s="43">
        <f t="shared" si="1310"/>
        <v>8340.4647648</v>
      </c>
      <c r="DB640" s="11">
        <v>2536</v>
      </c>
      <c r="DC640" s="12">
        <v>1.728</v>
      </c>
      <c r="DD640" s="11">
        <v>1</v>
      </c>
      <c r="DE640" s="11">
        <v>0</v>
      </c>
      <c r="DF640" s="13">
        <f t="shared" si="1311"/>
        <v>4382.208</v>
      </c>
      <c r="DG640" s="11">
        <v>1</v>
      </c>
      <c r="DH640" s="11">
        <v>0.95</v>
      </c>
      <c r="DI640" s="11">
        <v>2.09</v>
      </c>
      <c r="DJ640" s="42">
        <f t="shared" si="1312"/>
        <v>2.9855</v>
      </c>
      <c r="DK640" s="11">
        <v>1.275</v>
      </c>
      <c r="DL640" s="9">
        <v>0.5</v>
      </c>
      <c r="DM640" s="43">
        <f t="shared" si="1313"/>
        <v>8340.4647648</v>
      </c>
      <c r="DV640" s="11">
        <v>2536</v>
      </c>
      <c r="DW640" s="12">
        <v>1.728</v>
      </c>
      <c r="DX640" s="11">
        <v>1</v>
      </c>
      <c r="DY640" s="11">
        <v>0</v>
      </c>
      <c r="DZ640" s="13">
        <f t="shared" si="1314"/>
        <v>4382.208</v>
      </c>
      <c r="EA640" s="11">
        <v>1</v>
      </c>
      <c r="EB640" s="11">
        <v>0.95</v>
      </c>
      <c r="EC640" s="11">
        <v>2.91</v>
      </c>
      <c r="ED640" s="42">
        <f t="shared" si="1315"/>
        <v>3.7645</v>
      </c>
      <c r="EE640" s="11">
        <v>1.275</v>
      </c>
      <c r="EF640" s="9">
        <v>0.5</v>
      </c>
      <c r="EG640" s="43">
        <f t="shared" si="1316"/>
        <v>10516.7240352</v>
      </c>
    </row>
    <row r="641" s="1" customFormat="1" customHeight="1" spans="6:137">
      <c r="F641" s="11">
        <v>2536</v>
      </c>
      <c r="G641" s="12">
        <v>1.728</v>
      </c>
      <c r="H641" s="11">
        <v>1</v>
      </c>
      <c r="I641" s="11">
        <v>0</v>
      </c>
      <c r="J641" s="13">
        <f t="shared" si="1296"/>
        <v>4382.208</v>
      </c>
      <c r="K641" s="11">
        <v>1</v>
      </c>
      <c r="L641" s="11">
        <v>0.95</v>
      </c>
      <c r="M641" s="11">
        <v>2.09</v>
      </c>
      <c r="N641" s="42">
        <f t="shared" si="1297"/>
        <v>2.9855</v>
      </c>
      <c r="O641" s="11">
        <v>1.075</v>
      </c>
      <c r="P641" s="9">
        <v>0.5</v>
      </c>
      <c r="Q641" s="43">
        <f t="shared" si="1298"/>
        <v>7032.1565664</v>
      </c>
      <c r="Z641" s="11">
        <v>2536</v>
      </c>
      <c r="AA641" s="12">
        <v>1.728</v>
      </c>
      <c r="AB641" s="11">
        <v>1</v>
      </c>
      <c r="AC641" s="11">
        <v>0</v>
      </c>
      <c r="AD641" s="13">
        <f t="shared" si="1299"/>
        <v>4382.208</v>
      </c>
      <c r="AE641" s="11">
        <v>1</v>
      </c>
      <c r="AF641" s="11">
        <v>0.95</v>
      </c>
      <c r="AG641" s="11">
        <v>2.09</v>
      </c>
      <c r="AH641" s="42">
        <f t="shared" si="1300"/>
        <v>2.9855</v>
      </c>
      <c r="AI641" s="11">
        <v>1.075</v>
      </c>
      <c r="AJ641" s="9">
        <v>0.5</v>
      </c>
      <c r="AK641" s="43">
        <f t="shared" si="1301"/>
        <v>7032.1565664</v>
      </c>
      <c r="AT641" s="11">
        <v>2536</v>
      </c>
      <c r="AU641" s="12">
        <v>1.728</v>
      </c>
      <c r="AV641" s="11">
        <v>1</v>
      </c>
      <c r="AW641" s="11">
        <v>0</v>
      </c>
      <c r="AX641" s="13">
        <f t="shared" si="1302"/>
        <v>4382.208</v>
      </c>
      <c r="AY641" s="11">
        <v>1</v>
      </c>
      <c r="AZ641" s="11">
        <v>0.95</v>
      </c>
      <c r="BA641" s="11">
        <v>2.09</v>
      </c>
      <c r="BB641" s="42">
        <f t="shared" si="1303"/>
        <v>2.9855</v>
      </c>
      <c r="BC641" s="11">
        <v>1.075</v>
      </c>
      <c r="BD641" s="9">
        <v>0.5</v>
      </c>
      <c r="BE641" s="43">
        <f t="shared" si="1304"/>
        <v>7032.1565664</v>
      </c>
      <c r="BN641" s="11">
        <v>2536</v>
      </c>
      <c r="BO641" s="12">
        <v>1.728</v>
      </c>
      <c r="BP641" s="11">
        <v>1</v>
      </c>
      <c r="BQ641" s="11">
        <v>0</v>
      </c>
      <c r="BR641" s="13">
        <f t="shared" si="1305"/>
        <v>4382.208</v>
      </c>
      <c r="BS641" s="11">
        <v>1</v>
      </c>
      <c r="BT641" s="11">
        <v>0.95</v>
      </c>
      <c r="BU641" s="11">
        <v>2.09</v>
      </c>
      <c r="BV641" s="42">
        <f t="shared" si="1306"/>
        <v>2.9855</v>
      </c>
      <c r="BW641" s="11">
        <v>1.075</v>
      </c>
      <c r="BX641" s="9">
        <v>0.5</v>
      </c>
      <c r="BY641" s="43">
        <f t="shared" si="1307"/>
        <v>7032.1565664</v>
      </c>
      <c r="CH641" s="11">
        <v>2536</v>
      </c>
      <c r="CI641" s="12">
        <v>1.728</v>
      </c>
      <c r="CJ641" s="11">
        <v>1</v>
      </c>
      <c r="CK641" s="11">
        <v>0</v>
      </c>
      <c r="CL641" s="13">
        <f t="shared" si="1308"/>
        <v>4382.208</v>
      </c>
      <c r="CM641" s="11">
        <v>1</v>
      </c>
      <c r="CN641" s="11">
        <v>0.95</v>
      </c>
      <c r="CO641" s="11">
        <v>2.09</v>
      </c>
      <c r="CP641" s="42">
        <f t="shared" si="1309"/>
        <v>2.9855</v>
      </c>
      <c r="CQ641" s="11">
        <v>1.075</v>
      </c>
      <c r="CR641" s="9">
        <v>0.5</v>
      </c>
      <c r="CS641" s="43">
        <f t="shared" si="1310"/>
        <v>7032.1565664</v>
      </c>
      <c r="DB641" s="11">
        <v>2536</v>
      </c>
      <c r="DC641" s="12">
        <v>1.728</v>
      </c>
      <c r="DD641" s="11">
        <v>1</v>
      </c>
      <c r="DE641" s="11">
        <v>0</v>
      </c>
      <c r="DF641" s="13">
        <f t="shared" si="1311"/>
        <v>4382.208</v>
      </c>
      <c r="DG641" s="11">
        <v>1</v>
      </c>
      <c r="DH641" s="11">
        <v>0.95</v>
      </c>
      <c r="DI641" s="11">
        <v>2.09</v>
      </c>
      <c r="DJ641" s="42">
        <f t="shared" si="1312"/>
        <v>2.9855</v>
      </c>
      <c r="DK641" s="11">
        <v>1.075</v>
      </c>
      <c r="DL641" s="9">
        <v>0.5</v>
      </c>
      <c r="DM641" s="43">
        <f t="shared" si="1313"/>
        <v>7032.1565664</v>
      </c>
      <c r="DV641" s="11">
        <v>2536</v>
      </c>
      <c r="DW641" s="12">
        <v>1.728</v>
      </c>
      <c r="DX641" s="11">
        <v>1</v>
      </c>
      <c r="DY641" s="11">
        <v>0</v>
      </c>
      <c r="DZ641" s="13">
        <f t="shared" si="1314"/>
        <v>4382.208</v>
      </c>
      <c r="EA641" s="11">
        <v>1</v>
      </c>
      <c r="EB641" s="11">
        <v>0.95</v>
      </c>
      <c r="EC641" s="11">
        <v>2.91</v>
      </c>
      <c r="ED641" s="42">
        <f t="shared" si="1315"/>
        <v>3.7645</v>
      </c>
      <c r="EE641" s="11">
        <v>1.075</v>
      </c>
      <c r="EF641" s="9">
        <v>0.5</v>
      </c>
      <c r="EG641" s="43">
        <f t="shared" si="1316"/>
        <v>8867.0418336</v>
      </c>
    </row>
    <row r="642" s="1" customFormat="1" customHeight="1" spans="6:137">
      <c r="F642" s="11">
        <v>2536</v>
      </c>
      <c r="G642" s="12">
        <v>1.728</v>
      </c>
      <c r="H642" s="11">
        <v>1</v>
      </c>
      <c r="I642" s="11">
        <v>0</v>
      </c>
      <c r="J642" s="13">
        <f t="shared" si="1296"/>
        <v>4382.208</v>
      </c>
      <c r="K642" s="11">
        <v>1</v>
      </c>
      <c r="L642" s="11">
        <v>0.95</v>
      </c>
      <c r="M642" s="11">
        <v>2.09</v>
      </c>
      <c r="N642" s="42">
        <f t="shared" si="1297"/>
        <v>2.9855</v>
      </c>
      <c r="O642" s="11">
        <v>1.075</v>
      </c>
      <c r="P642" s="9">
        <v>0.5</v>
      </c>
      <c r="Q642" s="43">
        <f t="shared" si="1298"/>
        <v>7032.1565664</v>
      </c>
      <c r="Z642" s="11">
        <v>2536</v>
      </c>
      <c r="AA642" s="12">
        <v>1.728</v>
      </c>
      <c r="AB642" s="11">
        <v>1</v>
      </c>
      <c r="AC642" s="11">
        <v>0</v>
      </c>
      <c r="AD642" s="13">
        <f t="shared" si="1299"/>
        <v>4382.208</v>
      </c>
      <c r="AE642" s="11">
        <v>1</v>
      </c>
      <c r="AF642" s="11">
        <v>0.95</v>
      </c>
      <c r="AG642" s="11">
        <v>2.09</v>
      </c>
      <c r="AH642" s="42">
        <f t="shared" si="1300"/>
        <v>2.9855</v>
      </c>
      <c r="AI642" s="11">
        <v>1.075</v>
      </c>
      <c r="AJ642" s="9">
        <v>0.5</v>
      </c>
      <c r="AK642" s="43">
        <f t="shared" si="1301"/>
        <v>7032.1565664</v>
      </c>
      <c r="AT642" s="11">
        <v>2536</v>
      </c>
      <c r="AU642" s="12">
        <v>1.728</v>
      </c>
      <c r="AV642" s="11">
        <v>1</v>
      </c>
      <c r="AW642" s="11">
        <v>0</v>
      </c>
      <c r="AX642" s="13">
        <f t="shared" si="1302"/>
        <v>4382.208</v>
      </c>
      <c r="AY642" s="11">
        <v>1</v>
      </c>
      <c r="AZ642" s="11">
        <v>0.95</v>
      </c>
      <c r="BA642" s="11">
        <v>2.09</v>
      </c>
      <c r="BB642" s="42">
        <f t="shared" si="1303"/>
        <v>2.9855</v>
      </c>
      <c r="BC642" s="11">
        <v>1.075</v>
      </c>
      <c r="BD642" s="9">
        <v>0.5</v>
      </c>
      <c r="BE642" s="43">
        <f t="shared" si="1304"/>
        <v>7032.1565664</v>
      </c>
      <c r="BN642" s="11">
        <v>2536</v>
      </c>
      <c r="BO642" s="12">
        <v>1.728</v>
      </c>
      <c r="BP642" s="11">
        <v>1</v>
      </c>
      <c r="BQ642" s="11">
        <v>0</v>
      </c>
      <c r="BR642" s="13">
        <f t="shared" si="1305"/>
        <v>4382.208</v>
      </c>
      <c r="BS642" s="11">
        <v>1</v>
      </c>
      <c r="BT642" s="11">
        <v>0.95</v>
      </c>
      <c r="BU642" s="11">
        <v>2.09</v>
      </c>
      <c r="BV642" s="42">
        <f t="shared" si="1306"/>
        <v>2.9855</v>
      </c>
      <c r="BW642" s="11">
        <v>1.075</v>
      </c>
      <c r="BX642" s="9">
        <v>0.5</v>
      </c>
      <c r="BY642" s="43">
        <f t="shared" si="1307"/>
        <v>7032.1565664</v>
      </c>
      <c r="CH642" s="11">
        <v>2536</v>
      </c>
      <c r="CI642" s="12">
        <v>1.728</v>
      </c>
      <c r="CJ642" s="11">
        <v>1</v>
      </c>
      <c r="CK642" s="11">
        <v>0</v>
      </c>
      <c r="CL642" s="13">
        <f t="shared" si="1308"/>
        <v>4382.208</v>
      </c>
      <c r="CM642" s="11">
        <v>1</v>
      </c>
      <c r="CN642" s="11">
        <v>0.95</v>
      </c>
      <c r="CO642" s="11">
        <v>2.09</v>
      </c>
      <c r="CP642" s="42">
        <f t="shared" si="1309"/>
        <v>2.9855</v>
      </c>
      <c r="CQ642" s="11">
        <v>1.075</v>
      </c>
      <c r="CR642" s="9">
        <v>0.5</v>
      </c>
      <c r="CS642" s="43">
        <f t="shared" si="1310"/>
        <v>7032.1565664</v>
      </c>
      <c r="DB642" s="11">
        <v>2536</v>
      </c>
      <c r="DC642" s="12">
        <v>1.728</v>
      </c>
      <c r="DD642" s="11">
        <v>1</v>
      </c>
      <c r="DE642" s="11">
        <v>0</v>
      </c>
      <c r="DF642" s="13">
        <f t="shared" si="1311"/>
        <v>4382.208</v>
      </c>
      <c r="DG642" s="11">
        <v>1</v>
      </c>
      <c r="DH642" s="11">
        <v>0.95</v>
      </c>
      <c r="DI642" s="11">
        <v>2.09</v>
      </c>
      <c r="DJ642" s="42">
        <f t="shared" si="1312"/>
        <v>2.9855</v>
      </c>
      <c r="DK642" s="11">
        <v>1.075</v>
      </c>
      <c r="DL642" s="9">
        <v>0.5</v>
      </c>
      <c r="DM642" s="43">
        <f t="shared" si="1313"/>
        <v>7032.1565664</v>
      </c>
      <c r="DV642" s="11">
        <v>2536</v>
      </c>
      <c r="DW642" s="12">
        <v>1.728</v>
      </c>
      <c r="DX642" s="11">
        <v>1</v>
      </c>
      <c r="DY642" s="11">
        <v>0</v>
      </c>
      <c r="DZ642" s="13">
        <f t="shared" si="1314"/>
        <v>4382.208</v>
      </c>
      <c r="EA642" s="11">
        <v>1</v>
      </c>
      <c r="EB642" s="11">
        <v>0.95</v>
      </c>
      <c r="EC642" s="11">
        <v>2.91</v>
      </c>
      <c r="ED642" s="42">
        <f t="shared" si="1315"/>
        <v>3.7645</v>
      </c>
      <c r="EE642" s="11">
        <v>1.075</v>
      </c>
      <c r="EF642" s="9">
        <v>0.5</v>
      </c>
      <c r="EG642" s="43">
        <f t="shared" si="1316"/>
        <v>8867.0418336</v>
      </c>
    </row>
    <row r="643" s="1" customFormat="1" customHeight="1" spans="6:137">
      <c r="F643" s="11">
        <v>2536</v>
      </c>
      <c r="G643" s="12">
        <v>1.728</v>
      </c>
      <c r="H643" s="11">
        <v>1</v>
      </c>
      <c r="I643" s="11">
        <v>0</v>
      </c>
      <c r="J643" s="13">
        <f t="shared" si="1296"/>
        <v>4382.208</v>
      </c>
      <c r="K643" s="11">
        <v>1</v>
      </c>
      <c r="L643" s="11">
        <v>0.95</v>
      </c>
      <c r="M643" s="11">
        <v>2.09</v>
      </c>
      <c r="N643" s="42">
        <f t="shared" si="1297"/>
        <v>2.9855</v>
      </c>
      <c r="O643" s="11">
        <v>1.075</v>
      </c>
      <c r="P643" s="9">
        <v>0.5</v>
      </c>
      <c r="Q643" s="43">
        <f t="shared" si="1298"/>
        <v>7032.1565664</v>
      </c>
      <c r="Z643" s="11">
        <v>2536</v>
      </c>
      <c r="AA643" s="12">
        <v>1.728</v>
      </c>
      <c r="AB643" s="11">
        <v>1</v>
      </c>
      <c r="AC643" s="11">
        <v>0</v>
      </c>
      <c r="AD643" s="13">
        <f t="shared" si="1299"/>
        <v>4382.208</v>
      </c>
      <c r="AE643" s="11">
        <v>1</v>
      </c>
      <c r="AF643" s="11">
        <v>0.95</v>
      </c>
      <c r="AG643" s="11">
        <v>2.09</v>
      </c>
      <c r="AH643" s="42">
        <f t="shared" si="1300"/>
        <v>2.9855</v>
      </c>
      <c r="AI643" s="11">
        <v>1.075</v>
      </c>
      <c r="AJ643" s="9">
        <v>0.5</v>
      </c>
      <c r="AK643" s="43">
        <f t="shared" si="1301"/>
        <v>7032.1565664</v>
      </c>
      <c r="AT643" s="11">
        <v>2536</v>
      </c>
      <c r="AU643" s="12">
        <v>1.728</v>
      </c>
      <c r="AV643" s="11">
        <v>1</v>
      </c>
      <c r="AW643" s="11">
        <v>0</v>
      </c>
      <c r="AX643" s="13">
        <f t="shared" si="1302"/>
        <v>4382.208</v>
      </c>
      <c r="AY643" s="11">
        <v>1</v>
      </c>
      <c r="AZ643" s="11">
        <v>0.95</v>
      </c>
      <c r="BA643" s="11">
        <v>2.09</v>
      </c>
      <c r="BB643" s="42">
        <f t="shared" si="1303"/>
        <v>2.9855</v>
      </c>
      <c r="BC643" s="11">
        <v>1.075</v>
      </c>
      <c r="BD643" s="9">
        <v>0.5</v>
      </c>
      <c r="BE643" s="43">
        <f t="shared" si="1304"/>
        <v>7032.1565664</v>
      </c>
      <c r="BN643" s="11">
        <v>2536</v>
      </c>
      <c r="BO643" s="12">
        <v>1.728</v>
      </c>
      <c r="BP643" s="11">
        <v>1</v>
      </c>
      <c r="BQ643" s="11">
        <v>0</v>
      </c>
      <c r="BR643" s="13">
        <f t="shared" si="1305"/>
        <v>4382.208</v>
      </c>
      <c r="BS643" s="11">
        <v>1</v>
      </c>
      <c r="BT643" s="11">
        <v>0.95</v>
      </c>
      <c r="BU643" s="11">
        <v>2.09</v>
      </c>
      <c r="BV643" s="42">
        <f t="shared" si="1306"/>
        <v>2.9855</v>
      </c>
      <c r="BW643" s="11">
        <v>1.075</v>
      </c>
      <c r="BX643" s="9">
        <v>0.5</v>
      </c>
      <c r="BY643" s="43">
        <f t="shared" si="1307"/>
        <v>7032.1565664</v>
      </c>
      <c r="CH643" s="11">
        <v>2536</v>
      </c>
      <c r="CI643" s="12">
        <v>1.728</v>
      </c>
      <c r="CJ643" s="11">
        <v>1</v>
      </c>
      <c r="CK643" s="11">
        <v>0</v>
      </c>
      <c r="CL643" s="13">
        <f t="shared" si="1308"/>
        <v>4382.208</v>
      </c>
      <c r="CM643" s="11">
        <v>1</v>
      </c>
      <c r="CN643" s="11">
        <v>0.95</v>
      </c>
      <c r="CO643" s="11">
        <v>2.09</v>
      </c>
      <c r="CP643" s="42">
        <f t="shared" si="1309"/>
        <v>2.9855</v>
      </c>
      <c r="CQ643" s="11">
        <v>1.075</v>
      </c>
      <c r="CR643" s="9">
        <v>0.5</v>
      </c>
      <c r="CS643" s="43">
        <f t="shared" si="1310"/>
        <v>7032.1565664</v>
      </c>
      <c r="DB643" s="11">
        <v>2536</v>
      </c>
      <c r="DC643" s="12">
        <v>1.728</v>
      </c>
      <c r="DD643" s="11">
        <v>1</v>
      </c>
      <c r="DE643" s="11">
        <v>0</v>
      </c>
      <c r="DF643" s="13">
        <f t="shared" si="1311"/>
        <v>4382.208</v>
      </c>
      <c r="DG643" s="11">
        <v>1</v>
      </c>
      <c r="DH643" s="11">
        <v>0.95</v>
      </c>
      <c r="DI643" s="11">
        <v>2.09</v>
      </c>
      <c r="DJ643" s="42">
        <f t="shared" si="1312"/>
        <v>2.9855</v>
      </c>
      <c r="DK643" s="11">
        <v>1.075</v>
      </c>
      <c r="DL643" s="9">
        <v>0.5</v>
      </c>
      <c r="DM643" s="43">
        <f t="shared" si="1313"/>
        <v>7032.1565664</v>
      </c>
      <c r="DV643" s="11">
        <v>2536</v>
      </c>
      <c r="DW643" s="12">
        <v>1.728</v>
      </c>
      <c r="DX643" s="11">
        <v>1</v>
      </c>
      <c r="DY643" s="11">
        <v>0</v>
      </c>
      <c r="DZ643" s="13">
        <f t="shared" si="1314"/>
        <v>4382.208</v>
      </c>
      <c r="EA643" s="11">
        <v>1</v>
      </c>
      <c r="EB643" s="11">
        <v>0.95</v>
      </c>
      <c r="EC643" s="11">
        <v>2.91</v>
      </c>
      <c r="ED643" s="42">
        <f t="shared" si="1315"/>
        <v>3.7645</v>
      </c>
      <c r="EE643" s="11">
        <v>1.075</v>
      </c>
      <c r="EF643" s="9">
        <v>0.5</v>
      </c>
      <c r="EG643" s="43">
        <f t="shared" si="1316"/>
        <v>8867.0418336</v>
      </c>
    </row>
    <row r="644" s="1" customFormat="1" customHeight="1" spans="6:137">
      <c r="F644" s="11">
        <v>2536</v>
      </c>
      <c r="G644" s="12">
        <v>1.728</v>
      </c>
      <c r="H644" s="11">
        <v>1</v>
      </c>
      <c r="I644" s="11">
        <v>0</v>
      </c>
      <c r="J644" s="13">
        <f t="shared" si="1296"/>
        <v>4382.208</v>
      </c>
      <c r="K644" s="11">
        <v>1</v>
      </c>
      <c r="L644" s="11">
        <v>0.95</v>
      </c>
      <c r="M644" s="11">
        <v>2.09</v>
      </c>
      <c r="N644" s="42">
        <f t="shared" si="1297"/>
        <v>2.9855</v>
      </c>
      <c r="O644" s="11">
        <v>1.075</v>
      </c>
      <c r="P644" s="9">
        <v>0.5</v>
      </c>
      <c r="Q644" s="43">
        <f t="shared" si="1298"/>
        <v>7032.1565664</v>
      </c>
      <c r="Z644" s="11">
        <v>2536</v>
      </c>
      <c r="AA644" s="12">
        <v>1.728</v>
      </c>
      <c r="AB644" s="11">
        <v>1</v>
      </c>
      <c r="AC644" s="11">
        <v>0</v>
      </c>
      <c r="AD644" s="13">
        <f t="shared" si="1299"/>
        <v>4382.208</v>
      </c>
      <c r="AE644" s="11">
        <v>1</v>
      </c>
      <c r="AF644" s="11">
        <v>0.95</v>
      </c>
      <c r="AG644" s="11">
        <v>2.09</v>
      </c>
      <c r="AH644" s="42">
        <f t="shared" si="1300"/>
        <v>2.9855</v>
      </c>
      <c r="AI644" s="11">
        <v>1.075</v>
      </c>
      <c r="AJ644" s="9">
        <v>0.5</v>
      </c>
      <c r="AK644" s="43">
        <f t="shared" si="1301"/>
        <v>7032.1565664</v>
      </c>
      <c r="AT644" s="11">
        <v>2536</v>
      </c>
      <c r="AU644" s="12">
        <v>1.728</v>
      </c>
      <c r="AV644" s="11">
        <v>1</v>
      </c>
      <c r="AW644" s="11">
        <v>0</v>
      </c>
      <c r="AX644" s="13">
        <f t="shared" si="1302"/>
        <v>4382.208</v>
      </c>
      <c r="AY644" s="11">
        <v>1</v>
      </c>
      <c r="AZ644" s="11">
        <v>0.95</v>
      </c>
      <c r="BA644" s="11">
        <v>2.09</v>
      </c>
      <c r="BB644" s="42">
        <f t="shared" si="1303"/>
        <v>2.9855</v>
      </c>
      <c r="BC644" s="11">
        <v>1.075</v>
      </c>
      <c r="BD644" s="9">
        <v>0.5</v>
      </c>
      <c r="BE644" s="43">
        <f t="shared" si="1304"/>
        <v>7032.1565664</v>
      </c>
      <c r="BN644" s="11">
        <v>2536</v>
      </c>
      <c r="BO644" s="12">
        <v>1.728</v>
      </c>
      <c r="BP644" s="11">
        <v>1</v>
      </c>
      <c r="BQ644" s="11">
        <v>0</v>
      </c>
      <c r="BR644" s="13">
        <f t="shared" si="1305"/>
        <v>4382.208</v>
      </c>
      <c r="BS644" s="11">
        <v>1</v>
      </c>
      <c r="BT644" s="11">
        <v>0.95</v>
      </c>
      <c r="BU644" s="11">
        <v>2.09</v>
      </c>
      <c r="BV644" s="42">
        <f t="shared" si="1306"/>
        <v>2.9855</v>
      </c>
      <c r="BW644" s="11">
        <v>1.075</v>
      </c>
      <c r="BX644" s="9">
        <v>0.5</v>
      </c>
      <c r="BY644" s="43">
        <f t="shared" si="1307"/>
        <v>7032.1565664</v>
      </c>
      <c r="CH644" s="11">
        <v>2536</v>
      </c>
      <c r="CI644" s="12">
        <v>1.728</v>
      </c>
      <c r="CJ644" s="11">
        <v>1</v>
      </c>
      <c r="CK644" s="11">
        <v>0</v>
      </c>
      <c r="CL644" s="13">
        <f t="shared" si="1308"/>
        <v>4382.208</v>
      </c>
      <c r="CM644" s="11">
        <v>1</v>
      </c>
      <c r="CN644" s="11">
        <v>0.95</v>
      </c>
      <c r="CO644" s="11">
        <v>2.09</v>
      </c>
      <c r="CP644" s="42">
        <f t="shared" si="1309"/>
        <v>2.9855</v>
      </c>
      <c r="CQ644" s="11">
        <v>1.075</v>
      </c>
      <c r="CR644" s="9">
        <v>0.5</v>
      </c>
      <c r="CS644" s="43">
        <f t="shared" si="1310"/>
        <v>7032.1565664</v>
      </c>
      <c r="DB644" s="11">
        <v>2536</v>
      </c>
      <c r="DC644" s="12">
        <v>1.728</v>
      </c>
      <c r="DD644" s="11">
        <v>1</v>
      </c>
      <c r="DE644" s="11">
        <v>0</v>
      </c>
      <c r="DF644" s="13">
        <f t="shared" si="1311"/>
        <v>4382.208</v>
      </c>
      <c r="DG644" s="11">
        <v>1</v>
      </c>
      <c r="DH644" s="11">
        <v>0.95</v>
      </c>
      <c r="DI644" s="11">
        <v>2.09</v>
      </c>
      <c r="DJ644" s="42">
        <f t="shared" si="1312"/>
        <v>2.9855</v>
      </c>
      <c r="DK644" s="11">
        <v>1.075</v>
      </c>
      <c r="DL644" s="9">
        <v>0.5</v>
      </c>
      <c r="DM644" s="43">
        <f t="shared" si="1313"/>
        <v>7032.1565664</v>
      </c>
      <c r="DV644" s="11">
        <v>2536</v>
      </c>
      <c r="DW644" s="12">
        <v>1.728</v>
      </c>
      <c r="DX644" s="11">
        <v>1</v>
      </c>
      <c r="DY644" s="11">
        <v>0</v>
      </c>
      <c r="DZ644" s="13">
        <f t="shared" si="1314"/>
        <v>4382.208</v>
      </c>
      <c r="EA644" s="11">
        <v>1</v>
      </c>
      <c r="EB644" s="11">
        <v>0.95</v>
      </c>
      <c r="EC644" s="11">
        <v>2.91</v>
      </c>
      <c r="ED644" s="42">
        <f t="shared" si="1315"/>
        <v>3.7645</v>
      </c>
      <c r="EE644" s="11">
        <v>1.075</v>
      </c>
      <c r="EF644" s="9">
        <v>0.5</v>
      </c>
      <c r="EG644" s="43">
        <f t="shared" si="1316"/>
        <v>8867.0418336</v>
      </c>
    </row>
    <row r="645" s="1" customFormat="1" customHeight="1" spans="6:137">
      <c r="F645" s="11">
        <v>2536</v>
      </c>
      <c r="G645" s="12">
        <v>1.55</v>
      </c>
      <c r="H645" s="11">
        <v>1</v>
      </c>
      <c r="I645" s="11">
        <v>0</v>
      </c>
      <c r="J645" s="13">
        <f t="shared" si="1296"/>
        <v>3930.8</v>
      </c>
      <c r="K645" s="11">
        <v>1</v>
      </c>
      <c r="L645" s="11">
        <v>0.95</v>
      </c>
      <c r="M645" s="11">
        <v>2.09</v>
      </c>
      <c r="N645" s="42">
        <f t="shared" si="1297"/>
        <v>2.9855</v>
      </c>
      <c r="O645" s="11">
        <v>1.075</v>
      </c>
      <c r="P645" s="9">
        <v>0.5</v>
      </c>
      <c r="Q645" s="43">
        <f t="shared" si="1298"/>
        <v>6307.7793275</v>
      </c>
      <c r="Z645" s="11">
        <v>2536</v>
      </c>
      <c r="AA645" s="12">
        <v>1.55</v>
      </c>
      <c r="AB645" s="11">
        <v>1</v>
      </c>
      <c r="AC645" s="11">
        <v>0</v>
      </c>
      <c r="AD645" s="13">
        <f t="shared" si="1299"/>
        <v>3930.8</v>
      </c>
      <c r="AE645" s="11">
        <v>1</v>
      </c>
      <c r="AF645" s="11">
        <v>0.95</v>
      </c>
      <c r="AG645" s="11">
        <v>2.09</v>
      </c>
      <c r="AH645" s="42">
        <f t="shared" si="1300"/>
        <v>2.9855</v>
      </c>
      <c r="AI645" s="11">
        <v>1.075</v>
      </c>
      <c r="AJ645" s="9">
        <v>0.5</v>
      </c>
      <c r="AK645" s="43">
        <f t="shared" si="1301"/>
        <v>6307.7793275</v>
      </c>
      <c r="AT645" s="11">
        <v>2536</v>
      </c>
      <c r="AU645" s="12">
        <v>1.55</v>
      </c>
      <c r="AV645" s="11">
        <v>1</v>
      </c>
      <c r="AW645" s="11">
        <v>0</v>
      </c>
      <c r="AX645" s="13">
        <f t="shared" si="1302"/>
        <v>3930.8</v>
      </c>
      <c r="AY645" s="11">
        <v>1</v>
      </c>
      <c r="AZ645" s="11">
        <v>0.95</v>
      </c>
      <c r="BA645" s="11">
        <v>2.09</v>
      </c>
      <c r="BB645" s="42">
        <f t="shared" si="1303"/>
        <v>2.9855</v>
      </c>
      <c r="BC645" s="11">
        <v>1.075</v>
      </c>
      <c r="BD645" s="9">
        <v>0.5</v>
      </c>
      <c r="BE645" s="43">
        <f t="shared" si="1304"/>
        <v>6307.7793275</v>
      </c>
      <c r="BN645" s="11">
        <v>2536</v>
      </c>
      <c r="BO645" s="12">
        <v>1.55</v>
      </c>
      <c r="BP645" s="11">
        <v>1</v>
      </c>
      <c r="BQ645" s="11">
        <v>0</v>
      </c>
      <c r="BR645" s="13">
        <f t="shared" si="1305"/>
        <v>3930.8</v>
      </c>
      <c r="BS645" s="11">
        <v>1</v>
      </c>
      <c r="BT645" s="11">
        <v>0.95</v>
      </c>
      <c r="BU645" s="11">
        <v>2.09</v>
      </c>
      <c r="BV645" s="42">
        <f t="shared" si="1306"/>
        <v>2.9855</v>
      </c>
      <c r="BW645" s="11">
        <v>1.075</v>
      </c>
      <c r="BX645" s="9">
        <v>0.5</v>
      </c>
      <c r="BY645" s="43">
        <f t="shared" si="1307"/>
        <v>6307.7793275</v>
      </c>
      <c r="CH645" s="11">
        <v>2536</v>
      </c>
      <c r="CI645" s="12">
        <v>1.55</v>
      </c>
      <c r="CJ645" s="11">
        <v>1</v>
      </c>
      <c r="CK645" s="11">
        <v>0</v>
      </c>
      <c r="CL645" s="13">
        <f t="shared" si="1308"/>
        <v>3930.8</v>
      </c>
      <c r="CM645" s="11">
        <v>1</v>
      </c>
      <c r="CN645" s="11">
        <v>0.95</v>
      </c>
      <c r="CO645" s="11">
        <v>2.09</v>
      </c>
      <c r="CP645" s="42">
        <f t="shared" si="1309"/>
        <v>2.9855</v>
      </c>
      <c r="CQ645" s="11">
        <v>1.075</v>
      </c>
      <c r="CR645" s="9">
        <v>0.5</v>
      </c>
      <c r="CS645" s="43">
        <f t="shared" si="1310"/>
        <v>6307.7793275</v>
      </c>
      <c r="DB645" s="11">
        <v>2536</v>
      </c>
      <c r="DC645" s="12">
        <v>1.55</v>
      </c>
      <c r="DD645" s="11">
        <v>1</v>
      </c>
      <c r="DE645" s="11">
        <v>0</v>
      </c>
      <c r="DF645" s="13">
        <f t="shared" si="1311"/>
        <v>3930.8</v>
      </c>
      <c r="DG645" s="11">
        <v>1</v>
      </c>
      <c r="DH645" s="11">
        <v>0.95</v>
      </c>
      <c r="DI645" s="11">
        <v>2.09</v>
      </c>
      <c r="DJ645" s="42">
        <f t="shared" si="1312"/>
        <v>2.9855</v>
      </c>
      <c r="DK645" s="11">
        <v>1.075</v>
      </c>
      <c r="DL645" s="9">
        <v>0.5</v>
      </c>
      <c r="DM645" s="43">
        <f t="shared" si="1313"/>
        <v>6307.7793275</v>
      </c>
      <c r="DV645" s="11">
        <v>2536</v>
      </c>
      <c r="DW645" s="12">
        <v>1.55</v>
      </c>
      <c r="DX645" s="11">
        <v>1</v>
      </c>
      <c r="DY645" s="11">
        <v>0</v>
      </c>
      <c r="DZ645" s="13">
        <f t="shared" si="1314"/>
        <v>3930.8</v>
      </c>
      <c r="EA645" s="11">
        <v>1</v>
      </c>
      <c r="EB645" s="11">
        <v>0.95</v>
      </c>
      <c r="EC645" s="11">
        <v>2.91</v>
      </c>
      <c r="ED645" s="42">
        <f t="shared" si="1315"/>
        <v>3.7645</v>
      </c>
      <c r="EE645" s="11">
        <v>1.075</v>
      </c>
      <c r="EF645" s="9">
        <v>0.5</v>
      </c>
      <c r="EG645" s="43">
        <f t="shared" si="1316"/>
        <v>7953.6544225</v>
      </c>
    </row>
    <row r="646" s="1" customFormat="1" customHeight="1" spans="6:137">
      <c r="F646" s="11">
        <v>2536</v>
      </c>
      <c r="G646" s="12">
        <v>12.18</v>
      </c>
      <c r="H646" s="11">
        <v>1</v>
      </c>
      <c r="I646" s="11">
        <v>0</v>
      </c>
      <c r="J646" s="13">
        <f t="shared" si="1296"/>
        <v>30888.48</v>
      </c>
      <c r="K646" s="11">
        <v>1</v>
      </c>
      <c r="L646" s="11">
        <v>0.95</v>
      </c>
      <c r="M646" s="11">
        <v>2.09</v>
      </c>
      <c r="N646" s="42">
        <f t="shared" si="1297"/>
        <v>2.9855</v>
      </c>
      <c r="O646" s="11">
        <v>1.075</v>
      </c>
      <c r="P646" s="9">
        <v>0.5</v>
      </c>
      <c r="Q646" s="43">
        <f t="shared" si="1298"/>
        <v>49566.936909</v>
      </c>
      <c r="Z646" s="11">
        <v>2536</v>
      </c>
      <c r="AA646" s="12">
        <v>12.18</v>
      </c>
      <c r="AB646" s="11">
        <v>1</v>
      </c>
      <c r="AC646" s="11">
        <v>0</v>
      </c>
      <c r="AD646" s="13">
        <f t="shared" si="1299"/>
        <v>30888.48</v>
      </c>
      <c r="AE646" s="11">
        <v>1</v>
      </c>
      <c r="AF646" s="11">
        <v>0.95</v>
      </c>
      <c r="AG646" s="11">
        <v>2.09</v>
      </c>
      <c r="AH646" s="42">
        <f t="shared" si="1300"/>
        <v>2.9855</v>
      </c>
      <c r="AI646" s="11">
        <v>1.075</v>
      </c>
      <c r="AJ646" s="9">
        <v>0.5</v>
      </c>
      <c r="AK646" s="43">
        <f t="shared" si="1301"/>
        <v>49566.936909</v>
      </c>
      <c r="AT646" s="11">
        <v>2536</v>
      </c>
      <c r="AU646" s="12">
        <v>12.18</v>
      </c>
      <c r="AV646" s="11">
        <v>1</v>
      </c>
      <c r="AW646" s="11">
        <v>0</v>
      </c>
      <c r="AX646" s="13">
        <f t="shared" si="1302"/>
        <v>30888.48</v>
      </c>
      <c r="AY646" s="11">
        <v>1</v>
      </c>
      <c r="AZ646" s="11">
        <v>0.95</v>
      </c>
      <c r="BA646" s="11">
        <v>2.09</v>
      </c>
      <c r="BB646" s="42">
        <f t="shared" si="1303"/>
        <v>2.9855</v>
      </c>
      <c r="BC646" s="11">
        <v>1.075</v>
      </c>
      <c r="BD646" s="9">
        <v>0.5</v>
      </c>
      <c r="BE646" s="43">
        <f t="shared" si="1304"/>
        <v>49566.936909</v>
      </c>
      <c r="BN646" s="11">
        <v>2536</v>
      </c>
      <c r="BO646" s="12">
        <v>12.18</v>
      </c>
      <c r="BP646" s="11">
        <v>1</v>
      </c>
      <c r="BQ646" s="11">
        <v>0</v>
      </c>
      <c r="BR646" s="13">
        <f t="shared" si="1305"/>
        <v>30888.48</v>
      </c>
      <c r="BS646" s="11">
        <v>1</v>
      </c>
      <c r="BT646" s="11">
        <v>0.95</v>
      </c>
      <c r="BU646" s="11">
        <v>2.09</v>
      </c>
      <c r="BV646" s="42">
        <f t="shared" si="1306"/>
        <v>2.9855</v>
      </c>
      <c r="BW646" s="11">
        <v>1.075</v>
      </c>
      <c r="BX646" s="9">
        <v>0.5</v>
      </c>
      <c r="BY646" s="43">
        <f t="shared" si="1307"/>
        <v>49566.936909</v>
      </c>
      <c r="CH646" s="11">
        <v>2536</v>
      </c>
      <c r="CI646" s="12">
        <v>12.18</v>
      </c>
      <c r="CJ646" s="11">
        <v>1</v>
      </c>
      <c r="CK646" s="11">
        <v>0</v>
      </c>
      <c r="CL646" s="13">
        <f t="shared" si="1308"/>
        <v>30888.48</v>
      </c>
      <c r="CM646" s="11">
        <v>1</v>
      </c>
      <c r="CN646" s="11">
        <v>0.95</v>
      </c>
      <c r="CO646" s="11">
        <v>2.09</v>
      </c>
      <c r="CP646" s="42">
        <f t="shared" si="1309"/>
        <v>2.9855</v>
      </c>
      <c r="CQ646" s="11">
        <v>1.075</v>
      </c>
      <c r="CR646" s="9">
        <v>0.5</v>
      </c>
      <c r="CS646" s="43">
        <f t="shared" si="1310"/>
        <v>49566.936909</v>
      </c>
      <c r="DB646" s="11">
        <v>2536</v>
      </c>
      <c r="DC646" s="12">
        <v>12.18</v>
      </c>
      <c r="DD646" s="11">
        <v>1</v>
      </c>
      <c r="DE646" s="11">
        <v>0</v>
      </c>
      <c r="DF646" s="13">
        <f t="shared" si="1311"/>
        <v>30888.48</v>
      </c>
      <c r="DG646" s="11">
        <v>1</v>
      </c>
      <c r="DH646" s="11">
        <v>0.95</v>
      </c>
      <c r="DI646" s="11">
        <v>2.09</v>
      </c>
      <c r="DJ646" s="42">
        <f t="shared" si="1312"/>
        <v>2.9855</v>
      </c>
      <c r="DK646" s="11">
        <v>1.075</v>
      </c>
      <c r="DL646" s="9">
        <v>0.5</v>
      </c>
      <c r="DM646" s="43">
        <f t="shared" si="1313"/>
        <v>49566.936909</v>
      </c>
      <c r="DV646" s="11">
        <v>2536</v>
      </c>
      <c r="DW646" s="12">
        <v>12.18</v>
      </c>
      <c r="DX646" s="11">
        <v>1</v>
      </c>
      <c r="DY646" s="11">
        <v>0</v>
      </c>
      <c r="DZ646" s="13">
        <f t="shared" si="1314"/>
        <v>30888.48</v>
      </c>
      <c r="EA646" s="11">
        <v>1</v>
      </c>
      <c r="EB646" s="11">
        <v>0.95</v>
      </c>
      <c r="EC646" s="11">
        <v>2.91</v>
      </c>
      <c r="ED646" s="42">
        <f t="shared" si="1315"/>
        <v>3.7645</v>
      </c>
      <c r="EE646" s="11">
        <v>1.075</v>
      </c>
      <c r="EF646" s="9">
        <v>0.5</v>
      </c>
      <c r="EG646" s="43">
        <f t="shared" si="1316"/>
        <v>62500.329591</v>
      </c>
    </row>
    <row r="647" s="1" customFormat="1" customHeight="1" spans="6:137">
      <c r="F647" s="44" t="s">
        <v>31</v>
      </c>
      <c r="G647" s="45"/>
      <c r="H647" s="45"/>
      <c r="I647" s="45"/>
      <c r="J647" s="45"/>
      <c r="K647" s="45"/>
      <c r="L647" s="45"/>
      <c r="M647" s="46">
        <f>SUM(Q636:Q646)</f>
        <v>125705.6663261</v>
      </c>
      <c r="N647" s="46"/>
      <c r="O647" s="46"/>
      <c r="P647" s="46"/>
      <c r="Q647" s="46"/>
      <c r="R647" s="1"/>
      <c r="S647" s="1"/>
      <c r="T647" s="1"/>
      <c r="U647" s="1"/>
      <c r="V647" s="1"/>
      <c r="W647" s="1"/>
      <c r="X647" s="1"/>
      <c r="Y647" s="1"/>
      <c r="Z647" s="44" t="s">
        <v>31</v>
      </c>
      <c r="AA647" s="45"/>
      <c r="AB647" s="45"/>
      <c r="AC647" s="45"/>
      <c r="AD647" s="45"/>
      <c r="AE647" s="45"/>
      <c r="AF647" s="45"/>
      <c r="AG647" s="46">
        <f>SUM(AK636:AK646)</f>
        <v>125705.6663261</v>
      </c>
      <c r="AH647" s="46"/>
      <c r="AI647" s="46"/>
      <c r="AJ647" s="46"/>
      <c r="AK647" s="46"/>
      <c r="AL647" s="1"/>
      <c r="AM647" s="1"/>
      <c r="AN647" s="1"/>
      <c r="AO647" s="1"/>
      <c r="AP647" s="1"/>
      <c r="AQ647" s="1"/>
      <c r="AR647" s="1"/>
      <c r="AS647" s="1"/>
      <c r="AT647" s="44" t="s">
        <v>31</v>
      </c>
      <c r="AU647" s="45"/>
      <c r="AV647" s="45"/>
      <c r="AW647" s="45"/>
      <c r="AX647" s="45"/>
      <c r="AY647" s="45"/>
      <c r="AZ647" s="45"/>
      <c r="BA647" s="46">
        <f>SUM(BE636:BE646)</f>
        <v>125705.6663261</v>
      </c>
      <c r="BB647" s="46"/>
      <c r="BC647" s="46"/>
      <c r="BD647" s="46"/>
      <c r="BE647" s="46"/>
      <c r="BF647" s="1"/>
      <c r="BG647" s="1"/>
      <c r="BH647" s="1"/>
      <c r="BI647" s="1"/>
      <c r="BJ647" s="1"/>
      <c r="BK647" s="1"/>
      <c r="BL647" s="1"/>
      <c r="BM647" s="1"/>
      <c r="BN647" s="44" t="s">
        <v>31</v>
      </c>
      <c r="BO647" s="45"/>
      <c r="BP647" s="45"/>
      <c r="BQ647" s="45"/>
      <c r="BR647" s="45"/>
      <c r="BS647" s="45"/>
      <c r="BT647" s="45"/>
      <c r="BU647" s="46">
        <f>SUM(BY636:BY646)</f>
        <v>125705.6663261</v>
      </c>
      <c r="BV647" s="46"/>
      <c r="BW647" s="46"/>
      <c r="BX647" s="46"/>
      <c r="BY647" s="46"/>
      <c r="BZ647" s="1"/>
      <c r="CA647" s="1"/>
      <c r="CB647" s="1"/>
      <c r="CC647" s="1"/>
      <c r="CD647" s="1"/>
      <c r="CE647" s="1"/>
      <c r="CF647" s="1"/>
      <c r="CG647" s="1"/>
      <c r="CH647" s="44" t="s">
        <v>31</v>
      </c>
      <c r="CI647" s="45"/>
      <c r="CJ647" s="45"/>
      <c r="CK647" s="45"/>
      <c r="CL647" s="45"/>
      <c r="CM647" s="45"/>
      <c r="CN647" s="45"/>
      <c r="CO647" s="46">
        <f>SUM(CS636:CS646)</f>
        <v>125705.6663261</v>
      </c>
      <c r="CP647" s="46"/>
      <c r="CQ647" s="46"/>
      <c r="CR647" s="46"/>
      <c r="CS647" s="46"/>
      <c r="CT647" s="1"/>
      <c r="CU647" s="1"/>
      <c r="CV647" s="1"/>
      <c r="CW647" s="1"/>
      <c r="CX647" s="1"/>
      <c r="CY647" s="1"/>
      <c r="CZ647" s="1"/>
      <c r="DA647" s="1"/>
      <c r="DB647" s="44" t="s">
        <v>31</v>
      </c>
      <c r="DC647" s="45"/>
      <c r="DD647" s="45"/>
      <c r="DE647" s="45"/>
      <c r="DF647" s="45"/>
      <c r="DG647" s="45"/>
      <c r="DH647" s="45"/>
      <c r="DI647" s="46">
        <f>SUM(DM636:DM646)</f>
        <v>125705.6663261</v>
      </c>
      <c r="DJ647" s="46"/>
      <c r="DK647" s="46"/>
      <c r="DL647" s="46"/>
      <c r="DM647" s="46"/>
      <c r="DN647" s="1"/>
      <c r="DO647" s="1"/>
      <c r="DP647" s="1"/>
      <c r="DQ647" s="1"/>
      <c r="DR647" s="1"/>
      <c r="DS647" s="1"/>
      <c r="DT647" s="1"/>
      <c r="DU647" s="1"/>
      <c r="DV647" s="44" t="s">
        <v>31</v>
      </c>
      <c r="DW647" s="45"/>
      <c r="DX647" s="45"/>
      <c r="DY647" s="45"/>
      <c r="DZ647" s="45"/>
      <c r="EA647" s="45"/>
      <c r="EB647" s="45"/>
      <c r="EC647" s="46">
        <f>SUM(EG636:EG646)</f>
        <v>158505.7715239</v>
      </c>
      <c r="ED647" s="46"/>
      <c r="EE647" s="46"/>
      <c r="EF647" s="46"/>
      <c r="EG647" s="46"/>
    </row>
    <row r="648" s="1" customFormat="1" customHeight="1" spans="6:137">
      <c r="F648" s="45"/>
      <c r="G648" s="45"/>
      <c r="H648" s="45"/>
      <c r="I648" s="45"/>
      <c r="J648" s="45"/>
      <c r="K648" s="45"/>
      <c r="L648" s="45"/>
      <c r="M648" s="46"/>
      <c r="N648" s="46"/>
      <c r="O648" s="46"/>
      <c r="P648" s="46"/>
      <c r="Q648" s="46"/>
      <c r="R648" s="1"/>
      <c r="S648" s="1"/>
      <c r="T648" s="1"/>
      <c r="U648" s="1"/>
      <c r="V648" s="1"/>
      <c r="W648" s="1"/>
      <c r="X648" s="1"/>
      <c r="Y648" s="1"/>
      <c r="Z648" s="45"/>
      <c r="AA648" s="45"/>
      <c r="AB648" s="45"/>
      <c r="AC648" s="45"/>
      <c r="AD648" s="45"/>
      <c r="AE648" s="45"/>
      <c r="AF648" s="45"/>
      <c r="AG648" s="46"/>
      <c r="AH648" s="46"/>
      <c r="AI648" s="46"/>
      <c r="AJ648" s="46"/>
      <c r="AK648" s="46"/>
      <c r="AL648" s="1"/>
      <c r="AM648" s="1"/>
      <c r="AN648" s="1"/>
      <c r="AO648" s="1"/>
      <c r="AP648" s="1"/>
      <c r="AQ648" s="1"/>
      <c r="AR648" s="1"/>
      <c r="AS648" s="1"/>
      <c r="AT648" s="45"/>
      <c r="AU648" s="45"/>
      <c r="AV648" s="45"/>
      <c r="AW648" s="45"/>
      <c r="AX648" s="45"/>
      <c r="AY648" s="45"/>
      <c r="AZ648" s="45"/>
      <c r="BA648" s="46"/>
      <c r="BB648" s="46"/>
      <c r="BC648" s="46"/>
      <c r="BD648" s="46"/>
      <c r="BE648" s="46"/>
      <c r="BF648" s="1"/>
      <c r="BG648" s="1"/>
      <c r="BH648" s="1"/>
      <c r="BI648" s="1"/>
      <c r="BJ648" s="1"/>
      <c r="BK648" s="1"/>
      <c r="BL648" s="1"/>
      <c r="BM648" s="1"/>
      <c r="BN648" s="45"/>
      <c r="BO648" s="45"/>
      <c r="BP648" s="45"/>
      <c r="BQ648" s="45"/>
      <c r="BR648" s="45"/>
      <c r="BS648" s="45"/>
      <c r="BT648" s="45"/>
      <c r="BU648" s="46"/>
      <c r="BV648" s="46"/>
      <c r="BW648" s="46"/>
      <c r="BX648" s="46"/>
      <c r="BY648" s="46"/>
      <c r="BZ648" s="1"/>
      <c r="CA648" s="1"/>
      <c r="CB648" s="1"/>
      <c r="CC648" s="1"/>
      <c r="CD648" s="1"/>
      <c r="CE648" s="1"/>
      <c r="CF648" s="1"/>
      <c r="CG648" s="1"/>
      <c r="CH648" s="45"/>
      <c r="CI648" s="45"/>
      <c r="CJ648" s="45"/>
      <c r="CK648" s="45"/>
      <c r="CL648" s="45"/>
      <c r="CM648" s="45"/>
      <c r="CN648" s="45"/>
      <c r="CO648" s="46"/>
      <c r="CP648" s="46"/>
      <c r="CQ648" s="46"/>
      <c r="CR648" s="46"/>
      <c r="CS648" s="46"/>
      <c r="CT648" s="1"/>
      <c r="CU648" s="1"/>
      <c r="CV648" s="1"/>
      <c r="CW648" s="1"/>
      <c r="CX648" s="1"/>
      <c r="CY648" s="1"/>
      <c r="CZ648" s="1"/>
      <c r="DA648" s="1"/>
      <c r="DB648" s="45"/>
      <c r="DC648" s="45"/>
      <c r="DD648" s="45"/>
      <c r="DE648" s="45"/>
      <c r="DF648" s="45"/>
      <c r="DG648" s="45"/>
      <c r="DH648" s="45"/>
      <c r="DI648" s="46"/>
      <c r="DJ648" s="46"/>
      <c r="DK648" s="46"/>
      <c r="DL648" s="46"/>
      <c r="DM648" s="46"/>
      <c r="DN648" s="1"/>
      <c r="DO648" s="1"/>
      <c r="DP648" s="1"/>
      <c r="DQ648" s="1"/>
      <c r="DR648" s="1"/>
      <c r="DS648" s="1"/>
      <c r="DT648" s="1"/>
      <c r="DU648" s="1"/>
      <c r="DV648" s="45"/>
      <c r="DW648" s="45"/>
      <c r="DX648" s="45"/>
      <c r="DY648" s="45"/>
      <c r="DZ648" s="45"/>
      <c r="EA648" s="45"/>
      <c r="EB648" s="45"/>
      <c r="EC648" s="46"/>
      <c r="ED648" s="46"/>
      <c r="EE648" s="46"/>
      <c r="EF648" s="46"/>
      <c r="EG648" s="46"/>
    </row>
    <row r="649" s="1" customFormat="1" customHeight="1" spans="6:137">
      <c r="F649" s="45"/>
      <c r="G649" s="45"/>
      <c r="H649" s="45"/>
      <c r="I649" s="45"/>
      <c r="J649" s="45"/>
      <c r="K649" s="45"/>
      <c r="L649" s="45"/>
      <c r="M649" s="46"/>
      <c r="N649" s="46"/>
      <c r="O649" s="46"/>
      <c r="P649" s="46"/>
      <c r="Q649" s="46"/>
      <c r="R649" s="1"/>
      <c r="S649" s="1"/>
      <c r="T649" s="1"/>
      <c r="U649" s="1"/>
      <c r="V649" s="1"/>
      <c r="W649" s="1"/>
      <c r="X649" s="1"/>
      <c r="Y649" s="1"/>
      <c r="Z649" s="45"/>
      <c r="AA649" s="45"/>
      <c r="AB649" s="45"/>
      <c r="AC649" s="45"/>
      <c r="AD649" s="45"/>
      <c r="AE649" s="45"/>
      <c r="AF649" s="45"/>
      <c r="AG649" s="46"/>
      <c r="AH649" s="46"/>
      <c r="AI649" s="46"/>
      <c r="AJ649" s="46"/>
      <c r="AK649" s="46"/>
      <c r="AL649" s="1"/>
      <c r="AM649" s="1"/>
      <c r="AN649" s="1"/>
      <c r="AO649" s="1"/>
      <c r="AP649" s="1"/>
      <c r="AQ649" s="1"/>
      <c r="AR649" s="1"/>
      <c r="AS649" s="1"/>
      <c r="AT649" s="45"/>
      <c r="AU649" s="45"/>
      <c r="AV649" s="45"/>
      <c r="AW649" s="45"/>
      <c r="AX649" s="45"/>
      <c r="AY649" s="45"/>
      <c r="AZ649" s="45"/>
      <c r="BA649" s="46"/>
      <c r="BB649" s="46"/>
      <c r="BC649" s="46"/>
      <c r="BD649" s="46"/>
      <c r="BE649" s="46"/>
      <c r="BF649" s="1"/>
      <c r="BG649" s="1"/>
      <c r="BH649" s="1"/>
      <c r="BI649" s="1"/>
      <c r="BJ649" s="1"/>
      <c r="BK649" s="1"/>
      <c r="BL649" s="1"/>
      <c r="BM649" s="1"/>
      <c r="BN649" s="45"/>
      <c r="BO649" s="45"/>
      <c r="BP649" s="45"/>
      <c r="BQ649" s="45"/>
      <c r="BR649" s="45"/>
      <c r="BS649" s="45"/>
      <c r="BT649" s="45"/>
      <c r="BU649" s="46"/>
      <c r="BV649" s="46"/>
      <c r="BW649" s="46"/>
      <c r="BX649" s="46"/>
      <c r="BY649" s="46"/>
      <c r="BZ649" s="1"/>
      <c r="CA649" s="1"/>
      <c r="CB649" s="1"/>
      <c r="CC649" s="1"/>
      <c r="CD649" s="1"/>
      <c r="CE649" s="1"/>
      <c r="CF649" s="1"/>
      <c r="CG649" s="1"/>
      <c r="CH649" s="45"/>
      <c r="CI649" s="45"/>
      <c r="CJ649" s="45"/>
      <c r="CK649" s="45"/>
      <c r="CL649" s="45"/>
      <c r="CM649" s="45"/>
      <c r="CN649" s="45"/>
      <c r="CO649" s="46"/>
      <c r="CP649" s="46"/>
      <c r="CQ649" s="46"/>
      <c r="CR649" s="46"/>
      <c r="CS649" s="46"/>
      <c r="CT649" s="1"/>
      <c r="CU649" s="1"/>
      <c r="CV649" s="1"/>
      <c r="CW649" s="1"/>
      <c r="CX649" s="1"/>
      <c r="CY649" s="1"/>
      <c r="CZ649" s="1"/>
      <c r="DA649" s="1"/>
      <c r="DB649" s="45"/>
      <c r="DC649" s="45"/>
      <c r="DD649" s="45"/>
      <c r="DE649" s="45"/>
      <c r="DF649" s="45"/>
      <c r="DG649" s="45"/>
      <c r="DH649" s="45"/>
      <c r="DI649" s="46"/>
      <c r="DJ649" s="46"/>
      <c r="DK649" s="46"/>
      <c r="DL649" s="46"/>
      <c r="DM649" s="46"/>
      <c r="DN649" s="1"/>
      <c r="DO649" s="1"/>
      <c r="DP649" s="1"/>
      <c r="DQ649" s="1"/>
      <c r="DR649" s="1"/>
      <c r="DS649" s="1"/>
      <c r="DT649" s="1"/>
      <c r="DU649" s="1"/>
      <c r="DV649" s="45"/>
      <c r="DW649" s="45"/>
      <c r="DX649" s="45"/>
      <c r="DY649" s="45"/>
      <c r="DZ649" s="45"/>
      <c r="EA649" s="45"/>
      <c r="EB649" s="45"/>
      <c r="EC649" s="46"/>
      <c r="ED649" s="46"/>
      <c r="EE649" s="46"/>
      <c r="EF649" s="46"/>
      <c r="EG649" s="46"/>
    </row>
    <row r="650" s="1" customFormat="1" customHeight="1" spans="6:137">
      <c r="F650" s="35" t="s">
        <v>32</v>
      </c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1"/>
      <c r="S650" s="1"/>
      <c r="T650" s="1"/>
      <c r="U650" s="1"/>
      <c r="V650" s="1"/>
      <c r="W650" s="1"/>
      <c r="X650" s="1"/>
      <c r="Y650" s="1"/>
      <c r="Z650" s="35" t="s">
        <v>32</v>
      </c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1"/>
      <c r="AM650" s="1"/>
      <c r="AN650" s="1"/>
      <c r="AO650" s="1"/>
      <c r="AP650" s="1"/>
      <c r="AQ650" s="1"/>
      <c r="AR650" s="1"/>
      <c r="AS650" s="1"/>
      <c r="AT650" s="35" t="s">
        <v>32</v>
      </c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1"/>
      <c r="BG650" s="1"/>
      <c r="BH650" s="1"/>
      <c r="BI650" s="1"/>
      <c r="BJ650" s="1"/>
      <c r="BK650" s="1"/>
      <c r="BL650" s="1"/>
      <c r="BM650" s="1"/>
      <c r="BN650" s="35" t="s">
        <v>32</v>
      </c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1"/>
      <c r="CA650" s="1"/>
      <c r="CB650" s="1"/>
      <c r="CC650" s="1"/>
      <c r="CD650" s="1"/>
      <c r="CE650" s="1"/>
      <c r="CF650" s="1"/>
      <c r="CG650" s="1"/>
      <c r="CH650" s="35" t="s">
        <v>32</v>
      </c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1"/>
      <c r="CU650" s="1"/>
      <c r="CV650" s="1"/>
      <c r="CW650" s="1"/>
      <c r="CX650" s="1"/>
      <c r="CY650" s="1"/>
      <c r="CZ650" s="1"/>
      <c r="DA650" s="1"/>
      <c r="DB650" s="35" t="s">
        <v>32</v>
      </c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1"/>
      <c r="DO650" s="1"/>
      <c r="DP650" s="1"/>
      <c r="DQ650" s="1"/>
      <c r="DR650" s="1"/>
      <c r="DS650" s="1"/>
      <c r="DT650" s="1"/>
      <c r="DU650" s="1"/>
      <c r="DV650" s="35" t="s">
        <v>32</v>
      </c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</row>
    <row r="651" s="1" customFormat="1" customHeight="1" spans="6:137">
      <c r="F651" s="13" t="s">
        <v>8</v>
      </c>
      <c r="G651" s="13"/>
      <c r="H651" s="13"/>
      <c r="I651" s="13"/>
      <c r="J651" s="13"/>
      <c r="K651" s="8" t="s">
        <v>53</v>
      </c>
      <c r="L651" s="8"/>
      <c r="M651" s="8"/>
      <c r="N651" s="8"/>
      <c r="O651" s="9" t="s">
        <v>38</v>
      </c>
      <c r="P651" s="9"/>
      <c r="Q651" s="41" t="s">
        <v>13</v>
      </c>
      <c r="Z651" s="13" t="s">
        <v>8</v>
      </c>
      <c r="AA651" s="13"/>
      <c r="AB651" s="13"/>
      <c r="AC651" s="13"/>
      <c r="AD651" s="13"/>
      <c r="AE651" s="8" t="s">
        <v>53</v>
      </c>
      <c r="AF651" s="8"/>
      <c r="AG651" s="8"/>
      <c r="AH651" s="8"/>
      <c r="AI651" s="9" t="s">
        <v>38</v>
      </c>
      <c r="AJ651" s="9"/>
      <c r="AK651" s="41" t="s">
        <v>13</v>
      </c>
      <c r="AT651" s="13" t="s">
        <v>8</v>
      </c>
      <c r="AU651" s="13"/>
      <c r="AV651" s="13"/>
      <c r="AW651" s="13"/>
      <c r="AX651" s="13"/>
      <c r="AY651" s="8" t="s">
        <v>53</v>
      </c>
      <c r="AZ651" s="8"/>
      <c r="BA651" s="8"/>
      <c r="BB651" s="8"/>
      <c r="BC651" s="9" t="s">
        <v>38</v>
      </c>
      <c r="BD651" s="9"/>
      <c r="BE651" s="41" t="s">
        <v>13</v>
      </c>
      <c r="BN651" s="13" t="s">
        <v>8</v>
      </c>
      <c r="BO651" s="13"/>
      <c r="BP651" s="13"/>
      <c r="BQ651" s="13"/>
      <c r="BR651" s="13"/>
      <c r="BS651" s="8" t="s">
        <v>53</v>
      </c>
      <c r="BT651" s="8"/>
      <c r="BU651" s="8"/>
      <c r="BV651" s="8"/>
      <c r="BW651" s="9" t="s">
        <v>38</v>
      </c>
      <c r="BX651" s="9"/>
      <c r="BY651" s="41" t="s">
        <v>13</v>
      </c>
      <c r="CH651" s="13" t="s">
        <v>8</v>
      </c>
      <c r="CI651" s="13"/>
      <c r="CJ651" s="13"/>
      <c r="CK651" s="13"/>
      <c r="CL651" s="13"/>
      <c r="CM651" s="8" t="s">
        <v>53</v>
      </c>
      <c r="CN651" s="8"/>
      <c r="CO651" s="8"/>
      <c r="CP651" s="8"/>
      <c r="CQ651" s="9" t="s">
        <v>38</v>
      </c>
      <c r="CR651" s="9"/>
      <c r="CS651" s="41" t="s">
        <v>13</v>
      </c>
      <c r="DB651" s="13" t="s">
        <v>8</v>
      </c>
      <c r="DC651" s="13"/>
      <c r="DD651" s="13"/>
      <c r="DE651" s="13"/>
      <c r="DF651" s="13"/>
      <c r="DG651" s="8" t="s">
        <v>53</v>
      </c>
      <c r="DH651" s="8"/>
      <c r="DI651" s="8"/>
      <c r="DJ651" s="8"/>
      <c r="DK651" s="9" t="s">
        <v>38</v>
      </c>
      <c r="DL651" s="9"/>
      <c r="DM651" s="41" t="s">
        <v>13</v>
      </c>
      <c r="DV651" s="13" t="s">
        <v>8</v>
      </c>
      <c r="DW651" s="13"/>
      <c r="DX651" s="13"/>
      <c r="DY651" s="13"/>
      <c r="DZ651" s="13"/>
      <c r="EA651" s="8" t="s">
        <v>53</v>
      </c>
      <c r="EB651" s="8"/>
      <c r="EC651" s="8"/>
      <c r="ED651" s="8"/>
      <c r="EE651" s="9" t="s">
        <v>38</v>
      </c>
      <c r="EF651" s="9"/>
      <c r="EG651" s="41" t="s">
        <v>13</v>
      </c>
    </row>
    <row r="652" s="1" customFormat="1" customHeight="1" spans="6:137">
      <c r="F652" s="13" t="s">
        <v>54</v>
      </c>
      <c r="G652" s="13" t="s">
        <v>55</v>
      </c>
      <c r="H652" s="13" t="s">
        <v>56</v>
      </c>
      <c r="I652" s="13" t="s">
        <v>57</v>
      </c>
      <c r="J652" s="13" t="s">
        <v>8</v>
      </c>
      <c r="K652" s="8" t="s">
        <v>58</v>
      </c>
      <c r="L652" s="8" t="s">
        <v>26</v>
      </c>
      <c r="M652" s="8" t="s">
        <v>27</v>
      </c>
      <c r="N652" s="42" t="s">
        <v>28</v>
      </c>
      <c r="O652" s="9" t="s">
        <v>59</v>
      </c>
      <c r="P652" s="9" t="s">
        <v>60</v>
      </c>
      <c r="Q652" s="41"/>
      <c r="R652" s="1"/>
      <c r="S652" s="1"/>
      <c r="T652" s="1"/>
      <c r="U652" s="1"/>
      <c r="V652" s="1"/>
      <c r="W652" s="1"/>
      <c r="X652" s="1"/>
      <c r="Y652" s="1"/>
      <c r="Z652" s="13" t="s">
        <v>54</v>
      </c>
      <c r="AA652" s="13" t="s">
        <v>55</v>
      </c>
      <c r="AB652" s="13" t="s">
        <v>56</v>
      </c>
      <c r="AC652" s="13" t="s">
        <v>57</v>
      </c>
      <c r="AD652" s="13" t="s">
        <v>8</v>
      </c>
      <c r="AE652" s="8" t="s">
        <v>58</v>
      </c>
      <c r="AF652" s="8" t="s">
        <v>26</v>
      </c>
      <c r="AG652" s="8" t="s">
        <v>27</v>
      </c>
      <c r="AH652" s="42" t="s">
        <v>28</v>
      </c>
      <c r="AI652" s="9" t="s">
        <v>59</v>
      </c>
      <c r="AJ652" s="9" t="s">
        <v>60</v>
      </c>
      <c r="AK652" s="41"/>
      <c r="AL652" s="1"/>
      <c r="AM652" s="1"/>
      <c r="AN652" s="1"/>
      <c r="AO652" s="1"/>
      <c r="AP652" s="1"/>
      <c r="AQ652" s="1"/>
      <c r="AR652" s="1"/>
      <c r="AS652" s="1"/>
      <c r="AT652" s="13" t="s">
        <v>54</v>
      </c>
      <c r="AU652" s="13" t="s">
        <v>55</v>
      </c>
      <c r="AV652" s="13" t="s">
        <v>56</v>
      </c>
      <c r="AW652" s="13" t="s">
        <v>57</v>
      </c>
      <c r="AX652" s="13" t="s">
        <v>8</v>
      </c>
      <c r="AY652" s="8" t="s">
        <v>58</v>
      </c>
      <c r="AZ652" s="8" t="s">
        <v>26</v>
      </c>
      <c r="BA652" s="8" t="s">
        <v>27</v>
      </c>
      <c r="BB652" s="42" t="s">
        <v>28</v>
      </c>
      <c r="BC652" s="9" t="s">
        <v>59</v>
      </c>
      <c r="BD652" s="9" t="s">
        <v>60</v>
      </c>
      <c r="BE652" s="41"/>
      <c r="BF652" s="1"/>
      <c r="BG652" s="1"/>
      <c r="BH652" s="1"/>
      <c r="BI652" s="1"/>
      <c r="BJ652" s="1"/>
      <c r="BK652" s="1"/>
      <c r="BL652" s="1"/>
      <c r="BM652" s="1"/>
      <c r="BN652" s="13" t="s">
        <v>54</v>
      </c>
      <c r="BO652" s="13" t="s">
        <v>55</v>
      </c>
      <c r="BP652" s="13" t="s">
        <v>56</v>
      </c>
      <c r="BQ652" s="13" t="s">
        <v>57</v>
      </c>
      <c r="BR652" s="13" t="s">
        <v>8</v>
      </c>
      <c r="BS652" s="8" t="s">
        <v>58</v>
      </c>
      <c r="BT652" s="8" t="s">
        <v>26</v>
      </c>
      <c r="BU652" s="8" t="s">
        <v>27</v>
      </c>
      <c r="BV652" s="42" t="s">
        <v>28</v>
      </c>
      <c r="BW652" s="9" t="s">
        <v>59</v>
      </c>
      <c r="BX652" s="9" t="s">
        <v>60</v>
      </c>
      <c r="BY652" s="41"/>
      <c r="BZ652" s="1"/>
      <c r="CA652" s="1"/>
      <c r="CB652" s="1"/>
      <c r="CC652" s="1"/>
      <c r="CD652" s="1"/>
      <c r="CE652" s="1"/>
      <c r="CF652" s="1"/>
      <c r="CG652" s="1"/>
      <c r="CH652" s="13" t="s">
        <v>54</v>
      </c>
      <c r="CI652" s="13" t="s">
        <v>55</v>
      </c>
      <c r="CJ652" s="13" t="s">
        <v>56</v>
      </c>
      <c r="CK652" s="13" t="s">
        <v>57</v>
      </c>
      <c r="CL652" s="13" t="s">
        <v>8</v>
      </c>
      <c r="CM652" s="8" t="s">
        <v>58</v>
      </c>
      <c r="CN652" s="8" t="s">
        <v>26</v>
      </c>
      <c r="CO652" s="8" t="s">
        <v>27</v>
      </c>
      <c r="CP652" s="42" t="s">
        <v>28</v>
      </c>
      <c r="CQ652" s="9" t="s">
        <v>59</v>
      </c>
      <c r="CR652" s="9" t="s">
        <v>60</v>
      </c>
      <c r="CS652" s="41"/>
      <c r="CT652" s="1"/>
      <c r="CU652" s="1"/>
      <c r="CV652" s="1"/>
      <c r="CW652" s="1"/>
      <c r="CX652" s="1"/>
      <c r="CY652" s="1"/>
      <c r="CZ652" s="1"/>
      <c r="DA652" s="1"/>
      <c r="DB652" s="13" t="s">
        <v>54</v>
      </c>
      <c r="DC652" s="13" t="s">
        <v>55</v>
      </c>
      <c r="DD652" s="13" t="s">
        <v>56</v>
      </c>
      <c r="DE652" s="13" t="s">
        <v>57</v>
      </c>
      <c r="DF652" s="13" t="s">
        <v>8</v>
      </c>
      <c r="DG652" s="8" t="s">
        <v>58</v>
      </c>
      <c r="DH652" s="8" t="s">
        <v>26</v>
      </c>
      <c r="DI652" s="8" t="s">
        <v>27</v>
      </c>
      <c r="DJ652" s="42" t="s">
        <v>28</v>
      </c>
      <c r="DK652" s="9" t="s">
        <v>59</v>
      </c>
      <c r="DL652" s="9" t="s">
        <v>60</v>
      </c>
      <c r="DM652" s="41"/>
      <c r="DN652" s="1"/>
      <c r="DO652" s="1"/>
      <c r="DP652" s="1"/>
      <c r="DQ652" s="1"/>
      <c r="DR652" s="1"/>
      <c r="DS652" s="1"/>
      <c r="DT652" s="1"/>
      <c r="DU652" s="1"/>
      <c r="DV652" s="13" t="s">
        <v>54</v>
      </c>
      <c r="DW652" s="13" t="s">
        <v>55</v>
      </c>
      <c r="DX652" s="13" t="s">
        <v>56</v>
      </c>
      <c r="DY652" s="13" t="s">
        <v>57</v>
      </c>
      <c r="DZ652" s="13" t="s">
        <v>8</v>
      </c>
      <c r="EA652" s="8" t="s">
        <v>58</v>
      </c>
      <c r="EB652" s="8" t="s">
        <v>26</v>
      </c>
      <c r="EC652" s="8" t="s">
        <v>27</v>
      </c>
      <c r="ED652" s="42" t="s">
        <v>28</v>
      </c>
      <c r="EE652" s="9" t="s">
        <v>59</v>
      </c>
      <c r="EF652" s="9" t="s">
        <v>60</v>
      </c>
      <c r="EG652" s="41"/>
    </row>
    <row r="653" s="1" customFormat="1" customHeight="1" spans="6:137">
      <c r="F653" s="11">
        <v>35434</v>
      </c>
      <c r="G653" s="12">
        <v>0.168</v>
      </c>
      <c r="H653" s="11">
        <v>1</v>
      </c>
      <c r="I653" s="11">
        <v>0</v>
      </c>
      <c r="J653" s="13">
        <f t="shared" ref="J653:J662" si="1317">F653*G653*H653+I653</f>
        <v>5952.912</v>
      </c>
      <c r="K653" s="11">
        <v>1</v>
      </c>
      <c r="L653" s="11">
        <v>0.89</v>
      </c>
      <c r="M653" s="11">
        <v>1.78</v>
      </c>
      <c r="N653" s="42">
        <f t="shared" ref="N653:N662" si="1318">L653*M653+1</f>
        <v>2.5842</v>
      </c>
      <c r="O653" s="11">
        <v>0.9</v>
      </c>
      <c r="P653" s="9">
        <v>0.5</v>
      </c>
      <c r="Q653" s="43">
        <f t="shared" ref="Q653:Q662" si="1319">J653*K653*N653*O653*P653</f>
        <v>6922.58183568</v>
      </c>
      <c r="Z653" s="11">
        <v>35728</v>
      </c>
      <c r="AA653" s="12">
        <v>0.168</v>
      </c>
      <c r="AB653" s="11">
        <v>1</v>
      </c>
      <c r="AC653" s="11">
        <v>0</v>
      </c>
      <c r="AD653" s="13">
        <f t="shared" ref="AD653:AD662" si="1320">Z653*AA653*AB653+AC653</f>
        <v>6002.304</v>
      </c>
      <c r="AE653" s="11">
        <v>1</v>
      </c>
      <c r="AF653" s="11">
        <v>1</v>
      </c>
      <c r="AG653" s="11">
        <v>2.09</v>
      </c>
      <c r="AH653" s="42">
        <f t="shared" ref="AH653:AH662" si="1321">AF653*AG653+1</f>
        <v>3.09</v>
      </c>
      <c r="AI653" s="11">
        <v>0.9</v>
      </c>
      <c r="AJ653" s="9">
        <v>0.5</v>
      </c>
      <c r="AK653" s="43">
        <f t="shared" ref="AK653:AK662" si="1322">AD653*AE653*AH653*AI653*AJ653</f>
        <v>8346.203712</v>
      </c>
      <c r="AT653" s="11">
        <v>36903</v>
      </c>
      <c r="AU653" s="12">
        <v>0.168</v>
      </c>
      <c r="AV653" s="11">
        <v>1</v>
      </c>
      <c r="AW653" s="11">
        <v>0</v>
      </c>
      <c r="AX653" s="13">
        <f t="shared" ref="AX653:AX662" si="1323">AT653*AU653*AV653+AW653</f>
        <v>6199.704</v>
      </c>
      <c r="AY653" s="11">
        <v>1</v>
      </c>
      <c r="AZ653" s="11">
        <v>0.93</v>
      </c>
      <c r="BA653" s="11">
        <v>1.85</v>
      </c>
      <c r="BB653" s="42">
        <f t="shared" ref="BB653:BB662" si="1324">AZ653*BA653+1</f>
        <v>2.7205</v>
      </c>
      <c r="BC653" s="11">
        <v>0.9</v>
      </c>
      <c r="BD653" s="9">
        <v>0.5</v>
      </c>
      <c r="BE653" s="43">
        <f t="shared" ref="BE653:BE662" si="1325">AX653*AY653*BB653*BC653*BD653</f>
        <v>7589.8326294</v>
      </c>
      <c r="BN653" s="11">
        <v>38167</v>
      </c>
      <c r="BO653" s="12">
        <v>0.168</v>
      </c>
      <c r="BP653" s="11">
        <v>1</v>
      </c>
      <c r="BQ653" s="11">
        <v>0</v>
      </c>
      <c r="BR653" s="13">
        <f t="shared" ref="BR653:BR662" si="1326">BN653*BO653*BP653+BQ653</f>
        <v>6412.056</v>
      </c>
      <c r="BS653" s="11">
        <v>1</v>
      </c>
      <c r="BT653" s="11">
        <v>1</v>
      </c>
      <c r="BU653" s="11">
        <v>2.71</v>
      </c>
      <c r="BV653" s="42">
        <f t="shared" ref="BV653:BV662" si="1327">BT653*BU653+1</f>
        <v>3.71</v>
      </c>
      <c r="BW653" s="11">
        <v>0.9</v>
      </c>
      <c r="BX653" s="9">
        <v>0.5</v>
      </c>
      <c r="BY653" s="43">
        <f t="shared" ref="BY653:BY662" si="1328">BR653*BS653*BV653*BW653*BX653</f>
        <v>10704.927492</v>
      </c>
      <c r="CH653" s="11">
        <v>42781</v>
      </c>
      <c r="CI653" s="12">
        <v>0.168</v>
      </c>
      <c r="CJ653" s="11">
        <v>1</v>
      </c>
      <c r="CK653" s="11">
        <v>0</v>
      </c>
      <c r="CL653" s="13">
        <f t="shared" ref="CL653:CL662" si="1329">CH653*CI653*CJ653+CK653</f>
        <v>7187.208</v>
      </c>
      <c r="CM653" s="11">
        <v>1</v>
      </c>
      <c r="CN653" s="11">
        <v>0.93</v>
      </c>
      <c r="CO653" s="11">
        <v>1.85</v>
      </c>
      <c r="CP653" s="42">
        <f t="shared" ref="CP653:CP662" si="1330">CN653*CO653+1</f>
        <v>2.7205</v>
      </c>
      <c r="CQ653" s="11">
        <v>0.9</v>
      </c>
      <c r="CR653" s="9">
        <v>0.5</v>
      </c>
      <c r="CS653" s="43">
        <f t="shared" ref="CS653:CS662" si="1331">CL653*CM653*CP653*CQ653*CR653</f>
        <v>8798.7597138</v>
      </c>
      <c r="DB653" s="11">
        <v>44045</v>
      </c>
      <c r="DC653" s="12">
        <v>0.168</v>
      </c>
      <c r="DD653" s="11">
        <v>1</v>
      </c>
      <c r="DE653" s="11">
        <v>0</v>
      </c>
      <c r="DF653" s="13">
        <f t="shared" ref="DF653:DF662" si="1332">DB653*DC653*DD653+DE653</f>
        <v>7399.56</v>
      </c>
      <c r="DG653" s="11">
        <v>1</v>
      </c>
      <c r="DH653" s="11">
        <v>1</v>
      </c>
      <c r="DI653" s="11">
        <v>2.09</v>
      </c>
      <c r="DJ653" s="42">
        <f t="shared" ref="DJ653:DJ662" si="1333">DH653*DI653+1</f>
        <v>3.09</v>
      </c>
      <c r="DK653" s="11">
        <v>0.9</v>
      </c>
      <c r="DL653" s="9">
        <v>0.5</v>
      </c>
      <c r="DM653" s="43">
        <f t="shared" ref="DM653:DM662" si="1334">DF653*DG653*DJ653*DK653*DL653</f>
        <v>10289.08818</v>
      </c>
      <c r="DV653" s="11">
        <v>49923</v>
      </c>
      <c r="DW653" s="12">
        <v>0.199</v>
      </c>
      <c r="DX653" s="11">
        <v>1</v>
      </c>
      <c r="DY653" s="11">
        <v>0</v>
      </c>
      <c r="DZ653" s="13">
        <f t="shared" ref="DZ653:DZ662" si="1335">DV653*DW653*DX653+DY653</f>
        <v>9934.677</v>
      </c>
      <c r="EA653" s="11">
        <v>1</v>
      </c>
      <c r="EB653" s="11">
        <v>1</v>
      </c>
      <c r="EC653" s="11">
        <v>2.91</v>
      </c>
      <c r="ED653" s="42">
        <f t="shared" ref="ED653:ED662" si="1336">EB653*EC653+1</f>
        <v>3.91</v>
      </c>
      <c r="EE653" s="11">
        <v>0.9</v>
      </c>
      <c r="EF653" s="9">
        <v>0.5</v>
      </c>
      <c r="EG653" s="43">
        <f t="shared" ref="EG653:EG662" si="1337">DZ653*EA653*ED653*EE653*EF653</f>
        <v>17480.0641815</v>
      </c>
    </row>
    <row r="654" s="1" customFormat="1" customHeight="1" spans="6:137">
      <c r="F654" s="11">
        <v>35434</v>
      </c>
      <c r="G654" s="12">
        <v>0.168</v>
      </c>
      <c r="H654" s="11">
        <v>1</v>
      </c>
      <c r="I654" s="11">
        <v>0</v>
      </c>
      <c r="J654" s="13">
        <f t="shared" si="1317"/>
        <v>5952.912</v>
      </c>
      <c r="K654" s="11">
        <v>1</v>
      </c>
      <c r="L654" s="11">
        <v>0.89</v>
      </c>
      <c r="M654" s="11">
        <v>1.78</v>
      </c>
      <c r="N654" s="42">
        <f t="shared" si="1318"/>
        <v>2.5842</v>
      </c>
      <c r="O654" s="11">
        <v>0.9</v>
      </c>
      <c r="P654" s="9">
        <v>0.5</v>
      </c>
      <c r="Q654" s="43">
        <f t="shared" si="1319"/>
        <v>6922.58183568</v>
      </c>
      <c r="Z654" s="11">
        <v>35728</v>
      </c>
      <c r="AA654" s="12">
        <v>0.168</v>
      </c>
      <c r="AB654" s="11">
        <v>1</v>
      </c>
      <c r="AC654" s="11">
        <v>0</v>
      </c>
      <c r="AD654" s="13">
        <f t="shared" si="1320"/>
        <v>6002.304</v>
      </c>
      <c r="AE654" s="11">
        <v>1</v>
      </c>
      <c r="AF654" s="11">
        <v>1</v>
      </c>
      <c r="AG654" s="11">
        <v>2.09</v>
      </c>
      <c r="AH654" s="42">
        <f t="shared" si="1321"/>
        <v>3.09</v>
      </c>
      <c r="AI654" s="11">
        <v>0.9</v>
      </c>
      <c r="AJ654" s="9">
        <v>0.5</v>
      </c>
      <c r="AK654" s="43">
        <f t="shared" si="1322"/>
        <v>8346.203712</v>
      </c>
      <c r="AT654" s="11">
        <v>36903</v>
      </c>
      <c r="AU654" s="12">
        <v>0.168</v>
      </c>
      <c r="AV654" s="11">
        <v>1</v>
      </c>
      <c r="AW654" s="11">
        <v>0</v>
      </c>
      <c r="AX654" s="13">
        <f t="shared" si="1323"/>
        <v>6199.704</v>
      </c>
      <c r="AY654" s="11">
        <v>1</v>
      </c>
      <c r="AZ654" s="11">
        <v>0.93</v>
      </c>
      <c r="BA654" s="11">
        <v>1.85</v>
      </c>
      <c r="BB654" s="42">
        <f t="shared" si="1324"/>
        <v>2.7205</v>
      </c>
      <c r="BC654" s="11">
        <v>0.9</v>
      </c>
      <c r="BD654" s="9">
        <v>0.5</v>
      </c>
      <c r="BE654" s="43">
        <f t="shared" si="1325"/>
        <v>7589.8326294</v>
      </c>
      <c r="BN654" s="11">
        <v>38167</v>
      </c>
      <c r="BO654" s="12">
        <v>0.168</v>
      </c>
      <c r="BP654" s="11">
        <v>1</v>
      </c>
      <c r="BQ654" s="11">
        <v>0</v>
      </c>
      <c r="BR654" s="13">
        <f t="shared" si="1326"/>
        <v>6412.056</v>
      </c>
      <c r="BS654" s="11">
        <v>1</v>
      </c>
      <c r="BT654" s="11">
        <v>1</v>
      </c>
      <c r="BU654" s="11">
        <v>2.71</v>
      </c>
      <c r="BV654" s="42">
        <f t="shared" si="1327"/>
        <v>3.71</v>
      </c>
      <c r="BW654" s="11">
        <v>0.9</v>
      </c>
      <c r="BX654" s="9">
        <v>0.5</v>
      </c>
      <c r="BY654" s="43">
        <f t="shared" si="1328"/>
        <v>10704.927492</v>
      </c>
      <c r="CH654" s="11">
        <v>42781</v>
      </c>
      <c r="CI654" s="12">
        <v>0.168</v>
      </c>
      <c r="CJ654" s="11">
        <v>1</v>
      </c>
      <c r="CK654" s="11">
        <v>0</v>
      </c>
      <c r="CL654" s="13">
        <f t="shared" si="1329"/>
        <v>7187.208</v>
      </c>
      <c r="CM654" s="11">
        <v>1</v>
      </c>
      <c r="CN654" s="11">
        <v>0.93</v>
      </c>
      <c r="CO654" s="11">
        <v>1.85</v>
      </c>
      <c r="CP654" s="42">
        <f t="shared" si="1330"/>
        <v>2.7205</v>
      </c>
      <c r="CQ654" s="11">
        <v>0.9</v>
      </c>
      <c r="CR654" s="9">
        <v>0.5</v>
      </c>
      <c r="CS654" s="43">
        <f t="shared" si="1331"/>
        <v>8798.7597138</v>
      </c>
      <c r="DB654" s="11">
        <v>44045</v>
      </c>
      <c r="DC654" s="12">
        <v>0.168</v>
      </c>
      <c r="DD654" s="11">
        <v>1</v>
      </c>
      <c r="DE654" s="11">
        <v>0</v>
      </c>
      <c r="DF654" s="13">
        <f t="shared" si="1332"/>
        <v>7399.56</v>
      </c>
      <c r="DG654" s="11">
        <v>1</v>
      </c>
      <c r="DH654" s="11">
        <v>1</v>
      </c>
      <c r="DI654" s="11">
        <v>2.09</v>
      </c>
      <c r="DJ654" s="42">
        <f t="shared" si="1333"/>
        <v>3.09</v>
      </c>
      <c r="DK654" s="11">
        <v>0.9</v>
      </c>
      <c r="DL654" s="9">
        <v>0.5</v>
      </c>
      <c r="DM654" s="43">
        <f t="shared" si="1334"/>
        <v>10289.08818</v>
      </c>
      <c r="DV654" s="11">
        <v>49923</v>
      </c>
      <c r="DW654" s="12">
        <v>0.199</v>
      </c>
      <c r="DX654" s="11">
        <v>1</v>
      </c>
      <c r="DY654" s="11">
        <v>0</v>
      </c>
      <c r="DZ654" s="13">
        <f t="shared" si="1335"/>
        <v>9934.677</v>
      </c>
      <c r="EA654" s="11">
        <v>1</v>
      </c>
      <c r="EB654" s="11">
        <v>1</v>
      </c>
      <c r="EC654" s="11">
        <v>2.91</v>
      </c>
      <c r="ED654" s="42">
        <f t="shared" si="1336"/>
        <v>3.91</v>
      </c>
      <c r="EE654" s="11">
        <v>0.9</v>
      </c>
      <c r="EF654" s="9">
        <v>0.5</v>
      </c>
      <c r="EG654" s="43">
        <f t="shared" si="1337"/>
        <v>17480.0641815</v>
      </c>
    </row>
    <row r="655" s="1" customFormat="1" customHeight="1" spans="6:137">
      <c r="F655" s="11">
        <v>35434</v>
      </c>
      <c r="G655" s="12">
        <v>0.168</v>
      </c>
      <c r="H655" s="11">
        <v>1</v>
      </c>
      <c r="I655" s="11">
        <v>0</v>
      </c>
      <c r="J655" s="13">
        <f t="shared" si="1317"/>
        <v>5952.912</v>
      </c>
      <c r="K655" s="11">
        <v>1</v>
      </c>
      <c r="L655" s="11">
        <v>0.89</v>
      </c>
      <c r="M655" s="11">
        <v>1.78</v>
      </c>
      <c r="N655" s="42">
        <f t="shared" si="1318"/>
        <v>2.5842</v>
      </c>
      <c r="O655" s="11">
        <v>0.9</v>
      </c>
      <c r="P655" s="9">
        <v>0.5</v>
      </c>
      <c r="Q655" s="43">
        <f t="shared" si="1319"/>
        <v>6922.58183568</v>
      </c>
      <c r="Z655" s="11">
        <v>35728</v>
      </c>
      <c r="AA655" s="12">
        <v>0.168</v>
      </c>
      <c r="AB655" s="11">
        <v>1</v>
      </c>
      <c r="AC655" s="11">
        <v>0</v>
      </c>
      <c r="AD655" s="13">
        <f t="shared" si="1320"/>
        <v>6002.304</v>
      </c>
      <c r="AE655" s="11">
        <v>1</v>
      </c>
      <c r="AF655" s="11">
        <v>1</v>
      </c>
      <c r="AG655" s="11">
        <v>2.09</v>
      </c>
      <c r="AH655" s="42">
        <f t="shared" si="1321"/>
        <v>3.09</v>
      </c>
      <c r="AI655" s="11">
        <v>0.9</v>
      </c>
      <c r="AJ655" s="9">
        <v>0.5</v>
      </c>
      <c r="AK655" s="43">
        <f t="shared" si="1322"/>
        <v>8346.203712</v>
      </c>
      <c r="AT655" s="11">
        <v>36903</v>
      </c>
      <c r="AU655" s="12">
        <v>0.168</v>
      </c>
      <c r="AV655" s="11">
        <v>1</v>
      </c>
      <c r="AW655" s="11">
        <v>0</v>
      </c>
      <c r="AX655" s="13">
        <f t="shared" si="1323"/>
        <v>6199.704</v>
      </c>
      <c r="AY655" s="11">
        <v>1</v>
      </c>
      <c r="AZ655" s="11">
        <v>0.93</v>
      </c>
      <c r="BA655" s="11">
        <v>1.85</v>
      </c>
      <c r="BB655" s="42">
        <f t="shared" si="1324"/>
        <v>2.7205</v>
      </c>
      <c r="BC655" s="11">
        <v>0.9</v>
      </c>
      <c r="BD655" s="9">
        <v>0.5</v>
      </c>
      <c r="BE655" s="43">
        <f t="shared" si="1325"/>
        <v>7589.8326294</v>
      </c>
      <c r="BN655" s="11">
        <v>38167</v>
      </c>
      <c r="BO655" s="12">
        <v>0.168</v>
      </c>
      <c r="BP655" s="11">
        <v>1</v>
      </c>
      <c r="BQ655" s="11">
        <v>0</v>
      </c>
      <c r="BR655" s="13">
        <f t="shared" si="1326"/>
        <v>6412.056</v>
      </c>
      <c r="BS655" s="11">
        <v>1</v>
      </c>
      <c r="BT655" s="11">
        <v>1</v>
      </c>
      <c r="BU655" s="11">
        <v>2.71</v>
      </c>
      <c r="BV655" s="42">
        <f t="shared" si="1327"/>
        <v>3.71</v>
      </c>
      <c r="BW655" s="11">
        <v>0.9</v>
      </c>
      <c r="BX655" s="9">
        <v>0.5</v>
      </c>
      <c r="BY655" s="43">
        <f t="shared" si="1328"/>
        <v>10704.927492</v>
      </c>
      <c r="CH655" s="11">
        <v>42781</v>
      </c>
      <c r="CI655" s="12">
        <v>0.168</v>
      </c>
      <c r="CJ655" s="11">
        <v>1</v>
      </c>
      <c r="CK655" s="11">
        <v>0</v>
      </c>
      <c r="CL655" s="13">
        <f t="shared" si="1329"/>
        <v>7187.208</v>
      </c>
      <c r="CM655" s="11">
        <v>1</v>
      </c>
      <c r="CN655" s="11">
        <v>0.93</v>
      </c>
      <c r="CO655" s="11">
        <v>1.85</v>
      </c>
      <c r="CP655" s="42">
        <f t="shared" si="1330"/>
        <v>2.7205</v>
      </c>
      <c r="CQ655" s="11">
        <v>0.9</v>
      </c>
      <c r="CR655" s="9">
        <v>0.5</v>
      </c>
      <c r="CS655" s="43">
        <f t="shared" si="1331"/>
        <v>8798.7597138</v>
      </c>
      <c r="DB655" s="11">
        <v>44045</v>
      </c>
      <c r="DC655" s="12">
        <v>0.168</v>
      </c>
      <c r="DD655" s="11">
        <v>1</v>
      </c>
      <c r="DE655" s="11">
        <v>0</v>
      </c>
      <c r="DF655" s="13">
        <f t="shared" si="1332"/>
        <v>7399.56</v>
      </c>
      <c r="DG655" s="11">
        <v>1</v>
      </c>
      <c r="DH655" s="11">
        <v>1</v>
      </c>
      <c r="DI655" s="11">
        <v>2.09</v>
      </c>
      <c r="DJ655" s="42">
        <f t="shared" si="1333"/>
        <v>3.09</v>
      </c>
      <c r="DK655" s="11">
        <v>0.9</v>
      </c>
      <c r="DL655" s="9">
        <v>0.5</v>
      </c>
      <c r="DM655" s="43">
        <f t="shared" si="1334"/>
        <v>10289.08818</v>
      </c>
      <c r="DV655" s="11">
        <v>49923</v>
      </c>
      <c r="DW655" s="12">
        <v>0.199</v>
      </c>
      <c r="DX655" s="11">
        <v>1</v>
      </c>
      <c r="DY655" s="11">
        <v>0</v>
      </c>
      <c r="DZ655" s="13">
        <f t="shared" si="1335"/>
        <v>9934.677</v>
      </c>
      <c r="EA655" s="11">
        <v>1</v>
      </c>
      <c r="EB655" s="11">
        <v>1</v>
      </c>
      <c r="EC655" s="11">
        <v>2.91</v>
      </c>
      <c r="ED655" s="42">
        <f t="shared" si="1336"/>
        <v>3.91</v>
      </c>
      <c r="EE655" s="11">
        <v>0.9</v>
      </c>
      <c r="EF655" s="9">
        <v>0.5</v>
      </c>
      <c r="EG655" s="43">
        <f t="shared" si="1337"/>
        <v>17480.0641815</v>
      </c>
    </row>
    <row r="656" s="1" customFormat="1" customHeight="1" spans="6:137">
      <c r="F656" s="11">
        <v>35434</v>
      </c>
      <c r="G656" s="12">
        <v>0.168</v>
      </c>
      <c r="H656" s="11">
        <v>1</v>
      </c>
      <c r="I656" s="11">
        <v>0</v>
      </c>
      <c r="J656" s="13">
        <f t="shared" si="1317"/>
        <v>5952.912</v>
      </c>
      <c r="K656" s="11">
        <v>1</v>
      </c>
      <c r="L656" s="11">
        <v>0.89</v>
      </c>
      <c r="M656" s="11">
        <v>1.78</v>
      </c>
      <c r="N656" s="42">
        <f t="shared" si="1318"/>
        <v>2.5842</v>
      </c>
      <c r="O656" s="11">
        <v>0.9</v>
      </c>
      <c r="P656" s="9">
        <v>0.5</v>
      </c>
      <c r="Q656" s="43">
        <f t="shared" si="1319"/>
        <v>6922.58183568</v>
      </c>
      <c r="Z656" s="11">
        <v>35728</v>
      </c>
      <c r="AA656" s="12">
        <v>0.168</v>
      </c>
      <c r="AB656" s="11">
        <v>1</v>
      </c>
      <c r="AC656" s="11">
        <v>0</v>
      </c>
      <c r="AD656" s="13">
        <f t="shared" si="1320"/>
        <v>6002.304</v>
      </c>
      <c r="AE656" s="11">
        <v>1</v>
      </c>
      <c r="AF656" s="11">
        <v>1</v>
      </c>
      <c r="AG656" s="11">
        <v>2.09</v>
      </c>
      <c r="AH656" s="42">
        <f t="shared" si="1321"/>
        <v>3.09</v>
      </c>
      <c r="AI656" s="11">
        <v>0.9</v>
      </c>
      <c r="AJ656" s="9">
        <v>0.5</v>
      </c>
      <c r="AK656" s="43">
        <f t="shared" si="1322"/>
        <v>8346.203712</v>
      </c>
      <c r="AT656" s="11">
        <v>36903</v>
      </c>
      <c r="AU656" s="12">
        <v>0.168</v>
      </c>
      <c r="AV656" s="11">
        <v>1</v>
      </c>
      <c r="AW656" s="11">
        <v>0</v>
      </c>
      <c r="AX656" s="13">
        <f t="shared" si="1323"/>
        <v>6199.704</v>
      </c>
      <c r="AY656" s="11">
        <v>1</v>
      </c>
      <c r="AZ656" s="11">
        <v>0.93</v>
      </c>
      <c r="BA656" s="11">
        <v>1.85</v>
      </c>
      <c r="BB656" s="42">
        <f t="shared" si="1324"/>
        <v>2.7205</v>
      </c>
      <c r="BC656" s="11">
        <v>0.9</v>
      </c>
      <c r="BD656" s="9">
        <v>0.5</v>
      </c>
      <c r="BE656" s="43">
        <f t="shared" si="1325"/>
        <v>7589.8326294</v>
      </c>
      <c r="BN656" s="11">
        <v>38167</v>
      </c>
      <c r="BO656" s="12">
        <v>0.168</v>
      </c>
      <c r="BP656" s="11">
        <v>1</v>
      </c>
      <c r="BQ656" s="11">
        <v>0</v>
      </c>
      <c r="BR656" s="13">
        <f t="shared" si="1326"/>
        <v>6412.056</v>
      </c>
      <c r="BS656" s="11">
        <v>1</v>
      </c>
      <c r="BT656" s="11">
        <v>1</v>
      </c>
      <c r="BU656" s="11">
        <v>2.71</v>
      </c>
      <c r="BV656" s="42">
        <f t="shared" si="1327"/>
        <v>3.71</v>
      </c>
      <c r="BW656" s="11">
        <v>0.9</v>
      </c>
      <c r="BX656" s="9">
        <v>0.5</v>
      </c>
      <c r="BY656" s="43">
        <f t="shared" si="1328"/>
        <v>10704.927492</v>
      </c>
      <c r="CH656" s="11">
        <v>42781</v>
      </c>
      <c r="CI656" s="12">
        <v>0.168</v>
      </c>
      <c r="CJ656" s="11">
        <v>1</v>
      </c>
      <c r="CK656" s="11">
        <v>0</v>
      </c>
      <c r="CL656" s="13">
        <f t="shared" si="1329"/>
        <v>7187.208</v>
      </c>
      <c r="CM656" s="11">
        <v>1</v>
      </c>
      <c r="CN656" s="11">
        <v>0.93</v>
      </c>
      <c r="CO656" s="11">
        <v>1.85</v>
      </c>
      <c r="CP656" s="42">
        <f t="shared" si="1330"/>
        <v>2.7205</v>
      </c>
      <c r="CQ656" s="11">
        <v>0.9</v>
      </c>
      <c r="CR656" s="9">
        <v>0.5</v>
      </c>
      <c r="CS656" s="43">
        <f t="shared" si="1331"/>
        <v>8798.7597138</v>
      </c>
      <c r="DB656" s="11">
        <v>44045</v>
      </c>
      <c r="DC656" s="12">
        <v>0.168</v>
      </c>
      <c r="DD656" s="11">
        <v>1</v>
      </c>
      <c r="DE656" s="11">
        <v>0</v>
      </c>
      <c r="DF656" s="13">
        <f t="shared" si="1332"/>
        <v>7399.56</v>
      </c>
      <c r="DG656" s="11">
        <v>1</v>
      </c>
      <c r="DH656" s="11">
        <v>1</v>
      </c>
      <c r="DI656" s="11">
        <v>2.09</v>
      </c>
      <c r="DJ656" s="42">
        <f t="shared" si="1333"/>
        <v>3.09</v>
      </c>
      <c r="DK656" s="11">
        <v>0.9</v>
      </c>
      <c r="DL656" s="9">
        <v>0.5</v>
      </c>
      <c r="DM656" s="43">
        <f t="shared" si="1334"/>
        <v>10289.08818</v>
      </c>
      <c r="DV656" s="11">
        <v>49923</v>
      </c>
      <c r="DW656" s="12">
        <v>0.199</v>
      </c>
      <c r="DX656" s="11">
        <v>1</v>
      </c>
      <c r="DY656" s="11">
        <v>0</v>
      </c>
      <c r="DZ656" s="13">
        <f t="shared" si="1335"/>
        <v>9934.677</v>
      </c>
      <c r="EA656" s="11">
        <v>1</v>
      </c>
      <c r="EB656" s="11">
        <v>1</v>
      </c>
      <c r="EC656" s="11">
        <v>2.91</v>
      </c>
      <c r="ED656" s="42">
        <f t="shared" si="1336"/>
        <v>3.91</v>
      </c>
      <c r="EE656" s="11">
        <v>0.9</v>
      </c>
      <c r="EF656" s="9">
        <v>0.5</v>
      </c>
      <c r="EG656" s="43">
        <f t="shared" si="1337"/>
        <v>17480.0641815</v>
      </c>
    </row>
    <row r="657" s="1" customFormat="1" customHeight="1" spans="1:139">
      <c r="F657" s="11">
        <v>35434</v>
      </c>
      <c r="G657" s="12">
        <v>0.168</v>
      </c>
      <c r="H657" s="11">
        <v>1</v>
      </c>
      <c r="I657" s="11">
        <v>0</v>
      </c>
      <c r="J657" s="13">
        <f t="shared" si="1317"/>
        <v>5952.912</v>
      </c>
      <c r="K657" s="11">
        <v>1</v>
      </c>
      <c r="L657" s="11">
        <v>0.89</v>
      </c>
      <c r="M657" s="11">
        <v>1.78</v>
      </c>
      <c r="N657" s="42">
        <f t="shared" si="1318"/>
        <v>2.5842</v>
      </c>
      <c r="O657" s="11">
        <v>0.9</v>
      </c>
      <c r="P657" s="9">
        <v>0.5</v>
      </c>
      <c r="Q657" s="43">
        <f t="shared" si="1319"/>
        <v>6922.58183568</v>
      </c>
      <c r="Z657" s="11">
        <v>35728</v>
      </c>
      <c r="AA657" s="12">
        <v>0.168</v>
      </c>
      <c r="AB657" s="11">
        <v>1</v>
      </c>
      <c r="AC657" s="11">
        <v>0</v>
      </c>
      <c r="AD657" s="13">
        <f t="shared" si="1320"/>
        <v>6002.304</v>
      </c>
      <c r="AE657" s="11">
        <v>1</v>
      </c>
      <c r="AF657" s="11">
        <v>1</v>
      </c>
      <c r="AG657" s="11">
        <v>2.09</v>
      </c>
      <c r="AH657" s="42">
        <f t="shared" si="1321"/>
        <v>3.09</v>
      </c>
      <c r="AI657" s="11">
        <v>0.9</v>
      </c>
      <c r="AJ657" s="9">
        <v>0.5</v>
      </c>
      <c r="AK657" s="43">
        <f t="shared" si="1322"/>
        <v>8346.203712</v>
      </c>
      <c r="AT657" s="11">
        <v>36903</v>
      </c>
      <c r="AU657" s="12">
        <v>0.168</v>
      </c>
      <c r="AV657" s="11">
        <v>1</v>
      </c>
      <c r="AW657" s="11">
        <v>0</v>
      </c>
      <c r="AX657" s="13">
        <f t="shared" si="1323"/>
        <v>6199.704</v>
      </c>
      <c r="AY657" s="11">
        <v>1</v>
      </c>
      <c r="AZ657" s="11">
        <v>0.93</v>
      </c>
      <c r="BA657" s="11">
        <v>1.85</v>
      </c>
      <c r="BB657" s="42">
        <f t="shared" si="1324"/>
        <v>2.7205</v>
      </c>
      <c r="BC657" s="11">
        <v>0.9</v>
      </c>
      <c r="BD657" s="9">
        <v>0.5</v>
      </c>
      <c r="BE657" s="43">
        <f t="shared" si="1325"/>
        <v>7589.8326294</v>
      </c>
      <c r="BN657" s="11">
        <v>38167</v>
      </c>
      <c r="BO657" s="12">
        <v>0.168</v>
      </c>
      <c r="BP657" s="11">
        <v>1</v>
      </c>
      <c r="BQ657" s="11">
        <v>0</v>
      </c>
      <c r="BR657" s="13">
        <f t="shared" si="1326"/>
        <v>6412.056</v>
      </c>
      <c r="BS657" s="11">
        <v>1</v>
      </c>
      <c r="BT657" s="11">
        <v>1</v>
      </c>
      <c r="BU657" s="11">
        <v>2.71</v>
      </c>
      <c r="BV657" s="42">
        <f t="shared" si="1327"/>
        <v>3.71</v>
      </c>
      <c r="BW657" s="11">
        <v>0.9</v>
      </c>
      <c r="BX657" s="9">
        <v>0.5</v>
      </c>
      <c r="BY657" s="43">
        <f t="shared" si="1328"/>
        <v>10704.927492</v>
      </c>
      <c r="CH657" s="11">
        <v>42781</v>
      </c>
      <c r="CI657" s="12">
        <v>0.168</v>
      </c>
      <c r="CJ657" s="11">
        <v>1</v>
      </c>
      <c r="CK657" s="11">
        <v>0</v>
      </c>
      <c r="CL657" s="13">
        <f t="shared" si="1329"/>
        <v>7187.208</v>
      </c>
      <c r="CM657" s="11">
        <v>1</v>
      </c>
      <c r="CN657" s="11">
        <v>0.93</v>
      </c>
      <c r="CO657" s="11">
        <v>1.85</v>
      </c>
      <c r="CP657" s="42">
        <f t="shared" si="1330"/>
        <v>2.7205</v>
      </c>
      <c r="CQ657" s="11">
        <v>0.9</v>
      </c>
      <c r="CR657" s="9">
        <v>0.5</v>
      </c>
      <c r="CS657" s="43">
        <f t="shared" si="1331"/>
        <v>8798.7597138</v>
      </c>
      <c r="DB657" s="11">
        <v>44045</v>
      </c>
      <c r="DC657" s="12">
        <v>0.168</v>
      </c>
      <c r="DD657" s="11">
        <v>1</v>
      </c>
      <c r="DE657" s="11">
        <v>0</v>
      </c>
      <c r="DF657" s="13">
        <f t="shared" si="1332"/>
        <v>7399.56</v>
      </c>
      <c r="DG657" s="11">
        <v>1</v>
      </c>
      <c r="DH657" s="11">
        <v>1</v>
      </c>
      <c r="DI657" s="11">
        <v>2.09</v>
      </c>
      <c r="DJ657" s="42">
        <f t="shared" si="1333"/>
        <v>3.09</v>
      </c>
      <c r="DK657" s="11">
        <v>0.9</v>
      </c>
      <c r="DL657" s="9">
        <v>0.5</v>
      </c>
      <c r="DM657" s="43">
        <f t="shared" si="1334"/>
        <v>10289.08818</v>
      </c>
      <c r="DV657" s="11">
        <v>49923</v>
      </c>
      <c r="DW657" s="12">
        <v>0.199</v>
      </c>
      <c r="DX657" s="11">
        <v>1</v>
      </c>
      <c r="DY657" s="11">
        <v>0</v>
      </c>
      <c r="DZ657" s="13">
        <f t="shared" si="1335"/>
        <v>9934.677</v>
      </c>
      <c r="EA657" s="11">
        <v>1</v>
      </c>
      <c r="EB657" s="11">
        <v>1</v>
      </c>
      <c r="EC657" s="11">
        <v>2.91</v>
      </c>
      <c r="ED657" s="42">
        <f t="shared" si="1336"/>
        <v>3.91</v>
      </c>
      <c r="EE657" s="11">
        <v>0.9</v>
      </c>
      <c r="EF657" s="9">
        <v>0.5</v>
      </c>
      <c r="EG657" s="43">
        <f t="shared" si="1337"/>
        <v>17480.0641815</v>
      </c>
    </row>
    <row r="658" s="1" customFormat="1" customHeight="1" spans="1:139">
      <c r="F658" s="11">
        <v>35434</v>
      </c>
      <c r="G658" s="12">
        <v>0.168</v>
      </c>
      <c r="H658" s="11">
        <v>1</v>
      </c>
      <c r="I658" s="11">
        <v>0</v>
      </c>
      <c r="J658" s="13">
        <f t="shared" si="1317"/>
        <v>5952.912</v>
      </c>
      <c r="K658" s="11">
        <v>1</v>
      </c>
      <c r="L658" s="11">
        <v>0.89</v>
      </c>
      <c r="M658" s="11">
        <v>1.78</v>
      </c>
      <c r="N658" s="42">
        <f t="shared" si="1318"/>
        <v>2.5842</v>
      </c>
      <c r="O658" s="11">
        <v>0.9</v>
      </c>
      <c r="P658" s="9">
        <v>0.5</v>
      </c>
      <c r="Q658" s="43">
        <f t="shared" si="1319"/>
        <v>6922.58183568</v>
      </c>
      <c r="Z658" s="11">
        <v>35728</v>
      </c>
      <c r="AA658" s="12">
        <v>0.168</v>
      </c>
      <c r="AB658" s="11">
        <v>1</v>
      </c>
      <c r="AC658" s="11">
        <v>0</v>
      </c>
      <c r="AD658" s="13">
        <f t="shared" si="1320"/>
        <v>6002.304</v>
      </c>
      <c r="AE658" s="11">
        <v>1</v>
      </c>
      <c r="AF658" s="11">
        <v>1</v>
      </c>
      <c r="AG658" s="11">
        <v>2.09</v>
      </c>
      <c r="AH658" s="42">
        <f t="shared" si="1321"/>
        <v>3.09</v>
      </c>
      <c r="AI658" s="11">
        <v>0.9</v>
      </c>
      <c r="AJ658" s="9">
        <v>0.5</v>
      </c>
      <c r="AK658" s="43">
        <f t="shared" si="1322"/>
        <v>8346.203712</v>
      </c>
      <c r="AT658" s="11">
        <v>36903</v>
      </c>
      <c r="AU658" s="12">
        <v>0.168</v>
      </c>
      <c r="AV658" s="11">
        <v>1</v>
      </c>
      <c r="AW658" s="11">
        <v>0</v>
      </c>
      <c r="AX658" s="13">
        <f t="shared" si="1323"/>
        <v>6199.704</v>
      </c>
      <c r="AY658" s="11">
        <v>1</v>
      </c>
      <c r="AZ658" s="11">
        <v>0.93</v>
      </c>
      <c r="BA658" s="11">
        <v>1.85</v>
      </c>
      <c r="BB658" s="42">
        <f t="shared" si="1324"/>
        <v>2.7205</v>
      </c>
      <c r="BC658" s="11">
        <v>0.9</v>
      </c>
      <c r="BD658" s="9">
        <v>0.5</v>
      </c>
      <c r="BE658" s="43">
        <f t="shared" si="1325"/>
        <v>7589.8326294</v>
      </c>
      <c r="BN658" s="11">
        <v>38167</v>
      </c>
      <c r="BO658" s="12">
        <v>0.168</v>
      </c>
      <c r="BP658" s="11">
        <v>1</v>
      </c>
      <c r="BQ658" s="11">
        <v>0</v>
      </c>
      <c r="BR658" s="13">
        <f t="shared" si="1326"/>
        <v>6412.056</v>
      </c>
      <c r="BS658" s="11">
        <v>1</v>
      </c>
      <c r="BT658" s="11">
        <v>1</v>
      </c>
      <c r="BU658" s="11">
        <v>2.71</v>
      </c>
      <c r="BV658" s="42">
        <f t="shared" si="1327"/>
        <v>3.71</v>
      </c>
      <c r="BW658" s="11">
        <v>0.9</v>
      </c>
      <c r="BX658" s="9">
        <v>0.5</v>
      </c>
      <c r="BY658" s="43">
        <f t="shared" si="1328"/>
        <v>10704.927492</v>
      </c>
      <c r="CH658" s="11">
        <v>42781</v>
      </c>
      <c r="CI658" s="12">
        <v>0.168</v>
      </c>
      <c r="CJ658" s="11">
        <v>1</v>
      </c>
      <c r="CK658" s="11">
        <v>0</v>
      </c>
      <c r="CL658" s="13">
        <f t="shared" si="1329"/>
        <v>7187.208</v>
      </c>
      <c r="CM658" s="11">
        <v>1</v>
      </c>
      <c r="CN658" s="11">
        <v>0.93</v>
      </c>
      <c r="CO658" s="11">
        <v>1.85</v>
      </c>
      <c r="CP658" s="42">
        <f t="shared" si="1330"/>
        <v>2.7205</v>
      </c>
      <c r="CQ658" s="11">
        <v>0.9</v>
      </c>
      <c r="CR658" s="9">
        <v>0.5</v>
      </c>
      <c r="CS658" s="43">
        <f t="shared" si="1331"/>
        <v>8798.7597138</v>
      </c>
      <c r="DB658" s="11">
        <v>44045</v>
      </c>
      <c r="DC658" s="12">
        <v>0.168</v>
      </c>
      <c r="DD658" s="11">
        <v>1</v>
      </c>
      <c r="DE658" s="11">
        <v>0</v>
      </c>
      <c r="DF658" s="13">
        <f t="shared" si="1332"/>
        <v>7399.56</v>
      </c>
      <c r="DG658" s="11">
        <v>1</v>
      </c>
      <c r="DH658" s="11">
        <v>1</v>
      </c>
      <c r="DI658" s="11">
        <v>2.09</v>
      </c>
      <c r="DJ658" s="42">
        <f t="shared" si="1333"/>
        <v>3.09</v>
      </c>
      <c r="DK658" s="11">
        <v>0.9</v>
      </c>
      <c r="DL658" s="9">
        <v>0.5</v>
      </c>
      <c r="DM658" s="43">
        <f t="shared" si="1334"/>
        <v>10289.08818</v>
      </c>
      <c r="DV658" s="11">
        <v>49923</v>
      </c>
      <c r="DW658" s="12">
        <v>0.199</v>
      </c>
      <c r="DX658" s="11">
        <v>1</v>
      </c>
      <c r="DY658" s="11">
        <v>0</v>
      </c>
      <c r="DZ658" s="13">
        <f t="shared" si="1335"/>
        <v>9934.677</v>
      </c>
      <c r="EA658" s="11">
        <v>1</v>
      </c>
      <c r="EB658" s="11">
        <v>1</v>
      </c>
      <c r="EC658" s="11">
        <v>2.91</v>
      </c>
      <c r="ED658" s="42">
        <f t="shared" si="1336"/>
        <v>3.91</v>
      </c>
      <c r="EE658" s="11">
        <v>0.9</v>
      </c>
      <c r="EF658" s="9">
        <v>0.5</v>
      </c>
      <c r="EG658" s="43">
        <f t="shared" si="1337"/>
        <v>17480.0641815</v>
      </c>
    </row>
    <row r="659" s="1" customFormat="1" customHeight="1" spans="1:139">
      <c r="F659" s="11">
        <v>35434</v>
      </c>
      <c r="G659" s="12">
        <v>0.168</v>
      </c>
      <c r="H659" s="11">
        <v>1</v>
      </c>
      <c r="I659" s="11">
        <v>0</v>
      </c>
      <c r="J659" s="13">
        <f t="shared" si="1317"/>
        <v>5952.912</v>
      </c>
      <c r="K659" s="11">
        <v>1</v>
      </c>
      <c r="L659" s="11">
        <v>0.89</v>
      </c>
      <c r="M659" s="11">
        <v>1.78</v>
      </c>
      <c r="N659" s="42">
        <f t="shared" si="1318"/>
        <v>2.5842</v>
      </c>
      <c r="O659" s="11">
        <v>0.9</v>
      </c>
      <c r="P659" s="9">
        <v>0.5</v>
      </c>
      <c r="Q659" s="43">
        <f t="shared" si="1319"/>
        <v>6922.58183568</v>
      </c>
      <c r="Z659" s="11">
        <v>35728</v>
      </c>
      <c r="AA659" s="12">
        <v>0.168</v>
      </c>
      <c r="AB659" s="11">
        <v>1</v>
      </c>
      <c r="AC659" s="11">
        <v>0</v>
      </c>
      <c r="AD659" s="13">
        <f t="shared" si="1320"/>
        <v>6002.304</v>
      </c>
      <c r="AE659" s="11">
        <v>1</v>
      </c>
      <c r="AF659" s="11">
        <v>1</v>
      </c>
      <c r="AG659" s="11">
        <v>2.09</v>
      </c>
      <c r="AH659" s="42">
        <f t="shared" si="1321"/>
        <v>3.09</v>
      </c>
      <c r="AI659" s="11">
        <v>0.9</v>
      </c>
      <c r="AJ659" s="9">
        <v>0.5</v>
      </c>
      <c r="AK659" s="43">
        <f t="shared" si="1322"/>
        <v>8346.203712</v>
      </c>
      <c r="AT659" s="11">
        <v>36903</v>
      </c>
      <c r="AU659" s="12">
        <v>0.168</v>
      </c>
      <c r="AV659" s="11">
        <v>1</v>
      </c>
      <c r="AW659" s="11">
        <v>0</v>
      </c>
      <c r="AX659" s="13">
        <f t="shared" si="1323"/>
        <v>6199.704</v>
      </c>
      <c r="AY659" s="11">
        <v>1</v>
      </c>
      <c r="AZ659" s="11">
        <v>0.93</v>
      </c>
      <c r="BA659" s="11">
        <v>1.85</v>
      </c>
      <c r="BB659" s="42">
        <f t="shared" si="1324"/>
        <v>2.7205</v>
      </c>
      <c r="BC659" s="11">
        <v>0.9</v>
      </c>
      <c r="BD659" s="9">
        <v>0.5</v>
      </c>
      <c r="BE659" s="43">
        <f t="shared" si="1325"/>
        <v>7589.8326294</v>
      </c>
      <c r="BN659" s="11">
        <v>38167</v>
      </c>
      <c r="BO659" s="12">
        <v>0.168</v>
      </c>
      <c r="BP659" s="11">
        <v>1</v>
      </c>
      <c r="BQ659" s="11">
        <v>0</v>
      </c>
      <c r="BR659" s="13">
        <f t="shared" si="1326"/>
        <v>6412.056</v>
      </c>
      <c r="BS659" s="11">
        <v>1</v>
      </c>
      <c r="BT659" s="11">
        <v>1</v>
      </c>
      <c r="BU659" s="11">
        <v>2.71</v>
      </c>
      <c r="BV659" s="42">
        <f t="shared" si="1327"/>
        <v>3.71</v>
      </c>
      <c r="BW659" s="11">
        <v>0.9</v>
      </c>
      <c r="BX659" s="9">
        <v>0.5</v>
      </c>
      <c r="BY659" s="43">
        <f t="shared" si="1328"/>
        <v>10704.927492</v>
      </c>
      <c r="CH659" s="11">
        <v>42781</v>
      </c>
      <c r="CI659" s="12">
        <v>0.168</v>
      </c>
      <c r="CJ659" s="11">
        <v>1</v>
      </c>
      <c r="CK659" s="11">
        <v>0</v>
      </c>
      <c r="CL659" s="13">
        <f t="shared" si="1329"/>
        <v>7187.208</v>
      </c>
      <c r="CM659" s="11">
        <v>1</v>
      </c>
      <c r="CN659" s="11">
        <v>0.93</v>
      </c>
      <c r="CO659" s="11">
        <v>1.85</v>
      </c>
      <c r="CP659" s="42">
        <f t="shared" si="1330"/>
        <v>2.7205</v>
      </c>
      <c r="CQ659" s="11">
        <v>0.9</v>
      </c>
      <c r="CR659" s="9">
        <v>0.5</v>
      </c>
      <c r="CS659" s="43">
        <f t="shared" si="1331"/>
        <v>8798.7597138</v>
      </c>
      <c r="DB659" s="11">
        <v>44045</v>
      </c>
      <c r="DC659" s="12">
        <v>0.168</v>
      </c>
      <c r="DD659" s="11">
        <v>1</v>
      </c>
      <c r="DE659" s="11">
        <v>0</v>
      </c>
      <c r="DF659" s="13">
        <f t="shared" si="1332"/>
        <v>7399.56</v>
      </c>
      <c r="DG659" s="11">
        <v>1</v>
      </c>
      <c r="DH659" s="11">
        <v>1</v>
      </c>
      <c r="DI659" s="11">
        <v>2.09</v>
      </c>
      <c r="DJ659" s="42">
        <f t="shared" si="1333"/>
        <v>3.09</v>
      </c>
      <c r="DK659" s="11">
        <v>0.9</v>
      </c>
      <c r="DL659" s="9">
        <v>0.5</v>
      </c>
      <c r="DM659" s="43">
        <f t="shared" si="1334"/>
        <v>10289.08818</v>
      </c>
      <c r="DV659" s="11">
        <v>49923</v>
      </c>
      <c r="DW659" s="12">
        <v>0.199</v>
      </c>
      <c r="DX659" s="11">
        <v>1</v>
      </c>
      <c r="DY659" s="11">
        <v>0</v>
      </c>
      <c r="DZ659" s="13">
        <f t="shared" si="1335"/>
        <v>9934.677</v>
      </c>
      <c r="EA659" s="11">
        <v>1</v>
      </c>
      <c r="EB659" s="11">
        <v>1</v>
      </c>
      <c r="EC659" s="11">
        <v>2.91</v>
      </c>
      <c r="ED659" s="42">
        <f t="shared" si="1336"/>
        <v>3.91</v>
      </c>
      <c r="EE659" s="11">
        <v>0.9</v>
      </c>
      <c r="EF659" s="9">
        <v>0.5</v>
      </c>
      <c r="EG659" s="43">
        <f t="shared" si="1337"/>
        <v>17480.0641815</v>
      </c>
    </row>
    <row r="660" s="1" customFormat="1" customHeight="1" spans="1:139">
      <c r="F660" s="11">
        <v>35434</v>
      </c>
      <c r="G660" s="12">
        <v>0.168</v>
      </c>
      <c r="H660" s="11">
        <v>1</v>
      </c>
      <c r="I660" s="11">
        <v>0</v>
      </c>
      <c r="J660" s="13">
        <f t="shared" si="1317"/>
        <v>5952.912</v>
      </c>
      <c r="K660" s="11">
        <v>1</v>
      </c>
      <c r="L660" s="11">
        <v>0.89</v>
      </c>
      <c r="M660" s="11">
        <v>1.78</v>
      </c>
      <c r="N660" s="42">
        <f t="shared" si="1318"/>
        <v>2.5842</v>
      </c>
      <c r="O660" s="11">
        <v>0.9</v>
      </c>
      <c r="P660" s="9">
        <v>0.5</v>
      </c>
      <c r="Q660" s="43">
        <f t="shared" si="1319"/>
        <v>6922.58183568</v>
      </c>
      <c r="Z660" s="11">
        <v>35728</v>
      </c>
      <c r="AA660" s="12">
        <v>0.168</v>
      </c>
      <c r="AB660" s="11">
        <v>1</v>
      </c>
      <c r="AC660" s="11">
        <v>0</v>
      </c>
      <c r="AD660" s="13">
        <f t="shared" si="1320"/>
        <v>6002.304</v>
      </c>
      <c r="AE660" s="11">
        <v>1</v>
      </c>
      <c r="AF660" s="11">
        <v>1</v>
      </c>
      <c r="AG660" s="11">
        <v>2.09</v>
      </c>
      <c r="AH660" s="42">
        <f t="shared" si="1321"/>
        <v>3.09</v>
      </c>
      <c r="AI660" s="11">
        <v>0.9</v>
      </c>
      <c r="AJ660" s="9">
        <v>0.5</v>
      </c>
      <c r="AK660" s="43">
        <f t="shared" si="1322"/>
        <v>8346.203712</v>
      </c>
      <c r="AT660" s="11">
        <v>36903</v>
      </c>
      <c r="AU660" s="12">
        <v>0.168</v>
      </c>
      <c r="AV660" s="11">
        <v>1</v>
      </c>
      <c r="AW660" s="11">
        <v>0</v>
      </c>
      <c r="AX660" s="13">
        <f t="shared" si="1323"/>
        <v>6199.704</v>
      </c>
      <c r="AY660" s="11">
        <v>1</v>
      </c>
      <c r="AZ660" s="11">
        <v>0.93</v>
      </c>
      <c r="BA660" s="11">
        <v>1.85</v>
      </c>
      <c r="BB660" s="42">
        <f t="shared" si="1324"/>
        <v>2.7205</v>
      </c>
      <c r="BC660" s="11">
        <v>0.9</v>
      </c>
      <c r="BD660" s="9">
        <v>0.5</v>
      </c>
      <c r="BE660" s="43">
        <f t="shared" si="1325"/>
        <v>7589.8326294</v>
      </c>
      <c r="BN660" s="11">
        <v>38167</v>
      </c>
      <c r="BO660" s="12">
        <v>0.168</v>
      </c>
      <c r="BP660" s="11">
        <v>1</v>
      </c>
      <c r="BQ660" s="11">
        <v>0</v>
      </c>
      <c r="BR660" s="13">
        <f t="shared" si="1326"/>
        <v>6412.056</v>
      </c>
      <c r="BS660" s="11">
        <v>1</v>
      </c>
      <c r="BT660" s="11">
        <v>1</v>
      </c>
      <c r="BU660" s="11">
        <v>2.71</v>
      </c>
      <c r="BV660" s="42">
        <f t="shared" si="1327"/>
        <v>3.71</v>
      </c>
      <c r="BW660" s="11">
        <v>0.9</v>
      </c>
      <c r="BX660" s="9">
        <v>0.5</v>
      </c>
      <c r="BY660" s="43">
        <f t="shared" si="1328"/>
        <v>10704.927492</v>
      </c>
      <c r="CH660" s="11">
        <v>42781</v>
      </c>
      <c r="CI660" s="12">
        <v>0.168</v>
      </c>
      <c r="CJ660" s="11">
        <v>1</v>
      </c>
      <c r="CK660" s="11">
        <v>0</v>
      </c>
      <c r="CL660" s="13">
        <f t="shared" si="1329"/>
        <v>7187.208</v>
      </c>
      <c r="CM660" s="11">
        <v>1</v>
      </c>
      <c r="CN660" s="11">
        <v>0.93</v>
      </c>
      <c r="CO660" s="11">
        <v>1.85</v>
      </c>
      <c r="CP660" s="42">
        <f t="shared" si="1330"/>
        <v>2.7205</v>
      </c>
      <c r="CQ660" s="11">
        <v>0.9</v>
      </c>
      <c r="CR660" s="9">
        <v>0.5</v>
      </c>
      <c r="CS660" s="43">
        <f t="shared" si="1331"/>
        <v>8798.7597138</v>
      </c>
      <c r="DB660" s="11">
        <v>44045</v>
      </c>
      <c r="DC660" s="12">
        <v>0.168</v>
      </c>
      <c r="DD660" s="11">
        <v>1</v>
      </c>
      <c r="DE660" s="11">
        <v>0</v>
      </c>
      <c r="DF660" s="13">
        <f t="shared" si="1332"/>
        <v>7399.56</v>
      </c>
      <c r="DG660" s="11">
        <v>1</v>
      </c>
      <c r="DH660" s="11">
        <v>1</v>
      </c>
      <c r="DI660" s="11">
        <v>2.09</v>
      </c>
      <c r="DJ660" s="42">
        <f t="shared" si="1333"/>
        <v>3.09</v>
      </c>
      <c r="DK660" s="11">
        <v>0.9</v>
      </c>
      <c r="DL660" s="9">
        <v>0.5</v>
      </c>
      <c r="DM660" s="43">
        <f t="shared" si="1334"/>
        <v>10289.08818</v>
      </c>
      <c r="DV660" s="11">
        <v>49923</v>
      </c>
      <c r="DW660" s="12">
        <v>0.199</v>
      </c>
      <c r="DX660" s="11">
        <v>1</v>
      </c>
      <c r="DY660" s="11">
        <v>0</v>
      </c>
      <c r="DZ660" s="13">
        <f t="shared" si="1335"/>
        <v>9934.677</v>
      </c>
      <c r="EA660" s="11">
        <v>1</v>
      </c>
      <c r="EB660" s="11">
        <v>1</v>
      </c>
      <c r="EC660" s="11">
        <v>2.91</v>
      </c>
      <c r="ED660" s="42">
        <f t="shared" si="1336"/>
        <v>3.91</v>
      </c>
      <c r="EE660" s="11">
        <v>0.9</v>
      </c>
      <c r="EF660" s="9">
        <v>0.5</v>
      </c>
      <c r="EG660" s="43">
        <f t="shared" si="1337"/>
        <v>17480.0641815</v>
      </c>
    </row>
    <row r="661" s="1" customFormat="1" customHeight="1" spans="1:139">
      <c r="F661" s="11">
        <v>35434</v>
      </c>
      <c r="G661" s="12">
        <v>0.3</v>
      </c>
      <c r="H661" s="11">
        <v>1</v>
      </c>
      <c r="I661" s="11">
        <v>0</v>
      </c>
      <c r="J661" s="13">
        <f t="shared" si="1317"/>
        <v>10630.2</v>
      </c>
      <c r="K661" s="11">
        <v>1</v>
      </c>
      <c r="L661" s="11">
        <v>0.89</v>
      </c>
      <c r="M661" s="11">
        <v>1.78</v>
      </c>
      <c r="N661" s="42">
        <f t="shared" si="1318"/>
        <v>2.5842</v>
      </c>
      <c r="O661" s="11">
        <v>0.9</v>
      </c>
      <c r="P661" s="9">
        <v>0.5</v>
      </c>
      <c r="Q661" s="43">
        <f t="shared" si="1319"/>
        <v>12361.753278</v>
      </c>
      <c r="Z661" s="11">
        <v>35728</v>
      </c>
      <c r="AA661" s="12">
        <v>0.3</v>
      </c>
      <c r="AB661" s="11">
        <v>1</v>
      </c>
      <c r="AC661" s="11">
        <v>0</v>
      </c>
      <c r="AD661" s="13">
        <f t="shared" si="1320"/>
        <v>10718.4</v>
      </c>
      <c r="AE661" s="11">
        <v>1</v>
      </c>
      <c r="AF661" s="11">
        <v>1</v>
      </c>
      <c r="AG661" s="11">
        <v>2.09</v>
      </c>
      <c r="AH661" s="42">
        <f t="shared" si="1321"/>
        <v>3.09</v>
      </c>
      <c r="AI661" s="11">
        <v>0.9</v>
      </c>
      <c r="AJ661" s="9">
        <v>0.5</v>
      </c>
      <c r="AK661" s="43">
        <f t="shared" si="1322"/>
        <v>14903.9352</v>
      </c>
      <c r="AT661" s="11">
        <v>36903</v>
      </c>
      <c r="AU661" s="12">
        <v>0.3</v>
      </c>
      <c r="AV661" s="11">
        <v>1</v>
      </c>
      <c r="AW661" s="11">
        <v>0</v>
      </c>
      <c r="AX661" s="13">
        <f t="shared" si="1323"/>
        <v>11070.9</v>
      </c>
      <c r="AY661" s="11">
        <v>1</v>
      </c>
      <c r="AZ661" s="11">
        <v>0.93</v>
      </c>
      <c r="BA661" s="11">
        <v>1.85</v>
      </c>
      <c r="BB661" s="42">
        <f t="shared" si="1324"/>
        <v>2.7205</v>
      </c>
      <c r="BC661" s="11">
        <v>0.9</v>
      </c>
      <c r="BD661" s="9">
        <v>0.5</v>
      </c>
      <c r="BE661" s="43">
        <f t="shared" si="1325"/>
        <v>13553.2725525</v>
      </c>
      <c r="BN661" s="11">
        <v>38167</v>
      </c>
      <c r="BO661" s="12">
        <v>0.3</v>
      </c>
      <c r="BP661" s="11">
        <v>1</v>
      </c>
      <c r="BQ661" s="11">
        <v>0</v>
      </c>
      <c r="BR661" s="13">
        <f t="shared" si="1326"/>
        <v>11450.1</v>
      </c>
      <c r="BS661" s="11">
        <v>1</v>
      </c>
      <c r="BT661" s="11">
        <v>1</v>
      </c>
      <c r="BU661" s="11">
        <v>2.71</v>
      </c>
      <c r="BV661" s="42">
        <f t="shared" si="1327"/>
        <v>3.71</v>
      </c>
      <c r="BW661" s="11">
        <v>0.9</v>
      </c>
      <c r="BX661" s="9">
        <v>0.5</v>
      </c>
      <c r="BY661" s="43">
        <f t="shared" si="1328"/>
        <v>19115.94195</v>
      </c>
      <c r="CH661" s="11">
        <v>42781</v>
      </c>
      <c r="CI661" s="12">
        <v>0.3</v>
      </c>
      <c r="CJ661" s="11">
        <v>1</v>
      </c>
      <c r="CK661" s="11">
        <v>0</v>
      </c>
      <c r="CL661" s="13">
        <f t="shared" si="1329"/>
        <v>12834.3</v>
      </c>
      <c r="CM661" s="11">
        <v>1</v>
      </c>
      <c r="CN661" s="11">
        <v>0.93</v>
      </c>
      <c r="CO661" s="11">
        <v>1.85</v>
      </c>
      <c r="CP661" s="42">
        <f t="shared" si="1330"/>
        <v>2.7205</v>
      </c>
      <c r="CQ661" s="11">
        <v>0.9</v>
      </c>
      <c r="CR661" s="9">
        <v>0.5</v>
      </c>
      <c r="CS661" s="43">
        <f t="shared" si="1331"/>
        <v>15712.0709175</v>
      </c>
      <c r="DB661" s="11">
        <v>44045</v>
      </c>
      <c r="DC661" s="12">
        <v>0.3</v>
      </c>
      <c r="DD661" s="11">
        <v>1</v>
      </c>
      <c r="DE661" s="11">
        <v>0</v>
      </c>
      <c r="DF661" s="13">
        <f t="shared" si="1332"/>
        <v>13213.5</v>
      </c>
      <c r="DG661" s="11">
        <v>1</v>
      </c>
      <c r="DH661" s="11">
        <v>1</v>
      </c>
      <c r="DI661" s="11">
        <v>2.09</v>
      </c>
      <c r="DJ661" s="42">
        <f t="shared" si="1333"/>
        <v>3.09</v>
      </c>
      <c r="DK661" s="11">
        <v>0.9</v>
      </c>
      <c r="DL661" s="9">
        <v>0.5</v>
      </c>
      <c r="DM661" s="43">
        <f t="shared" si="1334"/>
        <v>18373.37175</v>
      </c>
      <c r="DV661" s="11">
        <v>49923</v>
      </c>
      <c r="DW661" s="12">
        <v>0.355</v>
      </c>
      <c r="DX661" s="11">
        <v>1</v>
      </c>
      <c r="DY661" s="11">
        <v>0</v>
      </c>
      <c r="DZ661" s="13">
        <f t="shared" si="1335"/>
        <v>17722.665</v>
      </c>
      <c r="EA661" s="11">
        <v>1</v>
      </c>
      <c r="EB661" s="11">
        <v>1</v>
      </c>
      <c r="EC661" s="11">
        <v>2.91</v>
      </c>
      <c r="ED661" s="42">
        <f t="shared" si="1336"/>
        <v>3.91</v>
      </c>
      <c r="EE661" s="11">
        <v>0.9</v>
      </c>
      <c r="EF661" s="9">
        <v>0.5</v>
      </c>
      <c r="EG661" s="43">
        <f t="shared" si="1337"/>
        <v>31183.0290675</v>
      </c>
    </row>
    <row r="662" s="1" customFormat="1" customHeight="1" spans="1:139">
      <c r="F662" s="11">
        <v>35434</v>
      </c>
      <c r="G662" s="12">
        <v>0.58</v>
      </c>
      <c r="H662" s="11">
        <v>1</v>
      </c>
      <c r="I662" s="11">
        <v>0</v>
      </c>
      <c r="J662" s="13">
        <f t="shared" si="1317"/>
        <v>20551.72</v>
      </c>
      <c r="K662" s="11">
        <v>1</v>
      </c>
      <c r="L662" s="11">
        <v>0.89</v>
      </c>
      <c r="M662" s="11">
        <v>1.78</v>
      </c>
      <c r="N662" s="42">
        <f t="shared" si="1318"/>
        <v>2.5842</v>
      </c>
      <c r="O662" s="11">
        <v>0.9</v>
      </c>
      <c r="P662" s="9">
        <v>0.5</v>
      </c>
      <c r="Q662" s="43">
        <f t="shared" si="1319"/>
        <v>23899.3896708</v>
      </c>
      <c r="Z662" s="11">
        <v>35728</v>
      </c>
      <c r="AA662" s="12">
        <v>0.58</v>
      </c>
      <c r="AB662" s="11">
        <v>1</v>
      </c>
      <c r="AC662" s="11">
        <v>0</v>
      </c>
      <c r="AD662" s="13">
        <f t="shared" si="1320"/>
        <v>20722.24</v>
      </c>
      <c r="AE662" s="11">
        <v>1</v>
      </c>
      <c r="AF662" s="11">
        <v>1</v>
      </c>
      <c r="AG662" s="11">
        <v>2.09</v>
      </c>
      <c r="AH662" s="42">
        <f t="shared" si="1321"/>
        <v>3.09</v>
      </c>
      <c r="AI662" s="11">
        <v>0.9</v>
      </c>
      <c r="AJ662" s="9">
        <v>0.5</v>
      </c>
      <c r="AK662" s="43">
        <f t="shared" si="1322"/>
        <v>28814.27472</v>
      </c>
      <c r="AT662" s="11">
        <v>36903</v>
      </c>
      <c r="AU662" s="12">
        <v>0.58</v>
      </c>
      <c r="AV662" s="11">
        <v>1</v>
      </c>
      <c r="AW662" s="11">
        <v>0</v>
      </c>
      <c r="AX662" s="13">
        <f t="shared" si="1323"/>
        <v>21403.74</v>
      </c>
      <c r="AY662" s="11">
        <v>1</v>
      </c>
      <c r="AZ662" s="11">
        <v>0.93</v>
      </c>
      <c r="BA662" s="11">
        <v>1.85</v>
      </c>
      <c r="BB662" s="42">
        <f t="shared" si="1324"/>
        <v>2.7205</v>
      </c>
      <c r="BC662" s="11">
        <v>0.9</v>
      </c>
      <c r="BD662" s="9">
        <v>0.5</v>
      </c>
      <c r="BE662" s="43">
        <f t="shared" si="1325"/>
        <v>26202.9936015</v>
      </c>
      <c r="BN662" s="11">
        <v>38167</v>
      </c>
      <c r="BO662" s="12">
        <v>0.58</v>
      </c>
      <c r="BP662" s="11">
        <v>1</v>
      </c>
      <c r="BQ662" s="11">
        <v>0</v>
      </c>
      <c r="BR662" s="13">
        <f t="shared" si="1326"/>
        <v>22136.86</v>
      </c>
      <c r="BS662" s="11">
        <v>1</v>
      </c>
      <c r="BT662" s="11">
        <v>1</v>
      </c>
      <c r="BU662" s="11">
        <v>2.71</v>
      </c>
      <c r="BV662" s="42">
        <f t="shared" si="1327"/>
        <v>3.71</v>
      </c>
      <c r="BW662" s="11">
        <v>0.9</v>
      </c>
      <c r="BX662" s="9">
        <v>0.5</v>
      </c>
      <c r="BY662" s="43">
        <f t="shared" si="1328"/>
        <v>36957.48777</v>
      </c>
      <c r="CH662" s="11">
        <v>42781</v>
      </c>
      <c r="CI662" s="12">
        <v>0.58</v>
      </c>
      <c r="CJ662" s="11">
        <v>1</v>
      </c>
      <c r="CK662" s="11">
        <v>0</v>
      </c>
      <c r="CL662" s="13">
        <f t="shared" si="1329"/>
        <v>24812.98</v>
      </c>
      <c r="CM662" s="11">
        <v>1</v>
      </c>
      <c r="CN662" s="11">
        <v>0.93</v>
      </c>
      <c r="CO662" s="11">
        <v>1.85</v>
      </c>
      <c r="CP662" s="42">
        <f t="shared" si="1330"/>
        <v>2.7205</v>
      </c>
      <c r="CQ662" s="11">
        <v>0.9</v>
      </c>
      <c r="CR662" s="9">
        <v>0.5</v>
      </c>
      <c r="CS662" s="43">
        <f t="shared" si="1331"/>
        <v>30376.6704405</v>
      </c>
      <c r="DB662" s="11">
        <v>44045</v>
      </c>
      <c r="DC662" s="12">
        <v>0.58</v>
      </c>
      <c r="DD662" s="11">
        <v>1</v>
      </c>
      <c r="DE662" s="11">
        <v>0</v>
      </c>
      <c r="DF662" s="13">
        <f t="shared" si="1332"/>
        <v>25546.1</v>
      </c>
      <c r="DG662" s="11">
        <v>1</v>
      </c>
      <c r="DH662" s="11">
        <v>1</v>
      </c>
      <c r="DI662" s="11">
        <v>2.09</v>
      </c>
      <c r="DJ662" s="42">
        <f t="shared" si="1333"/>
        <v>3.09</v>
      </c>
      <c r="DK662" s="11">
        <v>0.9</v>
      </c>
      <c r="DL662" s="9">
        <v>0.5</v>
      </c>
      <c r="DM662" s="43">
        <f t="shared" si="1334"/>
        <v>35521.85205</v>
      </c>
      <c r="DV662" s="11">
        <v>49923</v>
      </c>
      <c r="DW662" s="12">
        <v>0.69</v>
      </c>
      <c r="DX662" s="11">
        <v>1</v>
      </c>
      <c r="DY662" s="11">
        <v>0</v>
      </c>
      <c r="DZ662" s="13">
        <f t="shared" si="1335"/>
        <v>34446.87</v>
      </c>
      <c r="EA662" s="11">
        <v>1</v>
      </c>
      <c r="EB662" s="11">
        <v>1</v>
      </c>
      <c r="EC662" s="11">
        <v>2.91</v>
      </c>
      <c r="ED662" s="42">
        <f t="shared" si="1336"/>
        <v>3.91</v>
      </c>
      <c r="EE662" s="11">
        <v>0.9</v>
      </c>
      <c r="EF662" s="9">
        <v>0.5</v>
      </c>
      <c r="EG662" s="43">
        <f t="shared" si="1337"/>
        <v>60609.267765</v>
      </c>
    </row>
    <row r="663" s="1" customFormat="1" customHeight="1" spans="1:139">
      <c r="F663" s="47" t="s">
        <v>32</v>
      </c>
      <c r="G663" s="48"/>
      <c r="H663" s="48"/>
      <c r="I663" s="48"/>
      <c r="J663" s="48"/>
      <c r="K663" s="48"/>
      <c r="L663" s="48"/>
      <c r="M663" s="46">
        <f>SUM(Q653:Q662)</f>
        <v>91641.79763424</v>
      </c>
      <c r="N663" s="46"/>
      <c r="O663" s="46"/>
      <c r="P663" s="46"/>
      <c r="Q663" s="46"/>
      <c r="R663" s="1"/>
      <c r="S663" s="1"/>
      <c r="T663" s="1"/>
      <c r="U663" s="1"/>
      <c r="V663" s="1"/>
      <c r="W663" s="1"/>
      <c r="X663" s="1"/>
      <c r="Y663" s="1"/>
      <c r="Z663" s="47" t="s">
        <v>32</v>
      </c>
      <c r="AA663" s="48"/>
      <c r="AB663" s="48"/>
      <c r="AC663" s="48"/>
      <c r="AD663" s="48"/>
      <c r="AE663" s="48"/>
      <c r="AF663" s="48"/>
      <c r="AG663" s="46">
        <f>SUM(AK653:AK662)</f>
        <v>110487.839616</v>
      </c>
      <c r="AH663" s="46"/>
      <c r="AI663" s="46"/>
      <c r="AJ663" s="46"/>
      <c r="AK663" s="46"/>
      <c r="AL663" s="1"/>
      <c r="AM663" s="1"/>
      <c r="AN663" s="1"/>
      <c r="AO663" s="1"/>
      <c r="AP663" s="1"/>
      <c r="AQ663" s="1"/>
      <c r="AR663" s="1"/>
      <c r="AS663" s="1"/>
      <c r="AT663" s="47" t="s">
        <v>32</v>
      </c>
      <c r="AU663" s="48"/>
      <c r="AV663" s="48"/>
      <c r="AW663" s="48"/>
      <c r="AX663" s="48"/>
      <c r="AY663" s="48"/>
      <c r="AZ663" s="48"/>
      <c r="BA663" s="46">
        <f>SUM(BE653:BE662)</f>
        <v>100474.9271892</v>
      </c>
      <c r="BB663" s="46"/>
      <c r="BC663" s="46"/>
      <c r="BD663" s="46"/>
      <c r="BE663" s="46"/>
      <c r="BF663" s="1"/>
      <c r="BG663" s="1"/>
      <c r="BH663" s="1"/>
      <c r="BI663" s="1"/>
      <c r="BJ663" s="1"/>
      <c r="BK663" s="1"/>
      <c r="BL663" s="1"/>
      <c r="BM663" s="1"/>
      <c r="BN663" s="47" t="s">
        <v>32</v>
      </c>
      <c r="BO663" s="48"/>
      <c r="BP663" s="48"/>
      <c r="BQ663" s="48"/>
      <c r="BR663" s="48"/>
      <c r="BS663" s="48"/>
      <c r="BT663" s="48"/>
      <c r="BU663" s="46">
        <f>SUM(BY653:BY662)</f>
        <v>141712.849656</v>
      </c>
      <c r="BV663" s="46"/>
      <c r="BW663" s="46"/>
      <c r="BX663" s="46"/>
      <c r="BY663" s="46"/>
      <c r="BZ663" s="1"/>
      <c r="CA663" s="1"/>
      <c r="CB663" s="1"/>
      <c r="CC663" s="1"/>
      <c r="CD663" s="1"/>
      <c r="CE663" s="1"/>
      <c r="CF663" s="1"/>
      <c r="CG663" s="1"/>
      <c r="CH663" s="47" t="s">
        <v>32</v>
      </c>
      <c r="CI663" s="48"/>
      <c r="CJ663" s="48"/>
      <c r="CK663" s="48"/>
      <c r="CL663" s="48"/>
      <c r="CM663" s="48"/>
      <c r="CN663" s="48"/>
      <c r="CO663" s="46">
        <f>SUM(CS653:CS662)</f>
        <v>116478.8190684</v>
      </c>
      <c r="CP663" s="46"/>
      <c r="CQ663" s="46"/>
      <c r="CR663" s="46"/>
      <c r="CS663" s="46"/>
      <c r="CT663" s="1"/>
      <c r="CU663" s="1"/>
      <c r="CV663" s="1"/>
      <c r="CW663" s="1"/>
      <c r="CX663" s="1"/>
      <c r="CY663" s="1"/>
      <c r="CZ663" s="1"/>
      <c r="DA663" s="1"/>
      <c r="DB663" s="47" t="s">
        <v>32</v>
      </c>
      <c r="DC663" s="48"/>
      <c r="DD663" s="48"/>
      <c r="DE663" s="48"/>
      <c r="DF663" s="48"/>
      <c r="DG663" s="48"/>
      <c r="DH663" s="48"/>
      <c r="DI663" s="46">
        <f>SUM(DM653:DM662)</f>
        <v>136207.92924</v>
      </c>
      <c r="DJ663" s="46"/>
      <c r="DK663" s="46"/>
      <c r="DL663" s="46"/>
      <c r="DM663" s="46"/>
      <c r="DN663" s="1"/>
      <c r="DO663" s="1"/>
      <c r="DP663" s="1"/>
      <c r="DQ663" s="1"/>
      <c r="DR663" s="1"/>
      <c r="DS663" s="1"/>
      <c r="DT663" s="1"/>
      <c r="DU663" s="1"/>
      <c r="DV663" s="47" t="s">
        <v>32</v>
      </c>
      <c r="DW663" s="48"/>
      <c r="DX663" s="48"/>
      <c r="DY663" s="48"/>
      <c r="DZ663" s="48"/>
      <c r="EA663" s="48"/>
      <c r="EB663" s="48"/>
      <c r="EC663" s="46">
        <f>SUM(EG653:EG662)</f>
        <v>231632.8102845</v>
      </c>
      <c r="ED663" s="46"/>
      <c r="EE663" s="46"/>
      <c r="EF663" s="46"/>
      <c r="EG663" s="46"/>
    </row>
    <row r="664" s="1" customFormat="1" customHeight="1" spans="1:139">
      <c r="F664" s="48"/>
      <c r="G664" s="48"/>
      <c r="H664" s="48"/>
      <c r="I664" s="48"/>
      <c r="J664" s="48"/>
      <c r="K664" s="48"/>
      <c r="L664" s="48"/>
      <c r="M664" s="46"/>
      <c r="N664" s="46"/>
      <c r="O664" s="46"/>
      <c r="P664" s="46"/>
      <c r="Q664" s="46"/>
      <c r="R664" s="1"/>
      <c r="S664" s="1"/>
      <c r="T664" s="1"/>
      <c r="U664" s="1"/>
      <c r="V664" s="1"/>
      <c r="W664" s="1"/>
      <c r="X664" s="1"/>
      <c r="Y664" s="1"/>
      <c r="Z664" s="48"/>
      <c r="AA664" s="48"/>
      <c r="AB664" s="48"/>
      <c r="AC664" s="48"/>
      <c r="AD664" s="48"/>
      <c r="AE664" s="48"/>
      <c r="AF664" s="48"/>
      <c r="AG664" s="46"/>
      <c r="AH664" s="46"/>
      <c r="AI664" s="46"/>
      <c r="AJ664" s="46"/>
      <c r="AK664" s="46"/>
      <c r="AL664" s="1"/>
      <c r="AM664" s="1"/>
      <c r="AN664" s="1"/>
      <c r="AO664" s="1"/>
      <c r="AP664" s="1"/>
      <c r="AQ664" s="1"/>
      <c r="AR664" s="1"/>
      <c r="AS664" s="1"/>
      <c r="AT664" s="48"/>
      <c r="AU664" s="48"/>
      <c r="AV664" s="48"/>
      <c r="AW664" s="48"/>
      <c r="AX664" s="48"/>
      <c r="AY664" s="48"/>
      <c r="AZ664" s="48"/>
      <c r="BA664" s="46"/>
      <c r="BB664" s="46"/>
      <c r="BC664" s="46"/>
      <c r="BD664" s="46"/>
      <c r="BE664" s="46"/>
      <c r="BF664" s="1"/>
      <c r="BG664" s="1"/>
      <c r="BH664" s="1"/>
      <c r="BI664" s="1"/>
      <c r="BJ664" s="1"/>
      <c r="BK664" s="1"/>
      <c r="BL664" s="1"/>
      <c r="BM664" s="1"/>
      <c r="BN664" s="48"/>
      <c r="BO664" s="48"/>
      <c r="BP664" s="48"/>
      <c r="BQ664" s="48"/>
      <c r="BR664" s="48"/>
      <c r="BS664" s="48"/>
      <c r="BT664" s="48"/>
      <c r="BU664" s="46"/>
      <c r="BV664" s="46"/>
      <c r="BW664" s="46"/>
      <c r="BX664" s="46"/>
      <c r="BY664" s="46"/>
      <c r="BZ664" s="1"/>
      <c r="CA664" s="1"/>
      <c r="CB664" s="1"/>
      <c r="CC664" s="1"/>
      <c r="CD664" s="1"/>
      <c r="CE664" s="1"/>
      <c r="CF664" s="1"/>
      <c r="CG664" s="1"/>
      <c r="CH664" s="48"/>
      <c r="CI664" s="48"/>
      <c r="CJ664" s="48"/>
      <c r="CK664" s="48"/>
      <c r="CL664" s="48"/>
      <c r="CM664" s="48"/>
      <c r="CN664" s="48"/>
      <c r="CO664" s="46"/>
      <c r="CP664" s="46"/>
      <c r="CQ664" s="46"/>
      <c r="CR664" s="46"/>
      <c r="CS664" s="46"/>
      <c r="CT664" s="1"/>
      <c r="CU664" s="1"/>
      <c r="CV664" s="1"/>
      <c r="CW664" s="1"/>
      <c r="CX664" s="1"/>
      <c r="CY664" s="1"/>
      <c r="CZ664" s="1"/>
      <c r="DA664" s="1"/>
      <c r="DB664" s="48"/>
      <c r="DC664" s="48"/>
      <c r="DD664" s="48"/>
      <c r="DE664" s="48"/>
      <c r="DF664" s="48"/>
      <c r="DG664" s="48"/>
      <c r="DH664" s="48"/>
      <c r="DI664" s="46"/>
      <c r="DJ664" s="46"/>
      <c r="DK664" s="46"/>
      <c r="DL664" s="46"/>
      <c r="DM664" s="46"/>
      <c r="DN664" s="1"/>
      <c r="DO664" s="1"/>
      <c r="DP664" s="1"/>
      <c r="DQ664" s="1"/>
      <c r="DR664" s="1"/>
      <c r="DS664" s="1"/>
      <c r="DT664" s="1"/>
      <c r="DU664" s="1"/>
      <c r="DV664" s="48"/>
      <c r="DW664" s="48"/>
      <c r="DX664" s="48"/>
      <c r="DY664" s="48"/>
      <c r="DZ664" s="48"/>
      <c r="EA664" s="48"/>
      <c r="EB664" s="48"/>
      <c r="EC664" s="46"/>
      <c r="ED664" s="46"/>
      <c r="EE664" s="46"/>
      <c r="EF664" s="46"/>
      <c r="EG664" s="46"/>
    </row>
    <row r="665" s="1" customFormat="1" customHeight="1" spans="1:139">
      <c r="F665" s="48"/>
      <c r="G665" s="48"/>
      <c r="H665" s="48"/>
      <c r="I665" s="48"/>
      <c r="J665" s="48"/>
      <c r="K665" s="48"/>
      <c r="L665" s="48"/>
      <c r="M665" s="46"/>
      <c r="N665" s="46"/>
      <c r="O665" s="46"/>
      <c r="P665" s="46"/>
      <c r="Q665" s="46"/>
      <c r="R665" s="1"/>
      <c r="S665" s="1"/>
      <c r="T665" s="1"/>
      <c r="U665" s="1"/>
      <c r="V665" s="1"/>
      <c r="W665" s="1"/>
      <c r="X665" s="1"/>
      <c r="Y665" s="1"/>
      <c r="Z665" s="48"/>
      <c r="AA665" s="48"/>
      <c r="AB665" s="48"/>
      <c r="AC665" s="48"/>
      <c r="AD665" s="48"/>
      <c r="AE665" s="48"/>
      <c r="AF665" s="48"/>
      <c r="AG665" s="46"/>
      <c r="AH665" s="46"/>
      <c r="AI665" s="46"/>
      <c r="AJ665" s="46"/>
      <c r="AK665" s="46"/>
      <c r="AL665" s="1"/>
      <c r="AM665" s="1"/>
      <c r="AN665" s="1"/>
      <c r="AO665" s="1"/>
      <c r="AP665" s="1"/>
      <c r="AQ665" s="1"/>
      <c r="AR665" s="1"/>
      <c r="AS665" s="1"/>
      <c r="AT665" s="48"/>
      <c r="AU665" s="48"/>
      <c r="AV665" s="48"/>
      <c r="AW665" s="48"/>
      <c r="AX665" s="48"/>
      <c r="AY665" s="48"/>
      <c r="AZ665" s="48"/>
      <c r="BA665" s="46"/>
      <c r="BB665" s="46"/>
      <c r="BC665" s="46"/>
      <c r="BD665" s="46"/>
      <c r="BE665" s="46"/>
      <c r="BF665" s="1"/>
      <c r="BG665" s="1"/>
      <c r="BH665" s="1"/>
      <c r="BI665" s="1"/>
      <c r="BJ665" s="1"/>
      <c r="BK665" s="1"/>
      <c r="BL665" s="1"/>
      <c r="BM665" s="1"/>
      <c r="BN665" s="48"/>
      <c r="BO665" s="48"/>
      <c r="BP665" s="48"/>
      <c r="BQ665" s="48"/>
      <c r="BR665" s="48"/>
      <c r="BS665" s="48"/>
      <c r="BT665" s="48"/>
      <c r="BU665" s="46"/>
      <c r="BV665" s="46"/>
      <c r="BW665" s="46"/>
      <c r="BX665" s="46"/>
      <c r="BY665" s="46"/>
      <c r="BZ665" s="1"/>
      <c r="CA665" s="1"/>
      <c r="CB665" s="1"/>
      <c r="CC665" s="1"/>
      <c r="CD665" s="1"/>
      <c r="CE665" s="1"/>
      <c r="CF665" s="1"/>
      <c r="CG665" s="1"/>
      <c r="CH665" s="48"/>
      <c r="CI665" s="48"/>
      <c r="CJ665" s="48"/>
      <c r="CK665" s="48"/>
      <c r="CL665" s="48"/>
      <c r="CM665" s="48"/>
      <c r="CN665" s="48"/>
      <c r="CO665" s="46"/>
      <c r="CP665" s="46"/>
      <c r="CQ665" s="46"/>
      <c r="CR665" s="46"/>
      <c r="CS665" s="46"/>
      <c r="CT665" s="1"/>
      <c r="CU665" s="1"/>
      <c r="CV665" s="1"/>
      <c r="CW665" s="1"/>
      <c r="CX665" s="1"/>
      <c r="CY665" s="1"/>
      <c r="CZ665" s="1"/>
      <c r="DA665" s="1"/>
      <c r="DB665" s="48"/>
      <c r="DC665" s="48"/>
      <c r="DD665" s="48"/>
      <c r="DE665" s="48"/>
      <c r="DF665" s="48"/>
      <c r="DG665" s="48"/>
      <c r="DH665" s="48"/>
      <c r="DI665" s="46"/>
      <c r="DJ665" s="46"/>
      <c r="DK665" s="46"/>
      <c r="DL665" s="46"/>
      <c r="DM665" s="46"/>
      <c r="DN665" s="1"/>
      <c r="DO665" s="1"/>
      <c r="DP665" s="1"/>
      <c r="DQ665" s="1"/>
      <c r="DR665" s="1"/>
      <c r="DS665" s="1"/>
      <c r="DT665" s="1"/>
      <c r="DU665" s="1"/>
      <c r="DV665" s="48"/>
      <c r="DW665" s="48"/>
      <c r="DX665" s="48"/>
      <c r="DY665" s="48"/>
      <c r="DZ665" s="48"/>
      <c r="EA665" s="48"/>
      <c r="EB665" s="48"/>
      <c r="EC665" s="46"/>
      <c r="ED665" s="46"/>
      <c r="EE665" s="46"/>
      <c r="EF665" s="46"/>
      <c r="EG665" s="46"/>
    </row>
    <row r="667" s="1" customFormat="1" customHeight="1" spans="1:139">
      <c r="A667" s="2" t="s">
        <v>156</v>
      </c>
      <c r="B667" s="2"/>
      <c r="C667" s="2"/>
      <c r="D667" s="2"/>
      <c r="E667" s="2"/>
      <c r="F667" s="3" t="s">
        <v>1</v>
      </c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1"/>
      <c r="U667" s="2" t="s">
        <v>157</v>
      </c>
      <c r="V667" s="2"/>
      <c r="W667" s="2"/>
      <c r="X667" s="2"/>
      <c r="Y667" s="2"/>
      <c r="Z667" s="3" t="s">
        <v>1</v>
      </c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1"/>
      <c r="AO667" s="2" t="s">
        <v>158</v>
      </c>
      <c r="AP667" s="2"/>
      <c r="AQ667" s="2"/>
      <c r="AR667" s="2"/>
      <c r="AS667" s="2"/>
      <c r="AT667" s="3" t="s">
        <v>1</v>
      </c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1"/>
      <c r="BI667" s="2" t="s">
        <v>159</v>
      </c>
      <c r="BJ667" s="2"/>
      <c r="BK667" s="2"/>
      <c r="BL667" s="2"/>
      <c r="BM667" s="2"/>
      <c r="BN667" s="3" t="s">
        <v>1</v>
      </c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1"/>
      <c r="CC667" s="2" t="s">
        <v>160</v>
      </c>
      <c r="CD667" s="2"/>
      <c r="CE667" s="2"/>
      <c r="CF667" s="2"/>
      <c r="CG667" s="2"/>
      <c r="CH667" s="3" t="s">
        <v>1</v>
      </c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1"/>
      <c r="CW667" s="2" t="s">
        <v>161</v>
      </c>
      <c r="CX667" s="2"/>
      <c r="CY667" s="2"/>
      <c r="CZ667" s="2"/>
      <c r="DA667" s="2"/>
      <c r="DB667" s="3" t="s">
        <v>1</v>
      </c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1"/>
      <c r="DQ667" s="2" t="s">
        <v>162</v>
      </c>
      <c r="DR667" s="2"/>
      <c r="DS667" s="2"/>
      <c r="DT667" s="2"/>
      <c r="DU667" s="2"/>
      <c r="DV667" s="3" t="s">
        <v>1</v>
      </c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</row>
    <row r="668" s="1" customFormat="1" customHeight="1" spans="1:139">
      <c r="A668" s="2"/>
      <c r="B668" s="2"/>
      <c r="C668" s="2"/>
      <c r="D668" s="2"/>
      <c r="E668" s="2"/>
      <c r="F668" s="4" t="s">
        <v>8</v>
      </c>
      <c r="G668" s="5"/>
      <c r="H668" s="5"/>
      <c r="I668" s="6"/>
      <c r="J668" s="7" t="s">
        <v>9</v>
      </c>
      <c r="K668" s="7"/>
      <c r="L668" s="7"/>
      <c r="M668" s="7"/>
      <c r="N668" s="8" t="s">
        <v>10</v>
      </c>
      <c r="O668" s="8"/>
      <c r="P668" s="8"/>
      <c r="Q668" s="9" t="s">
        <v>11</v>
      </c>
      <c r="R668" s="10" t="s">
        <v>12</v>
      </c>
      <c r="S668" s="10" t="s">
        <v>13</v>
      </c>
      <c r="U668" s="2"/>
      <c r="V668" s="2"/>
      <c r="W668" s="2"/>
      <c r="X668" s="2"/>
      <c r="Y668" s="2"/>
      <c r="Z668" s="4" t="s">
        <v>8</v>
      </c>
      <c r="AA668" s="5"/>
      <c r="AB668" s="5"/>
      <c r="AC668" s="6"/>
      <c r="AD668" s="7" t="s">
        <v>9</v>
      </c>
      <c r="AE668" s="7"/>
      <c r="AF668" s="7"/>
      <c r="AG668" s="7"/>
      <c r="AH668" s="8" t="s">
        <v>10</v>
      </c>
      <c r="AI668" s="8"/>
      <c r="AJ668" s="8"/>
      <c r="AK668" s="9" t="s">
        <v>11</v>
      </c>
      <c r="AL668" s="10" t="s">
        <v>12</v>
      </c>
      <c r="AM668" s="10" t="s">
        <v>13</v>
      </c>
      <c r="AO668" s="2"/>
      <c r="AP668" s="2"/>
      <c r="AQ668" s="2"/>
      <c r="AR668" s="2"/>
      <c r="AS668" s="2"/>
      <c r="AT668" s="4" t="s">
        <v>8</v>
      </c>
      <c r="AU668" s="5"/>
      <c r="AV668" s="5"/>
      <c r="AW668" s="6"/>
      <c r="AX668" s="7" t="s">
        <v>9</v>
      </c>
      <c r="AY668" s="7"/>
      <c r="AZ668" s="7"/>
      <c r="BA668" s="7"/>
      <c r="BB668" s="8" t="s">
        <v>10</v>
      </c>
      <c r="BC668" s="8"/>
      <c r="BD668" s="8"/>
      <c r="BE668" s="9" t="s">
        <v>11</v>
      </c>
      <c r="BF668" s="10" t="s">
        <v>12</v>
      </c>
      <c r="BG668" s="10" t="s">
        <v>13</v>
      </c>
      <c r="BI668" s="2"/>
      <c r="BJ668" s="2"/>
      <c r="BK668" s="2"/>
      <c r="BL668" s="2"/>
      <c r="BM668" s="2"/>
      <c r="BN668" s="4" t="s">
        <v>8</v>
      </c>
      <c r="BO668" s="5"/>
      <c r="BP668" s="5"/>
      <c r="BQ668" s="6"/>
      <c r="BR668" s="7" t="s">
        <v>9</v>
      </c>
      <c r="BS668" s="7"/>
      <c r="BT668" s="7"/>
      <c r="BU668" s="7"/>
      <c r="BV668" s="8" t="s">
        <v>10</v>
      </c>
      <c r="BW668" s="8"/>
      <c r="BX668" s="8"/>
      <c r="BY668" s="9" t="s">
        <v>11</v>
      </c>
      <c r="BZ668" s="10" t="s">
        <v>12</v>
      </c>
      <c r="CA668" s="10" t="s">
        <v>13</v>
      </c>
      <c r="CC668" s="2"/>
      <c r="CD668" s="2"/>
      <c r="CE668" s="2"/>
      <c r="CF668" s="2"/>
      <c r="CG668" s="2"/>
      <c r="CH668" s="4" t="s">
        <v>8</v>
      </c>
      <c r="CI668" s="5"/>
      <c r="CJ668" s="5"/>
      <c r="CK668" s="6"/>
      <c r="CL668" s="7" t="s">
        <v>9</v>
      </c>
      <c r="CM668" s="7"/>
      <c r="CN668" s="7"/>
      <c r="CO668" s="7"/>
      <c r="CP668" s="8" t="s">
        <v>10</v>
      </c>
      <c r="CQ668" s="8"/>
      <c r="CR668" s="8"/>
      <c r="CS668" s="9" t="s">
        <v>11</v>
      </c>
      <c r="CT668" s="10" t="s">
        <v>12</v>
      </c>
      <c r="CU668" s="10" t="s">
        <v>13</v>
      </c>
      <c r="CW668" s="2"/>
      <c r="CX668" s="2"/>
      <c r="CY668" s="2"/>
      <c r="CZ668" s="2"/>
      <c r="DA668" s="2"/>
      <c r="DB668" s="4" t="s">
        <v>8</v>
      </c>
      <c r="DC668" s="5"/>
      <c r="DD668" s="5"/>
      <c r="DE668" s="6"/>
      <c r="DF668" s="7" t="s">
        <v>9</v>
      </c>
      <c r="DG668" s="7"/>
      <c r="DH668" s="7"/>
      <c r="DI668" s="7"/>
      <c r="DJ668" s="8" t="s">
        <v>10</v>
      </c>
      <c r="DK668" s="8"/>
      <c r="DL668" s="8"/>
      <c r="DM668" s="9" t="s">
        <v>11</v>
      </c>
      <c r="DN668" s="10" t="s">
        <v>12</v>
      </c>
      <c r="DO668" s="10" t="s">
        <v>13</v>
      </c>
      <c r="DQ668" s="2"/>
      <c r="DR668" s="2"/>
      <c r="DS668" s="2"/>
      <c r="DT668" s="2"/>
      <c r="DU668" s="2"/>
      <c r="DV668" s="4" t="s">
        <v>8</v>
      </c>
      <c r="DW668" s="5"/>
      <c r="DX668" s="5"/>
      <c r="DY668" s="6"/>
      <c r="DZ668" s="7" t="s">
        <v>9</v>
      </c>
      <c r="EA668" s="7"/>
      <c r="EB668" s="7"/>
      <c r="EC668" s="7"/>
      <c r="ED668" s="8" t="s">
        <v>10</v>
      </c>
      <c r="EE668" s="8"/>
      <c r="EF668" s="8"/>
      <c r="EG668" s="9" t="s">
        <v>11</v>
      </c>
      <c r="EH668" s="10" t="s">
        <v>12</v>
      </c>
      <c r="EI668" s="10" t="s">
        <v>13</v>
      </c>
    </row>
    <row r="669" s="1" customFormat="1" customHeight="1" spans="1:139">
      <c r="A669" s="1" t="s">
        <v>14</v>
      </c>
      <c r="B669" s="1" t="s">
        <v>15</v>
      </c>
      <c r="C669" s="1" t="s">
        <v>16</v>
      </c>
      <c r="D669" s="1" t="s">
        <v>17</v>
      </c>
      <c r="E669" s="1" t="s">
        <v>18</v>
      </c>
      <c r="F669" s="11" t="s">
        <v>19</v>
      </c>
      <c r="G669" s="11" t="s">
        <v>20</v>
      </c>
      <c r="H669" s="12" t="s">
        <v>21</v>
      </c>
      <c r="I669" s="13" t="s">
        <v>8</v>
      </c>
      <c r="J669" s="11" t="s">
        <v>22</v>
      </c>
      <c r="K669" s="11" t="s">
        <v>23</v>
      </c>
      <c r="L669" s="11" t="s">
        <v>24</v>
      </c>
      <c r="M669" s="7" t="s">
        <v>25</v>
      </c>
      <c r="N669" s="11" t="s">
        <v>26</v>
      </c>
      <c r="O669" s="11" t="s">
        <v>27</v>
      </c>
      <c r="P669" s="8" t="s">
        <v>28</v>
      </c>
      <c r="Q669" s="9" t="s">
        <v>29</v>
      </c>
      <c r="R669" s="14"/>
      <c r="S669" s="14"/>
      <c r="T669" s="1"/>
      <c r="U669" s="1" t="s">
        <v>14</v>
      </c>
      <c r="V669" s="1" t="s">
        <v>15</v>
      </c>
      <c r="W669" s="1" t="s">
        <v>16</v>
      </c>
      <c r="X669" s="1" t="s">
        <v>17</v>
      </c>
      <c r="Y669" s="1" t="s">
        <v>18</v>
      </c>
      <c r="Z669" s="11" t="s">
        <v>19</v>
      </c>
      <c r="AA669" s="11" t="s">
        <v>20</v>
      </c>
      <c r="AB669" s="12" t="s">
        <v>21</v>
      </c>
      <c r="AC669" s="13" t="s">
        <v>8</v>
      </c>
      <c r="AD669" s="11" t="s">
        <v>22</v>
      </c>
      <c r="AE669" s="11" t="s">
        <v>23</v>
      </c>
      <c r="AF669" s="11" t="s">
        <v>24</v>
      </c>
      <c r="AG669" s="7" t="s">
        <v>25</v>
      </c>
      <c r="AH669" s="11" t="s">
        <v>26</v>
      </c>
      <c r="AI669" s="11" t="s">
        <v>27</v>
      </c>
      <c r="AJ669" s="8" t="s">
        <v>28</v>
      </c>
      <c r="AK669" s="9" t="s">
        <v>29</v>
      </c>
      <c r="AL669" s="14"/>
      <c r="AM669" s="14"/>
      <c r="AN669" s="1"/>
      <c r="AO669" s="1" t="s">
        <v>14</v>
      </c>
      <c r="AP669" s="1" t="s">
        <v>15</v>
      </c>
      <c r="AQ669" s="1" t="s">
        <v>16</v>
      </c>
      <c r="AR669" s="1" t="s">
        <v>17</v>
      </c>
      <c r="AS669" s="1" t="s">
        <v>18</v>
      </c>
      <c r="AT669" s="11" t="s">
        <v>19</v>
      </c>
      <c r="AU669" s="11" t="s">
        <v>20</v>
      </c>
      <c r="AV669" s="12" t="s">
        <v>21</v>
      </c>
      <c r="AW669" s="13" t="s">
        <v>8</v>
      </c>
      <c r="AX669" s="11" t="s">
        <v>22</v>
      </c>
      <c r="AY669" s="11" t="s">
        <v>23</v>
      </c>
      <c r="AZ669" s="11" t="s">
        <v>24</v>
      </c>
      <c r="BA669" s="7" t="s">
        <v>25</v>
      </c>
      <c r="BB669" s="11" t="s">
        <v>26</v>
      </c>
      <c r="BC669" s="11" t="s">
        <v>27</v>
      </c>
      <c r="BD669" s="8" t="s">
        <v>28</v>
      </c>
      <c r="BE669" s="9" t="s">
        <v>29</v>
      </c>
      <c r="BF669" s="14"/>
      <c r="BG669" s="14"/>
      <c r="BH669" s="1"/>
      <c r="BI669" s="1" t="s">
        <v>14</v>
      </c>
      <c r="BJ669" s="1" t="s">
        <v>15</v>
      </c>
      <c r="BK669" s="1" t="s">
        <v>16</v>
      </c>
      <c r="BL669" s="1" t="s">
        <v>17</v>
      </c>
      <c r="BM669" s="1" t="s">
        <v>18</v>
      </c>
      <c r="BN669" s="11" t="s">
        <v>19</v>
      </c>
      <c r="BO669" s="11" t="s">
        <v>20</v>
      </c>
      <c r="BP669" s="12" t="s">
        <v>21</v>
      </c>
      <c r="BQ669" s="13" t="s">
        <v>8</v>
      </c>
      <c r="BR669" s="11" t="s">
        <v>22</v>
      </c>
      <c r="BS669" s="11" t="s">
        <v>23</v>
      </c>
      <c r="BT669" s="11" t="s">
        <v>24</v>
      </c>
      <c r="BU669" s="7" t="s">
        <v>25</v>
      </c>
      <c r="BV669" s="11" t="s">
        <v>26</v>
      </c>
      <c r="BW669" s="11" t="s">
        <v>27</v>
      </c>
      <c r="BX669" s="8" t="s">
        <v>28</v>
      </c>
      <c r="BY669" s="9" t="s">
        <v>29</v>
      </c>
      <c r="BZ669" s="14"/>
      <c r="CA669" s="14"/>
      <c r="CB669" s="1"/>
      <c r="CC669" s="1" t="s">
        <v>14</v>
      </c>
      <c r="CD669" s="1" t="s">
        <v>15</v>
      </c>
      <c r="CE669" s="1" t="s">
        <v>16</v>
      </c>
      <c r="CF669" s="1" t="s">
        <v>17</v>
      </c>
      <c r="CG669" s="1" t="s">
        <v>18</v>
      </c>
      <c r="CH669" s="11" t="s">
        <v>19</v>
      </c>
      <c r="CI669" s="11" t="s">
        <v>20</v>
      </c>
      <c r="CJ669" s="12" t="s">
        <v>21</v>
      </c>
      <c r="CK669" s="13" t="s">
        <v>8</v>
      </c>
      <c r="CL669" s="11" t="s">
        <v>22</v>
      </c>
      <c r="CM669" s="11" t="s">
        <v>23</v>
      </c>
      <c r="CN669" s="11" t="s">
        <v>24</v>
      </c>
      <c r="CO669" s="7" t="s">
        <v>25</v>
      </c>
      <c r="CP669" s="11" t="s">
        <v>26</v>
      </c>
      <c r="CQ669" s="11" t="s">
        <v>27</v>
      </c>
      <c r="CR669" s="8" t="s">
        <v>28</v>
      </c>
      <c r="CS669" s="9" t="s">
        <v>29</v>
      </c>
      <c r="CT669" s="14"/>
      <c r="CU669" s="14"/>
      <c r="CV669" s="1"/>
      <c r="CW669" s="1" t="s">
        <v>14</v>
      </c>
      <c r="CX669" s="1" t="s">
        <v>15</v>
      </c>
      <c r="CY669" s="1" t="s">
        <v>16</v>
      </c>
      <c r="CZ669" s="1" t="s">
        <v>17</v>
      </c>
      <c r="DA669" s="1" t="s">
        <v>18</v>
      </c>
      <c r="DB669" s="11" t="s">
        <v>19</v>
      </c>
      <c r="DC669" s="11" t="s">
        <v>20</v>
      </c>
      <c r="DD669" s="12" t="s">
        <v>21</v>
      </c>
      <c r="DE669" s="13" t="s">
        <v>8</v>
      </c>
      <c r="DF669" s="11" t="s">
        <v>22</v>
      </c>
      <c r="DG669" s="11" t="s">
        <v>23</v>
      </c>
      <c r="DH669" s="11" t="s">
        <v>24</v>
      </c>
      <c r="DI669" s="7" t="s">
        <v>25</v>
      </c>
      <c r="DJ669" s="11" t="s">
        <v>26</v>
      </c>
      <c r="DK669" s="11" t="s">
        <v>27</v>
      </c>
      <c r="DL669" s="8" t="s">
        <v>28</v>
      </c>
      <c r="DM669" s="9" t="s">
        <v>29</v>
      </c>
      <c r="DN669" s="14"/>
      <c r="DO669" s="14"/>
      <c r="DP669" s="1"/>
      <c r="DQ669" s="1" t="s">
        <v>14</v>
      </c>
      <c r="DR669" s="1" t="s">
        <v>15</v>
      </c>
      <c r="DS669" s="1" t="s">
        <v>16</v>
      </c>
      <c r="DT669" s="1" t="s">
        <v>17</v>
      </c>
      <c r="DU669" s="1" t="s">
        <v>18</v>
      </c>
      <c r="DV669" s="11" t="s">
        <v>19</v>
      </c>
      <c r="DW669" s="11" t="s">
        <v>20</v>
      </c>
      <c r="DX669" s="12" t="s">
        <v>21</v>
      </c>
      <c r="DY669" s="13" t="s">
        <v>8</v>
      </c>
      <c r="DZ669" s="11" t="s">
        <v>22</v>
      </c>
      <c r="EA669" s="11" t="s">
        <v>23</v>
      </c>
      <c r="EB669" s="11" t="s">
        <v>24</v>
      </c>
      <c r="EC669" s="7" t="s">
        <v>25</v>
      </c>
      <c r="ED669" s="11" t="s">
        <v>26</v>
      </c>
      <c r="EE669" s="11" t="s">
        <v>27</v>
      </c>
      <c r="EF669" s="8" t="s">
        <v>28</v>
      </c>
      <c r="EG669" s="9" t="s">
        <v>29</v>
      </c>
      <c r="EH669" s="14"/>
      <c r="EI669" s="14"/>
    </row>
    <row r="670" s="1" customFormat="1" customHeight="1" spans="1:139">
      <c r="A670" s="15">
        <f>M679</f>
        <v>2488936.24097267</v>
      </c>
      <c r="B670" s="15">
        <f>T688+T697</f>
        <v>944160.16362308</v>
      </c>
      <c r="C670" s="15">
        <f>M711</f>
        <v>762941.581096747</v>
      </c>
      <c r="D670" s="15">
        <f>M721</f>
        <v>495454.272080467</v>
      </c>
      <c r="E670" s="15">
        <v>18</v>
      </c>
      <c r="F670" s="11">
        <v>2704</v>
      </c>
      <c r="G670" s="11">
        <v>1.518</v>
      </c>
      <c r="H670" s="12">
        <v>1.35</v>
      </c>
      <c r="I670" s="13">
        <f t="shared" ref="I670:I678" si="1338">F670*G670*H670</f>
        <v>5541.3072</v>
      </c>
      <c r="J670" s="11">
        <v>3</v>
      </c>
      <c r="K670" s="11">
        <v>680</v>
      </c>
      <c r="L670" s="11">
        <v>1.79</v>
      </c>
      <c r="M670" s="16">
        <f t="shared" ref="M670:M678" si="1339">1+6*K670/(K670+2000)+L670</f>
        <v>4.31238805970149</v>
      </c>
      <c r="N670" s="11">
        <v>1</v>
      </c>
      <c r="O670" s="11">
        <v>2.38</v>
      </c>
      <c r="P670" s="8">
        <f t="shared" ref="P670:P678" si="1340">1+N670*O670</f>
        <v>3.38</v>
      </c>
      <c r="Q670" s="9">
        <v>1.275</v>
      </c>
      <c r="R670" s="17">
        <v>1</v>
      </c>
      <c r="S670" s="18">
        <f t="shared" ref="S670:S678" si="1341">I670*J670*Q670*P670*M670*R670</f>
        <v>308942.887966617</v>
      </c>
      <c r="U670" s="15">
        <f>AG679</f>
        <v>2488936.24097267</v>
      </c>
      <c r="V670" s="15">
        <f>AN688+AN697</f>
        <v>1126427.758629</v>
      </c>
      <c r="W670" s="15">
        <f>AG711</f>
        <v>762941.581096747</v>
      </c>
      <c r="X670" s="15">
        <f>AG721</f>
        <v>703315.347168357</v>
      </c>
      <c r="Y670" s="15">
        <v>18</v>
      </c>
      <c r="Z670" s="11">
        <v>2704</v>
      </c>
      <c r="AA670" s="11">
        <v>1.518</v>
      </c>
      <c r="AB670" s="12">
        <v>1.35</v>
      </c>
      <c r="AC670" s="13">
        <f t="shared" ref="AC670:AC678" si="1342">Z670*AA670*AB670</f>
        <v>5541.3072</v>
      </c>
      <c r="AD670" s="11">
        <v>3</v>
      </c>
      <c r="AE670" s="11">
        <v>680</v>
      </c>
      <c r="AF670" s="11">
        <v>1.79</v>
      </c>
      <c r="AG670" s="16">
        <f t="shared" ref="AG670:AG678" si="1343">1+6*AE670/(AE670+2000)+AF670</f>
        <v>4.31238805970149</v>
      </c>
      <c r="AH670" s="11">
        <v>1</v>
      </c>
      <c r="AI670" s="11">
        <v>2.38</v>
      </c>
      <c r="AJ670" s="8">
        <f t="shared" ref="AJ670:AJ678" si="1344">1+AH670*AI670</f>
        <v>3.38</v>
      </c>
      <c r="AK670" s="9">
        <v>1.275</v>
      </c>
      <c r="AL670" s="17">
        <v>1</v>
      </c>
      <c r="AM670" s="18">
        <f t="shared" ref="AM670:AM678" si="1345">AC670*AD670*AK670*AJ670*AG670*AL670</f>
        <v>308942.887966617</v>
      </c>
      <c r="AO670" s="15">
        <f>BA679</f>
        <v>2526270.28458726</v>
      </c>
      <c r="AP670" s="15">
        <f>BH688+BH697</f>
        <v>978703.502741827</v>
      </c>
      <c r="AQ670" s="15">
        <f>BA711</f>
        <v>774385.704813199</v>
      </c>
      <c r="AR670" s="15">
        <f>BA721</f>
        <v>752392.83647599</v>
      </c>
      <c r="AS670" s="15">
        <v>18</v>
      </c>
      <c r="AT670" s="11">
        <v>2704</v>
      </c>
      <c r="AU670" s="11">
        <v>1.518</v>
      </c>
      <c r="AV670" s="12">
        <v>1.35</v>
      </c>
      <c r="AW670" s="13">
        <f t="shared" ref="AW670:AW678" si="1346">AT670*AU670*AV670</f>
        <v>5541.3072</v>
      </c>
      <c r="AX670" s="11">
        <v>3</v>
      </c>
      <c r="AY670" s="11">
        <v>680</v>
      </c>
      <c r="AZ670" s="11">
        <v>1.79</v>
      </c>
      <c r="BA670" s="16">
        <f t="shared" ref="BA670:BA678" si="1347">1+6*AY670/(AY670+2000)+AZ670</f>
        <v>4.31238805970149</v>
      </c>
      <c r="BB670" s="11">
        <v>1</v>
      </c>
      <c r="BC670" s="11">
        <v>2.38</v>
      </c>
      <c r="BD670" s="8">
        <f t="shared" ref="BD670:BD678" si="1348">1+BB670*BC670</f>
        <v>3.38</v>
      </c>
      <c r="BE670" s="9">
        <v>1.275</v>
      </c>
      <c r="BF670" s="17">
        <v>1.015</v>
      </c>
      <c r="BG670" s="18">
        <f t="shared" ref="BG670:BG678" si="1349">AW670*AX670*BE670*BD670*BA670*BF670</f>
        <v>313577.031286116</v>
      </c>
      <c r="BI670" s="15">
        <f>BU679</f>
        <v>2526270.28458726</v>
      </c>
      <c r="BJ670" s="15">
        <f>CB688+CB697</f>
        <v>1159570.20260863</v>
      </c>
      <c r="BK670" s="15">
        <f>BU711</f>
        <v>774385.704813199</v>
      </c>
      <c r="BL670" s="15">
        <f>BU721</f>
        <v>1061197.41412696</v>
      </c>
      <c r="BM670" s="15">
        <v>18</v>
      </c>
      <c r="BN670" s="11">
        <v>2704</v>
      </c>
      <c r="BO670" s="11">
        <v>1.518</v>
      </c>
      <c r="BP670" s="12">
        <v>1.35</v>
      </c>
      <c r="BQ670" s="13">
        <f t="shared" ref="BQ670:BQ678" si="1350">BN670*BO670*BP670</f>
        <v>5541.3072</v>
      </c>
      <c r="BR670" s="11">
        <v>3</v>
      </c>
      <c r="BS670" s="11">
        <v>680</v>
      </c>
      <c r="BT670" s="11">
        <v>1.79</v>
      </c>
      <c r="BU670" s="16">
        <f t="shared" ref="BU670:BU678" si="1351">1+6*BS670/(BS670+2000)+BT670</f>
        <v>4.31238805970149</v>
      </c>
      <c r="BV670" s="11">
        <v>1</v>
      </c>
      <c r="BW670" s="11">
        <v>2.38</v>
      </c>
      <c r="BX670" s="8">
        <f t="shared" ref="BX670:BX678" si="1352">1+BV670*BW670</f>
        <v>3.38</v>
      </c>
      <c r="BY670" s="9">
        <v>1.275</v>
      </c>
      <c r="BZ670" s="17">
        <v>1.015</v>
      </c>
      <c r="CA670" s="18">
        <f t="shared" ref="CA670:CA678" si="1353">BQ670*BR670*BY670*BX670*BU670*BZ670</f>
        <v>313577.031286116</v>
      </c>
      <c r="CC670" s="15">
        <f>CO679</f>
        <v>3127941.16597565</v>
      </c>
      <c r="CD670" s="15">
        <f>CV688+CV697</f>
        <v>1046200.29603437</v>
      </c>
      <c r="CE670" s="15">
        <f>CO711</f>
        <v>827791.615489971</v>
      </c>
      <c r="CF670" s="15">
        <f>CO721</f>
        <v>1117393.20197005</v>
      </c>
      <c r="CG670" s="15">
        <v>18</v>
      </c>
      <c r="CH670" s="11">
        <f t="shared" ref="CH670:CH678" si="1354">2704+428</f>
        <v>3132</v>
      </c>
      <c r="CI670" s="11">
        <v>1.518</v>
      </c>
      <c r="CJ670" s="12">
        <v>1.35</v>
      </c>
      <c r="CK670" s="13">
        <f t="shared" ref="CK670:CK678" si="1355">CH670*CI670*CJ670</f>
        <v>6418.4076</v>
      </c>
      <c r="CL670" s="11">
        <v>3</v>
      </c>
      <c r="CM670" s="11">
        <v>680</v>
      </c>
      <c r="CN670" s="11">
        <v>1.79</v>
      </c>
      <c r="CO670" s="16">
        <f t="shared" ref="CO670:CO678" si="1356">1+6*CM670/(CM670+2000)+CN670</f>
        <v>4.31238805970149</v>
      </c>
      <c r="CP670" s="11">
        <v>1</v>
      </c>
      <c r="CQ670" s="11">
        <v>2.38</v>
      </c>
      <c r="CR670" s="8">
        <f t="shared" ref="CR670:CR678" si="1357">1+CP670*CQ670</f>
        <v>3.38</v>
      </c>
      <c r="CS670" s="9">
        <v>1.275</v>
      </c>
      <c r="CT670" s="17">
        <v>1.085</v>
      </c>
      <c r="CU670" s="18">
        <f t="shared" ref="CU670:CU678" si="1358">CK670*CL670*CS670*CR670*CO670*CT670</f>
        <v>388260.318323194</v>
      </c>
      <c r="CW670" s="15">
        <f>DI679</f>
        <v>3139925.61488744</v>
      </c>
      <c r="CX670" s="15">
        <f>DP688+DP697</f>
        <v>1239540.56140923</v>
      </c>
      <c r="CY670" s="15">
        <f>DI711</f>
        <v>827791.615489971</v>
      </c>
      <c r="CZ670" s="15">
        <f>DI721</f>
        <v>1568833.61625962</v>
      </c>
      <c r="DA670" s="15">
        <v>18</v>
      </c>
      <c r="DB670" s="11">
        <f t="shared" ref="DB670:DB678" si="1359">2704+440</f>
        <v>3144</v>
      </c>
      <c r="DC670" s="11">
        <v>1.518</v>
      </c>
      <c r="DD670" s="12">
        <v>1.35</v>
      </c>
      <c r="DE670" s="13">
        <f t="shared" ref="DE670:DE678" si="1360">DB670*DC670*DD670</f>
        <v>6442.9992</v>
      </c>
      <c r="DF670" s="11">
        <v>3</v>
      </c>
      <c r="DG670" s="11">
        <v>680</v>
      </c>
      <c r="DH670" s="11">
        <v>1.79</v>
      </c>
      <c r="DI670" s="16">
        <f t="shared" ref="DI670:DI678" si="1361">1+6*DG670/(DG670+2000)+DH670</f>
        <v>4.31238805970149</v>
      </c>
      <c r="DJ670" s="11">
        <v>1</v>
      </c>
      <c r="DK670" s="11">
        <v>2.38</v>
      </c>
      <c r="DL670" s="8">
        <f t="shared" ref="DL670:DL678" si="1362">1+DJ670*DK670</f>
        <v>3.38</v>
      </c>
      <c r="DM670" s="9">
        <v>1.275</v>
      </c>
      <c r="DN670" s="17">
        <v>1.085</v>
      </c>
      <c r="DO670" s="18">
        <f t="shared" ref="DO670:DO678" si="1363">DE670*DF670*DM670*DL670*DI670*DN670</f>
        <v>389747.90574972</v>
      </c>
      <c r="DQ670" s="15">
        <f>EC679</f>
        <v>4932852.30294776</v>
      </c>
      <c r="DR670" s="15">
        <f>EJ688+EJ697</f>
        <v>1748295.9416722</v>
      </c>
      <c r="DS670" s="15">
        <f>EC711</f>
        <v>1183391.65686824</v>
      </c>
      <c r="DT670" s="15">
        <f>EC721</f>
        <v>2880305.50449357</v>
      </c>
      <c r="DU670" s="15">
        <v>18</v>
      </c>
      <c r="DV670" s="11">
        <f t="shared" ref="DV670:DV678" si="1364">2704+499</f>
        <v>3203</v>
      </c>
      <c r="DW670" s="11">
        <v>1.518</v>
      </c>
      <c r="DX670" s="12">
        <v>1.35</v>
      </c>
      <c r="DY670" s="13">
        <f t="shared" ref="DY670:DY678" si="1365">DV670*DW670*DX670</f>
        <v>6563.9079</v>
      </c>
      <c r="DZ670" s="11">
        <v>3</v>
      </c>
      <c r="EA670" s="11">
        <v>680</v>
      </c>
      <c r="EB670" s="11">
        <v>2.32</v>
      </c>
      <c r="EC670" s="16">
        <f t="shared" ref="EC670:EC678" si="1366">1+6*EA670/(EA670+2000)+EB670</f>
        <v>4.84238805970149</v>
      </c>
      <c r="ED670" s="11">
        <v>1</v>
      </c>
      <c r="EE670" s="11">
        <v>3.18</v>
      </c>
      <c r="EF670" s="8">
        <f t="shared" ref="EF670:EF678" si="1367">1+ED670*EE670</f>
        <v>4.18</v>
      </c>
      <c r="EG670" s="9">
        <v>1.275</v>
      </c>
      <c r="EH670" s="17">
        <v>1.2</v>
      </c>
      <c r="EI670" s="18">
        <f t="shared" ref="EI670:EI678" si="1368">DY670*DZ670*EG670*EF670*EC670*EH670</f>
        <v>609833.160555343</v>
      </c>
    </row>
    <row r="671" s="1" customFormat="1" customHeight="1" spans="1:139">
      <c r="A671" s="1" t="s">
        <v>30</v>
      </c>
      <c r="B671" s="1" t="s">
        <v>31</v>
      </c>
      <c r="C671" s="1" t="s">
        <v>32</v>
      </c>
      <c r="D671" s="1" t="s">
        <v>12</v>
      </c>
      <c r="E671" s="1"/>
      <c r="F671" s="11">
        <v>2704</v>
      </c>
      <c r="G671" s="11">
        <v>2.209</v>
      </c>
      <c r="H671" s="12">
        <v>1.35</v>
      </c>
      <c r="I671" s="13">
        <f t="shared" si="1338"/>
        <v>8063.7336</v>
      </c>
      <c r="J671" s="11">
        <v>3</v>
      </c>
      <c r="K671" s="11">
        <v>680</v>
      </c>
      <c r="L671" s="11">
        <v>1.79</v>
      </c>
      <c r="M671" s="16">
        <f t="shared" si="1339"/>
        <v>4.31238805970149</v>
      </c>
      <c r="N671" s="11">
        <v>1</v>
      </c>
      <c r="O671" s="11">
        <v>2.38</v>
      </c>
      <c r="P671" s="8">
        <f t="shared" si="1340"/>
        <v>3.38</v>
      </c>
      <c r="Q671" s="9">
        <v>1.275</v>
      </c>
      <c r="R671" s="17">
        <v>1</v>
      </c>
      <c r="S671" s="18">
        <f t="shared" si="1341"/>
        <v>449574.993095031</v>
      </c>
      <c r="U671" s="1" t="s">
        <v>30</v>
      </c>
      <c r="V671" s="1" t="s">
        <v>31</v>
      </c>
      <c r="W671" s="1" t="s">
        <v>32</v>
      </c>
      <c r="X671" s="1" t="s">
        <v>12</v>
      </c>
      <c r="Y671" s="1"/>
      <c r="Z671" s="11">
        <v>2704</v>
      </c>
      <c r="AA671" s="11">
        <v>2.209</v>
      </c>
      <c r="AB671" s="12">
        <v>1.35</v>
      </c>
      <c r="AC671" s="13">
        <f t="shared" si="1342"/>
        <v>8063.7336</v>
      </c>
      <c r="AD671" s="11">
        <v>3</v>
      </c>
      <c r="AE671" s="11">
        <v>680</v>
      </c>
      <c r="AF671" s="11">
        <v>1.79</v>
      </c>
      <c r="AG671" s="16">
        <f t="shared" si="1343"/>
        <v>4.31238805970149</v>
      </c>
      <c r="AH671" s="11">
        <v>1</v>
      </c>
      <c r="AI671" s="11">
        <v>2.38</v>
      </c>
      <c r="AJ671" s="8">
        <f t="shared" si="1344"/>
        <v>3.38</v>
      </c>
      <c r="AK671" s="9">
        <v>1.275</v>
      </c>
      <c r="AL671" s="17">
        <v>1</v>
      </c>
      <c r="AM671" s="18">
        <f t="shared" si="1345"/>
        <v>449574.993095031</v>
      </c>
      <c r="AO671" s="1" t="s">
        <v>30</v>
      </c>
      <c r="AP671" s="1" t="s">
        <v>31</v>
      </c>
      <c r="AQ671" s="1" t="s">
        <v>32</v>
      </c>
      <c r="AR671" s="1" t="s">
        <v>12</v>
      </c>
      <c r="AS671" s="1"/>
      <c r="AT671" s="11">
        <v>2704</v>
      </c>
      <c r="AU671" s="11">
        <v>2.209</v>
      </c>
      <c r="AV671" s="12">
        <v>1.35</v>
      </c>
      <c r="AW671" s="13">
        <f t="shared" si="1346"/>
        <v>8063.7336</v>
      </c>
      <c r="AX671" s="11">
        <v>3</v>
      </c>
      <c r="AY671" s="11">
        <v>680</v>
      </c>
      <c r="AZ671" s="11">
        <v>1.79</v>
      </c>
      <c r="BA671" s="16">
        <f t="shared" si="1347"/>
        <v>4.31238805970149</v>
      </c>
      <c r="BB671" s="11">
        <v>1</v>
      </c>
      <c r="BC671" s="11">
        <v>2.38</v>
      </c>
      <c r="BD671" s="8">
        <f t="shared" si="1348"/>
        <v>3.38</v>
      </c>
      <c r="BE671" s="9">
        <v>1.275</v>
      </c>
      <c r="BF671" s="17">
        <v>1.015</v>
      </c>
      <c r="BG671" s="18">
        <f t="shared" si="1349"/>
        <v>456318.617991456</v>
      </c>
      <c r="BI671" s="1" t="s">
        <v>30</v>
      </c>
      <c r="BJ671" s="1" t="s">
        <v>31</v>
      </c>
      <c r="BK671" s="1" t="s">
        <v>32</v>
      </c>
      <c r="BL671" s="1" t="s">
        <v>12</v>
      </c>
      <c r="BM671" s="1"/>
      <c r="BN671" s="11">
        <v>2704</v>
      </c>
      <c r="BO671" s="11">
        <v>2.209</v>
      </c>
      <c r="BP671" s="12">
        <v>1.35</v>
      </c>
      <c r="BQ671" s="13">
        <f t="shared" si="1350"/>
        <v>8063.7336</v>
      </c>
      <c r="BR671" s="11">
        <v>3</v>
      </c>
      <c r="BS671" s="11">
        <v>680</v>
      </c>
      <c r="BT671" s="11">
        <v>1.79</v>
      </c>
      <c r="BU671" s="16">
        <f t="shared" si="1351"/>
        <v>4.31238805970149</v>
      </c>
      <c r="BV671" s="11">
        <v>1</v>
      </c>
      <c r="BW671" s="11">
        <v>2.38</v>
      </c>
      <c r="BX671" s="8">
        <f t="shared" si="1352"/>
        <v>3.38</v>
      </c>
      <c r="BY671" s="9">
        <v>1.275</v>
      </c>
      <c r="BZ671" s="17">
        <v>1.015</v>
      </c>
      <c r="CA671" s="18">
        <f t="shared" si="1353"/>
        <v>456318.617991456</v>
      </c>
      <c r="CC671" s="1" t="s">
        <v>30</v>
      </c>
      <c r="CD671" s="1" t="s">
        <v>31</v>
      </c>
      <c r="CE671" s="1" t="s">
        <v>32</v>
      </c>
      <c r="CF671" s="1" t="s">
        <v>12</v>
      </c>
      <c r="CG671" s="1"/>
      <c r="CH671" s="11">
        <f t="shared" si="1354"/>
        <v>3132</v>
      </c>
      <c r="CI671" s="11">
        <v>2.209</v>
      </c>
      <c r="CJ671" s="12">
        <v>1.35</v>
      </c>
      <c r="CK671" s="13">
        <f t="shared" si="1355"/>
        <v>9340.0938</v>
      </c>
      <c r="CL671" s="11">
        <v>3</v>
      </c>
      <c r="CM671" s="11">
        <v>680</v>
      </c>
      <c r="CN671" s="11">
        <v>1.79</v>
      </c>
      <c r="CO671" s="16">
        <f t="shared" si="1356"/>
        <v>4.31238805970149</v>
      </c>
      <c r="CP671" s="11">
        <v>1</v>
      </c>
      <c r="CQ671" s="11">
        <v>2.38</v>
      </c>
      <c r="CR671" s="8">
        <f t="shared" si="1357"/>
        <v>3.38</v>
      </c>
      <c r="CS671" s="9">
        <v>1.275</v>
      </c>
      <c r="CT671" s="17">
        <v>1.085</v>
      </c>
      <c r="CU671" s="18">
        <f t="shared" si="1358"/>
        <v>564998.052158061</v>
      </c>
      <c r="CW671" s="1" t="s">
        <v>30</v>
      </c>
      <c r="CX671" s="1" t="s">
        <v>31</v>
      </c>
      <c r="CY671" s="1" t="s">
        <v>32</v>
      </c>
      <c r="CZ671" s="1" t="s">
        <v>12</v>
      </c>
      <c r="DA671" s="1"/>
      <c r="DB671" s="11">
        <f t="shared" si="1359"/>
        <v>3144</v>
      </c>
      <c r="DC671" s="11">
        <v>2.209</v>
      </c>
      <c r="DD671" s="12">
        <v>1.35</v>
      </c>
      <c r="DE671" s="13">
        <f t="shared" si="1360"/>
        <v>9375.8796</v>
      </c>
      <c r="DF671" s="11">
        <v>3</v>
      </c>
      <c r="DG671" s="11">
        <v>680</v>
      </c>
      <c r="DH671" s="11">
        <v>1.79</v>
      </c>
      <c r="DI671" s="16">
        <f t="shared" si="1361"/>
        <v>4.31238805970149</v>
      </c>
      <c r="DJ671" s="11">
        <v>1</v>
      </c>
      <c r="DK671" s="11">
        <v>2.38</v>
      </c>
      <c r="DL671" s="8">
        <f t="shared" si="1362"/>
        <v>3.38</v>
      </c>
      <c r="DM671" s="9">
        <v>1.275</v>
      </c>
      <c r="DN671" s="17">
        <v>1.085</v>
      </c>
      <c r="DO671" s="18">
        <f t="shared" si="1363"/>
        <v>567162.795652919</v>
      </c>
      <c r="DQ671" s="1" t="s">
        <v>30</v>
      </c>
      <c r="DR671" s="1" t="s">
        <v>31</v>
      </c>
      <c r="DS671" s="1" t="s">
        <v>32</v>
      </c>
      <c r="DT671" s="1" t="s">
        <v>12</v>
      </c>
      <c r="DU671" s="1"/>
      <c r="DV671" s="11">
        <f t="shared" si="1364"/>
        <v>3203</v>
      </c>
      <c r="DW671" s="11">
        <v>2.209</v>
      </c>
      <c r="DX671" s="12">
        <v>1.35</v>
      </c>
      <c r="DY671" s="13">
        <f t="shared" si="1365"/>
        <v>9551.82645</v>
      </c>
      <c r="DZ671" s="11">
        <v>3</v>
      </c>
      <c r="EA671" s="11">
        <v>680</v>
      </c>
      <c r="EB671" s="11">
        <v>2.32</v>
      </c>
      <c r="EC671" s="16">
        <f t="shared" si="1366"/>
        <v>4.84238805970149</v>
      </c>
      <c r="ED671" s="11">
        <v>1</v>
      </c>
      <c r="EE671" s="11">
        <v>3.18</v>
      </c>
      <c r="EF671" s="8">
        <f t="shared" si="1367"/>
        <v>4.18</v>
      </c>
      <c r="EG671" s="9">
        <v>1.275</v>
      </c>
      <c r="EH671" s="17">
        <v>1.2</v>
      </c>
      <c r="EI671" s="18">
        <f t="shared" si="1368"/>
        <v>887431.786341734</v>
      </c>
    </row>
    <row r="672" s="1" customFormat="1" customHeight="1" spans="1:139">
      <c r="A672" s="15">
        <f>M741</f>
        <v>115713.17784</v>
      </c>
      <c r="B672" s="15">
        <f>M758</f>
        <v>125705.6663261</v>
      </c>
      <c r="C672" s="1">
        <f>M774</f>
        <v>91641.79763424</v>
      </c>
      <c r="D672" s="1">
        <v>1</v>
      </c>
      <c r="E672" s="1"/>
      <c r="F672" s="11">
        <v>2704</v>
      </c>
      <c r="G672" s="11">
        <v>1.518</v>
      </c>
      <c r="H672" s="12">
        <v>1.35</v>
      </c>
      <c r="I672" s="13">
        <f t="shared" si="1338"/>
        <v>5541.3072</v>
      </c>
      <c r="J672" s="11">
        <v>3</v>
      </c>
      <c r="K672" s="11">
        <v>680</v>
      </c>
      <c r="L672" s="11">
        <v>1.79</v>
      </c>
      <c r="M672" s="16">
        <f t="shared" si="1339"/>
        <v>4.31238805970149</v>
      </c>
      <c r="N672" s="11">
        <v>1</v>
      </c>
      <c r="O672" s="11">
        <v>2.38</v>
      </c>
      <c r="P672" s="8">
        <f t="shared" si="1340"/>
        <v>3.38</v>
      </c>
      <c r="Q672" s="9">
        <v>1.275</v>
      </c>
      <c r="R672" s="17">
        <v>1</v>
      </c>
      <c r="S672" s="18">
        <f t="shared" si="1341"/>
        <v>308942.887966617</v>
      </c>
      <c r="U672" s="15">
        <f>AG741</f>
        <v>115713.17784</v>
      </c>
      <c r="V672" s="15">
        <f>AG758</f>
        <v>125705.6663261</v>
      </c>
      <c r="W672" s="1">
        <f>AG774</f>
        <v>110487.839616</v>
      </c>
      <c r="X672" s="1">
        <v>1</v>
      </c>
      <c r="Y672" s="1"/>
      <c r="Z672" s="11">
        <v>2704</v>
      </c>
      <c r="AA672" s="11">
        <v>1.518</v>
      </c>
      <c r="AB672" s="12">
        <v>1.35</v>
      </c>
      <c r="AC672" s="13">
        <f t="shared" si="1342"/>
        <v>5541.3072</v>
      </c>
      <c r="AD672" s="11">
        <v>3</v>
      </c>
      <c r="AE672" s="11">
        <v>680</v>
      </c>
      <c r="AF672" s="11">
        <v>1.79</v>
      </c>
      <c r="AG672" s="16">
        <f t="shared" si="1343"/>
        <v>4.31238805970149</v>
      </c>
      <c r="AH672" s="11">
        <v>1</v>
      </c>
      <c r="AI672" s="11">
        <v>2.38</v>
      </c>
      <c r="AJ672" s="8">
        <f t="shared" si="1344"/>
        <v>3.38</v>
      </c>
      <c r="AK672" s="9">
        <v>1.275</v>
      </c>
      <c r="AL672" s="17">
        <v>1</v>
      </c>
      <c r="AM672" s="18">
        <f t="shared" si="1345"/>
        <v>308942.887966617</v>
      </c>
      <c r="AO672" s="15">
        <f>BA741</f>
        <v>115713.17784</v>
      </c>
      <c r="AP672" s="15">
        <f>BA758</f>
        <v>125705.6663261</v>
      </c>
      <c r="AQ672" s="1">
        <f>BA774</f>
        <v>100474.9271892</v>
      </c>
      <c r="AR672" s="1">
        <v>1</v>
      </c>
      <c r="AS672" s="1"/>
      <c r="AT672" s="11">
        <v>2704</v>
      </c>
      <c r="AU672" s="11">
        <v>1.518</v>
      </c>
      <c r="AV672" s="12">
        <v>1.35</v>
      </c>
      <c r="AW672" s="13">
        <f t="shared" si="1346"/>
        <v>5541.3072</v>
      </c>
      <c r="AX672" s="11">
        <v>3</v>
      </c>
      <c r="AY672" s="11">
        <v>680</v>
      </c>
      <c r="AZ672" s="11">
        <v>1.79</v>
      </c>
      <c r="BA672" s="16">
        <f t="shared" si="1347"/>
        <v>4.31238805970149</v>
      </c>
      <c r="BB672" s="11">
        <v>1</v>
      </c>
      <c r="BC672" s="11">
        <v>2.38</v>
      </c>
      <c r="BD672" s="8">
        <f t="shared" si="1348"/>
        <v>3.38</v>
      </c>
      <c r="BE672" s="9">
        <v>1.275</v>
      </c>
      <c r="BF672" s="17">
        <v>1.015</v>
      </c>
      <c r="BG672" s="18">
        <f t="shared" si="1349"/>
        <v>313577.031286116</v>
      </c>
      <c r="BI672" s="15">
        <f>BU741</f>
        <v>115713.17784</v>
      </c>
      <c r="BJ672" s="15">
        <f>BU758</f>
        <v>125705.6663261</v>
      </c>
      <c r="BK672" s="1">
        <f>BU774</f>
        <v>141712.849656</v>
      </c>
      <c r="BL672" s="1">
        <v>1</v>
      </c>
      <c r="BM672" s="1"/>
      <c r="BN672" s="11">
        <v>2704</v>
      </c>
      <c r="BO672" s="11">
        <v>1.518</v>
      </c>
      <c r="BP672" s="12">
        <v>1.35</v>
      </c>
      <c r="BQ672" s="13">
        <f t="shared" si="1350"/>
        <v>5541.3072</v>
      </c>
      <c r="BR672" s="11">
        <v>3</v>
      </c>
      <c r="BS672" s="11">
        <v>680</v>
      </c>
      <c r="BT672" s="11">
        <v>1.79</v>
      </c>
      <c r="BU672" s="16">
        <f t="shared" si="1351"/>
        <v>4.31238805970149</v>
      </c>
      <c r="BV672" s="11">
        <v>1</v>
      </c>
      <c r="BW672" s="11">
        <v>2.38</v>
      </c>
      <c r="BX672" s="8">
        <f t="shared" si="1352"/>
        <v>3.38</v>
      </c>
      <c r="BY672" s="9">
        <v>1.275</v>
      </c>
      <c r="BZ672" s="17">
        <v>1.015</v>
      </c>
      <c r="CA672" s="18">
        <f t="shared" si="1353"/>
        <v>313577.031286116</v>
      </c>
      <c r="CC672" s="15">
        <f>CO741</f>
        <v>134028.72522</v>
      </c>
      <c r="CD672" s="15">
        <f>CO758</f>
        <v>125705.6663261</v>
      </c>
      <c r="CE672" s="1">
        <f>CO774</f>
        <v>116478.8190684</v>
      </c>
      <c r="CF672" s="1">
        <v>1</v>
      </c>
      <c r="CG672" s="1"/>
      <c r="CH672" s="11">
        <f t="shared" si="1354"/>
        <v>3132</v>
      </c>
      <c r="CI672" s="11">
        <v>1.518</v>
      </c>
      <c r="CJ672" s="12">
        <v>1.35</v>
      </c>
      <c r="CK672" s="13">
        <f t="shared" si="1355"/>
        <v>6418.4076</v>
      </c>
      <c r="CL672" s="11">
        <v>3</v>
      </c>
      <c r="CM672" s="11">
        <v>680</v>
      </c>
      <c r="CN672" s="11">
        <v>1.79</v>
      </c>
      <c r="CO672" s="16">
        <f t="shared" si="1356"/>
        <v>4.31238805970149</v>
      </c>
      <c r="CP672" s="11">
        <v>1</v>
      </c>
      <c r="CQ672" s="11">
        <v>2.38</v>
      </c>
      <c r="CR672" s="8">
        <f t="shared" si="1357"/>
        <v>3.38</v>
      </c>
      <c r="CS672" s="9">
        <v>1.275</v>
      </c>
      <c r="CT672" s="17">
        <v>1.085</v>
      </c>
      <c r="CU672" s="18">
        <f t="shared" si="1358"/>
        <v>388260.318323194</v>
      </c>
      <c r="CW672" s="15">
        <f>DI741</f>
        <v>134542.24524</v>
      </c>
      <c r="CX672" s="15">
        <f>DI758</f>
        <v>125705.6663261</v>
      </c>
      <c r="CY672" s="1">
        <f>DI774</f>
        <v>136207.92924</v>
      </c>
      <c r="CZ672" s="1">
        <v>1</v>
      </c>
      <c r="DA672" s="1"/>
      <c r="DB672" s="11">
        <f t="shared" si="1359"/>
        <v>3144</v>
      </c>
      <c r="DC672" s="11">
        <v>1.518</v>
      </c>
      <c r="DD672" s="12">
        <v>1.35</v>
      </c>
      <c r="DE672" s="13">
        <f t="shared" si="1360"/>
        <v>6442.9992</v>
      </c>
      <c r="DF672" s="11">
        <v>3</v>
      </c>
      <c r="DG672" s="11">
        <v>680</v>
      </c>
      <c r="DH672" s="11">
        <v>1.79</v>
      </c>
      <c r="DI672" s="16">
        <f t="shared" si="1361"/>
        <v>4.31238805970149</v>
      </c>
      <c r="DJ672" s="11">
        <v>1</v>
      </c>
      <c r="DK672" s="11">
        <v>2.38</v>
      </c>
      <c r="DL672" s="8">
        <f t="shared" si="1362"/>
        <v>3.38</v>
      </c>
      <c r="DM672" s="9">
        <v>1.275</v>
      </c>
      <c r="DN672" s="17">
        <v>1.085</v>
      </c>
      <c r="DO672" s="18">
        <f t="shared" si="1363"/>
        <v>389747.90574972</v>
      </c>
      <c r="DQ672" s="15">
        <f>EC741</f>
        <v>169508.957805</v>
      </c>
      <c r="DR672" s="15">
        <f>EC758</f>
        <v>158505.7715239</v>
      </c>
      <c r="DS672" s="1">
        <f>EC774</f>
        <v>231632.8102845</v>
      </c>
      <c r="DT672" s="1">
        <v>1</v>
      </c>
      <c r="DU672" s="1"/>
      <c r="DV672" s="11">
        <f t="shared" si="1364"/>
        <v>3203</v>
      </c>
      <c r="DW672" s="11">
        <v>1.518</v>
      </c>
      <c r="DX672" s="12">
        <v>1.35</v>
      </c>
      <c r="DY672" s="13">
        <f t="shared" si="1365"/>
        <v>6563.9079</v>
      </c>
      <c r="DZ672" s="11">
        <v>3</v>
      </c>
      <c r="EA672" s="11">
        <v>680</v>
      </c>
      <c r="EB672" s="11">
        <v>2.32</v>
      </c>
      <c r="EC672" s="16">
        <f t="shared" si="1366"/>
        <v>4.84238805970149</v>
      </c>
      <c r="ED672" s="11">
        <v>1</v>
      </c>
      <c r="EE672" s="11">
        <v>3.18</v>
      </c>
      <c r="EF672" s="8">
        <f t="shared" si="1367"/>
        <v>4.18</v>
      </c>
      <c r="EG672" s="9">
        <v>1.275</v>
      </c>
      <c r="EH672" s="17">
        <v>1.2</v>
      </c>
      <c r="EI672" s="18">
        <f t="shared" si="1368"/>
        <v>609833.160555343</v>
      </c>
    </row>
    <row r="673" s="1" customFormat="1" customHeight="1" spans="1:140">
      <c r="A673" s="19" t="s">
        <v>34</v>
      </c>
      <c r="B673" s="19"/>
      <c r="C673" s="19"/>
      <c r="D673" s="20" t="s">
        <v>35</v>
      </c>
      <c r="E673" s="20"/>
      <c r="F673" s="11">
        <v>2704</v>
      </c>
      <c r="G673" s="11">
        <v>2.209</v>
      </c>
      <c r="H673" s="12">
        <v>1.35</v>
      </c>
      <c r="I673" s="13">
        <f t="shared" si="1338"/>
        <v>8063.7336</v>
      </c>
      <c r="J673" s="11">
        <v>3</v>
      </c>
      <c r="K673" s="11">
        <v>680</v>
      </c>
      <c r="L673" s="11">
        <v>1.79</v>
      </c>
      <c r="M673" s="16">
        <f t="shared" si="1339"/>
        <v>4.31238805970149</v>
      </c>
      <c r="N673" s="11">
        <v>1</v>
      </c>
      <c r="O673" s="11">
        <v>2.38</v>
      </c>
      <c r="P673" s="8">
        <f t="shared" si="1340"/>
        <v>3.38</v>
      </c>
      <c r="Q673" s="9">
        <v>1.275</v>
      </c>
      <c r="R673" s="17">
        <v>1</v>
      </c>
      <c r="S673" s="18">
        <f t="shared" si="1341"/>
        <v>449574.993095031</v>
      </c>
      <c r="U673" s="19" t="s">
        <v>34</v>
      </c>
      <c r="V673" s="19"/>
      <c r="W673" s="19"/>
      <c r="X673" s="20" t="s">
        <v>35</v>
      </c>
      <c r="Y673" s="20"/>
      <c r="Z673" s="11">
        <v>2704</v>
      </c>
      <c r="AA673" s="11">
        <v>2.209</v>
      </c>
      <c r="AB673" s="12">
        <v>1.35</v>
      </c>
      <c r="AC673" s="13">
        <f t="shared" si="1342"/>
        <v>8063.7336</v>
      </c>
      <c r="AD673" s="11">
        <v>3</v>
      </c>
      <c r="AE673" s="11">
        <v>680</v>
      </c>
      <c r="AF673" s="11">
        <v>1.79</v>
      </c>
      <c r="AG673" s="16">
        <f t="shared" si="1343"/>
        <v>4.31238805970149</v>
      </c>
      <c r="AH673" s="11">
        <v>1</v>
      </c>
      <c r="AI673" s="11">
        <v>2.38</v>
      </c>
      <c r="AJ673" s="8">
        <f t="shared" si="1344"/>
        <v>3.38</v>
      </c>
      <c r="AK673" s="9">
        <v>1.275</v>
      </c>
      <c r="AL673" s="17">
        <v>1</v>
      </c>
      <c r="AM673" s="18">
        <f t="shared" si="1345"/>
        <v>449574.993095031</v>
      </c>
      <c r="AO673" s="19" t="s">
        <v>34</v>
      </c>
      <c r="AP673" s="19"/>
      <c r="AQ673" s="19"/>
      <c r="AR673" s="20" t="s">
        <v>35</v>
      </c>
      <c r="AS673" s="20"/>
      <c r="AT673" s="11">
        <v>2704</v>
      </c>
      <c r="AU673" s="11">
        <v>2.209</v>
      </c>
      <c r="AV673" s="12">
        <v>1.35</v>
      </c>
      <c r="AW673" s="13">
        <f t="shared" si="1346"/>
        <v>8063.7336</v>
      </c>
      <c r="AX673" s="11">
        <v>3</v>
      </c>
      <c r="AY673" s="11">
        <v>680</v>
      </c>
      <c r="AZ673" s="11">
        <v>1.79</v>
      </c>
      <c r="BA673" s="16">
        <f t="shared" si="1347"/>
        <v>4.31238805970149</v>
      </c>
      <c r="BB673" s="11">
        <v>1</v>
      </c>
      <c r="BC673" s="11">
        <v>2.38</v>
      </c>
      <c r="BD673" s="8">
        <f t="shared" si="1348"/>
        <v>3.38</v>
      </c>
      <c r="BE673" s="9">
        <v>1.275</v>
      </c>
      <c r="BF673" s="17">
        <v>1.015</v>
      </c>
      <c r="BG673" s="18">
        <f t="shared" si="1349"/>
        <v>456318.617991456</v>
      </c>
      <c r="BI673" s="19" t="s">
        <v>34</v>
      </c>
      <c r="BJ673" s="19"/>
      <c r="BK673" s="19"/>
      <c r="BL673" s="20" t="s">
        <v>35</v>
      </c>
      <c r="BM673" s="20"/>
      <c r="BN673" s="11">
        <v>2704</v>
      </c>
      <c r="BO673" s="11">
        <v>2.209</v>
      </c>
      <c r="BP673" s="12">
        <v>1.35</v>
      </c>
      <c r="BQ673" s="13">
        <f t="shared" si="1350"/>
        <v>8063.7336</v>
      </c>
      <c r="BR673" s="11">
        <v>3</v>
      </c>
      <c r="BS673" s="11">
        <v>680</v>
      </c>
      <c r="BT673" s="11">
        <v>1.79</v>
      </c>
      <c r="BU673" s="16">
        <f t="shared" si="1351"/>
        <v>4.31238805970149</v>
      </c>
      <c r="BV673" s="11">
        <v>1</v>
      </c>
      <c r="BW673" s="11">
        <v>2.38</v>
      </c>
      <c r="BX673" s="8">
        <f t="shared" si="1352"/>
        <v>3.38</v>
      </c>
      <c r="BY673" s="9">
        <v>1.275</v>
      </c>
      <c r="BZ673" s="17">
        <v>1.015</v>
      </c>
      <c r="CA673" s="18">
        <f t="shared" si="1353"/>
        <v>456318.617991456</v>
      </c>
      <c r="CC673" s="19" t="s">
        <v>34</v>
      </c>
      <c r="CD673" s="19"/>
      <c r="CE673" s="19"/>
      <c r="CF673" s="20" t="s">
        <v>35</v>
      </c>
      <c r="CG673" s="20"/>
      <c r="CH673" s="11">
        <f t="shared" si="1354"/>
        <v>3132</v>
      </c>
      <c r="CI673" s="11">
        <v>2.209</v>
      </c>
      <c r="CJ673" s="12">
        <v>1.35</v>
      </c>
      <c r="CK673" s="13">
        <f t="shared" si="1355"/>
        <v>9340.0938</v>
      </c>
      <c r="CL673" s="11">
        <v>3</v>
      </c>
      <c r="CM673" s="11">
        <v>680</v>
      </c>
      <c r="CN673" s="11">
        <v>1.79</v>
      </c>
      <c r="CO673" s="16">
        <f t="shared" si="1356"/>
        <v>4.31238805970149</v>
      </c>
      <c r="CP673" s="11">
        <v>1</v>
      </c>
      <c r="CQ673" s="11">
        <v>2.38</v>
      </c>
      <c r="CR673" s="8">
        <f t="shared" si="1357"/>
        <v>3.38</v>
      </c>
      <c r="CS673" s="9">
        <v>1.275</v>
      </c>
      <c r="CT673" s="17">
        <v>1.085</v>
      </c>
      <c r="CU673" s="18">
        <f t="shared" si="1358"/>
        <v>564998.052158061</v>
      </c>
      <c r="CW673" s="19" t="s">
        <v>34</v>
      </c>
      <c r="CX673" s="19"/>
      <c r="CY673" s="19"/>
      <c r="CZ673" s="20" t="s">
        <v>35</v>
      </c>
      <c r="DA673" s="20"/>
      <c r="DB673" s="11">
        <f t="shared" si="1359"/>
        <v>3144</v>
      </c>
      <c r="DC673" s="11">
        <v>2.209</v>
      </c>
      <c r="DD673" s="12">
        <v>1.35</v>
      </c>
      <c r="DE673" s="13">
        <f t="shared" si="1360"/>
        <v>9375.8796</v>
      </c>
      <c r="DF673" s="11">
        <v>3</v>
      </c>
      <c r="DG673" s="11">
        <v>680</v>
      </c>
      <c r="DH673" s="11">
        <v>1.79</v>
      </c>
      <c r="DI673" s="16">
        <f t="shared" si="1361"/>
        <v>4.31238805970149</v>
      </c>
      <c r="DJ673" s="11">
        <v>1</v>
      </c>
      <c r="DK673" s="11">
        <v>2.38</v>
      </c>
      <c r="DL673" s="8">
        <f t="shared" si="1362"/>
        <v>3.38</v>
      </c>
      <c r="DM673" s="9">
        <v>1.275</v>
      </c>
      <c r="DN673" s="17">
        <v>1.085</v>
      </c>
      <c r="DO673" s="18">
        <f t="shared" si="1363"/>
        <v>567162.795652919</v>
      </c>
      <c r="DQ673" s="19" t="s">
        <v>34</v>
      </c>
      <c r="DR673" s="19"/>
      <c r="DS673" s="19"/>
      <c r="DT673" s="20" t="s">
        <v>35</v>
      </c>
      <c r="DU673" s="20"/>
      <c r="DV673" s="11">
        <f t="shared" si="1364"/>
        <v>3203</v>
      </c>
      <c r="DW673" s="11">
        <v>2.209</v>
      </c>
      <c r="DX673" s="12">
        <v>1.35</v>
      </c>
      <c r="DY673" s="13">
        <f t="shared" si="1365"/>
        <v>9551.82645</v>
      </c>
      <c r="DZ673" s="11">
        <v>3</v>
      </c>
      <c r="EA673" s="11">
        <v>680</v>
      </c>
      <c r="EB673" s="11">
        <v>2.32</v>
      </c>
      <c r="EC673" s="16">
        <f t="shared" si="1366"/>
        <v>4.84238805970149</v>
      </c>
      <c r="ED673" s="11">
        <v>1</v>
      </c>
      <c r="EE673" s="11">
        <v>3.18</v>
      </c>
      <c r="EF673" s="8">
        <f t="shared" si="1367"/>
        <v>4.18</v>
      </c>
      <c r="EG673" s="9">
        <v>1.275</v>
      </c>
      <c r="EH673" s="17">
        <v>1.2</v>
      </c>
      <c r="EI673" s="18">
        <f t="shared" si="1368"/>
        <v>887431.786341734</v>
      </c>
    </row>
    <row r="674" s="1" customFormat="1" customHeight="1" spans="1:140">
      <c r="A674" s="19"/>
      <c r="B674" s="19"/>
      <c r="C674" s="19"/>
      <c r="D674" s="20"/>
      <c r="E674" s="20"/>
      <c r="F674" s="11">
        <v>2704</v>
      </c>
      <c r="G674" s="11">
        <v>1.518</v>
      </c>
      <c r="H674" s="12">
        <v>1.35</v>
      </c>
      <c r="I674" s="13">
        <f t="shared" si="1338"/>
        <v>5541.3072</v>
      </c>
      <c r="J674" s="11">
        <v>3</v>
      </c>
      <c r="K674" s="11">
        <v>430</v>
      </c>
      <c r="L674" s="11">
        <v>1.79</v>
      </c>
      <c r="M674" s="16">
        <f t="shared" si="1339"/>
        <v>3.85172839506173</v>
      </c>
      <c r="N674" s="11">
        <v>1</v>
      </c>
      <c r="O674" s="11">
        <v>2.38</v>
      </c>
      <c r="P674" s="8">
        <f t="shared" si="1340"/>
        <v>3.38</v>
      </c>
      <c r="Q674" s="9">
        <v>1.275</v>
      </c>
      <c r="R674" s="17">
        <v>1</v>
      </c>
      <c r="S674" s="18">
        <f t="shared" si="1341"/>
        <v>275940.865608408</v>
      </c>
      <c r="U674" s="19"/>
      <c r="V674" s="19"/>
      <c r="W674" s="19"/>
      <c r="X674" s="20"/>
      <c r="Y674" s="20"/>
      <c r="Z674" s="11">
        <v>2704</v>
      </c>
      <c r="AA674" s="11">
        <v>1.518</v>
      </c>
      <c r="AB674" s="12">
        <v>1.35</v>
      </c>
      <c r="AC674" s="13">
        <f t="shared" si="1342"/>
        <v>5541.3072</v>
      </c>
      <c r="AD674" s="11">
        <v>3</v>
      </c>
      <c r="AE674" s="11">
        <v>430</v>
      </c>
      <c r="AF674" s="11">
        <v>1.79</v>
      </c>
      <c r="AG674" s="16">
        <f t="shared" si="1343"/>
        <v>3.85172839506173</v>
      </c>
      <c r="AH674" s="11">
        <v>1</v>
      </c>
      <c r="AI674" s="11">
        <v>2.38</v>
      </c>
      <c r="AJ674" s="8">
        <f t="shared" si="1344"/>
        <v>3.38</v>
      </c>
      <c r="AK674" s="9">
        <v>1.275</v>
      </c>
      <c r="AL674" s="17">
        <v>1</v>
      </c>
      <c r="AM674" s="18">
        <f t="shared" si="1345"/>
        <v>275940.865608408</v>
      </c>
      <c r="AO674" s="19"/>
      <c r="AP674" s="19"/>
      <c r="AQ674" s="19"/>
      <c r="AR674" s="20"/>
      <c r="AS674" s="20"/>
      <c r="AT674" s="11">
        <v>2704</v>
      </c>
      <c r="AU674" s="11">
        <v>1.518</v>
      </c>
      <c r="AV674" s="12">
        <v>1.35</v>
      </c>
      <c r="AW674" s="13">
        <f t="shared" si="1346"/>
        <v>5541.3072</v>
      </c>
      <c r="AX674" s="11">
        <v>3</v>
      </c>
      <c r="AY674" s="11">
        <v>430</v>
      </c>
      <c r="AZ674" s="11">
        <v>1.79</v>
      </c>
      <c r="BA674" s="16">
        <f t="shared" si="1347"/>
        <v>3.85172839506173</v>
      </c>
      <c r="BB674" s="11">
        <v>1</v>
      </c>
      <c r="BC674" s="11">
        <v>2.38</v>
      </c>
      <c r="BD674" s="8">
        <f t="shared" si="1348"/>
        <v>3.38</v>
      </c>
      <c r="BE674" s="9">
        <v>1.275</v>
      </c>
      <c r="BF674" s="17">
        <v>1.015</v>
      </c>
      <c r="BG674" s="18">
        <f t="shared" si="1349"/>
        <v>280079.978592534</v>
      </c>
      <c r="BI674" s="19"/>
      <c r="BJ674" s="19"/>
      <c r="BK674" s="19"/>
      <c r="BL674" s="20"/>
      <c r="BM674" s="20"/>
      <c r="BN674" s="11">
        <v>2704</v>
      </c>
      <c r="BO674" s="11">
        <v>1.518</v>
      </c>
      <c r="BP674" s="12">
        <v>1.35</v>
      </c>
      <c r="BQ674" s="13">
        <f t="shared" si="1350"/>
        <v>5541.3072</v>
      </c>
      <c r="BR674" s="11">
        <v>3</v>
      </c>
      <c r="BS674" s="11">
        <v>430</v>
      </c>
      <c r="BT674" s="11">
        <v>1.79</v>
      </c>
      <c r="BU674" s="16">
        <f t="shared" si="1351"/>
        <v>3.85172839506173</v>
      </c>
      <c r="BV674" s="11">
        <v>1</v>
      </c>
      <c r="BW674" s="11">
        <v>2.38</v>
      </c>
      <c r="BX674" s="8">
        <f t="shared" si="1352"/>
        <v>3.38</v>
      </c>
      <c r="BY674" s="9">
        <v>1.275</v>
      </c>
      <c r="BZ674" s="17">
        <v>1.015</v>
      </c>
      <c r="CA674" s="18">
        <f t="shared" si="1353"/>
        <v>280079.978592534</v>
      </c>
      <c r="CC674" s="19"/>
      <c r="CD674" s="19"/>
      <c r="CE674" s="19"/>
      <c r="CF674" s="20"/>
      <c r="CG674" s="20"/>
      <c r="CH674" s="11">
        <f t="shared" si="1354"/>
        <v>3132</v>
      </c>
      <c r="CI674" s="11">
        <v>1.518</v>
      </c>
      <c r="CJ674" s="12">
        <v>1.35</v>
      </c>
      <c r="CK674" s="13">
        <f t="shared" si="1355"/>
        <v>6418.4076</v>
      </c>
      <c r="CL674" s="11">
        <v>3</v>
      </c>
      <c r="CM674" s="11">
        <v>430</v>
      </c>
      <c r="CN674" s="11">
        <v>1.79</v>
      </c>
      <c r="CO674" s="16">
        <f t="shared" si="1356"/>
        <v>3.85172839506173</v>
      </c>
      <c r="CP674" s="11">
        <v>1</v>
      </c>
      <c r="CQ674" s="11">
        <v>2.38</v>
      </c>
      <c r="CR674" s="8">
        <f t="shared" si="1357"/>
        <v>3.38</v>
      </c>
      <c r="CS674" s="9">
        <v>1.275</v>
      </c>
      <c r="CT674" s="17">
        <v>1.085</v>
      </c>
      <c r="CU674" s="18">
        <f t="shared" si="1358"/>
        <v>346785.417280993</v>
      </c>
      <c r="CW674" s="19"/>
      <c r="CX674" s="19"/>
      <c r="CY674" s="19"/>
      <c r="CZ674" s="20"/>
      <c r="DA674" s="20"/>
      <c r="DB674" s="11">
        <f t="shared" si="1359"/>
        <v>3144</v>
      </c>
      <c r="DC674" s="11">
        <v>1.518</v>
      </c>
      <c r="DD674" s="12">
        <v>1.35</v>
      </c>
      <c r="DE674" s="13">
        <f t="shared" si="1360"/>
        <v>6442.9992</v>
      </c>
      <c r="DF674" s="11">
        <v>3</v>
      </c>
      <c r="DG674" s="11">
        <v>430</v>
      </c>
      <c r="DH674" s="11">
        <v>1.79</v>
      </c>
      <c r="DI674" s="16">
        <f t="shared" si="1361"/>
        <v>3.85172839506173</v>
      </c>
      <c r="DJ674" s="11">
        <v>1</v>
      </c>
      <c r="DK674" s="11">
        <v>2.38</v>
      </c>
      <c r="DL674" s="8">
        <f t="shared" si="1362"/>
        <v>3.38</v>
      </c>
      <c r="DM674" s="9">
        <v>1.275</v>
      </c>
      <c r="DN674" s="17">
        <v>1.085</v>
      </c>
      <c r="DO674" s="18">
        <f t="shared" si="1363"/>
        <v>348114.09704069</v>
      </c>
      <c r="DQ674" s="19"/>
      <c r="DR674" s="19"/>
      <c r="DS674" s="19"/>
      <c r="DT674" s="20"/>
      <c r="DU674" s="20"/>
      <c r="DV674" s="11">
        <f t="shared" si="1364"/>
        <v>3203</v>
      </c>
      <c r="DW674" s="11">
        <v>1.518</v>
      </c>
      <c r="DX674" s="12">
        <v>1.35</v>
      </c>
      <c r="DY674" s="13">
        <f t="shared" si="1365"/>
        <v>6563.9079</v>
      </c>
      <c r="DZ674" s="11">
        <v>3</v>
      </c>
      <c r="EA674" s="11">
        <v>430</v>
      </c>
      <c r="EB674" s="11">
        <v>2.32</v>
      </c>
      <c r="EC674" s="16">
        <f t="shared" si="1366"/>
        <v>4.38172839506173</v>
      </c>
      <c r="ED674" s="11">
        <v>1</v>
      </c>
      <c r="EE674" s="11">
        <v>3.18</v>
      </c>
      <c r="EF674" s="8">
        <f t="shared" si="1367"/>
        <v>4.18</v>
      </c>
      <c r="EG674" s="9">
        <v>1.275</v>
      </c>
      <c r="EH674" s="17">
        <v>1.2</v>
      </c>
      <c r="EI674" s="18">
        <f t="shared" si="1368"/>
        <v>551819.317847133</v>
      </c>
    </row>
    <row r="675" s="1" customFormat="1" customHeight="1" spans="1:140">
      <c r="A675" s="21">
        <f>A670+B670+C670+D670+A672+B672+C672</f>
        <v>5024552.89957331</v>
      </c>
      <c r="B675" s="21"/>
      <c r="C675" s="21"/>
      <c r="D675" s="22">
        <f>A675/E670</f>
        <v>279141.827754073</v>
      </c>
      <c r="E675" s="22"/>
      <c r="F675" s="11">
        <v>2704</v>
      </c>
      <c r="G675" s="11">
        <v>2.209</v>
      </c>
      <c r="H675" s="12">
        <v>1.35</v>
      </c>
      <c r="I675" s="13">
        <f t="shared" si="1338"/>
        <v>8063.7336</v>
      </c>
      <c r="J675" s="11">
        <v>3</v>
      </c>
      <c r="K675" s="11">
        <v>430</v>
      </c>
      <c r="L675" s="11">
        <v>1.79</v>
      </c>
      <c r="M675" s="16">
        <f t="shared" si="1339"/>
        <v>3.85172839506173</v>
      </c>
      <c r="N675" s="11">
        <v>1</v>
      </c>
      <c r="O675" s="11">
        <v>2.38</v>
      </c>
      <c r="P675" s="8">
        <f t="shared" si="1340"/>
        <v>3.38</v>
      </c>
      <c r="Q675" s="9">
        <v>1.275</v>
      </c>
      <c r="R675" s="17">
        <v>1</v>
      </c>
      <c r="S675" s="18">
        <f t="shared" si="1341"/>
        <v>401550.311020404</v>
      </c>
      <c r="U675" s="21">
        <f>U670+V670+W670+X670+U672+V672+W672</f>
        <v>5433527.61164888</v>
      </c>
      <c r="V675" s="21"/>
      <c r="W675" s="21"/>
      <c r="X675" s="22">
        <f>U675/Y670</f>
        <v>301862.645091604</v>
      </c>
      <c r="Y675" s="22"/>
      <c r="Z675" s="11">
        <v>2704</v>
      </c>
      <c r="AA675" s="11">
        <v>2.209</v>
      </c>
      <c r="AB675" s="12">
        <v>1.35</v>
      </c>
      <c r="AC675" s="13">
        <f t="shared" si="1342"/>
        <v>8063.7336</v>
      </c>
      <c r="AD675" s="11">
        <v>3</v>
      </c>
      <c r="AE675" s="11">
        <v>430</v>
      </c>
      <c r="AF675" s="11">
        <v>1.79</v>
      </c>
      <c r="AG675" s="16">
        <f t="shared" si="1343"/>
        <v>3.85172839506173</v>
      </c>
      <c r="AH675" s="11">
        <v>1</v>
      </c>
      <c r="AI675" s="11">
        <v>2.38</v>
      </c>
      <c r="AJ675" s="8">
        <f t="shared" si="1344"/>
        <v>3.38</v>
      </c>
      <c r="AK675" s="9">
        <v>1.275</v>
      </c>
      <c r="AL675" s="17">
        <v>1</v>
      </c>
      <c r="AM675" s="18">
        <f t="shared" si="1345"/>
        <v>401550.311020404</v>
      </c>
      <c r="AO675" s="21">
        <f>AO670+AP670+AQ670+AR670+AO672+AP672+AQ672</f>
        <v>5373646.09997358</v>
      </c>
      <c r="AP675" s="21"/>
      <c r="AQ675" s="21"/>
      <c r="AR675" s="22">
        <f>AO675/AS670</f>
        <v>298535.894442977</v>
      </c>
      <c r="AS675" s="22"/>
      <c r="AT675" s="11">
        <v>2704</v>
      </c>
      <c r="AU675" s="11">
        <v>2.209</v>
      </c>
      <c r="AV675" s="12">
        <v>1.35</v>
      </c>
      <c r="AW675" s="13">
        <f t="shared" si="1346"/>
        <v>8063.7336</v>
      </c>
      <c r="AX675" s="11">
        <v>3</v>
      </c>
      <c r="AY675" s="11">
        <v>430</v>
      </c>
      <c r="AZ675" s="11">
        <v>1.79</v>
      </c>
      <c r="BA675" s="16">
        <f t="shared" si="1347"/>
        <v>3.85172839506173</v>
      </c>
      <c r="BB675" s="11">
        <v>1</v>
      </c>
      <c r="BC675" s="11">
        <v>2.38</v>
      </c>
      <c r="BD675" s="8">
        <f t="shared" si="1348"/>
        <v>3.38</v>
      </c>
      <c r="BE675" s="9">
        <v>1.275</v>
      </c>
      <c r="BF675" s="17">
        <v>1.015</v>
      </c>
      <c r="BG675" s="18">
        <f t="shared" si="1349"/>
        <v>407573.56568571</v>
      </c>
      <c r="BI675" s="21">
        <f>BI670+BJ670+BK670+BL670+BI672+BJ672+BK672</f>
        <v>5904555.29995815</v>
      </c>
      <c r="BJ675" s="21"/>
      <c r="BK675" s="21"/>
      <c r="BL675" s="22">
        <f>BI675/BM670</f>
        <v>328030.849997675</v>
      </c>
      <c r="BM675" s="22"/>
      <c r="BN675" s="11">
        <v>2704</v>
      </c>
      <c r="BO675" s="11">
        <v>2.209</v>
      </c>
      <c r="BP675" s="12">
        <v>1.35</v>
      </c>
      <c r="BQ675" s="13">
        <f t="shared" si="1350"/>
        <v>8063.7336</v>
      </c>
      <c r="BR675" s="11">
        <v>3</v>
      </c>
      <c r="BS675" s="11">
        <v>430</v>
      </c>
      <c r="BT675" s="11">
        <v>1.79</v>
      </c>
      <c r="BU675" s="16">
        <f t="shared" si="1351"/>
        <v>3.85172839506173</v>
      </c>
      <c r="BV675" s="11">
        <v>1</v>
      </c>
      <c r="BW675" s="11">
        <v>2.38</v>
      </c>
      <c r="BX675" s="8">
        <f t="shared" si="1352"/>
        <v>3.38</v>
      </c>
      <c r="BY675" s="9">
        <v>1.275</v>
      </c>
      <c r="BZ675" s="17">
        <v>1.015</v>
      </c>
      <c r="CA675" s="18">
        <f t="shared" si="1353"/>
        <v>407573.56568571</v>
      </c>
      <c r="CC675" s="21">
        <f>CC670+CD670+CE670+CF670+CC672+CD672+CE672</f>
        <v>6495539.49008454</v>
      </c>
      <c r="CD675" s="21"/>
      <c r="CE675" s="21"/>
      <c r="CF675" s="22">
        <f>CC675/CG670</f>
        <v>360863.305004697</v>
      </c>
      <c r="CG675" s="22"/>
      <c r="CH675" s="11">
        <f t="shared" si="1354"/>
        <v>3132</v>
      </c>
      <c r="CI675" s="11">
        <v>2.209</v>
      </c>
      <c r="CJ675" s="12">
        <v>1.35</v>
      </c>
      <c r="CK675" s="13">
        <f t="shared" si="1355"/>
        <v>9340.0938</v>
      </c>
      <c r="CL675" s="11">
        <v>3</v>
      </c>
      <c r="CM675" s="11">
        <v>430</v>
      </c>
      <c r="CN675" s="11">
        <v>1.79</v>
      </c>
      <c r="CO675" s="16">
        <f t="shared" si="1356"/>
        <v>3.85172839506173</v>
      </c>
      <c r="CP675" s="11">
        <v>1</v>
      </c>
      <c r="CQ675" s="11">
        <v>2.38</v>
      </c>
      <c r="CR675" s="8">
        <f t="shared" si="1357"/>
        <v>3.38</v>
      </c>
      <c r="CS675" s="9">
        <v>1.275</v>
      </c>
      <c r="CT675" s="17">
        <v>1.085</v>
      </c>
      <c r="CU675" s="18">
        <f t="shared" si="1358"/>
        <v>504643.601300206</v>
      </c>
      <c r="CW675" s="21">
        <f>CW670+CX670+CY670+CZ670+CW672+CX672+CY672</f>
        <v>7172547.24885235</v>
      </c>
      <c r="CX675" s="21"/>
      <c r="CY675" s="21"/>
      <c r="CZ675" s="22">
        <f>CW675/DA670</f>
        <v>398474.847158464</v>
      </c>
      <c r="DA675" s="22"/>
      <c r="DB675" s="11">
        <f t="shared" si="1359"/>
        <v>3144</v>
      </c>
      <c r="DC675" s="11">
        <v>2.209</v>
      </c>
      <c r="DD675" s="12">
        <v>1.35</v>
      </c>
      <c r="DE675" s="13">
        <f t="shared" si="1360"/>
        <v>9375.8796</v>
      </c>
      <c r="DF675" s="11">
        <v>3</v>
      </c>
      <c r="DG675" s="11">
        <v>430</v>
      </c>
      <c r="DH675" s="11">
        <v>1.79</v>
      </c>
      <c r="DI675" s="16">
        <f t="shared" si="1361"/>
        <v>3.85172839506173</v>
      </c>
      <c r="DJ675" s="11">
        <v>1</v>
      </c>
      <c r="DK675" s="11">
        <v>2.38</v>
      </c>
      <c r="DL675" s="8">
        <f t="shared" si="1362"/>
        <v>3.38</v>
      </c>
      <c r="DM675" s="9">
        <v>1.275</v>
      </c>
      <c r="DN675" s="17">
        <v>1.085</v>
      </c>
      <c r="DO675" s="18">
        <f t="shared" si="1363"/>
        <v>506577.10168833</v>
      </c>
      <c r="DQ675" s="21">
        <f>DQ670+DR670+DS670+DT670+DQ672+DR672+DS672</f>
        <v>11304492.9455952</v>
      </c>
      <c r="DR675" s="21"/>
      <c r="DS675" s="21"/>
      <c r="DT675" s="22">
        <f>DQ675/DU670</f>
        <v>628027.385866398</v>
      </c>
      <c r="DU675" s="22"/>
      <c r="DV675" s="11">
        <f t="shared" si="1364"/>
        <v>3203</v>
      </c>
      <c r="DW675" s="11">
        <v>2.209</v>
      </c>
      <c r="DX675" s="12">
        <v>1.35</v>
      </c>
      <c r="DY675" s="13">
        <f t="shared" si="1365"/>
        <v>9551.82645</v>
      </c>
      <c r="DZ675" s="11">
        <v>3</v>
      </c>
      <c r="EA675" s="11">
        <v>430</v>
      </c>
      <c r="EB675" s="11">
        <v>2.32</v>
      </c>
      <c r="EC675" s="16">
        <f t="shared" si="1366"/>
        <v>4.38172839506173</v>
      </c>
      <c r="ED675" s="11">
        <v>1</v>
      </c>
      <c r="EE675" s="11">
        <v>3.18</v>
      </c>
      <c r="EF675" s="8">
        <f t="shared" si="1367"/>
        <v>4.18</v>
      </c>
      <c r="EG675" s="9">
        <v>1.275</v>
      </c>
      <c r="EH675" s="17">
        <v>1.2</v>
      </c>
      <c r="EI675" s="18">
        <f t="shared" si="1368"/>
        <v>803009.797842107</v>
      </c>
    </row>
    <row r="676" s="1" customFormat="1" customHeight="1" spans="1:140">
      <c r="A676" s="21"/>
      <c r="B676" s="21"/>
      <c r="C676" s="21"/>
      <c r="D676" s="22"/>
      <c r="E676" s="22"/>
      <c r="F676" s="11">
        <v>2704</v>
      </c>
      <c r="G676" s="11">
        <v>0.5</v>
      </c>
      <c r="H676" s="12">
        <v>1.35</v>
      </c>
      <c r="I676" s="13">
        <f t="shared" si="1338"/>
        <v>1825.2</v>
      </c>
      <c r="J676" s="11">
        <v>3</v>
      </c>
      <c r="K676" s="11">
        <v>680</v>
      </c>
      <c r="L676" s="11">
        <v>1.79</v>
      </c>
      <c r="M676" s="16">
        <f t="shared" si="1339"/>
        <v>4.31238805970149</v>
      </c>
      <c r="N676" s="11">
        <v>1</v>
      </c>
      <c r="O676" s="11">
        <v>2.38</v>
      </c>
      <c r="P676" s="8">
        <f t="shared" si="1340"/>
        <v>3.38</v>
      </c>
      <c r="Q676" s="9">
        <v>1.275</v>
      </c>
      <c r="R676" s="17">
        <v>1</v>
      </c>
      <c r="S676" s="18">
        <f t="shared" si="1341"/>
        <v>101759.844521284</v>
      </c>
      <c r="U676" s="21"/>
      <c r="V676" s="21"/>
      <c r="W676" s="21"/>
      <c r="X676" s="22"/>
      <c r="Y676" s="22"/>
      <c r="Z676" s="11">
        <v>2704</v>
      </c>
      <c r="AA676" s="11">
        <v>0.5</v>
      </c>
      <c r="AB676" s="12">
        <v>1.35</v>
      </c>
      <c r="AC676" s="13">
        <f t="shared" si="1342"/>
        <v>1825.2</v>
      </c>
      <c r="AD676" s="11">
        <v>3</v>
      </c>
      <c r="AE676" s="11">
        <v>680</v>
      </c>
      <c r="AF676" s="11">
        <v>1.79</v>
      </c>
      <c r="AG676" s="16">
        <f t="shared" si="1343"/>
        <v>4.31238805970149</v>
      </c>
      <c r="AH676" s="11">
        <v>1</v>
      </c>
      <c r="AI676" s="11">
        <v>2.38</v>
      </c>
      <c r="AJ676" s="8">
        <f t="shared" si="1344"/>
        <v>3.38</v>
      </c>
      <c r="AK676" s="9">
        <v>1.275</v>
      </c>
      <c r="AL676" s="17">
        <v>1</v>
      </c>
      <c r="AM676" s="18">
        <f t="shared" si="1345"/>
        <v>101759.844521284</v>
      </c>
      <c r="AO676" s="21"/>
      <c r="AP676" s="21"/>
      <c r="AQ676" s="21"/>
      <c r="AR676" s="22"/>
      <c r="AS676" s="22"/>
      <c r="AT676" s="11">
        <v>2704</v>
      </c>
      <c r="AU676" s="11">
        <v>0.5</v>
      </c>
      <c r="AV676" s="12">
        <v>1.35</v>
      </c>
      <c r="AW676" s="13">
        <f t="shared" si="1346"/>
        <v>1825.2</v>
      </c>
      <c r="AX676" s="11">
        <v>3</v>
      </c>
      <c r="AY676" s="11">
        <v>680</v>
      </c>
      <c r="AZ676" s="11">
        <v>1.79</v>
      </c>
      <c r="BA676" s="16">
        <f t="shared" si="1347"/>
        <v>4.31238805970149</v>
      </c>
      <c r="BB676" s="11">
        <v>1</v>
      </c>
      <c r="BC676" s="11">
        <v>2.38</v>
      </c>
      <c r="BD676" s="8">
        <f t="shared" si="1348"/>
        <v>3.38</v>
      </c>
      <c r="BE676" s="9">
        <v>1.275</v>
      </c>
      <c r="BF676" s="17">
        <v>1.015</v>
      </c>
      <c r="BG676" s="18">
        <f t="shared" si="1349"/>
        <v>103286.242189103</v>
      </c>
      <c r="BI676" s="21"/>
      <c r="BJ676" s="21"/>
      <c r="BK676" s="21"/>
      <c r="BL676" s="22"/>
      <c r="BM676" s="22"/>
      <c r="BN676" s="11">
        <v>2704</v>
      </c>
      <c r="BO676" s="11">
        <v>0.5</v>
      </c>
      <c r="BP676" s="12">
        <v>1.35</v>
      </c>
      <c r="BQ676" s="13">
        <f t="shared" si="1350"/>
        <v>1825.2</v>
      </c>
      <c r="BR676" s="11">
        <v>3</v>
      </c>
      <c r="BS676" s="11">
        <v>680</v>
      </c>
      <c r="BT676" s="11">
        <v>1.79</v>
      </c>
      <c r="BU676" s="16">
        <f t="shared" si="1351"/>
        <v>4.31238805970149</v>
      </c>
      <c r="BV676" s="11">
        <v>1</v>
      </c>
      <c r="BW676" s="11">
        <v>2.38</v>
      </c>
      <c r="BX676" s="8">
        <f t="shared" si="1352"/>
        <v>3.38</v>
      </c>
      <c r="BY676" s="9">
        <v>1.275</v>
      </c>
      <c r="BZ676" s="17">
        <v>1.015</v>
      </c>
      <c r="CA676" s="18">
        <f t="shared" si="1353"/>
        <v>103286.242189103</v>
      </c>
      <c r="CC676" s="21"/>
      <c r="CD676" s="21"/>
      <c r="CE676" s="21"/>
      <c r="CF676" s="22"/>
      <c r="CG676" s="22"/>
      <c r="CH676" s="11">
        <f t="shared" si="1354"/>
        <v>3132</v>
      </c>
      <c r="CI676" s="11">
        <v>0.5</v>
      </c>
      <c r="CJ676" s="12">
        <v>1.35</v>
      </c>
      <c r="CK676" s="13">
        <f t="shared" si="1355"/>
        <v>2114.1</v>
      </c>
      <c r="CL676" s="11">
        <v>3</v>
      </c>
      <c r="CM676" s="11">
        <v>680</v>
      </c>
      <c r="CN676" s="11">
        <v>1.79</v>
      </c>
      <c r="CO676" s="16">
        <f t="shared" si="1356"/>
        <v>4.31238805970149</v>
      </c>
      <c r="CP676" s="11">
        <v>1</v>
      </c>
      <c r="CQ676" s="11">
        <v>2.38</v>
      </c>
      <c r="CR676" s="8">
        <f t="shared" si="1357"/>
        <v>3.38</v>
      </c>
      <c r="CS676" s="9">
        <v>1.275</v>
      </c>
      <c r="CT676" s="17">
        <v>1.085</v>
      </c>
      <c r="CU676" s="18">
        <f t="shared" si="1358"/>
        <v>127885.480343608</v>
      </c>
      <c r="CW676" s="21"/>
      <c r="CX676" s="21"/>
      <c r="CY676" s="21"/>
      <c r="CZ676" s="22"/>
      <c r="DA676" s="22"/>
      <c r="DB676" s="11">
        <f t="shared" si="1359"/>
        <v>3144</v>
      </c>
      <c r="DC676" s="11">
        <v>0.5</v>
      </c>
      <c r="DD676" s="12">
        <v>1.35</v>
      </c>
      <c r="DE676" s="13">
        <f t="shared" si="1360"/>
        <v>2122.2</v>
      </c>
      <c r="DF676" s="11">
        <v>3</v>
      </c>
      <c r="DG676" s="11">
        <v>680</v>
      </c>
      <c r="DH676" s="11">
        <v>1.79</v>
      </c>
      <c r="DI676" s="16">
        <f t="shared" si="1361"/>
        <v>4.31238805970149</v>
      </c>
      <c r="DJ676" s="11">
        <v>1</v>
      </c>
      <c r="DK676" s="11">
        <v>2.38</v>
      </c>
      <c r="DL676" s="8">
        <f t="shared" si="1362"/>
        <v>3.38</v>
      </c>
      <c r="DM676" s="9">
        <v>1.275</v>
      </c>
      <c r="DN676" s="17">
        <v>1.085</v>
      </c>
      <c r="DO676" s="18">
        <f t="shared" si="1363"/>
        <v>128375.463026917</v>
      </c>
      <c r="DQ676" s="21"/>
      <c r="DR676" s="21"/>
      <c r="DS676" s="21"/>
      <c r="DT676" s="22"/>
      <c r="DU676" s="22"/>
      <c r="DV676" s="11">
        <f t="shared" si="1364"/>
        <v>3203</v>
      </c>
      <c r="DW676" s="11">
        <v>0.5</v>
      </c>
      <c r="DX676" s="12">
        <v>1.35</v>
      </c>
      <c r="DY676" s="13">
        <f t="shared" si="1365"/>
        <v>2162.025</v>
      </c>
      <c r="DZ676" s="11">
        <v>3</v>
      </c>
      <c r="EA676" s="11">
        <v>680</v>
      </c>
      <c r="EB676" s="11">
        <v>2.32</v>
      </c>
      <c r="EC676" s="16">
        <f t="shared" si="1366"/>
        <v>4.84238805970149</v>
      </c>
      <c r="ED676" s="11">
        <v>1</v>
      </c>
      <c r="EE676" s="11">
        <v>3.18</v>
      </c>
      <c r="EF676" s="8">
        <f t="shared" si="1367"/>
        <v>4.18</v>
      </c>
      <c r="EG676" s="9">
        <v>1.275</v>
      </c>
      <c r="EH676" s="17">
        <v>1.2</v>
      </c>
      <c r="EI676" s="18">
        <f t="shared" si="1368"/>
        <v>200867.312435884</v>
      </c>
    </row>
    <row r="677" s="1" customFormat="1" customHeight="1" spans="1:140">
      <c r="F677" s="11">
        <v>2704</v>
      </c>
      <c r="G677" s="11">
        <v>0.5</v>
      </c>
      <c r="H677" s="12">
        <v>1.35</v>
      </c>
      <c r="I677" s="13">
        <f t="shared" si="1338"/>
        <v>1825.2</v>
      </c>
      <c r="J677" s="11">
        <v>3</v>
      </c>
      <c r="K677" s="11">
        <v>680</v>
      </c>
      <c r="L677" s="11">
        <v>1.79</v>
      </c>
      <c r="M677" s="16">
        <f t="shared" si="1339"/>
        <v>4.31238805970149</v>
      </c>
      <c r="N677" s="11">
        <v>1</v>
      </c>
      <c r="O677" s="11">
        <v>2.38</v>
      </c>
      <c r="P677" s="8">
        <f t="shared" si="1340"/>
        <v>3.38</v>
      </c>
      <c r="Q677" s="9">
        <v>1.275</v>
      </c>
      <c r="R677" s="17">
        <v>1</v>
      </c>
      <c r="S677" s="18">
        <f t="shared" si="1341"/>
        <v>101759.844521284</v>
      </c>
      <c r="Z677" s="11">
        <v>2704</v>
      </c>
      <c r="AA677" s="11">
        <v>0.5</v>
      </c>
      <c r="AB677" s="12">
        <v>1.35</v>
      </c>
      <c r="AC677" s="13">
        <f t="shared" si="1342"/>
        <v>1825.2</v>
      </c>
      <c r="AD677" s="11">
        <v>3</v>
      </c>
      <c r="AE677" s="11">
        <v>680</v>
      </c>
      <c r="AF677" s="11">
        <v>1.79</v>
      </c>
      <c r="AG677" s="16">
        <f t="shared" si="1343"/>
        <v>4.31238805970149</v>
      </c>
      <c r="AH677" s="11">
        <v>1</v>
      </c>
      <c r="AI677" s="11">
        <v>2.38</v>
      </c>
      <c r="AJ677" s="8">
        <f t="shared" si="1344"/>
        <v>3.38</v>
      </c>
      <c r="AK677" s="9">
        <v>1.275</v>
      </c>
      <c r="AL677" s="17">
        <v>1</v>
      </c>
      <c r="AM677" s="18">
        <f t="shared" si="1345"/>
        <v>101759.844521284</v>
      </c>
      <c r="AT677" s="11">
        <v>2704</v>
      </c>
      <c r="AU677" s="11">
        <v>0.5</v>
      </c>
      <c r="AV677" s="12">
        <v>1.35</v>
      </c>
      <c r="AW677" s="13">
        <f t="shared" si="1346"/>
        <v>1825.2</v>
      </c>
      <c r="AX677" s="11">
        <v>3</v>
      </c>
      <c r="AY677" s="11">
        <v>680</v>
      </c>
      <c r="AZ677" s="11">
        <v>1.79</v>
      </c>
      <c r="BA677" s="16">
        <f t="shared" si="1347"/>
        <v>4.31238805970149</v>
      </c>
      <c r="BB677" s="11">
        <v>1</v>
      </c>
      <c r="BC677" s="11">
        <v>2.38</v>
      </c>
      <c r="BD677" s="8">
        <f t="shared" si="1348"/>
        <v>3.38</v>
      </c>
      <c r="BE677" s="9">
        <v>1.275</v>
      </c>
      <c r="BF677" s="17">
        <v>1.015</v>
      </c>
      <c r="BG677" s="18">
        <f t="shared" si="1349"/>
        <v>103286.242189103</v>
      </c>
      <c r="BN677" s="11">
        <v>2704</v>
      </c>
      <c r="BO677" s="11">
        <v>0.5</v>
      </c>
      <c r="BP677" s="12">
        <v>1.35</v>
      </c>
      <c r="BQ677" s="13">
        <f t="shared" si="1350"/>
        <v>1825.2</v>
      </c>
      <c r="BR677" s="11">
        <v>3</v>
      </c>
      <c r="BS677" s="11">
        <v>680</v>
      </c>
      <c r="BT677" s="11">
        <v>1.79</v>
      </c>
      <c r="BU677" s="16">
        <f t="shared" si="1351"/>
        <v>4.31238805970149</v>
      </c>
      <c r="BV677" s="11">
        <v>1</v>
      </c>
      <c r="BW677" s="11">
        <v>2.38</v>
      </c>
      <c r="BX677" s="8">
        <f t="shared" si="1352"/>
        <v>3.38</v>
      </c>
      <c r="BY677" s="9">
        <v>1.275</v>
      </c>
      <c r="BZ677" s="17">
        <v>1.015</v>
      </c>
      <c r="CA677" s="18">
        <f t="shared" si="1353"/>
        <v>103286.242189103</v>
      </c>
      <c r="CH677" s="11">
        <f t="shared" si="1354"/>
        <v>3132</v>
      </c>
      <c r="CI677" s="11">
        <v>0.5</v>
      </c>
      <c r="CJ677" s="12">
        <v>1.35</v>
      </c>
      <c r="CK677" s="13">
        <f t="shared" si="1355"/>
        <v>2114.1</v>
      </c>
      <c r="CL677" s="11">
        <v>3</v>
      </c>
      <c r="CM677" s="11">
        <v>680</v>
      </c>
      <c r="CN677" s="11">
        <v>1.79</v>
      </c>
      <c r="CO677" s="16">
        <f t="shared" si="1356"/>
        <v>4.31238805970149</v>
      </c>
      <c r="CP677" s="11">
        <v>1</v>
      </c>
      <c r="CQ677" s="11">
        <v>2.38</v>
      </c>
      <c r="CR677" s="8">
        <f t="shared" si="1357"/>
        <v>3.38</v>
      </c>
      <c r="CS677" s="9">
        <v>1.275</v>
      </c>
      <c r="CT677" s="17">
        <v>1.085</v>
      </c>
      <c r="CU677" s="18">
        <f t="shared" si="1358"/>
        <v>127885.480343608</v>
      </c>
      <c r="DB677" s="11">
        <f t="shared" si="1359"/>
        <v>3144</v>
      </c>
      <c r="DC677" s="11">
        <v>0.5</v>
      </c>
      <c r="DD677" s="12">
        <v>1.35</v>
      </c>
      <c r="DE677" s="13">
        <f t="shared" si="1360"/>
        <v>2122.2</v>
      </c>
      <c r="DF677" s="11">
        <v>3</v>
      </c>
      <c r="DG677" s="11">
        <v>680</v>
      </c>
      <c r="DH677" s="11">
        <v>1.79</v>
      </c>
      <c r="DI677" s="16">
        <f t="shared" si="1361"/>
        <v>4.31238805970149</v>
      </c>
      <c r="DJ677" s="11">
        <v>1</v>
      </c>
      <c r="DK677" s="11">
        <v>2.38</v>
      </c>
      <c r="DL677" s="8">
        <f t="shared" si="1362"/>
        <v>3.38</v>
      </c>
      <c r="DM677" s="9">
        <v>1.275</v>
      </c>
      <c r="DN677" s="17">
        <v>1.085</v>
      </c>
      <c r="DO677" s="18">
        <f t="shared" si="1363"/>
        <v>128375.463026917</v>
      </c>
      <c r="DV677" s="11">
        <f t="shared" si="1364"/>
        <v>3203</v>
      </c>
      <c r="DW677" s="11">
        <v>0.5</v>
      </c>
      <c r="DX677" s="12">
        <v>1.35</v>
      </c>
      <c r="DY677" s="13">
        <f t="shared" si="1365"/>
        <v>2162.025</v>
      </c>
      <c r="DZ677" s="11">
        <v>3</v>
      </c>
      <c r="EA677" s="11">
        <v>680</v>
      </c>
      <c r="EB677" s="11">
        <v>2.32</v>
      </c>
      <c r="EC677" s="16">
        <f t="shared" si="1366"/>
        <v>4.84238805970149</v>
      </c>
      <c r="ED677" s="11">
        <v>1</v>
      </c>
      <c r="EE677" s="11">
        <v>3.18</v>
      </c>
      <c r="EF677" s="8">
        <f t="shared" si="1367"/>
        <v>4.18</v>
      </c>
      <c r="EG677" s="9">
        <v>1.275</v>
      </c>
      <c r="EH677" s="17">
        <v>1.2</v>
      </c>
      <c r="EI677" s="18">
        <f t="shared" si="1368"/>
        <v>200867.312435884</v>
      </c>
    </row>
    <row r="678" s="1" customFormat="1" customHeight="1" spans="1:140">
      <c r="F678" s="11">
        <v>2704</v>
      </c>
      <c r="G678" s="11">
        <v>0.5</v>
      </c>
      <c r="H678" s="12">
        <v>1.35</v>
      </c>
      <c r="I678" s="13">
        <f t="shared" si="1338"/>
        <v>1825.2</v>
      </c>
      <c r="J678" s="11">
        <v>3</v>
      </c>
      <c r="K678" s="11">
        <v>430</v>
      </c>
      <c r="L678" s="11">
        <v>1.79</v>
      </c>
      <c r="M678" s="16">
        <f t="shared" si="1339"/>
        <v>3.85172839506173</v>
      </c>
      <c r="N678" s="11">
        <v>1</v>
      </c>
      <c r="O678" s="11">
        <v>2.38</v>
      </c>
      <c r="P678" s="8">
        <f t="shared" si="1340"/>
        <v>3.38</v>
      </c>
      <c r="Q678" s="9">
        <v>1.275</v>
      </c>
      <c r="R678" s="17">
        <v>1</v>
      </c>
      <c r="S678" s="18">
        <f t="shared" si="1341"/>
        <v>90889.613178</v>
      </c>
      <c r="Z678" s="11">
        <v>2704</v>
      </c>
      <c r="AA678" s="11">
        <v>0.5</v>
      </c>
      <c r="AB678" s="12">
        <v>1.35</v>
      </c>
      <c r="AC678" s="13">
        <f t="shared" si="1342"/>
        <v>1825.2</v>
      </c>
      <c r="AD678" s="11">
        <v>3</v>
      </c>
      <c r="AE678" s="11">
        <v>430</v>
      </c>
      <c r="AF678" s="11">
        <v>1.79</v>
      </c>
      <c r="AG678" s="16">
        <f t="shared" si="1343"/>
        <v>3.85172839506173</v>
      </c>
      <c r="AH678" s="11">
        <v>1</v>
      </c>
      <c r="AI678" s="11">
        <v>2.38</v>
      </c>
      <c r="AJ678" s="8">
        <f t="shared" si="1344"/>
        <v>3.38</v>
      </c>
      <c r="AK678" s="9">
        <v>1.275</v>
      </c>
      <c r="AL678" s="17">
        <v>1</v>
      </c>
      <c r="AM678" s="18">
        <f t="shared" si="1345"/>
        <v>90889.613178</v>
      </c>
      <c r="AT678" s="11">
        <v>2704</v>
      </c>
      <c r="AU678" s="11">
        <v>0.5</v>
      </c>
      <c r="AV678" s="12">
        <v>1.35</v>
      </c>
      <c r="AW678" s="13">
        <f t="shared" si="1346"/>
        <v>1825.2</v>
      </c>
      <c r="AX678" s="11">
        <v>3</v>
      </c>
      <c r="AY678" s="11">
        <v>430</v>
      </c>
      <c r="AZ678" s="11">
        <v>1.79</v>
      </c>
      <c r="BA678" s="16">
        <f t="shared" si="1347"/>
        <v>3.85172839506173</v>
      </c>
      <c r="BB678" s="11">
        <v>1</v>
      </c>
      <c r="BC678" s="11">
        <v>2.38</v>
      </c>
      <c r="BD678" s="8">
        <f t="shared" si="1348"/>
        <v>3.38</v>
      </c>
      <c r="BE678" s="9">
        <v>1.275</v>
      </c>
      <c r="BF678" s="17">
        <v>1.015</v>
      </c>
      <c r="BG678" s="18">
        <f t="shared" si="1349"/>
        <v>92252.95737567</v>
      </c>
      <c r="BN678" s="11">
        <v>2704</v>
      </c>
      <c r="BO678" s="11">
        <v>0.5</v>
      </c>
      <c r="BP678" s="12">
        <v>1.35</v>
      </c>
      <c r="BQ678" s="13">
        <f t="shared" si="1350"/>
        <v>1825.2</v>
      </c>
      <c r="BR678" s="11">
        <v>3</v>
      </c>
      <c r="BS678" s="11">
        <v>430</v>
      </c>
      <c r="BT678" s="11">
        <v>1.79</v>
      </c>
      <c r="BU678" s="16">
        <f t="shared" si="1351"/>
        <v>3.85172839506173</v>
      </c>
      <c r="BV678" s="11">
        <v>1</v>
      </c>
      <c r="BW678" s="11">
        <v>2.38</v>
      </c>
      <c r="BX678" s="8">
        <f t="shared" si="1352"/>
        <v>3.38</v>
      </c>
      <c r="BY678" s="9">
        <v>1.275</v>
      </c>
      <c r="BZ678" s="17">
        <v>1.015</v>
      </c>
      <c r="CA678" s="18">
        <f t="shared" si="1353"/>
        <v>92252.95737567</v>
      </c>
      <c r="CH678" s="11">
        <f t="shared" si="1354"/>
        <v>3132</v>
      </c>
      <c r="CI678" s="11">
        <v>0.5</v>
      </c>
      <c r="CJ678" s="12">
        <v>1.35</v>
      </c>
      <c r="CK678" s="13">
        <f t="shared" si="1355"/>
        <v>2114.1</v>
      </c>
      <c r="CL678" s="11">
        <v>3</v>
      </c>
      <c r="CM678" s="11">
        <v>430</v>
      </c>
      <c r="CN678" s="11">
        <v>1.79</v>
      </c>
      <c r="CO678" s="16">
        <f t="shared" si="1356"/>
        <v>3.85172839506173</v>
      </c>
      <c r="CP678" s="11">
        <v>1</v>
      </c>
      <c r="CQ678" s="11">
        <v>2.38</v>
      </c>
      <c r="CR678" s="8">
        <f t="shared" si="1357"/>
        <v>3.38</v>
      </c>
      <c r="CS678" s="9">
        <v>1.275</v>
      </c>
      <c r="CT678" s="17">
        <v>1.085</v>
      </c>
      <c r="CU678" s="18">
        <f t="shared" si="1358"/>
        <v>114224.445744728</v>
      </c>
      <c r="DB678" s="11">
        <f t="shared" si="1359"/>
        <v>3144</v>
      </c>
      <c r="DC678" s="11">
        <v>0.5</v>
      </c>
      <c r="DD678" s="12">
        <v>1.35</v>
      </c>
      <c r="DE678" s="13">
        <f t="shared" si="1360"/>
        <v>2122.2</v>
      </c>
      <c r="DF678" s="11">
        <v>3</v>
      </c>
      <c r="DG678" s="11">
        <v>430</v>
      </c>
      <c r="DH678" s="11">
        <v>1.79</v>
      </c>
      <c r="DI678" s="16">
        <f t="shared" si="1361"/>
        <v>3.85172839506173</v>
      </c>
      <c r="DJ678" s="11">
        <v>1</v>
      </c>
      <c r="DK678" s="11">
        <v>2.38</v>
      </c>
      <c r="DL678" s="8">
        <f t="shared" si="1362"/>
        <v>3.38</v>
      </c>
      <c r="DM678" s="9">
        <v>1.275</v>
      </c>
      <c r="DN678" s="17">
        <v>1.085</v>
      </c>
      <c r="DO678" s="18">
        <f t="shared" si="1363"/>
        <v>114662.087299305</v>
      </c>
      <c r="DV678" s="11">
        <f t="shared" si="1364"/>
        <v>3203</v>
      </c>
      <c r="DW678" s="11">
        <v>0.5</v>
      </c>
      <c r="DX678" s="12">
        <v>1.35</v>
      </c>
      <c r="DY678" s="13">
        <f t="shared" si="1365"/>
        <v>2162.025</v>
      </c>
      <c r="DZ678" s="11">
        <v>3</v>
      </c>
      <c r="EA678" s="11">
        <v>430</v>
      </c>
      <c r="EB678" s="11">
        <v>2.32</v>
      </c>
      <c r="EC678" s="16">
        <f t="shared" si="1366"/>
        <v>4.38172839506173</v>
      </c>
      <c r="ED678" s="11">
        <v>1</v>
      </c>
      <c r="EE678" s="11">
        <v>3.18</v>
      </c>
      <c r="EF678" s="8">
        <f t="shared" si="1367"/>
        <v>4.18</v>
      </c>
      <c r="EG678" s="9">
        <v>1.275</v>
      </c>
      <c r="EH678" s="17">
        <v>1.2</v>
      </c>
      <c r="EI678" s="18">
        <f t="shared" si="1368"/>
        <v>181758.6685926</v>
      </c>
    </row>
    <row r="679" s="1" customFormat="1" customHeight="1" spans="1:140">
      <c r="F679" s="23" t="s">
        <v>1</v>
      </c>
      <c r="G679" s="24"/>
      <c r="H679" s="24"/>
      <c r="I679" s="24"/>
      <c r="J679" s="24"/>
      <c r="K679" s="24"/>
      <c r="L679" s="24"/>
      <c r="M679" s="25">
        <f>SUM(S670:S678)</f>
        <v>2488936.24097267</v>
      </c>
      <c r="N679" s="25"/>
      <c r="O679" s="25"/>
      <c r="P679" s="25"/>
      <c r="Q679" s="25"/>
      <c r="R679" s="25"/>
      <c r="S679" s="25"/>
      <c r="T679" s="1"/>
      <c r="Z679" s="23" t="s">
        <v>1</v>
      </c>
      <c r="AA679" s="24"/>
      <c r="AB679" s="24"/>
      <c r="AC679" s="24"/>
      <c r="AD679" s="24"/>
      <c r="AE679" s="24"/>
      <c r="AF679" s="24"/>
      <c r="AG679" s="25">
        <f>SUM(AM670:AM678)</f>
        <v>2488936.24097267</v>
      </c>
      <c r="AH679" s="25"/>
      <c r="AI679" s="25"/>
      <c r="AJ679" s="25"/>
      <c r="AK679" s="25"/>
      <c r="AL679" s="25"/>
      <c r="AM679" s="25"/>
      <c r="AN679" s="1"/>
      <c r="AT679" s="23" t="s">
        <v>1</v>
      </c>
      <c r="AU679" s="24"/>
      <c r="AV679" s="24"/>
      <c r="AW679" s="24"/>
      <c r="AX679" s="24"/>
      <c r="AY679" s="24"/>
      <c r="AZ679" s="24"/>
      <c r="BA679" s="25">
        <f>SUM(BG670:BG678)</f>
        <v>2526270.28458726</v>
      </c>
      <c r="BB679" s="25"/>
      <c r="BC679" s="25"/>
      <c r="BD679" s="25"/>
      <c r="BE679" s="25"/>
      <c r="BF679" s="25"/>
      <c r="BG679" s="25"/>
      <c r="BH679" s="1"/>
      <c r="BN679" s="23" t="s">
        <v>1</v>
      </c>
      <c r="BO679" s="24"/>
      <c r="BP679" s="24"/>
      <c r="BQ679" s="24"/>
      <c r="BR679" s="24"/>
      <c r="BS679" s="24"/>
      <c r="BT679" s="24"/>
      <c r="BU679" s="25">
        <f>SUM(CA670:CA678)</f>
        <v>2526270.28458726</v>
      </c>
      <c r="BV679" s="25"/>
      <c r="BW679" s="25"/>
      <c r="BX679" s="25"/>
      <c r="BY679" s="25"/>
      <c r="BZ679" s="25"/>
      <c r="CA679" s="25"/>
      <c r="CB679" s="1"/>
      <c r="CH679" s="23" t="s">
        <v>1</v>
      </c>
      <c r="CI679" s="24"/>
      <c r="CJ679" s="24"/>
      <c r="CK679" s="24"/>
      <c r="CL679" s="24"/>
      <c r="CM679" s="24"/>
      <c r="CN679" s="24"/>
      <c r="CO679" s="25">
        <f>SUM(CU670:CU678)</f>
        <v>3127941.16597565</v>
      </c>
      <c r="CP679" s="25"/>
      <c r="CQ679" s="25"/>
      <c r="CR679" s="25"/>
      <c r="CS679" s="25"/>
      <c r="CT679" s="25"/>
      <c r="CU679" s="25"/>
      <c r="CV679" s="1"/>
      <c r="DB679" s="23" t="s">
        <v>1</v>
      </c>
      <c r="DC679" s="24"/>
      <c r="DD679" s="24"/>
      <c r="DE679" s="24"/>
      <c r="DF679" s="24"/>
      <c r="DG679" s="24"/>
      <c r="DH679" s="24"/>
      <c r="DI679" s="25">
        <f>SUM(DO670:DO678)</f>
        <v>3139925.61488744</v>
      </c>
      <c r="DJ679" s="25"/>
      <c r="DK679" s="25"/>
      <c r="DL679" s="25"/>
      <c r="DM679" s="25"/>
      <c r="DN679" s="25"/>
      <c r="DO679" s="25"/>
      <c r="DP679" s="1"/>
      <c r="DV679" s="23" t="s">
        <v>1</v>
      </c>
      <c r="DW679" s="24"/>
      <c r="DX679" s="24"/>
      <c r="DY679" s="24"/>
      <c r="DZ679" s="24"/>
      <c r="EA679" s="24"/>
      <c r="EB679" s="24"/>
      <c r="EC679" s="25">
        <f>SUM(EI670:EI678)</f>
        <v>4932852.30294776</v>
      </c>
      <c r="ED679" s="25"/>
      <c r="EE679" s="25"/>
      <c r="EF679" s="25"/>
      <c r="EG679" s="25"/>
      <c r="EH679" s="25"/>
      <c r="EI679" s="25"/>
    </row>
    <row r="680" s="1" customFormat="1" customHeight="1" spans="1:140">
      <c r="F680" s="24"/>
      <c r="G680" s="24"/>
      <c r="H680" s="24"/>
      <c r="I680" s="24"/>
      <c r="J680" s="24"/>
      <c r="K680" s="24"/>
      <c r="L680" s="24"/>
      <c r="M680" s="25"/>
      <c r="N680" s="25"/>
      <c r="O680" s="25"/>
      <c r="P680" s="25"/>
      <c r="Q680" s="25"/>
      <c r="R680" s="25"/>
      <c r="S680" s="25"/>
      <c r="T680" s="1"/>
      <c r="Z680" s="24"/>
      <c r="AA680" s="24"/>
      <c r="AB680" s="24"/>
      <c r="AC680" s="24"/>
      <c r="AD680" s="24"/>
      <c r="AE680" s="24"/>
      <c r="AF680" s="24"/>
      <c r="AG680" s="25"/>
      <c r="AH680" s="25"/>
      <c r="AI680" s="25"/>
      <c r="AJ680" s="25"/>
      <c r="AK680" s="25"/>
      <c r="AL680" s="25"/>
      <c r="AM680" s="25"/>
      <c r="AN680" s="1"/>
      <c r="AT680" s="24"/>
      <c r="AU680" s="24"/>
      <c r="AV680" s="24"/>
      <c r="AW680" s="24"/>
      <c r="AX680" s="24"/>
      <c r="AY680" s="24"/>
      <c r="AZ680" s="24"/>
      <c r="BA680" s="25"/>
      <c r="BB680" s="25"/>
      <c r="BC680" s="25"/>
      <c r="BD680" s="25"/>
      <c r="BE680" s="25"/>
      <c r="BF680" s="25"/>
      <c r="BG680" s="25"/>
      <c r="BH680" s="1"/>
      <c r="BN680" s="24"/>
      <c r="BO680" s="24"/>
      <c r="BP680" s="24"/>
      <c r="BQ680" s="24"/>
      <c r="BR680" s="24"/>
      <c r="BS680" s="24"/>
      <c r="BT680" s="24"/>
      <c r="BU680" s="25"/>
      <c r="BV680" s="25"/>
      <c r="BW680" s="25"/>
      <c r="BX680" s="25"/>
      <c r="BY680" s="25"/>
      <c r="BZ680" s="25"/>
      <c r="CA680" s="25"/>
      <c r="CB680" s="1"/>
      <c r="CH680" s="24"/>
      <c r="CI680" s="24"/>
      <c r="CJ680" s="24"/>
      <c r="CK680" s="24"/>
      <c r="CL680" s="24"/>
      <c r="CM680" s="24"/>
      <c r="CN680" s="24"/>
      <c r="CO680" s="25"/>
      <c r="CP680" s="25"/>
      <c r="CQ680" s="25"/>
      <c r="CR680" s="25"/>
      <c r="CS680" s="25"/>
      <c r="CT680" s="25"/>
      <c r="CU680" s="25"/>
      <c r="CV680" s="1"/>
      <c r="DB680" s="24"/>
      <c r="DC680" s="24"/>
      <c r="DD680" s="24"/>
      <c r="DE680" s="24"/>
      <c r="DF680" s="24"/>
      <c r="DG680" s="24"/>
      <c r="DH680" s="24"/>
      <c r="DI680" s="25"/>
      <c r="DJ680" s="25"/>
      <c r="DK680" s="25"/>
      <c r="DL680" s="25"/>
      <c r="DM680" s="25"/>
      <c r="DN680" s="25"/>
      <c r="DO680" s="25"/>
      <c r="DP680" s="1"/>
      <c r="DV680" s="24"/>
      <c r="DW680" s="24"/>
      <c r="DX680" s="24"/>
      <c r="DY680" s="24"/>
      <c r="DZ680" s="24"/>
      <c r="EA680" s="24"/>
      <c r="EB680" s="24"/>
      <c r="EC680" s="25"/>
      <c r="ED680" s="25"/>
      <c r="EE680" s="25"/>
      <c r="EF680" s="25"/>
      <c r="EG680" s="25"/>
      <c r="EH680" s="25"/>
      <c r="EI680" s="25"/>
    </row>
    <row r="681" s="1" customFormat="1" customHeight="1" spans="1:140">
      <c r="F681" s="3" t="s">
        <v>36</v>
      </c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Z681" s="3" t="s">
        <v>36</v>
      </c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T681" s="3" t="s">
        <v>36</v>
      </c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N681" s="3" t="s">
        <v>36</v>
      </c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H681" s="3" t="s">
        <v>36</v>
      </c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DB681" s="3" t="s">
        <v>36</v>
      </c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V681" s="3" t="s">
        <v>36</v>
      </c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</row>
    <row r="682" s="1" customFormat="1" customHeight="1" spans="1:140">
      <c r="A682" s="26"/>
      <c r="B682" s="26"/>
      <c r="C682" s="27"/>
      <c r="D682" s="27"/>
      <c r="E682" s="27"/>
      <c r="F682" s="28" t="s">
        <v>37</v>
      </c>
      <c r="G682" s="13" t="s">
        <v>8</v>
      </c>
      <c r="H682" s="13"/>
      <c r="I682" s="13"/>
      <c r="J682" s="13"/>
      <c r="K682" s="7" t="s">
        <v>25</v>
      </c>
      <c r="L682" s="7"/>
      <c r="M682" s="7"/>
      <c r="N682" s="8" t="s">
        <v>10</v>
      </c>
      <c r="O682" s="8"/>
      <c r="P682" s="8"/>
      <c r="Q682" s="9" t="s">
        <v>38</v>
      </c>
      <c r="R682" s="10" t="s">
        <v>12</v>
      </c>
      <c r="S682" s="29" t="s">
        <v>13</v>
      </c>
      <c r="T682" s="11" t="s">
        <v>39</v>
      </c>
      <c r="U682" s="26"/>
      <c r="V682" s="26"/>
      <c r="W682" s="27"/>
      <c r="X682" s="27"/>
      <c r="Y682" s="27"/>
      <c r="Z682" s="28" t="s">
        <v>37</v>
      </c>
      <c r="AA682" s="13" t="s">
        <v>8</v>
      </c>
      <c r="AB682" s="13"/>
      <c r="AC682" s="13"/>
      <c r="AD682" s="13"/>
      <c r="AE682" s="7" t="s">
        <v>25</v>
      </c>
      <c r="AF682" s="7"/>
      <c r="AG682" s="7"/>
      <c r="AH682" s="8" t="s">
        <v>10</v>
      </c>
      <c r="AI682" s="8"/>
      <c r="AJ682" s="8"/>
      <c r="AK682" s="9" t="s">
        <v>38</v>
      </c>
      <c r="AL682" s="10" t="s">
        <v>12</v>
      </c>
      <c r="AM682" s="29" t="s">
        <v>13</v>
      </c>
      <c r="AN682" s="11" t="s">
        <v>39</v>
      </c>
      <c r="AO682" s="26"/>
      <c r="AP682" s="26"/>
      <c r="AQ682" s="27"/>
      <c r="AR682" s="27"/>
      <c r="AS682" s="27"/>
      <c r="AT682" s="28" t="s">
        <v>37</v>
      </c>
      <c r="AU682" s="13" t="s">
        <v>8</v>
      </c>
      <c r="AV682" s="13"/>
      <c r="AW682" s="13"/>
      <c r="AX682" s="13"/>
      <c r="AY682" s="7" t="s">
        <v>25</v>
      </c>
      <c r="AZ682" s="7"/>
      <c r="BA682" s="7"/>
      <c r="BB682" s="8" t="s">
        <v>10</v>
      </c>
      <c r="BC682" s="8"/>
      <c r="BD682" s="8"/>
      <c r="BE682" s="9" t="s">
        <v>38</v>
      </c>
      <c r="BF682" s="10" t="s">
        <v>12</v>
      </c>
      <c r="BG682" s="29" t="s">
        <v>13</v>
      </c>
      <c r="BH682" s="11" t="s">
        <v>39</v>
      </c>
      <c r="BI682" s="26"/>
      <c r="BJ682" s="26"/>
      <c r="BK682" s="27"/>
      <c r="BL682" s="27"/>
      <c r="BM682" s="27"/>
      <c r="BN682" s="28" t="s">
        <v>37</v>
      </c>
      <c r="BO682" s="13" t="s">
        <v>8</v>
      </c>
      <c r="BP682" s="13"/>
      <c r="BQ682" s="13"/>
      <c r="BR682" s="13"/>
      <c r="BS682" s="7" t="s">
        <v>25</v>
      </c>
      <c r="BT682" s="7"/>
      <c r="BU682" s="7"/>
      <c r="BV682" s="8" t="s">
        <v>10</v>
      </c>
      <c r="BW682" s="8"/>
      <c r="BX682" s="8"/>
      <c r="BY682" s="9" t="s">
        <v>38</v>
      </c>
      <c r="BZ682" s="10" t="s">
        <v>12</v>
      </c>
      <c r="CA682" s="29" t="s">
        <v>13</v>
      </c>
      <c r="CB682" s="11" t="s">
        <v>39</v>
      </c>
      <c r="CC682" s="26"/>
      <c r="CD682" s="26"/>
      <c r="CE682" s="27"/>
      <c r="CF682" s="27"/>
      <c r="CG682" s="27"/>
      <c r="CH682" s="28" t="s">
        <v>37</v>
      </c>
      <c r="CI682" s="13" t="s">
        <v>8</v>
      </c>
      <c r="CJ682" s="13"/>
      <c r="CK682" s="13"/>
      <c r="CL682" s="13"/>
      <c r="CM682" s="7" t="s">
        <v>25</v>
      </c>
      <c r="CN682" s="7"/>
      <c r="CO682" s="7"/>
      <c r="CP682" s="8" t="s">
        <v>10</v>
      </c>
      <c r="CQ682" s="8"/>
      <c r="CR682" s="8"/>
      <c r="CS682" s="9" t="s">
        <v>38</v>
      </c>
      <c r="CT682" s="10" t="s">
        <v>12</v>
      </c>
      <c r="CU682" s="29" t="s">
        <v>13</v>
      </c>
      <c r="CV682" s="11" t="s">
        <v>39</v>
      </c>
      <c r="CW682" s="26"/>
      <c r="CX682" s="26"/>
      <c r="CY682" s="27"/>
      <c r="CZ682" s="27"/>
      <c r="DA682" s="27"/>
      <c r="DB682" s="28" t="s">
        <v>37</v>
      </c>
      <c r="DC682" s="13" t="s">
        <v>8</v>
      </c>
      <c r="DD682" s="13"/>
      <c r="DE682" s="13"/>
      <c r="DF682" s="13"/>
      <c r="DG682" s="7" t="s">
        <v>25</v>
      </c>
      <c r="DH682" s="7"/>
      <c r="DI682" s="7"/>
      <c r="DJ682" s="8" t="s">
        <v>10</v>
      </c>
      <c r="DK682" s="8"/>
      <c r="DL682" s="8"/>
      <c r="DM682" s="9" t="s">
        <v>38</v>
      </c>
      <c r="DN682" s="10" t="s">
        <v>12</v>
      </c>
      <c r="DO682" s="29" t="s">
        <v>13</v>
      </c>
      <c r="DP682" s="11" t="s">
        <v>39</v>
      </c>
      <c r="DQ682" s="26"/>
      <c r="DR682" s="26"/>
      <c r="DS682" s="27"/>
      <c r="DT682" s="27"/>
      <c r="DU682" s="27"/>
      <c r="DV682" s="28" t="s">
        <v>37</v>
      </c>
      <c r="DW682" s="13" t="s">
        <v>8</v>
      </c>
      <c r="DX682" s="13"/>
      <c r="DY682" s="13"/>
      <c r="DZ682" s="13"/>
      <c r="EA682" s="7" t="s">
        <v>25</v>
      </c>
      <c r="EB682" s="7"/>
      <c r="EC682" s="7"/>
      <c r="ED682" s="8" t="s">
        <v>10</v>
      </c>
      <c r="EE682" s="8"/>
      <c r="EF682" s="8"/>
      <c r="EG682" s="9" t="s">
        <v>38</v>
      </c>
      <c r="EH682" s="10" t="s">
        <v>12</v>
      </c>
      <c r="EI682" s="29" t="s">
        <v>13</v>
      </c>
      <c r="EJ682" s="11" t="s">
        <v>39</v>
      </c>
    </row>
    <row r="683" s="1" customFormat="1" customHeight="1" spans="1:140">
      <c r="A683" s="26"/>
      <c r="B683" s="26"/>
      <c r="C683" s="27"/>
      <c r="D683" s="27"/>
      <c r="E683" s="27"/>
      <c r="F683" s="30"/>
      <c r="G683" s="11" t="s">
        <v>40</v>
      </c>
      <c r="H683" s="11" t="s">
        <v>41</v>
      </c>
      <c r="I683" s="11" t="s">
        <v>21</v>
      </c>
      <c r="J683" s="13" t="s">
        <v>8</v>
      </c>
      <c r="K683" s="11" t="s">
        <v>23</v>
      </c>
      <c r="L683" s="11" t="s">
        <v>24</v>
      </c>
      <c r="M683" s="7" t="s">
        <v>25</v>
      </c>
      <c r="N683" s="11" t="s">
        <v>26</v>
      </c>
      <c r="O683" s="11" t="s">
        <v>27</v>
      </c>
      <c r="P683" s="8" t="s">
        <v>28</v>
      </c>
      <c r="Q683" s="9" t="s">
        <v>29</v>
      </c>
      <c r="R683" s="14"/>
      <c r="S683" s="29"/>
      <c r="T683" s="11"/>
      <c r="U683" s="26"/>
      <c r="V683" s="26"/>
      <c r="W683" s="27"/>
      <c r="X683" s="27"/>
      <c r="Y683" s="27"/>
      <c r="Z683" s="30"/>
      <c r="AA683" s="11" t="s">
        <v>40</v>
      </c>
      <c r="AB683" s="11" t="s">
        <v>41</v>
      </c>
      <c r="AC683" s="11" t="s">
        <v>21</v>
      </c>
      <c r="AD683" s="13" t="s">
        <v>8</v>
      </c>
      <c r="AE683" s="11" t="s">
        <v>23</v>
      </c>
      <c r="AF683" s="11" t="s">
        <v>24</v>
      </c>
      <c r="AG683" s="7" t="s">
        <v>25</v>
      </c>
      <c r="AH683" s="11" t="s">
        <v>26</v>
      </c>
      <c r="AI683" s="11" t="s">
        <v>27</v>
      </c>
      <c r="AJ683" s="8" t="s">
        <v>28</v>
      </c>
      <c r="AK683" s="9" t="s">
        <v>29</v>
      </c>
      <c r="AL683" s="14"/>
      <c r="AM683" s="29"/>
      <c r="AN683" s="11"/>
      <c r="AO683" s="26"/>
      <c r="AP683" s="26"/>
      <c r="AQ683" s="27"/>
      <c r="AR683" s="27"/>
      <c r="AS683" s="27"/>
      <c r="AT683" s="30"/>
      <c r="AU683" s="11" t="s">
        <v>40</v>
      </c>
      <c r="AV683" s="11" t="s">
        <v>41</v>
      </c>
      <c r="AW683" s="11" t="s">
        <v>21</v>
      </c>
      <c r="AX683" s="13" t="s">
        <v>8</v>
      </c>
      <c r="AY683" s="11" t="s">
        <v>23</v>
      </c>
      <c r="AZ683" s="11" t="s">
        <v>24</v>
      </c>
      <c r="BA683" s="7" t="s">
        <v>25</v>
      </c>
      <c r="BB683" s="11" t="s">
        <v>26</v>
      </c>
      <c r="BC683" s="11" t="s">
        <v>27</v>
      </c>
      <c r="BD683" s="8" t="s">
        <v>28</v>
      </c>
      <c r="BE683" s="9" t="s">
        <v>29</v>
      </c>
      <c r="BF683" s="14"/>
      <c r="BG683" s="29"/>
      <c r="BH683" s="11"/>
      <c r="BI683" s="26"/>
      <c r="BJ683" s="26"/>
      <c r="BK683" s="27"/>
      <c r="BL683" s="27"/>
      <c r="BM683" s="27"/>
      <c r="BN683" s="30"/>
      <c r="BO683" s="11" t="s">
        <v>40</v>
      </c>
      <c r="BP683" s="11" t="s">
        <v>41</v>
      </c>
      <c r="BQ683" s="11" t="s">
        <v>21</v>
      </c>
      <c r="BR683" s="13" t="s">
        <v>8</v>
      </c>
      <c r="BS683" s="11" t="s">
        <v>23</v>
      </c>
      <c r="BT683" s="11" t="s">
        <v>24</v>
      </c>
      <c r="BU683" s="7" t="s">
        <v>25</v>
      </c>
      <c r="BV683" s="11" t="s">
        <v>26</v>
      </c>
      <c r="BW683" s="11" t="s">
        <v>27</v>
      </c>
      <c r="BX683" s="8" t="s">
        <v>28</v>
      </c>
      <c r="BY683" s="9" t="s">
        <v>29</v>
      </c>
      <c r="BZ683" s="14"/>
      <c r="CA683" s="29"/>
      <c r="CB683" s="11"/>
      <c r="CC683" s="26"/>
      <c r="CD683" s="26"/>
      <c r="CE683" s="27"/>
      <c r="CF683" s="27"/>
      <c r="CG683" s="27"/>
      <c r="CH683" s="30"/>
      <c r="CI683" s="11" t="s">
        <v>40</v>
      </c>
      <c r="CJ683" s="11" t="s">
        <v>41</v>
      </c>
      <c r="CK683" s="11" t="s">
        <v>21</v>
      </c>
      <c r="CL683" s="13" t="s">
        <v>8</v>
      </c>
      <c r="CM683" s="11" t="s">
        <v>23</v>
      </c>
      <c r="CN683" s="11" t="s">
        <v>24</v>
      </c>
      <c r="CO683" s="7" t="s">
        <v>25</v>
      </c>
      <c r="CP683" s="11" t="s">
        <v>26</v>
      </c>
      <c r="CQ683" s="11" t="s">
        <v>27</v>
      </c>
      <c r="CR683" s="8" t="s">
        <v>28</v>
      </c>
      <c r="CS683" s="9" t="s">
        <v>29</v>
      </c>
      <c r="CT683" s="14"/>
      <c r="CU683" s="29"/>
      <c r="CV683" s="11"/>
      <c r="CW683" s="26"/>
      <c r="CX683" s="26"/>
      <c r="CY683" s="27"/>
      <c r="CZ683" s="27"/>
      <c r="DA683" s="27"/>
      <c r="DB683" s="30"/>
      <c r="DC683" s="11" t="s">
        <v>40</v>
      </c>
      <c r="DD683" s="11" t="s">
        <v>41</v>
      </c>
      <c r="DE683" s="11" t="s">
        <v>21</v>
      </c>
      <c r="DF683" s="13" t="s">
        <v>8</v>
      </c>
      <c r="DG683" s="11" t="s">
        <v>23</v>
      </c>
      <c r="DH683" s="11" t="s">
        <v>24</v>
      </c>
      <c r="DI683" s="7" t="s">
        <v>25</v>
      </c>
      <c r="DJ683" s="11" t="s">
        <v>26</v>
      </c>
      <c r="DK683" s="11" t="s">
        <v>27</v>
      </c>
      <c r="DL683" s="8" t="s">
        <v>28</v>
      </c>
      <c r="DM683" s="9" t="s">
        <v>29</v>
      </c>
      <c r="DN683" s="14"/>
      <c r="DO683" s="29"/>
      <c r="DP683" s="11"/>
      <c r="DQ683" s="26"/>
      <c r="DR683" s="26"/>
      <c r="DS683" s="27"/>
      <c r="DT683" s="27"/>
      <c r="DU683" s="27"/>
      <c r="DV683" s="30"/>
      <c r="DW683" s="11" t="s">
        <v>40</v>
      </c>
      <c r="DX683" s="11" t="s">
        <v>41</v>
      </c>
      <c r="DY683" s="11" t="s">
        <v>21</v>
      </c>
      <c r="DZ683" s="13" t="s">
        <v>8</v>
      </c>
      <c r="EA683" s="11" t="s">
        <v>23</v>
      </c>
      <c r="EB683" s="11" t="s">
        <v>24</v>
      </c>
      <c r="EC683" s="7" t="s">
        <v>25</v>
      </c>
      <c r="ED683" s="11" t="s">
        <v>26</v>
      </c>
      <c r="EE683" s="11" t="s">
        <v>27</v>
      </c>
      <c r="EF683" s="8" t="s">
        <v>28</v>
      </c>
      <c r="EG683" s="9" t="s">
        <v>29</v>
      </c>
      <c r="EH683" s="14"/>
      <c r="EI683" s="29"/>
      <c r="EJ683" s="11"/>
    </row>
    <row r="684" s="1" customFormat="1" customHeight="1" spans="1:140">
      <c r="A684" s="26"/>
      <c r="B684" s="26"/>
      <c r="C684" s="27"/>
      <c r="D684" s="27"/>
      <c r="E684" s="27"/>
      <c r="F684" s="11">
        <f>_xlfn.RANK.EQ(S684,S684:S687,0)</f>
        <v>3</v>
      </c>
      <c r="G684" s="11">
        <v>0</v>
      </c>
      <c r="H684" s="11">
        <v>1.8</v>
      </c>
      <c r="I684" s="12">
        <v>1.35</v>
      </c>
      <c r="J684" s="13">
        <f t="shared" ref="J684:J687" si="1369">G684*H684*I684</f>
        <v>0</v>
      </c>
      <c r="K684" s="11">
        <v>680</v>
      </c>
      <c r="L684" s="11">
        <v>0</v>
      </c>
      <c r="M684" s="31">
        <f t="shared" ref="M684:M687" si="1370">1+6*K684/(K684+2000)+L684</f>
        <v>2.52238805970149</v>
      </c>
      <c r="N684" s="11">
        <v>1</v>
      </c>
      <c r="O684" s="11">
        <v>2.38</v>
      </c>
      <c r="P684" s="8">
        <f t="shared" ref="P684:P687" si="1371">1+N684*O684</f>
        <v>3.38</v>
      </c>
      <c r="Q684" s="9">
        <v>1.075</v>
      </c>
      <c r="R684" s="17">
        <v>1</v>
      </c>
      <c r="S684" s="18">
        <f t="shared" ref="S684:S687" si="1372">J684*M684*Q684*P684*R684</f>
        <v>0</v>
      </c>
      <c r="T684" s="11">
        <f t="shared" ref="T684:T687" si="1373">IF(F684=1,1,(IF(F684=2,2,12)))</f>
        <v>12</v>
      </c>
      <c r="U684" s="26"/>
      <c r="V684" s="26"/>
      <c r="W684" s="27"/>
      <c r="X684" s="27"/>
      <c r="Y684" s="27"/>
      <c r="Z684" s="11">
        <f>_xlfn.RANK.EQ(AM684,AM684:AM687,0)</f>
        <v>3</v>
      </c>
      <c r="AA684" s="11">
        <v>0</v>
      </c>
      <c r="AB684" s="11">
        <v>1.8</v>
      </c>
      <c r="AC684" s="12">
        <v>1.35</v>
      </c>
      <c r="AD684" s="13">
        <f t="shared" ref="AD684:AD687" si="1374">AA684*AB684*AC684</f>
        <v>0</v>
      </c>
      <c r="AE684" s="11">
        <v>680</v>
      </c>
      <c r="AF684" s="11">
        <v>0</v>
      </c>
      <c r="AG684" s="31">
        <f t="shared" ref="AG684:AG687" si="1375">1+6*AE684/(AE684+2000)+AF684</f>
        <v>2.52238805970149</v>
      </c>
      <c r="AH684" s="11">
        <v>1</v>
      </c>
      <c r="AI684" s="11">
        <v>2.38</v>
      </c>
      <c r="AJ684" s="8">
        <f t="shared" ref="AJ684:AJ687" si="1376">1+AH684*AI684</f>
        <v>3.38</v>
      </c>
      <c r="AK684" s="9">
        <v>1.075</v>
      </c>
      <c r="AL684" s="17">
        <v>1</v>
      </c>
      <c r="AM684" s="18">
        <f t="shared" ref="AM684:AM687" si="1377">AD684*AG684*AK684*AJ684*AL684</f>
        <v>0</v>
      </c>
      <c r="AN684" s="11">
        <f t="shared" ref="AN684:AN687" si="1378">IF(Z684=1,1,(IF(Z684=2,2,12)))</f>
        <v>12</v>
      </c>
      <c r="AO684" s="26"/>
      <c r="AP684" s="26"/>
      <c r="AQ684" s="27"/>
      <c r="AR684" s="27"/>
      <c r="AS684" s="27"/>
      <c r="AT684" s="11">
        <f>_xlfn.RANK.EQ(BG684,BG684:BG687,0)</f>
        <v>3</v>
      </c>
      <c r="AU684" s="11">
        <v>0</v>
      </c>
      <c r="AV684" s="11">
        <v>1.8</v>
      </c>
      <c r="AW684" s="12">
        <v>1.35</v>
      </c>
      <c r="AX684" s="13">
        <f t="shared" ref="AX684:AX687" si="1379">AU684*AV684*AW684</f>
        <v>0</v>
      </c>
      <c r="AY684" s="11">
        <v>680</v>
      </c>
      <c r="AZ684" s="11">
        <v>0</v>
      </c>
      <c r="BA684" s="31">
        <f t="shared" ref="BA684:BA687" si="1380">1+6*AY684/(AY684+2000)+AZ684</f>
        <v>2.52238805970149</v>
      </c>
      <c r="BB684" s="11">
        <v>1</v>
      </c>
      <c r="BC684" s="11">
        <v>2.38</v>
      </c>
      <c r="BD684" s="8">
        <f t="shared" ref="BD684:BD687" si="1381">1+BB684*BC684</f>
        <v>3.38</v>
      </c>
      <c r="BE684" s="9">
        <v>1.075</v>
      </c>
      <c r="BF684" s="17">
        <v>1.015</v>
      </c>
      <c r="BG684" s="18">
        <f t="shared" ref="BG684:BG687" si="1382">AX684*BA684*BE684*BD684*BF684</f>
        <v>0</v>
      </c>
      <c r="BH684" s="11">
        <f t="shared" ref="BH684:BH687" si="1383">IF(AT684=1,1,(IF(AT684=2,2,12)))</f>
        <v>12</v>
      </c>
      <c r="BI684" s="26"/>
      <c r="BJ684" s="26"/>
      <c r="BK684" s="27"/>
      <c r="BL684" s="27"/>
      <c r="BM684" s="27"/>
      <c r="BN684" s="11">
        <f>_xlfn.RANK.EQ(CA684,CA684:CA687,0)</f>
        <v>3</v>
      </c>
      <c r="BO684" s="11">
        <v>0</v>
      </c>
      <c r="BP684" s="11">
        <v>1.8</v>
      </c>
      <c r="BQ684" s="12">
        <v>1.35</v>
      </c>
      <c r="BR684" s="13">
        <f t="shared" ref="BR684:BR687" si="1384">BO684*BP684*BQ684</f>
        <v>0</v>
      </c>
      <c r="BS684" s="11">
        <v>680</v>
      </c>
      <c r="BT684" s="11">
        <v>0</v>
      </c>
      <c r="BU684" s="31">
        <f t="shared" ref="BU684:BU687" si="1385">1+6*BS684/(BS684+2000)+BT684</f>
        <v>2.52238805970149</v>
      </c>
      <c r="BV684" s="11">
        <v>1</v>
      </c>
      <c r="BW684" s="11">
        <v>2.38</v>
      </c>
      <c r="BX684" s="8">
        <f t="shared" ref="BX684:BX687" si="1386">1+BV684*BW684</f>
        <v>3.38</v>
      </c>
      <c r="BY684" s="9">
        <v>1.075</v>
      </c>
      <c r="BZ684" s="17">
        <v>1.015</v>
      </c>
      <c r="CA684" s="18">
        <f t="shared" ref="CA684:CA687" si="1387">BR684*BU684*BY684*BX684*BZ684</f>
        <v>0</v>
      </c>
      <c r="CB684" s="11">
        <f t="shared" ref="CB684:CB687" si="1388">IF(BN684=1,1,(IF(BN684=2,2,12)))</f>
        <v>12</v>
      </c>
      <c r="CC684" s="26"/>
      <c r="CD684" s="26"/>
      <c r="CE684" s="27"/>
      <c r="CF684" s="27"/>
      <c r="CG684" s="27"/>
      <c r="CH684" s="11">
        <f>_xlfn.RANK.EQ(CU684,CU684:CU687,0)</f>
        <v>3</v>
      </c>
      <c r="CI684" s="11">
        <v>0</v>
      </c>
      <c r="CJ684" s="11">
        <v>1.8</v>
      </c>
      <c r="CK684" s="12">
        <v>1.35</v>
      </c>
      <c r="CL684" s="13">
        <f t="shared" ref="CL684:CL687" si="1389">CI684*CJ684*CK684</f>
        <v>0</v>
      </c>
      <c r="CM684" s="11">
        <v>680</v>
      </c>
      <c r="CN684" s="11">
        <v>0</v>
      </c>
      <c r="CO684" s="31">
        <f t="shared" ref="CO684:CO687" si="1390">1+6*CM684/(CM684+2000)+CN684</f>
        <v>2.52238805970149</v>
      </c>
      <c r="CP684" s="11">
        <v>1</v>
      </c>
      <c r="CQ684" s="11">
        <v>2.38</v>
      </c>
      <c r="CR684" s="8">
        <f t="shared" ref="CR684:CR687" si="1391">1+CP684*CQ684</f>
        <v>3.38</v>
      </c>
      <c r="CS684" s="9">
        <v>1.075</v>
      </c>
      <c r="CT684" s="17">
        <v>1.085</v>
      </c>
      <c r="CU684" s="18">
        <f t="shared" ref="CU684:CU687" si="1392">CL684*CO684*CS684*CR684*CT684</f>
        <v>0</v>
      </c>
      <c r="CV684" s="11">
        <f t="shared" ref="CV684:CV687" si="1393">IF(CH684=1,1,(IF(CH684=2,2,12)))</f>
        <v>12</v>
      </c>
      <c r="CW684" s="26"/>
      <c r="CX684" s="26"/>
      <c r="CY684" s="27"/>
      <c r="CZ684" s="27"/>
      <c r="DA684" s="27"/>
      <c r="DB684" s="11">
        <f>_xlfn.RANK.EQ(DO684,DO684:DO687,0)</f>
        <v>3</v>
      </c>
      <c r="DC684" s="11">
        <v>0</v>
      </c>
      <c r="DD684" s="11">
        <v>1.8</v>
      </c>
      <c r="DE684" s="12">
        <v>1.35</v>
      </c>
      <c r="DF684" s="13">
        <f t="shared" ref="DF684:DF687" si="1394">DC684*DD684*DE684</f>
        <v>0</v>
      </c>
      <c r="DG684" s="11">
        <v>680</v>
      </c>
      <c r="DH684" s="11">
        <v>0</v>
      </c>
      <c r="DI684" s="31">
        <f t="shared" ref="DI684:DI687" si="1395">1+6*DG684/(DG684+2000)+DH684</f>
        <v>2.52238805970149</v>
      </c>
      <c r="DJ684" s="11">
        <v>1</v>
      </c>
      <c r="DK684" s="11">
        <v>2.38</v>
      </c>
      <c r="DL684" s="8">
        <f t="shared" ref="DL684:DL687" si="1396">1+DJ684*DK684</f>
        <v>3.38</v>
      </c>
      <c r="DM684" s="9">
        <v>1.075</v>
      </c>
      <c r="DN684" s="17">
        <v>1.085</v>
      </c>
      <c r="DO684" s="18">
        <f t="shared" ref="DO684:DO687" si="1397">DF684*DI684*DM684*DL684*DN684</f>
        <v>0</v>
      </c>
      <c r="DP684" s="11">
        <f t="shared" ref="DP684:DP687" si="1398">IF(DB684=1,1,(IF(DB684=2,2,12)))</f>
        <v>12</v>
      </c>
      <c r="DQ684" s="26"/>
      <c r="DR684" s="26"/>
      <c r="DS684" s="27"/>
      <c r="DT684" s="27"/>
      <c r="DU684" s="27"/>
      <c r="DV684" s="11">
        <f>_xlfn.RANK.EQ(EI684,EI684:EI687,0)</f>
        <v>3</v>
      </c>
      <c r="DW684" s="11">
        <v>0</v>
      </c>
      <c r="DX684" s="11">
        <v>1.8</v>
      </c>
      <c r="DY684" s="12">
        <v>1.35</v>
      </c>
      <c r="DZ684" s="13">
        <f t="shared" ref="DZ684:DZ687" si="1399">DW684*DX684*DY684</f>
        <v>0</v>
      </c>
      <c r="EA684" s="11">
        <v>680</v>
      </c>
      <c r="EB684" s="11">
        <v>0</v>
      </c>
      <c r="EC684" s="31">
        <f t="shared" ref="EC684:EC687" si="1400">1+6*EA684/(EA684+2000)+EB684</f>
        <v>2.52238805970149</v>
      </c>
      <c r="ED684" s="11">
        <v>1</v>
      </c>
      <c r="EE684" s="11">
        <v>3.18</v>
      </c>
      <c r="EF684" s="8">
        <f t="shared" ref="EF684:EF687" si="1401">1+ED684*EE684</f>
        <v>4.18</v>
      </c>
      <c r="EG684" s="9">
        <v>1.075</v>
      </c>
      <c r="EH684" s="17">
        <v>1.2</v>
      </c>
      <c r="EI684" s="18">
        <f t="shared" ref="EI684:EI687" si="1402">DZ684*EC684*EG684*EF684*EH684</f>
        <v>0</v>
      </c>
      <c r="EJ684" s="11">
        <f t="shared" ref="EJ684:EJ687" si="1403">IF(DV684=1,1,(IF(DV684=2,2,12)))</f>
        <v>12</v>
      </c>
    </row>
    <row r="685" s="1" customFormat="1" customHeight="1" spans="1:140">
      <c r="F685" s="11">
        <f>_xlfn.RANK.EQ(S685,S684:S687,0)</f>
        <v>2</v>
      </c>
      <c r="G685" s="11">
        <v>1446.85</v>
      </c>
      <c r="H685" s="11">
        <v>1.8</v>
      </c>
      <c r="I685" s="12">
        <v>1.35</v>
      </c>
      <c r="J685" s="13">
        <f t="shared" si="1369"/>
        <v>3515.8455</v>
      </c>
      <c r="K685" s="11">
        <v>190</v>
      </c>
      <c r="L685" s="11">
        <v>1.73</v>
      </c>
      <c r="M685" s="31">
        <f t="shared" si="1370"/>
        <v>3.25054794520548</v>
      </c>
      <c r="N685" s="11">
        <v>0.95</v>
      </c>
      <c r="O685" s="11">
        <v>2.09</v>
      </c>
      <c r="P685" s="8">
        <f t="shared" si="1371"/>
        <v>2.9855</v>
      </c>
      <c r="Q685" s="9">
        <v>1.075</v>
      </c>
      <c r="R685" s="17">
        <v>1</v>
      </c>
      <c r="S685" s="18">
        <f t="shared" si="1372"/>
        <v>36678.5280145338</v>
      </c>
      <c r="T685" s="11">
        <f t="shared" si="1373"/>
        <v>2</v>
      </c>
      <c r="Z685" s="11">
        <f>_xlfn.RANK.EQ(AM685,AM684:AM687,0)</f>
        <v>2</v>
      </c>
      <c r="AA685" s="11">
        <v>1446.85</v>
      </c>
      <c r="AB685" s="11">
        <v>1.8</v>
      </c>
      <c r="AC685" s="12">
        <v>1.35</v>
      </c>
      <c r="AD685" s="13">
        <f t="shared" si="1374"/>
        <v>3515.8455</v>
      </c>
      <c r="AE685" s="11">
        <v>190</v>
      </c>
      <c r="AF685" s="11">
        <v>1.73</v>
      </c>
      <c r="AG685" s="31">
        <f t="shared" si="1375"/>
        <v>3.25054794520548</v>
      </c>
      <c r="AH685" s="11">
        <v>0.95</v>
      </c>
      <c r="AI685" s="11">
        <v>2.09</v>
      </c>
      <c r="AJ685" s="8">
        <f t="shared" si="1376"/>
        <v>2.9855</v>
      </c>
      <c r="AK685" s="9">
        <v>1.075</v>
      </c>
      <c r="AL685" s="17">
        <v>1</v>
      </c>
      <c r="AM685" s="18">
        <f t="shared" si="1377"/>
        <v>36678.5280145338</v>
      </c>
      <c r="AN685" s="11">
        <f t="shared" si="1378"/>
        <v>2</v>
      </c>
      <c r="AT685" s="11">
        <f>_xlfn.RANK.EQ(BG685,BG684:BG687,0)</f>
        <v>2</v>
      </c>
      <c r="AU685" s="11">
        <v>1446.85</v>
      </c>
      <c r="AV685" s="11">
        <v>1.8</v>
      </c>
      <c r="AW685" s="12">
        <v>1.35</v>
      </c>
      <c r="AX685" s="13">
        <f t="shared" si="1379"/>
        <v>3515.8455</v>
      </c>
      <c r="AY685" s="11">
        <v>190</v>
      </c>
      <c r="AZ685" s="11">
        <v>1.73</v>
      </c>
      <c r="BA685" s="31">
        <f t="shared" si="1380"/>
        <v>3.25054794520548</v>
      </c>
      <c r="BB685" s="11">
        <v>0.95</v>
      </c>
      <c r="BC685" s="11">
        <v>2.09</v>
      </c>
      <c r="BD685" s="8">
        <f t="shared" si="1381"/>
        <v>2.9855</v>
      </c>
      <c r="BE685" s="9">
        <v>1.075</v>
      </c>
      <c r="BF685" s="17">
        <v>1.015</v>
      </c>
      <c r="BG685" s="18">
        <f t="shared" si="1382"/>
        <v>37228.7059347518</v>
      </c>
      <c r="BH685" s="11">
        <f t="shared" si="1383"/>
        <v>2</v>
      </c>
      <c r="BN685" s="11">
        <f>_xlfn.RANK.EQ(CA685,CA684:CA687,0)</f>
        <v>2</v>
      </c>
      <c r="BO685" s="11">
        <v>1446.85</v>
      </c>
      <c r="BP685" s="11">
        <v>1.8</v>
      </c>
      <c r="BQ685" s="12">
        <v>1.35</v>
      </c>
      <c r="BR685" s="13">
        <f t="shared" si="1384"/>
        <v>3515.8455</v>
      </c>
      <c r="BS685" s="11">
        <v>190</v>
      </c>
      <c r="BT685" s="11">
        <v>1.73</v>
      </c>
      <c r="BU685" s="31">
        <f t="shared" si="1385"/>
        <v>3.25054794520548</v>
      </c>
      <c r="BV685" s="11">
        <v>0.95</v>
      </c>
      <c r="BW685" s="11">
        <v>2.09</v>
      </c>
      <c r="BX685" s="8">
        <f t="shared" si="1386"/>
        <v>2.9855</v>
      </c>
      <c r="BY685" s="9">
        <v>1.075</v>
      </c>
      <c r="BZ685" s="17">
        <v>1.015</v>
      </c>
      <c r="CA685" s="18">
        <f t="shared" si="1387"/>
        <v>37228.7059347518</v>
      </c>
      <c r="CB685" s="11">
        <f t="shared" si="1388"/>
        <v>2</v>
      </c>
      <c r="CH685" s="11">
        <f>_xlfn.RANK.EQ(CU685,CU684:CU687,0)</f>
        <v>2</v>
      </c>
      <c r="CI685" s="11">
        <v>1446.85</v>
      </c>
      <c r="CJ685" s="11">
        <v>1.8</v>
      </c>
      <c r="CK685" s="12">
        <v>1.35</v>
      </c>
      <c r="CL685" s="13">
        <f t="shared" si="1389"/>
        <v>3515.8455</v>
      </c>
      <c r="CM685" s="11">
        <v>190</v>
      </c>
      <c r="CN685" s="11">
        <v>1.73</v>
      </c>
      <c r="CO685" s="31">
        <f t="shared" si="1390"/>
        <v>3.25054794520548</v>
      </c>
      <c r="CP685" s="11">
        <v>0.95</v>
      </c>
      <c r="CQ685" s="11">
        <v>2.09</v>
      </c>
      <c r="CR685" s="8">
        <f t="shared" si="1391"/>
        <v>2.9855</v>
      </c>
      <c r="CS685" s="9">
        <v>1.075</v>
      </c>
      <c r="CT685" s="17">
        <v>1.085</v>
      </c>
      <c r="CU685" s="18">
        <f t="shared" si="1392"/>
        <v>39796.2028957692</v>
      </c>
      <c r="CV685" s="11">
        <f t="shared" si="1393"/>
        <v>2</v>
      </c>
      <c r="DB685" s="11">
        <f>_xlfn.RANK.EQ(DO685,DO684:DO687,0)</f>
        <v>2</v>
      </c>
      <c r="DC685" s="11">
        <v>1446.85</v>
      </c>
      <c r="DD685" s="11">
        <v>1.8</v>
      </c>
      <c r="DE685" s="12">
        <v>1.35</v>
      </c>
      <c r="DF685" s="13">
        <f t="shared" si="1394"/>
        <v>3515.8455</v>
      </c>
      <c r="DG685" s="11">
        <v>190</v>
      </c>
      <c r="DH685" s="11">
        <v>1.73</v>
      </c>
      <c r="DI685" s="31">
        <f t="shared" si="1395"/>
        <v>3.25054794520548</v>
      </c>
      <c r="DJ685" s="11">
        <v>0.95</v>
      </c>
      <c r="DK685" s="11">
        <v>2.09</v>
      </c>
      <c r="DL685" s="8">
        <f t="shared" si="1396"/>
        <v>2.9855</v>
      </c>
      <c r="DM685" s="9">
        <v>1.075</v>
      </c>
      <c r="DN685" s="17">
        <v>1.085</v>
      </c>
      <c r="DO685" s="18">
        <f t="shared" si="1397"/>
        <v>39796.2028957692</v>
      </c>
      <c r="DP685" s="11">
        <f t="shared" si="1398"/>
        <v>2</v>
      </c>
      <c r="DV685" s="11">
        <f>_xlfn.RANK.EQ(EI685,EI684:EI687,0)</f>
        <v>2</v>
      </c>
      <c r="DW685" s="11">
        <v>1446.85</v>
      </c>
      <c r="DX685" s="11">
        <v>1.8</v>
      </c>
      <c r="DY685" s="12">
        <v>1.35</v>
      </c>
      <c r="DZ685" s="13">
        <f t="shared" si="1399"/>
        <v>3515.8455</v>
      </c>
      <c r="EA685" s="11">
        <v>190</v>
      </c>
      <c r="EB685" s="11">
        <v>1.82</v>
      </c>
      <c r="EC685" s="31">
        <f t="shared" si="1400"/>
        <v>3.34054794520548</v>
      </c>
      <c r="ED685" s="11">
        <v>0.95</v>
      </c>
      <c r="EE685" s="11">
        <v>2.91</v>
      </c>
      <c r="EF685" s="8">
        <f t="shared" si="1401"/>
        <v>3.7645</v>
      </c>
      <c r="EG685" s="9">
        <v>1.075</v>
      </c>
      <c r="EH685" s="17">
        <v>1.2</v>
      </c>
      <c r="EI685" s="18">
        <f t="shared" si="1402"/>
        <v>57035.4015314305</v>
      </c>
      <c r="EJ685" s="11">
        <f t="shared" si="1403"/>
        <v>2</v>
      </c>
    </row>
    <row r="686" s="1" customFormat="1" customHeight="1" spans="1:140">
      <c r="F686" s="11">
        <f>_xlfn.RANK.EQ(S686,S684:S687,0)</f>
        <v>1</v>
      </c>
      <c r="G686" s="11">
        <v>1446.85</v>
      </c>
      <c r="H686" s="11">
        <v>1.8</v>
      </c>
      <c r="I686" s="12">
        <v>1.35</v>
      </c>
      <c r="J686" s="13">
        <f t="shared" si="1369"/>
        <v>3515.8455</v>
      </c>
      <c r="K686" s="11">
        <v>240</v>
      </c>
      <c r="L686" s="11">
        <v>2.33</v>
      </c>
      <c r="M686" s="31">
        <f t="shared" si="1370"/>
        <v>3.97285714285714</v>
      </c>
      <c r="N686" s="11">
        <v>0.89</v>
      </c>
      <c r="O686" s="11">
        <v>1.78</v>
      </c>
      <c r="P686" s="8">
        <f t="shared" si="1371"/>
        <v>2.5842</v>
      </c>
      <c r="Q686" s="9">
        <v>1.075</v>
      </c>
      <c r="R686" s="17">
        <v>1</v>
      </c>
      <c r="S686" s="18">
        <f t="shared" si="1372"/>
        <v>38803.1799193058</v>
      </c>
      <c r="T686" s="11">
        <f t="shared" si="1373"/>
        <v>1</v>
      </c>
      <c r="Z686" s="11">
        <f>_xlfn.RANK.EQ(AM686,AM684:AM687,0)</f>
        <v>1</v>
      </c>
      <c r="AA686" s="11">
        <v>1446.85</v>
      </c>
      <c r="AB686" s="11">
        <v>1.8</v>
      </c>
      <c r="AC686" s="12">
        <v>1.35</v>
      </c>
      <c r="AD686" s="13">
        <f t="shared" si="1374"/>
        <v>3515.8455</v>
      </c>
      <c r="AE686" s="11">
        <v>200</v>
      </c>
      <c r="AF686" s="11">
        <v>2.33</v>
      </c>
      <c r="AG686" s="31">
        <f t="shared" si="1375"/>
        <v>3.87545454545455</v>
      </c>
      <c r="AH686" s="11">
        <v>1</v>
      </c>
      <c r="AI686" s="11">
        <v>2.71</v>
      </c>
      <c r="AJ686" s="8">
        <f t="shared" si="1376"/>
        <v>3.71</v>
      </c>
      <c r="AK686" s="9">
        <v>1.075</v>
      </c>
      <c r="AL686" s="17">
        <v>1</v>
      </c>
      <c r="AM686" s="18">
        <f t="shared" si="1377"/>
        <v>54341.8980781306</v>
      </c>
      <c r="AN686" s="11">
        <f t="shared" si="1378"/>
        <v>1</v>
      </c>
      <c r="AT686" s="11">
        <f>_xlfn.RANK.EQ(BG686,BG684:BG687,0)</f>
        <v>1</v>
      </c>
      <c r="AU686" s="11">
        <v>1446.85</v>
      </c>
      <c r="AV686" s="11">
        <v>1.8</v>
      </c>
      <c r="AW686" s="12">
        <v>1.35</v>
      </c>
      <c r="AX686" s="13">
        <f t="shared" si="1379"/>
        <v>3515.8455</v>
      </c>
      <c r="AY686" s="11">
        <v>240</v>
      </c>
      <c r="AZ686" s="11">
        <v>2.33</v>
      </c>
      <c r="BA686" s="31">
        <f t="shared" si="1380"/>
        <v>3.97285714285714</v>
      </c>
      <c r="BB686" s="11">
        <v>0.93</v>
      </c>
      <c r="BC686" s="11">
        <v>1.85</v>
      </c>
      <c r="BD686" s="8">
        <f t="shared" si="1381"/>
        <v>2.7205</v>
      </c>
      <c r="BE686" s="9">
        <v>1.075</v>
      </c>
      <c r="BF686" s="17">
        <v>1.015</v>
      </c>
      <c r="BG686" s="18">
        <f t="shared" si="1382"/>
        <v>41462.5461400156</v>
      </c>
      <c r="BH686" s="11">
        <f t="shared" si="1383"/>
        <v>1</v>
      </c>
      <c r="BN686" s="11">
        <f>_xlfn.RANK.EQ(CA686,CA684:CA687,0)</f>
        <v>1</v>
      </c>
      <c r="BO686" s="11">
        <v>1446.85</v>
      </c>
      <c r="BP686" s="11">
        <v>1.8</v>
      </c>
      <c r="BQ686" s="12">
        <v>1.35</v>
      </c>
      <c r="BR686" s="13">
        <f t="shared" si="1384"/>
        <v>3515.8455</v>
      </c>
      <c r="BS686" s="11">
        <v>240</v>
      </c>
      <c r="BT686" s="11">
        <v>2.33</v>
      </c>
      <c r="BU686" s="31">
        <f t="shared" si="1385"/>
        <v>3.97285714285714</v>
      </c>
      <c r="BV686" s="11">
        <v>1</v>
      </c>
      <c r="BW686" s="11">
        <v>2.71</v>
      </c>
      <c r="BX686" s="8">
        <f t="shared" si="1386"/>
        <v>3.71</v>
      </c>
      <c r="BY686" s="9">
        <v>1.075</v>
      </c>
      <c r="BZ686" s="17">
        <v>1.015</v>
      </c>
      <c r="CA686" s="18">
        <f t="shared" si="1387"/>
        <v>56543.2994594589</v>
      </c>
      <c r="CB686" s="11">
        <f t="shared" si="1388"/>
        <v>1</v>
      </c>
      <c r="CH686" s="11">
        <f>_xlfn.RANK.EQ(CU686,CU684:CU687,0)</f>
        <v>1</v>
      </c>
      <c r="CI686" s="11">
        <v>1446.85</v>
      </c>
      <c r="CJ686" s="11">
        <v>1.8</v>
      </c>
      <c r="CK686" s="12">
        <v>1.35</v>
      </c>
      <c r="CL686" s="13">
        <f t="shared" si="1389"/>
        <v>3515.8455</v>
      </c>
      <c r="CM686" s="11">
        <v>240</v>
      </c>
      <c r="CN686" s="11">
        <v>2.33</v>
      </c>
      <c r="CO686" s="31">
        <f t="shared" si="1390"/>
        <v>3.97285714285714</v>
      </c>
      <c r="CP686" s="11">
        <v>0.93</v>
      </c>
      <c r="CQ686" s="11">
        <v>1.85</v>
      </c>
      <c r="CR686" s="8">
        <f t="shared" si="1391"/>
        <v>2.7205</v>
      </c>
      <c r="CS686" s="9">
        <v>1.075</v>
      </c>
      <c r="CT686" s="17">
        <v>1.085</v>
      </c>
      <c r="CU686" s="18">
        <f t="shared" si="1392"/>
        <v>44322.0320807064</v>
      </c>
      <c r="CV686" s="11">
        <f t="shared" si="1393"/>
        <v>1</v>
      </c>
      <c r="DB686" s="11">
        <f>_xlfn.RANK.EQ(DO686,DO684:DO687,0)</f>
        <v>1</v>
      </c>
      <c r="DC686" s="11">
        <v>1446.85</v>
      </c>
      <c r="DD686" s="11">
        <v>1.8</v>
      </c>
      <c r="DE686" s="12">
        <v>1.35</v>
      </c>
      <c r="DF686" s="13">
        <f t="shared" si="1394"/>
        <v>3515.8455</v>
      </c>
      <c r="DG686" s="11">
        <v>240</v>
      </c>
      <c r="DH686" s="11">
        <v>2.33</v>
      </c>
      <c r="DI686" s="31">
        <f t="shared" si="1395"/>
        <v>3.97285714285714</v>
      </c>
      <c r="DJ686" s="11">
        <v>1</v>
      </c>
      <c r="DK686" s="11">
        <v>2.71</v>
      </c>
      <c r="DL686" s="8">
        <f t="shared" si="1396"/>
        <v>3.71</v>
      </c>
      <c r="DM686" s="9">
        <v>1.075</v>
      </c>
      <c r="DN686" s="17">
        <v>1.085</v>
      </c>
      <c r="DO686" s="18">
        <f t="shared" si="1397"/>
        <v>60442.8373532147</v>
      </c>
      <c r="DP686" s="11">
        <f t="shared" si="1398"/>
        <v>1</v>
      </c>
      <c r="DV686" s="11">
        <f>_xlfn.RANK.EQ(EI686,EI684:EI687,0)</f>
        <v>1</v>
      </c>
      <c r="DW686" s="11">
        <v>1446.85</v>
      </c>
      <c r="DX686" s="11">
        <v>1.8</v>
      </c>
      <c r="DY686" s="12">
        <v>1.35</v>
      </c>
      <c r="DZ686" s="13">
        <f t="shared" si="1399"/>
        <v>3515.8455</v>
      </c>
      <c r="EA686" s="11">
        <v>240</v>
      </c>
      <c r="EB686" s="11">
        <v>2.42</v>
      </c>
      <c r="EC686" s="31">
        <f t="shared" si="1400"/>
        <v>4.06285714285714</v>
      </c>
      <c r="ED686" s="11">
        <v>1</v>
      </c>
      <c r="EE686" s="11">
        <v>3.51</v>
      </c>
      <c r="EF686" s="8">
        <f t="shared" si="1401"/>
        <v>4.51</v>
      </c>
      <c r="EG686" s="9">
        <v>1.075</v>
      </c>
      <c r="EH686" s="17">
        <v>1.2</v>
      </c>
      <c r="EI686" s="18">
        <f t="shared" si="1402"/>
        <v>83105.0827828226</v>
      </c>
      <c r="EJ686" s="11">
        <f t="shared" si="1403"/>
        <v>1</v>
      </c>
    </row>
    <row r="687" s="1" customFormat="1" customHeight="1" spans="1:140">
      <c r="F687" s="11">
        <f>_xlfn.RANK.EQ(S687,S684:S687,0)</f>
        <v>3</v>
      </c>
      <c r="G687" s="11">
        <v>0</v>
      </c>
      <c r="H687" s="11">
        <v>1.8</v>
      </c>
      <c r="I687" s="12">
        <v>1.35</v>
      </c>
      <c r="J687" s="13">
        <f t="shared" si="1369"/>
        <v>0</v>
      </c>
      <c r="K687" s="11">
        <v>0</v>
      </c>
      <c r="L687" s="11">
        <v>0.2</v>
      </c>
      <c r="M687" s="31">
        <f t="shared" si="1370"/>
        <v>1.2</v>
      </c>
      <c r="N687" s="28">
        <v>0.7</v>
      </c>
      <c r="O687" s="28">
        <v>1.5</v>
      </c>
      <c r="P687" s="8">
        <f t="shared" si="1371"/>
        <v>2.05</v>
      </c>
      <c r="Q687" s="9">
        <v>1.075</v>
      </c>
      <c r="R687" s="17">
        <v>1</v>
      </c>
      <c r="S687" s="18">
        <f t="shared" si="1372"/>
        <v>0</v>
      </c>
      <c r="T687" s="28">
        <f t="shared" si="1373"/>
        <v>12</v>
      </c>
      <c r="Z687" s="11">
        <f>_xlfn.RANK.EQ(AM687,AM684:AM687,0)</f>
        <v>3</v>
      </c>
      <c r="AA687" s="11">
        <v>0</v>
      </c>
      <c r="AB687" s="11">
        <v>1.8</v>
      </c>
      <c r="AC687" s="12">
        <v>1.35</v>
      </c>
      <c r="AD687" s="13">
        <f t="shared" si="1374"/>
        <v>0</v>
      </c>
      <c r="AE687" s="11">
        <v>0</v>
      </c>
      <c r="AF687" s="11">
        <v>0.2</v>
      </c>
      <c r="AG687" s="31">
        <f t="shared" si="1375"/>
        <v>1.2</v>
      </c>
      <c r="AH687" s="28">
        <v>0.7</v>
      </c>
      <c r="AI687" s="28">
        <v>1.5</v>
      </c>
      <c r="AJ687" s="8">
        <f t="shared" si="1376"/>
        <v>2.05</v>
      </c>
      <c r="AK687" s="9">
        <v>1.075</v>
      </c>
      <c r="AL687" s="17">
        <v>1</v>
      </c>
      <c r="AM687" s="18">
        <f t="shared" si="1377"/>
        <v>0</v>
      </c>
      <c r="AN687" s="28">
        <f t="shared" si="1378"/>
        <v>12</v>
      </c>
      <c r="AT687" s="11">
        <f>_xlfn.RANK.EQ(BG687,BG684:BG687,0)</f>
        <v>3</v>
      </c>
      <c r="AU687" s="11">
        <v>0</v>
      </c>
      <c r="AV687" s="11">
        <v>1.8</v>
      </c>
      <c r="AW687" s="12">
        <v>1.35</v>
      </c>
      <c r="AX687" s="13">
        <f t="shared" si="1379"/>
        <v>0</v>
      </c>
      <c r="AY687" s="11">
        <v>0</v>
      </c>
      <c r="AZ687" s="11">
        <v>0.2</v>
      </c>
      <c r="BA687" s="31">
        <f t="shared" si="1380"/>
        <v>1.2</v>
      </c>
      <c r="BB687" s="28">
        <v>0.7</v>
      </c>
      <c r="BC687" s="28">
        <v>1.5</v>
      </c>
      <c r="BD687" s="8">
        <f t="shared" si="1381"/>
        <v>2.05</v>
      </c>
      <c r="BE687" s="9">
        <v>1.075</v>
      </c>
      <c r="BF687" s="17">
        <v>1.015</v>
      </c>
      <c r="BG687" s="18">
        <f t="shared" si="1382"/>
        <v>0</v>
      </c>
      <c r="BH687" s="28">
        <f t="shared" si="1383"/>
        <v>12</v>
      </c>
      <c r="BN687" s="11">
        <f>_xlfn.RANK.EQ(CA687,CA684:CA687,0)</f>
        <v>3</v>
      </c>
      <c r="BO687" s="11">
        <v>0</v>
      </c>
      <c r="BP687" s="11">
        <v>1.8</v>
      </c>
      <c r="BQ687" s="12">
        <v>1.35</v>
      </c>
      <c r="BR687" s="13">
        <f t="shared" si="1384"/>
        <v>0</v>
      </c>
      <c r="BS687" s="11">
        <v>0</v>
      </c>
      <c r="BT687" s="11">
        <v>0.2</v>
      </c>
      <c r="BU687" s="31">
        <f t="shared" si="1385"/>
        <v>1.2</v>
      </c>
      <c r="BV687" s="28">
        <v>0.7</v>
      </c>
      <c r="BW687" s="28">
        <v>1.5</v>
      </c>
      <c r="BX687" s="8">
        <f t="shared" si="1386"/>
        <v>2.05</v>
      </c>
      <c r="BY687" s="9">
        <v>1.075</v>
      </c>
      <c r="BZ687" s="17">
        <v>1.015</v>
      </c>
      <c r="CA687" s="18">
        <f t="shared" si="1387"/>
        <v>0</v>
      </c>
      <c r="CB687" s="28">
        <f t="shared" si="1388"/>
        <v>12</v>
      </c>
      <c r="CH687" s="11">
        <f>_xlfn.RANK.EQ(CU687,CU684:CU687,0)</f>
        <v>3</v>
      </c>
      <c r="CI687" s="11">
        <v>0</v>
      </c>
      <c r="CJ687" s="11">
        <v>1.8</v>
      </c>
      <c r="CK687" s="12">
        <v>1.35</v>
      </c>
      <c r="CL687" s="13">
        <f t="shared" si="1389"/>
        <v>0</v>
      </c>
      <c r="CM687" s="11">
        <v>0</v>
      </c>
      <c r="CN687" s="11">
        <v>0.2</v>
      </c>
      <c r="CO687" s="31">
        <f t="shared" si="1390"/>
        <v>1.2</v>
      </c>
      <c r="CP687" s="28">
        <v>0.7</v>
      </c>
      <c r="CQ687" s="28">
        <v>1.5</v>
      </c>
      <c r="CR687" s="8">
        <f t="shared" si="1391"/>
        <v>2.05</v>
      </c>
      <c r="CS687" s="9">
        <v>1.075</v>
      </c>
      <c r="CT687" s="17">
        <v>1.085</v>
      </c>
      <c r="CU687" s="18">
        <f t="shared" si="1392"/>
        <v>0</v>
      </c>
      <c r="CV687" s="28">
        <f t="shared" si="1393"/>
        <v>12</v>
      </c>
      <c r="DB687" s="11">
        <f>_xlfn.RANK.EQ(DO687,DO684:DO687,0)</f>
        <v>3</v>
      </c>
      <c r="DC687" s="11">
        <v>0</v>
      </c>
      <c r="DD687" s="11">
        <v>1.8</v>
      </c>
      <c r="DE687" s="12">
        <v>1.35</v>
      </c>
      <c r="DF687" s="13">
        <f t="shared" si="1394"/>
        <v>0</v>
      </c>
      <c r="DG687" s="11">
        <v>0</v>
      </c>
      <c r="DH687" s="11">
        <v>0.2</v>
      </c>
      <c r="DI687" s="31">
        <f t="shared" si="1395"/>
        <v>1.2</v>
      </c>
      <c r="DJ687" s="28">
        <v>0.7</v>
      </c>
      <c r="DK687" s="28">
        <v>1.5</v>
      </c>
      <c r="DL687" s="8">
        <f t="shared" si="1396"/>
        <v>2.05</v>
      </c>
      <c r="DM687" s="9">
        <v>1.075</v>
      </c>
      <c r="DN687" s="17">
        <v>1.085</v>
      </c>
      <c r="DO687" s="18">
        <f t="shared" si="1397"/>
        <v>0</v>
      </c>
      <c r="DP687" s="28">
        <f t="shared" si="1398"/>
        <v>12</v>
      </c>
      <c r="DV687" s="11">
        <f>_xlfn.RANK.EQ(EI687,EI684:EI687,0)</f>
        <v>3</v>
      </c>
      <c r="DW687" s="11">
        <v>0</v>
      </c>
      <c r="DX687" s="11">
        <v>1.8</v>
      </c>
      <c r="DY687" s="12">
        <v>1.35</v>
      </c>
      <c r="DZ687" s="13">
        <f t="shared" si="1399"/>
        <v>0</v>
      </c>
      <c r="EA687" s="11">
        <v>0</v>
      </c>
      <c r="EB687" s="11">
        <v>0.2</v>
      </c>
      <c r="EC687" s="31">
        <f t="shared" si="1400"/>
        <v>1.2</v>
      </c>
      <c r="ED687" s="28">
        <v>0.7</v>
      </c>
      <c r="EE687" s="28">
        <v>1.5</v>
      </c>
      <c r="EF687" s="8">
        <f t="shared" si="1401"/>
        <v>2.05</v>
      </c>
      <c r="EG687" s="9">
        <v>1.075</v>
      </c>
      <c r="EH687" s="17">
        <v>1.2</v>
      </c>
      <c r="EI687" s="18">
        <f t="shared" si="1402"/>
        <v>0</v>
      </c>
      <c r="EJ687" s="28">
        <f t="shared" si="1403"/>
        <v>12</v>
      </c>
    </row>
    <row r="688" s="1" customFormat="1" customHeight="1" spans="1:140">
      <c r="F688" s="32" t="s">
        <v>42</v>
      </c>
      <c r="G688" s="33">
        <f>LARGE(S684:S687,1)/1</f>
        <v>38803.1799193058</v>
      </c>
      <c r="H688" s="32" t="s">
        <v>43</v>
      </c>
      <c r="I688" s="33">
        <f>LARGE(S684:S687,2)/2</f>
        <v>18339.2640072669</v>
      </c>
      <c r="J688" s="32" t="s">
        <v>44</v>
      </c>
      <c r="K688" s="33">
        <f>LARGE(S684:S687,3)/12</f>
        <v>0</v>
      </c>
      <c r="L688" s="32" t="s">
        <v>45</v>
      </c>
      <c r="M688" s="34">
        <f>LARGE(S684:S687,4)/12</f>
        <v>0</v>
      </c>
      <c r="N688" s="35" t="s">
        <v>46</v>
      </c>
      <c r="O688" s="36">
        <f>G688+I688+K688+M688</f>
        <v>57142.4439265727</v>
      </c>
      <c r="P688" s="35" t="s">
        <v>47</v>
      </c>
      <c r="Q688" s="35">
        <v>5.3</v>
      </c>
      <c r="R688" s="35"/>
      <c r="S688" s="35" t="s">
        <v>48</v>
      </c>
      <c r="T688" s="36">
        <f>O688*Q688</f>
        <v>302854.952810835</v>
      </c>
      <c r="Z688" s="32" t="s">
        <v>42</v>
      </c>
      <c r="AA688" s="33">
        <f>LARGE(AM684:AM687,1)/1</f>
        <v>54341.8980781306</v>
      </c>
      <c r="AB688" s="32" t="s">
        <v>43</v>
      </c>
      <c r="AC688" s="33">
        <f>LARGE(AM684:AM687,2)/2</f>
        <v>18339.2640072669</v>
      </c>
      <c r="AD688" s="32" t="s">
        <v>44</v>
      </c>
      <c r="AE688" s="33">
        <f>LARGE(AM684:AM687,3)/12</f>
        <v>0</v>
      </c>
      <c r="AF688" s="32" t="s">
        <v>45</v>
      </c>
      <c r="AG688" s="34">
        <f>LARGE(AM684:AM687,4)/12</f>
        <v>0</v>
      </c>
      <c r="AH688" s="35" t="s">
        <v>46</v>
      </c>
      <c r="AI688" s="36">
        <f>AA688+AC688+AE688+AG688</f>
        <v>72681.1620853975</v>
      </c>
      <c r="AJ688" s="35" t="s">
        <v>47</v>
      </c>
      <c r="AK688" s="35">
        <v>5.3</v>
      </c>
      <c r="AL688" s="35"/>
      <c r="AM688" s="35" t="s">
        <v>48</v>
      </c>
      <c r="AN688" s="36">
        <f>AI688*AK688</f>
        <v>385210.159052606</v>
      </c>
      <c r="AT688" s="32" t="s">
        <v>42</v>
      </c>
      <c r="AU688" s="33">
        <f>LARGE(BG684:BG687,1)/1</f>
        <v>41462.5461400156</v>
      </c>
      <c r="AV688" s="32" t="s">
        <v>43</v>
      </c>
      <c r="AW688" s="33">
        <f>LARGE(BG684:BG687,2)/2</f>
        <v>18614.3529673759</v>
      </c>
      <c r="AX688" s="32" t="s">
        <v>44</v>
      </c>
      <c r="AY688" s="33">
        <f>LARGE(BG684:BG687,3)/12</f>
        <v>0</v>
      </c>
      <c r="AZ688" s="32" t="s">
        <v>45</v>
      </c>
      <c r="BA688" s="34">
        <f>LARGE(BG684:BG687,4)/12</f>
        <v>0</v>
      </c>
      <c r="BB688" s="35" t="s">
        <v>46</v>
      </c>
      <c r="BC688" s="36">
        <f>AU688+AW688+AY688+BA688</f>
        <v>60076.8991073915</v>
      </c>
      <c r="BD688" s="35" t="s">
        <v>47</v>
      </c>
      <c r="BE688" s="35">
        <v>5.3</v>
      </c>
      <c r="BF688" s="35"/>
      <c r="BG688" s="35" t="s">
        <v>48</v>
      </c>
      <c r="BH688" s="36">
        <f>BC688*BE688</f>
        <v>318407.565269175</v>
      </c>
      <c r="BN688" s="32" t="s">
        <v>42</v>
      </c>
      <c r="BO688" s="33">
        <f>LARGE(CA684:CA687,1)/1</f>
        <v>56543.2994594589</v>
      </c>
      <c r="BP688" s="32" t="s">
        <v>43</v>
      </c>
      <c r="BQ688" s="33">
        <f>LARGE(CA684:CA687,2)/2</f>
        <v>18614.3529673759</v>
      </c>
      <c r="BR688" s="32" t="s">
        <v>44</v>
      </c>
      <c r="BS688" s="33">
        <f>LARGE(CA684:CA687,3)/12</f>
        <v>0</v>
      </c>
      <c r="BT688" s="32" t="s">
        <v>45</v>
      </c>
      <c r="BU688" s="34">
        <f>LARGE(CA684:CA687,4)/12</f>
        <v>0</v>
      </c>
      <c r="BV688" s="35" t="s">
        <v>46</v>
      </c>
      <c r="BW688" s="36">
        <f>BO688+BQ688+BS688+BU688</f>
        <v>75157.6524268348</v>
      </c>
      <c r="BX688" s="35" t="s">
        <v>47</v>
      </c>
      <c r="BY688" s="35">
        <v>5.3</v>
      </c>
      <c r="BZ688" s="35"/>
      <c r="CA688" s="35" t="s">
        <v>48</v>
      </c>
      <c r="CB688" s="36">
        <f>BW688*BY688</f>
        <v>398335.557862225</v>
      </c>
      <c r="CH688" s="32" t="s">
        <v>42</v>
      </c>
      <c r="CI688" s="33">
        <f>LARGE(CU684:CU687,1)/1</f>
        <v>44322.0320807064</v>
      </c>
      <c r="CJ688" s="32" t="s">
        <v>43</v>
      </c>
      <c r="CK688" s="33">
        <f>LARGE(CU684:CU687,2)/2</f>
        <v>19898.1014478846</v>
      </c>
      <c r="CL688" s="32" t="s">
        <v>44</v>
      </c>
      <c r="CM688" s="33">
        <f>LARGE(CU684:CU687,3)/12</f>
        <v>0</v>
      </c>
      <c r="CN688" s="32" t="s">
        <v>45</v>
      </c>
      <c r="CO688" s="34">
        <f>LARGE(CU684:CU687,4)/12</f>
        <v>0</v>
      </c>
      <c r="CP688" s="35" t="s">
        <v>46</v>
      </c>
      <c r="CQ688" s="36">
        <f>CI688+CK688+CM688+CO688</f>
        <v>64220.1335285909</v>
      </c>
      <c r="CR688" s="35" t="s">
        <v>47</v>
      </c>
      <c r="CS688" s="35">
        <v>5.3</v>
      </c>
      <c r="CT688" s="35"/>
      <c r="CU688" s="35" t="s">
        <v>48</v>
      </c>
      <c r="CV688" s="36">
        <f>CQ688*CS688</f>
        <v>340366.707701532</v>
      </c>
      <c r="DB688" s="32" t="s">
        <v>42</v>
      </c>
      <c r="DC688" s="33">
        <f>LARGE(DO684:DO687,1)/1</f>
        <v>60442.8373532147</v>
      </c>
      <c r="DD688" s="32" t="s">
        <v>43</v>
      </c>
      <c r="DE688" s="33">
        <f>LARGE(DO684:DO687,2)/2</f>
        <v>19898.1014478846</v>
      </c>
      <c r="DF688" s="32" t="s">
        <v>44</v>
      </c>
      <c r="DG688" s="33">
        <f>LARGE(DO684:DO687,3)/12</f>
        <v>0</v>
      </c>
      <c r="DH688" s="32" t="s">
        <v>45</v>
      </c>
      <c r="DI688" s="34">
        <f>LARGE(DO684:DO687,4)/12</f>
        <v>0</v>
      </c>
      <c r="DJ688" s="35" t="s">
        <v>46</v>
      </c>
      <c r="DK688" s="36">
        <f>DC688+DE688+DG688+DI688</f>
        <v>80340.9388010993</v>
      </c>
      <c r="DL688" s="35" t="s">
        <v>47</v>
      </c>
      <c r="DM688" s="35">
        <v>5.3</v>
      </c>
      <c r="DN688" s="35"/>
      <c r="DO688" s="35" t="s">
        <v>48</v>
      </c>
      <c r="DP688" s="36">
        <f>DK688*DM688</f>
        <v>425806.975645826</v>
      </c>
      <c r="DV688" s="32" t="s">
        <v>42</v>
      </c>
      <c r="DW688" s="33">
        <f>LARGE(EI684:EI687,1)/1</f>
        <v>83105.0827828226</v>
      </c>
      <c r="DX688" s="32" t="s">
        <v>43</v>
      </c>
      <c r="DY688" s="33">
        <f>LARGE(EI684:EI687,2)/2</f>
        <v>28517.7007657152</v>
      </c>
      <c r="DZ688" s="32" t="s">
        <v>44</v>
      </c>
      <c r="EA688" s="33">
        <f>LARGE(EI684:EI687,3)/12</f>
        <v>0</v>
      </c>
      <c r="EB688" s="32" t="s">
        <v>45</v>
      </c>
      <c r="EC688" s="34">
        <f>LARGE(EI684:EI687,4)/12</f>
        <v>0</v>
      </c>
      <c r="ED688" s="35" t="s">
        <v>46</v>
      </c>
      <c r="EE688" s="36">
        <f>DW688+DY688+EA688+EC688</f>
        <v>111622.783548538</v>
      </c>
      <c r="EF688" s="35" t="s">
        <v>47</v>
      </c>
      <c r="EG688" s="35">
        <v>5.3</v>
      </c>
      <c r="EH688" s="35"/>
      <c r="EI688" s="35" t="s">
        <v>48</v>
      </c>
      <c r="EJ688" s="36">
        <f>EE688*EG688</f>
        <v>591600.75280725</v>
      </c>
    </row>
    <row r="689" s="1" customFormat="1" customHeight="1" spans="6:140">
      <c r="F689" s="32"/>
      <c r="G689" s="33"/>
      <c r="H689" s="32"/>
      <c r="I689" s="33"/>
      <c r="J689" s="32"/>
      <c r="K689" s="33"/>
      <c r="L689" s="32"/>
      <c r="M689" s="34"/>
      <c r="N689" s="35"/>
      <c r="O689" s="36"/>
      <c r="P689" s="35"/>
      <c r="Q689" s="35"/>
      <c r="R689" s="35"/>
      <c r="S689" s="35"/>
      <c r="T689" s="36"/>
      <c r="Z689" s="32"/>
      <c r="AA689" s="33"/>
      <c r="AB689" s="32"/>
      <c r="AC689" s="33"/>
      <c r="AD689" s="32"/>
      <c r="AE689" s="33"/>
      <c r="AF689" s="32"/>
      <c r="AG689" s="34"/>
      <c r="AH689" s="35"/>
      <c r="AI689" s="36"/>
      <c r="AJ689" s="35"/>
      <c r="AK689" s="35"/>
      <c r="AL689" s="35"/>
      <c r="AM689" s="35"/>
      <c r="AN689" s="36"/>
      <c r="AT689" s="32"/>
      <c r="AU689" s="33"/>
      <c r="AV689" s="32"/>
      <c r="AW689" s="33"/>
      <c r="AX689" s="32"/>
      <c r="AY689" s="33"/>
      <c r="AZ689" s="32"/>
      <c r="BA689" s="34"/>
      <c r="BB689" s="35"/>
      <c r="BC689" s="36"/>
      <c r="BD689" s="35"/>
      <c r="BE689" s="35"/>
      <c r="BF689" s="35"/>
      <c r="BG689" s="35"/>
      <c r="BH689" s="36"/>
      <c r="BN689" s="32"/>
      <c r="BO689" s="33"/>
      <c r="BP689" s="32"/>
      <c r="BQ689" s="33"/>
      <c r="BR689" s="32"/>
      <c r="BS689" s="33"/>
      <c r="BT689" s="32"/>
      <c r="BU689" s="34"/>
      <c r="BV689" s="35"/>
      <c r="BW689" s="36"/>
      <c r="BX689" s="35"/>
      <c r="BY689" s="35"/>
      <c r="BZ689" s="35"/>
      <c r="CA689" s="35"/>
      <c r="CB689" s="36"/>
      <c r="CH689" s="32"/>
      <c r="CI689" s="33"/>
      <c r="CJ689" s="32"/>
      <c r="CK689" s="33"/>
      <c r="CL689" s="32"/>
      <c r="CM689" s="33"/>
      <c r="CN689" s="32"/>
      <c r="CO689" s="34"/>
      <c r="CP689" s="35"/>
      <c r="CQ689" s="36"/>
      <c r="CR689" s="35"/>
      <c r="CS689" s="35"/>
      <c r="CT689" s="35"/>
      <c r="CU689" s="35"/>
      <c r="CV689" s="36"/>
      <c r="DB689" s="32"/>
      <c r="DC689" s="33"/>
      <c r="DD689" s="32"/>
      <c r="DE689" s="33"/>
      <c r="DF689" s="32"/>
      <c r="DG689" s="33"/>
      <c r="DH689" s="32"/>
      <c r="DI689" s="34"/>
      <c r="DJ689" s="35"/>
      <c r="DK689" s="36"/>
      <c r="DL689" s="35"/>
      <c r="DM689" s="35"/>
      <c r="DN689" s="35"/>
      <c r="DO689" s="35"/>
      <c r="DP689" s="36"/>
      <c r="DV689" s="32"/>
      <c r="DW689" s="33"/>
      <c r="DX689" s="32"/>
      <c r="DY689" s="33"/>
      <c r="DZ689" s="32"/>
      <c r="EA689" s="33"/>
      <c r="EB689" s="32"/>
      <c r="EC689" s="34"/>
      <c r="ED689" s="35"/>
      <c r="EE689" s="36"/>
      <c r="EF689" s="35"/>
      <c r="EG689" s="35"/>
      <c r="EH689" s="35"/>
      <c r="EI689" s="35"/>
      <c r="EJ689" s="36"/>
    </row>
    <row r="690" s="1" customFormat="1" customHeight="1" spans="6:140">
      <c r="F690" s="3" t="s">
        <v>49</v>
      </c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Z690" s="3" t="s">
        <v>49</v>
      </c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T690" s="3" t="s">
        <v>49</v>
      </c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N690" s="3" t="s">
        <v>49</v>
      </c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H690" s="3" t="s">
        <v>49</v>
      </c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DB690" s="3" t="s">
        <v>49</v>
      </c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V690" s="3" t="s">
        <v>49</v>
      </c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</row>
    <row r="691" s="1" customFormat="1" customHeight="1" spans="6:140">
      <c r="F691" s="28" t="s">
        <v>37</v>
      </c>
      <c r="G691" s="13" t="s">
        <v>8</v>
      </c>
      <c r="H691" s="13"/>
      <c r="I691" s="13"/>
      <c r="J691" s="13"/>
      <c r="K691" s="7" t="s">
        <v>25</v>
      </c>
      <c r="L691" s="7"/>
      <c r="M691" s="7"/>
      <c r="N691" s="8" t="s">
        <v>10</v>
      </c>
      <c r="O691" s="8"/>
      <c r="P691" s="8"/>
      <c r="Q691" s="9" t="s">
        <v>38</v>
      </c>
      <c r="R691" s="10" t="s">
        <v>12</v>
      </c>
      <c r="S691" s="29" t="s">
        <v>13</v>
      </c>
      <c r="T691" s="11" t="s">
        <v>39</v>
      </c>
      <c r="Z691" s="28" t="s">
        <v>37</v>
      </c>
      <c r="AA691" s="13" t="s">
        <v>8</v>
      </c>
      <c r="AB691" s="13"/>
      <c r="AC691" s="13"/>
      <c r="AD691" s="13"/>
      <c r="AE691" s="7" t="s">
        <v>25</v>
      </c>
      <c r="AF691" s="7"/>
      <c r="AG691" s="7"/>
      <c r="AH691" s="8" t="s">
        <v>10</v>
      </c>
      <c r="AI691" s="8"/>
      <c r="AJ691" s="8"/>
      <c r="AK691" s="9" t="s">
        <v>38</v>
      </c>
      <c r="AL691" s="10" t="s">
        <v>12</v>
      </c>
      <c r="AM691" s="29" t="s">
        <v>13</v>
      </c>
      <c r="AN691" s="11" t="s">
        <v>39</v>
      </c>
      <c r="AT691" s="28" t="s">
        <v>37</v>
      </c>
      <c r="AU691" s="13" t="s">
        <v>8</v>
      </c>
      <c r="AV691" s="13"/>
      <c r="AW691" s="13"/>
      <c r="AX691" s="13"/>
      <c r="AY691" s="7" t="s">
        <v>25</v>
      </c>
      <c r="AZ691" s="7"/>
      <c r="BA691" s="7"/>
      <c r="BB691" s="8" t="s">
        <v>10</v>
      </c>
      <c r="BC691" s="8"/>
      <c r="BD691" s="8"/>
      <c r="BE691" s="9" t="s">
        <v>38</v>
      </c>
      <c r="BF691" s="10" t="s">
        <v>12</v>
      </c>
      <c r="BG691" s="29" t="s">
        <v>13</v>
      </c>
      <c r="BH691" s="11" t="s">
        <v>39</v>
      </c>
      <c r="BN691" s="28" t="s">
        <v>37</v>
      </c>
      <c r="BO691" s="13" t="s">
        <v>8</v>
      </c>
      <c r="BP691" s="13"/>
      <c r="BQ691" s="13"/>
      <c r="BR691" s="13"/>
      <c r="BS691" s="7" t="s">
        <v>25</v>
      </c>
      <c r="BT691" s="7"/>
      <c r="BU691" s="7"/>
      <c r="BV691" s="8" t="s">
        <v>10</v>
      </c>
      <c r="BW691" s="8"/>
      <c r="BX691" s="8"/>
      <c r="BY691" s="9" t="s">
        <v>38</v>
      </c>
      <c r="BZ691" s="10" t="s">
        <v>12</v>
      </c>
      <c r="CA691" s="29" t="s">
        <v>13</v>
      </c>
      <c r="CB691" s="11" t="s">
        <v>39</v>
      </c>
      <c r="CH691" s="28" t="s">
        <v>37</v>
      </c>
      <c r="CI691" s="13" t="s">
        <v>8</v>
      </c>
      <c r="CJ691" s="13"/>
      <c r="CK691" s="13"/>
      <c r="CL691" s="13"/>
      <c r="CM691" s="7" t="s">
        <v>25</v>
      </c>
      <c r="CN691" s="7"/>
      <c r="CO691" s="7"/>
      <c r="CP691" s="8" t="s">
        <v>10</v>
      </c>
      <c r="CQ691" s="8"/>
      <c r="CR691" s="8"/>
      <c r="CS691" s="9" t="s">
        <v>38</v>
      </c>
      <c r="CT691" s="10" t="s">
        <v>12</v>
      </c>
      <c r="CU691" s="29" t="s">
        <v>13</v>
      </c>
      <c r="CV691" s="11" t="s">
        <v>39</v>
      </c>
      <c r="DB691" s="28" t="s">
        <v>37</v>
      </c>
      <c r="DC691" s="13" t="s">
        <v>8</v>
      </c>
      <c r="DD691" s="13"/>
      <c r="DE691" s="13"/>
      <c r="DF691" s="13"/>
      <c r="DG691" s="7" t="s">
        <v>25</v>
      </c>
      <c r="DH691" s="7"/>
      <c r="DI691" s="7"/>
      <c r="DJ691" s="8" t="s">
        <v>10</v>
      </c>
      <c r="DK691" s="8"/>
      <c r="DL691" s="8"/>
      <c r="DM691" s="9" t="s">
        <v>38</v>
      </c>
      <c r="DN691" s="10" t="s">
        <v>12</v>
      </c>
      <c r="DO691" s="29" t="s">
        <v>13</v>
      </c>
      <c r="DP691" s="11" t="s">
        <v>39</v>
      </c>
      <c r="DV691" s="28" t="s">
        <v>37</v>
      </c>
      <c r="DW691" s="13" t="s">
        <v>8</v>
      </c>
      <c r="DX691" s="13"/>
      <c r="DY691" s="13"/>
      <c r="DZ691" s="13"/>
      <c r="EA691" s="7" t="s">
        <v>25</v>
      </c>
      <c r="EB691" s="7"/>
      <c r="EC691" s="7"/>
      <c r="ED691" s="8" t="s">
        <v>10</v>
      </c>
      <c r="EE691" s="8"/>
      <c r="EF691" s="8"/>
      <c r="EG691" s="9" t="s">
        <v>38</v>
      </c>
      <c r="EH691" s="10" t="s">
        <v>12</v>
      </c>
      <c r="EI691" s="29" t="s">
        <v>13</v>
      </c>
      <c r="EJ691" s="11" t="s">
        <v>39</v>
      </c>
    </row>
    <row r="692" s="1" customFormat="1" customHeight="1" spans="6:140">
      <c r="F692" s="30"/>
      <c r="G692" s="11" t="s">
        <v>40</v>
      </c>
      <c r="H692" s="11" t="s">
        <v>41</v>
      </c>
      <c r="I692" s="11" t="s">
        <v>21</v>
      </c>
      <c r="J692" s="13" t="s">
        <v>8</v>
      </c>
      <c r="K692" s="11" t="s">
        <v>23</v>
      </c>
      <c r="L692" s="11" t="s">
        <v>24</v>
      </c>
      <c r="M692" s="7" t="s">
        <v>25</v>
      </c>
      <c r="N692" s="11" t="s">
        <v>26</v>
      </c>
      <c r="O692" s="11" t="s">
        <v>27</v>
      </c>
      <c r="P692" s="8" t="s">
        <v>28</v>
      </c>
      <c r="Q692" s="9" t="s">
        <v>29</v>
      </c>
      <c r="R692" s="14"/>
      <c r="S692" s="29"/>
      <c r="T692" s="11"/>
      <c r="U692" s="1"/>
      <c r="V692" s="1"/>
      <c r="W692" s="1"/>
      <c r="X692" s="1"/>
      <c r="Y692" s="1"/>
      <c r="Z692" s="30"/>
      <c r="AA692" s="11" t="s">
        <v>40</v>
      </c>
      <c r="AB692" s="11" t="s">
        <v>41</v>
      </c>
      <c r="AC692" s="11" t="s">
        <v>21</v>
      </c>
      <c r="AD692" s="13" t="s">
        <v>8</v>
      </c>
      <c r="AE692" s="11" t="s">
        <v>23</v>
      </c>
      <c r="AF692" s="11" t="s">
        <v>24</v>
      </c>
      <c r="AG692" s="7" t="s">
        <v>25</v>
      </c>
      <c r="AH692" s="11" t="s">
        <v>26</v>
      </c>
      <c r="AI692" s="11" t="s">
        <v>27</v>
      </c>
      <c r="AJ692" s="8" t="s">
        <v>28</v>
      </c>
      <c r="AK692" s="9" t="s">
        <v>29</v>
      </c>
      <c r="AL692" s="14"/>
      <c r="AM692" s="29"/>
      <c r="AN692" s="11"/>
      <c r="AO692" s="1"/>
      <c r="AP692" s="1"/>
      <c r="AQ692" s="1"/>
      <c r="AR692" s="1"/>
      <c r="AS692" s="1"/>
      <c r="AT692" s="30"/>
      <c r="AU692" s="11" t="s">
        <v>40</v>
      </c>
      <c r="AV692" s="11" t="s">
        <v>41</v>
      </c>
      <c r="AW692" s="11" t="s">
        <v>21</v>
      </c>
      <c r="AX692" s="13" t="s">
        <v>8</v>
      </c>
      <c r="AY692" s="11" t="s">
        <v>23</v>
      </c>
      <c r="AZ692" s="11" t="s">
        <v>24</v>
      </c>
      <c r="BA692" s="7" t="s">
        <v>25</v>
      </c>
      <c r="BB692" s="11" t="s">
        <v>26</v>
      </c>
      <c r="BC692" s="11" t="s">
        <v>27</v>
      </c>
      <c r="BD692" s="8" t="s">
        <v>28</v>
      </c>
      <c r="BE692" s="9" t="s">
        <v>29</v>
      </c>
      <c r="BF692" s="14"/>
      <c r="BG692" s="29"/>
      <c r="BH692" s="11"/>
      <c r="BI692" s="1"/>
      <c r="BJ692" s="1"/>
      <c r="BK692" s="1"/>
      <c r="BL692" s="1"/>
      <c r="BM692" s="1"/>
      <c r="BN692" s="30"/>
      <c r="BO692" s="11" t="s">
        <v>40</v>
      </c>
      <c r="BP692" s="11" t="s">
        <v>41</v>
      </c>
      <c r="BQ692" s="11" t="s">
        <v>21</v>
      </c>
      <c r="BR692" s="13" t="s">
        <v>8</v>
      </c>
      <c r="BS692" s="11" t="s">
        <v>23</v>
      </c>
      <c r="BT692" s="11" t="s">
        <v>24</v>
      </c>
      <c r="BU692" s="7" t="s">
        <v>25</v>
      </c>
      <c r="BV692" s="11" t="s">
        <v>26</v>
      </c>
      <c r="BW692" s="11" t="s">
        <v>27</v>
      </c>
      <c r="BX692" s="8" t="s">
        <v>28</v>
      </c>
      <c r="BY692" s="9" t="s">
        <v>29</v>
      </c>
      <c r="BZ692" s="14"/>
      <c r="CA692" s="29"/>
      <c r="CB692" s="11"/>
      <c r="CC692" s="1"/>
      <c r="CD692" s="1"/>
      <c r="CE692" s="1"/>
      <c r="CF692" s="1"/>
      <c r="CG692" s="1"/>
      <c r="CH692" s="30"/>
      <c r="CI692" s="11" t="s">
        <v>40</v>
      </c>
      <c r="CJ692" s="11" t="s">
        <v>41</v>
      </c>
      <c r="CK692" s="11" t="s">
        <v>21</v>
      </c>
      <c r="CL692" s="13" t="s">
        <v>8</v>
      </c>
      <c r="CM692" s="11" t="s">
        <v>23</v>
      </c>
      <c r="CN692" s="11" t="s">
        <v>24</v>
      </c>
      <c r="CO692" s="7" t="s">
        <v>25</v>
      </c>
      <c r="CP692" s="11" t="s">
        <v>26</v>
      </c>
      <c r="CQ692" s="11" t="s">
        <v>27</v>
      </c>
      <c r="CR692" s="8" t="s">
        <v>28</v>
      </c>
      <c r="CS692" s="9" t="s">
        <v>29</v>
      </c>
      <c r="CT692" s="14"/>
      <c r="CU692" s="29"/>
      <c r="CV692" s="11"/>
      <c r="CW692" s="1"/>
      <c r="CX692" s="1"/>
      <c r="CY692" s="1"/>
      <c r="CZ692" s="1"/>
      <c r="DA692" s="1"/>
      <c r="DB692" s="30"/>
      <c r="DC692" s="11" t="s">
        <v>40</v>
      </c>
      <c r="DD692" s="11" t="s">
        <v>41</v>
      </c>
      <c r="DE692" s="11" t="s">
        <v>21</v>
      </c>
      <c r="DF692" s="13" t="s">
        <v>8</v>
      </c>
      <c r="DG692" s="11" t="s">
        <v>23</v>
      </c>
      <c r="DH692" s="11" t="s">
        <v>24</v>
      </c>
      <c r="DI692" s="7" t="s">
        <v>25</v>
      </c>
      <c r="DJ692" s="11" t="s">
        <v>26</v>
      </c>
      <c r="DK692" s="11" t="s">
        <v>27</v>
      </c>
      <c r="DL692" s="8" t="s">
        <v>28</v>
      </c>
      <c r="DM692" s="9" t="s">
        <v>29</v>
      </c>
      <c r="DN692" s="14"/>
      <c r="DO692" s="29"/>
      <c r="DP692" s="11"/>
      <c r="DQ692" s="1"/>
      <c r="DR692" s="1"/>
      <c r="DS692" s="1"/>
      <c r="DT692" s="1"/>
      <c r="DU692" s="1"/>
      <c r="DV692" s="30"/>
      <c r="DW692" s="11" t="s">
        <v>40</v>
      </c>
      <c r="DX692" s="11" t="s">
        <v>41</v>
      </c>
      <c r="DY692" s="11" t="s">
        <v>21</v>
      </c>
      <c r="DZ692" s="13" t="s">
        <v>8</v>
      </c>
      <c r="EA692" s="11" t="s">
        <v>23</v>
      </c>
      <c r="EB692" s="11" t="s">
        <v>24</v>
      </c>
      <c r="EC692" s="7" t="s">
        <v>25</v>
      </c>
      <c r="ED692" s="11" t="s">
        <v>26</v>
      </c>
      <c r="EE692" s="11" t="s">
        <v>27</v>
      </c>
      <c r="EF692" s="8" t="s">
        <v>28</v>
      </c>
      <c r="EG692" s="9" t="s">
        <v>29</v>
      </c>
      <c r="EH692" s="14"/>
      <c r="EI692" s="29"/>
      <c r="EJ692" s="11"/>
    </row>
    <row r="693" s="1" customFormat="1" customHeight="1" spans="6:140">
      <c r="F693" s="11">
        <f>_xlfn.RANK.EQ(S693,S693:S696,0)</f>
        <v>1</v>
      </c>
      <c r="G693" s="11">
        <v>1446.85</v>
      </c>
      <c r="H693" s="11">
        <v>1.8</v>
      </c>
      <c r="I693" s="12">
        <v>1.35</v>
      </c>
      <c r="J693" s="13">
        <f t="shared" ref="J693:J696" si="1404">G693*H693*I693</f>
        <v>3515.8455</v>
      </c>
      <c r="K693" s="11">
        <v>680</v>
      </c>
      <c r="L693" s="11">
        <v>1.79</v>
      </c>
      <c r="M693" s="31">
        <f t="shared" ref="M693:M696" si="1405">1+6*K693/(K693+2000)+L693</f>
        <v>4.31238805970149</v>
      </c>
      <c r="N693" s="11">
        <v>1</v>
      </c>
      <c r="O693" s="11">
        <v>2.38</v>
      </c>
      <c r="P693" s="8">
        <f t="shared" ref="P693:P696" si="1406">1+N693*O693</f>
        <v>3.38</v>
      </c>
      <c r="Q693" s="9">
        <v>1.275</v>
      </c>
      <c r="R693" s="17">
        <v>1</v>
      </c>
      <c r="S693" s="18">
        <f t="shared" ref="S693:S696" si="1407">J693*M693*Q693*P693*R693</f>
        <v>65339.30371847</v>
      </c>
      <c r="T693" s="11">
        <f t="shared" ref="T693:T696" si="1408">IF(F693=1,1,(IF(F693=2,2,12)))</f>
        <v>1</v>
      </c>
      <c r="Z693" s="11">
        <f>_xlfn.RANK.EQ(AM693,AM693:AM696,0)</f>
        <v>2</v>
      </c>
      <c r="AA693" s="11">
        <v>1446.85</v>
      </c>
      <c r="AB693" s="11">
        <v>1.8</v>
      </c>
      <c r="AC693" s="12">
        <v>1.35</v>
      </c>
      <c r="AD693" s="13">
        <f t="shared" ref="AD693:AD696" si="1409">AA693*AB693*AC693</f>
        <v>3515.8455</v>
      </c>
      <c r="AE693" s="11">
        <v>680</v>
      </c>
      <c r="AF693" s="11">
        <v>1.79</v>
      </c>
      <c r="AG693" s="31">
        <f t="shared" ref="AG693:AG696" si="1410">1+6*AE693/(AE693+2000)+AF693</f>
        <v>4.31238805970149</v>
      </c>
      <c r="AH693" s="11">
        <v>1</v>
      </c>
      <c r="AI693" s="11">
        <v>2.38</v>
      </c>
      <c r="AJ693" s="8">
        <f t="shared" ref="AJ693:AJ696" si="1411">1+AH693*AI693</f>
        <v>3.38</v>
      </c>
      <c r="AK693" s="9">
        <v>1.275</v>
      </c>
      <c r="AL693" s="17">
        <v>1</v>
      </c>
      <c r="AM693" s="18">
        <f t="shared" ref="AM693:AM696" si="1412">AD693*AG693*AK693*AJ693*AL693</f>
        <v>65339.30371847</v>
      </c>
      <c r="AN693" s="11">
        <f t="shared" ref="AN693:AN696" si="1413">IF(Z693=1,1,(IF(Z693=2,2,12)))</f>
        <v>2</v>
      </c>
      <c r="AT693" s="11">
        <f>_xlfn.RANK.EQ(BG693,BG693:BG696,0)</f>
        <v>1</v>
      </c>
      <c r="AU693" s="11">
        <v>1446.85</v>
      </c>
      <c r="AV693" s="11">
        <v>1.8</v>
      </c>
      <c r="AW693" s="12">
        <v>1.35</v>
      </c>
      <c r="AX693" s="13">
        <f t="shared" ref="AX693:AX696" si="1414">AU693*AV693*AW693</f>
        <v>3515.8455</v>
      </c>
      <c r="AY693" s="11">
        <v>680</v>
      </c>
      <c r="AZ693" s="11">
        <v>1.79</v>
      </c>
      <c r="BA693" s="31">
        <f t="shared" ref="BA693:BA696" si="1415">1+6*AY693/(AY693+2000)+AZ693</f>
        <v>4.31238805970149</v>
      </c>
      <c r="BB693" s="11">
        <v>1</v>
      </c>
      <c r="BC693" s="11">
        <v>2.38</v>
      </c>
      <c r="BD693" s="8">
        <f t="shared" ref="BD693:BD696" si="1416">1+BB693*BC693</f>
        <v>3.38</v>
      </c>
      <c r="BE693" s="9">
        <v>1.275</v>
      </c>
      <c r="BF693" s="17">
        <v>1.015</v>
      </c>
      <c r="BG693" s="18">
        <f t="shared" ref="BG693:BG696" si="1417">AX693*BA693*BE693*BD693*BF693</f>
        <v>66319.3932742471</v>
      </c>
      <c r="BH693" s="11">
        <f t="shared" ref="BH693:BH696" si="1418">IF(AT693=1,1,(IF(AT693=2,2,12)))</f>
        <v>1</v>
      </c>
      <c r="BN693" s="11">
        <f>_xlfn.RANK.EQ(CA693,CA693:CA696,0)</f>
        <v>2</v>
      </c>
      <c r="BO693" s="11">
        <v>1446.85</v>
      </c>
      <c r="BP693" s="11">
        <v>1.8</v>
      </c>
      <c r="BQ693" s="12">
        <v>1.35</v>
      </c>
      <c r="BR693" s="13">
        <f t="shared" ref="BR693:BR696" si="1419">BO693*BP693*BQ693</f>
        <v>3515.8455</v>
      </c>
      <c r="BS693" s="11">
        <v>680</v>
      </c>
      <c r="BT693" s="11">
        <v>1.79</v>
      </c>
      <c r="BU693" s="31">
        <f t="shared" ref="BU693:BU696" si="1420">1+6*BS693/(BS693+2000)+BT693</f>
        <v>4.31238805970149</v>
      </c>
      <c r="BV693" s="11">
        <v>1</v>
      </c>
      <c r="BW693" s="11">
        <v>2.38</v>
      </c>
      <c r="BX693" s="8">
        <f t="shared" ref="BX693:BX696" si="1421">1+BV693*BW693</f>
        <v>3.38</v>
      </c>
      <c r="BY693" s="9">
        <v>1.275</v>
      </c>
      <c r="BZ693" s="17">
        <v>1.015</v>
      </c>
      <c r="CA693" s="18">
        <f t="shared" ref="CA693:CA696" si="1422">BR693*BU693*BY693*BX693*BZ693</f>
        <v>66319.3932742471</v>
      </c>
      <c r="CB693" s="11">
        <f t="shared" ref="CB693:CB696" si="1423">IF(BN693=1,1,(IF(BN693=2,2,12)))</f>
        <v>2</v>
      </c>
      <c r="CH693" s="11">
        <f>_xlfn.RANK.EQ(CU693,CU693:CU696,0)</f>
        <v>1</v>
      </c>
      <c r="CI693" s="11">
        <v>1446.85</v>
      </c>
      <c r="CJ693" s="11">
        <v>1.8</v>
      </c>
      <c r="CK693" s="12">
        <v>1.35</v>
      </c>
      <c r="CL693" s="13">
        <f t="shared" ref="CL693:CL696" si="1424">CI693*CJ693*CK693</f>
        <v>3515.8455</v>
      </c>
      <c r="CM693" s="11">
        <v>680</v>
      </c>
      <c r="CN693" s="11">
        <v>1.79</v>
      </c>
      <c r="CO693" s="31">
        <f t="shared" ref="CO693:CO696" si="1425">1+6*CM693/(CM693+2000)+CN693</f>
        <v>4.31238805970149</v>
      </c>
      <c r="CP693" s="11">
        <v>1</v>
      </c>
      <c r="CQ693" s="11">
        <v>2.38</v>
      </c>
      <c r="CR693" s="8">
        <f t="shared" ref="CR693:CR696" si="1426">1+CP693*CQ693</f>
        <v>3.38</v>
      </c>
      <c r="CS693" s="9">
        <v>1.275</v>
      </c>
      <c r="CT693" s="17">
        <v>1.085</v>
      </c>
      <c r="CU693" s="18">
        <f t="shared" ref="CU693:CU696" si="1427">CL693*CO693*CS693*CR693*CT693</f>
        <v>70893.14453454</v>
      </c>
      <c r="CV693" s="11">
        <f t="shared" ref="CV693:CV696" si="1428">IF(CH693=1,1,(IF(CH693=2,2,12)))</f>
        <v>1</v>
      </c>
      <c r="DB693" s="11">
        <f>_xlfn.RANK.EQ(DO693,DO693:DO696,0)</f>
        <v>2</v>
      </c>
      <c r="DC693" s="11">
        <v>1446.85</v>
      </c>
      <c r="DD693" s="11">
        <v>1.8</v>
      </c>
      <c r="DE693" s="12">
        <v>1.35</v>
      </c>
      <c r="DF693" s="13">
        <f t="shared" ref="DF693:DF696" si="1429">DC693*DD693*DE693</f>
        <v>3515.8455</v>
      </c>
      <c r="DG693" s="11">
        <v>680</v>
      </c>
      <c r="DH693" s="11">
        <v>1.79</v>
      </c>
      <c r="DI693" s="31">
        <f t="shared" ref="DI693:DI696" si="1430">1+6*DG693/(DG693+2000)+DH693</f>
        <v>4.31238805970149</v>
      </c>
      <c r="DJ693" s="11">
        <v>1</v>
      </c>
      <c r="DK693" s="11">
        <v>2.38</v>
      </c>
      <c r="DL693" s="8">
        <f t="shared" ref="DL693:DL696" si="1431">1+DJ693*DK693</f>
        <v>3.38</v>
      </c>
      <c r="DM693" s="9">
        <v>1.275</v>
      </c>
      <c r="DN693" s="17">
        <v>1.085</v>
      </c>
      <c r="DO693" s="18">
        <f t="shared" ref="DO693:DO696" si="1432">DF693*DI693*DM693*DL693*DN693</f>
        <v>70893.14453454</v>
      </c>
      <c r="DP693" s="11">
        <f t="shared" ref="DP693:DP696" si="1433">IF(DB693=1,1,(IF(DB693=2,2,12)))</f>
        <v>2</v>
      </c>
      <c r="DV693" s="11">
        <f>_xlfn.RANK.EQ(EI693,EI693:EI696,0)</f>
        <v>2</v>
      </c>
      <c r="DW693" s="11">
        <v>1446.85</v>
      </c>
      <c r="DX693" s="11">
        <v>1.8</v>
      </c>
      <c r="DY693" s="12">
        <v>1.35</v>
      </c>
      <c r="DZ693" s="13">
        <f t="shared" ref="DZ693:DZ696" si="1434">DW693*DX693*DY693</f>
        <v>3515.8455</v>
      </c>
      <c r="EA693" s="11">
        <v>680</v>
      </c>
      <c r="EB693" s="11">
        <v>2.32</v>
      </c>
      <c r="EC693" s="31">
        <f t="shared" ref="EC693:EC696" si="1435">1+6*EA693/(EA693+2000)+EB693</f>
        <v>4.84238805970149</v>
      </c>
      <c r="ED693" s="11">
        <v>1</v>
      </c>
      <c r="EE693" s="11">
        <v>3.18</v>
      </c>
      <c r="EF693" s="8">
        <f t="shared" ref="EF693:EF696" si="1436">1+ED693*EE693</f>
        <v>4.18</v>
      </c>
      <c r="EG693" s="9">
        <v>1.275</v>
      </c>
      <c r="EH693" s="17">
        <v>1.2</v>
      </c>
      <c r="EI693" s="18">
        <f t="shared" ref="EI693:EI696" si="1437">DZ693*EC693*EG693*EF693*EH693</f>
        <v>108882.249515276</v>
      </c>
      <c r="EJ693" s="11">
        <f t="shared" ref="EJ693:EJ696" si="1438">IF(DV693=1,1,(IF(DV693=2,2,12)))</f>
        <v>2</v>
      </c>
    </row>
    <row r="694" s="1" customFormat="1" customHeight="1" spans="6:140">
      <c r="F694" s="11">
        <f>_xlfn.RANK.EQ(S694,S693:S696,0)</f>
        <v>3</v>
      </c>
      <c r="G694" s="11">
        <v>1446.85</v>
      </c>
      <c r="H694" s="11">
        <v>1.8</v>
      </c>
      <c r="I694" s="12">
        <v>1.35</v>
      </c>
      <c r="J694" s="13">
        <f t="shared" si="1404"/>
        <v>3515.8455</v>
      </c>
      <c r="K694" s="11">
        <v>440</v>
      </c>
      <c r="L694" s="11">
        <v>1.73</v>
      </c>
      <c r="M694" s="31">
        <f t="shared" si="1405"/>
        <v>3.81196721311475</v>
      </c>
      <c r="N694" s="11">
        <v>0.95</v>
      </c>
      <c r="O694" s="11">
        <v>2.09</v>
      </c>
      <c r="P694" s="8">
        <f t="shared" si="1406"/>
        <v>2.9855</v>
      </c>
      <c r="Q694" s="9">
        <v>1.275</v>
      </c>
      <c r="R694" s="17">
        <v>1</v>
      </c>
      <c r="S694" s="18">
        <f t="shared" si="1407"/>
        <v>51015.9759341504</v>
      </c>
      <c r="T694" s="11">
        <f t="shared" si="1408"/>
        <v>12</v>
      </c>
      <c r="Z694" s="11">
        <f>_xlfn.RANK.EQ(AM694,AM693:AM696,0)</f>
        <v>3</v>
      </c>
      <c r="AA694" s="11">
        <v>1446.85</v>
      </c>
      <c r="AB694" s="11">
        <v>1.8</v>
      </c>
      <c r="AC694" s="12">
        <v>1.35</v>
      </c>
      <c r="AD694" s="13">
        <f t="shared" si="1409"/>
        <v>3515.8455</v>
      </c>
      <c r="AE694" s="11">
        <v>440</v>
      </c>
      <c r="AF694" s="11">
        <v>1.73</v>
      </c>
      <c r="AG694" s="31">
        <f t="shared" si="1410"/>
        <v>3.81196721311475</v>
      </c>
      <c r="AH694" s="11">
        <v>0.95</v>
      </c>
      <c r="AI694" s="11">
        <v>2.09</v>
      </c>
      <c r="AJ694" s="8">
        <f t="shared" si="1411"/>
        <v>2.9855</v>
      </c>
      <c r="AK694" s="9">
        <v>1.275</v>
      </c>
      <c r="AL694" s="17">
        <v>1</v>
      </c>
      <c r="AM694" s="18">
        <f t="shared" si="1412"/>
        <v>51015.9759341504</v>
      </c>
      <c r="AN694" s="11">
        <f t="shared" si="1413"/>
        <v>12</v>
      </c>
      <c r="AT694" s="11">
        <f>_xlfn.RANK.EQ(BG694,BG693:BG696,0)</f>
        <v>3</v>
      </c>
      <c r="AU694" s="11">
        <v>1446.85</v>
      </c>
      <c r="AV694" s="11">
        <v>1.8</v>
      </c>
      <c r="AW694" s="12">
        <v>1.35</v>
      </c>
      <c r="AX694" s="13">
        <f t="shared" si="1414"/>
        <v>3515.8455</v>
      </c>
      <c r="AY694" s="11">
        <v>440</v>
      </c>
      <c r="AZ694" s="11">
        <v>1.73</v>
      </c>
      <c r="BA694" s="31">
        <f t="shared" si="1415"/>
        <v>3.81196721311475</v>
      </c>
      <c r="BB694" s="11">
        <v>0.95</v>
      </c>
      <c r="BC694" s="11">
        <v>2.09</v>
      </c>
      <c r="BD694" s="8">
        <f t="shared" si="1416"/>
        <v>2.9855</v>
      </c>
      <c r="BE694" s="9">
        <v>1.275</v>
      </c>
      <c r="BF694" s="17">
        <v>1.015</v>
      </c>
      <c r="BG694" s="18">
        <f t="shared" si="1417"/>
        <v>51781.2155731626</v>
      </c>
      <c r="BH694" s="11">
        <f t="shared" si="1418"/>
        <v>12</v>
      </c>
      <c r="BN694" s="11">
        <f>_xlfn.RANK.EQ(CA694,CA693:CA696,0)</f>
        <v>3</v>
      </c>
      <c r="BO694" s="11">
        <v>1446.85</v>
      </c>
      <c r="BP694" s="11">
        <v>1.8</v>
      </c>
      <c r="BQ694" s="12">
        <v>1.35</v>
      </c>
      <c r="BR694" s="13">
        <f t="shared" si="1419"/>
        <v>3515.8455</v>
      </c>
      <c r="BS694" s="11">
        <v>440</v>
      </c>
      <c r="BT694" s="11">
        <v>1.73</v>
      </c>
      <c r="BU694" s="31">
        <f t="shared" si="1420"/>
        <v>3.81196721311475</v>
      </c>
      <c r="BV694" s="11">
        <v>0.95</v>
      </c>
      <c r="BW694" s="11">
        <v>2.09</v>
      </c>
      <c r="BX694" s="8">
        <f t="shared" si="1421"/>
        <v>2.9855</v>
      </c>
      <c r="BY694" s="9">
        <v>1.275</v>
      </c>
      <c r="BZ694" s="17">
        <v>1.015</v>
      </c>
      <c r="CA694" s="18">
        <f t="shared" si="1422"/>
        <v>51781.2155731626</v>
      </c>
      <c r="CB694" s="11">
        <f t="shared" si="1423"/>
        <v>12</v>
      </c>
      <c r="CH694" s="11">
        <f>_xlfn.RANK.EQ(CU694,CU693:CU696,0)</f>
        <v>3</v>
      </c>
      <c r="CI694" s="11">
        <v>1446.85</v>
      </c>
      <c r="CJ694" s="11">
        <v>1.8</v>
      </c>
      <c r="CK694" s="12">
        <v>1.35</v>
      </c>
      <c r="CL694" s="13">
        <f t="shared" si="1424"/>
        <v>3515.8455</v>
      </c>
      <c r="CM694" s="11">
        <v>440</v>
      </c>
      <c r="CN694" s="11">
        <v>1.73</v>
      </c>
      <c r="CO694" s="31">
        <f t="shared" si="1425"/>
        <v>3.81196721311475</v>
      </c>
      <c r="CP694" s="11">
        <v>0.95</v>
      </c>
      <c r="CQ694" s="11">
        <v>2.09</v>
      </c>
      <c r="CR694" s="8">
        <f t="shared" si="1426"/>
        <v>2.9855</v>
      </c>
      <c r="CS694" s="9">
        <v>1.275</v>
      </c>
      <c r="CT694" s="17">
        <v>1.085</v>
      </c>
      <c r="CU694" s="18">
        <f t="shared" si="1427"/>
        <v>55352.3338885532</v>
      </c>
      <c r="CV694" s="11">
        <f t="shared" si="1428"/>
        <v>12</v>
      </c>
      <c r="DB694" s="11">
        <f>_xlfn.RANK.EQ(DO694,DO693:DO696,0)</f>
        <v>3</v>
      </c>
      <c r="DC694" s="11">
        <v>1446.85</v>
      </c>
      <c r="DD694" s="11">
        <v>1.8</v>
      </c>
      <c r="DE694" s="12">
        <v>1.35</v>
      </c>
      <c r="DF694" s="13">
        <f t="shared" si="1429"/>
        <v>3515.8455</v>
      </c>
      <c r="DG694" s="11">
        <v>440</v>
      </c>
      <c r="DH694" s="11">
        <v>1.73</v>
      </c>
      <c r="DI694" s="31">
        <f t="shared" si="1430"/>
        <v>3.81196721311475</v>
      </c>
      <c r="DJ694" s="11">
        <v>0.95</v>
      </c>
      <c r="DK694" s="11">
        <v>2.09</v>
      </c>
      <c r="DL694" s="8">
        <f t="shared" si="1431"/>
        <v>2.9855</v>
      </c>
      <c r="DM694" s="9">
        <v>1.275</v>
      </c>
      <c r="DN694" s="17">
        <v>1.085</v>
      </c>
      <c r="DO694" s="18">
        <f t="shared" si="1432"/>
        <v>55352.3338885532</v>
      </c>
      <c r="DP694" s="11">
        <f t="shared" si="1433"/>
        <v>12</v>
      </c>
      <c r="DV694" s="11">
        <f>_xlfn.RANK.EQ(EI694,EI693:EI696,0)</f>
        <v>3</v>
      </c>
      <c r="DW694" s="11">
        <v>1446.85</v>
      </c>
      <c r="DX694" s="11">
        <v>1.8</v>
      </c>
      <c r="DY694" s="12">
        <v>1.35</v>
      </c>
      <c r="DZ694" s="13">
        <f t="shared" si="1434"/>
        <v>3515.8455</v>
      </c>
      <c r="EA694" s="11">
        <v>440</v>
      </c>
      <c r="EB694" s="11">
        <v>1.82</v>
      </c>
      <c r="EC694" s="31">
        <f t="shared" si="1435"/>
        <v>3.90196721311475</v>
      </c>
      <c r="ED694" s="11">
        <v>0.95</v>
      </c>
      <c r="EE694" s="11">
        <v>2.91</v>
      </c>
      <c r="EF694" s="8">
        <f t="shared" si="1436"/>
        <v>3.7645</v>
      </c>
      <c r="EG694" s="9">
        <v>1.275</v>
      </c>
      <c r="EH694" s="17">
        <v>1.2</v>
      </c>
      <c r="EI694" s="18">
        <f t="shared" si="1437"/>
        <v>79015.4704812236</v>
      </c>
      <c r="EJ694" s="11">
        <f t="shared" si="1438"/>
        <v>12</v>
      </c>
    </row>
    <row r="695" s="1" customFormat="1" customHeight="1" spans="6:140">
      <c r="F695" s="11">
        <f>_xlfn.RANK.EQ(S695,S693:S696,0)</f>
        <v>2</v>
      </c>
      <c r="G695" s="11">
        <v>1446.85</v>
      </c>
      <c r="H695" s="11">
        <v>1.8</v>
      </c>
      <c r="I695" s="12">
        <v>1.35</v>
      </c>
      <c r="J695" s="13">
        <f t="shared" si="1404"/>
        <v>3515.8455</v>
      </c>
      <c r="K695" s="11">
        <v>490</v>
      </c>
      <c r="L695" s="11">
        <v>2.33</v>
      </c>
      <c r="M695" s="31">
        <f t="shared" si="1405"/>
        <v>4.51072289156627</v>
      </c>
      <c r="N695" s="11">
        <v>0.89</v>
      </c>
      <c r="O695" s="11">
        <v>1.78</v>
      </c>
      <c r="P695" s="8">
        <f t="shared" si="1406"/>
        <v>2.5842</v>
      </c>
      <c r="Q695" s="9">
        <v>1.275</v>
      </c>
      <c r="R695" s="17">
        <v>1</v>
      </c>
      <c r="S695" s="18">
        <f t="shared" si="1407"/>
        <v>52253.1211946054</v>
      </c>
      <c r="T695" s="11">
        <f t="shared" si="1408"/>
        <v>2</v>
      </c>
      <c r="Z695" s="11">
        <f>_xlfn.RANK.EQ(AM695,AM693:AM696,0)</f>
        <v>1</v>
      </c>
      <c r="AA695" s="11">
        <v>1446.85</v>
      </c>
      <c r="AB695" s="11">
        <v>1.8</v>
      </c>
      <c r="AC695" s="12">
        <v>1.35</v>
      </c>
      <c r="AD695" s="13">
        <f t="shared" si="1409"/>
        <v>3515.8455</v>
      </c>
      <c r="AE695" s="11">
        <v>450</v>
      </c>
      <c r="AF695" s="11">
        <v>2.33</v>
      </c>
      <c r="AG695" s="31">
        <f t="shared" si="1410"/>
        <v>4.43204081632653</v>
      </c>
      <c r="AH695" s="11">
        <v>1</v>
      </c>
      <c r="AI695" s="11">
        <v>2.71</v>
      </c>
      <c r="AJ695" s="8">
        <f t="shared" si="1411"/>
        <v>3.71</v>
      </c>
      <c r="AK695" s="9">
        <v>1.275</v>
      </c>
      <c r="AL695" s="17">
        <v>1</v>
      </c>
      <c r="AM695" s="18">
        <f t="shared" si="1412"/>
        <v>73708.5092870073</v>
      </c>
      <c r="AN695" s="11">
        <f t="shared" si="1413"/>
        <v>1</v>
      </c>
      <c r="AT695" s="11">
        <f>_xlfn.RANK.EQ(BG695,BG693:BG696,0)</f>
        <v>2</v>
      </c>
      <c r="AU695" s="11">
        <v>1446.85</v>
      </c>
      <c r="AV695" s="11">
        <v>1.8</v>
      </c>
      <c r="AW695" s="12">
        <v>1.35</v>
      </c>
      <c r="AX695" s="13">
        <f t="shared" si="1414"/>
        <v>3515.8455</v>
      </c>
      <c r="AY695" s="11">
        <v>490</v>
      </c>
      <c r="AZ695" s="11">
        <v>2.33</v>
      </c>
      <c r="BA695" s="31">
        <f t="shared" si="1415"/>
        <v>4.51072289156627</v>
      </c>
      <c r="BB695" s="11">
        <v>0.93</v>
      </c>
      <c r="BC695" s="11">
        <v>1.85</v>
      </c>
      <c r="BD695" s="8">
        <f t="shared" si="1416"/>
        <v>2.7205</v>
      </c>
      <c r="BE695" s="9">
        <v>1.275</v>
      </c>
      <c r="BF695" s="17">
        <v>1.015</v>
      </c>
      <c r="BG695" s="18">
        <f t="shared" si="1417"/>
        <v>55834.2757731882</v>
      </c>
      <c r="BH695" s="11">
        <f t="shared" si="1418"/>
        <v>2</v>
      </c>
      <c r="BN695" s="11">
        <f>_xlfn.RANK.EQ(CA695,CA693:CA696,0)</f>
        <v>1</v>
      </c>
      <c r="BO695" s="11">
        <v>1446.85</v>
      </c>
      <c r="BP695" s="11">
        <v>1.8</v>
      </c>
      <c r="BQ695" s="12">
        <v>1.35</v>
      </c>
      <c r="BR695" s="13">
        <f t="shared" si="1419"/>
        <v>3515.8455</v>
      </c>
      <c r="BS695" s="11">
        <v>490</v>
      </c>
      <c r="BT695" s="11">
        <v>2.33</v>
      </c>
      <c r="BU695" s="31">
        <f t="shared" si="1420"/>
        <v>4.51072289156627</v>
      </c>
      <c r="BV695" s="11">
        <v>1</v>
      </c>
      <c r="BW695" s="11">
        <v>2.71</v>
      </c>
      <c r="BX695" s="8">
        <f t="shared" si="1421"/>
        <v>3.71</v>
      </c>
      <c r="BY695" s="9">
        <v>1.275</v>
      </c>
      <c r="BZ695" s="17">
        <v>1.015</v>
      </c>
      <c r="CA695" s="18">
        <f t="shared" si="1422"/>
        <v>76142.3132212932</v>
      </c>
      <c r="CB695" s="11">
        <f t="shared" si="1423"/>
        <v>1</v>
      </c>
      <c r="CH695" s="11">
        <f>_xlfn.RANK.EQ(CU695,CU693:CU696,0)</f>
        <v>2</v>
      </c>
      <c r="CI695" s="11">
        <v>1446.85</v>
      </c>
      <c r="CJ695" s="11">
        <v>1.8</v>
      </c>
      <c r="CK695" s="12">
        <v>1.35</v>
      </c>
      <c r="CL695" s="13">
        <f t="shared" si="1424"/>
        <v>3515.8455</v>
      </c>
      <c r="CM695" s="11">
        <v>490</v>
      </c>
      <c r="CN695" s="11">
        <v>2.33</v>
      </c>
      <c r="CO695" s="31">
        <f t="shared" si="1425"/>
        <v>4.51072289156627</v>
      </c>
      <c r="CP695" s="11">
        <v>0.93</v>
      </c>
      <c r="CQ695" s="11">
        <v>1.85</v>
      </c>
      <c r="CR695" s="8">
        <f t="shared" si="1426"/>
        <v>2.7205</v>
      </c>
      <c r="CS695" s="9">
        <v>1.275</v>
      </c>
      <c r="CT695" s="17">
        <v>1.085</v>
      </c>
      <c r="CU695" s="18">
        <f t="shared" si="1427"/>
        <v>59684.9154816839</v>
      </c>
      <c r="CV695" s="11">
        <f t="shared" si="1428"/>
        <v>2</v>
      </c>
      <c r="DB695" s="11">
        <f>_xlfn.RANK.EQ(DO695,DO693:DO696,0)</f>
        <v>1</v>
      </c>
      <c r="DC695" s="11">
        <v>1446.85</v>
      </c>
      <c r="DD695" s="11">
        <v>1.8</v>
      </c>
      <c r="DE695" s="12">
        <v>1.35</v>
      </c>
      <c r="DF695" s="13">
        <f t="shared" si="1429"/>
        <v>3515.8455</v>
      </c>
      <c r="DG695" s="11">
        <v>490</v>
      </c>
      <c r="DH695" s="11">
        <v>2.33</v>
      </c>
      <c r="DI695" s="31">
        <f t="shared" si="1430"/>
        <v>4.51072289156627</v>
      </c>
      <c r="DJ695" s="11">
        <v>1</v>
      </c>
      <c r="DK695" s="11">
        <v>2.71</v>
      </c>
      <c r="DL695" s="8">
        <f t="shared" si="1431"/>
        <v>3.71</v>
      </c>
      <c r="DM695" s="9">
        <v>1.275</v>
      </c>
      <c r="DN695" s="17">
        <v>1.085</v>
      </c>
      <c r="DO695" s="18">
        <f t="shared" si="1432"/>
        <v>81393.5072365548</v>
      </c>
      <c r="DP695" s="11">
        <f t="shared" si="1433"/>
        <v>1</v>
      </c>
      <c r="DV695" s="11">
        <f>_xlfn.RANK.EQ(EI695,EI693:EI696,0)</f>
        <v>1</v>
      </c>
      <c r="DW695" s="11">
        <v>1446.85</v>
      </c>
      <c r="DX695" s="11">
        <v>1.8</v>
      </c>
      <c r="DY695" s="12">
        <v>1.35</v>
      </c>
      <c r="DZ695" s="13">
        <f t="shared" si="1434"/>
        <v>3515.8455</v>
      </c>
      <c r="EA695" s="11">
        <v>490</v>
      </c>
      <c r="EB695" s="11">
        <v>2.42</v>
      </c>
      <c r="EC695" s="31">
        <f t="shared" si="1435"/>
        <v>4.60072289156627</v>
      </c>
      <c r="ED695" s="11">
        <v>1</v>
      </c>
      <c r="EE695" s="11">
        <v>3.51</v>
      </c>
      <c r="EF695" s="8">
        <f t="shared" si="1436"/>
        <v>4.51</v>
      </c>
      <c r="EG695" s="9">
        <v>1.275</v>
      </c>
      <c r="EH695" s="17">
        <v>1.2</v>
      </c>
      <c r="EI695" s="18">
        <f t="shared" si="1437"/>
        <v>111615.325667178</v>
      </c>
      <c r="EJ695" s="11">
        <f t="shared" si="1438"/>
        <v>1</v>
      </c>
    </row>
    <row r="696" s="1" customFormat="1" customHeight="1" spans="6:140">
      <c r="F696" s="11">
        <f>_xlfn.RANK.EQ(S696,S693:S696,0)</f>
        <v>4</v>
      </c>
      <c r="G696" s="11">
        <v>0</v>
      </c>
      <c r="H696" s="11">
        <v>1.8</v>
      </c>
      <c r="I696" s="12">
        <v>1.35</v>
      </c>
      <c r="J696" s="13">
        <f t="shared" si="1404"/>
        <v>0</v>
      </c>
      <c r="K696" s="11">
        <v>0</v>
      </c>
      <c r="L696" s="11">
        <v>0.2</v>
      </c>
      <c r="M696" s="31">
        <f t="shared" si="1405"/>
        <v>1.2</v>
      </c>
      <c r="N696" s="28">
        <v>0.7</v>
      </c>
      <c r="O696" s="28">
        <v>1.5</v>
      </c>
      <c r="P696" s="8">
        <f t="shared" si="1406"/>
        <v>2.05</v>
      </c>
      <c r="Q696" s="9">
        <v>1.275</v>
      </c>
      <c r="R696" s="17">
        <v>1</v>
      </c>
      <c r="S696" s="18">
        <f t="shared" si="1407"/>
        <v>0</v>
      </c>
      <c r="T696" s="28">
        <f t="shared" si="1408"/>
        <v>12</v>
      </c>
      <c r="Z696" s="11">
        <f>_xlfn.RANK.EQ(AM696,AM693:AM696,0)</f>
        <v>4</v>
      </c>
      <c r="AA696" s="11">
        <v>0</v>
      </c>
      <c r="AB696" s="11">
        <v>1.8</v>
      </c>
      <c r="AC696" s="12">
        <v>1.35</v>
      </c>
      <c r="AD696" s="13">
        <f t="shared" si="1409"/>
        <v>0</v>
      </c>
      <c r="AE696" s="11">
        <v>0</v>
      </c>
      <c r="AF696" s="11">
        <v>0.2</v>
      </c>
      <c r="AG696" s="31">
        <f t="shared" si="1410"/>
        <v>1.2</v>
      </c>
      <c r="AH696" s="28">
        <v>0.7</v>
      </c>
      <c r="AI696" s="28">
        <v>1.5</v>
      </c>
      <c r="AJ696" s="8">
        <f t="shared" si="1411"/>
        <v>2.05</v>
      </c>
      <c r="AK696" s="9">
        <v>1.275</v>
      </c>
      <c r="AL696" s="17">
        <v>1</v>
      </c>
      <c r="AM696" s="18">
        <f t="shared" si="1412"/>
        <v>0</v>
      </c>
      <c r="AN696" s="28">
        <f t="shared" si="1413"/>
        <v>12</v>
      </c>
      <c r="AT696" s="11">
        <f>_xlfn.RANK.EQ(BG696,BG693:BG696,0)</f>
        <v>4</v>
      </c>
      <c r="AU696" s="11">
        <v>0</v>
      </c>
      <c r="AV696" s="11">
        <v>1.8</v>
      </c>
      <c r="AW696" s="12">
        <v>1.35</v>
      </c>
      <c r="AX696" s="13">
        <f t="shared" si="1414"/>
        <v>0</v>
      </c>
      <c r="AY696" s="11">
        <v>0</v>
      </c>
      <c r="AZ696" s="11">
        <v>0.2</v>
      </c>
      <c r="BA696" s="31">
        <f t="shared" si="1415"/>
        <v>1.2</v>
      </c>
      <c r="BB696" s="28">
        <v>0.7</v>
      </c>
      <c r="BC696" s="28">
        <v>1.5</v>
      </c>
      <c r="BD696" s="8">
        <f t="shared" si="1416"/>
        <v>2.05</v>
      </c>
      <c r="BE696" s="9">
        <v>1.275</v>
      </c>
      <c r="BF696" s="17">
        <v>1.015</v>
      </c>
      <c r="BG696" s="18">
        <f t="shared" si="1417"/>
        <v>0</v>
      </c>
      <c r="BH696" s="28">
        <f t="shared" si="1418"/>
        <v>12</v>
      </c>
      <c r="BN696" s="11">
        <f>_xlfn.RANK.EQ(CA696,CA693:CA696,0)</f>
        <v>4</v>
      </c>
      <c r="BO696" s="11">
        <v>0</v>
      </c>
      <c r="BP696" s="11">
        <v>1.8</v>
      </c>
      <c r="BQ696" s="12">
        <v>1.35</v>
      </c>
      <c r="BR696" s="13">
        <f t="shared" si="1419"/>
        <v>0</v>
      </c>
      <c r="BS696" s="11">
        <v>0</v>
      </c>
      <c r="BT696" s="11">
        <v>0.2</v>
      </c>
      <c r="BU696" s="31">
        <f t="shared" si="1420"/>
        <v>1.2</v>
      </c>
      <c r="BV696" s="28">
        <v>0.7</v>
      </c>
      <c r="BW696" s="28">
        <v>1.5</v>
      </c>
      <c r="BX696" s="8">
        <f t="shared" si="1421"/>
        <v>2.05</v>
      </c>
      <c r="BY696" s="9">
        <v>1.275</v>
      </c>
      <c r="BZ696" s="17">
        <v>1.015</v>
      </c>
      <c r="CA696" s="18">
        <f t="shared" si="1422"/>
        <v>0</v>
      </c>
      <c r="CB696" s="28">
        <f t="shared" si="1423"/>
        <v>12</v>
      </c>
      <c r="CH696" s="11">
        <f>_xlfn.RANK.EQ(CU696,CU693:CU696,0)</f>
        <v>4</v>
      </c>
      <c r="CI696" s="11">
        <v>0</v>
      </c>
      <c r="CJ696" s="11">
        <v>1.8</v>
      </c>
      <c r="CK696" s="12">
        <v>1.35</v>
      </c>
      <c r="CL696" s="13">
        <f t="shared" si="1424"/>
        <v>0</v>
      </c>
      <c r="CM696" s="11">
        <v>0</v>
      </c>
      <c r="CN696" s="11">
        <v>0.2</v>
      </c>
      <c r="CO696" s="31">
        <f t="shared" si="1425"/>
        <v>1.2</v>
      </c>
      <c r="CP696" s="28">
        <v>0.7</v>
      </c>
      <c r="CQ696" s="28">
        <v>1.5</v>
      </c>
      <c r="CR696" s="8">
        <f t="shared" si="1426"/>
        <v>2.05</v>
      </c>
      <c r="CS696" s="9">
        <v>1.275</v>
      </c>
      <c r="CT696" s="17">
        <v>1.085</v>
      </c>
      <c r="CU696" s="18">
        <f t="shared" si="1427"/>
        <v>0</v>
      </c>
      <c r="CV696" s="28">
        <f t="shared" si="1428"/>
        <v>12</v>
      </c>
      <c r="DB696" s="11">
        <f>_xlfn.RANK.EQ(DO696,DO693:DO696,0)</f>
        <v>4</v>
      </c>
      <c r="DC696" s="11">
        <v>0</v>
      </c>
      <c r="DD696" s="11">
        <v>1.8</v>
      </c>
      <c r="DE696" s="12">
        <v>1.35</v>
      </c>
      <c r="DF696" s="13">
        <f t="shared" si="1429"/>
        <v>0</v>
      </c>
      <c r="DG696" s="11">
        <v>0</v>
      </c>
      <c r="DH696" s="11">
        <v>0.2</v>
      </c>
      <c r="DI696" s="31">
        <f t="shared" si="1430"/>
        <v>1.2</v>
      </c>
      <c r="DJ696" s="28">
        <v>0.7</v>
      </c>
      <c r="DK696" s="28">
        <v>1.5</v>
      </c>
      <c r="DL696" s="8">
        <f t="shared" si="1431"/>
        <v>2.05</v>
      </c>
      <c r="DM696" s="9">
        <v>1.275</v>
      </c>
      <c r="DN696" s="17">
        <v>1.085</v>
      </c>
      <c r="DO696" s="18">
        <f t="shared" si="1432"/>
        <v>0</v>
      </c>
      <c r="DP696" s="28">
        <f t="shared" si="1433"/>
        <v>12</v>
      </c>
      <c r="DV696" s="11">
        <f>_xlfn.RANK.EQ(EI696,EI693:EI696,0)</f>
        <v>4</v>
      </c>
      <c r="DW696" s="11">
        <v>0</v>
      </c>
      <c r="DX696" s="11">
        <v>1.8</v>
      </c>
      <c r="DY696" s="12">
        <v>1.35</v>
      </c>
      <c r="DZ696" s="13">
        <f t="shared" si="1434"/>
        <v>0</v>
      </c>
      <c r="EA696" s="11">
        <v>0</v>
      </c>
      <c r="EB696" s="11">
        <v>0.2</v>
      </c>
      <c r="EC696" s="31">
        <f t="shared" si="1435"/>
        <v>1.2</v>
      </c>
      <c r="ED696" s="28">
        <v>0.7</v>
      </c>
      <c r="EE696" s="28">
        <v>1.5</v>
      </c>
      <c r="EF696" s="8">
        <f t="shared" si="1436"/>
        <v>2.05</v>
      </c>
      <c r="EG696" s="9">
        <v>1.275</v>
      </c>
      <c r="EH696" s="17">
        <v>1.2</v>
      </c>
      <c r="EI696" s="18">
        <f t="shared" si="1437"/>
        <v>0</v>
      </c>
      <c r="EJ696" s="28">
        <f t="shared" si="1438"/>
        <v>12</v>
      </c>
    </row>
    <row r="697" s="1" customFormat="1" customHeight="1" spans="6:140">
      <c r="F697" s="32" t="s">
        <v>42</v>
      </c>
      <c r="G697" s="33">
        <f>LARGE(S693:S696,1)/1</f>
        <v>65339.30371847</v>
      </c>
      <c r="H697" s="32" t="s">
        <v>43</v>
      </c>
      <c r="I697" s="33">
        <f>LARGE(S693:S696,2)/2</f>
        <v>26126.5605973027</v>
      </c>
      <c r="J697" s="32" t="s">
        <v>44</v>
      </c>
      <c r="K697" s="33">
        <f>LARGE(S693:S696,3)/12</f>
        <v>4251.33132784587</v>
      </c>
      <c r="L697" s="32" t="s">
        <v>45</v>
      </c>
      <c r="M697" s="34">
        <f>LARGE(S693:S696,4)/12</f>
        <v>0</v>
      </c>
      <c r="N697" s="35" t="s">
        <v>46</v>
      </c>
      <c r="O697" s="36">
        <f>G697+I697+K697+M697</f>
        <v>95717.1956436186</v>
      </c>
      <c r="P697" s="35" t="s">
        <v>47</v>
      </c>
      <c r="Q697" s="35">
        <v>6.7</v>
      </c>
      <c r="R697" s="35"/>
      <c r="S697" s="35" t="s">
        <v>48</v>
      </c>
      <c r="T697" s="36">
        <f>O697*Q697</f>
        <v>641305.210812245</v>
      </c>
      <c r="Z697" s="32" t="s">
        <v>42</v>
      </c>
      <c r="AA697" s="33">
        <f>LARGE(AM693:AM696,1)/1</f>
        <v>73708.5092870073</v>
      </c>
      <c r="AB697" s="32" t="s">
        <v>43</v>
      </c>
      <c r="AC697" s="33">
        <f>LARGE(AM693:AM696,2)/2</f>
        <v>32669.651859235</v>
      </c>
      <c r="AD697" s="32" t="s">
        <v>44</v>
      </c>
      <c r="AE697" s="33">
        <f>LARGE(AM693:AM696,3)/12</f>
        <v>4251.33132784587</v>
      </c>
      <c r="AF697" s="32" t="s">
        <v>45</v>
      </c>
      <c r="AG697" s="34">
        <f>LARGE(AM693:AM696,4)/12</f>
        <v>0</v>
      </c>
      <c r="AH697" s="35" t="s">
        <v>46</v>
      </c>
      <c r="AI697" s="36">
        <f>AA697+AC697+AE697+AG697</f>
        <v>110629.492474088</v>
      </c>
      <c r="AJ697" s="35" t="s">
        <v>47</v>
      </c>
      <c r="AK697" s="35">
        <v>6.7</v>
      </c>
      <c r="AL697" s="35"/>
      <c r="AM697" s="35" t="s">
        <v>48</v>
      </c>
      <c r="AN697" s="36">
        <f>AI697*AK697</f>
        <v>741217.599576391</v>
      </c>
      <c r="AT697" s="32" t="s">
        <v>42</v>
      </c>
      <c r="AU697" s="33">
        <f>LARGE(BG693:BG696,1)/1</f>
        <v>66319.3932742471</v>
      </c>
      <c r="AV697" s="32" t="s">
        <v>43</v>
      </c>
      <c r="AW697" s="33">
        <f>LARGE(BG693:BG696,2)/2</f>
        <v>27917.1378865941</v>
      </c>
      <c r="AX697" s="32" t="s">
        <v>44</v>
      </c>
      <c r="AY697" s="33">
        <f>LARGE(BG693:BG696,3)/12</f>
        <v>4315.10129776355</v>
      </c>
      <c r="AZ697" s="32" t="s">
        <v>45</v>
      </c>
      <c r="BA697" s="34">
        <f>LARGE(BG693:BG696,4)/12</f>
        <v>0</v>
      </c>
      <c r="BB697" s="35" t="s">
        <v>46</v>
      </c>
      <c r="BC697" s="36">
        <f>AU697+AW697+AY697+BA697</f>
        <v>98551.6324586047</v>
      </c>
      <c r="BD697" s="35" t="s">
        <v>47</v>
      </c>
      <c r="BE697" s="35">
        <v>6.7</v>
      </c>
      <c r="BF697" s="35"/>
      <c r="BG697" s="35" t="s">
        <v>48</v>
      </c>
      <c r="BH697" s="36">
        <f>BC697*BE697</f>
        <v>660295.937472652</v>
      </c>
      <c r="BN697" s="32" t="s">
        <v>42</v>
      </c>
      <c r="BO697" s="33">
        <f>LARGE(CA693:CA696,1)/1</f>
        <v>76142.3132212932</v>
      </c>
      <c r="BP697" s="32" t="s">
        <v>43</v>
      </c>
      <c r="BQ697" s="33">
        <f>LARGE(CA693:CA696,2)/2</f>
        <v>33159.6966371235</v>
      </c>
      <c r="BR697" s="32" t="s">
        <v>44</v>
      </c>
      <c r="BS697" s="33">
        <f>LARGE(CA693:CA696,3)/12</f>
        <v>4315.10129776355</v>
      </c>
      <c r="BT697" s="32" t="s">
        <v>45</v>
      </c>
      <c r="BU697" s="34">
        <f>LARGE(CA693:CA696,4)/12</f>
        <v>0</v>
      </c>
      <c r="BV697" s="35" t="s">
        <v>46</v>
      </c>
      <c r="BW697" s="36">
        <f>BO697+BQ697+BS697+BU697</f>
        <v>113617.11115618</v>
      </c>
      <c r="BX697" s="35" t="s">
        <v>47</v>
      </c>
      <c r="BY697" s="35">
        <v>6.7</v>
      </c>
      <c r="BZ697" s="35"/>
      <c r="CA697" s="35" t="s">
        <v>48</v>
      </c>
      <c r="CB697" s="36">
        <f>BW697*BY697</f>
        <v>761234.644746408</v>
      </c>
      <c r="CH697" s="32" t="s">
        <v>42</v>
      </c>
      <c r="CI697" s="33">
        <f>LARGE(CU693:CU696,1)/1</f>
        <v>70893.14453454</v>
      </c>
      <c r="CJ697" s="32" t="s">
        <v>43</v>
      </c>
      <c r="CK697" s="33">
        <f>LARGE(CU693:CU696,2)/2</f>
        <v>29842.4577408419</v>
      </c>
      <c r="CL697" s="32" t="s">
        <v>44</v>
      </c>
      <c r="CM697" s="33">
        <f>LARGE(CU693:CU696,3)/12</f>
        <v>4612.69449071276</v>
      </c>
      <c r="CN697" s="32" t="s">
        <v>45</v>
      </c>
      <c r="CO697" s="34">
        <f>LARGE(CU693:CU696,4)/12</f>
        <v>0</v>
      </c>
      <c r="CP697" s="35" t="s">
        <v>46</v>
      </c>
      <c r="CQ697" s="36">
        <f>CI697+CK697+CM697+CO697</f>
        <v>105348.296766095</v>
      </c>
      <c r="CR697" s="35" t="s">
        <v>47</v>
      </c>
      <c r="CS697" s="35">
        <v>6.7</v>
      </c>
      <c r="CT697" s="35"/>
      <c r="CU697" s="35" t="s">
        <v>48</v>
      </c>
      <c r="CV697" s="36">
        <f>CQ697*CS697</f>
        <v>705833.588332835</v>
      </c>
      <c r="DB697" s="32" t="s">
        <v>42</v>
      </c>
      <c r="DC697" s="33">
        <f>LARGE(DO693:DO696,1)/1</f>
        <v>81393.5072365548</v>
      </c>
      <c r="DD697" s="32" t="s">
        <v>43</v>
      </c>
      <c r="DE697" s="33">
        <f>LARGE(DO693:DO696,2)/2</f>
        <v>35446.57226727</v>
      </c>
      <c r="DF697" s="32" t="s">
        <v>44</v>
      </c>
      <c r="DG697" s="33">
        <f>LARGE(DO693:DO696,3)/12</f>
        <v>4612.69449071276</v>
      </c>
      <c r="DH697" s="32" t="s">
        <v>45</v>
      </c>
      <c r="DI697" s="34">
        <f>LARGE(DO693:DO696,4)/12</f>
        <v>0</v>
      </c>
      <c r="DJ697" s="35" t="s">
        <v>46</v>
      </c>
      <c r="DK697" s="36">
        <f>DC697+DE697+DG697+DI697</f>
        <v>121452.773994538</v>
      </c>
      <c r="DL697" s="35" t="s">
        <v>47</v>
      </c>
      <c r="DM697" s="35">
        <v>6.7</v>
      </c>
      <c r="DN697" s="35"/>
      <c r="DO697" s="35" t="s">
        <v>48</v>
      </c>
      <c r="DP697" s="36">
        <f>DK697*DM697</f>
        <v>813733.585763401</v>
      </c>
      <c r="DV697" s="32" t="s">
        <v>42</v>
      </c>
      <c r="DW697" s="33">
        <f>LARGE(EI693:EI696,1)/1</f>
        <v>111615.325667178</v>
      </c>
      <c r="DX697" s="32" t="s">
        <v>43</v>
      </c>
      <c r="DY697" s="33">
        <f>LARGE(EI693:EI696,2)/2</f>
        <v>54441.1247576381</v>
      </c>
      <c r="DZ697" s="32" t="s">
        <v>44</v>
      </c>
      <c r="EA697" s="33">
        <f>LARGE(EI693:EI696,3)/12</f>
        <v>6584.62254010197</v>
      </c>
      <c r="EB697" s="32" t="s">
        <v>45</v>
      </c>
      <c r="EC697" s="34">
        <f>LARGE(EI693:EI696,4)/12</f>
        <v>0</v>
      </c>
      <c r="ED697" s="35" t="s">
        <v>46</v>
      </c>
      <c r="EE697" s="36">
        <f>DW697+DY697+EA697+EC697</f>
        <v>172641.072964918</v>
      </c>
      <c r="EF697" s="35" t="s">
        <v>47</v>
      </c>
      <c r="EG697" s="35">
        <v>6.7</v>
      </c>
      <c r="EH697" s="35"/>
      <c r="EI697" s="35" t="s">
        <v>48</v>
      </c>
      <c r="EJ697" s="36">
        <f>EE697*EG697</f>
        <v>1156695.18886495</v>
      </c>
    </row>
    <row r="698" s="1" customFormat="1" customHeight="1" spans="6:140">
      <c r="F698" s="32"/>
      <c r="G698" s="33"/>
      <c r="H698" s="32"/>
      <c r="I698" s="33"/>
      <c r="J698" s="32"/>
      <c r="K698" s="33"/>
      <c r="L698" s="32"/>
      <c r="M698" s="34"/>
      <c r="N698" s="35"/>
      <c r="O698" s="36"/>
      <c r="P698" s="35"/>
      <c r="Q698" s="35"/>
      <c r="R698" s="35"/>
      <c r="S698" s="35"/>
      <c r="T698" s="36"/>
      <c r="U698" s="1"/>
      <c r="V698" s="1"/>
      <c r="W698" s="1"/>
      <c r="X698" s="1"/>
      <c r="Y698" s="1"/>
      <c r="Z698" s="32"/>
      <c r="AA698" s="33"/>
      <c r="AB698" s="32"/>
      <c r="AC698" s="33"/>
      <c r="AD698" s="32"/>
      <c r="AE698" s="33"/>
      <c r="AF698" s="32"/>
      <c r="AG698" s="34"/>
      <c r="AH698" s="35"/>
      <c r="AI698" s="36"/>
      <c r="AJ698" s="35"/>
      <c r="AK698" s="35"/>
      <c r="AL698" s="35"/>
      <c r="AM698" s="35"/>
      <c r="AN698" s="36"/>
      <c r="AO698" s="1"/>
      <c r="AP698" s="1"/>
      <c r="AQ698" s="1"/>
      <c r="AR698" s="1"/>
      <c r="AS698" s="1"/>
      <c r="AT698" s="32"/>
      <c r="AU698" s="33"/>
      <c r="AV698" s="32"/>
      <c r="AW698" s="33"/>
      <c r="AX698" s="32"/>
      <c r="AY698" s="33"/>
      <c r="AZ698" s="32"/>
      <c r="BA698" s="34"/>
      <c r="BB698" s="35"/>
      <c r="BC698" s="36"/>
      <c r="BD698" s="35"/>
      <c r="BE698" s="35"/>
      <c r="BF698" s="35"/>
      <c r="BG698" s="35"/>
      <c r="BH698" s="36"/>
      <c r="BI698" s="1"/>
      <c r="BJ698" s="1"/>
      <c r="BK698" s="1"/>
      <c r="BL698" s="1"/>
      <c r="BM698" s="1"/>
      <c r="BN698" s="32"/>
      <c r="BO698" s="33"/>
      <c r="BP698" s="32"/>
      <c r="BQ698" s="33"/>
      <c r="BR698" s="32"/>
      <c r="BS698" s="33"/>
      <c r="BT698" s="32"/>
      <c r="BU698" s="34"/>
      <c r="BV698" s="35"/>
      <c r="BW698" s="36"/>
      <c r="BX698" s="35"/>
      <c r="BY698" s="35"/>
      <c r="BZ698" s="35"/>
      <c r="CA698" s="35"/>
      <c r="CB698" s="36"/>
      <c r="CC698" s="1"/>
      <c r="CD698" s="1"/>
      <c r="CE698" s="1"/>
      <c r="CF698" s="1"/>
      <c r="CG698" s="1"/>
      <c r="CH698" s="32"/>
      <c r="CI698" s="33"/>
      <c r="CJ698" s="32"/>
      <c r="CK698" s="33"/>
      <c r="CL698" s="32"/>
      <c r="CM698" s="33"/>
      <c r="CN698" s="32"/>
      <c r="CO698" s="34"/>
      <c r="CP698" s="35"/>
      <c r="CQ698" s="36"/>
      <c r="CR698" s="35"/>
      <c r="CS698" s="35"/>
      <c r="CT698" s="35"/>
      <c r="CU698" s="35"/>
      <c r="CV698" s="36"/>
      <c r="CW698" s="1"/>
      <c r="CX698" s="1"/>
      <c r="CY698" s="1"/>
      <c r="CZ698" s="1"/>
      <c r="DA698" s="1"/>
      <c r="DB698" s="32"/>
      <c r="DC698" s="33"/>
      <c r="DD698" s="32"/>
      <c r="DE698" s="33"/>
      <c r="DF698" s="32"/>
      <c r="DG698" s="33"/>
      <c r="DH698" s="32"/>
      <c r="DI698" s="34"/>
      <c r="DJ698" s="35"/>
      <c r="DK698" s="36"/>
      <c r="DL698" s="35"/>
      <c r="DM698" s="35"/>
      <c r="DN698" s="35"/>
      <c r="DO698" s="35"/>
      <c r="DP698" s="36"/>
      <c r="DQ698" s="1"/>
      <c r="DR698" s="1"/>
      <c r="DS698" s="1"/>
      <c r="DT698" s="1"/>
      <c r="DU698" s="1"/>
      <c r="DV698" s="32"/>
      <c r="DW698" s="33"/>
      <c r="DX698" s="32"/>
      <c r="DY698" s="33"/>
      <c r="DZ698" s="32"/>
      <c r="EA698" s="33"/>
      <c r="EB698" s="32"/>
      <c r="EC698" s="34"/>
      <c r="ED698" s="35"/>
      <c r="EE698" s="36"/>
      <c r="EF698" s="35"/>
      <c r="EG698" s="35"/>
      <c r="EH698" s="35"/>
      <c r="EI698" s="35"/>
      <c r="EJ698" s="36"/>
    </row>
    <row r="699" s="1" customFormat="1" customHeight="1" spans="6:140">
      <c r="F699" s="3" t="s">
        <v>50</v>
      </c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1"/>
      <c r="U699" s="1"/>
      <c r="V699" s="1"/>
      <c r="W699" s="1"/>
      <c r="X699" s="1"/>
      <c r="Y699" s="1"/>
      <c r="Z699" s="3" t="s">
        <v>50</v>
      </c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1"/>
      <c r="AO699" s="1"/>
      <c r="AP699" s="1"/>
      <c r="AQ699" s="1"/>
      <c r="AR699" s="1"/>
      <c r="AS699" s="1"/>
      <c r="AT699" s="3" t="s">
        <v>50</v>
      </c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1"/>
      <c r="BI699" s="1"/>
      <c r="BJ699" s="1"/>
      <c r="BK699" s="1"/>
      <c r="BL699" s="1"/>
      <c r="BM699" s="1"/>
      <c r="BN699" s="3" t="s">
        <v>50</v>
      </c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1"/>
      <c r="CC699" s="1"/>
      <c r="CD699" s="1"/>
      <c r="CE699" s="1"/>
      <c r="CF699" s="1"/>
      <c r="CG699" s="1"/>
      <c r="CH699" s="3" t="s">
        <v>50</v>
      </c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1"/>
      <c r="CW699" s="1"/>
      <c r="CX699" s="1"/>
      <c r="CY699" s="1"/>
      <c r="CZ699" s="1"/>
      <c r="DA699" s="1"/>
      <c r="DB699" s="3" t="s">
        <v>50</v>
      </c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1"/>
      <c r="DQ699" s="1"/>
      <c r="DR699" s="1"/>
      <c r="DS699" s="1"/>
      <c r="DT699" s="1"/>
      <c r="DU699" s="1"/>
      <c r="DV699" s="3" t="s">
        <v>50</v>
      </c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</row>
    <row r="700" s="1" customFormat="1" customHeight="1" spans="6:140">
      <c r="F700" s="4" t="s">
        <v>8</v>
      </c>
      <c r="G700" s="5"/>
      <c r="H700" s="5"/>
      <c r="I700" s="6"/>
      <c r="J700" s="7" t="s">
        <v>9</v>
      </c>
      <c r="K700" s="7"/>
      <c r="L700" s="7"/>
      <c r="M700" s="7"/>
      <c r="N700" s="8" t="s">
        <v>10</v>
      </c>
      <c r="O700" s="8"/>
      <c r="P700" s="8"/>
      <c r="Q700" s="9" t="s">
        <v>11</v>
      </c>
      <c r="R700" s="10" t="s">
        <v>12</v>
      </c>
      <c r="S700" s="10" t="s">
        <v>13</v>
      </c>
      <c r="Z700" s="4" t="s">
        <v>8</v>
      </c>
      <c r="AA700" s="5"/>
      <c r="AB700" s="5"/>
      <c r="AC700" s="6"/>
      <c r="AD700" s="7" t="s">
        <v>9</v>
      </c>
      <c r="AE700" s="7"/>
      <c r="AF700" s="7"/>
      <c r="AG700" s="7"/>
      <c r="AH700" s="8" t="s">
        <v>10</v>
      </c>
      <c r="AI700" s="8"/>
      <c r="AJ700" s="8"/>
      <c r="AK700" s="9" t="s">
        <v>11</v>
      </c>
      <c r="AL700" s="10" t="s">
        <v>12</v>
      </c>
      <c r="AM700" s="10" t="s">
        <v>13</v>
      </c>
      <c r="AT700" s="4" t="s">
        <v>8</v>
      </c>
      <c r="AU700" s="5"/>
      <c r="AV700" s="5"/>
      <c r="AW700" s="6"/>
      <c r="AX700" s="7" t="s">
        <v>9</v>
      </c>
      <c r="AY700" s="7"/>
      <c r="AZ700" s="7"/>
      <c r="BA700" s="7"/>
      <c r="BB700" s="8" t="s">
        <v>10</v>
      </c>
      <c r="BC700" s="8"/>
      <c r="BD700" s="8"/>
      <c r="BE700" s="9" t="s">
        <v>11</v>
      </c>
      <c r="BF700" s="10" t="s">
        <v>12</v>
      </c>
      <c r="BG700" s="10" t="s">
        <v>13</v>
      </c>
      <c r="BN700" s="4" t="s">
        <v>8</v>
      </c>
      <c r="BO700" s="5"/>
      <c r="BP700" s="5"/>
      <c r="BQ700" s="6"/>
      <c r="BR700" s="7" t="s">
        <v>9</v>
      </c>
      <c r="BS700" s="7"/>
      <c r="BT700" s="7"/>
      <c r="BU700" s="7"/>
      <c r="BV700" s="8" t="s">
        <v>10</v>
      </c>
      <c r="BW700" s="8"/>
      <c r="BX700" s="8"/>
      <c r="BY700" s="9" t="s">
        <v>11</v>
      </c>
      <c r="BZ700" s="10" t="s">
        <v>12</v>
      </c>
      <c r="CA700" s="10" t="s">
        <v>13</v>
      </c>
      <c r="CH700" s="4" t="s">
        <v>8</v>
      </c>
      <c r="CI700" s="5"/>
      <c r="CJ700" s="5"/>
      <c r="CK700" s="6"/>
      <c r="CL700" s="7" t="s">
        <v>9</v>
      </c>
      <c r="CM700" s="7"/>
      <c r="CN700" s="7"/>
      <c r="CO700" s="7"/>
      <c r="CP700" s="8" t="s">
        <v>10</v>
      </c>
      <c r="CQ700" s="8"/>
      <c r="CR700" s="8"/>
      <c r="CS700" s="9" t="s">
        <v>11</v>
      </c>
      <c r="CT700" s="10" t="s">
        <v>12</v>
      </c>
      <c r="CU700" s="10" t="s">
        <v>13</v>
      </c>
      <c r="DB700" s="4" t="s">
        <v>8</v>
      </c>
      <c r="DC700" s="5"/>
      <c r="DD700" s="5"/>
      <c r="DE700" s="6"/>
      <c r="DF700" s="7" t="s">
        <v>9</v>
      </c>
      <c r="DG700" s="7"/>
      <c r="DH700" s="7"/>
      <c r="DI700" s="7"/>
      <c r="DJ700" s="8" t="s">
        <v>10</v>
      </c>
      <c r="DK700" s="8"/>
      <c r="DL700" s="8"/>
      <c r="DM700" s="9" t="s">
        <v>11</v>
      </c>
      <c r="DN700" s="10" t="s">
        <v>12</v>
      </c>
      <c r="DO700" s="10" t="s">
        <v>13</v>
      </c>
      <c r="DV700" s="4" t="s">
        <v>8</v>
      </c>
      <c r="DW700" s="5"/>
      <c r="DX700" s="5"/>
      <c r="DY700" s="6"/>
      <c r="DZ700" s="7" t="s">
        <v>9</v>
      </c>
      <c r="EA700" s="7"/>
      <c r="EB700" s="7"/>
      <c r="EC700" s="7"/>
      <c r="ED700" s="8" t="s">
        <v>10</v>
      </c>
      <c r="EE700" s="8"/>
      <c r="EF700" s="8"/>
      <c r="EG700" s="9" t="s">
        <v>11</v>
      </c>
      <c r="EH700" s="10" t="s">
        <v>12</v>
      </c>
      <c r="EI700" s="10" t="s">
        <v>13</v>
      </c>
    </row>
    <row r="701" s="1" customFormat="1" customHeight="1" spans="6:140">
      <c r="F701" s="11" t="s">
        <v>19</v>
      </c>
      <c r="G701" s="11" t="s">
        <v>20</v>
      </c>
      <c r="H701" s="12" t="s">
        <v>21</v>
      </c>
      <c r="I701" s="13" t="s">
        <v>8</v>
      </c>
      <c r="J701" s="11" t="s">
        <v>22</v>
      </c>
      <c r="K701" s="11" t="s">
        <v>23</v>
      </c>
      <c r="L701" s="11" t="s">
        <v>24</v>
      </c>
      <c r="M701" s="7" t="s">
        <v>25</v>
      </c>
      <c r="N701" s="11" t="s">
        <v>26</v>
      </c>
      <c r="O701" s="11" t="s">
        <v>27</v>
      </c>
      <c r="P701" s="8" t="s">
        <v>28</v>
      </c>
      <c r="Q701" s="9" t="s">
        <v>29</v>
      </c>
      <c r="R701" s="14"/>
      <c r="S701" s="14"/>
      <c r="T701" s="1"/>
      <c r="U701" s="1"/>
      <c r="V701" s="1"/>
      <c r="W701" s="1"/>
      <c r="X701" s="1"/>
      <c r="Y701" s="1"/>
      <c r="Z701" s="11" t="s">
        <v>19</v>
      </c>
      <c r="AA701" s="11" t="s">
        <v>20</v>
      </c>
      <c r="AB701" s="12" t="s">
        <v>21</v>
      </c>
      <c r="AC701" s="13" t="s">
        <v>8</v>
      </c>
      <c r="AD701" s="11" t="s">
        <v>22</v>
      </c>
      <c r="AE701" s="11" t="s">
        <v>23</v>
      </c>
      <c r="AF701" s="11" t="s">
        <v>24</v>
      </c>
      <c r="AG701" s="7" t="s">
        <v>25</v>
      </c>
      <c r="AH701" s="11" t="s">
        <v>26</v>
      </c>
      <c r="AI701" s="11" t="s">
        <v>27</v>
      </c>
      <c r="AJ701" s="8" t="s">
        <v>28</v>
      </c>
      <c r="AK701" s="9" t="s">
        <v>29</v>
      </c>
      <c r="AL701" s="14"/>
      <c r="AM701" s="14"/>
      <c r="AN701" s="1"/>
      <c r="AO701" s="1"/>
      <c r="AP701" s="1"/>
      <c r="AQ701" s="1"/>
      <c r="AR701" s="1"/>
      <c r="AS701" s="1"/>
      <c r="AT701" s="11" t="s">
        <v>19</v>
      </c>
      <c r="AU701" s="11" t="s">
        <v>20</v>
      </c>
      <c r="AV701" s="12" t="s">
        <v>21</v>
      </c>
      <c r="AW701" s="13" t="s">
        <v>8</v>
      </c>
      <c r="AX701" s="11" t="s">
        <v>22</v>
      </c>
      <c r="AY701" s="11" t="s">
        <v>23</v>
      </c>
      <c r="AZ701" s="11" t="s">
        <v>24</v>
      </c>
      <c r="BA701" s="7" t="s">
        <v>25</v>
      </c>
      <c r="BB701" s="11" t="s">
        <v>26</v>
      </c>
      <c r="BC701" s="11" t="s">
        <v>27</v>
      </c>
      <c r="BD701" s="8" t="s">
        <v>28</v>
      </c>
      <c r="BE701" s="9" t="s">
        <v>29</v>
      </c>
      <c r="BF701" s="14"/>
      <c r="BG701" s="14"/>
      <c r="BH701" s="1"/>
      <c r="BI701" s="1"/>
      <c r="BJ701" s="1"/>
      <c r="BK701" s="1"/>
      <c r="BL701" s="1"/>
      <c r="BM701" s="1"/>
      <c r="BN701" s="11" t="s">
        <v>19</v>
      </c>
      <c r="BO701" s="11" t="s">
        <v>20</v>
      </c>
      <c r="BP701" s="12" t="s">
        <v>21</v>
      </c>
      <c r="BQ701" s="13" t="s">
        <v>8</v>
      </c>
      <c r="BR701" s="11" t="s">
        <v>22</v>
      </c>
      <c r="BS701" s="11" t="s">
        <v>23</v>
      </c>
      <c r="BT701" s="11" t="s">
        <v>24</v>
      </c>
      <c r="BU701" s="7" t="s">
        <v>25</v>
      </c>
      <c r="BV701" s="11" t="s">
        <v>26</v>
      </c>
      <c r="BW701" s="11" t="s">
        <v>27</v>
      </c>
      <c r="BX701" s="8" t="s">
        <v>28</v>
      </c>
      <c r="BY701" s="9" t="s">
        <v>29</v>
      </c>
      <c r="BZ701" s="14"/>
      <c r="CA701" s="14"/>
      <c r="CB701" s="1"/>
      <c r="CC701" s="1"/>
      <c r="CD701" s="1"/>
      <c r="CE701" s="1"/>
      <c r="CF701" s="1"/>
      <c r="CG701" s="1"/>
      <c r="CH701" s="11" t="s">
        <v>19</v>
      </c>
      <c r="CI701" s="11" t="s">
        <v>20</v>
      </c>
      <c r="CJ701" s="12" t="s">
        <v>21</v>
      </c>
      <c r="CK701" s="13" t="s">
        <v>8</v>
      </c>
      <c r="CL701" s="11" t="s">
        <v>22</v>
      </c>
      <c r="CM701" s="11" t="s">
        <v>23</v>
      </c>
      <c r="CN701" s="11" t="s">
        <v>24</v>
      </c>
      <c r="CO701" s="7" t="s">
        <v>25</v>
      </c>
      <c r="CP701" s="11" t="s">
        <v>26</v>
      </c>
      <c r="CQ701" s="11" t="s">
        <v>27</v>
      </c>
      <c r="CR701" s="8" t="s">
        <v>28</v>
      </c>
      <c r="CS701" s="9" t="s">
        <v>29</v>
      </c>
      <c r="CT701" s="14"/>
      <c r="CU701" s="14"/>
      <c r="CV701" s="1"/>
      <c r="CW701" s="1"/>
      <c r="CX701" s="1"/>
      <c r="CY701" s="1"/>
      <c r="CZ701" s="1"/>
      <c r="DA701" s="1"/>
      <c r="DB701" s="11" t="s">
        <v>19</v>
      </c>
      <c r="DC701" s="11" t="s">
        <v>20</v>
      </c>
      <c r="DD701" s="12" t="s">
        <v>21</v>
      </c>
      <c r="DE701" s="13" t="s">
        <v>8</v>
      </c>
      <c r="DF701" s="11" t="s">
        <v>22</v>
      </c>
      <c r="DG701" s="11" t="s">
        <v>23</v>
      </c>
      <c r="DH701" s="11" t="s">
        <v>24</v>
      </c>
      <c r="DI701" s="7" t="s">
        <v>25</v>
      </c>
      <c r="DJ701" s="11" t="s">
        <v>26</v>
      </c>
      <c r="DK701" s="11" t="s">
        <v>27</v>
      </c>
      <c r="DL701" s="8" t="s">
        <v>28</v>
      </c>
      <c r="DM701" s="9" t="s">
        <v>29</v>
      </c>
      <c r="DN701" s="14"/>
      <c r="DO701" s="14"/>
      <c r="DP701" s="1"/>
      <c r="DQ701" s="1"/>
      <c r="DR701" s="1"/>
      <c r="DS701" s="1"/>
      <c r="DT701" s="1"/>
      <c r="DU701" s="1"/>
      <c r="DV701" s="11" t="s">
        <v>19</v>
      </c>
      <c r="DW701" s="11" t="s">
        <v>20</v>
      </c>
      <c r="DX701" s="12" t="s">
        <v>21</v>
      </c>
      <c r="DY701" s="13" t="s">
        <v>8</v>
      </c>
      <c r="DZ701" s="11" t="s">
        <v>22</v>
      </c>
      <c r="EA701" s="11" t="s">
        <v>23</v>
      </c>
      <c r="EB701" s="11" t="s">
        <v>24</v>
      </c>
      <c r="EC701" s="7" t="s">
        <v>25</v>
      </c>
      <c r="ED701" s="11" t="s">
        <v>26</v>
      </c>
      <c r="EE701" s="11" t="s">
        <v>27</v>
      </c>
      <c r="EF701" s="8" t="s">
        <v>28</v>
      </c>
      <c r="EG701" s="9" t="s">
        <v>29</v>
      </c>
      <c r="EH701" s="14"/>
      <c r="EI701" s="14"/>
    </row>
    <row r="702" s="1" customFormat="1" customHeight="1" spans="6:140">
      <c r="F702" s="11">
        <v>2536</v>
      </c>
      <c r="G702" s="11">
        <v>0.65</v>
      </c>
      <c r="H702" s="12">
        <v>1.35</v>
      </c>
      <c r="I702" s="13">
        <f t="shared" ref="I702:I710" si="1439">F702*G702*H702</f>
        <v>2225.34</v>
      </c>
      <c r="J702" s="11">
        <v>3</v>
      </c>
      <c r="K702" s="11">
        <v>440</v>
      </c>
      <c r="L702" s="11">
        <v>1.73</v>
      </c>
      <c r="M702" s="16">
        <f t="shared" ref="M702:M710" si="1440">1+6*K702/(K702+2000)+L702</f>
        <v>3.81196721311475</v>
      </c>
      <c r="N702" s="11">
        <v>0.95</v>
      </c>
      <c r="O702" s="11">
        <v>2.09</v>
      </c>
      <c r="P702" s="8">
        <f t="shared" ref="P702:P710" si="1441">1+N702*O702</f>
        <v>2.9855</v>
      </c>
      <c r="Q702" s="9">
        <v>1.275</v>
      </c>
      <c r="R702" s="17">
        <v>1</v>
      </c>
      <c r="S702" s="18">
        <f t="shared" ref="S702:S710" si="1442">I702*J702*Q702*P702*M702*R702</f>
        <v>96871.0586559923</v>
      </c>
      <c r="Z702" s="11">
        <v>2536</v>
      </c>
      <c r="AA702" s="11">
        <v>0.65</v>
      </c>
      <c r="AB702" s="12">
        <v>1.35</v>
      </c>
      <c r="AC702" s="13">
        <f t="shared" ref="AC702:AC710" si="1443">Z702*AA702*AB702</f>
        <v>2225.34</v>
      </c>
      <c r="AD702" s="11">
        <v>3</v>
      </c>
      <c r="AE702" s="11">
        <v>440</v>
      </c>
      <c r="AF702" s="11">
        <v>1.73</v>
      </c>
      <c r="AG702" s="16">
        <f t="shared" ref="AG702:AG710" si="1444">1+6*AE702/(AE702+2000)+AF702</f>
        <v>3.81196721311475</v>
      </c>
      <c r="AH702" s="11">
        <v>0.95</v>
      </c>
      <c r="AI702" s="11">
        <v>2.09</v>
      </c>
      <c r="AJ702" s="8">
        <f t="shared" ref="AJ702:AJ710" si="1445">1+AH702*AI702</f>
        <v>2.9855</v>
      </c>
      <c r="AK702" s="9">
        <v>1.275</v>
      </c>
      <c r="AL702" s="17">
        <v>1</v>
      </c>
      <c r="AM702" s="18">
        <f t="shared" ref="AM702:AM710" si="1446">AC702*AD702*AK702*AJ702*AG702*AL702</f>
        <v>96871.0586559923</v>
      </c>
      <c r="AT702" s="11">
        <v>2536</v>
      </c>
      <c r="AU702" s="11">
        <v>0.65</v>
      </c>
      <c r="AV702" s="12">
        <v>1.35</v>
      </c>
      <c r="AW702" s="13">
        <f t="shared" ref="AW702:AW710" si="1447">AT702*AU702*AV702</f>
        <v>2225.34</v>
      </c>
      <c r="AX702" s="11">
        <v>3</v>
      </c>
      <c r="AY702" s="11">
        <v>440</v>
      </c>
      <c r="AZ702" s="11">
        <v>1.73</v>
      </c>
      <c r="BA702" s="16">
        <f t="shared" ref="BA702:BA710" si="1448">1+6*AY702/(AY702+2000)+AZ702</f>
        <v>3.81196721311475</v>
      </c>
      <c r="BB702" s="11">
        <v>0.95</v>
      </c>
      <c r="BC702" s="11">
        <v>2.09</v>
      </c>
      <c r="BD702" s="8">
        <f t="shared" ref="BD702:BD710" si="1449">1+BB702*BC702</f>
        <v>2.9855</v>
      </c>
      <c r="BE702" s="9">
        <v>1.275</v>
      </c>
      <c r="BF702" s="17">
        <v>1.015</v>
      </c>
      <c r="BG702" s="18">
        <f t="shared" ref="BG702:BG710" si="1450">AW702*AX702*BE702*BD702*BA702*BF702</f>
        <v>98324.1245358322</v>
      </c>
      <c r="BN702" s="11">
        <v>2536</v>
      </c>
      <c r="BO702" s="11">
        <v>0.65</v>
      </c>
      <c r="BP702" s="12">
        <v>1.35</v>
      </c>
      <c r="BQ702" s="13">
        <f t="shared" ref="BQ702:BQ710" si="1451">BN702*BO702*BP702</f>
        <v>2225.34</v>
      </c>
      <c r="BR702" s="11">
        <v>3</v>
      </c>
      <c r="BS702" s="11">
        <v>440</v>
      </c>
      <c r="BT702" s="11">
        <v>1.73</v>
      </c>
      <c r="BU702" s="16">
        <f t="shared" ref="BU702:BU710" si="1452">1+6*BS702/(BS702+2000)+BT702</f>
        <v>3.81196721311475</v>
      </c>
      <c r="BV702" s="11">
        <v>0.95</v>
      </c>
      <c r="BW702" s="11">
        <v>2.09</v>
      </c>
      <c r="BX702" s="8">
        <f t="shared" ref="BX702:BX710" si="1453">1+BV702*BW702</f>
        <v>2.9855</v>
      </c>
      <c r="BY702" s="9">
        <v>1.275</v>
      </c>
      <c r="BZ702" s="17">
        <v>1.015</v>
      </c>
      <c r="CA702" s="18">
        <f t="shared" ref="CA702:CA710" si="1454">BQ702*BR702*BY702*BX702*BU702*BZ702</f>
        <v>98324.1245358322</v>
      </c>
      <c r="CH702" s="11">
        <v>2536</v>
      </c>
      <c r="CI702" s="11">
        <v>0.65</v>
      </c>
      <c r="CJ702" s="12">
        <v>1.35</v>
      </c>
      <c r="CK702" s="13">
        <f t="shared" ref="CK702:CK710" si="1455">CH702*CI702*CJ702</f>
        <v>2225.34</v>
      </c>
      <c r="CL702" s="11">
        <v>3</v>
      </c>
      <c r="CM702" s="11">
        <v>440</v>
      </c>
      <c r="CN702" s="11">
        <v>1.73</v>
      </c>
      <c r="CO702" s="16">
        <f t="shared" ref="CO702:CO710" si="1456">1+6*CM702/(CM702+2000)+CN702</f>
        <v>3.81196721311475</v>
      </c>
      <c r="CP702" s="11">
        <v>0.95</v>
      </c>
      <c r="CQ702" s="11">
        <v>2.09</v>
      </c>
      <c r="CR702" s="8">
        <f t="shared" ref="CR702:CR710" si="1457">1+CP702*CQ702</f>
        <v>2.9855</v>
      </c>
      <c r="CS702" s="9">
        <v>1.275</v>
      </c>
      <c r="CT702" s="17">
        <v>1.085</v>
      </c>
      <c r="CU702" s="18">
        <f t="shared" ref="CU702:CU710" si="1458">CK702*CL702*CS702*CR702*CO702*CT702</f>
        <v>105105.098641752</v>
      </c>
      <c r="DB702" s="11">
        <v>2536</v>
      </c>
      <c r="DC702" s="11">
        <v>0.65</v>
      </c>
      <c r="DD702" s="12">
        <v>1.35</v>
      </c>
      <c r="DE702" s="13">
        <f t="shared" ref="DE702:DE710" si="1459">DB702*DC702*DD702</f>
        <v>2225.34</v>
      </c>
      <c r="DF702" s="11">
        <v>3</v>
      </c>
      <c r="DG702" s="11">
        <v>440</v>
      </c>
      <c r="DH702" s="11">
        <v>1.73</v>
      </c>
      <c r="DI702" s="16">
        <f t="shared" ref="DI702:DI710" si="1460">1+6*DG702/(DG702+2000)+DH702</f>
        <v>3.81196721311475</v>
      </c>
      <c r="DJ702" s="11">
        <v>0.95</v>
      </c>
      <c r="DK702" s="11">
        <v>2.09</v>
      </c>
      <c r="DL702" s="8">
        <f t="shared" ref="DL702:DL710" si="1461">1+DJ702*DK702</f>
        <v>2.9855</v>
      </c>
      <c r="DM702" s="9">
        <v>1.275</v>
      </c>
      <c r="DN702" s="17">
        <v>1.085</v>
      </c>
      <c r="DO702" s="18">
        <f t="shared" ref="DO702:DO710" si="1462">DE702*DF702*DM702*DL702*DI702*DN702</f>
        <v>105105.098641752</v>
      </c>
      <c r="DV702" s="11">
        <v>2536</v>
      </c>
      <c r="DW702" s="11">
        <v>0.65</v>
      </c>
      <c r="DX702" s="12">
        <v>1.35</v>
      </c>
      <c r="DY702" s="13">
        <f t="shared" ref="DY702:DY710" si="1463">DV702*DW702*DX702</f>
        <v>2225.34</v>
      </c>
      <c r="DZ702" s="11">
        <v>3</v>
      </c>
      <c r="EA702" s="11">
        <v>440</v>
      </c>
      <c r="EB702" s="11">
        <v>1.82</v>
      </c>
      <c r="EC702" s="16">
        <f t="shared" ref="EC702:EC710" si="1464">1+6*EA702/(EA702+2000)+EB702</f>
        <v>3.90196721311475</v>
      </c>
      <c r="ED702" s="11">
        <v>0.95</v>
      </c>
      <c r="EE702" s="11">
        <v>2.91</v>
      </c>
      <c r="EF702" s="8">
        <f t="shared" ref="EF702:EF710" si="1465">1+ED702*EE702</f>
        <v>3.7645</v>
      </c>
      <c r="EG702" s="9">
        <v>1.275</v>
      </c>
      <c r="EH702" s="17">
        <v>1.2</v>
      </c>
      <c r="EI702" s="18">
        <f t="shared" ref="EI702:EI710" si="1466">DY702*DZ702*EG702*EF702*EC702*EH702</f>
        <v>150037.554620093</v>
      </c>
    </row>
    <row r="703" s="1" customFormat="1" customHeight="1" spans="6:140">
      <c r="F703" s="11">
        <v>2536</v>
      </c>
      <c r="G703" s="11">
        <v>0.65</v>
      </c>
      <c r="H703" s="12">
        <v>1.35</v>
      </c>
      <c r="I703" s="13">
        <f t="shared" si="1439"/>
        <v>2225.34</v>
      </c>
      <c r="J703" s="11">
        <v>3</v>
      </c>
      <c r="K703" s="11">
        <v>440</v>
      </c>
      <c r="L703" s="11">
        <v>1.73</v>
      </c>
      <c r="M703" s="16">
        <f t="shared" si="1440"/>
        <v>3.81196721311475</v>
      </c>
      <c r="N703" s="11">
        <v>0.95</v>
      </c>
      <c r="O703" s="11">
        <v>2.09</v>
      </c>
      <c r="P703" s="8">
        <f t="shared" si="1441"/>
        <v>2.9855</v>
      </c>
      <c r="Q703" s="9">
        <v>1.275</v>
      </c>
      <c r="R703" s="17">
        <v>1</v>
      </c>
      <c r="S703" s="18">
        <f t="shared" si="1442"/>
        <v>96871.0586559923</v>
      </c>
      <c r="Z703" s="11">
        <v>2536</v>
      </c>
      <c r="AA703" s="11">
        <v>0.65</v>
      </c>
      <c r="AB703" s="12">
        <v>1.35</v>
      </c>
      <c r="AC703" s="13">
        <f t="shared" si="1443"/>
        <v>2225.34</v>
      </c>
      <c r="AD703" s="11">
        <v>3</v>
      </c>
      <c r="AE703" s="11">
        <v>440</v>
      </c>
      <c r="AF703" s="11">
        <v>1.73</v>
      </c>
      <c r="AG703" s="16">
        <f t="shared" si="1444"/>
        <v>3.81196721311475</v>
      </c>
      <c r="AH703" s="11">
        <v>0.95</v>
      </c>
      <c r="AI703" s="11">
        <v>2.09</v>
      </c>
      <c r="AJ703" s="8">
        <f t="shared" si="1445"/>
        <v>2.9855</v>
      </c>
      <c r="AK703" s="9">
        <v>1.275</v>
      </c>
      <c r="AL703" s="17">
        <v>1</v>
      </c>
      <c r="AM703" s="18">
        <f t="shared" si="1446"/>
        <v>96871.0586559923</v>
      </c>
      <c r="AT703" s="11">
        <v>2536</v>
      </c>
      <c r="AU703" s="11">
        <v>0.65</v>
      </c>
      <c r="AV703" s="12">
        <v>1.35</v>
      </c>
      <c r="AW703" s="13">
        <f t="shared" si="1447"/>
        <v>2225.34</v>
      </c>
      <c r="AX703" s="11">
        <v>3</v>
      </c>
      <c r="AY703" s="11">
        <v>440</v>
      </c>
      <c r="AZ703" s="11">
        <v>1.73</v>
      </c>
      <c r="BA703" s="16">
        <f t="shared" si="1448"/>
        <v>3.81196721311475</v>
      </c>
      <c r="BB703" s="11">
        <v>0.95</v>
      </c>
      <c r="BC703" s="11">
        <v>2.09</v>
      </c>
      <c r="BD703" s="8">
        <f t="shared" si="1449"/>
        <v>2.9855</v>
      </c>
      <c r="BE703" s="9">
        <v>1.275</v>
      </c>
      <c r="BF703" s="17">
        <v>1.015</v>
      </c>
      <c r="BG703" s="18">
        <f t="shared" si="1450"/>
        <v>98324.1245358322</v>
      </c>
      <c r="BN703" s="11">
        <v>2536</v>
      </c>
      <c r="BO703" s="11">
        <v>0.65</v>
      </c>
      <c r="BP703" s="12">
        <v>1.35</v>
      </c>
      <c r="BQ703" s="13">
        <f t="shared" si="1451"/>
        <v>2225.34</v>
      </c>
      <c r="BR703" s="11">
        <v>3</v>
      </c>
      <c r="BS703" s="11">
        <v>440</v>
      </c>
      <c r="BT703" s="11">
        <v>1.73</v>
      </c>
      <c r="BU703" s="16">
        <f t="shared" si="1452"/>
        <v>3.81196721311475</v>
      </c>
      <c r="BV703" s="11">
        <v>0.95</v>
      </c>
      <c r="BW703" s="11">
        <v>2.09</v>
      </c>
      <c r="BX703" s="8">
        <f t="shared" si="1453"/>
        <v>2.9855</v>
      </c>
      <c r="BY703" s="9">
        <v>1.275</v>
      </c>
      <c r="BZ703" s="17">
        <v>1.015</v>
      </c>
      <c r="CA703" s="18">
        <f t="shared" si="1454"/>
        <v>98324.1245358322</v>
      </c>
      <c r="CH703" s="11">
        <v>2536</v>
      </c>
      <c r="CI703" s="11">
        <v>0.65</v>
      </c>
      <c r="CJ703" s="12">
        <v>1.35</v>
      </c>
      <c r="CK703" s="13">
        <f t="shared" si="1455"/>
        <v>2225.34</v>
      </c>
      <c r="CL703" s="11">
        <v>3</v>
      </c>
      <c r="CM703" s="11">
        <v>440</v>
      </c>
      <c r="CN703" s="11">
        <v>1.73</v>
      </c>
      <c r="CO703" s="16">
        <f t="shared" si="1456"/>
        <v>3.81196721311475</v>
      </c>
      <c r="CP703" s="11">
        <v>0.95</v>
      </c>
      <c r="CQ703" s="11">
        <v>2.09</v>
      </c>
      <c r="CR703" s="8">
        <f t="shared" si="1457"/>
        <v>2.9855</v>
      </c>
      <c r="CS703" s="9">
        <v>1.275</v>
      </c>
      <c r="CT703" s="17">
        <v>1.085</v>
      </c>
      <c r="CU703" s="18">
        <f t="shared" si="1458"/>
        <v>105105.098641752</v>
      </c>
      <c r="DB703" s="11">
        <v>2536</v>
      </c>
      <c r="DC703" s="11">
        <v>0.65</v>
      </c>
      <c r="DD703" s="12">
        <v>1.35</v>
      </c>
      <c r="DE703" s="13">
        <f t="shared" si="1459"/>
        <v>2225.34</v>
      </c>
      <c r="DF703" s="11">
        <v>3</v>
      </c>
      <c r="DG703" s="11">
        <v>440</v>
      </c>
      <c r="DH703" s="11">
        <v>1.73</v>
      </c>
      <c r="DI703" s="16">
        <f t="shared" si="1460"/>
        <v>3.81196721311475</v>
      </c>
      <c r="DJ703" s="11">
        <v>0.95</v>
      </c>
      <c r="DK703" s="11">
        <v>2.09</v>
      </c>
      <c r="DL703" s="8">
        <f t="shared" si="1461"/>
        <v>2.9855</v>
      </c>
      <c r="DM703" s="9">
        <v>1.275</v>
      </c>
      <c r="DN703" s="17">
        <v>1.085</v>
      </c>
      <c r="DO703" s="18">
        <f t="shared" si="1462"/>
        <v>105105.098641752</v>
      </c>
      <c r="DV703" s="11">
        <v>2536</v>
      </c>
      <c r="DW703" s="11">
        <v>0.65</v>
      </c>
      <c r="DX703" s="12">
        <v>1.35</v>
      </c>
      <c r="DY703" s="13">
        <f t="shared" si="1463"/>
        <v>2225.34</v>
      </c>
      <c r="DZ703" s="11">
        <v>3</v>
      </c>
      <c r="EA703" s="11">
        <v>440</v>
      </c>
      <c r="EB703" s="11">
        <v>1.82</v>
      </c>
      <c r="EC703" s="16">
        <f t="shared" si="1464"/>
        <v>3.90196721311475</v>
      </c>
      <c r="ED703" s="11">
        <v>0.95</v>
      </c>
      <c r="EE703" s="11">
        <v>2.91</v>
      </c>
      <c r="EF703" s="8">
        <f t="shared" si="1465"/>
        <v>3.7645</v>
      </c>
      <c r="EG703" s="9">
        <v>1.275</v>
      </c>
      <c r="EH703" s="17">
        <v>1.2</v>
      </c>
      <c r="EI703" s="18">
        <f t="shared" si="1466"/>
        <v>150037.554620093</v>
      </c>
    </row>
    <row r="704" s="1" customFormat="1" customHeight="1" spans="6:140">
      <c r="F704" s="11">
        <v>2536</v>
      </c>
      <c r="G704" s="11">
        <v>0.65</v>
      </c>
      <c r="H704" s="12">
        <v>1.35</v>
      </c>
      <c r="I704" s="13">
        <f t="shared" si="1439"/>
        <v>2225.34</v>
      </c>
      <c r="J704" s="11">
        <v>3</v>
      </c>
      <c r="K704" s="11">
        <v>440</v>
      </c>
      <c r="L704" s="11">
        <v>1.73</v>
      </c>
      <c r="M704" s="16">
        <f t="shared" si="1440"/>
        <v>3.81196721311475</v>
      </c>
      <c r="N704" s="11">
        <v>0.95</v>
      </c>
      <c r="O704" s="11">
        <v>2.09</v>
      </c>
      <c r="P704" s="8">
        <f t="shared" si="1441"/>
        <v>2.9855</v>
      </c>
      <c r="Q704" s="9">
        <v>1.275</v>
      </c>
      <c r="R704" s="17">
        <v>1</v>
      </c>
      <c r="S704" s="18">
        <f t="shared" si="1442"/>
        <v>96871.0586559923</v>
      </c>
      <c r="Z704" s="11">
        <v>2536</v>
      </c>
      <c r="AA704" s="11">
        <v>0.65</v>
      </c>
      <c r="AB704" s="12">
        <v>1.35</v>
      </c>
      <c r="AC704" s="13">
        <f t="shared" si="1443"/>
        <v>2225.34</v>
      </c>
      <c r="AD704" s="11">
        <v>3</v>
      </c>
      <c r="AE704" s="11">
        <v>440</v>
      </c>
      <c r="AF704" s="11">
        <v>1.73</v>
      </c>
      <c r="AG704" s="16">
        <f t="shared" si="1444"/>
        <v>3.81196721311475</v>
      </c>
      <c r="AH704" s="11">
        <v>0.95</v>
      </c>
      <c r="AI704" s="11">
        <v>2.09</v>
      </c>
      <c r="AJ704" s="8">
        <f t="shared" si="1445"/>
        <v>2.9855</v>
      </c>
      <c r="AK704" s="9">
        <v>1.275</v>
      </c>
      <c r="AL704" s="17">
        <v>1</v>
      </c>
      <c r="AM704" s="18">
        <f t="shared" si="1446"/>
        <v>96871.0586559923</v>
      </c>
      <c r="AT704" s="11">
        <v>2536</v>
      </c>
      <c r="AU704" s="11">
        <v>0.65</v>
      </c>
      <c r="AV704" s="12">
        <v>1.35</v>
      </c>
      <c r="AW704" s="13">
        <f t="shared" si="1447"/>
        <v>2225.34</v>
      </c>
      <c r="AX704" s="11">
        <v>3</v>
      </c>
      <c r="AY704" s="11">
        <v>440</v>
      </c>
      <c r="AZ704" s="11">
        <v>1.73</v>
      </c>
      <c r="BA704" s="16">
        <f t="shared" si="1448"/>
        <v>3.81196721311475</v>
      </c>
      <c r="BB704" s="11">
        <v>0.95</v>
      </c>
      <c r="BC704" s="11">
        <v>2.09</v>
      </c>
      <c r="BD704" s="8">
        <f t="shared" si="1449"/>
        <v>2.9855</v>
      </c>
      <c r="BE704" s="9">
        <v>1.275</v>
      </c>
      <c r="BF704" s="17">
        <v>1.015</v>
      </c>
      <c r="BG704" s="18">
        <f t="shared" si="1450"/>
        <v>98324.1245358322</v>
      </c>
      <c r="BN704" s="11">
        <v>2536</v>
      </c>
      <c r="BO704" s="11">
        <v>0.65</v>
      </c>
      <c r="BP704" s="12">
        <v>1.35</v>
      </c>
      <c r="BQ704" s="13">
        <f t="shared" si="1451"/>
        <v>2225.34</v>
      </c>
      <c r="BR704" s="11">
        <v>3</v>
      </c>
      <c r="BS704" s="11">
        <v>440</v>
      </c>
      <c r="BT704" s="11">
        <v>1.73</v>
      </c>
      <c r="BU704" s="16">
        <f t="shared" si="1452"/>
        <v>3.81196721311475</v>
      </c>
      <c r="BV704" s="11">
        <v>0.95</v>
      </c>
      <c r="BW704" s="11">
        <v>2.09</v>
      </c>
      <c r="BX704" s="8">
        <f t="shared" si="1453"/>
        <v>2.9855</v>
      </c>
      <c r="BY704" s="9">
        <v>1.275</v>
      </c>
      <c r="BZ704" s="17">
        <v>1.015</v>
      </c>
      <c r="CA704" s="18">
        <f t="shared" si="1454"/>
        <v>98324.1245358322</v>
      </c>
      <c r="CH704" s="11">
        <v>2536</v>
      </c>
      <c r="CI704" s="11">
        <v>0.65</v>
      </c>
      <c r="CJ704" s="12">
        <v>1.35</v>
      </c>
      <c r="CK704" s="13">
        <f t="shared" si="1455"/>
        <v>2225.34</v>
      </c>
      <c r="CL704" s="11">
        <v>3</v>
      </c>
      <c r="CM704" s="11">
        <v>440</v>
      </c>
      <c r="CN704" s="11">
        <v>1.73</v>
      </c>
      <c r="CO704" s="16">
        <f t="shared" si="1456"/>
        <v>3.81196721311475</v>
      </c>
      <c r="CP704" s="11">
        <v>0.95</v>
      </c>
      <c r="CQ704" s="11">
        <v>2.09</v>
      </c>
      <c r="CR704" s="8">
        <f t="shared" si="1457"/>
        <v>2.9855</v>
      </c>
      <c r="CS704" s="9">
        <v>1.275</v>
      </c>
      <c r="CT704" s="17">
        <v>1.085</v>
      </c>
      <c r="CU704" s="18">
        <f t="shared" si="1458"/>
        <v>105105.098641752</v>
      </c>
      <c r="DB704" s="11">
        <v>2536</v>
      </c>
      <c r="DC704" s="11">
        <v>0.65</v>
      </c>
      <c r="DD704" s="12">
        <v>1.35</v>
      </c>
      <c r="DE704" s="13">
        <f t="shared" si="1459"/>
        <v>2225.34</v>
      </c>
      <c r="DF704" s="11">
        <v>3</v>
      </c>
      <c r="DG704" s="11">
        <v>440</v>
      </c>
      <c r="DH704" s="11">
        <v>1.73</v>
      </c>
      <c r="DI704" s="16">
        <f t="shared" si="1460"/>
        <v>3.81196721311475</v>
      </c>
      <c r="DJ704" s="11">
        <v>0.95</v>
      </c>
      <c r="DK704" s="11">
        <v>2.09</v>
      </c>
      <c r="DL704" s="8">
        <f t="shared" si="1461"/>
        <v>2.9855</v>
      </c>
      <c r="DM704" s="9">
        <v>1.275</v>
      </c>
      <c r="DN704" s="17">
        <v>1.085</v>
      </c>
      <c r="DO704" s="18">
        <f t="shared" si="1462"/>
        <v>105105.098641752</v>
      </c>
      <c r="DV704" s="11">
        <v>2536</v>
      </c>
      <c r="DW704" s="11">
        <v>0.65</v>
      </c>
      <c r="DX704" s="12">
        <v>1.35</v>
      </c>
      <c r="DY704" s="13">
        <f t="shared" si="1463"/>
        <v>2225.34</v>
      </c>
      <c r="DZ704" s="11">
        <v>3</v>
      </c>
      <c r="EA704" s="11">
        <v>440</v>
      </c>
      <c r="EB704" s="11">
        <v>1.82</v>
      </c>
      <c r="EC704" s="16">
        <f t="shared" si="1464"/>
        <v>3.90196721311475</v>
      </c>
      <c r="ED704" s="11">
        <v>0.95</v>
      </c>
      <c r="EE704" s="11">
        <v>2.91</v>
      </c>
      <c r="EF704" s="8">
        <f t="shared" si="1465"/>
        <v>3.7645</v>
      </c>
      <c r="EG704" s="9">
        <v>1.275</v>
      </c>
      <c r="EH704" s="17">
        <v>1.2</v>
      </c>
      <c r="EI704" s="18">
        <f t="shared" si="1466"/>
        <v>150037.554620093</v>
      </c>
    </row>
    <row r="705" s="1" customFormat="1" customHeight="1" spans="6:139">
      <c r="F705" s="11">
        <v>2536</v>
      </c>
      <c r="G705" s="11">
        <v>0.65</v>
      </c>
      <c r="H705" s="12">
        <v>1.35</v>
      </c>
      <c r="I705" s="13">
        <f t="shared" si="1439"/>
        <v>2225.34</v>
      </c>
      <c r="J705" s="11">
        <v>3</v>
      </c>
      <c r="K705" s="11">
        <v>440</v>
      </c>
      <c r="L705" s="11">
        <v>1.73</v>
      </c>
      <c r="M705" s="16">
        <f t="shared" si="1440"/>
        <v>3.81196721311475</v>
      </c>
      <c r="N705" s="11">
        <v>0.95</v>
      </c>
      <c r="O705" s="11">
        <v>2.09</v>
      </c>
      <c r="P705" s="8">
        <f t="shared" si="1441"/>
        <v>2.9855</v>
      </c>
      <c r="Q705" s="9">
        <v>1.275</v>
      </c>
      <c r="R705" s="17">
        <v>1</v>
      </c>
      <c r="S705" s="18">
        <f t="shared" si="1442"/>
        <v>96871.0586559923</v>
      </c>
      <c r="Z705" s="11">
        <v>2536</v>
      </c>
      <c r="AA705" s="11">
        <v>0.65</v>
      </c>
      <c r="AB705" s="12">
        <v>1.35</v>
      </c>
      <c r="AC705" s="13">
        <f t="shared" si="1443"/>
        <v>2225.34</v>
      </c>
      <c r="AD705" s="11">
        <v>3</v>
      </c>
      <c r="AE705" s="11">
        <v>440</v>
      </c>
      <c r="AF705" s="11">
        <v>1.73</v>
      </c>
      <c r="AG705" s="16">
        <f t="shared" si="1444"/>
        <v>3.81196721311475</v>
      </c>
      <c r="AH705" s="11">
        <v>0.95</v>
      </c>
      <c r="AI705" s="11">
        <v>2.09</v>
      </c>
      <c r="AJ705" s="8">
        <f t="shared" si="1445"/>
        <v>2.9855</v>
      </c>
      <c r="AK705" s="9">
        <v>1.275</v>
      </c>
      <c r="AL705" s="17">
        <v>1</v>
      </c>
      <c r="AM705" s="18">
        <f t="shared" si="1446"/>
        <v>96871.0586559923</v>
      </c>
      <c r="AT705" s="11">
        <v>2536</v>
      </c>
      <c r="AU705" s="11">
        <v>0.65</v>
      </c>
      <c r="AV705" s="12">
        <v>1.35</v>
      </c>
      <c r="AW705" s="13">
        <f t="shared" si="1447"/>
        <v>2225.34</v>
      </c>
      <c r="AX705" s="11">
        <v>3</v>
      </c>
      <c r="AY705" s="11">
        <v>440</v>
      </c>
      <c r="AZ705" s="11">
        <v>1.73</v>
      </c>
      <c r="BA705" s="16">
        <f t="shared" si="1448"/>
        <v>3.81196721311475</v>
      </c>
      <c r="BB705" s="11">
        <v>0.95</v>
      </c>
      <c r="BC705" s="11">
        <v>2.09</v>
      </c>
      <c r="BD705" s="8">
        <f t="shared" si="1449"/>
        <v>2.9855</v>
      </c>
      <c r="BE705" s="9">
        <v>1.275</v>
      </c>
      <c r="BF705" s="17">
        <v>1.015</v>
      </c>
      <c r="BG705" s="18">
        <f t="shared" si="1450"/>
        <v>98324.1245358322</v>
      </c>
      <c r="BN705" s="11">
        <v>2536</v>
      </c>
      <c r="BO705" s="11">
        <v>0.65</v>
      </c>
      <c r="BP705" s="12">
        <v>1.35</v>
      </c>
      <c r="BQ705" s="13">
        <f t="shared" si="1451"/>
        <v>2225.34</v>
      </c>
      <c r="BR705" s="11">
        <v>3</v>
      </c>
      <c r="BS705" s="11">
        <v>440</v>
      </c>
      <c r="BT705" s="11">
        <v>1.73</v>
      </c>
      <c r="BU705" s="16">
        <f t="shared" si="1452"/>
        <v>3.81196721311475</v>
      </c>
      <c r="BV705" s="11">
        <v>0.95</v>
      </c>
      <c r="BW705" s="11">
        <v>2.09</v>
      </c>
      <c r="BX705" s="8">
        <f t="shared" si="1453"/>
        <v>2.9855</v>
      </c>
      <c r="BY705" s="9">
        <v>1.275</v>
      </c>
      <c r="BZ705" s="17">
        <v>1.015</v>
      </c>
      <c r="CA705" s="18">
        <f t="shared" si="1454"/>
        <v>98324.1245358322</v>
      </c>
      <c r="CH705" s="11">
        <v>2536</v>
      </c>
      <c r="CI705" s="11">
        <v>0.65</v>
      </c>
      <c r="CJ705" s="12">
        <v>1.35</v>
      </c>
      <c r="CK705" s="13">
        <f t="shared" si="1455"/>
        <v>2225.34</v>
      </c>
      <c r="CL705" s="11">
        <v>3</v>
      </c>
      <c r="CM705" s="11">
        <v>440</v>
      </c>
      <c r="CN705" s="11">
        <v>1.73</v>
      </c>
      <c r="CO705" s="16">
        <f t="shared" si="1456"/>
        <v>3.81196721311475</v>
      </c>
      <c r="CP705" s="11">
        <v>0.95</v>
      </c>
      <c r="CQ705" s="11">
        <v>2.09</v>
      </c>
      <c r="CR705" s="8">
        <f t="shared" si="1457"/>
        <v>2.9855</v>
      </c>
      <c r="CS705" s="9">
        <v>1.275</v>
      </c>
      <c r="CT705" s="17">
        <v>1.085</v>
      </c>
      <c r="CU705" s="18">
        <f t="shared" si="1458"/>
        <v>105105.098641752</v>
      </c>
      <c r="DB705" s="11">
        <v>2536</v>
      </c>
      <c r="DC705" s="11">
        <v>0.65</v>
      </c>
      <c r="DD705" s="12">
        <v>1.35</v>
      </c>
      <c r="DE705" s="13">
        <f t="shared" si="1459"/>
        <v>2225.34</v>
      </c>
      <c r="DF705" s="11">
        <v>3</v>
      </c>
      <c r="DG705" s="11">
        <v>440</v>
      </c>
      <c r="DH705" s="11">
        <v>1.73</v>
      </c>
      <c r="DI705" s="16">
        <f t="shared" si="1460"/>
        <v>3.81196721311475</v>
      </c>
      <c r="DJ705" s="11">
        <v>0.95</v>
      </c>
      <c r="DK705" s="11">
        <v>2.09</v>
      </c>
      <c r="DL705" s="8">
        <f t="shared" si="1461"/>
        <v>2.9855</v>
      </c>
      <c r="DM705" s="9">
        <v>1.275</v>
      </c>
      <c r="DN705" s="17">
        <v>1.085</v>
      </c>
      <c r="DO705" s="18">
        <f t="shared" si="1462"/>
        <v>105105.098641752</v>
      </c>
      <c r="DV705" s="11">
        <v>2536</v>
      </c>
      <c r="DW705" s="11">
        <v>0.65</v>
      </c>
      <c r="DX705" s="12">
        <v>1.35</v>
      </c>
      <c r="DY705" s="13">
        <f t="shared" si="1463"/>
        <v>2225.34</v>
      </c>
      <c r="DZ705" s="11">
        <v>3</v>
      </c>
      <c r="EA705" s="11">
        <v>440</v>
      </c>
      <c r="EB705" s="11">
        <v>1.82</v>
      </c>
      <c r="EC705" s="16">
        <f t="shared" si="1464"/>
        <v>3.90196721311475</v>
      </c>
      <c r="ED705" s="11">
        <v>0.95</v>
      </c>
      <c r="EE705" s="11">
        <v>2.91</v>
      </c>
      <c r="EF705" s="8">
        <f t="shared" si="1465"/>
        <v>3.7645</v>
      </c>
      <c r="EG705" s="9">
        <v>1.275</v>
      </c>
      <c r="EH705" s="17">
        <v>1.2</v>
      </c>
      <c r="EI705" s="18">
        <f t="shared" si="1466"/>
        <v>150037.554620093</v>
      </c>
    </row>
    <row r="706" s="1" customFormat="1" customHeight="1" spans="6:139">
      <c r="F706" s="11">
        <v>2536</v>
      </c>
      <c r="G706" s="11">
        <v>0.65</v>
      </c>
      <c r="H706" s="12">
        <v>1.35</v>
      </c>
      <c r="I706" s="13">
        <f t="shared" si="1439"/>
        <v>2225.34</v>
      </c>
      <c r="J706" s="11">
        <v>3</v>
      </c>
      <c r="K706" s="11">
        <v>440</v>
      </c>
      <c r="L706" s="11">
        <v>1.73</v>
      </c>
      <c r="M706" s="16">
        <f t="shared" si="1440"/>
        <v>3.81196721311475</v>
      </c>
      <c r="N706" s="11">
        <v>0.95</v>
      </c>
      <c r="O706" s="11">
        <v>2.09</v>
      </c>
      <c r="P706" s="8">
        <f t="shared" si="1441"/>
        <v>2.9855</v>
      </c>
      <c r="Q706" s="9">
        <v>1.275</v>
      </c>
      <c r="R706" s="17">
        <v>1</v>
      </c>
      <c r="S706" s="18">
        <f t="shared" si="1442"/>
        <v>96871.0586559923</v>
      </c>
      <c r="Z706" s="11">
        <v>2536</v>
      </c>
      <c r="AA706" s="11">
        <v>0.65</v>
      </c>
      <c r="AB706" s="12">
        <v>1.35</v>
      </c>
      <c r="AC706" s="13">
        <f t="shared" si="1443"/>
        <v>2225.34</v>
      </c>
      <c r="AD706" s="11">
        <v>3</v>
      </c>
      <c r="AE706" s="11">
        <v>440</v>
      </c>
      <c r="AF706" s="11">
        <v>1.73</v>
      </c>
      <c r="AG706" s="16">
        <f t="shared" si="1444"/>
        <v>3.81196721311475</v>
      </c>
      <c r="AH706" s="11">
        <v>0.95</v>
      </c>
      <c r="AI706" s="11">
        <v>2.09</v>
      </c>
      <c r="AJ706" s="8">
        <f t="shared" si="1445"/>
        <v>2.9855</v>
      </c>
      <c r="AK706" s="9">
        <v>1.275</v>
      </c>
      <c r="AL706" s="17">
        <v>1</v>
      </c>
      <c r="AM706" s="18">
        <f t="shared" si="1446"/>
        <v>96871.0586559923</v>
      </c>
      <c r="AT706" s="11">
        <v>2536</v>
      </c>
      <c r="AU706" s="11">
        <v>0.65</v>
      </c>
      <c r="AV706" s="12">
        <v>1.35</v>
      </c>
      <c r="AW706" s="13">
        <f t="shared" si="1447"/>
        <v>2225.34</v>
      </c>
      <c r="AX706" s="11">
        <v>3</v>
      </c>
      <c r="AY706" s="11">
        <v>440</v>
      </c>
      <c r="AZ706" s="11">
        <v>1.73</v>
      </c>
      <c r="BA706" s="16">
        <f t="shared" si="1448"/>
        <v>3.81196721311475</v>
      </c>
      <c r="BB706" s="11">
        <v>0.95</v>
      </c>
      <c r="BC706" s="11">
        <v>2.09</v>
      </c>
      <c r="BD706" s="8">
        <f t="shared" si="1449"/>
        <v>2.9855</v>
      </c>
      <c r="BE706" s="9">
        <v>1.275</v>
      </c>
      <c r="BF706" s="17">
        <v>1.015</v>
      </c>
      <c r="BG706" s="18">
        <f t="shared" si="1450"/>
        <v>98324.1245358322</v>
      </c>
      <c r="BN706" s="11">
        <v>2536</v>
      </c>
      <c r="BO706" s="11">
        <v>0.65</v>
      </c>
      <c r="BP706" s="12">
        <v>1.35</v>
      </c>
      <c r="BQ706" s="13">
        <f t="shared" si="1451"/>
        <v>2225.34</v>
      </c>
      <c r="BR706" s="11">
        <v>3</v>
      </c>
      <c r="BS706" s="11">
        <v>440</v>
      </c>
      <c r="BT706" s="11">
        <v>1.73</v>
      </c>
      <c r="BU706" s="16">
        <f t="shared" si="1452"/>
        <v>3.81196721311475</v>
      </c>
      <c r="BV706" s="11">
        <v>0.95</v>
      </c>
      <c r="BW706" s="11">
        <v>2.09</v>
      </c>
      <c r="BX706" s="8">
        <f t="shared" si="1453"/>
        <v>2.9855</v>
      </c>
      <c r="BY706" s="9">
        <v>1.275</v>
      </c>
      <c r="BZ706" s="17">
        <v>1.015</v>
      </c>
      <c r="CA706" s="18">
        <f t="shared" si="1454"/>
        <v>98324.1245358322</v>
      </c>
      <c r="CH706" s="11">
        <v>2536</v>
      </c>
      <c r="CI706" s="11">
        <v>0.65</v>
      </c>
      <c r="CJ706" s="12">
        <v>1.35</v>
      </c>
      <c r="CK706" s="13">
        <f t="shared" si="1455"/>
        <v>2225.34</v>
      </c>
      <c r="CL706" s="11">
        <v>3</v>
      </c>
      <c r="CM706" s="11">
        <v>440</v>
      </c>
      <c r="CN706" s="11">
        <v>1.73</v>
      </c>
      <c r="CO706" s="16">
        <f t="shared" si="1456"/>
        <v>3.81196721311475</v>
      </c>
      <c r="CP706" s="11">
        <v>0.95</v>
      </c>
      <c r="CQ706" s="11">
        <v>2.09</v>
      </c>
      <c r="CR706" s="8">
        <f t="shared" si="1457"/>
        <v>2.9855</v>
      </c>
      <c r="CS706" s="9">
        <v>1.275</v>
      </c>
      <c r="CT706" s="17">
        <v>1.085</v>
      </c>
      <c r="CU706" s="18">
        <f t="shared" si="1458"/>
        <v>105105.098641752</v>
      </c>
      <c r="DB706" s="11">
        <v>2536</v>
      </c>
      <c r="DC706" s="11">
        <v>0.65</v>
      </c>
      <c r="DD706" s="12">
        <v>1.35</v>
      </c>
      <c r="DE706" s="13">
        <f t="shared" si="1459"/>
        <v>2225.34</v>
      </c>
      <c r="DF706" s="11">
        <v>3</v>
      </c>
      <c r="DG706" s="11">
        <v>440</v>
      </c>
      <c r="DH706" s="11">
        <v>1.73</v>
      </c>
      <c r="DI706" s="16">
        <f t="shared" si="1460"/>
        <v>3.81196721311475</v>
      </c>
      <c r="DJ706" s="11">
        <v>0.95</v>
      </c>
      <c r="DK706" s="11">
        <v>2.09</v>
      </c>
      <c r="DL706" s="8">
        <f t="shared" si="1461"/>
        <v>2.9855</v>
      </c>
      <c r="DM706" s="9">
        <v>1.275</v>
      </c>
      <c r="DN706" s="17">
        <v>1.085</v>
      </c>
      <c r="DO706" s="18">
        <f t="shared" si="1462"/>
        <v>105105.098641752</v>
      </c>
      <c r="DV706" s="11">
        <v>2536</v>
      </c>
      <c r="DW706" s="11">
        <v>0.65</v>
      </c>
      <c r="DX706" s="12">
        <v>1.35</v>
      </c>
      <c r="DY706" s="13">
        <f t="shared" si="1463"/>
        <v>2225.34</v>
      </c>
      <c r="DZ706" s="11">
        <v>3</v>
      </c>
      <c r="EA706" s="11">
        <v>440</v>
      </c>
      <c r="EB706" s="11">
        <v>1.82</v>
      </c>
      <c r="EC706" s="16">
        <f t="shared" si="1464"/>
        <v>3.90196721311475</v>
      </c>
      <c r="ED706" s="11">
        <v>0.95</v>
      </c>
      <c r="EE706" s="11">
        <v>2.91</v>
      </c>
      <c r="EF706" s="8">
        <f t="shared" si="1465"/>
        <v>3.7645</v>
      </c>
      <c r="EG706" s="9">
        <v>1.275</v>
      </c>
      <c r="EH706" s="17">
        <v>1.2</v>
      </c>
      <c r="EI706" s="18">
        <f t="shared" si="1466"/>
        <v>150037.554620093</v>
      </c>
    </row>
    <row r="707" s="1" customFormat="1" customHeight="1" spans="6:139">
      <c r="F707" s="11">
        <v>2536</v>
      </c>
      <c r="G707" s="11">
        <v>0.65</v>
      </c>
      <c r="H707" s="12">
        <v>1.35</v>
      </c>
      <c r="I707" s="13">
        <f t="shared" si="1439"/>
        <v>2225.34</v>
      </c>
      <c r="J707" s="11">
        <v>3</v>
      </c>
      <c r="K707" s="11">
        <v>190</v>
      </c>
      <c r="L707" s="11">
        <v>1.73</v>
      </c>
      <c r="M707" s="16">
        <f t="shared" si="1440"/>
        <v>3.25054794520548</v>
      </c>
      <c r="N707" s="11">
        <v>0.95</v>
      </c>
      <c r="O707" s="11">
        <v>2.09</v>
      </c>
      <c r="P707" s="8">
        <f t="shared" si="1441"/>
        <v>2.9855</v>
      </c>
      <c r="Q707" s="9">
        <v>1.075</v>
      </c>
      <c r="R707" s="17">
        <v>1</v>
      </c>
      <c r="S707" s="18">
        <f t="shared" si="1442"/>
        <v>69646.5719541965</v>
      </c>
      <c r="Z707" s="11">
        <v>2536</v>
      </c>
      <c r="AA707" s="11">
        <v>0.65</v>
      </c>
      <c r="AB707" s="12">
        <v>1.35</v>
      </c>
      <c r="AC707" s="13">
        <f t="shared" si="1443"/>
        <v>2225.34</v>
      </c>
      <c r="AD707" s="11">
        <v>3</v>
      </c>
      <c r="AE707" s="11">
        <v>190</v>
      </c>
      <c r="AF707" s="11">
        <v>1.73</v>
      </c>
      <c r="AG707" s="16">
        <f t="shared" si="1444"/>
        <v>3.25054794520548</v>
      </c>
      <c r="AH707" s="11">
        <v>0.95</v>
      </c>
      <c r="AI707" s="11">
        <v>2.09</v>
      </c>
      <c r="AJ707" s="8">
        <f t="shared" si="1445"/>
        <v>2.9855</v>
      </c>
      <c r="AK707" s="9">
        <v>1.075</v>
      </c>
      <c r="AL707" s="17">
        <v>1</v>
      </c>
      <c r="AM707" s="18">
        <f t="shared" si="1446"/>
        <v>69646.5719541965</v>
      </c>
      <c r="AT707" s="11">
        <v>2536</v>
      </c>
      <c r="AU707" s="11">
        <v>0.65</v>
      </c>
      <c r="AV707" s="12">
        <v>1.35</v>
      </c>
      <c r="AW707" s="13">
        <f t="shared" si="1447"/>
        <v>2225.34</v>
      </c>
      <c r="AX707" s="11">
        <v>3</v>
      </c>
      <c r="AY707" s="11">
        <v>190</v>
      </c>
      <c r="AZ707" s="11">
        <v>1.73</v>
      </c>
      <c r="BA707" s="16">
        <f t="shared" si="1448"/>
        <v>3.25054794520548</v>
      </c>
      <c r="BB707" s="11">
        <v>0.95</v>
      </c>
      <c r="BC707" s="11">
        <v>2.09</v>
      </c>
      <c r="BD707" s="8">
        <f t="shared" si="1449"/>
        <v>2.9855</v>
      </c>
      <c r="BE707" s="9">
        <v>1.075</v>
      </c>
      <c r="BF707" s="17">
        <v>1.015</v>
      </c>
      <c r="BG707" s="18">
        <f t="shared" si="1450"/>
        <v>70691.2705335094</v>
      </c>
      <c r="BN707" s="11">
        <v>2536</v>
      </c>
      <c r="BO707" s="11">
        <v>0.65</v>
      </c>
      <c r="BP707" s="12">
        <v>1.35</v>
      </c>
      <c r="BQ707" s="13">
        <f t="shared" si="1451"/>
        <v>2225.34</v>
      </c>
      <c r="BR707" s="11">
        <v>3</v>
      </c>
      <c r="BS707" s="11">
        <v>190</v>
      </c>
      <c r="BT707" s="11">
        <v>1.73</v>
      </c>
      <c r="BU707" s="16">
        <f t="shared" si="1452"/>
        <v>3.25054794520548</v>
      </c>
      <c r="BV707" s="11">
        <v>0.95</v>
      </c>
      <c r="BW707" s="11">
        <v>2.09</v>
      </c>
      <c r="BX707" s="8">
        <f t="shared" si="1453"/>
        <v>2.9855</v>
      </c>
      <c r="BY707" s="9">
        <v>1.075</v>
      </c>
      <c r="BZ707" s="17">
        <v>1.015</v>
      </c>
      <c r="CA707" s="18">
        <f t="shared" si="1454"/>
        <v>70691.2705335094</v>
      </c>
      <c r="CH707" s="11">
        <v>2536</v>
      </c>
      <c r="CI707" s="11">
        <v>0.65</v>
      </c>
      <c r="CJ707" s="12">
        <v>1.35</v>
      </c>
      <c r="CK707" s="13">
        <f t="shared" si="1455"/>
        <v>2225.34</v>
      </c>
      <c r="CL707" s="11">
        <v>3</v>
      </c>
      <c r="CM707" s="11">
        <v>190</v>
      </c>
      <c r="CN707" s="11">
        <v>1.73</v>
      </c>
      <c r="CO707" s="16">
        <f t="shared" si="1456"/>
        <v>3.25054794520548</v>
      </c>
      <c r="CP707" s="11">
        <v>0.95</v>
      </c>
      <c r="CQ707" s="11">
        <v>2.09</v>
      </c>
      <c r="CR707" s="8">
        <f t="shared" si="1457"/>
        <v>2.9855</v>
      </c>
      <c r="CS707" s="9">
        <v>1.075</v>
      </c>
      <c r="CT707" s="17">
        <v>1.085</v>
      </c>
      <c r="CU707" s="18">
        <f t="shared" si="1458"/>
        <v>75566.5305703032</v>
      </c>
      <c r="DB707" s="11">
        <v>2536</v>
      </c>
      <c r="DC707" s="11">
        <v>0.65</v>
      </c>
      <c r="DD707" s="12">
        <v>1.35</v>
      </c>
      <c r="DE707" s="13">
        <f t="shared" si="1459"/>
        <v>2225.34</v>
      </c>
      <c r="DF707" s="11">
        <v>3</v>
      </c>
      <c r="DG707" s="11">
        <v>190</v>
      </c>
      <c r="DH707" s="11">
        <v>1.73</v>
      </c>
      <c r="DI707" s="16">
        <f t="shared" si="1460"/>
        <v>3.25054794520548</v>
      </c>
      <c r="DJ707" s="11">
        <v>0.95</v>
      </c>
      <c r="DK707" s="11">
        <v>2.09</v>
      </c>
      <c r="DL707" s="8">
        <f t="shared" si="1461"/>
        <v>2.9855</v>
      </c>
      <c r="DM707" s="9">
        <v>1.075</v>
      </c>
      <c r="DN707" s="17">
        <v>1.085</v>
      </c>
      <c r="DO707" s="18">
        <f t="shared" si="1462"/>
        <v>75566.5305703032</v>
      </c>
      <c r="DV707" s="11">
        <v>2536</v>
      </c>
      <c r="DW707" s="11">
        <v>0.65</v>
      </c>
      <c r="DX707" s="12">
        <v>1.35</v>
      </c>
      <c r="DY707" s="13">
        <f t="shared" si="1463"/>
        <v>2225.34</v>
      </c>
      <c r="DZ707" s="11">
        <v>3</v>
      </c>
      <c r="EA707" s="11">
        <v>190</v>
      </c>
      <c r="EB707" s="11">
        <v>1.82</v>
      </c>
      <c r="EC707" s="16">
        <f t="shared" si="1464"/>
        <v>3.34054794520548</v>
      </c>
      <c r="ED707" s="11">
        <v>0.95</v>
      </c>
      <c r="EE707" s="11">
        <v>2.91</v>
      </c>
      <c r="EF707" s="8">
        <f t="shared" si="1465"/>
        <v>3.7645</v>
      </c>
      <c r="EG707" s="9">
        <v>1.075</v>
      </c>
      <c r="EH707" s="17">
        <v>1.2</v>
      </c>
      <c r="EI707" s="18">
        <f t="shared" si="1466"/>
        <v>108300.970941943</v>
      </c>
    </row>
    <row r="708" s="1" customFormat="1" customHeight="1" spans="6:139">
      <c r="F708" s="11">
        <v>2536</v>
      </c>
      <c r="G708" s="11">
        <v>0.65</v>
      </c>
      <c r="H708" s="12">
        <v>1.35</v>
      </c>
      <c r="I708" s="13">
        <f t="shared" si="1439"/>
        <v>2225.34</v>
      </c>
      <c r="J708" s="11">
        <v>3</v>
      </c>
      <c r="K708" s="11">
        <v>190</v>
      </c>
      <c r="L708" s="11">
        <v>1.73</v>
      </c>
      <c r="M708" s="16">
        <f t="shared" si="1440"/>
        <v>3.25054794520548</v>
      </c>
      <c r="N708" s="11">
        <v>0.95</v>
      </c>
      <c r="O708" s="11">
        <v>2.09</v>
      </c>
      <c r="P708" s="8">
        <f t="shared" si="1441"/>
        <v>2.9855</v>
      </c>
      <c r="Q708" s="9">
        <v>1.075</v>
      </c>
      <c r="R708" s="17">
        <v>1</v>
      </c>
      <c r="S708" s="18">
        <f t="shared" si="1442"/>
        <v>69646.5719541965</v>
      </c>
      <c r="Z708" s="11">
        <v>2536</v>
      </c>
      <c r="AA708" s="11">
        <v>0.65</v>
      </c>
      <c r="AB708" s="12">
        <v>1.35</v>
      </c>
      <c r="AC708" s="13">
        <f t="shared" si="1443"/>
        <v>2225.34</v>
      </c>
      <c r="AD708" s="11">
        <v>3</v>
      </c>
      <c r="AE708" s="11">
        <v>190</v>
      </c>
      <c r="AF708" s="11">
        <v>1.73</v>
      </c>
      <c r="AG708" s="16">
        <f t="shared" si="1444"/>
        <v>3.25054794520548</v>
      </c>
      <c r="AH708" s="11">
        <v>0.95</v>
      </c>
      <c r="AI708" s="11">
        <v>2.09</v>
      </c>
      <c r="AJ708" s="8">
        <f t="shared" si="1445"/>
        <v>2.9855</v>
      </c>
      <c r="AK708" s="9">
        <v>1.075</v>
      </c>
      <c r="AL708" s="17">
        <v>1</v>
      </c>
      <c r="AM708" s="18">
        <f t="shared" si="1446"/>
        <v>69646.5719541965</v>
      </c>
      <c r="AT708" s="11">
        <v>2536</v>
      </c>
      <c r="AU708" s="11">
        <v>0.65</v>
      </c>
      <c r="AV708" s="12">
        <v>1.35</v>
      </c>
      <c r="AW708" s="13">
        <f t="shared" si="1447"/>
        <v>2225.34</v>
      </c>
      <c r="AX708" s="11">
        <v>3</v>
      </c>
      <c r="AY708" s="11">
        <v>190</v>
      </c>
      <c r="AZ708" s="11">
        <v>1.73</v>
      </c>
      <c r="BA708" s="16">
        <f t="shared" si="1448"/>
        <v>3.25054794520548</v>
      </c>
      <c r="BB708" s="11">
        <v>0.95</v>
      </c>
      <c r="BC708" s="11">
        <v>2.09</v>
      </c>
      <c r="BD708" s="8">
        <f t="shared" si="1449"/>
        <v>2.9855</v>
      </c>
      <c r="BE708" s="9">
        <v>1.075</v>
      </c>
      <c r="BF708" s="17">
        <v>1.015</v>
      </c>
      <c r="BG708" s="18">
        <f t="shared" si="1450"/>
        <v>70691.2705335094</v>
      </c>
      <c r="BN708" s="11">
        <v>2536</v>
      </c>
      <c r="BO708" s="11">
        <v>0.65</v>
      </c>
      <c r="BP708" s="12">
        <v>1.35</v>
      </c>
      <c r="BQ708" s="13">
        <f t="shared" si="1451"/>
        <v>2225.34</v>
      </c>
      <c r="BR708" s="11">
        <v>3</v>
      </c>
      <c r="BS708" s="11">
        <v>190</v>
      </c>
      <c r="BT708" s="11">
        <v>1.73</v>
      </c>
      <c r="BU708" s="16">
        <f t="shared" si="1452"/>
        <v>3.25054794520548</v>
      </c>
      <c r="BV708" s="11">
        <v>0.95</v>
      </c>
      <c r="BW708" s="11">
        <v>2.09</v>
      </c>
      <c r="BX708" s="8">
        <f t="shared" si="1453"/>
        <v>2.9855</v>
      </c>
      <c r="BY708" s="9">
        <v>1.075</v>
      </c>
      <c r="BZ708" s="17">
        <v>1.015</v>
      </c>
      <c r="CA708" s="18">
        <f t="shared" si="1454"/>
        <v>70691.2705335094</v>
      </c>
      <c r="CH708" s="11">
        <v>2536</v>
      </c>
      <c r="CI708" s="11">
        <v>0.65</v>
      </c>
      <c r="CJ708" s="12">
        <v>1.35</v>
      </c>
      <c r="CK708" s="13">
        <f t="shared" si="1455"/>
        <v>2225.34</v>
      </c>
      <c r="CL708" s="11">
        <v>3</v>
      </c>
      <c r="CM708" s="11">
        <v>190</v>
      </c>
      <c r="CN708" s="11">
        <v>1.73</v>
      </c>
      <c r="CO708" s="16">
        <f t="shared" si="1456"/>
        <v>3.25054794520548</v>
      </c>
      <c r="CP708" s="11">
        <v>0.95</v>
      </c>
      <c r="CQ708" s="11">
        <v>2.09</v>
      </c>
      <c r="CR708" s="8">
        <f t="shared" si="1457"/>
        <v>2.9855</v>
      </c>
      <c r="CS708" s="9">
        <v>1.075</v>
      </c>
      <c r="CT708" s="17">
        <v>1.085</v>
      </c>
      <c r="CU708" s="18">
        <f t="shared" si="1458"/>
        <v>75566.5305703032</v>
      </c>
      <c r="DB708" s="11">
        <v>2536</v>
      </c>
      <c r="DC708" s="11">
        <v>0.65</v>
      </c>
      <c r="DD708" s="12">
        <v>1.35</v>
      </c>
      <c r="DE708" s="13">
        <f t="shared" si="1459"/>
        <v>2225.34</v>
      </c>
      <c r="DF708" s="11">
        <v>3</v>
      </c>
      <c r="DG708" s="11">
        <v>190</v>
      </c>
      <c r="DH708" s="11">
        <v>1.73</v>
      </c>
      <c r="DI708" s="16">
        <f t="shared" si="1460"/>
        <v>3.25054794520548</v>
      </c>
      <c r="DJ708" s="11">
        <v>0.95</v>
      </c>
      <c r="DK708" s="11">
        <v>2.09</v>
      </c>
      <c r="DL708" s="8">
        <f t="shared" si="1461"/>
        <v>2.9855</v>
      </c>
      <c r="DM708" s="9">
        <v>1.075</v>
      </c>
      <c r="DN708" s="17">
        <v>1.085</v>
      </c>
      <c r="DO708" s="18">
        <f t="shared" si="1462"/>
        <v>75566.5305703032</v>
      </c>
      <c r="DV708" s="11">
        <v>2536</v>
      </c>
      <c r="DW708" s="11">
        <v>0.65</v>
      </c>
      <c r="DX708" s="12">
        <v>1.35</v>
      </c>
      <c r="DY708" s="13">
        <f t="shared" si="1463"/>
        <v>2225.34</v>
      </c>
      <c r="DZ708" s="11">
        <v>3</v>
      </c>
      <c r="EA708" s="11">
        <v>190</v>
      </c>
      <c r="EB708" s="11">
        <v>1.82</v>
      </c>
      <c r="EC708" s="16">
        <f t="shared" si="1464"/>
        <v>3.34054794520548</v>
      </c>
      <c r="ED708" s="11">
        <v>0.95</v>
      </c>
      <c r="EE708" s="11">
        <v>2.91</v>
      </c>
      <c r="EF708" s="8">
        <f t="shared" si="1465"/>
        <v>3.7645</v>
      </c>
      <c r="EG708" s="9">
        <v>1.075</v>
      </c>
      <c r="EH708" s="17">
        <v>1.2</v>
      </c>
      <c r="EI708" s="18">
        <f t="shared" si="1466"/>
        <v>108300.970941943</v>
      </c>
    </row>
    <row r="709" s="1" customFormat="1" customHeight="1" spans="6:139">
      <c r="F709" s="11">
        <v>2536</v>
      </c>
      <c r="G709" s="11">
        <v>0.65</v>
      </c>
      <c r="H709" s="12">
        <v>1.35</v>
      </c>
      <c r="I709" s="13">
        <f t="shared" si="1439"/>
        <v>2225.34</v>
      </c>
      <c r="J709" s="11">
        <v>3</v>
      </c>
      <c r="K709" s="11">
        <v>190</v>
      </c>
      <c r="L709" s="11">
        <v>1.73</v>
      </c>
      <c r="M709" s="16">
        <f t="shared" si="1440"/>
        <v>3.25054794520548</v>
      </c>
      <c r="N709" s="11">
        <v>0.95</v>
      </c>
      <c r="O709" s="11">
        <v>2.09</v>
      </c>
      <c r="P709" s="8">
        <f t="shared" si="1441"/>
        <v>2.9855</v>
      </c>
      <c r="Q709" s="9">
        <v>1.075</v>
      </c>
      <c r="R709" s="17">
        <v>1</v>
      </c>
      <c r="S709" s="18">
        <f t="shared" si="1442"/>
        <v>69646.5719541965</v>
      </c>
      <c r="Z709" s="11">
        <v>2536</v>
      </c>
      <c r="AA709" s="11">
        <v>0.65</v>
      </c>
      <c r="AB709" s="12">
        <v>1.35</v>
      </c>
      <c r="AC709" s="13">
        <f t="shared" si="1443"/>
        <v>2225.34</v>
      </c>
      <c r="AD709" s="11">
        <v>3</v>
      </c>
      <c r="AE709" s="11">
        <v>190</v>
      </c>
      <c r="AF709" s="11">
        <v>1.73</v>
      </c>
      <c r="AG709" s="16">
        <f t="shared" si="1444"/>
        <v>3.25054794520548</v>
      </c>
      <c r="AH709" s="11">
        <v>0.95</v>
      </c>
      <c r="AI709" s="11">
        <v>2.09</v>
      </c>
      <c r="AJ709" s="8">
        <f t="shared" si="1445"/>
        <v>2.9855</v>
      </c>
      <c r="AK709" s="9">
        <v>1.075</v>
      </c>
      <c r="AL709" s="17">
        <v>1</v>
      </c>
      <c r="AM709" s="18">
        <f t="shared" si="1446"/>
        <v>69646.5719541965</v>
      </c>
      <c r="AT709" s="11">
        <v>2536</v>
      </c>
      <c r="AU709" s="11">
        <v>0.65</v>
      </c>
      <c r="AV709" s="12">
        <v>1.35</v>
      </c>
      <c r="AW709" s="13">
        <f t="shared" si="1447"/>
        <v>2225.34</v>
      </c>
      <c r="AX709" s="11">
        <v>3</v>
      </c>
      <c r="AY709" s="11">
        <v>190</v>
      </c>
      <c r="AZ709" s="11">
        <v>1.73</v>
      </c>
      <c r="BA709" s="16">
        <f t="shared" si="1448"/>
        <v>3.25054794520548</v>
      </c>
      <c r="BB709" s="11">
        <v>0.95</v>
      </c>
      <c r="BC709" s="11">
        <v>2.09</v>
      </c>
      <c r="BD709" s="8">
        <f t="shared" si="1449"/>
        <v>2.9855</v>
      </c>
      <c r="BE709" s="9">
        <v>1.075</v>
      </c>
      <c r="BF709" s="17">
        <v>1.015</v>
      </c>
      <c r="BG709" s="18">
        <f t="shared" si="1450"/>
        <v>70691.2705335094</v>
      </c>
      <c r="BN709" s="11">
        <v>2536</v>
      </c>
      <c r="BO709" s="11">
        <v>0.65</v>
      </c>
      <c r="BP709" s="12">
        <v>1.35</v>
      </c>
      <c r="BQ709" s="13">
        <f t="shared" si="1451"/>
        <v>2225.34</v>
      </c>
      <c r="BR709" s="11">
        <v>3</v>
      </c>
      <c r="BS709" s="11">
        <v>190</v>
      </c>
      <c r="BT709" s="11">
        <v>1.73</v>
      </c>
      <c r="BU709" s="16">
        <f t="shared" si="1452"/>
        <v>3.25054794520548</v>
      </c>
      <c r="BV709" s="11">
        <v>0.95</v>
      </c>
      <c r="BW709" s="11">
        <v>2.09</v>
      </c>
      <c r="BX709" s="8">
        <f t="shared" si="1453"/>
        <v>2.9855</v>
      </c>
      <c r="BY709" s="9">
        <v>1.075</v>
      </c>
      <c r="BZ709" s="17">
        <v>1.015</v>
      </c>
      <c r="CA709" s="18">
        <f t="shared" si="1454"/>
        <v>70691.2705335094</v>
      </c>
      <c r="CH709" s="11">
        <v>2536</v>
      </c>
      <c r="CI709" s="11">
        <v>0.65</v>
      </c>
      <c r="CJ709" s="12">
        <v>1.35</v>
      </c>
      <c r="CK709" s="13">
        <f t="shared" si="1455"/>
        <v>2225.34</v>
      </c>
      <c r="CL709" s="11">
        <v>3</v>
      </c>
      <c r="CM709" s="11">
        <v>190</v>
      </c>
      <c r="CN709" s="11">
        <v>1.73</v>
      </c>
      <c r="CO709" s="16">
        <f t="shared" si="1456"/>
        <v>3.25054794520548</v>
      </c>
      <c r="CP709" s="11">
        <v>0.95</v>
      </c>
      <c r="CQ709" s="11">
        <v>2.09</v>
      </c>
      <c r="CR709" s="8">
        <f t="shared" si="1457"/>
        <v>2.9855</v>
      </c>
      <c r="CS709" s="9">
        <v>1.075</v>
      </c>
      <c r="CT709" s="17">
        <v>1.085</v>
      </c>
      <c r="CU709" s="18">
        <f t="shared" si="1458"/>
        <v>75566.5305703032</v>
      </c>
      <c r="DB709" s="11">
        <v>2536</v>
      </c>
      <c r="DC709" s="11">
        <v>0.65</v>
      </c>
      <c r="DD709" s="12">
        <v>1.35</v>
      </c>
      <c r="DE709" s="13">
        <f t="shared" si="1459"/>
        <v>2225.34</v>
      </c>
      <c r="DF709" s="11">
        <v>3</v>
      </c>
      <c r="DG709" s="11">
        <v>190</v>
      </c>
      <c r="DH709" s="11">
        <v>1.73</v>
      </c>
      <c r="DI709" s="16">
        <f t="shared" si="1460"/>
        <v>3.25054794520548</v>
      </c>
      <c r="DJ709" s="11">
        <v>0.95</v>
      </c>
      <c r="DK709" s="11">
        <v>2.09</v>
      </c>
      <c r="DL709" s="8">
        <f t="shared" si="1461"/>
        <v>2.9855</v>
      </c>
      <c r="DM709" s="9">
        <v>1.075</v>
      </c>
      <c r="DN709" s="17">
        <v>1.085</v>
      </c>
      <c r="DO709" s="18">
        <f t="shared" si="1462"/>
        <v>75566.5305703032</v>
      </c>
      <c r="DV709" s="11">
        <v>2536</v>
      </c>
      <c r="DW709" s="11">
        <v>0.65</v>
      </c>
      <c r="DX709" s="12">
        <v>1.35</v>
      </c>
      <c r="DY709" s="13">
        <f t="shared" si="1463"/>
        <v>2225.34</v>
      </c>
      <c r="DZ709" s="11">
        <v>3</v>
      </c>
      <c r="EA709" s="11">
        <v>190</v>
      </c>
      <c r="EB709" s="11">
        <v>1.82</v>
      </c>
      <c r="EC709" s="16">
        <f t="shared" si="1464"/>
        <v>3.34054794520548</v>
      </c>
      <c r="ED709" s="11">
        <v>0.95</v>
      </c>
      <c r="EE709" s="11">
        <v>2.91</v>
      </c>
      <c r="EF709" s="8">
        <f t="shared" si="1465"/>
        <v>3.7645</v>
      </c>
      <c r="EG709" s="9">
        <v>1.075</v>
      </c>
      <c r="EH709" s="17">
        <v>1.2</v>
      </c>
      <c r="EI709" s="18">
        <f t="shared" si="1466"/>
        <v>108300.970941943</v>
      </c>
    </row>
    <row r="710" s="1" customFormat="1" customHeight="1" spans="6:139">
      <c r="F710" s="11">
        <v>2536</v>
      </c>
      <c r="G710" s="11">
        <v>0.65</v>
      </c>
      <c r="H710" s="12">
        <v>1.35</v>
      </c>
      <c r="I710" s="13">
        <f t="shared" si="1439"/>
        <v>2225.34</v>
      </c>
      <c r="J710" s="11">
        <v>3</v>
      </c>
      <c r="K710" s="11">
        <v>190</v>
      </c>
      <c r="L710" s="11">
        <v>1.73</v>
      </c>
      <c r="M710" s="16">
        <f t="shared" si="1440"/>
        <v>3.25054794520548</v>
      </c>
      <c r="N710" s="11">
        <v>0.95</v>
      </c>
      <c r="O710" s="11">
        <v>2.09</v>
      </c>
      <c r="P710" s="8">
        <f t="shared" si="1441"/>
        <v>2.9855</v>
      </c>
      <c r="Q710" s="9">
        <v>1.075</v>
      </c>
      <c r="R710" s="17">
        <v>1</v>
      </c>
      <c r="S710" s="18">
        <f t="shared" si="1442"/>
        <v>69646.5719541965</v>
      </c>
      <c r="Z710" s="11">
        <v>2536</v>
      </c>
      <c r="AA710" s="11">
        <v>0.65</v>
      </c>
      <c r="AB710" s="12">
        <v>1.35</v>
      </c>
      <c r="AC710" s="13">
        <f t="shared" si="1443"/>
        <v>2225.34</v>
      </c>
      <c r="AD710" s="11">
        <v>3</v>
      </c>
      <c r="AE710" s="11">
        <v>190</v>
      </c>
      <c r="AF710" s="11">
        <v>1.73</v>
      </c>
      <c r="AG710" s="16">
        <f t="shared" si="1444"/>
        <v>3.25054794520548</v>
      </c>
      <c r="AH710" s="11">
        <v>0.95</v>
      </c>
      <c r="AI710" s="11">
        <v>2.09</v>
      </c>
      <c r="AJ710" s="8">
        <f t="shared" si="1445"/>
        <v>2.9855</v>
      </c>
      <c r="AK710" s="9">
        <v>1.075</v>
      </c>
      <c r="AL710" s="17">
        <v>1</v>
      </c>
      <c r="AM710" s="18">
        <f t="shared" si="1446"/>
        <v>69646.5719541965</v>
      </c>
      <c r="AT710" s="11">
        <v>2536</v>
      </c>
      <c r="AU710" s="11">
        <v>0.65</v>
      </c>
      <c r="AV710" s="12">
        <v>1.35</v>
      </c>
      <c r="AW710" s="13">
        <f t="shared" si="1447"/>
        <v>2225.34</v>
      </c>
      <c r="AX710" s="11">
        <v>3</v>
      </c>
      <c r="AY710" s="11">
        <v>190</v>
      </c>
      <c r="AZ710" s="11">
        <v>1.73</v>
      </c>
      <c r="BA710" s="16">
        <f t="shared" si="1448"/>
        <v>3.25054794520548</v>
      </c>
      <c r="BB710" s="11">
        <v>0.95</v>
      </c>
      <c r="BC710" s="11">
        <v>2.09</v>
      </c>
      <c r="BD710" s="8">
        <f t="shared" si="1449"/>
        <v>2.9855</v>
      </c>
      <c r="BE710" s="9">
        <v>1.075</v>
      </c>
      <c r="BF710" s="17">
        <v>1.015</v>
      </c>
      <c r="BG710" s="18">
        <f t="shared" si="1450"/>
        <v>70691.2705335094</v>
      </c>
      <c r="BN710" s="11">
        <v>2536</v>
      </c>
      <c r="BO710" s="11">
        <v>0.65</v>
      </c>
      <c r="BP710" s="12">
        <v>1.35</v>
      </c>
      <c r="BQ710" s="13">
        <f t="shared" si="1451"/>
        <v>2225.34</v>
      </c>
      <c r="BR710" s="11">
        <v>3</v>
      </c>
      <c r="BS710" s="11">
        <v>190</v>
      </c>
      <c r="BT710" s="11">
        <v>1.73</v>
      </c>
      <c r="BU710" s="16">
        <f t="shared" si="1452"/>
        <v>3.25054794520548</v>
      </c>
      <c r="BV710" s="11">
        <v>0.95</v>
      </c>
      <c r="BW710" s="11">
        <v>2.09</v>
      </c>
      <c r="BX710" s="8">
        <f t="shared" si="1453"/>
        <v>2.9855</v>
      </c>
      <c r="BY710" s="9">
        <v>1.075</v>
      </c>
      <c r="BZ710" s="17">
        <v>1.015</v>
      </c>
      <c r="CA710" s="18">
        <f t="shared" si="1454"/>
        <v>70691.2705335094</v>
      </c>
      <c r="CH710" s="11">
        <v>2536</v>
      </c>
      <c r="CI710" s="11">
        <v>0.65</v>
      </c>
      <c r="CJ710" s="12">
        <v>1.35</v>
      </c>
      <c r="CK710" s="13">
        <f t="shared" si="1455"/>
        <v>2225.34</v>
      </c>
      <c r="CL710" s="11">
        <v>3</v>
      </c>
      <c r="CM710" s="11">
        <v>190</v>
      </c>
      <c r="CN710" s="11">
        <v>1.73</v>
      </c>
      <c r="CO710" s="16">
        <f t="shared" si="1456"/>
        <v>3.25054794520548</v>
      </c>
      <c r="CP710" s="11">
        <v>0.95</v>
      </c>
      <c r="CQ710" s="11">
        <v>2.09</v>
      </c>
      <c r="CR710" s="8">
        <f t="shared" si="1457"/>
        <v>2.9855</v>
      </c>
      <c r="CS710" s="9">
        <v>1.075</v>
      </c>
      <c r="CT710" s="17">
        <v>1.085</v>
      </c>
      <c r="CU710" s="18">
        <f t="shared" si="1458"/>
        <v>75566.5305703032</v>
      </c>
      <c r="DB710" s="11">
        <v>2536</v>
      </c>
      <c r="DC710" s="11">
        <v>0.65</v>
      </c>
      <c r="DD710" s="12">
        <v>1.35</v>
      </c>
      <c r="DE710" s="13">
        <f t="shared" si="1459"/>
        <v>2225.34</v>
      </c>
      <c r="DF710" s="11">
        <v>3</v>
      </c>
      <c r="DG710" s="11">
        <v>190</v>
      </c>
      <c r="DH710" s="11">
        <v>1.73</v>
      </c>
      <c r="DI710" s="16">
        <f t="shared" si="1460"/>
        <v>3.25054794520548</v>
      </c>
      <c r="DJ710" s="11">
        <v>0.95</v>
      </c>
      <c r="DK710" s="11">
        <v>2.09</v>
      </c>
      <c r="DL710" s="8">
        <f t="shared" si="1461"/>
        <v>2.9855</v>
      </c>
      <c r="DM710" s="9">
        <v>1.075</v>
      </c>
      <c r="DN710" s="17">
        <v>1.085</v>
      </c>
      <c r="DO710" s="18">
        <f t="shared" si="1462"/>
        <v>75566.5305703032</v>
      </c>
      <c r="DV710" s="11">
        <v>2536</v>
      </c>
      <c r="DW710" s="11">
        <v>0.65</v>
      </c>
      <c r="DX710" s="12">
        <v>1.35</v>
      </c>
      <c r="DY710" s="13">
        <f t="shared" si="1463"/>
        <v>2225.34</v>
      </c>
      <c r="DZ710" s="11">
        <v>3</v>
      </c>
      <c r="EA710" s="11">
        <v>190</v>
      </c>
      <c r="EB710" s="11">
        <v>1.82</v>
      </c>
      <c r="EC710" s="16">
        <f t="shared" si="1464"/>
        <v>3.34054794520548</v>
      </c>
      <c r="ED710" s="11">
        <v>0.95</v>
      </c>
      <c r="EE710" s="11">
        <v>2.91</v>
      </c>
      <c r="EF710" s="8">
        <f t="shared" si="1465"/>
        <v>3.7645</v>
      </c>
      <c r="EG710" s="9">
        <v>1.075</v>
      </c>
      <c r="EH710" s="17">
        <v>1.2</v>
      </c>
      <c r="EI710" s="18">
        <f t="shared" si="1466"/>
        <v>108300.970941943</v>
      </c>
    </row>
    <row r="711" s="1" customFormat="1" customHeight="1" spans="6:139">
      <c r="F711" s="23" t="s">
        <v>50</v>
      </c>
      <c r="G711" s="24"/>
      <c r="H711" s="24"/>
      <c r="I711" s="24"/>
      <c r="J711" s="24"/>
      <c r="K711" s="24"/>
      <c r="L711" s="24"/>
      <c r="M711" s="25">
        <f>SUM(S702:S710)</f>
        <v>762941.581096747</v>
      </c>
      <c r="N711" s="25"/>
      <c r="O711" s="25"/>
      <c r="P711" s="25"/>
      <c r="Q711" s="25"/>
      <c r="R711" s="25"/>
      <c r="S711" s="25"/>
      <c r="T711" s="1"/>
      <c r="U711" s="1"/>
      <c r="V711" s="1"/>
      <c r="W711" s="1"/>
      <c r="X711" s="1"/>
      <c r="Y711" s="1"/>
      <c r="Z711" s="23" t="s">
        <v>50</v>
      </c>
      <c r="AA711" s="24"/>
      <c r="AB711" s="24"/>
      <c r="AC711" s="24"/>
      <c r="AD711" s="24"/>
      <c r="AE711" s="24"/>
      <c r="AF711" s="24"/>
      <c r="AG711" s="25">
        <f>SUM(AM702:AM710)</f>
        <v>762941.581096747</v>
      </c>
      <c r="AH711" s="25"/>
      <c r="AI711" s="25"/>
      <c r="AJ711" s="25"/>
      <c r="AK711" s="25"/>
      <c r="AL711" s="25"/>
      <c r="AM711" s="25"/>
      <c r="AN711" s="1"/>
      <c r="AO711" s="1"/>
      <c r="AP711" s="1"/>
      <c r="AQ711" s="1"/>
      <c r="AR711" s="1"/>
      <c r="AS711" s="1"/>
      <c r="AT711" s="23" t="s">
        <v>50</v>
      </c>
      <c r="AU711" s="24"/>
      <c r="AV711" s="24"/>
      <c r="AW711" s="24"/>
      <c r="AX711" s="24"/>
      <c r="AY711" s="24"/>
      <c r="AZ711" s="24"/>
      <c r="BA711" s="25">
        <f>SUM(BG702:BG710)</f>
        <v>774385.704813199</v>
      </c>
      <c r="BB711" s="25"/>
      <c r="BC711" s="25"/>
      <c r="BD711" s="25"/>
      <c r="BE711" s="25"/>
      <c r="BF711" s="25"/>
      <c r="BG711" s="25"/>
      <c r="BH711" s="1"/>
      <c r="BI711" s="1"/>
      <c r="BJ711" s="1"/>
      <c r="BK711" s="1"/>
      <c r="BL711" s="1"/>
      <c r="BM711" s="1"/>
      <c r="BN711" s="23" t="s">
        <v>50</v>
      </c>
      <c r="BO711" s="24"/>
      <c r="BP711" s="24"/>
      <c r="BQ711" s="24"/>
      <c r="BR711" s="24"/>
      <c r="BS711" s="24"/>
      <c r="BT711" s="24"/>
      <c r="BU711" s="25">
        <f>SUM(CA702:CA710)</f>
        <v>774385.704813199</v>
      </c>
      <c r="BV711" s="25"/>
      <c r="BW711" s="25"/>
      <c r="BX711" s="25"/>
      <c r="BY711" s="25"/>
      <c r="BZ711" s="25"/>
      <c r="CA711" s="25"/>
      <c r="CB711" s="1"/>
      <c r="CC711" s="1"/>
      <c r="CD711" s="1"/>
      <c r="CE711" s="1"/>
      <c r="CF711" s="1"/>
      <c r="CG711" s="1"/>
      <c r="CH711" s="23" t="s">
        <v>50</v>
      </c>
      <c r="CI711" s="24"/>
      <c r="CJ711" s="24"/>
      <c r="CK711" s="24"/>
      <c r="CL711" s="24"/>
      <c r="CM711" s="24"/>
      <c r="CN711" s="24"/>
      <c r="CO711" s="25">
        <f>SUM(CU702:CU710)</f>
        <v>827791.615489971</v>
      </c>
      <c r="CP711" s="25"/>
      <c r="CQ711" s="25"/>
      <c r="CR711" s="25"/>
      <c r="CS711" s="25"/>
      <c r="CT711" s="25"/>
      <c r="CU711" s="25"/>
      <c r="CV711" s="1"/>
      <c r="CW711" s="1"/>
      <c r="CX711" s="1"/>
      <c r="CY711" s="1"/>
      <c r="CZ711" s="1"/>
      <c r="DA711" s="1"/>
      <c r="DB711" s="23" t="s">
        <v>50</v>
      </c>
      <c r="DC711" s="24"/>
      <c r="DD711" s="24"/>
      <c r="DE711" s="24"/>
      <c r="DF711" s="24"/>
      <c r="DG711" s="24"/>
      <c r="DH711" s="24"/>
      <c r="DI711" s="25">
        <f>SUM(DO702:DO710)</f>
        <v>827791.615489971</v>
      </c>
      <c r="DJ711" s="25"/>
      <c r="DK711" s="25"/>
      <c r="DL711" s="25"/>
      <c r="DM711" s="25"/>
      <c r="DN711" s="25"/>
      <c r="DO711" s="25"/>
      <c r="DP711" s="1"/>
      <c r="DQ711" s="1"/>
      <c r="DR711" s="1"/>
      <c r="DS711" s="1"/>
      <c r="DT711" s="1"/>
      <c r="DU711" s="1"/>
      <c r="DV711" s="23" t="s">
        <v>50</v>
      </c>
      <c r="DW711" s="24"/>
      <c r="DX711" s="24"/>
      <c r="DY711" s="24"/>
      <c r="DZ711" s="24"/>
      <c r="EA711" s="24"/>
      <c r="EB711" s="24"/>
      <c r="EC711" s="25">
        <f>SUM(EI702:EI710)</f>
        <v>1183391.65686824</v>
      </c>
      <c r="ED711" s="25"/>
      <c r="EE711" s="25"/>
      <c r="EF711" s="25"/>
      <c r="EG711" s="25"/>
      <c r="EH711" s="25"/>
      <c r="EI711" s="25"/>
    </row>
    <row r="712" s="1" customFormat="1" customHeight="1" spans="6:139">
      <c r="F712" s="24"/>
      <c r="G712" s="24"/>
      <c r="H712" s="24"/>
      <c r="I712" s="24"/>
      <c r="J712" s="24"/>
      <c r="K712" s="24"/>
      <c r="L712" s="24"/>
      <c r="M712" s="25"/>
      <c r="N712" s="25"/>
      <c r="O712" s="25"/>
      <c r="P712" s="25"/>
      <c r="Q712" s="25"/>
      <c r="R712" s="25"/>
      <c r="S712" s="25"/>
      <c r="T712" s="1"/>
      <c r="U712" s="1"/>
      <c r="V712" s="1"/>
      <c r="W712" s="1"/>
      <c r="X712" s="1"/>
      <c r="Y712" s="1"/>
      <c r="Z712" s="24"/>
      <c r="AA712" s="24"/>
      <c r="AB712" s="24"/>
      <c r="AC712" s="24"/>
      <c r="AD712" s="24"/>
      <c r="AE712" s="24"/>
      <c r="AF712" s="24"/>
      <c r="AG712" s="25"/>
      <c r="AH712" s="25"/>
      <c r="AI712" s="25"/>
      <c r="AJ712" s="25"/>
      <c r="AK712" s="25"/>
      <c r="AL712" s="25"/>
      <c r="AM712" s="25"/>
      <c r="AN712" s="1"/>
      <c r="AO712" s="1"/>
      <c r="AP712" s="1"/>
      <c r="AQ712" s="1"/>
      <c r="AR712" s="1"/>
      <c r="AS712" s="1"/>
      <c r="AT712" s="24"/>
      <c r="AU712" s="24"/>
      <c r="AV712" s="24"/>
      <c r="AW712" s="24"/>
      <c r="AX712" s="24"/>
      <c r="AY712" s="24"/>
      <c r="AZ712" s="24"/>
      <c r="BA712" s="25"/>
      <c r="BB712" s="25"/>
      <c r="BC712" s="25"/>
      <c r="BD712" s="25"/>
      <c r="BE712" s="25"/>
      <c r="BF712" s="25"/>
      <c r="BG712" s="25"/>
      <c r="BH712" s="1"/>
      <c r="BI712" s="1"/>
      <c r="BJ712" s="1"/>
      <c r="BK712" s="1"/>
      <c r="BL712" s="1"/>
      <c r="BM712" s="1"/>
      <c r="BN712" s="24"/>
      <c r="BO712" s="24"/>
      <c r="BP712" s="24"/>
      <c r="BQ712" s="24"/>
      <c r="BR712" s="24"/>
      <c r="BS712" s="24"/>
      <c r="BT712" s="24"/>
      <c r="BU712" s="25"/>
      <c r="BV712" s="25"/>
      <c r="BW712" s="25"/>
      <c r="BX712" s="25"/>
      <c r="BY712" s="25"/>
      <c r="BZ712" s="25"/>
      <c r="CA712" s="25"/>
      <c r="CB712" s="1"/>
      <c r="CC712" s="1"/>
      <c r="CD712" s="1"/>
      <c r="CE712" s="1"/>
      <c r="CF712" s="1"/>
      <c r="CG712" s="1"/>
      <c r="CH712" s="24"/>
      <c r="CI712" s="24"/>
      <c r="CJ712" s="24"/>
      <c r="CK712" s="24"/>
      <c r="CL712" s="24"/>
      <c r="CM712" s="24"/>
      <c r="CN712" s="24"/>
      <c r="CO712" s="25"/>
      <c r="CP712" s="25"/>
      <c r="CQ712" s="25"/>
      <c r="CR712" s="25"/>
      <c r="CS712" s="25"/>
      <c r="CT712" s="25"/>
      <c r="CU712" s="25"/>
      <c r="CV712" s="1"/>
      <c r="CW712" s="1"/>
      <c r="CX712" s="1"/>
      <c r="CY712" s="1"/>
      <c r="CZ712" s="1"/>
      <c r="DA712" s="1"/>
      <c r="DB712" s="24"/>
      <c r="DC712" s="24"/>
      <c r="DD712" s="24"/>
      <c r="DE712" s="24"/>
      <c r="DF712" s="24"/>
      <c r="DG712" s="24"/>
      <c r="DH712" s="24"/>
      <c r="DI712" s="25"/>
      <c r="DJ712" s="25"/>
      <c r="DK712" s="25"/>
      <c r="DL712" s="25"/>
      <c r="DM712" s="25"/>
      <c r="DN712" s="25"/>
      <c r="DO712" s="25"/>
      <c r="DP712" s="1"/>
      <c r="DQ712" s="1"/>
      <c r="DR712" s="1"/>
      <c r="DS712" s="1"/>
      <c r="DT712" s="1"/>
      <c r="DU712" s="1"/>
      <c r="DV712" s="24"/>
      <c r="DW712" s="24"/>
      <c r="DX712" s="24"/>
      <c r="DY712" s="24"/>
      <c r="DZ712" s="24"/>
      <c r="EA712" s="24"/>
      <c r="EB712" s="24"/>
      <c r="EC712" s="25"/>
      <c r="ED712" s="25"/>
      <c r="EE712" s="25"/>
      <c r="EF712" s="25"/>
      <c r="EG712" s="25"/>
      <c r="EH712" s="25"/>
      <c r="EI712" s="25"/>
    </row>
    <row r="713" s="1" customFormat="1" customHeight="1" spans="6:139">
      <c r="F713" s="3" t="s">
        <v>51</v>
      </c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1"/>
      <c r="U713" s="1"/>
      <c r="V713" s="1"/>
      <c r="W713" s="1"/>
      <c r="X713" s="1"/>
      <c r="Y713" s="1"/>
      <c r="Z713" s="3" t="s">
        <v>51</v>
      </c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1"/>
      <c r="AO713" s="1"/>
      <c r="AP713" s="1"/>
      <c r="AQ713" s="1"/>
      <c r="AR713" s="1"/>
      <c r="AS713" s="1"/>
      <c r="AT713" s="3" t="s">
        <v>51</v>
      </c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1"/>
      <c r="BI713" s="1"/>
      <c r="BJ713" s="1"/>
      <c r="BK713" s="1"/>
      <c r="BL713" s="1"/>
      <c r="BM713" s="1"/>
      <c r="BN713" s="3" t="s">
        <v>51</v>
      </c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1"/>
      <c r="CC713" s="1"/>
      <c r="CD713" s="1"/>
      <c r="CE713" s="1"/>
      <c r="CF713" s="1"/>
      <c r="CG713" s="1"/>
      <c r="CH713" s="3" t="s">
        <v>51</v>
      </c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1"/>
      <c r="CW713" s="1"/>
      <c r="CX713" s="1"/>
      <c r="CY713" s="1"/>
      <c r="CZ713" s="1"/>
      <c r="DA713" s="1"/>
      <c r="DB713" s="3" t="s">
        <v>51</v>
      </c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1"/>
      <c r="DQ713" s="1"/>
      <c r="DR713" s="1"/>
      <c r="DS713" s="1"/>
      <c r="DT713" s="1"/>
      <c r="DU713" s="1"/>
      <c r="DV713" s="3" t="s">
        <v>51</v>
      </c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</row>
    <row r="714" s="1" customFormat="1" customHeight="1" spans="6:139">
      <c r="F714" s="4" t="s">
        <v>8</v>
      </c>
      <c r="G714" s="5"/>
      <c r="H714" s="5"/>
      <c r="I714" s="6"/>
      <c r="J714" s="7" t="s">
        <v>9</v>
      </c>
      <c r="K714" s="7"/>
      <c r="L714" s="7"/>
      <c r="M714" s="7"/>
      <c r="N714" s="8" t="s">
        <v>10</v>
      </c>
      <c r="O714" s="8"/>
      <c r="P714" s="8"/>
      <c r="Q714" s="9" t="s">
        <v>11</v>
      </c>
      <c r="R714" s="10" t="s">
        <v>12</v>
      </c>
      <c r="S714" s="10" t="s">
        <v>13</v>
      </c>
      <c r="Z714" s="4" t="s">
        <v>8</v>
      </c>
      <c r="AA714" s="5"/>
      <c r="AB714" s="5"/>
      <c r="AC714" s="6"/>
      <c r="AD714" s="7" t="s">
        <v>9</v>
      </c>
      <c r="AE714" s="7"/>
      <c r="AF714" s="7"/>
      <c r="AG714" s="7"/>
      <c r="AH714" s="8" t="s">
        <v>10</v>
      </c>
      <c r="AI714" s="8"/>
      <c r="AJ714" s="8"/>
      <c r="AK714" s="9" t="s">
        <v>11</v>
      </c>
      <c r="AL714" s="10" t="s">
        <v>12</v>
      </c>
      <c r="AM714" s="10" t="s">
        <v>13</v>
      </c>
      <c r="AT714" s="4" t="s">
        <v>8</v>
      </c>
      <c r="AU714" s="5"/>
      <c r="AV714" s="5"/>
      <c r="AW714" s="6"/>
      <c r="AX714" s="7" t="s">
        <v>9</v>
      </c>
      <c r="AY714" s="7"/>
      <c r="AZ714" s="7"/>
      <c r="BA714" s="7"/>
      <c r="BB714" s="8" t="s">
        <v>10</v>
      </c>
      <c r="BC714" s="8"/>
      <c r="BD714" s="8"/>
      <c r="BE714" s="9" t="s">
        <v>11</v>
      </c>
      <c r="BF714" s="10" t="s">
        <v>12</v>
      </c>
      <c r="BG714" s="10" t="s">
        <v>13</v>
      </c>
      <c r="BN714" s="4" t="s">
        <v>8</v>
      </c>
      <c r="BO714" s="5"/>
      <c r="BP714" s="5"/>
      <c r="BQ714" s="6"/>
      <c r="BR714" s="7" t="s">
        <v>9</v>
      </c>
      <c r="BS714" s="7"/>
      <c r="BT714" s="7"/>
      <c r="BU714" s="7"/>
      <c r="BV714" s="8" t="s">
        <v>10</v>
      </c>
      <c r="BW714" s="8"/>
      <c r="BX714" s="8"/>
      <c r="BY714" s="9" t="s">
        <v>11</v>
      </c>
      <c r="BZ714" s="10" t="s">
        <v>12</v>
      </c>
      <c r="CA714" s="10" t="s">
        <v>13</v>
      </c>
      <c r="CH714" s="4" t="s">
        <v>8</v>
      </c>
      <c r="CI714" s="5"/>
      <c r="CJ714" s="5"/>
      <c r="CK714" s="6"/>
      <c r="CL714" s="7" t="s">
        <v>9</v>
      </c>
      <c r="CM714" s="7"/>
      <c r="CN714" s="7"/>
      <c r="CO714" s="7"/>
      <c r="CP714" s="8" t="s">
        <v>10</v>
      </c>
      <c r="CQ714" s="8"/>
      <c r="CR714" s="8"/>
      <c r="CS714" s="9" t="s">
        <v>11</v>
      </c>
      <c r="CT714" s="10" t="s">
        <v>12</v>
      </c>
      <c r="CU714" s="10" t="s">
        <v>13</v>
      </c>
      <c r="DB714" s="4" t="s">
        <v>8</v>
      </c>
      <c r="DC714" s="5"/>
      <c r="DD714" s="5"/>
      <c r="DE714" s="6"/>
      <c r="DF714" s="7" t="s">
        <v>9</v>
      </c>
      <c r="DG714" s="7"/>
      <c r="DH714" s="7"/>
      <c r="DI714" s="7"/>
      <c r="DJ714" s="8" t="s">
        <v>10</v>
      </c>
      <c r="DK714" s="8"/>
      <c r="DL714" s="8"/>
      <c r="DM714" s="9" t="s">
        <v>11</v>
      </c>
      <c r="DN714" s="10" t="s">
        <v>12</v>
      </c>
      <c r="DO714" s="10" t="s">
        <v>13</v>
      </c>
      <c r="DV714" s="4" t="s">
        <v>8</v>
      </c>
      <c r="DW714" s="5"/>
      <c r="DX714" s="5"/>
      <c r="DY714" s="6"/>
      <c r="DZ714" s="7" t="s">
        <v>9</v>
      </c>
      <c r="EA714" s="7"/>
      <c r="EB714" s="7"/>
      <c r="EC714" s="7"/>
      <c r="ED714" s="8" t="s">
        <v>10</v>
      </c>
      <c r="EE714" s="8"/>
      <c r="EF714" s="8"/>
      <c r="EG714" s="9" t="s">
        <v>11</v>
      </c>
      <c r="EH714" s="10" t="s">
        <v>12</v>
      </c>
      <c r="EI714" s="10" t="s">
        <v>13</v>
      </c>
    </row>
    <row r="715" s="1" customFormat="1" customHeight="1" spans="6:139">
      <c r="F715" s="11" t="s">
        <v>52</v>
      </c>
      <c r="G715" s="11" t="s">
        <v>20</v>
      </c>
      <c r="H715" s="12" t="s">
        <v>21</v>
      </c>
      <c r="I715" s="13" t="s">
        <v>8</v>
      </c>
      <c r="J715" s="11" t="s">
        <v>22</v>
      </c>
      <c r="K715" s="11" t="s">
        <v>23</v>
      </c>
      <c r="L715" s="11" t="s">
        <v>24</v>
      </c>
      <c r="M715" s="7" t="s">
        <v>25</v>
      </c>
      <c r="N715" s="11" t="s">
        <v>26</v>
      </c>
      <c r="O715" s="11" t="s">
        <v>27</v>
      </c>
      <c r="P715" s="8" t="s">
        <v>28</v>
      </c>
      <c r="Q715" s="9" t="s">
        <v>29</v>
      </c>
      <c r="R715" s="14"/>
      <c r="S715" s="14"/>
      <c r="T715" s="1"/>
      <c r="U715" s="1"/>
      <c r="V715" s="1"/>
      <c r="W715" s="1"/>
      <c r="X715" s="1"/>
      <c r="Y715" s="1"/>
      <c r="Z715" s="11" t="s">
        <v>52</v>
      </c>
      <c r="AA715" s="11" t="s">
        <v>20</v>
      </c>
      <c r="AB715" s="12" t="s">
        <v>21</v>
      </c>
      <c r="AC715" s="13" t="s">
        <v>8</v>
      </c>
      <c r="AD715" s="11" t="s">
        <v>22</v>
      </c>
      <c r="AE715" s="11" t="s">
        <v>23</v>
      </c>
      <c r="AF715" s="11" t="s">
        <v>24</v>
      </c>
      <c r="AG715" s="7" t="s">
        <v>25</v>
      </c>
      <c r="AH715" s="11" t="s">
        <v>26</v>
      </c>
      <c r="AI715" s="11" t="s">
        <v>27</v>
      </c>
      <c r="AJ715" s="8" t="s">
        <v>28</v>
      </c>
      <c r="AK715" s="9" t="s">
        <v>29</v>
      </c>
      <c r="AL715" s="14"/>
      <c r="AM715" s="14"/>
      <c r="AN715" s="1"/>
      <c r="AO715" s="1"/>
      <c r="AP715" s="1"/>
      <c r="AQ715" s="1"/>
      <c r="AR715" s="1"/>
      <c r="AS715" s="1"/>
      <c r="AT715" s="11" t="s">
        <v>52</v>
      </c>
      <c r="AU715" s="11" t="s">
        <v>20</v>
      </c>
      <c r="AV715" s="12" t="s">
        <v>21</v>
      </c>
      <c r="AW715" s="13" t="s">
        <v>8</v>
      </c>
      <c r="AX715" s="11" t="s">
        <v>22</v>
      </c>
      <c r="AY715" s="11" t="s">
        <v>23</v>
      </c>
      <c r="AZ715" s="11" t="s">
        <v>24</v>
      </c>
      <c r="BA715" s="7" t="s">
        <v>25</v>
      </c>
      <c r="BB715" s="11" t="s">
        <v>26</v>
      </c>
      <c r="BC715" s="11" t="s">
        <v>27</v>
      </c>
      <c r="BD715" s="8" t="s">
        <v>28</v>
      </c>
      <c r="BE715" s="9" t="s">
        <v>29</v>
      </c>
      <c r="BF715" s="14"/>
      <c r="BG715" s="14"/>
      <c r="BH715" s="1"/>
      <c r="BI715" s="1"/>
      <c r="BJ715" s="1"/>
      <c r="BK715" s="1"/>
      <c r="BL715" s="1"/>
      <c r="BM715" s="1"/>
      <c r="BN715" s="11" t="s">
        <v>52</v>
      </c>
      <c r="BO715" s="11" t="s">
        <v>20</v>
      </c>
      <c r="BP715" s="12" t="s">
        <v>21</v>
      </c>
      <c r="BQ715" s="13" t="s">
        <v>8</v>
      </c>
      <c r="BR715" s="11" t="s">
        <v>22</v>
      </c>
      <c r="BS715" s="11" t="s">
        <v>23</v>
      </c>
      <c r="BT715" s="11" t="s">
        <v>24</v>
      </c>
      <c r="BU715" s="7" t="s">
        <v>25</v>
      </c>
      <c r="BV715" s="11" t="s">
        <v>26</v>
      </c>
      <c r="BW715" s="11" t="s">
        <v>27</v>
      </c>
      <c r="BX715" s="8" t="s">
        <v>28</v>
      </c>
      <c r="BY715" s="9" t="s">
        <v>29</v>
      </c>
      <c r="BZ715" s="14"/>
      <c r="CA715" s="14"/>
      <c r="CB715" s="1"/>
      <c r="CC715" s="1"/>
      <c r="CD715" s="1"/>
      <c r="CE715" s="1"/>
      <c r="CF715" s="1"/>
      <c r="CG715" s="1"/>
      <c r="CH715" s="11" t="s">
        <v>52</v>
      </c>
      <c r="CI715" s="11" t="s">
        <v>20</v>
      </c>
      <c r="CJ715" s="12" t="s">
        <v>21</v>
      </c>
      <c r="CK715" s="13" t="s">
        <v>8</v>
      </c>
      <c r="CL715" s="11" t="s">
        <v>22</v>
      </c>
      <c r="CM715" s="11" t="s">
        <v>23</v>
      </c>
      <c r="CN715" s="11" t="s">
        <v>24</v>
      </c>
      <c r="CO715" s="7" t="s">
        <v>25</v>
      </c>
      <c r="CP715" s="11" t="s">
        <v>26</v>
      </c>
      <c r="CQ715" s="11" t="s">
        <v>27</v>
      </c>
      <c r="CR715" s="8" t="s">
        <v>28</v>
      </c>
      <c r="CS715" s="9" t="s">
        <v>29</v>
      </c>
      <c r="CT715" s="14"/>
      <c r="CU715" s="14"/>
      <c r="CV715" s="1"/>
      <c r="CW715" s="1"/>
      <c r="CX715" s="1"/>
      <c r="CY715" s="1"/>
      <c r="CZ715" s="1"/>
      <c r="DA715" s="1"/>
      <c r="DB715" s="11" t="s">
        <v>52</v>
      </c>
      <c r="DC715" s="11" t="s">
        <v>20</v>
      </c>
      <c r="DD715" s="12" t="s">
        <v>21</v>
      </c>
      <c r="DE715" s="13" t="s">
        <v>8</v>
      </c>
      <c r="DF715" s="11" t="s">
        <v>22</v>
      </c>
      <c r="DG715" s="11" t="s">
        <v>23</v>
      </c>
      <c r="DH715" s="11" t="s">
        <v>24</v>
      </c>
      <c r="DI715" s="7" t="s">
        <v>25</v>
      </c>
      <c r="DJ715" s="11" t="s">
        <v>26</v>
      </c>
      <c r="DK715" s="11" t="s">
        <v>27</v>
      </c>
      <c r="DL715" s="8" t="s">
        <v>28</v>
      </c>
      <c r="DM715" s="9" t="s">
        <v>29</v>
      </c>
      <c r="DN715" s="14"/>
      <c r="DO715" s="14"/>
      <c r="DP715" s="1"/>
      <c r="DQ715" s="1"/>
      <c r="DR715" s="1"/>
      <c r="DS715" s="1"/>
      <c r="DT715" s="1"/>
      <c r="DU715" s="1"/>
      <c r="DV715" s="11" t="s">
        <v>52</v>
      </c>
      <c r="DW715" s="11" t="s">
        <v>20</v>
      </c>
      <c r="DX715" s="12" t="s">
        <v>21</v>
      </c>
      <c r="DY715" s="13" t="s">
        <v>8</v>
      </c>
      <c r="DZ715" s="11" t="s">
        <v>22</v>
      </c>
      <c r="EA715" s="11" t="s">
        <v>23</v>
      </c>
      <c r="EB715" s="11" t="s">
        <v>24</v>
      </c>
      <c r="EC715" s="7" t="s">
        <v>25</v>
      </c>
      <c r="ED715" s="11" t="s">
        <v>26</v>
      </c>
      <c r="EE715" s="11" t="s">
        <v>27</v>
      </c>
      <c r="EF715" s="8" t="s">
        <v>28</v>
      </c>
      <c r="EG715" s="9" t="s">
        <v>29</v>
      </c>
      <c r="EH715" s="14"/>
      <c r="EI715" s="14"/>
    </row>
    <row r="716" s="1" customFormat="1" customHeight="1" spans="6:139">
      <c r="F716" s="11">
        <v>35434</v>
      </c>
      <c r="G716" s="11">
        <v>0.0847</v>
      </c>
      <c r="H716" s="12">
        <v>1.35</v>
      </c>
      <c r="I716" s="13">
        <f t="shared" ref="I716:I718" si="1467">F716*G716*H716</f>
        <v>4051.70073</v>
      </c>
      <c r="J716" s="11">
        <v>3</v>
      </c>
      <c r="K716" s="11">
        <v>490</v>
      </c>
      <c r="L716" s="11">
        <v>2.33</v>
      </c>
      <c r="M716" s="16">
        <f t="shared" ref="M716:M718" si="1468">1+6*K716/(K716+2000)+L716</f>
        <v>4.51072289156627</v>
      </c>
      <c r="N716" s="11">
        <v>0.89</v>
      </c>
      <c r="O716" s="11">
        <v>1.78</v>
      </c>
      <c r="P716" s="8">
        <f t="shared" ref="P716:P718" si="1469">1+N716*O716</f>
        <v>2.5842</v>
      </c>
      <c r="Q716" s="9">
        <v>1.275</v>
      </c>
      <c r="R716" s="17">
        <v>1</v>
      </c>
      <c r="S716" s="18">
        <f t="shared" ref="S716:S720" si="1470">I716*J716*Q716*P716*M716*R716</f>
        <v>180651.290810954</v>
      </c>
      <c r="Z716" s="11">
        <v>35728</v>
      </c>
      <c r="AA716" s="11">
        <v>0.0847</v>
      </c>
      <c r="AB716" s="12">
        <v>1.35</v>
      </c>
      <c r="AC716" s="13">
        <f t="shared" ref="AC716:AC718" si="1471">Z716*AA716*AB716</f>
        <v>4085.31816</v>
      </c>
      <c r="AD716" s="11">
        <v>3</v>
      </c>
      <c r="AE716" s="11">
        <v>450</v>
      </c>
      <c r="AF716" s="11">
        <v>2.33</v>
      </c>
      <c r="AG716" s="16">
        <f t="shared" ref="AG716:AG718" si="1472">1+6*AE716/(AE716+2000)+AF716</f>
        <v>4.43204081632653</v>
      </c>
      <c r="AH716" s="11">
        <v>1</v>
      </c>
      <c r="AI716" s="11">
        <v>2.71</v>
      </c>
      <c r="AJ716" s="8">
        <f t="shared" ref="AJ716:AJ718" si="1473">1+AH716*AI716</f>
        <v>3.71</v>
      </c>
      <c r="AK716" s="9">
        <v>1.275</v>
      </c>
      <c r="AL716" s="17">
        <v>1</v>
      </c>
      <c r="AM716" s="18">
        <f t="shared" ref="AM716:AM720" si="1474">AC716*AD716*AK716*AJ716*AG716*AL716</f>
        <v>256941.931780057</v>
      </c>
      <c r="AT716" s="11">
        <v>36903</v>
      </c>
      <c r="AU716" s="11">
        <v>0.0847</v>
      </c>
      <c r="AV716" s="12">
        <v>1.35</v>
      </c>
      <c r="AW716" s="13">
        <f t="shared" ref="AW716:AW719" si="1475">AT716*AU716*AV716</f>
        <v>4219.673535</v>
      </c>
      <c r="AX716" s="11">
        <v>3</v>
      </c>
      <c r="AY716" s="11">
        <v>490</v>
      </c>
      <c r="AZ716" s="11">
        <v>2.33</v>
      </c>
      <c r="BA716" s="16">
        <f t="shared" ref="BA716:BA719" si="1476">1+6*AY716/(AY716+2000)+AZ716</f>
        <v>4.51072289156627</v>
      </c>
      <c r="BB716" s="11">
        <v>0.93</v>
      </c>
      <c r="BC716" s="11">
        <v>1.85</v>
      </c>
      <c r="BD716" s="8">
        <f t="shared" ref="BD716:BD719" si="1477">1+BB716*BC716</f>
        <v>2.7205</v>
      </c>
      <c r="BE716" s="9">
        <v>1.275</v>
      </c>
      <c r="BF716" s="17">
        <v>1.015</v>
      </c>
      <c r="BG716" s="18">
        <f t="shared" ref="BG716:BG720" si="1478">AW716*AX716*BE716*BD716*BA716*BF716</f>
        <v>201034.785936424</v>
      </c>
      <c r="BN716" s="11">
        <v>38167</v>
      </c>
      <c r="BO716" s="11">
        <v>0.0847</v>
      </c>
      <c r="BP716" s="12">
        <v>1.35</v>
      </c>
      <c r="BQ716" s="13">
        <f t="shared" ref="BQ716:BQ719" si="1479">BN716*BO716*BP716</f>
        <v>4364.205615</v>
      </c>
      <c r="BR716" s="11">
        <v>3</v>
      </c>
      <c r="BS716" s="11">
        <v>490</v>
      </c>
      <c r="BT716" s="11">
        <v>2.33</v>
      </c>
      <c r="BU716" s="16">
        <f t="shared" ref="BU716:BU719" si="1480">1+6*BS716/(BS716+2000)+BT716</f>
        <v>4.51072289156627</v>
      </c>
      <c r="BV716" s="11">
        <v>1</v>
      </c>
      <c r="BW716" s="11">
        <v>2.71</v>
      </c>
      <c r="BX716" s="8">
        <f t="shared" ref="BX716:BX719" si="1481">1+BV716*BW716</f>
        <v>3.71</v>
      </c>
      <c r="BY716" s="9">
        <v>1.275</v>
      </c>
      <c r="BZ716" s="17">
        <v>1.015</v>
      </c>
      <c r="CA716" s="18">
        <f t="shared" ref="CA716:CA720" si="1482">BQ716*BR716*BY716*BX716*BU716*BZ716</f>
        <v>283545.489327779</v>
      </c>
      <c r="CH716" s="11">
        <v>42781</v>
      </c>
      <c r="CI716" s="11">
        <v>0.0847</v>
      </c>
      <c r="CJ716" s="12">
        <v>1.35</v>
      </c>
      <c r="CK716" s="13">
        <f t="shared" ref="CK716:CK720" si="1483">CH716*CI716*CJ716</f>
        <v>4891.793445</v>
      </c>
      <c r="CL716" s="11">
        <v>3</v>
      </c>
      <c r="CM716" s="11">
        <v>490</v>
      </c>
      <c r="CN716" s="11">
        <v>2.33</v>
      </c>
      <c r="CO716" s="16">
        <f t="shared" ref="CO716:CO720" si="1484">1+6*CM716/(CM716+2000)+CN716</f>
        <v>4.51072289156627</v>
      </c>
      <c r="CP716" s="11">
        <v>0.93</v>
      </c>
      <c r="CQ716" s="11">
        <v>1.85</v>
      </c>
      <c r="CR716" s="8">
        <f t="shared" ref="CR716:CR720" si="1485">1+CP716*CQ716</f>
        <v>2.7205</v>
      </c>
      <c r="CS716" s="9">
        <v>1.275</v>
      </c>
      <c r="CT716" s="17">
        <v>1.085</v>
      </c>
      <c r="CU716" s="18">
        <f t="shared" ref="CU716:CU720" si="1486">CK716*CL716*CS716*CR716*CO716*CT716</f>
        <v>249128.932131984</v>
      </c>
      <c r="DB716" s="11">
        <v>44045</v>
      </c>
      <c r="DC716" s="11">
        <v>0.0847</v>
      </c>
      <c r="DD716" s="12">
        <v>1.35</v>
      </c>
      <c r="DE716" s="13">
        <f t="shared" ref="DE716:DE720" si="1487">DB716*DC716*DD716</f>
        <v>5036.325525</v>
      </c>
      <c r="DF716" s="11">
        <v>3</v>
      </c>
      <c r="DG716" s="11">
        <v>490</v>
      </c>
      <c r="DH716" s="11">
        <v>2.33</v>
      </c>
      <c r="DI716" s="16">
        <f t="shared" ref="DI716:DI720" si="1488">1+6*DG716/(DG716+2000)+DH716</f>
        <v>4.51072289156627</v>
      </c>
      <c r="DJ716" s="11">
        <v>1</v>
      </c>
      <c r="DK716" s="11">
        <v>2.71</v>
      </c>
      <c r="DL716" s="8">
        <f t="shared" ref="DL716:DL720" si="1489">1+DJ716*DK716</f>
        <v>3.71</v>
      </c>
      <c r="DM716" s="9">
        <v>1.275</v>
      </c>
      <c r="DN716" s="17">
        <v>1.085</v>
      </c>
      <c r="DO716" s="18">
        <f t="shared" ref="DO716:DO720" si="1490">DE716*DF716*DM716*DL716*DI716*DN716</f>
        <v>349780.044144203</v>
      </c>
      <c r="DV716" s="11">
        <v>49923</v>
      </c>
      <c r="DW716" s="11">
        <v>0.09996</v>
      </c>
      <c r="DX716" s="12">
        <v>1.35</v>
      </c>
      <c r="DY716" s="13">
        <f t="shared" ref="DY716:DY720" si="1491">DV716*DW716*DX716</f>
        <v>6736.909158</v>
      </c>
      <c r="DZ716" s="11">
        <v>3</v>
      </c>
      <c r="EA716" s="11">
        <v>490</v>
      </c>
      <c r="EB716" s="11">
        <v>2.42</v>
      </c>
      <c r="EC716" s="16">
        <f t="shared" ref="EC716:EC720" si="1492">1+6*EA716/(EA716+2000)+EB716</f>
        <v>4.60072289156627</v>
      </c>
      <c r="ED716" s="11">
        <v>1</v>
      </c>
      <c r="EE716" s="11">
        <v>3.51</v>
      </c>
      <c r="EF716" s="8">
        <f t="shared" ref="EF716:EF720" si="1493">1+ED716*EE716</f>
        <v>4.51</v>
      </c>
      <c r="EG716" s="9">
        <v>1.275</v>
      </c>
      <c r="EH716" s="17">
        <v>1.2</v>
      </c>
      <c r="EI716" s="18">
        <f t="shared" ref="EI716:EI720" si="1494">DY716*DZ716*EG716*EF716*EC716*EH716</f>
        <v>641617.195346353</v>
      </c>
    </row>
    <row r="717" s="1" customFormat="1" customHeight="1" spans="6:139">
      <c r="F717" s="11">
        <v>35434</v>
      </c>
      <c r="G717" s="11">
        <v>0.0847</v>
      </c>
      <c r="H717" s="12">
        <v>1.35</v>
      </c>
      <c r="I717" s="13">
        <f t="shared" si="1467"/>
        <v>4051.70073</v>
      </c>
      <c r="J717" s="11">
        <v>3</v>
      </c>
      <c r="K717" s="11">
        <v>490</v>
      </c>
      <c r="L717" s="11">
        <v>2.33</v>
      </c>
      <c r="M717" s="16">
        <f t="shared" si="1468"/>
        <v>4.51072289156627</v>
      </c>
      <c r="N717" s="11">
        <v>0.89</v>
      </c>
      <c r="O717" s="11">
        <v>1.78</v>
      </c>
      <c r="P717" s="8">
        <f t="shared" si="1469"/>
        <v>2.5842</v>
      </c>
      <c r="Q717" s="9">
        <v>1.275</v>
      </c>
      <c r="R717" s="17">
        <v>1</v>
      </c>
      <c r="S717" s="18">
        <f t="shared" si="1470"/>
        <v>180651.290810954</v>
      </c>
      <c r="Z717" s="11">
        <v>35728</v>
      </c>
      <c r="AA717" s="11">
        <v>0.0847</v>
      </c>
      <c r="AB717" s="12">
        <v>1.35</v>
      </c>
      <c r="AC717" s="13">
        <f t="shared" si="1471"/>
        <v>4085.31816</v>
      </c>
      <c r="AD717" s="11">
        <v>3</v>
      </c>
      <c r="AE717" s="11">
        <v>450</v>
      </c>
      <c r="AF717" s="11">
        <v>2.33</v>
      </c>
      <c r="AG717" s="16">
        <f t="shared" si="1472"/>
        <v>4.43204081632653</v>
      </c>
      <c r="AH717" s="11">
        <v>1</v>
      </c>
      <c r="AI717" s="11">
        <v>2.71</v>
      </c>
      <c r="AJ717" s="8">
        <f t="shared" si="1473"/>
        <v>3.71</v>
      </c>
      <c r="AK717" s="9">
        <v>1.275</v>
      </c>
      <c r="AL717" s="17">
        <v>1</v>
      </c>
      <c r="AM717" s="18">
        <f t="shared" si="1474"/>
        <v>256941.931780057</v>
      </c>
      <c r="AT717" s="11">
        <v>36903</v>
      </c>
      <c r="AU717" s="11">
        <v>0.0847</v>
      </c>
      <c r="AV717" s="12">
        <v>1.35</v>
      </c>
      <c r="AW717" s="13">
        <f t="shared" si="1475"/>
        <v>4219.673535</v>
      </c>
      <c r="AX717" s="11">
        <v>3</v>
      </c>
      <c r="AY717" s="11">
        <v>490</v>
      </c>
      <c r="AZ717" s="11">
        <v>2.33</v>
      </c>
      <c r="BA717" s="16">
        <f t="shared" si="1476"/>
        <v>4.51072289156627</v>
      </c>
      <c r="BB717" s="11">
        <v>0.93</v>
      </c>
      <c r="BC717" s="11">
        <v>1.85</v>
      </c>
      <c r="BD717" s="8">
        <f t="shared" si="1477"/>
        <v>2.7205</v>
      </c>
      <c r="BE717" s="9">
        <v>1.275</v>
      </c>
      <c r="BF717" s="17">
        <v>1.015</v>
      </c>
      <c r="BG717" s="18">
        <f t="shared" si="1478"/>
        <v>201034.785936424</v>
      </c>
      <c r="BN717" s="11">
        <v>38167</v>
      </c>
      <c r="BO717" s="11">
        <v>0.0847</v>
      </c>
      <c r="BP717" s="12">
        <v>1.35</v>
      </c>
      <c r="BQ717" s="13">
        <f t="shared" si="1479"/>
        <v>4364.205615</v>
      </c>
      <c r="BR717" s="11">
        <v>3</v>
      </c>
      <c r="BS717" s="11">
        <v>490</v>
      </c>
      <c r="BT717" s="11">
        <v>2.33</v>
      </c>
      <c r="BU717" s="16">
        <f t="shared" si="1480"/>
        <v>4.51072289156627</v>
      </c>
      <c r="BV717" s="11">
        <v>1</v>
      </c>
      <c r="BW717" s="11">
        <v>2.71</v>
      </c>
      <c r="BX717" s="8">
        <f t="shared" si="1481"/>
        <v>3.71</v>
      </c>
      <c r="BY717" s="9">
        <v>1.275</v>
      </c>
      <c r="BZ717" s="17">
        <v>1.015</v>
      </c>
      <c r="CA717" s="18">
        <f t="shared" si="1482"/>
        <v>283545.489327779</v>
      </c>
      <c r="CH717" s="11">
        <v>42781</v>
      </c>
      <c r="CI717" s="11">
        <v>0.0847</v>
      </c>
      <c r="CJ717" s="12">
        <v>1.35</v>
      </c>
      <c r="CK717" s="13">
        <f t="shared" si="1483"/>
        <v>4891.793445</v>
      </c>
      <c r="CL717" s="11">
        <v>3</v>
      </c>
      <c r="CM717" s="11">
        <v>490</v>
      </c>
      <c r="CN717" s="11">
        <v>2.33</v>
      </c>
      <c r="CO717" s="16">
        <f t="shared" si="1484"/>
        <v>4.51072289156627</v>
      </c>
      <c r="CP717" s="11">
        <v>0.93</v>
      </c>
      <c r="CQ717" s="11">
        <v>1.85</v>
      </c>
      <c r="CR717" s="8">
        <f t="shared" si="1485"/>
        <v>2.7205</v>
      </c>
      <c r="CS717" s="9">
        <v>1.275</v>
      </c>
      <c r="CT717" s="17">
        <v>1.085</v>
      </c>
      <c r="CU717" s="18">
        <f t="shared" si="1486"/>
        <v>249128.932131984</v>
      </c>
      <c r="DB717" s="11">
        <v>44045</v>
      </c>
      <c r="DC717" s="11">
        <v>0.0847</v>
      </c>
      <c r="DD717" s="12">
        <v>1.35</v>
      </c>
      <c r="DE717" s="13">
        <f t="shared" si="1487"/>
        <v>5036.325525</v>
      </c>
      <c r="DF717" s="11">
        <v>3</v>
      </c>
      <c r="DG717" s="11">
        <v>490</v>
      </c>
      <c r="DH717" s="11">
        <v>2.33</v>
      </c>
      <c r="DI717" s="16">
        <f t="shared" si="1488"/>
        <v>4.51072289156627</v>
      </c>
      <c r="DJ717" s="11">
        <v>1</v>
      </c>
      <c r="DK717" s="11">
        <v>2.71</v>
      </c>
      <c r="DL717" s="8">
        <f t="shared" si="1489"/>
        <v>3.71</v>
      </c>
      <c r="DM717" s="9">
        <v>1.275</v>
      </c>
      <c r="DN717" s="17">
        <v>1.085</v>
      </c>
      <c r="DO717" s="18">
        <f t="shared" si="1490"/>
        <v>349780.044144203</v>
      </c>
      <c r="DV717" s="11">
        <v>49923</v>
      </c>
      <c r="DW717" s="11">
        <v>0.09996</v>
      </c>
      <c r="DX717" s="12">
        <v>1.35</v>
      </c>
      <c r="DY717" s="13">
        <f t="shared" si="1491"/>
        <v>6736.909158</v>
      </c>
      <c r="DZ717" s="11">
        <v>3</v>
      </c>
      <c r="EA717" s="11">
        <v>490</v>
      </c>
      <c r="EB717" s="11">
        <v>2.42</v>
      </c>
      <c r="EC717" s="16">
        <f t="shared" si="1492"/>
        <v>4.60072289156627</v>
      </c>
      <c r="ED717" s="11">
        <v>1</v>
      </c>
      <c r="EE717" s="11">
        <v>3.51</v>
      </c>
      <c r="EF717" s="8">
        <f t="shared" si="1493"/>
        <v>4.51</v>
      </c>
      <c r="EG717" s="9">
        <v>1.275</v>
      </c>
      <c r="EH717" s="17">
        <v>1.2</v>
      </c>
      <c r="EI717" s="18">
        <f t="shared" si="1494"/>
        <v>641617.195346353</v>
      </c>
    </row>
    <row r="718" s="1" customFormat="1" customHeight="1" spans="6:139">
      <c r="F718" s="11">
        <v>35434</v>
      </c>
      <c r="G718" s="11">
        <v>0.0847</v>
      </c>
      <c r="H718" s="12">
        <v>1.35</v>
      </c>
      <c r="I718" s="13">
        <f t="shared" si="1467"/>
        <v>4051.70073</v>
      </c>
      <c r="J718" s="11">
        <v>3</v>
      </c>
      <c r="K718" s="11">
        <v>240</v>
      </c>
      <c r="L718" s="11">
        <v>2.33</v>
      </c>
      <c r="M718" s="16">
        <f t="shared" si="1468"/>
        <v>3.97285714285714</v>
      </c>
      <c r="N718" s="11">
        <v>0.89</v>
      </c>
      <c r="O718" s="11">
        <v>1.78</v>
      </c>
      <c r="P718" s="8">
        <f t="shared" si="1469"/>
        <v>2.5842</v>
      </c>
      <c r="Q718" s="9">
        <v>1.075</v>
      </c>
      <c r="R718" s="17">
        <v>1</v>
      </c>
      <c r="S718" s="18">
        <f t="shared" si="1470"/>
        <v>134151.690458559</v>
      </c>
      <c r="Z718" s="11">
        <v>35728</v>
      </c>
      <c r="AA718" s="11">
        <v>0.0847</v>
      </c>
      <c r="AB718" s="12">
        <v>1.35</v>
      </c>
      <c r="AC718" s="13">
        <f t="shared" si="1471"/>
        <v>4085.31816</v>
      </c>
      <c r="AD718" s="11">
        <v>3</v>
      </c>
      <c r="AE718" s="11">
        <v>200</v>
      </c>
      <c r="AF718" s="11">
        <v>2.33</v>
      </c>
      <c r="AG718" s="16">
        <f t="shared" si="1472"/>
        <v>3.87545454545455</v>
      </c>
      <c r="AH718" s="11">
        <v>1</v>
      </c>
      <c r="AI718" s="11">
        <v>2.71</v>
      </c>
      <c r="AJ718" s="8">
        <f t="shared" si="1473"/>
        <v>3.71</v>
      </c>
      <c r="AK718" s="9">
        <v>1.075</v>
      </c>
      <c r="AL718" s="17">
        <v>1</v>
      </c>
      <c r="AM718" s="18">
        <f t="shared" si="1474"/>
        <v>189431.483608244</v>
      </c>
      <c r="AT718" s="11">
        <v>36903</v>
      </c>
      <c r="AU718" s="11">
        <v>0.0847</v>
      </c>
      <c r="AV718" s="12">
        <v>1.35</v>
      </c>
      <c r="AW718" s="13">
        <f t="shared" si="1475"/>
        <v>4219.673535</v>
      </c>
      <c r="AX718" s="11">
        <v>3</v>
      </c>
      <c r="AY718" s="11">
        <v>490</v>
      </c>
      <c r="AZ718" s="11">
        <v>2.33</v>
      </c>
      <c r="BA718" s="16">
        <f t="shared" si="1476"/>
        <v>4.51072289156627</v>
      </c>
      <c r="BB718" s="11">
        <v>0.93</v>
      </c>
      <c r="BC718" s="11">
        <v>1.85</v>
      </c>
      <c r="BD718" s="8">
        <f t="shared" si="1477"/>
        <v>2.7205</v>
      </c>
      <c r="BE718" s="9">
        <v>1.275</v>
      </c>
      <c r="BF718" s="17">
        <v>1.015</v>
      </c>
      <c r="BG718" s="18">
        <f t="shared" si="1478"/>
        <v>201034.785936424</v>
      </c>
      <c r="BN718" s="11">
        <v>38167</v>
      </c>
      <c r="BO718" s="11">
        <v>0.0847</v>
      </c>
      <c r="BP718" s="12">
        <v>1.35</v>
      </c>
      <c r="BQ718" s="13">
        <f t="shared" si="1479"/>
        <v>4364.205615</v>
      </c>
      <c r="BR718" s="11">
        <v>3</v>
      </c>
      <c r="BS718" s="11">
        <v>490</v>
      </c>
      <c r="BT718" s="11">
        <v>2.33</v>
      </c>
      <c r="BU718" s="16">
        <f t="shared" si="1480"/>
        <v>4.51072289156627</v>
      </c>
      <c r="BV718" s="11">
        <v>1</v>
      </c>
      <c r="BW718" s="11">
        <v>2.71</v>
      </c>
      <c r="BX718" s="8">
        <f t="shared" si="1481"/>
        <v>3.71</v>
      </c>
      <c r="BY718" s="9">
        <v>1.275</v>
      </c>
      <c r="BZ718" s="17">
        <v>1.015</v>
      </c>
      <c r="CA718" s="18">
        <f t="shared" si="1482"/>
        <v>283545.489327779</v>
      </c>
      <c r="CH718" s="11">
        <v>42781</v>
      </c>
      <c r="CI718" s="11">
        <v>0.0847</v>
      </c>
      <c r="CJ718" s="12">
        <v>1.35</v>
      </c>
      <c r="CK718" s="13">
        <f t="shared" si="1483"/>
        <v>4891.793445</v>
      </c>
      <c r="CL718" s="11">
        <v>3</v>
      </c>
      <c r="CM718" s="11">
        <v>490</v>
      </c>
      <c r="CN718" s="11">
        <v>2.33</v>
      </c>
      <c r="CO718" s="16">
        <f t="shared" si="1484"/>
        <v>4.51072289156627</v>
      </c>
      <c r="CP718" s="11">
        <v>0.93</v>
      </c>
      <c r="CQ718" s="11">
        <v>1.85</v>
      </c>
      <c r="CR718" s="8">
        <f t="shared" si="1485"/>
        <v>2.7205</v>
      </c>
      <c r="CS718" s="9">
        <v>1.275</v>
      </c>
      <c r="CT718" s="17">
        <v>1.085</v>
      </c>
      <c r="CU718" s="18">
        <f t="shared" si="1486"/>
        <v>249128.932131984</v>
      </c>
      <c r="DB718" s="11">
        <v>44045</v>
      </c>
      <c r="DC718" s="11">
        <v>0.0847</v>
      </c>
      <c r="DD718" s="12">
        <v>1.35</v>
      </c>
      <c r="DE718" s="13">
        <f t="shared" si="1487"/>
        <v>5036.325525</v>
      </c>
      <c r="DF718" s="11">
        <v>3</v>
      </c>
      <c r="DG718" s="11">
        <v>490</v>
      </c>
      <c r="DH718" s="11">
        <v>2.33</v>
      </c>
      <c r="DI718" s="16">
        <f t="shared" si="1488"/>
        <v>4.51072289156627</v>
      </c>
      <c r="DJ718" s="11">
        <v>1</v>
      </c>
      <c r="DK718" s="11">
        <v>2.71</v>
      </c>
      <c r="DL718" s="8">
        <f t="shared" si="1489"/>
        <v>3.71</v>
      </c>
      <c r="DM718" s="9">
        <v>1.275</v>
      </c>
      <c r="DN718" s="17">
        <v>1.085</v>
      </c>
      <c r="DO718" s="18">
        <f t="shared" si="1490"/>
        <v>349780.044144203</v>
      </c>
      <c r="DV718" s="11">
        <v>49923</v>
      </c>
      <c r="DW718" s="11">
        <v>0.09996</v>
      </c>
      <c r="DX718" s="12">
        <v>1.35</v>
      </c>
      <c r="DY718" s="13">
        <f t="shared" si="1491"/>
        <v>6736.909158</v>
      </c>
      <c r="DZ718" s="11">
        <v>3</v>
      </c>
      <c r="EA718" s="11">
        <v>490</v>
      </c>
      <c r="EB718" s="11">
        <v>2.42</v>
      </c>
      <c r="EC718" s="16">
        <f t="shared" si="1492"/>
        <v>4.60072289156627</v>
      </c>
      <c r="ED718" s="11">
        <v>1</v>
      </c>
      <c r="EE718" s="11">
        <v>3.51</v>
      </c>
      <c r="EF718" s="8">
        <f t="shared" si="1493"/>
        <v>4.51</v>
      </c>
      <c r="EG718" s="9">
        <v>1.275</v>
      </c>
      <c r="EH718" s="17">
        <v>1.2</v>
      </c>
      <c r="EI718" s="18">
        <f t="shared" si="1494"/>
        <v>641617.195346353</v>
      </c>
    </row>
    <row r="719" s="1" customFormat="1" customHeight="1" spans="6:139">
      <c r="F719" s="11"/>
      <c r="G719" s="11"/>
      <c r="H719" s="12"/>
      <c r="I719" s="13"/>
      <c r="J719" s="11"/>
      <c r="K719" s="11"/>
      <c r="L719" s="11"/>
      <c r="M719" s="16"/>
      <c r="N719" s="11"/>
      <c r="O719" s="11"/>
      <c r="P719" s="8"/>
      <c r="Q719" s="9"/>
      <c r="R719" s="17">
        <v>1</v>
      </c>
      <c r="S719" s="18">
        <f t="shared" si="1470"/>
        <v>0</v>
      </c>
      <c r="Z719" s="11"/>
      <c r="AA719" s="11"/>
      <c r="AB719" s="12"/>
      <c r="AC719" s="13"/>
      <c r="AD719" s="11"/>
      <c r="AE719" s="11"/>
      <c r="AF719" s="11"/>
      <c r="AG719" s="16"/>
      <c r="AH719" s="11"/>
      <c r="AI719" s="11"/>
      <c r="AJ719" s="8"/>
      <c r="AK719" s="9"/>
      <c r="AL719" s="17">
        <v>1</v>
      </c>
      <c r="AM719" s="18">
        <f t="shared" si="1474"/>
        <v>0</v>
      </c>
      <c r="AT719" s="11">
        <v>36903</v>
      </c>
      <c r="AU719" s="11">
        <v>0.0847</v>
      </c>
      <c r="AV719" s="12">
        <v>1.35</v>
      </c>
      <c r="AW719" s="13">
        <f t="shared" si="1475"/>
        <v>4219.673535</v>
      </c>
      <c r="AX719" s="11">
        <v>3</v>
      </c>
      <c r="AY719" s="11">
        <v>240</v>
      </c>
      <c r="AZ719" s="11">
        <v>2.33</v>
      </c>
      <c r="BA719" s="16">
        <f t="shared" si="1476"/>
        <v>3.97285714285714</v>
      </c>
      <c r="BB719" s="11">
        <v>0.93</v>
      </c>
      <c r="BC719" s="11">
        <v>1.85</v>
      </c>
      <c r="BD719" s="8">
        <f t="shared" si="1477"/>
        <v>2.7205</v>
      </c>
      <c r="BE719" s="9">
        <v>1.075</v>
      </c>
      <c r="BF719" s="17">
        <v>1.015</v>
      </c>
      <c r="BG719" s="18">
        <f t="shared" si="1478"/>
        <v>149288.478666716</v>
      </c>
      <c r="BN719" s="11">
        <v>38167</v>
      </c>
      <c r="BO719" s="11">
        <v>0.0847</v>
      </c>
      <c r="BP719" s="12">
        <v>1.35</v>
      </c>
      <c r="BQ719" s="13">
        <f t="shared" si="1479"/>
        <v>4364.205615</v>
      </c>
      <c r="BR719" s="11">
        <v>3</v>
      </c>
      <c r="BS719" s="11">
        <v>240</v>
      </c>
      <c r="BT719" s="11">
        <v>2.33</v>
      </c>
      <c r="BU719" s="16">
        <f t="shared" si="1480"/>
        <v>3.97285714285714</v>
      </c>
      <c r="BV719" s="11">
        <v>1</v>
      </c>
      <c r="BW719" s="11">
        <v>2.71</v>
      </c>
      <c r="BX719" s="8">
        <f t="shared" si="1481"/>
        <v>3.71</v>
      </c>
      <c r="BY719" s="9">
        <v>1.075</v>
      </c>
      <c r="BZ719" s="17">
        <v>1.015</v>
      </c>
      <c r="CA719" s="18">
        <f t="shared" si="1482"/>
        <v>210560.946143621</v>
      </c>
      <c r="CH719" s="11">
        <v>42781</v>
      </c>
      <c r="CI719" s="11">
        <v>0.0847</v>
      </c>
      <c r="CJ719" s="12">
        <v>1.35</v>
      </c>
      <c r="CK719" s="13">
        <f t="shared" si="1483"/>
        <v>4891.793445</v>
      </c>
      <c r="CL719" s="11">
        <v>3</v>
      </c>
      <c r="CM719" s="11">
        <v>240</v>
      </c>
      <c r="CN719" s="11">
        <v>2.33</v>
      </c>
      <c r="CO719" s="16">
        <f t="shared" si="1484"/>
        <v>3.97285714285714</v>
      </c>
      <c r="CP719" s="11">
        <v>0.93</v>
      </c>
      <c r="CQ719" s="11">
        <v>1.85</v>
      </c>
      <c r="CR719" s="8">
        <f t="shared" si="1485"/>
        <v>2.7205</v>
      </c>
      <c r="CS719" s="9">
        <v>1.075</v>
      </c>
      <c r="CT719" s="17">
        <v>1.085</v>
      </c>
      <c r="CU719" s="18">
        <f t="shared" si="1486"/>
        <v>185003.20278705</v>
      </c>
      <c r="DB719" s="11">
        <v>44045</v>
      </c>
      <c r="DC719" s="11">
        <v>0.0847</v>
      </c>
      <c r="DD719" s="12">
        <v>1.35</v>
      </c>
      <c r="DE719" s="13">
        <f t="shared" si="1487"/>
        <v>5036.325525</v>
      </c>
      <c r="DF719" s="11">
        <v>3</v>
      </c>
      <c r="DG719" s="11">
        <v>240</v>
      </c>
      <c r="DH719" s="11">
        <v>2.33</v>
      </c>
      <c r="DI719" s="16">
        <f t="shared" si="1488"/>
        <v>3.97285714285714</v>
      </c>
      <c r="DJ719" s="11">
        <v>1</v>
      </c>
      <c r="DK719" s="11">
        <v>2.71</v>
      </c>
      <c r="DL719" s="8">
        <f t="shared" si="1489"/>
        <v>3.71</v>
      </c>
      <c r="DM719" s="9">
        <v>1.075</v>
      </c>
      <c r="DN719" s="17">
        <v>1.085</v>
      </c>
      <c r="DO719" s="18">
        <f t="shared" si="1490"/>
        <v>259746.741913504</v>
      </c>
      <c r="DV719" s="11">
        <v>49923</v>
      </c>
      <c r="DW719" s="11">
        <v>0.09996</v>
      </c>
      <c r="DX719" s="12">
        <v>1.35</v>
      </c>
      <c r="DY719" s="13">
        <f t="shared" si="1491"/>
        <v>6736.909158</v>
      </c>
      <c r="DZ719" s="11">
        <v>3</v>
      </c>
      <c r="EA719" s="11">
        <v>240</v>
      </c>
      <c r="EB719" s="11">
        <v>2.42</v>
      </c>
      <c r="EC719" s="16">
        <f t="shared" si="1492"/>
        <v>4.06285714285714</v>
      </c>
      <c r="ED719" s="11">
        <v>1</v>
      </c>
      <c r="EE719" s="11">
        <v>3.51</v>
      </c>
      <c r="EF719" s="8">
        <f t="shared" si="1493"/>
        <v>4.51</v>
      </c>
      <c r="EG719" s="9">
        <v>1.075</v>
      </c>
      <c r="EH719" s="17">
        <v>1.2</v>
      </c>
      <c r="EI719" s="18">
        <f t="shared" si="1494"/>
        <v>477726.959227257</v>
      </c>
    </row>
    <row r="720" s="1" customFormat="1" customHeight="1" spans="6:139">
      <c r="F720" s="11"/>
      <c r="G720" s="11"/>
      <c r="H720" s="12"/>
      <c r="I720" s="13"/>
      <c r="J720" s="11"/>
      <c r="K720" s="11"/>
      <c r="L720" s="11"/>
      <c r="M720" s="16"/>
      <c r="N720" s="11"/>
      <c r="O720" s="11"/>
      <c r="P720" s="8"/>
      <c r="Q720" s="9"/>
      <c r="R720" s="17">
        <v>1</v>
      </c>
      <c r="S720" s="18">
        <f t="shared" si="1470"/>
        <v>0</v>
      </c>
      <c r="Z720" s="11"/>
      <c r="AA720" s="11"/>
      <c r="AB720" s="12"/>
      <c r="AC720" s="13"/>
      <c r="AD720" s="11"/>
      <c r="AE720" s="11"/>
      <c r="AF720" s="11"/>
      <c r="AG720" s="16"/>
      <c r="AH720" s="11"/>
      <c r="AI720" s="11"/>
      <c r="AJ720" s="8"/>
      <c r="AK720" s="9"/>
      <c r="AL720" s="17">
        <v>1</v>
      </c>
      <c r="AM720" s="18">
        <f t="shared" si="1474"/>
        <v>0</v>
      </c>
      <c r="AT720" s="11"/>
      <c r="AU720" s="11"/>
      <c r="AV720" s="12"/>
      <c r="AW720" s="13"/>
      <c r="AX720" s="11"/>
      <c r="AY720" s="11"/>
      <c r="AZ720" s="11"/>
      <c r="BA720" s="16"/>
      <c r="BB720" s="11"/>
      <c r="BC720" s="11"/>
      <c r="BD720" s="8"/>
      <c r="BE720" s="9"/>
      <c r="BF720" s="17">
        <v>1</v>
      </c>
      <c r="BG720" s="18">
        <f t="shared" si="1478"/>
        <v>0</v>
      </c>
      <c r="BN720" s="11"/>
      <c r="BO720" s="11"/>
      <c r="BP720" s="12"/>
      <c r="BQ720" s="13"/>
      <c r="BR720" s="11"/>
      <c r="BS720" s="11"/>
      <c r="BT720" s="11"/>
      <c r="BU720" s="16"/>
      <c r="BV720" s="11"/>
      <c r="BW720" s="11"/>
      <c r="BX720" s="8"/>
      <c r="BY720" s="9"/>
      <c r="BZ720" s="17">
        <v>1</v>
      </c>
      <c r="CA720" s="18">
        <f t="shared" si="1482"/>
        <v>0</v>
      </c>
      <c r="CH720" s="11">
        <v>42781</v>
      </c>
      <c r="CI720" s="11">
        <v>0.0847</v>
      </c>
      <c r="CJ720" s="12">
        <v>1.35</v>
      </c>
      <c r="CK720" s="13">
        <f t="shared" si="1483"/>
        <v>4891.793445</v>
      </c>
      <c r="CL720" s="11">
        <v>3</v>
      </c>
      <c r="CM720" s="11">
        <v>240</v>
      </c>
      <c r="CN720" s="11">
        <v>2.33</v>
      </c>
      <c r="CO720" s="16">
        <f t="shared" si="1484"/>
        <v>3.97285714285714</v>
      </c>
      <c r="CP720" s="11">
        <v>0.93</v>
      </c>
      <c r="CQ720" s="11">
        <v>1.85</v>
      </c>
      <c r="CR720" s="8">
        <f t="shared" si="1485"/>
        <v>2.7205</v>
      </c>
      <c r="CS720" s="9">
        <v>1.075</v>
      </c>
      <c r="CT720" s="17">
        <v>1.085</v>
      </c>
      <c r="CU720" s="18">
        <f t="shared" si="1486"/>
        <v>185003.20278705</v>
      </c>
      <c r="DB720" s="11">
        <v>44045</v>
      </c>
      <c r="DC720" s="11">
        <v>0.0847</v>
      </c>
      <c r="DD720" s="12">
        <v>1.35</v>
      </c>
      <c r="DE720" s="13">
        <f t="shared" si="1487"/>
        <v>5036.325525</v>
      </c>
      <c r="DF720" s="11">
        <v>3</v>
      </c>
      <c r="DG720" s="11">
        <v>240</v>
      </c>
      <c r="DH720" s="11">
        <v>2.33</v>
      </c>
      <c r="DI720" s="16">
        <f t="shared" si="1488"/>
        <v>3.97285714285714</v>
      </c>
      <c r="DJ720" s="11">
        <v>1</v>
      </c>
      <c r="DK720" s="11">
        <v>2.71</v>
      </c>
      <c r="DL720" s="8">
        <f t="shared" si="1489"/>
        <v>3.71</v>
      </c>
      <c r="DM720" s="9">
        <v>1.075</v>
      </c>
      <c r="DN720" s="17">
        <v>1.085</v>
      </c>
      <c r="DO720" s="18">
        <f t="shared" si="1490"/>
        <v>259746.741913504</v>
      </c>
      <c r="DV720" s="11">
        <v>49923</v>
      </c>
      <c r="DW720" s="11">
        <v>0.09996</v>
      </c>
      <c r="DX720" s="12">
        <v>1.35</v>
      </c>
      <c r="DY720" s="13">
        <f t="shared" si="1491"/>
        <v>6736.909158</v>
      </c>
      <c r="DZ720" s="11">
        <v>3</v>
      </c>
      <c r="EA720" s="11">
        <v>240</v>
      </c>
      <c r="EB720" s="11">
        <v>2.42</v>
      </c>
      <c r="EC720" s="16">
        <f t="shared" si="1492"/>
        <v>4.06285714285714</v>
      </c>
      <c r="ED720" s="11">
        <v>1</v>
      </c>
      <c r="EE720" s="11">
        <v>3.51</v>
      </c>
      <c r="EF720" s="8">
        <f t="shared" si="1493"/>
        <v>4.51</v>
      </c>
      <c r="EG720" s="9">
        <v>1.075</v>
      </c>
      <c r="EH720" s="17">
        <v>1.2</v>
      </c>
      <c r="EI720" s="18">
        <f t="shared" si="1494"/>
        <v>477726.959227257</v>
      </c>
    </row>
    <row r="721" s="1" customFormat="1" customHeight="1" spans="6:139">
      <c r="F721" s="39" t="s">
        <v>51</v>
      </c>
      <c r="G721" s="40"/>
      <c r="H721" s="40"/>
      <c r="I721" s="40"/>
      <c r="J721" s="40"/>
      <c r="K721" s="40"/>
      <c r="L721" s="40"/>
      <c r="M721" s="25">
        <f>SUM(S716:S720)</f>
        <v>495454.272080467</v>
      </c>
      <c r="N721" s="25"/>
      <c r="O721" s="25"/>
      <c r="P721" s="25"/>
      <c r="Q721" s="25"/>
      <c r="R721" s="25"/>
      <c r="S721" s="25"/>
      <c r="T721" s="1"/>
      <c r="U721" s="1"/>
      <c r="V721" s="1"/>
      <c r="W721" s="1"/>
      <c r="X721" s="1"/>
      <c r="Y721" s="1"/>
      <c r="Z721" s="39" t="s">
        <v>51</v>
      </c>
      <c r="AA721" s="40"/>
      <c r="AB721" s="40"/>
      <c r="AC721" s="40"/>
      <c r="AD721" s="40"/>
      <c r="AE721" s="40"/>
      <c r="AF721" s="40"/>
      <c r="AG721" s="25">
        <f>SUM(AM716:AM720)</f>
        <v>703315.347168357</v>
      </c>
      <c r="AH721" s="25"/>
      <c r="AI721" s="25"/>
      <c r="AJ721" s="25"/>
      <c r="AK721" s="25"/>
      <c r="AL721" s="25"/>
      <c r="AM721" s="25"/>
      <c r="AN721" s="1"/>
      <c r="AO721" s="1"/>
      <c r="AP721" s="1"/>
      <c r="AQ721" s="1"/>
      <c r="AR721" s="1"/>
      <c r="AS721" s="1"/>
      <c r="AT721" s="39" t="s">
        <v>51</v>
      </c>
      <c r="AU721" s="40"/>
      <c r="AV721" s="40"/>
      <c r="AW721" s="40"/>
      <c r="AX721" s="40"/>
      <c r="AY721" s="40"/>
      <c r="AZ721" s="40"/>
      <c r="BA721" s="25">
        <f>SUM(BG716:BG720)</f>
        <v>752392.83647599</v>
      </c>
      <c r="BB721" s="25"/>
      <c r="BC721" s="25"/>
      <c r="BD721" s="25"/>
      <c r="BE721" s="25"/>
      <c r="BF721" s="25"/>
      <c r="BG721" s="25"/>
      <c r="BH721" s="1"/>
      <c r="BI721" s="1"/>
      <c r="BJ721" s="1"/>
      <c r="BK721" s="1"/>
      <c r="BL721" s="1"/>
      <c r="BM721" s="1"/>
      <c r="BN721" s="39" t="s">
        <v>51</v>
      </c>
      <c r="BO721" s="40"/>
      <c r="BP721" s="40"/>
      <c r="BQ721" s="40"/>
      <c r="BR721" s="40"/>
      <c r="BS721" s="40"/>
      <c r="BT721" s="40"/>
      <c r="BU721" s="25">
        <f>SUM(CA716:CA720)</f>
        <v>1061197.41412696</v>
      </c>
      <c r="BV721" s="25"/>
      <c r="BW721" s="25"/>
      <c r="BX721" s="25"/>
      <c r="BY721" s="25"/>
      <c r="BZ721" s="25"/>
      <c r="CA721" s="25"/>
      <c r="CB721" s="1"/>
      <c r="CC721" s="1"/>
      <c r="CD721" s="1"/>
      <c r="CE721" s="1"/>
      <c r="CF721" s="1"/>
      <c r="CG721" s="1"/>
      <c r="CH721" s="39" t="s">
        <v>51</v>
      </c>
      <c r="CI721" s="40"/>
      <c r="CJ721" s="40"/>
      <c r="CK721" s="40"/>
      <c r="CL721" s="40"/>
      <c r="CM721" s="40"/>
      <c r="CN721" s="40"/>
      <c r="CO721" s="25">
        <f>SUM(CU716:CU720)</f>
        <v>1117393.20197005</v>
      </c>
      <c r="CP721" s="25"/>
      <c r="CQ721" s="25"/>
      <c r="CR721" s="25"/>
      <c r="CS721" s="25"/>
      <c r="CT721" s="25"/>
      <c r="CU721" s="25"/>
      <c r="CV721" s="1"/>
      <c r="CW721" s="1"/>
      <c r="CX721" s="1"/>
      <c r="CY721" s="1"/>
      <c r="CZ721" s="1"/>
      <c r="DA721" s="1"/>
      <c r="DB721" s="39" t="s">
        <v>51</v>
      </c>
      <c r="DC721" s="40"/>
      <c r="DD721" s="40"/>
      <c r="DE721" s="40"/>
      <c r="DF721" s="40"/>
      <c r="DG721" s="40"/>
      <c r="DH721" s="40"/>
      <c r="DI721" s="25">
        <f>SUM(DO716:DO720)</f>
        <v>1568833.61625962</v>
      </c>
      <c r="DJ721" s="25"/>
      <c r="DK721" s="25"/>
      <c r="DL721" s="25"/>
      <c r="DM721" s="25"/>
      <c r="DN721" s="25"/>
      <c r="DO721" s="25"/>
      <c r="DP721" s="1"/>
      <c r="DQ721" s="1"/>
      <c r="DR721" s="1"/>
      <c r="DS721" s="1"/>
      <c r="DT721" s="1"/>
      <c r="DU721" s="1"/>
      <c r="DV721" s="39" t="s">
        <v>51</v>
      </c>
      <c r="DW721" s="40"/>
      <c r="DX721" s="40"/>
      <c r="DY721" s="40"/>
      <c r="DZ721" s="40"/>
      <c r="EA721" s="40"/>
      <c r="EB721" s="40"/>
      <c r="EC721" s="25">
        <f>SUM(EI716:EI720)</f>
        <v>2880305.50449357</v>
      </c>
      <c r="ED721" s="25"/>
      <c r="EE721" s="25"/>
      <c r="EF721" s="25"/>
      <c r="EG721" s="25"/>
      <c r="EH721" s="25"/>
      <c r="EI721" s="25"/>
    </row>
    <row r="722" s="1" customFormat="1" customHeight="1" spans="6:139">
      <c r="F722" s="40"/>
      <c r="G722" s="40"/>
      <c r="H722" s="40"/>
      <c r="I722" s="40"/>
      <c r="J722" s="40"/>
      <c r="K722" s="40"/>
      <c r="L722" s="40"/>
      <c r="M722" s="25"/>
      <c r="N722" s="25"/>
      <c r="O722" s="25"/>
      <c r="P722" s="25"/>
      <c r="Q722" s="25"/>
      <c r="R722" s="25"/>
      <c r="S722" s="25"/>
      <c r="T722" s="1"/>
      <c r="U722" s="1"/>
      <c r="V722" s="1"/>
      <c r="W722" s="1"/>
      <c r="X722" s="1"/>
      <c r="Y722" s="1"/>
      <c r="Z722" s="40"/>
      <c r="AA722" s="40"/>
      <c r="AB722" s="40"/>
      <c r="AC722" s="40"/>
      <c r="AD722" s="40"/>
      <c r="AE722" s="40"/>
      <c r="AF722" s="40"/>
      <c r="AG722" s="25"/>
      <c r="AH722" s="25"/>
      <c r="AI722" s="25"/>
      <c r="AJ722" s="25"/>
      <c r="AK722" s="25"/>
      <c r="AL722" s="25"/>
      <c r="AM722" s="25"/>
      <c r="AN722" s="1"/>
      <c r="AO722" s="1"/>
      <c r="AP722" s="1"/>
      <c r="AQ722" s="1"/>
      <c r="AR722" s="1"/>
      <c r="AS722" s="1"/>
      <c r="AT722" s="40"/>
      <c r="AU722" s="40"/>
      <c r="AV722" s="40"/>
      <c r="AW722" s="40"/>
      <c r="AX722" s="40"/>
      <c r="AY722" s="40"/>
      <c r="AZ722" s="40"/>
      <c r="BA722" s="25"/>
      <c r="BB722" s="25"/>
      <c r="BC722" s="25"/>
      <c r="BD722" s="25"/>
      <c r="BE722" s="25"/>
      <c r="BF722" s="25"/>
      <c r="BG722" s="25"/>
      <c r="BH722" s="1"/>
      <c r="BI722" s="1"/>
      <c r="BJ722" s="1"/>
      <c r="BK722" s="1"/>
      <c r="BL722" s="1"/>
      <c r="BM722" s="1"/>
      <c r="BN722" s="40"/>
      <c r="BO722" s="40"/>
      <c r="BP722" s="40"/>
      <c r="BQ722" s="40"/>
      <c r="BR722" s="40"/>
      <c r="BS722" s="40"/>
      <c r="BT722" s="40"/>
      <c r="BU722" s="25"/>
      <c r="BV722" s="25"/>
      <c r="BW722" s="25"/>
      <c r="BX722" s="25"/>
      <c r="BY722" s="25"/>
      <c r="BZ722" s="25"/>
      <c r="CA722" s="25"/>
      <c r="CB722" s="1"/>
      <c r="CC722" s="1"/>
      <c r="CD722" s="1"/>
      <c r="CE722" s="1"/>
      <c r="CF722" s="1"/>
      <c r="CG722" s="1"/>
      <c r="CH722" s="40"/>
      <c r="CI722" s="40"/>
      <c r="CJ722" s="40"/>
      <c r="CK722" s="40"/>
      <c r="CL722" s="40"/>
      <c r="CM722" s="40"/>
      <c r="CN722" s="40"/>
      <c r="CO722" s="25"/>
      <c r="CP722" s="25"/>
      <c r="CQ722" s="25"/>
      <c r="CR722" s="25"/>
      <c r="CS722" s="25"/>
      <c r="CT722" s="25"/>
      <c r="CU722" s="25"/>
      <c r="CV722" s="1"/>
      <c r="CW722" s="1"/>
      <c r="CX722" s="1"/>
      <c r="CY722" s="1"/>
      <c r="CZ722" s="1"/>
      <c r="DA722" s="1"/>
      <c r="DB722" s="40"/>
      <c r="DC722" s="40"/>
      <c r="DD722" s="40"/>
      <c r="DE722" s="40"/>
      <c r="DF722" s="40"/>
      <c r="DG722" s="40"/>
      <c r="DH722" s="40"/>
      <c r="DI722" s="25"/>
      <c r="DJ722" s="25"/>
      <c r="DK722" s="25"/>
      <c r="DL722" s="25"/>
      <c r="DM722" s="25"/>
      <c r="DN722" s="25"/>
      <c r="DO722" s="25"/>
      <c r="DP722" s="1"/>
      <c r="DQ722" s="1"/>
      <c r="DR722" s="1"/>
      <c r="DS722" s="1"/>
      <c r="DT722" s="1"/>
      <c r="DU722" s="1"/>
      <c r="DV722" s="40"/>
      <c r="DW722" s="40"/>
      <c r="DX722" s="40"/>
      <c r="DY722" s="40"/>
      <c r="DZ722" s="40"/>
      <c r="EA722" s="40"/>
      <c r="EB722" s="40"/>
      <c r="EC722" s="25"/>
      <c r="ED722" s="25"/>
      <c r="EE722" s="25"/>
      <c r="EF722" s="25"/>
      <c r="EG722" s="25"/>
      <c r="EH722" s="25"/>
      <c r="EI722" s="25"/>
    </row>
    <row r="723" s="1" customFormat="1" customHeight="1" spans="6:139">
      <c r="F723" s="35" t="s">
        <v>30</v>
      </c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1"/>
      <c r="S723" s="1"/>
      <c r="T723" s="1"/>
      <c r="U723" s="1"/>
      <c r="V723" s="1"/>
      <c r="W723" s="1"/>
      <c r="X723" s="1"/>
      <c r="Y723" s="1"/>
      <c r="Z723" s="35" t="s">
        <v>30</v>
      </c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1"/>
      <c r="AM723" s="1"/>
      <c r="AN723" s="1"/>
      <c r="AO723" s="1"/>
      <c r="AP723" s="1"/>
      <c r="AQ723" s="1"/>
      <c r="AR723" s="1"/>
      <c r="AS723" s="1"/>
      <c r="AT723" s="35" t="s">
        <v>30</v>
      </c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1"/>
      <c r="BG723" s="1"/>
      <c r="BH723" s="1"/>
      <c r="BI723" s="1"/>
      <c r="BJ723" s="1"/>
      <c r="BK723" s="1"/>
      <c r="BL723" s="1"/>
      <c r="BM723" s="1"/>
      <c r="BN723" s="35" t="s">
        <v>30</v>
      </c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1"/>
      <c r="CA723" s="1"/>
      <c r="CB723" s="1"/>
      <c r="CC723" s="1"/>
      <c r="CD723" s="1"/>
      <c r="CE723" s="1"/>
      <c r="CF723" s="1"/>
      <c r="CG723" s="1"/>
      <c r="CH723" s="35" t="s">
        <v>30</v>
      </c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1"/>
      <c r="CU723" s="1"/>
      <c r="CV723" s="1"/>
      <c r="CW723" s="1"/>
      <c r="CX723" s="1"/>
      <c r="CY723" s="1"/>
      <c r="CZ723" s="1"/>
      <c r="DA723" s="1"/>
      <c r="DB723" s="35" t="s">
        <v>30</v>
      </c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1"/>
      <c r="DO723" s="1"/>
      <c r="DP723" s="1"/>
      <c r="DQ723" s="1"/>
      <c r="DR723" s="1"/>
      <c r="DS723" s="1"/>
      <c r="DT723" s="1"/>
      <c r="DU723" s="1"/>
      <c r="DV723" s="35" t="s">
        <v>30</v>
      </c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</row>
    <row r="724" s="1" customFormat="1" customHeight="1" spans="6:139">
      <c r="F724" s="13" t="s">
        <v>8</v>
      </c>
      <c r="G724" s="13"/>
      <c r="H724" s="13"/>
      <c r="I724" s="13"/>
      <c r="J724" s="13"/>
      <c r="K724" s="8" t="s">
        <v>53</v>
      </c>
      <c r="L724" s="8"/>
      <c r="M724" s="8"/>
      <c r="N724" s="8"/>
      <c r="O724" s="9" t="s">
        <v>38</v>
      </c>
      <c r="P724" s="9"/>
      <c r="Q724" s="41" t="s">
        <v>13</v>
      </c>
      <c r="Z724" s="13" t="s">
        <v>8</v>
      </c>
      <c r="AA724" s="13"/>
      <c r="AB724" s="13"/>
      <c r="AC724" s="13"/>
      <c r="AD724" s="13"/>
      <c r="AE724" s="8" t="s">
        <v>53</v>
      </c>
      <c r="AF724" s="8"/>
      <c r="AG724" s="8"/>
      <c r="AH724" s="8"/>
      <c r="AI724" s="9" t="s">
        <v>38</v>
      </c>
      <c r="AJ724" s="9"/>
      <c r="AK724" s="41" t="s">
        <v>13</v>
      </c>
      <c r="AT724" s="13" t="s">
        <v>8</v>
      </c>
      <c r="AU724" s="13"/>
      <c r="AV724" s="13"/>
      <c r="AW724" s="13"/>
      <c r="AX724" s="13"/>
      <c r="AY724" s="8" t="s">
        <v>53</v>
      </c>
      <c r="AZ724" s="8"/>
      <c r="BA724" s="8"/>
      <c r="BB724" s="8"/>
      <c r="BC724" s="9" t="s">
        <v>38</v>
      </c>
      <c r="BD724" s="9"/>
      <c r="BE724" s="41" t="s">
        <v>13</v>
      </c>
      <c r="BN724" s="13" t="s">
        <v>8</v>
      </c>
      <c r="BO724" s="13"/>
      <c r="BP724" s="13"/>
      <c r="BQ724" s="13"/>
      <c r="BR724" s="13"/>
      <c r="BS724" s="8" t="s">
        <v>53</v>
      </c>
      <c r="BT724" s="8"/>
      <c r="BU724" s="8"/>
      <c r="BV724" s="8"/>
      <c r="BW724" s="9" t="s">
        <v>38</v>
      </c>
      <c r="BX724" s="9"/>
      <c r="BY724" s="41" t="s">
        <v>13</v>
      </c>
      <c r="CH724" s="13" t="s">
        <v>8</v>
      </c>
      <c r="CI724" s="13"/>
      <c r="CJ724" s="13"/>
      <c r="CK724" s="13"/>
      <c r="CL724" s="13"/>
      <c r="CM724" s="8" t="s">
        <v>53</v>
      </c>
      <c r="CN724" s="8"/>
      <c r="CO724" s="8"/>
      <c r="CP724" s="8"/>
      <c r="CQ724" s="9" t="s">
        <v>38</v>
      </c>
      <c r="CR724" s="9"/>
      <c r="CS724" s="41" t="s">
        <v>13</v>
      </c>
      <c r="DB724" s="13" t="s">
        <v>8</v>
      </c>
      <c r="DC724" s="13"/>
      <c r="DD724" s="13"/>
      <c r="DE724" s="13"/>
      <c r="DF724" s="13"/>
      <c r="DG724" s="8" t="s">
        <v>53</v>
      </c>
      <c r="DH724" s="8"/>
      <c r="DI724" s="8"/>
      <c r="DJ724" s="8"/>
      <c r="DK724" s="9" t="s">
        <v>38</v>
      </c>
      <c r="DL724" s="9"/>
      <c r="DM724" s="41" t="s">
        <v>13</v>
      </c>
      <c r="DV724" s="13" t="s">
        <v>8</v>
      </c>
      <c r="DW724" s="13"/>
      <c r="DX724" s="13"/>
      <c r="DY724" s="13"/>
      <c r="DZ724" s="13"/>
      <c r="EA724" s="8" t="s">
        <v>53</v>
      </c>
      <c r="EB724" s="8"/>
      <c r="EC724" s="8"/>
      <c r="ED724" s="8"/>
      <c r="EE724" s="9" t="s">
        <v>38</v>
      </c>
      <c r="EF724" s="9"/>
      <c r="EG724" s="41" t="s">
        <v>13</v>
      </c>
    </row>
    <row r="725" s="1" customFormat="1" customHeight="1" spans="6:139">
      <c r="F725" s="13" t="s">
        <v>54</v>
      </c>
      <c r="G725" s="13" t="s">
        <v>55</v>
      </c>
      <c r="H725" s="13" t="s">
        <v>56</v>
      </c>
      <c r="I725" s="13" t="s">
        <v>57</v>
      </c>
      <c r="J725" s="13" t="s">
        <v>8</v>
      </c>
      <c r="K725" s="8" t="s">
        <v>58</v>
      </c>
      <c r="L725" s="8" t="s">
        <v>26</v>
      </c>
      <c r="M725" s="8" t="s">
        <v>27</v>
      </c>
      <c r="N725" s="42" t="s">
        <v>28</v>
      </c>
      <c r="O725" s="9" t="s">
        <v>59</v>
      </c>
      <c r="P725" s="9" t="s">
        <v>60</v>
      </c>
      <c r="Q725" s="41"/>
      <c r="R725" s="1"/>
      <c r="S725" s="1"/>
      <c r="T725" s="1"/>
      <c r="U725" s="1"/>
      <c r="V725" s="1"/>
      <c r="W725" s="1"/>
      <c r="X725" s="1"/>
      <c r="Y725" s="1"/>
      <c r="Z725" s="13" t="s">
        <v>54</v>
      </c>
      <c r="AA725" s="13" t="s">
        <v>55</v>
      </c>
      <c r="AB725" s="13" t="s">
        <v>56</v>
      </c>
      <c r="AC725" s="13" t="s">
        <v>57</v>
      </c>
      <c r="AD725" s="13" t="s">
        <v>8</v>
      </c>
      <c r="AE725" s="8" t="s">
        <v>58</v>
      </c>
      <c r="AF725" s="8" t="s">
        <v>26</v>
      </c>
      <c r="AG725" s="8" t="s">
        <v>27</v>
      </c>
      <c r="AH725" s="42" t="s">
        <v>28</v>
      </c>
      <c r="AI725" s="9" t="s">
        <v>59</v>
      </c>
      <c r="AJ725" s="9" t="s">
        <v>60</v>
      </c>
      <c r="AK725" s="41"/>
      <c r="AL725" s="1"/>
      <c r="AM725" s="1"/>
      <c r="AN725" s="1"/>
      <c r="AO725" s="1"/>
      <c r="AP725" s="1"/>
      <c r="AQ725" s="1"/>
      <c r="AR725" s="1"/>
      <c r="AS725" s="1"/>
      <c r="AT725" s="13" t="s">
        <v>54</v>
      </c>
      <c r="AU725" s="13" t="s">
        <v>55</v>
      </c>
      <c r="AV725" s="13" t="s">
        <v>56</v>
      </c>
      <c r="AW725" s="13" t="s">
        <v>57</v>
      </c>
      <c r="AX725" s="13" t="s">
        <v>8</v>
      </c>
      <c r="AY725" s="8" t="s">
        <v>58</v>
      </c>
      <c r="AZ725" s="8" t="s">
        <v>26</v>
      </c>
      <c r="BA725" s="8" t="s">
        <v>27</v>
      </c>
      <c r="BB725" s="42" t="s">
        <v>28</v>
      </c>
      <c r="BC725" s="9" t="s">
        <v>59</v>
      </c>
      <c r="BD725" s="9" t="s">
        <v>60</v>
      </c>
      <c r="BE725" s="41"/>
      <c r="BF725" s="1"/>
      <c r="BG725" s="1"/>
      <c r="BH725" s="1"/>
      <c r="BI725" s="1"/>
      <c r="BJ725" s="1"/>
      <c r="BK725" s="1"/>
      <c r="BL725" s="1"/>
      <c r="BM725" s="1"/>
      <c r="BN725" s="13" t="s">
        <v>54</v>
      </c>
      <c r="BO725" s="13" t="s">
        <v>55</v>
      </c>
      <c r="BP725" s="13" t="s">
        <v>56</v>
      </c>
      <c r="BQ725" s="13" t="s">
        <v>57</v>
      </c>
      <c r="BR725" s="13" t="s">
        <v>8</v>
      </c>
      <c r="BS725" s="8" t="s">
        <v>58</v>
      </c>
      <c r="BT725" s="8" t="s">
        <v>26</v>
      </c>
      <c r="BU725" s="8" t="s">
        <v>27</v>
      </c>
      <c r="BV725" s="42" t="s">
        <v>28</v>
      </c>
      <c r="BW725" s="9" t="s">
        <v>59</v>
      </c>
      <c r="BX725" s="9" t="s">
        <v>60</v>
      </c>
      <c r="BY725" s="41"/>
      <c r="BZ725" s="1"/>
      <c r="CA725" s="1"/>
      <c r="CB725" s="1"/>
      <c r="CC725" s="1"/>
      <c r="CD725" s="1"/>
      <c r="CE725" s="1"/>
      <c r="CF725" s="1"/>
      <c r="CG725" s="1"/>
      <c r="CH725" s="13" t="s">
        <v>54</v>
      </c>
      <c r="CI725" s="13" t="s">
        <v>55</v>
      </c>
      <c r="CJ725" s="13" t="s">
        <v>56</v>
      </c>
      <c r="CK725" s="13" t="s">
        <v>57</v>
      </c>
      <c r="CL725" s="13" t="s">
        <v>8</v>
      </c>
      <c r="CM725" s="8" t="s">
        <v>58</v>
      </c>
      <c r="CN725" s="8" t="s">
        <v>26</v>
      </c>
      <c r="CO725" s="8" t="s">
        <v>27</v>
      </c>
      <c r="CP725" s="42" t="s">
        <v>28</v>
      </c>
      <c r="CQ725" s="9" t="s">
        <v>59</v>
      </c>
      <c r="CR725" s="9" t="s">
        <v>60</v>
      </c>
      <c r="CS725" s="41"/>
      <c r="CT725" s="1"/>
      <c r="CU725" s="1"/>
      <c r="CV725" s="1"/>
      <c r="CW725" s="1"/>
      <c r="CX725" s="1"/>
      <c r="CY725" s="1"/>
      <c r="CZ725" s="1"/>
      <c r="DA725" s="1"/>
      <c r="DB725" s="13" t="s">
        <v>54</v>
      </c>
      <c r="DC725" s="13" t="s">
        <v>55</v>
      </c>
      <c r="DD725" s="13" t="s">
        <v>56</v>
      </c>
      <c r="DE725" s="13" t="s">
        <v>57</v>
      </c>
      <c r="DF725" s="13" t="s">
        <v>8</v>
      </c>
      <c r="DG725" s="8" t="s">
        <v>58</v>
      </c>
      <c r="DH725" s="8" t="s">
        <v>26</v>
      </c>
      <c r="DI725" s="8" t="s">
        <v>27</v>
      </c>
      <c r="DJ725" s="42" t="s">
        <v>28</v>
      </c>
      <c r="DK725" s="9" t="s">
        <v>59</v>
      </c>
      <c r="DL725" s="9" t="s">
        <v>60</v>
      </c>
      <c r="DM725" s="41"/>
      <c r="DN725" s="1"/>
      <c r="DO725" s="1"/>
      <c r="DP725" s="1"/>
      <c r="DQ725" s="1"/>
      <c r="DR725" s="1"/>
      <c r="DS725" s="1"/>
      <c r="DT725" s="1"/>
      <c r="DU725" s="1"/>
      <c r="DV725" s="13" t="s">
        <v>54</v>
      </c>
      <c r="DW725" s="13" t="s">
        <v>55</v>
      </c>
      <c r="DX725" s="13" t="s">
        <v>56</v>
      </c>
      <c r="DY725" s="13" t="s">
        <v>57</v>
      </c>
      <c r="DZ725" s="13" t="s">
        <v>8</v>
      </c>
      <c r="EA725" s="8" t="s">
        <v>58</v>
      </c>
      <c r="EB725" s="8" t="s">
        <v>26</v>
      </c>
      <c r="EC725" s="8" t="s">
        <v>27</v>
      </c>
      <c r="ED725" s="42" t="s">
        <v>28</v>
      </c>
      <c r="EE725" s="9" t="s">
        <v>59</v>
      </c>
      <c r="EF725" s="9" t="s">
        <v>60</v>
      </c>
      <c r="EG725" s="41"/>
    </row>
    <row r="726" s="1" customFormat="1" customHeight="1" spans="6:139">
      <c r="F726" s="11">
        <v>2704</v>
      </c>
      <c r="G726" s="12">
        <v>1.05</v>
      </c>
      <c r="H726" s="11">
        <v>1</v>
      </c>
      <c r="I726" s="11">
        <v>0</v>
      </c>
      <c r="J726" s="13">
        <f t="shared" ref="J726:J740" si="1495">F726*G726*H726+I726</f>
        <v>2839.2</v>
      </c>
      <c r="K726" s="11">
        <v>1</v>
      </c>
      <c r="L726" s="11">
        <v>1</v>
      </c>
      <c r="M726" s="11">
        <v>2.38</v>
      </c>
      <c r="N726" s="42">
        <f t="shared" ref="N726:N740" si="1496">L726*M726+1</f>
        <v>3.38</v>
      </c>
      <c r="O726" s="11">
        <v>1.275</v>
      </c>
      <c r="P726" s="9">
        <v>0.5</v>
      </c>
      <c r="Q726" s="43">
        <f t="shared" ref="Q726:Q740" si="1497">J726*K726*N726*O726*P726</f>
        <v>6117.7662</v>
      </c>
      <c r="Z726" s="11">
        <v>2704</v>
      </c>
      <c r="AA726" s="12">
        <v>1.05</v>
      </c>
      <c r="AB726" s="11">
        <v>1</v>
      </c>
      <c r="AC726" s="11">
        <v>0</v>
      </c>
      <c r="AD726" s="13">
        <f t="shared" ref="AD726:AD740" si="1498">Z726*AA726*AB726+AC726</f>
        <v>2839.2</v>
      </c>
      <c r="AE726" s="11">
        <v>1</v>
      </c>
      <c r="AF726" s="11">
        <v>1</v>
      </c>
      <c r="AG726" s="11">
        <v>2.38</v>
      </c>
      <c r="AH726" s="42">
        <f t="shared" ref="AH726:AH740" si="1499">AF726*AG726+1</f>
        <v>3.38</v>
      </c>
      <c r="AI726" s="11">
        <v>1.275</v>
      </c>
      <c r="AJ726" s="9">
        <v>0.5</v>
      </c>
      <c r="AK726" s="43">
        <f t="shared" ref="AK726:AK740" si="1500">AD726*AE726*AH726*AI726*AJ726</f>
        <v>6117.7662</v>
      </c>
      <c r="AT726" s="11">
        <v>2704</v>
      </c>
      <c r="AU726" s="12">
        <v>1.05</v>
      </c>
      <c r="AV726" s="11">
        <v>1</v>
      </c>
      <c r="AW726" s="11">
        <v>0</v>
      </c>
      <c r="AX726" s="13">
        <f t="shared" ref="AX726:AX740" si="1501">AT726*AU726*AV726+AW726</f>
        <v>2839.2</v>
      </c>
      <c r="AY726" s="11">
        <v>1</v>
      </c>
      <c r="AZ726" s="11">
        <v>1</v>
      </c>
      <c r="BA726" s="11">
        <v>2.38</v>
      </c>
      <c r="BB726" s="42">
        <f t="shared" ref="BB726:BB740" si="1502">AZ726*BA726+1</f>
        <v>3.38</v>
      </c>
      <c r="BC726" s="11">
        <v>1.275</v>
      </c>
      <c r="BD726" s="9">
        <v>0.5</v>
      </c>
      <c r="BE726" s="43">
        <f t="shared" ref="BE726:BE740" si="1503">AX726*AY726*BB726*BC726*BD726</f>
        <v>6117.7662</v>
      </c>
      <c r="BN726" s="11">
        <v>2704</v>
      </c>
      <c r="BO726" s="12">
        <v>1.05</v>
      </c>
      <c r="BP726" s="11">
        <v>1</v>
      </c>
      <c r="BQ726" s="11">
        <v>0</v>
      </c>
      <c r="BR726" s="13">
        <f t="shared" ref="BR726:BR740" si="1504">BN726*BO726*BP726+BQ726</f>
        <v>2839.2</v>
      </c>
      <c r="BS726" s="11">
        <v>1</v>
      </c>
      <c r="BT726" s="11">
        <v>1</v>
      </c>
      <c r="BU726" s="11">
        <v>2.38</v>
      </c>
      <c r="BV726" s="42">
        <f t="shared" ref="BV726:BV740" si="1505">BT726*BU726+1</f>
        <v>3.38</v>
      </c>
      <c r="BW726" s="11">
        <v>1.275</v>
      </c>
      <c r="BX726" s="9">
        <v>0.5</v>
      </c>
      <c r="BY726" s="43">
        <f t="shared" ref="BY726:BY740" si="1506">BR726*BS726*BV726*BW726*BX726</f>
        <v>6117.7662</v>
      </c>
      <c r="CH726" s="11">
        <f t="shared" ref="CH726:CH740" si="1507">2704+428</f>
        <v>3132</v>
      </c>
      <c r="CI726" s="12">
        <v>1.05</v>
      </c>
      <c r="CJ726" s="11">
        <v>1</v>
      </c>
      <c r="CK726" s="11">
        <v>0</v>
      </c>
      <c r="CL726" s="13">
        <f t="shared" ref="CL726:CL740" si="1508">CH726*CI726*CJ726+CK726</f>
        <v>3288.6</v>
      </c>
      <c r="CM726" s="11">
        <v>1</v>
      </c>
      <c r="CN726" s="11">
        <v>1</v>
      </c>
      <c r="CO726" s="11">
        <v>2.38</v>
      </c>
      <c r="CP726" s="42">
        <f t="shared" ref="CP726:CP740" si="1509">CN726*CO726+1</f>
        <v>3.38</v>
      </c>
      <c r="CQ726" s="11">
        <v>1.275</v>
      </c>
      <c r="CR726" s="9">
        <v>0.5</v>
      </c>
      <c r="CS726" s="43">
        <f t="shared" ref="CS726:CS740" si="1510">CL726*CM726*CP726*CQ726*CR726</f>
        <v>7086.11085</v>
      </c>
      <c r="DB726" s="11">
        <f t="shared" ref="DB726:DB740" si="1511">2704+440</f>
        <v>3144</v>
      </c>
      <c r="DC726" s="12">
        <v>1.05</v>
      </c>
      <c r="DD726" s="11">
        <v>1</v>
      </c>
      <c r="DE726" s="11">
        <v>0</v>
      </c>
      <c r="DF726" s="13">
        <f t="shared" ref="DF726:DF740" si="1512">DB726*DC726*DD726+DE726</f>
        <v>3301.2</v>
      </c>
      <c r="DG726" s="11">
        <v>1</v>
      </c>
      <c r="DH726" s="11">
        <v>1</v>
      </c>
      <c r="DI726" s="11">
        <v>2.38</v>
      </c>
      <c r="DJ726" s="42">
        <f t="shared" ref="DJ726:DJ740" si="1513">DH726*DI726+1</f>
        <v>3.38</v>
      </c>
      <c r="DK726" s="11">
        <v>1.275</v>
      </c>
      <c r="DL726" s="9">
        <v>0.5</v>
      </c>
      <c r="DM726" s="43">
        <f t="shared" ref="DM726:DM740" si="1514">DF726*DG726*DJ726*DK726*DL726</f>
        <v>7113.2607</v>
      </c>
      <c r="DV726" s="11">
        <f t="shared" ref="DV726:DV740" si="1515">2704+499</f>
        <v>3203</v>
      </c>
      <c r="DW726" s="12">
        <v>1.05</v>
      </c>
      <c r="DX726" s="11">
        <v>1</v>
      </c>
      <c r="DY726" s="11">
        <v>0</v>
      </c>
      <c r="DZ726" s="13">
        <f t="shared" ref="DZ726:DZ740" si="1516">DV726*DW726*DX726+DY726</f>
        <v>3363.15</v>
      </c>
      <c r="EA726" s="11">
        <v>1</v>
      </c>
      <c r="EB726" s="11">
        <v>1</v>
      </c>
      <c r="EC726" s="11">
        <v>3.18</v>
      </c>
      <c r="ED726" s="42">
        <f t="shared" ref="ED726:ED740" si="1517">EB726*EC726+1</f>
        <v>4.18</v>
      </c>
      <c r="EE726" s="11">
        <v>1.275</v>
      </c>
      <c r="EF726" s="9">
        <v>0.5</v>
      </c>
      <c r="EG726" s="43">
        <f t="shared" ref="EG726:EG740" si="1518">DZ726*EA726*ED726*EE726*EF726</f>
        <v>8961.9539625</v>
      </c>
    </row>
    <row r="727" s="1" customFormat="1" customHeight="1" spans="6:139">
      <c r="F727" s="11">
        <v>2704</v>
      </c>
      <c r="G727" s="12">
        <v>1.06</v>
      </c>
      <c r="H727" s="11">
        <v>1</v>
      </c>
      <c r="I727" s="11">
        <v>0</v>
      </c>
      <c r="J727" s="13">
        <f t="shared" si="1495"/>
        <v>2866.24</v>
      </c>
      <c r="K727" s="11">
        <v>1</v>
      </c>
      <c r="L727" s="11">
        <v>1</v>
      </c>
      <c r="M727" s="11">
        <v>2.38</v>
      </c>
      <c r="N727" s="42">
        <f t="shared" si="1496"/>
        <v>3.38</v>
      </c>
      <c r="O727" s="11">
        <v>1.275</v>
      </c>
      <c r="P727" s="9">
        <v>0.5</v>
      </c>
      <c r="Q727" s="43">
        <f t="shared" si="1497"/>
        <v>6176.03064</v>
      </c>
      <c r="Z727" s="11">
        <v>2704</v>
      </c>
      <c r="AA727" s="12">
        <v>1.06</v>
      </c>
      <c r="AB727" s="11">
        <v>1</v>
      </c>
      <c r="AC727" s="11">
        <v>0</v>
      </c>
      <c r="AD727" s="13">
        <f t="shared" si="1498"/>
        <v>2866.24</v>
      </c>
      <c r="AE727" s="11">
        <v>1</v>
      </c>
      <c r="AF727" s="11">
        <v>1</v>
      </c>
      <c r="AG727" s="11">
        <v>2.38</v>
      </c>
      <c r="AH727" s="42">
        <f t="shared" si="1499"/>
        <v>3.38</v>
      </c>
      <c r="AI727" s="11">
        <v>1.275</v>
      </c>
      <c r="AJ727" s="9">
        <v>0.5</v>
      </c>
      <c r="AK727" s="43">
        <f t="shared" si="1500"/>
        <v>6176.03064</v>
      </c>
      <c r="AT727" s="11">
        <v>2704</v>
      </c>
      <c r="AU727" s="12">
        <v>1.06</v>
      </c>
      <c r="AV727" s="11">
        <v>1</v>
      </c>
      <c r="AW727" s="11">
        <v>0</v>
      </c>
      <c r="AX727" s="13">
        <f t="shared" si="1501"/>
        <v>2866.24</v>
      </c>
      <c r="AY727" s="11">
        <v>1</v>
      </c>
      <c r="AZ727" s="11">
        <v>1</v>
      </c>
      <c r="BA727" s="11">
        <v>2.38</v>
      </c>
      <c r="BB727" s="42">
        <f t="shared" si="1502"/>
        <v>3.38</v>
      </c>
      <c r="BC727" s="11">
        <v>1.275</v>
      </c>
      <c r="BD727" s="9">
        <v>0.5</v>
      </c>
      <c r="BE727" s="43">
        <f t="shared" si="1503"/>
        <v>6176.03064</v>
      </c>
      <c r="BN727" s="11">
        <v>2704</v>
      </c>
      <c r="BO727" s="12">
        <v>1.06</v>
      </c>
      <c r="BP727" s="11">
        <v>1</v>
      </c>
      <c r="BQ727" s="11">
        <v>0</v>
      </c>
      <c r="BR727" s="13">
        <f t="shared" si="1504"/>
        <v>2866.24</v>
      </c>
      <c r="BS727" s="11">
        <v>1</v>
      </c>
      <c r="BT727" s="11">
        <v>1</v>
      </c>
      <c r="BU727" s="11">
        <v>2.38</v>
      </c>
      <c r="BV727" s="42">
        <f t="shared" si="1505"/>
        <v>3.38</v>
      </c>
      <c r="BW727" s="11">
        <v>1.275</v>
      </c>
      <c r="BX727" s="9">
        <v>0.5</v>
      </c>
      <c r="BY727" s="43">
        <f t="shared" si="1506"/>
        <v>6176.03064</v>
      </c>
      <c r="CH727" s="11">
        <f t="shared" si="1507"/>
        <v>3132</v>
      </c>
      <c r="CI727" s="12">
        <v>1.06</v>
      </c>
      <c r="CJ727" s="11">
        <v>1</v>
      </c>
      <c r="CK727" s="11">
        <v>0</v>
      </c>
      <c r="CL727" s="13">
        <f t="shared" si="1508"/>
        <v>3319.92</v>
      </c>
      <c r="CM727" s="11">
        <v>1</v>
      </c>
      <c r="CN727" s="11">
        <v>1</v>
      </c>
      <c r="CO727" s="11">
        <v>2.38</v>
      </c>
      <c r="CP727" s="42">
        <f t="shared" si="1509"/>
        <v>3.38</v>
      </c>
      <c r="CQ727" s="11">
        <v>1.275</v>
      </c>
      <c r="CR727" s="9">
        <v>0.5</v>
      </c>
      <c r="CS727" s="43">
        <f t="shared" si="1510"/>
        <v>7153.59762</v>
      </c>
      <c r="DB727" s="11">
        <f t="shared" si="1511"/>
        <v>3144</v>
      </c>
      <c r="DC727" s="12">
        <v>1.06</v>
      </c>
      <c r="DD727" s="11">
        <v>1</v>
      </c>
      <c r="DE727" s="11">
        <v>0</v>
      </c>
      <c r="DF727" s="13">
        <f t="shared" si="1512"/>
        <v>3332.64</v>
      </c>
      <c r="DG727" s="11">
        <v>1</v>
      </c>
      <c r="DH727" s="11">
        <v>1</v>
      </c>
      <c r="DI727" s="11">
        <v>2.38</v>
      </c>
      <c r="DJ727" s="42">
        <f t="shared" si="1513"/>
        <v>3.38</v>
      </c>
      <c r="DK727" s="11">
        <v>1.275</v>
      </c>
      <c r="DL727" s="9">
        <v>0.5</v>
      </c>
      <c r="DM727" s="43">
        <f t="shared" si="1514"/>
        <v>7181.00604</v>
      </c>
      <c r="DV727" s="11">
        <f t="shared" si="1515"/>
        <v>3203</v>
      </c>
      <c r="DW727" s="12">
        <v>1.06</v>
      </c>
      <c r="DX727" s="11">
        <v>1</v>
      </c>
      <c r="DY727" s="11">
        <v>0</v>
      </c>
      <c r="DZ727" s="13">
        <f t="shared" si="1516"/>
        <v>3395.18</v>
      </c>
      <c r="EA727" s="11">
        <v>1</v>
      </c>
      <c r="EB727" s="11">
        <v>1</v>
      </c>
      <c r="EC727" s="11">
        <v>3.18</v>
      </c>
      <c r="ED727" s="42">
        <f t="shared" si="1517"/>
        <v>4.18</v>
      </c>
      <c r="EE727" s="11">
        <v>1.275</v>
      </c>
      <c r="EF727" s="9">
        <v>0.5</v>
      </c>
      <c r="EG727" s="43">
        <f t="shared" si="1518"/>
        <v>9047.305905</v>
      </c>
    </row>
    <row r="728" s="1" customFormat="1" customHeight="1" spans="6:139">
      <c r="F728" s="11">
        <v>2704</v>
      </c>
      <c r="G728" s="12">
        <v>1.31</v>
      </c>
      <c r="H728" s="11">
        <v>1</v>
      </c>
      <c r="I728" s="11">
        <v>0</v>
      </c>
      <c r="J728" s="13">
        <f t="shared" si="1495"/>
        <v>3542.24</v>
      </c>
      <c r="K728" s="11">
        <v>1</v>
      </c>
      <c r="L728" s="11">
        <v>1</v>
      </c>
      <c r="M728" s="11">
        <v>2.38</v>
      </c>
      <c r="N728" s="42">
        <f t="shared" si="1496"/>
        <v>3.38</v>
      </c>
      <c r="O728" s="11">
        <v>1.275</v>
      </c>
      <c r="P728" s="9">
        <v>0.5</v>
      </c>
      <c r="Q728" s="43">
        <f t="shared" si="1497"/>
        <v>7632.64164</v>
      </c>
      <c r="Z728" s="11">
        <v>2704</v>
      </c>
      <c r="AA728" s="12">
        <v>1.31</v>
      </c>
      <c r="AB728" s="11">
        <v>1</v>
      </c>
      <c r="AC728" s="11">
        <v>0</v>
      </c>
      <c r="AD728" s="13">
        <f t="shared" si="1498"/>
        <v>3542.24</v>
      </c>
      <c r="AE728" s="11">
        <v>1</v>
      </c>
      <c r="AF728" s="11">
        <v>1</v>
      </c>
      <c r="AG728" s="11">
        <v>2.38</v>
      </c>
      <c r="AH728" s="42">
        <f t="shared" si="1499"/>
        <v>3.38</v>
      </c>
      <c r="AI728" s="11">
        <v>1.275</v>
      </c>
      <c r="AJ728" s="9">
        <v>0.5</v>
      </c>
      <c r="AK728" s="43">
        <f t="shared" si="1500"/>
        <v>7632.64164</v>
      </c>
      <c r="AT728" s="11">
        <v>2704</v>
      </c>
      <c r="AU728" s="12">
        <v>1.31</v>
      </c>
      <c r="AV728" s="11">
        <v>1</v>
      </c>
      <c r="AW728" s="11">
        <v>0</v>
      </c>
      <c r="AX728" s="13">
        <f t="shared" si="1501"/>
        <v>3542.24</v>
      </c>
      <c r="AY728" s="11">
        <v>1</v>
      </c>
      <c r="AZ728" s="11">
        <v>1</v>
      </c>
      <c r="BA728" s="11">
        <v>2.38</v>
      </c>
      <c r="BB728" s="42">
        <f t="shared" si="1502"/>
        <v>3.38</v>
      </c>
      <c r="BC728" s="11">
        <v>1.275</v>
      </c>
      <c r="BD728" s="9">
        <v>0.5</v>
      </c>
      <c r="BE728" s="43">
        <f t="shared" si="1503"/>
        <v>7632.64164</v>
      </c>
      <c r="BN728" s="11">
        <v>2704</v>
      </c>
      <c r="BO728" s="12">
        <v>1.31</v>
      </c>
      <c r="BP728" s="11">
        <v>1</v>
      </c>
      <c r="BQ728" s="11">
        <v>0</v>
      </c>
      <c r="BR728" s="13">
        <f t="shared" si="1504"/>
        <v>3542.24</v>
      </c>
      <c r="BS728" s="11">
        <v>1</v>
      </c>
      <c r="BT728" s="11">
        <v>1</v>
      </c>
      <c r="BU728" s="11">
        <v>2.38</v>
      </c>
      <c r="BV728" s="42">
        <f t="shared" si="1505"/>
        <v>3.38</v>
      </c>
      <c r="BW728" s="11">
        <v>1.275</v>
      </c>
      <c r="BX728" s="9">
        <v>0.5</v>
      </c>
      <c r="BY728" s="43">
        <f t="shared" si="1506"/>
        <v>7632.64164</v>
      </c>
      <c r="CH728" s="11">
        <f t="shared" si="1507"/>
        <v>3132</v>
      </c>
      <c r="CI728" s="12">
        <v>1.31</v>
      </c>
      <c r="CJ728" s="11">
        <v>1</v>
      </c>
      <c r="CK728" s="11">
        <v>0</v>
      </c>
      <c r="CL728" s="13">
        <f t="shared" si="1508"/>
        <v>4102.92</v>
      </c>
      <c r="CM728" s="11">
        <v>1</v>
      </c>
      <c r="CN728" s="11">
        <v>1</v>
      </c>
      <c r="CO728" s="11">
        <v>2.38</v>
      </c>
      <c r="CP728" s="42">
        <f t="shared" si="1509"/>
        <v>3.38</v>
      </c>
      <c r="CQ728" s="11">
        <v>1.275</v>
      </c>
      <c r="CR728" s="9">
        <v>0.5</v>
      </c>
      <c r="CS728" s="43">
        <f t="shared" si="1510"/>
        <v>8840.76687</v>
      </c>
      <c r="DB728" s="11">
        <f t="shared" si="1511"/>
        <v>3144</v>
      </c>
      <c r="DC728" s="12">
        <v>1.31</v>
      </c>
      <c r="DD728" s="11">
        <v>1</v>
      </c>
      <c r="DE728" s="11">
        <v>0</v>
      </c>
      <c r="DF728" s="13">
        <f t="shared" si="1512"/>
        <v>4118.64</v>
      </c>
      <c r="DG728" s="11">
        <v>1</v>
      </c>
      <c r="DH728" s="11">
        <v>1</v>
      </c>
      <c r="DI728" s="11">
        <v>2.38</v>
      </c>
      <c r="DJ728" s="42">
        <f t="shared" si="1513"/>
        <v>3.38</v>
      </c>
      <c r="DK728" s="11">
        <v>1.275</v>
      </c>
      <c r="DL728" s="9">
        <v>0.5</v>
      </c>
      <c r="DM728" s="43">
        <f t="shared" si="1514"/>
        <v>8874.63954</v>
      </c>
      <c r="DV728" s="11">
        <f t="shared" si="1515"/>
        <v>3203</v>
      </c>
      <c r="DW728" s="12">
        <v>1.31</v>
      </c>
      <c r="DX728" s="11">
        <v>1</v>
      </c>
      <c r="DY728" s="11">
        <v>0</v>
      </c>
      <c r="DZ728" s="13">
        <f t="shared" si="1516"/>
        <v>4195.93</v>
      </c>
      <c r="EA728" s="11">
        <v>1</v>
      </c>
      <c r="EB728" s="11">
        <v>1</v>
      </c>
      <c r="EC728" s="11">
        <v>3.18</v>
      </c>
      <c r="ED728" s="42">
        <f t="shared" si="1517"/>
        <v>4.18</v>
      </c>
      <c r="EE728" s="11">
        <v>1.275</v>
      </c>
      <c r="EF728" s="9">
        <v>0.5</v>
      </c>
      <c r="EG728" s="43">
        <f t="shared" si="1518"/>
        <v>11181.1044675</v>
      </c>
    </row>
    <row r="729" s="1" customFormat="1" customHeight="1" spans="6:139">
      <c r="F729" s="11">
        <v>2704</v>
      </c>
      <c r="G729" s="12">
        <v>0.75</v>
      </c>
      <c r="H729" s="11">
        <v>1</v>
      </c>
      <c r="I729" s="11">
        <v>0</v>
      </c>
      <c r="J729" s="13">
        <f t="shared" si="1495"/>
        <v>2028</v>
      </c>
      <c r="K729" s="11">
        <v>1</v>
      </c>
      <c r="L729" s="11">
        <v>1</v>
      </c>
      <c r="M729" s="11">
        <v>2.38</v>
      </c>
      <c r="N729" s="42">
        <f t="shared" si="1496"/>
        <v>3.38</v>
      </c>
      <c r="O729" s="11">
        <v>1.275</v>
      </c>
      <c r="P729" s="9">
        <v>0.5</v>
      </c>
      <c r="Q729" s="43">
        <f t="shared" si="1497"/>
        <v>4369.833</v>
      </c>
      <c r="Z729" s="11">
        <v>2704</v>
      </c>
      <c r="AA729" s="12">
        <v>0.75</v>
      </c>
      <c r="AB729" s="11">
        <v>1</v>
      </c>
      <c r="AC729" s="11">
        <v>0</v>
      </c>
      <c r="AD729" s="13">
        <f t="shared" si="1498"/>
        <v>2028</v>
      </c>
      <c r="AE729" s="11">
        <v>1</v>
      </c>
      <c r="AF729" s="11">
        <v>1</v>
      </c>
      <c r="AG729" s="11">
        <v>2.38</v>
      </c>
      <c r="AH729" s="42">
        <f t="shared" si="1499"/>
        <v>3.38</v>
      </c>
      <c r="AI729" s="11">
        <v>1.275</v>
      </c>
      <c r="AJ729" s="9">
        <v>0.5</v>
      </c>
      <c r="AK729" s="43">
        <f t="shared" si="1500"/>
        <v>4369.833</v>
      </c>
      <c r="AT729" s="11">
        <v>2704</v>
      </c>
      <c r="AU729" s="12">
        <v>0.75</v>
      </c>
      <c r="AV729" s="11">
        <v>1</v>
      </c>
      <c r="AW729" s="11">
        <v>0</v>
      </c>
      <c r="AX729" s="13">
        <f t="shared" si="1501"/>
        <v>2028</v>
      </c>
      <c r="AY729" s="11">
        <v>1</v>
      </c>
      <c r="AZ729" s="11">
        <v>1</v>
      </c>
      <c r="BA729" s="11">
        <v>2.38</v>
      </c>
      <c r="BB729" s="42">
        <f t="shared" si="1502"/>
        <v>3.38</v>
      </c>
      <c r="BC729" s="11">
        <v>1.275</v>
      </c>
      <c r="BD729" s="9">
        <v>0.5</v>
      </c>
      <c r="BE729" s="43">
        <f t="shared" si="1503"/>
        <v>4369.833</v>
      </c>
      <c r="BN729" s="11">
        <v>2704</v>
      </c>
      <c r="BO729" s="12">
        <v>0.75</v>
      </c>
      <c r="BP729" s="11">
        <v>1</v>
      </c>
      <c r="BQ729" s="11">
        <v>0</v>
      </c>
      <c r="BR729" s="13">
        <f t="shared" si="1504"/>
        <v>2028</v>
      </c>
      <c r="BS729" s="11">
        <v>1</v>
      </c>
      <c r="BT729" s="11">
        <v>1</v>
      </c>
      <c r="BU729" s="11">
        <v>2.38</v>
      </c>
      <c r="BV729" s="42">
        <f t="shared" si="1505"/>
        <v>3.38</v>
      </c>
      <c r="BW729" s="11">
        <v>1.275</v>
      </c>
      <c r="BX729" s="9">
        <v>0.5</v>
      </c>
      <c r="BY729" s="43">
        <f t="shared" si="1506"/>
        <v>4369.833</v>
      </c>
      <c r="CH729" s="11">
        <f t="shared" si="1507"/>
        <v>3132</v>
      </c>
      <c r="CI729" s="12">
        <v>0.75</v>
      </c>
      <c r="CJ729" s="11">
        <v>1</v>
      </c>
      <c r="CK729" s="11">
        <v>0</v>
      </c>
      <c r="CL729" s="13">
        <f t="shared" si="1508"/>
        <v>2349</v>
      </c>
      <c r="CM729" s="11">
        <v>1</v>
      </c>
      <c r="CN729" s="11">
        <v>1</v>
      </c>
      <c r="CO729" s="11">
        <v>2.38</v>
      </c>
      <c r="CP729" s="42">
        <f t="shared" si="1509"/>
        <v>3.38</v>
      </c>
      <c r="CQ729" s="11">
        <v>1.275</v>
      </c>
      <c r="CR729" s="9">
        <v>0.5</v>
      </c>
      <c r="CS729" s="43">
        <f t="shared" si="1510"/>
        <v>5061.50775</v>
      </c>
      <c r="DB729" s="11">
        <f t="shared" si="1511"/>
        <v>3144</v>
      </c>
      <c r="DC729" s="12">
        <v>0.75</v>
      </c>
      <c r="DD729" s="11">
        <v>1</v>
      </c>
      <c r="DE729" s="11">
        <v>0</v>
      </c>
      <c r="DF729" s="13">
        <f t="shared" si="1512"/>
        <v>2358</v>
      </c>
      <c r="DG729" s="11">
        <v>1</v>
      </c>
      <c r="DH729" s="11">
        <v>1</v>
      </c>
      <c r="DI729" s="11">
        <v>2.38</v>
      </c>
      <c r="DJ729" s="42">
        <f t="shared" si="1513"/>
        <v>3.38</v>
      </c>
      <c r="DK729" s="11">
        <v>1.275</v>
      </c>
      <c r="DL729" s="9">
        <v>0.5</v>
      </c>
      <c r="DM729" s="43">
        <f t="shared" si="1514"/>
        <v>5080.9005</v>
      </c>
      <c r="DV729" s="11">
        <f t="shared" si="1515"/>
        <v>3203</v>
      </c>
      <c r="DW729" s="12">
        <v>0.75</v>
      </c>
      <c r="DX729" s="11">
        <v>1</v>
      </c>
      <c r="DY729" s="11">
        <v>0</v>
      </c>
      <c r="DZ729" s="13">
        <f t="shared" si="1516"/>
        <v>2402.25</v>
      </c>
      <c r="EA729" s="11">
        <v>1</v>
      </c>
      <c r="EB729" s="11">
        <v>1</v>
      </c>
      <c r="EC729" s="11">
        <v>3.18</v>
      </c>
      <c r="ED729" s="42">
        <f t="shared" si="1517"/>
        <v>4.18</v>
      </c>
      <c r="EE729" s="11">
        <v>1.275</v>
      </c>
      <c r="EF729" s="9">
        <v>0.5</v>
      </c>
      <c r="EG729" s="43">
        <f t="shared" si="1518"/>
        <v>6401.3956875</v>
      </c>
    </row>
    <row r="730" s="1" customFormat="1" customHeight="1" spans="6:139">
      <c r="F730" s="11">
        <v>2704</v>
      </c>
      <c r="G730" s="12">
        <v>0.75</v>
      </c>
      <c r="H730" s="11">
        <v>1</v>
      </c>
      <c r="I730" s="11">
        <v>0</v>
      </c>
      <c r="J730" s="13">
        <f t="shared" si="1495"/>
        <v>2028</v>
      </c>
      <c r="K730" s="11">
        <v>1</v>
      </c>
      <c r="L730" s="11">
        <v>1</v>
      </c>
      <c r="M730" s="11">
        <v>2.38</v>
      </c>
      <c r="N730" s="42">
        <f t="shared" si="1496"/>
        <v>3.38</v>
      </c>
      <c r="O730" s="11">
        <v>1.275</v>
      </c>
      <c r="P730" s="9">
        <v>0.5</v>
      </c>
      <c r="Q730" s="43">
        <f t="shared" si="1497"/>
        <v>4369.833</v>
      </c>
      <c r="Z730" s="11">
        <v>2704</v>
      </c>
      <c r="AA730" s="12">
        <v>0.75</v>
      </c>
      <c r="AB730" s="11">
        <v>1</v>
      </c>
      <c r="AC730" s="11">
        <v>0</v>
      </c>
      <c r="AD730" s="13">
        <f t="shared" si="1498"/>
        <v>2028</v>
      </c>
      <c r="AE730" s="11">
        <v>1</v>
      </c>
      <c r="AF730" s="11">
        <v>1</v>
      </c>
      <c r="AG730" s="11">
        <v>2.38</v>
      </c>
      <c r="AH730" s="42">
        <f t="shared" si="1499"/>
        <v>3.38</v>
      </c>
      <c r="AI730" s="11">
        <v>1.275</v>
      </c>
      <c r="AJ730" s="9">
        <v>0.5</v>
      </c>
      <c r="AK730" s="43">
        <f t="shared" si="1500"/>
        <v>4369.833</v>
      </c>
      <c r="AT730" s="11">
        <v>2704</v>
      </c>
      <c r="AU730" s="12">
        <v>0.75</v>
      </c>
      <c r="AV730" s="11">
        <v>1</v>
      </c>
      <c r="AW730" s="11">
        <v>0</v>
      </c>
      <c r="AX730" s="13">
        <f t="shared" si="1501"/>
        <v>2028</v>
      </c>
      <c r="AY730" s="11">
        <v>1</v>
      </c>
      <c r="AZ730" s="11">
        <v>1</v>
      </c>
      <c r="BA730" s="11">
        <v>2.38</v>
      </c>
      <c r="BB730" s="42">
        <f t="shared" si="1502"/>
        <v>3.38</v>
      </c>
      <c r="BC730" s="11">
        <v>1.275</v>
      </c>
      <c r="BD730" s="9">
        <v>0.5</v>
      </c>
      <c r="BE730" s="43">
        <f t="shared" si="1503"/>
        <v>4369.833</v>
      </c>
      <c r="BN730" s="11">
        <v>2704</v>
      </c>
      <c r="BO730" s="12">
        <v>0.75</v>
      </c>
      <c r="BP730" s="11">
        <v>1</v>
      </c>
      <c r="BQ730" s="11">
        <v>0</v>
      </c>
      <c r="BR730" s="13">
        <f t="shared" si="1504"/>
        <v>2028</v>
      </c>
      <c r="BS730" s="11">
        <v>1</v>
      </c>
      <c r="BT730" s="11">
        <v>1</v>
      </c>
      <c r="BU730" s="11">
        <v>2.38</v>
      </c>
      <c r="BV730" s="42">
        <f t="shared" si="1505"/>
        <v>3.38</v>
      </c>
      <c r="BW730" s="11">
        <v>1.275</v>
      </c>
      <c r="BX730" s="9">
        <v>0.5</v>
      </c>
      <c r="BY730" s="43">
        <f t="shared" si="1506"/>
        <v>4369.833</v>
      </c>
      <c r="CH730" s="11">
        <f t="shared" si="1507"/>
        <v>3132</v>
      </c>
      <c r="CI730" s="12">
        <v>0.75</v>
      </c>
      <c r="CJ730" s="11">
        <v>1</v>
      </c>
      <c r="CK730" s="11">
        <v>0</v>
      </c>
      <c r="CL730" s="13">
        <f t="shared" si="1508"/>
        <v>2349</v>
      </c>
      <c r="CM730" s="11">
        <v>1</v>
      </c>
      <c r="CN730" s="11">
        <v>1</v>
      </c>
      <c r="CO730" s="11">
        <v>2.38</v>
      </c>
      <c r="CP730" s="42">
        <f t="shared" si="1509"/>
        <v>3.38</v>
      </c>
      <c r="CQ730" s="11">
        <v>1.275</v>
      </c>
      <c r="CR730" s="9">
        <v>0.5</v>
      </c>
      <c r="CS730" s="43">
        <f t="shared" si="1510"/>
        <v>5061.50775</v>
      </c>
      <c r="DB730" s="11">
        <f t="shared" si="1511"/>
        <v>3144</v>
      </c>
      <c r="DC730" s="12">
        <v>0.75</v>
      </c>
      <c r="DD730" s="11">
        <v>1</v>
      </c>
      <c r="DE730" s="11">
        <v>0</v>
      </c>
      <c r="DF730" s="13">
        <f t="shared" si="1512"/>
        <v>2358</v>
      </c>
      <c r="DG730" s="11">
        <v>1</v>
      </c>
      <c r="DH730" s="11">
        <v>1</v>
      </c>
      <c r="DI730" s="11">
        <v>2.38</v>
      </c>
      <c r="DJ730" s="42">
        <f t="shared" si="1513"/>
        <v>3.38</v>
      </c>
      <c r="DK730" s="11">
        <v>1.275</v>
      </c>
      <c r="DL730" s="9">
        <v>0.5</v>
      </c>
      <c r="DM730" s="43">
        <f t="shared" si="1514"/>
        <v>5080.9005</v>
      </c>
      <c r="DV730" s="11">
        <f t="shared" si="1515"/>
        <v>3203</v>
      </c>
      <c r="DW730" s="12">
        <v>0.75</v>
      </c>
      <c r="DX730" s="11">
        <v>1</v>
      </c>
      <c r="DY730" s="11">
        <v>0</v>
      </c>
      <c r="DZ730" s="13">
        <f t="shared" si="1516"/>
        <v>2402.25</v>
      </c>
      <c r="EA730" s="11">
        <v>1</v>
      </c>
      <c r="EB730" s="11">
        <v>1</v>
      </c>
      <c r="EC730" s="11">
        <v>3.18</v>
      </c>
      <c r="ED730" s="42">
        <f t="shared" si="1517"/>
        <v>4.18</v>
      </c>
      <c r="EE730" s="11">
        <v>1.275</v>
      </c>
      <c r="EF730" s="9">
        <v>0.5</v>
      </c>
      <c r="EG730" s="43">
        <f t="shared" si="1518"/>
        <v>6401.3956875</v>
      </c>
    </row>
    <row r="731" s="1" customFormat="1" customHeight="1" spans="6:139">
      <c r="F731" s="11">
        <v>2704</v>
      </c>
      <c r="G731" s="12">
        <v>1.8</v>
      </c>
      <c r="H731" s="11">
        <v>1</v>
      </c>
      <c r="I731" s="11">
        <v>0</v>
      </c>
      <c r="J731" s="13">
        <f t="shared" si="1495"/>
        <v>4867.2</v>
      </c>
      <c r="K731" s="11">
        <v>1</v>
      </c>
      <c r="L731" s="11">
        <v>1</v>
      </c>
      <c r="M731" s="11">
        <v>2.38</v>
      </c>
      <c r="N731" s="42">
        <f t="shared" si="1496"/>
        <v>3.38</v>
      </c>
      <c r="O731" s="11">
        <v>1.275</v>
      </c>
      <c r="P731" s="9">
        <v>0.5</v>
      </c>
      <c r="Q731" s="43">
        <f t="shared" si="1497"/>
        <v>10487.5992</v>
      </c>
      <c r="Z731" s="11">
        <v>2704</v>
      </c>
      <c r="AA731" s="12">
        <v>1.8</v>
      </c>
      <c r="AB731" s="11">
        <v>1</v>
      </c>
      <c r="AC731" s="11">
        <v>0</v>
      </c>
      <c r="AD731" s="13">
        <f t="shared" si="1498"/>
        <v>4867.2</v>
      </c>
      <c r="AE731" s="11">
        <v>1</v>
      </c>
      <c r="AF731" s="11">
        <v>1</v>
      </c>
      <c r="AG731" s="11">
        <v>2.38</v>
      </c>
      <c r="AH731" s="42">
        <f t="shared" si="1499"/>
        <v>3.38</v>
      </c>
      <c r="AI731" s="11">
        <v>1.275</v>
      </c>
      <c r="AJ731" s="9">
        <v>0.5</v>
      </c>
      <c r="AK731" s="43">
        <f t="shared" si="1500"/>
        <v>10487.5992</v>
      </c>
      <c r="AT731" s="11">
        <v>2704</v>
      </c>
      <c r="AU731" s="12">
        <v>1.8</v>
      </c>
      <c r="AV731" s="11">
        <v>1</v>
      </c>
      <c r="AW731" s="11">
        <v>0</v>
      </c>
      <c r="AX731" s="13">
        <f t="shared" si="1501"/>
        <v>4867.2</v>
      </c>
      <c r="AY731" s="11">
        <v>1</v>
      </c>
      <c r="AZ731" s="11">
        <v>1</v>
      </c>
      <c r="BA731" s="11">
        <v>2.38</v>
      </c>
      <c r="BB731" s="42">
        <f t="shared" si="1502"/>
        <v>3.38</v>
      </c>
      <c r="BC731" s="11">
        <v>1.275</v>
      </c>
      <c r="BD731" s="9">
        <v>0.5</v>
      </c>
      <c r="BE731" s="43">
        <f t="shared" si="1503"/>
        <v>10487.5992</v>
      </c>
      <c r="BN731" s="11">
        <v>2704</v>
      </c>
      <c r="BO731" s="12">
        <v>1.8</v>
      </c>
      <c r="BP731" s="11">
        <v>1</v>
      </c>
      <c r="BQ731" s="11">
        <v>0</v>
      </c>
      <c r="BR731" s="13">
        <f t="shared" si="1504"/>
        <v>4867.2</v>
      </c>
      <c r="BS731" s="11">
        <v>1</v>
      </c>
      <c r="BT731" s="11">
        <v>1</v>
      </c>
      <c r="BU731" s="11">
        <v>2.38</v>
      </c>
      <c r="BV731" s="42">
        <f t="shared" si="1505"/>
        <v>3.38</v>
      </c>
      <c r="BW731" s="11">
        <v>1.275</v>
      </c>
      <c r="BX731" s="9">
        <v>0.5</v>
      </c>
      <c r="BY731" s="43">
        <f t="shared" si="1506"/>
        <v>10487.5992</v>
      </c>
      <c r="CH731" s="11">
        <f t="shared" si="1507"/>
        <v>3132</v>
      </c>
      <c r="CI731" s="12">
        <v>1.8</v>
      </c>
      <c r="CJ731" s="11">
        <v>1</v>
      </c>
      <c r="CK731" s="11">
        <v>0</v>
      </c>
      <c r="CL731" s="13">
        <f t="shared" si="1508"/>
        <v>5637.6</v>
      </c>
      <c r="CM731" s="11">
        <v>1</v>
      </c>
      <c r="CN731" s="11">
        <v>1</v>
      </c>
      <c r="CO731" s="11">
        <v>2.38</v>
      </c>
      <c r="CP731" s="42">
        <f t="shared" si="1509"/>
        <v>3.38</v>
      </c>
      <c r="CQ731" s="11">
        <v>1.275</v>
      </c>
      <c r="CR731" s="9">
        <v>0.5</v>
      </c>
      <c r="CS731" s="43">
        <f t="shared" si="1510"/>
        <v>12147.6186</v>
      </c>
      <c r="DB731" s="11">
        <f t="shared" si="1511"/>
        <v>3144</v>
      </c>
      <c r="DC731" s="12">
        <v>1.8</v>
      </c>
      <c r="DD731" s="11">
        <v>1</v>
      </c>
      <c r="DE731" s="11">
        <v>0</v>
      </c>
      <c r="DF731" s="13">
        <f t="shared" si="1512"/>
        <v>5659.2</v>
      </c>
      <c r="DG731" s="11">
        <v>1</v>
      </c>
      <c r="DH731" s="11">
        <v>1</v>
      </c>
      <c r="DI731" s="11">
        <v>2.38</v>
      </c>
      <c r="DJ731" s="42">
        <f t="shared" si="1513"/>
        <v>3.38</v>
      </c>
      <c r="DK731" s="11">
        <v>1.275</v>
      </c>
      <c r="DL731" s="9">
        <v>0.5</v>
      </c>
      <c r="DM731" s="43">
        <f t="shared" si="1514"/>
        <v>12194.1612</v>
      </c>
      <c r="DV731" s="11">
        <f t="shared" si="1515"/>
        <v>3203</v>
      </c>
      <c r="DW731" s="12">
        <v>1.8</v>
      </c>
      <c r="DX731" s="11">
        <v>1</v>
      </c>
      <c r="DY731" s="11">
        <v>0</v>
      </c>
      <c r="DZ731" s="13">
        <f t="shared" si="1516"/>
        <v>5765.4</v>
      </c>
      <c r="EA731" s="11">
        <v>1</v>
      </c>
      <c r="EB731" s="11">
        <v>1</v>
      </c>
      <c r="EC731" s="11">
        <v>3.18</v>
      </c>
      <c r="ED731" s="42">
        <f t="shared" si="1517"/>
        <v>4.18</v>
      </c>
      <c r="EE731" s="11">
        <v>1.275</v>
      </c>
      <c r="EF731" s="9">
        <v>0.5</v>
      </c>
      <c r="EG731" s="43">
        <f t="shared" si="1518"/>
        <v>15363.34965</v>
      </c>
    </row>
    <row r="732" s="1" customFormat="1" customHeight="1" spans="6:139">
      <c r="F732" s="11">
        <v>2704</v>
      </c>
      <c r="G732" s="12">
        <v>1.05</v>
      </c>
      <c r="H732" s="11">
        <v>1</v>
      </c>
      <c r="I732" s="11">
        <v>0</v>
      </c>
      <c r="J732" s="13">
        <f t="shared" si="1495"/>
        <v>2839.2</v>
      </c>
      <c r="K732" s="11">
        <v>1</v>
      </c>
      <c r="L732" s="11">
        <v>1</v>
      </c>
      <c r="M732" s="11">
        <v>2.38</v>
      </c>
      <c r="N732" s="42">
        <f t="shared" si="1496"/>
        <v>3.38</v>
      </c>
      <c r="O732" s="11">
        <v>1.275</v>
      </c>
      <c r="P732" s="9">
        <v>0.5</v>
      </c>
      <c r="Q732" s="43">
        <f t="shared" si="1497"/>
        <v>6117.7662</v>
      </c>
      <c r="Z732" s="11">
        <v>2704</v>
      </c>
      <c r="AA732" s="12">
        <v>1.05</v>
      </c>
      <c r="AB732" s="11">
        <v>1</v>
      </c>
      <c r="AC732" s="11">
        <v>0</v>
      </c>
      <c r="AD732" s="13">
        <f t="shared" si="1498"/>
        <v>2839.2</v>
      </c>
      <c r="AE732" s="11">
        <v>1</v>
      </c>
      <c r="AF732" s="11">
        <v>1</v>
      </c>
      <c r="AG732" s="11">
        <v>2.38</v>
      </c>
      <c r="AH732" s="42">
        <f t="shared" si="1499"/>
        <v>3.38</v>
      </c>
      <c r="AI732" s="11">
        <v>1.275</v>
      </c>
      <c r="AJ732" s="9">
        <v>0.5</v>
      </c>
      <c r="AK732" s="43">
        <f t="shared" si="1500"/>
        <v>6117.7662</v>
      </c>
      <c r="AT732" s="11">
        <v>2704</v>
      </c>
      <c r="AU732" s="12">
        <v>1.05</v>
      </c>
      <c r="AV732" s="11">
        <v>1</v>
      </c>
      <c r="AW732" s="11">
        <v>0</v>
      </c>
      <c r="AX732" s="13">
        <f t="shared" si="1501"/>
        <v>2839.2</v>
      </c>
      <c r="AY732" s="11">
        <v>1</v>
      </c>
      <c r="AZ732" s="11">
        <v>1</v>
      </c>
      <c r="BA732" s="11">
        <v>2.38</v>
      </c>
      <c r="BB732" s="42">
        <f t="shared" si="1502"/>
        <v>3.38</v>
      </c>
      <c r="BC732" s="11">
        <v>1.275</v>
      </c>
      <c r="BD732" s="9">
        <v>0.5</v>
      </c>
      <c r="BE732" s="43">
        <f t="shared" si="1503"/>
        <v>6117.7662</v>
      </c>
      <c r="BN732" s="11">
        <v>2704</v>
      </c>
      <c r="BO732" s="12">
        <v>1.05</v>
      </c>
      <c r="BP732" s="11">
        <v>1</v>
      </c>
      <c r="BQ732" s="11">
        <v>0</v>
      </c>
      <c r="BR732" s="13">
        <f t="shared" si="1504"/>
        <v>2839.2</v>
      </c>
      <c r="BS732" s="11">
        <v>1</v>
      </c>
      <c r="BT732" s="11">
        <v>1</v>
      </c>
      <c r="BU732" s="11">
        <v>2.38</v>
      </c>
      <c r="BV732" s="42">
        <f t="shared" si="1505"/>
        <v>3.38</v>
      </c>
      <c r="BW732" s="11">
        <v>1.275</v>
      </c>
      <c r="BX732" s="9">
        <v>0.5</v>
      </c>
      <c r="BY732" s="43">
        <f t="shared" si="1506"/>
        <v>6117.7662</v>
      </c>
      <c r="CH732" s="11">
        <f t="shared" si="1507"/>
        <v>3132</v>
      </c>
      <c r="CI732" s="12">
        <v>1.05</v>
      </c>
      <c r="CJ732" s="11">
        <v>1</v>
      </c>
      <c r="CK732" s="11">
        <v>0</v>
      </c>
      <c r="CL732" s="13">
        <f t="shared" si="1508"/>
        <v>3288.6</v>
      </c>
      <c r="CM732" s="11">
        <v>1</v>
      </c>
      <c r="CN732" s="11">
        <v>1</v>
      </c>
      <c r="CO732" s="11">
        <v>2.38</v>
      </c>
      <c r="CP732" s="42">
        <f t="shared" si="1509"/>
        <v>3.38</v>
      </c>
      <c r="CQ732" s="11">
        <v>1.275</v>
      </c>
      <c r="CR732" s="9">
        <v>0.5</v>
      </c>
      <c r="CS732" s="43">
        <f t="shared" si="1510"/>
        <v>7086.11085</v>
      </c>
      <c r="DB732" s="11">
        <f t="shared" si="1511"/>
        <v>3144</v>
      </c>
      <c r="DC732" s="12">
        <v>1.05</v>
      </c>
      <c r="DD732" s="11">
        <v>1</v>
      </c>
      <c r="DE732" s="11">
        <v>0</v>
      </c>
      <c r="DF732" s="13">
        <f t="shared" si="1512"/>
        <v>3301.2</v>
      </c>
      <c r="DG732" s="11">
        <v>1</v>
      </c>
      <c r="DH732" s="11">
        <v>1</v>
      </c>
      <c r="DI732" s="11">
        <v>2.38</v>
      </c>
      <c r="DJ732" s="42">
        <f t="shared" si="1513"/>
        <v>3.38</v>
      </c>
      <c r="DK732" s="11">
        <v>1.275</v>
      </c>
      <c r="DL732" s="9">
        <v>0.5</v>
      </c>
      <c r="DM732" s="43">
        <f t="shared" si="1514"/>
        <v>7113.2607</v>
      </c>
      <c r="DV732" s="11">
        <f t="shared" si="1515"/>
        <v>3203</v>
      </c>
      <c r="DW732" s="12">
        <v>1.05</v>
      </c>
      <c r="DX732" s="11">
        <v>1</v>
      </c>
      <c r="DY732" s="11">
        <v>0</v>
      </c>
      <c r="DZ732" s="13">
        <f t="shared" si="1516"/>
        <v>3363.15</v>
      </c>
      <c r="EA732" s="11">
        <v>1</v>
      </c>
      <c r="EB732" s="11">
        <v>1</v>
      </c>
      <c r="EC732" s="11">
        <v>3.18</v>
      </c>
      <c r="ED732" s="42">
        <f t="shared" si="1517"/>
        <v>4.18</v>
      </c>
      <c r="EE732" s="11">
        <v>1.275</v>
      </c>
      <c r="EF732" s="9">
        <v>0.5</v>
      </c>
      <c r="EG732" s="43">
        <f t="shared" si="1518"/>
        <v>8961.9539625</v>
      </c>
    </row>
    <row r="733" s="1" customFormat="1" customHeight="1" spans="6:139">
      <c r="F733" s="11">
        <v>2704</v>
      </c>
      <c r="G733" s="12">
        <v>1.06</v>
      </c>
      <c r="H733" s="11">
        <v>1</v>
      </c>
      <c r="I733" s="11">
        <v>0</v>
      </c>
      <c r="J733" s="13">
        <f t="shared" si="1495"/>
        <v>2866.24</v>
      </c>
      <c r="K733" s="11">
        <v>1</v>
      </c>
      <c r="L733" s="11">
        <v>1</v>
      </c>
      <c r="M733" s="11">
        <v>2.38</v>
      </c>
      <c r="N733" s="42">
        <f t="shared" si="1496"/>
        <v>3.38</v>
      </c>
      <c r="O733" s="11">
        <v>1.275</v>
      </c>
      <c r="P733" s="9">
        <v>0.5</v>
      </c>
      <c r="Q733" s="43">
        <f t="shared" si="1497"/>
        <v>6176.03064</v>
      </c>
      <c r="Z733" s="11">
        <v>2704</v>
      </c>
      <c r="AA733" s="12">
        <v>1.06</v>
      </c>
      <c r="AB733" s="11">
        <v>1</v>
      </c>
      <c r="AC733" s="11">
        <v>0</v>
      </c>
      <c r="AD733" s="13">
        <f t="shared" si="1498"/>
        <v>2866.24</v>
      </c>
      <c r="AE733" s="11">
        <v>1</v>
      </c>
      <c r="AF733" s="11">
        <v>1</v>
      </c>
      <c r="AG733" s="11">
        <v>2.38</v>
      </c>
      <c r="AH733" s="42">
        <f t="shared" si="1499"/>
        <v>3.38</v>
      </c>
      <c r="AI733" s="11">
        <v>1.275</v>
      </c>
      <c r="AJ733" s="9">
        <v>0.5</v>
      </c>
      <c r="AK733" s="43">
        <f t="shared" si="1500"/>
        <v>6176.03064</v>
      </c>
      <c r="AT733" s="11">
        <v>2704</v>
      </c>
      <c r="AU733" s="12">
        <v>1.06</v>
      </c>
      <c r="AV733" s="11">
        <v>1</v>
      </c>
      <c r="AW733" s="11">
        <v>0</v>
      </c>
      <c r="AX733" s="13">
        <f t="shared" si="1501"/>
        <v>2866.24</v>
      </c>
      <c r="AY733" s="11">
        <v>1</v>
      </c>
      <c r="AZ733" s="11">
        <v>1</v>
      </c>
      <c r="BA733" s="11">
        <v>2.38</v>
      </c>
      <c r="BB733" s="42">
        <f t="shared" si="1502"/>
        <v>3.38</v>
      </c>
      <c r="BC733" s="11">
        <v>1.275</v>
      </c>
      <c r="BD733" s="9">
        <v>0.5</v>
      </c>
      <c r="BE733" s="43">
        <f t="shared" si="1503"/>
        <v>6176.03064</v>
      </c>
      <c r="BN733" s="11">
        <v>2704</v>
      </c>
      <c r="BO733" s="12">
        <v>1.06</v>
      </c>
      <c r="BP733" s="11">
        <v>1</v>
      </c>
      <c r="BQ733" s="11">
        <v>0</v>
      </c>
      <c r="BR733" s="13">
        <f t="shared" si="1504"/>
        <v>2866.24</v>
      </c>
      <c r="BS733" s="11">
        <v>1</v>
      </c>
      <c r="BT733" s="11">
        <v>1</v>
      </c>
      <c r="BU733" s="11">
        <v>2.38</v>
      </c>
      <c r="BV733" s="42">
        <f t="shared" si="1505"/>
        <v>3.38</v>
      </c>
      <c r="BW733" s="11">
        <v>1.275</v>
      </c>
      <c r="BX733" s="9">
        <v>0.5</v>
      </c>
      <c r="BY733" s="43">
        <f t="shared" si="1506"/>
        <v>6176.03064</v>
      </c>
      <c r="CH733" s="11">
        <f t="shared" si="1507"/>
        <v>3132</v>
      </c>
      <c r="CI733" s="12">
        <v>1.06</v>
      </c>
      <c r="CJ733" s="11">
        <v>1</v>
      </c>
      <c r="CK733" s="11">
        <v>0</v>
      </c>
      <c r="CL733" s="13">
        <f t="shared" si="1508"/>
        <v>3319.92</v>
      </c>
      <c r="CM733" s="11">
        <v>1</v>
      </c>
      <c r="CN733" s="11">
        <v>1</v>
      </c>
      <c r="CO733" s="11">
        <v>2.38</v>
      </c>
      <c r="CP733" s="42">
        <f t="shared" si="1509"/>
        <v>3.38</v>
      </c>
      <c r="CQ733" s="11">
        <v>1.275</v>
      </c>
      <c r="CR733" s="9">
        <v>0.5</v>
      </c>
      <c r="CS733" s="43">
        <f t="shared" si="1510"/>
        <v>7153.59762</v>
      </c>
      <c r="DB733" s="11">
        <f t="shared" si="1511"/>
        <v>3144</v>
      </c>
      <c r="DC733" s="12">
        <v>1.06</v>
      </c>
      <c r="DD733" s="11">
        <v>1</v>
      </c>
      <c r="DE733" s="11">
        <v>0</v>
      </c>
      <c r="DF733" s="13">
        <f t="shared" si="1512"/>
        <v>3332.64</v>
      </c>
      <c r="DG733" s="11">
        <v>1</v>
      </c>
      <c r="DH733" s="11">
        <v>1</v>
      </c>
      <c r="DI733" s="11">
        <v>2.38</v>
      </c>
      <c r="DJ733" s="42">
        <f t="shared" si="1513"/>
        <v>3.38</v>
      </c>
      <c r="DK733" s="11">
        <v>1.275</v>
      </c>
      <c r="DL733" s="9">
        <v>0.5</v>
      </c>
      <c r="DM733" s="43">
        <f t="shared" si="1514"/>
        <v>7181.00604</v>
      </c>
      <c r="DV733" s="11">
        <f t="shared" si="1515"/>
        <v>3203</v>
      </c>
      <c r="DW733" s="12">
        <v>1.06</v>
      </c>
      <c r="DX733" s="11">
        <v>1</v>
      </c>
      <c r="DY733" s="11">
        <v>0</v>
      </c>
      <c r="DZ733" s="13">
        <f t="shared" si="1516"/>
        <v>3395.18</v>
      </c>
      <c r="EA733" s="11">
        <v>1</v>
      </c>
      <c r="EB733" s="11">
        <v>1</v>
      </c>
      <c r="EC733" s="11">
        <v>3.18</v>
      </c>
      <c r="ED733" s="42">
        <f t="shared" si="1517"/>
        <v>4.18</v>
      </c>
      <c r="EE733" s="11">
        <v>1.275</v>
      </c>
      <c r="EF733" s="9">
        <v>0.5</v>
      </c>
      <c r="EG733" s="43">
        <f t="shared" si="1518"/>
        <v>9047.305905</v>
      </c>
    </row>
    <row r="734" s="1" customFormat="1" customHeight="1" spans="6:139">
      <c r="F734" s="11">
        <v>2704</v>
      </c>
      <c r="G734" s="12">
        <v>1.31</v>
      </c>
      <c r="H734" s="11">
        <v>1</v>
      </c>
      <c r="I734" s="11">
        <v>0</v>
      </c>
      <c r="J734" s="13">
        <f t="shared" si="1495"/>
        <v>3542.24</v>
      </c>
      <c r="K734" s="11">
        <v>1</v>
      </c>
      <c r="L734" s="11">
        <v>1</v>
      </c>
      <c r="M734" s="11">
        <v>2.38</v>
      </c>
      <c r="N734" s="42">
        <f t="shared" si="1496"/>
        <v>3.38</v>
      </c>
      <c r="O734" s="11">
        <v>1.275</v>
      </c>
      <c r="P734" s="9">
        <v>0.5</v>
      </c>
      <c r="Q734" s="43">
        <f t="shared" si="1497"/>
        <v>7632.64164</v>
      </c>
      <c r="Z734" s="11">
        <v>2704</v>
      </c>
      <c r="AA734" s="12">
        <v>1.31</v>
      </c>
      <c r="AB734" s="11">
        <v>1</v>
      </c>
      <c r="AC734" s="11">
        <v>0</v>
      </c>
      <c r="AD734" s="13">
        <f t="shared" si="1498"/>
        <v>3542.24</v>
      </c>
      <c r="AE734" s="11">
        <v>1</v>
      </c>
      <c r="AF734" s="11">
        <v>1</v>
      </c>
      <c r="AG734" s="11">
        <v>2.38</v>
      </c>
      <c r="AH734" s="42">
        <f t="shared" si="1499"/>
        <v>3.38</v>
      </c>
      <c r="AI734" s="11">
        <v>1.275</v>
      </c>
      <c r="AJ734" s="9">
        <v>0.5</v>
      </c>
      <c r="AK734" s="43">
        <f t="shared" si="1500"/>
        <v>7632.64164</v>
      </c>
      <c r="AT734" s="11">
        <v>2704</v>
      </c>
      <c r="AU734" s="12">
        <v>1.31</v>
      </c>
      <c r="AV734" s="11">
        <v>1</v>
      </c>
      <c r="AW734" s="11">
        <v>0</v>
      </c>
      <c r="AX734" s="13">
        <f t="shared" si="1501"/>
        <v>3542.24</v>
      </c>
      <c r="AY734" s="11">
        <v>1</v>
      </c>
      <c r="AZ734" s="11">
        <v>1</v>
      </c>
      <c r="BA734" s="11">
        <v>2.38</v>
      </c>
      <c r="BB734" s="42">
        <f t="shared" si="1502"/>
        <v>3.38</v>
      </c>
      <c r="BC734" s="11">
        <v>1.275</v>
      </c>
      <c r="BD734" s="9">
        <v>0.5</v>
      </c>
      <c r="BE734" s="43">
        <f t="shared" si="1503"/>
        <v>7632.64164</v>
      </c>
      <c r="BN734" s="11">
        <v>2704</v>
      </c>
      <c r="BO734" s="12">
        <v>1.31</v>
      </c>
      <c r="BP734" s="11">
        <v>1</v>
      </c>
      <c r="BQ734" s="11">
        <v>0</v>
      </c>
      <c r="BR734" s="13">
        <f t="shared" si="1504"/>
        <v>3542.24</v>
      </c>
      <c r="BS734" s="11">
        <v>1</v>
      </c>
      <c r="BT734" s="11">
        <v>1</v>
      </c>
      <c r="BU734" s="11">
        <v>2.38</v>
      </c>
      <c r="BV734" s="42">
        <f t="shared" si="1505"/>
        <v>3.38</v>
      </c>
      <c r="BW734" s="11">
        <v>1.275</v>
      </c>
      <c r="BX734" s="9">
        <v>0.5</v>
      </c>
      <c r="BY734" s="43">
        <f t="shared" si="1506"/>
        <v>7632.64164</v>
      </c>
      <c r="CH734" s="11">
        <f t="shared" si="1507"/>
        <v>3132</v>
      </c>
      <c r="CI734" s="12">
        <v>1.31</v>
      </c>
      <c r="CJ734" s="11">
        <v>1</v>
      </c>
      <c r="CK734" s="11">
        <v>0</v>
      </c>
      <c r="CL734" s="13">
        <f t="shared" si="1508"/>
        <v>4102.92</v>
      </c>
      <c r="CM734" s="11">
        <v>1</v>
      </c>
      <c r="CN734" s="11">
        <v>1</v>
      </c>
      <c r="CO734" s="11">
        <v>2.38</v>
      </c>
      <c r="CP734" s="42">
        <f t="shared" si="1509"/>
        <v>3.38</v>
      </c>
      <c r="CQ734" s="11">
        <v>1.275</v>
      </c>
      <c r="CR734" s="9">
        <v>0.5</v>
      </c>
      <c r="CS734" s="43">
        <f t="shared" si="1510"/>
        <v>8840.76687</v>
      </c>
      <c r="DB734" s="11">
        <f t="shared" si="1511"/>
        <v>3144</v>
      </c>
      <c r="DC734" s="12">
        <v>1.31</v>
      </c>
      <c r="DD734" s="11">
        <v>1</v>
      </c>
      <c r="DE734" s="11">
        <v>0</v>
      </c>
      <c r="DF734" s="13">
        <f t="shared" si="1512"/>
        <v>4118.64</v>
      </c>
      <c r="DG734" s="11">
        <v>1</v>
      </c>
      <c r="DH734" s="11">
        <v>1</v>
      </c>
      <c r="DI734" s="11">
        <v>2.38</v>
      </c>
      <c r="DJ734" s="42">
        <f t="shared" si="1513"/>
        <v>3.38</v>
      </c>
      <c r="DK734" s="11">
        <v>1.275</v>
      </c>
      <c r="DL734" s="9">
        <v>0.5</v>
      </c>
      <c r="DM734" s="43">
        <f t="shared" si="1514"/>
        <v>8874.63954</v>
      </c>
      <c r="DV734" s="11">
        <f t="shared" si="1515"/>
        <v>3203</v>
      </c>
      <c r="DW734" s="12">
        <v>1.31</v>
      </c>
      <c r="DX734" s="11">
        <v>1</v>
      </c>
      <c r="DY734" s="11">
        <v>0</v>
      </c>
      <c r="DZ734" s="13">
        <f t="shared" si="1516"/>
        <v>4195.93</v>
      </c>
      <c r="EA734" s="11">
        <v>1</v>
      </c>
      <c r="EB734" s="11">
        <v>1</v>
      </c>
      <c r="EC734" s="11">
        <v>3.18</v>
      </c>
      <c r="ED734" s="42">
        <f t="shared" si="1517"/>
        <v>4.18</v>
      </c>
      <c r="EE734" s="11">
        <v>1.275</v>
      </c>
      <c r="EF734" s="9">
        <v>0.5</v>
      </c>
      <c r="EG734" s="43">
        <f t="shared" si="1518"/>
        <v>11181.1044675</v>
      </c>
    </row>
    <row r="735" s="1" customFormat="1" customHeight="1" spans="6:139">
      <c r="F735" s="11">
        <v>2704</v>
      </c>
      <c r="G735" s="12">
        <v>0.75</v>
      </c>
      <c r="H735" s="11">
        <v>1</v>
      </c>
      <c r="I735" s="11">
        <v>0</v>
      </c>
      <c r="J735" s="13">
        <f t="shared" si="1495"/>
        <v>2028</v>
      </c>
      <c r="K735" s="11">
        <v>1</v>
      </c>
      <c r="L735" s="11">
        <v>1</v>
      </c>
      <c r="M735" s="11">
        <v>2.38</v>
      </c>
      <c r="N735" s="42">
        <f t="shared" si="1496"/>
        <v>3.38</v>
      </c>
      <c r="O735" s="11">
        <v>1.275</v>
      </c>
      <c r="P735" s="9">
        <v>0.5</v>
      </c>
      <c r="Q735" s="43">
        <f t="shared" si="1497"/>
        <v>4369.833</v>
      </c>
      <c r="Z735" s="11">
        <v>2704</v>
      </c>
      <c r="AA735" s="12">
        <v>0.75</v>
      </c>
      <c r="AB735" s="11">
        <v>1</v>
      </c>
      <c r="AC735" s="11">
        <v>0</v>
      </c>
      <c r="AD735" s="13">
        <f t="shared" si="1498"/>
        <v>2028</v>
      </c>
      <c r="AE735" s="11">
        <v>1</v>
      </c>
      <c r="AF735" s="11">
        <v>1</v>
      </c>
      <c r="AG735" s="11">
        <v>2.38</v>
      </c>
      <c r="AH735" s="42">
        <f t="shared" si="1499"/>
        <v>3.38</v>
      </c>
      <c r="AI735" s="11">
        <v>1.275</v>
      </c>
      <c r="AJ735" s="9">
        <v>0.5</v>
      </c>
      <c r="AK735" s="43">
        <f t="shared" si="1500"/>
        <v>4369.833</v>
      </c>
      <c r="AT735" s="11">
        <v>2704</v>
      </c>
      <c r="AU735" s="12">
        <v>0.75</v>
      </c>
      <c r="AV735" s="11">
        <v>1</v>
      </c>
      <c r="AW735" s="11">
        <v>0</v>
      </c>
      <c r="AX735" s="13">
        <f t="shared" si="1501"/>
        <v>2028</v>
      </c>
      <c r="AY735" s="11">
        <v>1</v>
      </c>
      <c r="AZ735" s="11">
        <v>1</v>
      </c>
      <c r="BA735" s="11">
        <v>2.38</v>
      </c>
      <c r="BB735" s="42">
        <f t="shared" si="1502"/>
        <v>3.38</v>
      </c>
      <c r="BC735" s="11">
        <v>1.275</v>
      </c>
      <c r="BD735" s="9">
        <v>0.5</v>
      </c>
      <c r="BE735" s="43">
        <f t="shared" si="1503"/>
        <v>4369.833</v>
      </c>
      <c r="BN735" s="11">
        <v>2704</v>
      </c>
      <c r="BO735" s="12">
        <v>0.75</v>
      </c>
      <c r="BP735" s="11">
        <v>1</v>
      </c>
      <c r="BQ735" s="11">
        <v>0</v>
      </c>
      <c r="BR735" s="13">
        <f t="shared" si="1504"/>
        <v>2028</v>
      </c>
      <c r="BS735" s="11">
        <v>1</v>
      </c>
      <c r="BT735" s="11">
        <v>1</v>
      </c>
      <c r="BU735" s="11">
        <v>2.38</v>
      </c>
      <c r="BV735" s="42">
        <f t="shared" si="1505"/>
        <v>3.38</v>
      </c>
      <c r="BW735" s="11">
        <v>1.275</v>
      </c>
      <c r="BX735" s="9">
        <v>0.5</v>
      </c>
      <c r="BY735" s="43">
        <f t="shared" si="1506"/>
        <v>4369.833</v>
      </c>
      <c r="CH735" s="11">
        <f t="shared" si="1507"/>
        <v>3132</v>
      </c>
      <c r="CI735" s="12">
        <v>0.75</v>
      </c>
      <c r="CJ735" s="11">
        <v>1</v>
      </c>
      <c r="CK735" s="11">
        <v>0</v>
      </c>
      <c r="CL735" s="13">
        <f t="shared" si="1508"/>
        <v>2349</v>
      </c>
      <c r="CM735" s="11">
        <v>1</v>
      </c>
      <c r="CN735" s="11">
        <v>1</v>
      </c>
      <c r="CO735" s="11">
        <v>2.38</v>
      </c>
      <c r="CP735" s="42">
        <f t="shared" si="1509"/>
        <v>3.38</v>
      </c>
      <c r="CQ735" s="11">
        <v>1.275</v>
      </c>
      <c r="CR735" s="9">
        <v>0.5</v>
      </c>
      <c r="CS735" s="43">
        <f t="shared" si="1510"/>
        <v>5061.50775</v>
      </c>
      <c r="DB735" s="11">
        <f t="shared" si="1511"/>
        <v>3144</v>
      </c>
      <c r="DC735" s="12">
        <v>0.75</v>
      </c>
      <c r="DD735" s="11">
        <v>1</v>
      </c>
      <c r="DE735" s="11">
        <v>0</v>
      </c>
      <c r="DF735" s="13">
        <f t="shared" si="1512"/>
        <v>2358</v>
      </c>
      <c r="DG735" s="11">
        <v>1</v>
      </c>
      <c r="DH735" s="11">
        <v>1</v>
      </c>
      <c r="DI735" s="11">
        <v>2.38</v>
      </c>
      <c r="DJ735" s="42">
        <f t="shared" si="1513"/>
        <v>3.38</v>
      </c>
      <c r="DK735" s="11">
        <v>1.275</v>
      </c>
      <c r="DL735" s="9">
        <v>0.5</v>
      </c>
      <c r="DM735" s="43">
        <f t="shared" si="1514"/>
        <v>5080.9005</v>
      </c>
      <c r="DV735" s="11">
        <f t="shared" si="1515"/>
        <v>3203</v>
      </c>
      <c r="DW735" s="12">
        <v>0.75</v>
      </c>
      <c r="DX735" s="11">
        <v>1</v>
      </c>
      <c r="DY735" s="11">
        <v>0</v>
      </c>
      <c r="DZ735" s="13">
        <f t="shared" si="1516"/>
        <v>2402.25</v>
      </c>
      <c r="EA735" s="11">
        <v>1</v>
      </c>
      <c r="EB735" s="11">
        <v>1</v>
      </c>
      <c r="EC735" s="11">
        <v>3.18</v>
      </c>
      <c r="ED735" s="42">
        <f t="shared" si="1517"/>
        <v>4.18</v>
      </c>
      <c r="EE735" s="11">
        <v>1.275</v>
      </c>
      <c r="EF735" s="9">
        <v>0.5</v>
      </c>
      <c r="EG735" s="43">
        <f t="shared" si="1518"/>
        <v>6401.3956875</v>
      </c>
    </row>
    <row r="736" s="1" customFormat="1" customHeight="1" spans="6:139">
      <c r="F736" s="11">
        <v>2704</v>
      </c>
      <c r="G736" s="12">
        <v>0.75</v>
      </c>
      <c r="H736" s="11">
        <v>1</v>
      </c>
      <c r="I736" s="11">
        <v>0</v>
      </c>
      <c r="J736" s="13">
        <f t="shared" si="1495"/>
        <v>2028</v>
      </c>
      <c r="K736" s="11">
        <v>1</v>
      </c>
      <c r="L736" s="11">
        <v>1</v>
      </c>
      <c r="M736" s="11">
        <v>2.38</v>
      </c>
      <c r="N736" s="42">
        <f t="shared" si="1496"/>
        <v>3.38</v>
      </c>
      <c r="O736" s="11">
        <v>1.275</v>
      </c>
      <c r="P736" s="9">
        <v>0.5</v>
      </c>
      <c r="Q736" s="43">
        <f t="shared" si="1497"/>
        <v>4369.833</v>
      </c>
      <c r="Z736" s="11">
        <v>2704</v>
      </c>
      <c r="AA736" s="12">
        <v>0.75</v>
      </c>
      <c r="AB736" s="11">
        <v>1</v>
      </c>
      <c r="AC736" s="11">
        <v>0</v>
      </c>
      <c r="AD736" s="13">
        <f t="shared" si="1498"/>
        <v>2028</v>
      </c>
      <c r="AE736" s="11">
        <v>1</v>
      </c>
      <c r="AF736" s="11">
        <v>1</v>
      </c>
      <c r="AG736" s="11">
        <v>2.38</v>
      </c>
      <c r="AH736" s="42">
        <f t="shared" si="1499"/>
        <v>3.38</v>
      </c>
      <c r="AI736" s="11">
        <v>1.275</v>
      </c>
      <c r="AJ736" s="9">
        <v>0.5</v>
      </c>
      <c r="AK736" s="43">
        <f t="shared" si="1500"/>
        <v>4369.833</v>
      </c>
      <c r="AT736" s="11">
        <v>2704</v>
      </c>
      <c r="AU736" s="12">
        <v>0.75</v>
      </c>
      <c r="AV736" s="11">
        <v>1</v>
      </c>
      <c r="AW736" s="11">
        <v>0</v>
      </c>
      <c r="AX736" s="13">
        <f t="shared" si="1501"/>
        <v>2028</v>
      </c>
      <c r="AY736" s="11">
        <v>1</v>
      </c>
      <c r="AZ736" s="11">
        <v>1</v>
      </c>
      <c r="BA736" s="11">
        <v>2.38</v>
      </c>
      <c r="BB736" s="42">
        <f t="shared" si="1502"/>
        <v>3.38</v>
      </c>
      <c r="BC736" s="11">
        <v>1.275</v>
      </c>
      <c r="BD736" s="9">
        <v>0.5</v>
      </c>
      <c r="BE736" s="43">
        <f t="shared" si="1503"/>
        <v>4369.833</v>
      </c>
      <c r="BN736" s="11">
        <v>2704</v>
      </c>
      <c r="BO736" s="12">
        <v>0.75</v>
      </c>
      <c r="BP736" s="11">
        <v>1</v>
      </c>
      <c r="BQ736" s="11">
        <v>0</v>
      </c>
      <c r="BR736" s="13">
        <f t="shared" si="1504"/>
        <v>2028</v>
      </c>
      <c r="BS736" s="11">
        <v>1</v>
      </c>
      <c r="BT736" s="11">
        <v>1</v>
      </c>
      <c r="BU736" s="11">
        <v>2.38</v>
      </c>
      <c r="BV736" s="42">
        <f t="shared" si="1505"/>
        <v>3.38</v>
      </c>
      <c r="BW736" s="11">
        <v>1.275</v>
      </c>
      <c r="BX736" s="9">
        <v>0.5</v>
      </c>
      <c r="BY736" s="43">
        <f t="shared" si="1506"/>
        <v>4369.833</v>
      </c>
      <c r="CH736" s="11">
        <f t="shared" si="1507"/>
        <v>3132</v>
      </c>
      <c r="CI736" s="12">
        <v>0.75</v>
      </c>
      <c r="CJ736" s="11">
        <v>1</v>
      </c>
      <c r="CK736" s="11">
        <v>0</v>
      </c>
      <c r="CL736" s="13">
        <f t="shared" si="1508"/>
        <v>2349</v>
      </c>
      <c r="CM736" s="11">
        <v>1</v>
      </c>
      <c r="CN736" s="11">
        <v>1</v>
      </c>
      <c r="CO736" s="11">
        <v>2.38</v>
      </c>
      <c r="CP736" s="42">
        <f t="shared" si="1509"/>
        <v>3.38</v>
      </c>
      <c r="CQ736" s="11">
        <v>1.275</v>
      </c>
      <c r="CR736" s="9">
        <v>0.5</v>
      </c>
      <c r="CS736" s="43">
        <f t="shared" si="1510"/>
        <v>5061.50775</v>
      </c>
      <c r="DB736" s="11">
        <f t="shared" si="1511"/>
        <v>3144</v>
      </c>
      <c r="DC736" s="12">
        <v>0.75</v>
      </c>
      <c r="DD736" s="11">
        <v>1</v>
      </c>
      <c r="DE736" s="11">
        <v>0</v>
      </c>
      <c r="DF736" s="13">
        <f t="shared" si="1512"/>
        <v>2358</v>
      </c>
      <c r="DG736" s="11">
        <v>1</v>
      </c>
      <c r="DH736" s="11">
        <v>1</v>
      </c>
      <c r="DI736" s="11">
        <v>2.38</v>
      </c>
      <c r="DJ736" s="42">
        <f t="shared" si="1513"/>
        <v>3.38</v>
      </c>
      <c r="DK736" s="11">
        <v>1.275</v>
      </c>
      <c r="DL736" s="9">
        <v>0.5</v>
      </c>
      <c r="DM736" s="43">
        <f t="shared" si="1514"/>
        <v>5080.9005</v>
      </c>
      <c r="DV736" s="11">
        <f t="shared" si="1515"/>
        <v>3203</v>
      </c>
      <c r="DW736" s="12">
        <v>0.75</v>
      </c>
      <c r="DX736" s="11">
        <v>1</v>
      </c>
      <c r="DY736" s="11">
        <v>0</v>
      </c>
      <c r="DZ736" s="13">
        <f t="shared" si="1516"/>
        <v>2402.25</v>
      </c>
      <c r="EA736" s="11">
        <v>1</v>
      </c>
      <c r="EB736" s="11">
        <v>1</v>
      </c>
      <c r="EC736" s="11">
        <v>3.18</v>
      </c>
      <c r="ED736" s="42">
        <f t="shared" si="1517"/>
        <v>4.18</v>
      </c>
      <c r="EE736" s="11">
        <v>1.275</v>
      </c>
      <c r="EF736" s="9">
        <v>0.5</v>
      </c>
      <c r="EG736" s="43">
        <f t="shared" si="1518"/>
        <v>6401.3956875</v>
      </c>
    </row>
    <row r="737" s="1" customFormat="1" customHeight="1" spans="6:137">
      <c r="F737" s="11">
        <v>2704</v>
      </c>
      <c r="G737" s="12">
        <v>1.8</v>
      </c>
      <c r="H737" s="11">
        <v>1</v>
      </c>
      <c r="I737" s="11">
        <v>0</v>
      </c>
      <c r="J737" s="13">
        <f t="shared" si="1495"/>
        <v>4867.2</v>
      </c>
      <c r="K737" s="11">
        <v>1</v>
      </c>
      <c r="L737" s="11">
        <v>1</v>
      </c>
      <c r="M737" s="11">
        <v>2.38</v>
      </c>
      <c r="N737" s="42">
        <f t="shared" si="1496"/>
        <v>3.38</v>
      </c>
      <c r="O737" s="11">
        <v>1.275</v>
      </c>
      <c r="P737" s="9">
        <v>0.5</v>
      </c>
      <c r="Q737" s="43">
        <f t="shared" si="1497"/>
        <v>10487.5992</v>
      </c>
      <c r="Z737" s="11">
        <v>2704</v>
      </c>
      <c r="AA737" s="12">
        <v>1.8</v>
      </c>
      <c r="AB737" s="11">
        <v>1</v>
      </c>
      <c r="AC737" s="11">
        <v>0</v>
      </c>
      <c r="AD737" s="13">
        <f t="shared" si="1498"/>
        <v>4867.2</v>
      </c>
      <c r="AE737" s="11">
        <v>1</v>
      </c>
      <c r="AF737" s="11">
        <v>1</v>
      </c>
      <c r="AG737" s="11">
        <v>2.38</v>
      </c>
      <c r="AH737" s="42">
        <f t="shared" si="1499"/>
        <v>3.38</v>
      </c>
      <c r="AI737" s="11">
        <v>1.275</v>
      </c>
      <c r="AJ737" s="9">
        <v>0.5</v>
      </c>
      <c r="AK737" s="43">
        <f t="shared" si="1500"/>
        <v>10487.5992</v>
      </c>
      <c r="AT737" s="11">
        <v>2704</v>
      </c>
      <c r="AU737" s="12">
        <v>1.8</v>
      </c>
      <c r="AV737" s="11">
        <v>1</v>
      </c>
      <c r="AW737" s="11">
        <v>0</v>
      </c>
      <c r="AX737" s="13">
        <f t="shared" si="1501"/>
        <v>4867.2</v>
      </c>
      <c r="AY737" s="11">
        <v>1</v>
      </c>
      <c r="AZ737" s="11">
        <v>1</v>
      </c>
      <c r="BA737" s="11">
        <v>2.38</v>
      </c>
      <c r="BB737" s="42">
        <f t="shared" si="1502"/>
        <v>3.38</v>
      </c>
      <c r="BC737" s="11">
        <v>1.275</v>
      </c>
      <c r="BD737" s="9">
        <v>0.5</v>
      </c>
      <c r="BE737" s="43">
        <f t="shared" si="1503"/>
        <v>10487.5992</v>
      </c>
      <c r="BN737" s="11">
        <v>2704</v>
      </c>
      <c r="BO737" s="12">
        <v>1.8</v>
      </c>
      <c r="BP737" s="11">
        <v>1</v>
      </c>
      <c r="BQ737" s="11">
        <v>0</v>
      </c>
      <c r="BR737" s="13">
        <f t="shared" si="1504"/>
        <v>4867.2</v>
      </c>
      <c r="BS737" s="11">
        <v>1</v>
      </c>
      <c r="BT737" s="11">
        <v>1</v>
      </c>
      <c r="BU737" s="11">
        <v>2.38</v>
      </c>
      <c r="BV737" s="42">
        <f t="shared" si="1505"/>
        <v>3.38</v>
      </c>
      <c r="BW737" s="11">
        <v>1.275</v>
      </c>
      <c r="BX737" s="9">
        <v>0.5</v>
      </c>
      <c r="BY737" s="43">
        <f t="shared" si="1506"/>
        <v>10487.5992</v>
      </c>
      <c r="CH737" s="11">
        <f t="shared" si="1507"/>
        <v>3132</v>
      </c>
      <c r="CI737" s="12">
        <v>1.8</v>
      </c>
      <c r="CJ737" s="11">
        <v>1</v>
      </c>
      <c r="CK737" s="11">
        <v>0</v>
      </c>
      <c r="CL737" s="13">
        <f t="shared" si="1508"/>
        <v>5637.6</v>
      </c>
      <c r="CM737" s="11">
        <v>1</v>
      </c>
      <c r="CN737" s="11">
        <v>1</v>
      </c>
      <c r="CO737" s="11">
        <v>2.38</v>
      </c>
      <c r="CP737" s="42">
        <f t="shared" si="1509"/>
        <v>3.38</v>
      </c>
      <c r="CQ737" s="11">
        <v>1.275</v>
      </c>
      <c r="CR737" s="9">
        <v>0.5</v>
      </c>
      <c r="CS737" s="43">
        <f t="shared" si="1510"/>
        <v>12147.6186</v>
      </c>
      <c r="DB737" s="11">
        <f t="shared" si="1511"/>
        <v>3144</v>
      </c>
      <c r="DC737" s="12">
        <v>1.8</v>
      </c>
      <c r="DD737" s="11">
        <v>1</v>
      </c>
      <c r="DE737" s="11">
        <v>0</v>
      </c>
      <c r="DF737" s="13">
        <f t="shared" si="1512"/>
        <v>5659.2</v>
      </c>
      <c r="DG737" s="11">
        <v>1</v>
      </c>
      <c r="DH737" s="11">
        <v>1</v>
      </c>
      <c r="DI737" s="11">
        <v>2.38</v>
      </c>
      <c r="DJ737" s="42">
        <f t="shared" si="1513"/>
        <v>3.38</v>
      </c>
      <c r="DK737" s="11">
        <v>1.275</v>
      </c>
      <c r="DL737" s="9">
        <v>0.5</v>
      </c>
      <c r="DM737" s="43">
        <f t="shared" si="1514"/>
        <v>12194.1612</v>
      </c>
      <c r="DV737" s="11">
        <f t="shared" si="1515"/>
        <v>3203</v>
      </c>
      <c r="DW737" s="12">
        <v>1.8</v>
      </c>
      <c r="DX737" s="11">
        <v>1</v>
      </c>
      <c r="DY737" s="11">
        <v>0</v>
      </c>
      <c r="DZ737" s="13">
        <f t="shared" si="1516"/>
        <v>5765.4</v>
      </c>
      <c r="EA737" s="11">
        <v>1</v>
      </c>
      <c r="EB737" s="11">
        <v>1</v>
      </c>
      <c r="EC737" s="11">
        <v>3.18</v>
      </c>
      <c r="ED737" s="42">
        <f t="shared" si="1517"/>
        <v>4.18</v>
      </c>
      <c r="EE737" s="11">
        <v>1.275</v>
      </c>
      <c r="EF737" s="9">
        <v>0.5</v>
      </c>
      <c r="EG737" s="43">
        <f t="shared" si="1518"/>
        <v>15363.34965</v>
      </c>
    </row>
    <row r="738" s="1" customFormat="1" customHeight="1" spans="6:137">
      <c r="F738" s="11">
        <v>2704</v>
      </c>
      <c r="G738" s="12">
        <v>3.21</v>
      </c>
      <c r="H738" s="11">
        <v>1</v>
      </c>
      <c r="I738" s="11">
        <v>0</v>
      </c>
      <c r="J738" s="13">
        <f t="shared" si="1495"/>
        <v>8679.84</v>
      </c>
      <c r="K738" s="11">
        <v>1</v>
      </c>
      <c r="L738" s="11">
        <v>1</v>
      </c>
      <c r="M738" s="11">
        <v>2.38</v>
      </c>
      <c r="N738" s="42">
        <f t="shared" si="1496"/>
        <v>3.38</v>
      </c>
      <c r="O738" s="11">
        <v>1.275</v>
      </c>
      <c r="P738" s="9">
        <v>0.5</v>
      </c>
      <c r="Q738" s="43">
        <f t="shared" si="1497"/>
        <v>18702.88524</v>
      </c>
      <c r="Z738" s="11">
        <v>2704</v>
      </c>
      <c r="AA738" s="12">
        <v>3.21</v>
      </c>
      <c r="AB738" s="11">
        <v>1</v>
      </c>
      <c r="AC738" s="11">
        <v>0</v>
      </c>
      <c r="AD738" s="13">
        <f t="shared" si="1498"/>
        <v>8679.84</v>
      </c>
      <c r="AE738" s="11">
        <v>1</v>
      </c>
      <c r="AF738" s="11">
        <v>1</v>
      </c>
      <c r="AG738" s="11">
        <v>2.38</v>
      </c>
      <c r="AH738" s="42">
        <f t="shared" si="1499"/>
        <v>3.38</v>
      </c>
      <c r="AI738" s="11">
        <v>1.275</v>
      </c>
      <c r="AJ738" s="9">
        <v>0.5</v>
      </c>
      <c r="AK738" s="43">
        <f t="shared" si="1500"/>
        <v>18702.88524</v>
      </c>
      <c r="AT738" s="11">
        <v>2704</v>
      </c>
      <c r="AU738" s="12">
        <v>3.21</v>
      </c>
      <c r="AV738" s="11">
        <v>1</v>
      </c>
      <c r="AW738" s="11">
        <v>0</v>
      </c>
      <c r="AX738" s="13">
        <f t="shared" si="1501"/>
        <v>8679.84</v>
      </c>
      <c r="AY738" s="11">
        <v>1</v>
      </c>
      <c r="AZ738" s="11">
        <v>1</v>
      </c>
      <c r="BA738" s="11">
        <v>2.38</v>
      </c>
      <c r="BB738" s="42">
        <f t="shared" si="1502"/>
        <v>3.38</v>
      </c>
      <c r="BC738" s="11">
        <v>1.275</v>
      </c>
      <c r="BD738" s="9">
        <v>0.5</v>
      </c>
      <c r="BE738" s="43">
        <f t="shared" si="1503"/>
        <v>18702.88524</v>
      </c>
      <c r="BN738" s="11">
        <v>2704</v>
      </c>
      <c r="BO738" s="12">
        <v>3.21</v>
      </c>
      <c r="BP738" s="11">
        <v>1</v>
      </c>
      <c r="BQ738" s="11">
        <v>0</v>
      </c>
      <c r="BR738" s="13">
        <f t="shared" si="1504"/>
        <v>8679.84</v>
      </c>
      <c r="BS738" s="11">
        <v>1</v>
      </c>
      <c r="BT738" s="11">
        <v>1</v>
      </c>
      <c r="BU738" s="11">
        <v>2.38</v>
      </c>
      <c r="BV738" s="42">
        <f t="shared" si="1505"/>
        <v>3.38</v>
      </c>
      <c r="BW738" s="11">
        <v>1.275</v>
      </c>
      <c r="BX738" s="9">
        <v>0.5</v>
      </c>
      <c r="BY738" s="43">
        <f t="shared" si="1506"/>
        <v>18702.88524</v>
      </c>
      <c r="CH738" s="11">
        <f t="shared" si="1507"/>
        <v>3132</v>
      </c>
      <c r="CI738" s="12">
        <v>3.21</v>
      </c>
      <c r="CJ738" s="11">
        <v>1</v>
      </c>
      <c r="CK738" s="11">
        <v>0</v>
      </c>
      <c r="CL738" s="13">
        <f t="shared" si="1508"/>
        <v>10053.72</v>
      </c>
      <c r="CM738" s="11">
        <v>1</v>
      </c>
      <c r="CN738" s="11">
        <v>1</v>
      </c>
      <c r="CO738" s="11">
        <v>2.38</v>
      </c>
      <c r="CP738" s="42">
        <f t="shared" si="1509"/>
        <v>3.38</v>
      </c>
      <c r="CQ738" s="11">
        <v>1.275</v>
      </c>
      <c r="CR738" s="9">
        <v>0.5</v>
      </c>
      <c r="CS738" s="43">
        <f t="shared" si="1510"/>
        <v>21663.25317</v>
      </c>
      <c r="DB738" s="11">
        <f t="shared" si="1511"/>
        <v>3144</v>
      </c>
      <c r="DC738" s="12">
        <v>3.21</v>
      </c>
      <c r="DD738" s="11">
        <v>1</v>
      </c>
      <c r="DE738" s="11">
        <v>0</v>
      </c>
      <c r="DF738" s="13">
        <f t="shared" si="1512"/>
        <v>10092.24</v>
      </c>
      <c r="DG738" s="11">
        <v>1</v>
      </c>
      <c r="DH738" s="11">
        <v>1</v>
      </c>
      <c r="DI738" s="11">
        <v>2.38</v>
      </c>
      <c r="DJ738" s="42">
        <f t="shared" si="1513"/>
        <v>3.38</v>
      </c>
      <c r="DK738" s="11">
        <v>1.275</v>
      </c>
      <c r="DL738" s="9">
        <v>0.5</v>
      </c>
      <c r="DM738" s="43">
        <f t="shared" si="1514"/>
        <v>21746.25414</v>
      </c>
      <c r="DV738" s="11">
        <f t="shared" si="1515"/>
        <v>3203</v>
      </c>
      <c r="DW738" s="12">
        <v>3.21</v>
      </c>
      <c r="DX738" s="11">
        <v>1</v>
      </c>
      <c r="DY738" s="11">
        <v>0</v>
      </c>
      <c r="DZ738" s="13">
        <f t="shared" si="1516"/>
        <v>10281.63</v>
      </c>
      <c r="EA738" s="11">
        <v>1</v>
      </c>
      <c r="EB738" s="11">
        <v>1</v>
      </c>
      <c r="EC738" s="11">
        <v>3.18</v>
      </c>
      <c r="ED738" s="42">
        <f t="shared" si="1517"/>
        <v>4.18</v>
      </c>
      <c r="EE738" s="11">
        <v>1.275</v>
      </c>
      <c r="EF738" s="9">
        <v>0.5</v>
      </c>
      <c r="EG738" s="43">
        <f t="shared" si="1518"/>
        <v>27397.9735425</v>
      </c>
    </row>
    <row r="739" s="1" customFormat="1" customHeight="1" spans="6:137">
      <c r="F739" s="11">
        <v>2704</v>
      </c>
      <c r="G739" s="12">
        <v>3.21</v>
      </c>
      <c r="H739" s="11">
        <v>1</v>
      </c>
      <c r="I739" s="11">
        <v>0</v>
      </c>
      <c r="J739" s="13">
        <f t="shared" si="1495"/>
        <v>8679.84</v>
      </c>
      <c r="K739" s="11">
        <v>1</v>
      </c>
      <c r="L739" s="11">
        <v>1</v>
      </c>
      <c r="M739" s="11">
        <v>2.38</v>
      </c>
      <c r="N739" s="42">
        <f t="shared" si="1496"/>
        <v>3.38</v>
      </c>
      <c r="O739" s="11">
        <v>1.275</v>
      </c>
      <c r="P739" s="9">
        <v>0.5</v>
      </c>
      <c r="Q739" s="43">
        <f t="shared" si="1497"/>
        <v>18702.88524</v>
      </c>
      <c r="Z739" s="11">
        <v>2704</v>
      </c>
      <c r="AA739" s="12">
        <v>3.21</v>
      </c>
      <c r="AB739" s="11">
        <v>1</v>
      </c>
      <c r="AC739" s="11">
        <v>0</v>
      </c>
      <c r="AD739" s="13">
        <f t="shared" si="1498"/>
        <v>8679.84</v>
      </c>
      <c r="AE739" s="11">
        <v>1</v>
      </c>
      <c r="AF739" s="11">
        <v>1</v>
      </c>
      <c r="AG739" s="11">
        <v>2.38</v>
      </c>
      <c r="AH739" s="42">
        <f t="shared" si="1499"/>
        <v>3.38</v>
      </c>
      <c r="AI739" s="11">
        <v>1.275</v>
      </c>
      <c r="AJ739" s="9">
        <v>0.5</v>
      </c>
      <c r="AK739" s="43">
        <f t="shared" si="1500"/>
        <v>18702.88524</v>
      </c>
      <c r="AT739" s="11">
        <v>2704</v>
      </c>
      <c r="AU739" s="12">
        <v>3.21</v>
      </c>
      <c r="AV739" s="11">
        <v>1</v>
      </c>
      <c r="AW739" s="11">
        <v>0</v>
      </c>
      <c r="AX739" s="13">
        <f t="shared" si="1501"/>
        <v>8679.84</v>
      </c>
      <c r="AY739" s="11">
        <v>1</v>
      </c>
      <c r="AZ739" s="11">
        <v>1</v>
      </c>
      <c r="BA739" s="11">
        <v>2.38</v>
      </c>
      <c r="BB739" s="42">
        <f t="shared" si="1502"/>
        <v>3.38</v>
      </c>
      <c r="BC739" s="11">
        <v>1.275</v>
      </c>
      <c r="BD739" s="9">
        <v>0.5</v>
      </c>
      <c r="BE739" s="43">
        <f t="shared" si="1503"/>
        <v>18702.88524</v>
      </c>
      <c r="BN739" s="11">
        <v>2704</v>
      </c>
      <c r="BO739" s="12">
        <v>3.21</v>
      </c>
      <c r="BP739" s="11">
        <v>1</v>
      </c>
      <c r="BQ739" s="11">
        <v>0</v>
      </c>
      <c r="BR739" s="13">
        <f t="shared" si="1504"/>
        <v>8679.84</v>
      </c>
      <c r="BS739" s="11">
        <v>1</v>
      </c>
      <c r="BT739" s="11">
        <v>1</v>
      </c>
      <c r="BU739" s="11">
        <v>2.38</v>
      </c>
      <c r="BV739" s="42">
        <f t="shared" si="1505"/>
        <v>3.38</v>
      </c>
      <c r="BW739" s="11">
        <v>1.275</v>
      </c>
      <c r="BX739" s="9">
        <v>0.5</v>
      </c>
      <c r="BY739" s="43">
        <f t="shared" si="1506"/>
        <v>18702.88524</v>
      </c>
      <c r="CH739" s="11">
        <f t="shared" si="1507"/>
        <v>3132</v>
      </c>
      <c r="CI739" s="12">
        <v>3.21</v>
      </c>
      <c r="CJ739" s="11">
        <v>1</v>
      </c>
      <c r="CK739" s="11">
        <v>0</v>
      </c>
      <c r="CL739" s="13">
        <f t="shared" si="1508"/>
        <v>10053.72</v>
      </c>
      <c r="CM739" s="11">
        <v>1</v>
      </c>
      <c r="CN739" s="11">
        <v>1</v>
      </c>
      <c r="CO739" s="11">
        <v>2.38</v>
      </c>
      <c r="CP739" s="42">
        <f t="shared" si="1509"/>
        <v>3.38</v>
      </c>
      <c r="CQ739" s="11">
        <v>1.275</v>
      </c>
      <c r="CR739" s="9">
        <v>0.5</v>
      </c>
      <c r="CS739" s="43">
        <f t="shared" si="1510"/>
        <v>21663.25317</v>
      </c>
      <c r="DB739" s="11">
        <f t="shared" si="1511"/>
        <v>3144</v>
      </c>
      <c r="DC739" s="12">
        <v>3.21</v>
      </c>
      <c r="DD739" s="11">
        <v>1</v>
      </c>
      <c r="DE739" s="11">
        <v>0</v>
      </c>
      <c r="DF739" s="13">
        <f t="shared" si="1512"/>
        <v>10092.24</v>
      </c>
      <c r="DG739" s="11">
        <v>1</v>
      </c>
      <c r="DH739" s="11">
        <v>1</v>
      </c>
      <c r="DI739" s="11">
        <v>2.38</v>
      </c>
      <c r="DJ739" s="42">
        <f t="shared" si="1513"/>
        <v>3.38</v>
      </c>
      <c r="DK739" s="11">
        <v>1.275</v>
      </c>
      <c r="DL739" s="9">
        <v>0.5</v>
      </c>
      <c r="DM739" s="43">
        <f t="shared" si="1514"/>
        <v>21746.25414</v>
      </c>
      <c r="DV739" s="11">
        <f t="shared" si="1515"/>
        <v>3203</v>
      </c>
      <c r="DW739" s="12">
        <v>3.21</v>
      </c>
      <c r="DX739" s="11">
        <v>1</v>
      </c>
      <c r="DY739" s="11">
        <v>0</v>
      </c>
      <c r="DZ739" s="13">
        <f t="shared" si="1516"/>
        <v>10281.63</v>
      </c>
      <c r="EA739" s="11">
        <v>1</v>
      </c>
      <c r="EB739" s="11">
        <v>1</v>
      </c>
      <c r="EC739" s="11">
        <v>3.18</v>
      </c>
      <c r="ED739" s="42">
        <f t="shared" si="1517"/>
        <v>4.18</v>
      </c>
      <c r="EE739" s="11">
        <v>1.275</v>
      </c>
      <c r="EF739" s="9">
        <v>0.5</v>
      </c>
      <c r="EG739" s="43">
        <f t="shared" si="1518"/>
        <v>27397.9735425</v>
      </c>
    </row>
    <row r="740" s="1" customFormat="1" customHeight="1" spans="6:137">
      <c r="F740" s="11">
        <v>2704</v>
      </c>
      <c r="G740" s="12">
        <v>0</v>
      </c>
      <c r="H740" s="11">
        <v>1</v>
      </c>
      <c r="I740" s="11">
        <v>0</v>
      </c>
      <c r="J740" s="13">
        <f t="shared" si="1495"/>
        <v>0</v>
      </c>
      <c r="K740" s="11">
        <v>1</v>
      </c>
      <c r="L740" s="11">
        <v>1</v>
      </c>
      <c r="M740" s="11">
        <v>2.38</v>
      </c>
      <c r="N740" s="42">
        <f t="shared" si="1496"/>
        <v>3.38</v>
      </c>
      <c r="O740" s="11">
        <v>1.275</v>
      </c>
      <c r="P740" s="9">
        <v>0.5</v>
      </c>
      <c r="Q740" s="43">
        <f t="shared" si="1497"/>
        <v>0</v>
      </c>
      <c r="Z740" s="11">
        <v>2704</v>
      </c>
      <c r="AA740" s="12">
        <v>0</v>
      </c>
      <c r="AB740" s="11">
        <v>1</v>
      </c>
      <c r="AC740" s="11">
        <v>0</v>
      </c>
      <c r="AD740" s="13">
        <f t="shared" si="1498"/>
        <v>0</v>
      </c>
      <c r="AE740" s="11">
        <v>1</v>
      </c>
      <c r="AF740" s="11">
        <v>1</v>
      </c>
      <c r="AG740" s="11">
        <v>2.38</v>
      </c>
      <c r="AH740" s="42">
        <f t="shared" si="1499"/>
        <v>3.38</v>
      </c>
      <c r="AI740" s="11">
        <v>1.275</v>
      </c>
      <c r="AJ740" s="9">
        <v>0.5</v>
      </c>
      <c r="AK740" s="43">
        <f t="shared" si="1500"/>
        <v>0</v>
      </c>
      <c r="AT740" s="11">
        <v>2704</v>
      </c>
      <c r="AU740" s="12">
        <v>0</v>
      </c>
      <c r="AV740" s="11">
        <v>1</v>
      </c>
      <c r="AW740" s="11">
        <v>0</v>
      </c>
      <c r="AX740" s="13">
        <f t="shared" si="1501"/>
        <v>0</v>
      </c>
      <c r="AY740" s="11">
        <v>1</v>
      </c>
      <c r="AZ740" s="11">
        <v>1</v>
      </c>
      <c r="BA740" s="11">
        <v>2.38</v>
      </c>
      <c r="BB740" s="42">
        <f t="shared" si="1502"/>
        <v>3.38</v>
      </c>
      <c r="BC740" s="11">
        <v>1.275</v>
      </c>
      <c r="BD740" s="9">
        <v>0.5</v>
      </c>
      <c r="BE740" s="43">
        <f t="shared" si="1503"/>
        <v>0</v>
      </c>
      <c r="BN740" s="11">
        <v>2704</v>
      </c>
      <c r="BO740" s="12">
        <v>0</v>
      </c>
      <c r="BP740" s="11">
        <v>1</v>
      </c>
      <c r="BQ740" s="11">
        <v>0</v>
      </c>
      <c r="BR740" s="13">
        <f t="shared" si="1504"/>
        <v>0</v>
      </c>
      <c r="BS740" s="11">
        <v>1</v>
      </c>
      <c r="BT740" s="11">
        <v>1</v>
      </c>
      <c r="BU740" s="11">
        <v>2.38</v>
      </c>
      <c r="BV740" s="42">
        <f t="shared" si="1505"/>
        <v>3.38</v>
      </c>
      <c r="BW740" s="11">
        <v>1.275</v>
      </c>
      <c r="BX740" s="9">
        <v>0.5</v>
      </c>
      <c r="BY740" s="43">
        <f t="shared" si="1506"/>
        <v>0</v>
      </c>
      <c r="CH740" s="11">
        <f t="shared" si="1507"/>
        <v>3132</v>
      </c>
      <c r="CI740" s="12">
        <v>0</v>
      </c>
      <c r="CJ740" s="11">
        <v>1</v>
      </c>
      <c r="CK740" s="11">
        <v>0</v>
      </c>
      <c r="CL740" s="13">
        <f t="shared" si="1508"/>
        <v>0</v>
      </c>
      <c r="CM740" s="11">
        <v>1</v>
      </c>
      <c r="CN740" s="11">
        <v>1</v>
      </c>
      <c r="CO740" s="11">
        <v>2.38</v>
      </c>
      <c r="CP740" s="42">
        <f t="shared" si="1509"/>
        <v>3.38</v>
      </c>
      <c r="CQ740" s="11">
        <v>1.275</v>
      </c>
      <c r="CR740" s="9">
        <v>0.5</v>
      </c>
      <c r="CS740" s="43">
        <f t="shared" si="1510"/>
        <v>0</v>
      </c>
      <c r="DB740" s="11">
        <f t="shared" si="1511"/>
        <v>3144</v>
      </c>
      <c r="DC740" s="12">
        <v>0</v>
      </c>
      <c r="DD740" s="11">
        <v>1</v>
      </c>
      <c r="DE740" s="11">
        <v>0</v>
      </c>
      <c r="DF740" s="13">
        <f t="shared" si="1512"/>
        <v>0</v>
      </c>
      <c r="DG740" s="11">
        <v>1</v>
      </c>
      <c r="DH740" s="11">
        <v>1</v>
      </c>
      <c r="DI740" s="11">
        <v>2.38</v>
      </c>
      <c r="DJ740" s="42">
        <f t="shared" si="1513"/>
        <v>3.38</v>
      </c>
      <c r="DK740" s="11">
        <v>1.275</v>
      </c>
      <c r="DL740" s="9">
        <v>0.5</v>
      </c>
      <c r="DM740" s="43">
        <f t="shared" si="1514"/>
        <v>0</v>
      </c>
      <c r="DV740" s="11">
        <f t="shared" si="1515"/>
        <v>3203</v>
      </c>
      <c r="DW740" s="12">
        <v>0</v>
      </c>
      <c r="DX740" s="11">
        <v>1</v>
      </c>
      <c r="DY740" s="11">
        <v>0</v>
      </c>
      <c r="DZ740" s="13">
        <f t="shared" si="1516"/>
        <v>0</v>
      </c>
      <c r="EA740" s="11">
        <v>1</v>
      </c>
      <c r="EB740" s="11">
        <v>1</v>
      </c>
      <c r="EC740" s="11">
        <v>3.18</v>
      </c>
      <c r="ED740" s="42">
        <f t="shared" si="1517"/>
        <v>4.18</v>
      </c>
      <c r="EE740" s="11">
        <v>1.275</v>
      </c>
      <c r="EF740" s="9">
        <v>0.5</v>
      </c>
      <c r="EG740" s="43">
        <f t="shared" si="1518"/>
        <v>0</v>
      </c>
    </row>
    <row r="741" s="1" customFormat="1" customHeight="1" spans="6:137">
      <c r="F741" s="44" t="s">
        <v>30</v>
      </c>
      <c r="G741" s="45"/>
      <c r="H741" s="45"/>
      <c r="I741" s="45"/>
      <c r="J741" s="45"/>
      <c r="K741" s="45"/>
      <c r="L741" s="45"/>
      <c r="M741" s="46">
        <f>SUM(Q726:Q740)</f>
        <v>115713.17784</v>
      </c>
      <c r="N741" s="46"/>
      <c r="O741" s="46"/>
      <c r="P741" s="46"/>
      <c r="Q741" s="46"/>
      <c r="R741" s="1"/>
      <c r="S741" s="1"/>
      <c r="T741" s="1"/>
      <c r="U741" s="1"/>
      <c r="V741" s="1"/>
      <c r="W741" s="1"/>
      <c r="X741" s="1"/>
      <c r="Y741" s="1"/>
      <c r="Z741" s="44" t="s">
        <v>30</v>
      </c>
      <c r="AA741" s="45"/>
      <c r="AB741" s="45"/>
      <c r="AC741" s="45"/>
      <c r="AD741" s="45"/>
      <c r="AE741" s="45"/>
      <c r="AF741" s="45"/>
      <c r="AG741" s="46">
        <f>SUM(AK726:AK740)</f>
        <v>115713.17784</v>
      </c>
      <c r="AH741" s="46"/>
      <c r="AI741" s="46"/>
      <c r="AJ741" s="46"/>
      <c r="AK741" s="46"/>
      <c r="AL741" s="1"/>
      <c r="AM741" s="1"/>
      <c r="AN741" s="1"/>
      <c r="AO741" s="1"/>
      <c r="AP741" s="1"/>
      <c r="AQ741" s="1"/>
      <c r="AR741" s="1"/>
      <c r="AS741" s="1"/>
      <c r="AT741" s="44" t="s">
        <v>30</v>
      </c>
      <c r="AU741" s="45"/>
      <c r="AV741" s="45"/>
      <c r="AW741" s="45"/>
      <c r="AX741" s="45"/>
      <c r="AY741" s="45"/>
      <c r="AZ741" s="45"/>
      <c r="BA741" s="46">
        <f>SUM(BE726:BE740)</f>
        <v>115713.17784</v>
      </c>
      <c r="BB741" s="46"/>
      <c r="BC741" s="46"/>
      <c r="BD741" s="46"/>
      <c r="BE741" s="46"/>
      <c r="BF741" s="1"/>
      <c r="BG741" s="1"/>
      <c r="BH741" s="1"/>
      <c r="BI741" s="1"/>
      <c r="BJ741" s="1"/>
      <c r="BK741" s="1"/>
      <c r="BL741" s="1"/>
      <c r="BM741" s="1"/>
      <c r="BN741" s="44" t="s">
        <v>30</v>
      </c>
      <c r="BO741" s="45"/>
      <c r="BP741" s="45"/>
      <c r="BQ741" s="45"/>
      <c r="BR741" s="45"/>
      <c r="BS741" s="45"/>
      <c r="BT741" s="45"/>
      <c r="BU741" s="46">
        <f>SUM(BY726:BY740)</f>
        <v>115713.17784</v>
      </c>
      <c r="BV741" s="46"/>
      <c r="BW741" s="46"/>
      <c r="BX741" s="46"/>
      <c r="BY741" s="46"/>
      <c r="BZ741" s="1"/>
      <c r="CA741" s="1"/>
      <c r="CB741" s="1"/>
      <c r="CC741" s="1"/>
      <c r="CD741" s="1"/>
      <c r="CE741" s="1"/>
      <c r="CF741" s="1"/>
      <c r="CG741" s="1"/>
      <c r="CH741" s="44" t="s">
        <v>30</v>
      </c>
      <c r="CI741" s="45"/>
      <c r="CJ741" s="45"/>
      <c r="CK741" s="45"/>
      <c r="CL741" s="45"/>
      <c r="CM741" s="45"/>
      <c r="CN741" s="45"/>
      <c r="CO741" s="46">
        <f>SUM(CS726:CS740)</f>
        <v>134028.72522</v>
      </c>
      <c r="CP741" s="46"/>
      <c r="CQ741" s="46"/>
      <c r="CR741" s="46"/>
      <c r="CS741" s="46"/>
      <c r="CT741" s="1"/>
      <c r="CU741" s="1"/>
      <c r="CV741" s="1"/>
      <c r="CW741" s="1"/>
      <c r="CX741" s="1"/>
      <c r="CY741" s="1"/>
      <c r="CZ741" s="1"/>
      <c r="DA741" s="1"/>
      <c r="DB741" s="44" t="s">
        <v>30</v>
      </c>
      <c r="DC741" s="45"/>
      <c r="DD741" s="45"/>
      <c r="DE741" s="45"/>
      <c r="DF741" s="45"/>
      <c r="DG741" s="45"/>
      <c r="DH741" s="45"/>
      <c r="DI741" s="46">
        <f>SUM(DM726:DM740)</f>
        <v>134542.24524</v>
      </c>
      <c r="DJ741" s="46"/>
      <c r="DK741" s="46"/>
      <c r="DL741" s="46"/>
      <c r="DM741" s="46"/>
      <c r="DN741" s="1"/>
      <c r="DO741" s="1"/>
      <c r="DP741" s="1"/>
      <c r="DQ741" s="1"/>
      <c r="DR741" s="1"/>
      <c r="DS741" s="1"/>
      <c r="DT741" s="1"/>
      <c r="DU741" s="1"/>
      <c r="DV741" s="44" t="s">
        <v>30</v>
      </c>
      <c r="DW741" s="45"/>
      <c r="DX741" s="45"/>
      <c r="DY741" s="45"/>
      <c r="DZ741" s="45"/>
      <c r="EA741" s="45"/>
      <c r="EB741" s="45"/>
      <c r="EC741" s="46">
        <f>SUM(EG726:EG740)</f>
        <v>169508.957805</v>
      </c>
      <c r="ED741" s="46"/>
      <c r="EE741" s="46"/>
      <c r="EF741" s="46"/>
      <c r="EG741" s="46"/>
    </row>
    <row r="742" s="1" customFormat="1" customHeight="1" spans="6:137">
      <c r="F742" s="45"/>
      <c r="G742" s="45"/>
      <c r="H742" s="45"/>
      <c r="I742" s="45"/>
      <c r="J742" s="45"/>
      <c r="K742" s="45"/>
      <c r="L742" s="45"/>
      <c r="M742" s="46"/>
      <c r="N742" s="46"/>
      <c r="O742" s="46"/>
      <c r="P742" s="46"/>
      <c r="Q742" s="46"/>
      <c r="R742" s="1"/>
      <c r="S742" s="1"/>
      <c r="T742" s="1"/>
      <c r="U742" s="1"/>
      <c r="V742" s="1"/>
      <c r="W742" s="1"/>
      <c r="X742" s="1"/>
      <c r="Y742" s="1"/>
      <c r="Z742" s="45"/>
      <c r="AA742" s="45"/>
      <c r="AB742" s="45"/>
      <c r="AC742" s="45"/>
      <c r="AD742" s="45"/>
      <c r="AE742" s="45"/>
      <c r="AF742" s="45"/>
      <c r="AG742" s="46"/>
      <c r="AH742" s="46"/>
      <c r="AI742" s="46"/>
      <c r="AJ742" s="46"/>
      <c r="AK742" s="46"/>
      <c r="AL742" s="1"/>
      <c r="AM742" s="1"/>
      <c r="AN742" s="1"/>
      <c r="AO742" s="1"/>
      <c r="AP742" s="1"/>
      <c r="AQ742" s="1"/>
      <c r="AR742" s="1"/>
      <c r="AS742" s="1"/>
      <c r="AT742" s="45"/>
      <c r="AU742" s="45"/>
      <c r="AV742" s="45"/>
      <c r="AW742" s="45"/>
      <c r="AX742" s="45"/>
      <c r="AY742" s="45"/>
      <c r="AZ742" s="45"/>
      <c r="BA742" s="46"/>
      <c r="BB742" s="46"/>
      <c r="BC742" s="46"/>
      <c r="BD742" s="46"/>
      <c r="BE742" s="46"/>
      <c r="BF742" s="1"/>
      <c r="BG742" s="1"/>
      <c r="BH742" s="1"/>
      <c r="BI742" s="1"/>
      <c r="BJ742" s="1"/>
      <c r="BK742" s="1"/>
      <c r="BL742" s="1"/>
      <c r="BM742" s="1"/>
      <c r="BN742" s="45"/>
      <c r="BO742" s="45"/>
      <c r="BP742" s="45"/>
      <c r="BQ742" s="45"/>
      <c r="BR742" s="45"/>
      <c r="BS742" s="45"/>
      <c r="BT742" s="45"/>
      <c r="BU742" s="46"/>
      <c r="BV742" s="46"/>
      <c r="BW742" s="46"/>
      <c r="BX742" s="46"/>
      <c r="BY742" s="46"/>
      <c r="BZ742" s="1"/>
      <c r="CA742" s="1"/>
      <c r="CB742" s="1"/>
      <c r="CC742" s="1"/>
      <c r="CD742" s="1"/>
      <c r="CE742" s="1"/>
      <c r="CF742" s="1"/>
      <c r="CG742" s="1"/>
      <c r="CH742" s="45"/>
      <c r="CI742" s="45"/>
      <c r="CJ742" s="45"/>
      <c r="CK742" s="45"/>
      <c r="CL742" s="45"/>
      <c r="CM742" s="45"/>
      <c r="CN742" s="45"/>
      <c r="CO742" s="46"/>
      <c r="CP742" s="46"/>
      <c r="CQ742" s="46"/>
      <c r="CR742" s="46"/>
      <c r="CS742" s="46"/>
      <c r="CT742" s="1"/>
      <c r="CU742" s="1"/>
      <c r="CV742" s="1"/>
      <c r="CW742" s="1"/>
      <c r="CX742" s="1"/>
      <c r="CY742" s="1"/>
      <c r="CZ742" s="1"/>
      <c r="DA742" s="1"/>
      <c r="DB742" s="45"/>
      <c r="DC742" s="45"/>
      <c r="DD742" s="45"/>
      <c r="DE742" s="45"/>
      <c r="DF742" s="45"/>
      <c r="DG742" s="45"/>
      <c r="DH742" s="45"/>
      <c r="DI742" s="46"/>
      <c r="DJ742" s="46"/>
      <c r="DK742" s="46"/>
      <c r="DL742" s="46"/>
      <c r="DM742" s="46"/>
      <c r="DN742" s="1"/>
      <c r="DO742" s="1"/>
      <c r="DP742" s="1"/>
      <c r="DQ742" s="1"/>
      <c r="DR742" s="1"/>
      <c r="DS742" s="1"/>
      <c r="DT742" s="1"/>
      <c r="DU742" s="1"/>
      <c r="DV742" s="45"/>
      <c r="DW742" s="45"/>
      <c r="DX742" s="45"/>
      <c r="DY742" s="45"/>
      <c r="DZ742" s="45"/>
      <c r="EA742" s="45"/>
      <c r="EB742" s="45"/>
      <c r="EC742" s="46"/>
      <c r="ED742" s="46"/>
      <c r="EE742" s="46"/>
      <c r="EF742" s="46"/>
      <c r="EG742" s="46"/>
    </row>
    <row r="743" s="1" customFormat="1" customHeight="1" spans="6:137">
      <c r="F743" s="45"/>
      <c r="G743" s="45"/>
      <c r="H743" s="45"/>
      <c r="I743" s="45"/>
      <c r="J743" s="45"/>
      <c r="K743" s="45"/>
      <c r="L743" s="45"/>
      <c r="M743" s="46"/>
      <c r="N743" s="46"/>
      <c r="O743" s="46"/>
      <c r="P743" s="46"/>
      <c r="Q743" s="46"/>
      <c r="R743" s="1"/>
      <c r="S743" s="1"/>
      <c r="T743" s="1"/>
      <c r="U743" s="1"/>
      <c r="V743" s="1"/>
      <c r="W743" s="1"/>
      <c r="X743" s="1"/>
      <c r="Y743" s="1"/>
      <c r="Z743" s="45"/>
      <c r="AA743" s="45"/>
      <c r="AB743" s="45"/>
      <c r="AC743" s="45"/>
      <c r="AD743" s="45"/>
      <c r="AE743" s="45"/>
      <c r="AF743" s="45"/>
      <c r="AG743" s="46"/>
      <c r="AH743" s="46"/>
      <c r="AI743" s="46"/>
      <c r="AJ743" s="46"/>
      <c r="AK743" s="46"/>
      <c r="AL743" s="1"/>
      <c r="AM743" s="1"/>
      <c r="AN743" s="1"/>
      <c r="AO743" s="1"/>
      <c r="AP743" s="1"/>
      <c r="AQ743" s="1"/>
      <c r="AR743" s="1"/>
      <c r="AS743" s="1"/>
      <c r="AT743" s="45"/>
      <c r="AU743" s="45"/>
      <c r="AV743" s="45"/>
      <c r="AW743" s="45"/>
      <c r="AX743" s="45"/>
      <c r="AY743" s="45"/>
      <c r="AZ743" s="45"/>
      <c r="BA743" s="46"/>
      <c r="BB743" s="46"/>
      <c r="BC743" s="46"/>
      <c r="BD743" s="46"/>
      <c r="BE743" s="46"/>
      <c r="BF743" s="1"/>
      <c r="BG743" s="1"/>
      <c r="BH743" s="1"/>
      <c r="BI743" s="1"/>
      <c r="BJ743" s="1"/>
      <c r="BK743" s="1"/>
      <c r="BL743" s="1"/>
      <c r="BM743" s="1"/>
      <c r="BN743" s="45"/>
      <c r="BO743" s="45"/>
      <c r="BP743" s="45"/>
      <c r="BQ743" s="45"/>
      <c r="BR743" s="45"/>
      <c r="BS743" s="45"/>
      <c r="BT743" s="45"/>
      <c r="BU743" s="46"/>
      <c r="BV743" s="46"/>
      <c r="BW743" s="46"/>
      <c r="BX743" s="46"/>
      <c r="BY743" s="46"/>
      <c r="BZ743" s="1"/>
      <c r="CA743" s="1"/>
      <c r="CB743" s="1"/>
      <c r="CC743" s="1"/>
      <c r="CD743" s="1"/>
      <c r="CE743" s="1"/>
      <c r="CF743" s="1"/>
      <c r="CG743" s="1"/>
      <c r="CH743" s="45"/>
      <c r="CI743" s="45"/>
      <c r="CJ743" s="45"/>
      <c r="CK743" s="45"/>
      <c r="CL743" s="45"/>
      <c r="CM743" s="45"/>
      <c r="CN743" s="45"/>
      <c r="CO743" s="46"/>
      <c r="CP743" s="46"/>
      <c r="CQ743" s="46"/>
      <c r="CR743" s="46"/>
      <c r="CS743" s="46"/>
      <c r="CT743" s="1"/>
      <c r="CU743" s="1"/>
      <c r="CV743" s="1"/>
      <c r="CW743" s="1"/>
      <c r="CX743" s="1"/>
      <c r="CY743" s="1"/>
      <c r="CZ743" s="1"/>
      <c r="DA743" s="1"/>
      <c r="DB743" s="45"/>
      <c r="DC743" s="45"/>
      <c r="DD743" s="45"/>
      <c r="DE743" s="45"/>
      <c r="DF743" s="45"/>
      <c r="DG743" s="45"/>
      <c r="DH743" s="45"/>
      <c r="DI743" s="46"/>
      <c r="DJ743" s="46"/>
      <c r="DK743" s="46"/>
      <c r="DL743" s="46"/>
      <c r="DM743" s="46"/>
      <c r="DN743" s="1"/>
      <c r="DO743" s="1"/>
      <c r="DP743" s="1"/>
      <c r="DQ743" s="1"/>
      <c r="DR743" s="1"/>
      <c r="DS743" s="1"/>
      <c r="DT743" s="1"/>
      <c r="DU743" s="1"/>
      <c r="DV743" s="45"/>
      <c r="DW743" s="45"/>
      <c r="DX743" s="45"/>
      <c r="DY743" s="45"/>
      <c r="DZ743" s="45"/>
      <c r="EA743" s="45"/>
      <c r="EB743" s="45"/>
      <c r="EC743" s="46"/>
      <c r="ED743" s="46"/>
      <c r="EE743" s="46"/>
      <c r="EF743" s="46"/>
      <c r="EG743" s="46"/>
    </row>
    <row r="744" s="1" customFormat="1" customHeight="1" spans="6:137">
      <c r="F744" s="35" t="s">
        <v>31</v>
      </c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1"/>
      <c r="S744" s="1"/>
      <c r="T744" s="1"/>
      <c r="U744" s="1"/>
      <c r="V744" s="1"/>
      <c r="W744" s="1"/>
      <c r="X744" s="1"/>
      <c r="Y744" s="1"/>
      <c r="Z744" s="35" t="s">
        <v>31</v>
      </c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1"/>
      <c r="AM744" s="1"/>
      <c r="AN744" s="1"/>
      <c r="AO744" s="1"/>
      <c r="AP744" s="1"/>
      <c r="AQ744" s="1"/>
      <c r="AR744" s="1"/>
      <c r="AS744" s="1"/>
      <c r="AT744" s="35" t="s">
        <v>31</v>
      </c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1"/>
      <c r="BG744" s="1"/>
      <c r="BH744" s="1"/>
      <c r="BI744" s="1"/>
      <c r="BJ744" s="1"/>
      <c r="BK744" s="1"/>
      <c r="BL744" s="1"/>
      <c r="BM744" s="1"/>
      <c r="BN744" s="35" t="s">
        <v>31</v>
      </c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1"/>
      <c r="CA744" s="1"/>
      <c r="CB744" s="1"/>
      <c r="CC744" s="1"/>
      <c r="CD744" s="1"/>
      <c r="CE744" s="1"/>
      <c r="CF744" s="1"/>
      <c r="CG744" s="1"/>
      <c r="CH744" s="35" t="s">
        <v>31</v>
      </c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1"/>
      <c r="CU744" s="1"/>
      <c r="CV744" s="1"/>
      <c r="CW744" s="1"/>
      <c r="CX744" s="1"/>
      <c r="CY744" s="1"/>
      <c r="CZ744" s="1"/>
      <c r="DA744" s="1"/>
      <c r="DB744" s="35" t="s">
        <v>31</v>
      </c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1"/>
      <c r="DO744" s="1"/>
      <c r="DP744" s="1"/>
      <c r="DQ744" s="1"/>
      <c r="DR744" s="1"/>
      <c r="DS744" s="1"/>
      <c r="DT744" s="1"/>
      <c r="DU744" s="1"/>
      <c r="DV744" s="35" t="s">
        <v>31</v>
      </c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</row>
    <row r="745" s="1" customFormat="1" customHeight="1" spans="6:137">
      <c r="F745" s="13" t="s">
        <v>8</v>
      </c>
      <c r="G745" s="13"/>
      <c r="H745" s="13"/>
      <c r="I745" s="13"/>
      <c r="J745" s="13"/>
      <c r="K745" s="8" t="s">
        <v>53</v>
      </c>
      <c r="L745" s="8"/>
      <c r="M745" s="8"/>
      <c r="N745" s="8"/>
      <c r="O745" s="9" t="s">
        <v>38</v>
      </c>
      <c r="P745" s="9"/>
      <c r="Q745" s="41" t="s">
        <v>13</v>
      </c>
      <c r="Z745" s="13" t="s">
        <v>8</v>
      </c>
      <c r="AA745" s="13"/>
      <c r="AB745" s="13"/>
      <c r="AC745" s="13"/>
      <c r="AD745" s="13"/>
      <c r="AE745" s="8" t="s">
        <v>53</v>
      </c>
      <c r="AF745" s="8"/>
      <c r="AG745" s="8"/>
      <c r="AH745" s="8"/>
      <c r="AI745" s="9" t="s">
        <v>38</v>
      </c>
      <c r="AJ745" s="9"/>
      <c r="AK745" s="41" t="s">
        <v>13</v>
      </c>
      <c r="AT745" s="13" t="s">
        <v>8</v>
      </c>
      <c r="AU745" s="13"/>
      <c r="AV745" s="13"/>
      <c r="AW745" s="13"/>
      <c r="AX745" s="13"/>
      <c r="AY745" s="8" t="s">
        <v>53</v>
      </c>
      <c r="AZ745" s="8"/>
      <c r="BA745" s="8"/>
      <c r="BB745" s="8"/>
      <c r="BC745" s="9" t="s">
        <v>38</v>
      </c>
      <c r="BD745" s="9"/>
      <c r="BE745" s="41" t="s">
        <v>13</v>
      </c>
      <c r="BN745" s="13" t="s">
        <v>8</v>
      </c>
      <c r="BO745" s="13"/>
      <c r="BP745" s="13"/>
      <c r="BQ745" s="13"/>
      <c r="BR745" s="13"/>
      <c r="BS745" s="8" t="s">
        <v>53</v>
      </c>
      <c r="BT745" s="8"/>
      <c r="BU745" s="8"/>
      <c r="BV745" s="8"/>
      <c r="BW745" s="9" t="s">
        <v>38</v>
      </c>
      <c r="BX745" s="9"/>
      <c r="BY745" s="41" t="s">
        <v>13</v>
      </c>
      <c r="CH745" s="13" t="s">
        <v>8</v>
      </c>
      <c r="CI745" s="13"/>
      <c r="CJ745" s="13"/>
      <c r="CK745" s="13"/>
      <c r="CL745" s="13"/>
      <c r="CM745" s="8" t="s">
        <v>53</v>
      </c>
      <c r="CN745" s="8"/>
      <c r="CO745" s="8"/>
      <c r="CP745" s="8"/>
      <c r="CQ745" s="9" t="s">
        <v>38</v>
      </c>
      <c r="CR745" s="9"/>
      <c r="CS745" s="41" t="s">
        <v>13</v>
      </c>
      <c r="DB745" s="13" t="s">
        <v>8</v>
      </c>
      <c r="DC745" s="13"/>
      <c r="DD745" s="13"/>
      <c r="DE745" s="13"/>
      <c r="DF745" s="13"/>
      <c r="DG745" s="8" t="s">
        <v>53</v>
      </c>
      <c r="DH745" s="8"/>
      <c r="DI745" s="8"/>
      <c r="DJ745" s="8"/>
      <c r="DK745" s="9" t="s">
        <v>38</v>
      </c>
      <c r="DL745" s="9"/>
      <c r="DM745" s="41" t="s">
        <v>13</v>
      </c>
      <c r="DV745" s="13" t="s">
        <v>8</v>
      </c>
      <c r="DW745" s="13"/>
      <c r="DX745" s="13"/>
      <c r="DY745" s="13"/>
      <c r="DZ745" s="13"/>
      <c r="EA745" s="8" t="s">
        <v>53</v>
      </c>
      <c r="EB745" s="8"/>
      <c r="EC745" s="8"/>
      <c r="ED745" s="8"/>
      <c r="EE745" s="9" t="s">
        <v>38</v>
      </c>
      <c r="EF745" s="9"/>
      <c r="EG745" s="41" t="s">
        <v>13</v>
      </c>
    </row>
    <row r="746" s="1" customFormat="1" customHeight="1" spans="6:137">
      <c r="F746" s="13" t="s">
        <v>54</v>
      </c>
      <c r="G746" s="13" t="s">
        <v>55</v>
      </c>
      <c r="H746" s="13" t="s">
        <v>56</v>
      </c>
      <c r="I746" s="13" t="s">
        <v>57</v>
      </c>
      <c r="J746" s="13" t="s">
        <v>8</v>
      </c>
      <c r="K746" s="8" t="s">
        <v>58</v>
      </c>
      <c r="L746" s="8" t="s">
        <v>26</v>
      </c>
      <c r="M746" s="8" t="s">
        <v>27</v>
      </c>
      <c r="N746" s="42" t="s">
        <v>28</v>
      </c>
      <c r="O746" s="9" t="s">
        <v>59</v>
      </c>
      <c r="P746" s="9" t="s">
        <v>60</v>
      </c>
      <c r="Q746" s="41"/>
      <c r="R746" s="1"/>
      <c r="S746" s="1"/>
      <c r="T746" s="1"/>
      <c r="U746" s="1"/>
      <c r="V746" s="1"/>
      <c r="W746" s="1"/>
      <c r="X746" s="1"/>
      <c r="Y746" s="1"/>
      <c r="Z746" s="13" t="s">
        <v>54</v>
      </c>
      <c r="AA746" s="13" t="s">
        <v>55</v>
      </c>
      <c r="AB746" s="13" t="s">
        <v>56</v>
      </c>
      <c r="AC746" s="13" t="s">
        <v>57</v>
      </c>
      <c r="AD746" s="13" t="s">
        <v>8</v>
      </c>
      <c r="AE746" s="8" t="s">
        <v>58</v>
      </c>
      <c r="AF746" s="8" t="s">
        <v>26</v>
      </c>
      <c r="AG746" s="8" t="s">
        <v>27</v>
      </c>
      <c r="AH746" s="42" t="s">
        <v>28</v>
      </c>
      <c r="AI746" s="9" t="s">
        <v>59</v>
      </c>
      <c r="AJ746" s="9" t="s">
        <v>60</v>
      </c>
      <c r="AK746" s="41"/>
      <c r="AL746" s="1"/>
      <c r="AM746" s="1"/>
      <c r="AN746" s="1"/>
      <c r="AO746" s="1"/>
      <c r="AP746" s="1"/>
      <c r="AQ746" s="1"/>
      <c r="AR746" s="1"/>
      <c r="AS746" s="1"/>
      <c r="AT746" s="13" t="s">
        <v>54</v>
      </c>
      <c r="AU746" s="13" t="s">
        <v>55</v>
      </c>
      <c r="AV746" s="13" t="s">
        <v>56</v>
      </c>
      <c r="AW746" s="13" t="s">
        <v>57</v>
      </c>
      <c r="AX746" s="13" t="s">
        <v>8</v>
      </c>
      <c r="AY746" s="8" t="s">
        <v>58</v>
      </c>
      <c r="AZ746" s="8" t="s">
        <v>26</v>
      </c>
      <c r="BA746" s="8" t="s">
        <v>27</v>
      </c>
      <c r="BB746" s="42" t="s">
        <v>28</v>
      </c>
      <c r="BC746" s="9" t="s">
        <v>59</v>
      </c>
      <c r="BD746" s="9" t="s">
        <v>60</v>
      </c>
      <c r="BE746" s="41"/>
      <c r="BF746" s="1"/>
      <c r="BG746" s="1"/>
      <c r="BH746" s="1"/>
      <c r="BI746" s="1"/>
      <c r="BJ746" s="1"/>
      <c r="BK746" s="1"/>
      <c r="BL746" s="1"/>
      <c r="BM746" s="1"/>
      <c r="BN746" s="13" t="s">
        <v>54</v>
      </c>
      <c r="BO746" s="13" t="s">
        <v>55</v>
      </c>
      <c r="BP746" s="13" t="s">
        <v>56</v>
      </c>
      <c r="BQ746" s="13" t="s">
        <v>57</v>
      </c>
      <c r="BR746" s="13" t="s">
        <v>8</v>
      </c>
      <c r="BS746" s="8" t="s">
        <v>58</v>
      </c>
      <c r="BT746" s="8" t="s">
        <v>26</v>
      </c>
      <c r="BU746" s="8" t="s">
        <v>27</v>
      </c>
      <c r="BV746" s="42" t="s">
        <v>28</v>
      </c>
      <c r="BW746" s="9" t="s">
        <v>59</v>
      </c>
      <c r="BX746" s="9" t="s">
        <v>60</v>
      </c>
      <c r="BY746" s="41"/>
      <c r="BZ746" s="1"/>
      <c r="CA746" s="1"/>
      <c r="CB746" s="1"/>
      <c r="CC746" s="1"/>
      <c r="CD746" s="1"/>
      <c r="CE746" s="1"/>
      <c r="CF746" s="1"/>
      <c r="CG746" s="1"/>
      <c r="CH746" s="13" t="s">
        <v>54</v>
      </c>
      <c r="CI746" s="13" t="s">
        <v>55</v>
      </c>
      <c r="CJ746" s="13" t="s">
        <v>56</v>
      </c>
      <c r="CK746" s="13" t="s">
        <v>57</v>
      </c>
      <c r="CL746" s="13" t="s">
        <v>8</v>
      </c>
      <c r="CM746" s="8" t="s">
        <v>58</v>
      </c>
      <c r="CN746" s="8" t="s">
        <v>26</v>
      </c>
      <c r="CO746" s="8" t="s">
        <v>27</v>
      </c>
      <c r="CP746" s="42" t="s">
        <v>28</v>
      </c>
      <c r="CQ746" s="9" t="s">
        <v>59</v>
      </c>
      <c r="CR746" s="9" t="s">
        <v>60</v>
      </c>
      <c r="CS746" s="41"/>
      <c r="CT746" s="1"/>
      <c r="CU746" s="1"/>
      <c r="CV746" s="1"/>
      <c r="CW746" s="1"/>
      <c r="CX746" s="1"/>
      <c r="CY746" s="1"/>
      <c r="CZ746" s="1"/>
      <c r="DA746" s="1"/>
      <c r="DB746" s="13" t="s">
        <v>54</v>
      </c>
      <c r="DC746" s="13" t="s">
        <v>55</v>
      </c>
      <c r="DD746" s="13" t="s">
        <v>56</v>
      </c>
      <c r="DE746" s="13" t="s">
        <v>57</v>
      </c>
      <c r="DF746" s="13" t="s">
        <v>8</v>
      </c>
      <c r="DG746" s="8" t="s">
        <v>58</v>
      </c>
      <c r="DH746" s="8" t="s">
        <v>26</v>
      </c>
      <c r="DI746" s="8" t="s">
        <v>27</v>
      </c>
      <c r="DJ746" s="42" t="s">
        <v>28</v>
      </c>
      <c r="DK746" s="9" t="s">
        <v>59</v>
      </c>
      <c r="DL746" s="9" t="s">
        <v>60</v>
      </c>
      <c r="DM746" s="41"/>
      <c r="DN746" s="1"/>
      <c r="DO746" s="1"/>
      <c r="DP746" s="1"/>
      <c r="DQ746" s="1"/>
      <c r="DR746" s="1"/>
      <c r="DS746" s="1"/>
      <c r="DT746" s="1"/>
      <c r="DU746" s="1"/>
      <c r="DV746" s="13" t="s">
        <v>54</v>
      </c>
      <c r="DW746" s="13" t="s">
        <v>55</v>
      </c>
      <c r="DX746" s="13" t="s">
        <v>56</v>
      </c>
      <c r="DY746" s="13" t="s">
        <v>57</v>
      </c>
      <c r="DZ746" s="13" t="s">
        <v>8</v>
      </c>
      <c r="EA746" s="8" t="s">
        <v>58</v>
      </c>
      <c r="EB746" s="8" t="s">
        <v>26</v>
      </c>
      <c r="EC746" s="8" t="s">
        <v>27</v>
      </c>
      <c r="ED746" s="42" t="s">
        <v>28</v>
      </c>
      <c r="EE746" s="9" t="s">
        <v>59</v>
      </c>
      <c r="EF746" s="9" t="s">
        <v>60</v>
      </c>
      <c r="EG746" s="41"/>
    </row>
    <row r="747" s="1" customFormat="1" customHeight="1" spans="6:137">
      <c r="F747" s="11">
        <v>2536</v>
      </c>
      <c r="G747" s="12">
        <v>1.728</v>
      </c>
      <c r="H747" s="11">
        <v>1</v>
      </c>
      <c r="I747" s="11">
        <v>0</v>
      </c>
      <c r="J747" s="13">
        <f t="shared" ref="J747:J757" si="1519">F747*G747*H747+I747</f>
        <v>4382.208</v>
      </c>
      <c r="K747" s="11">
        <v>1</v>
      </c>
      <c r="L747" s="11">
        <v>0.95</v>
      </c>
      <c r="M747" s="11">
        <v>2.09</v>
      </c>
      <c r="N747" s="42">
        <f t="shared" ref="N747:N757" si="1520">L747*M747+1</f>
        <v>2.9855</v>
      </c>
      <c r="O747" s="11">
        <v>1.275</v>
      </c>
      <c r="P747" s="9">
        <v>0.5</v>
      </c>
      <c r="Q747" s="43">
        <f t="shared" ref="Q747:Q757" si="1521">J747*K747*N747*O747*P747</f>
        <v>8340.4647648</v>
      </c>
      <c r="Z747" s="11">
        <v>2536</v>
      </c>
      <c r="AA747" s="12">
        <v>1.728</v>
      </c>
      <c r="AB747" s="11">
        <v>1</v>
      </c>
      <c r="AC747" s="11">
        <v>0</v>
      </c>
      <c r="AD747" s="13">
        <f t="shared" ref="AD747:AD757" si="1522">Z747*AA747*AB747+AC747</f>
        <v>4382.208</v>
      </c>
      <c r="AE747" s="11">
        <v>1</v>
      </c>
      <c r="AF747" s="11">
        <v>0.95</v>
      </c>
      <c r="AG747" s="11">
        <v>2.09</v>
      </c>
      <c r="AH747" s="42">
        <f t="shared" ref="AH747:AH757" si="1523">AF747*AG747+1</f>
        <v>2.9855</v>
      </c>
      <c r="AI747" s="11">
        <v>1.275</v>
      </c>
      <c r="AJ747" s="9">
        <v>0.5</v>
      </c>
      <c r="AK747" s="43">
        <f t="shared" ref="AK747:AK757" si="1524">AD747*AE747*AH747*AI747*AJ747</f>
        <v>8340.4647648</v>
      </c>
      <c r="AT747" s="11">
        <v>2536</v>
      </c>
      <c r="AU747" s="12">
        <v>1.728</v>
      </c>
      <c r="AV747" s="11">
        <v>1</v>
      </c>
      <c r="AW747" s="11">
        <v>0</v>
      </c>
      <c r="AX747" s="13">
        <f t="shared" ref="AX747:AX757" si="1525">AT747*AU747*AV747+AW747</f>
        <v>4382.208</v>
      </c>
      <c r="AY747" s="11">
        <v>1</v>
      </c>
      <c r="AZ747" s="11">
        <v>0.95</v>
      </c>
      <c r="BA747" s="11">
        <v>2.09</v>
      </c>
      <c r="BB747" s="42">
        <f t="shared" ref="BB747:BB757" si="1526">AZ747*BA747+1</f>
        <v>2.9855</v>
      </c>
      <c r="BC747" s="11">
        <v>1.275</v>
      </c>
      <c r="BD747" s="9">
        <v>0.5</v>
      </c>
      <c r="BE747" s="43">
        <f t="shared" ref="BE747:BE757" si="1527">AX747*AY747*BB747*BC747*BD747</f>
        <v>8340.4647648</v>
      </c>
      <c r="BN747" s="11">
        <v>2536</v>
      </c>
      <c r="BO747" s="12">
        <v>1.728</v>
      </c>
      <c r="BP747" s="11">
        <v>1</v>
      </c>
      <c r="BQ747" s="11">
        <v>0</v>
      </c>
      <c r="BR747" s="13">
        <f t="shared" ref="BR747:BR757" si="1528">BN747*BO747*BP747+BQ747</f>
        <v>4382.208</v>
      </c>
      <c r="BS747" s="11">
        <v>1</v>
      </c>
      <c r="BT747" s="11">
        <v>0.95</v>
      </c>
      <c r="BU747" s="11">
        <v>2.09</v>
      </c>
      <c r="BV747" s="42">
        <f t="shared" ref="BV747:BV757" si="1529">BT747*BU747+1</f>
        <v>2.9855</v>
      </c>
      <c r="BW747" s="11">
        <v>1.275</v>
      </c>
      <c r="BX747" s="9">
        <v>0.5</v>
      </c>
      <c r="BY747" s="43">
        <f t="shared" ref="BY747:BY757" si="1530">BR747*BS747*BV747*BW747*BX747</f>
        <v>8340.4647648</v>
      </c>
      <c r="CH747" s="11">
        <v>2536</v>
      </c>
      <c r="CI747" s="12">
        <v>1.728</v>
      </c>
      <c r="CJ747" s="11">
        <v>1</v>
      </c>
      <c r="CK747" s="11">
        <v>0</v>
      </c>
      <c r="CL747" s="13">
        <f t="shared" ref="CL747:CL757" si="1531">CH747*CI747*CJ747+CK747</f>
        <v>4382.208</v>
      </c>
      <c r="CM747" s="11">
        <v>1</v>
      </c>
      <c r="CN747" s="11">
        <v>0.95</v>
      </c>
      <c r="CO747" s="11">
        <v>2.09</v>
      </c>
      <c r="CP747" s="42">
        <f t="shared" ref="CP747:CP757" si="1532">CN747*CO747+1</f>
        <v>2.9855</v>
      </c>
      <c r="CQ747" s="11">
        <v>1.275</v>
      </c>
      <c r="CR747" s="9">
        <v>0.5</v>
      </c>
      <c r="CS747" s="43">
        <f t="shared" ref="CS747:CS757" si="1533">CL747*CM747*CP747*CQ747*CR747</f>
        <v>8340.4647648</v>
      </c>
      <c r="DB747" s="11">
        <v>2536</v>
      </c>
      <c r="DC747" s="12">
        <v>1.728</v>
      </c>
      <c r="DD747" s="11">
        <v>1</v>
      </c>
      <c r="DE747" s="11">
        <v>0</v>
      </c>
      <c r="DF747" s="13">
        <f t="shared" ref="DF747:DF757" si="1534">DB747*DC747*DD747+DE747</f>
        <v>4382.208</v>
      </c>
      <c r="DG747" s="11">
        <v>1</v>
      </c>
      <c r="DH747" s="11">
        <v>0.95</v>
      </c>
      <c r="DI747" s="11">
        <v>2.09</v>
      </c>
      <c r="DJ747" s="42">
        <f t="shared" ref="DJ747:DJ757" si="1535">DH747*DI747+1</f>
        <v>2.9855</v>
      </c>
      <c r="DK747" s="11">
        <v>1.275</v>
      </c>
      <c r="DL747" s="9">
        <v>0.5</v>
      </c>
      <c r="DM747" s="43">
        <f t="shared" ref="DM747:DM757" si="1536">DF747*DG747*DJ747*DK747*DL747</f>
        <v>8340.4647648</v>
      </c>
      <c r="DV747" s="11">
        <v>2536</v>
      </c>
      <c r="DW747" s="12">
        <v>1.728</v>
      </c>
      <c r="DX747" s="11">
        <v>1</v>
      </c>
      <c r="DY747" s="11">
        <v>0</v>
      </c>
      <c r="DZ747" s="13">
        <f t="shared" ref="DZ747:DZ757" si="1537">DV747*DW747*DX747+DY747</f>
        <v>4382.208</v>
      </c>
      <c r="EA747" s="11">
        <v>1</v>
      </c>
      <c r="EB747" s="11">
        <v>0.95</v>
      </c>
      <c r="EC747" s="11">
        <v>2.91</v>
      </c>
      <c r="ED747" s="42">
        <f t="shared" ref="ED747:ED757" si="1538">EB747*EC747+1</f>
        <v>3.7645</v>
      </c>
      <c r="EE747" s="11">
        <v>1.275</v>
      </c>
      <c r="EF747" s="9">
        <v>0.5</v>
      </c>
      <c r="EG747" s="43">
        <f t="shared" ref="EG747:EG757" si="1539">DZ747*EA747*ED747*EE747*EF747</f>
        <v>10516.7240352</v>
      </c>
    </row>
    <row r="748" s="1" customFormat="1" customHeight="1" spans="6:137">
      <c r="F748" s="11">
        <v>2536</v>
      </c>
      <c r="G748" s="12">
        <v>1.728</v>
      </c>
      <c r="H748" s="11">
        <v>1</v>
      </c>
      <c r="I748" s="11">
        <v>0</v>
      </c>
      <c r="J748" s="13">
        <f t="shared" si="1519"/>
        <v>4382.208</v>
      </c>
      <c r="K748" s="11">
        <v>1</v>
      </c>
      <c r="L748" s="11">
        <v>0.95</v>
      </c>
      <c r="M748" s="11">
        <v>2.09</v>
      </c>
      <c r="N748" s="42">
        <f t="shared" si="1520"/>
        <v>2.9855</v>
      </c>
      <c r="O748" s="11">
        <v>1.275</v>
      </c>
      <c r="P748" s="9">
        <v>0.5</v>
      </c>
      <c r="Q748" s="43">
        <f t="shared" si="1521"/>
        <v>8340.4647648</v>
      </c>
      <c r="Z748" s="11">
        <v>2536</v>
      </c>
      <c r="AA748" s="12">
        <v>1.728</v>
      </c>
      <c r="AB748" s="11">
        <v>1</v>
      </c>
      <c r="AC748" s="11">
        <v>0</v>
      </c>
      <c r="AD748" s="13">
        <f t="shared" si="1522"/>
        <v>4382.208</v>
      </c>
      <c r="AE748" s="11">
        <v>1</v>
      </c>
      <c r="AF748" s="11">
        <v>0.95</v>
      </c>
      <c r="AG748" s="11">
        <v>2.09</v>
      </c>
      <c r="AH748" s="42">
        <f t="shared" si="1523"/>
        <v>2.9855</v>
      </c>
      <c r="AI748" s="11">
        <v>1.275</v>
      </c>
      <c r="AJ748" s="9">
        <v>0.5</v>
      </c>
      <c r="AK748" s="43">
        <f t="shared" si="1524"/>
        <v>8340.4647648</v>
      </c>
      <c r="AT748" s="11">
        <v>2536</v>
      </c>
      <c r="AU748" s="12">
        <v>1.728</v>
      </c>
      <c r="AV748" s="11">
        <v>1</v>
      </c>
      <c r="AW748" s="11">
        <v>0</v>
      </c>
      <c r="AX748" s="13">
        <f t="shared" si="1525"/>
        <v>4382.208</v>
      </c>
      <c r="AY748" s="11">
        <v>1</v>
      </c>
      <c r="AZ748" s="11">
        <v>0.95</v>
      </c>
      <c r="BA748" s="11">
        <v>2.09</v>
      </c>
      <c r="BB748" s="42">
        <f t="shared" si="1526"/>
        <v>2.9855</v>
      </c>
      <c r="BC748" s="11">
        <v>1.275</v>
      </c>
      <c r="BD748" s="9">
        <v>0.5</v>
      </c>
      <c r="BE748" s="43">
        <f t="shared" si="1527"/>
        <v>8340.4647648</v>
      </c>
      <c r="BN748" s="11">
        <v>2536</v>
      </c>
      <c r="BO748" s="12">
        <v>1.728</v>
      </c>
      <c r="BP748" s="11">
        <v>1</v>
      </c>
      <c r="BQ748" s="11">
        <v>0</v>
      </c>
      <c r="BR748" s="13">
        <f t="shared" si="1528"/>
        <v>4382.208</v>
      </c>
      <c r="BS748" s="11">
        <v>1</v>
      </c>
      <c r="BT748" s="11">
        <v>0.95</v>
      </c>
      <c r="BU748" s="11">
        <v>2.09</v>
      </c>
      <c r="BV748" s="42">
        <f t="shared" si="1529"/>
        <v>2.9855</v>
      </c>
      <c r="BW748" s="11">
        <v>1.275</v>
      </c>
      <c r="BX748" s="9">
        <v>0.5</v>
      </c>
      <c r="BY748" s="43">
        <f t="shared" si="1530"/>
        <v>8340.4647648</v>
      </c>
      <c r="CH748" s="11">
        <v>2536</v>
      </c>
      <c r="CI748" s="12">
        <v>1.728</v>
      </c>
      <c r="CJ748" s="11">
        <v>1</v>
      </c>
      <c r="CK748" s="11">
        <v>0</v>
      </c>
      <c r="CL748" s="13">
        <f t="shared" si="1531"/>
        <v>4382.208</v>
      </c>
      <c r="CM748" s="11">
        <v>1</v>
      </c>
      <c r="CN748" s="11">
        <v>0.95</v>
      </c>
      <c r="CO748" s="11">
        <v>2.09</v>
      </c>
      <c r="CP748" s="42">
        <f t="shared" si="1532"/>
        <v>2.9855</v>
      </c>
      <c r="CQ748" s="11">
        <v>1.275</v>
      </c>
      <c r="CR748" s="9">
        <v>0.5</v>
      </c>
      <c r="CS748" s="43">
        <f t="shared" si="1533"/>
        <v>8340.4647648</v>
      </c>
      <c r="DB748" s="11">
        <v>2536</v>
      </c>
      <c r="DC748" s="12">
        <v>1.728</v>
      </c>
      <c r="DD748" s="11">
        <v>1</v>
      </c>
      <c r="DE748" s="11">
        <v>0</v>
      </c>
      <c r="DF748" s="13">
        <f t="shared" si="1534"/>
        <v>4382.208</v>
      </c>
      <c r="DG748" s="11">
        <v>1</v>
      </c>
      <c r="DH748" s="11">
        <v>0.95</v>
      </c>
      <c r="DI748" s="11">
        <v>2.09</v>
      </c>
      <c r="DJ748" s="42">
        <f t="shared" si="1535"/>
        <v>2.9855</v>
      </c>
      <c r="DK748" s="11">
        <v>1.275</v>
      </c>
      <c r="DL748" s="9">
        <v>0.5</v>
      </c>
      <c r="DM748" s="43">
        <f t="shared" si="1536"/>
        <v>8340.4647648</v>
      </c>
      <c r="DV748" s="11">
        <v>2536</v>
      </c>
      <c r="DW748" s="12">
        <v>1.728</v>
      </c>
      <c r="DX748" s="11">
        <v>1</v>
      </c>
      <c r="DY748" s="11">
        <v>0</v>
      </c>
      <c r="DZ748" s="13">
        <f t="shared" si="1537"/>
        <v>4382.208</v>
      </c>
      <c r="EA748" s="11">
        <v>1</v>
      </c>
      <c r="EB748" s="11">
        <v>0.95</v>
      </c>
      <c r="EC748" s="11">
        <v>2.91</v>
      </c>
      <c r="ED748" s="42">
        <f t="shared" si="1538"/>
        <v>3.7645</v>
      </c>
      <c r="EE748" s="11">
        <v>1.275</v>
      </c>
      <c r="EF748" s="9">
        <v>0.5</v>
      </c>
      <c r="EG748" s="43">
        <f t="shared" si="1539"/>
        <v>10516.7240352</v>
      </c>
    </row>
    <row r="749" s="1" customFormat="1" customHeight="1" spans="6:137">
      <c r="F749" s="11">
        <v>2536</v>
      </c>
      <c r="G749" s="12">
        <v>1.728</v>
      </c>
      <c r="H749" s="11">
        <v>1</v>
      </c>
      <c r="I749" s="11">
        <v>0</v>
      </c>
      <c r="J749" s="13">
        <f t="shared" si="1519"/>
        <v>4382.208</v>
      </c>
      <c r="K749" s="11">
        <v>1</v>
      </c>
      <c r="L749" s="11">
        <v>0.95</v>
      </c>
      <c r="M749" s="11">
        <v>2.09</v>
      </c>
      <c r="N749" s="42">
        <f t="shared" si="1520"/>
        <v>2.9855</v>
      </c>
      <c r="O749" s="11">
        <v>1.275</v>
      </c>
      <c r="P749" s="9">
        <v>0.5</v>
      </c>
      <c r="Q749" s="43">
        <f t="shared" si="1521"/>
        <v>8340.4647648</v>
      </c>
      <c r="Z749" s="11">
        <v>2536</v>
      </c>
      <c r="AA749" s="12">
        <v>1.728</v>
      </c>
      <c r="AB749" s="11">
        <v>1</v>
      </c>
      <c r="AC749" s="11">
        <v>0</v>
      </c>
      <c r="AD749" s="13">
        <f t="shared" si="1522"/>
        <v>4382.208</v>
      </c>
      <c r="AE749" s="11">
        <v>1</v>
      </c>
      <c r="AF749" s="11">
        <v>0.95</v>
      </c>
      <c r="AG749" s="11">
        <v>2.09</v>
      </c>
      <c r="AH749" s="42">
        <f t="shared" si="1523"/>
        <v>2.9855</v>
      </c>
      <c r="AI749" s="11">
        <v>1.275</v>
      </c>
      <c r="AJ749" s="9">
        <v>0.5</v>
      </c>
      <c r="AK749" s="43">
        <f t="shared" si="1524"/>
        <v>8340.4647648</v>
      </c>
      <c r="AT749" s="11">
        <v>2536</v>
      </c>
      <c r="AU749" s="12">
        <v>1.728</v>
      </c>
      <c r="AV749" s="11">
        <v>1</v>
      </c>
      <c r="AW749" s="11">
        <v>0</v>
      </c>
      <c r="AX749" s="13">
        <f t="shared" si="1525"/>
        <v>4382.208</v>
      </c>
      <c r="AY749" s="11">
        <v>1</v>
      </c>
      <c r="AZ749" s="11">
        <v>0.95</v>
      </c>
      <c r="BA749" s="11">
        <v>2.09</v>
      </c>
      <c r="BB749" s="42">
        <f t="shared" si="1526"/>
        <v>2.9855</v>
      </c>
      <c r="BC749" s="11">
        <v>1.275</v>
      </c>
      <c r="BD749" s="9">
        <v>0.5</v>
      </c>
      <c r="BE749" s="43">
        <f t="shared" si="1527"/>
        <v>8340.4647648</v>
      </c>
      <c r="BN749" s="11">
        <v>2536</v>
      </c>
      <c r="BO749" s="12">
        <v>1.728</v>
      </c>
      <c r="BP749" s="11">
        <v>1</v>
      </c>
      <c r="BQ749" s="11">
        <v>0</v>
      </c>
      <c r="BR749" s="13">
        <f t="shared" si="1528"/>
        <v>4382.208</v>
      </c>
      <c r="BS749" s="11">
        <v>1</v>
      </c>
      <c r="BT749" s="11">
        <v>0.95</v>
      </c>
      <c r="BU749" s="11">
        <v>2.09</v>
      </c>
      <c r="BV749" s="42">
        <f t="shared" si="1529"/>
        <v>2.9855</v>
      </c>
      <c r="BW749" s="11">
        <v>1.275</v>
      </c>
      <c r="BX749" s="9">
        <v>0.5</v>
      </c>
      <c r="BY749" s="43">
        <f t="shared" si="1530"/>
        <v>8340.4647648</v>
      </c>
      <c r="CH749" s="11">
        <v>2536</v>
      </c>
      <c r="CI749" s="12">
        <v>1.728</v>
      </c>
      <c r="CJ749" s="11">
        <v>1</v>
      </c>
      <c r="CK749" s="11">
        <v>0</v>
      </c>
      <c r="CL749" s="13">
        <f t="shared" si="1531"/>
        <v>4382.208</v>
      </c>
      <c r="CM749" s="11">
        <v>1</v>
      </c>
      <c r="CN749" s="11">
        <v>0.95</v>
      </c>
      <c r="CO749" s="11">
        <v>2.09</v>
      </c>
      <c r="CP749" s="42">
        <f t="shared" si="1532"/>
        <v>2.9855</v>
      </c>
      <c r="CQ749" s="11">
        <v>1.275</v>
      </c>
      <c r="CR749" s="9">
        <v>0.5</v>
      </c>
      <c r="CS749" s="43">
        <f t="shared" si="1533"/>
        <v>8340.4647648</v>
      </c>
      <c r="DB749" s="11">
        <v>2536</v>
      </c>
      <c r="DC749" s="12">
        <v>1.728</v>
      </c>
      <c r="DD749" s="11">
        <v>1</v>
      </c>
      <c r="DE749" s="11">
        <v>0</v>
      </c>
      <c r="DF749" s="13">
        <f t="shared" si="1534"/>
        <v>4382.208</v>
      </c>
      <c r="DG749" s="11">
        <v>1</v>
      </c>
      <c r="DH749" s="11">
        <v>0.95</v>
      </c>
      <c r="DI749" s="11">
        <v>2.09</v>
      </c>
      <c r="DJ749" s="42">
        <f t="shared" si="1535"/>
        <v>2.9855</v>
      </c>
      <c r="DK749" s="11">
        <v>1.275</v>
      </c>
      <c r="DL749" s="9">
        <v>0.5</v>
      </c>
      <c r="DM749" s="43">
        <f t="shared" si="1536"/>
        <v>8340.4647648</v>
      </c>
      <c r="DV749" s="11">
        <v>2536</v>
      </c>
      <c r="DW749" s="12">
        <v>1.728</v>
      </c>
      <c r="DX749" s="11">
        <v>1</v>
      </c>
      <c r="DY749" s="11">
        <v>0</v>
      </c>
      <c r="DZ749" s="13">
        <f t="shared" si="1537"/>
        <v>4382.208</v>
      </c>
      <c r="EA749" s="11">
        <v>1</v>
      </c>
      <c r="EB749" s="11">
        <v>0.95</v>
      </c>
      <c r="EC749" s="11">
        <v>2.91</v>
      </c>
      <c r="ED749" s="42">
        <f t="shared" si="1538"/>
        <v>3.7645</v>
      </c>
      <c r="EE749" s="11">
        <v>1.275</v>
      </c>
      <c r="EF749" s="9">
        <v>0.5</v>
      </c>
      <c r="EG749" s="43">
        <f t="shared" si="1539"/>
        <v>10516.7240352</v>
      </c>
    </row>
    <row r="750" s="1" customFormat="1" customHeight="1" spans="6:137">
      <c r="F750" s="11">
        <v>2536</v>
      </c>
      <c r="G750" s="12">
        <v>1.728</v>
      </c>
      <c r="H750" s="11">
        <v>1</v>
      </c>
      <c r="I750" s="11">
        <v>0</v>
      </c>
      <c r="J750" s="13">
        <f t="shared" si="1519"/>
        <v>4382.208</v>
      </c>
      <c r="K750" s="11">
        <v>1</v>
      </c>
      <c r="L750" s="11">
        <v>0.95</v>
      </c>
      <c r="M750" s="11">
        <v>2.09</v>
      </c>
      <c r="N750" s="42">
        <f t="shared" si="1520"/>
        <v>2.9855</v>
      </c>
      <c r="O750" s="11">
        <v>1.275</v>
      </c>
      <c r="P750" s="9">
        <v>0.5</v>
      </c>
      <c r="Q750" s="43">
        <f t="shared" si="1521"/>
        <v>8340.4647648</v>
      </c>
      <c r="Z750" s="11">
        <v>2536</v>
      </c>
      <c r="AA750" s="12">
        <v>1.728</v>
      </c>
      <c r="AB750" s="11">
        <v>1</v>
      </c>
      <c r="AC750" s="11">
        <v>0</v>
      </c>
      <c r="AD750" s="13">
        <f t="shared" si="1522"/>
        <v>4382.208</v>
      </c>
      <c r="AE750" s="11">
        <v>1</v>
      </c>
      <c r="AF750" s="11">
        <v>0.95</v>
      </c>
      <c r="AG750" s="11">
        <v>2.09</v>
      </c>
      <c r="AH750" s="42">
        <f t="shared" si="1523"/>
        <v>2.9855</v>
      </c>
      <c r="AI750" s="11">
        <v>1.275</v>
      </c>
      <c r="AJ750" s="9">
        <v>0.5</v>
      </c>
      <c r="AK750" s="43">
        <f t="shared" si="1524"/>
        <v>8340.4647648</v>
      </c>
      <c r="AT750" s="11">
        <v>2536</v>
      </c>
      <c r="AU750" s="12">
        <v>1.728</v>
      </c>
      <c r="AV750" s="11">
        <v>1</v>
      </c>
      <c r="AW750" s="11">
        <v>0</v>
      </c>
      <c r="AX750" s="13">
        <f t="shared" si="1525"/>
        <v>4382.208</v>
      </c>
      <c r="AY750" s="11">
        <v>1</v>
      </c>
      <c r="AZ750" s="11">
        <v>0.95</v>
      </c>
      <c r="BA750" s="11">
        <v>2.09</v>
      </c>
      <c r="BB750" s="42">
        <f t="shared" si="1526"/>
        <v>2.9855</v>
      </c>
      <c r="BC750" s="11">
        <v>1.275</v>
      </c>
      <c r="BD750" s="9">
        <v>0.5</v>
      </c>
      <c r="BE750" s="43">
        <f t="shared" si="1527"/>
        <v>8340.4647648</v>
      </c>
      <c r="BN750" s="11">
        <v>2536</v>
      </c>
      <c r="BO750" s="12">
        <v>1.728</v>
      </c>
      <c r="BP750" s="11">
        <v>1</v>
      </c>
      <c r="BQ750" s="11">
        <v>0</v>
      </c>
      <c r="BR750" s="13">
        <f t="shared" si="1528"/>
        <v>4382.208</v>
      </c>
      <c r="BS750" s="11">
        <v>1</v>
      </c>
      <c r="BT750" s="11">
        <v>0.95</v>
      </c>
      <c r="BU750" s="11">
        <v>2.09</v>
      </c>
      <c r="BV750" s="42">
        <f t="shared" si="1529"/>
        <v>2.9855</v>
      </c>
      <c r="BW750" s="11">
        <v>1.275</v>
      </c>
      <c r="BX750" s="9">
        <v>0.5</v>
      </c>
      <c r="BY750" s="43">
        <f t="shared" si="1530"/>
        <v>8340.4647648</v>
      </c>
      <c r="CH750" s="11">
        <v>2536</v>
      </c>
      <c r="CI750" s="12">
        <v>1.728</v>
      </c>
      <c r="CJ750" s="11">
        <v>1</v>
      </c>
      <c r="CK750" s="11">
        <v>0</v>
      </c>
      <c r="CL750" s="13">
        <f t="shared" si="1531"/>
        <v>4382.208</v>
      </c>
      <c r="CM750" s="11">
        <v>1</v>
      </c>
      <c r="CN750" s="11">
        <v>0.95</v>
      </c>
      <c r="CO750" s="11">
        <v>2.09</v>
      </c>
      <c r="CP750" s="42">
        <f t="shared" si="1532"/>
        <v>2.9855</v>
      </c>
      <c r="CQ750" s="11">
        <v>1.275</v>
      </c>
      <c r="CR750" s="9">
        <v>0.5</v>
      </c>
      <c r="CS750" s="43">
        <f t="shared" si="1533"/>
        <v>8340.4647648</v>
      </c>
      <c r="DB750" s="11">
        <v>2536</v>
      </c>
      <c r="DC750" s="12">
        <v>1.728</v>
      </c>
      <c r="DD750" s="11">
        <v>1</v>
      </c>
      <c r="DE750" s="11">
        <v>0</v>
      </c>
      <c r="DF750" s="13">
        <f t="shared" si="1534"/>
        <v>4382.208</v>
      </c>
      <c r="DG750" s="11">
        <v>1</v>
      </c>
      <c r="DH750" s="11">
        <v>0.95</v>
      </c>
      <c r="DI750" s="11">
        <v>2.09</v>
      </c>
      <c r="DJ750" s="42">
        <f t="shared" si="1535"/>
        <v>2.9855</v>
      </c>
      <c r="DK750" s="11">
        <v>1.275</v>
      </c>
      <c r="DL750" s="9">
        <v>0.5</v>
      </c>
      <c r="DM750" s="43">
        <f t="shared" si="1536"/>
        <v>8340.4647648</v>
      </c>
      <c r="DV750" s="11">
        <v>2536</v>
      </c>
      <c r="DW750" s="12">
        <v>1.728</v>
      </c>
      <c r="DX750" s="11">
        <v>1</v>
      </c>
      <c r="DY750" s="11">
        <v>0</v>
      </c>
      <c r="DZ750" s="13">
        <f t="shared" si="1537"/>
        <v>4382.208</v>
      </c>
      <c r="EA750" s="11">
        <v>1</v>
      </c>
      <c r="EB750" s="11">
        <v>0.95</v>
      </c>
      <c r="EC750" s="11">
        <v>2.91</v>
      </c>
      <c r="ED750" s="42">
        <f t="shared" si="1538"/>
        <v>3.7645</v>
      </c>
      <c r="EE750" s="11">
        <v>1.275</v>
      </c>
      <c r="EF750" s="9">
        <v>0.5</v>
      </c>
      <c r="EG750" s="43">
        <f t="shared" si="1539"/>
        <v>10516.7240352</v>
      </c>
    </row>
    <row r="751" s="1" customFormat="1" customHeight="1" spans="6:137">
      <c r="F751" s="11">
        <v>2536</v>
      </c>
      <c r="G751" s="12">
        <v>1.728</v>
      </c>
      <c r="H751" s="11">
        <v>1</v>
      </c>
      <c r="I751" s="11">
        <v>0</v>
      </c>
      <c r="J751" s="13">
        <f t="shared" si="1519"/>
        <v>4382.208</v>
      </c>
      <c r="K751" s="11">
        <v>1</v>
      </c>
      <c r="L751" s="11">
        <v>0.95</v>
      </c>
      <c r="M751" s="11">
        <v>2.09</v>
      </c>
      <c r="N751" s="42">
        <f t="shared" si="1520"/>
        <v>2.9855</v>
      </c>
      <c r="O751" s="11">
        <v>1.275</v>
      </c>
      <c r="P751" s="9">
        <v>0.5</v>
      </c>
      <c r="Q751" s="43">
        <f t="shared" si="1521"/>
        <v>8340.4647648</v>
      </c>
      <c r="Z751" s="11">
        <v>2536</v>
      </c>
      <c r="AA751" s="12">
        <v>1.728</v>
      </c>
      <c r="AB751" s="11">
        <v>1</v>
      </c>
      <c r="AC751" s="11">
        <v>0</v>
      </c>
      <c r="AD751" s="13">
        <f t="shared" si="1522"/>
        <v>4382.208</v>
      </c>
      <c r="AE751" s="11">
        <v>1</v>
      </c>
      <c r="AF751" s="11">
        <v>0.95</v>
      </c>
      <c r="AG751" s="11">
        <v>2.09</v>
      </c>
      <c r="AH751" s="42">
        <f t="shared" si="1523"/>
        <v>2.9855</v>
      </c>
      <c r="AI751" s="11">
        <v>1.275</v>
      </c>
      <c r="AJ751" s="9">
        <v>0.5</v>
      </c>
      <c r="AK751" s="43">
        <f t="shared" si="1524"/>
        <v>8340.4647648</v>
      </c>
      <c r="AT751" s="11">
        <v>2536</v>
      </c>
      <c r="AU751" s="12">
        <v>1.728</v>
      </c>
      <c r="AV751" s="11">
        <v>1</v>
      </c>
      <c r="AW751" s="11">
        <v>0</v>
      </c>
      <c r="AX751" s="13">
        <f t="shared" si="1525"/>
        <v>4382.208</v>
      </c>
      <c r="AY751" s="11">
        <v>1</v>
      </c>
      <c r="AZ751" s="11">
        <v>0.95</v>
      </c>
      <c r="BA751" s="11">
        <v>2.09</v>
      </c>
      <c r="BB751" s="42">
        <f t="shared" si="1526"/>
        <v>2.9855</v>
      </c>
      <c r="BC751" s="11">
        <v>1.275</v>
      </c>
      <c r="BD751" s="9">
        <v>0.5</v>
      </c>
      <c r="BE751" s="43">
        <f t="shared" si="1527"/>
        <v>8340.4647648</v>
      </c>
      <c r="BN751" s="11">
        <v>2536</v>
      </c>
      <c r="BO751" s="12">
        <v>1.728</v>
      </c>
      <c r="BP751" s="11">
        <v>1</v>
      </c>
      <c r="BQ751" s="11">
        <v>0</v>
      </c>
      <c r="BR751" s="13">
        <f t="shared" si="1528"/>
        <v>4382.208</v>
      </c>
      <c r="BS751" s="11">
        <v>1</v>
      </c>
      <c r="BT751" s="11">
        <v>0.95</v>
      </c>
      <c r="BU751" s="11">
        <v>2.09</v>
      </c>
      <c r="BV751" s="42">
        <f t="shared" si="1529"/>
        <v>2.9855</v>
      </c>
      <c r="BW751" s="11">
        <v>1.275</v>
      </c>
      <c r="BX751" s="9">
        <v>0.5</v>
      </c>
      <c r="BY751" s="43">
        <f t="shared" si="1530"/>
        <v>8340.4647648</v>
      </c>
      <c r="CH751" s="11">
        <v>2536</v>
      </c>
      <c r="CI751" s="12">
        <v>1.728</v>
      </c>
      <c r="CJ751" s="11">
        <v>1</v>
      </c>
      <c r="CK751" s="11">
        <v>0</v>
      </c>
      <c r="CL751" s="13">
        <f t="shared" si="1531"/>
        <v>4382.208</v>
      </c>
      <c r="CM751" s="11">
        <v>1</v>
      </c>
      <c r="CN751" s="11">
        <v>0.95</v>
      </c>
      <c r="CO751" s="11">
        <v>2.09</v>
      </c>
      <c r="CP751" s="42">
        <f t="shared" si="1532"/>
        <v>2.9855</v>
      </c>
      <c r="CQ751" s="11">
        <v>1.275</v>
      </c>
      <c r="CR751" s="9">
        <v>0.5</v>
      </c>
      <c r="CS751" s="43">
        <f t="shared" si="1533"/>
        <v>8340.4647648</v>
      </c>
      <c r="DB751" s="11">
        <v>2536</v>
      </c>
      <c r="DC751" s="12">
        <v>1.728</v>
      </c>
      <c r="DD751" s="11">
        <v>1</v>
      </c>
      <c r="DE751" s="11">
        <v>0</v>
      </c>
      <c r="DF751" s="13">
        <f t="shared" si="1534"/>
        <v>4382.208</v>
      </c>
      <c r="DG751" s="11">
        <v>1</v>
      </c>
      <c r="DH751" s="11">
        <v>0.95</v>
      </c>
      <c r="DI751" s="11">
        <v>2.09</v>
      </c>
      <c r="DJ751" s="42">
        <f t="shared" si="1535"/>
        <v>2.9855</v>
      </c>
      <c r="DK751" s="11">
        <v>1.275</v>
      </c>
      <c r="DL751" s="9">
        <v>0.5</v>
      </c>
      <c r="DM751" s="43">
        <f t="shared" si="1536"/>
        <v>8340.4647648</v>
      </c>
      <c r="DV751" s="11">
        <v>2536</v>
      </c>
      <c r="DW751" s="12">
        <v>1.728</v>
      </c>
      <c r="DX751" s="11">
        <v>1</v>
      </c>
      <c r="DY751" s="11">
        <v>0</v>
      </c>
      <c r="DZ751" s="13">
        <f t="shared" si="1537"/>
        <v>4382.208</v>
      </c>
      <c r="EA751" s="11">
        <v>1</v>
      </c>
      <c r="EB751" s="11">
        <v>0.95</v>
      </c>
      <c r="EC751" s="11">
        <v>2.91</v>
      </c>
      <c r="ED751" s="42">
        <f t="shared" si="1538"/>
        <v>3.7645</v>
      </c>
      <c r="EE751" s="11">
        <v>1.275</v>
      </c>
      <c r="EF751" s="9">
        <v>0.5</v>
      </c>
      <c r="EG751" s="43">
        <f t="shared" si="1539"/>
        <v>10516.7240352</v>
      </c>
    </row>
    <row r="752" s="1" customFormat="1" customHeight="1" spans="6:137">
      <c r="F752" s="11">
        <v>2536</v>
      </c>
      <c r="G752" s="12">
        <v>1.728</v>
      </c>
      <c r="H752" s="11">
        <v>1</v>
      </c>
      <c r="I752" s="11">
        <v>0</v>
      </c>
      <c r="J752" s="13">
        <f t="shared" si="1519"/>
        <v>4382.208</v>
      </c>
      <c r="K752" s="11">
        <v>1</v>
      </c>
      <c r="L752" s="11">
        <v>0.95</v>
      </c>
      <c r="M752" s="11">
        <v>2.09</v>
      </c>
      <c r="N752" s="42">
        <f t="shared" si="1520"/>
        <v>2.9855</v>
      </c>
      <c r="O752" s="11">
        <v>1.075</v>
      </c>
      <c r="P752" s="9">
        <v>0.5</v>
      </c>
      <c r="Q752" s="43">
        <f t="shared" si="1521"/>
        <v>7032.1565664</v>
      </c>
      <c r="Z752" s="11">
        <v>2536</v>
      </c>
      <c r="AA752" s="12">
        <v>1.728</v>
      </c>
      <c r="AB752" s="11">
        <v>1</v>
      </c>
      <c r="AC752" s="11">
        <v>0</v>
      </c>
      <c r="AD752" s="13">
        <f t="shared" si="1522"/>
        <v>4382.208</v>
      </c>
      <c r="AE752" s="11">
        <v>1</v>
      </c>
      <c r="AF752" s="11">
        <v>0.95</v>
      </c>
      <c r="AG752" s="11">
        <v>2.09</v>
      </c>
      <c r="AH752" s="42">
        <f t="shared" si="1523"/>
        <v>2.9855</v>
      </c>
      <c r="AI752" s="11">
        <v>1.075</v>
      </c>
      <c r="AJ752" s="9">
        <v>0.5</v>
      </c>
      <c r="AK752" s="43">
        <f t="shared" si="1524"/>
        <v>7032.1565664</v>
      </c>
      <c r="AT752" s="11">
        <v>2536</v>
      </c>
      <c r="AU752" s="12">
        <v>1.728</v>
      </c>
      <c r="AV752" s="11">
        <v>1</v>
      </c>
      <c r="AW752" s="11">
        <v>0</v>
      </c>
      <c r="AX752" s="13">
        <f t="shared" si="1525"/>
        <v>4382.208</v>
      </c>
      <c r="AY752" s="11">
        <v>1</v>
      </c>
      <c r="AZ752" s="11">
        <v>0.95</v>
      </c>
      <c r="BA752" s="11">
        <v>2.09</v>
      </c>
      <c r="BB752" s="42">
        <f t="shared" si="1526"/>
        <v>2.9855</v>
      </c>
      <c r="BC752" s="11">
        <v>1.075</v>
      </c>
      <c r="BD752" s="9">
        <v>0.5</v>
      </c>
      <c r="BE752" s="43">
        <f t="shared" si="1527"/>
        <v>7032.1565664</v>
      </c>
      <c r="BN752" s="11">
        <v>2536</v>
      </c>
      <c r="BO752" s="12">
        <v>1.728</v>
      </c>
      <c r="BP752" s="11">
        <v>1</v>
      </c>
      <c r="BQ752" s="11">
        <v>0</v>
      </c>
      <c r="BR752" s="13">
        <f t="shared" si="1528"/>
        <v>4382.208</v>
      </c>
      <c r="BS752" s="11">
        <v>1</v>
      </c>
      <c r="BT752" s="11">
        <v>0.95</v>
      </c>
      <c r="BU752" s="11">
        <v>2.09</v>
      </c>
      <c r="BV752" s="42">
        <f t="shared" si="1529"/>
        <v>2.9855</v>
      </c>
      <c r="BW752" s="11">
        <v>1.075</v>
      </c>
      <c r="BX752" s="9">
        <v>0.5</v>
      </c>
      <c r="BY752" s="43">
        <f t="shared" si="1530"/>
        <v>7032.1565664</v>
      </c>
      <c r="CH752" s="11">
        <v>2536</v>
      </c>
      <c r="CI752" s="12">
        <v>1.728</v>
      </c>
      <c r="CJ752" s="11">
        <v>1</v>
      </c>
      <c r="CK752" s="11">
        <v>0</v>
      </c>
      <c r="CL752" s="13">
        <f t="shared" si="1531"/>
        <v>4382.208</v>
      </c>
      <c r="CM752" s="11">
        <v>1</v>
      </c>
      <c r="CN752" s="11">
        <v>0.95</v>
      </c>
      <c r="CO752" s="11">
        <v>2.09</v>
      </c>
      <c r="CP752" s="42">
        <f t="shared" si="1532"/>
        <v>2.9855</v>
      </c>
      <c r="CQ752" s="11">
        <v>1.075</v>
      </c>
      <c r="CR752" s="9">
        <v>0.5</v>
      </c>
      <c r="CS752" s="43">
        <f t="shared" si="1533"/>
        <v>7032.1565664</v>
      </c>
      <c r="DB752" s="11">
        <v>2536</v>
      </c>
      <c r="DC752" s="12">
        <v>1.728</v>
      </c>
      <c r="DD752" s="11">
        <v>1</v>
      </c>
      <c r="DE752" s="11">
        <v>0</v>
      </c>
      <c r="DF752" s="13">
        <f t="shared" si="1534"/>
        <v>4382.208</v>
      </c>
      <c r="DG752" s="11">
        <v>1</v>
      </c>
      <c r="DH752" s="11">
        <v>0.95</v>
      </c>
      <c r="DI752" s="11">
        <v>2.09</v>
      </c>
      <c r="DJ752" s="42">
        <f t="shared" si="1535"/>
        <v>2.9855</v>
      </c>
      <c r="DK752" s="11">
        <v>1.075</v>
      </c>
      <c r="DL752" s="9">
        <v>0.5</v>
      </c>
      <c r="DM752" s="43">
        <f t="shared" si="1536"/>
        <v>7032.1565664</v>
      </c>
      <c r="DV752" s="11">
        <v>2536</v>
      </c>
      <c r="DW752" s="12">
        <v>1.728</v>
      </c>
      <c r="DX752" s="11">
        <v>1</v>
      </c>
      <c r="DY752" s="11">
        <v>0</v>
      </c>
      <c r="DZ752" s="13">
        <f t="shared" si="1537"/>
        <v>4382.208</v>
      </c>
      <c r="EA752" s="11">
        <v>1</v>
      </c>
      <c r="EB752" s="11">
        <v>0.95</v>
      </c>
      <c r="EC752" s="11">
        <v>2.91</v>
      </c>
      <c r="ED752" s="42">
        <f t="shared" si="1538"/>
        <v>3.7645</v>
      </c>
      <c r="EE752" s="11">
        <v>1.075</v>
      </c>
      <c r="EF752" s="9">
        <v>0.5</v>
      </c>
      <c r="EG752" s="43">
        <f t="shared" si="1539"/>
        <v>8867.0418336</v>
      </c>
    </row>
    <row r="753" s="1" customFormat="1" customHeight="1" spans="6:137">
      <c r="F753" s="11">
        <v>2536</v>
      </c>
      <c r="G753" s="12">
        <v>1.728</v>
      </c>
      <c r="H753" s="11">
        <v>1</v>
      </c>
      <c r="I753" s="11">
        <v>0</v>
      </c>
      <c r="J753" s="13">
        <f t="shared" si="1519"/>
        <v>4382.208</v>
      </c>
      <c r="K753" s="11">
        <v>1</v>
      </c>
      <c r="L753" s="11">
        <v>0.95</v>
      </c>
      <c r="M753" s="11">
        <v>2.09</v>
      </c>
      <c r="N753" s="42">
        <f t="shared" si="1520"/>
        <v>2.9855</v>
      </c>
      <c r="O753" s="11">
        <v>1.075</v>
      </c>
      <c r="P753" s="9">
        <v>0.5</v>
      </c>
      <c r="Q753" s="43">
        <f t="shared" si="1521"/>
        <v>7032.1565664</v>
      </c>
      <c r="Z753" s="11">
        <v>2536</v>
      </c>
      <c r="AA753" s="12">
        <v>1.728</v>
      </c>
      <c r="AB753" s="11">
        <v>1</v>
      </c>
      <c r="AC753" s="11">
        <v>0</v>
      </c>
      <c r="AD753" s="13">
        <f t="shared" si="1522"/>
        <v>4382.208</v>
      </c>
      <c r="AE753" s="11">
        <v>1</v>
      </c>
      <c r="AF753" s="11">
        <v>0.95</v>
      </c>
      <c r="AG753" s="11">
        <v>2.09</v>
      </c>
      <c r="AH753" s="42">
        <f t="shared" si="1523"/>
        <v>2.9855</v>
      </c>
      <c r="AI753" s="11">
        <v>1.075</v>
      </c>
      <c r="AJ753" s="9">
        <v>0.5</v>
      </c>
      <c r="AK753" s="43">
        <f t="shared" si="1524"/>
        <v>7032.1565664</v>
      </c>
      <c r="AT753" s="11">
        <v>2536</v>
      </c>
      <c r="AU753" s="12">
        <v>1.728</v>
      </c>
      <c r="AV753" s="11">
        <v>1</v>
      </c>
      <c r="AW753" s="11">
        <v>0</v>
      </c>
      <c r="AX753" s="13">
        <f t="shared" si="1525"/>
        <v>4382.208</v>
      </c>
      <c r="AY753" s="11">
        <v>1</v>
      </c>
      <c r="AZ753" s="11">
        <v>0.95</v>
      </c>
      <c r="BA753" s="11">
        <v>2.09</v>
      </c>
      <c r="BB753" s="42">
        <f t="shared" si="1526"/>
        <v>2.9855</v>
      </c>
      <c r="BC753" s="11">
        <v>1.075</v>
      </c>
      <c r="BD753" s="9">
        <v>0.5</v>
      </c>
      <c r="BE753" s="43">
        <f t="shared" si="1527"/>
        <v>7032.1565664</v>
      </c>
      <c r="BN753" s="11">
        <v>2536</v>
      </c>
      <c r="BO753" s="12">
        <v>1.728</v>
      </c>
      <c r="BP753" s="11">
        <v>1</v>
      </c>
      <c r="BQ753" s="11">
        <v>0</v>
      </c>
      <c r="BR753" s="13">
        <f t="shared" si="1528"/>
        <v>4382.208</v>
      </c>
      <c r="BS753" s="11">
        <v>1</v>
      </c>
      <c r="BT753" s="11">
        <v>0.95</v>
      </c>
      <c r="BU753" s="11">
        <v>2.09</v>
      </c>
      <c r="BV753" s="42">
        <f t="shared" si="1529"/>
        <v>2.9855</v>
      </c>
      <c r="BW753" s="11">
        <v>1.075</v>
      </c>
      <c r="BX753" s="9">
        <v>0.5</v>
      </c>
      <c r="BY753" s="43">
        <f t="shared" si="1530"/>
        <v>7032.1565664</v>
      </c>
      <c r="CH753" s="11">
        <v>2536</v>
      </c>
      <c r="CI753" s="12">
        <v>1.728</v>
      </c>
      <c r="CJ753" s="11">
        <v>1</v>
      </c>
      <c r="CK753" s="11">
        <v>0</v>
      </c>
      <c r="CL753" s="13">
        <f t="shared" si="1531"/>
        <v>4382.208</v>
      </c>
      <c r="CM753" s="11">
        <v>1</v>
      </c>
      <c r="CN753" s="11">
        <v>0.95</v>
      </c>
      <c r="CO753" s="11">
        <v>2.09</v>
      </c>
      <c r="CP753" s="42">
        <f t="shared" si="1532"/>
        <v>2.9855</v>
      </c>
      <c r="CQ753" s="11">
        <v>1.075</v>
      </c>
      <c r="CR753" s="9">
        <v>0.5</v>
      </c>
      <c r="CS753" s="43">
        <f t="shared" si="1533"/>
        <v>7032.1565664</v>
      </c>
      <c r="DB753" s="11">
        <v>2536</v>
      </c>
      <c r="DC753" s="12">
        <v>1.728</v>
      </c>
      <c r="DD753" s="11">
        <v>1</v>
      </c>
      <c r="DE753" s="11">
        <v>0</v>
      </c>
      <c r="DF753" s="13">
        <f t="shared" si="1534"/>
        <v>4382.208</v>
      </c>
      <c r="DG753" s="11">
        <v>1</v>
      </c>
      <c r="DH753" s="11">
        <v>0.95</v>
      </c>
      <c r="DI753" s="11">
        <v>2.09</v>
      </c>
      <c r="DJ753" s="42">
        <f t="shared" si="1535"/>
        <v>2.9855</v>
      </c>
      <c r="DK753" s="11">
        <v>1.075</v>
      </c>
      <c r="DL753" s="9">
        <v>0.5</v>
      </c>
      <c r="DM753" s="43">
        <f t="shared" si="1536"/>
        <v>7032.1565664</v>
      </c>
      <c r="DV753" s="11">
        <v>2536</v>
      </c>
      <c r="DW753" s="12">
        <v>1.728</v>
      </c>
      <c r="DX753" s="11">
        <v>1</v>
      </c>
      <c r="DY753" s="11">
        <v>0</v>
      </c>
      <c r="DZ753" s="13">
        <f t="shared" si="1537"/>
        <v>4382.208</v>
      </c>
      <c r="EA753" s="11">
        <v>1</v>
      </c>
      <c r="EB753" s="11">
        <v>0.95</v>
      </c>
      <c r="EC753" s="11">
        <v>2.91</v>
      </c>
      <c r="ED753" s="42">
        <f t="shared" si="1538"/>
        <v>3.7645</v>
      </c>
      <c r="EE753" s="11">
        <v>1.075</v>
      </c>
      <c r="EF753" s="9">
        <v>0.5</v>
      </c>
      <c r="EG753" s="43">
        <f t="shared" si="1539"/>
        <v>8867.0418336</v>
      </c>
    </row>
    <row r="754" s="1" customFormat="1" customHeight="1" spans="6:137">
      <c r="F754" s="11">
        <v>2536</v>
      </c>
      <c r="G754" s="12">
        <v>1.728</v>
      </c>
      <c r="H754" s="11">
        <v>1</v>
      </c>
      <c r="I754" s="11">
        <v>0</v>
      </c>
      <c r="J754" s="13">
        <f t="shared" si="1519"/>
        <v>4382.208</v>
      </c>
      <c r="K754" s="11">
        <v>1</v>
      </c>
      <c r="L754" s="11">
        <v>0.95</v>
      </c>
      <c r="M754" s="11">
        <v>2.09</v>
      </c>
      <c r="N754" s="42">
        <f t="shared" si="1520"/>
        <v>2.9855</v>
      </c>
      <c r="O754" s="11">
        <v>1.075</v>
      </c>
      <c r="P754" s="9">
        <v>0.5</v>
      </c>
      <c r="Q754" s="43">
        <f t="shared" si="1521"/>
        <v>7032.1565664</v>
      </c>
      <c r="Z754" s="11">
        <v>2536</v>
      </c>
      <c r="AA754" s="12">
        <v>1.728</v>
      </c>
      <c r="AB754" s="11">
        <v>1</v>
      </c>
      <c r="AC754" s="11">
        <v>0</v>
      </c>
      <c r="AD754" s="13">
        <f t="shared" si="1522"/>
        <v>4382.208</v>
      </c>
      <c r="AE754" s="11">
        <v>1</v>
      </c>
      <c r="AF754" s="11">
        <v>0.95</v>
      </c>
      <c r="AG754" s="11">
        <v>2.09</v>
      </c>
      <c r="AH754" s="42">
        <f t="shared" si="1523"/>
        <v>2.9855</v>
      </c>
      <c r="AI754" s="11">
        <v>1.075</v>
      </c>
      <c r="AJ754" s="9">
        <v>0.5</v>
      </c>
      <c r="AK754" s="43">
        <f t="shared" si="1524"/>
        <v>7032.1565664</v>
      </c>
      <c r="AT754" s="11">
        <v>2536</v>
      </c>
      <c r="AU754" s="12">
        <v>1.728</v>
      </c>
      <c r="AV754" s="11">
        <v>1</v>
      </c>
      <c r="AW754" s="11">
        <v>0</v>
      </c>
      <c r="AX754" s="13">
        <f t="shared" si="1525"/>
        <v>4382.208</v>
      </c>
      <c r="AY754" s="11">
        <v>1</v>
      </c>
      <c r="AZ754" s="11">
        <v>0.95</v>
      </c>
      <c r="BA754" s="11">
        <v>2.09</v>
      </c>
      <c r="BB754" s="42">
        <f t="shared" si="1526"/>
        <v>2.9855</v>
      </c>
      <c r="BC754" s="11">
        <v>1.075</v>
      </c>
      <c r="BD754" s="9">
        <v>0.5</v>
      </c>
      <c r="BE754" s="43">
        <f t="shared" si="1527"/>
        <v>7032.1565664</v>
      </c>
      <c r="BN754" s="11">
        <v>2536</v>
      </c>
      <c r="BO754" s="12">
        <v>1.728</v>
      </c>
      <c r="BP754" s="11">
        <v>1</v>
      </c>
      <c r="BQ754" s="11">
        <v>0</v>
      </c>
      <c r="BR754" s="13">
        <f t="shared" si="1528"/>
        <v>4382.208</v>
      </c>
      <c r="BS754" s="11">
        <v>1</v>
      </c>
      <c r="BT754" s="11">
        <v>0.95</v>
      </c>
      <c r="BU754" s="11">
        <v>2.09</v>
      </c>
      <c r="BV754" s="42">
        <f t="shared" si="1529"/>
        <v>2.9855</v>
      </c>
      <c r="BW754" s="11">
        <v>1.075</v>
      </c>
      <c r="BX754" s="9">
        <v>0.5</v>
      </c>
      <c r="BY754" s="43">
        <f t="shared" si="1530"/>
        <v>7032.1565664</v>
      </c>
      <c r="CH754" s="11">
        <v>2536</v>
      </c>
      <c r="CI754" s="12">
        <v>1.728</v>
      </c>
      <c r="CJ754" s="11">
        <v>1</v>
      </c>
      <c r="CK754" s="11">
        <v>0</v>
      </c>
      <c r="CL754" s="13">
        <f t="shared" si="1531"/>
        <v>4382.208</v>
      </c>
      <c r="CM754" s="11">
        <v>1</v>
      </c>
      <c r="CN754" s="11">
        <v>0.95</v>
      </c>
      <c r="CO754" s="11">
        <v>2.09</v>
      </c>
      <c r="CP754" s="42">
        <f t="shared" si="1532"/>
        <v>2.9855</v>
      </c>
      <c r="CQ754" s="11">
        <v>1.075</v>
      </c>
      <c r="CR754" s="9">
        <v>0.5</v>
      </c>
      <c r="CS754" s="43">
        <f t="shared" si="1533"/>
        <v>7032.1565664</v>
      </c>
      <c r="DB754" s="11">
        <v>2536</v>
      </c>
      <c r="DC754" s="12">
        <v>1.728</v>
      </c>
      <c r="DD754" s="11">
        <v>1</v>
      </c>
      <c r="DE754" s="11">
        <v>0</v>
      </c>
      <c r="DF754" s="13">
        <f t="shared" si="1534"/>
        <v>4382.208</v>
      </c>
      <c r="DG754" s="11">
        <v>1</v>
      </c>
      <c r="DH754" s="11">
        <v>0.95</v>
      </c>
      <c r="DI754" s="11">
        <v>2.09</v>
      </c>
      <c r="DJ754" s="42">
        <f t="shared" si="1535"/>
        <v>2.9855</v>
      </c>
      <c r="DK754" s="11">
        <v>1.075</v>
      </c>
      <c r="DL754" s="9">
        <v>0.5</v>
      </c>
      <c r="DM754" s="43">
        <f t="shared" si="1536"/>
        <v>7032.1565664</v>
      </c>
      <c r="DV754" s="11">
        <v>2536</v>
      </c>
      <c r="DW754" s="12">
        <v>1.728</v>
      </c>
      <c r="DX754" s="11">
        <v>1</v>
      </c>
      <c r="DY754" s="11">
        <v>0</v>
      </c>
      <c r="DZ754" s="13">
        <f t="shared" si="1537"/>
        <v>4382.208</v>
      </c>
      <c r="EA754" s="11">
        <v>1</v>
      </c>
      <c r="EB754" s="11">
        <v>0.95</v>
      </c>
      <c r="EC754" s="11">
        <v>2.91</v>
      </c>
      <c r="ED754" s="42">
        <f t="shared" si="1538"/>
        <v>3.7645</v>
      </c>
      <c r="EE754" s="11">
        <v>1.075</v>
      </c>
      <c r="EF754" s="9">
        <v>0.5</v>
      </c>
      <c r="EG754" s="43">
        <f t="shared" si="1539"/>
        <v>8867.0418336</v>
      </c>
    </row>
    <row r="755" s="1" customFormat="1" customHeight="1" spans="6:137">
      <c r="F755" s="11">
        <v>2536</v>
      </c>
      <c r="G755" s="12">
        <v>1.728</v>
      </c>
      <c r="H755" s="11">
        <v>1</v>
      </c>
      <c r="I755" s="11">
        <v>0</v>
      </c>
      <c r="J755" s="13">
        <f t="shared" si="1519"/>
        <v>4382.208</v>
      </c>
      <c r="K755" s="11">
        <v>1</v>
      </c>
      <c r="L755" s="11">
        <v>0.95</v>
      </c>
      <c r="M755" s="11">
        <v>2.09</v>
      </c>
      <c r="N755" s="42">
        <f t="shared" si="1520"/>
        <v>2.9855</v>
      </c>
      <c r="O755" s="11">
        <v>1.075</v>
      </c>
      <c r="P755" s="9">
        <v>0.5</v>
      </c>
      <c r="Q755" s="43">
        <f t="shared" si="1521"/>
        <v>7032.1565664</v>
      </c>
      <c r="Z755" s="11">
        <v>2536</v>
      </c>
      <c r="AA755" s="12">
        <v>1.728</v>
      </c>
      <c r="AB755" s="11">
        <v>1</v>
      </c>
      <c r="AC755" s="11">
        <v>0</v>
      </c>
      <c r="AD755" s="13">
        <f t="shared" si="1522"/>
        <v>4382.208</v>
      </c>
      <c r="AE755" s="11">
        <v>1</v>
      </c>
      <c r="AF755" s="11">
        <v>0.95</v>
      </c>
      <c r="AG755" s="11">
        <v>2.09</v>
      </c>
      <c r="AH755" s="42">
        <f t="shared" si="1523"/>
        <v>2.9855</v>
      </c>
      <c r="AI755" s="11">
        <v>1.075</v>
      </c>
      <c r="AJ755" s="9">
        <v>0.5</v>
      </c>
      <c r="AK755" s="43">
        <f t="shared" si="1524"/>
        <v>7032.1565664</v>
      </c>
      <c r="AT755" s="11">
        <v>2536</v>
      </c>
      <c r="AU755" s="12">
        <v>1.728</v>
      </c>
      <c r="AV755" s="11">
        <v>1</v>
      </c>
      <c r="AW755" s="11">
        <v>0</v>
      </c>
      <c r="AX755" s="13">
        <f t="shared" si="1525"/>
        <v>4382.208</v>
      </c>
      <c r="AY755" s="11">
        <v>1</v>
      </c>
      <c r="AZ755" s="11">
        <v>0.95</v>
      </c>
      <c r="BA755" s="11">
        <v>2.09</v>
      </c>
      <c r="BB755" s="42">
        <f t="shared" si="1526"/>
        <v>2.9855</v>
      </c>
      <c r="BC755" s="11">
        <v>1.075</v>
      </c>
      <c r="BD755" s="9">
        <v>0.5</v>
      </c>
      <c r="BE755" s="43">
        <f t="shared" si="1527"/>
        <v>7032.1565664</v>
      </c>
      <c r="BN755" s="11">
        <v>2536</v>
      </c>
      <c r="BO755" s="12">
        <v>1.728</v>
      </c>
      <c r="BP755" s="11">
        <v>1</v>
      </c>
      <c r="BQ755" s="11">
        <v>0</v>
      </c>
      <c r="BR755" s="13">
        <f t="shared" si="1528"/>
        <v>4382.208</v>
      </c>
      <c r="BS755" s="11">
        <v>1</v>
      </c>
      <c r="BT755" s="11">
        <v>0.95</v>
      </c>
      <c r="BU755" s="11">
        <v>2.09</v>
      </c>
      <c r="BV755" s="42">
        <f t="shared" si="1529"/>
        <v>2.9855</v>
      </c>
      <c r="BW755" s="11">
        <v>1.075</v>
      </c>
      <c r="BX755" s="9">
        <v>0.5</v>
      </c>
      <c r="BY755" s="43">
        <f t="shared" si="1530"/>
        <v>7032.1565664</v>
      </c>
      <c r="CH755" s="11">
        <v>2536</v>
      </c>
      <c r="CI755" s="12">
        <v>1.728</v>
      </c>
      <c r="CJ755" s="11">
        <v>1</v>
      </c>
      <c r="CK755" s="11">
        <v>0</v>
      </c>
      <c r="CL755" s="13">
        <f t="shared" si="1531"/>
        <v>4382.208</v>
      </c>
      <c r="CM755" s="11">
        <v>1</v>
      </c>
      <c r="CN755" s="11">
        <v>0.95</v>
      </c>
      <c r="CO755" s="11">
        <v>2.09</v>
      </c>
      <c r="CP755" s="42">
        <f t="shared" si="1532"/>
        <v>2.9855</v>
      </c>
      <c r="CQ755" s="11">
        <v>1.075</v>
      </c>
      <c r="CR755" s="9">
        <v>0.5</v>
      </c>
      <c r="CS755" s="43">
        <f t="shared" si="1533"/>
        <v>7032.1565664</v>
      </c>
      <c r="DB755" s="11">
        <v>2536</v>
      </c>
      <c r="DC755" s="12">
        <v>1.728</v>
      </c>
      <c r="DD755" s="11">
        <v>1</v>
      </c>
      <c r="DE755" s="11">
        <v>0</v>
      </c>
      <c r="DF755" s="13">
        <f t="shared" si="1534"/>
        <v>4382.208</v>
      </c>
      <c r="DG755" s="11">
        <v>1</v>
      </c>
      <c r="DH755" s="11">
        <v>0.95</v>
      </c>
      <c r="DI755" s="11">
        <v>2.09</v>
      </c>
      <c r="DJ755" s="42">
        <f t="shared" si="1535"/>
        <v>2.9855</v>
      </c>
      <c r="DK755" s="11">
        <v>1.075</v>
      </c>
      <c r="DL755" s="9">
        <v>0.5</v>
      </c>
      <c r="DM755" s="43">
        <f t="shared" si="1536"/>
        <v>7032.1565664</v>
      </c>
      <c r="DV755" s="11">
        <v>2536</v>
      </c>
      <c r="DW755" s="12">
        <v>1.728</v>
      </c>
      <c r="DX755" s="11">
        <v>1</v>
      </c>
      <c r="DY755" s="11">
        <v>0</v>
      </c>
      <c r="DZ755" s="13">
        <f t="shared" si="1537"/>
        <v>4382.208</v>
      </c>
      <c r="EA755" s="11">
        <v>1</v>
      </c>
      <c r="EB755" s="11">
        <v>0.95</v>
      </c>
      <c r="EC755" s="11">
        <v>2.91</v>
      </c>
      <c r="ED755" s="42">
        <f t="shared" si="1538"/>
        <v>3.7645</v>
      </c>
      <c r="EE755" s="11">
        <v>1.075</v>
      </c>
      <c r="EF755" s="9">
        <v>0.5</v>
      </c>
      <c r="EG755" s="43">
        <f t="shared" si="1539"/>
        <v>8867.0418336</v>
      </c>
    </row>
    <row r="756" s="1" customFormat="1" customHeight="1" spans="6:137">
      <c r="F756" s="11">
        <v>2536</v>
      </c>
      <c r="G756" s="12">
        <v>1.55</v>
      </c>
      <c r="H756" s="11">
        <v>1</v>
      </c>
      <c r="I756" s="11">
        <v>0</v>
      </c>
      <c r="J756" s="13">
        <f t="shared" si="1519"/>
        <v>3930.8</v>
      </c>
      <c r="K756" s="11">
        <v>1</v>
      </c>
      <c r="L756" s="11">
        <v>0.95</v>
      </c>
      <c r="M756" s="11">
        <v>2.09</v>
      </c>
      <c r="N756" s="42">
        <f t="shared" si="1520"/>
        <v>2.9855</v>
      </c>
      <c r="O756" s="11">
        <v>1.075</v>
      </c>
      <c r="P756" s="9">
        <v>0.5</v>
      </c>
      <c r="Q756" s="43">
        <f t="shared" si="1521"/>
        <v>6307.7793275</v>
      </c>
      <c r="Z756" s="11">
        <v>2536</v>
      </c>
      <c r="AA756" s="12">
        <v>1.55</v>
      </c>
      <c r="AB756" s="11">
        <v>1</v>
      </c>
      <c r="AC756" s="11">
        <v>0</v>
      </c>
      <c r="AD756" s="13">
        <f t="shared" si="1522"/>
        <v>3930.8</v>
      </c>
      <c r="AE756" s="11">
        <v>1</v>
      </c>
      <c r="AF756" s="11">
        <v>0.95</v>
      </c>
      <c r="AG756" s="11">
        <v>2.09</v>
      </c>
      <c r="AH756" s="42">
        <f t="shared" si="1523"/>
        <v>2.9855</v>
      </c>
      <c r="AI756" s="11">
        <v>1.075</v>
      </c>
      <c r="AJ756" s="9">
        <v>0.5</v>
      </c>
      <c r="AK756" s="43">
        <f t="shared" si="1524"/>
        <v>6307.7793275</v>
      </c>
      <c r="AT756" s="11">
        <v>2536</v>
      </c>
      <c r="AU756" s="12">
        <v>1.55</v>
      </c>
      <c r="AV756" s="11">
        <v>1</v>
      </c>
      <c r="AW756" s="11">
        <v>0</v>
      </c>
      <c r="AX756" s="13">
        <f t="shared" si="1525"/>
        <v>3930.8</v>
      </c>
      <c r="AY756" s="11">
        <v>1</v>
      </c>
      <c r="AZ756" s="11">
        <v>0.95</v>
      </c>
      <c r="BA756" s="11">
        <v>2.09</v>
      </c>
      <c r="BB756" s="42">
        <f t="shared" si="1526"/>
        <v>2.9855</v>
      </c>
      <c r="BC756" s="11">
        <v>1.075</v>
      </c>
      <c r="BD756" s="9">
        <v>0.5</v>
      </c>
      <c r="BE756" s="43">
        <f t="shared" si="1527"/>
        <v>6307.7793275</v>
      </c>
      <c r="BN756" s="11">
        <v>2536</v>
      </c>
      <c r="BO756" s="12">
        <v>1.55</v>
      </c>
      <c r="BP756" s="11">
        <v>1</v>
      </c>
      <c r="BQ756" s="11">
        <v>0</v>
      </c>
      <c r="BR756" s="13">
        <f t="shared" si="1528"/>
        <v>3930.8</v>
      </c>
      <c r="BS756" s="11">
        <v>1</v>
      </c>
      <c r="BT756" s="11">
        <v>0.95</v>
      </c>
      <c r="BU756" s="11">
        <v>2.09</v>
      </c>
      <c r="BV756" s="42">
        <f t="shared" si="1529"/>
        <v>2.9855</v>
      </c>
      <c r="BW756" s="11">
        <v>1.075</v>
      </c>
      <c r="BX756" s="9">
        <v>0.5</v>
      </c>
      <c r="BY756" s="43">
        <f t="shared" si="1530"/>
        <v>6307.7793275</v>
      </c>
      <c r="CH756" s="11">
        <v>2536</v>
      </c>
      <c r="CI756" s="12">
        <v>1.55</v>
      </c>
      <c r="CJ756" s="11">
        <v>1</v>
      </c>
      <c r="CK756" s="11">
        <v>0</v>
      </c>
      <c r="CL756" s="13">
        <f t="shared" si="1531"/>
        <v>3930.8</v>
      </c>
      <c r="CM756" s="11">
        <v>1</v>
      </c>
      <c r="CN756" s="11">
        <v>0.95</v>
      </c>
      <c r="CO756" s="11">
        <v>2.09</v>
      </c>
      <c r="CP756" s="42">
        <f t="shared" si="1532"/>
        <v>2.9855</v>
      </c>
      <c r="CQ756" s="11">
        <v>1.075</v>
      </c>
      <c r="CR756" s="9">
        <v>0.5</v>
      </c>
      <c r="CS756" s="43">
        <f t="shared" si="1533"/>
        <v>6307.7793275</v>
      </c>
      <c r="DB756" s="11">
        <v>2536</v>
      </c>
      <c r="DC756" s="12">
        <v>1.55</v>
      </c>
      <c r="DD756" s="11">
        <v>1</v>
      </c>
      <c r="DE756" s="11">
        <v>0</v>
      </c>
      <c r="DF756" s="13">
        <f t="shared" si="1534"/>
        <v>3930.8</v>
      </c>
      <c r="DG756" s="11">
        <v>1</v>
      </c>
      <c r="DH756" s="11">
        <v>0.95</v>
      </c>
      <c r="DI756" s="11">
        <v>2.09</v>
      </c>
      <c r="DJ756" s="42">
        <f t="shared" si="1535"/>
        <v>2.9855</v>
      </c>
      <c r="DK756" s="11">
        <v>1.075</v>
      </c>
      <c r="DL756" s="9">
        <v>0.5</v>
      </c>
      <c r="DM756" s="43">
        <f t="shared" si="1536"/>
        <v>6307.7793275</v>
      </c>
      <c r="DV756" s="11">
        <v>2536</v>
      </c>
      <c r="DW756" s="12">
        <v>1.55</v>
      </c>
      <c r="DX756" s="11">
        <v>1</v>
      </c>
      <c r="DY756" s="11">
        <v>0</v>
      </c>
      <c r="DZ756" s="13">
        <f t="shared" si="1537"/>
        <v>3930.8</v>
      </c>
      <c r="EA756" s="11">
        <v>1</v>
      </c>
      <c r="EB756" s="11">
        <v>0.95</v>
      </c>
      <c r="EC756" s="11">
        <v>2.91</v>
      </c>
      <c r="ED756" s="42">
        <f t="shared" si="1538"/>
        <v>3.7645</v>
      </c>
      <c r="EE756" s="11">
        <v>1.075</v>
      </c>
      <c r="EF756" s="9">
        <v>0.5</v>
      </c>
      <c r="EG756" s="43">
        <f t="shared" si="1539"/>
        <v>7953.6544225</v>
      </c>
    </row>
    <row r="757" s="1" customFormat="1" customHeight="1" spans="6:137">
      <c r="F757" s="11">
        <v>2536</v>
      </c>
      <c r="G757" s="12">
        <v>12.18</v>
      </c>
      <c r="H757" s="11">
        <v>1</v>
      </c>
      <c r="I757" s="11">
        <v>0</v>
      </c>
      <c r="J757" s="13">
        <f t="shared" si="1519"/>
        <v>30888.48</v>
      </c>
      <c r="K757" s="11">
        <v>1</v>
      </c>
      <c r="L757" s="11">
        <v>0.95</v>
      </c>
      <c r="M757" s="11">
        <v>2.09</v>
      </c>
      <c r="N757" s="42">
        <f t="shared" si="1520"/>
        <v>2.9855</v>
      </c>
      <c r="O757" s="11">
        <v>1.075</v>
      </c>
      <c r="P757" s="9">
        <v>0.5</v>
      </c>
      <c r="Q757" s="43">
        <f t="shared" si="1521"/>
        <v>49566.936909</v>
      </c>
      <c r="Z757" s="11">
        <v>2536</v>
      </c>
      <c r="AA757" s="12">
        <v>12.18</v>
      </c>
      <c r="AB757" s="11">
        <v>1</v>
      </c>
      <c r="AC757" s="11">
        <v>0</v>
      </c>
      <c r="AD757" s="13">
        <f t="shared" si="1522"/>
        <v>30888.48</v>
      </c>
      <c r="AE757" s="11">
        <v>1</v>
      </c>
      <c r="AF757" s="11">
        <v>0.95</v>
      </c>
      <c r="AG757" s="11">
        <v>2.09</v>
      </c>
      <c r="AH757" s="42">
        <f t="shared" si="1523"/>
        <v>2.9855</v>
      </c>
      <c r="AI757" s="11">
        <v>1.075</v>
      </c>
      <c r="AJ757" s="9">
        <v>0.5</v>
      </c>
      <c r="AK757" s="43">
        <f t="shared" si="1524"/>
        <v>49566.936909</v>
      </c>
      <c r="AT757" s="11">
        <v>2536</v>
      </c>
      <c r="AU757" s="12">
        <v>12.18</v>
      </c>
      <c r="AV757" s="11">
        <v>1</v>
      </c>
      <c r="AW757" s="11">
        <v>0</v>
      </c>
      <c r="AX757" s="13">
        <f t="shared" si="1525"/>
        <v>30888.48</v>
      </c>
      <c r="AY757" s="11">
        <v>1</v>
      </c>
      <c r="AZ757" s="11">
        <v>0.95</v>
      </c>
      <c r="BA757" s="11">
        <v>2.09</v>
      </c>
      <c r="BB757" s="42">
        <f t="shared" si="1526"/>
        <v>2.9855</v>
      </c>
      <c r="BC757" s="11">
        <v>1.075</v>
      </c>
      <c r="BD757" s="9">
        <v>0.5</v>
      </c>
      <c r="BE757" s="43">
        <f t="shared" si="1527"/>
        <v>49566.936909</v>
      </c>
      <c r="BN757" s="11">
        <v>2536</v>
      </c>
      <c r="BO757" s="12">
        <v>12.18</v>
      </c>
      <c r="BP757" s="11">
        <v>1</v>
      </c>
      <c r="BQ757" s="11">
        <v>0</v>
      </c>
      <c r="BR757" s="13">
        <f t="shared" si="1528"/>
        <v>30888.48</v>
      </c>
      <c r="BS757" s="11">
        <v>1</v>
      </c>
      <c r="BT757" s="11">
        <v>0.95</v>
      </c>
      <c r="BU757" s="11">
        <v>2.09</v>
      </c>
      <c r="BV757" s="42">
        <f t="shared" si="1529"/>
        <v>2.9855</v>
      </c>
      <c r="BW757" s="11">
        <v>1.075</v>
      </c>
      <c r="BX757" s="9">
        <v>0.5</v>
      </c>
      <c r="BY757" s="43">
        <f t="shared" si="1530"/>
        <v>49566.936909</v>
      </c>
      <c r="CH757" s="11">
        <v>2536</v>
      </c>
      <c r="CI757" s="12">
        <v>12.18</v>
      </c>
      <c r="CJ757" s="11">
        <v>1</v>
      </c>
      <c r="CK757" s="11">
        <v>0</v>
      </c>
      <c r="CL757" s="13">
        <f t="shared" si="1531"/>
        <v>30888.48</v>
      </c>
      <c r="CM757" s="11">
        <v>1</v>
      </c>
      <c r="CN757" s="11">
        <v>0.95</v>
      </c>
      <c r="CO757" s="11">
        <v>2.09</v>
      </c>
      <c r="CP757" s="42">
        <f t="shared" si="1532"/>
        <v>2.9855</v>
      </c>
      <c r="CQ757" s="11">
        <v>1.075</v>
      </c>
      <c r="CR757" s="9">
        <v>0.5</v>
      </c>
      <c r="CS757" s="43">
        <f t="shared" si="1533"/>
        <v>49566.936909</v>
      </c>
      <c r="DB757" s="11">
        <v>2536</v>
      </c>
      <c r="DC757" s="12">
        <v>12.18</v>
      </c>
      <c r="DD757" s="11">
        <v>1</v>
      </c>
      <c r="DE757" s="11">
        <v>0</v>
      </c>
      <c r="DF757" s="13">
        <f t="shared" si="1534"/>
        <v>30888.48</v>
      </c>
      <c r="DG757" s="11">
        <v>1</v>
      </c>
      <c r="DH757" s="11">
        <v>0.95</v>
      </c>
      <c r="DI757" s="11">
        <v>2.09</v>
      </c>
      <c r="DJ757" s="42">
        <f t="shared" si="1535"/>
        <v>2.9855</v>
      </c>
      <c r="DK757" s="11">
        <v>1.075</v>
      </c>
      <c r="DL757" s="9">
        <v>0.5</v>
      </c>
      <c r="DM757" s="43">
        <f t="shared" si="1536"/>
        <v>49566.936909</v>
      </c>
      <c r="DV757" s="11">
        <v>2536</v>
      </c>
      <c r="DW757" s="12">
        <v>12.18</v>
      </c>
      <c r="DX757" s="11">
        <v>1</v>
      </c>
      <c r="DY757" s="11">
        <v>0</v>
      </c>
      <c r="DZ757" s="13">
        <f t="shared" si="1537"/>
        <v>30888.48</v>
      </c>
      <c r="EA757" s="11">
        <v>1</v>
      </c>
      <c r="EB757" s="11">
        <v>0.95</v>
      </c>
      <c r="EC757" s="11">
        <v>2.91</v>
      </c>
      <c r="ED757" s="42">
        <f t="shared" si="1538"/>
        <v>3.7645</v>
      </c>
      <c r="EE757" s="11">
        <v>1.075</v>
      </c>
      <c r="EF757" s="9">
        <v>0.5</v>
      </c>
      <c r="EG757" s="43">
        <f t="shared" si="1539"/>
        <v>62500.329591</v>
      </c>
    </row>
    <row r="758" s="1" customFormat="1" customHeight="1" spans="6:137">
      <c r="F758" s="44" t="s">
        <v>31</v>
      </c>
      <c r="G758" s="45"/>
      <c r="H758" s="45"/>
      <c r="I758" s="45"/>
      <c r="J758" s="45"/>
      <c r="K758" s="45"/>
      <c r="L758" s="45"/>
      <c r="M758" s="46">
        <f>SUM(Q747:Q757)</f>
        <v>125705.6663261</v>
      </c>
      <c r="N758" s="46"/>
      <c r="O758" s="46"/>
      <c r="P758" s="46"/>
      <c r="Q758" s="46"/>
      <c r="R758" s="1"/>
      <c r="S758" s="1"/>
      <c r="T758" s="1"/>
      <c r="U758" s="1"/>
      <c r="V758" s="1"/>
      <c r="W758" s="1"/>
      <c r="X758" s="1"/>
      <c r="Y758" s="1"/>
      <c r="Z758" s="44" t="s">
        <v>31</v>
      </c>
      <c r="AA758" s="45"/>
      <c r="AB758" s="45"/>
      <c r="AC758" s="45"/>
      <c r="AD758" s="45"/>
      <c r="AE758" s="45"/>
      <c r="AF758" s="45"/>
      <c r="AG758" s="46">
        <f>SUM(AK747:AK757)</f>
        <v>125705.6663261</v>
      </c>
      <c r="AH758" s="46"/>
      <c r="AI758" s="46"/>
      <c r="AJ758" s="46"/>
      <c r="AK758" s="46"/>
      <c r="AL758" s="1"/>
      <c r="AM758" s="1"/>
      <c r="AN758" s="1"/>
      <c r="AO758" s="1"/>
      <c r="AP758" s="1"/>
      <c r="AQ758" s="1"/>
      <c r="AR758" s="1"/>
      <c r="AS758" s="1"/>
      <c r="AT758" s="44" t="s">
        <v>31</v>
      </c>
      <c r="AU758" s="45"/>
      <c r="AV758" s="45"/>
      <c r="AW758" s="45"/>
      <c r="AX758" s="45"/>
      <c r="AY758" s="45"/>
      <c r="AZ758" s="45"/>
      <c r="BA758" s="46">
        <f>SUM(BE747:BE757)</f>
        <v>125705.6663261</v>
      </c>
      <c r="BB758" s="46"/>
      <c r="BC758" s="46"/>
      <c r="BD758" s="46"/>
      <c r="BE758" s="46"/>
      <c r="BF758" s="1"/>
      <c r="BG758" s="1"/>
      <c r="BH758" s="1"/>
      <c r="BI758" s="1"/>
      <c r="BJ758" s="1"/>
      <c r="BK758" s="1"/>
      <c r="BL758" s="1"/>
      <c r="BM758" s="1"/>
      <c r="BN758" s="44" t="s">
        <v>31</v>
      </c>
      <c r="BO758" s="45"/>
      <c r="BP758" s="45"/>
      <c r="BQ758" s="45"/>
      <c r="BR758" s="45"/>
      <c r="BS758" s="45"/>
      <c r="BT758" s="45"/>
      <c r="BU758" s="46">
        <f>SUM(BY747:BY757)</f>
        <v>125705.6663261</v>
      </c>
      <c r="BV758" s="46"/>
      <c r="BW758" s="46"/>
      <c r="BX758" s="46"/>
      <c r="BY758" s="46"/>
      <c r="BZ758" s="1"/>
      <c r="CA758" s="1"/>
      <c r="CB758" s="1"/>
      <c r="CC758" s="1"/>
      <c r="CD758" s="1"/>
      <c r="CE758" s="1"/>
      <c r="CF758" s="1"/>
      <c r="CG758" s="1"/>
      <c r="CH758" s="44" t="s">
        <v>31</v>
      </c>
      <c r="CI758" s="45"/>
      <c r="CJ758" s="45"/>
      <c r="CK758" s="45"/>
      <c r="CL758" s="45"/>
      <c r="CM758" s="45"/>
      <c r="CN758" s="45"/>
      <c r="CO758" s="46">
        <f>SUM(CS747:CS757)</f>
        <v>125705.6663261</v>
      </c>
      <c r="CP758" s="46"/>
      <c r="CQ758" s="46"/>
      <c r="CR758" s="46"/>
      <c r="CS758" s="46"/>
      <c r="CT758" s="1"/>
      <c r="CU758" s="1"/>
      <c r="CV758" s="1"/>
      <c r="CW758" s="1"/>
      <c r="CX758" s="1"/>
      <c r="CY758" s="1"/>
      <c r="CZ758" s="1"/>
      <c r="DA758" s="1"/>
      <c r="DB758" s="44" t="s">
        <v>31</v>
      </c>
      <c r="DC758" s="45"/>
      <c r="DD758" s="45"/>
      <c r="DE758" s="45"/>
      <c r="DF758" s="45"/>
      <c r="DG758" s="45"/>
      <c r="DH758" s="45"/>
      <c r="DI758" s="46">
        <f>SUM(DM747:DM757)</f>
        <v>125705.6663261</v>
      </c>
      <c r="DJ758" s="46"/>
      <c r="DK758" s="46"/>
      <c r="DL758" s="46"/>
      <c r="DM758" s="46"/>
      <c r="DN758" s="1"/>
      <c r="DO758" s="1"/>
      <c r="DP758" s="1"/>
      <c r="DQ758" s="1"/>
      <c r="DR758" s="1"/>
      <c r="DS758" s="1"/>
      <c r="DT758" s="1"/>
      <c r="DU758" s="1"/>
      <c r="DV758" s="44" t="s">
        <v>31</v>
      </c>
      <c r="DW758" s="45"/>
      <c r="DX758" s="45"/>
      <c r="DY758" s="45"/>
      <c r="DZ758" s="45"/>
      <c r="EA758" s="45"/>
      <c r="EB758" s="45"/>
      <c r="EC758" s="46">
        <f>SUM(EG747:EG757)</f>
        <v>158505.7715239</v>
      </c>
      <c r="ED758" s="46"/>
      <c r="EE758" s="46"/>
      <c r="EF758" s="46"/>
      <c r="EG758" s="46"/>
    </row>
    <row r="759" s="1" customFormat="1" customHeight="1" spans="6:137">
      <c r="F759" s="45"/>
      <c r="G759" s="45"/>
      <c r="H759" s="45"/>
      <c r="I759" s="45"/>
      <c r="J759" s="45"/>
      <c r="K759" s="45"/>
      <c r="L759" s="45"/>
      <c r="M759" s="46"/>
      <c r="N759" s="46"/>
      <c r="O759" s="46"/>
      <c r="P759" s="46"/>
      <c r="Q759" s="46"/>
      <c r="R759" s="1"/>
      <c r="S759" s="1"/>
      <c r="T759" s="1"/>
      <c r="U759" s="1"/>
      <c r="V759" s="1"/>
      <c r="W759" s="1"/>
      <c r="X759" s="1"/>
      <c r="Y759" s="1"/>
      <c r="Z759" s="45"/>
      <c r="AA759" s="45"/>
      <c r="AB759" s="45"/>
      <c r="AC759" s="45"/>
      <c r="AD759" s="45"/>
      <c r="AE759" s="45"/>
      <c r="AF759" s="45"/>
      <c r="AG759" s="46"/>
      <c r="AH759" s="46"/>
      <c r="AI759" s="46"/>
      <c r="AJ759" s="46"/>
      <c r="AK759" s="46"/>
      <c r="AL759" s="1"/>
      <c r="AM759" s="1"/>
      <c r="AN759" s="1"/>
      <c r="AO759" s="1"/>
      <c r="AP759" s="1"/>
      <c r="AQ759" s="1"/>
      <c r="AR759" s="1"/>
      <c r="AS759" s="1"/>
      <c r="AT759" s="45"/>
      <c r="AU759" s="45"/>
      <c r="AV759" s="45"/>
      <c r="AW759" s="45"/>
      <c r="AX759" s="45"/>
      <c r="AY759" s="45"/>
      <c r="AZ759" s="45"/>
      <c r="BA759" s="46"/>
      <c r="BB759" s="46"/>
      <c r="BC759" s="46"/>
      <c r="BD759" s="46"/>
      <c r="BE759" s="46"/>
      <c r="BF759" s="1"/>
      <c r="BG759" s="1"/>
      <c r="BH759" s="1"/>
      <c r="BI759" s="1"/>
      <c r="BJ759" s="1"/>
      <c r="BK759" s="1"/>
      <c r="BL759" s="1"/>
      <c r="BM759" s="1"/>
      <c r="BN759" s="45"/>
      <c r="BO759" s="45"/>
      <c r="BP759" s="45"/>
      <c r="BQ759" s="45"/>
      <c r="BR759" s="45"/>
      <c r="BS759" s="45"/>
      <c r="BT759" s="45"/>
      <c r="BU759" s="46"/>
      <c r="BV759" s="46"/>
      <c r="BW759" s="46"/>
      <c r="BX759" s="46"/>
      <c r="BY759" s="46"/>
      <c r="BZ759" s="1"/>
      <c r="CA759" s="1"/>
      <c r="CB759" s="1"/>
      <c r="CC759" s="1"/>
      <c r="CD759" s="1"/>
      <c r="CE759" s="1"/>
      <c r="CF759" s="1"/>
      <c r="CG759" s="1"/>
      <c r="CH759" s="45"/>
      <c r="CI759" s="45"/>
      <c r="CJ759" s="45"/>
      <c r="CK759" s="45"/>
      <c r="CL759" s="45"/>
      <c r="CM759" s="45"/>
      <c r="CN759" s="45"/>
      <c r="CO759" s="46"/>
      <c r="CP759" s="46"/>
      <c r="CQ759" s="46"/>
      <c r="CR759" s="46"/>
      <c r="CS759" s="46"/>
      <c r="CT759" s="1"/>
      <c r="CU759" s="1"/>
      <c r="CV759" s="1"/>
      <c r="CW759" s="1"/>
      <c r="CX759" s="1"/>
      <c r="CY759" s="1"/>
      <c r="CZ759" s="1"/>
      <c r="DA759" s="1"/>
      <c r="DB759" s="45"/>
      <c r="DC759" s="45"/>
      <c r="DD759" s="45"/>
      <c r="DE759" s="45"/>
      <c r="DF759" s="45"/>
      <c r="DG759" s="45"/>
      <c r="DH759" s="45"/>
      <c r="DI759" s="46"/>
      <c r="DJ759" s="46"/>
      <c r="DK759" s="46"/>
      <c r="DL759" s="46"/>
      <c r="DM759" s="46"/>
      <c r="DN759" s="1"/>
      <c r="DO759" s="1"/>
      <c r="DP759" s="1"/>
      <c r="DQ759" s="1"/>
      <c r="DR759" s="1"/>
      <c r="DS759" s="1"/>
      <c r="DT759" s="1"/>
      <c r="DU759" s="1"/>
      <c r="DV759" s="45"/>
      <c r="DW759" s="45"/>
      <c r="DX759" s="45"/>
      <c r="DY759" s="45"/>
      <c r="DZ759" s="45"/>
      <c r="EA759" s="45"/>
      <c r="EB759" s="45"/>
      <c r="EC759" s="46"/>
      <c r="ED759" s="46"/>
      <c r="EE759" s="46"/>
      <c r="EF759" s="46"/>
      <c r="EG759" s="46"/>
    </row>
    <row r="760" s="1" customFormat="1" customHeight="1" spans="6:137">
      <c r="F760" s="45"/>
      <c r="G760" s="45"/>
      <c r="H760" s="45"/>
      <c r="I760" s="45"/>
      <c r="J760" s="45"/>
      <c r="K760" s="45"/>
      <c r="L760" s="45"/>
      <c r="M760" s="46"/>
      <c r="N760" s="46"/>
      <c r="O760" s="46"/>
      <c r="P760" s="46"/>
      <c r="Q760" s="46"/>
      <c r="R760" s="1"/>
      <c r="S760" s="1"/>
      <c r="T760" s="1"/>
      <c r="U760" s="1"/>
      <c r="V760" s="1"/>
      <c r="W760" s="1"/>
      <c r="X760" s="1"/>
      <c r="Y760" s="1"/>
      <c r="Z760" s="45"/>
      <c r="AA760" s="45"/>
      <c r="AB760" s="45"/>
      <c r="AC760" s="45"/>
      <c r="AD760" s="45"/>
      <c r="AE760" s="45"/>
      <c r="AF760" s="45"/>
      <c r="AG760" s="46"/>
      <c r="AH760" s="46"/>
      <c r="AI760" s="46"/>
      <c r="AJ760" s="46"/>
      <c r="AK760" s="46"/>
      <c r="AL760" s="1"/>
      <c r="AM760" s="1"/>
      <c r="AN760" s="1"/>
      <c r="AO760" s="1"/>
      <c r="AP760" s="1"/>
      <c r="AQ760" s="1"/>
      <c r="AR760" s="1"/>
      <c r="AS760" s="1"/>
      <c r="AT760" s="45"/>
      <c r="AU760" s="45"/>
      <c r="AV760" s="45"/>
      <c r="AW760" s="45"/>
      <c r="AX760" s="45"/>
      <c r="AY760" s="45"/>
      <c r="AZ760" s="45"/>
      <c r="BA760" s="46"/>
      <c r="BB760" s="46"/>
      <c r="BC760" s="46"/>
      <c r="BD760" s="46"/>
      <c r="BE760" s="46"/>
      <c r="BF760" s="1"/>
      <c r="BG760" s="1"/>
      <c r="BH760" s="1"/>
      <c r="BI760" s="1"/>
      <c r="BJ760" s="1"/>
      <c r="BK760" s="1"/>
      <c r="BL760" s="1"/>
      <c r="BM760" s="1"/>
      <c r="BN760" s="45"/>
      <c r="BO760" s="45"/>
      <c r="BP760" s="45"/>
      <c r="BQ760" s="45"/>
      <c r="BR760" s="45"/>
      <c r="BS760" s="45"/>
      <c r="BT760" s="45"/>
      <c r="BU760" s="46"/>
      <c r="BV760" s="46"/>
      <c r="BW760" s="46"/>
      <c r="BX760" s="46"/>
      <c r="BY760" s="46"/>
      <c r="BZ760" s="1"/>
      <c r="CA760" s="1"/>
      <c r="CB760" s="1"/>
      <c r="CC760" s="1"/>
      <c r="CD760" s="1"/>
      <c r="CE760" s="1"/>
      <c r="CF760" s="1"/>
      <c r="CG760" s="1"/>
      <c r="CH760" s="45"/>
      <c r="CI760" s="45"/>
      <c r="CJ760" s="45"/>
      <c r="CK760" s="45"/>
      <c r="CL760" s="45"/>
      <c r="CM760" s="45"/>
      <c r="CN760" s="45"/>
      <c r="CO760" s="46"/>
      <c r="CP760" s="46"/>
      <c r="CQ760" s="46"/>
      <c r="CR760" s="46"/>
      <c r="CS760" s="46"/>
      <c r="CT760" s="1"/>
      <c r="CU760" s="1"/>
      <c r="CV760" s="1"/>
      <c r="CW760" s="1"/>
      <c r="CX760" s="1"/>
      <c r="CY760" s="1"/>
      <c r="CZ760" s="1"/>
      <c r="DA760" s="1"/>
      <c r="DB760" s="45"/>
      <c r="DC760" s="45"/>
      <c r="DD760" s="45"/>
      <c r="DE760" s="45"/>
      <c r="DF760" s="45"/>
      <c r="DG760" s="45"/>
      <c r="DH760" s="45"/>
      <c r="DI760" s="46"/>
      <c r="DJ760" s="46"/>
      <c r="DK760" s="46"/>
      <c r="DL760" s="46"/>
      <c r="DM760" s="46"/>
      <c r="DN760" s="1"/>
      <c r="DO760" s="1"/>
      <c r="DP760" s="1"/>
      <c r="DQ760" s="1"/>
      <c r="DR760" s="1"/>
      <c r="DS760" s="1"/>
      <c r="DT760" s="1"/>
      <c r="DU760" s="1"/>
      <c r="DV760" s="45"/>
      <c r="DW760" s="45"/>
      <c r="DX760" s="45"/>
      <c r="DY760" s="45"/>
      <c r="DZ760" s="45"/>
      <c r="EA760" s="45"/>
      <c r="EB760" s="45"/>
      <c r="EC760" s="46"/>
      <c r="ED760" s="46"/>
      <c r="EE760" s="46"/>
      <c r="EF760" s="46"/>
      <c r="EG760" s="46"/>
    </row>
    <row r="761" s="1" customFormat="1" customHeight="1" spans="6:137">
      <c r="F761" s="35" t="s">
        <v>32</v>
      </c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1"/>
      <c r="S761" s="1"/>
      <c r="T761" s="1"/>
      <c r="U761" s="1"/>
      <c r="V761" s="1"/>
      <c r="W761" s="1"/>
      <c r="X761" s="1"/>
      <c r="Y761" s="1"/>
      <c r="Z761" s="35" t="s">
        <v>32</v>
      </c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1"/>
      <c r="AM761" s="1"/>
      <c r="AN761" s="1"/>
      <c r="AO761" s="1"/>
      <c r="AP761" s="1"/>
      <c r="AQ761" s="1"/>
      <c r="AR761" s="1"/>
      <c r="AS761" s="1"/>
      <c r="AT761" s="35" t="s">
        <v>32</v>
      </c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1"/>
      <c r="BG761" s="1"/>
      <c r="BH761" s="1"/>
      <c r="BI761" s="1"/>
      <c r="BJ761" s="1"/>
      <c r="BK761" s="1"/>
      <c r="BL761" s="1"/>
      <c r="BM761" s="1"/>
      <c r="BN761" s="35" t="s">
        <v>32</v>
      </c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1"/>
      <c r="CA761" s="1"/>
      <c r="CB761" s="1"/>
      <c r="CC761" s="1"/>
      <c r="CD761" s="1"/>
      <c r="CE761" s="1"/>
      <c r="CF761" s="1"/>
      <c r="CG761" s="1"/>
      <c r="CH761" s="35" t="s">
        <v>32</v>
      </c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1"/>
      <c r="CU761" s="1"/>
      <c r="CV761" s="1"/>
      <c r="CW761" s="1"/>
      <c r="CX761" s="1"/>
      <c r="CY761" s="1"/>
      <c r="CZ761" s="1"/>
      <c r="DA761" s="1"/>
      <c r="DB761" s="35" t="s">
        <v>32</v>
      </c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1"/>
      <c r="DO761" s="1"/>
      <c r="DP761" s="1"/>
      <c r="DQ761" s="1"/>
      <c r="DR761" s="1"/>
      <c r="DS761" s="1"/>
      <c r="DT761" s="1"/>
      <c r="DU761" s="1"/>
      <c r="DV761" s="35" t="s">
        <v>32</v>
      </c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</row>
    <row r="762" s="1" customFormat="1" customHeight="1" spans="6:137">
      <c r="F762" s="13" t="s">
        <v>8</v>
      </c>
      <c r="G762" s="13"/>
      <c r="H762" s="13"/>
      <c r="I762" s="13"/>
      <c r="J762" s="13"/>
      <c r="K762" s="8" t="s">
        <v>53</v>
      </c>
      <c r="L762" s="8"/>
      <c r="M762" s="8"/>
      <c r="N762" s="8"/>
      <c r="O762" s="9" t="s">
        <v>38</v>
      </c>
      <c r="P762" s="9"/>
      <c r="Q762" s="41" t="s">
        <v>13</v>
      </c>
      <c r="Z762" s="13" t="s">
        <v>8</v>
      </c>
      <c r="AA762" s="13"/>
      <c r="AB762" s="13"/>
      <c r="AC762" s="13"/>
      <c r="AD762" s="13"/>
      <c r="AE762" s="8" t="s">
        <v>53</v>
      </c>
      <c r="AF762" s="8"/>
      <c r="AG762" s="8"/>
      <c r="AH762" s="8"/>
      <c r="AI762" s="9" t="s">
        <v>38</v>
      </c>
      <c r="AJ762" s="9"/>
      <c r="AK762" s="41" t="s">
        <v>13</v>
      </c>
      <c r="AT762" s="13" t="s">
        <v>8</v>
      </c>
      <c r="AU762" s="13"/>
      <c r="AV762" s="13"/>
      <c r="AW762" s="13"/>
      <c r="AX762" s="13"/>
      <c r="AY762" s="8" t="s">
        <v>53</v>
      </c>
      <c r="AZ762" s="8"/>
      <c r="BA762" s="8"/>
      <c r="BB762" s="8"/>
      <c r="BC762" s="9" t="s">
        <v>38</v>
      </c>
      <c r="BD762" s="9"/>
      <c r="BE762" s="41" t="s">
        <v>13</v>
      </c>
      <c r="BN762" s="13" t="s">
        <v>8</v>
      </c>
      <c r="BO762" s="13"/>
      <c r="BP762" s="13"/>
      <c r="BQ762" s="13"/>
      <c r="BR762" s="13"/>
      <c r="BS762" s="8" t="s">
        <v>53</v>
      </c>
      <c r="BT762" s="8"/>
      <c r="BU762" s="8"/>
      <c r="BV762" s="8"/>
      <c r="BW762" s="9" t="s">
        <v>38</v>
      </c>
      <c r="BX762" s="9"/>
      <c r="BY762" s="41" t="s">
        <v>13</v>
      </c>
      <c r="CH762" s="13" t="s">
        <v>8</v>
      </c>
      <c r="CI762" s="13"/>
      <c r="CJ762" s="13"/>
      <c r="CK762" s="13"/>
      <c r="CL762" s="13"/>
      <c r="CM762" s="8" t="s">
        <v>53</v>
      </c>
      <c r="CN762" s="8"/>
      <c r="CO762" s="8"/>
      <c r="CP762" s="8"/>
      <c r="CQ762" s="9" t="s">
        <v>38</v>
      </c>
      <c r="CR762" s="9"/>
      <c r="CS762" s="41" t="s">
        <v>13</v>
      </c>
      <c r="DB762" s="13" t="s">
        <v>8</v>
      </c>
      <c r="DC762" s="13"/>
      <c r="DD762" s="13"/>
      <c r="DE762" s="13"/>
      <c r="DF762" s="13"/>
      <c r="DG762" s="8" t="s">
        <v>53</v>
      </c>
      <c r="DH762" s="8"/>
      <c r="DI762" s="8"/>
      <c r="DJ762" s="8"/>
      <c r="DK762" s="9" t="s">
        <v>38</v>
      </c>
      <c r="DL762" s="9"/>
      <c r="DM762" s="41" t="s">
        <v>13</v>
      </c>
      <c r="DV762" s="13" t="s">
        <v>8</v>
      </c>
      <c r="DW762" s="13"/>
      <c r="DX762" s="13"/>
      <c r="DY762" s="13"/>
      <c r="DZ762" s="13"/>
      <c r="EA762" s="8" t="s">
        <v>53</v>
      </c>
      <c r="EB762" s="8"/>
      <c r="EC762" s="8"/>
      <c r="ED762" s="8"/>
      <c r="EE762" s="9" t="s">
        <v>38</v>
      </c>
      <c r="EF762" s="9"/>
      <c r="EG762" s="41" t="s">
        <v>13</v>
      </c>
    </row>
    <row r="763" s="1" customFormat="1" customHeight="1" spans="6:137">
      <c r="F763" s="13" t="s">
        <v>54</v>
      </c>
      <c r="G763" s="13" t="s">
        <v>55</v>
      </c>
      <c r="H763" s="13" t="s">
        <v>56</v>
      </c>
      <c r="I763" s="13" t="s">
        <v>57</v>
      </c>
      <c r="J763" s="13" t="s">
        <v>8</v>
      </c>
      <c r="K763" s="8" t="s">
        <v>58</v>
      </c>
      <c r="L763" s="8" t="s">
        <v>26</v>
      </c>
      <c r="M763" s="8" t="s">
        <v>27</v>
      </c>
      <c r="N763" s="42" t="s">
        <v>28</v>
      </c>
      <c r="O763" s="9" t="s">
        <v>59</v>
      </c>
      <c r="P763" s="9" t="s">
        <v>60</v>
      </c>
      <c r="Q763" s="41"/>
      <c r="R763" s="1"/>
      <c r="S763" s="1"/>
      <c r="T763" s="1"/>
      <c r="U763" s="1"/>
      <c r="V763" s="1"/>
      <c r="W763" s="1"/>
      <c r="X763" s="1"/>
      <c r="Y763" s="1"/>
      <c r="Z763" s="13" t="s">
        <v>54</v>
      </c>
      <c r="AA763" s="13" t="s">
        <v>55</v>
      </c>
      <c r="AB763" s="13" t="s">
        <v>56</v>
      </c>
      <c r="AC763" s="13" t="s">
        <v>57</v>
      </c>
      <c r="AD763" s="13" t="s">
        <v>8</v>
      </c>
      <c r="AE763" s="8" t="s">
        <v>58</v>
      </c>
      <c r="AF763" s="8" t="s">
        <v>26</v>
      </c>
      <c r="AG763" s="8" t="s">
        <v>27</v>
      </c>
      <c r="AH763" s="42" t="s">
        <v>28</v>
      </c>
      <c r="AI763" s="9" t="s">
        <v>59</v>
      </c>
      <c r="AJ763" s="9" t="s">
        <v>60</v>
      </c>
      <c r="AK763" s="41"/>
      <c r="AL763" s="1"/>
      <c r="AM763" s="1"/>
      <c r="AN763" s="1"/>
      <c r="AO763" s="1"/>
      <c r="AP763" s="1"/>
      <c r="AQ763" s="1"/>
      <c r="AR763" s="1"/>
      <c r="AS763" s="1"/>
      <c r="AT763" s="13" t="s">
        <v>54</v>
      </c>
      <c r="AU763" s="13" t="s">
        <v>55</v>
      </c>
      <c r="AV763" s="13" t="s">
        <v>56</v>
      </c>
      <c r="AW763" s="13" t="s">
        <v>57</v>
      </c>
      <c r="AX763" s="13" t="s">
        <v>8</v>
      </c>
      <c r="AY763" s="8" t="s">
        <v>58</v>
      </c>
      <c r="AZ763" s="8" t="s">
        <v>26</v>
      </c>
      <c r="BA763" s="8" t="s">
        <v>27</v>
      </c>
      <c r="BB763" s="42" t="s">
        <v>28</v>
      </c>
      <c r="BC763" s="9" t="s">
        <v>59</v>
      </c>
      <c r="BD763" s="9" t="s">
        <v>60</v>
      </c>
      <c r="BE763" s="41"/>
      <c r="BF763" s="1"/>
      <c r="BG763" s="1"/>
      <c r="BH763" s="1"/>
      <c r="BI763" s="1"/>
      <c r="BJ763" s="1"/>
      <c r="BK763" s="1"/>
      <c r="BL763" s="1"/>
      <c r="BM763" s="1"/>
      <c r="BN763" s="13" t="s">
        <v>54</v>
      </c>
      <c r="BO763" s="13" t="s">
        <v>55</v>
      </c>
      <c r="BP763" s="13" t="s">
        <v>56</v>
      </c>
      <c r="BQ763" s="13" t="s">
        <v>57</v>
      </c>
      <c r="BR763" s="13" t="s">
        <v>8</v>
      </c>
      <c r="BS763" s="8" t="s">
        <v>58</v>
      </c>
      <c r="BT763" s="8" t="s">
        <v>26</v>
      </c>
      <c r="BU763" s="8" t="s">
        <v>27</v>
      </c>
      <c r="BV763" s="42" t="s">
        <v>28</v>
      </c>
      <c r="BW763" s="9" t="s">
        <v>59</v>
      </c>
      <c r="BX763" s="9" t="s">
        <v>60</v>
      </c>
      <c r="BY763" s="41"/>
      <c r="BZ763" s="1"/>
      <c r="CA763" s="1"/>
      <c r="CB763" s="1"/>
      <c r="CC763" s="1"/>
      <c r="CD763" s="1"/>
      <c r="CE763" s="1"/>
      <c r="CF763" s="1"/>
      <c r="CG763" s="1"/>
      <c r="CH763" s="13" t="s">
        <v>54</v>
      </c>
      <c r="CI763" s="13" t="s">
        <v>55</v>
      </c>
      <c r="CJ763" s="13" t="s">
        <v>56</v>
      </c>
      <c r="CK763" s="13" t="s">
        <v>57</v>
      </c>
      <c r="CL763" s="13" t="s">
        <v>8</v>
      </c>
      <c r="CM763" s="8" t="s">
        <v>58</v>
      </c>
      <c r="CN763" s="8" t="s">
        <v>26</v>
      </c>
      <c r="CO763" s="8" t="s">
        <v>27</v>
      </c>
      <c r="CP763" s="42" t="s">
        <v>28</v>
      </c>
      <c r="CQ763" s="9" t="s">
        <v>59</v>
      </c>
      <c r="CR763" s="9" t="s">
        <v>60</v>
      </c>
      <c r="CS763" s="41"/>
      <c r="CT763" s="1"/>
      <c r="CU763" s="1"/>
      <c r="CV763" s="1"/>
      <c r="CW763" s="1"/>
      <c r="CX763" s="1"/>
      <c r="CY763" s="1"/>
      <c r="CZ763" s="1"/>
      <c r="DA763" s="1"/>
      <c r="DB763" s="13" t="s">
        <v>54</v>
      </c>
      <c r="DC763" s="13" t="s">
        <v>55</v>
      </c>
      <c r="DD763" s="13" t="s">
        <v>56</v>
      </c>
      <c r="DE763" s="13" t="s">
        <v>57</v>
      </c>
      <c r="DF763" s="13" t="s">
        <v>8</v>
      </c>
      <c r="DG763" s="8" t="s">
        <v>58</v>
      </c>
      <c r="DH763" s="8" t="s">
        <v>26</v>
      </c>
      <c r="DI763" s="8" t="s">
        <v>27</v>
      </c>
      <c r="DJ763" s="42" t="s">
        <v>28</v>
      </c>
      <c r="DK763" s="9" t="s">
        <v>59</v>
      </c>
      <c r="DL763" s="9" t="s">
        <v>60</v>
      </c>
      <c r="DM763" s="41"/>
      <c r="DN763" s="1"/>
      <c r="DO763" s="1"/>
      <c r="DP763" s="1"/>
      <c r="DQ763" s="1"/>
      <c r="DR763" s="1"/>
      <c r="DS763" s="1"/>
      <c r="DT763" s="1"/>
      <c r="DU763" s="1"/>
      <c r="DV763" s="13" t="s">
        <v>54</v>
      </c>
      <c r="DW763" s="13" t="s">
        <v>55</v>
      </c>
      <c r="DX763" s="13" t="s">
        <v>56</v>
      </c>
      <c r="DY763" s="13" t="s">
        <v>57</v>
      </c>
      <c r="DZ763" s="13" t="s">
        <v>8</v>
      </c>
      <c r="EA763" s="8" t="s">
        <v>58</v>
      </c>
      <c r="EB763" s="8" t="s">
        <v>26</v>
      </c>
      <c r="EC763" s="8" t="s">
        <v>27</v>
      </c>
      <c r="ED763" s="42" t="s">
        <v>28</v>
      </c>
      <c r="EE763" s="9" t="s">
        <v>59</v>
      </c>
      <c r="EF763" s="9" t="s">
        <v>60</v>
      </c>
      <c r="EG763" s="41"/>
    </row>
    <row r="764" s="1" customFormat="1" customHeight="1" spans="6:137">
      <c r="F764" s="11">
        <v>35434</v>
      </c>
      <c r="G764" s="12">
        <v>0.168</v>
      </c>
      <c r="H764" s="11">
        <v>1</v>
      </c>
      <c r="I764" s="11">
        <v>0</v>
      </c>
      <c r="J764" s="13">
        <f t="shared" ref="J764:J773" si="1540">F764*G764*H764+I764</f>
        <v>5952.912</v>
      </c>
      <c r="K764" s="11">
        <v>1</v>
      </c>
      <c r="L764" s="11">
        <v>0.89</v>
      </c>
      <c r="M764" s="11">
        <v>1.78</v>
      </c>
      <c r="N764" s="42">
        <f t="shared" ref="N764:N773" si="1541">L764*M764+1</f>
        <v>2.5842</v>
      </c>
      <c r="O764" s="11">
        <v>0.9</v>
      </c>
      <c r="P764" s="9">
        <v>0.5</v>
      </c>
      <c r="Q764" s="43">
        <f t="shared" ref="Q764:Q773" si="1542">J764*K764*N764*O764*P764</f>
        <v>6922.58183568</v>
      </c>
      <c r="Z764" s="11">
        <v>35728</v>
      </c>
      <c r="AA764" s="12">
        <v>0.168</v>
      </c>
      <c r="AB764" s="11">
        <v>1</v>
      </c>
      <c r="AC764" s="11">
        <v>0</v>
      </c>
      <c r="AD764" s="13">
        <f t="shared" ref="AD764:AD773" si="1543">Z764*AA764*AB764+AC764</f>
        <v>6002.304</v>
      </c>
      <c r="AE764" s="11">
        <v>1</v>
      </c>
      <c r="AF764" s="11">
        <v>1</v>
      </c>
      <c r="AG764" s="11">
        <v>2.09</v>
      </c>
      <c r="AH764" s="42">
        <f t="shared" ref="AH764:AH773" si="1544">AF764*AG764+1</f>
        <v>3.09</v>
      </c>
      <c r="AI764" s="11">
        <v>0.9</v>
      </c>
      <c r="AJ764" s="9">
        <v>0.5</v>
      </c>
      <c r="AK764" s="43">
        <f t="shared" ref="AK764:AK773" si="1545">AD764*AE764*AH764*AI764*AJ764</f>
        <v>8346.203712</v>
      </c>
      <c r="AT764" s="11">
        <v>36903</v>
      </c>
      <c r="AU764" s="12">
        <v>0.168</v>
      </c>
      <c r="AV764" s="11">
        <v>1</v>
      </c>
      <c r="AW764" s="11">
        <v>0</v>
      </c>
      <c r="AX764" s="13">
        <f t="shared" ref="AX764:AX773" si="1546">AT764*AU764*AV764+AW764</f>
        <v>6199.704</v>
      </c>
      <c r="AY764" s="11">
        <v>1</v>
      </c>
      <c r="AZ764" s="11">
        <v>0.93</v>
      </c>
      <c r="BA764" s="11">
        <v>1.85</v>
      </c>
      <c r="BB764" s="42">
        <f t="shared" ref="BB764:BB773" si="1547">AZ764*BA764+1</f>
        <v>2.7205</v>
      </c>
      <c r="BC764" s="11">
        <v>0.9</v>
      </c>
      <c r="BD764" s="9">
        <v>0.5</v>
      </c>
      <c r="BE764" s="43">
        <f t="shared" ref="BE764:BE773" si="1548">AX764*AY764*BB764*BC764*BD764</f>
        <v>7589.8326294</v>
      </c>
      <c r="BN764" s="11">
        <v>38167</v>
      </c>
      <c r="BO764" s="12">
        <v>0.168</v>
      </c>
      <c r="BP764" s="11">
        <v>1</v>
      </c>
      <c r="BQ764" s="11">
        <v>0</v>
      </c>
      <c r="BR764" s="13">
        <f t="shared" ref="BR764:BR773" si="1549">BN764*BO764*BP764+BQ764</f>
        <v>6412.056</v>
      </c>
      <c r="BS764" s="11">
        <v>1</v>
      </c>
      <c r="BT764" s="11">
        <v>1</v>
      </c>
      <c r="BU764" s="11">
        <v>2.71</v>
      </c>
      <c r="BV764" s="42">
        <f t="shared" ref="BV764:BV773" si="1550">BT764*BU764+1</f>
        <v>3.71</v>
      </c>
      <c r="BW764" s="11">
        <v>0.9</v>
      </c>
      <c r="BX764" s="9">
        <v>0.5</v>
      </c>
      <c r="BY764" s="43">
        <f t="shared" ref="BY764:BY773" si="1551">BR764*BS764*BV764*BW764*BX764</f>
        <v>10704.927492</v>
      </c>
      <c r="CH764" s="11">
        <v>42781</v>
      </c>
      <c r="CI764" s="12">
        <v>0.168</v>
      </c>
      <c r="CJ764" s="11">
        <v>1</v>
      </c>
      <c r="CK764" s="11">
        <v>0</v>
      </c>
      <c r="CL764" s="13">
        <f t="shared" ref="CL764:CL773" si="1552">CH764*CI764*CJ764+CK764</f>
        <v>7187.208</v>
      </c>
      <c r="CM764" s="11">
        <v>1</v>
      </c>
      <c r="CN764" s="11">
        <v>0.93</v>
      </c>
      <c r="CO764" s="11">
        <v>1.85</v>
      </c>
      <c r="CP764" s="42">
        <f t="shared" ref="CP764:CP773" si="1553">CN764*CO764+1</f>
        <v>2.7205</v>
      </c>
      <c r="CQ764" s="11">
        <v>0.9</v>
      </c>
      <c r="CR764" s="9">
        <v>0.5</v>
      </c>
      <c r="CS764" s="43">
        <f t="shared" ref="CS764:CS773" si="1554">CL764*CM764*CP764*CQ764*CR764</f>
        <v>8798.7597138</v>
      </c>
      <c r="DB764" s="11">
        <v>44045</v>
      </c>
      <c r="DC764" s="12">
        <v>0.168</v>
      </c>
      <c r="DD764" s="11">
        <v>1</v>
      </c>
      <c r="DE764" s="11">
        <v>0</v>
      </c>
      <c r="DF764" s="13">
        <f t="shared" ref="DF764:DF773" si="1555">DB764*DC764*DD764+DE764</f>
        <v>7399.56</v>
      </c>
      <c r="DG764" s="11">
        <v>1</v>
      </c>
      <c r="DH764" s="11">
        <v>1</v>
      </c>
      <c r="DI764" s="11">
        <v>2.09</v>
      </c>
      <c r="DJ764" s="42">
        <f t="shared" ref="DJ764:DJ773" si="1556">DH764*DI764+1</f>
        <v>3.09</v>
      </c>
      <c r="DK764" s="11">
        <v>0.9</v>
      </c>
      <c r="DL764" s="9">
        <v>0.5</v>
      </c>
      <c r="DM764" s="43">
        <f t="shared" ref="DM764:DM773" si="1557">DF764*DG764*DJ764*DK764*DL764</f>
        <v>10289.08818</v>
      </c>
      <c r="DV764" s="11">
        <v>49923</v>
      </c>
      <c r="DW764" s="12">
        <v>0.199</v>
      </c>
      <c r="DX764" s="11">
        <v>1</v>
      </c>
      <c r="DY764" s="11">
        <v>0</v>
      </c>
      <c r="DZ764" s="13">
        <f t="shared" ref="DZ764:DZ773" si="1558">DV764*DW764*DX764+DY764</f>
        <v>9934.677</v>
      </c>
      <c r="EA764" s="11">
        <v>1</v>
      </c>
      <c r="EB764" s="11">
        <v>1</v>
      </c>
      <c r="EC764" s="11">
        <v>2.91</v>
      </c>
      <c r="ED764" s="42">
        <f t="shared" ref="ED764:ED773" si="1559">EB764*EC764+1</f>
        <v>3.91</v>
      </c>
      <c r="EE764" s="11">
        <v>0.9</v>
      </c>
      <c r="EF764" s="9">
        <v>0.5</v>
      </c>
      <c r="EG764" s="43">
        <f t="shared" ref="EG764:EG773" si="1560">DZ764*EA764*ED764*EE764*EF764</f>
        <v>17480.0641815</v>
      </c>
    </row>
    <row r="765" s="1" customFormat="1" customHeight="1" spans="6:137">
      <c r="F765" s="11">
        <v>35434</v>
      </c>
      <c r="G765" s="12">
        <v>0.168</v>
      </c>
      <c r="H765" s="11">
        <v>1</v>
      </c>
      <c r="I765" s="11">
        <v>0</v>
      </c>
      <c r="J765" s="13">
        <f t="shared" si="1540"/>
        <v>5952.912</v>
      </c>
      <c r="K765" s="11">
        <v>1</v>
      </c>
      <c r="L765" s="11">
        <v>0.89</v>
      </c>
      <c r="M765" s="11">
        <v>1.78</v>
      </c>
      <c r="N765" s="42">
        <f t="shared" si="1541"/>
        <v>2.5842</v>
      </c>
      <c r="O765" s="11">
        <v>0.9</v>
      </c>
      <c r="P765" s="9">
        <v>0.5</v>
      </c>
      <c r="Q765" s="43">
        <f t="shared" si="1542"/>
        <v>6922.58183568</v>
      </c>
      <c r="Z765" s="11">
        <v>35728</v>
      </c>
      <c r="AA765" s="12">
        <v>0.168</v>
      </c>
      <c r="AB765" s="11">
        <v>1</v>
      </c>
      <c r="AC765" s="11">
        <v>0</v>
      </c>
      <c r="AD765" s="13">
        <f t="shared" si="1543"/>
        <v>6002.304</v>
      </c>
      <c r="AE765" s="11">
        <v>1</v>
      </c>
      <c r="AF765" s="11">
        <v>1</v>
      </c>
      <c r="AG765" s="11">
        <v>2.09</v>
      </c>
      <c r="AH765" s="42">
        <f t="shared" si="1544"/>
        <v>3.09</v>
      </c>
      <c r="AI765" s="11">
        <v>0.9</v>
      </c>
      <c r="AJ765" s="9">
        <v>0.5</v>
      </c>
      <c r="AK765" s="43">
        <f t="shared" si="1545"/>
        <v>8346.203712</v>
      </c>
      <c r="AT765" s="11">
        <v>36903</v>
      </c>
      <c r="AU765" s="12">
        <v>0.168</v>
      </c>
      <c r="AV765" s="11">
        <v>1</v>
      </c>
      <c r="AW765" s="11">
        <v>0</v>
      </c>
      <c r="AX765" s="13">
        <f t="shared" si="1546"/>
        <v>6199.704</v>
      </c>
      <c r="AY765" s="11">
        <v>1</v>
      </c>
      <c r="AZ765" s="11">
        <v>0.93</v>
      </c>
      <c r="BA765" s="11">
        <v>1.85</v>
      </c>
      <c r="BB765" s="42">
        <f t="shared" si="1547"/>
        <v>2.7205</v>
      </c>
      <c r="BC765" s="11">
        <v>0.9</v>
      </c>
      <c r="BD765" s="9">
        <v>0.5</v>
      </c>
      <c r="BE765" s="43">
        <f t="shared" si="1548"/>
        <v>7589.8326294</v>
      </c>
      <c r="BN765" s="11">
        <v>38167</v>
      </c>
      <c r="BO765" s="12">
        <v>0.168</v>
      </c>
      <c r="BP765" s="11">
        <v>1</v>
      </c>
      <c r="BQ765" s="11">
        <v>0</v>
      </c>
      <c r="BR765" s="13">
        <f t="shared" si="1549"/>
        <v>6412.056</v>
      </c>
      <c r="BS765" s="11">
        <v>1</v>
      </c>
      <c r="BT765" s="11">
        <v>1</v>
      </c>
      <c r="BU765" s="11">
        <v>2.71</v>
      </c>
      <c r="BV765" s="42">
        <f t="shared" si="1550"/>
        <v>3.71</v>
      </c>
      <c r="BW765" s="11">
        <v>0.9</v>
      </c>
      <c r="BX765" s="9">
        <v>0.5</v>
      </c>
      <c r="BY765" s="43">
        <f t="shared" si="1551"/>
        <v>10704.927492</v>
      </c>
      <c r="CH765" s="11">
        <v>42781</v>
      </c>
      <c r="CI765" s="12">
        <v>0.168</v>
      </c>
      <c r="CJ765" s="11">
        <v>1</v>
      </c>
      <c r="CK765" s="11">
        <v>0</v>
      </c>
      <c r="CL765" s="13">
        <f t="shared" si="1552"/>
        <v>7187.208</v>
      </c>
      <c r="CM765" s="11">
        <v>1</v>
      </c>
      <c r="CN765" s="11">
        <v>0.93</v>
      </c>
      <c r="CO765" s="11">
        <v>1.85</v>
      </c>
      <c r="CP765" s="42">
        <f t="shared" si="1553"/>
        <v>2.7205</v>
      </c>
      <c r="CQ765" s="11">
        <v>0.9</v>
      </c>
      <c r="CR765" s="9">
        <v>0.5</v>
      </c>
      <c r="CS765" s="43">
        <f t="shared" si="1554"/>
        <v>8798.7597138</v>
      </c>
      <c r="DB765" s="11">
        <v>44045</v>
      </c>
      <c r="DC765" s="12">
        <v>0.168</v>
      </c>
      <c r="DD765" s="11">
        <v>1</v>
      </c>
      <c r="DE765" s="11">
        <v>0</v>
      </c>
      <c r="DF765" s="13">
        <f t="shared" si="1555"/>
        <v>7399.56</v>
      </c>
      <c r="DG765" s="11">
        <v>1</v>
      </c>
      <c r="DH765" s="11">
        <v>1</v>
      </c>
      <c r="DI765" s="11">
        <v>2.09</v>
      </c>
      <c r="DJ765" s="42">
        <f t="shared" si="1556"/>
        <v>3.09</v>
      </c>
      <c r="DK765" s="11">
        <v>0.9</v>
      </c>
      <c r="DL765" s="9">
        <v>0.5</v>
      </c>
      <c r="DM765" s="43">
        <f t="shared" si="1557"/>
        <v>10289.08818</v>
      </c>
      <c r="DV765" s="11">
        <v>49923</v>
      </c>
      <c r="DW765" s="12">
        <v>0.199</v>
      </c>
      <c r="DX765" s="11">
        <v>1</v>
      </c>
      <c r="DY765" s="11">
        <v>0</v>
      </c>
      <c r="DZ765" s="13">
        <f t="shared" si="1558"/>
        <v>9934.677</v>
      </c>
      <c r="EA765" s="11">
        <v>1</v>
      </c>
      <c r="EB765" s="11">
        <v>1</v>
      </c>
      <c r="EC765" s="11">
        <v>2.91</v>
      </c>
      <c r="ED765" s="42">
        <f t="shared" si="1559"/>
        <v>3.91</v>
      </c>
      <c r="EE765" s="11">
        <v>0.9</v>
      </c>
      <c r="EF765" s="9">
        <v>0.5</v>
      </c>
      <c r="EG765" s="43">
        <f t="shared" si="1560"/>
        <v>17480.0641815</v>
      </c>
    </row>
    <row r="766" s="1" customFormat="1" customHeight="1" spans="6:137">
      <c r="F766" s="11">
        <v>35434</v>
      </c>
      <c r="G766" s="12">
        <v>0.168</v>
      </c>
      <c r="H766" s="11">
        <v>1</v>
      </c>
      <c r="I766" s="11">
        <v>0</v>
      </c>
      <c r="J766" s="13">
        <f t="shared" si="1540"/>
        <v>5952.912</v>
      </c>
      <c r="K766" s="11">
        <v>1</v>
      </c>
      <c r="L766" s="11">
        <v>0.89</v>
      </c>
      <c r="M766" s="11">
        <v>1.78</v>
      </c>
      <c r="N766" s="42">
        <f t="shared" si="1541"/>
        <v>2.5842</v>
      </c>
      <c r="O766" s="11">
        <v>0.9</v>
      </c>
      <c r="P766" s="9">
        <v>0.5</v>
      </c>
      <c r="Q766" s="43">
        <f t="shared" si="1542"/>
        <v>6922.58183568</v>
      </c>
      <c r="Z766" s="11">
        <v>35728</v>
      </c>
      <c r="AA766" s="12">
        <v>0.168</v>
      </c>
      <c r="AB766" s="11">
        <v>1</v>
      </c>
      <c r="AC766" s="11">
        <v>0</v>
      </c>
      <c r="AD766" s="13">
        <f t="shared" si="1543"/>
        <v>6002.304</v>
      </c>
      <c r="AE766" s="11">
        <v>1</v>
      </c>
      <c r="AF766" s="11">
        <v>1</v>
      </c>
      <c r="AG766" s="11">
        <v>2.09</v>
      </c>
      <c r="AH766" s="42">
        <f t="shared" si="1544"/>
        <v>3.09</v>
      </c>
      <c r="AI766" s="11">
        <v>0.9</v>
      </c>
      <c r="AJ766" s="9">
        <v>0.5</v>
      </c>
      <c r="AK766" s="43">
        <f t="shared" si="1545"/>
        <v>8346.203712</v>
      </c>
      <c r="AT766" s="11">
        <v>36903</v>
      </c>
      <c r="AU766" s="12">
        <v>0.168</v>
      </c>
      <c r="AV766" s="11">
        <v>1</v>
      </c>
      <c r="AW766" s="11">
        <v>0</v>
      </c>
      <c r="AX766" s="13">
        <f t="shared" si="1546"/>
        <v>6199.704</v>
      </c>
      <c r="AY766" s="11">
        <v>1</v>
      </c>
      <c r="AZ766" s="11">
        <v>0.93</v>
      </c>
      <c r="BA766" s="11">
        <v>1.85</v>
      </c>
      <c r="BB766" s="42">
        <f t="shared" si="1547"/>
        <v>2.7205</v>
      </c>
      <c r="BC766" s="11">
        <v>0.9</v>
      </c>
      <c r="BD766" s="9">
        <v>0.5</v>
      </c>
      <c r="BE766" s="43">
        <f t="shared" si="1548"/>
        <v>7589.8326294</v>
      </c>
      <c r="BN766" s="11">
        <v>38167</v>
      </c>
      <c r="BO766" s="12">
        <v>0.168</v>
      </c>
      <c r="BP766" s="11">
        <v>1</v>
      </c>
      <c r="BQ766" s="11">
        <v>0</v>
      </c>
      <c r="BR766" s="13">
        <f t="shared" si="1549"/>
        <v>6412.056</v>
      </c>
      <c r="BS766" s="11">
        <v>1</v>
      </c>
      <c r="BT766" s="11">
        <v>1</v>
      </c>
      <c r="BU766" s="11">
        <v>2.71</v>
      </c>
      <c r="BV766" s="42">
        <f t="shared" si="1550"/>
        <v>3.71</v>
      </c>
      <c r="BW766" s="11">
        <v>0.9</v>
      </c>
      <c r="BX766" s="9">
        <v>0.5</v>
      </c>
      <c r="BY766" s="43">
        <f t="shared" si="1551"/>
        <v>10704.927492</v>
      </c>
      <c r="CH766" s="11">
        <v>42781</v>
      </c>
      <c r="CI766" s="12">
        <v>0.168</v>
      </c>
      <c r="CJ766" s="11">
        <v>1</v>
      </c>
      <c r="CK766" s="11">
        <v>0</v>
      </c>
      <c r="CL766" s="13">
        <f t="shared" si="1552"/>
        <v>7187.208</v>
      </c>
      <c r="CM766" s="11">
        <v>1</v>
      </c>
      <c r="CN766" s="11">
        <v>0.93</v>
      </c>
      <c r="CO766" s="11">
        <v>1.85</v>
      </c>
      <c r="CP766" s="42">
        <f t="shared" si="1553"/>
        <v>2.7205</v>
      </c>
      <c r="CQ766" s="11">
        <v>0.9</v>
      </c>
      <c r="CR766" s="9">
        <v>0.5</v>
      </c>
      <c r="CS766" s="43">
        <f t="shared" si="1554"/>
        <v>8798.7597138</v>
      </c>
      <c r="DB766" s="11">
        <v>44045</v>
      </c>
      <c r="DC766" s="12">
        <v>0.168</v>
      </c>
      <c r="DD766" s="11">
        <v>1</v>
      </c>
      <c r="DE766" s="11">
        <v>0</v>
      </c>
      <c r="DF766" s="13">
        <f t="shared" si="1555"/>
        <v>7399.56</v>
      </c>
      <c r="DG766" s="11">
        <v>1</v>
      </c>
      <c r="DH766" s="11">
        <v>1</v>
      </c>
      <c r="DI766" s="11">
        <v>2.09</v>
      </c>
      <c r="DJ766" s="42">
        <f t="shared" si="1556"/>
        <v>3.09</v>
      </c>
      <c r="DK766" s="11">
        <v>0.9</v>
      </c>
      <c r="DL766" s="9">
        <v>0.5</v>
      </c>
      <c r="DM766" s="43">
        <f t="shared" si="1557"/>
        <v>10289.08818</v>
      </c>
      <c r="DV766" s="11">
        <v>49923</v>
      </c>
      <c r="DW766" s="12">
        <v>0.199</v>
      </c>
      <c r="DX766" s="11">
        <v>1</v>
      </c>
      <c r="DY766" s="11">
        <v>0</v>
      </c>
      <c r="DZ766" s="13">
        <f t="shared" si="1558"/>
        <v>9934.677</v>
      </c>
      <c r="EA766" s="11">
        <v>1</v>
      </c>
      <c r="EB766" s="11">
        <v>1</v>
      </c>
      <c r="EC766" s="11">
        <v>2.91</v>
      </c>
      <c r="ED766" s="42">
        <f t="shared" si="1559"/>
        <v>3.91</v>
      </c>
      <c r="EE766" s="11">
        <v>0.9</v>
      </c>
      <c r="EF766" s="9">
        <v>0.5</v>
      </c>
      <c r="EG766" s="43">
        <f t="shared" si="1560"/>
        <v>17480.0641815</v>
      </c>
    </row>
    <row r="767" s="1" customFormat="1" customHeight="1" spans="6:137">
      <c r="F767" s="11">
        <v>35434</v>
      </c>
      <c r="G767" s="12">
        <v>0.168</v>
      </c>
      <c r="H767" s="11">
        <v>1</v>
      </c>
      <c r="I767" s="11">
        <v>0</v>
      </c>
      <c r="J767" s="13">
        <f t="shared" si="1540"/>
        <v>5952.912</v>
      </c>
      <c r="K767" s="11">
        <v>1</v>
      </c>
      <c r="L767" s="11">
        <v>0.89</v>
      </c>
      <c r="M767" s="11">
        <v>1.78</v>
      </c>
      <c r="N767" s="42">
        <f t="shared" si="1541"/>
        <v>2.5842</v>
      </c>
      <c r="O767" s="11">
        <v>0.9</v>
      </c>
      <c r="P767" s="9">
        <v>0.5</v>
      </c>
      <c r="Q767" s="43">
        <f t="shared" si="1542"/>
        <v>6922.58183568</v>
      </c>
      <c r="Z767" s="11">
        <v>35728</v>
      </c>
      <c r="AA767" s="12">
        <v>0.168</v>
      </c>
      <c r="AB767" s="11">
        <v>1</v>
      </c>
      <c r="AC767" s="11">
        <v>0</v>
      </c>
      <c r="AD767" s="13">
        <f t="shared" si="1543"/>
        <v>6002.304</v>
      </c>
      <c r="AE767" s="11">
        <v>1</v>
      </c>
      <c r="AF767" s="11">
        <v>1</v>
      </c>
      <c r="AG767" s="11">
        <v>2.09</v>
      </c>
      <c r="AH767" s="42">
        <f t="shared" si="1544"/>
        <v>3.09</v>
      </c>
      <c r="AI767" s="11">
        <v>0.9</v>
      </c>
      <c r="AJ767" s="9">
        <v>0.5</v>
      </c>
      <c r="AK767" s="43">
        <f t="shared" si="1545"/>
        <v>8346.203712</v>
      </c>
      <c r="AT767" s="11">
        <v>36903</v>
      </c>
      <c r="AU767" s="12">
        <v>0.168</v>
      </c>
      <c r="AV767" s="11">
        <v>1</v>
      </c>
      <c r="AW767" s="11">
        <v>0</v>
      </c>
      <c r="AX767" s="13">
        <f t="shared" si="1546"/>
        <v>6199.704</v>
      </c>
      <c r="AY767" s="11">
        <v>1</v>
      </c>
      <c r="AZ767" s="11">
        <v>0.93</v>
      </c>
      <c r="BA767" s="11">
        <v>1.85</v>
      </c>
      <c r="BB767" s="42">
        <f t="shared" si="1547"/>
        <v>2.7205</v>
      </c>
      <c r="BC767" s="11">
        <v>0.9</v>
      </c>
      <c r="BD767" s="9">
        <v>0.5</v>
      </c>
      <c r="BE767" s="43">
        <f t="shared" si="1548"/>
        <v>7589.8326294</v>
      </c>
      <c r="BN767" s="11">
        <v>38167</v>
      </c>
      <c r="BO767" s="12">
        <v>0.168</v>
      </c>
      <c r="BP767" s="11">
        <v>1</v>
      </c>
      <c r="BQ767" s="11">
        <v>0</v>
      </c>
      <c r="BR767" s="13">
        <f t="shared" si="1549"/>
        <v>6412.056</v>
      </c>
      <c r="BS767" s="11">
        <v>1</v>
      </c>
      <c r="BT767" s="11">
        <v>1</v>
      </c>
      <c r="BU767" s="11">
        <v>2.71</v>
      </c>
      <c r="BV767" s="42">
        <f t="shared" si="1550"/>
        <v>3.71</v>
      </c>
      <c r="BW767" s="11">
        <v>0.9</v>
      </c>
      <c r="BX767" s="9">
        <v>0.5</v>
      </c>
      <c r="BY767" s="43">
        <f t="shared" si="1551"/>
        <v>10704.927492</v>
      </c>
      <c r="CH767" s="11">
        <v>42781</v>
      </c>
      <c r="CI767" s="12">
        <v>0.168</v>
      </c>
      <c r="CJ767" s="11">
        <v>1</v>
      </c>
      <c r="CK767" s="11">
        <v>0</v>
      </c>
      <c r="CL767" s="13">
        <f t="shared" si="1552"/>
        <v>7187.208</v>
      </c>
      <c r="CM767" s="11">
        <v>1</v>
      </c>
      <c r="CN767" s="11">
        <v>0.93</v>
      </c>
      <c r="CO767" s="11">
        <v>1.85</v>
      </c>
      <c r="CP767" s="42">
        <f t="shared" si="1553"/>
        <v>2.7205</v>
      </c>
      <c r="CQ767" s="11">
        <v>0.9</v>
      </c>
      <c r="CR767" s="9">
        <v>0.5</v>
      </c>
      <c r="CS767" s="43">
        <f t="shared" si="1554"/>
        <v>8798.7597138</v>
      </c>
      <c r="DB767" s="11">
        <v>44045</v>
      </c>
      <c r="DC767" s="12">
        <v>0.168</v>
      </c>
      <c r="DD767" s="11">
        <v>1</v>
      </c>
      <c r="DE767" s="11">
        <v>0</v>
      </c>
      <c r="DF767" s="13">
        <f t="shared" si="1555"/>
        <v>7399.56</v>
      </c>
      <c r="DG767" s="11">
        <v>1</v>
      </c>
      <c r="DH767" s="11">
        <v>1</v>
      </c>
      <c r="DI767" s="11">
        <v>2.09</v>
      </c>
      <c r="DJ767" s="42">
        <f t="shared" si="1556"/>
        <v>3.09</v>
      </c>
      <c r="DK767" s="11">
        <v>0.9</v>
      </c>
      <c r="DL767" s="9">
        <v>0.5</v>
      </c>
      <c r="DM767" s="43">
        <f t="shared" si="1557"/>
        <v>10289.08818</v>
      </c>
      <c r="DV767" s="11">
        <v>49923</v>
      </c>
      <c r="DW767" s="12">
        <v>0.199</v>
      </c>
      <c r="DX767" s="11">
        <v>1</v>
      </c>
      <c r="DY767" s="11">
        <v>0</v>
      </c>
      <c r="DZ767" s="13">
        <f t="shared" si="1558"/>
        <v>9934.677</v>
      </c>
      <c r="EA767" s="11">
        <v>1</v>
      </c>
      <c r="EB767" s="11">
        <v>1</v>
      </c>
      <c r="EC767" s="11">
        <v>2.91</v>
      </c>
      <c r="ED767" s="42">
        <f t="shared" si="1559"/>
        <v>3.91</v>
      </c>
      <c r="EE767" s="11">
        <v>0.9</v>
      </c>
      <c r="EF767" s="9">
        <v>0.5</v>
      </c>
      <c r="EG767" s="43">
        <f t="shared" si="1560"/>
        <v>17480.0641815</v>
      </c>
    </row>
    <row r="768" s="1" customFormat="1" customHeight="1" spans="6:137">
      <c r="F768" s="11">
        <v>35434</v>
      </c>
      <c r="G768" s="12">
        <v>0.168</v>
      </c>
      <c r="H768" s="11">
        <v>1</v>
      </c>
      <c r="I768" s="11">
        <v>0</v>
      </c>
      <c r="J768" s="13">
        <f t="shared" si="1540"/>
        <v>5952.912</v>
      </c>
      <c r="K768" s="11">
        <v>1</v>
      </c>
      <c r="L768" s="11">
        <v>0.89</v>
      </c>
      <c r="M768" s="11">
        <v>1.78</v>
      </c>
      <c r="N768" s="42">
        <f t="shared" si="1541"/>
        <v>2.5842</v>
      </c>
      <c r="O768" s="11">
        <v>0.9</v>
      </c>
      <c r="P768" s="9">
        <v>0.5</v>
      </c>
      <c r="Q768" s="43">
        <f t="shared" si="1542"/>
        <v>6922.58183568</v>
      </c>
      <c r="Z768" s="11">
        <v>35728</v>
      </c>
      <c r="AA768" s="12">
        <v>0.168</v>
      </c>
      <c r="AB768" s="11">
        <v>1</v>
      </c>
      <c r="AC768" s="11">
        <v>0</v>
      </c>
      <c r="AD768" s="13">
        <f t="shared" si="1543"/>
        <v>6002.304</v>
      </c>
      <c r="AE768" s="11">
        <v>1</v>
      </c>
      <c r="AF768" s="11">
        <v>1</v>
      </c>
      <c r="AG768" s="11">
        <v>2.09</v>
      </c>
      <c r="AH768" s="42">
        <f t="shared" si="1544"/>
        <v>3.09</v>
      </c>
      <c r="AI768" s="11">
        <v>0.9</v>
      </c>
      <c r="AJ768" s="9">
        <v>0.5</v>
      </c>
      <c r="AK768" s="43">
        <f t="shared" si="1545"/>
        <v>8346.203712</v>
      </c>
      <c r="AT768" s="11">
        <v>36903</v>
      </c>
      <c r="AU768" s="12">
        <v>0.168</v>
      </c>
      <c r="AV768" s="11">
        <v>1</v>
      </c>
      <c r="AW768" s="11">
        <v>0</v>
      </c>
      <c r="AX768" s="13">
        <f t="shared" si="1546"/>
        <v>6199.704</v>
      </c>
      <c r="AY768" s="11">
        <v>1</v>
      </c>
      <c r="AZ768" s="11">
        <v>0.93</v>
      </c>
      <c r="BA768" s="11">
        <v>1.85</v>
      </c>
      <c r="BB768" s="42">
        <f t="shared" si="1547"/>
        <v>2.7205</v>
      </c>
      <c r="BC768" s="11">
        <v>0.9</v>
      </c>
      <c r="BD768" s="9">
        <v>0.5</v>
      </c>
      <c r="BE768" s="43">
        <f t="shared" si="1548"/>
        <v>7589.8326294</v>
      </c>
      <c r="BN768" s="11">
        <v>38167</v>
      </c>
      <c r="BO768" s="12">
        <v>0.168</v>
      </c>
      <c r="BP768" s="11">
        <v>1</v>
      </c>
      <c r="BQ768" s="11">
        <v>0</v>
      </c>
      <c r="BR768" s="13">
        <f t="shared" si="1549"/>
        <v>6412.056</v>
      </c>
      <c r="BS768" s="11">
        <v>1</v>
      </c>
      <c r="BT768" s="11">
        <v>1</v>
      </c>
      <c r="BU768" s="11">
        <v>2.71</v>
      </c>
      <c r="BV768" s="42">
        <f t="shared" si="1550"/>
        <v>3.71</v>
      </c>
      <c r="BW768" s="11">
        <v>0.9</v>
      </c>
      <c r="BX768" s="9">
        <v>0.5</v>
      </c>
      <c r="BY768" s="43">
        <f t="shared" si="1551"/>
        <v>10704.927492</v>
      </c>
      <c r="CH768" s="11">
        <v>42781</v>
      </c>
      <c r="CI768" s="12">
        <v>0.168</v>
      </c>
      <c r="CJ768" s="11">
        <v>1</v>
      </c>
      <c r="CK768" s="11">
        <v>0</v>
      </c>
      <c r="CL768" s="13">
        <f t="shared" si="1552"/>
        <v>7187.208</v>
      </c>
      <c r="CM768" s="11">
        <v>1</v>
      </c>
      <c r="CN768" s="11">
        <v>0.93</v>
      </c>
      <c r="CO768" s="11">
        <v>1.85</v>
      </c>
      <c r="CP768" s="42">
        <f t="shared" si="1553"/>
        <v>2.7205</v>
      </c>
      <c r="CQ768" s="11">
        <v>0.9</v>
      </c>
      <c r="CR768" s="9">
        <v>0.5</v>
      </c>
      <c r="CS768" s="43">
        <f t="shared" si="1554"/>
        <v>8798.7597138</v>
      </c>
      <c r="DB768" s="11">
        <v>44045</v>
      </c>
      <c r="DC768" s="12">
        <v>0.168</v>
      </c>
      <c r="DD768" s="11">
        <v>1</v>
      </c>
      <c r="DE768" s="11">
        <v>0</v>
      </c>
      <c r="DF768" s="13">
        <f t="shared" si="1555"/>
        <v>7399.56</v>
      </c>
      <c r="DG768" s="11">
        <v>1</v>
      </c>
      <c r="DH768" s="11">
        <v>1</v>
      </c>
      <c r="DI768" s="11">
        <v>2.09</v>
      </c>
      <c r="DJ768" s="42">
        <f t="shared" si="1556"/>
        <v>3.09</v>
      </c>
      <c r="DK768" s="11">
        <v>0.9</v>
      </c>
      <c r="DL768" s="9">
        <v>0.5</v>
      </c>
      <c r="DM768" s="43">
        <f t="shared" si="1557"/>
        <v>10289.08818</v>
      </c>
      <c r="DV768" s="11">
        <v>49923</v>
      </c>
      <c r="DW768" s="12">
        <v>0.199</v>
      </c>
      <c r="DX768" s="11">
        <v>1</v>
      </c>
      <c r="DY768" s="11">
        <v>0</v>
      </c>
      <c r="DZ768" s="13">
        <f t="shared" si="1558"/>
        <v>9934.677</v>
      </c>
      <c r="EA768" s="11">
        <v>1</v>
      </c>
      <c r="EB768" s="11">
        <v>1</v>
      </c>
      <c r="EC768" s="11">
        <v>2.91</v>
      </c>
      <c r="ED768" s="42">
        <f t="shared" si="1559"/>
        <v>3.91</v>
      </c>
      <c r="EE768" s="11">
        <v>0.9</v>
      </c>
      <c r="EF768" s="9">
        <v>0.5</v>
      </c>
      <c r="EG768" s="43">
        <f t="shared" si="1560"/>
        <v>17480.0641815</v>
      </c>
    </row>
    <row r="769" s="1" customFormat="1" customHeight="1" spans="1:139">
      <c r="F769" s="11">
        <v>35434</v>
      </c>
      <c r="G769" s="12">
        <v>0.168</v>
      </c>
      <c r="H769" s="11">
        <v>1</v>
      </c>
      <c r="I769" s="11">
        <v>0</v>
      </c>
      <c r="J769" s="13">
        <f t="shared" si="1540"/>
        <v>5952.912</v>
      </c>
      <c r="K769" s="11">
        <v>1</v>
      </c>
      <c r="L769" s="11">
        <v>0.89</v>
      </c>
      <c r="M769" s="11">
        <v>1.78</v>
      </c>
      <c r="N769" s="42">
        <f t="shared" si="1541"/>
        <v>2.5842</v>
      </c>
      <c r="O769" s="11">
        <v>0.9</v>
      </c>
      <c r="P769" s="9">
        <v>0.5</v>
      </c>
      <c r="Q769" s="43">
        <f t="shared" si="1542"/>
        <v>6922.58183568</v>
      </c>
      <c r="Z769" s="11">
        <v>35728</v>
      </c>
      <c r="AA769" s="12">
        <v>0.168</v>
      </c>
      <c r="AB769" s="11">
        <v>1</v>
      </c>
      <c r="AC769" s="11">
        <v>0</v>
      </c>
      <c r="AD769" s="13">
        <f t="shared" si="1543"/>
        <v>6002.304</v>
      </c>
      <c r="AE769" s="11">
        <v>1</v>
      </c>
      <c r="AF769" s="11">
        <v>1</v>
      </c>
      <c r="AG769" s="11">
        <v>2.09</v>
      </c>
      <c r="AH769" s="42">
        <f t="shared" si="1544"/>
        <v>3.09</v>
      </c>
      <c r="AI769" s="11">
        <v>0.9</v>
      </c>
      <c r="AJ769" s="9">
        <v>0.5</v>
      </c>
      <c r="AK769" s="43">
        <f t="shared" si="1545"/>
        <v>8346.203712</v>
      </c>
      <c r="AT769" s="11">
        <v>36903</v>
      </c>
      <c r="AU769" s="12">
        <v>0.168</v>
      </c>
      <c r="AV769" s="11">
        <v>1</v>
      </c>
      <c r="AW769" s="11">
        <v>0</v>
      </c>
      <c r="AX769" s="13">
        <f t="shared" si="1546"/>
        <v>6199.704</v>
      </c>
      <c r="AY769" s="11">
        <v>1</v>
      </c>
      <c r="AZ769" s="11">
        <v>0.93</v>
      </c>
      <c r="BA769" s="11">
        <v>1.85</v>
      </c>
      <c r="BB769" s="42">
        <f t="shared" si="1547"/>
        <v>2.7205</v>
      </c>
      <c r="BC769" s="11">
        <v>0.9</v>
      </c>
      <c r="BD769" s="9">
        <v>0.5</v>
      </c>
      <c r="BE769" s="43">
        <f t="shared" si="1548"/>
        <v>7589.8326294</v>
      </c>
      <c r="BN769" s="11">
        <v>38167</v>
      </c>
      <c r="BO769" s="12">
        <v>0.168</v>
      </c>
      <c r="BP769" s="11">
        <v>1</v>
      </c>
      <c r="BQ769" s="11">
        <v>0</v>
      </c>
      <c r="BR769" s="13">
        <f t="shared" si="1549"/>
        <v>6412.056</v>
      </c>
      <c r="BS769" s="11">
        <v>1</v>
      </c>
      <c r="BT769" s="11">
        <v>1</v>
      </c>
      <c r="BU769" s="11">
        <v>2.71</v>
      </c>
      <c r="BV769" s="42">
        <f t="shared" si="1550"/>
        <v>3.71</v>
      </c>
      <c r="BW769" s="11">
        <v>0.9</v>
      </c>
      <c r="BX769" s="9">
        <v>0.5</v>
      </c>
      <c r="BY769" s="43">
        <f t="shared" si="1551"/>
        <v>10704.927492</v>
      </c>
      <c r="CH769" s="11">
        <v>42781</v>
      </c>
      <c r="CI769" s="12">
        <v>0.168</v>
      </c>
      <c r="CJ769" s="11">
        <v>1</v>
      </c>
      <c r="CK769" s="11">
        <v>0</v>
      </c>
      <c r="CL769" s="13">
        <f t="shared" si="1552"/>
        <v>7187.208</v>
      </c>
      <c r="CM769" s="11">
        <v>1</v>
      </c>
      <c r="CN769" s="11">
        <v>0.93</v>
      </c>
      <c r="CO769" s="11">
        <v>1.85</v>
      </c>
      <c r="CP769" s="42">
        <f t="shared" si="1553"/>
        <v>2.7205</v>
      </c>
      <c r="CQ769" s="11">
        <v>0.9</v>
      </c>
      <c r="CR769" s="9">
        <v>0.5</v>
      </c>
      <c r="CS769" s="43">
        <f t="shared" si="1554"/>
        <v>8798.7597138</v>
      </c>
      <c r="DB769" s="11">
        <v>44045</v>
      </c>
      <c r="DC769" s="12">
        <v>0.168</v>
      </c>
      <c r="DD769" s="11">
        <v>1</v>
      </c>
      <c r="DE769" s="11">
        <v>0</v>
      </c>
      <c r="DF769" s="13">
        <f t="shared" si="1555"/>
        <v>7399.56</v>
      </c>
      <c r="DG769" s="11">
        <v>1</v>
      </c>
      <c r="DH769" s="11">
        <v>1</v>
      </c>
      <c r="DI769" s="11">
        <v>2.09</v>
      </c>
      <c r="DJ769" s="42">
        <f t="shared" si="1556"/>
        <v>3.09</v>
      </c>
      <c r="DK769" s="11">
        <v>0.9</v>
      </c>
      <c r="DL769" s="9">
        <v>0.5</v>
      </c>
      <c r="DM769" s="43">
        <f t="shared" si="1557"/>
        <v>10289.08818</v>
      </c>
      <c r="DV769" s="11">
        <v>49923</v>
      </c>
      <c r="DW769" s="12">
        <v>0.199</v>
      </c>
      <c r="DX769" s="11">
        <v>1</v>
      </c>
      <c r="DY769" s="11">
        <v>0</v>
      </c>
      <c r="DZ769" s="13">
        <f t="shared" si="1558"/>
        <v>9934.677</v>
      </c>
      <c r="EA769" s="11">
        <v>1</v>
      </c>
      <c r="EB769" s="11">
        <v>1</v>
      </c>
      <c r="EC769" s="11">
        <v>2.91</v>
      </c>
      <c r="ED769" s="42">
        <f t="shared" si="1559"/>
        <v>3.91</v>
      </c>
      <c r="EE769" s="11">
        <v>0.9</v>
      </c>
      <c r="EF769" s="9">
        <v>0.5</v>
      </c>
      <c r="EG769" s="43">
        <f t="shared" si="1560"/>
        <v>17480.0641815</v>
      </c>
    </row>
    <row r="770" s="1" customFormat="1" customHeight="1" spans="1:139">
      <c r="F770" s="11">
        <v>35434</v>
      </c>
      <c r="G770" s="12">
        <v>0.168</v>
      </c>
      <c r="H770" s="11">
        <v>1</v>
      </c>
      <c r="I770" s="11">
        <v>0</v>
      </c>
      <c r="J770" s="13">
        <f t="shared" si="1540"/>
        <v>5952.912</v>
      </c>
      <c r="K770" s="11">
        <v>1</v>
      </c>
      <c r="L770" s="11">
        <v>0.89</v>
      </c>
      <c r="M770" s="11">
        <v>1.78</v>
      </c>
      <c r="N770" s="42">
        <f t="shared" si="1541"/>
        <v>2.5842</v>
      </c>
      <c r="O770" s="11">
        <v>0.9</v>
      </c>
      <c r="P770" s="9">
        <v>0.5</v>
      </c>
      <c r="Q770" s="43">
        <f t="shared" si="1542"/>
        <v>6922.58183568</v>
      </c>
      <c r="Z770" s="11">
        <v>35728</v>
      </c>
      <c r="AA770" s="12">
        <v>0.168</v>
      </c>
      <c r="AB770" s="11">
        <v>1</v>
      </c>
      <c r="AC770" s="11">
        <v>0</v>
      </c>
      <c r="AD770" s="13">
        <f t="shared" si="1543"/>
        <v>6002.304</v>
      </c>
      <c r="AE770" s="11">
        <v>1</v>
      </c>
      <c r="AF770" s="11">
        <v>1</v>
      </c>
      <c r="AG770" s="11">
        <v>2.09</v>
      </c>
      <c r="AH770" s="42">
        <f t="shared" si="1544"/>
        <v>3.09</v>
      </c>
      <c r="AI770" s="11">
        <v>0.9</v>
      </c>
      <c r="AJ770" s="9">
        <v>0.5</v>
      </c>
      <c r="AK770" s="43">
        <f t="shared" si="1545"/>
        <v>8346.203712</v>
      </c>
      <c r="AT770" s="11">
        <v>36903</v>
      </c>
      <c r="AU770" s="12">
        <v>0.168</v>
      </c>
      <c r="AV770" s="11">
        <v>1</v>
      </c>
      <c r="AW770" s="11">
        <v>0</v>
      </c>
      <c r="AX770" s="13">
        <f t="shared" si="1546"/>
        <v>6199.704</v>
      </c>
      <c r="AY770" s="11">
        <v>1</v>
      </c>
      <c r="AZ770" s="11">
        <v>0.93</v>
      </c>
      <c r="BA770" s="11">
        <v>1.85</v>
      </c>
      <c r="BB770" s="42">
        <f t="shared" si="1547"/>
        <v>2.7205</v>
      </c>
      <c r="BC770" s="11">
        <v>0.9</v>
      </c>
      <c r="BD770" s="9">
        <v>0.5</v>
      </c>
      <c r="BE770" s="43">
        <f t="shared" si="1548"/>
        <v>7589.8326294</v>
      </c>
      <c r="BN770" s="11">
        <v>38167</v>
      </c>
      <c r="BO770" s="12">
        <v>0.168</v>
      </c>
      <c r="BP770" s="11">
        <v>1</v>
      </c>
      <c r="BQ770" s="11">
        <v>0</v>
      </c>
      <c r="BR770" s="13">
        <f t="shared" si="1549"/>
        <v>6412.056</v>
      </c>
      <c r="BS770" s="11">
        <v>1</v>
      </c>
      <c r="BT770" s="11">
        <v>1</v>
      </c>
      <c r="BU770" s="11">
        <v>2.71</v>
      </c>
      <c r="BV770" s="42">
        <f t="shared" si="1550"/>
        <v>3.71</v>
      </c>
      <c r="BW770" s="11">
        <v>0.9</v>
      </c>
      <c r="BX770" s="9">
        <v>0.5</v>
      </c>
      <c r="BY770" s="43">
        <f t="shared" si="1551"/>
        <v>10704.927492</v>
      </c>
      <c r="CH770" s="11">
        <v>42781</v>
      </c>
      <c r="CI770" s="12">
        <v>0.168</v>
      </c>
      <c r="CJ770" s="11">
        <v>1</v>
      </c>
      <c r="CK770" s="11">
        <v>0</v>
      </c>
      <c r="CL770" s="13">
        <f t="shared" si="1552"/>
        <v>7187.208</v>
      </c>
      <c r="CM770" s="11">
        <v>1</v>
      </c>
      <c r="CN770" s="11">
        <v>0.93</v>
      </c>
      <c r="CO770" s="11">
        <v>1.85</v>
      </c>
      <c r="CP770" s="42">
        <f t="shared" si="1553"/>
        <v>2.7205</v>
      </c>
      <c r="CQ770" s="11">
        <v>0.9</v>
      </c>
      <c r="CR770" s="9">
        <v>0.5</v>
      </c>
      <c r="CS770" s="43">
        <f t="shared" si="1554"/>
        <v>8798.7597138</v>
      </c>
      <c r="DB770" s="11">
        <v>44045</v>
      </c>
      <c r="DC770" s="12">
        <v>0.168</v>
      </c>
      <c r="DD770" s="11">
        <v>1</v>
      </c>
      <c r="DE770" s="11">
        <v>0</v>
      </c>
      <c r="DF770" s="13">
        <f t="shared" si="1555"/>
        <v>7399.56</v>
      </c>
      <c r="DG770" s="11">
        <v>1</v>
      </c>
      <c r="DH770" s="11">
        <v>1</v>
      </c>
      <c r="DI770" s="11">
        <v>2.09</v>
      </c>
      <c r="DJ770" s="42">
        <f t="shared" si="1556"/>
        <v>3.09</v>
      </c>
      <c r="DK770" s="11">
        <v>0.9</v>
      </c>
      <c r="DL770" s="9">
        <v>0.5</v>
      </c>
      <c r="DM770" s="43">
        <f t="shared" si="1557"/>
        <v>10289.08818</v>
      </c>
      <c r="DV770" s="11">
        <v>49923</v>
      </c>
      <c r="DW770" s="12">
        <v>0.199</v>
      </c>
      <c r="DX770" s="11">
        <v>1</v>
      </c>
      <c r="DY770" s="11">
        <v>0</v>
      </c>
      <c r="DZ770" s="13">
        <f t="shared" si="1558"/>
        <v>9934.677</v>
      </c>
      <c r="EA770" s="11">
        <v>1</v>
      </c>
      <c r="EB770" s="11">
        <v>1</v>
      </c>
      <c r="EC770" s="11">
        <v>2.91</v>
      </c>
      <c r="ED770" s="42">
        <f t="shared" si="1559"/>
        <v>3.91</v>
      </c>
      <c r="EE770" s="11">
        <v>0.9</v>
      </c>
      <c r="EF770" s="9">
        <v>0.5</v>
      </c>
      <c r="EG770" s="43">
        <f t="shared" si="1560"/>
        <v>17480.0641815</v>
      </c>
    </row>
    <row r="771" s="1" customFormat="1" customHeight="1" spans="1:139">
      <c r="F771" s="11">
        <v>35434</v>
      </c>
      <c r="G771" s="12">
        <v>0.168</v>
      </c>
      <c r="H771" s="11">
        <v>1</v>
      </c>
      <c r="I771" s="11">
        <v>0</v>
      </c>
      <c r="J771" s="13">
        <f t="shared" si="1540"/>
        <v>5952.912</v>
      </c>
      <c r="K771" s="11">
        <v>1</v>
      </c>
      <c r="L771" s="11">
        <v>0.89</v>
      </c>
      <c r="M771" s="11">
        <v>1.78</v>
      </c>
      <c r="N771" s="42">
        <f t="shared" si="1541"/>
        <v>2.5842</v>
      </c>
      <c r="O771" s="11">
        <v>0.9</v>
      </c>
      <c r="P771" s="9">
        <v>0.5</v>
      </c>
      <c r="Q771" s="43">
        <f t="shared" si="1542"/>
        <v>6922.58183568</v>
      </c>
      <c r="Z771" s="11">
        <v>35728</v>
      </c>
      <c r="AA771" s="12">
        <v>0.168</v>
      </c>
      <c r="AB771" s="11">
        <v>1</v>
      </c>
      <c r="AC771" s="11">
        <v>0</v>
      </c>
      <c r="AD771" s="13">
        <f t="shared" si="1543"/>
        <v>6002.304</v>
      </c>
      <c r="AE771" s="11">
        <v>1</v>
      </c>
      <c r="AF771" s="11">
        <v>1</v>
      </c>
      <c r="AG771" s="11">
        <v>2.09</v>
      </c>
      <c r="AH771" s="42">
        <f t="shared" si="1544"/>
        <v>3.09</v>
      </c>
      <c r="AI771" s="11">
        <v>0.9</v>
      </c>
      <c r="AJ771" s="9">
        <v>0.5</v>
      </c>
      <c r="AK771" s="43">
        <f t="shared" si="1545"/>
        <v>8346.203712</v>
      </c>
      <c r="AT771" s="11">
        <v>36903</v>
      </c>
      <c r="AU771" s="12">
        <v>0.168</v>
      </c>
      <c r="AV771" s="11">
        <v>1</v>
      </c>
      <c r="AW771" s="11">
        <v>0</v>
      </c>
      <c r="AX771" s="13">
        <f t="shared" si="1546"/>
        <v>6199.704</v>
      </c>
      <c r="AY771" s="11">
        <v>1</v>
      </c>
      <c r="AZ771" s="11">
        <v>0.93</v>
      </c>
      <c r="BA771" s="11">
        <v>1.85</v>
      </c>
      <c r="BB771" s="42">
        <f t="shared" si="1547"/>
        <v>2.7205</v>
      </c>
      <c r="BC771" s="11">
        <v>0.9</v>
      </c>
      <c r="BD771" s="9">
        <v>0.5</v>
      </c>
      <c r="BE771" s="43">
        <f t="shared" si="1548"/>
        <v>7589.8326294</v>
      </c>
      <c r="BN771" s="11">
        <v>38167</v>
      </c>
      <c r="BO771" s="12">
        <v>0.168</v>
      </c>
      <c r="BP771" s="11">
        <v>1</v>
      </c>
      <c r="BQ771" s="11">
        <v>0</v>
      </c>
      <c r="BR771" s="13">
        <f t="shared" si="1549"/>
        <v>6412.056</v>
      </c>
      <c r="BS771" s="11">
        <v>1</v>
      </c>
      <c r="BT771" s="11">
        <v>1</v>
      </c>
      <c r="BU771" s="11">
        <v>2.71</v>
      </c>
      <c r="BV771" s="42">
        <f t="shared" si="1550"/>
        <v>3.71</v>
      </c>
      <c r="BW771" s="11">
        <v>0.9</v>
      </c>
      <c r="BX771" s="9">
        <v>0.5</v>
      </c>
      <c r="BY771" s="43">
        <f t="shared" si="1551"/>
        <v>10704.927492</v>
      </c>
      <c r="CH771" s="11">
        <v>42781</v>
      </c>
      <c r="CI771" s="12">
        <v>0.168</v>
      </c>
      <c r="CJ771" s="11">
        <v>1</v>
      </c>
      <c r="CK771" s="11">
        <v>0</v>
      </c>
      <c r="CL771" s="13">
        <f t="shared" si="1552"/>
        <v>7187.208</v>
      </c>
      <c r="CM771" s="11">
        <v>1</v>
      </c>
      <c r="CN771" s="11">
        <v>0.93</v>
      </c>
      <c r="CO771" s="11">
        <v>1.85</v>
      </c>
      <c r="CP771" s="42">
        <f t="shared" si="1553"/>
        <v>2.7205</v>
      </c>
      <c r="CQ771" s="11">
        <v>0.9</v>
      </c>
      <c r="CR771" s="9">
        <v>0.5</v>
      </c>
      <c r="CS771" s="43">
        <f t="shared" si="1554"/>
        <v>8798.7597138</v>
      </c>
      <c r="DB771" s="11">
        <v>44045</v>
      </c>
      <c r="DC771" s="12">
        <v>0.168</v>
      </c>
      <c r="DD771" s="11">
        <v>1</v>
      </c>
      <c r="DE771" s="11">
        <v>0</v>
      </c>
      <c r="DF771" s="13">
        <f t="shared" si="1555"/>
        <v>7399.56</v>
      </c>
      <c r="DG771" s="11">
        <v>1</v>
      </c>
      <c r="DH771" s="11">
        <v>1</v>
      </c>
      <c r="DI771" s="11">
        <v>2.09</v>
      </c>
      <c r="DJ771" s="42">
        <f t="shared" si="1556"/>
        <v>3.09</v>
      </c>
      <c r="DK771" s="11">
        <v>0.9</v>
      </c>
      <c r="DL771" s="9">
        <v>0.5</v>
      </c>
      <c r="DM771" s="43">
        <f t="shared" si="1557"/>
        <v>10289.08818</v>
      </c>
      <c r="DV771" s="11">
        <v>49923</v>
      </c>
      <c r="DW771" s="12">
        <v>0.199</v>
      </c>
      <c r="DX771" s="11">
        <v>1</v>
      </c>
      <c r="DY771" s="11">
        <v>0</v>
      </c>
      <c r="DZ771" s="13">
        <f t="shared" si="1558"/>
        <v>9934.677</v>
      </c>
      <c r="EA771" s="11">
        <v>1</v>
      </c>
      <c r="EB771" s="11">
        <v>1</v>
      </c>
      <c r="EC771" s="11">
        <v>2.91</v>
      </c>
      <c r="ED771" s="42">
        <f t="shared" si="1559"/>
        <v>3.91</v>
      </c>
      <c r="EE771" s="11">
        <v>0.9</v>
      </c>
      <c r="EF771" s="9">
        <v>0.5</v>
      </c>
      <c r="EG771" s="43">
        <f t="shared" si="1560"/>
        <v>17480.0641815</v>
      </c>
    </row>
    <row r="772" s="1" customFormat="1" customHeight="1" spans="1:139">
      <c r="F772" s="11">
        <v>35434</v>
      </c>
      <c r="G772" s="12">
        <v>0.3</v>
      </c>
      <c r="H772" s="11">
        <v>1</v>
      </c>
      <c r="I772" s="11">
        <v>0</v>
      </c>
      <c r="J772" s="13">
        <f t="shared" si="1540"/>
        <v>10630.2</v>
      </c>
      <c r="K772" s="11">
        <v>1</v>
      </c>
      <c r="L772" s="11">
        <v>0.89</v>
      </c>
      <c r="M772" s="11">
        <v>1.78</v>
      </c>
      <c r="N772" s="42">
        <f t="shared" si="1541"/>
        <v>2.5842</v>
      </c>
      <c r="O772" s="11">
        <v>0.9</v>
      </c>
      <c r="P772" s="9">
        <v>0.5</v>
      </c>
      <c r="Q772" s="43">
        <f t="shared" si="1542"/>
        <v>12361.753278</v>
      </c>
      <c r="Z772" s="11">
        <v>35728</v>
      </c>
      <c r="AA772" s="12">
        <v>0.3</v>
      </c>
      <c r="AB772" s="11">
        <v>1</v>
      </c>
      <c r="AC772" s="11">
        <v>0</v>
      </c>
      <c r="AD772" s="13">
        <f t="shared" si="1543"/>
        <v>10718.4</v>
      </c>
      <c r="AE772" s="11">
        <v>1</v>
      </c>
      <c r="AF772" s="11">
        <v>1</v>
      </c>
      <c r="AG772" s="11">
        <v>2.09</v>
      </c>
      <c r="AH772" s="42">
        <f t="shared" si="1544"/>
        <v>3.09</v>
      </c>
      <c r="AI772" s="11">
        <v>0.9</v>
      </c>
      <c r="AJ772" s="9">
        <v>0.5</v>
      </c>
      <c r="AK772" s="43">
        <f t="shared" si="1545"/>
        <v>14903.9352</v>
      </c>
      <c r="AT772" s="11">
        <v>36903</v>
      </c>
      <c r="AU772" s="12">
        <v>0.3</v>
      </c>
      <c r="AV772" s="11">
        <v>1</v>
      </c>
      <c r="AW772" s="11">
        <v>0</v>
      </c>
      <c r="AX772" s="13">
        <f t="shared" si="1546"/>
        <v>11070.9</v>
      </c>
      <c r="AY772" s="11">
        <v>1</v>
      </c>
      <c r="AZ772" s="11">
        <v>0.93</v>
      </c>
      <c r="BA772" s="11">
        <v>1.85</v>
      </c>
      <c r="BB772" s="42">
        <f t="shared" si="1547"/>
        <v>2.7205</v>
      </c>
      <c r="BC772" s="11">
        <v>0.9</v>
      </c>
      <c r="BD772" s="9">
        <v>0.5</v>
      </c>
      <c r="BE772" s="43">
        <f t="shared" si="1548"/>
        <v>13553.2725525</v>
      </c>
      <c r="BN772" s="11">
        <v>38167</v>
      </c>
      <c r="BO772" s="12">
        <v>0.3</v>
      </c>
      <c r="BP772" s="11">
        <v>1</v>
      </c>
      <c r="BQ772" s="11">
        <v>0</v>
      </c>
      <c r="BR772" s="13">
        <f t="shared" si="1549"/>
        <v>11450.1</v>
      </c>
      <c r="BS772" s="11">
        <v>1</v>
      </c>
      <c r="BT772" s="11">
        <v>1</v>
      </c>
      <c r="BU772" s="11">
        <v>2.71</v>
      </c>
      <c r="BV772" s="42">
        <f t="shared" si="1550"/>
        <v>3.71</v>
      </c>
      <c r="BW772" s="11">
        <v>0.9</v>
      </c>
      <c r="BX772" s="9">
        <v>0.5</v>
      </c>
      <c r="BY772" s="43">
        <f t="shared" si="1551"/>
        <v>19115.94195</v>
      </c>
      <c r="CH772" s="11">
        <v>42781</v>
      </c>
      <c r="CI772" s="12">
        <v>0.3</v>
      </c>
      <c r="CJ772" s="11">
        <v>1</v>
      </c>
      <c r="CK772" s="11">
        <v>0</v>
      </c>
      <c r="CL772" s="13">
        <f t="shared" si="1552"/>
        <v>12834.3</v>
      </c>
      <c r="CM772" s="11">
        <v>1</v>
      </c>
      <c r="CN772" s="11">
        <v>0.93</v>
      </c>
      <c r="CO772" s="11">
        <v>1.85</v>
      </c>
      <c r="CP772" s="42">
        <f t="shared" si="1553"/>
        <v>2.7205</v>
      </c>
      <c r="CQ772" s="11">
        <v>0.9</v>
      </c>
      <c r="CR772" s="9">
        <v>0.5</v>
      </c>
      <c r="CS772" s="43">
        <f t="shared" si="1554"/>
        <v>15712.0709175</v>
      </c>
      <c r="DB772" s="11">
        <v>44045</v>
      </c>
      <c r="DC772" s="12">
        <v>0.3</v>
      </c>
      <c r="DD772" s="11">
        <v>1</v>
      </c>
      <c r="DE772" s="11">
        <v>0</v>
      </c>
      <c r="DF772" s="13">
        <f t="shared" si="1555"/>
        <v>13213.5</v>
      </c>
      <c r="DG772" s="11">
        <v>1</v>
      </c>
      <c r="DH772" s="11">
        <v>1</v>
      </c>
      <c r="DI772" s="11">
        <v>2.09</v>
      </c>
      <c r="DJ772" s="42">
        <f t="shared" si="1556"/>
        <v>3.09</v>
      </c>
      <c r="DK772" s="11">
        <v>0.9</v>
      </c>
      <c r="DL772" s="9">
        <v>0.5</v>
      </c>
      <c r="DM772" s="43">
        <f t="shared" si="1557"/>
        <v>18373.37175</v>
      </c>
      <c r="DV772" s="11">
        <v>49923</v>
      </c>
      <c r="DW772" s="12">
        <v>0.355</v>
      </c>
      <c r="DX772" s="11">
        <v>1</v>
      </c>
      <c r="DY772" s="11">
        <v>0</v>
      </c>
      <c r="DZ772" s="13">
        <f t="shared" si="1558"/>
        <v>17722.665</v>
      </c>
      <c r="EA772" s="11">
        <v>1</v>
      </c>
      <c r="EB772" s="11">
        <v>1</v>
      </c>
      <c r="EC772" s="11">
        <v>2.91</v>
      </c>
      <c r="ED772" s="42">
        <f t="shared" si="1559"/>
        <v>3.91</v>
      </c>
      <c r="EE772" s="11">
        <v>0.9</v>
      </c>
      <c r="EF772" s="9">
        <v>0.5</v>
      </c>
      <c r="EG772" s="43">
        <f t="shared" si="1560"/>
        <v>31183.0290675</v>
      </c>
    </row>
    <row r="773" s="1" customFormat="1" customHeight="1" spans="1:139">
      <c r="F773" s="11">
        <v>35434</v>
      </c>
      <c r="G773" s="12">
        <v>0.58</v>
      </c>
      <c r="H773" s="11">
        <v>1</v>
      </c>
      <c r="I773" s="11">
        <v>0</v>
      </c>
      <c r="J773" s="13">
        <f t="shared" si="1540"/>
        <v>20551.72</v>
      </c>
      <c r="K773" s="11">
        <v>1</v>
      </c>
      <c r="L773" s="11">
        <v>0.89</v>
      </c>
      <c r="M773" s="11">
        <v>1.78</v>
      </c>
      <c r="N773" s="42">
        <f t="shared" si="1541"/>
        <v>2.5842</v>
      </c>
      <c r="O773" s="11">
        <v>0.9</v>
      </c>
      <c r="P773" s="9">
        <v>0.5</v>
      </c>
      <c r="Q773" s="43">
        <f t="shared" si="1542"/>
        <v>23899.3896708</v>
      </c>
      <c r="Z773" s="11">
        <v>35728</v>
      </c>
      <c r="AA773" s="12">
        <v>0.58</v>
      </c>
      <c r="AB773" s="11">
        <v>1</v>
      </c>
      <c r="AC773" s="11">
        <v>0</v>
      </c>
      <c r="AD773" s="13">
        <f t="shared" si="1543"/>
        <v>20722.24</v>
      </c>
      <c r="AE773" s="11">
        <v>1</v>
      </c>
      <c r="AF773" s="11">
        <v>1</v>
      </c>
      <c r="AG773" s="11">
        <v>2.09</v>
      </c>
      <c r="AH773" s="42">
        <f t="shared" si="1544"/>
        <v>3.09</v>
      </c>
      <c r="AI773" s="11">
        <v>0.9</v>
      </c>
      <c r="AJ773" s="9">
        <v>0.5</v>
      </c>
      <c r="AK773" s="43">
        <f t="shared" si="1545"/>
        <v>28814.27472</v>
      </c>
      <c r="AT773" s="11">
        <v>36903</v>
      </c>
      <c r="AU773" s="12">
        <v>0.58</v>
      </c>
      <c r="AV773" s="11">
        <v>1</v>
      </c>
      <c r="AW773" s="11">
        <v>0</v>
      </c>
      <c r="AX773" s="13">
        <f t="shared" si="1546"/>
        <v>21403.74</v>
      </c>
      <c r="AY773" s="11">
        <v>1</v>
      </c>
      <c r="AZ773" s="11">
        <v>0.93</v>
      </c>
      <c r="BA773" s="11">
        <v>1.85</v>
      </c>
      <c r="BB773" s="42">
        <f t="shared" si="1547"/>
        <v>2.7205</v>
      </c>
      <c r="BC773" s="11">
        <v>0.9</v>
      </c>
      <c r="BD773" s="9">
        <v>0.5</v>
      </c>
      <c r="BE773" s="43">
        <f t="shared" si="1548"/>
        <v>26202.9936015</v>
      </c>
      <c r="BN773" s="11">
        <v>38167</v>
      </c>
      <c r="BO773" s="12">
        <v>0.58</v>
      </c>
      <c r="BP773" s="11">
        <v>1</v>
      </c>
      <c r="BQ773" s="11">
        <v>0</v>
      </c>
      <c r="BR773" s="13">
        <f t="shared" si="1549"/>
        <v>22136.86</v>
      </c>
      <c r="BS773" s="11">
        <v>1</v>
      </c>
      <c r="BT773" s="11">
        <v>1</v>
      </c>
      <c r="BU773" s="11">
        <v>2.71</v>
      </c>
      <c r="BV773" s="42">
        <f t="shared" si="1550"/>
        <v>3.71</v>
      </c>
      <c r="BW773" s="11">
        <v>0.9</v>
      </c>
      <c r="BX773" s="9">
        <v>0.5</v>
      </c>
      <c r="BY773" s="43">
        <f t="shared" si="1551"/>
        <v>36957.48777</v>
      </c>
      <c r="CH773" s="11">
        <v>42781</v>
      </c>
      <c r="CI773" s="12">
        <v>0.58</v>
      </c>
      <c r="CJ773" s="11">
        <v>1</v>
      </c>
      <c r="CK773" s="11">
        <v>0</v>
      </c>
      <c r="CL773" s="13">
        <f t="shared" si="1552"/>
        <v>24812.98</v>
      </c>
      <c r="CM773" s="11">
        <v>1</v>
      </c>
      <c r="CN773" s="11">
        <v>0.93</v>
      </c>
      <c r="CO773" s="11">
        <v>1.85</v>
      </c>
      <c r="CP773" s="42">
        <f t="shared" si="1553"/>
        <v>2.7205</v>
      </c>
      <c r="CQ773" s="11">
        <v>0.9</v>
      </c>
      <c r="CR773" s="9">
        <v>0.5</v>
      </c>
      <c r="CS773" s="43">
        <f t="shared" si="1554"/>
        <v>30376.6704405</v>
      </c>
      <c r="DB773" s="11">
        <v>44045</v>
      </c>
      <c r="DC773" s="12">
        <v>0.58</v>
      </c>
      <c r="DD773" s="11">
        <v>1</v>
      </c>
      <c r="DE773" s="11">
        <v>0</v>
      </c>
      <c r="DF773" s="13">
        <f t="shared" si="1555"/>
        <v>25546.1</v>
      </c>
      <c r="DG773" s="11">
        <v>1</v>
      </c>
      <c r="DH773" s="11">
        <v>1</v>
      </c>
      <c r="DI773" s="11">
        <v>2.09</v>
      </c>
      <c r="DJ773" s="42">
        <f t="shared" si="1556"/>
        <v>3.09</v>
      </c>
      <c r="DK773" s="11">
        <v>0.9</v>
      </c>
      <c r="DL773" s="9">
        <v>0.5</v>
      </c>
      <c r="DM773" s="43">
        <f t="shared" si="1557"/>
        <v>35521.85205</v>
      </c>
      <c r="DV773" s="11">
        <v>49923</v>
      </c>
      <c r="DW773" s="12">
        <v>0.69</v>
      </c>
      <c r="DX773" s="11">
        <v>1</v>
      </c>
      <c r="DY773" s="11">
        <v>0</v>
      </c>
      <c r="DZ773" s="13">
        <f t="shared" si="1558"/>
        <v>34446.87</v>
      </c>
      <c r="EA773" s="11">
        <v>1</v>
      </c>
      <c r="EB773" s="11">
        <v>1</v>
      </c>
      <c r="EC773" s="11">
        <v>2.91</v>
      </c>
      <c r="ED773" s="42">
        <f t="shared" si="1559"/>
        <v>3.91</v>
      </c>
      <c r="EE773" s="11">
        <v>0.9</v>
      </c>
      <c r="EF773" s="9">
        <v>0.5</v>
      </c>
      <c r="EG773" s="43">
        <f t="shared" si="1560"/>
        <v>60609.267765</v>
      </c>
    </row>
    <row r="774" s="1" customFormat="1" customHeight="1" spans="1:139">
      <c r="F774" s="47" t="s">
        <v>32</v>
      </c>
      <c r="G774" s="48"/>
      <c r="H774" s="48"/>
      <c r="I774" s="48"/>
      <c r="J774" s="48"/>
      <c r="K774" s="48"/>
      <c r="L774" s="48"/>
      <c r="M774" s="46">
        <f>SUM(Q764:Q773)</f>
        <v>91641.79763424</v>
      </c>
      <c r="N774" s="46"/>
      <c r="O774" s="46"/>
      <c r="P774" s="46"/>
      <c r="Q774" s="46"/>
      <c r="R774" s="1"/>
      <c r="S774" s="1"/>
      <c r="T774" s="1"/>
      <c r="U774" s="1"/>
      <c r="V774" s="1"/>
      <c r="W774" s="1"/>
      <c r="X774" s="1"/>
      <c r="Y774" s="1"/>
      <c r="Z774" s="47" t="s">
        <v>32</v>
      </c>
      <c r="AA774" s="48"/>
      <c r="AB774" s="48"/>
      <c r="AC774" s="48"/>
      <c r="AD774" s="48"/>
      <c r="AE774" s="48"/>
      <c r="AF774" s="48"/>
      <c r="AG774" s="46">
        <f>SUM(AK764:AK773)</f>
        <v>110487.839616</v>
      </c>
      <c r="AH774" s="46"/>
      <c r="AI774" s="46"/>
      <c r="AJ774" s="46"/>
      <c r="AK774" s="46"/>
      <c r="AL774" s="1"/>
      <c r="AM774" s="1"/>
      <c r="AN774" s="1"/>
      <c r="AO774" s="1"/>
      <c r="AP774" s="1"/>
      <c r="AQ774" s="1"/>
      <c r="AR774" s="1"/>
      <c r="AS774" s="1"/>
      <c r="AT774" s="47" t="s">
        <v>32</v>
      </c>
      <c r="AU774" s="48"/>
      <c r="AV774" s="48"/>
      <c r="AW774" s="48"/>
      <c r="AX774" s="48"/>
      <c r="AY774" s="48"/>
      <c r="AZ774" s="48"/>
      <c r="BA774" s="46">
        <f>SUM(BE764:BE773)</f>
        <v>100474.9271892</v>
      </c>
      <c r="BB774" s="46"/>
      <c r="BC774" s="46"/>
      <c r="BD774" s="46"/>
      <c r="BE774" s="46"/>
      <c r="BF774" s="1"/>
      <c r="BG774" s="1"/>
      <c r="BH774" s="1"/>
      <c r="BI774" s="1"/>
      <c r="BJ774" s="1"/>
      <c r="BK774" s="1"/>
      <c r="BL774" s="1"/>
      <c r="BM774" s="1"/>
      <c r="BN774" s="47" t="s">
        <v>32</v>
      </c>
      <c r="BO774" s="48"/>
      <c r="BP774" s="48"/>
      <c r="BQ774" s="48"/>
      <c r="BR774" s="48"/>
      <c r="BS774" s="48"/>
      <c r="BT774" s="48"/>
      <c r="BU774" s="46">
        <f>SUM(BY764:BY773)</f>
        <v>141712.849656</v>
      </c>
      <c r="BV774" s="46"/>
      <c r="BW774" s="46"/>
      <c r="BX774" s="46"/>
      <c r="BY774" s="46"/>
      <c r="BZ774" s="1"/>
      <c r="CA774" s="1"/>
      <c r="CB774" s="1"/>
      <c r="CC774" s="1"/>
      <c r="CD774" s="1"/>
      <c r="CE774" s="1"/>
      <c r="CF774" s="1"/>
      <c r="CG774" s="1"/>
      <c r="CH774" s="47" t="s">
        <v>32</v>
      </c>
      <c r="CI774" s="48"/>
      <c r="CJ774" s="48"/>
      <c r="CK774" s="48"/>
      <c r="CL774" s="48"/>
      <c r="CM774" s="48"/>
      <c r="CN774" s="48"/>
      <c r="CO774" s="46">
        <f>SUM(CS764:CS773)</f>
        <v>116478.8190684</v>
      </c>
      <c r="CP774" s="46"/>
      <c r="CQ774" s="46"/>
      <c r="CR774" s="46"/>
      <c r="CS774" s="46"/>
      <c r="CT774" s="1"/>
      <c r="CU774" s="1"/>
      <c r="CV774" s="1"/>
      <c r="CW774" s="1"/>
      <c r="CX774" s="1"/>
      <c r="CY774" s="1"/>
      <c r="CZ774" s="1"/>
      <c r="DA774" s="1"/>
      <c r="DB774" s="47" t="s">
        <v>32</v>
      </c>
      <c r="DC774" s="48"/>
      <c r="DD774" s="48"/>
      <c r="DE774" s="48"/>
      <c r="DF774" s="48"/>
      <c r="DG774" s="48"/>
      <c r="DH774" s="48"/>
      <c r="DI774" s="46">
        <f>SUM(DM764:DM773)</f>
        <v>136207.92924</v>
      </c>
      <c r="DJ774" s="46"/>
      <c r="DK774" s="46"/>
      <c r="DL774" s="46"/>
      <c r="DM774" s="46"/>
      <c r="DN774" s="1"/>
      <c r="DO774" s="1"/>
      <c r="DP774" s="1"/>
      <c r="DQ774" s="1"/>
      <c r="DR774" s="1"/>
      <c r="DS774" s="1"/>
      <c r="DT774" s="1"/>
      <c r="DU774" s="1"/>
      <c r="DV774" s="47" t="s">
        <v>32</v>
      </c>
      <c r="DW774" s="48"/>
      <c r="DX774" s="48"/>
      <c r="DY774" s="48"/>
      <c r="DZ774" s="48"/>
      <c r="EA774" s="48"/>
      <c r="EB774" s="48"/>
      <c r="EC774" s="46">
        <f>SUM(EG764:EG773)</f>
        <v>231632.8102845</v>
      </c>
      <c r="ED774" s="46"/>
      <c r="EE774" s="46"/>
      <c r="EF774" s="46"/>
      <c r="EG774" s="46"/>
    </row>
    <row r="775" s="1" customFormat="1" customHeight="1" spans="1:139">
      <c r="F775" s="48"/>
      <c r="G775" s="48"/>
      <c r="H775" s="48"/>
      <c r="I775" s="48"/>
      <c r="J775" s="48"/>
      <c r="K775" s="48"/>
      <c r="L775" s="48"/>
      <c r="M775" s="46"/>
      <c r="N775" s="46"/>
      <c r="O775" s="46"/>
      <c r="P775" s="46"/>
      <c r="Q775" s="46"/>
      <c r="R775" s="1"/>
      <c r="S775" s="1"/>
      <c r="T775" s="1"/>
      <c r="U775" s="1"/>
      <c r="V775" s="1"/>
      <c r="W775" s="1"/>
      <c r="X775" s="1"/>
      <c r="Y775" s="1"/>
      <c r="Z775" s="48"/>
      <c r="AA775" s="48"/>
      <c r="AB775" s="48"/>
      <c r="AC775" s="48"/>
      <c r="AD775" s="48"/>
      <c r="AE775" s="48"/>
      <c r="AF775" s="48"/>
      <c r="AG775" s="46"/>
      <c r="AH775" s="46"/>
      <c r="AI775" s="46"/>
      <c r="AJ775" s="46"/>
      <c r="AK775" s="46"/>
      <c r="AL775" s="1"/>
      <c r="AM775" s="1"/>
      <c r="AN775" s="1"/>
      <c r="AO775" s="1"/>
      <c r="AP775" s="1"/>
      <c r="AQ775" s="1"/>
      <c r="AR775" s="1"/>
      <c r="AS775" s="1"/>
      <c r="AT775" s="48"/>
      <c r="AU775" s="48"/>
      <c r="AV775" s="48"/>
      <c r="AW775" s="48"/>
      <c r="AX775" s="48"/>
      <c r="AY775" s="48"/>
      <c r="AZ775" s="48"/>
      <c r="BA775" s="46"/>
      <c r="BB775" s="46"/>
      <c r="BC775" s="46"/>
      <c r="BD775" s="46"/>
      <c r="BE775" s="46"/>
      <c r="BF775" s="1"/>
      <c r="BG775" s="1"/>
      <c r="BH775" s="1"/>
      <c r="BI775" s="1"/>
      <c r="BJ775" s="1"/>
      <c r="BK775" s="1"/>
      <c r="BL775" s="1"/>
      <c r="BM775" s="1"/>
      <c r="BN775" s="48"/>
      <c r="BO775" s="48"/>
      <c r="BP775" s="48"/>
      <c r="BQ775" s="48"/>
      <c r="BR775" s="48"/>
      <c r="BS775" s="48"/>
      <c r="BT775" s="48"/>
      <c r="BU775" s="46"/>
      <c r="BV775" s="46"/>
      <c r="BW775" s="46"/>
      <c r="BX775" s="46"/>
      <c r="BY775" s="46"/>
      <c r="BZ775" s="1"/>
      <c r="CA775" s="1"/>
      <c r="CB775" s="1"/>
      <c r="CC775" s="1"/>
      <c r="CD775" s="1"/>
      <c r="CE775" s="1"/>
      <c r="CF775" s="1"/>
      <c r="CG775" s="1"/>
      <c r="CH775" s="48"/>
      <c r="CI775" s="48"/>
      <c r="CJ775" s="48"/>
      <c r="CK775" s="48"/>
      <c r="CL775" s="48"/>
      <c r="CM775" s="48"/>
      <c r="CN775" s="48"/>
      <c r="CO775" s="46"/>
      <c r="CP775" s="46"/>
      <c r="CQ775" s="46"/>
      <c r="CR775" s="46"/>
      <c r="CS775" s="46"/>
      <c r="CT775" s="1"/>
      <c r="CU775" s="1"/>
      <c r="CV775" s="1"/>
      <c r="CW775" s="1"/>
      <c r="CX775" s="1"/>
      <c r="CY775" s="1"/>
      <c r="CZ775" s="1"/>
      <c r="DA775" s="1"/>
      <c r="DB775" s="48"/>
      <c r="DC775" s="48"/>
      <c r="DD775" s="48"/>
      <c r="DE775" s="48"/>
      <c r="DF775" s="48"/>
      <c r="DG775" s="48"/>
      <c r="DH775" s="48"/>
      <c r="DI775" s="46"/>
      <c r="DJ775" s="46"/>
      <c r="DK775" s="46"/>
      <c r="DL775" s="46"/>
      <c r="DM775" s="46"/>
      <c r="DN775" s="1"/>
      <c r="DO775" s="1"/>
      <c r="DP775" s="1"/>
      <c r="DQ775" s="1"/>
      <c r="DR775" s="1"/>
      <c r="DS775" s="1"/>
      <c r="DT775" s="1"/>
      <c r="DU775" s="1"/>
      <c r="DV775" s="48"/>
      <c r="DW775" s="48"/>
      <c r="DX775" s="48"/>
      <c r="DY775" s="48"/>
      <c r="DZ775" s="48"/>
      <c r="EA775" s="48"/>
      <c r="EB775" s="48"/>
      <c r="EC775" s="46"/>
      <c r="ED775" s="46"/>
      <c r="EE775" s="46"/>
      <c r="EF775" s="46"/>
      <c r="EG775" s="46"/>
    </row>
    <row r="776" s="1" customFormat="1" customHeight="1" spans="1:139">
      <c r="F776" s="48"/>
      <c r="G776" s="48"/>
      <c r="H776" s="48"/>
      <c r="I776" s="48"/>
      <c r="J776" s="48"/>
      <c r="K776" s="48"/>
      <c r="L776" s="48"/>
      <c r="M776" s="46"/>
      <c r="N776" s="46"/>
      <c r="O776" s="46"/>
      <c r="P776" s="46"/>
      <c r="Q776" s="46"/>
      <c r="R776" s="1"/>
      <c r="S776" s="1"/>
      <c r="T776" s="1"/>
      <c r="U776" s="1"/>
      <c r="V776" s="1"/>
      <c r="W776" s="1"/>
      <c r="X776" s="1"/>
      <c r="Y776" s="1"/>
      <c r="Z776" s="48"/>
      <c r="AA776" s="48"/>
      <c r="AB776" s="48"/>
      <c r="AC776" s="48"/>
      <c r="AD776" s="48"/>
      <c r="AE776" s="48"/>
      <c r="AF776" s="48"/>
      <c r="AG776" s="46"/>
      <c r="AH776" s="46"/>
      <c r="AI776" s="46"/>
      <c r="AJ776" s="46"/>
      <c r="AK776" s="46"/>
      <c r="AL776" s="1"/>
      <c r="AM776" s="1"/>
      <c r="AN776" s="1"/>
      <c r="AO776" s="1"/>
      <c r="AP776" s="1"/>
      <c r="AQ776" s="1"/>
      <c r="AR776" s="1"/>
      <c r="AS776" s="1"/>
      <c r="AT776" s="48"/>
      <c r="AU776" s="48"/>
      <c r="AV776" s="48"/>
      <c r="AW776" s="48"/>
      <c r="AX776" s="48"/>
      <c r="AY776" s="48"/>
      <c r="AZ776" s="48"/>
      <c r="BA776" s="46"/>
      <c r="BB776" s="46"/>
      <c r="BC776" s="46"/>
      <c r="BD776" s="46"/>
      <c r="BE776" s="46"/>
      <c r="BF776" s="1"/>
      <c r="BG776" s="1"/>
      <c r="BH776" s="1"/>
      <c r="BI776" s="1"/>
      <c r="BJ776" s="1"/>
      <c r="BK776" s="1"/>
      <c r="BL776" s="1"/>
      <c r="BM776" s="1"/>
      <c r="BN776" s="48"/>
      <c r="BO776" s="48"/>
      <c r="BP776" s="48"/>
      <c r="BQ776" s="48"/>
      <c r="BR776" s="48"/>
      <c r="BS776" s="48"/>
      <c r="BT776" s="48"/>
      <c r="BU776" s="46"/>
      <c r="BV776" s="46"/>
      <c r="BW776" s="46"/>
      <c r="BX776" s="46"/>
      <c r="BY776" s="46"/>
      <c r="BZ776" s="1"/>
      <c r="CA776" s="1"/>
      <c r="CB776" s="1"/>
      <c r="CC776" s="1"/>
      <c r="CD776" s="1"/>
      <c r="CE776" s="1"/>
      <c r="CF776" s="1"/>
      <c r="CG776" s="1"/>
      <c r="CH776" s="48"/>
      <c r="CI776" s="48"/>
      <c r="CJ776" s="48"/>
      <c r="CK776" s="48"/>
      <c r="CL776" s="48"/>
      <c r="CM776" s="48"/>
      <c r="CN776" s="48"/>
      <c r="CO776" s="46"/>
      <c r="CP776" s="46"/>
      <c r="CQ776" s="46"/>
      <c r="CR776" s="46"/>
      <c r="CS776" s="46"/>
      <c r="CT776" s="1"/>
      <c r="CU776" s="1"/>
      <c r="CV776" s="1"/>
      <c r="CW776" s="1"/>
      <c r="CX776" s="1"/>
      <c r="CY776" s="1"/>
      <c r="CZ776" s="1"/>
      <c r="DA776" s="1"/>
      <c r="DB776" s="48"/>
      <c r="DC776" s="48"/>
      <c r="DD776" s="48"/>
      <c r="DE776" s="48"/>
      <c r="DF776" s="48"/>
      <c r="DG776" s="48"/>
      <c r="DH776" s="48"/>
      <c r="DI776" s="46"/>
      <c r="DJ776" s="46"/>
      <c r="DK776" s="46"/>
      <c r="DL776" s="46"/>
      <c r="DM776" s="46"/>
      <c r="DN776" s="1"/>
      <c r="DO776" s="1"/>
      <c r="DP776" s="1"/>
      <c r="DQ776" s="1"/>
      <c r="DR776" s="1"/>
      <c r="DS776" s="1"/>
      <c r="DT776" s="1"/>
      <c r="DU776" s="1"/>
      <c r="DV776" s="48"/>
      <c r="DW776" s="48"/>
      <c r="DX776" s="48"/>
      <c r="DY776" s="48"/>
      <c r="DZ776" s="48"/>
      <c r="EA776" s="48"/>
      <c r="EB776" s="48"/>
      <c r="EC776" s="46"/>
      <c r="ED776" s="46"/>
      <c r="EE776" s="46"/>
      <c r="EF776" s="46"/>
      <c r="EG776" s="46"/>
    </row>
    <row r="778" s="1" customFormat="1" customHeight="1" spans="1:139">
      <c r="A778" s="2" t="s">
        <v>163</v>
      </c>
      <c r="B778" s="2"/>
      <c r="C778" s="2"/>
      <c r="D778" s="2"/>
      <c r="E778" s="2"/>
      <c r="F778" s="3" t="s">
        <v>1</v>
      </c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1"/>
      <c r="U778" s="2" t="s">
        <v>164</v>
      </c>
      <c r="V778" s="2"/>
      <c r="W778" s="2"/>
      <c r="X778" s="2"/>
      <c r="Y778" s="2"/>
      <c r="Z778" s="3" t="s">
        <v>1</v>
      </c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1"/>
      <c r="AO778" s="2" t="s">
        <v>165</v>
      </c>
      <c r="AP778" s="2"/>
      <c r="AQ778" s="2"/>
      <c r="AR778" s="2"/>
      <c r="AS778" s="2"/>
      <c r="AT778" s="3" t="s">
        <v>1</v>
      </c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1"/>
      <c r="BI778" s="2" t="s">
        <v>166</v>
      </c>
      <c r="BJ778" s="2"/>
      <c r="BK778" s="2"/>
      <c r="BL778" s="2"/>
      <c r="BM778" s="2"/>
      <c r="BN778" s="3" t="s">
        <v>1</v>
      </c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1"/>
      <c r="CC778" s="2" t="s">
        <v>167</v>
      </c>
      <c r="CD778" s="2"/>
      <c r="CE778" s="2"/>
      <c r="CF778" s="2"/>
      <c r="CG778" s="2"/>
      <c r="CH778" s="3" t="s">
        <v>1</v>
      </c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1"/>
      <c r="CW778" s="2" t="s">
        <v>168</v>
      </c>
      <c r="CX778" s="2"/>
      <c r="CY778" s="2"/>
      <c r="CZ778" s="2"/>
      <c r="DA778" s="2"/>
      <c r="DB778" s="3" t="s">
        <v>1</v>
      </c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1"/>
      <c r="DQ778" s="2" t="s">
        <v>169</v>
      </c>
      <c r="DR778" s="2"/>
      <c r="DS778" s="2"/>
      <c r="DT778" s="2"/>
      <c r="DU778" s="2"/>
      <c r="DV778" s="3" t="s">
        <v>1</v>
      </c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</row>
    <row r="779" s="1" customFormat="1" customHeight="1" spans="1:139">
      <c r="A779" s="2"/>
      <c r="B779" s="2"/>
      <c r="C779" s="2"/>
      <c r="D779" s="2"/>
      <c r="E779" s="2"/>
      <c r="F779" s="4" t="s">
        <v>8</v>
      </c>
      <c r="G779" s="5"/>
      <c r="H779" s="5"/>
      <c r="I779" s="6"/>
      <c r="J779" s="7" t="s">
        <v>9</v>
      </c>
      <c r="K779" s="7"/>
      <c r="L779" s="7"/>
      <c r="M779" s="7"/>
      <c r="N779" s="8" t="s">
        <v>10</v>
      </c>
      <c r="O779" s="8"/>
      <c r="P779" s="8"/>
      <c r="Q779" s="9" t="s">
        <v>11</v>
      </c>
      <c r="R779" s="10" t="s">
        <v>12</v>
      </c>
      <c r="S779" s="10" t="s">
        <v>13</v>
      </c>
      <c r="U779" s="2"/>
      <c r="V779" s="2"/>
      <c r="W779" s="2"/>
      <c r="X779" s="2"/>
      <c r="Y779" s="2"/>
      <c r="Z779" s="4" t="s">
        <v>8</v>
      </c>
      <c r="AA779" s="5"/>
      <c r="AB779" s="5"/>
      <c r="AC779" s="6"/>
      <c r="AD779" s="7" t="s">
        <v>9</v>
      </c>
      <c r="AE779" s="7"/>
      <c r="AF779" s="7"/>
      <c r="AG779" s="7"/>
      <c r="AH779" s="8" t="s">
        <v>10</v>
      </c>
      <c r="AI779" s="8"/>
      <c r="AJ779" s="8"/>
      <c r="AK779" s="9" t="s">
        <v>11</v>
      </c>
      <c r="AL779" s="10" t="s">
        <v>12</v>
      </c>
      <c r="AM779" s="10" t="s">
        <v>13</v>
      </c>
      <c r="AO779" s="2"/>
      <c r="AP779" s="2"/>
      <c r="AQ779" s="2"/>
      <c r="AR779" s="2"/>
      <c r="AS779" s="2"/>
      <c r="AT779" s="4" t="s">
        <v>8</v>
      </c>
      <c r="AU779" s="5"/>
      <c r="AV779" s="5"/>
      <c r="AW779" s="6"/>
      <c r="AX779" s="7" t="s">
        <v>9</v>
      </c>
      <c r="AY779" s="7"/>
      <c r="AZ779" s="7"/>
      <c r="BA779" s="7"/>
      <c r="BB779" s="8" t="s">
        <v>10</v>
      </c>
      <c r="BC779" s="8"/>
      <c r="BD779" s="8"/>
      <c r="BE779" s="9" t="s">
        <v>11</v>
      </c>
      <c r="BF779" s="10" t="s">
        <v>12</v>
      </c>
      <c r="BG779" s="10" t="s">
        <v>13</v>
      </c>
      <c r="BI779" s="2"/>
      <c r="BJ779" s="2"/>
      <c r="BK779" s="2"/>
      <c r="BL779" s="2"/>
      <c r="BM779" s="2"/>
      <c r="BN779" s="4" t="s">
        <v>8</v>
      </c>
      <c r="BO779" s="5"/>
      <c r="BP779" s="5"/>
      <c r="BQ779" s="6"/>
      <c r="BR779" s="7" t="s">
        <v>9</v>
      </c>
      <c r="BS779" s="7"/>
      <c r="BT779" s="7"/>
      <c r="BU779" s="7"/>
      <c r="BV779" s="8" t="s">
        <v>10</v>
      </c>
      <c r="BW779" s="8"/>
      <c r="BX779" s="8"/>
      <c r="BY779" s="9" t="s">
        <v>11</v>
      </c>
      <c r="BZ779" s="10" t="s">
        <v>12</v>
      </c>
      <c r="CA779" s="10" t="s">
        <v>13</v>
      </c>
      <c r="CC779" s="2"/>
      <c r="CD779" s="2"/>
      <c r="CE779" s="2"/>
      <c r="CF779" s="2"/>
      <c r="CG779" s="2"/>
      <c r="CH779" s="4" t="s">
        <v>8</v>
      </c>
      <c r="CI779" s="5"/>
      <c r="CJ779" s="5"/>
      <c r="CK779" s="6"/>
      <c r="CL779" s="7" t="s">
        <v>9</v>
      </c>
      <c r="CM779" s="7"/>
      <c r="CN779" s="7"/>
      <c r="CO779" s="7"/>
      <c r="CP779" s="8" t="s">
        <v>10</v>
      </c>
      <c r="CQ779" s="8"/>
      <c r="CR779" s="8"/>
      <c r="CS779" s="9" t="s">
        <v>11</v>
      </c>
      <c r="CT779" s="10" t="s">
        <v>12</v>
      </c>
      <c r="CU779" s="10" t="s">
        <v>13</v>
      </c>
      <c r="CW779" s="2"/>
      <c r="CX779" s="2"/>
      <c r="CY779" s="2"/>
      <c r="CZ779" s="2"/>
      <c r="DA779" s="2"/>
      <c r="DB779" s="4" t="s">
        <v>8</v>
      </c>
      <c r="DC779" s="5"/>
      <c r="DD779" s="5"/>
      <c r="DE779" s="6"/>
      <c r="DF779" s="7" t="s">
        <v>9</v>
      </c>
      <c r="DG779" s="7"/>
      <c r="DH779" s="7"/>
      <c r="DI779" s="7"/>
      <c r="DJ779" s="8" t="s">
        <v>10</v>
      </c>
      <c r="DK779" s="8"/>
      <c r="DL779" s="8"/>
      <c r="DM779" s="9" t="s">
        <v>11</v>
      </c>
      <c r="DN779" s="10" t="s">
        <v>12</v>
      </c>
      <c r="DO779" s="10" t="s">
        <v>13</v>
      </c>
      <c r="DQ779" s="2"/>
      <c r="DR779" s="2"/>
      <c r="DS779" s="2"/>
      <c r="DT779" s="2"/>
      <c r="DU779" s="2"/>
      <c r="DV779" s="4" t="s">
        <v>8</v>
      </c>
      <c r="DW779" s="5"/>
      <c r="DX779" s="5"/>
      <c r="DY779" s="6"/>
      <c r="DZ779" s="7" t="s">
        <v>9</v>
      </c>
      <c r="EA779" s="7"/>
      <c r="EB779" s="7"/>
      <c r="EC779" s="7"/>
      <c r="ED779" s="8" t="s">
        <v>10</v>
      </c>
      <c r="EE779" s="8"/>
      <c r="EF779" s="8"/>
      <c r="EG779" s="9" t="s">
        <v>11</v>
      </c>
      <c r="EH779" s="10" t="s">
        <v>12</v>
      </c>
      <c r="EI779" s="10" t="s">
        <v>13</v>
      </c>
    </row>
    <row r="780" s="1" customFormat="1" customHeight="1" spans="1:139">
      <c r="A780" s="1" t="s">
        <v>14</v>
      </c>
      <c r="B780" s="1" t="s">
        <v>15</v>
      </c>
      <c r="C780" s="1" t="s">
        <v>16</v>
      </c>
      <c r="D780" s="1" t="s">
        <v>17</v>
      </c>
      <c r="E780" s="1" t="s">
        <v>18</v>
      </c>
      <c r="F780" s="11" t="s">
        <v>19</v>
      </c>
      <c r="G780" s="11" t="s">
        <v>20</v>
      </c>
      <c r="H780" s="12" t="s">
        <v>21</v>
      </c>
      <c r="I780" s="13" t="s">
        <v>8</v>
      </c>
      <c r="J780" s="11" t="s">
        <v>22</v>
      </c>
      <c r="K780" s="11" t="s">
        <v>23</v>
      </c>
      <c r="L780" s="11" t="s">
        <v>24</v>
      </c>
      <c r="M780" s="7" t="s">
        <v>25</v>
      </c>
      <c r="N780" s="11" t="s">
        <v>26</v>
      </c>
      <c r="O780" s="11" t="s">
        <v>27</v>
      </c>
      <c r="P780" s="8" t="s">
        <v>28</v>
      </c>
      <c r="Q780" s="9" t="s">
        <v>29</v>
      </c>
      <c r="R780" s="14"/>
      <c r="S780" s="14"/>
      <c r="T780" s="1"/>
      <c r="U780" s="1" t="s">
        <v>14</v>
      </c>
      <c r="V780" s="1" t="s">
        <v>15</v>
      </c>
      <c r="W780" s="1" t="s">
        <v>16</v>
      </c>
      <c r="X780" s="1" t="s">
        <v>17</v>
      </c>
      <c r="Y780" s="1" t="s">
        <v>18</v>
      </c>
      <c r="Z780" s="11" t="s">
        <v>19</v>
      </c>
      <c r="AA780" s="11" t="s">
        <v>20</v>
      </c>
      <c r="AB780" s="12" t="s">
        <v>21</v>
      </c>
      <c r="AC780" s="13" t="s">
        <v>8</v>
      </c>
      <c r="AD780" s="11" t="s">
        <v>22</v>
      </c>
      <c r="AE780" s="11" t="s">
        <v>23</v>
      </c>
      <c r="AF780" s="11" t="s">
        <v>24</v>
      </c>
      <c r="AG780" s="7" t="s">
        <v>25</v>
      </c>
      <c r="AH780" s="11" t="s">
        <v>26</v>
      </c>
      <c r="AI780" s="11" t="s">
        <v>27</v>
      </c>
      <c r="AJ780" s="8" t="s">
        <v>28</v>
      </c>
      <c r="AK780" s="9" t="s">
        <v>29</v>
      </c>
      <c r="AL780" s="14"/>
      <c r="AM780" s="14"/>
      <c r="AN780" s="1"/>
      <c r="AO780" s="1" t="s">
        <v>14</v>
      </c>
      <c r="AP780" s="1" t="s">
        <v>15</v>
      </c>
      <c r="AQ780" s="1" t="s">
        <v>16</v>
      </c>
      <c r="AR780" s="1" t="s">
        <v>17</v>
      </c>
      <c r="AS780" s="1" t="s">
        <v>18</v>
      </c>
      <c r="AT780" s="11" t="s">
        <v>19</v>
      </c>
      <c r="AU780" s="11" t="s">
        <v>20</v>
      </c>
      <c r="AV780" s="12" t="s">
        <v>21</v>
      </c>
      <c r="AW780" s="13" t="s">
        <v>8</v>
      </c>
      <c r="AX780" s="11" t="s">
        <v>22</v>
      </c>
      <c r="AY780" s="11" t="s">
        <v>23</v>
      </c>
      <c r="AZ780" s="11" t="s">
        <v>24</v>
      </c>
      <c r="BA780" s="7" t="s">
        <v>25</v>
      </c>
      <c r="BB780" s="11" t="s">
        <v>26</v>
      </c>
      <c r="BC780" s="11" t="s">
        <v>27</v>
      </c>
      <c r="BD780" s="8" t="s">
        <v>28</v>
      </c>
      <c r="BE780" s="9" t="s">
        <v>29</v>
      </c>
      <c r="BF780" s="14"/>
      <c r="BG780" s="14"/>
      <c r="BH780" s="1"/>
      <c r="BI780" s="1" t="s">
        <v>14</v>
      </c>
      <c r="BJ780" s="1" t="s">
        <v>15</v>
      </c>
      <c r="BK780" s="1" t="s">
        <v>16</v>
      </c>
      <c r="BL780" s="1" t="s">
        <v>17</v>
      </c>
      <c r="BM780" s="1" t="s">
        <v>18</v>
      </c>
      <c r="BN780" s="11" t="s">
        <v>19</v>
      </c>
      <c r="BO780" s="11" t="s">
        <v>20</v>
      </c>
      <c r="BP780" s="12" t="s">
        <v>21</v>
      </c>
      <c r="BQ780" s="13" t="s">
        <v>8</v>
      </c>
      <c r="BR780" s="11" t="s">
        <v>22</v>
      </c>
      <c r="BS780" s="11" t="s">
        <v>23</v>
      </c>
      <c r="BT780" s="11" t="s">
        <v>24</v>
      </c>
      <c r="BU780" s="7" t="s">
        <v>25</v>
      </c>
      <c r="BV780" s="11" t="s">
        <v>26</v>
      </c>
      <c r="BW780" s="11" t="s">
        <v>27</v>
      </c>
      <c r="BX780" s="8" t="s">
        <v>28</v>
      </c>
      <c r="BY780" s="9" t="s">
        <v>29</v>
      </c>
      <c r="BZ780" s="14"/>
      <c r="CA780" s="14"/>
      <c r="CB780" s="1"/>
      <c r="CC780" s="1" t="s">
        <v>14</v>
      </c>
      <c r="CD780" s="1" t="s">
        <v>15</v>
      </c>
      <c r="CE780" s="1" t="s">
        <v>16</v>
      </c>
      <c r="CF780" s="1" t="s">
        <v>17</v>
      </c>
      <c r="CG780" s="1" t="s">
        <v>18</v>
      </c>
      <c r="CH780" s="11" t="s">
        <v>19</v>
      </c>
      <c r="CI780" s="11" t="s">
        <v>20</v>
      </c>
      <c r="CJ780" s="12" t="s">
        <v>21</v>
      </c>
      <c r="CK780" s="13" t="s">
        <v>8</v>
      </c>
      <c r="CL780" s="11" t="s">
        <v>22</v>
      </c>
      <c r="CM780" s="11" t="s">
        <v>23</v>
      </c>
      <c r="CN780" s="11" t="s">
        <v>24</v>
      </c>
      <c r="CO780" s="7" t="s">
        <v>25</v>
      </c>
      <c r="CP780" s="11" t="s">
        <v>26</v>
      </c>
      <c r="CQ780" s="11" t="s">
        <v>27</v>
      </c>
      <c r="CR780" s="8" t="s">
        <v>28</v>
      </c>
      <c r="CS780" s="9" t="s">
        <v>29</v>
      </c>
      <c r="CT780" s="14"/>
      <c r="CU780" s="14"/>
      <c r="CV780" s="1"/>
      <c r="CW780" s="1" t="s">
        <v>14</v>
      </c>
      <c r="CX780" s="1" t="s">
        <v>15</v>
      </c>
      <c r="CY780" s="1" t="s">
        <v>16</v>
      </c>
      <c r="CZ780" s="1" t="s">
        <v>17</v>
      </c>
      <c r="DA780" s="1" t="s">
        <v>18</v>
      </c>
      <c r="DB780" s="11" t="s">
        <v>19</v>
      </c>
      <c r="DC780" s="11" t="s">
        <v>20</v>
      </c>
      <c r="DD780" s="12" t="s">
        <v>21</v>
      </c>
      <c r="DE780" s="13" t="s">
        <v>8</v>
      </c>
      <c r="DF780" s="11" t="s">
        <v>22</v>
      </c>
      <c r="DG780" s="11" t="s">
        <v>23</v>
      </c>
      <c r="DH780" s="11" t="s">
        <v>24</v>
      </c>
      <c r="DI780" s="7" t="s">
        <v>25</v>
      </c>
      <c r="DJ780" s="11" t="s">
        <v>26</v>
      </c>
      <c r="DK780" s="11" t="s">
        <v>27</v>
      </c>
      <c r="DL780" s="8" t="s">
        <v>28</v>
      </c>
      <c r="DM780" s="9" t="s">
        <v>29</v>
      </c>
      <c r="DN780" s="14"/>
      <c r="DO780" s="14"/>
      <c r="DP780" s="1"/>
      <c r="DQ780" s="1" t="s">
        <v>14</v>
      </c>
      <c r="DR780" s="1" t="s">
        <v>15</v>
      </c>
      <c r="DS780" s="1" t="s">
        <v>16</v>
      </c>
      <c r="DT780" s="1" t="s">
        <v>17</v>
      </c>
      <c r="DU780" s="1" t="s">
        <v>18</v>
      </c>
      <c r="DV780" s="11" t="s">
        <v>19</v>
      </c>
      <c r="DW780" s="11" t="s">
        <v>20</v>
      </c>
      <c r="DX780" s="12" t="s">
        <v>21</v>
      </c>
      <c r="DY780" s="13" t="s">
        <v>8</v>
      </c>
      <c r="DZ780" s="11" t="s">
        <v>22</v>
      </c>
      <c r="EA780" s="11" t="s">
        <v>23</v>
      </c>
      <c r="EB780" s="11" t="s">
        <v>24</v>
      </c>
      <c r="EC780" s="7" t="s">
        <v>25</v>
      </c>
      <c r="ED780" s="11" t="s">
        <v>26</v>
      </c>
      <c r="EE780" s="11" t="s">
        <v>27</v>
      </c>
      <c r="EF780" s="8" t="s">
        <v>28</v>
      </c>
      <c r="EG780" s="9" t="s">
        <v>29</v>
      </c>
      <c r="EH780" s="14"/>
      <c r="EI780" s="14"/>
    </row>
    <row r="781" s="1" customFormat="1" customHeight="1" spans="1:139">
      <c r="A781" s="15">
        <f>M790</f>
        <v>3980619.89535648</v>
      </c>
      <c r="B781" s="15">
        <f>T799+T808</f>
        <v>1206229.51488245</v>
      </c>
      <c r="C781" s="15">
        <f>M822</f>
        <v>839235.739206422</v>
      </c>
      <c r="D781" s="15">
        <f>M832</f>
        <v>544999.699288513</v>
      </c>
      <c r="E781" s="15">
        <v>18</v>
      </c>
      <c r="F781" s="11">
        <v>2909</v>
      </c>
      <c r="G781" s="11">
        <v>1.518</v>
      </c>
      <c r="H781" s="12">
        <v>1.35</v>
      </c>
      <c r="I781" s="13">
        <f t="shared" ref="I781:I789" si="1561">F781*G781*H781</f>
        <v>5961.4137</v>
      </c>
      <c r="J781" s="11">
        <v>3</v>
      </c>
      <c r="K781" s="11">
        <v>740</v>
      </c>
      <c r="L781" s="11">
        <v>1.79</v>
      </c>
      <c r="M781" s="16">
        <f t="shared" ref="M781:M789" si="1562">1+6*K781/(K781+2000)+L781</f>
        <v>4.41043795620438</v>
      </c>
      <c r="N781" s="11">
        <v>1</v>
      </c>
      <c r="O781" s="11">
        <v>2.38</v>
      </c>
      <c r="P781" s="8">
        <f t="shared" ref="P781:P789" si="1563">1+N781*O781</f>
        <v>3.38</v>
      </c>
      <c r="Q781" s="9">
        <v>1.275</v>
      </c>
      <c r="R781" s="17">
        <v>1.45</v>
      </c>
      <c r="S781" s="18">
        <f t="shared" ref="S781:S789" si="1564">I781*J781*Q781*P781*M781*R781</f>
        <v>492886.723797127</v>
      </c>
      <c r="U781" s="15">
        <f>AG790</f>
        <v>3980619.89535648</v>
      </c>
      <c r="V781" s="15">
        <f>AN799+AN808</f>
        <v>1375883.3468689</v>
      </c>
      <c r="W781" s="15">
        <f>AG822</f>
        <v>839235.739206422</v>
      </c>
      <c r="X781" s="15">
        <f>AG832</f>
        <v>773646.881885193</v>
      </c>
      <c r="Y781" s="15">
        <v>18</v>
      </c>
      <c r="Z781" s="11">
        <v>2909</v>
      </c>
      <c r="AA781" s="11">
        <v>1.518</v>
      </c>
      <c r="AB781" s="12">
        <v>1.35</v>
      </c>
      <c r="AC781" s="13">
        <f t="shared" ref="AC781:AC789" si="1565">Z781*AA781*AB781</f>
        <v>5961.4137</v>
      </c>
      <c r="AD781" s="11">
        <v>3</v>
      </c>
      <c r="AE781" s="11">
        <v>740</v>
      </c>
      <c r="AF781" s="11">
        <v>1.79</v>
      </c>
      <c r="AG781" s="16">
        <f t="shared" ref="AG781:AG789" si="1566">1+6*AE781/(AE781+2000)+AF781</f>
        <v>4.41043795620438</v>
      </c>
      <c r="AH781" s="11">
        <v>1</v>
      </c>
      <c r="AI781" s="11">
        <v>2.38</v>
      </c>
      <c r="AJ781" s="8">
        <f t="shared" ref="AJ781:AJ789" si="1567">1+AH781*AI781</f>
        <v>3.38</v>
      </c>
      <c r="AK781" s="9">
        <v>1.275</v>
      </c>
      <c r="AL781" s="17">
        <v>1.45</v>
      </c>
      <c r="AM781" s="18">
        <f t="shared" ref="AM781:AM789" si="1568">AC781*AD781*AK781*AJ781*AG781*AL781</f>
        <v>492886.723797127</v>
      </c>
      <c r="AO781" s="15">
        <f>BA790</f>
        <v>4021798.72186016</v>
      </c>
      <c r="AP781" s="15">
        <f>BH799+BH808</f>
        <v>1242930.13151554</v>
      </c>
      <c r="AQ781" s="15">
        <f>BA822</f>
        <v>850679.862922874</v>
      </c>
      <c r="AR781" s="15">
        <f>BA832</f>
        <v>826520.209527811</v>
      </c>
      <c r="AS781" s="15">
        <v>18</v>
      </c>
      <c r="AT781" s="11">
        <v>2909</v>
      </c>
      <c r="AU781" s="11">
        <v>1.518</v>
      </c>
      <c r="AV781" s="12">
        <v>1.35</v>
      </c>
      <c r="AW781" s="13">
        <f t="shared" ref="AW781:AW789" si="1569">AT781*AU781*AV781</f>
        <v>5961.4137</v>
      </c>
      <c r="AX781" s="11">
        <v>3</v>
      </c>
      <c r="AY781" s="11">
        <v>740</v>
      </c>
      <c r="AZ781" s="11">
        <v>1.79</v>
      </c>
      <c r="BA781" s="16">
        <f t="shared" ref="BA781:BA789" si="1570">1+6*AY781/(AY781+2000)+AZ781</f>
        <v>4.41043795620438</v>
      </c>
      <c r="BB781" s="11">
        <v>1</v>
      </c>
      <c r="BC781" s="11">
        <v>2.38</v>
      </c>
      <c r="BD781" s="8">
        <f t="shared" ref="BD781:BD789" si="1571">1+BB781*BC781</f>
        <v>3.38</v>
      </c>
      <c r="BE781" s="9">
        <v>1.275</v>
      </c>
      <c r="BF781" s="17">
        <v>1.465</v>
      </c>
      <c r="BG781" s="18">
        <f t="shared" ref="BG781:BG789" si="1572">AW781*AX781*BE781*BD781*BA781*BF781</f>
        <v>497985.551974339</v>
      </c>
      <c r="BI781" s="15">
        <f>BU790</f>
        <v>4021798.72186016</v>
      </c>
      <c r="BJ781" s="15">
        <f>CB799+CB808</f>
        <v>1405467.38138675</v>
      </c>
      <c r="BK781" s="15">
        <f>BU822</f>
        <v>850679.862922874</v>
      </c>
      <c r="BL781" s="15">
        <f>BU832</f>
        <v>1165748.88349907</v>
      </c>
      <c r="BM781" s="15">
        <v>18</v>
      </c>
      <c r="BN781" s="11">
        <v>2909</v>
      </c>
      <c r="BO781" s="11">
        <v>1.518</v>
      </c>
      <c r="BP781" s="12">
        <v>1.35</v>
      </c>
      <c r="BQ781" s="13">
        <f t="shared" ref="BQ781:BQ789" si="1573">BN781*BO781*BP781</f>
        <v>5961.4137</v>
      </c>
      <c r="BR781" s="11">
        <v>3</v>
      </c>
      <c r="BS781" s="11">
        <v>740</v>
      </c>
      <c r="BT781" s="11">
        <v>1.79</v>
      </c>
      <c r="BU781" s="16">
        <f t="shared" ref="BU781:BU789" si="1574">1+6*BS781/(BS781+2000)+BT781</f>
        <v>4.41043795620438</v>
      </c>
      <c r="BV781" s="11">
        <v>1</v>
      </c>
      <c r="BW781" s="11">
        <v>2.38</v>
      </c>
      <c r="BX781" s="8">
        <f t="shared" ref="BX781:BX789" si="1575">1+BV781*BW781</f>
        <v>3.38</v>
      </c>
      <c r="BY781" s="9">
        <v>1.275</v>
      </c>
      <c r="BZ781" s="17">
        <v>1.465</v>
      </c>
      <c r="CA781" s="18">
        <f t="shared" ref="CA781:CA789" si="1576">BQ781*BR781*BY781*BX781*BU781*BZ781</f>
        <v>497985.551974339</v>
      </c>
      <c r="CC781" s="15">
        <f>CO790</f>
        <v>4833965.78676995</v>
      </c>
      <c r="CD781" s="15">
        <f>CV799+CV808</f>
        <v>1311123.67428215</v>
      </c>
      <c r="CE781" s="15">
        <f>CO822</f>
        <v>904085.773599646</v>
      </c>
      <c r="CF781" s="15">
        <f>CO832</f>
        <v>1220378.75053872</v>
      </c>
      <c r="CG781" s="15">
        <v>18</v>
      </c>
      <c r="CH781" s="11">
        <f t="shared" ref="CH781:CH789" si="1577">2909+428</f>
        <v>3337</v>
      </c>
      <c r="CI781" s="11">
        <v>1.518</v>
      </c>
      <c r="CJ781" s="12">
        <v>1.35</v>
      </c>
      <c r="CK781" s="13">
        <f t="shared" ref="CK781:CK789" si="1578">CH781*CI781*CJ781</f>
        <v>6838.5141</v>
      </c>
      <c r="CL781" s="11">
        <v>3</v>
      </c>
      <c r="CM781" s="11">
        <v>740</v>
      </c>
      <c r="CN781" s="11">
        <v>1.79</v>
      </c>
      <c r="CO781" s="16">
        <f t="shared" ref="CO781:CO789" si="1579">1+6*CM781/(CM781+2000)+CN781</f>
        <v>4.41043795620438</v>
      </c>
      <c r="CP781" s="11">
        <v>1</v>
      </c>
      <c r="CQ781" s="11">
        <v>2.38</v>
      </c>
      <c r="CR781" s="8">
        <f t="shared" ref="CR781:CR789" si="1580">1+CP781*CQ781</f>
        <v>3.38</v>
      </c>
      <c r="CS781" s="9">
        <v>1.275</v>
      </c>
      <c r="CT781" s="17">
        <v>1.535</v>
      </c>
      <c r="CU781" s="18">
        <f t="shared" ref="CU781:CU789" si="1581">CK781*CL781*CS781*CR781*CO781*CT781</f>
        <v>598549.377288654</v>
      </c>
      <c r="CW781" s="15">
        <f>DI790</f>
        <v>4851348.94213143</v>
      </c>
      <c r="CX781" s="15">
        <f>DP799+DP808</f>
        <v>1483865.05643228</v>
      </c>
      <c r="CY781" s="15">
        <f>DI822</f>
        <v>904085.773599646</v>
      </c>
      <c r="CZ781" s="15">
        <f>DI832</f>
        <v>1713426.57628355</v>
      </c>
      <c r="DA781" s="15">
        <v>18</v>
      </c>
      <c r="DB781" s="11">
        <f t="shared" ref="DB781:DB789" si="1582">2909+440</f>
        <v>3349</v>
      </c>
      <c r="DC781" s="11">
        <v>1.518</v>
      </c>
      <c r="DD781" s="12">
        <v>1.35</v>
      </c>
      <c r="DE781" s="13">
        <f t="shared" ref="DE781:DE789" si="1583">DB781*DC781*DD781</f>
        <v>6863.1057</v>
      </c>
      <c r="DF781" s="11">
        <v>3</v>
      </c>
      <c r="DG781" s="11">
        <v>740</v>
      </c>
      <c r="DH781" s="11">
        <v>1.79</v>
      </c>
      <c r="DI781" s="16">
        <f t="shared" ref="DI781:DI789" si="1584">1+6*DG781/(DG781+2000)+DH781</f>
        <v>4.41043795620438</v>
      </c>
      <c r="DJ781" s="11">
        <v>1</v>
      </c>
      <c r="DK781" s="11">
        <v>2.38</v>
      </c>
      <c r="DL781" s="8">
        <f t="shared" ref="DL781:DL789" si="1585">1+DJ781*DK781</f>
        <v>3.38</v>
      </c>
      <c r="DM781" s="9">
        <v>1.275</v>
      </c>
      <c r="DN781" s="17">
        <v>1.535</v>
      </c>
      <c r="DO781" s="18">
        <f t="shared" ref="DO781:DO789" si="1586">DE781*DF781*DM781*DL781*DI781*DN781</f>
        <v>600701.787395775</v>
      </c>
      <c r="DQ781" s="15">
        <f>EC790</f>
        <v>7250701.03865692</v>
      </c>
      <c r="DR781" s="15">
        <f>EJ799+EJ808</f>
        <v>2117153.1149732</v>
      </c>
      <c r="DS781" s="15">
        <f>EC822</f>
        <v>1282007.62827392</v>
      </c>
      <c r="DT781" s="15">
        <f>EC832</f>
        <v>3120330.96320137</v>
      </c>
      <c r="DU781" s="15">
        <v>18</v>
      </c>
      <c r="DV781" s="11">
        <f t="shared" ref="DV781:DV789" si="1587">2909+440</f>
        <v>3349</v>
      </c>
      <c r="DW781" s="11">
        <v>1.518</v>
      </c>
      <c r="DX781" s="12">
        <v>1.35</v>
      </c>
      <c r="DY781" s="13">
        <f t="shared" ref="DY781:DY789" si="1588">DV781*DW781*DX781</f>
        <v>6863.1057</v>
      </c>
      <c r="DZ781" s="11">
        <v>3</v>
      </c>
      <c r="EA781" s="11">
        <v>740</v>
      </c>
      <c r="EB781" s="11">
        <v>2.32</v>
      </c>
      <c r="EC781" s="16">
        <f t="shared" ref="EC781:EC789" si="1589">1+6*EA781/(EA781+2000)+EB781</f>
        <v>4.94043795620438</v>
      </c>
      <c r="ED781" s="11">
        <v>1</v>
      </c>
      <c r="EE781" s="11">
        <v>3.18</v>
      </c>
      <c r="EF781" s="8">
        <f t="shared" ref="EF781:EF789" si="1590">1+ED781*EE781</f>
        <v>4.18</v>
      </c>
      <c r="EG781" s="9">
        <v>1.275</v>
      </c>
      <c r="EH781" s="17">
        <v>1.65</v>
      </c>
      <c r="EI781" s="18">
        <f t="shared" ref="EI781:EI789" si="1591">DY781*DZ781*EG781*EF781*EC781*EH781</f>
        <v>894494.763958518</v>
      </c>
    </row>
    <row r="782" s="1" customFormat="1" customHeight="1" spans="1:139">
      <c r="A782" s="1" t="s">
        <v>30</v>
      </c>
      <c r="B782" s="1" t="s">
        <v>31</v>
      </c>
      <c r="C782" s="1" t="s">
        <v>32</v>
      </c>
      <c r="D782" s="1" t="s">
        <v>12</v>
      </c>
      <c r="E782" s="1"/>
      <c r="F782" s="11">
        <v>2909</v>
      </c>
      <c r="G782" s="11">
        <v>2.209</v>
      </c>
      <c r="H782" s="12">
        <v>1.35</v>
      </c>
      <c r="I782" s="13">
        <f t="shared" si="1561"/>
        <v>8675.07435</v>
      </c>
      <c r="J782" s="11">
        <v>3</v>
      </c>
      <c r="K782" s="11">
        <v>740</v>
      </c>
      <c r="L782" s="11">
        <v>1.79</v>
      </c>
      <c r="M782" s="16">
        <f t="shared" si="1562"/>
        <v>4.41043795620438</v>
      </c>
      <c r="N782" s="11">
        <v>1</v>
      </c>
      <c r="O782" s="11">
        <v>2.38</v>
      </c>
      <c r="P782" s="8">
        <f t="shared" si="1563"/>
        <v>3.38</v>
      </c>
      <c r="Q782" s="9">
        <v>1.275</v>
      </c>
      <c r="R782" s="17">
        <v>1.45</v>
      </c>
      <c r="S782" s="18">
        <f t="shared" si="1564"/>
        <v>717250.838516373</v>
      </c>
      <c r="U782" s="1" t="s">
        <v>30</v>
      </c>
      <c r="V782" s="1" t="s">
        <v>31</v>
      </c>
      <c r="W782" s="1" t="s">
        <v>32</v>
      </c>
      <c r="X782" s="1" t="s">
        <v>12</v>
      </c>
      <c r="Y782" s="1"/>
      <c r="Z782" s="11">
        <v>2909</v>
      </c>
      <c r="AA782" s="11">
        <v>2.209</v>
      </c>
      <c r="AB782" s="12">
        <v>1.35</v>
      </c>
      <c r="AC782" s="13">
        <f t="shared" si="1565"/>
        <v>8675.07435</v>
      </c>
      <c r="AD782" s="11">
        <v>3</v>
      </c>
      <c r="AE782" s="11">
        <v>740</v>
      </c>
      <c r="AF782" s="11">
        <v>1.79</v>
      </c>
      <c r="AG782" s="16">
        <f t="shared" si="1566"/>
        <v>4.41043795620438</v>
      </c>
      <c r="AH782" s="11">
        <v>1</v>
      </c>
      <c r="AI782" s="11">
        <v>2.38</v>
      </c>
      <c r="AJ782" s="8">
        <f t="shared" si="1567"/>
        <v>3.38</v>
      </c>
      <c r="AK782" s="9">
        <v>1.275</v>
      </c>
      <c r="AL782" s="17">
        <v>1.45</v>
      </c>
      <c r="AM782" s="18">
        <f t="shared" si="1568"/>
        <v>717250.838516373</v>
      </c>
      <c r="AO782" s="1" t="s">
        <v>30</v>
      </c>
      <c r="AP782" s="1" t="s">
        <v>31</v>
      </c>
      <c r="AQ782" s="1" t="s">
        <v>32</v>
      </c>
      <c r="AR782" s="1" t="s">
        <v>12</v>
      </c>
      <c r="AS782" s="1"/>
      <c r="AT782" s="11">
        <v>2909</v>
      </c>
      <c r="AU782" s="11">
        <v>2.209</v>
      </c>
      <c r="AV782" s="12">
        <v>1.35</v>
      </c>
      <c r="AW782" s="13">
        <f t="shared" si="1569"/>
        <v>8675.07435</v>
      </c>
      <c r="AX782" s="11">
        <v>3</v>
      </c>
      <c r="AY782" s="11">
        <v>740</v>
      </c>
      <c r="AZ782" s="11">
        <v>1.79</v>
      </c>
      <c r="BA782" s="16">
        <f t="shared" si="1570"/>
        <v>4.41043795620438</v>
      </c>
      <c r="BB782" s="11">
        <v>1</v>
      </c>
      <c r="BC782" s="11">
        <v>2.38</v>
      </c>
      <c r="BD782" s="8">
        <f t="shared" si="1571"/>
        <v>3.38</v>
      </c>
      <c r="BE782" s="9">
        <v>1.275</v>
      </c>
      <c r="BF782" s="17">
        <v>1.465</v>
      </c>
      <c r="BG782" s="18">
        <f t="shared" si="1572"/>
        <v>724670.674776887</v>
      </c>
      <c r="BI782" s="1" t="s">
        <v>30</v>
      </c>
      <c r="BJ782" s="1" t="s">
        <v>31</v>
      </c>
      <c r="BK782" s="1" t="s">
        <v>32</v>
      </c>
      <c r="BL782" s="1" t="s">
        <v>12</v>
      </c>
      <c r="BM782" s="1"/>
      <c r="BN782" s="11">
        <v>2909</v>
      </c>
      <c r="BO782" s="11">
        <v>2.209</v>
      </c>
      <c r="BP782" s="12">
        <v>1.35</v>
      </c>
      <c r="BQ782" s="13">
        <f t="shared" si="1573"/>
        <v>8675.07435</v>
      </c>
      <c r="BR782" s="11">
        <v>3</v>
      </c>
      <c r="BS782" s="11">
        <v>740</v>
      </c>
      <c r="BT782" s="11">
        <v>1.79</v>
      </c>
      <c r="BU782" s="16">
        <f t="shared" si="1574"/>
        <v>4.41043795620438</v>
      </c>
      <c r="BV782" s="11">
        <v>1</v>
      </c>
      <c r="BW782" s="11">
        <v>2.38</v>
      </c>
      <c r="BX782" s="8">
        <f t="shared" si="1575"/>
        <v>3.38</v>
      </c>
      <c r="BY782" s="9">
        <v>1.275</v>
      </c>
      <c r="BZ782" s="17">
        <v>1.465</v>
      </c>
      <c r="CA782" s="18">
        <f t="shared" si="1576"/>
        <v>724670.674776887</v>
      </c>
      <c r="CC782" s="1" t="s">
        <v>30</v>
      </c>
      <c r="CD782" s="1" t="s">
        <v>31</v>
      </c>
      <c r="CE782" s="1" t="s">
        <v>32</v>
      </c>
      <c r="CF782" s="1" t="s">
        <v>12</v>
      </c>
      <c r="CG782" s="1"/>
      <c r="CH782" s="11">
        <f t="shared" si="1577"/>
        <v>3337</v>
      </c>
      <c r="CI782" s="11">
        <v>2.209</v>
      </c>
      <c r="CJ782" s="12">
        <v>1.35</v>
      </c>
      <c r="CK782" s="13">
        <f t="shared" si="1578"/>
        <v>9951.43455</v>
      </c>
      <c r="CL782" s="11">
        <v>3</v>
      </c>
      <c r="CM782" s="11">
        <v>740</v>
      </c>
      <c r="CN782" s="11">
        <v>1.79</v>
      </c>
      <c r="CO782" s="16">
        <f t="shared" si="1579"/>
        <v>4.41043795620438</v>
      </c>
      <c r="CP782" s="11">
        <v>1</v>
      </c>
      <c r="CQ782" s="11">
        <v>2.38</v>
      </c>
      <c r="CR782" s="8">
        <f t="shared" si="1580"/>
        <v>3.38</v>
      </c>
      <c r="CS782" s="9">
        <v>1.275</v>
      </c>
      <c r="CT782" s="17">
        <v>1.535</v>
      </c>
      <c r="CU782" s="18">
        <f t="shared" si="1581"/>
        <v>871011.577358785</v>
      </c>
      <c r="CW782" s="1" t="s">
        <v>30</v>
      </c>
      <c r="CX782" s="1" t="s">
        <v>31</v>
      </c>
      <c r="CY782" s="1" t="s">
        <v>32</v>
      </c>
      <c r="CZ782" s="1" t="s">
        <v>12</v>
      </c>
      <c r="DA782" s="1"/>
      <c r="DB782" s="11">
        <f t="shared" si="1582"/>
        <v>3349</v>
      </c>
      <c r="DC782" s="11">
        <v>2.209</v>
      </c>
      <c r="DD782" s="12">
        <v>1.35</v>
      </c>
      <c r="DE782" s="13">
        <f t="shared" si="1583"/>
        <v>9987.22035</v>
      </c>
      <c r="DF782" s="11">
        <v>3</v>
      </c>
      <c r="DG782" s="11">
        <v>740</v>
      </c>
      <c r="DH782" s="11">
        <v>1.79</v>
      </c>
      <c r="DI782" s="16">
        <f t="shared" si="1584"/>
        <v>4.41043795620438</v>
      </c>
      <c r="DJ782" s="11">
        <v>1</v>
      </c>
      <c r="DK782" s="11">
        <v>2.38</v>
      </c>
      <c r="DL782" s="8">
        <f t="shared" si="1585"/>
        <v>3.38</v>
      </c>
      <c r="DM782" s="9">
        <v>1.275</v>
      </c>
      <c r="DN782" s="17">
        <v>1.535</v>
      </c>
      <c r="DO782" s="18">
        <f t="shared" si="1586"/>
        <v>874143.773621388</v>
      </c>
      <c r="DQ782" s="1" t="s">
        <v>30</v>
      </c>
      <c r="DR782" s="1" t="s">
        <v>31</v>
      </c>
      <c r="DS782" s="1" t="s">
        <v>32</v>
      </c>
      <c r="DT782" s="1" t="s">
        <v>12</v>
      </c>
      <c r="DU782" s="1"/>
      <c r="DV782" s="11">
        <f t="shared" si="1587"/>
        <v>3349</v>
      </c>
      <c r="DW782" s="11">
        <v>2.209</v>
      </c>
      <c r="DX782" s="12">
        <v>1.35</v>
      </c>
      <c r="DY782" s="13">
        <f t="shared" si="1588"/>
        <v>9987.22035</v>
      </c>
      <c r="DZ782" s="11">
        <v>3</v>
      </c>
      <c r="EA782" s="11">
        <v>740</v>
      </c>
      <c r="EB782" s="11">
        <v>2.32</v>
      </c>
      <c r="EC782" s="16">
        <f t="shared" si="1589"/>
        <v>4.94043795620438</v>
      </c>
      <c r="ED782" s="11">
        <v>1</v>
      </c>
      <c r="EE782" s="11">
        <v>3.18</v>
      </c>
      <c r="EF782" s="8">
        <f t="shared" si="1590"/>
        <v>4.18</v>
      </c>
      <c r="EG782" s="9">
        <v>1.275</v>
      </c>
      <c r="EH782" s="17">
        <v>1.65</v>
      </c>
      <c r="EI782" s="18">
        <f t="shared" si="1591"/>
        <v>1301672.55176836</v>
      </c>
    </row>
    <row r="783" s="1" customFormat="1" customHeight="1" spans="1:139">
      <c r="A783" s="15">
        <f>M852</f>
        <v>147101.360757</v>
      </c>
      <c r="B783" s="15">
        <f>M869</f>
        <v>125705.6663261</v>
      </c>
      <c r="C783" s="1">
        <f>M885</f>
        <v>91641.79763424</v>
      </c>
      <c r="D783" s="1">
        <v>1</v>
      </c>
      <c r="E783" s="1"/>
      <c r="F783" s="11">
        <v>2909</v>
      </c>
      <c r="G783" s="11">
        <v>1.518</v>
      </c>
      <c r="H783" s="12">
        <v>1.35</v>
      </c>
      <c r="I783" s="13">
        <f t="shared" si="1561"/>
        <v>5961.4137</v>
      </c>
      <c r="J783" s="11">
        <v>3</v>
      </c>
      <c r="K783" s="11">
        <v>740</v>
      </c>
      <c r="L783" s="11">
        <v>1.79</v>
      </c>
      <c r="M783" s="16">
        <f t="shared" si="1562"/>
        <v>4.41043795620438</v>
      </c>
      <c r="N783" s="11">
        <v>1</v>
      </c>
      <c r="O783" s="11">
        <v>2.38</v>
      </c>
      <c r="P783" s="8">
        <f t="shared" si="1563"/>
        <v>3.38</v>
      </c>
      <c r="Q783" s="9">
        <v>1.275</v>
      </c>
      <c r="R783" s="17">
        <v>1.45</v>
      </c>
      <c r="S783" s="18">
        <f t="shared" si="1564"/>
        <v>492886.723797127</v>
      </c>
      <c r="U783" s="15">
        <f>AG852</f>
        <v>147101.360757</v>
      </c>
      <c r="V783" s="15">
        <f>AG869</f>
        <v>125705.6663261</v>
      </c>
      <c r="W783" s="1">
        <f>AG885</f>
        <v>110487.839616</v>
      </c>
      <c r="X783" s="1">
        <v>1</v>
      </c>
      <c r="Y783" s="1"/>
      <c r="Z783" s="11">
        <v>2909</v>
      </c>
      <c r="AA783" s="11">
        <v>1.518</v>
      </c>
      <c r="AB783" s="12">
        <v>1.35</v>
      </c>
      <c r="AC783" s="13">
        <f t="shared" si="1565"/>
        <v>5961.4137</v>
      </c>
      <c r="AD783" s="11">
        <v>3</v>
      </c>
      <c r="AE783" s="11">
        <v>740</v>
      </c>
      <c r="AF783" s="11">
        <v>1.79</v>
      </c>
      <c r="AG783" s="16">
        <f t="shared" si="1566"/>
        <v>4.41043795620438</v>
      </c>
      <c r="AH783" s="11">
        <v>1</v>
      </c>
      <c r="AI783" s="11">
        <v>2.38</v>
      </c>
      <c r="AJ783" s="8">
        <f t="shared" si="1567"/>
        <v>3.38</v>
      </c>
      <c r="AK783" s="9">
        <v>1.275</v>
      </c>
      <c r="AL783" s="17">
        <v>1.45</v>
      </c>
      <c r="AM783" s="18">
        <f t="shared" si="1568"/>
        <v>492886.723797127</v>
      </c>
      <c r="AO783" s="15">
        <f>BA852</f>
        <v>147101.360757</v>
      </c>
      <c r="AP783" s="15">
        <f>BA869</f>
        <v>125705.6663261</v>
      </c>
      <c r="AQ783" s="1">
        <f>BA885</f>
        <v>100474.9271892</v>
      </c>
      <c r="AR783" s="1">
        <v>1</v>
      </c>
      <c r="AS783" s="1"/>
      <c r="AT783" s="11">
        <v>2909</v>
      </c>
      <c r="AU783" s="11">
        <v>1.518</v>
      </c>
      <c r="AV783" s="12">
        <v>1.35</v>
      </c>
      <c r="AW783" s="13">
        <f t="shared" si="1569"/>
        <v>5961.4137</v>
      </c>
      <c r="AX783" s="11">
        <v>3</v>
      </c>
      <c r="AY783" s="11">
        <v>740</v>
      </c>
      <c r="AZ783" s="11">
        <v>1.79</v>
      </c>
      <c r="BA783" s="16">
        <f t="shared" si="1570"/>
        <v>4.41043795620438</v>
      </c>
      <c r="BB783" s="11">
        <v>1</v>
      </c>
      <c r="BC783" s="11">
        <v>2.38</v>
      </c>
      <c r="BD783" s="8">
        <f t="shared" si="1571"/>
        <v>3.38</v>
      </c>
      <c r="BE783" s="9">
        <v>1.275</v>
      </c>
      <c r="BF783" s="17">
        <v>1.465</v>
      </c>
      <c r="BG783" s="18">
        <f t="shared" si="1572"/>
        <v>497985.551974339</v>
      </c>
      <c r="BI783" s="15">
        <f>BU852</f>
        <v>147101.360757</v>
      </c>
      <c r="BJ783" s="15">
        <f>BU869</f>
        <v>125705.6663261</v>
      </c>
      <c r="BK783" s="1">
        <f>BU885</f>
        <v>141712.849656</v>
      </c>
      <c r="BL783" s="1">
        <v>1</v>
      </c>
      <c r="BM783" s="1"/>
      <c r="BN783" s="11">
        <v>2909</v>
      </c>
      <c r="BO783" s="11">
        <v>1.518</v>
      </c>
      <c r="BP783" s="12">
        <v>1.35</v>
      </c>
      <c r="BQ783" s="13">
        <f t="shared" si="1573"/>
        <v>5961.4137</v>
      </c>
      <c r="BR783" s="11">
        <v>3</v>
      </c>
      <c r="BS783" s="11">
        <v>740</v>
      </c>
      <c r="BT783" s="11">
        <v>1.79</v>
      </c>
      <c r="BU783" s="16">
        <f t="shared" si="1574"/>
        <v>4.41043795620438</v>
      </c>
      <c r="BV783" s="11">
        <v>1</v>
      </c>
      <c r="BW783" s="11">
        <v>2.38</v>
      </c>
      <c r="BX783" s="8">
        <f t="shared" si="1575"/>
        <v>3.38</v>
      </c>
      <c r="BY783" s="9">
        <v>1.275</v>
      </c>
      <c r="BZ783" s="17">
        <v>1.465</v>
      </c>
      <c r="CA783" s="18">
        <f t="shared" si="1576"/>
        <v>497985.551974339</v>
      </c>
      <c r="CC783" s="15">
        <f>CO852</f>
        <v>168744.324801</v>
      </c>
      <c r="CD783" s="15">
        <f>CO869</f>
        <v>125705.6663261</v>
      </c>
      <c r="CE783" s="1">
        <f>CO885</f>
        <v>116478.8190684</v>
      </c>
      <c r="CF783" s="1">
        <v>1</v>
      </c>
      <c r="CG783" s="1"/>
      <c r="CH783" s="11">
        <f t="shared" si="1577"/>
        <v>3337</v>
      </c>
      <c r="CI783" s="11">
        <v>1.518</v>
      </c>
      <c r="CJ783" s="12">
        <v>1.35</v>
      </c>
      <c r="CK783" s="13">
        <f t="shared" si="1578"/>
        <v>6838.5141</v>
      </c>
      <c r="CL783" s="11">
        <v>3</v>
      </c>
      <c r="CM783" s="11">
        <v>740</v>
      </c>
      <c r="CN783" s="11">
        <v>1.79</v>
      </c>
      <c r="CO783" s="16">
        <f t="shared" si="1579"/>
        <v>4.41043795620438</v>
      </c>
      <c r="CP783" s="11">
        <v>1</v>
      </c>
      <c r="CQ783" s="11">
        <v>2.38</v>
      </c>
      <c r="CR783" s="8">
        <f t="shared" si="1580"/>
        <v>3.38</v>
      </c>
      <c r="CS783" s="9">
        <v>1.275</v>
      </c>
      <c r="CT783" s="17">
        <v>1.535</v>
      </c>
      <c r="CU783" s="18">
        <f t="shared" si="1581"/>
        <v>598549.377288654</v>
      </c>
      <c r="CW783" s="15">
        <f>DI852</f>
        <v>169351.136877</v>
      </c>
      <c r="CX783" s="15">
        <f>DI869</f>
        <v>125705.6663261</v>
      </c>
      <c r="CY783" s="1">
        <f>DI885</f>
        <v>136207.92924</v>
      </c>
      <c r="CZ783" s="1">
        <v>1</v>
      </c>
      <c r="DA783" s="1"/>
      <c r="DB783" s="11">
        <f t="shared" si="1582"/>
        <v>3349</v>
      </c>
      <c r="DC783" s="11">
        <v>1.518</v>
      </c>
      <c r="DD783" s="12">
        <v>1.35</v>
      </c>
      <c r="DE783" s="13">
        <f t="shared" si="1583"/>
        <v>6863.1057</v>
      </c>
      <c r="DF783" s="11">
        <v>3</v>
      </c>
      <c r="DG783" s="11">
        <v>740</v>
      </c>
      <c r="DH783" s="11">
        <v>1.79</v>
      </c>
      <c r="DI783" s="16">
        <f t="shared" si="1584"/>
        <v>4.41043795620438</v>
      </c>
      <c r="DJ783" s="11">
        <v>1</v>
      </c>
      <c r="DK783" s="11">
        <v>2.38</v>
      </c>
      <c r="DL783" s="8">
        <f t="shared" si="1585"/>
        <v>3.38</v>
      </c>
      <c r="DM783" s="9">
        <v>1.275</v>
      </c>
      <c r="DN783" s="17">
        <v>1.535</v>
      </c>
      <c r="DO783" s="18">
        <f t="shared" si="1586"/>
        <v>600701.787395775</v>
      </c>
      <c r="DQ783" s="15">
        <f>EC852</f>
        <v>209434.246197</v>
      </c>
      <c r="DR783" s="15">
        <f>EC869</f>
        <v>158505.7715239</v>
      </c>
      <c r="DS783" s="1">
        <f>EC885</f>
        <v>231632.8102845</v>
      </c>
      <c r="DT783" s="1">
        <v>1</v>
      </c>
      <c r="DU783" s="1"/>
      <c r="DV783" s="11">
        <f t="shared" si="1587"/>
        <v>3349</v>
      </c>
      <c r="DW783" s="11">
        <v>1.518</v>
      </c>
      <c r="DX783" s="12">
        <v>1.35</v>
      </c>
      <c r="DY783" s="13">
        <f t="shared" si="1588"/>
        <v>6863.1057</v>
      </c>
      <c r="DZ783" s="11">
        <v>3</v>
      </c>
      <c r="EA783" s="11">
        <v>740</v>
      </c>
      <c r="EB783" s="11">
        <v>2.32</v>
      </c>
      <c r="EC783" s="16">
        <f t="shared" si="1589"/>
        <v>4.94043795620438</v>
      </c>
      <c r="ED783" s="11">
        <v>1</v>
      </c>
      <c r="EE783" s="11">
        <v>3.18</v>
      </c>
      <c r="EF783" s="8">
        <f t="shared" si="1590"/>
        <v>4.18</v>
      </c>
      <c r="EG783" s="9">
        <v>1.275</v>
      </c>
      <c r="EH783" s="17">
        <v>1.65</v>
      </c>
      <c r="EI783" s="18">
        <f t="shared" si="1591"/>
        <v>894494.763958518</v>
      </c>
    </row>
    <row r="784" s="1" customFormat="1" customHeight="1" spans="1:139">
      <c r="A784" s="19" t="s">
        <v>34</v>
      </c>
      <c r="B784" s="19"/>
      <c r="C784" s="19"/>
      <c r="D784" s="20" t="s">
        <v>35</v>
      </c>
      <c r="E784" s="20"/>
      <c r="F784" s="11">
        <v>2909</v>
      </c>
      <c r="G784" s="11">
        <v>2.209</v>
      </c>
      <c r="H784" s="12">
        <v>1.35</v>
      </c>
      <c r="I784" s="13">
        <f t="shared" si="1561"/>
        <v>8675.07435</v>
      </c>
      <c r="J784" s="11">
        <v>3</v>
      </c>
      <c r="K784" s="11">
        <v>740</v>
      </c>
      <c r="L784" s="11">
        <v>1.79</v>
      </c>
      <c r="M784" s="16">
        <f t="shared" si="1562"/>
        <v>4.41043795620438</v>
      </c>
      <c r="N784" s="11">
        <v>1</v>
      </c>
      <c r="O784" s="11">
        <v>2.38</v>
      </c>
      <c r="P784" s="8">
        <f t="shared" si="1563"/>
        <v>3.38</v>
      </c>
      <c r="Q784" s="9">
        <v>1.275</v>
      </c>
      <c r="R784" s="17">
        <v>1.45</v>
      </c>
      <c r="S784" s="18">
        <f t="shared" si="1564"/>
        <v>717250.838516373</v>
      </c>
      <c r="U784" s="19" t="s">
        <v>34</v>
      </c>
      <c r="V784" s="19"/>
      <c r="W784" s="19"/>
      <c r="X784" s="20" t="s">
        <v>35</v>
      </c>
      <c r="Y784" s="20"/>
      <c r="Z784" s="11">
        <v>2909</v>
      </c>
      <c r="AA784" s="11">
        <v>2.209</v>
      </c>
      <c r="AB784" s="12">
        <v>1.35</v>
      </c>
      <c r="AC784" s="13">
        <f t="shared" si="1565"/>
        <v>8675.07435</v>
      </c>
      <c r="AD784" s="11">
        <v>3</v>
      </c>
      <c r="AE784" s="11">
        <v>740</v>
      </c>
      <c r="AF784" s="11">
        <v>1.79</v>
      </c>
      <c r="AG784" s="16">
        <f t="shared" si="1566"/>
        <v>4.41043795620438</v>
      </c>
      <c r="AH784" s="11">
        <v>1</v>
      </c>
      <c r="AI784" s="11">
        <v>2.38</v>
      </c>
      <c r="AJ784" s="8">
        <f t="shared" si="1567"/>
        <v>3.38</v>
      </c>
      <c r="AK784" s="9">
        <v>1.275</v>
      </c>
      <c r="AL784" s="17">
        <v>1.45</v>
      </c>
      <c r="AM784" s="18">
        <f t="shared" si="1568"/>
        <v>717250.838516373</v>
      </c>
      <c r="AO784" s="19" t="s">
        <v>34</v>
      </c>
      <c r="AP784" s="19"/>
      <c r="AQ784" s="19"/>
      <c r="AR784" s="20" t="s">
        <v>35</v>
      </c>
      <c r="AS784" s="20"/>
      <c r="AT784" s="11">
        <v>2909</v>
      </c>
      <c r="AU784" s="11">
        <v>2.209</v>
      </c>
      <c r="AV784" s="12">
        <v>1.35</v>
      </c>
      <c r="AW784" s="13">
        <f t="shared" si="1569"/>
        <v>8675.07435</v>
      </c>
      <c r="AX784" s="11">
        <v>3</v>
      </c>
      <c r="AY784" s="11">
        <v>740</v>
      </c>
      <c r="AZ784" s="11">
        <v>1.79</v>
      </c>
      <c r="BA784" s="16">
        <f t="shared" si="1570"/>
        <v>4.41043795620438</v>
      </c>
      <c r="BB784" s="11">
        <v>1</v>
      </c>
      <c r="BC784" s="11">
        <v>2.38</v>
      </c>
      <c r="BD784" s="8">
        <f t="shared" si="1571"/>
        <v>3.38</v>
      </c>
      <c r="BE784" s="9">
        <v>1.275</v>
      </c>
      <c r="BF784" s="17">
        <v>1.465</v>
      </c>
      <c r="BG784" s="18">
        <f t="shared" si="1572"/>
        <v>724670.674776887</v>
      </c>
      <c r="BI784" s="19" t="s">
        <v>34</v>
      </c>
      <c r="BJ784" s="19"/>
      <c r="BK784" s="19"/>
      <c r="BL784" s="20" t="s">
        <v>35</v>
      </c>
      <c r="BM784" s="20"/>
      <c r="BN784" s="11">
        <v>2909</v>
      </c>
      <c r="BO784" s="11">
        <v>2.209</v>
      </c>
      <c r="BP784" s="12">
        <v>1.35</v>
      </c>
      <c r="BQ784" s="13">
        <f t="shared" si="1573"/>
        <v>8675.07435</v>
      </c>
      <c r="BR784" s="11">
        <v>3</v>
      </c>
      <c r="BS784" s="11">
        <v>740</v>
      </c>
      <c r="BT784" s="11">
        <v>1.79</v>
      </c>
      <c r="BU784" s="16">
        <f t="shared" si="1574"/>
        <v>4.41043795620438</v>
      </c>
      <c r="BV784" s="11">
        <v>1</v>
      </c>
      <c r="BW784" s="11">
        <v>2.38</v>
      </c>
      <c r="BX784" s="8">
        <f t="shared" si="1575"/>
        <v>3.38</v>
      </c>
      <c r="BY784" s="9">
        <v>1.275</v>
      </c>
      <c r="BZ784" s="17">
        <v>1.465</v>
      </c>
      <c r="CA784" s="18">
        <f t="shared" si="1576"/>
        <v>724670.674776887</v>
      </c>
      <c r="CC784" s="19" t="s">
        <v>34</v>
      </c>
      <c r="CD784" s="19"/>
      <c r="CE784" s="19"/>
      <c r="CF784" s="20" t="s">
        <v>35</v>
      </c>
      <c r="CG784" s="20"/>
      <c r="CH784" s="11">
        <f t="shared" si="1577"/>
        <v>3337</v>
      </c>
      <c r="CI784" s="11">
        <v>2.209</v>
      </c>
      <c r="CJ784" s="12">
        <v>1.35</v>
      </c>
      <c r="CK784" s="13">
        <f t="shared" si="1578"/>
        <v>9951.43455</v>
      </c>
      <c r="CL784" s="11">
        <v>3</v>
      </c>
      <c r="CM784" s="11">
        <v>740</v>
      </c>
      <c r="CN784" s="11">
        <v>1.79</v>
      </c>
      <c r="CO784" s="16">
        <f t="shared" si="1579"/>
        <v>4.41043795620438</v>
      </c>
      <c r="CP784" s="11">
        <v>1</v>
      </c>
      <c r="CQ784" s="11">
        <v>2.38</v>
      </c>
      <c r="CR784" s="8">
        <f t="shared" si="1580"/>
        <v>3.38</v>
      </c>
      <c r="CS784" s="9">
        <v>1.275</v>
      </c>
      <c r="CT784" s="17">
        <v>1.535</v>
      </c>
      <c r="CU784" s="18">
        <f t="shared" si="1581"/>
        <v>871011.577358785</v>
      </c>
      <c r="CW784" s="19" t="s">
        <v>34</v>
      </c>
      <c r="CX784" s="19"/>
      <c r="CY784" s="19"/>
      <c r="CZ784" s="20" t="s">
        <v>35</v>
      </c>
      <c r="DA784" s="20"/>
      <c r="DB784" s="11">
        <f t="shared" si="1582"/>
        <v>3349</v>
      </c>
      <c r="DC784" s="11">
        <v>2.209</v>
      </c>
      <c r="DD784" s="12">
        <v>1.35</v>
      </c>
      <c r="DE784" s="13">
        <f t="shared" si="1583"/>
        <v>9987.22035</v>
      </c>
      <c r="DF784" s="11">
        <v>3</v>
      </c>
      <c r="DG784" s="11">
        <v>740</v>
      </c>
      <c r="DH784" s="11">
        <v>1.79</v>
      </c>
      <c r="DI784" s="16">
        <f t="shared" si="1584"/>
        <v>4.41043795620438</v>
      </c>
      <c r="DJ784" s="11">
        <v>1</v>
      </c>
      <c r="DK784" s="11">
        <v>2.38</v>
      </c>
      <c r="DL784" s="8">
        <f t="shared" si="1585"/>
        <v>3.38</v>
      </c>
      <c r="DM784" s="9">
        <v>1.275</v>
      </c>
      <c r="DN784" s="17">
        <v>1.535</v>
      </c>
      <c r="DO784" s="18">
        <f t="shared" si="1586"/>
        <v>874143.773621388</v>
      </c>
      <c r="DQ784" s="19" t="s">
        <v>34</v>
      </c>
      <c r="DR784" s="19"/>
      <c r="DS784" s="19"/>
      <c r="DT784" s="20" t="s">
        <v>35</v>
      </c>
      <c r="DU784" s="20"/>
      <c r="DV784" s="11">
        <f t="shared" si="1587"/>
        <v>3349</v>
      </c>
      <c r="DW784" s="11">
        <v>2.209</v>
      </c>
      <c r="DX784" s="12">
        <v>1.35</v>
      </c>
      <c r="DY784" s="13">
        <f t="shared" si="1588"/>
        <v>9987.22035</v>
      </c>
      <c r="DZ784" s="11">
        <v>3</v>
      </c>
      <c r="EA784" s="11">
        <v>740</v>
      </c>
      <c r="EB784" s="11">
        <v>2.32</v>
      </c>
      <c r="EC784" s="16">
        <f t="shared" si="1589"/>
        <v>4.94043795620438</v>
      </c>
      <c r="ED784" s="11">
        <v>1</v>
      </c>
      <c r="EE784" s="11">
        <v>3.18</v>
      </c>
      <c r="EF784" s="8">
        <f t="shared" si="1590"/>
        <v>4.18</v>
      </c>
      <c r="EG784" s="9">
        <v>1.275</v>
      </c>
      <c r="EH784" s="17">
        <v>1.65</v>
      </c>
      <c r="EI784" s="18">
        <f t="shared" si="1591"/>
        <v>1301672.55176836</v>
      </c>
    </row>
    <row r="785" s="1" customFormat="1" customHeight="1" spans="1:140">
      <c r="A785" s="19"/>
      <c r="B785" s="19"/>
      <c r="C785" s="19"/>
      <c r="D785" s="20"/>
      <c r="E785" s="20"/>
      <c r="F785" s="11">
        <v>2909</v>
      </c>
      <c r="G785" s="11">
        <v>1.518</v>
      </c>
      <c r="H785" s="12">
        <v>1.35</v>
      </c>
      <c r="I785" s="13">
        <f t="shared" si="1561"/>
        <v>5961.4137</v>
      </c>
      <c r="J785" s="11">
        <v>3</v>
      </c>
      <c r="K785" s="11">
        <v>490</v>
      </c>
      <c r="L785" s="11">
        <v>1.79</v>
      </c>
      <c r="M785" s="16">
        <f t="shared" si="1562"/>
        <v>3.97072289156626</v>
      </c>
      <c r="N785" s="11">
        <v>1</v>
      </c>
      <c r="O785" s="11">
        <v>2.38</v>
      </c>
      <c r="P785" s="8">
        <f t="shared" si="1563"/>
        <v>3.38</v>
      </c>
      <c r="Q785" s="9">
        <v>1.275</v>
      </c>
      <c r="R785" s="17">
        <v>1.45</v>
      </c>
      <c r="S785" s="18">
        <f t="shared" si="1564"/>
        <v>443746.543215097</v>
      </c>
      <c r="U785" s="19"/>
      <c r="V785" s="19"/>
      <c r="W785" s="19"/>
      <c r="X785" s="20"/>
      <c r="Y785" s="20"/>
      <c r="Z785" s="11">
        <v>2909</v>
      </c>
      <c r="AA785" s="11">
        <v>1.518</v>
      </c>
      <c r="AB785" s="12">
        <v>1.35</v>
      </c>
      <c r="AC785" s="13">
        <f t="shared" si="1565"/>
        <v>5961.4137</v>
      </c>
      <c r="AD785" s="11">
        <v>3</v>
      </c>
      <c r="AE785" s="11">
        <v>490</v>
      </c>
      <c r="AF785" s="11">
        <v>1.79</v>
      </c>
      <c r="AG785" s="16">
        <f t="shared" si="1566"/>
        <v>3.97072289156626</v>
      </c>
      <c r="AH785" s="11">
        <v>1</v>
      </c>
      <c r="AI785" s="11">
        <v>2.38</v>
      </c>
      <c r="AJ785" s="8">
        <f t="shared" si="1567"/>
        <v>3.38</v>
      </c>
      <c r="AK785" s="9">
        <v>1.275</v>
      </c>
      <c r="AL785" s="17">
        <v>1.45</v>
      </c>
      <c r="AM785" s="18">
        <f t="shared" si="1568"/>
        <v>443746.543215097</v>
      </c>
      <c r="AO785" s="19"/>
      <c r="AP785" s="19"/>
      <c r="AQ785" s="19"/>
      <c r="AR785" s="20"/>
      <c r="AS785" s="20"/>
      <c r="AT785" s="11">
        <v>2909</v>
      </c>
      <c r="AU785" s="11">
        <v>1.518</v>
      </c>
      <c r="AV785" s="12">
        <v>1.35</v>
      </c>
      <c r="AW785" s="13">
        <f t="shared" si="1569"/>
        <v>5961.4137</v>
      </c>
      <c r="AX785" s="11">
        <v>3</v>
      </c>
      <c r="AY785" s="11">
        <v>490</v>
      </c>
      <c r="AZ785" s="11">
        <v>1.79</v>
      </c>
      <c r="BA785" s="16">
        <f t="shared" si="1570"/>
        <v>3.97072289156626</v>
      </c>
      <c r="BB785" s="11">
        <v>1</v>
      </c>
      <c r="BC785" s="11">
        <v>2.38</v>
      </c>
      <c r="BD785" s="8">
        <f t="shared" si="1571"/>
        <v>3.38</v>
      </c>
      <c r="BE785" s="9">
        <v>1.275</v>
      </c>
      <c r="BF785" s="17">
        <v>1.465</v>
      </c>
      <c r="BG785" s="18">
        <f t="shared" si="1572"/>
        <v>448337.024696633</v>
      </c>
      <c r="BI785" s="19"/>
      <c r="BJ785" s="19"/>
      <c r="BK785" s="19"/>
      <c r="BL785" s="20"/>
      <c r="BM785" s="20"/>
      <c r="BN785" s="11">
        <v>2909</v>
      </c>
      <c r="BO785" s="11">
        <v>1.518</v>
      </c>
      <c r="BP785" s="12">
        <v>1.35</v>
      </c>
      <c r="BQ785" s="13">
        <f t="shared" si="1573"/>
        <v>5961.4137</v>
      </c>
      <c r="BR785" s="11">
        <v>3</v>
      </c>
      <c r="BS785" s="11">
        <v>490</v>
      </c>
      <c r="BT785" s="11">
        <v>1.79</v>
      </c>
      <c r="BU785" s="16">
        <f t="shared" si="1574"/>
        <v>3.97072289156626</v>
      </c>
      <c r="BV785" s="11">
        <v>1</v>
      </c>
      <c r="BW785" s="11">
        <v>2.38</v>
      </c>
      <c r="BX785" s="8">
        <f t="shared" si="1575"/>
        <v>3.38</v>
      </c>
      <c r="BY785" s="9">
        <v>1.275</v>
      </c>
      <c r="BZ785" s="17">
        <v>1.465</v>
      </c>
      <c r="CA785" s="18">
        <f t="shared" si="1576"/>
        <v>448337.024696633</v>
      </c>
      <c r="CC785" s="19"/>
      <c r="CD785" s="19"/>
      <c r="CE785" s="19"/>
      <c r="CF785" s="20"/>
      <c r="CG785" s="20"/>
      <c r="CH785" s="11">
        <f t="shared" si="1577"/>
        <v>3337</v>
      </c>
      <c r="CI785" s="11">
        <v>1.518</v>
      </c>
      <c r="CJ785" s="12">
        <v>1.35</v>
      </c>
      <c r="CK785" s="13">
        <f t="shared" si="1578"/>
        <v>6838.5141</v>
      </c>
      <c r="CL785" s="11">
        <v>3</v>
      </c>
      <c r="CM785" s="11">
        <v>490</v>
      </c>
      <c r="CN785" s="11">
        <v>1.79</v>
      </c>
      <c r="CO785" s="16">
        <f t="shared" si="1579"/>
        <v>3.97072289156626</v>
      </c>
      <c r="CP785" s="11">
        <v>1</v>
      </c>
      <c r="CQ785" s="11">
        <v>2.38</v>
      </c>
      <c r="CR785" s="8">
        <f t="shared" si="1580"/>
        <v>3.38</v>
      </c>
      <c r="CS785" s="9">
        <v>1.275</v>
      </c>
      <c r="CT785" s="17">
        <v>1.535</v>
      </c>
      <c r="CU785" s="18">
        <f t="shared" si="1581"/>
        <v>538874.764305301</v>
      </c>
      <c r="CW785" s="19"/>
      <c r="CX785" s="19"/>
      <c r="CY785" s="19"/>
      <c r="CZ785" s="20"/>
      <c r="DA785" s="20"/>
      <c r="DB785" s="11">
        <f t="shared" si="1582"/>
        <v>3349</v>
      </c>
      <c r="DC785" s="11">
        <v>1.518</v>
      </c>
      <c r="DD785" s="12">
        <v>1.35</v>
      </c>
      <c r="DE785" s="13">
        <f t="shared" si="1583"/>
        <v>6863.1057</v>
      </c>
      <c r="DF785" s="11">
        <v>3</v>
      </c>
      <c r="DG785" s="11">
        <v>490</v>
      </c>
      <c r="DH785" s="11">
        <v>1.79</v>
      </c>
      <c r="DI785" s="16">
        <f t="shared" si="1584"/>
        <v>3.97072289156626</v>
      </c>
      <c r="DJ785" s="11">
        <v>1</v>
      </c>
      <c r="DK785" s="11">
        <v>2.38</v>
      </c>
      <c r="DL785" s="8">
        <f t="shared" si="1585"/>
        <v>3.38</v>
      </c>
      <c r="DM785" s="9">
        <v>1.275</v>
      </c>
      <c r="DN785" s="17">
        <v>1.535</v>
      </c>
      <c r="DO785" s="18">
        <f t="shared" si="1586"/>
        <v>540812.581857493</v>
      </c>
      <c r="DQ785" s="19"/>
      <c r="DR785" s="19"/>
      <c r="DS785" s="19"/>
      <c r="DT785" s="20"/>
      <c r="DU785" s="20"/>
      <c r="DV785" s="11">
        <f t="shared" si="1587"/>
        <v>3349</v>
      </c>
      <c r="DW785" s="11">
        <v>1.518</v>
      </c>
      <c r="DX785" s="12">
        <v>1.35</v>
      </c>
      <c r="DY785" s="13">
        <f t="shared" si="1588"/>
        <v>6863.1057</v>
      </c>
      <c r="DZ785" s="11">
        <v>3</v>
      </c>
      <c r="EA785" s="11">
        <v>490</v>
      </c>
      <c r="EB785" s="11">
        <v>2.32</v>
      </c>
      <c r="EC785" s="16">
        <f t="shared" si="1589"/>
        <v>4.50072289156626</v>
      </c>
      <c r="ED785" s="11">
        <v>1</v>
      </c>
      <c r="EE785" s="11">
        <v>3.18</v>
      </c>
      <c r="EF785" s="8">
        <f t="shared" si="1590"/>
        <v>4.18</v>
      </c>
      <c r="EG785" s="9">
        <v>1.275</v>
      </c>
      <c r="EH785" s="17">
        <v>1.65</v>
      </c>
      <c r="EI785" s="18">
        <f t="shared" si="1591"/>
        <v>814881.817406173</v>
      </c>
    </row>
    <row r="786" s="1" customFormat="1" customHeight="1" spans="1:140">
      <c r="A786" s="21">
        <f>A781+B781+C781+D781+A783+B783+C783</f>
        <v>6935533.6734512</v>
      </c>
      <c r="B786" s="21"/>
      <c r="C786" s="21"/>
      <c r="D786" s="22">
        <f>A786/E781</f>
        <v>385307.426302845</v>
      </c>
      <c r="E786" s="22"/>
      <c r="F786" s="11">
        <v>2909</v>
      </c>
      <c r="G786" s="11">
        <v>2.209</v>
      </c>
      <c r="H786" s="12">
        <v>1.35</v>
      </c>
      <c r="I786" s="13">
        <f t="shared" si="1561"/>
        <v>8675.07435</v>
      </c>
      <c r="J786" s="11">
        <v>3</v>
      </c>
      <c r="K786" s="11">
        <v>490</v>
      </c>
      <c r="L786" s="11">
        <v>1.79</v>
      </c>
      <c r="M786" s="16">
        <f t="shared" si="1562"/>
        <v>3.97072289156626</v>
      </c>
      <c r="N786" s="11">
        <v>1</v>
      </c>
      <c r="O786" s="11">
        <v>2.38</v>
      </c>
      <c r="P786" s="8">
        <f t="shared" si="1563"/>
        <v>3.38</v>
      </c>
      <c r="Q786" s="9">
        <v>1.275</v>
      </c>
      <c r="R786" s="17">
        <v>1.45</v>
      </c>
      <c r="S786" s="18">
        <f t="shared" si="1564"/>
        <v>645741.840554776</v>
      </c>
      <c r="U786" s="21">
        <f>U781+V781+W781+X781+U783+V783+W783</f>
        <v>7352680.73001609</v>
      </c>
      <c r="V786" s="21"/>
      <c r="W786" s="21"/>
      <c r="X786" s="22">
        <f>U786/Y781</f>
        <v>408482.262778672</v>
      </c>
      <c r="Y786" s="22"/>
      <c r="Z786" s="11">
        <v>2909</v>
      </c>
      <c r="AA786" s="11">
        <v>2.209</v>
      </c>
      <c r="AB786" s="12">
        <v>1.35</v>
      </c>
      <c r="AC786" s="13">
        <f t="shared" si="1565"/>
        <v>8675.07435</v>
      </c>
      <c r="AD786" s="11">
        <v>3</v>
      </c>
      <c r="AE786" s="11">
        <v>490</v>
      </c>
      <c r="AF786" s="11">
        <v>1.79</v>
      </c>
      <c r="AG786" s="16">
        <f t="shared" si="1566"/>
        <v>3.97072289156626</v>
      </c>
      <c r="AH786" s="11">
        <v>1</v>
      </c>
      <c r="AI786" s="11">
        <v>2.38</v>
      </c>
      <c r="AJ786" s="8">
        <f t="shared" si="1567"/>
        <v>3.38</v>
      </c>
      <c r="AK786" s="9">
        <v>1.275</v>
      </c>
      <c r="AL786" s="17">
        <v>1.45</v>
      </c>
      <c r="AM786" s="18">
        <f t="shared" si="1568"/>
        <v>645741.840554776</v>
      </c>
      <c r="AO786" s="21">
        <f>AO781+AP781+AQ781+AR781+AO783+AP783+AQ783</f>
        <v>7315210.88009868</v>
      </c>
      <c r="AP786" s="21"/>
      <c r="AQ786" s="21"/>
      <c r="AR786" s="22">
        <f>AO786/AS781</f>
        <v>406400.604449927</v>
      </c>
      <c r="AS786" s="22"/>
      <c r="AT786" s="11">
        <v>2909</v>
      </c>
      <c r="AU786" s="11">
        <v>2.209</v>
      </c>
      <c r="AV786" s="12">
        <v>1.35</v>
      </c>
      <c r="AW786" s="13">
        <f t="shared" si="1569"/>
        <v>8675.07435</v>
      </c>
      <c r="AX786" s="11">
        <v>3</v>
      </c>
      <c r="AY786" s="11">
        <v>490</v>
      </c>
      <c r="AZ786" s="11">
        <v>1.79</v>
      </c>
      <c r="BA786" s="16">
        <f t="shared" si="1570"/>
        <v>3.97072289156626</v>
      </c>
      <c r="BB786" s="11">
        <v>1</v>
      </c>
      <c r="BC786" s="11">
        <v>2.38</v>
      </c>
      <c r="BD786" s="8">
        <f t="shared" si="1571"/>
        <v>3.38</v>
      </c>
      <c r="BE786" s="9">
        <v>1.275</v>
      </c>
      <c r="BF786" s="17">
        <v>1.465</v>
      </c>
      <c r="BG786" s="18">
        <f t="shared" si="1572"/>
        <v>652421.928560515</v>
      </c>
      <c r="BI786" s="21">
        <f>BI781+BJ781+BK781+BL781+BI783+BJ783+BK783</f>
        <v>7858214.72640796</v>
      </c>
      <c r="BJ786" s="21"/>
      <c r="BK786" s="21"/>
      <c r="BL786" s="22">
        <f>BI786/BM781</f>
        <v>436567.484800442</v>
      </c>
      <c r="BM786" s="22"/>
      <c r="BN786" s="11">
        <v>2909</v>
      </c>
      <c r="BO786" s="11">
        <v>2.209</v>
      </c>
      <c r="BP786" s="12">
        <v>1.35</v>
      </c>
      <c r="BQ786" s="13">
        <f t="shared" si="1573"/>
        <v>8675.07435</v>
      </c>
      <c r="BR786" s="11">
        <v>3</v>
      </c>
      <c r="BS786" s="11">
        <v>490</v>
      </c>
      <c r="BT786" s="11">
        <v>1.79</v>
      </c>
      <c r="BU786" s="16">
        <f t="shared" si="1574"/>
        <v>3.97072289156626</v>
      </c>
      <c r="BV786" s="11">
        <v>1</v>
      </c>
      <c r="BW786" s="11">
        <v>2.38</v>
      </c>
      <c r="BX786" s="8">
        <f t="shared" si="1575"/>
        <v>3.38</v>
      </c>
      <c r="BY786" s="9">
        <v>1.275</v>
      </c>
      <c r="BZ786" s="17">
        <v>1.465</v>
      </c>
      <c r="CA786" s="18">
        <f t="shared" si="1576"/>
        <v>652421.928560515</v>
      </c>
      <c r="CC786" s="21">
        <f>CC781+CD781+CE781+CF781+CC783+CD783+CE783</f>
        <v>8680482.79538597</v>
      </c>
      <c r="CD786" s="21"/>
      <c r="CE786" s="21"/>
      <c r="CF786" s="22">
        <f>CC786/CG781</f>
        <v>482249.044188109</v>
      </c>
      <c r="CG786" s="22"/>
      <c r="CH786" s="11">
        <f t="shared" si="1577"/>
        <v>3337</v>
      </c>
      <c r="CI786" s="11">
        <v>2.209</v>
      </c>
      <c r="CJ786" s="12">
        <v>1.35</v>
      </c>
      <c r="CK786" s="13">
        <f t="shared" si="1578"/>
        <v>9951.43455</v>
      </c>
      <c r="CL786" s="11">
        <v>3</v>
      </c>
      <c r="CM786" s="11">
        <v>490</v>
      </c>
      <c r="CN786" s="11">
        <v>1.79</v>
      </c>
      <c r="CO786" s="16">
        <f t="shared" si="1579"/>
        <v>3.97072289156626</v>
      </c>
      <c r="CP786" s="11">
        <v>1</v>
      </c>
      <c r="CQ786" s="11">
        <v>2.38</v>
      </c>
      <c r="CR786" s="8">
        <f t="shared" si="1580"/>
        <v>3.38</v>
      </c>
      <c r="CS786" s="9">
        <v>1.275</v>
      </c>
      <c r="CT786" s="17">
        <v>1.535</v>
      </c>
      <c r="CU786" s="18">
        <f t="shared" si="1581"/>
        <v>784172.82895284</v>
      </c>
      <c r="CW786" s="21">
        <f>CW781+CX781+CY781+CZ781+CW783+CX783+CY783</f>
        <v>9383991.08089</v>
      </c>
      <c r="CX786" s="21"/>
      <c r="CY786" s="21"/>
      <c r="CZ786" s="22">
        <f>CW786/DA781</f>
        <v>521332.837827222</v>
      </c>
      <c r="DA786" s="22"/>
      <c r="DB786" s="11">
        <f t="shared" si="1582"/>
        <v>3349</v>
      </c>
      <c r="DC786" s="11">
        <v>2.209</v>
      </c>
      <c r="DD786" s="12">
        <v>1.35</v>
      </c>
      <c r="DE786" s="13">
        <f t="shared" si="1583"/>
        <v>9987.22035</v>
      </c>
      <c r="DF786" s="11">
        <v>3</v>
      </c>
      <c r="DG786" s="11">
        <v>490</v>
      </c>
      <c r="DH786" s="11">
        <v>1.79</v>
      </c>
      <c r="DI786" s="16">
        <f t="shared" si="1584"/>
        <v>3.97072289156626</v>
      </c>
      <c r="DJ786" s="11">
        <v>1</v>
      </c>
      <c r="DK786" s="11">
        <v>2.38</v>
      </c>
      <c r="DL786" s="8">
        <f t="shared" si="1585"/>
        <v>3.38</v>
      </c>
      <c r="DM786" s="9">
        <v>1.275</v>
      </c>
      <c r="DN786" s="17">
        <v>1.535</v>
      </c>
      <c r="DO786" s="18">
        <f t="shared" si="1586"/>
        <v>786992.749224771</v>
      </c>
      <c r="DQ786" s="21">
        <f>DQ781+DR781+DS781+DT781+DQ783+DR783+DS783</f>
        <v>14369765.5731108</v>
      </c>
      <c r="DR786" s="21"/>
      <c r="DS786" s="21"/>
      <c r="DT786" s="22">
        <f>DQ786/DU781</f>
        <v>798320.309617267</v>
      </c>
      <c r="DU786" s="22"/>
      <c r="DV786" s="11">
        <f t="shared" si="1587"/>
        <v>3349</v>
      </c>
      <c r="DW786" s="11">
        <v>2.209</v>
      </c>
      <c r="DX786" s="12">
        <v>1.35</v>
      </c>
      <c r="DY786" s="13">
        <f t="shared" si="1588"/>
        <v>9987.22035</v>
      </c>
      <c r="DZ786" s="11">
        <v>3</v>
      </c>
      <c r="EA786" s="11">
        <v>490</v>
      </c>
      <c r="EB786" s="11">
        <v>2.32</v>
      </c>
      <c r="EC786" s="16">
        <f t="shared" si="1589"/>
        <v>4.50072289156626</v>
      </c>
      <c r="ED786" s="11">
        <v>1</v>
      </c>
      <c r="EE786" s="11">
        <v>3.18</v>
      </c>
      <c r="EF786" s="8">
        <f t="shared" si="1590"/>
        <v>4.18</v>
      </c>
      <c r="EG786" s="9">
        <v>1.275</v>
      </c>
      <c r="EH786" s="17">
        <v>1.65</v>
      </c>
      <c r="EI786" s="18">
        <f t="shared" si="1591"/>
        <v>1185819.45629133</v>
      </c>
    </row>
    <row r="787" s="1" customFormat="1" customHeight="1" spans="1:140">
      <c r="A787" s="21"/>
      <c r="B787" s="21"/>
      <c r="C787" s="21"/>
      <c r="D787" s="22"/>
      <c r="E787" s="22"/>
      <c r="F787" s="11">
        <v>2909</v>
      </c>
      <c r="G787" s="11">
        <v>0.5</v>
      </c>
      <c r="H787" s="12">
        <v>1.35</v>
      </c>
      <c r="I787" s="13">
        <f t="shared" si="1561"/>
        <v>1963.575</v>
      </c>
      <c r="J787" s="11">
        <v>3</v>
      </c>
      <c r="K787" s="11">
        <v>740</v>
      </c>
      <c r="L787" s="11">
        <v>1.79</v>
      </c>
      <c r="M787" s="16">
        <f t="shared" si="1562"/>
        <v>4.41043795620438</v>
      </c>
      <c r="N787" s="11">
        <v>1</v>
      </c>
      <c r="O787" s="11">
        <v>2.38</v>
      </c>
      <c r="P787" s="8">
        <f t="shared" si="1563"/>
        <v>3.38</v>
      </c>
      <c r="Q787" s="9">
        <v>1.275</v>
      </c>
      <c r="R787" s="17">
        <v>1.45</v>
      </c>
      <c r="S787" s="18">
        <f t="shared" si="1564"/>
        <v>162347.405730279</v>
      </c>
      <c r="U787" s="21"/>
      <c r="V787" s="21"/>
      <c r="W787" s="21"/>
      <c r="X787" s="22"/>
      <c r="Y787" s="22"/>
      <c r="Z787" s="11">
        <v>2909</v>
      </c>
      <c r="AA787" s="11">
        <v>0.5</v>
      </c>
      <c r="AB787" s="12">
        <v>1.35</v>
      </c>
      <c r="AC787" s="13">
        <f t="shared" si="1565"/>
        <v>1963.575</v>
      </c>
      <c r="AD787" s="11">
        <v>3</v>
      </c>
      <c r="AE787" s="11">
        <v>740</v>
      </c>
      <c r="AF787" s="11">
        <v>1.79</v>
      </c>
      <c r="AG787" s="16">
        <f t="shared" si="1566"/>
        <v>4.41043795620438</v>
      </c>
      <c r="AH787" s="11">
        <v>1</v>
      </c>
      <c r="AI787" s="11">
        <v>2.38</v>
      </c>
      <c r="AJ787" s="8">
        <f t="shared" si="1567"/>
        <v>3.38</v>
      </c>
      <c r="AK787" s="9">
        <v>1.275</v>
      </c>
      <c r="AL787" s="17">
        <v>1.45</v>
      </c>
      <c r="AM787" s="18">
        <f t="shared" si="1568"/>
        <v>162347.405730279</v>
      </c>
      <c r="AO787" s="21"/>
      <c r="AP787" s="21"/>
      <c r="AQ787" s="21"/>
      <c r="AR787" s="22"/>
      <c r="AS787" s="22"/>
      <c r="AT787" s="11">
        <v>2909</v>
      </c>
      <c r="AU787" s="11">
        <v>0.5</v>
      </c>
      <c r="AV787" s="12">
        <v>1.35</v>
      </c>
      <c r="AW787" s="13">
        <f t="shared" si="1569"/>
        <v>1963.575</v>
      </c>
      <c r="AX787" s="11">
        <v>3</v>
      </c>
      <c r="AY787" s="11">
        <v>740</v>
      </c>
      <c r="AZ787" s="11">
        <v>1.79</v>
      </c>
      <c r="BA787" s="16">
        <f t="shared" si="1570"/>
        <v>4.41043795620438</v>
      </c>
      <c r="BB787" s="11">
        <v>1</v>
      </c>
      <c r="BC787" s="11">
        <v>2.38</v>
      </c>
      <c r="BD787" s="8">
        <f t="shared" si="1571"/>
        <v>3.38</v>
      </c>
      <c r="BE787" s="9">
        <v>1.275</v>
      </c>
      <c r="BF787" s="17">
        <v>1.465</v>
      </c>
      <c r="BG787" s="18">
        <f t="shared" si="1572"/>
        <v>164026.861651627</v>
      </c>
      <c r="BI787" s="21"/>
      <c r="BJ787" s="21"/>
      <c r="BK787" s="21"/>
      <c r="BL787" s="22"/>
      <c r="BM787" s="22"/>
      <c r="BN787" s="11">
        <v>2909</v>
      </c>
      <c r="BO787" s="11">
        <v>0.5</v>
      </c>
      <c r="BP787" s="12">
        <v>1.35</v>
      </c>
      <c r="BQ787" s="13">
        <f t="shared" si="1573"/>
        <v>1963.575</v>
      </c>
      <c r="BR787" s="11">
        <v>3</v>
      </c>
      <c r="BS787" s="11">
        <v>740</v>
      </c>
      <c r="BT787" s="11">
        <v>1.79</v>
      </c>
      <c r="BU787" s="16">
        <f t="shared" si="1574"/>
        <v>4.41043795620438</v>
      </c>
      <c r="BV787" s="11">
        <v>1</v>
      </c>
      <c r="BW787" s="11">
        <v>2.38</v>
      </c>
      <c r="BX787" s="8">
        <f t="shared" si="1575"/>
        <v>3.38</v>
      </c>
      <c r="BY787" s="9">
        <v>1.275</v>
      </c>
      <c r="BZ787" s="17">
        <v>1.465</v>
      </c>
      <c r="CA787" s="18">
        <f t="shared" si="1576"/>
        <v>164026.861651627</v>
      </c>
      <c r="CC787" s="21"/>
      <c r="CD787" s="21"/>
      <c r="CE787" s="21"/>
      <c r="CF787" s="22"/>
      <c r="CG787" s="22"/>
      <c r="CH787" s="11">
        <f t="shared" si="1577"/>
        <v>3337</v>
      </c>
      <c r="CI787" s="11">
        <v>0.5</v>
      </c>
      <c r="CJ787" s="12">
        <v>1.35</v>
      </c>
      <c r="CK787" s="13">
        <f t="shared" si="1578"/>
        <v>2252.475</v>
      </c>
      <c r="CL787" s="11">
        <v>3</v>
      </c>
      <c r="CM787" s="11">
        <v>740</v>
      </c>
      <c r="CN787" s="11">
        <v>1.79</v>
      </c>
      <c r="CO787" s="16">
        <f t="shared" si="1579"/>
        <v>4.41043795620438</v>
      </c>
      <c r="CP787" s="11">
        <v>1</v>
      </c>
      <c r="CQ787" s="11">
        <v>2.38</v>
      </c>
      <c r="CR787" s="8">
        <f t="shared" si="1580"/>
        <v>3.38</v>
      </c>
      <c r="CS787" s="9">
        <v>1.275</v>
      </c>
      <c r="CT787" s="17">
        <v>1.535</v>
      </c>
      <c r="CU787" s="18">
        <f t="shared" si="1581"/>
        <v>197150.651280848</v>
      </c>
      <c r="CW787" s="21"/>
      <c r="CX787" s="21"/>
      <c r="CY787" s="21"/>
      <c r="CZ787" s="22"/>
      <c r="DA787" s="22"/>
      <c r="DB787" s="11">
        <f t="shared" si="1582"/>
        <v>3349</v>
      </c>
      <c r="DC787" s="11">
        <v>0.5</v>
      </c>
      <c r="DD787" s="12">
        <v>1.35</v>
      </c>
      <c r="DE787" s="13">
        <f t="shared" si="1583"/>
        <v>2260.575</v>
      </c>
      <c r="DF787" s="11">
        <v>3</v>
      </c>
      <c r="DG787" s="11">
        <v>740</v>
      </c>
      <c r="DH787" s="11">
        <v>1.79</v>
      </c>
      <c r="DI787" s="16">
        <f t="shared" si="1584"/>
        <v>4.41043795620438</v>
      </c>
      <c r="DJ787" s="11">
        <v>1</v>
      </c>
      <c r="DK787" s="11">
        <v>2.38</v>
      </c>
      <c r="DL787" s="8">
        <f t="shared" si="1585"/>
        <v>3.38</v>
      </c>
      <c r="DM787" s="9">
        <v>1.275</v>
      </c>
      <c r="DN787" s="17">
        <v>1.535</v>
      </c>
      <c r="DO787" s="18">
        <f t="shared" si="1586"/>
        <v>197859.613766724</v>
      </c>
      <c r="DQ787" s="21"/>
      <c r="DR787" s="21"/>
      <c r="DS787" s="21"/>
      <c r="DT787" s="22"/>
      <c r="DU787" s="22"/>
      <c r="DV787" s="11">
        <f t="shared" si="1587"/>
        <v>3349</v>
      </c>
      <c r="DW787" s="11">
        <v>0.5</v>
      </c>
      <c r="DX787" s="12">
        <v>1.35</v>
      </c>
      <c r="DY787" s="13">
        <f t="shared" si="1588"/>
        <v>2260.575</v>
      </c>
      <c r="DZ787" s="11">
        <v>3</v>
      </c>
      <c r="EA787" s="11">
        <v>740</v>
      </c>
      <c r="EB787" s="11">
        <v>2.32</v>
      </c>
      <c r="EC787" s="16">
        <f t="shared" si="1589"/>
        <v>4.94043795620438</v>
      </c>
      <c r="ED787" s="11">
        <v>1</v>
      </c>
      <c r="EE787" s="11">
        <v>3.18</v>
      </c>
      <c r="EF787" s="8">
        <f t="shared" si="1590"/>
        <v>4.18</v>
      </c>
      <c r="EG787" s="9">
        <v>1.275</v>
      </c>
      <c r="EH787" s="17">
        <v>1.65</v>
      </c>
      <c r="EI787" s="18">
        <f t="shared" si="1591"/>
        <v>294629.368892792</v>
      </c>
    </row>
    <row r="788" s="1" customFormat="1" customHeight="1" spans="1:140">
      <c r="F788" s="11">
        <v>2909</v>
      </c>
      <c r="G788" s="11">
        <v>0.5</v>
      </c>
      <c r="H788" s="12">
        <v>1.35</v>
      </c>
      <c r="I788" s="13">
        <f t="shared" si="1561"/>
        <v>1963.575</v>
      </c>
      <c r="J788" s="11">
        <v>3</v>
      </c>
      <c r="K788" s="11">
        <v>740</v>
      </c>
      <c r="L788" s="11">
        <v>1.79</v>
      </c>
      <c r="M788" s="16">
        <f t="shared" si="1562"/>
        <v>4.41043795620438</v>
      </c>
      <c r="N788" s="11">
        <v>1</v>
      </c>
      <c r="O788" s="11">
        <v>2.38</v>
      </c>
      <c r="P788" s="8">
        <f t="shared" si="1563"/>
        <v>3.38</v>
      </c>
      <c r="Q788" s="9">
        <v>1.275</v>
      </c>
      <c r="R788" s="17">
        <v>1.45</v>
      </c>
      <c r="S788" s="18">
        <f t="shared" si="1564"/>
        <v>162347.405730279</v>
      </c>
      <c r="Z788" s="11">
        <v>2909</v>
      </c>
      <c r="AA788" s="11">
        <v>0.5</v>
      </c>
      <c r="AB788" s="12">
        <v>1.35</v>
      </c>
      <c r="AC788" s="13">
        <f t="shared" si="1565"/>
        <v>1963.575</v>
      </c>
      <c r="AD788" s="11">
        <v>3</v>
      </c>
      <c r="AE788" s="11">
        <v>740</v>
      </c>
      <c r="AF788" s="11">
        <v>1.79</v>
      </c>
      <c r="AG788" s="16">
        <f t="shared" si="1566"/>
        <v>4.41043795620438</v>
      </c>
      <c r="AH788" s="11">
        <v>1</v>
      </c>
      <c r="AI788" s="11">
        <v>2.38</v>
      </c>
      <c r="AJ788" s="8">
        <f t="shared" si="1567"/>
        <v>3.38</v>
      </c>
      <c r="AK788" s="9">
        <v>1.275</v>
      </c>
      <c r="AL788" s="17">
        <v>1.45</v>
      </c>
      <c r="AM788" s="18">
        <f t="shared" si="1568"/>
        <v>162347.405730279</v>
      </c>
      <c r="AT788" s="11">
        <v>2909</v>
      </c>
      <c r="AU788" s="11">
        <v>0.5</v>
      </c>
      <c r="AV788" s="12">
        <v>1.35</v>
      </c>
      <c r="AW788" s="13">
        <f t="shared" si="1569"/>
        <v>1963.575</v>
      </c>
      <c r="AX788" s="11">
        <v>3</v>
      </c>
      <c r="AY788" s="11">
        <v>740</v>
      </c>
      <c r="AZ788" s="11">
        <v>1.79</v>
      </c>
      <c r="BA788" s="16">
        <f t="shared" si="1570"/>
        <v>4.41043795620438</v>
      </c>
      <c r="BB788" s="11">
        <v>1</v>
      </c>
      <c r="BC788" s="11">
        <v>2.38</v>
      </c>
      <c r="BD788" s="8">
        <f t="shared" si="1571"/>
        <v>3.38</v>
      </c>
      <c r="BE788" s="9">
        <v>1.275</v>
      </c>
      <c r="BF788" s="17">
        <v>1.465</v>
      </c>
      <c r="BG788" s="18">
        <f t="shared" si="1572"/>
        <v>164026.861651627</v>
      </c>
      <c r="BN788" s="11">
        <v>2909</v>
      </c>
      <c r="BO788" s="11">
        <v>0.5</v>
      </c>
      <c r="BP788" s="12">
        <v>1.35</v>
      </c>
      <c r="BQ788" s="13">
        <f t="shared" si="1573"/>
        <v>1963.575</v>
      </c>
      <c r="BR788" s="11">
        <v>3</v>
      </c>
      <c r="BS788" s="11">
        <v>740</v>
      </c>
      <c r="BT788" s="11">
        <v>1.79</v>
      </c>
      <c r="BU788" s="16">
        <f t="shared" si="1574"/>
        <v>4.41043795620438</v>
      </c>
      <c r="BV788" s="11">
        <v>1</v>
      </c>
      <c r="BW788" s="11">
        <v>2.38</v>
      </c>
      <c r="BX788" s="8">
        <f t="shared" si="1575"/>
        <v>3.38</v>
      </c>
      <c r="BY788" s="9">
        <v>1.275</v>
      </c>
      <c r="BZ788" s="17">
        <v>1.465</v>
      </c>
      <c r="CA788" s="18">
        <f t="shared" si="1576"/>
        <v>164026.861651627</v>
      </c>
      <c r="CH788" s="11">
        <f t="shared" si="1577"/>
        <v>3337</v>
      </c>
      <c r="CI788" s="11">
        <v>0.5</v>
      </c>
      <c r="CJ788" s="12">
        <v>1.35</v>
      </c>
      <c r="CK788" s="13">
        <f t="shared" si="1578"/>
        <v>2252.475</v>
      </c>
      <c r="CL788" s="11">
        <v>3</v>
      </c>
      <c r="CM788" s="11">
        <v>740</v>
      </c>
      <c r="CN788" s="11">
        <v>1.79</v>
      </c>
      <c r="CO788" s="16">
        <f t="shared" si="1579"/>
        <v>4.41043795620438</v>
      </c>
      <c r="CP788" s="11">
        <v>1</v>
      </c>
      <c r="CQ788" s="11">
        <v>2.38</v>
      </c>
      <c r="CR788" s="8">
        <f t="shared" si="1580"/>
        <v>3.38</v>
      </c>
      <c r="CS788" s="9">
        <v>1.275</v>
      </c>
      <c r="CT788" s="17">
        <v>1.535</v>
      </c>
      <c r="CU788" s="18">
        <f t="shared" si="1581"/>
        <v>197150.651280848</v>
      </c>
      <c r="DB788" s="11">
        <f t="shared" si="1582"/>
        <v>3349</v>
      </c>
      <c r="DC788" s="11">
        <v>0.5</v>
      </c>
      <c r="DD788" s="12">
        <v>1.35</v>
      </c>
      <c r="DE788" s="13">
        <f t="shared" si="1583"/>
        <v>2260.575</v>
      </c>
      <c r="DF788" s="11">
        <v>3</v>
      </c>
      <c r="DG788" s="11">
        <v>740</v>
      </c>
      <c r="DH788" s="11">
        <v>1.79</v>
      </c>
      <c r="DI788" s="16">
        <f t="shared" si="1584"/>
        <v>4.41043795620438</v>
      </c>
      <c r="DJ788" s="11">
        <v>1</v>
      </c>
      <c r="DK788" s="11">
        <v>2.38</v>
      </c>
      <c r="DL788" s="8">
        <f t="shared" si="1585"/>
        <v>3.38</v>
      </c>
      <c r="DM788" s="9">
        <v>1.275</v>
      </c>
      <c r="DN788" s="17">
        <v>1.535</v>
      </c>
      <c r="DO788" s="18">
        <f t="shared" si="1586"/>
        <v>197859.613766724</v>
      </c>
      <c r="DV788" s="11">
        <f t="shared" si="1587"/>
        <v>3349</v>
      </c>
      <c r="DW788" s="11">
        <v>0.5</v>
      </c>
      <c r="DX788" s="12">
        <v>1.35</v>
      </c>
      <c r="DY788" s="13">
        <f t="shared" si="1588"/>
        <v>2260.575</v>
      </c>
      <c r="DZ788" s="11">
        <v>3</v>
      </c>
      <c r="EA788" s="11">
        <v>740</v>
      </c>
      <c r="EB788" s="11">
        <v>2.32</v>
      </c>
      <c r="EC788" s="16">
        <f t="shared" si="1589"/>
        <v>4.94043795620438</v>
      </c>
      <c r="ED788" s="11">
        <v>1</v>
      </c>
      <c r="EE788" s="11">
        <v>3.18</v>
      </c>
      <c r="EF788" s="8">
        <f t="shared" si="1590"/>
        <v>4.18</v>
      </c>
      <c r="EG788" s="9">
        <v>1.275</v>
      </c>
      <c r="EH788" s="17">
        <v>1.65</v>
      </c>
      <c r="EI788" s="18">
        <f t="shared" si="1591"/>
        <v>294629.368892792</v>
      </c>
    </row>
    <row r="789" s="1" customFormat="1" customHeight="1" spans="1:140">
      <c r="F789" s="11">
        <v>2909</v>
      </c>
      <c r="G789" s="11">
        <v>0.5</v>
      </c>
      <c r="H789" s="12">
        <v>1.35</v>
      </c>
      <c r="I789" s="13">
        <f t="shared" si="1561"/>
        <v>1963.575</v>
      </c>
      <c r="J789" s="11">
        <v>3</v>
      </c>
      <c r="K789" s="11">
        <v>490</v>
      </c>
      <c r="L789" s="11">
        <v>1.79</v>
      </c>
      <c r="M789" s="16">
        <f t="shared" si="1562"/>
        <v>3.97072289156626</v>
      </c>
      <c r="N789" s="11">
        <v>1</v>
      </c>
      <c r="O789" s="11">
        <v>2.38</v>
      </c>
      <c r="P789" s="8">
        <f t="shared" si="1563"/>
        <v>3.38</v>
      </c>
      <c r="Q789" s="9">
        <v>1.275</v>
      </c>
      <c r="R789" s="17">
        <v>1.45</v>
      </c>
      <c r="S789" s="18">
        <f t="shared" si="1564"/>
        <v>146161.575499044</v>
      </c>
      <c r="Z789" s="11">
        <v>2909</v>
      </c>
      <c r="AA789" s="11">
        <v>0.5</v>
      </c>
      <c r="AB789" s="12">
        <v>1.35</v>
      </c>
      <c r="AC789" s="13">
        <f t="shared" si="1565"/>
        <v>1963.575</v>
      </c>
      <c r="AD789" s="11">
        <v>3</v>
      </c>
      <c r="AE789" s="11">
        <v>490</v>
      </c>
      <c r="AF789" s="11">
        <v>1.79</v>
      </c>
      <c r="AG789" s="16">
        <f t="shared" si="1566"/>
        <v>3.97072289156626</v>
      </c>
      <c r="AH789" s="11">
        <v>1</v>
      </c>
      <c r="AI789" s="11">
        <v>2.38</v>
      </c>
      <c r="AJ789" s="8">
        <f t="shared" si="1567"/>
        <v>3.38</v>
      </c>
      <c r="AK789" s="9">
        <v>1.275</v>
      </c>
      <c r="AL789" s="17">
        <v>1.45</v>
      </c>
      <c r="AM789" s="18">
        <f t="shared" si="1568"/>
        <v>146161.575499044</v>
      </c>
      <c r="AT789" s="11">
        <v>2909</v>
      </c>
      <c r="AU789" s="11">
        <v>0.5</v>
      </c>
      <c r="AV789" s="12">
        <v>1.35</v>
      </c>
      <c r="AW789" s="13">
        <f t="shared" si="1569"/>
        <v>1963.575</v>
      </c>
      <c r="AX789" s="11">
        <v>3</v>
      </c>
      <c r="AY789" s="11">
        <v>490</v>
      </c>
      <c r="AZ789" s="11">
        <v>1.79</v>
      </c>
      <c r="BA789" s="16">
        <f t="shared" si="1570"/>
        <v>3.97072289156626</v>
      </c>
      <c r="BB789" s="11">
        <v>1</v>
      </c>
      <c r="BC789" s="11">
        <v>2.38</v>
      </c>
      <c r="BD789" s="8">
        <f t="shared" si="1571"/>
        <v>3.38</v>
      </c>
      <c r="BE789" s="9">
        <v>1.275</v>
      </c>
      <c r="BF789" s="17">
        <v>1.465</v>
      </c>
      <c r="BG789" s="18">
        <f t="shared" si="1572"/>
        <v>147673.59179731</v>
      </c>
      <c r="BN789" s="11">
        <v>2909</v>
      </c>
      <c r="BO789" s="11">
        <v>0.5</v>
      </c>
      <c r="BP789" s="12">
        <v>1.35</v>
      </c>
      <c r="BQ789" s="13">
        <f t="shared" si="1573"/>
        <v>1963.575</v>
      </c>
      <c r="BR789" s="11">
        <v>3</v>
      </c>
      <c r="BS789" s="11">
        <v>490</v>
      </c>
      <c r="BT789" s="11">
        <v>1.79</v>
      </c>
      <c r="BU789" s="16">
        <f t="shared" si="1574"/>
        <v>3.97072289156626</v>
      </c>
      <c r="BV789" s="11">
        <v>1</v>
      </c>
      <c r="BW789" s="11">
        <v>2.38</v>
      </c>
      <c r="BX789" s="8">
        <f t="shared" si="1575"/>
        <v>3.38</v>
      </c>
      <c r="BY789" s="9">
        <v>1.275</v>
      </c>
      <c r="BZ789" s="17">
        <v>1.465</v>
      </c>
      <c r="CA789" s="18">
        <f t="shared" si="1576"/>
        <v>147673.59179731</v>
      </c>
      <c r="CH789" s="11">
        <f t="shared" si="1577"/>
        <v>3337</v>
      </c>
      <c r="CI789" s="11">
        <v>0.5</v>
      </c>
      <c r="CJ789" s="12">
        <v>1.35</v>
      </c>
      <c r="CK789" s="13">
        <f t="shared" si="1578"/>
        <v>2252.475</v>
      </c>
      <c r="CL789" s="11">
        <v>3</v>
      </c>
      <c r="CM789" s="11">
        <v>490</v>
      </c>
      <c r="CN789" s="11">
        <v>1.79</v>
      </c>
      <c r="CO789" s="16">
        <f t="shared" si="1579"/>
        <v>3.97072289156626</v>
      </c>
      <c r="CP789" s="11">
        <v>1</v>
      </c>
      <c r="CQ789" s="11">
        <v>2.38</v>
      </c>
      <c r="CR789" s="8">
        <f t="shared" si="1580"/>
        <v>3.38</v>
      </c>
      <c r="CS789" s="9">
        <v>1.275</v>
      </c>
      <c r="CT789" s="17">
        <v>1.535</v>
      </c>
      <c r="CU789" s="18">
        <f t="shared" si="1581"/>
        <v>177494.981655238</v>
      </c>
      <c r="DB789" s="11">
        <f t="shared" si="1582"/>
        <v>3349</v>
      </c>
      <c r="DC789" s="11">
        <v>0.5</v>
      </c>
      <c r="DD789" s="12">
        <v>1.35</v>
      </c>
      <c r="DE789" s="13">
        <f t="shared" si="1583"/>
        <v>2260.575</v>
      </c>
      <c r="DF789" s="11">
        <v>3</v>
      </c>
      <c r="DG789" s="11">
        <v>490</v>
      </c>
      <c r="DH789" s="11">
        <v>1.79</v>
      </c>
      <c r="DI789" s="16">
        <f t="shared" si="1584"/>
        <v>3.97072289156626</v>
      </c>
      <c r="DJ789" s="11">
        <v>1</v>
      </c>
      <c r="DK789" s="11">
        <v>2.38</v>
      </c>
      <c r="DL789" s="8">
        <f t="shared" si="1585"/>
        <v>3.38</v>
      </c>
      <c r="DM789" s="9">
        <v>1.275</v>
      </c>
      <c r="DN789" s="17">
        <v>1.535</v>
      </c>
      <c r="DO789" s="18">
        <f t="shared" si="1586"/>
        <v>178133.261481388</v>
      </c>
      <c r="DV789" s="11">
        <f t="shared" si="1587"/>
        <v>3349</v>
      </c>
      <c r="DW789" s="11">
        <v>0.5</v>
      </c>
      <c r="DX789" s="12">
        <v>1.35</v>
      </c>
      <c r="DY789" s="13">
        <f t="shared" si="1588"/>
        <v>2260.575</v>
      </c>
      <c r="DZ789" s="11">
        <v>3</v>
      </c>
      <c r="EA789" s="11">
        <v>490</v>
      </c>
      <c r="EB789" s="11">
        <v>2.32</v>
      </c>
      <c r="EC789" s="16">
        <f t="shared" si="1589"/>
        <v>4.50072289156626</v>
      </c>
      <c r="ED789" s="11">
        <v>1</v>
      </c>
      <c r="EE789" s="11">
        <v>3.18</v>
      </c>
      <c r="EF789" s="8">
        <f t="shared" si="1590"/>
        <v>4.18</v>
      </c>
      <c r="EG789" s="9">
        <v>1.275</v>
      </c>
      <c r="EH789" s="17">
        <v>1.65</v>
      </c>
      <c r="EI789" s="18">
        <f t="shared" si="1591"/>
        <v>268406.395720083</v>
      </c>
    </row>
    <row r="790" s="1" customFormat="1" customHeight="1" spans="1:140">
      <c r="F790" s="23" t="s">
        <v>1</v>
      </c>
      <c r="G790" s="24"/>
      <c r="H790" s="24"/>
      <c r="I790" s="24"/>
      <c r="J790" s="24"/>
      <c r="K790" s="24"/>
      <c r="L790" s="24"/>
      <c r="M790" s="25">
        <f>SUM(S781:S789)</f>
        <v>3980619.89535648</v>
      </c>
      <c r="N790" s="25"/>
      <c r="O790" s="25"/>
      <c r="P790" s="25"/>
      <c r="Q790" s="25"/>
      <c r="R790" s="25"/>
      <c r="S790" s="25"/>
      <c r="T790" s="1"/>
      <c r="Z790" s="23" t="s">
        <v>1</v>
      </c>
      <c r="AA790" s="24"/>
      <c r="AB790" s="24"/>
      <c r="AC790" s="24"/>
      <c r="AD790" s="24"/>
      <c r="AE790" s="24"/>
      <c r="AF790" s="24"/>
      <c r="AG790" s="25">
        <f>SUM(AM781:AM789)</f>
        <v>3980619.89535648</v>
      </c>
      <c r="AH790" s="25"/>
      <c r="AI790" s="25"/>
      <c r="AJ790" s="25"/>
      <c r="AK790" s="25"/>
      <c r="AL790" s="25"/>
      <c r="AM790" s="25"/>
      <c r="AN790" s="1"/>
      <c r="AT790" s="23" t="s">
        <v>1</v>
      </c>
      <c r="AU790" s="24"/>
      <c r="AV790" s="24"/>
      <c r="AW790" s="24"/>
      <c r="AX790" s="24"/>
      <c r="AY790" s="24"/>
      <c r="AZ790" s="24"/>
      <c r="BA790" s="25">
        <f>SUM(BG781:BG789)</f>
        <v>4021798.72186016</v>
      </c>
      <c r="BB790" s="25"/>
      <c r="BC790" s="25"/>
      <c r="BD790" s="25"/>
      <c r="BE790" s="25"/>
      <c r="BF790" s="25"/>
      <c r="BG790" s="25"/>
      <c r="BH790" s="1"/>
      <c r="BN790" s="23" t="s">
        <v>1</v>
      </c>
      <c r="BO790" s="24"/>
      <c r="BP790" s="24"/>
      <c r="BQ790" s="24"/>
      <c r="BR790" s="24"/>
      <c r="BS790" s="24"/>
      <c r="BT790" s="24"/>
      <c r="BU790" s="25">
        <f>SUM(CA781:CA789)</f>
        <v>4021798.72186016</v>
      </c>
      <c r="BV790" s="25"/>
      <c r="BW790" s="25"/>
      <c r="BX790" s="25"/>
      <c r="BY790" s="25"/>
      <c r="BZ790" s="25"/>
      <c r="CA790" s="25"/>
      <c r="CB790" s="1"/>
      <c r="CH790" s="23" t="s">
        <v>1</v>
      </c>
      <c r="CI790" s="24"/>
      <c r="CJ790" s="24"/>
      <c r="CK790" s="24"/>
      <c r="CL790" s="24"/>
      <c r="CM790" s="24"/>
      <c r="CN790" s="24"/>
      <c r="CO790" s="25">
        <f>SUM(CU781:CU789)</f>
        <v>4833965.78676995</v>
      </c>
      <c r="CP790" s="25"/>
      <c r="CQ790" s="25"/>
      <c r="CR790" s="25"/>
      <c r="CS790" s="25"/>
      <c r="CT790" s="25"/>
      <c r="CU790" s="25"/>
      <c r="CV790" s="1"/>
      <c r="DB790" s="23" t="s">
        <v>1</v>
      </c>
      <c r="DC790" s="24"/>
      <c r="DD790" s="24"/>
      <c r="DE790" s="24"/>
      <c r="DF790" s="24"/>
      <c r="DG790" s="24"/>
      <c r="DH790" s="24"/>
      <c r="DI790" s="25">
        <f>SUM(DO781:DO789)</f>
        <v>4851348.94213143</v>
      </c>
      <c r="DJ790" s="25"/>
      <c r="DK790" s="25"/>
      <c r="DL790" s="25"/>
      <c r="DM790" s="25"/>
      <c r="DN790" s="25"/>
      <c r="DO790" s="25"/>
      <c r="DP790" s="1"/>
      <c r="DV790" s="23" t="s">
        <v>1</v>
      </c>
      <c r="DW790" s="24"/>
      <c r="DX790" s="24"/>
      <c r="DY790" s="24"/>
      <c r="DZ790" s="24"/>
      <c r="EA790" s="24"/>
      <c r="EB790" s="24"/>
      <c r="EC790" s="25">
        <f>SUM(EI781:EI789)</f>
        <v>7250701.03865692</v>
      </c>
      <c r="ED790" s="25"/>
      <c r="EE790" s="25"/>
      <c r="EF790" s="25"/>
      <c r="EG790" s="25"/>
      <c r="EH790" s="25"/>
      <c r="EI790" s="25"/>
    </row>
    <row r="791" s="1" customFormat="1" customHeight="1" spans="1:140">
      <c r="F791" s="24"/>
      <c r="G791" s="24"/>
      <c r="H791" s="24"/>
      <c r="I791" s="24"/>
      <c r="J791" s="24"/>
      <c r="K791" s="24"/>
      <c r="L791" s="24"/>
      <c r="M791" s="25"/>
      <c r="N791" s="25"/>
      <c r="O791" s="25"/>
      <c r="P791" s="25"/>
      <c r="Q791" s="25"/>
      <c r="R791" s="25"/>
      <c r="S791" s="25"/>
      <c r="T791" s="1"/>
      <c r="Z791" s="24"/>
      <c r="AA791" s="24"/>
      <c r="AB791" s="24"/>
      <c r="AC791" s="24"/>
      <c r="AD791" s="24"/>
      <c r="AE791" s="24"/>
      <c r="AF791" s="24"/>
      <c r="AG791" s="25"/>
      <c r="AH791" s="25"/>
      <c r="AI791" s="25"/>
      <c r="AJ791" s="25"/>
      <c r="AK791" s="25"/>
      <c r="AL791" s="25"/>
      <c r="AM791" s="25"/>
      <c r="AN791" s="1"/>
      <c r="AT791" s="24"/>
      <c r="AU791" s="24"/>
      <c r="AV791" s="24"/>
      <c r="AW791" s="24"/>
      <c r="AX791" s="24"/>
      <c r="AY791" s="24"/>
      <c r="AZ791" s="24"/>
      <c r="BA791" s="25"/>
      <c r="BB791" s="25"/>
      <c r="BC791" s="25"/>
      <c r="BD791" s="25"/>
      <c r="BE791" s="25"/>
      <c r="BF791" s="25"/>
      <c r="BG791" s="25"/>
      <c r="BH791" s="1"/>
      <c r="BN791" s="24"/>
      <c r="BO791" s="24"/>
      <c r="BP791" s="24"/>
      <c r="BQ791" s="24"/>
      <c r="BR791" s="24"/>
      <c r="BS791" s="24"/>
      <c r="BT791" s="24"/>
      <c r="BU791" s="25"/>
      <c r="BV791" s="25"/>
      <c r="BW791" s="25"/>
      <c r="BX791" s="25"/>
      <c r="BY791" s="25"/>
      <c r="BZ791" s="25"/>
      <c r="CA791" s="25"/>
      <c r="CB791" s="1"/>
      <c r="CH791" s="24"/>
      <c r="CI791" s="24"/>
      <c r="CJ791" s="24"/>
      <c r="CK791" s="24"/>
      <c r="CL791" s="24"/>
      <c r="CM791" s="24"/>
      <c r="CN791" s="24"/>
      <c r="CO791" s="25"/>
      <c r="CP791" s="25"/>
      <c r="CQ791" s="25"/>
      <c r="CR791" s="25"/>
      <c r="CS791" s="25"/>
      <c r="CT791" s="25"/>
      <c r="CU791" s="25"/>
      <c r="CV791" s="1"/>
      <c r="DB791" s="24"/>
      <c r="DC791" s="24"/>
      <c r="DD791" s="24"/>
      <c r="DE791" s="24"/>
      <c r="DF791" s="24"/>
      <c r="DG791" s="24"/>
      <c r="DH791" s="24"/>
      <c r="DI791" s="25"/>
      <c r="DJ791" s="25"/>
      <c r="DK791" s="25"/>
      <c r="DL791" s="25"/>
      <c r="DM791" s="25"/>
      <c r="DN791" s="25"/>
      <c r="DO791" s="25"/>
      <c r="DP791" s="1"/>
      <c r="DV791" s="24"/>
      <c r="DW791" s="24"/>
      <c r="DX791" s="24"/>
      <c r="DY791" s="24"/>
      <c r="DZ791" s="24"/>
      <c r="EA791" s="24"/>
      <c r="EB791" s="24"/>
      <c r="EC791" s="25"/>
      <c r="ED791" s="25"/>
      <c r="EE791" s="25"/>
      <c r="EF791" s="25"/>
      <c r="EG791" s="25"/>
      <c r="EH791" s="25"/>
      <c r="EI791" s="25"/>
    </row>
    <row r="792" s="1" customFormat="1" customHeight="1" spans="1:140">
      <c r="F792" s="3" t="s">
        <v>36</v>
      </c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Z792" s="3" t="s">
        <v>36</v>
      </c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T792" s="3" t="s">
        <v>36</v>
      </c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N792" s="3" t="s">
        <v>36</v>
      </c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H792" s="3" t="s">
        <v>36</v>
      </c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DB792" s="3" t="s">
        <v>36</v>
      </c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V792" s="3" t="s">
        <v>36</v>
      </c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</row>
    <row r="793" s="1" customFormat="1" customHeight="1" spans="1:140">
      <c r="A793" s="26"/>
      <c r="B793" s="26"/>
      <c r="C793" s="27"/>
      <c r="D793" s="27"/>
      <c r="E793" s="27"/>
      <c r="F793" s="28" t="s">
        <v>37</v>
      </c>
      <c r="G793" s="13" t="s">
        <v>8</v>
      </c>
      <c r="H793" s="13"/>
      <c r="I793" s="13"/>
      <c r="J793" s="13"/>
      <c r="K793" s="7" t="s">
        <v>25</v>
      </c>
      <c r="L793" s="7"/>
      <c r="M793" s="7"/>
      <c r="N793" s="8" t="s">
        <v>10</v>
      </c>
      <c r="O793" s="8"/>
      <c r="P793" s="8"/>
      <c r="Q793" s="9" t="s">
        <v>38</v>
      </c>
      <c r="R793" s="10" t="s">
        <v>12</v>
      </c>
      <c r="S793" s="29" t="s">
        <v>13</v>
      </c>
      <c r="T793" s="11" t="s">
        <v>39</v>
      </c>
      <c r="U793" s="26"/>
      <c r="V793" s="26"/>
      <c r="W793" s="27"/>
      <c r="X793" s="27"/>
      <c r="Y793" s="27"/>
      <c r="Z793" s="28" t="s">
        <v>37</v>
      </c>
      <c r="AA793" s="13" t="s">
        <v>8</v>
      </c>
      <c r="AB793" s="13"/>
      <c r="AC793" s="13"/>
      <c r="AD793" s="13"/>
      <c r="AE793" s="7" t="s">
        <v>25</v>
      </c>
      <c r="AF793" s="7"/>
      <c r="AG793" s="7"/>
      <c r="AH793" s="8" t="s">
        <v>10</v>
      </c>
      <c r="AI793" s="8"/>
      <c r="AJ793" s="8"/>
      <c r="AK793" s="9" t="s">
        <v>38</v>
      </c>
      <c r="AL793" s="10" t="s">
        <v>12</v>
      </c>
      <c r="AM793" s="29" t="s">
        <v>13</v>
      </c>
      <c r="AN793" s="11" t="s">
        <v>39</v>
      </c>
      <c r="AO793" s="26"/>
      <c r="AP793" s="26"/>
      <c r="AQ793" s="27"/>
      <c r="AR793" s="27"/>
      <c r="AS793" s="27"/>
      <c r="AT793" s="28" t="s">
        <v>37</v>
      </c>
      <c r="AU793" s="13" t="s">
        <v>8</v>
      </c>
      <c r="AV793" s="13"/>
      <c r="AW793" s="13"/>
      <c r="AX793" s="13"/>
      <c r="AY793" s="7" t="s">
        <v>25</v>
      </c>
      <c r="AZ793" s="7"/>
      <c r="BA793" s="7"/>
      <c r="BB793" s="8" t="s">
        <v>10</v>
      </c>
      <c r="BC793" s="8"/>
      <c r="BD793" s="8"/>
      <c r="BE793" s="9" t="s">
        <v>38</v>
      </c>
      <c r="BF793" s="10" t="s">
        <v>12</v>
      </c>
      <c r="BG793" s="29" t="s">
        <v>13</v>
      </c>
      <c r="BH793" s="11" t="s">
        <v>39</v>
      </c>
      <c r="BI793" s="26"/>
      <c r="BJ793" s="26"/>
      <c r="BK793" s="27"/>
      <c r="BL793" s="27"/>
      <c r="BM793" s="27"/>
      <c r="BN793" s="28" t="s">
        <v>37</v>
      </c>
      <c r="BO793" s="13" t="s">
        <v>8</v>
      </c>
      <c r="BP793" s="13"/>
      <c r="BQ793" s="13"/>
      <c r="BR793" s="13"/>
      <c r="BS793" s="7" t="s">
        <v>25</v>
      </c>
      <c r="BT793" s="7"/>
      <c r="BU793" s="7"/>
      <c r="BV793" s="8" t="s">
        <v>10</v>
      </c>
      <c r="BW793" s="8"/>
      <c r="BX793" s="8"/>
      <c r="BY793" s="9" t="s">
        <v>38</v>
      </c>
      <c r="BZ793" s="10" t="s">
        <v>12</v>
      </c>
      <c r="CA793" s="29" t="s">
        <v>13</v>
      </c>
      <c r="CB793" s="11" t="s">
        <v>39</v>
      </c>
      <c r="CC793" s="26"/>
      <c r="CD793" s="26"/>
      <c r="CE793" s="27"/>
      <c r="CF793" s="27"/>
      <c r="CG793" s="27"/>
      <c r="CH793" s="28" t="s">
        <v>37</v>
      </c>
      <c r="CI793" s="13" t="s">
        <v>8</v>
      </c>
      <c r="CJ793" s="13"/>
      <c r="CK793" s="13"/>
      <c r="CL793" s="13"/>
      <c r="CM793" s="7" t="s">
        <v>25</v>
      </c>
      <c r="CN793" s="7"/>
      <c r="CO793" s="7"/>
      <c r="CP793" s="8" t="s">
        <v>10</v>
      </c>
      <c r="CQ793" s="8"/>
      <c r="CR793" s="8"/>
      <c r="CS793" s="9" t="s">
        <v>38</v>
      </c>
      <c r="CT793" s="10" t="s">
        <v>12</v>
      </c>
      <c r="CU793" s="29" t="s">
        <v>13</v>
      </c>
      <c r="CV793" s="11" t="s">
        <v>39</v>
      </c>
      <c r="CW793" s="26"/>
      <c r="CX793" s="26"/>
      <c r="CY793" s="27"/>
      <c r="CZ793" s="27"/>
      <c r="DA793" s="27"/>
      <c r="DB793" s="28" t="s">
        <v>37</v>
      </c>
      <c r="DC793" s="13" t="s">
        <v>8</v>
      </c>
      <c r="DD793" s="13"/>
      <c r="DE793" s="13"/>
      <c r="DF793" s="13"/>
      <c r="DG793" s="7" t="s">
        <v>25</v>
      </c>
      <c r="DH793" s="7"/>
      <c r="DI793" s="7"/>
      <c r="DJ793" s="8" t="s">
        <v>10</v>
      </c>
      <c r="DK793" s="8"/>
      <c r="DL793" s="8"/>
      <c r="DM793" s="9" t="s">
        <v>38</v>
      </c>
      <c r="DN793" s="10" t="s">
        <v>12</v>
      </c>
      <c r="DO793" s="29" t="s">
        <v>13</v>
      </c>
      <c r="DP793" s="11" t="s">
        <v>39</v>
      </c>
      <c r="DQ793" s="26"/>
      <c r="DR793" s="26"/>
      <c r="DS793" s="27"/>
      <c r="DT793" s="27"/>
      <c r="DU793" s="27"/>
      <c r="DV793" s="28" t="s">
        <v>37</v>
      </c>
      <c r="DW793" s="13" t="s">
        <v>8</v>
      </c>
      <c r="DX793" s="13"/>
      <c r="DY793" s="13"/>
      <c r="DZ793" s="13"/>
      <c r="EA793" s="7" t="s">
        <v>25</v>
      </c>
      <c r="EB793" s="7"/>
      <c r="EC793" s="7"/>
      <c r="ED793" s="8" t="s">
        <v>10</v>
      </c>
      <c r="EE793" s="8"/>
      <c r="EF793" s="8"/>
      <c r="EG793" s="9" t="s">
        <v>38</v>
      </c>
      <c r="EH793" s="10" t="s">
        <v>12</v>
      </c>
      <c r="EI793" s="29" t="s">
        <v>13</v>
      </c>
      <c r="EJ793" s="11" t="s">
        <v>39</v>
      </c>
    </row>
    <row r="794" s="1" customFormat="1" customHeight="1" spans="1:140">
      <c r="A794" s="26"/>
      <c r="B794" s="26"/>
      <c r="C794" s="27"/>
      <c r="D794" s="27"/>
      <c r="E794" s="27"/>
      <c r="F794" s="30"/>
      <c r="G794" s="11" t="s">
        <v>40</v>
      </c>
      <c r="H794" s="11" t="s">
        <v>41</v>
      </c>
      <c r="I794" s="11" t="s">
        <v>21</v>
      </c>
      <c r="J794" s="13" t="s">
        <v>8</v>
      </c>
      <c r="K794" s="11" t="s">
        <v>23</v>
      </c>
      <c r="L794" s="11" t="s">
        <v>24</v>
      </c>
      <c r="M794" s="7" t="s">
        <v>25</v>
      </c>
      <c r="N794" s="11" t="s">
        <v>26</v>
      </c>
      <c r="O794" s="11" t="s">
        <v>27</v>
      </c>
      <c r="P794" s="8" t="s">
        <v>28</v>
      </c>
      <c r="Q794" s="9" t="s">
        <v>29</v>
      </c>
      <c r="R794" s="14"/>
      <c r="S794" s="29"/>
      <c r="T794" s="11"/>
      <c r="U794" s="26"/>
      <c r="V794" s="26"/>
      <c r="W794" s="27"/>
      <c r="X794" s="27"/>
      <c r="Y794" s="27"/>
      <c r="Z794" s="30"/>
      <c r="AA794" s="11" t="s">
        <v>40</v>
      </c>
      <c r="AB794" s="11" t="s">
        <v>41</v>
      </c>
      <c r="AC794" s="11" t="s">
        <v>21</v>
      </c>
      <c r="AD794" s="13" t="s">
        <v>8</v>
      </c>
      <c r="AE794" s="11" t="s">
        <v>23</v>
      </c>
      <c r="AF794" s="11" t="s">
        <v>24</v>
      </c>
      <c r="AG794" s="7" t="s">
        <v>25</v>
      </c>
      <c r="AH794" s="11" t="s">
        <v>26</v>
      </c>
      <c r="AI794" s="11" t="s">
        <v>27</v>
      </c>
      <c r="AJ794" s="8" t="s">
        <v>28</v>
      </c>
      <c r="AK794" s="9" t="s">
        <v>29</v>
      </c>
      <c r="AL794" s="14"/>
      <c r="AM794" s="29"/>
      <c r="AN794" s="11"/>
      <c r="AO794" s="26"/>
      <c r="AP794" s="26"/>
      <c r="AQ794" s="27"/>
      <c r="AR794" s="27"/>
      <c r="AS794" s="27"/>
      <c r="AT794" s="30"/>
      <c r="AU794" s="11" t="s">
        <v>40</v>
      </c>
      <c r="AV794" s="11" t="s">
        <v>41</v>
      </c>
      <c r="AW794" s="11" t="s">
        <v>21</v>
      </c>
      <c r="AX794" s="13" t="s">
        <v>8</v>
      </c>
      <c r="AY794" s="11" t="s">
        <v>23</v>
      </c>
      <c r="AZ794" s="11" t="s">
        <v>24</v>
      </c>
      <c r="BA794" s="7" t="s">
        <v>25</v>
      </c>
      <c r="BB794" s="11" t="s">
        <v>26</v>
      </c>
      <c r="BC794" s="11" t="s">
        <v>27</v>
      </c>
      <c r="BD794" s="8" t="s">
        <v>28</v>
      </c>
      <c r="BE794" s="9" t="s">
        <v>29</v>
      </c>
      <c r="BF794" s="14"/>
      <c r="BG794" s="29"/>
      <c r="BH794" s="11"/>
      <c r="BI794" s="26"/>
      <c r="BJ794" s="26"/>
      <c r="BK794" s="27"/>
      <c r="BL794" s="27"/>
      <c r="BM794" s="27"/>
      <c r="BN794" s="30"/>
      <c r="BO794" s="11" t="s">
        <v>40</v>
      </c>
      <c r="BP794" s="11" t="s">
        <v>41</v>
      </c>
      <c r="BQ794" s="11" t="s">
        <v>21</v>
      </c>
      <c r="BR794" s="13" t="s">
        <v>8</v>
      </c>
      <c r="BS794" s="11" t="s">
        <v>23</v>
      </c>
      <c r="BT794" s="11" t="s">
        <v>24</v>
      </c>
      <c r="BU794" s="7" t="s">
        <v>25</v>
      </c>
      <c r="BV794" s="11" t="s">
        <v>26</v>
      </c>
      <c r="BW794" s="11" t="s">
        <v>27</v>
      </c>
      <c r="BX794" s="8" t="s">
        <v>28</v>
      </c>
      <c r="BY794" s="9" t="s">
        <v>29</v>
      </c>
      <c r="BZ794" s="14"/>
      <c r="CA794" s="29"/>
      <c r="CB794" s="11"/>
      <c r="CC794" s="26"/>
      <c r="CD794" s="26"/>
      <c r="CE794" s="27"/>
      <c r="CF794" s="27"/>
      <c r="CG794" s="27"/>
      <c r="CH794" s="30"/>
      <c r="CI794" s="11" t="s">
        <v>40</v>
      </c>
      <c r="CJ794" s="11" t="s">
        <v>41</v>
      </c>
      <c r="CK794" s="11" t="s">
        <v>21</v>
      </c>
      <c r="CL794" s="13" t="s">
        <v>8</v>
      </c>
      <c r="CM794" s="11" t="s">
        <v>23</v>
      </c>
      <c r="CN794" s="11" t="s">
        <v>24</v>
      </c>
      <c r="CO794" s="7" t="s">
        <v>25</v>
      </c>
      <c r="CP794" s="11" t="s">
        <v>26</v>
      </c>
      <c r="CQ794" s="11" t="s">
        <v>27</v>
      </c>
      <c r="CR794" s="8" t="s">
        <v>28</v>
      </c>
      <c r="CS794" s="9" t="s">
        <v>29</v>
      </c>
      <c r="CT794" s="14"/>
      <c r="CU794" s="29"/>
      <c r="CV794" s="11"/>
      <c r="CW794" s="26"/>
      <c r="CX794" s="26"/>
      <c r="CY794" s="27"/>
      <c r="CZ794" s="27"/>
      <c r="DA794" s="27"/>
      <c r="DB794" s="30"/>
      <c r="DC794" s="11" t="s">
        <v>40</v>
      </c>
      <c r="DD794" s="11" t="s">
        <v>41</v>
      </c>
      <c r="DE794" s="11" t="s">
        <v>21</v>
      </c>
      <c r="DF794" s="13" t="s">
        <v>8</v>
      </c>
      <c r="DG794" s="11" t="s">
        <v>23</v>
      </c>
      <c r="DH794" s="11" t="s">
        <v>24</v>
      </c>
      <c r="DI794" s="7" t="s">
        <v>25</v>
      </c>
      <c r="DJ794" s="11" t="s">
        <v>26</v>
      </c>
      <c r="DK794" s="11" t="s">
        <v>27</v>
      </c>
      <c r="DL794" s="8" t="s">
        <v>28</v>
      </c>
      <c r="DM794" s="9" t="s">
        <v>29</v>
      </c>
      <c r="DN794" s="14"/>
      <c r="DO794" s="29"/>
      <c r="DP794" s="11"/>
      <c r="DQ794" s="26"/>
      <c r="DR794" s="26"/>
      <c r="DS794" s="27"/>
      <c r="DT794" s="27"/>
      <c r="DU794" s="27"/>
      <c r="DV794" s="30"/>
      <c r="DW794" s="11" t="s">
        <v>40</v>
      </c>
      <c r="DX794" s="11" t="s">
        <v>41</v>
      </c>
      <c r="DY794" s="11" t="s">
        <v>21</v>
      </c>
      <c r="DZ794" s="13" t="s">
        <v>8</v>
      </c>
      <c r="EA794" s="11" t="s">
        <v>23</v>
      </c>
      <c r="EB794" s="11" t="s">
        <v>24</v>
      </c>
      <c r="EC794" s="7" t="s">
        <v>25</v>
      </c>
      <c r="ED794" s="11" t="s">
        <v>26</v>
      </c>
      <c r="EE794" s="11" t="s">
        <v>27</v>
      </c>
      <c r="EF794" s="8" t="s">
        <v>28</v>
      </c>
      <c r="EG794" s="9" t="s">
        <v>29</v>
      </c>
      <c r="EH794" s="14"/>
      <c r="EI794" s="29"/>
      <c r="EJ794" s="11"/>
    </row>
    <row r="795" s="1" customFormat="1" customHeight="1" spans="1:140">
      <c r="A795" s="26"/>
      <c r="B795" s="26"/>
      <c r="C795" s="27"/>
      <c r="D795" s="27"/>
      <c r="E795" s="27"/>
      <c r="F795" s="11">
        <f>_xlfn.RANK.EQ(S795,S795:S798,0)</f>
        <v>3</v>
      </c>
      <c r="G795" s="11">
        <v>0</v>
      </c>
      <c r="H795" s="11">
        <v>1.8</v>
      </c>
      <c r="I795" s="12">
        <v>1.35</v>
      </c>
      <c r="J795" s="13">
        <f t="shared" ref="J795:J798" si="1592">G795*H795*I795</f>
        <v>0</v>
      </c>
      <c r="K795" s="11">
        <v>740</v>
      </c>
      <c r="L795" s="11">
        <v>0</v>
      </c>
      <c r="M795" s="31">
        <f t="shared" ref="M795:M798" si="1593">1+6*K795/(K795+2000)+L795</f>
        <v>2.62043795620438</v>
      </c>
      <c r="N795" s="11">
        <v>1</v>
      </c>
      <c r="O795" s="11">
        <v>2.38</v>
      </c>
      <c r="P795" s="8">
        <f t="shared" ref="P795:P798" si="1594">1+N795*O795</f>
        <v>3.38</v>
      </c>
      <c r="Q795" s="9">
        <v>1.075</v>
      </c>
      <c r="R795" s="17">
        <v>1.45</v>
      </c>
      <c r="S795" s="18">
        <f t="shared" ref="S795:S798" si="1595">J795*M795*Q795*P795*R795</f>
        <v>0</v>
      </c>
      <c r="T795" s="11">
        <f t="shared" ref="T795:T798" si="1596">IF(F795=1,1,(IF(F795=2,2,12)))</f>
        <v>12</v>
      </c>
      <c r="U795" s="26"/>
      <c r="V795" s="26"/>
      <c r="W795" s="27"/>
      <c r="X795" s="27"/>
      <c r="Y795" s="27"/>
      <c r="Z795" s="11">
        <f>_xlfn.RANK.EQ(AM795,AM795:AM798,0)</f>
        <v>3</v>
      </c>
      <c r="AA795" s="11">
        <v>0</v>
      </c>
      <c r="AB795" s="11">
        <v>1.8</v>
      </c>
      <c r="AC795" s="12">
        <v>1.35</v>
      </c>
      <c r="AD795" s="13">
        <f t="shared" ref="AD795:AD798" si="1597">AA795*AB795*AC795</f>
        <v>0</v>
      </c>
      <c r="AE795" s="11">
        <v>740</v>
      </c>
      <c r="AF795" s="11">
        <v>0</v>
      </c>
      <c r="AG795" s="31">
        <f t="shared" ref="AG795:AG798" si="1598">1+6*AE795/(AE795+2000)+AF795</f>
        <v>2.62043795620438</v>
      </c>
      <c r="AH795" s="11">
        <v>1</v>
      </c>
      <c r="AI795" s="11">
        <v>2.38</v>
      </c>
      <c r="AJ795" s="8">
        <f t="shared" ref="AJ795:AJ798" si="1599">1+AH795*AI795</f>
        <v>3.38</v>
      </c>
      <c r="AK795" s="9">
        <v>1.075</v>
      </c>
      <c r="AL795" s="17">
        <v>1.45</v>
      </c>
      <c r="AM795" s="18">
        <f t="shared" ref="AM795:AM798" si="1600">AD795*AG795*AK795*AJ795*AL795</f>
        <v>0</v>
      </c>
      <c r="AN795" s="11">
        <f t="shared" ref="AN795:AN798" si="1601">IF(Z795=1,1,(IF(Z795=2,2,12)))</f>
        <v>12</v>
      </c>
      <c r="AO795" s="26"/>
      <c r="AP795" s="26"/>
      <c r="AQ795" s="27"/>
      <c r="AR795" s="27"/>
      <c r="AS795" s="27"/>
      <c r="AT795" s="11">
        <f>_xlfn.RANK.EQ(BG795,BG795:BG798,0)</f>
        <v>3</v>
      </c>
      <c r="AU795" s="11">
        <v>0</v>
      </c>
      <c r="AV795" s="11">
        <v>1.8</v>
      </c>
      <c r="AW795" s="12">
        <v>1.35</v>
      </c>
      <c r="AX795" s="13">
        <f t="shared" ref="AX795:AX798" si="1602">AU795*AV795*AW795</f>
        <v>0</v>
      </c>
      <c r="AY795" s="11">
        <v>740</v>
      </c>
      <c r="AZ795" s="11">
        <v>0</v>
      </c>
      <c r="BA795" s="31">
        <f t="shared" ref="BA795:BA798" si="1603">1+6*AY795/(AY795+2000)+AZ795</f>
        <v>2.62043795620438</v>
      </c>
      <c r="BB795" s="11">
        <v>1</v>
      </c>
      <c r="BC795" s="11">
        <v>2.38</v>
      </c>
      <c r="BD795" s="8">
        <f t="shared" ref="BD795:BD798" si="1604">1+BB795*BC795</f>
        <v>3.38</v>
      </c>
      <c r="BE795" s="9">
        <v>1.075</v>
      </c>
      <c r="BF795" s="17">
        <v>1.465</v>
      </c>
      <c r="BG795" s="18">
        <f t="shared" ref="BG795:BG798" si="1605">AX795*BA795*BE795*BD795*BF795</f>
        <v>0</v>
      </c>
      <c r="BH795" s="11">
        <f t="shared" ref="BH795:BH798" si="1606">IF(AT795=1,1,(IF(AT795=2,2,12)))</f>
        <v>12</v>
      </c>
      <c r="BI795" s="26"/>
      <c r="BJ795" s="26"/>
      <c r="BK795" s="27"/>
      <c r="BL795" s="27"/>
      <c r="BM795" s="27"/>
      <c r="BN795" s="11">
        <f>_xlfn.RANK.EQ(CA795,CA795:CA798,0)</f>
        <v>3</v>
      </c>
      <c r="BO795" s="11">
        <v>0</v>
      </c>
      <c r="BP795" s="11">
        <v>1.8</v>
      </c>
      <c r="BQ795" s="12">
        <v>1.35</v>
      </c>
      <c r="BR795" s="13">
        <f t="shared" ref="BR795:BR798" si="1607">BO795*BP795*BQ795</f>
        <v>0</v>
      </c>
      <c r="BS795" s="11">
        <v>740</v>
      </c>
      <c r="BT795" s="11">
        <v>0</v>
      </c>
      <c r="BU795" s="31">
        <f t="shared" ref="BU795:BU798" si="1608">1+6*BS795/(BS795+2000)+BT795</f>
        <v>2.62043795620438</v>
      </c>
      <c r="BV795" s="11">
        <v>1</v>
      </c>
      <c r="BW795" s="11">
        <v>2.38</v>
      </c>
      <c r="BX795" s="8">
        <f t="shared" ref="BX795:BX798" si="1609">1+BV795*BW795</f>
        <v>3.38</v>
      </c>
      <c r="BY795" s="9">
        <v>1.075</v>
      </c>
      <c r="BZ795" s="17">
        <v>1.465</v>
      </c>
      <c r="CA795" s="18">
        <f t="shared" ref="CA795:CA798" si="1610">BR795*BU795*BY795*BX795*BZ795</f>
        <v>0</v>
      </c>
      <c r="CB795" s="11">
        <f t="shared" ref="CB795:CB798" si="1611">IF(BN795=1,1,(IF(BN795=2,2,12)))</f>
        <v>12</v>
      </c>
      <c r="CC795" s="26"/>
      <c r="CD795" s="26"/>
      <c r="CE795" s="27"/>
      <c r="CF795" s="27"/>
      <c r="CG795" s="27"/>
      <c r="CH795" s="11">
        <f>_xlfn.RANK.EQ(CU795,CU795:CU798,0)</f>
        <v>3</v>
      </c>
      <c r="CI795" s="11">
        <v>0</v>
      </c>
      <c r="CJ795" s="11">
        <v>1.8</v>
      </c>
      <c r="CK795" s="12">
        <v>1.35</v>
      </c>
      <c r="CL795" s="13">
        <f t="shared" ref="CL795:CL798" si="1612">CI795*CJ795*CK795</f>
        <v>0</v>
      </c>
      <c r="CM795" s="11">
        <v>740</v>
      </c>
      <c r="CN795" s="11">
        <v>0</v>
      </c>
      <c r="CO795" s="31">
        <f t="shared" ref="CO795:CO798" si="1613">1+6*CM795/(CM795+2000)+CN795</f>
        <v>2.62043795620438</v>
      </c>
      <c r="CP795" s="11">
        <v>1</v>
      </c>
      <c r="CQ795" s="11">
        <v>2.38</v>
      </c>
      <c r="CR795" s="8">
        <f t="shared" ref="CR795:CR798" si="1614">1+CP795*CQ795</f>
        <v>3.38</v>
      </c>
      <c r="CS795" s="9">
        <v>1.075</v>
      </c>
      <c r="CT795" s="17">
        <v>1.535</v>
      </c>
      <c r="CU795" s="18">
        <f t="shared" ref="CU795:CU798" si="1615">CL795*CO795*CS795*CR795*CT795</f>
        <v>0</v>
      </c>
      <c r="CV795" s="11">
        <f t="shared" ref="CV795:CV798" si="1616">IF(CH795=1,1,(IF(CH795=2,2,12)))</f>
        <v>12</v>
      </c>
      <c r="CW795" s="26"/>
      <c r="CX795" s="26"/>
      <c r="CY795" s="27"/>
      <c r="CZ795" s="27"/>
      <c r="DA795" s="27"/>
      <c r="DB795" s="11">
        <f>_xlfn.RANK.EQ(DO795,DO795:DO798,0)</f>
        <v>3</v>
      </c>
      <c r="DC795" s="11">
        <v>0</v>
      </c>
      <c r="DD795" s="11">
        <v>1.8</v>
      </c>
      <c r="DE795" s="12">
        <v>1.35</v>
      </c>
      <c r="DF795" s="13">
        <f t="shared" ref="DF795:DF798" si="1617">DC795*DD795*DE795</f>
        <v>0</v>
      </c>
      <c r="DG795" s="11">
        <v>740</v>
      </c>
      <c r="DH795" s="11">
        <v>0</v>
      </c>
      <c r="DI795" s="31">
        <f t="shared" ref="DI795:DI798" si="1618">1+6*DG795/(DG795+2000)+DH795</f>
        <v>2.62043795620438</v>
      </c>
      <c r="DJ795" s="11">
        <v>1</v>
      </c>
      <c r="DK795" s="11">
        <v>2.38</v>
      </c>
      <c r="DL795" s="8">
        <f t="shared" ref="DL795:DL798" si="1619">1+DJ795*DK795</f>
        <v>3.38</v>
      </c>
      <c r="DM795" s="9">
        <v>1.075</v>
      </c>
      <c r="DN795" s="17">
        <v>1.535</v>
      </c>
      <c r="DO795" s="18">
        <f t="shared" ref="DO795:DO798" si="1620">DF795*DI795*DM795*DL795*DN795</f>
        <v>0</v>
      </c>
      <c r="DP795" s="11">
        <f t="shared" ref="DP795:DP798" si="1621">IF(DB795=1,1,(IF(DB795=2,2,12)))</f>
        <v>12</v>
      </c>
      <c r="DQ795" s="26"/>
      <c r="DR795" s="26"/>
      <c r="DS795" s="27"/>
      <c r="DT795" s="27"/>
      <c r="DU795" s="27"/>
      <c r="DV795" s="11">
        <f>_xlfn.RANK.EQ(EI795,EI795:EI798,0)</f>
        <v>3</v>
      </c>
      <c r="DW795" s="11">
        <v>0</v>
      </c>
      <c r="DX795" s="11">
        <v>1.8</v>
      </c>
      <c r="DY795" s="12">
        <v>1.35</v>
      </c>
      <c r="DZ795" s="13">
        <f t="shared" ref="DZ795:DZ798" si="1622">DW795*DX795*DY795</f>
        <v>0</v>
      </c>
      <c r="EA795" s="11">
        <v>740</v>
      </c>
      <c r="EB795" s="11">
        <v>0</v>
      </c>
      <c r="EC795" s="31">
        <f t="shared" ref="EC795:EC798" si="1623">1+6*EA795/(EA795+2000)+EB795</f>
        <v>2.62043795620438</v>
      </c>
      <c r="ED795" s="11">
        <v>1</v>
      </c>
      <c r="EE795" s="11">
        <v>3.18</v>
      </c>
      <c r="EF795" s="8">
        <f t="shared" ref="EF795:EF798" si="1624">1+ED795*EE795</f>
        <v>4.18</v>
      </c>
      <c r="EG795" s="9">
        <v>1.075</v>
      </c>
      <c r="EH795" s="17">
        <v>1.65</v>
      </c>
      <c r="EI795" s="18">
        <f t="shared" ref="EI795:EI798" si="1625">DZ795*EC795*EG795*EF795*EH795</f>
        <v>0</v>
      </c>
      <c r="EJ795" s="11">
        <f t="shared" ref="EJ795:EJ798" si="1626">IF(DV795=1,1,(IF(DV795=2,2,12)))</f>
        <v>12</v>
      </c>
    </row>
    <row r="796" s="1" customFormat="1" customHeight="1" spans="1:140">
      <c r="F796" s="11">
        <f>_xlfn.RANK.EQ(S796,S795:S798,0)</f>
        <v>2</v>
      </c>
      <c r="G796" s="11">
        <v>1446.85</v>
      </c>
      <c r="H796" s="11">
        <v>1.8</v>
      </c>
      <c r="I796" s="12">
        <v>1.35</v>
      </c>
      <c r="J796" s="13">
        <f t="shared" si="1592"/>
        <v>3515.8455</v>
      </c>
      <c r="K796" s="11">
        <v>190</v>
      </c>
      <c r="L796" s="11">
        <v>1.73</v>
      </c>
      <c r="M796" s="31">
        <f t="shared" si="1593"/>
        <v>3.25054794520548</v>
      </c>
      <c r="N796" s="11">
        <v>0.95</v>
      </c>
      <c r="O796" s="11">
        <v>2.09</v>
      </c>
      <c r="P796" s="8">
        <f t="shared" si="1594"/>
        <v>2.9855</v>
      </c>
      <c r="Q796" s="9">
        <v>1.075</v>
      </c>
      <c r="R796" s="17">
        <v>1.1</v>
      </c>
      <c r="S796" s="18">
        <f t="shared" si="1595"/>
        <v>40346.3808159872</v>
      </c>
      <c r="T796" s="11">
        <f t="shared" si="1596"/>
        <v>2</v>
      </c>
      <c r="Z796" s="11">
        <f>_xlfn.RANK.EQ(AM796,AM795:AM798,0)</f>
        <v>2</v>
      </c>
      <c r="AA796" s="11">
        <v>1446.85</v>
      </c>
      <c r="AB796" s="11">
        <v>1.8</v>
      </c>
      <c r="AC796" s="12">
        <v>1.35</v>
      </c>
      <c r="AD796" s="13">
        <f t="shared" si="1597"/>
        <v>3515.8455</v>
      </c>
      <c r="AE796" s="11">
        <v>190</v>
      </c>
      <c r="AF796" s="11">
        <v>1.73</v>
      </c>
      <c r="AG796" s="31">
        <f t="shared" si="1598"/>
        <v>3.25054794520548</v>
      </c>
      <c r="AH796" s="11">
        <v>0.95</v>
      </c>
      <c r="AI796" s="11">
        <v>2.09</v>
      </c>
      <c r="AJ796" s="8">
        <f t="shared" si="1599"/>
        <v>2.9855</v>
      </c>
      <c r="AK796" s="9">
        <v>1.075</v>
      </c>
      <c r="AL796" s="17">
        <v>1.1</v>
      </c>
      <c r="AM796" s="18">
        <f t="shared" si="1600"/>
        <v>40346.3808159872</v>
      </c>
      <c r="AN796" s="11">
        <f t="shared" si="1601"/>
        <v>2</v>
      </c>
      <c r="AT796" s="11">
        <f>_xlfn.RANK.EQ(BG796,BG795:BG798,0)</f>
        <v>2</v>
      </c>
      <c r="AU796" s="11">
        <v>1446.85</v>
      </c>
      <c r="AV796" s="11">
        <v>1.8</v>
      </c>
      <c r="AW796" s="12">
        <v>1.35</v>
      </c>
      <c r="AX796" s="13">
        <f t="shared" si="1602"/>
        <v>3515.8455</v>
      </c>
      <c r="AY796" s="11">
        <v>190</v>
      </c>
      <c r="AZ796" s="11">
        <v>1.73</v>
      </c>
      <c r="BA796" s="31">
        <f t="shared" si="1603"/>
        <v>3.25054794520548</v>
      </c>
      <c r="BB796" s="11">
        <v>0.95</v>
      </c>
      <c r="BC796" s="11">
        <v>2.09</v>
      </c>
      <c r="BD796" s="8">
        <f t="shared" si="1604"/>
        <v>2.9855</v>
      </c>
      <c r="BE796" s="9">
        <v>1.075</v>
      </c>
      <c r="BF796" s="17">
        <v>1.115</v>
      </c>
      <c r="BG796" s="18">
        <f t="shared" si="1605"/>
        <v>40896.5587362052</v>
      </c>
      <c r="BH796" s="11">
        <f t="shared" si="1606"/>
        <v>2</v>
      </c>
      <c r="BN796" s="11">
        <f>_xlfn.RANK.EQ(CA796,CA795:CA798,0)</f>
        <v>2</v>
      </c>
      <c r="BO796" s="11">
        <v>1446.85</v>
      </c>
      <c r="BP796" s="11">
        <v>1.8</v>
      </c>
      <c r="BQ796" s="12">
        <v>1.35</v>
      </c>
      <c r="BR796" s="13">
        <f t="shared" si="1607"/>
        <v>3515.8455</v>
      </c>
      <c r="BS796" s="11">
        <v>190</v>
      </c>
      <c r="BT796" s="11">
        <v>1.73</v>
      </c>
      <c r="BU796" s="31">
        <f t="shared" si="1608"/>
        <v>3.25054794520548</v>
      </c>
      <c r="BV796" s="11">
        <v>0.95</v>
      </c>
      <c r="BW796" s="11">
        <v>2.09</v>
      </c>
      <c r="BX796" s="8">
        <f t="shared" si="1609"/>
        <v>2.9855</v>
      </c>
      <c r="BY796" s="9">
        <v>1.075</v>
      </c>
      <c r="BZ796" s="17">
        <v>1.115</v>
      </c>
      <c r="CA796" s="18">
        <f t="shared" si="1610"/>
        <v>40896.5587362052</v>
      </c>
      <c r="CB796" s="11">
        <f t="shared" si="1611"/>
        <v>2</v>
      </c>
      <c r="CH796" s="11">
        <f>_xlfn.RANK.EQ(CU796,CU795:CU798,0)</f>
        <v>2</v>
      </c>
      <c r="CI796" s="11">
        <v>1446.85</v>
      </c>
      <c r="CJ796" s="11">
        <v>1.8</v>
      </c>
      <c r="CK796" s="12">
        <v>1.35</v>
      </c>
      <c r="CL796" s="13">
        <f t="shared" si="1612"/>
        <v>3515.8455</v>
      </c>
      <c r="CM796" s="11">
        <v>190</v>
      </c>
      <c r="CN796" s="11">
        <v>1.73</v>
      </c>
      <c r="CO796" s="31">
        <f t="shared" si="1613"/>
        <v>3.25054794520548</v>
      </c>
      <c r="CP796" s="11">
        <v>0.95</v>
      </c>
      <c r="CQ796" s="11">
        <v>2.09</v>
      </c>
      <c r="CR796" s="8">
        <f t="shared" si="1614"/>
        <v>2.9855</v>
      </c>
      <c r="CS796" s="9">
        <v>1.075</v>
      </c>
      <c r="CT796" s="17">
        <v>1.185</v>
      </c>
      <c r="CU796" s="18">
        <f t="shared" si="1615"/>
        <v>43464.0556972225</v>
      </c>
      <c r="CV796" s="11">
        <f t="shared" si="1616"/>
        <v>2</v>
      </c>
      <c r="DB796" s="11">
        <f>_xlfn.RANK.EQ(DO796,DO795:DO798,0)</f>
        <v>2</v>
      </c>
      <c r="DC796" s="11">
        <v>1446.85</v>
      </c>
      <c r="DD796" s="11">
        <v>1.8</v>
      </c>
      <c r="DE796" s="12">
        <v>1.35</v>
      </c>
      <c r="DF796" s="13">
        <f t="shared" si="1617"/>
        <v>3515.8455</v>
      </c>
      <c r="DG796" s="11">
        <v>190</v>
      </c>
      <c r="DH796" s="11">
        <v>1.73</v>
      </c>
      <c r="DI796" s="31">
        <f t="shared" si="1618"/>
        <v>3.25054794520548</v>
      </c>
      <c r="DJ796" s="11">
        <v>0.95</v>
      </c>
      <c r="DK796" s="11">
        <v>2.09</v>
      </c>
      <c r="DL796" s="8">
        <f t="shared" si="1619"/>
        <v>2.9855</v>
      </c>
      <c r="DM796" s="9">
        <v>1.075</v>
      </c>
      <c r="DN796" s="17">
        <v>1.185</v>
      </c>
      <c r="DO796" s="18">
        <f t="shared" si="1620"/>
        <v>43464.0556972225</v>
      </c>
      <c r="DP796" s="11">
        <f t="shared" si="1621"/>
        <v>2</v>
      </c>
      <c r="DV796" s="11">
        <f>_xlfn.RANK.EQ(EI796,EI795:EI798,0)</f>
        <v>2</v>
      </c>
      <c r="DW796" s="11">
        <v>1446.85</v>
      </c>
      <c r="DX796" s="11">
        <v>1.8</v>
      </c>
      <c r="DY796" s="12">
        <v>1.35</v>
      </c>
      <c r="DZ796" s="13">
        <f t="shared" si="1622"/>
        <v>3515.8455</v>
      </c>
      <c r="EA796" s="11">
        <v>190</v>
      </c>
      <c r="EB796" s="11">
        <v>1.82</v>
      </c>
      <c r="EC796" s="31">
        <f t="shared" si="1623"/>
        <v>3.34054794520548</v>
      </c>
      <c r="ED796" s="11">
        <v>0.95</v>
      </c>
      <c r="EE796" s="11">
        <v>2.91</v>
      </c>
      <c r="EF796" s="8">
        <f t="shared" si="1624"/>
        <v>3.7645</v>
      </c>
      <c r="EG796" s="9">
        <v>1.075</v>
      </c>
      <c r="EH796" s="17">
        <v>1.3</v>
      </c>
      <c r="EI796" s="18">
        <f t="shared" si="1625"/>
        <v>61788.3516590497</v>
      </c>
      <c r="EJ796" s="11">
        <f t="shared" si="1626"/>
        <v>2</v>
      </c>
    </row>
    <row r="797" s="1" customFormat="1" customHeight="1" spans="1:140">
      <c r="F797" s="11">
        <f>_xlfn.RANK.EQ(S797,S795:S798,0)</f>
        <v>1</v>
      </c>
      <c r="G797" s="11">
        <v>1446.85</v>
      </c>
      <c r="H797" s="11">
        <v>1.8</v>
      </c>
      <c r="I797" s="12">
        <v>1.35</v>
      </c>
      <c r="J797" s="13">
        <f t="shared" si="1592"/>
        <v>3515.8455</v>
      </c>
      <c r="K797" s="11">
        <v>240</v>
      </c>
      <c r="L797" s="11">
        <v>2.33</v>
      </c>
      <c r="M797" s="31">
        <f t="shared" si="1593"/>
        <v>3.97285714285714</v>
      </c>
      <c r="N797" s="11">
        <v>0.89</v>
      </c>
      <c r="O797" s="11">
        <v>1.78</v>
      </c>
      <c r="P797" s="8">
        <f t="shared" si="1594"/>
        <v>2.5842</v>
      </c>
      <c r="Q797" s="9">
        <v>1.075</v>
      </c>
      <c r="R797" s="17">
        <v>1.1</v>
      </c>
      <c r="S797" s="18">
        <f t="shared" si="1595"/>
        <v>42683.4979112363</v>
      </c>
      <c r="T797" s="11">
        <f t="shared" si="1596"/>
        <v>1</v>
      </c>
      <c r="Z797" s="11">
        <f>_xlfn.RANK.EQ(AM797,AM795:AM798,0)</f>
        <v>1</v>
      </c>
      <c r="AA797" s="11">
        <v>1446.85</v>
      </c>
      <c r="AB797" s="11">
        <v>1.8</v>
      </c>
      <c r="AC797" s="12">
        <v>1.35</v>
      </c>
      <c r="AD797" s="13">
        <f t="shared" si="1597"/>
        <v>3515.8455</v>
      </c>
      <c r="AE797" s="11">
        <v>200</v>
      </c>
      <c r="AF797" s="11">
        <v>2.33</v>
      </c>
      <c r="AG797" s="31">
        <f t="shared" si="1598"/>
        <v>3.87545454545455</v>
      </c>
      <c r="AH797" s="11">
        <v>1</v>
      </c>
      <c r="AI797" s="11">
        <v>2.71</v>
      </c>
      <c r="AJ797" s="8">
        <f t="shared" si="1599"/>
        <v>3.71</v>
      </c>
      <c r="AK797" s="9">
        <v>1.075</v>
      </c>
      <c r="AL797" s="17">
        <v>1.1</v>
      </c>
      <c r="AM797" s="18">
        <f t="shared" si="1600"/>
        <v>59776.0878859436</v>
      </c>
      <c r="AN797" s="11">
        <f t="shared" si="1601"/>
        <v>1</v>
      </c>
      <c r="AT797" s="11">
        <f>_xlfn.RANK.EQ(BG797,BG795:BG798,0)</f>
        <v>1</v>
      </c>
      <c r="AU797" s="11">
        <v>1446.85</v>
      </c>
      <c r="AV797" s="11">
        <v>1.8</v>
      </c>
      <c r="AW797" s="12">
        <v>1.35</v>
      </c>
      <c r="AX797" s="13">
        <f t="shared" si="1602"/>
        <v>3515.8455</v>
      </c>
      <c r="AY797" s="11">
        <v>240</v>
      </c>
      <c r="AZ797" s="11">
        <v>2.33</v>
      </c>
      <c r="BA797" s="31">
        <f t="shared" si="1603"/>
        <v>3.97285714285714</v>
      </c>
      <c r="BB797" s="11">
        <v>0.93</v>
      </c>
      <c r="BC797" s="11">
        <v>1.85</v>
      </c>
      <c r="BD797" s="8">
        <f t="shared" si="1604"/>
        <v>2.7205</v>
      </c>
      <c r="BE797" s="9">
        <v>1.075</v>
      </c>
      <c r="BF797" s="17">
        <v>1.115</v>
      </c>
      <c r="BG797" s="18">
        <f t="shared" si="1605"/>
        <v>45547.5260552881</v>
      </c>
      <c r="BH797" s="11">
        <f t="shared" si="1606"/>
        <v>1</v>
      </c>
      <c r="BN797" s="11">
        <f>_xlfn.RANK.EQ(CA797,CA795:CA798,0)</f>
        <v>1</v>
      </c>
      <c r="BO797" s="11">
        <v>1446.85</v>
      </c>
      <c r="BP797" s="11">
        <v>1.8</v>
      </c>
      <c r="BQ797" s="12">
        <v>1.35</v>
      </c>
      <c r="BR797" s="13">
        <f t="shared" si="1607"/>
        <v>3515.8455</v>
      </c>
      <c r="BS797" s="11">
        <v>240</v>
      </c>
      <c r="BT797" s="11">
        <v>2.33</v>
      </c>
      <c r="BU797" s="31">
        <f t="shared" si="1608"/>
        <v>3.97285714285714</v>
      </c>
      <c r="BV797" s="11">
        <v>1</v>
      </c>
      <c r="BW797" s="11">
        <v>2.71</v>
      </c>
      <c r="BX797" s="8">
        <f t="shared" si="1609"/>
        <v>3.71</v>
      </c>
      <c r="BY797" s="9">
        <v>1.075</v>
      </c>
      <c r="BZ797" s="17">
        <v>1.115</v>
      </c>
      <c r="CA797" s="18">
        <f t="shared" si="1610"/>
        <v>62114.0678791101</v>
      </c>
      <c r="CB797" s="11">
        <f t="shared" si="1611"/>
        <v>1</v>
      </c>
      <c r="CH797" s="11">
        <f>_xlfn.RANK.EQ(CU797,CU795:CU798,0)</f>
        <v>1</v>
      </c>
      <c r="CI797" s="11">
        <v>1446.85</v>
      </c>
      <c r="CJ797" s="11">
        <v>1.8</v>
      </c>
      <c r="CK797" s="12">
        <v>1.35</v>
      </c>
      <c r="CL797" s="13">
        <f t="shared" si="1612"/>
        <v>3515.8455</v>
      </c>
      <c r="CM797" s="11">
        <v>240</v>
      </c>
      <c r="CN797" s="11">
        <v>2.33</v>
      </c>
      <c r="CO797" s="31">
        <f t="shared" si="1613"/>
        <v>3.97285714285714</v>
      </c>
      <c r="CP797" s="11">
        <v>0.93</v>
      </c>
      <c r="CQ797" s="11">
        <v>1.85</v>
      </c>
      <c r="CR797" s="8">
        <f t="shared" si="1614"/>
        <v>2.7205</v>
      </c>
      <c r="CS797" s="9">
        <v>1.075</v>
      </c>
      <c r="CT797" s="17">
        <v>1.185</v>
      </c>
      <c r="CU797" s="18">
        <f t="shared" si="1615"/>
        <v>48407.0119959788</v>
      </c>
      <c r="CV797" s="11">
        <f t="shared" si="1616"/>
        <v>1</v>
      </c>
      <c r="DB797" s="11">
        <f>_xlfn.RANK.EQ(DO797,DO795:DO798,0)</f>
        <v>1</v>
      </c>
      <c r="DC797" s="11">
        <v>1446.85</v>
      </c>
      <c r="DD797" s="11">
        <v>1.8</v>
      </c>
      <c r="DE797" s="12">
        <v>1.35</v>
      </c>
      <c r="DF797" s="13">
        <f t="shared" si="1617"/>
        <v>3515.8455</v>
      </c>
      <c r="DG797" s="11">
        <v>240</v>
      </c>
      <c r="DH797" s="11">
        <v>2.33</v>
      </c>
      <c r="DI797" s="31">
        <f t="shared" si="1618"/>
        <v>3.97285714285714</v>
      </c>
      <c r="DJ797" s="11">
        <v>1</v>
      </c>
      <c r="DK797" s="11">
        <v>2.71</v>
      </c>
      <c r="DL797" s="8">
        <f t="shared" si="1619"/>
        <v>3.71</v>
      </c>
      <c r="DM797" s="9">
        <v>1.075</v>
      </c>
      <c r="DN797" s="17">
        <v>1.185</v>
      </c>
      <c r="DO797" s="18">
        <f t="shared" si="1620"/>
        <v>66013.6057728658</v>
      </c>
      <c r="DP797" s="11">
        <f t="shared" si="1621"/>
        <v>1</v>
      </c>
      <c r="DV797" s="11">
        <f>_xlfn.RANK.EQ(EI797,EI795:EI798,0)</f>
        <v>1</v>
      </c>
      <c r="DW797" s="11">
        <v>1446.85</v>
      </c>
      <c r="DX797" s="11">
        <v>1.8</v>
      </c>
      <c r="DY797" s="12">
        <v>1.35</v>
      </c>
      <c r="DZ797" s="13">
        <f t="shared" si="1622"/>
        <v>3515.8455</v>
      </c>
      <c r="EA797" s="11">
        <v>240</v>
      </c>
      <c r="EB797" s="11">
        <v>2.42</v>
      </c>
      <c r="EC797" s="31">
        <f t="shared" si="1623"/>
        <v>4.06285714285714</v>
      </c>
      <c r="ED797" s="11">
        <v>1</v>
      </c>
      <c r="EE797" s="11">
        <v>3.51</v>
      </c>
      <c r="EF797" s="8">
        <f t="shared" si="1624"/>
        <v>4.51</v>
      </c>
      <c r="EG797" s="9">
        <v>1.075</v>
      </c>
      <c r="EH797" s="17">
        <v>1.3</v>
      </c>
      <c r="EI797" s="18">
        <f t="shared" si="1625"/>
        <v>90030.5063480578</v>
      </c>
      <c r="EJ797" s="11">
        <f t="shared" si="1626"/>
        <v>1</v>
      </c>
    </row>
    <row r="798" s="1" customFormat="1" customHeight="1" spans="1:140">
      <c r="F798" s="11">
        <f>_xlfn.RANK.EQ(S798,S795:S798,0)</f>
        <v>3</v>
      </c>
      <c r="G798" s="11">
        <v>0</v>
      </c>
      <c r="H798" s="11">
        <v>1.8</v>
      </c>
      <c r="I798" s="12">
        <v>1.35</v>
      </c>
      <c r="J798" s="13">
        <f t="shared" si="1592"/>
        <v>0</v>
      </c>
      <c r="K798" s="11">
        <v>0</v>
      </c>
      <c r="L798" s="11">
        <v>0.2</v>
      </c>
      <c r="M798" s="31">
        <f t="shared" si="1593"/>
        <v>1.2</v>
      </c>
      <c r="N798" s="28">
        <v>0.7</v>
      </c>
      <c r="O798" s="28">
        <v>1.5</v>
      </c>
      <c r="P798" s="8">
        <f t="shared" si="1594"/>
        <v>2.05</v>
      </c>
      <c r="Q798" s="9">
        <v>1.075</v>
      </c>
      <c r="R798" s="17">
        <v>1.1</v>
      </c>
      <c r="S798" s="18">
        <f t="shared" si="1595"/>
        <v>0</v>
      </c>
      <c r="T798" s="28">
        <f t="shared" si="1596"/>
        <v>12</v>
      </c>
      <c r="Z798" s="11">
        <f>_xlfn.RANK.EQ(AM798,AM795:AM798,0)</f>
        <v>3</v>
      </c>
      <c r="AA798" s="11">
        <v>0</v>
      </c>
      <c r="AB798" s="11">
        <v>1.8</v>
      </c>
      <c r="AC798" s="12">
        <v>1.35</v>
      </c>
      <c r="AD798" s="13">
        <f t="shared" si="1597"/>
        <v>0</v>
      </c>
      <c r="AE798" s="11">
        <v>0</v>
      </c>
      <c r="AF798" s="11">
        <v>0.2</v>
      </c>
      <c r="AG798" s="31">
        <f t="shared" si="1598"/>
        <v>1.2</v>
      </c>
      <c r="AH798" s="28">
        <v>0.7</v>
      </c>
      <c r="AI798" s="28">
        <v>1.5</v>
      </c>
      <c r="AJ798" s="8">
        <f t="shared" si="1599"/>
        <v>2.05</v>
      </c>
      <c r="AK798" s="9">
        <v>1.075</v>
      </c>
      <c r="AL798" s="17">
        <v>1.1</v>
      </c>
      <c r="AM798" s="18">
        <f t="shared" si="1600"/>
        <v>0</v>
      </c>
      <c r="AN798" s="28">
        <f t="shared" si="1601"/>
        <v>12</v>
      </c>
      <c r="AT798" s="11">
        <f>_xlfn.RANK.EQ(BG798,BG795:BG798,0)</f>
        <v>3</v>
      </c>
      <c r="AU798" s="11">
        <v>0</v>
      </c>
      <c r="AV798" s="11">
        <v>1.8</v>
      </c>
      <c r="AW798" s="12">
        <v>1.35</v>
      </c>
      <c r="AX798" s="13">
        <f t="shared" si="1602"/>
        <v>0</v>
      </c>
      <c r="AY798" s="11">
        <v>0</v>
      </c>
      <c r="AZ798" s="11">
        <v>0.2</v>
      </c>
      <c r="BA798" s="31">
        <f t="shared" si="1603"/>
        <v>1.2</v>
      </c>
      <c r="BB798" s="28">
        <v>0.7</v>
      </c>
      <c r="BC798" s="28">
        <v>1.5</v>
      </c>
      <c r="BD798" s="8">
        <f t="shared" si="1604"/>
        <v>2.05</v>
      </c>
      <c r="BE798" s="9">
        <v>1.075</v>
      </c>
      <c r="BF798" s="17">
        <v>1.115</v>
      </c>
      <c r="BG798" s="18">
        <f t="shared" si="1605"/>
        <v>0</v>
      </c>
      <c r="BH798" s="28">
        <f t="shared" si="1606"/>
        <v>12</v>
      </c>
      <c r="BN798" s="11">
        <f>_xlfn.RANK.EQ(CA798,CA795:CA798,0)</f>
        <v>3</v>
      </c>
      <c r="BO798" s="11">
        <v>0</v>
      </c>
      <c r="BP798" s="11">
        <v>1.8</v>
      </c>
      <c r="BQ798" s="12">
        <v>1.35</v>
      </c>
      <c r="BR798" s="13">
        <f t="shared" si="1607"/>
        <v>0</v>
      </c>
      <c r="BS798" s="11">
        <v>0</v>
      </c>
      <c r="BT798" s="11">
        <v>0.2</v>
      </c>
      <c r="BU798" s="31">
        <f t="shared" si="1608"/>
        <v>1.2</v>
      </c>
      <c r="BV798" s="28">
        <v>0.7</v>
      </c>
      <c r="BW798" s="28">
        <v>1.5</v>
      </c>
      <c r="BX798" s="8">
        <f t="shared" si="1609"/>
        <v>2.05</v>
      </c>
      <c r="BY798" s="9">
        <v>1.075</v>
      </c>
      <c r="BZ798" s="17">
        <v>1.115</v>
      </c>
      <c r="CA798" s="18">
        <f t="shared" si="1610"/>
        <v>0</v>
      </c>
      <c r="CB798" s="28">
        <f t="shared" si="1611"/>
        <v>12</v>
      </c>
      <c r="CH798" s="11">
        <f>_xlfn.RANK.EQ(CU798,CU795:CU798,0)</f>
        <v>3</v>
      </c>
      <c r="CI798" s="11">
        <v>0</v>
      </c>
      <c r="CJ798" s="11">
        <v>1.8</v>
      </c>
      <c r="CK798" s="12">
        <v>1.35</v>
      </c>
      <c r="CL798" s="13">
        <f t="shared" si="1612"/>
        <v>0</v>
      </c>
      <c r="CM798" s="11">
        <v>0</v>
      </c>
      <c r="CN798" s="11">
        <v>0.2</v>
      </c>
      <c r="CO798" s="31">
        <f t="shared" si="1613"/>
        <v>1.2</v>
      </c>
      <c r="CP798" s="28">
        <v>0.7</v>
      </c>
      <c r="CQ798" s="28">
        <v>1.5</v>
      </c>
      <c r="CR798" s="8">
        <f t="shared" si="1614"/>
        <v>2.05</v>
      </c>
      <c r="CS798" s="9">
        <v>1.075</v>
      </c>
      <c r="CT798" s="17">
        <v>1.185</v>
      </c>
      <c r="CU798" s="18">
        <f t="shared" si="1615"/>
        <v>0</v>
      </c>
      <c r="CV798" s="28">
        <f t="shared" si="1616"/>
        <v>12</v>
      </c>
      <c r="DB798" s="11">
        <f>_xlfn.RANK.EQ(DO798,DO795:DO798,0)</f>
        <v>3</v>
      </c>
      <c r="DC798" s="11">
        <v>0</v>
      </c>
      <c r="DD798" s="11">
        <v>1.8</v>
      </c>
      <c r="DE798" s="12">
        <v>1.35</v>
      </c>
      <c r="DF798" s="13">
        <f t="shared" si="1617"/>
        <v>0</v>
      </c>
      <c r="DG798" s="11">
        <v>0</v>
      </c>
      <c r="DH798" s="11">
        <v>0.2</v>
      </c>
      <c r="DI798" s="31">
        <f t="shared" si="1618"/>
        <v>1.2</v>
      </c>
      <c r="DJ798" s="28">
        <v>0.7</v>
      </c>
      <c r="DK798" s="28">
        <v>1.5</v>
      </c>
      <c r="DL798" s="8">
        <f t="shared" si="1619"/>
        <v>2.05</v>
      </c>
      <c r="DM798" s="9">
        <v>1.075</v>
      </c>
      <c r="DN798" s="17">
        <v>1.185</v>
      </c>
      <c r="DO798" s="18">
        <f t="shared" si="1620"/>
        <v>0</v>
      </c>
      <c r="DP798" s="28">
        <f t="shared" si="1621"/>
        <v>12</v>
      </c>
      <c r="DV798" s="11">
        <f>_xlfn.RANK.EQ(EI798,EI795:EI798,0)</f>
        <v>3</v>
      </c>
      <c r="DW798" s="11">
        <v>0</v>
      </c>
      <c r="DX798" s="11">
        <v>1.8</v>
      </c>
      <c r="DY798" s="12">
        <v>1.35</v>
      </c>
      <c r="DZ798" s="13">
        <f t="shared" si="1622"/>
        <v>0</v>
      </c>
      <c r="EA798" s="11">
        <v>0</v>
      </c>
      <c r="EB798" s="11">
        <v>0.2</v>
      </c>
      <c r="EC798" s="31">
        <f t="shared" si="1623"/>
        <v>1.2</v>
      </c>
      <c r="ED798" s="28">
        <v>0.7</v>
      </c>
      <c r="EE798" s="28">
        <v>1.5</v>
      </c>
      <c r="EF798" s="8">
        <f t="shared" si="1624"/>
        <v>2.05</v>
      </c>
      <c r="EG798" s="9">
        <v>1.075</v>
      </c>
      <c r="EH798" s="17">
        <v>1.3</v>
      </c>
      <c r="EI798" s="18">
        <f t="shared" si="1625"/>
        <v>0</v>
      </c>
      <c r="EJ798" s="28">
        <f t="shared" si="1626"/>
        <v>12</v>
      </c>
    </row>
    <row r="799" s="1" customFormat="1" customHeight="1" spans="1:140">
      <c r="F799" s="32" t="s">
        <v>42</v>
      </c>
      <c r="G799" s="33">
        <f>LARGE(S795:S798,1)/1</f>
        <v>42683.4979112363</v>
      </c>
      <c r="H799" s="32" t="s">
        <v>43</v>
      </c>
      <c r="I799" s="33">
        <f>LARGE(S795:S798,2)/2</f>
        <v>20173.1904079936</v>
      </c>
      <c r="J799" s="32" t="s">
        <v>44</v>
      </c>
      <c r="K799" s="33">
        <f>LARGE(S795:S798,3)/12</f>
        <v>0</v>
      </c>
      <c r="L799" s="32" t="s">
        <v>45</v>
      </c>
      <c r="M799" s="34">
        <f>LARGE(S795:S798,4)/12</f>
        <v>0</v>
      </c>
      <c r="N799" s="35" t="s">
        <v>46</v>
      </c>
      <c r="O799" s="36">
        <f>G799+I799+K799+M799</f>
        <v>62856.6883192299</v>
      </c>
      <c r="P799" s="35" t="s">
        <v>47</v>
      </c>
      <c r="Q799" s="35">
        <v>5.3</v>
      </c>
      <c r="R799" s="35"/>
      <c r="S799" s="35" t="s">
        <v>48</v>
      </c>
      <c r="T799" s="36">
        <f>O799*Q799</f>
        <v>333140.448091919</v>
      </c>
      <c r="Z799" s="32" t="s">
        <v>42</v>
      </c>
      <c r="AA799" s="33">
        <f>LARGE(AM795:AM798,1)/1</f>
        <v>59776.0878859436</v>
      </c>
      <c r="AB799" s="32" t="s">
        <v>43</v>
      </c>
      <c r="AC799" s="33">
        <f>LARGE(AM795:AM798,2)/2</f>
        <v>20173.1904079936</v>
      </c>
      <c r="AD799" s="32" t="s">
        <v>44</v>
      </c>
      <c r="AE799" s="33">
        <f>LARGE(AM795:AM798,3)/12</f>
        <v>0</v>
      </c>
      <c r="AF799" s="32" t="s">
        <v>45</v>
      </c>
      <c r="AG799" s="34">
        <f>LARGE(AM795:AM798,4)/12</f>
        <v>0</v>
      </c>
      <c r="AH799" s="35" t="s">
        <v>46</v>
      </c>
      <c r="AI799" s="36">
        <f>AA799+AC799+AE799+AG799</f>
        <v>79949.2782939372</v>
      </c>
      <c r="AJ799" s="35" t="s">
        <v>47</v>
      </c>
      <c r="AK799" s="35">
        <v>5.3</v>
      </c>
      <c r="AL799" s="35"/>
      <c r="AM799" s="35" t="s">
        <v>48</v>
      </c>
      <c r="AN799" s="36">
        <f>AI799*AK799</f>
        <v>423731.174957867</v>
      </c>
      <c r="AT799" s="32" t="s">
        <v>42</v>
      </c>
      <c r="AU799" s="33">
        <f>LARGE(BG795:BG798,1)/1</f>
        <v>45547.5260552881</v>
      </c>
      <c r="AV799" s="32" t="s">
        <v>43</v>
      </c>
      <c r="AW799" s="33">
        <f>LARGE(BG795:BG798,2)/2</f>
        <v>20448.2793681026</v>
      </c>
      <c r="AX799" s="32" t="s">
        <v>44</v>
      </c>
      <c r="AY799" s="33">
        <f>LARGE(BG795:BG798,3)/12</f>
        <v>0</v>
      </c>
      <c r="AZ799" s="32" t="s">
        <v>45</v>
      </c>
      <c r="BA799" s="34">
        <f>LARGE(BG795:BG798,4)/12</f>
        <v>0</v>
      </c>
      <c r="BB799" s="35" t="s">
        <v>46</v>
      </c>
      <c r="BC799" s="36">
        <f>AU799+AW799+AY799+BA799</f>
        <v>65995.8054233907</v>
      </c>
      <c r="BD799" s="35" t="s">
        <v>47</v>
      </c>
      <c r="BE799" s="35">
        <v>5.3</v>
      </c>
      <c r="BF799" s="35"/>
      <c r="BG799" s="35" t="s">
        <v>48</v>
      </c>
      <c r="BH799" s="36">
        <f>BC799*BE799</f>
        <v>349777.768743971</v>
      </c>
      <c r="BN799" s="32" t="s">
        <v>42</v>
      </c>
      <c r="BO799" s="33">
        <f>LARGE(CA795:CA798,1)/1</f>
        <v>62114.0678791101</v>
      </c>
      <c r="BP799" s="32" t="s">
        <v>43</v>
      </c>
      <c r="BQ799" s="33">
        <f>LARGE(CA795:CA798,2)/2</f>
        <v>20448.2793681026</v>
      </c>
      <c r="BR799" s="32" t="s">
        <v>44</v>
      </c>
      <c r="BS799" s="33">
        <f>LARGE(CA795:CA798,3)/12</f>
        <v>0</v>
      </c>
      <c r="BT799" s="32" t="s">
        <v>45</v>
      </c>
      <c r="BU799" s="34">
        <f>LARGE(CA795:CA798,4)/12</f>
        <v>0</v>
      </c>
      <c r="BV799" s="35" t="s">
        <v>46</v>
      </c>
      <c r="BW799" s="36">
        <f>BO799+BQ799+BS799+BU799</f>
        <v>82562.3472472126</v>
      </c>
      <c r="BX799" s="35" t="s">
        <v>47</v>
      </c>
      <c r="BY799" s="35">
        <v>5.3</v>
      </c>
      <c r="BZ799" s="35"/>
      <c r="CA799" s="35" t="s">
        <v>48</v>
      </c>
      <c r="CB799" s="36">
        <f>BW799*BY799</f>
        <v>437580.440410227</v>
      </c>
      <c r="CH799" s="32" t="s">
        <v>42</v>
      </c>
      <c r="CI799" s="33">
        <f>LARGE(CU795:CU798,1)/1</f>
        <v>48407.0119959788</v>
      </c>
      <c r="CJ799" s="32" t="s">
        <v>43</v>
      </c>
      <c r="CK799" s="33">
        <f>LARGE(CU795:CU798,2)/2</f>
        <v>21732.0278486113</v>
      </c>
      <c r="CL799" s="32" t="s">
        <v>44</v>
      </c>
      <c r="CM799" s="33">
        <f>LARGE(CU795:CU798,3)/12</f>
        <v>0</v>
      </c>
      <c r="CN799" s="32" t="s">
        <v>45</v>
      </c>
      <c r="CO799" s="34">
        <f>LARGE(CU795:CU798,4)/12</f>
        <v>0</v>
      </c>
      <c r="CP799" s="35" t="s">
        <v>46</v>
      </c>
      <c r="CQ799" s="36">
        <f>CI799+CK799+CM799+CO799</f>
        <v>70139.0398445901</v>
      </c>
      <c r="CR799" s="35" t="s">
        <v>47</v>
      </c>
      <c r="CS799" s="35">
        <v>5.3</v>
      </c>
      <c r="CT799" s="35"/>
      <c r="CU799" s="35" t="s">
        <v>48</v>
      </c>
      <c r="CV799" s="36">
        <f>CQ799*CS799</f>
        <v>371736.911176328</v>
      </c>
      <c r="DB799" s="32" t="s">
        <v>42</v>
      </c>
      <c r="DC799" s="33">
        <f>LARGE(DO795:DO798,1)/1</f>
        <v>66013.6057728658</v>
      </c>
      <c r="DD799" s="32" t="s">
        <v>43</v>
      </c>
      <c r="DE799" s="33">
        <f>LARGE(DO795:DO798,2)/2</f>
        <v>21732.0278486113</v>
      </c>
      <c r="DF799" s="32" t="s">
        <v>44</v>
      </c>
      <c r="DG799" s="33">
        <f>LARGE(DO795:DO798,3)/12</f>
        <v>0</v>
      </c>
      <c r="DH799" s="32" t="s">
        <v>45</v>
      </c>
      <c r="DI799" s="34">
        <f>LARGE(DO795:DO798,4)/12</f>
        <v>0</v>
      </c>
      <c r="DJ799" s="35" t="s">
        <v>46</v>
      </c>
      <c r="DK799" s="36">
        <f>DC799+DE799+DG799+DI799</f>
        <v>87745.6336214771</v>
      </c>
      <c r="DL799" s="35" t="s">
        <v>47</v>
      </c>
      <c r="DM799" s="35">
        <v>5.3</v>
      </c>
      <c r="DN799" s="35"/>
      <c r="DO799" s="35" t="s">
        <v>48</v>
      </c>
      <c r="DP799" s="36">
        <f>DK799*DM799</f>
        <v>465051.858193829</v>
      </c>
      <c r="DV799" s="32" t="s">
        <v>42</v>
      </c>
      <c r="DW799" s="33">
        <f>LARGE(EI795:EI798,1)/1</f>
        <v>90030.5063480578</v>
      </c>
      <c r="DX799" s="32" t="s">
        <v>43</v>
      </c>
      <c r="DY799" s="33">
        <f>LARGE(EI795:EI798,2)/2</f>
        <v>30894.1758295248</v>
      </c>
      <c r="DZ799" s="32" t="s">
        <v>44</v>
      </c>
      <c r="EA799" s="33">
        <f>LARGE(EI795:EI798,3)/12</f>
        <v>0</v>
      </c>
      <c r="EB799" s="32" t="s">
        <v>45</v>
      </c>
      <c r="EC799" s="34">
        <f>LARGE(EI795:EI798,4)/12</f>
        <v>0</v>
      </c>
      <c r="ED799" s="35" t="s">
        <v>46</v>
      </c>
      <c r="EE799" s="36">
        <f>DW799+DY799+EA799+EC799</f>
        <v>120924.682177583</v>
      </c>
      <c r="EF799" s="35" t="s">
        <v>47</v>
      </c>
      <c r="EG799" s="35">
        <v>5.3</v>
      </c>
      <c r="EH799" s="35"/>
      <c r="EI799" s="35" t="s">
        <v>48</v>
      </c>
      <c r="EJ799" s="36">
        <f>EE799*EG799</f>
        <v>640900.815541188</v>
      </c>
    </row>
    <row r="800" s="1" customFormat="1" customHeight="1" spans="1:140">
      <c r="F800" s="32"/>
      <c r="G800" s="33"/>
      <c r="H800" s="32"/>
      <c r="I800" s="33"/>
      <c r="J800" s="32"/>
      <c r="K800" s="33"/>
      <c r="L800" s="32"/>
      <c r="M800" s="34"/>
      <c r="N800" s="35"/>
      <c r="O800" s="36"/>
      <c r="P800" s="35"/>
      <c r="Q800" s="35"/>
      <c r="R800" s="35"/>
      <c r="S800" s="35"/>
      <c r="T800" s="36"/>
      <c r="Z800" s="32"/>
      <c r="AA800" s="33"/>
      <c r="AB800" s="32"/>
      <c r="AC800" s="33"/>
      <c r="AD800" s="32"/>
      <c r="AE800" s="33"/>
      <c r="AF800" s="32"/>
      <c r="AG800" s="34"/>
      <c r="AH800" s="35"/>
      <c r="AI800" s="36"/>
      <c r="AJ800" s="35"/>
      <c r="AK800" s="35"/>
      <c r="AL800" s="35"/>
      <c r="AM800" s="35"/>
      <c r="AN800" s="36"/>
      <c r="AT800" s="32"/>
      <c r="AU800" s="33"/>
      <c r="AV800" s="32"/>
      <c r="AW800" s="33"/>
      <c r="AX800" s="32"/>
      <c r="AY800" s="33"/>
      <c r="AZ800" s="32"/>
      <c r="BA800" s="34"/>
      <c r="BB800" s="35"/>
      <c r="BC800" s="36"/>
      <c r="BD800" s="35"/>
      <c r="BE800" s="35"/>
      <c r="BF800" s="35"/>
      <c r="BG800" s="35"/>
      <c r="BH800" s="36"/>
      <c r="BN800" s="32"/>
      <c r="BO800" s="33"/>
      <c r="BP800" s="32"/>
      <c r="BQ800" s="33"/>
      <c r="BR800" s="32"/>
      <c r="BS800" s="33"/>
      <c r="BT800" s="32"/>
      <c r="BU800" s="34"/>
      <c r="BV800" s="35"/>
      <c r="BW800" s="36"/>
      <c r="BX800" s="35"/>
      <c r="BY800" s="35"/>
      <c r="BZ800" s="35"/>
      <c r="CA800" s="35"/>
      <c r="CB800" s="36"/>
      <c r="CH800" s="32"/>
      <c r="CI800" s="33"/>
      <c r="CJ800" s="32"/>
      <c r="CK800" s="33"/>
      <c r="CL800" s="32"/>
      <c r="CM800" s="33"/>
      <c r="CN800" s="32"/>
      <c r="CO800" s="34"/>
      <c r="CP800" s="35"/>
      <c r="CQ800" s="36"/>
      <c r="CR800" s="35"/>
      <c r="CS800" s="35"/>
      <c r="CT800" s="35"/>
      <c r="CU800" s="35"/>
      <c r="CV800" s="36"/>
      <c r="DB800" s="32"/>
      <c r="DC800" s="33"/>
      <c r="DD800" s="32"/>
      <c r="DE800" s="33"/>
      <c r="DF800" s="32"/>
      <c r="DG800" s="33"/>
      <c r="DH800" s="32"/>
      <c r="DI800" s="34"/>
      <c r="DJ800" s="35"/>
      <c r="DK800" s="36"/>
      <c r="DL800" s="35"/>
      <c r="DM800" s="35"/>
      <c r="DN800" s="35"/>
      <c r="DO800" s="35"/>
      <c r="DP800" s="36"/>
      <c r="DV800" s="32"/>
      <c r="DW800" s="33"/>
      <c r="DX800" s="32"/>
      <c r="DY800" s="33"/>
      <c r="DZ800" s="32"/>
      <c r="EA800" s="33"/>
      <c r="EB800" s="32"/>
      <c r="EC800" s="34"/>
      <c r="ED800" s="35"/>
      <c r="EE800" s="36"/>
      <c r="EF800" s="35"/>
      <c r="EG800" s="35"/>
      <c r="EH800" s="35"/>
      <c r="EI800" s="35"/>
      <c r="EJ800" s="36"/>
    </row>
    <row r="801" s="1" customFormat="1" customHeight="1" spans="6:140">
      <c r="F801" s="3" t="s">
        <v>49</v>
      </c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Z801" s="3" t="s">
        <v>49</v>
      </c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T801" s="3" t="s">
        <v>49</v>
      </c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N801" s="3" t="s">
        <v>49</v>
      </c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H801" s="3" t="s">
        <v>49</v>
      </c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DB801" s="3" t="s">
        <v>49</v>
      </c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V801" s="3" t="s">
        <v>49</v>
      </c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</row>
    <row r="802" s="1" customFormat="1" customHeight="1" spans="6:140">
      <c r="F802" s="28" t="s">
        <v>37</v>
      </c>
      <c r="G802" s="13" t="s">
        <v>8</v>
      </c>
      <c r="H802" s="13"/>
      <c r="I802" s="13"/>
      <c r="J802" s="13"/>
      <c r="K802" s="7" t="s">
        <v>25</v>
      </c>
      <c r="L802" s="7"/>
      <c r="M802" s="7"/>
      <c r="N802" s="8" t="s">
        <v>10</v>
      </c>
      <c r="O802" s="8"/>
      <c r="P802" s="8"/>
      <c r="Q802" s="9" t="s">
        <v>38</v>
      </c>
      <c r="R802" s="10" t="s">
        <v>12</v>
      </c>
      <c r="S802" s="29" t="s">
        <v>13</v>
      </c>
      <c r="T802" s="11" t="s">
        <v>39</v>
      </c>
      <c r="Z802" s="28" t="s">
        <v>37</v>
      </c>
      <c r="AA802" s="13" t="s">
        <v>8</v>
      </c>
      <c r="AB802" s="13"/>
      <c r="AC802" s="13"/>
      <c r="AD802" s="13"/>
      <c r="AE802" s="7" t="s">
        <v>25</v>
      </c>
      <c r="AF802" s="7"/>
      <c r="AG802" s="7"/>
      <c r="AH802" s="8" t="s">
        <v>10</v>
      </c>
      <c r="AI802" s="8"/>
      <c r="AJ802" s="8"/>
      <c r="AK802" s="9" t="s">
        <v>38</v>
      </c>
      <c r="AL802" s="10" t="s">
        <v>12</v>
      </c>
      <c r="AM802" s="29" t="s">
        <v>13</v>
      </c>
      <c r="AN802" s="11" t="s">
        <v>39</v>
      </c>
      <c r="AT802" s="28" t="s">
        <v>37</v>
      </c>
      <c r="AU802" s="13" t="s">
        <v>8</v>
      </c>
      <c r="AV802" s="13"/>
      <c r="AW802" s="13"/>
      <c r="AX802" s="13"/>
      <c r="AY802" s="7" t="s">
        <v>25</v>
      </c>
      <c r="AZ802" s="7"/>
      <c r="BA802" s="7"/>
      <c r="BB802" s="8" t="s">
        <v>10</v>
      </c>
      <c r="BC802" s="8"/>
      <c r="BD802" s="8"/>
      <c r="BE802" s="9" t="s">
        <v>38</v>
      </c>
      <c r="BF802" s="10" t="s">
        <v>12</v>
      </c>
      <c r="BG802" s="29" t="s">
        <v>13</v>
      </c>
      <c r="BH802" s="11" t="s">
        <v>39</v>
      </c>
      <c r="BN802" s="28" t="s">
        <v>37</v>
      </c>
      <c r="BO802" s="13" t="s">
        <v>8</v>
      </c>
      <c r="BP802" s="13"/>
      <c r="BQ802" s="13"/>
      <c r="BR802" s="13"/>
      <c r="BS802" s="7" t="s">
        <v>25</v>
      </c>
      <c r="BT802" s="7"/>
      <c r="BU802" s="7"/>
      <c r="BV802" s="8" t="s">
        <v>10</v>
      </c>
      <c r="BW802" s="8"/>
      <c r="BX802" s="8"/>
      <c r="BY802" s="9" t="s">
        <v>38</v>
      </c>
      <c r="BZ802" s="10" t="s">
        <v>12</v>
      </c>
      <c r="CA802" s="29" t="s">
        <v>13</v>
      </c>
      <c r="CB802" s="11" t="s">
        <v>39</v>
      </c>
      <c r="CH802" s="28" t="s">
        <v>37</v>
      </c>
      <c r="CI802" s="13" t="s">
        <v>8</v>
      </c>
      <c r="CJ802" s="13"/>
      <c r="CK802" s="13"/>
      <c r="CL802" s="13"/>
      <c r="CM802" s="7" t="s">
        <v>25</v>
      </c>
      <c r="CN802" s="7"/>
      <c r="CO802" s="7"/>
      <c r="CP802" s="8" t="s">
        <v>10</v>
      </c>
      <c r="CQ802" s="8"/>
      <c r="CR802" s="8"/>
      <c r="CS802" s="9" t="s">
        <v>38</v>
      </c>
      <c r="CT802" s="10" t="s">
        <v>12</v>
      </c>
      <c r="CU802" s="29" t="s">
        <v>13</v>
      </c>
      <c r="CV802" s="11" t="s">
        <v>39</v>
      </c>
      <c r="DB802" s="28" t="s">
        <v>37</v>
      </c>
      <c r="DC802" s="13" t="s">
        <v>8</v>
      </c>
      <c r="DD802" s="13"/>
      <c r="DE802" s="13"/>
      <c r="DF802" s="13"/>
      <c r="DG802" s="7" t="s">
        <v>25</v>
      </c>
      <c r="DH802" s="7"/>
      <c r="DI802" s="7"/>
      <c r="DJ802" s="8" t="s">
        <v>10</v>
      </c>
      <c r="DK802" s="8"/>
      <c r="DL802" s="8"/>
      <c r="DM802" s="9" t="s">
        <v>38</v>
      </c>
      <c r="DN802" s="10" t="s">
        <v>12</v>
      </c>
      <c r="DO802" s="29" t="s">
        <v>13</v>
      </c>
      <c r="DP802" s="11" t="s">
        <v>39</v>
      </c>
      <c r="DV802" s="28" t="s">
        <v>37</v>
      </c>
      <c r="DW802" s="13" t="s">
        <v>8</v>
      </c>
      <c r="DX802" s="13"/>
      <c r="DY802" s="13"/>
      <c r="DZ802" s="13"/>
      <c r="EA802" s="7" t="s">
        <v>25</v>
      </c>
      <c r="EB802" s="7"/>
      <c r="EC802" s="7"/>
      <c r="ED802" s="8" t="s">
        <v>10</v>
      </c>
      <c r="EE802" s="8"/>
      <c r="EF802" s="8"/>
      <c r="EG802" s="9" t="s">
        <v>38</v>
      </c>
      <c r="EH802" s="10" t="s">
        <v>12</v>
      </c>
      <c r="EI802" s="29" t="s">
        <v>13</v>
      </c>
      <c r="EJ802" s="11" t="s">
        <v>39</v>
      </c>
    </row>
    <row r="803" s="1" customFormat="1" customHeight="1" spans="6:140">
      <c r="F803" s="30"/>
      <c r="G803" s="11" t="s">
        <v>40</v>
      </c>
      <c r="H803" s="11" t="s">
        <v>41</v>
      </c>
      <c r="I803" s="11" t="s">
        <v>21</v>
      </c>
      <c r="J803" s="13" t="s">
        <v>8</v>
      </c>
      <c r="K803" s="11" t="s">
        <v>23</v>
      </c>
      <c r="L803" s="11" t="s">
        <v>24</v>
      </c>
      <c r="M803" s="7" t="s">
        <v>25</v>
      </c>
      <c r="N803" s="11" t="s">
        <v>26</v>
      </c>
      <c r="O803" s="11" t="s">
        <v>27</v>
      </c>
      <c r="P803" s="8" t="s">
        <v>28</v>
      </c>
      <c r="Q803" s="9" t="s">
        <v>29</v>
      </c>
      <c r="R803" s="14"/>
      <c r="S803" s="29"/>
      <c r="T803" s="11"/>
      <c r="U803" s="1"/>
      <c r="V803" s="1"/>
      <c r="W803" s="1"/>
      <c r="X803" s="1"/>
      <c r="Y803" s="1"/>
      <c r="Z803" s="30"/>
      <c r="AA803" s="11" t="s">
        <v>40</v>
      </c>
      <c r="AB803" s="11" t="s">
        <v>41</v>
      </c>
      <c r="AC803" s="11" t="s">
        <v>21</v>
      </c>
      <c r="AD803" s="13" t="s">
        <v>8</v>
      </c>
      <c r="AE803" s="11" t="s">
        <v>23</v>
      </c>
      <c r="AF803" s="11" t="s">
        <v>24</v>
      </c>
      <c r="AG803" s="7" t="s">
        <v>25</v>
      </c>
      <c r="AH803" s="11" t="s">
        <v>26</v>
      </c>
      <c r="AI803" s="11" t="s">
        <v>27</v>
      </c>
      <c r="AJ803" s="8" t="s">
        <v>28</v>
      </c>
      <c r="AK803" s="9" t="s">
        <v>29</v>
      </c>
      <c r="AL803" s="14"/>
      <c r="AM803" s="29"/>
      <c r="AN803" s="11"/>
      <c r="AO803" s="1"/>
      <c r="AP803" s="1"/>
      <c r="AQ803" s="1"/>
      <c r="AR803" s="1"/>
      <c r="AS803" s="1"/>
      <c r="AT803" s="30"/>
      <c r="AU803" s="11" t="s">
        <v>40</v>
      </c>
      <c r="AV803" s="11" t="s">
        <v>41</v>
      </c>
      <c r="AW803" s="11" t="s">
        <v>21</v>
      </c>
      <c r="AX803" s="13" t="s">
        <v>8</v>
      </c>
      <c r="AY803" s="11" t="s">
        <v>23</v>
      </c>
      <c r="AZ803" s="11" t="s">
        <v>24</v>
      </c>
      <c r="BA803" s="7" t="s">
        <v>25</v>
      </c>
      <c r="BB803" s="11" t="s">
        <v>26</v>
      </c>
      <c r="BC803" s="11" t="s">
        <v>27</v>
      </c>
      <c r="BD803" s="8" t="s">
        <v>28</v>
      </c>
      <c r="BE803" s="9" t="s">
        <v>29</v>
      </c>
      <c r="BF803" s="14"/>
      <c r="BG803" s="29"/>
      <c r="BH803" s="11"/>
      <c r="BI803" s="1"/>
      <c r="BJ803" s="1"/>
      <c r="BK803" s="1"/>
      <c r="BL803" s="1"/>
      <c r="BM803" s="1"/>
      <c r="BN803" s="30"/>
      <c r="BO803" s="11" t="s">
        <v>40</v>
      </c>
      <c r="BP803" s="11" t="s">
        <v>41</v>
      </c>
      <c r="BQ803" s="11" t="s">
        <v>21</v>
      </c>
      <c r="BR803" s="13" t="s">
        <v>8</v>
      </c>
      <c r="BS803" s="11" t="s">
        <v>23</v>
      </c>
      <c r="BT803" s="11" t="s">
        <v>24</v>
      </c>
      <c r="BU803" s="7" t="s">
        <v>25</v>
      </c>
      <c r="BV803" s="11" t="s">
        <v>26</v>
      </c>
      <c r="BW803" s="11" t="s">
        <v>27</v>
      </c>
      <c r="BX803" s="8" t="s">
        <v>28</v>
      </c>
      <c r="BY803" s="9" t="s">
        <v>29</v>
      </c>
      <c r="BZ803" s="14"/>
      <c r="CA803" s="29"/>
      <c r="CB803" s="11"/>
      <c r="CC803" s="1"/>
      <c r="CD803" s="1"/>
      <c r="CE803" s="1"/>
      <c r="CF803" s="1"/>
      <c r="CG803" s="1"/>
      <c r="CH803" s="30"/>
      <c r="CI803" s="11" t="s">
        <v>40</v>
      </c>
      <c r="CJ803" s="11" t="s">
        <v>41</v>
      </c>
      <c r="CK803" s="11" t="s">
        <v>21</v>
      </c>
      <c r="CL803" s="13" t="s">
        <v>8</v>
      </c>
      <c r="CM803" s="11" t="s">
        <v>23</v>
      </c>
      <c r="CN803" s="11" t="s">
        <v>24</v>
      </c>
      <c r="CO803" s="7" t="s">
        <v>25</v>
      </c>
      <c r="CP803" s="11" t="s">
        <v>26</v>
      </c>
      <c r="CQ803" s="11" t="s">
        <v>27</v>
      </c>
      <c r="CR803" s="8" t="s">
        <v>28</v>
      </c>
      <c r="CS803" s="9" t="s">
        <v>29</v>
      </c>
      <c r="CT803" s="14"/>
      <c r="CU803" s="29"/>
      <c r="CV803" s="11"/>
      <c r="CW803" s="1"/>
      <c r="CX803" s="1"/>
      <c r="CY803" s="1"/>
      <c r="CZ803" s="1"/>
      <c r="DA803" s="1"/>
      <c r="DB803" s="30"/>
      <c r="DC803" s="11" t="s">
        <v>40</v>
      </c>
      <c r="DD803" s="11" t="s">
        <v>41</v>
      </c>
      <c r="DE803" s="11" t="s">
        <v>21</v>
      </c>
      <c r="DF803" s="13" t="s">
        <v>8</v>
      </c>
      <c r="DG803" s="11" t="s">
        <v>23</v>
      </c>
      <c r="DH803" s="11" t="s">
        <v>24</v>
      </c>
      <c r="DI803" s="7" t="s">
        <v>25</v>
      </c>
      <c r="DJ803" s="11" t="s">
        <v>26</v>
      </c>
      <c r="DK803" s="11" t="s">
        <v>27</v>
      </c>
      <c r="DL803" s="8" t="s">
        <v>28</v>
      </c>
      <c r="DM803" s="9" t="s">
        <v>29</v>
      </c>
      <c r="DN803" s="14"/>
      <c r="DO803" s="29"/>
      <c r="DP803" s="11"/>
      <c r="DQ803" s="1"/>
      <c r="DR803" s="1"/>
      <c r="DS803" s="1"/>
      <c r="DT803" s="1"/>
      <c r="DU803" s="1"/>
      <c r="DV803" s="30"/>
      <c r="DW803" s="11" t="s">
        <v>40</v>
      </c>
      <c r="DX803" s="11" t="s">
        <v>41</v>
      </c>
      <c r="DY803" s="11" t="s">
        <v>21</v>
      </c>
      <c r="DZ803" s="13" t="s">
        <v>8</v>
      </c>
      <c r="EA803" s="11" t="s">
        <v>23</v>
      </c>
      <c r="EB803" s="11" t="s">
        <v>24</v>
      </c>
      <c r="EC803" s="7" t="s">
        <v>25</v>
      </c>
      <c r="ED803" s="11" t="s">
        <v>26</v>
      </c>
      <c r="EE803" s="11" t="s">
        <v>27</v>
      </c>
      <c r="EF803" s="8" t="s">
        <v>28</v>
      </c>
      <c r="EG803" s="9" t="s">
        <v>29</v>
      </c>
      <c r="EH803" s="14"/>
      <c r="EI803" s="29"/>
      <c r="EJ803" s="11"/>
    </row>
    <row r="804" s="1" customFormat="1" customHeight="1" spans="6:140">
      <c r="F804" s="11">
        <f>_xlfn.RANK.EQ(S804,S804:S807,0)</f>
        <v>1</v>
      </c>
      <c r="G804" s="11">
        <v>1446.85</v>
      </c>
      <c r="H804" s="11">
        <v>1.8</v>
      </c>
      <c r="I804" s="12">
        <v>1.35</v>
      </c>
      <c r="J804" s="13">
        <f t="shared" ref="J804:J807" si="1627">G804*H804*I804</f>
        <v>3515.8455</v>
      </c>
      <c r="K804" s="11">
        <v>740</v>
      </c>
      <c r="L804" s="11">
        <v>1.79</v>
      </c>
      <c r="M804" s="31">
        <f t="shared" ref="M804:M807" si="1628">1+6*K804/(K804+2000)+L804</f>
        <v>4.41043795620438</v>
      </c>
      <c r="N804" s="11">
        <v>1</v>
      </c>
      <c r="O804" s="11">
        <v>2.38</v>
      </c>
      <c r="P804" s="8">
        <f t="shared" ref="P804:P807" si="1629">1+N804*O804</f>
        <v>3.38</v>
      </c>
      <c r="Q804" s="9">
        <v>1.275</v>
      </c>
      <c r="R804" s="17">
        <v>1.45</v>
      </c>
      <c r="S804" s="18">
        <f t="shared" ref="S804:S807" si="1630">J804*M804*Q804*P804*R804</f>
        <v>96896.1198958491</v>
      </c>
      <c r="T804" s="11">
        <f t="shared" ref="T804:T807" si="1631">IF(F804=1,1,(IF(F804=2,2,12)))</f>
        <v>1</v>
      </c>
      <c r="Z804" s="11">
        <f>_xlfn.RANK.EQ(AM804,AM804:AM807,0)</f>
        <v>1</v>
      </c>
      <c r="AA804" s="11">
        <v>1446.85</v>
      </c>
      <c r="AB804" s="11">
        <v>1.8</v>
      </c>
      <c r="AC804" s="12">
        <v>1.35</v>
      </c>
      <c r="AD804" s="13">
        <f t="shared" ref="AD804:AD807" si="1632">AA804*AB804*AC804</f>
        <v>3515.8455</v>
      </c>
      <c r="AE804" s="11">
        <v>740</v>
      </c>
      <c r="AF804" s="11">
        <v>1.79</v>
      </c>
      <c r="AG804" s="31">
        <f t="shared" ref="AG804:AG807" si="1633">1+6*AE804/(AE804+2000)+AF804</f>
        <v>4.41043795620438</v>
      </c>
      <c r="AH804" s="11">
        <v>1</v>
      </c>
      <c r="AI804" s="11">
        <v>2.38</v>
      </c>
      <c r="AJ804" s="8">
        <f t="shared" ref="AJ804:AJ807" si="1634">1+AH804*AI804</f>
        <v>3.38</v>
      </c>
      <c r="AK804" s="9">
        <v>1.275</v>
      </c>
      <c r="AL804" s="17">
        <v>1.45</v>
      </c>
      <c r="AM804" s="18">
        <f t="shared" ref="AM804:AM807" si="1635">AD804*AG804*AK804*AJ804*AL804</f>
        <v>96896.1198958491</v>
      </c>
      <c r="AN804" s="11">
        <f t="shared" ref="AN804:AN807" si="1636">IF(Z804=1,1,(IF(Z804=2,2,12)))</f>
        <v>1</v>
      </c>
      <c r="AT804" s="11">
        <f>_xlfn.RANK.EQ(BG804,BG804:BG807,0)</f>
        <v>1</v>
      </c>
      <c r="AU804" s="11">
        <v>1446.85</v>
      </c>
      <c r="AV804" s="11">
        <v>1.8</v>
      </c>
      <c r="AW804" s="12">
        <v>1.35</v>
      </c>
      <c r="AX804" s="13">
        <f t="shared" ref="AX804:AX807" si="1637">AU804*AV804*AW804</f>
        <v>3515.8455</v>
      </c>
      <c r="AY804" s="11">
        <v>740</v>
      </c>
      <c r="AZ804" s="11">
        <v>1.79</v>
      </c>
      <c r="BA804" s="31">
        <f t="shared" ref="BA804:BA807" si="1638">1+6*AY804/(AY804+2000)+AZ804</f>
        <v>4.41043795620438</v>
      </c>
      <c r="BB804" s="11">
        <v>1</v>
      </c>
      <c r="BC804" s="11">
        <v>2.38</v>
      </c>
      <c r="BD804" s="8">
        <f t="shared" ref="BD804:BD807" si="1639">1+BB804*BC804</f>
        <v>3.38</v>
      </c>
      <c r="BE804" s="9">
        <v>1.275</v>
      </c>
      <c r="BF804" s="17">
        <v>1.465</v>
      </c>
      <c r="BG804" s="18">
        <f t="shared" ref="BG804:BG807" si="1640">AX804*BA804*BE804*BD804*BF804</f>
        <v>97898.4935499441</v>
      </c>
      <c r="BH804" s="11">
        <f t="shared" ref="BH804:BH807" si="1641">IF(AT804=1,1,(IF(AT804=2,2,12)))</f>
        <v>1</v>
      </c>
      <c r="BN804" s="11">
        <f>_xlfn.RANK.EQ(CA804,CA804:CA807,0)</f>
        <v>1</v>
      </c>
      <c r="BO804" s="11">
        <v>1446.85</v>
      </c>
      <c r="BP804" s="11">
        <v>1.8</v>
      </c>
      <c r="BQ804" s="12">
        <v>1.35</v>
      </c>
      <c r="BR804" s="13">
        <f t="shared" ref="BR804:BR807" si="1642">BO804*BP804*BQ804</f>
        <v>3515.8455</v>
      </c>
      <c r="BS804" s="11">
        <v>740</v>
      </c>
      <c r="BT804" s="11">
        <v>1.79</v>
      </c>
      <c r="BU804" s="31">
        <f t="shared" ref="BU804:BU807" si="1643">1+6*BS804/(BS804+2000)+BT804</f>
        <v>4.41043795620438</v>
      </c>
      <c r="BV804" s="11">
        <v>1</v>
      </c>
      <c r="BW804" s="11">
        <v>2.38</v>
      </c>
      <c r="BX804" s="8">
        <f t="shared" ref="BX804:BX807" si="1644">1+BV804*BW804</f>
        <v>3.38</v>
      </c>
      <c r="BY804" s="9">
        <v>1.275</v>
      </c>
      <c r="BZ804" s="17">
        <v>1.465</v>
      </c>
      <c r="CA804" s="18">
        <f t="shared" ref="CA804:CA807" si="1645">BR804*BU804*BY804*BX804*BZ804</f>
        <v>97898.4935499441</v>
      </c>
      <c r="CB804" s="11">
        <f t="shared" ref="CB804:CB807" si="1646">IF(BN804=1,1,(IF(BN804=2,2,12)))</f>
        <v>1</v>
      </c>
      <c r="CH804" s="11">
        <f>_xlfn.RANK.EQ(CU804,CU804:CU807,0)</f>
        <v>1</v>
      </c>
      <c r="CI804" s="11">
        <v>1446.85</v>
      </c>
      <c r="CJ804" s="11">
        <v>1.8</v>
      </c>
      <c r="CK804" s="12">
        <v>1.35</v>
      </c>
      <c r="CL804" s="13">
        <f t="shared" ref="CL804:CL807" si="1647">CI804*CJ804*CK804</f>
        <v>3515.8455</v>
      </c>
      <c r="CM804" s="11">
        <v>740</v>
      </c>
      <c r="CN804" s="11">
        <v>1.79</v>
      </c>
      <c r="CO804" s="31">
        <f t="shared" ref="CO804:CO807" si="1648">1+6*CM804/(CM804+2000)+CN804</f>
        <v>4.41043795620438</v>
      </c>
      <c r="CP804" s="11">
        <v>1</v>
      </c>
      <c r="CQ804" s="11">
        <v>2.38</v>
      </c>
      <c r="CR804" s="8">
        <f t="shared" ref="CR804:CR807" si="1649">1+CP804*CQ804</f>
        <v>3.38</v>
      </c>
      <c r="CS804" s="9">
        <v>1.275</v>
      </c>
      <c r="CT804" s="17">
        <v>1.535</v>
      </c>
      <c r="CU804" s="18">
        <f t="shared" ref="CU804:CU807" si="1650">CL804*CO804*CS804*CR804*CT804</f>
        <v>102576.237269054</v>
      </c>
      <c r="CV804" s="11">
        <f t="shared" ref="CV804:CV807" si="1651">IF(CH804=1,1,(IF(CH804=2,2,12)))</f>
        <v>1</v>
      </c>
      <c r="DB804" s="11">
        <f>_xlfn.RANK.EQ(DO804,DO804:DO807,0)</f>
        <v>1</v>
      </c>
      <c r="DC804" s="11">
        <v>1446.85</v>
      </c>
      <c r="DD804" s="11">
        <v>1.8</v>
      </c>
      <c r="DE804" s="12">
        <v>1.35</v>
      </c>
      <c r="DF804" s="13">
        <f t="shared" ref="DF804:DF807" si="1652">DC804*DD804*DE804</f>
        <v>3515.8455</v>
      </c>
      <c r="DG804" s="11">
        <v>740</v>
      </c>
      <c r="DH804" s="11">
        <v>1.79</v>
      </c>
      <c r="DI804" s="31">
        <f t="shared" ref="DI804:DI807" si="1653">1+6*DG804/(DG804+2000)+DH804</f>
        <v>4.41043795620438</v>
      </c>
      <c r="DJ804" s="11">
        <v>1</v>
      </c>
      <c r="DK804" s="11">
        <v>2.38</v>
      </c>
      <c r="DL804" s="8">
        <f t="shared" ref="DL804:DL807" si="1654">1+DJ804*DK804</f>
        <v>3.38</v>
      </c>
      <c r="DM804" s="9">
        <v>1.275</v>
      </c>
      <c r="DN804" s="17">
        <v>1.535</v>
      </c>
      <c r="DO804" s="18">
        <f t="shared" ref="DO804:DO807" si="1655">DF804*DI804*DM804*DL804*DN804</f>
        <v>102576.237269054</v>
      </c>
      <c r="DP804" s="11">
        <f t="shared" ref="DP804:DP807" si="1656">IF(DB804=1,1,(IF(DB804=2,2,12)))</f>
        <v>1</v>
      </c>
      <c r="DV804" s="11">
        <f>_xlfn.RANK.EQ(EI804,EI804:EI807,0)</f>
        <v>1</v>
      </c>
      <c r="DW804" s="11">
        <v>1446.85</v>
      </c>
      <c r="DX804" s="11">
        <v>1.8</v>
      </c>
      <c r="DY804" s="12">
        <v>1.35</v>
      </c>
      <c r="DZ804" s="13">
        <f t="shared" ref="DZ804:DZ807" si="1657">DW804*DX804*DY804</f>
        <v>3515.8455</v>
      </c>
      <c r="EA804" s="11">
        <v>740</v>
      </c>
      <c r="EB804" s="11">
        <v>2.32</v>
      </c>
      <c r="EC804" s="31">
        <f t="shared" ref="EC804:EC807" si="1658">1+6*EA804/(EA804+2000)+EB804</f>
        <v>4.94043795620438</v>
      </c>
      <c r="ED804" s="11">
        <v>1</v>
      </c>
      <c r="EE804" s="11">
        <v>3.18</v>
      </c>
      <c r="EF804" s="8">
        <f t="shared" ref="EF804:EF807" si="1659">1+ED804*EE804</f>
        <v>4.18</v>
      </c>
      <c r="EG804" s="9">
        <v>1.275</v>
      </c>
      <c r="EH804" s="17">
        <v>1.65</v>
      </c>
      <c r="EI804" s="18">
        <f t="shared" ref="EI804:EI807" si="1660">DZ804*EC804*EG804*EF804*EH804</f>
        <v>152744.521606164</v>
      </c>
      <c r="EJ804" s="11">
        <f t="shared" ref="EJ804:EJ807" si="1661">IF(DV804=1,1,(IF(DV804=2,2,12)))</f>
        <v>1</v>
      </c>
    </row>
    <row r="805" s="1" customFormat="1" customHeight="1" spans="6:140">
      <c r="F805" s="11">
        <f>_xlfn.RANK.EQ(S805,S804:S807,0)</f>
        <v>3</v>
      </c>
      <c r="G805" s="11">
        <v>1446.85</v>
      </c>
      <c r="H805" s="11">
        <v>1.8</v>
      </c>
      <c r="I805" s="12">
        <v>1.35</v>
      </c>
      <c r="J805" s="13">
        <f t="shared" si="1627"/>
        <v>3515.8455</v>
      </c>
      <c r="K805" s="11">
        <v>440</v>
      </c>
      <c r="L805" s="11">
        <v>1.73</v>
      </c>
      <c r="M805" s="31">
        <f t="shared" si="1628"/>
        <v>3.81196721311475</v>
      </c>
      <c r="N805" s="11">
        <v>0.95</v>
      </c>
      <c r="O805" s="11">
        <v>2.09</v>
      </c>
      <c r="P805" s="8">
        <f t="shared" si="1629"/>
        <v>2.9855</v>
      </c>
      <c r="Q805" s="9">
        <v>1.275</v>
      </c>
      <c r="R805" s="17">
        <v>1.1</v>
      </c>
      <c r="S805" s="18">
        <f t="shared" si="1630"/>
        <v>56117.5735275654</v>
      </c>
      <c r="T805" s="11">
        <f t="shared" si="1631"/>
        <v>12</v>
      </c>
      <c r="Z805" s="11">
        <f>_xlfn.RANK.EQ(AM805,AM804:AM807,0)</f>
        <v>3</v>
      </c>
      <c r="AA805" s="11">
        <v>1446.85</v>
      </c>
      <c r="AB805" s="11">
        <v>1.8</v>
      </c>
      <c r="AC805" s="12">
        <v>1.35</v>
      </c>
      <c r="AD805" s="13">
        <f t="shared" si="1632"/>
        <v>3515.8455</v>
      </c>
      <c r="AE805" s="11">
        <v>440</v>
      </c>
      <c r="AF805" s="11">
        <v>1.73</v>
      </c>
      <c r="AG805" s="31">
        <f t="shared" si="1633"/>
        <v>3.81196721311475</v>
      </c>
      <c r="AH805" s="11">
        <v>0.95</v>
      </c>
      <c r="AI805" s="11">
        <v>2.09</v>
      </c>
      <c r="AJ805" s="8">
        <f t="shared" si="1634"/>
        <v>2.9855</v>
      </c>
      <c r="AK805" s="9">
        <v>1.275</v>
      </c>
      <c r="AL805" s="17">
        <v>1.1</v>
      </c>
      <c r="AM805" s="18">
        <f t="shared" si="1635"/>
        <v>56117.5735275654</v>
      </c>
      <c r="AN805" s="11">
        <f t="shared" si="1636"/>
        <v>12</v>
      </c>
      <c r="AT805" s="11">
        <f>_xlfn.RANK.EQ(BG805,BG804:BG807,0)</f>
        <v>3</v>
      </c>
      <c r="AU805" s="11">
        <v>1446.85</v>
      </c>
      <c r="AV805" s="11">
        <v>1.8</v>
      </c>
      <c r="AW805" s="12">
        <v>1.35</v>
      </c>
      <c r="AX805" s="13">
        <f t="shared" si="1637"/>
        <v>3515.8455</v>
      </c>
      <c r="AY805" s="11">
        <v>440</v>
      </c>
      <c r="AZ805" s="11">
        <v>1.73</v>
      </c>
      <c r="BA805" s="31">
        <f t="shared" si="1638"/>
        <v>3.81196721311475</v>
      </c>
      <c r="BB805" s="11">
        <v>0.95</v>
      </c>
      <c r="BC805" s="11">
        <v>2.09</v>
      </c>
      <c r="BD805" s="8">
        <f t="shared" si="1639"/>
        <v>2.9855</v>
      </c>
      <c r="BE805" s="9">
        <v>1.275</v>
      </c>
      <c r="BF805" s="17">
        <v>1.115</v>
      </c>
      <c r="BG805" s="18">
        <f t="shared" si="1640"/>
        <v>56882.8131665777</v>
      </c>
      <c r="BH805" s="11">
        <f t="shared" si="1641"/>
        <v>12</v>
      </c>
      <c r="BN805" s="11">
        <f>_xlfn.RANK.EQ(CA805,CA804:CA807,0)</f>
        <v>3</v>
      </c>
      <c r="BO805" s="11">
        <v>1446.85</v>
      </c>
      <c r="BP805" s="11">
        <v>1.8</v>
      </c>
      <c r="BQ805" s="12">
        <v>1.35</v>
      </c>
      <c r="BR805" s="13">
        <f t="shared" si="1642"/>
        <v>3515.8455</v>
      </c>
      <c r="BS805" s="11">
        <v>440</v>
      </c>
      <c r="BT805" s="11">
        <v>1.73</v>
      </c>
      <c r="BU805" s="31">
        <f t="shared" si="1643"/>
        <v>3.81196721311475</v>
      </c>
      <c r="BV805" s="11">
        <v>0.95</v>
      </c>
      <c r="BW805" s="11">
        <v>2.09</v>
      </c>
      <c r="BX805" s="8">
        <f t="shared" si="1644"/>
        <v>2.9855</v>
      </c>
      <c r="BY805" s="9">
        <v>1.275</v>
      </c>
      <c r="BZ805" s="17">
        <v>1.115</v>
      </c>
      <c r="CA805" s="18">
        <f t="shared" si="1645"/>
        <v>56882.8131665777</v>
      </c>
      <c r="CB805" s="11">
        <f t="shared" si="1646"/>
        <v>12</v>
      </c>
      <c r="CH805" s="11">
        <f>_xlfn.RANK.EQ(CU805,CU804:CU807,0)</f>
        <v>3</v>
      </c>
      <c r="CI805" s="11">
        <v>1446.85</v>
      </c>
      <c r="CJ805" s="11">
        <v>1.8</v>
      </c>
      <c r="CK805" s="12">
        <v>1.35</v>
      </c>
      <c r="CL805" s="13">
        <f t="shared" si="1647"/>
        <v>3515.8455</v>
      </c>
      <c r="CM805" s="11">
        <v>440</v>
      </c>
      <c r="CN805" s="11">
        <v>1.73</v>
      </c>
      <c r="CO805" s="31">
        <f t="shared" si="1648"/>
        <v>3.81196721311475</v>
      </c>
      <c r="CP805" s="11">
        <v>0.95</v>
      </c>
      <c r="CQ805" s="11">
        <v>2.09</v>
      </c>
      <c r="CR805" s="8">
        <f t="shared" si="1649"/>
        <v>2.9855</v>
      </c>
      <c r="CS805" s="9">
        <v>1.275</v>
      </c>
      <c r="CT805" s="17">
        <v>1.185</v>
      </c>
      <c r="CU805" s="18">
        <f t="shared" si="1650"/>
        <v>60453.9314819682</v>
      </c>
      <c r="CV805" s="11">
        <f t="shared" si="1651"/>
        <v>12</v>
      </c>
      <c r="DB805" s="11">
        <f>_xlfn.RANK.EQ(DO805,DO804:DO807,0)</f>
        <v>3</v>
      </c>
      <c r="DC805" s="11">
        <v>1446.85</v>
      </c>
      <c r="DD805" s="11">
        <v>1.8</v>
      </c>
      <c r="DE805" s="12">
        <v>1.35</v>
      </c>
      <c r="DF805" s="13">
        <f t="shared" si="1652"/>
        <v>3515.8455</v>
      </c>
      <c r="DG805" s="11">
        <v>440</v>
      </c>
      <c r="DH805" s="11">
        <v>1.73</v>
      </c>
      <c r="DI805" s="31">
        <f t="shared" si="1653"/>
        <v>3.81196721311475</v>
      </c>
      <c r="DJ805" s="11">
        <v>0.95</v>
      </c>
      <c r="DK805" s="11">
        <v>2.09</v>
      </c>
      <c r="DL805" s="8">
        <f t="shared" si="1654"/>
        <v>2.9855</v>
      </c>
      <c r="DM805" s="9">
        <v>1.275</v>
      </c>
      <c r="DN805" s="17">
        <v>1.185</v>
      </c>
      <c r="DO805" s="18">
        <f t="shared" si="1655"/>
        <v>60453.9314819682</v>
      </c>
      <c r="DP805" s="11">
        <f t="shared" si="1656"/>
        <v>12</v>
      </c>
      <c r="DV805" s="11">
        <f>_xlfn.RANK.EQ(EI805,EI804:EI807,0)</f>
        <v>3</v>
      </c>
      <c r="DW805" s="11">
        <v>1446.85</v>
      </c>
      <c r="DX805" s="11">
        <v>1.8</v>
      </c>
      <c r="DY805" s="12">
        <v>1.35</v>
      </c>
      <c r="DZ805" s="13">
        <f t="shared" si="1657"/>
        <v>3515.8455</v>
      </c>
      <c r="EA805" s="11">
        <v>440</v>
      </c>
      <c r="EB805" s="11">
        <v>1.82</v>
      </c>
      <c r="EC805" s="31">
        <f t="shared" si="1658"/>
        <v>3.90196721311475</v>
      </c>
      <c r="ED805" s="11">
        <v>0.95</v>
      </c>
      <c r="EE805" s="11">
        <v>2.91</v>
      </c>
      <c r="EF805" s="8">
        <f t="shared" si="1659"/>
        <v>3.7645</v>
      </c>
      <c r="EG805" s="9">
        <v>1.275</v>
      </c>
      <c r="EH805" s="17">
        <v>1.3</v>
      </c>
      <c r="EI805" s="18">
        <f t="shared" si="1660"/>
        <v>85600.0930213256</v>
      </c>
      <c r="EJ805" s="11">
        <f t="shared" si="1661"/>
        <v>12</v>
      </c>
    </row>
    <row r="806" s="1" customFormat="1" customHeight="1" spans="6:140">
      <c r="F806" s="11">
        <f>_xlfn.RANK.EQ(S806,S804:S807,0)</f>
        <v>2</v>
      </c>
      <c r="G806" s="11">
        <v>1446.85</v>
      </c>
      <c r="H806" s="11">
        <v>1.8</v>
      </c>
      <c r="I806" s="12">
        <v>1.35</v>
      </c>
      <c r="J806" s="13">
        <f t="shared" si="1627"/>
        <v>3515.8455</v>
      </c>
      <c r="K806" s="11">
        <v>490</v>
      </c>
      <c r="L806" s="11">
        <v>2.33</v>
      </c>
      <c r="M806" s="31">
        <f t="shared" si="1628"/>
        <v>4.51072289156627</v>
      </c>
      <c r="N806" s="11">
        <v>0.89</v>
      </c>
      <c r="O806" s="11">
        <v>1.78</v>
      </c>
      <c r="P806" s="8">
        <f t="shared" si="1629"/>
        <v>2.5842</v>
      </c>
      <c r="Q806" s="9">
        <v>1.275</v>
      </c>
      <c r="R806" s="17">
        <v>1.1</v>
      </c>
      <c r="S806" s="18">
        <f t="shared" si="1630"/>
        <v>57478.4333140659</v>
      </c>
      <c r="T806" s="11">
        <f t="shared" si="1631"/>
        <v>2</v>
      </c>
      <c r="Z806" s="11">
        <f>_xlfn.RANK.EQ(AM806,AM804:AM807,0)</f>
        <v>2</v>
      </c>
      <c r="AA806" s="11">
        <v>1446.85</v>
      </c>
      <c r="AB806" s="11">
        <v>1.8</v>
      </c>
      <c r="AC806" s="12">
        <v>1.35</v>
      </c>
      <c r="AD806" s="13">
        <f t="shared" si="1632"/>
        <v>3515.8455</v>
      </c>
      <c r="AE806" s="11">
        <v>450</v>
      </c>
      <c r="AF806" s="11">
        <v>2.33</v>
      </c>
      <c r="AG806" s="31">
        <f t="shared" si="1633"/>
        <v>4.43204081632653</v>
      </c>
      <c r="AH806" s="11">
        <v>1</v>
      </c>
      <c r="AI806" s="11">
        <v>2.71</v>
      </c>
      <c r="AJ806" s="8">
        <f t="shared" si="1634"/>
        <v>3.71</v>
      </c>
      <c r="AK806" s="9">
        <v>1.275</v>
      </c>
      <c r="AL806" s="17">
        <v>1.1</v>
      </c>
      <c r="AM806" s="18">
        <f t="shared" si="1635"/>
        <v>81079.3602157081</v>
      </c>
      <c r="AN806" s="11">
        <f t="shared" si="1636"/>
        <v>2</v>
      </c>
      <c r="AT806" s="11">
        <f>_xlfn.RANK.EQ(BG806,BG804:BG807,0)</f>
        <v>2</v>
      </c>
      <c r="AU806" s="11">
        <v>1446.85</v>
      </c>
      <c r="AV806" s="11">
        <v>1.8</v>
      </c>
      <c r="AW806" s="12">
        <v>1.35</v>
      </c>
      <c r="AX806" s="13">
        <f t="shared" si="1637"/>
        <v>3515.8455</v>
      </c>
      <c r="AY806" s="11">
        <v>490</v>
      </c>
      <c r="AZ806" s="11">
        <v>2.33</v>
      </c>
      <c r="BA806" s="31">
        <f t="shared" si="1638"/>
        <v>4.51072289156627</v>
      </c>
      <c r="BB806" s="11">
        <v>0.93</v>
      </c>
      <c r="BC806" s="11">
        <v>1.85</v>
      </c>
      <c r="BD806" s="8">
        <f t="shared" si="1639"/>
        <v>2.7205</v>
      </c>
      <c r="BE806" s="9">
        <v>1.275</v>
      </c>
      <c r="BF806" s="17">
        <v>1.115</v>
      </c>
      <c r="BG806" s="18">
        <f t="shared" si="1640"/>
        <v>61335.1896424678</v>
      </c>
      <c r="BH806" s="11">
        <f t="shared" si="1641"/>
        <v>2</v>
      </c>
      <c r="BN806" s="11">
        <f>_xlfn.RANK.EQ(CA806,CA804:CA807,0)</f>
        <v>2</v>
      </c>
      <c r="BO806" s="11">
        <v>1446.85</v>
      </c>
      <c r="BP806" s="11">
        <v>1.8</v>
      </c>
      <c r="BQ806" s="12">
        <v>1.35</v>
      </c>
      <c r="BR806" s="13">
        <f t="shared" si="1642"/>
        <v>3515.8455</v>
      </c>
      <c r="BS806" s="11">
        <v>490</v>
      </c>
      <c r="BT806" s="11">
        <v>2.33</v>
      </c>
      <c r="BU806" s="31">
        <f t="shared" si="1643"/>
        <v>4.51072289156627</v>
      </c>
      <c r="BV806" s="11">
        <v>1</v>
      </c>
      <c r="BW806" s="11">
        <v>2.71</v>
      </c>
      <c r="BX806" s="8">
        <f t="shared" si="1644"/>
        <v>3.71</v>
      </c>
      <c r="BY806" s="9">
        <v>1.275</v>
      </c>
      <c r="BZ806" s="17">
        <v>1.115</v>
      </c>
      <c r="CA806" s="18">
        <f t="shared" si="1645"/>
        <v>83644.0189573812</v>
      </c>
      <c r="CB806" s="11">
        <f t="shared" si="1646"/>
        <v>2</v>
      </c>
      <c r="CH806" s="11">
        <f>_xlfn.RANK.EQ(CU806,CU804:CU807,0)</f>
        <v>2</v>
      </c>
      <c r="CI806" s="11">
        <v>1446.85</v>
      </c>
      <c r="CJ806" s="11">
        <v>1.8</v>
      </c>
      <c r="CK806" s="12">
        <v>1.35</v>
      </c>
      <c r="CL806" s="13">
        <f t="shared" si="1647"/>
        <v>3515.8455</v>
      </c>
      <c r="CM806" s="11">
        <v>490</v>
      </c>
      <c r="CN806" s="11">
        <v>2.33</v>
      </c>
      <c r="CO806" s="31">
        <f t="shared" si="1648"/>
        <v>4.51072289156627</v>
      </c>
      <c r="CP806" s="11">
        <v>0.93</v>
      </c>
      <c r="CQ806" s="11">
        <v>1.85</v>
      </c>
      <c r="CR806" s="8">
        <f t="shared" si="1649"/>
        <v>2.7205</v>
      </c>
      <c r="CS806" s="9">
        <v>1.275</v>
      </c>
      <c r="CT806" s="17">
        <v>1.185</v>
      </c>
      <c r="CU806" s="18">
        <f t="shared" si="1650"/>
        <v>65185.8293509635</v>
      </c>
      <c r="CV806" s="11">
        <f t="shared" si="1651"/>
        <v>2</v>
      </c>
      <c r="DB806" s="11">
        <f>_xlfn.RANK.EQ(DO806,DO804:DO807,0)</f>
        <v>2</v>
      </c>
      <c r="DC806" s="11">
        <v>1446.85</v>
      </c>
      <c r="DD806" s="11">
        <v>1.8</v>
      </c>
      <c r="DE806" s="12">
        <v>1.35</v>
      </c>
      <c r="DF806" s="13">
        <f t="shared" si="1652"/>
        <v>3515.8455</v>
      </c>
      <c r="DG806" s="11">
        <v>490</v>
      </c>
      <c r="DH806" s="11">
        <v>2.33</v>
      </c>
      <c r="DI806" s="31">
        <f t="shared" si="1653"/>
        <v>4.51072289156627</v>
      </c>
      <c r="DJ806" s="11">
        <v>1</v>
      </c>
      <c r="DK806" s="11">
        <v>2.71</v>
      </c>
      <c r="DL806" s="8">
        <f t="shared" si="1654"/>
        <v>3.71</v>
      </c>
      <c r="DM806" s="9">
        <v>1.275</v>
      </c>
      <c r="DN806" s="17">
        <v>1.185</v>
      </c>
      <c r="DO806" s="18">
        <f t="shared" si="1655"/>
        <v>88895.2129726428</v>
      </c>
      <c r="DP806" s="11">
        <f t="shared" si="1656"/>
        <v>2</v>
      </c>
      <c r="DV806" s="11">
        <f>_xlfn.RANK.EQ(EI806,EI804:EI807,0)</f>
        <v>2</v>
      </c>
      <c r="DW806" s="11">
        <v>1446.85</v>
      </c>
      <c r="DX806" s="11">
        <v>1.8</v>
      </c>
      <c r="DY806" s="12">
        <v>1.35</v>
      </c>
      <c r="DZ806" s="13">
        <f t="shared" si="1657"/>
        <v>3515.8455</v>
      </c>
      <c r="EA806" s="11">
        <v>490</v>
      </c>
      <c r="EB806" s="11">
        <v>2.42</v>
      </c>
      <c r="EC806" s="31">
        <f t="shared" si="1658"/>
        <v>4.60072289156627</v>
      </c>
      <c r="ED806" s="11">
        <v>1</v>
      </c>
      <c r="EE806" s="11">
        <v>3.51</v>
      </c>
      <c r="EF806" s="8">
        <f t="shared" si="1659"/>
        <v>4.51</v>
      </c>
      <c r="EG806" s="9">
        <v>1.275</v>
      </c>
      <c r="EH806" s="17">
        <v>1.3</v>
      </c>
      <c r="EI806" s="18">
        <f t="shared" si="1660"/>
        <v>120916.60280611</v>
      </c>
      <c r="EJ806" s="11">
        <f t="shared" si="1661"/>
        <v>2</v>
      </c>
    </row>
    <row r="807" s="1" customFormat="1" customHeight="1" spans="6:140">
      <c r="F807" s="11">
        <f>_xlfn.RANK.EQ(S807,S804:S807,0)</f>
        <v>4</v>
      </c>
      <c r="G807" s="11">
        <v>0</v>
      </c>
      <c r="H807" s="11">
        <v>1.8</v>
      </c>
      <c r="I807" s="12">
        <v>1.35</v>
      </c>
      <c r="J807" s="13">
        <f t="shared" si="1627"/>
        <v>0</v>
      </c>
      <c r="K807" s="11">
        <v>0</v>
      </c>
      <c r="L807" s="11">
        <v>0.2</v>
      </c>
      <c r="M807" s="31">
        <f t="shared" si="1628"/>
        <v>1.2</v>
      </c>
      <c r="N807" s="28">
        <v>0.7</v>
      </c>
      <c r="O807" s="28">
        <v>1.5</v>
      </c>
      <c r="P807" s="8">
        <f t="shared" si="1629"/>
        <v>2.05</v>
      </c>
      <c r="Q807" s="9">
        <v>1.275</v>
      </c>
      <c r="R807" s="17">
        <v>1.1</v>
      </c>
      <c r="S807" s="18">
        <f t="shared" si="1630"/>
        <v>0</v>
      </c>
      <c r="T807" s="28">
        <f t="shared" si="1631"/>
        <v>12</v>
      </c>
      <c r="Z807" s="11">
        <f>_xlfn.RANK.EQ(AM807,AM804:AM807,0)</f>
        <v>4</v>
      </c>
      <c r="AA807" s="11">
        <v>0</v>
      </c>
      <c r="AB807" s="11">
        <v>1.8</v>
      </c>
      <c r="AC807" s="12">
        <v>1.35</v>
      </c>
      <c r="AD807" s="13">
        <f t="shared" si="1632"/>
        <v>0</v>
      </c>
      <c r="AE807" s="11">
        <v>0</v>
      </c>
      <c r="AF807" s="11">
        <v>0.2</v>
      </c>
      <c r="AG807" s="31">
        <f t="shared" si="1633"/>
        <v>1.2</v>
      </c>
      <c r="AH807" s="28">
        <v>0.7</v>
      </c>
      <c r="AI807" s="28">
        <v>1.5</v>
      </c>
      <c r="AJ807" s="8">
        <f t="shared" si="1634"/>
        <v>2.05</v>
      </c>
      <c r="AK807" s="9">
        <v>1.275</v>
      </c>
      <c r="AL807" s="17">
        <v>1.1</v>
      </c>
      <c r="AM807" s="18">
        <f t="shared" si="1635"/>
        <v>0</v>
      </c>
      <c r="AN807" s="28">
        <f t="shared" si="1636"/>
        <v>12</v>
      </c>
      <c r="AT807" s="11">
        <f>_xlfn.RANK.EQ(BG807,BG804:BG807,0)</f>
        <v>4</v>
      </c>
      <c r="AU807" s="11">
        <v>0</v>
      </c>
      <c r="AV807" s="11">
        <v>1.8</v>
      </c>
      <c r="AW807" s="12">
        <v>1.35</v>
      </c>
      <c r="AX807" s="13">
        <f t="shared" si="1637"/>
        <v>0</v>
      </c>
      <c r="AY807" s="11">
        <v>0</v>
      </c>
      <c r="AZ807" s="11">
        <v>0.2</v>
      </c>
      <c r="BA807" s="31">
        <f t="shared" si="1638"/>
        <v>1.2</v>
      </c>
      <c r="BB807" s="28">
        <v>0.7</v>
      </c>
      <c r="BC807" s="28">
        <v>1.5</v>
      </c>
      <c r="BD807" s="8">
        <f t="shared" si="1639"/>
        <v>2.05</v>
      </c>
      <c r="BE807" s="9">
        <v>1.275</v>
      </c>
      <c r="BF807" s="17">
        <v>1.115</v>
      </c>
      <c r="BG807" s="18">
        <f t="shared" si="1640"/>
        <v>0</v>
      </c>
      <c r="BH807" s="28">
        <f t="shared" si="1641"/>
        <v>12</v>
      </c>
      <c r="BN807" s="11">
        <f>_xlfn.RANK.EQ(CA807,CA804:CA807,0)</f>
        <v>4</v>
      </c>
      <c r="BO807" s="11">
        <v>0</v>
      </c>
      <c r="BP807" s="11">
        <v>1.8</v>
      </c>
      <c r="BQ807" s="12">
        <v>1.35</v>
      </c>
      <c r="BR807" s="13">
        <f t="shared" si="1642"/>
        <v>0</v>
      </c>
      <c r="BS807" s="11">
        <v>0</v>
      </c>
      <c r="BT807" s="11">
        <v>0.2</v>
      </c>
      <c r="BU807" s="31">
        <f t="shared" si="1643"/>
        <v>1.2</v>
      </c>
      <c r="BV807" s="28">
        <v>0.7</v>
      </c>
      <c r="BW807" s="28">
        <v>1.5</v>
      </c>
      <c r="BX807" s="8">
        <f t="shared" si="1644"/>
        <v>2.05</v>
      </c>
      <c r="BY807" s="9">
        <v>1.275</v>
      </c>
      <c r="BZ807" s="17">
        <v>1.115</v>
      </c>
      <c r="CA807" s="18">
        <f t="shared" si="1645"/>
        <v>0</v>
      </c>
      <c r="CB807" s="28">
        <f t="shared" si="1646"/>
        <v>12</v>
      </c>
      <c r="CH807" s="11">
        <f>_xlfn.RANK.EQ(CU807,CU804:CU807,0)</f>
        <v>4</v>
      </c>
      <c r="CI807" s="11">
        <v>0</v>
      </c>
      <c r="CJ807" s="11">
        <v>1.8</v>
      </c>
      <c r="CK807" s="12">
        <v>1.35</v>
      </c>
      <c r="CL807" s="13">
        <f t="shared" si="1647"/>
        <v>0</v>
      </c>
      <c r="CM807" s="11">
        <v>0</v>
      </c>
      <c r="CN807" s="11">
        <v>0.2</v>
      </c>
      <c r="CO807" s="31">
        <f t="shared" si="1648"/>
        <v>1.2</v>
      </c>
      <c r="CP807" s="28">
        <v>0.7</v>
      </c>
      <c r="CQ807" s="28">
        <v>1.5</v>
      </c>
      <c r="CR807" s="8">
        <f t="shared" si="1649"/>
        <v>2.05</v>
      </c>
      <c r="CS807" s="9">
        <v>1.275</v>
      </c>
      <c r="CT807" s="17">
        <v>1.185</v>
      </c>
      <c r="CU807" s="18">
        <f t="shared" si="1650"/>
        <v>0</v>
      </c>
      <c r="CV807" s="28">
        <f t="shared" si="1651"/>
        <v>12</v>
      </c>
      <c r="DB807" s="11">
        <f>_xlfn.RANK.EQ(DO807,DO804:DO807,0)</f>
        <v>4</v>
      </c>
      <c r="DC807" s="11">
        <v>0</v>
      </c>
      <c r="DD807" s="11">
        <v>1.8</v>
      </c>
      <c r="DE807" s="12">
        <v>1.35</v>
      </c>
      <c r="DF807" s="13">
        <f t="shared" si="1652"/>
        <v>0</v>
      </c>
      <c r="DG807" s="11">
        <v>0</v>
      </c>
      <c r="DH807" s="11">
        <v>0.2</v>
      </c>
      <c r="DI807" s="31">
        <f t="shared" si="1653"/>
        <v>1.2</v>
      </c>
      <c r="DJ807" s="28">
        <v>0.7</v>
      </c>
      <c r="DK807" s="28">
        <v>1.5</v>
      </c>
      <c r="DL807" s="8">
        <f t="shared" si="1654"/>
        <v>2.05</v>
      </c>
      <c r="DM807" s="9">
        <v>1.275</v>
      </c>
      <c r="DN807" s="17">
        <v>1.185</v>
      </c>
      <c r="DO807" s="18">
        <f t="shared" si="1655"/>
        <v>0</v>
      </c>
      <c r="DP807" s="28">
        <f t="shared" si="1656"/>
        <v>12</v>
      </c>
      <c r="DV807" s="11">
        <f>_xlfn.RANK.EQ(EI807,EI804:EI807,0)</f>
        <v>4</v>
      </c>
      <c r="DW807" s="11">
        <v>0</v>
      </c>
      <c r="DX807" s="11">
        <v>1.8</v>
      </c>
      <c r="DY807" s="12">
        <v>1.35</v>
      </c>
      <c r="DZ807" s="13">
        <f t="shared" si="1657"/>
        <v>0</v>
      </c>
      <c r="EA807" s="11">
        <v>0</v>
      </c>
      <c r="EB807" s="11">
        <v>0.2</v>
      </c>
      <c r="EC807" s="31">
        <f t="shared" si="1658"/>
        <v>1.2</v>
      </c>
      <c r="ED807" s="28">
        <v>0.7</v>
      </c>
      <c r="EE807" s="28">
        <v>1.5</v>
      </c>
      <c r="EF807" s="8">
        <f t="shared" si="1659"/>
        <v>2.05</v>
      </c>
      <c r="EG807" s="9">
        <v>1.275</v>
      </c>
      <c r="EH807" s="17">
        <v>1.3</v>
      </c>
      <c r="EI807" s="18">
        <f t="shared" si="1660"/>
        <v>0</v>
      </c>
      <c r="EJ807" s="28">
        <f t="shared" si="1661"/>
        <v>12</v>
      </c>
    </row>
    <row r="808" s="1" customFormat="1" customHeight="1" spans="6:140">
      <c r="F808" s="32" t="s">
        <v>42</v>
      </c>
      <c r="G808" s="33">
        <f>LARGE(S804:S807,1)/1</f>
        <v>96896.1198958491</v>
      </c>
      <c r="H808" s="32" t="s">
        <v>43</v>
      </c>
      <c r="I808" s="33">
        <f>LARGE(S804:S807,2)/2</f>
        <v>28739.216657033</v>
      </c>
      <c r="J808" s="32" t="s">
        <v>44</v>
      </c>
      <c r="K808" s="33">
        <f>LARGE(S804:S807,3)/12</f>
        <v>4676.46446063045</v>
      </c>
      <c r="L808" s="32" t="s">
        <v>45</v>
      </c>
      <c r="M808" s="34">
        <f>LARGE(S804:S807,4)/12</f>
        <v>0</v>
      </c>
      <c r="N808" s="35" t="s">
        <v>46</v>
      </c>
      <c r="O808" s="36">
        <f>G808+I808+K808+M808</f>
        <v>130311.801013513</v>
      </c>
      <c r="P808" s="35" t="s">
        <v>47</v>
      </c>
      <c r="Q808" s="35">
        <v>6.7</v>
      </c>
      <c r="R808" s="35"/>
      <c r="S808" s="35" t="s">
        <v>48</v>
      </c>
      <c r="T808" s="36">
        <f>O808*Q808</f>
        <v>873089.066790534</v>
      </c>
      <c r="Z808" s="32" t="s">
        <v>42</v>
      </c>
      <c r="AA808" s="33">
        <f>LARGE(AM804:AM807,1)/1</f>
        <v>96896.1198958491</v>
      </c>
      <c r="AB808" s="32" t="s">
        <v>43</v>
      </c>
      <c r="AC808" s="33">
        <f>LARGE(AM804:AM807,2)/2</f>
        <v>40539.680107854</v>
      </c>
      <c r="AD808" s="32" t="s">
        <v>44</v>
      </c>
      <c r="AE808" s="33">
        <f>LARGE(AM804:AM807,3)/12</f>
        <v>4676.46446063045</v>
      </c>
      <c r="AF808" s="32" t="s">
        <v>45</v>
      </c>
      <c r="AG808" s="34">
        <f>LARGE(AM804:AM807,4)/12</f>
        <v>0</v>
      </c>
      <c r="AH808" s="35" t="s">
        <v>46</v>
      </c>
      <c r="AI808" s="36">
        <f>AA808+AC808+AE808+AG808</f>
        <v>142112.264464334</v>
      </c>
      <c r="AJ808" s="35" t="s">
        <v>47</v>
      </c>
      <c r="AK808" s="35">
        <v>6.7</v>
      </c>
      <c r="AL808" s="35"/>
      <c r="AM808" s="35" t="s">
        <v>48</v>
      </c>
      <c r="AN808" s="36">
        <f>AI808*AK808</f>
        <v>952152.171911035</v>
      </c>
      <c r="AT808" s="32" t="s">
        <v>42</v>
      </c>
      <c r="AU808" s="33">
        <f>LARGE(BG804:BG807,1)/1</f>
        <v>97898.4935499441</v>
      </c>
      <c r="AV808" s="32" t="s">
        <v>43</v>
      </c>
      <c r="AW808" s="33">
        <f>LARGE(BG804:BG807,2)/2</f>
        <v>30667.5948212339</v>
      </c>
      <c r="AX808" s="32" t="s">
        <v>44</v>
      </c>
      <c r="AY808" s="33">
        <f>LARGE(BG804:BG807,3)/12</f>
        <v>4740.23443054814</v>
      </c>
      <c r="AZ808" s="32" t="s">
        <v>45</v>
      </c>
      <c r="BA808" s="34">
        <f>LARGE(BG804:BG807,4)/12</f>
        <v>0</v>
      </c>
      <c r="BB808" s="35" t="s">
        <v>46</v>
      </c>
      <c r="BC808" s="36">
        <f>AU808+AW808+AY808+BA808</f>
        <v>133306.322801726</v>
      </c>
      <c r="BD808" s="35" t="s">
        <v>47</v>
      </c>
      <c r="BE808" s="35">
        <v>6.7</v>
      </c>
      <c r="BF808" s="35"/>
      <c r="BG808" s="35" t="s">
        <v>48</v>
      </c>
      <c r="BH808" s="36">
        <f>BC808*BE808</f>
        <v>893152.362771565</v>
      </c>
      <c r="BN808" s="32" t="s">
        <v>42</v>
      </c>
      <c r="BO808" s="33">
        <f>LARGE(CA804:CA807,1)/1</f>
        <v>97898.4935499441</v>
      </c>
      <c r="BP808" s="32" t="s">
        <v>43</v>
      </c>
      <c r="BQ808" s="33">
        <f>LARGE(CA804:CA807,2)/2</f>
        <v>41822.0094786906</v>
      </c>
      <c r="BR808" s="32" t="s">
        <v>44</v>
      </c>
      <c r="BS808" s="33">
        <f>LARGE(CA804:CA807,3)/12</f>
        <v>4740.23443054814</v>
      </c>
      <c r="BT808" s="32" t="s">
        <v>45</v>
      </c>
      <c r="BU808" s="34">
        <f>LARGE(CA804:CA807,4)/12</f>
        <v>0</v>
      </c>
      <c r="BV808" s="35" t="s">
        <v>46</v>
      </c>
      <c r="BW808" s="36">
        <f>BO808+BQ808+BS808+BU808</f>
        <v>144460.737459183</v>
      </c>
      <c r="BX808" s="35" t="s">
        <v>47</v>
      </c>
      <c r="BY808" s="35">
        <v>6.7</v>
      </c>
      <c r="BZ808" s="35"/>
      <c r="CA808" s="35" t="s">
        <v>48</v>
      </c>
      <c r="CB808" s="36">
        <f>BW808*BY808</f>
        <v>967886.940976525</v>
      </c>
      <c r="CH808" s="32" t="s">
        <v>42</v>
      </c>
      <c r="CI808" s="33">
        <f>LARGE(CU804:CU807,1)/1</f>
        <v>102576.237269054</v>
      </c>
      <c r="CJ808" s="32" t="s">
        <v>43</v>
      </c>
      <c r="CK808" s="33">
        <f>LARGE(CU804:CU807,2)/2</f>
        <v>32592.9146754818</v>
      </c>
      <c r="CL808" s="32" t="s">
        <v>44</v>
      </c>
      <c r="CM808" s="33">
        <f>LARGE(CU804:CU807,3)/12</f>
        <v>5037.82762349735</v>
      </c>
      <c r="CN808" s="32" t="s">
        <v>45</v>
      </c>
      <c r="CO808" s="34">
        <f>LARGE(CU804:CU807,4)/12</f>
        <v>0</v>
      </c>
      <c r="CP808" s="35" t="s">
        <v>46</v>
      </c>
      <c r="CQ808" s="36">
        <f>CI808+CK808+CM808+CO808</f>
        <v>140206.979568033</v>
      </c>
      <c r="CR808" s="35" t="s">
        <v>47</v>
      </c>
      <c r="CS808" s="35">
        <v>6.7</v>
      </c>
      <c r="CT808" s="35"/>
      <c r="CU808" s="35" t="s">
        <v>48</v>
      </c>
      <c r="CV808" s="36">
        <f>CQ808*CS808</f>
        <v>939386.763105822</v>
      </c>
      <c r="DB808" s="32" t="s">
        <v>42</v>
      </c>
      <c r="DC808" s="33">
        <f>LARGE(DO804:DO807,1)/1</f>
        <v>102576.237269054</v>
      </c>
      <c r="DD808" s="32" t="s">
        <v>43</v>
      </c>
      <c r="DE808" s="33">
        <f>LARGE(DO804:DO807,2)/2</f>
        <v>44447.6064863214</v>
      </c>
      <c r="DF808" s="32" t="s">
        <v>44</v>
      </c>
      <c r="DG808" s="33">
        <f>LARGE(DO804:DO807,3)/12</f>
        <v>5037.82762349735</v>
      </c>
      <c r="DH808" s="32" t="s">
        <v>45</v>
      </c>
      <c r="DI808" s="34">
        <f>LARGE(DO804:DO807,4)/12</f>
        <v>0</v>
      </c>
      <c r="DJ808" s="35" t="s">
        <v>46</v>
      </c>
      <c r="DK808" s="36">
        <f>DC808+DE808+DG808+DI808</f>
        <v>152061.671378873</v>
      </c>
      <c r="DL808" s="35" t="s">
        <v>47</v>
      </c>
      <c r="DM808" s="35">
        <v>6.7</v>
      </c>
      <c r="DN808" s="35"/>
      <c r="DO808" s="35" t="s">
        <v>48</v>
      </c>
      <c r="DP808" s="36">
        <f>DK808*DM808</f>
        <v>1018813.19823845</v>
      </c>
      <c r="DV808" s="32" t="s">
        <v>42</v>
      </c>
      <c r="DW808" s="33">
        <f>LARGE(EI804:EI807,1)/1</f>
        <v>152744.521606164</v>
      </c>
      <c r="DX808" s="32" t="s">
        <v>43</v>
      </c>
      <c r="DY808" s="33">
        <f>LARGE(EI804:EI807,2)/2</f>
        <v>60458.3014030549</v>
      </c>
      <c r="DZ808" s="32" t="s">
        <v>44</v>
      </c>
      <c r="EA808" s="33">
        <f>LARGE(EI804:EI807,3)/12</f>
        <v>7133.34108511046</v>
      </c>
      <c r="EB808" s="32" t="s">
        <v>45</v>
      </c>
      <c r="EC808" s="34">
        <f>LARGE(EI804:EI807,4)/12</f>
        <v>0</v>
      </c>
      <c r="ED808" s="35" t="s">
        <v>46</v>
      </c>
      <c r="EE808" s="36">
        <f>DW808+DY808+EA808+EC808</f>
        <v>220336.16409433</v>
      </c>
      <c r="EF808" s="35" t="s">
        <v>47</v>
      </c>
      <c r="EG808" s="35">
        <v>6.7</v>
      </c>
      <c r="EH808" s="35"/>
      <c r="EI808" s="35" t="s">
        <v>48</v>
      </c>
      <c r="EJ808" s="36">
        <f>EE808*EG808</f>
        <v>1476252.29943201</v>
      </c>
    </row>
    <row r="809" s="1" customFormat="1" customHeight="1" spans="6:140">
      <c r="F809" s="32"/>
      <c r="G809" s="33"/>
      <c r="H809" s="32"/>
      <c r="I809" s="33"/>
      <c r="J809" s="32"/>
      <c r="K809" s="33"/>
      <c r="L809" s="32"/>
      <c r="M809" s="34"/>
      <c r="N809" s="35"/>
      <c r="O809" s="36"/>
      <c r="P809" s="35"/>
      <c r="Q809" s="35"/>
      <c r="R809" s="35"/>
      <c r="S809" s="35"/>
      <c r="T809" s="36"/>
      <c r="U809" s="1"/>
      <c r="V809" s="1"/>
      <c r="W809" s="1"/>
      <c r="X809" s="1"/>
      <c r="Y809" s="1"/>
      <c r="Z809" s="32"/>
      <c r="AA809" s="33"/>
      <c r="AB809" s="32"/>
      <c r="AC809" s="33"/>
      <c r="AD809" s="32"/>
      <c r="AE809" s="33"/>
      <c r="AF809" s="32"/>
      <c r="AG809" s="34"/>
      <c r="AH809" s="35"/>
      <c r="AI809" s="36"/>
      <c r="AJ809" s="35"/>
      <c r="AK809" s="35"/>
      <c r="AL809" s="35"/>
      <c r="AM809" s="35"/>
      <c r="AN809" s="36"/>
      <c r="AO809" s="1"/>
      <c r="AP809" s="1"/>
      <c r="AQ809" s="1"/>
      <c r="AR809" s="1"/>
      <c r="AS809" s="1"/>
      <c r="AT809" s="32"/>
      <c r="AU809" s="33"/>
      <c r="AV809" s="32"/>
      <c r="AW809" s="33"/>
      <c r="AX809" s="32"/>
      <c r="AY809" s="33"/>
      <c r="AZ809" s="32"/>
      <c r="BA809" s="34"/>
      <c r="BB809" s="35"/>
      <c r="BC809" s="36"/>
      <c r="BD809" s="35"/>
      <c r="BE809" s="35"/>
      <c r="BF809" s="35"/>
      <c r="BG809" s="35"/>
      <c r="BH809" s="36"/>
      <c r="BI809" s="1"/>
      <c r="BJ809" s="1"/>
      <c r="BK809" s="1"/>
      <c r="BL809" s="1"/>
      <c r="BM809" s="1"/>
      <c r="BN809" s="32"/>
      <c r="BO809" s="33"/>
      <c r="BP809" s="32"/>
      <c r="BQ809" s="33"/>
      <c r="BR809" s="32"/>
      <c r="BS809" s="33"/>
      <c r="BT809" s="32"/>
      <c r="BU809" s="34"/>
      <c r="BV809" s="35"/>
      <c r="BW809" s="36"/>
      <c r="BX809" s="35"/>
      <c r="BY809" s="35"/>
      <c r="BZ809" s="35"/>
      <c r="CA809" s="35"/>
      <c r="CB809" s="36"/>
      <c r="CC809" s="1"/>
      <c r="CD809" s="1"/>
      <c r="CE809" s="1"/>
      <c r="CF809" s="1"/>
      <c r="CG809" s="1"/>
      <c r="CH809" s="32"/>
      <c r="CI809" s="33"/>
      <c r="CJ809" s="32"/>
      <c r="CK809" s="33"/>
      <c r="CL809" s="32"/>
      <c r="CM809" s="33"/>
      <c r="CN809" s="32"/>
      <c r="CO809" s="34"/>
      <c r="CP809" s="35"/>
      <c r="CQ809" s="36"/>
      <c r="CR809" s="35"/>
      <c r="CS809" s="35"/>
      <c r="CT809" s="35"/>
      <c r="CU809" s="35"/>
      <c r="CV809" s="36"/>
      <c r="CW809" s="1"/>
      <c r="CX809" s="1"/>
      <c r="CY809" s="1"/>
      <c r="CZ809" s="1"/>
      <c r="DA809" s="1"/>
      <c r="DB809" s="32"/>
      <c r="DC809" s="33"/>
      <c r="DD809" s="32"/>
      <c r="DE809" s="33"/>
      <c r="DF809" s="32"/>
      <c r="DG809" s="33"/>
      <c r="DH809" s="32"/>
      <c r="DI809" s="34"/>
      <c r="DJ809" s="35"/>
      <c r="DK809" s="36"/>
      <c r="DL809" s="35"/>
      <c r="DM809" s="35"/>
      <c r="DN809" s="35"/>
      <c r="DO809" s="35"/>
      <c r="DP809" s="36"/>
      <c r="DQ809" s="1"/>
      <c r="DR809" s="1"/>
      <c r="DS809" s="1"/>
      <c r="DT809" s="1"/>
      <c r="DU809" s="1"/>
      <c r="DV809" s="32"/>
      <c r="DW809" s="33"/>
      <c r="DX809" s="32"/>
      <c r="DY809" s="33"/>
      <c r="DZ809" s="32"/>
      <c r="EA809" s="33"/>
      <c r="EB809" s="32"/>
      <c r="EC809" s="34"/>
      <c r="ED809" s="35"/>
      <c r="EE809" s="36"/>
      <c r="EF809" s="35"/>
      <c r="EG809" s="35"/>
      <c r="EH809" s="35"/>
      <c r="EI809" s="35"/>
      <c r="EJ809" s="36"/>
    </row>
    <row r="810" s="1" customFormat="1" customHeight="1" spans="6:140">
      <c r="F810" s="3" t="s">
        <v>50</v>
      </c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1"/>
      <c r="U810" s="1"/>
      <c r="V810" s="1"/>
      <c r="W810" s="1"/>
      <c r="X810" s="1"/>
      <c r="Y810" s="1"/>
      <c r="Z810" s="3" t="s">
        <v>50</v>
      </c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1"/>
      <c r="AO810" s="1"/>
      <c r="AP810" s="1"/>
      <c r="AQ810" s="1"/>
      <c r="AR810" s="1"/>
      <c r="AS810" s="1"/>
      <c r="AT810" s="3" t="s">
        <v>50</v>
      </c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1"/>
      <c r="BI810" s="1"/>
      <c r="BJ810" s="1"/>
      <c r="BK810" s="1"/>
      <c r="BL810" s="1"/>
      <c r="BM810" s="1"/>
      <c r="BN810" s="3" t="s">
        <v>50</v>
      </c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1"/>
      <c r="CC810" s="1"/>
      <c r="CD810" s="1"/>
      <c r="CE810" s="1"/>
      <c r="CF810" s="1"/>
      <c r="CG810" s="1"/>
      <c r="CH810" s="3" t="s">
        <v>50</v>
      </c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1"/>
      <c r="CW810" s="1"/>
      <c r="CX810" s="1"/>
      <c r="CY810" s="1"/>
      <c r="CZ810" s="1"/>
      <c r="DA810" s="1"/>
      <c r="DB810" s="3" t="s">
        <v>50</v>
      </c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1"/>
      <c r="DQ810" s="1"/>
      <c r="DR810" s="1"/>
      <c r="DS810" s="1"/>
      <c r="DT810" s="1"/>
      <c r="DU810" s="1"/>
      <c r="DV810" s="3" t="s">
        <v>50</v>
      </c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</row>
    <row r="811" s="1" customFormat="1" customHeight="1" spans="6:140">
      <c r="F811" s="4" t="s">
        <v>8</v>
      </c>
      <c r="G811" s="5"/>
      <c r="H811" s="5"/>
      <c r="I811" s="6"/>
      <c r="J811" s="7" t="s">
        <v>9</v>
      </c>
      <c r="K811" s="7"/>
      <c r="L811" s="7"/>
      <c r="M811" s="7"/>
      <c r="N811" s="8" t="s">
        <v>10</v>
      </c>
      <c r="O811" s="8"/>
      <c r="P811" s="8"/>
      <c r="Q811" s="9" t="s">
        <v>11</v>
      </c>
      <c r="R811" s="10" t="s">
        <v>12</v>
      </c>
      <c r="S811" s="10" t="s">
        <v>13</v>
      </c>
      <c r="Z811" s="4" t="s">
        <v>8</v>
      </c>
      <c r="AA811" s="5"/>
      <c r="AB811" s="5"/>
      <c r="AC811" s="6"/>
      <c r="AD811" s="7" t="s">
        <v>9</v>
      </c>
      <c r="AE811" s="7"/>
      <c r="AF811" s="7"/>
      <c r="AG811" s="7"/>
      <c r="AH811" s="8" t="s">
        <v>10</v>
      </c>
      <c r="AI811" s="8"/>
      <c r="AJ811" s="8"/>
      <c r="AK811" s="9" t="s">
        <v>11</v>
      </c>
      <c r="AL811" s="10" t="s">
        <v>12</v>
      </c>
      <c r="AM811" s="10" t="s">
        <v>13</v>
      </c>
      <c r="AT811" s="4" t="s">
        <v>8</v>
      </c>
      <c r="AU811" s="5"/>
      <c r="AV811" s="5"/>
      <c r="AW811" s="6"/>
      <c r="AX811" s="7" t="s">
        <v>9</v>
      </c>
      <c r="AY811" s="7"/>
      <c r="AZ811" s="7"/>
      <c r="BA811" s="7"/>
      <c r="BB811" s="8" t="s">
        <v>10</v>
      </c>
      <c r="BC811" s="8"/>
      <c r="BD811" s="8"/>
      <c r="BE811" s="9" t="s">
        <v>11</v>
      </c>
      <c r="BF811" s="10" t="s">
        <v>12</v>
      </c>
      <c r="BG811" s="10" t="s">
        <v>13</v>
      </c>
      <c r="BN811" s="4" t="s">
        <v>8</v>
      </c>
      <c r="BO811" s="5"/>
      <c r="BP811" s="5"/>
      <c r="BQ811" s="6"/>
      <c r="BR811" s="7" t="s">
        <v>9</v>
      </c>
      <c r="BS811" s="7"/>
      <c r="BT811" s="7"/>
      <c r="BU811" s="7"/>
      <c r="BV811" s="8" t="s">
        <v>10</v>
      </c>
      <c r="BW811" s="8"/>
      <c r="BX811" s="8"/>
      <c r="BY811" s="9" t="s">
        <v>11</v>
      </c>
      <c r="BZ811" s="10" t="s">
        <v>12</v>
      </c>
      <c r="CA811" s="10" t="s">
        <v>13</v>
      </c>
      <c r="CH811" s="4" t="s">
        <v>8</v>
      </c>
      <c r="CI811" s="5"/>
      <c r="CJ811" s="5"/>
      <c r="CK811" s="6"/>
      <c r="CL811" s="7" t="s">
        <v>9</v>
      </c>
      <c r="CM811" s="7"/>
      <c r="CN811" s="7"/>
      <c r="CO811" s="7"/>
      <c r="CP811" s="8" t="s">
        <v>10</v>
      </c>
      <c r="CQ811" s="8"/>
      <c r="CR811" s="8"/>
      <c r="CS811" s="9" t="s">
        <v>11</v>
      </c>
      <c r="CT811" s="10" t="s">
        <v>12</v>
      </c>
      <c r="CU811" s="10" t="s">
        <v>13</v>
      </c>
      <c r="DB811" s="4" t="s">
        <v>8</v>
      </c>
      <c r="DC811" s="5"/>
      <c r="DD811" s="5"/>
      <c r="DE811" s="6"/>
      <c r="DF811" s="7" t="s">
        <v>9</v>
      </c>
      <c r="DG811" s="7"/>
      <c r="DH811" s="7"/>
      <c r="DI811" s="7"/>
      <c r="DJ811" s="8" t="s">
        <v>10</v>
      </c>
      <c r="DK811" s="8"/>
      <c r="DL811" s="8"/>
      <c r="DM811" s="9" t="s">
        <v>11</v>
      </c>
      <c r="DN811" s="10" t="s">
        <v>12</v>
      </c>
      <c r="DO811" s="10" t="s">
        <v>13</v>
      </c>
      <c r="DV811" s="4" t="s">
        <v>8</v>
      </c>
      <c r="DW811" s="5"/>
      <c r="DX811" s="5"/>
      <c r="DY811" s="6"/>
      <c r="DZ811" s="7" t="s">
        <v>9</v>
      </c>
      <c r="EA811" s="7"/>
      <c r="EB811" s="7"/>
      <c r="EC811" s="7"/>
      <c r="ED811" s="8" t="s">
        <v>10</v>
      </c>
      <c r="EE811" s="8"/>
      <c r="EF811" s="8"/>
      <c r="EG811" s="9" t="s">
        <v>11</v>
      </c>
      <c r="EH811" s="10" t="s">
        <v>12</v>
      </c>
      <c r="EI811" s="10" t="s">
        <v>13</v>
      </c>
    </row>
    <row r="812" s="1" customFormat="1" customHeight="1" spans="6:140">
      <c r="F812" s="11" t="s">
        <v>19</v>
      </c>
      <c r="G812" s="11" t="s">
        <v>20</v>
      </c>
      <c r="H812" s="12" t="s">
        <v>21</v>
      </c>
      <c r="I812" s="13" t="s">
        <v>8</v>
      </c>
      <c r="J812" s="11" t="s">
        <v>22</v>
      </c>
      <c r="K812" s="11" t="s">
        <v>23</v>
      </c>
      <c r="L812" s="11" t="s">
        <v>24</v>
      </c>
      <c r="M812" s="7" t="s">
        <v>25</v>
      </c>
      <c r="N812" s="11" t="s">
        <v>26</v>
      </c>
      <c r="O812" s="11" t="s">
        <v>27</v>
      </c>
      <c r="P812" s="8" t="s">
        <v>28</v>
      </c>
      <c r="Q812" s="9" t="s">
        <v>29</v>
      </c>
      <c r="R812" s="14"/>
      <c r="S812" s="14"/>
      <c r="T812" s="1"/>
      <c r="U812" s="1"/>
      <c r="V812" s="1"/>
      <c r="W812" s="1"/>
      <c r="X812" s="1"/>
      <c r="Y812" s="1"/>
      <c r="Z812" s="11" t="s">
        <v>19</v>
      </c>
      <c r="AA812" s="11" t="s">
        <v>20</v>
      </c>
      <c r="AB812" s="12" t="s">
        <v>21</v>
      </c>
      <c r="AC812" s="13" t="s">
        <v>8</v>
      </c>
      <c r="AD812" s="11" t="s">
        <v>22</v>
      </c>
      <c r="AE812" s="11" t="s">
        <v>23</v>
      </c>
      <c r="AF812" s="11" t="s">
        <v>24</v>
      </c>
      <c r="AG812" s="7" t="s">
        <v>25</v>
      </c>
      <c r="AH812" s="11" t="s">
        <v>26</v>
      </c>
      <c r="AI812" s="11" t="s">
        <v>27</v>
      </c>
      <c r="AJ812" s="8" t="s">
        <v>28</v>
      </c>
      <c r="AK812" s="9" t="s">
        <v>29</v>
      </c>
      <c r="AL812" s="14"/>
      <c r="AM812" s="14"/>
      <c r="AN812" s="1"/>
      <c r="AO812" s="1"/>
      <c r="AP812" s="1"/>
      <c r="AQ812" s="1"/>
      <c r="AR812" s="1"/>
      <c r="AS812" s="1"/>
      <c r="AT812" s="11" t="s">
        <v>19</v>
      </c>
      <c r="AU812" s="11" t="s">
        <v>20</v>
      </c>
      <c r="AV812" s="12" t="s">
        <v>21</v>
      </c>
      <c r="AW812" s="13" t="s">
        <v>8</v>
      </c>
      <c r="AX812" s="11" t="s">
        <v>22</v>
      </c>
      <c r="AY812" s="11" t="s">
        <v>23</v>
      </c>
      <c r="AZ812" s="11" t="s">
        <v>24</v>
      </c>
      <c r="BA812" s="7" t="s">
        <v>25</v>
      </c>
      <c r="BB812" s="11" t="s">
        <v>26</v>
      </c>
      <c r="BC812" s="11" t="s">
        <v>27</v>
      </c>
      <c r="BD812" s="8" t="s">
        <v>28</v>
      </c>
      <c r="BE812" s="9" t="s">
        <v>29</v>
      </c>
      <c r="BF812" s="14"/>
      <c r="BG812" s="14"/>
      <c r="BH812" s="1"/>
      <c r="BI812" s="1"/>
      <c r="BJ812" s="1"/>
      <c r="BK812" s="1"/>
      <c r="BL812" s="1"/>
      <c r="BM812" s="1"/>
      <c r="BN812" s="11" t="s">
        <v>19</v>
      </c>
      <c r="BO812" s="11" t="s">
        <v>20</v>
      </c>
      <c r="BP812" s="12" t="s">
        <v>21</v>
      </c>
      <c r="BQ812" s="13" t="s">
        <v>8</v>
      </c>
      <c r="BR812" s="11" t="s">
        <v>22</v>
      </c>
      <c r="BS812" s="11" t="s">
        <v>23</v>
      </c>
      <c r="BT812" s="11" t="s">
        <v>24</v>
      </c>
      <c r="BU812" s="7" t="s">
        <v>25</v>
      </c>
      <c r="BV812" s="11" t="s">
        <v>26</v>
      </c>
      <c r="BW812" s="11" t="s">
        <v>27</v>
      </c>
      <c r="BX812" s="8" t="s">
        <v>28</v>
      </c>
      <c r="BY812" s="9" t="s">
        <v>29</v>
      </c>
      <c r="BZ812" s="14"/>
      <c r="CA812" s="14"/>
      <c r="CB812" s="1"/>
      <c r="CC812" s="1"/>
      <c r="CD812" s="1"/>
      <c r="CE812" s="1"/>
      <c r="CF812" s="1"/>
      <c r="CG812" s="1"/>
      <c r="CH812" s="11" t="s">
        <v>19</v>
      </c>
      <c r="CI812" s="11" t="s">
        <v>20</v>
      </c>
      <c r="CJ812" s="12" t="s">
        <v>21</v>
      </c>
      <c r="CK812" s="13" t="s">
        <v>8</v>
      </c>
      <c r="CL812" s="11" t="s">
        <v>22</v>
      </c>
      <c r="CM812" s="11" t="s">
        <v>23</v>
      </c>
      <c r="CN812" s="11" t="s">
        <v>24</v>
      </c>
      <c r="CO812" s="7" t="s">
        <v>25</v>
      </c>
      <c r="CP812" s="11" t="s">
        <v>26</v>
      </c>
      <c r="CQ812" s="11" t="s">
        <v>27</v>
      </c>
      <c r="CR812" s="8" t="s">
        <v>28</v>
      </c>
      <c r="CS812" s="9" t="s">
        <v>29</v>
      </c>
      <c r="CT812" s="14"/>
      <c r="CU812" s="14"/>
      <c r="CV812" s="1"/>
      <c r="CW812" s="1"/>
      <c r="CX812" s="1"/>
      <c r="CY812" s="1"/>
      <c r="CZ812" s="1"/>
      <c r="DA812" s="1"/>
      <c r="DB812" s="11" t="s">
        <v>19</v>
      </c>
      <c r="DC812" s="11" t="s">
        <v>20</v>
      </c>
      <c r="DD812" s="12" t="s">
        <v>21</v>
      </c>
      <c r="DE812" s="13" t="s">
        <v>8</v>
      </c>
      <c r="DF812" s="11" t="s">
        <v>22</v>
      </c>
      <c r="DG812" s="11" t="s">
        <v>23</v>
      </c>
      <c r="DH812" s="11" t="s">
        <v>24</v>
      </c>
      <c r="DI812" s="7" t="s">
        <v>25</v>
      </c>
      <c r="DJ812" s="11" t="s">
        <v>26</v>
      </c>
      <c r="DK812" s="11" t="s">
        <v>27</v>
      </c>
      <c r="DL812" s="8" t="s">
        <v>28</v>
      </c>
      <c r="DM812" s="9" t="s">
        <v>29</v>
      </c>
      <c r="DN812" s="14"/>
      <c r="DO812" s="14"/>
      <c r="DP812" s="1"/>
      <c r="DQ812" s="1"/>
      <c r="DR812" s="1"/>
      <c r="DS812" s="1"/>
      <c r="DT812" s="1"/>
      <c r="DU812" s="1"/>
      <c r="DV812" s="11" t="s">
        <v>19</v>
      </c>
      <c r="DW812" s="11" t="s">
        <v>20</v>
      </c>
      <c r="DX812" s="12" t="s">
        <v>21</v>
      </c>
      <c r="DY812" s="13" t="s">
        <v>8</v>
      </c>
      <c r="DZ812" s="11" t="s">
        <v>22</v>
      </c>
      <c r="EA812" s="11" t="s">
        <v>23</v>
      </c>
      <c r="EB812" s="11" t="s">
        <v>24</v>
      </c>
      <c r="EC812" s="7" t="s">
        <v>25</v>
      </c>
      <c r="ED812" s="11" t="s">
        <v>26</v>
      </c>
      <c r="EE812" s="11" t="s">
        <v>27</v>
      </c>
      <c r="EF812" s="8" t="s">
        <v>28</v>
      </c>
      <c r="EG812" s="9" t="s">
        <v>29</v>
      </c>
      <c r="EH812" s="14"/>
      <c r="EI812" s="14"/>
    </row>
    <row r="813" s="1" customFormat="1" customHeight="1" spans="6:140">
      <c r="F813" s="11">
        <v>2536</v>
      </c>
      <c r="G813" s="11">
        <v>0.65</v>
      </c>
      <c r="H813" s="12">
        <v>1.35</v>
      </c>
      <c r="I813" s="13">
        <f t="shared" ref="I813:I821" si="1662">F813*G813*H813</f>
        <v>2225.34</v>
      </c>
      <c r="J813" s="11">
        <v>3</v>
      </c>
      <c r="K813" s="11">
        <v>440</v>
      </c>
      <c r="L813" s="11">
        <v>1.73</v>
      </c>
      <c r="M813" s="16">
        <f t="shared" ref="M813:M821" si="1663">1+6*K813/(K813+2000)+L813</f>
        <v>3.81196721311475</v>
      </c>
      <c r="N813" s="11">
        <v>0.95</v>
      </c>
      <c r="O813" s="11">
        <v>2.09</v>
      </c>
      <c r="P813" s="8">
        <f t="shared" ref="P813:P821" si="1664">1+N813*O813</f>
        <v>2.9855</v>
      </c>
      <c r="Q813" s="9">
        <v>1.275</v>
      </c>
      <c r="R813" s="17">
        <v>1.1</v>
      </c>
      <c r="S813" s="18">
        <f t="shared" ref="S813:S821" si="1665">I813*J813*Q813*P813*M813*R813</f>
        <v>106558.164521592</v>
      </c>
      <c r="Z813" s="11">
        <v>2536</v>
      </c>
      <c r="AA813" s="11">
        <v>0.65</v>
      </c>
      <c r="AB813" s="12">
        <v>1.35</v>
      </c>
      <c r="AC813" s="13">
        <f t="shared" ref="AC813:AC821" si="1666">Z813*AA813*AB813</f>
        <v>2225.34</v>
      </c>
      <c r="AD813" s="11">
        <v>3</v>
      </c>
      <c r="AE813" s="11">
        <v>440</v>
      </c>
      <c r="AF813" s="11">
        <v>1.73</v>
      </c>
      <c r="AG813" s="16">
        <f t="shared" ref="AG813:AG821" si="1667">1+6*AE813/(AE813+2000)+AF813</f>
        <v>3.81196721311475</v>
      </c>
      <c r="AH813" s="11">
        <v>0.95</v>
      </c>
      <c r="AI813" s="11">
        <v>2.09</v>
      </c>
      <c r="AJ813" s="8">
        <f t="shared" ref="AJ813:AJ821" si="1668">1+AH813*AI813</f>
        <v>2.9855</v>
      </c>
      <c r="AK813" s="9">
        <v>1.275</v>
      </c>
      <c r="AL813" s="17">
        <v>1.1</v>
      </c>
      <c r="AM813" s="18">
        <f t="shared" ref="AM813:AM821" si="1669">AC813*AD813*AK813*AJ813*AG813*AL813</f>
        <v>106558.164521592</v>
      </c>
      <c r="AT813" s="11">
        <v>2536</v>
      </c>
      <c r="AU813" s="11">
        <v>0.65</v>
      </c>
      <c r="AV813" s="12">
        <v>1.35</v>
      </c>
      <c r="AW813" s="13">
        <f t="shared" ref="AW813:AW821" si="1670">AT813*AU813*AV813</f>
        <v>2225.34</v>
      </c>
      <c r="AX813" s="11">
        <v>3</v>
      </c>
      <c r="AY813" s="11">
        <v>440</v>
      </c>
      <c r="AZ813" s="11">
        <v>1.73</v>
      </c>
      <c r="BA813" s="16">
        <f t="shared" ref="BA813:BA821" si="1671">1+6*AY813/(AY813+2000)+AZ813</f>
        <v>3.81196721311475</v>
      </c>
      <c r="BB813" s="11">
        <v>0.95</v>
      </c>
      <c r="BC813" s="11">
        <v>2.09</v>
      </c>
      <c r="BD813" s="8">
        <f t="shared" ref="BD813:BD821" si="1672">1+BB813*BC813</f>
        <v>2.9855</v>
      </c>
      <c r="BE813" s="9">
        <v>1.275</v>
      </c>
      <c r="BF813" s="17">
        <v>1.115</v>
      </c>
      <c r="BG813" s="18">
        <f t="shared" ref="BG813:BG821" si="1673">AW813*AX813*BE813*BD813*BA813*BF813</f>
        <v>108011.230401431</v>
      </c>
      <c r="BN813" s="11">
        <v>2536</v>
      </c>
      <c r="BO813" s="11">
        <v>0.65</v>
      </c>
      <c r="BP813" s="12">
        <v>1.35</v>
      </c>
      <c r="BQ813" s="13">
        <f t="shared" ref="BQ813:BQ821" si="1674">BN813*BO813*BP813</f>
        <v>2225.34</v>
      </c>
      <c r="BR813" s="11">
        <v>3</v>
      </c>
      <c r="BS813" s="11">
        <v>440</v>
      </c>
      <c r="BT813" s="11">
        <v>1.73</v>
      </c>
      <c r="BU813" s="16">
        <f t="shared" ref="BU813:BU821" si="1675">1+6*BS813/(BS813+2000)+BT813</f>
        <v>3.81196721311475</v>
      </c>
      <c r="BV813" s="11">
        <v>0.95</v>
      </c>
      <c r="BW813" s="11">
        <v>2.09</v>
      </c>
      <c r="BX813" s="8">
        <f t="shared" ref="BX813:BX821" si="1676">1+BV813*BW813</f>
        <v>2.9855</v>
      </c>
      <c r="BY813" s="9">
        <v>1.275</v>
      </c>
      <c r="BZ813" s="17">
        <v>1.115</v>
      </c>
      <c r="CA813" s="18">
        <f t="shared" ref="CA813:CA821" si="1677">BQ813*BR813*BY813*BX813*BU813*BZ813</f>
        <v>108011.230401431</v>
      </c>
      <c r="CH813" s="11">
        <v>2536</v>
      </c>
      <c r="CI813" s="11">
        <v>0.65</v>
      </c>
      <c r="CJ813" s="12">
        <v>1.35</v>
      </c>
      <c r="CK813" s="13">
        <f t="shared" ref="CK813:CK821" si="1678">CH813*CI813*CJ813</f>
        <v>2225.34</v>
      </c>
      <c r="CL813" s="11">
        <v>3</v>
      </c>
      <c r="CM813" s="11">
        <v>440</v>
      </c>
      <c r="CN813" s="11">
        <v>1.73</v>
      </c>
      <c r="CO813" s="16">
        <f t="shared" ref="CO813:CO821" si="1679">1+6*CM813/(CM813+2000)+CN813</f>
        <v>3.81196721311475</v>
      </c>
      <c r="CP813" s="11">
        <v>0.95</v>
      </c>
      <c r="CQ813" s="11">
        <v>2.09</v>
      </c>
      <c r="CR813" s="8">
        <f t="shared" ref="CR813:CR821" si="1680">1+CP813*CQ813</f>
        <v>2.9855</v>
      </c>
      <c r="CS813" s="9">
        <v>1.275</v>
      </c>
      <c r="CT813" s="17">
        <v>1.185</v>
      </c>
      <c r="CU813" s="18">
        <f t="shared" ref="CU813:CU821" si="1681">CK813*CL813*CS813*CR813*CO813*CT813</f>
        <v>114792.204507351</v>
      </c>
      <c r="DB813" s="11">
        <v>2536</v>
      </c>
      <c r="DC813" s="11">
        <v>0.65</v>
      </c>
      <c r="DD813" s="12">
        <v>1.35</v>
      </c>
      <c r="DE813" s="13">
        <f t="shared" ref="DE813:DE821" si="1682">DB813*DC813*DD813</f>
        <v>2225.34</v>
      </c>
      <c r="DF813" s="11">
        <v>3</v>
      </c>
      <c r="DG813" s="11">
        <v>440</v>
      </c>
      <c r="DH813" s="11">
        <v>1.73</v>
      </c>
      <c r="DI813" s="16">
        <f t="shared" ref="DI813:DI821" si="1683">1+6*DG813/(DG813+2000)+DH813</f>
        <v>3.81196721311475</v>
      </c>
      <c r="DJ813" s="11">
        <v>0.95</v>
      </c>
      <c r="DK813" s="11">
        <v>2.09</v>
      </c>
      <c r="DL813" s="8">
        <f t="shared" ref="DL813:DL821" si="1684">1+DJ813*DK813</f>
        <v>2.9855</v>
      </c>
      <c r="DM813" s="9">
        <v>1.275</v>
      </c>
      <c r="DN813" s="17">
        <v>1.185</v>
      </c>
      <c r="DO813" s="18">
        <f t="shared" ref="DO813:DO821" si="1685">DE813*DF813*DM813*DL813*DI813*DN813</f>
        <v>114792.204507351</v>
      </c>
      <c r="DV813" s="11">
        <v>2536</v>
      </c>
      <c r="DW813" s="11">
        <v>0.65</v>
      </c>
      <c r="DX813" s="12">
        <v>1.35</v>
      </c>
      <c r="DY813" s="13">
        <f t="shared" ref="DY813:DY821" si="1686">DV813*DW813*DX813</f>
        <v>2225.34</v>
      </c>
      <c r="DZ813" s="11">
        <v>3</v>
      </c>
      <c r="EA813" s="11">
        <v>440</v>
      </c>
      <c r="EB813" s="11">
        <v>1.82</v>
      </c>
      <c r="EC813" s="16">
        <f t="shared" ref="EC813:EC821" si="1687">1+6*EA813/(EA813+2000)+EB813</f>
        <v>3.90196721311475</v>
      </c>
      <c r="ED813" s="11">
        <v>0.95</v>
      </c>
      <c r="EE813" s="11">
        <v>2.91</v>
      </c>
      <c r="EF813" s="8">
        <f t="shared" ref="EF813:EF821" si="1688">1+ED813*EE813</f>
        <v>3.7645</v>
      </c>
      <c r="EG813" s="9">
        <v>1.275</v>
      </c>
      <c r="EH813" s="17">
        <v>1.3</v>
      </c>
      <c r="EI813" s="18">
        <f t="shared" ref="EI813:EI821" si="1689">DY813*DZ813*EG813*EF813*EC813*EH813</f>
        <v>162540.684171767</v>
      </c>
    </row>
    <row r="814" s="1" customFormat="1" customHeight="1" spans="6:140">
      <c r="F814" s="11">
        <v>2536</v>
      </c>
      <c r="G814" s="11">
        <v>0.65</v>
      </c>
      <c r="H814" s="12">
        <v>1.35</v>
      </c>
      <c r="I814" s="13">
        <f t="shared" si="1662"/>
        <v>2225.34</v>
      </c>
      <c r="J814" s="11">
        <v>3</v>
      </c>
      <c r="K814" s="11">
        <v>440</v>
      </c>
      <c r="L814" s="11">
        <v>1.73</v>
      </c>
      <c r="M814" s="16">
        <f t="shared" si="1663"/>
        <v>3.81196721311475</v>
      </c>
      <c r="N814" s="11">
        <v>0.95</v>
      </c>
      <c r="O814" s="11">
        <v>2.09</v>
      </c>
      <c r="P814" s="8">
        <f t="shared" si="1664"/>
        <v>2.9855</v>
      </c>
      <c r="Q814" s="9">
        <v>1.275</v>
      </c>
      <c r="R814" s="17">
        <v>1.1</v>
      </c>
      <c r="S814" s="18">
        <f t="shared" si="1665"/>
        <v>106558.164521592</v>
      </c>
      <c r="Z814" s="11">
        <v>2536</v>
      </c>
      <c r="AA814" s="11">
        <v>0.65</v>
      </c>
      <c r="AB814" s="12">
        <v>1.35</v>
      </c>
      <c r="AC814" s="13">
        <f t="shared" si="1666"/>
        <v>2225.34</v>
      </c>
      <c r="AD814" s="11">
        <v>3</v>
      </c>
      <c r="AE814" s="11">
        <v>440</v>
      </c>
      <c r="AF814" s="11">
        <v>1.73</v>
      </c>
      <c r="AG814" s="16">
        <f t="shared" si="1667"/>
        <v>3.81196721311475</v>
      </c>
      <c r="AH814" s="11">
        <v>0.95</v>
      </c>
      <c r="AI814" s="11">
        <v>2.09</v>
      </c>
      <c r="AJ814" s="8">
        <f t="shared" si="1668"/>
        <v>2.9855</v>
      </c>
      <c r="AK814" s="9">
        <v>1.275</v>
      </c>
      <c r="AL814" s="17">
        <v>1.1</v>
      </c>
      <c r="AM814" s="18">
        <f t="shared" si="1669"/>
        <v>106558.164521592</v>
      </c>
      <c r="AT814" s="11">
        <v>2536</v>
      </c>
      <c r="AU814" s="11">
        <v>0.65</v>
      </c>
      <c r="AV814" s="12">
        <v>1.35</v>
      </c>
      <c r="AW814" s="13">
        <f t="shared" si="1670"/>
        <v>2225.34</v>
      </c>
      <c r="AX814" s="11">
        <v>3</v>
      </c>
      <c r="AY814" s="11">
        <v>440</v>
      </c>
      <c r="AZ814" s="11">
        <v>1.73</v>
      </c>
      <c r="BA814" s="16">
        <f t="shared" si="1671"/>
        <v>3.81196721311475</v>
      </c>
      <c r="BB814" s="11">
        <v>0.95</v>
      </c>
      <c r="BC814" s="11">
        <v>2.09</v>
      </c>
      <c r="BD814" s="8">
        <f t="shared" si="1672"/>
        <v>2.9855</v>
      </c>
      <c r="BE814" s="9">
        <v>1.275</v>
      </c>
      <c r="BF814" s="17">
        <v>1.115</v>
      </c>
      <c r="BG814" s="18">
        <f t="shared" si="1673"/>
        <v>108011.230401431</v>
      </c>
      <c r="BN814" s="11">
        <v>2536</v>
      </c>
      <c r="BO814" s="11">
        <v>0.65</v>
      </c>
      <c r="BP814" s="12">
        <v>1.35</v>
      </c>
      <c r="BQ814" s="13">
        <f t="shared" si="1674"/>
        <v>2225.34</v>
      </c>
      <c r="BR814" s="11">
        <v>3</v>
      </c>
      <c r="BS814" s="11">
        <v>440</v>
      </c>
      <c r="BT814" s="11">
        <v>1.73</v>
      </c>
      <c r="BU814" s="16">
        <f t="shared" si="1675"/>
        <v>3.81196721311475</v>
      </c>
      <c r="BV814" s="11">
        <v>0.95</v>
      </c>
      <c r="BW814" s="11">
        <v>2.09</v>
      </c>
      <c r="BX814" s="8">
        <f t="shared" si="1676"/>
        <v>2.9855</v>
      </c>
      <c r="BY814" s="9">
        <v>1.275</v>
      </c>
      <c r="BZ814" s="17">
        <v>1.115</v>
      </c>
      <c r="CA814" s="18">
        <f t="shared" si="1677"/>
        <v>108011.230401431</v>
      </c>
      <c r="CH814" s="11">
        <v>2536</v>
      </c>
      <c r="CI814" s="11">
        <v>0.65</v>
      </c>
      <c r="CJ814" s="12">
        <v>1.35</v>
      </c>
      <c r="CK814" s="13">
        <f t="shared" si="1678"/>
        <v>2225.34</v>
      </c>
      <c r="CL814" s="11">
        <v>3</v>
      </c>
      <c r="CM814" s="11">
        <v>440</v>
      </c>
      <c r="CN814" s="11">
        <v>1.73</v>
      </c>
      <c r="CO814" s="16">
        <f t="shared" si="1679"/>
        <v>3.81196721311475</v>
      </c>
      <c r="CP814" s="11">
        <v>0.95</v>
      </c>
      <c r="CQ814" s="11">
        <v>2.09</v>
      </c>
      <c r="CR814" s="8">
        <f t="shared" si="1680"/>
        <v>2.9855</v>
      </c>
      <c r="CS814" s="9">
        <v>1.275</v>
      </c>
      <c r="CT814" s="17">
        <v>1.185</v>
      </c>
      <c r="CU814" s="18">
        <f t="shared" si="1681"/>
        <v>114792.204507351</v>
      </c>
      <c r="DB814" s="11">
        <v>2536</v>
      </c>
      <c r="DC814" s="11">
        <v>0.65</v>
      </c>
      <c r="DD814" s="12">
        <v>1.35</v>
      </c>
      <c r="DE814" s="13">
        <f t="shared" si="1682"/>
        <v>2225.34</v>
      </c>
      <c r="DF814" s="11">
        <v>3</v>
      </c>
      <c r="DG814" s="11">
        <v>440</v>
      </c>
      <c r="DH814" s="11">
        <v>1.73</v>
      </c>
      <c r="DI814" s="16">
        <f t="shared" si="1683"/>
        <v>3.81196721311475</v>
      </c>
      <c r="DJ814" s="11">
        <v>0.95</v>
      </c>
      <c r="DK814" s="11">
        <v>2.09</v>
      </c>
      <c r="DL814" s="8">
        <f t="shared" si="1684"/>
        <v>2.9855</v>
      </c>
      <c r="DM814" s="9">
        <v>1.275</v>
      </c>
      <c r="DN814" s="17">
        <v>1.185</v>
      </c>
      <c r="DO814" s="18">
        <f t="shared" si="1685"/>
        <v>114792.204507351</v>
      </c>
      <c r="DV814" s="11">
        <v>2536</v>
      </c>
      <c r="DW814" s="11">
        <v>0.65</v>
      </c>
      <c r="DX814" s="12">
        <v>1.35</v>
      </c>
      <c r="DY814" s="13">
        <f t="shared" si="1686"/>
        <v>2225.34</v>
      </c>
      <c r="DZ814" s="11">
        <v>3</v>
      </c>
      <c r="EA814" s="11">
        <v>440</v>
      </c>
      <c r="EB814" s="11">
        <v>1.82</v>
      </c>
      <c r="EC814" s="16">
        <f t="shared" si="1687"/>
        <v>3.90196721311475</v>
      </c>
      <c r="ED814" s="11">
        <v>0.95</v>
      </c>
      <c r="EE814" s="11">
        <v>2.91</v>
      </c>
      <c r="EF814" s="8">
        <f t="shared" si="1688"/>
        <v>3.7645</v>
      </c>
      <c r="EG814" s="9">
        <v>1.275</v>
      </c>
      <c r="EH814" s="17">
        <v>1.3</v>
      </c>
      <c r="EI814" s="18">
        <f t="shared" si="1689"/>
        <v>162540.684171767</v>
      </c>
    </row>
    <row r="815" s="1" customFormat="1" customHeight="1" spans="6:140">
      <c r="F815" s="11">
        <v>2536</v>
      </c>
      <c r="G815" s="11">
        <v>0.65</v>
      </c>
      <c r="H815" s="12">
        <v>1.35</v>
      </c>
      <c r="I815" s="13">
        <f t="shared" si="1662"/>
        <v>2225.34</v>
      </c>
      <c r="J815" s="11">
        <v>3</v>
      </c>
      <c r="K815" s="11">
        <v>440</v>
      </c>
      <c r="L815" s="11">
        <v>1.73</v>
      </c>
      <c r="M815" s="16">
        <f t="shared" si="1663"/>
        <v>3.81196721311475</v>
      </c>
      <c r="N815" s="11">
        <v>0.95</v>
      </c>
      <c r="O815" s="11">
        <v>2.09</v>
      </c>
      <c r="P815" s="8">
        <f t="shared" si="1664"/>
        <v>2.9855</v>
      </c>
      <c r="Q815" s="9">
        <v>1.275</v>
      </c>
      <c r="R815" s="17">
        <v>1.1</v>
      </c>
      <c r="S815" s="18">
        <f t="shared" si="1665"/>
        <v>106558.164521592</v>
      </c>
      <c r="Z815" s="11">
        <v>2536</v>
      </c>
      <c r="AA815" s="11">
        <v>0.65</v>
      </c>
      <c r="AB815" s="12">
        <v>1.35</v>
      </c>
      <c r="AC815" s="13">
        <f t="shared" si="1666"/>
        <v>2225.34</v>
      </c>
      <c r="AD815" s="11">
        <v>3</v>
      </c>
      <c r="AE815" s="11">
        <v>440</v>
      </c>
      <c r="AF815" s="11">
        <v>1.73</v>
      </c>
      <c r="AG815" s="16">
        <f t="shared" si="1667"/>
        <v>3.81196721311475</v>
      </c>
      <c r="AH815" s="11">
        <v>0.95</v>
      </c>
      <c r="AI815" s="11">
        <v>2.09</v>
      </c>
      <c r="AJ815" s="8">
        <f t="shared" si="1668"/>
        <v>2.9855</v>
      </c>
      <c r="AK815" s="9">
        <v>1.275</v>
      </c>
      <c r="AL815" s="17">
        <v>1.1</v>
      </c>
      <c r="AM815" s="18">
        <f t="shared" si="1669"/>
        <v>106558.164521592</v>
      </c>
      <c r="AT815" s="11">
        <v>2536</v>
      </c>
      <c r="AU815" s="11">
        <v>0.65</v>
      </c>
      <c r="AV815" s="12">
        <v>1.35</v>
      </c>
      <c r="AW815" s="13">
        <f t="shared" si="1670"/>
        <v>2225.34</v>
      </c>
      <c r="AX815" s="11">
        <v>3</v>
      </c>
      <c r="AY815" s="11">
        <v>440</v>
      </c>
      <c r="AZ815" s="11">
        <v>1.73</v>
      </c>
      <c r="BA815" s="16">
        <f t="shared" si="1671"/>
        <v>3.81196721311475</v>
      </c>
      <c r="BB815" s="11">
        <v>0.95</v>
      </c>
      <c r="BC815" s="11">
        <v>2.09</v>
      </c>
      <c r="BD815" s="8">
        <f t="shared" si="1672"/>
        <v>2.9855</v>
      </c>
      <c r="BE815" s="9">
        <v>1.275</v>
      </c>
      <c r="BF815" s="17">
        <v>1.115</v>
      </c>
      <c r="BG815" s="18">
        <f t="shared" si="1673"/>
        <v>108011.230401431</v>
      </c>
      <c r="BN815" s="11">
        <v>2536</v>
      </c>
      <c r="BO815" s="11">
        <v>0.65</v>
      </c>
      <c r="BP815" s="12">
        <v>1.35</v>
      </c>
      <c r="BQ815" s="13">
        <f t="shared" si="1674"/>
        <v>2225.34</v>
      </c>
      <c r="BR815" s="11">
        <v>3</v>
      </c>
      <c r="BS815" s="11">
        <v>440</v>
      </c>
      <c r="BT815" s="11">
        <v>1.73</v>
      </c>
      <c r="BU815" s="16">
        <f t="shared" si="1675"/>
        <v>3.81196721311475</v>
      </c>
      <c r="BV815" s="11">
        <v>0.95</v>
      </c>
      <c r="BW815" s="11">
        <v>2.09</v>
      </c>
      <c r="BX815" s="8">
        <f t="shared" si="1676"/>
        <v>2.9855</v>
      </c>
      <c r="BY815" s="9">
        <v>1.275</v>
      </c>
      <c r="BZ815" s="17">
        <v>1.115</v>
      </c>
      <c r="CA815" s="18">
        <f t="shared" si="1677"/>
        <v>108011.230401431</v>
      </c>
      <c r="CH815" s="11">
        <v>2536</v>
      </c>
      <c r="CI815" s="11">
        <v>0.65</v>
      </c>
      <c r="CJ815" s="12">
        <v>1.35</v>
      </c>
      <c r="CK815" s="13">
        <f t="shared" si="1678"/>
        <v>2225.34</v>
      </c>
      <c r="CL815" s="11">
        <v>3</v>
      </c>
      <c r="CM815" s="11">
        <v>440</v>
      </c>
      <c r="CN815" s="11">
        <v>1.73</v>
      </c>
      <c r="CO815" s="16">
        <f t="shared" si="1679"/>
        <v>3.81196721311475</v>
      </c>
      <c r="CP815" s="11">
        <v>0.95</v>
      </c>
      <c r="CQ815" s="11">
        <v>2.09</v>
      </c>
      <c r="CR815" s="8">
        <f t="shared" si="1680"/>
        <v>2.9855</v>
      </c>
      <c r="CS815" s="9">
        <v>1.275</v>
      </c>
      <c r="CT815" s="17">
        <v>1.185</v>
      </c>
      <c r="CU815" s="18">
        <f t="shared" si="1681"/>
        <v>114792.204507351</v>
      </c>
      <c r="DB815" s="11">
        <v>2536</v>
      </c>
      <c r="DC815" s="11">
        <v>0.65</v>
      </c>
      <c r="DD815" s="12">
        <v>1.35</v>
      </c>
      <c r="DE815" s="13">
        <f t="shared" si="1682"/>
        <v>2225.34</v>
      </c>
      <c r="DF815" s="11">
        <v>3</v>
      </c>
      <c r="DG815" s="11">
        <v>440</v>
      </c>
      <c r="DH815" s="11">
        <v>1.73</v>
      </c>
      <c r="DI815" s="16">
        <f t="shared" si="1683"/>
        <v>3.81196721311475</v>
      </c>
      <c r="DJ815" s="11">
        <v>0.95</v>
      </c>
      <c r="DK815" s="11">
        <v>2.09</v>
      </c>
      <c r="DL815" s="8">
        <f t="shared" si="1684"/>
        <v>2.9855</v>
      </c>
      <c r="DM815" s="9">
        <v>1.275</v>
      </c>
      <c r="DN815" s="17">
        <v>1.185</v>
      </c>
      <c r="DO815" s="18">
        <f t="shared" si="1685"/>
        <v>114792.204507351</v>
      </c>
      <c r="DV815" s="11">
        <v>2536</v>
      </c>
      <c r="DW815" s="11">
        <v>0.65</v>
      </c>
      <c r="DX815" s="12">
        <v>1.35</v>
      </c>
      <c r="DY815" s="13">
        <f t="shared" si="1686"/>
        <v>2225.34</v>
      </c>
      <c r="DZ815" s="11">
        <v>3</v>
      </c>
      <c r="EA815" s="11">
        <v>440</v>
      </c>
      <c r="EB815" s="11">
        <v>1.82</v>
      </c>
      <c r="EC815" s="16">
        <f t="shared" si="1687"/>
        <v>3.90196721311475</v>
      </c>
      <c r="ED815" s="11">
        <v>0.95</v>
      </c>
      <c r="EE815" s="11">
        <v>2.91</v>
      </c>
      <c r="EF815" s="8">
        <f t="shared" si="1688"/>
        <v>3.7645</v>
      </c>
      <c r="EG815" s="9">
        <v>1.275</v>
      </c>
      <c r="EH815" s="17">
        <v>1.3</v>
      </c>
      <c r="EI815" s="18">
        <f t="shared" si="1689"/>
        <v>162540.684171767</v>
      </c>
    </row>
    <row r="816" s="1" customFormat="1" customHeight="1" spans="6:140">
      <c r="F816" s="11">
        <v>2536</v>
      </c>
      <c r="G816" s="11">
        <v>0.65</v>
      </c>
      <c r="H816" s="12">
        <v>1.35</v>
      </c>
      <c r="I816" s="13">
        <f t="shared" si="1662"/>
        <v>2225.34</v>
      </c>
      <c r="J816" s="11">
        <v>3</v>
      </c>
      <c r="K816" s="11">
        <v>440</v>
      </c>
      <c r="L816" s="11">
        <v>1.73</v>
      </c>
      <c r="M816" s="16">
        <f t="shared" si="1663"/>
        <v>3.81196721311475</v>
      </c>
      <c r="N816" s="11">
        <v>0.95</v>
      </c>
      <c r="O816" s="11">
        <v>2.09</v>
      </c>
      <c r="P816" s="8">
        <f t="shared" si="1664"/>
        <v>2.9855</v>
      </c>
      <c r="Q816" s="9">
        <v>1.275</v>
      </c>
      <c r="R816" s="17">
        <v>1.1</v>
      </c>
      <c r="S816" s="18">
        <f t="shared" si="1665"/>
        <v>106558.164521592</v>
      </c>
      <c r="Z816" s="11">
        <v>2536</v>
      </c>
      <c r="AA816" s="11">
        <v>0.65</v>
      </c>
      <c r="AB816" s="12">
        <v>1.35</v>
      </c>
      <c r="AC816" s="13">
        <f t="shared" si="1666"/>
        <v>2225.34</v>
      </c>
      <c r="AD816" s="11">
        <v>3</v>
      </c>
      <c r="AE816" s="11">
        <v>440</v>
      </c>
      <c r="AF816" s="11">
        <v>1.73</v>
      </c>
      <c r="AG816" s="16">
        <f t="shared" si="1667"/>
        <v>3.81196721311475</v>
      </c>
      <c r="AH816" s="11">
        <v>0.95</v>
      </c>
      <c r="AI816" s="11">
        <v>2.09</v>
      </c>
      <c r="AJ816" s="8">
        <f t="shared" si="1668"/>
        <v>2.9855</v>
      </c>
      <c r="AK816" s="9">
        <v>1.275</v>
      </c>
      <c r="AL816" s="17">
        <v>1.1</v>
      </c>
      <c r="AM816" s="18">
        <f t="shared" si="1669"/>
        <v>106558.164521592</v>
      </c>
      <c r="AT816" s="11">
        <v>2536</v>
      </c>
      <c r="AU816" s="11">
        <v>0.65</v>
      </c>
      <c r="AV816" s="12">
        <v>1.35</v>
      </c>
      <c r="AW816" s="13">
        <f t="shared" si="1670"/>
        <v>2225.34</v>
      </c>
      <c r="AX816" s="11">
        <v>3</v>
      </c>
      <c r="AY816" s="11">
        <v>440</v>
      </c>
      <c r="AZ816" s="11">
        <v>1.73</v>
      </c>
      <c r="BA816" s="16">
        <f t="shared" si="1671"/>
        <v>3.81196721311475</v>
      </c>
      <c r="BB816" s="11">
        <v>0.95</v>
      </c>
      <c r="BC816" s="11">
        <v>2.09</v>
      </c>
      <c r="BD816" s="8">
        <f t="shared" si="1672"/>
        <v>2.9855</v>
      </c>
      <c r="BE816" s="9">
        <v>1.275</v>
      </c>
      <c r="BF816" s="17">
        <v>1.115</v>
      </c>
      <c r="BG816" s="18">
        <f t="shared" si="1673"/>
        <v>108011.230401431</v>
      </c>
      <c r="BN816" s="11">
        <v>2536</v>
      </c>
      <c r="BO816" s="11">
        <v>0.65</v>
      </c>
      <c r="BP816" s="12">
        <v>1.35</v>
      </c>
      <c r="BQ816" s="13">
        <f t="shared" si="1674"/>
        <v>2225.34</v>
      </c>
      <c r="BR816" s="11">
        <v>3</v>
      </c>
      <c r="BS816" s="11">
        <v>440</v>
      </c>
      <c r="BT816" s="11">
        <v>1.73</v>
      </c>
      <c r="BU816" s="16">
        <f t="shared" si="1675"/>
        <v>3.81196721311475</v>
      </c>
      <c r="BV816" s="11">
        <v>0.95</v>
      </c>
      <c r="BW816" s="11">
        <v>2.09</v>
      </c>
      <c r="BX816" s="8">
        <f t="shared" si="1676"/>
        <v>2.9855</v>
      </c>
      <c r="BY816" s="9">
        <v>1.275</v>
      </c>
      <c r="BZ816" s="17">
        <v>1.115</v>
      </c>
      <c r="CA816" s="18">
        <f t="shared" si="1677"/>
        <v>108011.230401431</v>
      </c>
      <c r="CH816" s="11">
        <v>2536</v>
      </c>
      <c r="CI816" s="11">
        <v>0.65</v>
      </c>
      <c r="CJ816" s="12">
        <v>1.35</v>
      </c>
      <c r="CK816" s="13">
        <f t="shared" si="1678"/>
        <v>2225.34</v>
      </c>
      <c r="CL816" s="11">
        <v>3</v>
      </c>
      <c r="CM816" s="11">
        <v>440</v>
      </c>
      <c r="CN816" s="11">
        <v>1.73</v>
      </c>
      <c r="CO816" s="16">
        <f t="shared" si="1679"/>
        <v>3.81196721311475</v>
      </c>
      <c r="CP816" s="11">
        <v>0.95</v>
      </c>
      <c r="CQ816" s="11">
        <v>2.09</v>
      </c>
      <c r="CR816" s="8">
        <f t="shared" si="1680"/>
        <v>2.9855</v>
      </c>
      <c r="CS816" s="9">
        <v>1.275</v>
      </c>
      <c r="CT816" s="17">
        <v>1.185</v>
      </c>
      <c r="CU816" s="18">
        <f t="shared" si="1681"/>
        <v>114792.204507351</v>
      </c>
      <c r="DB816" s="11">
        <v>2536</v>
      </c>
      <c r="DC816" s="11">
        <v>0.65</v>
      </c>
      <c r="DD816" s="12">
        <v>1.35</v>
      </c>
      <c r="DE816" s="13">
        <f t="shared" si="1682"/>
        <v>2225.34</v>
      </c>
      <c r="DF816" s="11">
        <v>3</v>
      </c>
      <c r="DG816" s="11">
        <v>440</v>
      </c>
      <c r="DH816" s="11">
        <v>1.73</v>
      </c>
      <c r="DI816" s="16">
        <f t="shared" si="1683"/>
        <v>3.81196721311475</v>
      </c>
      <c r="DJ816" s="11">
        <v>0.95</v>
      </c>
      <c r="DK816" s="11">
        <v>2.09</v>
      </c>
      <c r="DL816" s="8">
        <f t="shared" si="1684"/>
        <v>2.9855</v>
      </c>
      <c r="DM816" s="9">
        <v>1.275</v>
      </c>
      <c r="DN816" s="17">
        <v>1.185</v>
      </c>
      <c r="DO816" s="18">
        <f t="shared" si="1685"/>
        <v>114792.204507351</v>
      </c>
      <c r="DV816" s="11">
        <v>2536</v>
      </c>
      <c r="DW816" s="11">
        <v>0.65</v>
      </c>
      <c r="DX816" s="12">
        <v>1.35</v>
      </c>
      <c r="DY816" s="13">
        <f t="shared" si="1686"/>
        <v>2225.34</v>
      </c>
      <c r="DZ816" s="11">
        <v>3</v>
      </c>
      <c r="EA816" s="11">
        <v>440</v>
      </c>
      <c r="EB816" s="11">
        <v>1.82</v>
      </c>
      <c r="EC816" s="16">
        <f t="shared" si="1687"/>
        <v>3.90196721311475</v>
      </c>
      <c r="ED816" s="11">
        <v>0.95</v>
      </c>
      <c r="EE816" s="11">
        <v>2.91</v>
      </c>
      <c r="EF816" s="8">
        <f t="shared" si="1688"/>
        <v>3.7645</v>
      </c>
      <c r="EG816" s="9">
        <v>1.275</v>
      </c>
      <c r="EH816" s="17">
        <v>1.3</v>
      </c>
      <c r="EI816" s="18">
        <f t="shared" si="1689"/>
        <v>162540.684171767</v>
      </c>
    </row>
    <row r="817" s="1" customFormat="1" customHeight="1" spans="6:139">
      <c r="F817" s="11">
        <v>2536</v>
      </c>
      <c r="G817" s="11">
        <v>0.65</v>
      </c>
      <c r="H817" s="12">
        <v>1.35</v>
      </c>
      <c r="I817" s="13">
        <f t="shared" si="1662"/>
        <v>2225.34</v>
      </c>
      <c r="J817" s="11">
        <v>3</v>
      </c>
      <c r="K817" s="11">
        <v>440</v>
      </c>
      <c r="L817" s="11">
        <v>1.73</v>
      </c>
      <c r="M817" s="16">
        <f t="shared" si="1663"/>
        <v>3.81196721311475</v>
      </c>
      <c r="N817" s="11">
        <v>0.95</v>
      </c>
      <c r="O817" s="11">
        <v>2.09</v>
      </c>
      <c r="P817" s="8">
        <f t="shared" si="1664"/>
        <v>2.9855</v>
      </c>
      <c r="Q817" s="9">
        <v>1.275</v>
      </c>
      <c r="R817" s="17">
        <v>1.1</v>
      </c>
      <c r="S817" s="18">
        <f t="shared" si="1665"/>
        <v>106558.164521592</v>
      </c>
      <c r="Z817" s="11">
        <v>2536</v>
      </c>
      <c r="AA817" s="11">
        <v>0.65</v>
      </c>
      <c r="AB817" s="12">
        <v>1.35</v>
      </c>
      <c r="AC817" s="13">
        <f t="shared" si="1666"/>
        <v>2225.34</v>
      </c>
      <c r="AD817" s="11">
        <v>3</v>
      </c>
      <c r="AE817" s="11">
        <v>440</v>
      </c>
      <c r="AF817" s="11">
        <v>1.73</v>
      </c>
      <c r="AG817" s="16">
        <f t="shared" si="1667"/>
        <v>3.81196721311475</v>
      </c>
      <c r="AH817" s="11">
        <v>0.95</v>
      </c>
      <c r="AI817" s="11">
        <v>2.09</v>
      </c>
      <c r="AJ817" s="8">
        <f t="shared" si="1668"/>
        <v>2.9855</v>
      </c>
      <c r="AK817" s="9">
        <v>1.275</v>
      </c>
      <c r="AL817" s="17">
        <v>1.1</v>
      </c>
      <c r="AM817" s="18">
        <f t="shared" si="1669"/>
        <v>106558.164521592</v>
      </c>
      <c r="AT817" s="11">
        <v>2536</v>
      </c>
      <c r="AU817" s="11">
        <v>0.65</v>
      </c>
      <c r="AV817" s="12">
        <v>1.35</v>
      </c>
      <c r="AW817" s="13">
        <f t="shared" si="1670"/>
        <v>2225.34</v>
      </c>
      <c r="AX817" s="11">
        <v>3</v>
      </c>
      <c r="AY817" s="11">
        <v>440</v>
      </c>
      <c r="AZ817" s="11">
        <v>1.73</v>
      </c>
      <c r="BA817" s="16">
        <f t="shared" si="1671"/>
        <v>3.81196721311475</v>
      </c>
      <c r="BB817" s="11">
        <v>0.95</v>
      </c>
      <c r="BC817" s="11">
        <v>2.09</v>
      </c>
      <c r="BD817" s="8">
        <f t="shared" si="1672"/>
        <v>2.9855</v>
      </c>
      <c r="BE817" s="9">
        <v>1.275</v>
      </c>
      <c r="BF817" s="17">
        <v>1.115</v>
      </c>
      <c r="BG817" s="18">
        <f t="shared" si="1673"/>
        <v>108011.230401431</v>
      </c>
      <c r="BN817" s="11">
        <v>2536</v>
      </c>
      <c r="BO817" s="11">
        <v>0.65</v>
      </c>
      <c r="BP817" s="12">
        <v>1.35</v>
      </c>
      <c r="BQ817" s="13">
        <f t="shared" si="1674"/>
        <v>2225.34</v>
      </c>
      <c r="BR817" s="11">
        <v>3</v>
      </c>
      <c r="BS817" s="11">
        <v>440</v>
      </c>
      <c r="BT817" s="11">
        <v>1.73</v>
      </c>
      <c r="BU817" s="16">
        <f t="shared" si="1675"/>
        <v>3.81196721311475</v>
      </c>
      <c r="BV817" s="11">
        <v>0.95</v>
      </c>
      <c r="BW817" s="11">
        <v>2.09</v>
      </c>
      <c r="BX817" s="8">
        <f t="shared" si="1676"/>
        <v>2.9855</v>
      </c>
      <c r="BY817" s="9">
        <v>1.275</v>
      </c>
      <c r="BZ817" s="17">
        <v>1.115</v>
      </c>
      <c r="CA817" s="18">
        <f t="shared" si="1677"/>
        <v>108011.230401431</v>
      </c>
      <c r="CH817" s="11">
        <v>2536</v>
      </c>
      <c r="CI817" s="11">
        <v>0.65</v>
      </c>
      <c r="CJ817" s="12">
        <v>1.35</v>
      </c>
      <c r="CK817" s="13">
        <f t="shared" si="1678"/>
        <v>2225.34</v>
      </c>
      <c r="CL817" s="11">
        <v>3</v>
      </c>
      <c r="CM817" s="11">
        <v>440</v>
      </c>
      <c r="CN817" s="11">
        <v>1.73</v>
      </c>
      <c r="CO817" s="16">
        <f t="shared" si="1679"/>
        <v>3.81196721311475</v>
      </c>
      <c r="CP817" s="11">
        <v>0.95</v>
      </c>
      <c r="CQ817" s="11">
        <v>2.09</v>
      </c>
      <c r="CR817" s="8">
        <f t="shared" si="1680"/>
        <v>2.9855</v>
      </c>
      <c r="CS817" s="9">
        <v>1.275</v>
      </c>
      <c r="CT817" s="17">
        <v>1.185</v>
      </c>
      <c r="CU817" s="18">
        <f t="shared" si="1681"/>
        <v>114792.204507351</v>
      </c>
      <c r="DB817" s="11">
        <v>2536</v>
      </c>
      <c r="DC817" s="11">
        <v>0.65</v>
      </c>
      <c r="DD817" s="12">
        <v>1.35</v>
      </c>
      <c r="DE817" s="13">
        <f t="shared" si="1682"/>
        <v>2225.34</v>
      </c>
      <c r="DF817" s="11">
        <v>3</v>
      </c>
      <c r="DG817" s="11">
        <v>440</v>
      </c>
      <c r="DH817" s="11">
        <v>1.73</v>
      </c>
      <c r="DI817" s="16">
        <f t="shared" si="1683"/>
        <v>3.81196721311475</v>
      </c>
      <c r="DJ817" s="11">
        <v>0.95</v>
      </c>
      <c r="DK817" s="11">
        <v>2.09</v>
      </c>
      <c r="DL817" s="8">
        <f t="shared" si="1684"/>
        <v>2.9855</v>
      </c>
      <c r="DM817" s="9">
        <v>1.275</v>
      </c>
      <c r="DN817" s="17">
        <v>1.185</v>
      </c>
      <c r="DO817" s="18">
        <f t="shared" si="1685"/>
        <v>114792.204507351</v>
      </c>
      <c r="DV817" s="11">
        <v>2536</v>
      </c>
      <c r="DW817" s="11">
        <v>0.65</v>
      </c>
      <c r="DX817" s="12">
        <v>1.35</v>
      </c>
      <c r="DY817" s="13">
        <f t="shared" si="1686"/>
        <v>2225.34</v>
      </c>
      <c r="DZ817" s="11">
        <v>3</v>
      </c>
      <c r="EA817" s="11">
        <v>440</v>
      </c>
      <c r="EB817" s="11">
        <v>1.82</v>
      </c>
      <c r="EC817" s="16">
        <f t="shared" si="1687"/>
        <v>3.90196721311475</v>
      </c>
      <c r="ED817" s="11">
        <v>0.95</v>
      </c>
      <c r="EE817" s="11">
        <v>2.91</v>
      </c>
      <c r="EF817" s="8">
        <f t="shared" si="1688"/>
        <v>3.7645</v>
      </c>
      <c r="EG817" s="9">
        <v>1.275</v>
      </c>
      <c r="EH817" s="17">
        <v>1.3</v>
      </c>
      <c r="EI817" s="18">
        <f t="shared" si="1689"/>
        <v>162540.684171767</v>
      </c>
    </row>
    <row r="818" s="1" customFormat="1" customHeight="1" spans="6:139">
      <c r="F818" s="11">
        <v>2536</v>
      </c>
      <c r="G818" s="11">
        <v>0.65</v>
      </c>
      <c r="H818" s="12">
        <v>1.35</v>
      </c>
      <c r="I818" s="13">
        <f t="shared" si="1662"/>
        <v>2225.34</v>
      </c>
      <c r="J818" s="11">
        <v>3</v>
      </c>
      <c r="K818" s="11">
        <v>190</v>
      </c>
      <c r="L818" s="11">
        <v>1.73</v>
      </c>
      <c r="M818" s="16">
        <f t="shared" si="1663"/>
        <v>3.25054794520548</v>
      </c>
      <c r="N818" s="11">
        <v>0.95</v>
      </c>
      <c r="O818" s="11">
        <v>2.09</v>
      </c>
      <c r="P818" s="8">
        <f t="shared" si="1664"/>
        <v>2.9855</v>
      </c>
      <c r="Q818" s="9">
        <v>1.075</v>
      </c>
      <c r="R818" s="17">
        <v>1.1</v>
      </c>
      <c r="S818" s="18">
        <f t="shared" si="1665"/>
        <v>76611.2291496161</v>
      </c>
      <c r="Z818" s="11">
        <v>2536</v>
      </c>
      <c r="AA818" s="11">
        <v>0.65</v>
      </c>
      <c r="AB818" s="12">
        <v>1.35</v>
      </c>
      <c r="AC818" s="13">
        <f t="shared" si="1666"/>
        <v>2225.34</v>
      </c>
      <c r="AD818" s="11">
        <v>3</v>
      </c>
      <c r="AE818" s="11">
        <v>190</v>
      </c>
      <c r="AF818" s="11">
        <v>1.73</v>
      </c>
      <c r="AG818" s="16">
        <f t="shared" si="1667"/>
        <v>3.25054794520548</v>
      </c>
      <c r="AH818" s="11">
        <v>0.95</v>
      </c>
      <c r="AI818" s="11">
        <v>2.09</v>
      </c>
      <c r="AJ818" s="8">
        <f t="shared" si="1668"/>
        <v>2.9855</v>
      </c>
      <c r="AK818" s="9">
        <v>1.075</v>
      </c>
      <c r="AL818" s="17">
        <v>1.1</v>
      </c>
      <c r="AM818" s="18">
        <f t="shared" si="1669"/>
        <v>76611.2291496161</v>
      </c>
      <c r="AT818" s="11">
        <v>2536</v>
      </c>
      <c r="AU818" s="11">
        <v>0.65</v>
      </c>
      <c r="AV818" s="12">
        <v>1.35</v>
      </c>
      <c r="AW818" s="13">
        <f t="shared" si="1670"/>
        <v>2225.34</v>
      </c>
      <c r="AX818" s="11">
        <v>3</v>
      </c>
      <c r="AY818" s="11">
        <v>190</v>
      </c>
      <c r="AZ818" s="11">
        <v>1.73</v>
      </c>
      <c r="BA818" s="16">
        <f t="shared" si="1671"/>
        <v>3.25054794520548</v>
      </c>
      <c r="BB818" s="11">
        <v>0.95</v>
      </c>
      <c r="BC818" s="11">
        <v>2.09</v>
      </c>
      <c r="BD818" s="8">
        <f t="shared" si="1672"/>
        <v>2.9855</v>
      </c>
      <c r="BE818" s="9">
        <v>1.075</v>
      </c>
      <c r="BF818" s="17">
        <v>1.115</v>
      </c>
      <c r="BG818" s="18">
        <f t="shared" si="1673"/>
        <v>77655.9277289291</v>
      </c>
      <c r="BN818" s="11">
        <v>2536</v>
      </c>
      <c r="BO818" s="11">
        <v>0.65</v>
      </c>
      <c r="BP818" s="12">
        <v>1.35</v>
      </c>
      <c r="BQ818" s="13">
        <f t="shared" si="1674"/>
        <v>2225.34</v>
      </c>
      <c r="BR818" s="11">
        <v>3</v>
      </c>
      <c r="BS818" s="11">
        <v>190</v>
      </c>
      <c r="BT818" s="11">
        <v>1.73</v>
      </c>
      <c r="BU818" s="16">
        <f t="shared" si="1675"/>
        <v>3.25054794520548</v>
      </c>
      <c r="BV818" s="11">
        <v>0.95</v>
      </c>
      <c r="BW818" s="11">
        <v>2.09</v>
      </c>
      <c r="BX818" s="8">
        <f t="shared" si="1676"/>
        <v>2.9855</v>
      </c>
      <c r="BY818" s="9">
        <v>1.075</v>
      </c>
      <c r="BZ818" s="17">
        <v>1.115</v>
      </c>
      <c r="CA818" s="18">
        <f t="shared" si="1677"/>
        <v>77655.9277289291</v>
      </c>
      <c r="CH818" s="11">
        <v>2536</v>
      </c>
      <c r="CI818" s="11">
        <v>0.65</v>
      </c>
      <c r="CJ818" s="12">
        <v>1.35</v>
      </c>
      <c r="CK818" s="13">
        <f t="shared" si="1678"/>
        <v>2225.34</v>
      </c>
      <c r="CL818" s="11">
        <v>3</v>
      </c>
      <c r="CM818" s="11">
        <v>190</v>
      </c>
      <c r="CN818" s="11">
        <v>1.73</v>
      </c>
      <c r="CO818" s="16">
        <f t="shared" si="1679"/>
        <v>3.25054794520548</v>
      </c>
      <c r="CP818" s="11">
        <v>0.95</v>
      </c>
      <c r="CQ818" s="11">
        <v>2.09</v>
      </c>
      <c r="CR818" s="8">
        <f t="shared" si="1680"/>
        <v>2.9855</v>
      </c>
      <c r="CS818" s="9">
        <v>1.075</v>
      </c>
      <c r="CT818" s="17">
        <v>1.185</v>
      </c>
      <c r="CU818" s="18">
        <f t="shared" si="1681"/>
        <v>82531.1877657228</v>
      </c>
      <c r="DB818" s="11">
        <v>2536</v>
      </c>
      <c r="DC818" s="11">
        <v>0.65</v>
      </c>
      <c r="DD818" s="12">
        <v>1.35</v>
      </c>
      <c r="DE818" s="13">
        <f t="shared" si="1682"/>
        <v>2225.34</v>
      </c>
      <c r="DF818" s="11">
        <v>3</v>
      </c>
      <c r="DG818" s="11">
        <v>190</v>
      </c>
      <c r="DH818" s="11">
        <v>1.73</v>
      </c>
      <c r="DI818" s="16">
        <f t="shared" si="1683"/>
        <v>3.25054794520548</v>
      </c>
      <c r="DJ818" s="11">
        <v>0.95</v>
      </c>
      <c r="DK818" s="11">
        <v>2.09</v>
      </c>
      <c r="DL818" s="8">
        <f t="shared" si="1684"/>
        <v>2.9855</v>
      </c>
      <c r="DM818" s="9">
        <v>1.075</v>
      </c>
      <c r="DN818" s="17">
        <v>1.185</v>
      </c>
      <c r="DO818" s="18">
        <f t="shared" si="1685"/>
        <v>82531.1877657228</v>
      </c>
      <c r="DV818" s="11">
        <v>2536</v>
      </c>
      <c r="DW818" s="11">
        <v>0.65</v>
      </c>
      <c r="DX818" s="12">
        <v>1.35</v>
      </c>
      <c r="DY818" s="13">
        <f t="shared" si="1686"/>
        <v>2225.34</v>
      </c>
      <c r="DZ818" s="11">
        <v>3</v>
      </c>
      <c r="EA818" s="11">
        <v>190</v>
      </c>
      <c r="EB818" s="11">
        <v>1.82</v>
      </c>
      <c r="EC818" s="16">
        <f t="shared" si="1687"/>
        <v>3.34054794520548</v>
      </c>
      <c r="ED818" s="11">
        <v>0.95</v>
      </c>
      <c r="EE818" s="11">
        <v>2.91</v>
      </c>
      <c r="EF818" s="8">
        <f t="shared" si="1688"/>
        <v>3.7645</v>
      </c>
      <c r="EG818" s="9">
        <v>1.075</v>
      </c>
      <c r="EH818" s="17">
        <v>1.3</v>
      </c>
      <c r="EI818" s="18">
        <f t="shared" si="1689"/>
        <v>117326.051853771</v>
      </c>
    </row>
    <row r="819" s="1" customFormat="1" customHeight="1" spans="6:139">
      <c r="F819" s="11">
        <v>2536</v>
      </c>
      <c r="G819" s="11">
        <v>0.65</v>
      </c>
      <c r="H819" s="12">
        <v>1.35</v>
      </c>
      <c r="I819" s="13">
        <f t="shared" si="1662"/>
        <v>2225.34</v>
      </c>
      <c r="J819" s="11">
        <v>3</v>
      </c>
      <c r="K819" s="11">
        <v>190</v>
      </c>
      <c r="L819" s="11">
        <v>1.73</v>
      </c>
      <c r="M819" s="16">
        <f t="shared" si="1663"/>
        <v>3.25054794520548</v>
      </c>
      <c r="N819" s="11">
        <v>0.95</v>
      </c>
      <c r="O819" s="11">
        <v>2.09</v>
      </c>
      <c r="P819" s="8">
        <f t="shared" si="1664"/>
        <v>2.9855</v>
      </c>
      <c r="Q819" s="9">
        <v>1.075</v>
      </c>
      <c r="R819" s="17">
        <v>1.1</v>
      </c>
      <c r="S819" s="18">
        <f t="shared" si="1665"/>
        <v>76611.2291496161</v>
      </c>
      <c r="Z819" s="11">
        <v>2536</v>
      </c>
      <c r="AA819" s="11">
        <v>0.65</v>
      </c>
      <c r="AB819" s="12">
        <v>1.35</v>
      </c>
      <c r="AC819" s="13">
        <f t="shared" si="1666"/>
        <v>2225.34</v>
      </c>
      <c r="AD819" s="11">
        <v>3</v>
      </c>
      <c r="AE819" s="11">
        <v>190</v>
      </c>
      <c r="AF819" s="11">
        <v>1.73</v>
      </c>
      <c r="AG819" s="16">
        <f t="shared" si="1667"/>
        <v>3.25054794520548</v>
      </c>
      <c r="AH819" s="11">
        <v>0.95</v>
      </c>
      <c r="AI819" s="11">
        <v>2.09</v>
      </c>
      <c r="AJ819" s="8">
        <f t="shared" si="1668"/>
        <v>2.9855</v>
      </c>
      <c r="AK819" s="9">
        <v>1.075</v>
      </c>
      <c r="AL819" s="17">
        <v>1.1</v>
      </c>
      <c r="AM819" s="18">
        <f t="shared" si="1669"/>
        <v>76611.2291496161</v>
      </c>
      <c r="AT819" s="11">
        <v>2536</v>
      </c>
      <c r="AU819" s="11">
        <v>0.65</v>
      </c>
      <c r="AV819" s="12">
        <v>1.35</v>
      </c>
      <c r="AW819" s="13">
        <f t="shared" si="1670"/>
        <v>2225.34</v>
      </c>
      <c r="AX819" s="11">
        <v>3</v>
      </c>
      <c r="AY819" s="11">
        <v>190</v>
      </c>
      <c r="AZ819" s="11">
        <v>1.73</v>
      </c>
      <c r="BA819" s="16">
        <f t="shared" si="1671"/>
        <v>3.25054794520548</v>
      </c>
      <c r="BB819" s="11">
        <v>0.95</v>
      </c>
      <c r="BC819" s="11">
        <v>2.09</v>
      </c>
      <c r="BD819" s="8">
        <f t="shared" si="1672"/>
        <v>2.9855</v>
      </c>
      <c r="BE819" s="9">
        <v>1.075</v>
      </c>
      <c r="BF819" s="17">
        <v>1.115</v>
      </c>
      <c r="BG819" s="18">
        <f t="shared" si="1673"/>
        <v>77655.9277289291</v>
      </c>
      <c r="BN819" s="11">
        <v>2536</v>
      </c>
      <c r="BO819" s="11">
        <v>0.65</v>
      </c>
      <c r="BP819" s="12">
        <v>1.35</v>
      </c>
      <c r="BQ819" s="13">
        <f t="shared" si="1674"/>
        <v>2225.34</v>
      </c>
      <c r="BR819" s="11">
        <v>3</v>
      </c>
      <c r="BS819" s="11">
        <v>190</v>
      </c>
      <c r="BT819" s="11">
        <v>1.73</v>
      </c>
      <c r="BU819" s="16">
        <f t="shared" si="1675"/>
        <v>3.25054794520548</v>
      </c>
      <c r="BV819" s="11">
        <v>0.95</v>
      </c>
      <c r="BW819" s="11">
        <v>2.09</v>
      </c>
      <c r="BX819" s="8">
        <f t="shared" si="1676"/>
        <v>2.9855</v>
      </c>
      <c r="BY819" s="9">
        <v>1.075</v>
      </c>
      <c r="BZ819" s="17">
        <v>1.115</v>
      </c>
      <c r="CA819" s="18">
        <f t="shared" si="1677"/>
        <v>77655.9277289291</v>
      </c>
      <c r="CH819" s="11">
        <v>2536</v>
      </c>
      <c r="CI819" s="11">
        <v>0.65</v>
      </c>
      <c r="CJ819" s="12">
        <v>1.35</v>
      </c>
      <c r="CK819" s="13">
        <f t="shared" si="1678"/>
        <v>2225.34</v>
      </c>
      <c r="CL819" s="11">
        <v>3</v>
      </c>
      <c r="CM819" s="11">
        <v>190</v>
      </c>
      <c r="CN819" s="11">
        <v>1.73</v>
      </c>
      <c r="CO819" s="16">
        <f t="shared" si="1679"/>
        <v>3.25054794520548</v>
      </c>
      <c r="CP819" s="11">
        <v>0.95</v>
      </c>
      <c r="CQ819" s="11">
        <v>2.09</v>
      </c>
      <c r="CR819" s="8">
        <f t="shared" si="1680"/>
        <v>2.9855</v>
      </c>
      <c r="CS819" s="9">
        <v>1.075</v>
      </c>
      <c r="CT819" s="17">
        <v>1.185</v>
      </c>
      <c r="CU819" s="18">
        <f t="shared" si="1681"/>
        <v>82531.1877657228</v>
      </c>
      <c r="DB819" s="11">
        <v>2536</v>
      </c>
      <c r="DC819" s="11">
        <v>0.65</v>
      </c>
      <c r="DD819" s="12">
        <v>1.35</v>
      </c>
      <c r="DE819" s="13">
        <f t="shared" si="1682"/>
        <v>2225.34</v>
      </c>
      <c r="DF819" s="11">
        <v>3</v>
      </c>
      <c r="DG819" s="11">
        <v>190</v>
      </c>
      <c r="DH819" s="11">
        <v>1.73</v>
      </c>
      <c r="DI819" s="16">
        <f t="shared" si="1683"/>
        <v>3.25054794520548</v>
      </c>
      <c r="DJ819" s="11">
        <v>0.95</v>
      </c>
      <c r="DK819" s="11">
        <v>2.09</v>
      </c>
      <c r="DL819" s="8">
        <f t="shared" si="1684"/>
        <v>2.9855</v>
      </c>
      <c r="DM819" s="9">
        <v>1.075</v>
      </c>
      <c r="DN819" s="17">
        <v>1.185</v>
      </c>
      <c r="DO819" s="18">
        <f t="shared" si="1685"/>
        <v>82531.1877657228</v>
      </c>
      <c r="DV819" s="11">
        <v>2536</v>
      </c>
      <c r="DW819" s="11">
        <v>0.65</v>
      </c>
      <c r="DX819" s="12">
        <v>1.35</v>
      </c>
      <c r="DY819" s="13">
        <f t="shared" si="1686"/>
        <v>2225.34</v>
      </c>
      <c r="DZ819" s="11">
        <v>3</v>
      </c>
      <c r="EA819" s="11">
        <v>190</v>
      </c>
      <c r="EB819" s="11">
        <v>1.82</v>
      </c>
      <c r="EC819" s="16">
        <f t="shared" si="1687"/>
        <v>3.34054794520548</v>
      </c>
      <c r="ED819" s="11">
        <v>0.95</v>
      </c>
      <c r="EE819" s="11">
        <v>2.91</v>
      </c>
      <c r="EF819" s="8">
        <f t="shared" si="1688"/>
        <v>3.7645</v>
      </c>
      <c r="EG819" s="9">
        <v>1.075</v>
      </c>
      <c r="EH819" s="17">
        <v>1.3</v>
      </c>
      <c r="EI819" s="18">
        <f t="shared" si="1689"/>
        <v>117326.051853771</v>
      </c>
    </row>
    <row r="820" s="1" customFormat="1" customHeight="1" spans="6:139">
      <c r="F820" s="11">
        <v>2536</v>
      </c>
      <c r="G820" s="11">
        <v>0.65</v>
      </c>
      <c r="H820" s="12">
        <v>1.35</v>
      </c>
      <c r="I820" s="13">
        <f t="shared" si="1662"/>
        <v>2225.34</v>
      </c>
      <c r="J820" s="11">
        <v>3</v>
      </c>
      <c r="K820" s="11">
        <v>190</v>
      </c>
      <c r="L820" s="11">
        <v>1.73</v>
      </c>
      <c r="M820" s="16">
        <f t="shared" si="1663"/>
        <v>3.25054794520548</v>
      </c>
      <c r="N820" s="11">
        <v>0.95</v>
      </c>
      <c r="O820" s="11">
        <v>2.09</v>
      </c>
      <c r="P820" s="8">
        <f t="shared" si="1664"/>
        <v>2.9855</v>
      </c>
      <c r="Q820" s="9">
        <v>1.075</v>
      </c>
      <c r="R820" s="17">
        <v>1.1</v>
      </c>
      <c r="S820" s="18">
        <f t="shared" si="1665"/>
        <v>76611.2291496161</v>
      </c>
      <c r="Z820" s="11">
        <v>2536</v>
      </c>
      <c r="AA820" s="11">
        <v>0.65</v>
      </c>
      <c r="AB820" s="12">
        <v>1.35</v>
      </c>
      <c r="AC820" s="13">
        <f t="shared" si="1666"/>
        <v>2225.34</v>
      </c>
      <c r="AD820" s="11">
        <v>3</v>
      </c>
      <c r="AE820" s="11">
        <v>190</v>
      </c>
      <c r="AF820" s="11">
        <v>1.73</v>
      </c>
      <c r="AG820" s="16">
        <f t="shared" si="1667"/>
        <v>3.25054794520548</v>
      </c>
      <c r="AH820" s="11">
        <v>0.95</v>
      </c>
      <c r="AI820" s="11">
        <v>2.09</v>
      </c>
      <c r="AJ820" s="8">
        <f t="shared" si="1668"/>
        <v>2.9855</v>
      </c>
      <c r="AK820" s="9">
        <v>1.075</v>
      </c>
      <c r="AL820" s="17">
        <v>1.1</v>
      </c>
      <c r="AM820" s="18">
        <f t="shared" si="1669"/>
        <v>76611.2291496161</v>
      </c>
      <c r="AT820" s="11">
        <v>2536</v>
      </c>
      <c r="AU820" s="11">
        <v>0.65</v>
      </c>
      <c r="AV820" s="12">
        <v>1.35</v>
      </c>
      <c r="AW820" s="13">
        <f t="shared" si="1670"/>
        <v>2225.34</v>
      </c>
      <c r="AX820" s="11">
        <v>3</v>
      </c>
      <c r="AY820" s="11">
        <v>190</v>
      </c>
      <c r="AZ820" s="11">
        <v>1.73</v>
      </c>
      <c r="BA820" s="16">
        <f t="shared" si="1671"/>
        <v>3.25054794520548</v>
      </c>
      <c r="BB820" s="11">
        <v>0.95</v>
      </c>
      <c r="BC820" s="11">
        <v>2.09</v>
      </c>
      <c r="BD820" s="8">
        <f t="shared" si="1672"/>
        <v>2.9855</v>
      </c>
      <c r="BE820" s="9">
        <v>1.075</v>
      </c>
      <c r="BF820" s="17">
        <v>1.115</v>
      </c>
      <c r="BG820" s="18">
        <f t="shared" si="1673"/>
        <v>77655.9277289291</v>
      </c>
      <c r="BN820" s="11">
        <v>2536</v>
      </c>
      <c r="BO820" s="11">
        <v>0.65</v>
      </c>
      <c r="BP820" s="12">
        <v>1.35</v>
      </c>
      <c r="BQ820" s="13">
        <f t="shared" si="1674"/>
        <v>2225.34</v>
      </c>
      <c r="BR820" s="11">
        <v>3</v>
      </c>
      <c r="BS820" s="11">
        <v>190</v>
      </c>
      <c r="BT820" s="11">
        <v>1.73</v>
      </c>
      <c r="BU820" s="16">
        <f t="shared" si="1675"/>
        <v>3.25054794520548</v>
      </c>
      <c r="BV820" s="11">
        <v>0.95</v>
      </c>
      <c r="BW820" s="11">
        <v>2.09</v>
      </c>
      <c r="BX820" s="8">
        <f t="shared" si="1676"/>
        <v>2.9855</v>
      </c>
      <c r="BY820" s="9">
        <v>1.075</v>
      </c>
      <c r="BZ820" s="17">
        <v>1.115</v>
      </c>
      <c r="CA820" s="18">
        <f t="shared" si="1677"/>
        <v>77655.9277289291</v>
      </c>
      <c r="CH820" s="11">
        <v>2536</v>
      </c>
      <c r="CI820" s="11">
        <v>0.65</v>
      </c>
      <c r="CJ820" s="12">
        <v>1.35</v>
      </c>
      <c r="CK820" s="13">
        <f t="shared" si="1678"/>
        <v>2225.34</v>
      </c>
      <c r="CL820" s="11">
        <v>3</v>
      </c>
      <c r="CM820" s="11">
        <v>190</v>
      </c>
      <c r="CN820" s="11">
        <v>1.73</v>
      </c>
      <c r="CO820" s="16">
        <f t="shared" si="1679"/>
        <v>3.25054794520548</v>
      </c>
      <c r="CP820" s="11">
        <v>0.95</v>
      </c>
      <c r="CQ820" s="11">
        <v>2.09</v>
      </c>
      <c r="CR820" s="8">
        <f t="shared" si="1680"/>
        <v>2.9855</v>
      </c>
      <c r="CS820" s="9">
        <v>1.075</v>
      </c>
      <c r="CT820" s="17">
        <v>1.185</v>
      </c>
      <c r="CU820" s="18">
        <f t="shared" si="1681"/>
        <v>82531.1877657228</v>
      </c>
      <c r="DB820" s="11">
        <v>2536</v>
      </c>
      <c r="DC820" s="11">
        <v>0.65</v>
      </c>
      <c r="DD820" s="12">
        <v>1.35</v>
      </c>
      <c r="DE820" s="13">
        <f t="shared" si="1682"/>
        <v>2225.34</v>
      </c>
      <c r="DF820" s="11">
        <v>3</v>
      </c>
      <c r="DG820" s="11">
        <v>190</v>
      </c>
      <c r="DH820" s="11">
        <v>1.73</v>
      </c>
      <c r="DI820" s="16">
        <f t="shared" si="1683"/>
        <v>3.25054794520548</v>
      </c>
      <c r="DJ820" s="11">
        <v>0.95</v>
      </c>
      <c r="DK820" s="11">
        <v>2.09</v>
      </c>
      <c r="DL820" s="8">
        <f t="shared" si="1684"/>
        <v>2.9855</v>
      </c>
      <c r="DM820" s="9">
        <v>1.075</v>
      </c>
      <c r="DN820" s="17">
        <v>1.185</v>
      </c>
      <c r="DO820" s="18">
        <f t="shared" si="1685"/>
        <v>82531.1877657228</v>
      </c>
      <c r="DV820" s="11">
        <v>2536</v>
      </c>
      <c r="DW820" s="11">
        <v>0.65</v>
      </c>
      <c r="DX820" s="12">
        <v>1.35</v>
      </c>
      <c r="DY820" s="13">
        <f t="shared" si="1686"/>
        <v>2225.34</v>
      </c>
      <c r="DZ820" s="11">
        <v>3</v>
      </c>
      <c r="EA820" s="11">
        <v>190</v>
      </c>
      <c r="EB820" s="11">
        <v>1.82</v>
      </c>
      <c r="EC820" s="16">
        <f t="shared" si="1687"/>
        <v>3.34054794520548</v>
      </c>
      <c r="ED820" s="11">
        <v>0.95</v>
      </c>
      <c r="EE820" s="11">
        <v>2.91</v>
      </c>
      <c r="EF820" s="8">
        <f t="shared" si="1688"/>
        <v>3.7645</v>
      </c>
      <c r="EG820" s="9">
        <v>1.075</v>
      </c>
      <c r="EH820" s="17">
        <v>1.3</v>
      </c>
      <c r="EI820" s="18">
        <f t="shared" si="1689"/>
        <v>117326.051853771</v>
      </c>
    </row>
    <row r="821" s="1" customFormat="1" customHeight="1" spans="6:139">
      <c r="F821" s="11">
        <v>2536</v>
      </c>
      <c r="G821" s="11">
        <v>0.65</v>
      </c>
      <c r="H821" s="12">
        <v>1.35</v>
      </c>
      <c r="I821" s="13">
        <f t="shared" si="1662"/>
        <v>2225.34</v>
      </c>
      <c r="J821" s="11">
        <v>3</v>
      </c>
      <c r="K821" s="11">
        <v>190</v>
      </c>
      <c r="L821" s="11">
        <v>1.73</v>
      </c>
      <c r="M821" s="16">
        <f t="shared" si="1663"/>
        <v>3.25054794520548</v>
      </c>
      <c r="N821" s="11">
        <v>0.95</v>
      </c>
      <c r="O821" s="11">
        <v>2.09</v>
      </c>
      <c r="P821" s="8">
        <f t="shared" si="1664"/>
        <v>2.9855</v>
      </c>
      <c r="Q821" s="9">
        <v>1.075</v>
      </c>
      <c r="R821" s="17">
        <v>1.1</v>
      </c>
      <c r="S821" s="18">
        <f t="shared" si="1665"/>
        <v>76611.2291496161</v>
      </c>
      <c r="Z821" s="11">
        <v>2536</v>
      </c>
      <c r="AA821" s="11">
        <v>0.65</v>
      </c>
      <c r="AB821" s="12">
        <v>1.35</v>
      </c>
      <c r="AC821" s="13">
        <f t="shared" si="1666"/>
        <v>2225.34</v>
      </c>
      <c r="AD821" s="11">
        <v>3</v>
      </c>
      <c r="AE821" s="11">
        <v>190</v>
      </c>
      <c r="AF821" s="11">
        <v>1.73</v>
      </c>
      <c r="AG821" s="16">
        <f t="shared" si="1667"/>
        <v>3.25054794520548</v>
      </c>
      <c r="AH821" s="11">
        <v>0.95</v>
      </c>
      <c r="AI821" s="11">
        <v>2.09</v>
      </c>
      <c r="AJ821" s="8">
        <f t="shared" si="1668"/>
        <v>2.9855</v>
      </c>
      <c r="AK821" s="9">
        <v>1.075</v>
      </c>
      <c r="AL821" s="17">
        <v>1.1</v>
      </c>
      <c r="AM821" s="18">
        <f t="shared" si="1669"/>
        <v>76611.2291496161</v>
      </c>
      <c r="AT821" s="11">
        <v>2536</v>
      </c>
      <c r="AU821" s="11">
        <v>0.65</v>
      </c>
      <c r="AV821" s="12">
        <v>1.35</v>
      </c>
      <c r="AW821" s="13">
        <f t="shared" si="1670"/>
        <v>2225.34</v>
      </c>
      <c r="AX821" s="11">
        <v>3</v>
      </c>
      <c r="AY821" s="11">
        <v>190</v>
      </c>
      <c r="AZ821" s="11">
        <v>1.73</v>
      </c>
      <c r="BA821" s="16">
        <f t="shared" si="1671"/>
        <v>3.25054794520548</v>
      </c>
      <c r="BB821" s="11">
        <v>0.95</v>
      </c>
      <c r="BC821" s="11">
        <v>2.09</v>
      </c>
      <c r="BD821" s="8">
        <f t="shared" si="1672"/>
        <v>2.9855</v>
      </c>
      <c r="BE821" s="9">
        <v>1.075</v>
      </c>
      <c r="BF821" s="17">
        <v>1.115</v>
      </c>
      <c r="BG821" s="18">
        <f t="shared" si="1673"/>
        <v>77655.9277289291</v>
      </c>
      <c r="BN821" s="11">
        <v>2536</v>
      </c>
      <c r="BO821" s="11">
        <v>0.65</v>
      </c>
      <c r="BP821" s="12">
        <v>1.35</v>
      </c>
      <c r="BQ821" s="13">
        <f t="shared" si="1674"/>
        <v>2225.34</v>
      </c>
      <c r="BR821" s="11">
        <v>3</v>
      </c>
      <c r="BS821" s="11">
        <v>190</v>
      </c>
      <c r="BT821" s="11">
        <v>1.73</v>
      </c>
      <c r="BU821" s="16">
        <f t="shared" si="1675"/>
        <v>3.25054794520548</v>
      </c>
      <c r="BV821" s="11">
        <v>0.95</v>
      </c>
      <c r="BW821" s="11">
        <v>2.09</v>
      </c>
      <c r="BX821" s="8">
        <f t="shared" si="1676"/>
        <v>2.9855</v>
      </c>
      <c r="BY821" s="9">
        <v>1.075</v>
      </c>
      <c r="BZ821" s="17">
        <v>1.115</v>
      </c>
      <c r="CA821" s="18">
        <f t="shared" si="1677"/>
        <v>77655.9277289291</v>
      </c>
      <c r="CH821" s="11">
        <v>2536</v>
      </c>
      <c r="CI821" s="11">
        <v>0.65</v>
      </c>
      <c r="CJ821" s="12">
        <v>1.35</v>
      </c>
      <c r="CK821" s="13">
        <f t="shared" si="1678"/>
        <v>2225.34</v>
      </c>
      <c r="CL821" s="11">
        <v>3</v>
      </c>
      <c r="CM821" s="11">
        <v>190</v>
      </c>
      <c r="CN821" s="11">
        <v>1.73</v>
      </c>
      <c r="CO821" s="16">
        <f t="shared" si="1679"/>
        <v>3.25054794520548</v>
      </c>
      <c r="CP821" s="11">
        <v>0.95</v>
      </c>
      <c r="CQ821" s="11">
        <v>2.09</v>
      </c>
      <c r="CR821" s="8">
        <f t="shared" si="1680"/>
        <v>2.9855</v>
      </c>
      <c r="CS821" s="9">
        <v>1.075</v>
      </c>
      <c r="CT821" s="17">
        <v>1.185</v>
      </c>
      <c r="CU821" s="18">
        <f t="shared" si="1681"/>
        <v>82531.1877657228</v>
      </c>
      <c r="DB821" s="11">
        <v>2536</v>
      </c>
      <c r="DC821" s="11">
        <v>0.65</v>
      </c>
      <c r="DD821" s="12">
        <v>1.35</v>
      </c>
      <c r="DE821" s="13">
        <f t="shared" si="1682"/>
        <v>2225.34</v>
      </c>
      <c r="DF821" s="11">
        <v>3</v>
      </c>
      <c r="DG821" s="11">
        <v>190</v>
      </c>
      <c r="DH821" s="11">
        <v>1.73</v>
      </c>
      <c r="DI821" s="16">
        <f t="shared" si="1683"/>
        <v>3.25054794520548</v>
      </c>
      <c r="DJ821" s="11">
        <v>0.95</v>
      </c>
      <c r="DK821" s="11">
        <v>2.09</v>
      </c>
      <c r="DL821" s="8">
        <f t="shared" si="1684"/>
        <v>2.9855</v>
      </c>
      <c r="DM821" s="9">
        <v>1.075</v>
      </c>
      <c r="DN821" s="17">
        <v>1.185</v>
      </c>
      <c r="DO821" s="18">
        <f t="shared" si="1685"/>
        <v>82531.1877657228</v>
      </c>
      <c r="DV821" s="11">
        <v>2536</v>
      </c>
      <c r="DW821" s="11">
        <v>0.65</v>
      </c>
      <c r="DX821" s="12">
        <v>1.35</v>
      </c>
      <c r="DY821" s="13">
        <f t="shared" si="1686"/>
        <v>2225.34</v>
      </c>
      <c r="DZ821" s="11">
        <v>3</v>
      </c>
      <c r="EA821" s="11">
        <v>190</v>
      </c>
      <c r="EB821" s="11">
        <v>1.82</v>
      </c>
      <c r="EC821" s="16">
        <f t="shared" si="1687"/>
        <v>3.34054794520548</v>
      </c>
      <c r="ED821" s="11">
        <v>0.95</v>
      </c>
      <c r="EE821" s="11">
        <v>2.91</v>
      </c>
      <c r="EF821" s="8">
        <f t="shared" si="1688"/>
        <v>3.7645</v>
      </c>
      <c r="EG821" s="9">
        <v>1.075</v>
      </c>
      <c r="EH821" s="17">
        <v>1.3</v>
      </c>
      <c r="EI821" s="18">
        <f t="shared" si="1689"/>
        <v>117326.051853771</v>
      </c>
    </row>
    <row r="822" s="1" customFormat="1" customHeight="1" spans="6:139">
      <c r="F822" s="23" t="s">
        <v>50</v>
      </c>
      <c r="G822" s="24"/>
      <c r="H822" s="24"/>
      <c r="I822" s="24"/>
      <c r="J822" s="24"/>
      <c r="K822" s="24"/>
      <c r="L822" s="24"/>
      <c r="M822" s="25">
        <f>SUM(S813:S821)</f>
        <v>839235.739206422</v>
      </c>
      <c r="N822" s="25"/>
      <c r="O822" s="25"/>
      <c r="P822" s="25"/>
      <c r="Q822" s="25"/>
      <c r="R822" s="25"/>
      <c r="S822" s="25"/>
      <c r="T822" s="1"/>
      <c r="U822" s="1"/>
      <c r="V822" s="1"/>
      <c r="W822" s="1"/>
      <c r="X822" s="1"/>
      <c r="Y822" s="1"/>
      <c r="Z822" s="23" t="s">
        <v>50</v>
      </c>
      <c r="AA822" s="24"/>
      <c r="AB822" s="24"/>
      <c r="AC822" s="24"/>
      <c r="AD822" s="24"/>
      <c r="AE822" s="24"/>
      <c r="AF822" s="24"/>
      <c r="AG822" s="25">
        <f>SUM(AM813:AM821)</f>
        <v>839235.739206422</v>
      </c>
      <c r="AH822" s="25"/>
      <c r="AI822" s="25"/>
      <c r="AJ822" s="25"/>
      <c r="AK822" s="25"/>
      <c r="AL822" s="25"/>
      <c r="AM822" s="25"/>
      <c r="AN822" s="1"/>
      <c r="AO822" s="1"/>
      <c r="AP822" s="1"/>
      <c r="AQ822" s="1"/>
      <c r="AR822" s="1"/>
      <c r="AS822" s="1"/>
      <c r="AT822" s="23" t="s">
        <v>50</v>
      </c>
      <c r="AU822" s="24"/>
      <c r="AV822" s="24"/>
      <c r="AW822" s="24"/>
      <c r="AX822" s="24"/>
      <c r="AY822" s="24"/>
      <c r="AZ822" s="24"/>
      <c r="BA822" s="25">
        <f>SUM(BG813:BG821)</f>
        <v>850679.862922874</v>
      </c>
      <c r="BB822" s="25"/>
      <c r="BC822" s="25"/>
      <c r="BD822" s="25"/>
      <c r="BE822" s="25"/>
      <c r="BF822" s="25"/>
      <c r="BG822" s="25"/>
      <c r="BH822" s="1"/>
      <c r="BI822" s="1"/>
      <c r="BJ822" s="1"/>
      <c r="BK822" s="1"/>
      <c r="BL822" s="1"/>
      <c r="BM822" s="1"/>
      <c r="BN822" s="23" t="s">
        <v>50</v>
      </c>
      <c r="BO822" s="24"/>
      <c r="BP822" s="24"/>
      <c r="BQ822" s="24"/>
      <c r="BR822" s="24"/>
      <c r="BS822" s="24"/>
      <c r="BT822" s="24"/>
      <c r="BU822" s="25">
        <f>SUM(CA813:CA821)</f>
        <v>850679.862922874</v>
      </c>
      <c r="BV822" s="25"/>
      <c r="BW822" s="25"/>
      <c r="BX822" s="25"/>
      <c r="BY822" s="25"/>
      <c r="BZ822" s="25"/>
      <c r="CA822" s="25"/>
      <c r="CB822" s="1"/>
      <c r="CC822" s="1"/>
      <c r="CD822" s="1"/>
      <c r="CE822" s="1"/>
      <c r="CF822" s="1"/>
      <c r="CG822" s="1"/>
      <c r="CH822" s="23" t="s">
        <v>50</v>
      </c>
      <c r="CI822" s="24"/>
      <c r="CJ822" s="24"/>
      <c r="CK822" s="24"/>
      <c r="CL822" s="24"/>
      <c r="CM822" s="24"/>
      <c r="CN822" s="24"/>
      <c r="CO822" s="25">
        <f>SUM(CU813:CU821)</f>
        <v>904085.773599646</v>
      </c>
      <c r="CP822" s="25"/>
      <c r="CQ822" s="25"/>
      <c r="CR822" s="25"/>
      <c r="CS822" s="25"/>
      <c r="CT822" s="25"/>
      <c r="CU822" s="25"/>
      <c r="CV822" s="1"/>
      <c r="CW822" s="1"/>
      <c r="CX822" s="1"/>
      <c r="CY822" s="1"/>
      <c r="CZ822" s="1"/>
      <c r="DA822" s="1"/>
      <c r="DB822" s="23" t="s">
        <v>50</v>
      </c>
      <c r="DC822" s="24"/>
      <c r="DD822" s="24"/>
      <c r="DE822" s="24"/>
      <c r="DF822" s="24"/>
      <c r="DG822" s="24"/>
      <c r="DH822" s="24"/>
      <c r="DI822" s="25">
        <f>SUM(DO813:DO821)</f>
        <v>904085.773599646</v>
      </c>
      <c r="DJ822" s="25"/>
      <c r="DK822" s="25"/>
      <c r="DL822" s="25"/>
      <c r="DM822" s="25"/>
      <c r="DN822" s="25"/>
      <c r="DO822" s="25"/>
      <c r="DP822" s="1"/>
      <c r="DQ822" s="1"/>
      <c r="DR822" s="1"/>
      <c r="DS822" s="1"/>
      <c r="DT822" s="1"/>
      <c r="DU822" s="1"/>
      <c r="DV822" s="23" t="s">
        <v>50</v>
      </c>
      <c r="DW822" s="24"/>
      <c r="DX822" s="24"/>
      <c r="DY822" s="24"/>
      <c r="DZ822" s="24"/>
      <c r="EA822" s="24"/>
      <c r="EB822" s="24"/>
      <c r="EC822" s="25">
        <f>SUM(EI813:EI821)</f>
        <v>1282007.62827392</v>
      </c>
      <c r="ED822" s="25"/>
      <c r="EE822" s="25"/>
      <c r="EF822" s="25"/>
      <c r="EG822" s="25"/>
      <c r="EH822" s="25"/>
      <c r="EI822" s="25"/>
    </row>
    <row r="823" s="1" customFormat="1" customHeight="1" spans="6:139">
      <c r="F823" s="24"/>
      <c r="G823" s="24"/>
      <c r="H823" s="24"/>
      <c r="I823" s="24"/>
      <c r="J823" s="24"/>
      <c r="K823" s="24"/>
      <c r="L823" s="24"/>
      <c r="M823" s="25"/>
      <c r="N823" s="25"/>
      <c r="O823" s="25"/>
      <c r="P823" s="25"/>
      <c r="Q823" s="25"/>
      <c r="R823" s="25"/>
      <c r="S823" s="25"/>
      <c r="T823" s="1"/>
      <c r="U823" s="1"/>
      <c r="V823" s="1"/>
      <c r="W823" s="1"/>
      <c r="X823" s="1"/>
      <c r="Y823" s="1"/>
      <c r="Z823" s="24"/>
      <c r="AA823" s="24"/>
      <c r="AB823" s="24"/>
      <c r="AC823" s="24"/>
      <c r="AD823" s="24"/>
      <c r="AE823" s="24"/>
      <c r="AF823" s="24"/>
      <c r="AG823" s="25"/>
      <c r="AH823" s="25"/>
      <c r="AI823" s="25"/>
      <c r="AJ823" s="25"/>
      <c r="AK823" s="25"/>
      <c r="AL823" s="25"/>
      <c r="AM823" s="25"/>
      <c r="AN823" s="1"/>
      <c r="AO823" s="1"/>
      <c r="AP823" s="1"/>
      <c r="AQ823" s="1"/>
      <c r="AR823" s="1"/>
      <c r="AS823" s="1"/>
      <c r="AT823" s="24"/>
      <c r="AU823" s="24"/>
      <c r="AV823" s="24"/>
      <c r="AW823" s="24"/>
      <c r="AX823" s="24"/>
      <c r="AY823" s="24"/>
      <c r="AZ823" s="24"/>
      <c r="BA823" s="25"/>
      <c r="BB823" s="25"/>
      <c r="BC823" s="25"/>
      <c r="BD823" s="25"/>
      <c r="BE823" s="25"/>
      <c r="BF823" s="25"/>
      <c r="BG823" s="25"/>
      <c r="BH823" s="1"/>
      <c r="BI823" s="1"/>
      <c r="BJ823" s="1"/>
      <c r="BK823" s="1"/>
      <c r="BL823" s="1"/>
      <c r="BM823" s="1"/>
      <c r="BN823" s="24"/>
      <c r="BO823" s="24"/>
      <c r="BP823" s="24"/>
      <c r="BQ823" s="24"/>
      <c r="BR823" s="24"/>
      <c r="BS823" s="24"/>
      <c r="BT823" s="24"/>
      <c r="BU823" s="25"/>
      <c r="BV823" s="25"/>
      <c r="BW823" s="25"/>
      <c r="BX823" s="25"/>
      <c r="BY823" s="25"/>
      <c r="BZ823" s="25"/>
      <c r="CA823" s="25"/>
      <c r="CB823" s="1"/>
      <c r="CC823" s="1"/>
      <c r="CD823" s="1"/>
      <c r="CE823" s="1"/>
      <c r="CF823" s="1"/>
      <c r="CG823" s="1"/>
      <c r="CH823" s="24"/>
      <c r="CI823" s="24"/>
      <c r="CJ823" s="24"/>
      <c r="CK823" s="24"/>
      <c r="CL823" s="24"/>
      <c r="CM823" s="24"/>
      <c r="CN823" s="24"/>
      <c r="CO823" s="25"/>
      <c r="CP823" s="25"/>
      <c r="CQ823" s="25"/>
      <c r="CR823" s="25"/>
      <c r="CS823" s="25"/>
      <c r="CT823" s="25"/>
      <c r="CU823" s="25"/>
      <c r="CV823" s="1"/>
      <c r="CW823" s="1"/>
      <c r="CX823" s="1"/>
      <c r="CY823" s="1"/>
      <c r="CZ823" s="1"/>
      <c r="DA823" s="1"/>
      <c r="DB823" s="24"/>
      <c r="DC823" s="24"/>
      <c r="DD823" s="24"/>
      <c r="DE823" s="24"/>
      <c r="DF823" s="24"/>
      <c r="DG823" s="24"/>
      <c r="DH823" s="24"/>
      <c r="DI823" s="25"/>
      <c r="DJ823" s="25"/>
      <c r="DK823" s="25"/>
      <c r="DL823" s="25"/>
      <c r="DM823" s="25"/>
      <c r="DN823" s="25"/>
      <c r="DO823" s="25"/>
      <c r="DP823" s="1"/>
      <c r="DQ823" s="1"/>
      <c r="DR823" s="1"/>
      <c r="DS823" s="1"/>
      <c r="DT823" s="1"/>
      <c r="DU823" s="1"/>
      <c r="DV823" s="24"/>
      <c r="DW823" s="24"/>
      <c r="DX823" s="24"/>
      <c r="DY823" s="24"/>
      <c r="DZ823" s="24"/>
      <c r="EA823" s="24"/>
      <c r="EB823" s="24"/>
      <c r="EC823" s="25"/>
      <c r="ED823" s="25"/>
      <c r="EE823" s="25"/>
      <c r="EF823" s="25"/>
      <c r="EG823" s="25"/>
      <c r="EH823" s="25"/>
      <c r="EI823" s="25"/>
    </row>
    <row r="824" s="1" customFormat="1" customHeight="1" spans="6:139">
      <c r="F824" s="3" t="s">
        <v>51</v>
      </c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1"/>
      <c r="U824" s="1"/>
      <c r="V824" s="1"/>
      <c r="W824" s="1"/>
      <c r="X824" s="1"/>
      <c r="Y824" s="1"/>
      <c r="Z824" s="3" t="s">
        <v>51</v>
      </c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1"/>
      <c r="AO824" s="1"/>
      <c r="AP824" s="1"/>
      <c r="AQ824" s="1"/>
      <c r="AR824" s="1"/>
      <c r="AS824" s="1"/>
      <c r="AT824" s="3" t="s">
        <v>51</v>
      </c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1"/>
      <c r="BI824" s="1"/>
      <c r="BJ824" s="1"/>
      <c r="BK824" s="1"/>
      <c r="BL824" s="1"/>
      <c r="BM824" s="1"/>
      <c r="BN824" s="3" t="s">
        <v>51</v>
      </c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1"/>
      <c r="CC824" s="1"/>
      <c r="CD824" s="1"/>
      <c r="CE824" s="1"/>
      <c r="CF824" s="1"/>
      <c r="CG824" s="1"/>
      <c r="CH824" s="3" t="s">
        <v>51</v>
      </c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1"/>
      <c r="CW824" s="1"/>
      <c r="CX824" s="1"/>
      <c r="CY824" s="1"/>
      <c r="CZ824" s="1"/>
      <c r="DA824" s="1"/>
      <c r="DB824" s="3" t="s">
        <v>51</v>
      </c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1"/>
      <c r="DQ824" s="1"/>
      <c r="DR824" s="1"/>
      <c r="DS824" s="1"/>
      <c r="DT824" s="1"/>
      <c r="DU824" s="1"/>
      <c r="DV824" s="3" t="s">
        <v>51</v>
      </c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</row>
    <row r="825" s="1" customFormat="1" customHeight="1" spans="6:139">
      <c r="F825" s="4" t="s">
        <v>8</v>
      </c>
      <c r="G825" s="5"/>
      <c r="H825" s="5"/>
      <c r="I825" s="6"/>
      <c r="J825" s="7" t="s">
        <v>9</v>
      </c>
      <c r="K825" s="7"/>
      <c r="L825" s="7"/>
      <c r="M825" s="7"/>
      <c r="N825" s="8" t="s">
        <v>10</v>
      </c>
      <c r="O825" s="8"/>
      <c r="P825" s="8"/>
      <c r="Q825" s="9" t="s">
        <v>11</v>
      </c>
      <c r="R825" s="10" t="s">
        <v>12</v>
      </c>
      <c r="S825" s="10" t="s">
        <v>13</v>
      </c>
      <c r="Z825" s="4" t="s">
        <v>8</v>
      </c>
      <c r="AA825" s="5"/>
      <c r="AB825" s="5"/>
      <c r="AC825" s="6"/>
      <c r="AD825" s="7" t="s">
        <v>9</v>
      </c>
      <c r="AE825" s="7"/>
      <c r="AF825" s="7"/>
      <c r="AG825" s="7"/>
      <c r="AH825" s="8" t="s">
        <v>10</v>
      </c>
      <c r="AI825" s="8"/>
      <c r="AJ825" s="8"/>
      <c r="AK825" s="9" t="s">
        <v>11</v>
      </c>
      <c r="AL825" s="10" t="s">
        <v>12</v>
      </c>
      <c r="AM825" s="10" t="s">
        <v>13</v>
      </c>
      <c r="AT825" s="4" t="s">
        <v>8</v>
      </c>
      <c r="AU825" s="5"/>
      <c r="AV825" s="5"/>
      <c r="AW825" s="6"/>
      <c r="AX825" s="7" t="s">
        <v>9</v>
      </c>
      <c r="AY825" s="7"/>
      <c r="AZ825" s="7"/>
      <c r="BA825" s="7"/>
      <c r="BB825" s="8" t="s">
        <v>10</v>
      </c>
      <c r="BC825" s="8"/>
      <c r="BD825" s="8"/>
      <c r="BE825" s="9" t="s">
        <v>11</v>
      </c>
      <c r="BF825" s="10" t="s">
        <v>12</v>
      </c>
      <c r="BG825" s="10" t="s">
        <v>13</v>
      </c>
      <c r="BN825" s="4" t="s">
        <v>8</v>
      </c>
      <c r="BO825" s="5"/>
      <c r="BP825" s="5"/>
      <c r="BQ825" s="6"/>
      <c r="BR825" s="7" t="s">
        <v>9</v>
      </c>
      <c r="BS825" s="7"/>
      <c r="BT825" s="7"/>
      <c r="BU825" s="7"/>
      <c r="BV825" s="8" t="s">
        <v>10</v>
      </c>
      <c r="BW825" s="8"/>
      <c r="BX825" s="8"/>
      <c r="BY825" s="9" t="s">
        <v>11</v>
      </c>
      <c r="BZ825" s="10" t="s">
        <v>12</v>
      </c>
      <c r="CA825" s="10" t="s">
        <v>13</v>
      </c>
      <c r="CH825" s="4" t="s">
        <v>8</v>
      </c>
      <c r="CI825" s="5"/>
      <c r="CJ825" s="5"/>
      <c r="CK825" s="6"/>
      <c r="CL825" s="7" t="s">
        <v>9</v>
      </c>
      <c r="CM825" s="7"/>
      <c r="CN825" s="7"/>
      <c r="CO825" s="7"/>
      <c r="CP825" s="8" t="s">
        <v>10</v>
      </c>
      <c r="CQ825" s="8"/>
      <c r="CR825" s="8"/>
      <c r="CS825" s="9" t="s">
        <v>11</v>
      </c>
      <c r="CT825" s="10" t="s">
        <v>12</v>
      </c>
      <c r="CU825" s="10" t="s">
        <v>13</v>
      </c>
      <c r="DB825" s="4" t="s">
        <v>8</v>
      </c>
      <c r="DC825" s="5"/>
      <c r="DD825" s="5"/>
      <c r="DE825" s="6"/>
      <c r="DF825" s="7" t="s">
        <v>9</v>
      </c>
      <c r="DG825" s="7"/>
      <c r="DH825" s="7"/>
      <c r="DI825" s="7"/>
      <c r="DJ825" s="8" t="s">
        <v>10</v>
      </c>
      <c r="DK825" s="8"/>
      <c r="DL825" s="8"/>
      <c r="DM825" s="9" t="s">
        <v>11</v>
      </c>
      <c r="DN825" s="10" t="s">
        <v>12</v>
      </c>
      <c r="DO825" s="10" t="s">
        <v>13</v>
      </c>
      <c r="DV825" s="4" t="s">
        <v>8</v>
      </c>
      <c r="DW825" s="5"/>
      <c r="DX825" s="5"/>
      <c r="DY825" s="6"/>
      <c r="DZ825" s="7" t="s">
        <v>9</v>
      </c>
      <c r="EA825" s="7"/>
      <c r="EB825" s="7"/>
      <c r="EC825" s="7"/>
      <c r="ED825" s="8" t="s">
        <v>10</v>
      </c>
      <c r="EE825" s="8"/>
      <c r="EF825" s="8"/>
      <c r="EG825" s="9" t="s">
        <v>11</v>
      </c>
      <c r="EH825" s="10" t="s">
        <v>12</v>
      </c>
      <c r="EI825" s="10" t="s">
        <v>13</v>
      </c>
    </row>
    <row r="826" s="1" customFormat="1" customHeight="1" spans="6:139">
      <c r="F826" s="11" t="s">
        <v>52</v>
      </c>
      <c r="G826" s="11" t="s">
        <v>20</v>
      </c>
      <c r="H826" s="12" t="s">
        <v>21</v>
      </c>
      <c r="I826" s="13" t="s">
        <v>8</v>
      </c>
      <c r="J826" s="11" t="s">
        <v>22</v>
      </c>
      <c r="K826" s="11" t="s">
        <v>23</v>
      </c>
      <c r="L826" s="11" t="s">
        <v>24</v>
      </c>
      <c r="M826" s="7" t="s">
        <v>25</v>
      </c>
      <c r="N826" s="11" t="s">
        <v>26</v>
      </c>
      <c r="O826" s="11" t="s">
        <v>27</v>
      </c>
      <c r="P826" s="8" t="s">
        <v>28</v>
      </c>
      <c r="Q826" s="9" t="s">
        <v>29</v>
      </c>
      <c r="R826" s="14"/>
      <c r="S826" s="14"/>
      <c r="T826" s="1"/>
      <c r="U826" s="1"/>
      <c r="V826" s="1"/>
      <c r="W826" s="1"/>
      <c r="X826" s="1"/>
      <c r="Y826" s="1"/>
      <c r="Z826" s="11" t="s">
        <v>52</v>
      </c>
      <c r="AA826" s="11" t="s">
        <v>20</v>
      </c>
      <c r="AB826" s="12" t="s">
        <v>21</v>
      </c>
      <c r="AC826" s="13" t="s">
        <v>8</v>
      </c>
      <c r="AD826" s="11" t="s">
        <v>22</v>
      </c>
      <c r="AE826" s="11" t="s">
        <v>23</v>
      </c>
      <c r="AF826" s="11" t="s">
        <v>24</v>
      </c>
      <c r="AG826" s="7" t="s">
        <v>25</v>
      </c>
      <c r="AH826" s="11" t="s">
        <v>26</v>
      </c>
      <c r="AI826" s="11" t="s">
        <v>27</v>
      </c>
      <c r="AJ826" s="8" t="s">
        <v>28</v>
      </c>
      <c r="AK826" s="9" t="s">
        <v>29</v>
      </c>
      <c r="AL826" s="14"/>
      <c r="AM826" s="14"/>
      <c r="AN826" s="1"/>
      <c r="AO826" s="1"/>
      <c r="AP826" s="1"/>
      <c r="AQ826" s="1"/>
      <c r="AR826" s="1"/>
      <c r="AS826" s="1"/>
      <c r="AT826" s="11" t="s">
        <v>52</v>
      </c>
      <c r="AU826" s="11" t="s">
        <v>20</v>
      </c>
      <c r="AV826" s="12" t="s">
        <v>21</v>
      </c>
      <c r="AW826" s="13" t="s">
        <v>8</v>
      </c>
      <c r="AX826" s="11" t="s">
        <v>22</v>
      </c>
      <c r="AY826" s="11" t="s">
        <v>23</v>
      </c>
      <c r="AZ826" s="11" t="s">
        <v>24</v>
      </c>
      <c r="BA826" s="7" t="s">
        <v>25</v>
      </c>
      <c r="BB826" s="11" t="s">
        <v>26</v>
      </c>
      <c r="BC826" s="11" t="s">
        <v>27</v>
      </c>
      <c r="BD826" s="8" t="s">
        <v>28</v>
      </c>
      <c r="BE826" s="9" t="s">
        <v>29</v>
      </c>
      <c r="BF826" s="14"/>
      <c r="BG826" s="14"/>
      <c r="BH826" s="1"/>
      <c r="BI826" s="1"/>
      <c r="BJ826" s="1"/>
      <c r="BK826" s="1"/>
      <c r="BL826" s="1"/>
      <c r="BM826" s="1"/>
      <c r="BN826" s="11" t="s">
        <v>52</v>
      </c>
      <c r="BO826" s="11" t="s">
        <v>20</v>
      </c>
      <c r="BP826" s="12" t="s">
        <v>21</v>
      </c>
      <c r="BQ826" s="13" t="s">
        <v>8</v>
      </c>
      <c r="BR826" s="11" t="s">
        <v>22</v>
      </c>
      <c r="BS826" s="11" t="s">
        <v>23</v>
      </c>
      <c r="BT826" s="11" t="s">
        <v>24</v>
      </c>
      <c r="BU826" s="7" t="s">
        <v>25</v>
      </c>
      <c r="BV826" s="11" t="s">
        <v>26</v>
      </c>
      <c r="BW826" s="11" t="s">
        <v>27</v>
      </c>
      <c r="BX826" s="8" t="s">
        <v>28</v>
      </c>
      <c r="BY826" s="9" t="s">
        <v>29</v>
      </c>
      <c r="BZ826" s="14"/>
      <c r="CA826" s="14"/>
      <c r="CB826" s="1"/>
      <c r="CC826" s="1"/>
      <c r="CD826" s="1"/>
      <c r="CE826" s="1"/>
      <c r="CF826" s="1"/>
      <c r="CG826" s="1"/>
      <c r="CH826" s="11" t="s">
        <v>52</v>
      </c>
      <c r="CI826" s="11" t="s">
        <v>20</v>
      </c>
      <c r="CJ826" s="12" t="s">
        <v>21</v>
      </c>
      <c r="CK826" s="13" t="s">
        <v>8</v>
      </c>
      <c r="CL826" s="11" t="s">
        <v>22</v>
      </c>
      <c r="CM826" s="11" t="s">
        <v>23</v>
      </c>
      <c r="CN826" s="11" t="s">
        <v>24</v>
      </c>
      <c r="CO826" s="7" t="s">
        <v>25</v>
      </c>
      <c r="CP826" s="11" t="s">
        <v>26</v>
      </c>
      <c r="CQ826" s="11" t="s">
        <v>27</v>
      </c>
      <c r="CR826" s="8" t="s">
        <v>28</v>
      </c>
      <c r="CS826" s="9" t="s">
        <v>29</v>
      </c>
      <c r="CT826" s="14"/>
      <c r="CU826" s="14"/>
      <c r="CV826" s="1"/>
      <c r="CW826" s="1"/>
      <c r="CX826" s="1"/>
      <c r="CY826" s="1"/>
      <c r="CZ826" s="1"/>
      <c r="DA826" s="1"/>
      <c r="DB826" s="11" t="s">
        <v>52</v>
      </c>
      <c r="DC826" s="11" t="s">
        <v>20</v>
      </c>
      <c r="DD826" s="12" t="s">
        <v>21</v>
      </c>
      <c r="DE826" s="13" t="s">
        <v>8</v>
      </c>
      <c r="DF826" s="11" t="s">
        <v>22</v>
      </c>
      <c r="DG826" s="11" t="s">
        <v>23</v>
      </c>
      <c r="DH826" s="11" t="s">
        <v>24</v>
      </c>
      <c r="DI826" s="7" t="s">
        <v>25</v>
      </c>
      <c r="DJ826" s="11" t="s">
        <v>26</v>
      </c>
      <c r="DK826" s="11" t="s">
        <v>27</v>
      </c>
      <c r="DL826" s="8" t="s">
        <v>28</v>
      </c>
      <c r="DM826" s="9" t="s">
        <v>29</v>
      </c>
      <c r="DN826" s="14"/>
      <c r="DO826" s="14"/>
      <c r="DP826" s="1"/>
      <c r="DQ826" s="1"/>
      <c r="DR826" s="1"/>
      <c r="DS826" s="1"/>
      <c r="DT826" s="1"/>
      <c r="DU826" s="1"/>
      <c r="DV826" s="11" t="s">
        <v>52</v>
      </c>
      <c r="DW826" s="11" t="s">
        <v>20</v>
      </c>
      <c r="DX826" s="12" t="s">
        <v>21</v>
      </c>
      <c r="DY826" s="13" t="s">
        <v>8</v>
      </c>
      <c r="DZ826" s="11" t="s">
        <v>22</v>
      </c>
      <c r="EA826" s="11" t="s">
        <v>23</v>
      </c>
      <c r="EB826" s="11" t="s">
        <v>24</v>
      </c>
      <c r="EC826" s="7" t="s">
        <v>25</v>
      </c>
      <c r="ED826" s="11" t="s">
        <v>26</v>
      </c>
      <c r="EE826" s="11" t="s">
        <v>27</v>
      </c>
      <c r="EF826" s="8" t="s">
        <v>28</v>
      </c>
      <c r="EG826" s="9" t="s">
        <v>29</v>
      </c>
      <c r="EH826" s="14"/>
      <c r="EI826" s="14"/>
    </row>
    <row r="827" s="1" customFormat="1" customHeight="1" spans="6:139">
      <c r="F827" s="11">
        <v>35434</v>
      </c>
      <c r="G827" s="11">
        <v>0.0847</v>
      </c>
      <c r="H827" s="12">
        <v>1.35</v>
      </c>
      <c r="I827" s="13">
        <f t="shared" ref="I827:I829" si="1690">F827*G827*H827</f>
        <v>4051.70073</v>
      </c>
      <c r="J827" s="11">
        <v>3</v>
      </c>
      <c r="K827" s="11">
        <v>490</v>
      </c>
      <c r="L827" s="11">
        <v>2.33</v>
      </c>
      <c r="M827" s="16">
        <f t="shared" ref="M827:M829" si="1691">1+6*K827/(K827+2000)+L827</f>
        <v>4.51072289156627</v>
      </c>
      <c r="N827" s="11">
        <v>0.89</v>
      </c>
      <c r="O827" s="11">
        <v>1.78</v>
      </c>
      <c r="P827" s="8">
        <f t="shared" ref="P827:P829" si="1692">1+N827*O827</f>
        <v>2.5842</v>
      </c>
      <c r="Q827" s="9">
        <v>1.275</v>
      </c>
      <c r="R827" s="17">
        <v>1.1</v>
      </c>
      <c r="S827" s="18">
        <f t="shared" ref="S827:S831" si="1693">I827*J827*Q827*P827*M827*R827</f>
        <v>198716.419892049</v>
      </c>
      <c r="Z827" s="11">
        <v>35728</v>
      </c>
      <c r="AA827" s="11">
        <v>0.0847</v>
      </c>
      <c r="AB827" s="12">
        <v>1.35</v>
      </c>
      <c r="AC827" s="13">
        <f t="shared" ref="AC827:AC829" si="1694">Z827*AA827*AB827</f>
        <v>4085.31816</v>
      </c>
      <c r="AD827" s="11">
        <v>3</v>
      </c>
      <c r="AE827" s="11">
        <v>450</v>
      </c>
      <c r="AF827" s="11">
        <v>2.33</v>
      </c>
      <c r="AG827" s="16">
        <f t="shared" ref="AG827:AG829" si="1695">1+6*AE827/(AE827+2000)+AF827</f>
        <v>4.43204081632653</v>
      </c>
      <c r="AH827" s="11">
        <v>1</v>
      </c>
      <c r="AI827" s="11">
        <v>2.71</v>
      </c>
      <c r="AJ827" s="8">
        <f t="shared" ref="AJ827:AJ829" si="1696">1+AH827*AI827</f>
        <v>3.71</v>
      </c>
      <c r="AK827" s="9">
        <v>1.275</v>
      </c>
      <c r="AL827" s="17">
        <v>1.1</v>
      </c>
      <c r="AM827" s="18">
        <f t="shared" ref="AM827:AM831" si="1697">AC827*AD827*AK827*AJ827*AG827*AL827</f>
        <v>282636.124958062</v>
      </c>
      <c r="AT827" s="11">
        <v>36903</v>
      </c>
      <c r="AU827" s="11">
        <v>0.0847</v>
      </c>
      <c r="AV827" s="12">
        <v>1.35</v>
      </c>
      <c r="AW827" s="13">
        <f t="shared" ref="AW827:AW830" si="1698">AT827*AU827*AV827</f>
        <v>4219.673535</v>
      </c>
      <c r="AX827" s="11">
        <v>3</v>
      </c>
      <c r="AY827" s="11">
        <v>490</v>
      </c>
      <c r="AZ827" s="11">
        <v>2.33</v>
      </c>
      <c r="BA827" s="16">
        <f t="shared" ref="BA827:BA830" si="1699">1+6*AY827/(AY827+2000)+AZ827</f>
        <v>4.51072289156627</v>
      </c>
      <c r="BB827" s="11">
        <v>0.93</v>
      </c>
      <c r="BC827" s="11">
        <v>1.85</v>
      </c>
      <c r="BD827" s="8">
        <f t="shared" ref="BD827:BD830" si="1700">1+BB827*BC827</f>
        <v>2.7205</v>
      </c>
      <c r="BE827" s="9">
        <v>1.275</v>
      </c>
      <c r="BF827" s="17">
        <v>1.115</v>
      </c>
      <c r="BG827" s="18">
        <f t="shared" ref="BG827:BG831" si="1701">AW827*AX827*BE827*BD827*BA827*BF827</f>
        <v>220841.168787304</v>
      </c>
      <c r="BN827" s="11">
        <v>38167</v>
      </c>
      <c r="BO827" s="11">
        <v>0.0847</v>
      </c>
      <c r="BP827" s="12">
        <v>1.35</v>
      </c>
      <c r="BQ827" s="13">
        <f t="shared" ref="BQ827:BQ830" si="1702">BN827*BO827*BP827</f>
        <v>4364.205615</v>
      </c>
      <c r="BR827" s="11">
        <v>3</v>
      </c>
      <c r="BS827" s="11">
        <v>490</v>
      </c>
      <c r="BT827" s="11">
        <v>2.33</v>
      </c>
      <c r="BU827" s="16">
        <f t="shared" ref="BU827:BU830" si="1703">1+6*BS827/(BS827+2000)+BT827</f>
        <v>4.51072289156627</v>
      </c>
      <c r="BV827" s="11">
        <v>1</v>
      </c>
      <c r="BW827" s="11">
        <v>2.71</v>
      </c>
      <c r="BX827" s="8">
        <f t="shared" ref="BX827:BX830" si="1704">1+BV827*BW827</f>
        <v>3.71</v>
      </c>
      <c r="BY827" s="9">
        <v>1.275</v>
      </c>
      <c r="BZ827" s="17">
        <v>1.115</v>
      </c>
      <c r="CA827" s="18">
        <f t="shared" ref="CA827:CA831" si="1705">BQ827*BR827*BY827*BX827*BU827*BZ827</f>
        <v>311481.005517708</v>
      </c>
      <c r="CH827" s="11">
        <v>42781</v>
      </c>
      <c r="CI827" s="11">
        <v>0.0847</v>
      </c>
      <c r="CJ827" s="12">
        <v>1.35</v>
      </c>
      <c r="CK827" s="13">
        <f t="shared" ref="CK827:CK831" si="1706">CH827*CI827*CJ827</f>
        <v>4891.793445</v>
      </c>
      <c r="CL827" s="11">
        <v>3</v>
      </c>
      <c r="CM827" s="11">
        <v>490</v>
      </c>
      <c r="CN827" s="11">
        <v>2.33</v>
      </c>
      <c r="CO827" s="16">
        <f t="shared" ref="CO827:CO831" si="1707">1+6*CM827/(CM827+2000)+CN827</f>
        <v>4.51072289156627</v>
      </c>
      <c r="CP827" s="11">
        <v>0.93</v>
      </c>
      <c r="CQ827" s="11">
        <v>1.85</v>
      </c>
      <c r="CR827" s="8">
        <f t="shared" ref="CR827:CR831" si="1708">1+CP827*CQ827</f>
        <v>2.7205</v>
      </c>
      <c r="CS827" s="9">
        <v>1.275</v>
      </c>
      <c r="CT827" s="17">
        <v>1.185</v>
      </c>
      <c r="CU827" s="18">
        <f t="shared" ref="CU827:CU831" si="1709">CK827*CL827*CS827*CR827*CO827*CT827</f>
        <v>272090.124033549</v>
      </c>
      <c r="DB827" s="11">
        <v>44045</v>
      </c>
      <c r="DC827" s="11">
        <v>0.0847</v>
      </c>
      <c r="DD827" s="12">
        <v>1.35</v>
      </c>
      <c r="DE827" s="13">
        <f t="shared" ref="DE827:DE831" si="1710">DB827*DC827*DD827</f>
        <v>5036.325525</v>
      </c>
      <c r="DF827" s="11">
        <v>3</v>
      </c>
      <c r="DG827" s="11">
        <v>490</v>
      </c>
      <c r="DH827" s="11">
        <v>2.33</v>
      </c>
      <c r="DI827" s="16">
        <f t="shared" ref="DI827:DI831" si="1711">1+6*DG827/(DG827+2000)+DH827</f>
        <v>4.51072289156627</v>
      </c>
      <c r="DJ827" s="11">
        <v>1</v>
      </c>
      <c r="DK827" s="11">
        <v>2.71</v>
      </c>
      <c r="DL827" s="8">
        <f t="shared" ref="DL827:DL831" si="1712">1+DJ827*DK827</f>
        <v>3.71</v>
      </c>
      <c r="DM827" s="9">
        <v>1.275</v>
      </c>
      <c r="DN827" s="17">
        <v>1.185</v>
      </c>
      <c r="DO827" s="18">
        <f t="shared" ref="DO827:DO831" si="1713">DE827*DF827*DM827*DL827*DI827*DN827</f>
        <v>382017.836231227</v>
      </c>
      <c r="DV827" s="11">
        <v>49923</v>
      </c>
      <c r="DW827" s="11">
        <v>0.09996</v>
      </c>
      <c r="DX827" s="12">
        <v>1.35</v>
      </c>
      <c r="DY827" s="13">
        <f t="shared" ref="DY827:DY831" si="1714">DV827*DW827*DX827</f>
        <v>6736.909158</v>
      </c>
      <c r="DZ827" s="11">
        <v>3</v>
      </c>
      <c r="EA827" s="11">
        <v>490</v>
      </c>
      <c r="EB827" s="11">
        <v>2.42</v>
      </c>
      <c r="EC827" s="16">
        <f t="shared" ref="EC827:EC831" si="1715">1+6*EA827/(EA827+2000)+EB827</f>
        <v>4.60072289156627</v>
      </c>
      <c r="ED827" s="11">
        <v>1</v>
      </c>
      <c r="EE827" s="11">
        <v>3.51</v>
      </c>
      <c r="EF827" s="8">
        <f t="shared" ref="EF827:EF831" si="1716">1+ED827*EE827</f>
        <v>4.51</v>
      </c>
      <c r="EG827" s="9">
        <v>1.275</v>
      </c>
      <c r="EH827" s="17">
        <v>1.3</v>
      </c>
      <c r="EI827" s="18">
        <f t="shared" ref="EI827:EI831" si="1717">DY827*DZ827*EG827*EF827*EC827*EH827</f>
        <v>695085.294958549</v>
      </c>
    </row>
    <row r="828" s="1" customFormat="1" customHeight="1" spans="6:139">
      <c r="F828" s="11">
        <v>35434</v>
      </c>
      <c r="G828" s="11">
        <v>0.0847</v>
      </c>
      <c r="H828" s="12">
        <v>1.35</v>
      </c>
      <c r="I828" s="13">
        <f t="shared" si="1690"/>
        <v>4051.70073</v>
      </c>
      <c r="J828" s="11">
        <v>3</v>
      </c>
      <c r="K828" s="11">
        <v>490</v>
      </c>
      <c r="L828" s="11">
        <v>2.33</v>
      </c>
      <c r="M828" s="16">
        <f t="shared" si="1691"/>
        <v>4.51072289156627</v>
      </c>
      <c r="N828" s="11">
        <v>0.89</v>
      </c>
      <c r="O828" s="11">
        <v>1.78</v>
      </c>
      <c r="P828" s="8">
        <f t="shared" si="1692"/>
        <v>2.5842</v>
      </c>
      <c r="Q828" s="9">
        <v>1.275</v>
      </c>
      <c r="R828" s="17">
        <v>1.1</v>
      </c>
      <c r="S828" s="18">
        <f t="shared" si="1693"/>
        <v>198716.419892049</v>
      </c>
      <c r="Z828" s="11">
        <v>35728</v>
      </c>
      <c r="AA828" s="11">
        <v>0.0847</v>
      </c>
      <c r="AB828" s="12">
        <v>1.35</v>
      </c>
      <c r="AC828" s="13">
        <f t="shared" si="1694"/>
        <v>4085.31816</v>
      </c>
      <c r="AD828" s="11">
        <v>3</v>
      </c>
      <c r="AE828" s="11">
        <v>450</v>
      </c>
      <c r="AF828" s="11">
        <v>2.33</v>
      </c>
      <c r="AG828" s="16">
        <f t="shared" si="1695"/>
        <v>4.43204081632653</v>
      </c>
      <c r="AH828" s="11">
        <v>1</v>
      </c>
      <c r="AI828" s="11">
        <v>2.71</v>
      </c>
      <c r="AJ828" s="8">
        <f t="shared" si="1696"/>
        <v>3.71</v>
      </c>
      <c r="AK828" s="9">
        <v>1.275</v>
      </c>
      <c r="AL828" s="17">
        <v>1.1</v>
      </c>
      <c r="AM828" s="18">
        <f t="shared" si="1697"/>
        <v>282636.124958062</v>
      </c>
      <c r="AT828" s="11">
        <v>36903</v>
      </c>
      <c r="AU828" s="11">
        <v>0.0847</v>
      </c>
      <c r="AV828" s="12">
        <v>1.35</v>
      </c>
      <c r="AW828" s="13">
        <f t="shared" si="1698"/>
        <v>4219.673535</v>
      </c>
      <c r="AX828" s="11">
        <v>3</v>
      </c>
      <c r="AY828" s="11">
        <v>490</v>
      </c>
      <c r="AZ828" s="11">
        <v>2.33</v>
      </c>
      <c r="BA828" s="16">
        <f t="shared" si="1699"/>
        <v>4.51072289156627</v>
      </c>
      <c r="BB828" s="11">
        <v>0.93</v>
      </c>
      <c r="BC828" s="11">
        <v>1.85</v>
      </c>
      <c r="BD828" s="8">
        <f t="shared" si="1700"/>
        <v>2.7205</v>
      </c>
      <c r="BE828" s="9">
        <v>1.275</v>
      </c>
      <c r="BF828" s="17">
        <v>1.115</v>
      </c>
      <c r="BG828" s="18">
        <f t="shared" si="1701"/>
        <v>220841.168787304</v>
      </c>
      <c r="BN828" s="11">
        <v>38167</v>
      </c>
      <c r="BO828" s="11">
        <v>0.0847</v>
      </c>
      <c r="BP828" s="12">
        <v>1.35</v>
      </c>
      <c r="BQ828" s="13">
        <f t="shared" si="1702"/>
        <v>4364.205615</v>
      </c>
      <c r="BR828" s="11">
        <v>3</v>
      </c>
      <c r="BS828" s="11">
        <v>490</v>
      </c>
      <c r="BT828" s="11">
        <v>2.33</v>
      </c>
      <c r="BU828" s="16">
        <f t="shared" si="1703"/>
        <v>4.51072289156627</v>
      </c>
      <c r="BV828" s="11">
        <v>1</v>
      </c>
      <c r="BW828" s="11">
        <v>2.71</v>
      </c>
      <c r="BX828" s="8">
        <f t="shared" si="1704"/>
        <v>3.71</v>
      </c>
      <c r="BY828" s="9">
        <v>1.275</v>
      </c>
      <c r="BZ828" s="17">
        <v>1.115</v>
      </c>
      <c r="CA828" s="18">
        <f t="shared" si="1705"/>
        <v>311481.005517708</v>
      </c>
      <c r="CH828" s="11">
        <v>42781</v>
      </c>
      <c r="CI828" s="11">
        <v>0.0847</v>
      </c>
      <c r="CJ828" s="12">
        <v>1.35</v>
      </c>
      <c r="CK828" s="13">
        <f t="shared" si="1706"/>
        <v>4891.793445</v>
      </c>
      <c r="CL828" s="11">
        <v>3</v>
      </c>
      <c r="CM828" s="11">
        <v>490</v>
      </c>
      <c r="CN828" s="11">
        <v>2.33</v>
      </c>
      <c r="CO828" s="16">
        <f t="shared" si="1707"/>
        <v>4.51072289156627</v>
      </c>
      <c r="CP828" s="11">
        <v>0.93</v>
      </c>
      <c r="CQ828" s="11">
        <v>1.85</v>
      </c>
      <c r="CR828" s="8">
        <f t="shared" si="1708"/>
        <v>2.7205</v>
      </c>
      <c r="CS828" s="9">
        <v>1.275</v>
      </c>
      <c r="CT828" s="17">
        <v>1.185</v>
      </c>
      <c r="CU828" s="18">
        <f t="shared" si="1709"/>
        <v>272090.124033549</v>
      </c>
      <c r="DB828" s="11">
        <v>44045</v>
      </c>
      <c r="DC828" s="11">
        <v>0.0847</v>
      </c>
      <c r="DD828" s="12">
        <v>1.35</v>
      </c>
      <c r="DE828" s="13">
        <f t="shared" si="1710"/>
        <v>5036.325525</v>
      </c>
      <c r="DF828" s="11">
        <v>3</v>
      </c>
      <c r="DG828" s="11">
        <v>490</v>
      </c>
      <c r="DH828" s="11">
        <v>2.33</v>
      </c>
      <c r="DI828" s="16">
        <f t="shared" si="1711"/>
        <v>4.51072289156627</v>
      </c>
      <c r="DJ828" s="11">
        <v>1</v>
      </c>
      <c r="DK828" s="11">
        <v>2.71</v>
      </c>
      <c r="DL828" s="8">
        <f t="shared" si="1712"/>
        <v>3.71</v>
      </c>
      <c r="DM828" s="9">
        <v>1.275</v>
      </c>
      <c r="DN828" s="17">
        <v>1.185</v>
      </c>
      <c r="DO828" s="18">
        <f t="shared" si="1713"/>
        <v>382017.836231227</v>
      </c>
      <c r="DV828" s="11">
        <v>49923</v>
      </c>
      <c r="DW828" s="11">
        <v>0.09996</v>
      </c>
      <c r="DX828" s="12">
        <v>1.35</v>
      </c>
      <c r="DY828" s="13">
        <f t="shared" si="1714"/>
        <v>6736.909158</v>
      </c>
      <c r="DZ828" s="11">
        <v>3</v>
      </c>
      <c r="EA828" s="11">
        <v>490</v>
      </c>
      <c r="EB828" s="11">
        <v>2.42</v>
      </c>
      <c r="EC828" s="16">
        <f t="shared" si="1715"/>
        <v>4.60072289156627</v>
      </c>
      <c r="ED828" s="11">
        <v>1</v>
      </c>
      <c r="EE828" s="11">
        <v>3.51</v>
      </c>
      <c r="EF828" s="8">
        <f t="shared" si="1716"/>
        <v>4.51</v>
      </c>
      <c r="EG828" s="9">
        <v>1.275</v>
      </c>
      <c r="EH828" s="17">
        <v>1.3</v>
      </c>
      <c r="EI828" s="18">
        <f t="shared" si="1717"/>
        <v>695085.294958549</v>
      </c>
    </row>
    <row r="829" s="1" customFormat="1" customHeight="1" spans="6:139">
      <c r="F829" s="11">
        <v>35434</v>
      </c>
      <c r="G829" s="11">
        <v>0.0847</v>
      </c>
      <c r="H829" s="12">
        <v>1.35</v>
      </c>
      <c r="I829" s="13">
        <f t="shared" si="1690"/>
        <v>4051.70073</v>
      </c>
      <c r="J829" s="11">
        <v>3</v>
      </c>
      <c r="K829" s="11">
        <v>240</v>
      </c>
      <c r="L829" s="11">
        <v>2.33</v>
      </c>
      <c r="M829" s="16">
        <f t="shared" si="1691"/>
        <v>3.97285714285714</v>
      </c>
      <c r="N829" s="11">
        <v>0.89</v>
      </c>
      <c r="O829" s="11">
        <v>1.78</v>
      </c>
      <c r="P829" s="8">
        <f t="shared" si="1692"/>
        <v>2.5842</v>
      </c>
      <c r="Q829" s="9">
        <v>1.075</v>
      </c>
      <c r="R829" s="17">
        <v>1.1</v>
      </c>
      <c r="S829" s="18">
        <f t="shared" si="1693"/>
        <v>147566.859504415</v>
      </c>
      <c r="Z829" s="11">
        <v>35728</v>
      </c>
      <c r="AA829" s="11">
        <v>0.0847</v>
      </c>
      <c r="AB829" s="12">
        <v>1.35</v>
      </c>
      <c r="AC829" s="13">
        <f t="shared" si="1694"/>
        <v>4085.31816</v>
      </c>
      <c r="AD829" s="11">
        <v>3</v>
      </c>
      <c r="AE829" s="11">
        <v>200</v>
      </c>
      <c r="AF829" s="11">
        <v>2.33</v>
      </c>
      <c r="AG829" s="16">
        <f t="shared" si="1695"/>
        <v>3.87545454545455</v>
      </c>
      <c r="AH829" s="11">
        <v>1</v>
      </c>
      <c r="AI829" s="11">
        <v>2.71</v>
      </c>
      <c r="AJ829" s="8">
        <f t="shared" si="1696"/>
        <v>3.71</v>
      </c>
      <c r="AK829" s="9">
        <v>1.075</v>
      </c>
      <c r="AL829" s="17">
        <v>1.1</v>
      </c>
      <c r="AM829" s="18">
        <f t="shared" si="1697"/>
        <v>208374.631969068</v>
      </c>
      <c r="AT829" s="11">
        <v>36903</v>
      </c>
      <c r="AU829" s="11">
        <v>0.0847</v>
      </c>
      <c r="AV829" s="12">
        <v>1.35</v>
      </c>
      <c r="AW829" s="13">
        <f t="shared" si="1698"/>
        <v>4219.673535</v>
      </c>
      <c r="AX829" s="11">
        <v>3</v>
      </c>
      <c r="AY829" s="11">
        <v>490</v>
      </c>
      <c r="AZ829" s="11">
        <v>2.33</v>
      </c>
      <c r="BA829" s="16">
        <f t="shared" si="1699"/>
        <v>4.51072289156627</v>
      </c>
      <c r="BB829" s="11">
        <v>0.93</v>
      </c>
      <c r="BC829" s="11">
        <v>1.85</v>
      </c>
      <c r="BD829" s="8">
        <f t="shared" si="1700"/>
        <v>2.7205</v>
      </c>
      <c r="BE829" s="9">
        <v>1.275</v>
      </c>
      <c r="BF829" s="17">
        <v>1.115</v>
      </c>
      <c r="BG829" s="18">
        <f t="shared" si="1701"/>
        <v>220841.168787304</v>
      </c>
      <c r="BN829" s="11">
        <v>38167</v>
      </c>
      <c r="BO829" s="11">
        <v>0.0847</v>
      </c>
      <c r="BP829" s="12">
        <v>1.35</v>
      </c>
      <c r="BQ829" s="13">
        <f t="shared" si="1702"/>
        <v>4364.205615</v>
      </c>
      <c r="BR829" s="11">
        <v>3</v>
      </c>
      <c r="BS829" s="11">
        <v>490</v>
      </c>
      <c r="BT829" s="11">
        <v>2.33</v>
      </c>
      <c r="BU829" s="16">
        <f t="shared" si="1703"/>
        <v>4.51072289156627</v>
      </c>
      <c r="BV829" s="11">
        <v>1</v>
      </c>
      <c r="BW829" s="11">
        <v>2.71</v>
      </c>
      <c r="BX829" s="8">
        <f t="shared" si="1704"/>
        <v>3.71</v>
      </c>
      <c r="BY829" s="9">
        <v>1.275</v>
      </c>
      <c r="BZ829" s="17">
        <v>1.115</v>
      </c>
      <c r="CA829" s="18">
        <f t="shared" si="1705"/>
        <v>311481.005517708</v>
      </c>
      <c r="CH829" s="11">
        <v>42781</v>
      </c>
      <c r="CI829" s="11">
        <v>0.0847</v>
      </c>
      <c r="CJ829" s="12">
        <v>1.35</v>
      </c>
      <c r="CK829" s="13">
        <f t="shared" si="1706"/>
        <v>4891.793445</v>
      </c>
      <c r="CL829" s="11">
        <v>3</v>
      </c>
      <c r="CM829" s="11">
        <v>490</v>
      </c>
      <c r="CN829" s="11">
        <v>2.33</v>
      </c>
      <c r="CO829" s="16">
        <f t="shared" si="1707"/>
        <v>4.51072289156627</v>
      </c>
      <c r="CP829" s="11">
        <v>0.93</v>
      </c>
      <c r="CQ829" s="11">
        <v>1.85</v>
      </c>
      <c r="CR829" s="8">
        <f t="shared" si="1708"/>
        <v>2.7205</v>
      </c>
      <c r="CS829" s="9">
        <v>1.275</v>
      </c>
      <c r="CT829" s="17">
        <v>1.185</v>
      </c>
      <c r="CU829" s="18">
        <f t="shared" si="1709"/>
        <v>272090.124033549</v>
      </c>
      <c r="DB829" s="11">
        <v>44045</v>
      </c>
      <c r="DC829" s="11">
        <v>0.0847</v>
      </c>
      <c r="DD829" s="12">
        <v>1.35</v>
      </c>
      <c r="DE829" s="13">
        <f t="shared" si="1710"/>
        <v>5036.325525</v>
      </c>
      <c r="DF829" s="11">
        <v>3</v>
      </c>
      <c r="DG829" s="11">
        <v>490</v>
      </c>
      <c r="DH829" s="11">
        <v>2.33</v>
      </c>
      <c r="DI829" s="16">
        <f t="shared" si="1711"/>
        <v>4.51072289156627</v>
      </c>
      <c r="DJ829" s="11">
        <v>1</v>
      </c>
      <c r="DK829" s="11">
        <v>2.71</v>
      </c>
      <c r="DL829" s="8">
        <f t="shared" si="1712"/>
        <v>3.71</v>
      </c>
      <c r="DM829" s="9">
        <v>1.275</v>
      </c>
      <c r="DN829" s="17">
        <v>1.185</v>
      </c>
      <c r="DO829" s="18">
        <f t="shared" si="1713"/>
        <v>382017.836231227</v>
      </c>
      <c r="DV829" s="11">
        <v>49923</v>
      </c>
      <c r="DW829" s="11">
        <v>0.09996</v>
      </c>
      <c r="DX829" s="12">
        <v>1.35</v>
      </c>
      <c r="DY829" s="13">
        <f t="shared" si="1714"/>
        <v>6736.909158</v>
      </c>
      <c r="DZ829" s="11">
        <v>3</v>
      </c>
      <c r="EA829" s="11">
        <v>490</v>
      </c>
      <c r="EB829" s="11">
        <v>2.42</v>
      </c>
      <c r="EC829" s="16">
        <f t="shared" si="1715"/>
        <v>4.60072289156627</v>
      </c>
      <c r="ED829" s="11">
        <v>1</v>
      </c>
      <c r="EE829" s="11">
        <v>3.51</v>
      </c>
      <c r="EF829" s="8">
        <f t="shared" si="1716"/>
        <v>4.51</v>
      </c>
      <c r="EG829" s="9">
        <v>1.275</v>
      </c>
      <c r="EH829" s="17">
        <v>1.3</v>
      </c>
      <c r="EI829" s="18">
        <f t="shared" si="1717"/>
        <v>695085.294958549</v>
      </c>
    </row>
    <row r="830" s="1" customFormat="1" customHeight="1" spans="6:139">
      <c r="F830" s="11"/>
      <c r="G830" s="11"/>
      <c r="H830" s="12"/>
      <c r="I830" s="13"/>
      <c r="J830" s="11"/>
      <c r="K830" s="11"/>
      <c r="L830" s="11"/>
      <c r="M830" s="16"/>
      <c r="N830" s="11"/>
      <c r="O830" s="11"/>
      <c r="P830" s="8"/>
      <c r="Q830" s="9"/>
      <c r="R830" s="17">
        <v>1.1</v>
      </c>
      <c r="S830" s="18">
        <f t="shared" si="1693"/>
        <v>0</v>
      </c>
      <c r="Z830" s="11"/>
      <c r="AA830" s="11"/>
      <c r="AB830" s="12"/>
      <c r="AC830" s="13"/>
      <c r="AD830" s="11"/>
      <c r="AE830" s="11"/>
      <c r="AF830" s="11"/>
      <c r="AG830" s="16"/>
      <c r="AH830" s="11"/>
      <c r="AI830" s="11"/>
      <c r="AJ830" s="8"/>
      <c r="AK830" s="9"/>
      <c r="AL830" s="17">
        <v>1.1</v>
      </c>
      <c r="AM830" s="18">
        <f t="shared" si="1697"/>
        <v>0</v>
      </c>
      <c r="AT830" s="11">
        <v>36903</v>
      </c>
      <c r="AU830" s="11">
        <v>0.0847</v>
      </c>
      <c r="AV830" s="12">
        <v>1.35</v>
      </c>
      <c r="AW830" s="13">
        <f t="shared" si="1698"/>
        <v>4219.673535</v>
      </c>
      <c r="AX830" s="11">
        <v>3</v>
      </c>
      <c r="AY830" s="11">
        <v>240</v>
      </c>
      <c r="AZ830" s="11">
        <v>2.33</v>
      </c>
      <c r="BA830" s="16">
        <f t="shared" si="1699"/>
        <v>3.97285714285714</v>
      </c>
      <c r="BB830" s="11">
        <v>0.93</v>
      </c>
      <c r="BC830" s="11">
        <v>1.85</v>
      </c>
      <c r="BD830" s="8">
        <f t="shared" si="1700"/>
        <v>2.7205</v>
      </c>
      <c r="BE830" s="9">
        <v>1.075</v>
      </c>
      <c r="BF830" s="17">
        <v>1.115</v>
      </c>
      <c r="BG830" s="18">
        <f t="shared" si="1701"/>
        <v>163996.7031659</v>
      </c>
      <c r="BN830" s="11">
        <v>38167</v>
      </c>
      <c r="BO830" s="11">
        <v>0.0847</v>
      </c>
      <c r="BP830" s="12">
        <v>1.35</v>
      </c>
      <c r="BQ830" s="13">
        <f t="shared" si="1702"/>
        <v>4364.205615</v>
      </c>
      <c r="BR830" s="11">
        <v>3</v>
      </c>
      <c r="BS830" s="11">
        <v>240</v>
      </c>
      <c r="BT830" s="11">
        <v>2.33</v>
      </c>
      <c r="BU830" s="16">
        <f t="shared" si="1703"/>
        <v>3.97285714285714</v>
      </c>
      <c r="BV830" s="11">
        <v>1</v>
      </c>
      <c r="BW830" s="11">
        <v>2.71</v>
      </c>
      <c r="BX830" s="8">
        <f t="shared" si="1704"/>
        <v>3.71</v>
      </c>
      <c r="BY830" s="9">
        <v>1.075</v>
      </c>
      <c r="BZ830" s="17">
        <v>1.115</v>
      </c>
      <c r="CA830" s="18">
        <f t="shared" si="1705"/>
        <v>231305.866945948</v>
      </c>
      <c r="CH830" s="11">
        <v>42781</v>
      </c>
      <c r="CI830" s="11">
        <v>0.0847</v>
      </c>
      <c r="CJ830" s="12">
        <v>1.35</v>
      </c>
      <c r="CK830" s="13">
        <f t="shared" si="1706"/>
        <v>4891.793445</v>
      </c>
      <c r="CL830" s="11">
        <v>3</v>
      </c>
      <c r="CM830" s="11">
        <v>240</v>
      </c>
      <c r="CN830" s="11">
        <v>2.33</v>
      </c>
      <c r="CO830" s="16">
        <f t="shared" si="1707"/>
        <v>3.97285714285714</v>
      </c>
      <c r="CP830" s="11">
        <v>0.93</v>
      </c>
      <c r="CQ830" s="11">
        <v>1.85</v>
      </c>
      <c r="CR830" s="8">
        <f t="shared" si="1708"/>
        <v>2.7205</v>
      </c>
      <c r="CS830" s="9">
        <v>1.075</v>
      </c>
      <c r="CT830" s="17">
        <v>1.185</v>
      </c>
      <c r="CU830" s="18">
        <f t="shared" si="1709"/>
        <v>202054.189219036</v>
      </c>
      <c r="DB830" s="11">
        <v>44045</v>
      </c>
      <c r="DC830" s="11">
        <v>0.0847</v>
      </c>
      <c r="DD830" s="12">
        <v>1.35</v>
      </c>
      <c r="DE830" s="13">
        <f t="shared" si="1710"/>
        <v>5036.325525</v>
      </c>
      <c r="DF830" s="11">
        <v>3</v>
      </c>
      <c r="DG830" s="11">
        <v>240</v>
      </c>
      <c r="DH830" s="11">
        <v>2.33</v>
      </c>
      <c r="DI830" s="16">
        <f t="shared" si="1711"/>
        <v>3.97285714285714</v>
      </c>
      <c r="DJ830" s="11">
        <v>1</v>
      </c>
      <c r="DK830" s="11">
        <v>2.71</v>
      </c>
      <c r="DL830" s="8">
        <f t="shared" si="1712"/>
        <v>3.71</v>
      </c>
      <c r="DM830" s="9">
        <v>1.075</v>
      </c>
      <c r="DN830" s="17">
        <v>1.185</v>
      </c>
      <c r="DO830" s="18">
        <f t="shared" si="1713"/>
        <v>283686.533794933</v>
      </c>
      <c r="DV830" s="11">
        <v>49923</v>
      </c>
      <c r="DW830" s="11">
        <v>0.09996</v>
      </c>
      <c r="DX830" s="12">
        <v>1.35</v>
      </c>
      <c r="DY830" s="13">
        <f t="shared" si="1714"/>
        <v>6736.909158</v>
      </c>
      <c r="DZ830" s="11">
        <v>3</v>
      </c>
      <c r="EA830" s="11">
        <v>240</v>
      </c>
      <c r="EB830" s="11">
        <v>2.42</v>
      </c>
      <c r="EC830" s="16">
        <f t="shared" si="1715"/>
        <v>4.06285714285714</v>
      </c>
      <c r="ED830" s="11">
        <v>1</v>
      </c>
      <c r="EE830" s="11">
        <v>3.51</v>
      </c>
      <c r="EF830" s="8">
        <f t="shared" si="1716"/>
        <v>4.51</v>
      </c>
      <c r="EG830" s="9">
        <v>1.075</v>
      </c>
      <c r="EH830" s="17">
        <v>1.3</v>
      </c>
      <c r="EI830" s="18">
        <f t="shared" si="1717"/>
        <v>517537.539162862</v>
      </c>
    </row>
    <row r="831" s="1" customFormat="1" customHeight="1" spans="6:139">
      <c r="F831" s="11"/>
      <c r="G831" s="11"/>
      <c r="H831" s="12"/>
      <c r="I831" s="13"/>
      <c r="J831" s="11"/>
      <c r="K831" s="11"/>
      <c r="L831" s="11"/>
      <c r="M831" s="16"/>
      <c r="N831" s="11"/>
      <c r="O831" s="11"/>
      <c r="P831" s="8"/>
      <c r="Q831" s="9"/>
      <c r="R831" s="17">
        <v>1.1</v>
      </c>
      <c r="S831" s="18">
        <f t="shared" si="1693"/>
        <v>0</v>
      </c>
      <c r="Z831" s="11"/>
      <c r="AA831" s="11"/>
      <c r="AB831" s="12"/>
      <c r="AC831" s="13"/>
      <c r="AD831" s="11"/>
      <c r="AE831" s="11"/>
      <c r="AF831" s="11"/>
      <c r="AG831" s="16"/>
      <c r="AH831" s="11"/>
      <c r="AI831" s="11"/>
      <c r="AJ831" s="8"/>
      <c r="AK831" s="9"/>
      <c r="AL831" s="17">
        <v>1.1</v>
      </c>
      <c r="AM831" s="18">
        <f t="shared" si="1697"/>
        <v>0</v>
      </c>
      <c r="AT831" s="11"/>
      <c r="AU831" s="11"/>
      <c r="AV831" s="12"/>
      <c r="AW831" s="13"/>
      <c r="AX831" s="11"/>
      <c r="AY831" s="11"/>
      <c r="AZ831" s="11"/>
      <c r="BA831" s="16"/>
      <c r="BB831" s="11"/>
      <c r="BC831" s="11"/>
      <c r="BD831" s="8"/>
      <c r="BE831" s="9"/>
      <c r="BF831" s="17">
        <v>1.115</v>
      </c>
      <c r="BG831" s="18">
        <f t="shared" si="1701"/>
        <v>0</v>
      </c>
      <c r="BN831" s="11"/>
      <c r="BO831" s="11"/>
      <c r="BP831" s="12"/>
      <c r="BQ831" s="13"/>
      <c r="BR831" s="11"/>
      <c r="BS831" s="11"/>
      <c r="BT831" s="11"/>
      <c r="BU831" s="16"/>
      <c r="BV831" s="11"/>
      <c r="BW831" s="11"/>
      <c r="BX831" s="8"/>
      <c r="BY831" s="9"/>
      <c r="BZ831" s="17">
        <v>1.115</v>
      </c>
      <c r="CA831" s="18">
        <f t="shared" si="1705"/>
        <v>0</v>
      </c>
      <c r="CH831" s="11">
        <v>42781</v>
      </c>
      <c r="CI831" s="11">
        <v>0.0847</v>
      </c>
      <c r="CJ831" s="12">
        <v>1.35</v>
      </c>
      <c r="CK831" s="13">
        <f t="shared" si="1706"/>
        <v>4891.793445</v>
      </c>
      <c r="CL831" s="11">
        <v>3</v>
      </c>
      <c r="CM831" s="11">
        <v>240</v>
      </c>
      <c r="CN831" s="11">
        <v>2.33</v>
      </c>
      <c r="CO831" s="16">
        <f t="shared" si="1707"/>
        <v>3.97285714285714</v>
      </c>
      <c r="CP831" s="11">
        <v>0.93</v>
      </c>
      <c r="CQ831" s="11">
        <v>1.85</v>
      </c>
      <c r="CR831" s="8">
        <f t="shared" si="1708"/>
        <v>2.7205</v>
      </c>
      <c r="CS831" s="9">
        <v>1.075</v>
      </c>
      <c r="CT831" s="17">
        <v>1.185</v>
      </c>
      <c r="CU831" s="18">
        <f t="shared" si="1709"/>
        <v>202054.189219036</v>
      </c>
      <c r="DB831" s="11">
        <v>44045</v>
      </c>
      <c r="DC831" s="11">
        <v>0.0847</v>
      </c>
      <c r="DD831" s="12">
        <v>1.35</v>
      </c>
      <c r="DE831" s="13">
        <f t="shared" si="1710"/>
        <v>5036.325525</v>
      </c>
      <c r="DF831" s="11">
        <v>3</v>
      </c>
      <c r="DG831" s="11">
        <v>240</v>
      </c>
      <c r="DH831" s="11">
        <v>2.33</v>
      </c>
      <c r="DI831" s="16">
        <f t="shared" si="1711"/>
        <v>3.97285714285714</v>
      </c>
      <c r="DJ831" s="11">
        <v>1</v>
      </c>
      <c r="DK831" s="11">
        <v>2.71</v>
      </c>
      <c r="DL831" s="8">
        <f t="shared" si="1712"/>
        <v>3.71</v>
      </c>
      <c r="DM831" s="9">
        <v>1.075</v>
      </c>
      <c r="DN831" s="17">
        <v>1.185</v>
      </c>
      <c r="DO831" s="18">
        <f t="shared" si="1713"/>
        <v>283686.533794933</v>
      </c>
      <c r="DV831" s="11">
        <v>49923</v>
      </c>
      <c r="DW831" s="11">
        <v>0.09996</v>
      </c>
      <c r="DX831" s="12">
        <v>1.35</v>
      </c>
      <c r="DY831" s="13">
        <f t="shared" si="1714"/>
        <v>6736.909158</v>
      </c>
      <c r="DZ831" s="11">
        <v>3</v>
      </c>
      <c r="EA831" s="11">
        <v>240</v>
      </c>
      <c r="EB831" s="11">
        <v>2.42</v>
      </c>
      <c r="EC831" s="16">
        <f t="shared" si="1715"/>
        <v>4.06285714285714</v>
      </c>
      <c r="ED831" s="11">
        <v>1</v>
      </c>
      <c r="EE831" s="11">
        <v>3.51</v>
      </c>
      <c r="EF831" s="8">
        <f t="shared" si="1716"/>
        <v>4.51</v>
      </c>
      <c r="EG831" s="9">
        <v>1.075</v>
      </c>
      <c r="EH831" s="17">
        <v>1.3</v>
      </c>
      <c r="EI831" s="18">
        <f t="shared" si="1717"/>
        <v>517537.539162862</v>
      </c>
    </row>
    <row r="832" s="1" customFormat="1" customHeight="1" spans="6:139">
      <c r="F832" s="39" t="s">
        <v>51</v>
      </c>
      <c r="G832" s="40"/>
      <c r="H832" s="40"/>
      <c r="I832" s="40"/>
      <c r="J832" s="40"/>
      <c r="K832" s="40"/>
      <c r="L832" s="40"/>
      <c r="M832" s="25">
        <f>SUM(S827:S831)</f>
        <v>544999.699288513</v>
      </c>
      <c r="N832" s="25"/>
      <c r="O832" s="25"/>
      <c r="P832" s="25"/>
      <c r="Q832" s="25"/>
      <c r="R832" s="25"/>
      <c r="S832" s="25"/>
      <c r="T832" s="1"/>
      <c r="U832" s="1"/>
      <c r="V832" s="1"/>
      <c r="W832" s="1"/>
      <c r="X832" s="1"/>
      <c r="Y832" s="1"/>
      <c r="Z832" s="39" t="s">
        <v>51</v>
      </c>
      <c r="AA832" s="40"/>
      <c r="AB832" s="40"/>
      <c r="AC832" s="40"/>
      <c r="AD832" s="40"/>
      <c r="AE832" s="40"/>
      <c r="AF832" s="40"/>
      <c r="AG832" s="25">
        <f>SUM(AM827:AM831)</f>
        <v>773646.881885193</v>
      </c>
      <c r="AH832" s="25"/>
      <c r="AI832" s="25"/>
      <c r="AJ832" s="25"/>
      <c r="AK832" s="25"/>
      <c r="AL832" s="25"/>
      <c r="AM832" s="25"/>
      <c r="AN832" s="1"/>
      <c r="AO832" s="1"/>
      <c r="AP832" s="1"/>
      <c r="AQ832" s="1"/>
      <c r="AR832" s="1"/>
      <c r="AS832" s="1"/>
      <c r="AT832" s="39" t="s">
        <v>51</v>
      </c>
      <c r="AU832" s="40"/>
      <c r="AV832" s="40"/>
      <c r="AW832" s="40"/>
      <c r="AX832" s="40"/>
      <c r="AY832" s="40"/>
      <c r="AZ832" s="40"/>
      <c r="BA832" s="25">
        <f>SUM(BG827:BG831)</f>
        <v>826520.209527811</v>
      </c>
      <c r="BB832" s="25"/>
      <c r="BC832" s="25"/>
      <c r="BD832" s="25"/>
      <c r="BE832" s="25"/>
      <c r="BF832" s="25"/>
      <c r="BG832" s="25"/>
      <c r="BH832" s="1"/>
      <c r="BI832" s="1"/>
      <c r="BJ832" s="1"/>
      <c r="BK832" s="1"/>
      <c r="BL832" s="1"/>
      <c r="BM832" s="1"/>
      <c r="BN832" s="39" t="s">
        <v>51</v>
      </c>
      <c r="BO832" s="40"/>
      <c r="BP832" s="40"/>
      <c r="BQ832" s="40"/>
      <c r="BR832" s="40"/>
      <c r="BS832" s="40"/>
      <c r="BT832" s="40"/>
      <c r="BU832" s="25">
        <f>SUM(CA827:CA831)</f>
        <v>1165748.88349907</v>
      </c>
      <c r="BV832" s="25"/>
      <c r="BW832" s="25"/>
      <c r="BX832" s="25"/>
      <c r="BY832" s="25"/>
      <c r="BZ832" s="25"/>
      <c r="CA832" s="25"/>
      <c r="CB832" s="1"/>
      <c r="CC832" s="1"/>
      <c r="CD832" s="1"/>
      <c r="CE832" s="1"/>
      <c r="CF832" s="1"/>
      <c r="CG832" s="1"/>
      <c r="CH832" s="39" t="s">
        <v>51</v>
      </c>
      <c r="CI832" s="40"/>
      <c r="CJ832" s="40"/>
      <c r="CK832" s="40"/>
      <c r="CL832" s="40"/>
      <c r="CM832" s="40"/>
      <c r="CN832" s="40"/>
      <c r="CO832" s="25">
        <f>SUM(CU827:CU831)</f>
        <v>1220378.75053872</v>
      </c>
      <c r="CP832" s="25"/>
      <c r="CQ832" s="25"/>
      <c r="CR832" s="25"/>
      <c r="CS832" s="25"/>
      <c r="CT832" s="25"/>
      <c r="CU832" s="25"/>
      <c r="CV832" s="1"/>
      <c r="CW832" s="1"/>
      <c r="CX832" s="1"/>
      <c r="CY832" s="1"/>
      <c r="CZ832" s="1"/>
      <c r="DA832" s="1"/>
      <c r="DB832" s="39" t="s">
        <v>51</v>
      </c>
      <c r="DC832" s="40"/>
      <c r="DD832" s="40"/>
      <c r="DE832" s="40"/>
      <c r="DF832" s="40"/>
      <c r="DG832" s="40"/>
      <c r="DH832" s="40"/>
      <c r="DI832" s="25">
        <f>SUM(DO827:DO831)</f>
        <v>1713426.57628355</v>
      </c>
      <c r="DJ832" s="25"/>
      <c r="DK832" s="25"/>
      <c r="DL832" s="25"/>
      <c r="DM832" s="25"/>
      <c r="DN832" s="25"/>
      <c r="DO832" s="25"/>
      <c r="DP832" s="1"/>
      <c r="DQ832" s="1"/>
      <c r="DR832" s="1"/>
      <c r="DS832" s="1"/>
      <c r="DT832" s="1"/>
      <c r="DU832" s="1"/>
      <c r="DV832" s="39" t="s">
        <v>51</v>
      </c>
      <c r="DW832" s="40"/>
      <c r="DX832" s="40"/>
      <c r="DY832" s="40"/>
      <c r="DZ832" s="40"/>
      <c r="EA832" s="40"/>
      <c r="EB832" s="40"/>
      <c r="EC832" s="25">
        <f>SUM(EI827:EI831)</f>
        <v>3120330.96320137</v>
      </c>
      <c r="ED832" s="25"/>
      <c r="EE832" s="25"/>
      <c r="EF832" s="25"/>
      <c r="EG832" s="25"/>
      <c r="EH832" s="25"/>
      <c r="EI832" s="25"/>
    </row>
    <row r="833" s="1" customFormat="1" customHeight="1" spans="6:139">
      <c r="F833" s="40"/>
      <c r="G833" s="40"/>
      <c r="H833" s="40"/>
      <c r="I833" s="40"/>
      <c r="J833" s="40"/>
      <c r="K833" s="40"/>
      <c r="L833" s="40"/>
      <c r="M833" s="25"/>
      <c r="N833" s="25"/>
      <c r="O833" s="25"/>
      <c r="P833" s="25"/>
      <c r="Q833" s="25"/>
      <c r="R833" s="25"/>
      <c r="S833" s="25"/>
      <c r="T833" s="1"/>
      <c r="U833" s="1"/>
      <c r="V833" s="1"/>
      <c r="W833" s="1"/>
      <c r="X833" s="1"/>
      <c r="Y833" s="1"/>
      <c r="Z833" s="40"/>
      <c r="AA833" s="40"/>
      <c r="AB833" s="40"/>
      <c r="AC833" s="40"/>
      <c r="AD833" s="40"/>
      <c r="AE833" s="40"/>
      <c r="AF833" s="40"/>
      <c r="AG833" s="25"/>
      <c r="AH833" s="25"/>
      <c r="AI833" s="25"/>
      <c r="AJ833" s="25"/>
      <c r="AK833" s="25"/>
      <c r="AL833" s="25"/>
      <c r="AM833" s="25"/>
      <c r="AN833" s="1"/>
      <c r="AO833" s="1"/>
      <c r="AP833" s="1"/>
      <c r="AQ833" s="1"/>
      <c r="AR833" s="1"/>
      <c r="AS833" s="1"/>
      <c r="AT833" s="40"/>
      <c r="AU833" s="40"/>
      <c r="AV833" s="40"/>
      <c r="AW833" s="40"/>
      <c r="AX833" s="40"/>
      <c r="AY833" s="40"/>
      <c r="AZ833" s="40"/>
      <c r="BA833" s="25"/>
      <c r="BB833" s="25"/>
      <c r="BC833" s="25"/>
      <c r="BD833" s="25"/>
      <c r="BE833" s="25"/>
      <c r="BF833" s="25"/>
      <c r="BG833" s="25"/>
      <c r="BH833" s="1"/>
      <c r="BI833" s="1"/>
      <c r="BJ833" s="1"/>
      <c r="BK833" s="1"/>
      <c r="BL833" s="1"/>
      <c r="BM833" s="1"/>
      <c r="BN833" s="40"/>
      <c r="BO833" s="40"/>
      <c r="BP833" s="40"/>
      <c r="BQ833" s="40"/>
      <c r="BR833" s="40"/>
      <c r="BS833" s="40"/>
      <c r="BT833" s="40"/>
      <c r="BU833" s="25"/>
      <c r="BV833" s="25"/>
      <c r="BW833" s="25"/>
      <c r="BX833" s="25"/>
      <c r="BY833" s="25"/>
      <c r="BZ833" s="25"/>
      <c r="CA833" s="25"/>
      <c r="CB833" s="1"/>
      <c r="CC833" s="1"/>
      <c r="CD833" s="1"/>
      <c r="CE833" s="1"/>
      <c r="CF833" s="1"/>
      <c r="CG833" s="1"/>
      <c r="CH833" s="40"/>
      <c r="CI833" s="40"/>
      <c r="CJ833" s="40"/>
      <c r="CK833" s="40"/>
      <c r="CL833" s="40"/>
      <c r="CM833" s="40"/>
      <c r="CN833" s="40"/>
      <c r="CO833" s="25"/>
      <c r="CP833" s="25"/>
      <c r="CQ833" s="25"/>
      <c r="CR833" s="25"/>
      <c r="CS833" s="25"/>
      <c r="CT833" s="25"/>
      <c r="CU833" s="25"/>
      <c r="CV833" s="1"/>
      <c r="CW833" s="1"/>
      <c r="CX833" s="1"/>
      <c r="CY833" s="1"/>
      <c r="CZ833" s="1"/>
      <c r="DA833" s="1"/>
      <c r="DB833" s="40"/>
      <c r="DC833" s="40"/>
      <c r="DD833" s="40"/>
      <c r="DE833" s="40"/>
      <c r="DF833" s="40"/>
      <c r="DG833" s="40"/>
      <c r="DH833" s="40"/>
      <c r="DI833" s="25"/>
      <c r="DJ833" s="25"/>
      <c r="DK833" s="25"/>
      <c r="DL833" s="25"/>
      <c r="DM833" s="25"/>
      <c r="DN833" s="25"/>
      <c r="DO833" s="25"/>
      <c r="DP833" s="1"/>
      <c r="DQ833" s="1"/>
      <c r="DR833" s="1"/>
      <c r="DS833" s="1"/>
      <c r="DT833" s="1"/>
      <c r="DU833" s="1"/>
      <c r="DV833" s="40"/>
      <c r="DW833" s="40"/>
      <c r="DX833" s="40"/>
      <c r="DY833" s="40"/>
      <c r="DZ833" s="40"/>
      <c r="EA833" s="40"/>
      <c r="EB833" s="40"/>
      <c r="EC833" s="25"/>
      <c r="ED833" s="25"/>
      <c r="EE833" s="25"/>
      <c r="EF833" s="25"/>
      <c r="EG833" s="25"/>
      <c r="EH833" s="25"/>
      <c r="EI833" s="25"/>
    </row>
    <row r="834" s="1" customFormat="1" customHeight="1" spans="6:139">
      <c r="F834" s="35" t="s">
        <v>30</v>
      </c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1"/>
      <c r="S834" s="1"/>
      <c r="T834" s="1"/>
      <c r="U834" s="1"/>
      <c r="V834" s="1"/>
      <c r="W834" s="1"/>
      <c r="X834" s="1"/>
      <c r="Y834" s="1"/>
      <c r="Z834" s="35" t="s">
        <v>30</v>
      </c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1"/>
      <c r="AM834" s="1"/>
      <c r="AN834" s="1"/>
      <c r="AO834" s="1"/>
      <c r="AP834" s="1"/>
      <c r="AQ834" s="1"/>
      <c r="AR834" s="1"/>
      <c r="AS834" s="1"/>
      <c r="AT834" s="35" t="s">
        <v>30</v>
      </c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1"/>
      <c r="BG834" s="1"/>
      <c r="BH834" s="1"/>
      <c r="BI834" s="1"/>
      <c r="BJ834" s="1"/>
      <c r="BK834" s="1"/>
      <c r="BL834" s="1"/>
      <c r="BM834" s="1"/>
      <c r="BN834" s="35" t="s">
        <v>30</v>
      </c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1"/>
      <c r="CA834" s="1"/>
      <c r="CB834" s="1"/>
      <c r="CC834" s="1"/>
      <c r="CD834" s="1"/>
      <c r="CE834" s="1"/>
      <c r="CF834" s="1"/>
      <c r="CG834" s="1"/>
      <c r="CH834" s="35" t="s">
        <v>30</v>
      </c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1"/>
      <c r="CU834" s="1"/>
      <c r="CV834" s="1"/>
      <c r="CW834" s="1"/>
      <c r="CX834" s="1"/>
      <c r="CY834" s="1"/>
      <c r="CZ834" s="1"/>
      <c r="DA834" s="1"/>
      <c r="DB834" s="35" t="s">
        <v>30</v>
      </c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1"/>
      <c r="DO834" s="1"/>
      <c r="DP834" s="1"/>
      <c r="DQ834" s="1"/>
      <c r="DR834" s="1"/>
      <c r="DS834" s="1"/>
      <c r="DT834" s="1"/>
      <c r="DU834" s="1"/>
      <c r="DV834" s="35" t="s">
        <v>30</v>
      </c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</row>
    <row r="835" s="1" customFormat="1" customHeight="1" spans="6:139">
      <c r="F835" s="13" t="s">
        <v>8</v>
      </c>
      <c r="G835" s="13"/>
      <c r="H835" s="13"/>
      <c r="I835" s="13"/>
      <c r="J835" s="13"/>
      <c r="K835" s="8" t="s">
        <v>53</v>
      </c>
      <c r="L835" s="8"/>
      <c r="M835" s="8"/>
      <c r="N835" s="8"/>
      <c r="O835" s="9" t="s">
        <v>38</v>
      </c>
      <c r="P835" s="9"/>
      <c r="Q835" s="41" t="s">
        <v>13</v>
      </c>
      <c r="Z835" s="13" t="s">
        <v>8</v>
      </c>
      <c r="AA835" s="13"/>
      <c r="AB835" s="13"/>
      <c r="AC835" s="13"/>
      <c r="AD835" s="13"/>
      <c r="AE835" s="8" t="s">
        <v>53</v>
      </c>
      <c r="AF835" s="8"/>
      <c r="AG835" s="8"/>
      <c r="AH835" s="8"/>
      <c r="AI835" s="9" t="s">
        <v>38</v>
      </c>
      <c r="AJ835" s="9"/>
      <c r="AK835" s="41" t="s">
        <v>13</v>
      </c>
      <c r="AT835" s="13" t="s">
        <v>8</v>
      </c>
      <c r="AU835" s="13"/>
      <c r="AV835" s="13"/>
      <c r="AW835" s="13"/>
      <c r="AX835" s="13"/>
      <c r="AY835" s="8" t="s">
        <v>53</v>
      </c>
      <c r="AZ835" s="8"/>
      <c r="BA835" s="8"/>
      <c r="BB835" s="8"/>
      <c r="BC835" s="9" t="s">
        <v>38</v>
      </c>
      <c r="BD835" s="9"/>
      <c r="BE835" s="41" t="s">
        <v>13</v>
      </c>
      <c r="BN835" s="13" t="s">
        <v>8</v>
      </c>
      <c r="BO835" s="13"/>
      <c r="BP835" s="13"/>
      <c r="BQ835" s="13"/>
      <c r="BR835" s="13"/>
      <c r="BS835" s="8" t="s">
        <v>53</v>
      </c>
      <c r="BT835" s="8"/>
      <c r="BU835" s="8"/>
      <c r="BV835" s="8"/>
      <c r="BW835" s="9" t="s">
        <v>38</v>
      </c>
      <c r="BX835" s="9"/>
      <c r="BY835" s="41" t="s">
        <v>13</v>
      </c>
      <c r="CH835" s="13" t="s">
        <v>8</v>
      </c>
      <c r="CI835" s="13"/>
      <c r="CJ835" s="13"/>
      <c r="CK835" s="13"/>
      <c r="CL835" s="13"/>
      <c r="CM835" s="8" t="s">
        <v>53</v>
      </c>
      <c r="CN835" s="8"/>
      <c r="CO835" s="8"/>
      <c r="CP835" s="8"/>
      <c r="CQ835" s="9" t="s">
        <v>38</v>
      </c>
      <c r="CR835" s="9"/>
      <c r="CS835" s="41" t="s">
        <v>13</v>
      </c>
      <c r="DB835" s="13" t="s">
        <v>8</v>
      </c>
      <c r="DC835" s="13"/>
      <c r="DD835" s="13"/>
      <c r="DE835" s="13"/>
      <c r="DF835" s="13"/>
      <c r="DG835" s="8" t="s">
        <v>53</v>
      </c>
      <c r="DH835" s="8"/>
      <c r="DI835" s="8"/>
      <c r="DJ835" s="8"/>
      <c r="DK835" s="9" t="s">
        <v>38</v>
      </c>
      <c r="DL835" s="9"/>
      <c r="DM835" s="41" t="s">
        <v>13</v>
      </c>
      <c r="DV835" s="13" t="s">
        <v>8</v>
      </c>
      <c r="DW835" s="13"/>
      <c r="DX835" s="13"/>
      <c r="DY835" s="13"/>
      <c r="DZ835" s="13"/>
      <c r="EA835" s="8" t="s">
        <v>53</v>
      </c>
      <c r="EB835" s="8"/>
      <c r="EC835" s="8"/>
      <c r="ED835" s="8"/>
      <c r="EE835" s="9" t="s">
        <v>38</v>
      </c>
      <c r="EF835" s="9"/>
      <c r="EG835" s="41" t="s">
        <v>13</v>
      </c>
    </row>
    <row r="836" s="1" customFormat="1" customHeight="1" spans="6:139">
      <c r="F836" s="13" t="s">
        <v>54</v>
      </c>
      <c r="G836" s="13" t="s">
        <v>55</v>
      </c>
      <c r="H836" s="13" t="s">
        <v>56</v>
      </c>
      <c r="I836" s="13" t="s">
        <v>57</v>
      </c>
      <c r="J836" s="13" t="s">
        <v>8</v>
      </c>
      <c r="K836" s="8" t="s">
        <v>58</v>
      </c>
      <c r="L836" s="8" t="s">
        <v>26</v>
      </c>
      <c r="M836" s="8" t="s">
        <v>27</v>
      </c>
      <c r="N836" s="42" t="s">
        <v>28</v>
      </c>
      <c r="O836" s="9" t="s">
        <v>59</v>
      </c>
      <c r="P836" s="9" t="s">
        <v>60</v>
      </c>
      <c r="Q836" s="41"/>
      <c r="R836" s="1"/>
      <c r="S836" s="1"/>
      <c r="T836" s="1"/>
      <c r="U836" s="1"/>
      <c r="V836" s="1"/>
      <c r="W836" s="1"/>
      <c r="X836" s="1"/>
      <c r="Y836" s="1"/>
      <c r="Z836" s="13" t="s">
        <v>54</v>
      </c>
      <c r="AA836" s="13" t="s">
        <v>55</v>
      </c>
      <c r="AB836" s="13" t="s">
        <v>56</v>
      </c>
      <c r="AC836" s="13" t="s">
        <v>57</v>
      </c>
      <c r="AD836" s="13" t="s">
        <v>8</v>
      </c>
      <c r="AE836" s="8" t="s">
        <v>58</v>
      </c>
      <c r="AF836" s="8" t="s">
        <v>26</v>
      </c>
      <c r="AG836" s="8" t="s">
        <v>27</v>
      </c>
      <c r="AH836" s="42" t="s">
        <v>28</v>
      </c>
      <c r="AI836" s="9" t="s">
        <v>59</v>
      </c>
      <c r="AJ836" s="9" t="s">
        <v>60</v>
      </c>
      <c r="AK836" s="41"/>
      <c r="AL836" s="1"/>
      <c r="AM836" s="1"/>
      <c r="AN836" s="1"/>
      <c r="AO836" s="1"/>
      <c r="AP836" s="1"/>
      <c r="AQ836" s="1"/>
      <c r="AR836" s="1"/>
      <c r="AS836" s="1"/>
      <c r="AT836" s="13" t="s">
        <v>54</v>
      </c>
      <c r="AU836" s="13" t="s">
        <v>55</v>
      </c>
      <c r="AV836" s="13" t="s">
        <v>56</v>
      </c>
      <c r="AW836" s="13" t="s">
        <v>57</v>
      </c>
      <c r="AX836" s="13" t="s">
        <v>8</v>
      </c>
      <c r="AY836" s="8" t="s">
        <v>58</v>
      </c>
      <c r="AZ836" s="8" t="s">
        <v>26</v>
      </c>
      <c r="BA836" s="8" t="s">
        <v>27</v>
      </c>
      <c r="BB836" s="42" t="s">
        <v>28</v>
      </c>
      <c r="BC836" s="9" t="s">
        <v>59</v>
      </c>
      <c r="BD836" s="9" t="s">
        <v>60</v>
      </c>
      <c r="BE836" s="41"/>
      <c r="BF836" s="1"/>
      <c r="BG836" s="1"/>
      <c r="BH836" s="1"/>
      <c r="BI836" s="1"/>
      <c r="BJ836" s="1"/>
      <c r="BK836" s="1"/>
      <c r="BL836" s="1"/>
      <c r="BM836" s="1"/>
      <c r="BN836" s="13" t="s">
        <v>54</v>
      </c>
      <c r="BO836" s="13" t="s">
        <v>55</v>
      </c>
      <c r="BP836" s="13" t="s">
        <v>56</v>
      </c>
      <c r="BQ836" s="13" t="s">
        <v>57</v>
      </c>
      <c r="BR836" s="13" t="s">
        <v>8</v>
      </c>
      <c r="BS836" s="8" t="s">
        <v>58</v>
      </c>
      <c r="BT836" s="8" t="s">
        <v>26</v>
      </c>
      <c r="BU836" s="8" t="s">
        <v>27</v>
      </c>
      <c r="BV836" s="42" t="s">
        <v>28</v>
      </c>
      <c r="BW836" s="9" t="s">
        <v>59</v>
      </c>
      <c r="BX836" s="9" t="s">
        <v>60</v>
      </c>
      <c r="BY836" s="41"/>
      <c r="BZ836" s="1"/>
      <c r="CA836" s="1"/>
      <c r="CB836" s="1"/>
      <c r="CC836" s="1"/>
      <c r="CD836" s="1"/>
      <c r="CE836" s="1"/>
      <c r="CF836" s="1"/>
      <c r="CG836" s="1"/>
      <c r="CH836" s="13" t="s">
        <v>54</v>
      </c>
      <c r="CI836" s="13" t="s">
        <v>55</v>
      </c>
      <c r="CJ836" s="13" t="s">
        <v>56</v>
      </c>
      <c r="CK836" s="13" t="s">
        <v>57</v>
      </c>
      <c r="CL836" s="13" t="s">
        <v>8</v>
      </c>
      <c r="CM836" s="8" t="s">
        <v>58</v>
      </c>
      <c r="CN836" s="8" t="s">
        <v>26</v>
      </c>
      <c r="CO836" s="8" t="s">
        <v>27</v>
      </c>
      <c r="CP836" s="42" t="s">
        <v>28</v>
      </c>
      <c r="CQ836" s="9" t="s">
        <v>59</v>
      </c>
      <c r="CR836" s="9" t="s">
        <v>60</v>
      </c>
      <c r="CS836" s="41"/>
      <c r="CT836" s="1"/>
      <c r="CU836" s="1"/>
      <c r="CV836" s="1"/>
      <c r="CW836" s="1"/>
      <c r="CX836" s="1"/>
      <c r="CY836" s="1"/>
      <c r="CZ836" s="1"/>
      <c r="DA836" s="1"/>
      <c r="DB836" s="13" t="s">
        <v>54</v>
      </c>
      <c r="DC836" s="13" t="s">
        <v>55</v>
      </c>
      <c r="DD836" s="13" t="s">
        <v>56</v>
      </c>
      <c r="DE836" s="13" t="s">
        <v>57</v>
      </c>
      <c r="DF836" s="13" t="s">
        <v>8</v>
      </c>
      <c r="DG836" s="8" t="s">
        <v>58</v>
      </c>
      <c r="DH836" s="8" t="s">
        <v>26</v>
      </c>
      <c r="DI836" s="8" t="s">
        <v>27</v>
      </c>
      <c r="DJ836" s="42" t="s">
        <v>28</v>
      </c>
      <c r="DK836" s="9" t="s">
        <v>59</v>
      </c>
      <c r="DL836" s="9" t="s">
        <v>60</v>
      </c>
      <c r="DM836" s="41"/>
      <c r="DN836" s="1"/>
      <c r="DO836" s="1"/>
      <c r="DP836" s="1"/>
      <c r="DQ836" s="1"/>
      <c r="DR836" s="1"/>
      <c r="DS836" s="1"/>
      <c r="DT836" s="1"/>
      <c r="DU836" s="1"/>
      <c r="DV836" s="13" t="s">
        <v>54</v>
      </c>
      <c r="DW836" s="13" t="s">
        <v>55</v>
      </c>
      <c r="DX836" s="13" t="s">
        <v>56</v>
      </c>
      <c r="DY836" s="13" t="s">
        <v>57</v>
      </c>
      <c r="DZ836" s="13" t="s">
        <v>8</v>
      </c>
      <c r="EA836" s="8" t="s">
        <v>58</v>
      </c>
      <c r="EB836" s="8" t="s">
        <v>26</v>
      </c>
      <c r="EC836" s="8" t="s">
        <v>27</v>
      </c>
      <c r="ED836" s="42" t="s">
        <v>28</v>
      </c>
      <c r="EE836" s="9" t="s">
        <v>59</v>
      </c>
      <c r="EF836" s="9" t="s">
        <v>60</v>
      </c>
      <c r="EG836" s="41"/>
    </row>
    <row r="837" s="1" customFormat="1" customHeight="1" spans="6:139">
      <c r="F837" s="11">
        <v>2909</v>
      </c>
      <c r="G837" s="12">
        <v>1.24</v>
      </c>
      <c r="H837" s="11">
        <v>1</v>
      </c>
      <c r="I837" s="11">
        <v>0</v>
      </c>
      <c r="J837" s="13">
        <f t="shared" ref="J837:J851" si="1718">F837*G837*H837+I837</f>
        <v>3607.16</v>
      </c>
      <c r="K837" s="11">
        <v>1</v>
      </c>
      <c r="L837" s="11">
        <v>1</v>
      </c>
      <c r="M837" s="11">
        <v>2.38</v>
      </c>
      <c r="N837" s="42">
        <f t="shared" ref="N837:N851" si="1719">L837*M837+1</f>
        <v>3.38</v>
      </c>
      <c r="O837" s="11">
        <v>1.275</v>
      </c>
      <c r="P837" s="9">
        <v>0.5</v>
      </c>
      <c r="Q837" s="43">
        <f t="shared" ref="Q837:Q851" si="1720">J837*K837*N837*O837*P837</f>
        <v>7772.52801</v>
      </c>
      <c r="Z837" s="11">
        <v>2909</v>
      </c>
      <c r="AA837" s="12">
        <v>1.24</v>
      </c>
      <c r="AB837" s="11">
        <v>1</v>
      </c>
      <c r="AC837" s="11">
        <v>0</v>
      </c>
      <c r="AD837" s="13">
        <f t="shared" ref="AD837:AD851" si="1721">Z837*AA837*AB837+AC837</f>
        <v>3607.16</v>
      </c>
      <c r="AE837" s="11">
        <v>1</v>
      </c>
      <c r="AF837" s="11">
        <v>1</v>
      </c>
      <c r="AG837" s="11">
        <v>2.38</v>
      </c>
      <c r="AH837" s="42">
        <f t="shared" ref="AH837:AH851" si="1722">AF837*AG837+1</f>
        <v>3.38</v>
      </c>
      <c r="AI837" s="11">
        <v>1.275</v>
      </c>
      <c r="AJ837" s="9">
        <v>0.5</v>
      </c>
      <c r="AK837" s="43">
        <f t="shared" ref="AK837:AK851" si="1723">AD837*AE837*AH837*AI837*AJ837</f>
        <v>7772.52801</v>
      </c>
      <c r="AT837" s="11">
        <v>2909</v>
      </c>
      <c r="AU837" s="12">
        <v>1.24</v>
      </c>
      <c r="AV837" s="11">
        <v>1</v>
      </c>
      <c r="AW837" s="11">
        <v>0</v>
      </c>
      <c r="AX837" s="13">
        <f t="shared" ref="AX837:AX851" si="1724">AT837*AU837*AV837+AW837</f>
        <v>3607.16</v>
      </c>
      <c r="AY837" s="11">
        <v>1</v>
      </c>
      <c r="AZ837" s="11">
        <v>1</v>
      </c>
      <c r="BA837" s="11">
        <v>2.38</v>
      </c>
      <c r="BB837" s="42">
        <f t="shared" ref="BB837:BB851" si="1725">AZ837*BA837+1</f>
        <v>3.38</v>
      </c>
      <c r="BC837" s="11">
        <v>1.275</v>
      </c>
      <c r="BD837" s="9">
        <v>0.5</v>
      </c>
      <c r="BE837" s="43">
        <f t="shared" ref="BE837:BE851" si="1726">AX837*AY837*BB837*BC837*BD837</f>
        <v>7772.52801</v>
      </c>
      <c r="BN837" s="11">
        <v>2909</v>
      </c>
      <c r="BO837" s="12">
        <v>1.24</v>
      </c>
      <c r="BP837" s="11">
        <v>1</v>
      </c>
      <c r="BQ837" s="11">
        <v>0</v>
      </c>
      <c r="BR837" s="13">
        <f t="shared" ref="BR837:BR851" si="1727">BN837*BO837*BP837+BQ837</f>
        <v>3607.16</v>
      </c>
      <c r="BS837" s="11">
        <v>1</v>
      </c>
      <c r="BT837" s="11">
        <v>1</v>
      </c>
      <c r="BU837" s="11">
        <v>2.38</v>
      </c>
      <c r="BV837" s="42">
        <f t="shared" ref="BV837:BV851" si="1728">BT837*BU837+1</f>
        <v>3.38</v>
      </c>
      <c r="BW837" s="11">
        <v>1.275</v>
      </c>
      <c r="BX837" s="9">
        <v>0.5</v>
      </c>
      <c r="BY837" s="43">
        <f t="shared" ref="BY837:BY851" si="1729">BR837*BS837*BV837*BW837*BX837</f>
        <v>7772.52801</v>
      </c>
      <c r="CH837" s="11">
        <f t="shared" ref="CH837:CH851" si="1730">2909+428</f>
        <v>3337</v>
      </c>
      <c r="CI837" s="12">
        <v>1.24</v>
      </c>
      <c r="CJ837" s="11">
        <v>1</v>
      </c>
      <c r="CK837" s="11">
        <v>0</v>
      </c>
      <c r="CL837" s="13">
        <f t="shared" ref="CL837:CL851" si="1731">CH837*CI837*CJ837+CK837</f>
        <v>4137.88</v>
      </c>
      <c r="CM837" s="11">
        <v>1</v>
      </c>
      <c r="CN837" s="11">
        <v>1</v>
      </c>
      <c r="CO837" s="11">
        <v>2.38</v>
      </c>
      <c r="CP837" s="42">
        <f t="shared" ref="CP837:CP851" si="1732">CN837*CO837+1</f>
        <v>3.38</v>
      </c>
      <c r="CQ837" s="11">
        <v>1.275</v>
      </c>
      <c r="CR837" s="9">
        <v>0.5</v>
      </c>
      <c r="CS837" s="43">
        <f t="shared" ref="CS837:CS851" si="1733">CL837*CM837*CP837*CQ837*CR837</f>
        <v>8916.09693</v>
      </c>
      <c r="DB837" s="11">
        <f t="shared" ref="DB837:DB851" si="1734">2909+440</f>
        <v>3349</v>
      </c>
      <c r="DC837" s="12">
        <v>1.24</v>
      </c>
      <c r="DD837" s="11">
        <v>1</v>
      </c>
      <c r="DE837" s="11">
        <v>0</v>
      </c>
      <c r="DF837" s="13">
        <f t="shared" ref="DF837:DF851" si="1735">DB837*DC837*DD837+DE837</f>
        <v>4152.76</v>
      </c>
      <c r="DG837" s="11">
        <v>1</v>
      </c>
      <c r="DH837" s="11">
        <v>1</v>
      </c>
      <c r="DI837" s="11">
        <v>2.38</v>
      </c>
      <c r="DJ837" s="42">
        <f t="shared" ref="DJ837:DJ851" si="1736">DH837*DI837+1</f>
        <v>3.38</v>
      </c>
      <c r="DK837" s="11">
        <v>1.275</v>
      </c>
      <c r="DL837" s="9">
        <v>0.5</v>
      </c>
      <c r="DM837" s="43">
        <f t="shared" ref="DM837:DM851" si="1737">DF837*DG837*DJ837*DK837*DL837</f>
        <v>8948.15961</v>
      </c>
      <c r="DV837" s="11">
        <f t="shared" ref="DV837:DV851" si="1738">2909+440</f>
        <v>3349</v>
      </c>
      <c r="DW837" s="12">
        <v>1.24</v>
      </c>
      <c r="DX837" s="11">
        <v>1</v>
      </c>
      <c r="DY837" s="11">
        <v>0</v>
      </c>
      <c r="DZ837" s="13">
        <f t="shared" ref="DZ837:DZ851" si="1739">DV837*DW837*DX837+DY837</f>
        <v>4152.76</v>
      </c>
      <c r="EA837" s="11">
        <v>1</v>
      </c>
      <c r="EB837" s="11">
        <v>1</v>
      </c>
      <c r="EC837" s="11">
        <v>3.18</v>
      </c>
      <c r="ED837" s="42">
        <f t="shared" ref="ED837:ED851" si="1740">EB837*EC837+1</f>
        <v>4.18</v>
      </c>
      <c r="EE837" s="11">
        <v>1.275</v>
      </c>
      <c r="EF837" s="9">
        <v>0.5</v>
      </c>
      <c r="EG837" s="43">
        <f t="shared" ref="EG837:EG851" si="1741">DZ837*EA837*ED837*EE837*EF837</f>
        <v>11066.06721</v>
      </c>
    </row>
    <row r="838" s="1" customFormat="1" customHeight="1" spans="6:139">
      <c r="F838" s="11">
        <v>2909</v>
      </c>
      <c r="G838" s="12">
        <v>1.25</v>
      </c>
      <c r="H838" s="11">
        <v>1</v>
      </c>
      <c r="I838" s="11">
        <v>0</v>
      </c>
      <c r="J838" s="13">
        <f t="shared" si="1718"/>
        <v>3636.25</v>
      </c>
      <c r="K838" s="11">
        <v>1</v>
      </c>
      <c r="L838" s="11">
        <v>1</v>
      </c>
      <c r="M838" s="11">
        <v>2.38</v>
      </c>
      <c r="N838" s="42">
        <f t="shared" si="1719"/>
        <v>3.38</v>
      </c>
      <c r="O838" s="11">
        <v>1.275</v>
      </c>
      <c r="P838" s="9">
        <v>0.5</v>
      </c>
      <c r="Q838" s="43">
        <f t="shared" si="1720"/>
        <v>7835.2096875</v>
      </c>
      <c r="Z838" s="11">
        <v>2909</v>
      </c>
      <c r="AA838" s="12">
        <v>1.25</v>
      </c>
      <c r="AB838" s="11">
        <v>1</v>
      </c>
      <c r="AC838" s="11">
        <v>0</v>
      </c>
      <c r="AD838" s="13">
        <f t="shared" si="1721"/>
        <v>3636.25</v>
      </c>
      <c r="AE838" s="11">
        <v>1</v>
      </c>
      <c r="AF838" s="11">
        <v>1</v>
      </c>
      <c r="AG838" s="11">
        <v>2.38</v>
      </c>
      <c r="AH838" s="42">
        <f t="shared" si="1722"/>
        <v>3.38</v>
      </c>
      <c r="AI838" s="11">
        <v>1.275</v>
      </c>
      <c r="AJ838" s="9">
        <v>0.5</v>
      </c>
      <c r="AK838" s="43">
        <f t="shared" si="1723"/>
        <v>7835.2096875</v>
      </c>
      <c r="AT838" s="11">
        <v>2909</v>
      </c>
      <c r="AU838" s="12">
        <v>1.25</v>
      </c>
      <c r="AV838" s="11">
        <v>1</v>
      </c>
      <c r="AW838" s="11">
        <v>0</v>
      </c>
      <c r="AX838" s="13">
        <f t="shared" si="1724"/>
        <v>3636.25</v>
      </c>
      <c r="AY838" s="11">
        <v>1</v>
      </c>
      <c r="AZ838" s="11">
        <v>1</v>
      </c>
      <c r="BA838" s="11">
        <v>2.38</v>
      </c>
      <c r="BB838" s="42">
        <f t="shared" si="1725"/>
        <v>3.38</v>
      </c>
      <c r="BC838" s="11">
        <v>1.275</v>
      </c>
      <c r="BD838" s="9">
        <v>0.5</v>
      </c>
      <c r="BE838" s="43">
        <f t="shared" si="1726"/>
        <v>7835.2096875</v>
      </c>
      <c r="BN838" s="11">
        <v>2909</v>
      </c>
      <c r="BO838" s="12">
        <v>1.25</v>
      </c>
      <c r="BP838" s="11">
        <v>1</v>
      </c>
      <c r="BQ838" s="11">
        <v>0</v>
      </c>
      <c r="BR838" s="13">
        <f t="shared" si="1727"/>
        <v>3636.25</v>
      </c>
      <c r="BS838" s="11">
        <v>1</v>
      </c>
      <c r="BT838" s="11">
        <v>1</v>
      </c>
      <c r="BU838" s="11">
        <v>2.38</v>
      </c>
      <c r="BV838" s="42">
        <f t="shared" si="1728"/>
        <v>3.38</v>
      </c>
      <c r="BW838" s="11">
        <v>1.275</v>
      </c>
      <c r="BX838" s="9">
        <v>0.5</v>
      </c>
      <c r="BY838" s="43">
        <f t="shared" si="1729"/>
        <v>7835.2096875</v>
      </c>
      <c r="CH838" s="11">
        <f t="shared" si="1730"/>
        <v>3337</v>
      </c>
      <c r="CI838" s="12">
        <v>1.25</v>
      </c>
      <c r="CJ838" s="11">
        <v>1</v>
      </c>
      <c r="CK838" s="11">
        <v>0</v>
      </c>
      <c r="CL838" s="13">
        <f t="shared" si="1731"/>
        <v>4171.25</v>
      </c>
      <c r="CM838" s="11">
        <v>1</v>
      </c>
      <c r="CN838" s="11">
        <v>1</v>
      </c>
      <c r="CO838" s="11">
        <v>2.38</v>
      </c>
      <c r="CP838" s="42">
        <f t="shared" si="1732"/>
        <v>3.38</v>
      </c>
      <c r="CQ838" s="11">
        <v>1.275</v>
      </c>
      <c r="CR838" s="9">
        <v>0.5</v>
      </c>
      <c r="CS838" s="43">
        <f t="shared" si="1733"/>
        <v>8988.0009375</v>
      </c>
      <c r="DB838" s="11">
        <f t="shared" si="1734"/>
        <v>3349</v>
      </c>
      <c r="DC838" s="12">
        <v>1.25</v>
      </c>
      <c r="DD838" s="11">
        <v>1</v>
      </c>
      <c r="DE838" s="11">
        <v>0</v>
      </c>
      <c r="DF838" s="13">
        <f t="shared" si="1735"/>
        <v>4186.25</v>
      </c>
      <c r="DG838" s="11">
        <v>1</v>
      </c>
      <c r="DH838" s="11">
        <v>1</v>
      </c>
      <c r="DI838" s="11">
        <v>2.38</v>
      </c>
      <c r="DJ838" s="42">
        <f t="shared" si="1736"/>
        <v>3.38</v>
      </c>
      <c r="DK838" s="11">
        <v>1.275</v>
      </c>
      <c r="DL838" s="9">
        <v>0.5</v>
      </c>
      <c r="DM838" s="43">
        <f t="shared" si="1737"/>
        <v>9020.3221875</v>
      </c>
      <c r="DV838" s="11">
        <f t="shared" si="1738"/>
        <v>3349</v>
      </c>
      <c r="DW838" s="12">
        <v>1.25</v>
      </c>
      <c r="DX838" s="11">
        <v>1</v>
      </c>
      <c r="DY838" s="11">
        <v>0</v>
      </c>
      <c r="DZ838" s="13">
        <f t="shared" si="1739"/>
        <v>4186.25</v>
      </c>
      <c r="EA838" s="11">
        <v>1</v>
      </c>
      <c r="EB838" s="11">
        <v>1</v>
      </c>
      <c r="EC838" s="11">
        <v>3.18</v>
      </c>
      <c r="ED838" s="42">
        <f t="shared" si="1740"/>
        <v>4.18</v>
      </c>
      <c r="EE838" s="11">
        <v>1.275</v>
      </c>
      <c r="EF838" s="9">
        <v>0.5</v>
      </c>
      <c r="EG838" s="43">
        <f t="shared" si="1741"/>
        <v>11155.3096875</v>
      </c>
    </row>
    <row r="839" s="1" customFormat="1" customHeight="1" spans="6:139">
      <c r="F839" s="11">
        <v>2909</v>
      </c>
      <c r="G839" s="12">
        <v>1.55</v>
      </c>
      <c r="H839" s="11">
        <v>1</v>
      </c>
      <c r="I839" s="11">
        <v>0</v>
      </c>
      <c r="J839" s="13">
        <f t="shared" si="1718"/>
        <v>4508.95</v>
      </c>
      <c r="K839" s="11">
        <v>1</v>
      </c>
      <c r="L839" s="11">
        <v>1</v>
      </c>
      <c r="M839" s="11">
        <v>2.38</v>
      </c>
      <c r="N839" s="42">
        <f t="shared" si="1719"/>
        <v>3.38</v>
      </c>
      <c r="O839" s="11">
        <v>1.275</v>
      </c>
      <c r="P839" s="9">
        <v>0.5</v>
      </c>
      <c r="Q839" s="43">
        <f t="shared" si="1720"/>
        <v>9715.6600125</v>
      </c>
      <c r="Z839" s="11">
        <v>2909</v>
      </c>
      <c r="AA839" s="12">
        <v>1.55</v>
      </c>
      <c r="AB839" s="11">
        <v>1</v>
      </c>
      <c r="AC839" s="11">
        <v>0</v>
      </c>
      <c r="AD839" s="13">
        <f t="shared" si="1721"/>
        <v>4508.95</v>
      </c>
      <c r="AE839" s="11">
        <v>1</v>
      </c>
      <c r="AF839" s="11">
        <v>1</v>
      </c>
      <c r="AG839" s="11">
        <v>2.38</v>
      </c>
      <c r="AH839" s="42">
        <f t="shared" si="1722"/>
        <v>3.38</v>
      </c>
      <c r="AI839" s="11">
        <v>1.275</v>
      </c>
      <c r="AJ839" s="9">
        <v>0.5</v>
      </c>
      <c r="AK839" s="43">
        <f t="shared" si="1723"/>
        <v>9715.6600125</v>
      </c>
      <c r="AT839" s="11">
        <v>2909</v>
      </c>
      <c r="AU839" s="12">
        <v>1.55</v>
      </c>
      <c r="AV839" s="11">
        <v>1</v>
      </c>
      <c r="AW839" s="11">
        <v>0</v>
      </c>
      <c r="AX839" s="13">
        <f t="shared" si="1724"/>
        <v>4508.95</v>
      </c>
      <c r="AY839" s="11">
        <v>1</v>
      </c>
      <c r="AZ839" s="11">
        <v>1</v>
      </c>
      <c r="BA839" s="11">
        <v>2.38</v>
      </c>
      <c r="BB839" s="42">
        <f t="shared" si="1725"/>
        <v>3.38</v>
      </c>
      <c r="BC839" s="11">
        <v>1.275</v>
      </c>
      <c r="BD839" s="9">
        <v>0.5</v>
      </c>
      <c r="BE839" s="43">
        <f t="shared" si="1726"/>
        <v>9715.6600125</v>
      </c>
      <c r="BN839" s="11">
        <v>2909</v>
      </c>
      <c r="BO839" s="12">
        <v>1.55</v>
      </c>
      <c r="BP839" s="11">
        <v>1</v>
      </c>
      <c r="BQ839" s="11">
        <v>0</v>
      </c>
      <c r="BR839" s="13">
        <f t="shared" si="1727"/>
        <v>4508.95</v>
      </c>
      <c r="BS839" s="11">
        <v>1</v>
      </c>
      <c r="BT839" s="11">
        <v>1</v>
      </c>
      <c r="BU839" s="11">
        <v>2.38</v>
      </c>
      <c r="BV839" s="42">
        <f t="shared" si="1728"/>
        <v>3.38</v>
      </c>
      <c r="BW839" s="11">
        <v>1.275</v>
      </c>
      <c r="BX839" s="9">
        <v>0.5</v>
      </c>
      <c r="BY839" s="43">
        <f t="shared" si="1729"/>
        <v>9715.6600125</v>
      </c>
      <c r="CH839" s="11">
        <f t="shared" si="1730"/>
        <v>3337</v>
      </c>
      <c r="CI839" s="12">
        <v>1.55</v>
      </c>
      <c r="CJ839" s="11">
        <v>1</v>
      </c>
      <c r="CK839" s="11">
        <v>0</v>
      </c>
      <c r="CL839" s="13">
        <f t="shared" si="1731"/>
        <v>5172.35</v>
      </c>
      <c r="CM839" s="11">
        <v>1</v>
      </c>
      <c r="CN839" s="11">
        <v>1</v>
      </c>
      <c r="CO839" s="11">
        <v>2.38</v>
      </c>
      <c r="CP839" s="42">
        <f t="shared" si="1732"/>
        <v>3.38</v>
      </c>
      <c r="CQ839" s="11">
        <v>1.275</v>
      </c>
      <c r="CR839" s="9">
        <v>0.5</v>
      </c>
      <c r="CS839" s="43">
        <f t="shared" si="1733"/>
        <v>11145.1211625</v>
      </c>
      <c r="DB839" s="11">
        <f t="shared" si="1734"/>
        <v>3349</v>
      </c>
      <c r="DC839" s="12">
        <v>1.55</v>
      </c>
      <c r="DD839" s="11">
        <v>1</v>
      </c>
      <c r="DE839" s="11">
        <v>0</v>
      </c>
      <c r="DF839" s="13">
        <f t="shared" si="1735"/>
        <v>5190.95</v>
      </c>
      <c r="DG839" s="11">
        <v>1</v>
      </c>
      <c r="DH839" s="11">
        <v>1</v>
      </c>
      <c r="DI839" s="11">
        <v>2.38</v>
      </c>
      <c r="DJ839" s="42">
        <f t="shared" si="1736"/>
        <v>3.38</v>
      </c>
      <c r="DK839" s="11">
        <v>1.275</v>
      </c>
      <c r="DL839" s="9">
        <v>0.5</v>
      </c>
      <c r="DM839" s="43">
        <f t="shared" si="1737"/>
        <v>11185.1995125</v>
      </c>
      <c r="DV839" s="11">
        <f t="shared" si="1738"/>
        <v>3349</v>
      </c>
      <c r="DW839" s="12">
        <v>1.55</v>
      </c>
      <c r="DX839" s="11">
        <v>1</v>
      </c>
      <c r="DY839" s="11">
        <v>0</v>
      </c>
      <c r="DZ839" s="13">
        <f t="shared" si="1739"/>
        <v>5190.95</v>
      </c>
      <c r="EA839" s="11">
        <v>1</v>
      </c>
      <c r="EB839" s="11">
        <v>1</v>
      </c>
      <c r="EC839" s="11">
        <v>3.18</v>
      </c>
      <c r="ED839" s="42">
        <f t="shared" si="1740"/>
        <v>4.18</v>
      </c>
      <c r="EE839" s="11">
        <v>1.275</v>
      </c>
      <c r="EF839" s="9">
        <v>0.5</v>
      </c>
      <c r="EG839" s="43">
        <f t="shared" si="1741"/>
        <v>13832.5840125</v>
      </c>
    </row>
    <row r="840" s="1" customFormat="1" customHeight="1" spans="6:139">
      <c r="F840" s="11">
        <v>2909</v>
      </c>
      <c r="G840" s="12">
        <v>0.887</v>
      </c>
      <c r="H840" s="11">
        <v>1</v>
      </c>
      <c r="I840" s="11">
        <v>0</v>
      </c>
      <c r="J840" s="13">
        <f t="shared" si="1718"/>
        <v>2580.283</v>
      </c>
      <c r="K840" s="11">
        <v>1</v>
      </c>
      <c r="L840" s="11">
        <v>1</v>
      </c>
      <c r="M840" s="11">
        <v>2.38</v>
      </c>
      <c r="N840" s="42">
        <f t="shared" si="1719"/>
        <v>3.38</v>
      </c>
      <c r="O840" s="11">
        <v>1.275</v>
      </c>
      <c r="P840" s="9">
        <v>0.5</v>
      </c>
      <c r="Q840" s="43">
        <f t="shared" si="1720"/>
        <v>5559.86479425</v>
      </c>
      <c r="Z840" s="11">
        <v>2909</v>
      </c>
      <c r="AA840" s="12">
        <v>0.887</v>
      </c>
      <c r="AB840" s="11">
        <v>1</v>
      </c>
      <c r="AC840" s="11">
        <v>0</v>
      </c>
      <c r="AD840" s="13">
        <f t="shared" si="1721"/>
        <v>2580.283</v>
      </c>
      <c r="AE840" s="11">
        <v>1</v>
      </c>
      <c r="AF840" s="11">
        <v>1</v>
      </c>
      <c r="AG840" s="11">
        <v>2.38</v>
      </c>
      <c r="AH840" s="42">
        <f t="shared" si="1722"/>
        <v>3.38</v>
      </c>
      <c r="AI840" s="11">
        <v>1.275</v>
      </c>
      <c r="AJ840" s="9">
        <v>0.5</v>
      </c>
      <c r="AK840" s="43">
        <f t="shared" si="1723"/>
        <v>5559.86479425</v>
      </c>
      <c r="AT840" s="11">
        <v>2909</v>
      </c>
      <c r="AU840" s="12">
        <v>0.887</v>
      </c>
      <c r="AV840" s="11">
        <v>1</v>
      </c>
      <c r="AW840" s="11">
        <v>0</v>
      </c>
      <c r="AX840" s="13">
        <f t="shared" si="1724"/>
        <v>2580.283</v>
      </c>
      <c r="AY840" s="11">
        <v>1</v>
      </c>
      <c r="AZ840" s="11">
        <v>1</v>
      </c>
      <c r="BA840" s="11">
        <v>2.38</v>
      </c>
      <c r="BB840" s="42">
        <f t="shared" si="1725"/>
        <v>3.38</v>
      </c>
      <c r="BC840" s="11">
        <v>1.275</v>
      </c>
      <c r="BD840" s="9">
        <v>0.5</v>
      </c>
      <c r="BE840" s="43">
        <f t="shared" si="1726"/>
        <v>5559.86479425</v>
      </c>
      <c r="BN840" s="11">
        <v>2909</v>
      </c>
      <c r="BO840" s="12">
        <v>0.887</v>
      </c>
      <c r="BP840" s="11">
        <v>1</v>
      </c>
      <c r="BQ840" s="11">
        <v>0</v>
      </c>
      <c r="BR840" s="13">
        <f t="shared" si="1727"/>
        <v>2580.283</v>
      </c>
      <c r="BS840" s="11">
        <v>1</v>
      </c>
      <c r="BT840" s="11">
        <v>1</v>
      </c>
      <c r="BU840" s="11">
        <v>2.38</v>
      </c>
      <c r="BV840" s="42">
        <f t="shared" si="1728"/>
        <v>3.38</v>
      </c>
      <c r="BW840" s="11">
        <v>1.275</v>
      </c>
      <c r="BX840" s="9">
        <v>0.5</v>
      </c>
      <c r="BY840" s="43">
        <f t="shared" si="1729"/>
        <v>5559.86479425</v>
      </c>
      <c r="CH840" s="11">
        <f t="shared" si="1730"/>
        <v>3337</v>
      </c>
      <c r="CI840" s="12">
        <v>0.887</v>
      </c>
      <c r="CJ840" s="11">
        <v>1</v>
      </c>
      <c r="CK840" s="11">
        <v>0</v>
      </c>
      <c r="CL840" s="13">
        <f t="shared" si="1731"/>
        <v>2959.919</v>
      </c>
      <c r="CM840" s="11">
        <v>1</v>
      </c>
      <c r="CN840" s="11">
        <v>1</v>
      </c>
      <c r="CO840" s="11">
        <v>2.38</v>
      </c>
      <c r="CP840" s="42">
        <f t="shared" si="1732"/>
        <v>3.38</v>
      </c>
      <c r="CQ840" s="11">
        <v>1.275</v>
      </c>
      <c r="CR840" s="9">
        <v>0.5</v>
      </c>
      <c r="CS840" s="43">
        <f t="shared" si="1733"/>
        <v>6377.88546525</v>
      </c>
      <c r="DB840" s="11">
        <f t="shared" si="1734"/>
        <v>3349</v>
      </c>
      <c r="DC840" s="12">
        <v>0.887</v>
      </c>
      <c r="DD840" s="11">
        <v>1</v>
      </c>
      <c r="DE840" s="11">
        <v>0</v>
      </c>
      <c r="DF840" s="13">
        <f t="shared" si="1735"/>
        <v>2970.563</v>
      </c>
      <c r="DG840" s="11">
        <v>1</v>
      </c>
      <c r="DH840" s="11">
        <v>1</v>
      </c>
      <c r="DI840" s="11">
        <v>2.38</v>
      </c>
      <c r="DJ840" s="42">
        <f t="shared" si="1736"/>
        <v>3.38</v>
      </c>
      <c r="DK840" s="11">
        <v>1.275</v>
      </c>
      <c r="DL840" s="9">
        <v>0.5</v>
      </c>
      <c r="DM840" s="43">
        <f t="shared" si="1737"/>
        <v>6400.82062425</v>
      </c>
      <c r="DV840" s="11">
        <f t="shared" si="1738"/>
        <v>3349</v>
      </c>
      <c r="DW840" s="12">
        <v>0.887</v>
      </c>
      <c r="DX840" s="11">
        <v>1</v>
      </c>
      <c r="DY840" s="11">
        <v>0</v>
      </c>
      <c r="DZ840" s="13">
        <f t="shared" si="1739"/>
        <v>2970.563</v>
      </c>
      <c r="EA840" s="11">
        <v>1</v>
      </c>
      <c r="EB840" s="11">
        <v>1</v>
      </c>
      <c r="EC840" s="11">
        <v>3.18</v>
      </c>
      <c r="ED840" s="42">
        <f t="shared" si="1740"/>
        <v>4.18</v>
      </c>
      <c r="EE840" s="11">
        <v>1.275</v>
      </c>
      <c r="EF840" s="9">
        <v>0.5</v>
      </c>
      <c r="EG840" s="43">
        <f t="shared" si="1741"/>
        <v>7915.80775425</v>
      </c>
    </row>
    <row r="841" s="1" customFormat="1" customHeight="1" spans="6:139">
      <c r="F841" s="11">
        <v>2909</v>
      </c>
      <c r="G841" s="12">
        <v>0.887</v>
      </c>
      <c r="H841" s="11">
        <v>1</v>
      </c>
      <c r="I841" s="11">
        <v>0</v>
      </c>
      <c r="J841" s="13">
        <f t="shared" si="1718"/>
        <v>2580.283</v>
      </c>
      <c r="K841" s="11">
        <v>1</v>
      </c>
      <c r="L841" s="11">
        <v>1</v>
      </c>
      <c r="M841" s="11">
        <v>2.38</v>
      </c>
      <c r="N841" s="42">
        <f t="shared" si="1719"/>
        <v>3.38</v>
      </c>
      <c r="O841" s="11">
        <v>1.275</v>
      </c>
      <c r="P841" s="9">
        <v>0.5</v>
      </c>
      <c r="Q841" s="43">
        <f t="shared" si="1720"/>
        <v>5559.86479425</v>
      </c>
      <c r="Z841" s="11">
        <v>2909</v>
      </c>
      <c r="AA841" s="12">
        <v>0.887</v>
      </c>
      <c r="AB841" s="11">
        <v>1</v>
      </c>
      <c r="AC841" s="11">
        <v>0</v>
      </c>
      <c r="AD841" s="13">
        <f t="shared" si="1721"/>
        <v>2580.283</v>
      </c>
      <c r="AE841" s="11">
        <v>1</v>
      </c>
      <c r="AF841" s="11">
        <v>1</v>
      </c>
      <c r="AG841" s="11">
        <v>2.38</v>
      </c>
      <c r="AH841" s="42">
        <f t="shared" si="1722"/>
        <v>3.38</v>
      </c>
      <c r="AI841" s="11">
        <v>1.275</v>
      </c>
      <c r="AJ841" s="9">
        <v>0.5</v>
      </c>
      <c r="AK841" s="43">
        <f t="shared" si="1723"/>
        <v>5559.86479425</v>
      </c>
      <c r="AT841" s="11">
        <v>2909</v>
      </c>
      <c r="AU841" s="12">
        <v>0.887</v>
      </c>
      <c r="AV841" s="11">
        <v>1</v>
      </c>
      <c r="AW841" s="11">
        <v>0</v>
      </c>
      <c r="AX841" s="13">
        <f t="shared" si="1724"/>
        <v>2580.283</v>
      </c>
      <c r="AY841" s="11">
        <v>1</v>
      </c>
      <c r="AZ841" s="11">
        <v>1</v>
      </c>
      <c r="BA841" s="11">
        <v>2.38</v>
      </c>
      <c r="BB841" s="42">
        <f t="shared" si="1725"/>
        <v>3.38</v>
      </c>
      <c r="BC841" s="11">
        <v>1.275</v>
      </c>
      <c r="BD841" s="9">
        <v>0.5</v>
      </c>
      <c r="BE841" s="43">
        <f t="shared" si="1726"/>
        <v>5559.86479425</v>
      </c>
      <c r="BN841" s="11">
        <v>2909</v>
      </c>
      <c r="BO841" s="12">
        <v>0.887</v>
      </c>
      <c r="BP841" s="11">
        <v>1</v>
      </c>
      <c r="BQ841" s="11">
        <v>0</v>
      </c>
      <c r="BR841" s="13">
        <f t="shared" si="1727"/>
        <v>2580.283</v>
      </c>
      <c r="BS841" s="11">
        <v>1</v>
      </c>
      <c r="BT841" s="11">
        <v>1</v>
      </c>
      <c r="BU841" s="11">
        <v>2.38</v>
      </c>
      <c r="BV841" s="42">
        <f t="shared" si="1728"/>
        <v>3.38</v>
      </c>
      <c r="BW841" s="11">
        <v>1.275</v>
      </c>
      <c r="BX841" s="9">
        <v>0.5</v>
      </c>
      <c r="BY841" s="43">
        <f t="shared" si="1729"/>
        <v>5559.86479425</v>
      </c>
      <c r="CH841" s="11">
        <f t="shared" si="1730"/>
        <v>3337</v>
      </c>
      <c r="CI841" s="12">
        <v>0.887</v>
      </c>
      <c r="CJ841" s="11">
        <v>1</v>
      </c>
      <c r="CK841" s="11">
        <v>0</v>
      </c>
      <c r="CL841" s="13">
        <f t="shared" si="1731"/>
        <v>2959.919</v>
      </c>
      <c r="CM841" s="11">
        <v>1</v>
      </c>
      <c r="CN841" s="11">
        <v>1</v>
      </c>
      <c r="CO841" s="11">
        <v>2.38</v>
      </c>
      <c r="CP841" s="42">
        <f t="shared" si="1732"/>
        <v>3.38</v>
      </c>
      <c r="CQ841" s="11">
        <v>1.275</v>
      </c>
      <c r="CR841" s="9">
        <v>0.5</v>
      </c>
      <c r="CS841" s="43">
        <f t="shared" si="1733"/>
        <v>6377.88546525</v>
      </c>
      <c r="DB841" s="11">
        <f t="shared" si="1734"/>
        <v>3349</v>
      </c>
      <c r="DC841" s="12">
        <v>0.887</v>
      </c>
      <c r="DD841" s="11">
        <v>1</v>
      </c>
      <c r="DE841" s="11">
        <v>0</v>
      </c>
      <c r="DF841" s="13">
        <f t="shared" si="1735"/>
        <v>2970.563</v>
      </c>
      <c r="DG841" s="11">
        <v>1</v>
      </c>
      <c r="DH841" s="11">
        <v>1</v>
      </c>
      <c r="DI841" s="11">
        <v>2.38</v>
      </c>
      <c r="DJ841" s="42">
        <f t="shared" si="1736"/>
        <v>3.38</v>
      </c>
      <c r="DK841" s="11">
        <v>1.275</v>
      </c>
      <c r="DL841" s="9">
        <v>0.5</v>
      </c>
      <c r="DM841" s="43">
        <f t="shared" si="1737"/>
        <v>6400.82062425</v>
      </c>
      <c r="DV841" s="11">
        <f t="shared" si="1738"/>
        <v>3349</v>
      </c>
      <c r="DW841" s="12">
        <v>0.887</v>
      </c>
      <c r="DX841" s="11">
        <v>1</v>
      </c>
      <c r="DY841" s="11">
        <v>0</v>
      </c>
      <c r="DZ841" s="13">
        <f t="shared" si="1739"/>
        <v>2970.563</v>
      </c>
      <c r="EA841" s="11">
        <v>1</v>
      </c>
      <c r="EB841" s="11">
        <v>1</v>
      </c>
      <c r="EC841" s="11">
        <v>3.18</v>
      </c>
      <c r="ED841" s="42">
        <f t="shared" si="1740"/>
        <v>4.18</v>
      </c>
      <c r="EE841" s="11">
        <v>1.275</v>
      </c>
      <c r="EF841" s="9">
        <v>0.5</v>
      </c>
      <c r="EG841" s="43">
        <f t="shared" si="1741"/>
        <v>7915.80775425</v>
      </c>
    </row>
    <row r="842" s="1" customFormat="1" customHeight="1" spans="6:139">
      <c r="F842" s="11">
        <v>2909</v>
      </c>
      <c r="G842" s="12">
        <v>2.13</v>
      </c>
      <c r="H842" s="11">
        <v>1</v>
      </c>
      <c r="I842" s="11">
        <v>0</v>
      </c>
      <c r="J842" s="13">
        <f t="shared" si="1718"/>
        <v>6196.17</v>
      </c>
      <c r="K842" s="11">
        <v>1</v>
      </c>
      <c r="L842" s="11">
        <v>1</v>
      </c>
      <c r="M842" s="11">
        <v>2.38</v>
      </c>
      <c r="N842" s="42">
        <f t="shared" si="1719"/>
        <v>3.38</v>
      </c>
      <c r="O842" s="11">
        <v>1.275</v>
      </c>
      <c r="P842" s="9">
        <v>0.5</v>
      </c>
      <c r="Q842" s="43">
        <f t="shared" si="1720"/>
        <v>13351.1973075</v>
      </c>
      <c r="Z842" s="11">
        <v>2909</v>
      </c>
      <c r="AA842" s="12">
        <v>2.13</v>
      </c>
      <c r="AB842" s="11">
        <v>1</v>
      </c>
      <c r="AC842" s="11">
        <v>0</v>
      </c>
      <c r="AD842" s="13">
        <f t="shared" si="1721"/>
        <v>6196.17</v>
      </c>
      <c r="AE842" s="11">
        <v>1</v>
      </c>
      <c r="AF842" s="11">
        <v>1</v>
      </c>
      <c r="AG842" s="11">
        <v>2.38</v>
      </c>
      <c r="AH842" s="42">
        <f t="shared" si="1722"/>
        <v>3.38</v>
      </c>
      <c r="AI842" s="11">
        <v>1.275</v>
      </c>
      <c r="AJ842" s="9">
        <v>0.5</v>
      </c>
      <c r="AK842" s="43">
        <f t="shared" si="1723"/>
        <v>13351.1973075</v>
      </c>
      <c r="AT842" s="11">
        <v>2909</v>
      </c>
      <c r="AU842" s="12">
        <v>2.13</v>
      </c>
      <c r="AV842" s="11">
        <v>1</v>
      </c>
      <c r="AW842" s="11">
        <v>0</v>
      </c>
      <c r="AX842" s="13">
        <f t="shared" si="1724"/>
        <v>6196.17</v>
      </c>
      <c r="AY842" s="11">
        <v>1</v>
      </c>
      <c r="AZ842" s="11">
        <v>1</v>
      </c>
      <c r="BA842" s="11">
        <v>2.38</v>
      </c>
      <c r="BB842" s="42">
        <f t="shared" si="1725"/>
        <v>3.38</v>
      </c>
      <c r="BC842" s="11">
        <v>1.275</v>
      </c>
      <c r="BD842" s="9">
        <v>0.5</v>
      </c>
      <c r="BE842" s="43">
        <f t="shared" si="1726"/>
        <v>13351.1973075</v>
      </c>
      <c r="BN842" s="11">
        <v>2909</v>
      </c>
      <c r="BO842" s="12">
        <v>2.13</v>
      </c>
      <c r="BP842" s="11">
        <v>1</v>
      </c>
      <c r="BQ842" s="11">
        <v>0</v>
      </c>
      <c r="BR842" s="13">
        <f t="shared" si="1727"/>
        <v>6196.17</v>
      </c>
      <c r="BS842" s="11">
        <v>1</v>
      </c>
      <c r="BT842" s="11">
        <v>1</v>
      </c>
      <c r="BU842" s="11">
        <v>2.38</v>
      </c>
      <c r="BV842" s="42">
        <f t="shared" si="1728"/>
        <v>3.38</v>
      </c>
      <c r="BW842" s="11">
        <v>1.275</v>
      </c>
      <c r="BX842" s="9">
        <v>0.5</v>
      </c>
      <c r="BY842" s="43">
        <f t="shared" si="1729"/>
        <v>13351.1973075</v>
      </c>
      <c r="CH842" s="11">
        <f t="shared" si="1730"/>
        <v>3337</v>
      </c>
      <c r="CI842" s="12">
        <v>2.13</v>
      </c>
      <c r="CJ842" s="11">
        <v>1</v>
      </c>
      <c r="CK842" s="11">
        <v>0</v>
      </c>
      <c r="CL842" s="13">
        <f t="shared" si="1731"/>
        <v>7107.81</v>
      </c>
      <c r="CM842" s="11">
        <v>1</v>
      </c>
      <c r="CN842" s="11">
        <v>1</v>
      </c>
      <c r="CO842" s="11">
        <v>2.38</v>
      </c>
      <c r="CP842" s="42">
        <f t="shared" si="1732"/>
        <v>3.38</v>
      </c>
      <c r="CQ842" s="11">
        <v>1.275</v>
      </c>
      <c r="CR842" s="9">
        <v>0.5</v>
      </c>
      <c r="CS842" s="43">
        <f t="shared" si="1733"/>
        <v>15315.5535975</v>
      </c>
      <c r="DB842" s="11">
        <f t="shared" si="1734"/>
        <v>3349</v>
      </c>
      <c r="DC842" s="12">
        <v>2.13</v>
      </c>
      <c r="DD842" s="11">
        <v>1</v>
      </c>
      <c r="DE842" s="11">
        <v>0</v>
      </c>
      <c r="DF842" s="13">
        <f t="shared" si="1735"/>
        <v>7133.37</v>
      </c>
      <c r="DG842" s="11">
        <v>1</v>
      </c>
      <c r="DH842" s="11">
        <v>1</v>
      </c>
      <c r="DI842" s="11">
        <v>2.38</v>
      </c>
      <c r="DJ842" s="42">
        <f t="shared" si="1736"/>
        <v>3.38</v>
      </c>
      <c r="DK842" s="11">
        <v>1.275</v>
      </c>
      <c r="DL842" s="9">
        <v>0.5</v>
      </c>
      <c r="DM842" s="43">
        <f t="shared" si="1737"/>
        <v>15370.6290075</v>
      </c>
      <c r="DV842" s="11">
        <f t="shared" si="1738"/>
        <v>3349</v>
      </c>
      <c r="DW842" s="12">
        <v>2.13</v>
      </c>
      <c r="DX842" s="11">
        <v>1</v>
      </c>
      <c r="DY842" s="11">
        <v>0</v>
      </c>
      <c r="DZ842" s="13">
        <f t="shared" si="1739"/>
        <v>7133.37</v>
      </c>
      <c r="EA842" s="11">
        <v>1</v>
      </c>
      <c r="EB842" s="11">
        <v>1</v>
      </c>
      <c r="EC842" s="11">
        <v>3.18</v>
      </c>
      <c r="ED842" s="42">
        <f t="shared" si="1740"/>
        <v>4.18</v>
      </c>
      <c r="EE842" s="11">
        <v>1.275</v>
      </c>
      <c r="EF842" s="9">
        <v>0.5</v>
      </c>
      <c r="EG842" s="43">
        <f t="shared" si="1741"/>
        <v>19008.6477075</v>
      </c>
    </row>
    <row r="843" s="1" customFormat="1" customHeight="1" spans="6:139">
      <c r="F843" s="11">
        <v>2909</v>
      </c>
      <c r="G843" s="12">
        <v>1.24</v>
      </c>
      <c r="H843" s="11">
        <v>1</v>
      </c>
      <c r="I843" s="11">
        <v>0</v>
      </c>
      <c r="J843" s="13">
        <f t="shared" si="1718"/>
        <v>3607.16</v>
      </c>
      <c r="K843" s="11">
        <v>1</v>
      </c>
      <c r="L843" s="11">
        <v>1</v>
      </c>
      <c r="M843" s="11">
        <v>2.38</v>
      </c>
      <c r="N843" s="42">
        <f t="shared" si="1719"/>
        <v>3.38</v>
      </c>
      <c r="O843" s="11">
        <v>1.275</v>
      </c>
      <c r="P843" s="9">
        <v>0.5</v>
      </c>
      <c r="Q843" s="43">
        <f t="shared" si="1720"/>
        <v>7772.52801</v>
      </c>
      <c r="Z843" s="11">
        <v>2909</v>
      </c>
      <c r="AA843" s="12">
        <v>1.24</v>
      </c>
      <c r="AB843" s="11">
        <v>1</v>
      </c>
      <c r="AC843" s="11">
        <v>0</v>
      </c>
      <c r="AD843" s="13">
        <f t="shared" si="1721"/>
        <v>3607.16</v>
      </c>
      <c r="AE843" s="11">
        <v>1</v>
      </c>
      <c r="AF843" s="11">
        <v>1</v>
      </c>
      <c r="AG843" s="11">
        <v>2.38</v>
      </c>
      <c r="AH843" s="42">
        <f t="shared" si="1722"/>
        <v>3.38</v>
      </c>
      <c r="AI843" s="11">
        <v>1.275</v>
      </c>
      <c r="AJ843" s="9">
        <v>0.5</v>
      </c>
      <c r="AK843" s="43">
        <f t="shared" si="1723"/>
        <v>7772.52801</v>
      </c>
      <c r="AT843" s="11">
        <v>2909</v>
      </c>
      <c r="AU843" s="12">
        <v>1.24</v>
      </c>
      <c r="AV843" s="11">
        <v>1</v>
      </c>
      <c r="AW843" s="11">
        <v>0</v>
      </c>
      <c r="AX843" s="13">
        <f t="shared" si="1724"/>
        <v>3607.16</v>
      </c>
      <c r="AY843" s="11">
        <v>1</v>
      </c>
      <c r="AZ843" s="11">
        <v>1</v>
      </c>
      <c r="BA843" s="11">
        <v>2.38</v>
      </c>
      <c r="BB843" s="42">
        <f t="shared" si="1725"/>
        <v>3.38</v>
      </c>
      <c r="BC843" s="11">
        <v>1.275</v>
      </c>
      <c r="BD843" s="9">
        <v>0.5</v>
      </c>
      <c r="BE843" s="43">
        <f t="shared" si="1726"/>
        <v>7772.52801</v>
      </c>
      <c r="BN843" s="11">
        <v>2909</v>
      </c>
      <c r="BO843" s="12">
        <v>1.24</v>
      </c>
      <c r="BP843" s="11">
        <v>1</v>
      </c>
      <c r="BQ843" s="11">
        <v>0</v>
      </c>
      <c r="BR843" s="13">
        <f t="shared" si="1727"/>
        <v>3607.16</v>
      </c>
      <c r="BS843" s="11">
        <v>1</v>
      </c>
      <c r="BT843" s="11">
        <v>1</v>
      </c>
      <c r="BU843" s="11">
        <v>2.38</v>
      </c>
      <c r="BV843" s="42">
        <f t="shared" si="1728"/>
        <v>3.38</v>
      </c>
      <c r="BW843" s="11">
        <v>1.275</v>
      </c>
      <c r="BX843" s="9">
        <v>0.5</v>
      </c>
      <c r="BY843" s="43">
        <f t="shared" si="1729"/>
        <v>7772.52801</v>
      </c>
      <c r="CH843" s="11">
        <f t="shared" si="1730"/>
        <v>3337</v>
      </c>
      <c r="CI843" s="12">
        <v>1.24</v>
      </c>
      <c r="CJ843" s="11">
        <v>1</v>
      </c>
      <c r="CK843" s="11">
        <v>0</v>
      </c>
      <c r="CL843" s="13">
        <f t="shared" si="1731"/>
        <v>4137.88</v>
      </c>
      <c r="CM843" s="11">
        <v>1</v>
      </c>
      <c r="CN843" s="11">
        <v>1</v>
      </c>
      <c r="CO843" s="11">
        <v>2.38</v>
      </c>
      <c r="CP843" s="42">
        <f t="shared" si="1732"/>
        <v>3.38</v>
      </c>
      <c r="CQ843" s="11">
        <v>1.275</v>
      </c>
      <c r="CR843" s="9">
        <v>0.5</v>
      </c>
      <c r="CS843" s="43">
        <f t="shared" si="1733"/>
        <v>8916.09693</v>
      </c>
      <c r="DB843" s="11">
        <f t="shared" si="1734"/>
        <v>3349</v>
      </c>
      <c r="DC843" s="12">
        <v>1.24</v>
      </c>
      <c r="DD843" s="11">
        <v>1</v>
      </c>
      <c r="DE843" s="11">
        <v>0</v>
      </c>
      <c r="DF843" s="13">
        <f t="shared" si="1735"/>
        <v>4152.76</v>
      </c>
      <c r="DG843" s="11">
        <v>1</v>
      </c>
      <c r="DH843" s="11">
        <v>1</v>
      </c>
      <c r="DI843" s="11">
        <v>2.38</v>
      </c>
      <c r="DJ843" s="42">
        <f t="shared" si="1736"/>
        <v>3.38</v>
      </c>
      <c r="DK843" s="11">
        <v>1.275</v>
      </c>
      <c r="DL843" s="9">
        <v>0.5</v>
      </c>
      <c r="DM843" s="43">
        <f t="shared" si="1737"/>
        <v>8948.15961</v>
      </c>
      <c r="DV843" s="11">
        <f t="shared" si="1738"/>
        <v>3349</v>
      </c>
      <c r="DW843" s="12">
        <v>1.24</v>
      </c>
      <c r="DX843" s="11">
        <v>1</v>
      </c>
      <c r="DY843" s="11">
        <v>0</v>
      </c>
      <c r="DZ843" s="13">
        <f t="shared" si="1739"/>
        <v>4152.76</v>
      </c>
      <c r="EA843" s="11">
        <v>1</v>
      </c>
      <c r="EB843" s="11">
        <v>1</v>
      </c>
      <c r="EC843" s="11">
        <v>3.18</v>
      </c>
      <c r="ED843" s="42">
        <f t="shared" si="1740"/>
        <v>4.18</v>
      </c>
      <c r="EE843" s="11">
        <v>1.275</v>
      </c>
      <c r="EF843" s="9">
        <v>0.5</v>
      </c>
      <c r="EG843" s="43">
        <f t="shared" si="1741"/>
        <v>11066.06721</v>
      </c>
    </row>
    <row r="844" s="1" customFormat="1" customHeight="1" spans="6:139">
      <c r="F844" s="11">
        <v>2909</v>
      </c>
      <c r="G844" s="12">
        <v>1.25</v>
      </c>
      <c r="H844" s="11">
        <v>1</v>
      </c>
      <c r="I844" s="11">
        <v>0</v>
      </c>
      <c r="J844" s="13">
        <f t="shared" si="1718"/>
        <v>3636.25</v>
      </c>
      <c r="K844" s="11">
        <v>1</v>
      </c>
      <c r="L844" s="11">
        <v>1</v>
      </c>
      <c r="M844" s="11">
        <v>2.38</v>
      </c>
      <c r="N844" s="42">
        <f t="shared" si="1719"/>
        <v>3.38</v>
      </c>
      <c r="O844" s="11">
        <v>1.275</v>
      </c>
      <c r="P844" s="9">
        <v>0.5</v>
      </c>
      <c r="Q844" s="43">
        <f t="shared" si="1720"/>
        <v>7835.2096875</v>
      </c>
      <c r="Z844" s="11">
        <v>2909</v>
      </c>
      <c r="AA844" s="12">
        <v>1.25</v>
      </c>
      <c r="AB844" s="11">
        <v>1</v>
      </c>
      <c r="AC844" s="11">
        <v>0</v>
      </c>
      <c r="AD844" s="13">
        <f t="shared" si="1721"/>
        <v>3636.25</v>
      </c>
      <c r="AE844" s="11">
        <v>1</v>
      </c>
      <c r="AF844" s="11">
        <v>1</v>
      </c>
      <c r="AG844" s="11">
        <v>2.38</v>
      </c>
      <c r="AH844" s="42">
        <f t="shared" si="1722"/>
        <v>3.38</v>
      </c>
      <c r="AI844" s="11">
        <v>1.275</v>
      </c>
      <c r="AJ844" s="9">
        <v>0.5</v>
      </c>
      <c r="AK844" s="43">
        <f t="shared" si="1723"/>
        <v>7835.2096875</v>
      </c>
      <c r="AT844" s="11">
        <v>2909</v>
      </c>
      <c r="AU844" s="12">
        <v>1.25</v>
      </c>
      <c r="AV844" s="11">
        <v>1</v>
      </c>
      <c r="AW844" s="11">
        <v>0</v>
      </c>
      <c r="AX844" s="13">
        <f t="shared" si="1724"/>
        <v>3636.25</v>
      </c>
      <c r="AY844" s="11">
        <v>1</v>
      </c>
      <c r="AZ844" s="11">
        <v>1</v>
      </c>
      <c r="BA844" s="11">
        <v>2.38</v>
      </c>
      <c r="BB844" s="42">
        <f t="shared" si="1725"/>
        <v>3.38</v>
      </c>
      <c r="BC844" s="11">
        <v>1.275</v>
      </c>
      <c r="BD844" s="9">
        <v>0.5</v>
      </c>
      <c r="BE844" s="43">
        <f t="shared" si="1726"/>
        <v>7835.2096875</v>
      </c>
      <c r="BN844" s="11">
        <v>2909</v>
      </c>
      <c r="BO844" s="12">
        <v>1.25</v>
      </c>
      <c r="BP844" s="11">
        <v>1</v>
      </c>
      <c r="BQ844" s="11">
        <v>0</v>
      </c>
      <c r="BR844" s="13">
        <f t="shared" si="1727"/>
        <v>3636.25</v>
      </c>
      <c r="BS844" s="11">
        <v>1</v>
      </c>
      <c r="BT844" s="11">
        <v>1</v>
      </c>
      <c r="BU844" s="11">
        <v>2.38</v>
      </c>
      <c r="BV844" s="42">
        <f t="shared" si="1728"/>
        <v>3.38</v>
      </c>
      <c r="BW844" s="11">
        <v>1.275</v>
      </c>
      <c r="BX844" s="9">
        <v>0.5</v>
      </c>
      <c r="BY844" s="43">
        <f t="shared" si="1729"/>
        <v>7835.2096875</v>
      </c>
      <c r="CH844" s="11">
        <f t="shared" si="1730"/>
        <v>3337</v>
      </c>
      <c r="CI844" s="12">
        <v>1.25</v>
      </c>
      <c r="CJ844" s="11">
        <v>1</v>
      </c>
      <c r="CK844" s="11">
        <v>0</v>
      </c>
      <c r="CL844" s="13">
        <f t="shared" si="1731"/>
        <v>4171.25</v>
      </c>
      <c r="CM844" s="11">
        <v>1</v>
      </c>
      <c r="CN844" s="11">
        <v>1</v>
      </c>
      <c r="CO844" s="11">
        <v>2.38</v>
      </c>
      <c r="CP844" s="42">
        <f t="shared" si="1732"/>
        <v>3.38</v>
      </c>
      <c r="CQ844" s="11">
        <v>1.275</v>
      </c>
      <c r="CR844" s="9">
        <v>0.5</v>
      </c>
      <c r="CS844" s="43">
        <f t="shared" si="1733"/>
        <v>8988.0009375</v>
      </c>
      <c r="DB844" s="11">
        <f t="shared" si="1734"/>
        <v>3349</v>
      </c>
      <c r="DC844" s="12">
        <v>1.25</v>
      </c>
      <c r="DD844" s="11">
        <v>1</v>
      </c>
      <c r="DE844" s="11">
        <v>0</v>
      </c>
      <c r="DF844" s="13">
        <f t="shared" si="1735"/>
        <v>4186.25</v>
      </c>
      <c r="DG844" s="11">
        <v>1</v>
      </c>
      <c r="DH844" s="11">
        <v>1</v>
      </c>
      <c r="DI844" s="11">
        <v>2.38</v>
      </c>
      <c r="DJ844" s="42">
        <f t="shared" si="1736"/>
        <v>3.38</v>
      </c>
      <c r="DK844" s="11">
        <v>1.275</v>
      </c>
      <c r="DL844" s="9">
        <v>0.5</v>
      </c>
      <c r="DM844" s="43">
        <f t="shared" si="1737"/>
        <v>9020.3221875</v>
      </c>
      <c r="DV844" s="11">
        <f t="shared" si="1738"/>
        <v>3349</v>
      </c>
      <c r="DW844" s="12">
        <v>1.25</v>
      </c>
      <c r="DX844" s="11">
        <v>1</v>
      </c>
      <c r="DY844" s="11">
        <v>0</v>
      </c>
      <c r="DZ844" s="13">
        <f t="shared" si="1739"/>
        <v>4186.25</v>
      </c>
      <c r="EA844" s="11">
        <v>1</v>
      </c>
      <c r="EB844" s="11">
        <v>1</v>
      </c>
      <c r="EC844" s="11">
        <v>3.18</v>
      </c>
      <c r="ED844" s="42">
        <f t="shared" si="1740"/>
        <v>4.18</v>
      </c>
      <c r="EE844" s="11">
        <v>1.275</v>
      </c>
      <c r="EF844" s="9">
        <v>0.5</v>
      </c>
      <c r="EG844" s="43">
        <f t="shared" si="1741"/>
        <v>11155.3096875</v>
      </c>
    </row>
    <row r="845" s="1" customFormat="1" customHeight="1" spans="6:139">
      <c r="F845" s="11">
        <v>2909</v>
      </c>
      <c r="G845" s="12">
        <v>1.55</v>
      </c>
      <c r="H845" s="11">
        <v>1</v>
      </c>
      <c r="I845" s="11">
        <v>0</v>
      </c>
      <c r="J845" s="13">
        <f t="shared" si="1718"/>
        <v>4508.95</v>
      </c>
      <c r="K845" s="11">
        <v>1</v>
      </c>
      <c r="L845" s="11">
        <v>1</v>
      </c>
      <c r="M845" s="11">
        <v>2.38</v>
      </c>
      <c r="N845" s="42">
        <f t="shared" si="1719"/>
        <v>3.38</v>
      </c>
      <c r="O845" s="11">
        <v>1.275</v>
      </c>
      <c r="P845" s="9">
        <v>0.5</v>
      </c>
      <c r="Q845" s="43">
        <f t="shared" si="1720"/>
        <v>9715.6600125</v>
      </c>
      <c r="Z845" s="11">
        <v>2909</v>
      </c>
      <c r="AA845" s="12">
        <v>1.55</v>
      </c>
      <c r="AB845" s="11">
        <v>1</v>
      </c>
      <c r="AC845" s="11">
        <v>0</v>
      </c>
      <c r="AD845" s="13">
        <f t="shared" si="1721"/>
        <v>4508.95</v>
      </c>
      <c r="AE845" s="11">
        <v>1</v>
      </c>
      <c r="AF845" s="11">
        <v>1</v>
      </c>
      <c r="AG845" s="11">
        <v>2.38</v>
      </c>
      <c r="AH845" s="42">
        <f t="shared" si="1722"/>
        <v>3.38</v>
      </c>
      <c r="AI845" s="11">
        <v>1.275</v>
      </c>
      <c r="AJ845" s="9">
        <v>0.5</v>
      </c>
      <c r="AK845" s="43">
        <f t="shared" si="1723"/>
        <v>9715.6600125</v>
      </c>
      <c r="AT845" s="11">
        <v>2909</v>
      </c>
      <c r="AU845" s="12">
        <v>1.55</v>
      </c>
      <c r="AV845" s="11">
        <v>1</v>
      </c>
      <c r="AW845" s="11">
        <v>0</v>
      </c>
      <c r="AX845" s="13">
        <f t="shared" si="1724"/>
        <v>4508.95</v>
      </c>
      <c r="AY845" s="11">
        <v>1</v>
      </c>
      <c r="AZ845" s="11">
        <v>1</v>
      </c>
      <c r="BA845" s="11">
        <v>2.38</v>
      </c>
      <c r="BB845" s="42">
        <f t="shared" si="1725"/>
        <v>3.38</v>
      </c>
      <c r="BC845" s="11">
        <v>1.275</v>
      </c>
      <c r="BD845" s="9">
        <v>0.5</v>
      </c>
      <c r="BE845" s="43">
        <f t="shared" si="1726"/>
        <v>9715.6600125</v>
      </c>
      <c r="BN845" s="11">
        <v>2909</v>
      </c>
      <c r="BO845" s="12">
        <v>1.55</v>
      </c>
      <c r="BP845" s="11">
        <v>1</v>
      </c>
      <c r="BQ845" s="11">
        <v>0</v>
      </c>
      <c r="BR845" s="13">
        <f t="shared" si="1727"/>
        <v>4508.95</v>
      </c>
      <c r="BS845" s="11">
        <v>1</v>
      </c>
      <c r="BT845" s="11">
        <v>1</v>
      </c>
      <c r="BU845" s="11">
        <v>2.38</v>
      </c>
      <c r="BV845" s="42">
        <f t="shared" si="1728"/>
        <v>3.38</v>
      </c>
      <c r="BW845" s="11">
        <v>1.275</v>
      </c>
      <c r="BX845" s="9">
        <v>0.5</v>
      </c>
      <c r="BY845" s="43">
        <f t="shared" si="1729"/>
        <v>9715.6600125</v>
      </c>
      <c r="CH845" s="11">
        <f t="shared" si="1730"/>
        <v>3337</v>
      </c>
      <c r="CI845" s="12">
        <v>1.55</v>
      </c>
      <c r="CJ845" s="11">
        <v>1</v>
      </c>
      <c r="CK845" s="11">
        <v>0</v>
      </c>
      <c r="CL845" s="13">
        <f t="shared" si="1731"/>
        <v>5172.35</v>
      </c>
      <c r="CM845" s="11">
        <v>1</v>
      </c>
      <c r="CN845" s="11">
        <v>1</v>
      </c>
      <c r="CO845" s="11">
        <v>2.38</v>
      </c>
      <c r="CP845" s="42">
        <f t="shared" si="1732"/>
        <v>3.38</v>
      </c>
      <c r="CQ845" s="11">
        <v>1.275</v>
      </c>
      <c r="CR845" s="9">
        <v>0.5</v>
      </c>
      <c r="CS845" s="43">
        <f t="shared" si="1733"/>
        <v>11145.1211625</v>
      </c>
      <c r="DB845" s="11">
        <f t="shared" si="1734"/>
        <v>3349</v>
      </c>
      <c r="DC845" s="12">
        <v>1.55</v>
      </c>
      <c r="DD845" s="11">
        <v>1</v>
      </c>
      <c r="DE845" s="11">
        <v>0</v>
      </c>
      <c r="DF845" s="13">
        <f t="shared" si="1735"/>
        <v>5190.95</v>
      </c>
      <c r="DG845" s="11">
        <v>1</v>
      </c>
      <c r="DH845" s="11">
        <v>1</v>
      </c>
      <c r="DI845" s="11">
        <v>2.38</v>
      </c>
      <c r="DJ845" s="42">
        <f t="shared" si="1736"/>
        <v>3.38</v>
      </c>
      <c r="DK845" s="11">
        <v>1.275</v>
      </c>
      <c r="DL845" s="9">
        <v>0.5</v>
      </c>
      <c r="DM845" s="43">
        <f t="shared" si="1737"/>
        <v>11185.1995125</v>
      </c>
      <c r="DV845" s="11">
        <f t="shared" si="1738"/>
        <v>3349</v>
      </c>
      <c r="DW845" s="12">
        <v>1.55</v>
      </c>
      <c r="DX845" s="11">
        <v>1</v>
      </c>
      <c r="DY845" s="11">
        <v>0</v>
      </c>
      <c r="DZ845" s="13">
        <f t="shared" si="1739"/>
        <v>5190.95</v>
      </c>
      <c r="EA845" s="11">
        <v>1</v>
      </c>
      <c r="EB845" s="11">
        <v>1</v>
      </c>
      <c r="EC845" s="11">
        <v>3.18</v>
      </c>
      <c r="ED845" s="42">
        <f t="shared" si="1740"/>
        <v>4.18</v>
      </c>
      <c r="EE845" s="11">
        <v>1.275</v>
      </c>
      <c r="EF845" s="9">
        <v>0.5</v>
      </c>
      <c r="EG845" s="43">
        <f t="shared" si="1741"/>
        <v>13832.5840125</v>
      </c>
    </row>
    <row r="846" s="1" customFormat="1" customHeight="1" spans="6:139">
      <c r="F846" s="11">
        <v>2909</v>
      </c>
      <c r="G846" s="12">
        <v>0.887</v>
      </c>
      <c r="H846" s="11">
        <v>1</v>
      </c>
      <c r="I846" s="11">
        <v>0</v>
      </c>
      <c r="J846" s="13">
        <f t="shared" si="1718"/>
        <v>2580.283</v>
      </c>
      <c r="K846" s="11">
        <v>1</v>
      </c>
      <c r="L846" s="11">
        <v>1</v>
      </c>
      <c r="M846" s="11">
        <v>2.38</v>
      </c>
      <c r="N846" s="42">
        <f t="shared" si="1719"/>
        <v>3.38</v>
      </c>
      <c r="O846" s="11">
        <v>1.275</v>
      </c>
      <c r="P846" s="9">
        <v>0.5</v>
      </c>
      <c r="Q846" s="43">
        <f t="shared" si="1720"/>
        <v>5559.86479425</v>
      </c>
      <c r="Z846" s="11">
        <v>2909</v>
      </c>
      <c r="AA846" s="12">
        <v>0.887</v>
      </c>
      <c r="AB846" s="11">
        <v>1</v>
      </c>
      <c r="AC846" s="11">
        <v>0</v>
      </c>
      <c r="AD846" s="13">
        <f t="shared" si="1721"/>
        <v>2580.283</v>
      </c>
      <c r="AE846" s="11">
        <v>1</v>
      </c>
      <c r="AF846" s="11">
        <v>1</v>
      </c>
      <c r="AG846" s="11">
        <v>2.38</v>
      </c>
      <c r="AH846" s="42">
        <f t="shared" si="1722"/>
        <v>3.38</v>
      </c>
      <c r="AI846" s="11">
        <v>1.275</v>
      </c>
      <c r="AJ846" s="9">
        <v>0.5</v>
      </c>
      <c r="AK846" s="43">
        <f t="shared" si="1723"/>
        <v>5559.86479425</v>
      </c>
      <c r="AT846" s="11">
        <v>2909</v>
      </c>
      <c r="AU846" s="12">
        <v>0.887</v>
      </c>
      <c r="AV846" s="11">
        <v>1</v>
      </c>
      <c r="AW846" s="11">
        <v>0</v>
      </c>
      <c r="AX846" s="13">
        <f t="shared" si="1724"/>
        <v>2580.283</v>
      </c>
      <c r="AY846" s="11">
        <v>1</v>
      </c>
      <c r="AZ846" s="11">
        <v>1</v>
      </c>
      <c r="BA846" s="11">
        <v>2.38</v>
      </c>
      <c r="BB846" s="42">
        <f t="shared" si="1725"/>
        <v>3.38</v>
      </c>
      <c r="BC846" s="11">
        <v>1.275</v>
      </c>
      <c r="BD846" s="9">
        <v>0.5</v>
      </c>
      <c r="BE846" s="43">
        <f t="shared" si="1726"/>
        <v>5559.86479425</v>
      </c>
      <c r="BN846" s="11">
        <v>2909</v>
      </c>
      <c r="BO846" s="12">
        <v>0.887</v>
      </c>
      <c r="BP846" s="11">
        <v>1</v>
      </c>
      <c r="BQ846" s="11">
        <v>0</v>
      </c>
      <c r="BR846" s="13">
        <f t="shared" si="1727"/>
        <v>2580.283</v>
      </c>
      <c r="BS846" s="11">
        <v>1</v>
      </c>
      <c r="BT846" s="11">
        <v>1</v>
      </c>
      <c r="BU846" s="11">
        <v>2.38</v>
      </c>
      <c r="BV846" s="42">
        <f t="shared" si="1728"/>
        <v>3.38</v>
      </c>
      <c r="BW846" s="11">
        <v>1.275</v>
      </c>
      <c r="BX846" s="9">
        <v>0.5</v>
      </c>
      <c r="BY846" s="43">
        <f t="shared" si="1729"/>
        <v>5559.86479425</v>
      </c>
      <c r="CH846" s="11">
        <f t="shared" si="1730"/>
        <v>3337</v>
      </c>
      <c r="CI846" s="12">
        <v>0.887</v>
      </c>
      <c r="CJ846" s="11">
        <v>1</v>
      </c>
      <c r="CK846" s="11">
        <v>0</v>
      </c>
      <c r="CL846" s="13">
        <f t="shared" si="1731"/>
        <v>2959.919</v>
      </c>
      <c r="CM846" s="11">
        <v>1</v>
      </c>
      <c r="CN846" s="11">
        <v>1</v>
      </c>
      <c r="CO846" s="11">
        <v>2.38</v>
      </c>
      <c r="CP846" s="42">
        <f t="shared" si="1732"/>
        <v>3.38</v>
      </c>
      <c r="CQ846" s="11">
        <v>1.275</v>
      </c>
      <c r="CR846" s="9">
        <v>0.5</v>
      </c>
      <c r="CS846" s="43">
        <f t="shared" si="1733"/>
        <v>6377.88546525</v>
      </c>
      <c r="DB846" s="11">
        <f t="shared" si="1734"/>
        <v>3349</v>
      </c>
      <c r="DC846" s="12">
        <v>0.887</v>
      </c>
      <c r="DD846" s="11">
        <v>1</v>
      </c>
      <c r="DE846" s="11">
        <v>0</v>
      </c>
      <c r="DF846" s="13">
        <f t="shared" si="1735"/>
        <v>2970.563</v>
      </c>
      <c r="DG846" s="11">
        <v>1</v>
      </c>
      <c r="DH846" s="11">
        <v>1</v>
      </c>
      <c r="DI846" s="11">
        <v>2.38</v>
      </c>
      <c r="DJ846" s="42">
        <f t="shared" si="1736"/>
        <v>3.38</v>
      </c>
      <c r="DK846" s="11">
        <v>1.275</v>
      </c>
      <c r="DL846" s="9">
        <v>0.5</v>
      </c>
      <c r="DM846" s="43">
        <f t="shared" si="1737"/>
        <v>6400.82062425</v>
      </c>
      <c r="DV846" s="11">
        <f t="shared" si="1738"/>
        <v>3349</v>
      </c>
      <c r="DW846" s="12">
        <v>0.887</v>
      </c>
      <c r="DX846" s="11">
        <v>1</v>
      </c>
      <c r="DY846" s="11">
        <v>0</v>
      </c>
      <c r="DZ846" s="13">
        <f t="shared" si="1739"/>
        <v>2970.563</v>
      </c>
      <c r="EA846" s="11">
        <v>1</v>
      </c>
      <c r="EB846" s="11">
        <v>1</v>
      </c>
      <c r="EC846" s="11">
        <v>3.18</v>
      </c>
      <c r="ED846" s="42">
        <f t="shared" si="1740"/>
        <v>4.18</v>
      </c>
      <c r="EE846" s="11">
        <v>1.275</v>
      </c>
      <c r="EF846" s="9">
        <v>0.5</v>
      </c>
      <c r="EG846" s="43">
        <f t="shared" si="1741"/>
        <v>7915.80775425</v>
      </c>
    </row>
    <row r="847" s="1" customFormat="1" customHeight="1" spans="6:139">
      <c r="F847" s="11">
        <v>2909</v>
      </c>
      <c r="G847" s="12">
        <v>0.887</v>
      </c>
      <c r="H847" s="11">
        <v>1</v>
      </c>
      <c r="I847" s="11">
        <v>0</v>
      </c>
      <c r="J847" s="13">
        <f t="shared" si="1718"/>
        <v>2580.283</v>
      </c>
      <c r="K847" s="11">
        <v>1</v>
      </c>
      <c r="L847" s="11">
        <v>1</v>
      </c>
      <c r="M847" s="11">
        <v>2.38</v>
      </c>
      <c r="N847" s="42">
        <f t="shared" si="1719"/>
        <v>3.38</v>
      </c>
      <c r="O847" s="11">
        <v>1.275</v>
      </c>
      <c r="P847" s="9">
        <v>0.5</v>
      </c>
      <c r="Q847" s="43">
        <f t="shared" si="1720"/>
        <v>5559.86479425</v>
      </c>
      <c r="Z847" s="11">
        <v>2909</v>
      </c>
      <c r="AA847" s="12">
        <v>0.887</v>
      </c>
      <c r="AB847" s="11">
        <v>1</v>
      </c>
      <c r="AC847" s="11">
        <v>0</v>
      </c>
      <c r="AD847" s="13">
        <f t="shared" si="1721"/>
        <v>2580.283</v>
      </c>
      <c r="AE847" s="11">
        <v>1</v>
      </c>
      <c r="AF847" s="11">
        <v>1</v>
      </c>
      <c r="AG847" s="11">
        <v>2.38</v>
      </c>
      <c r="AH847" s="42">
        <f t="shared" si="1722"/>
        <v>3.38</v>
      </c>
      <c r="AI847" s="11">
        <v>1.275</v>
      </c>
      <c r="AJ847" s="9">
        <v>0.5</v>
      </c>
      <c r="AK847" s="43">
        <f t="shared" si="1723"/>
        <v>5559.86479425</v>
      </c>
      <c r="AT847" s="11">
        <v>2909</v>
      </c>
      <c r="AU847" s="12">
        <v>0.887</v>
      </c>
      <c r="AV847" s="11">
        <v>1</v>
      </c>
      <c r="AW847" s="11">
        <v>0</v>
      </c>
      <c r="AX847" s="13">
        <f t="shared" si="1724"/>
        <v>2580.283</v>
      </c>
      <c r="AY847" s="11">
        <v>1</v>
      </c>
      <c r="AZ847" s="11">
        <v>1</v>
      </c>
      <c r="BA847" s="11">
        <v>2.38</v>
      </c>
      <c r="BB847" s="42">
        <f t="shared" si="1725"/>
        <v>3.38</v>
      </c>
      <c r="BC847" s="11">
        <v>1.275</v>
      </c>
      <c r="BD847" s="9">
        <v>0.5</v>
      </c>
      <c r="BE847" s="43">
        <f t="shared" si="1726"/>
        <v>5559.86479425</v>
      </c>
      <c r="BN847" s="11">
        <v>2909</v>
      </c>
      <c r="BO847" s="12">
        <v>0.887</v>
      </c>
      <c r="BP847" s="11">
        <v>1</v>
      </c>
      <c r="BQ847" s="11">
        <v>0</v>
      </c>
      <c r="BR847" s="13">
        <f t="shared" si="1727"/>
        <v>2580.283</v>
      </c>
      <c r="BS847" s="11">
        <v>1</v>
      </c>
      <c r="BT847" s="11">
        <v>1</v>
      </c>
      <c r="BU847" s="11">
        <v>2.38</v>
      </c>
      <c r="BV847" s="42">
        <f t="shared" si="1728"/>
        <v>3.38</v>
      </c>
      <c r="BW847" s="11">
        <v>1.275</v>
      </c>
      <c r="BX847" s="9">
        <v>0.5</v>
      </c>
      <c r="BY847" s="43">
        <f t="shared" si="1729"/>
        <v>5559.86479425</v>
      </c>
      <c r="CH847" s="11">
        <f t="shared" si="1730"/>
        <v>3337</v>
      </c>
      <c r="CI847" s="12">
        <v>0.887</v>
      </c>
      <c r="CJ847" s="11">
        <v>1</v>
      </c>
      <c r="CK847" s="11">
        <v>0</v>
      </c>
      <c r="CL847" s="13">
        <f t="shared" si="1731"/>
        <v>2959.919</v>
      </c>
      <c r="CM847" s="11">
        <v>1</v>
      </c>
      <c r="CN847" s="11">
        <v>1</v>
      </c>
      <c r="CO847" s="11">
        <v>2.38</v>
      </c>
      <c r="CP847" s="42">
        <f t="shared" si="1732"/>
        <v>3.38</v>
      </c>
      <c r="CQ847" s="11">
        <v>1.275</v>
      </c>
      <c r="CR847" s="9">
        <v>0.5</v>
      </c>
      <c r="CS847" s="43">
        <f t="shared" si="1733"/>
        <v>6377.88546525</v>
      </c>
      <c r="DB847" s="11">
        <f t="shared" si="1734"/>
        <v>3349</v>
      </c>
      <c r="DC847" s="12">
        <v>0.887</v>
      </c>
      <c r="DD847" s="11">
        <v>1</v>
      </c>
      <c r="DE847" s="11">
        <v>0</v>
      </c>
      <c r="DF847" s="13">
        <f t="shared" si="1735"/>
        <v>2970.563</v>
      </c>
      <c r="DG847" s="11">
        <v>1</v>
      </c>
      <c r="DH847" s="11">
        <v>1</v>
      </c>
      <c r="DI847" s="11">
        <v>2.38</v>
      </c>
      <c r="DJ847" s="42">
        <f t="shared" si="1736"/>
        <v>3.38</v>
      </c>
      <c r="DK847" s="11">
        <v>1.275</v>
      </c>
      <c r="DL847" s="9">
        <v>0.5</v>
      </c>
      <c r="DM847" s="43">
        <f t="shared" si="1737"/>
        <v>6400.82062425</v>
      </c>
      <c r="DV847" s="11">
        <f t="shared" si="1738"/>
        <v>3349</v>
      </c>
      <c r="DW847" s="12">
        <v>0.887</v>
      </c>
      <c r="DX847" s="11">
        <v>1</v>
      </c>
      <c r="DY847" s="11">
        <v>0</v>
      </c>
      <c r="DZ847" s="13">
        <f t="shared" si="1739"/>
        <v>2970.563</v>
      </c>
      <c r="EA847" s="11">
        <v>1</v>
      </c>
      <c r="EB847" s="11">
        <v>1</v>
      </c>
      <c r="EC847" s="11">
        <v>3.18</v>
      </c>
      <c r="ED847" s="42">
        <f t="shared" si="1740"/>
        <v>4.18</v>
      </c>
      <c r="EE847" s="11">
        <v>1.275</v>
      </c>
      <c r="EF847" s="9">
        <v>0.5</v>
      </c>
      <c r="EG847" s="43">
        <f t="shared" si="1741"/>
        <v>7915.80775425</v>
      </c>
    </row>
    <row r="848" s="1" customFormat="1" customHeight="1" spans="6:139">
      <c r="F848" s="11">
        <v>2909</v>
      </c>
      <c r="G848" s="12">
        <v>2.13</v>
      </c>
      <c r="H848" s="11">
        <v>1</v>
      </c>
      <c r="I848" s="11">
        <v>0</v>
      </c>
      <c r="J848" s="13">
        <f t="shared" si="1718"/>
        <v>6196.17</v>
      </c>
      <c r="K848" s="11">
        <v>1</v>
      </c>
      <c r="L848" s="11">
        <v>1</v>
      </c>
      <c r="M848" s="11">
        <v>2.38</v>
      </c>
      <c r="N848" s="42">
        <f t="shared" si="1719"/>
        <v>3.38</v>
      </c>
      <c r="O848" s="11">
        <v>1.275</v>
      </c>
      <c r="P848" s="9">
        <v>0.5</v>
      </c>
      <c r="Q848" s="43">
        <f t="shared" si="1720"/>
        <v>13351.1973075</v>
      </c>
      <c r="Z848" s="11">
        <v>2909</v>
      </c>
      <c r="AA848" s="12">
        <v>2.13</v>
      </c>
      <c r="AB848" s="11">
        <v>1</v>
      </c>
      <c r="AC848" s="11">
        <v>0</v>
      </c>
      <c r="AD848" s="13">
        <f t="shared" si="1721"/>
        <v>6196.17</v>
      </c>
      <c r="AE848" s="11">
        <v>1</v>
      </c>
      <c r="AF848" s="11">
        <v>1</v>
      </c>
      <c r="AG848" s="11">
        <v>2.38</v>
      </c>
      <c r="AH848" s="42">
        <f t="shared" si="1722"/>
        <v>3.38</v>
      </c>
      <c r="AI848" s="11">
        <v>1.275</v>
      </c>
      <c r="AJ848" s="9">
        <v>0.5</v>
      </c>
      <c r="AK848" s="43">
        <f t="shared" si="1723"/>
        <v>13351.1973075</v>
      </c>
      <c r="AT848" s="11">
        <v>2909</v>
      </c>
      <c r="AU848" s="12">
        <v>2.13</v>
      </c>
      <c r="AV848" s="11">
        <v>1</v>
      </c>
      <c r="AW848" s="11">
        <v>0</v>
      </c>
      <c r="AX848" s="13">
        <f t="shared" si="1724"/>
        <v>6196.17</v>
      </c>
      <c r="AY848" s="11">
        <v>1</v>
      </c>
      <c r="AZ848" s="11">
        <v>1</v>
      </c>
      <c r="BA848" s="11">
        <v>2.38</v>
      </c>
      <c r="BB848" s="42">
        <f t="shared" si="1725"/>
        <v>3.38</v>
      </c>
      <c r="BC848" s="11">
        <v>1.275</v>
      </c>
      <c r="BD848" s="9">
        <v>0.5</v>
      </c>
      <c r="BE848" s="43">
        <f t="shared" si="1726"/>
        <v>13351.1973075</v>
      </c>
      <c r="BN848" s="11">
        <v>2909</v>
      </c>
      <c r="BO848" s="12">
        <v>2.13</v>
      </c>
      <c r="BP848" s="11">
        <v>1</v>
      </c>
      <c r="BQ848" s="11">
        <v>0</v>
      </c>
      <c r="BR848" s="13">
        <f t="shared" si="1727"/>
        <v>6196.17</v>
      </c>
      <c r="BS848" s="11">
        <v>1</v>
      </c>
      <c r="BT848" s="11">
        <v>1</v>
      </c>
      <c r="BU848" s="11">
        <v>2.38</v>
      </c>
      <c r="BV848" s="42">
        <f t="shared" si="1728"/>
        <v>3.38</v>
      </c>
      <c r="BW848" s="11">
        <v>1.275</v>
      </c>
      <c r="BX848" s="9">
        <v>0.5</v>
      </c>
      <c r="BY848" s="43">
        <f t="shared" si="1729"/>
        <v>13351.1973075</v>
      </c>
      <c r="CH848" s="11">
        <f t="shared" si="1730"/>
        <v>3337</v>
      </c>
      <c r="CI848" s="12">
        <v>2.13</v>
      </c>
      <c r="CJ848" s="11">
        <v>1</v>
      </c>
      <c r="CK848" s="11">
        <v>0</v>
      </c>
      <c r="CL848" s="13">
        <f t="shared" si="1731"/>
        <v>7107.81</v>
      </c>
      <c r="CM848" s="11">
        <v>1</v>
      </c>
      <c r="CN848" s="11">
        <v>1</v>
      </c>
      <c r="CO848" s="11">
        <v>2.38</v>
      </c>
      <c r="CP848" s="42">
        <f t="shared" si="1732"/>
        <v>3.38</v>
      </c>
      <c r="CQ848" s="11">
        <v>1.275</v>
      </c>
      <c r="CR848" s="9">
        <v>0.5</v>
      </c>
      <c r="CS848" s="43">
        <f t="shared" si="1733"/>
        <v>15315.5535975</v>
      </c>
      <c r="DB848" s="11">
        <f t="shared" si="1734"/>
        <v>3349</v>
      </c>
      <c r="DC848" s="12">
        <v>2.13</v>
      </c>
      <c r="DD848" s="11">
        <v>1</v>
      </c>
      <c r="DE848" s="11">
        <v>0</v>
      </c>
      <c r="DF848" s="13">
        <f t="shared" si="1735"/>
        <v>7133.37</v>
      </c>
      <c r="DG848" s="11">
        <v>1</v>
      </c>
      <c r="DH848" s="11">
        <v>1</v>
      </c>
      <c r="DI848" s="11">
        <v>2.38</v>
      </c>
      <c r="DJ848" s="42">
        <f t="shared" si="1736"/>
        <v>3.38</v>
      </c>
      <c r="DK848" s="11">
        <v>1.275</v>
      </c>
      <c r="DL848" s="9">
        <v>0.5</v>
      </c>
      <c r="DM848" s="43">
        <f t="shared" si="1737"/>
        <v>15370.6290075</v>
      </c>
      <c r="DV848" s="11">
        <f t="shared" si="1738"/>
        <v>3349</v>
      </c>
      <c r="DW848" s="12">
        <v>2.13</v>
      </c>
      <c r="DX848" s="11">
        <v>1</v>
      </c>
      <c r="DY848" s="11">
        <v>0</v>
      </c>
      <c r="DZ848" s="13">
        <f t="shared" si="1739"/>
        <v>7133.37</v>
      </c>
      <c r="EA848" s="11">
        <v>1</v>
      </c>
      <c r="EB848" s="11">
        <v>1</v>
      </c>
      <c r="EC848" s="11">
        <v>3.18</v>
      </c>
      <c r="ED848" s="42">
        <f t="shared" si="1740"/>
        <v>4.18</v>
      </c>
      <c r="EE848" s="11">
        <v>1.275</v>
      </c>
      <c r="EF848" s="9">
        <v>0.5</v>
      </c>
      <c r="EG848" s="43">
        <f t="shared" si="1741"/>
        <v>19008.6477075</v>
      </c>
    </row>
    <row r="849" s="1" customFormat="1" customHeight="1" spans="6:137">
      <c r="F849" s="11">
        <v>2909</v>
      </c>
      <c r="G849" s="12">
        <v>3.79</v>
      </c>
      <c r="H849" s="11">
        <v>1</v>
      </c>
      <c r="I849" s="11">
        <v>0</v>
      </c>
      <c r="J849" s="13">
        <f t="shared" si="1718"/>
        <v>11025.11</v>
      </c>
      <c r="K849" s="11">
        <v>1</v>
      </c>
      <c r="L849" s="11">
        <v>1</v>
      </c>
      <c r="M849" s="11">
        <v>2.38</v>
      </c>
      <c r="N849" s="42">
        <f t="shared" si="1719"/>
        <v>3.38</v>
      </c>
      <c r="O849" s="11">
        <v>1.275</v>
      </c>
      <c r="P849" s="9">
        <v>0.5</v>
      </c>
      <c r="Q849" s="43">
        <f t="shared" si="1720"/>
        <v>23756.3557725</v>
      </c>
      <c r="Z849" s="11">
        <v>2909</v>
      </c>
      <c r="AA849" s="12">
        <v>3.79</v>
      </c>
      <c r="AB849" s="11">
        <v>1</v>
      </c>
      <c r="AC849" s="11">
        <v>0</v>
      </c>
      <c r="AD849" s="13">
        <f t="shared" si="1721"/>
        <v>11025.11</v>
      </c>
      <c r="AE849" s="11">
        <v>1</v>
      </c>
      <c r="AF849" s="11">
        <v>1</v>
      </c>
      <c r="AG849" s="11">
        <v>2.38</v>
      </c>
      <c r="AH849" s="42">
        <f t="shared" si="1722"/>
        <v>3.38</v>
      </c>
      <c r="AI849" s="11">
        <v>1.275</v>
      </c>
      <c r="AJ849" s="9">
        <v>0.5</v>
      </c>
      <c r="AK849" s="43">
        <f t="shared" si="1723"/>
        <v>23756.3557725</v>
      </c>
      <c r="AT849" s="11">
        <v>2909</v>
      </c>
      <c r="AU849" s="12">
        <v>3.79</v>
      </c>
      <c r="AV849" s="11">
        <v>1</v>
      </c>
      <c r="AW849" s="11">
        <v>0</v>
      </c>
      <c r="AX849" s="13">
        <f t="shared" si="1724"/>
        <v>11025.11</v>
      </c>
      <c r="AY849" s="11">
        <v>1</v>
      </c>
      <c r="AZ849" s="11">
        <v>1</v>
      </c>
      <c r="BA849" s="11">
        <v>2.38</v>
      </c>
      <c r="BB849" s="42">
        <f t="shared" si="1725"/>
        <v>3.38</v>
      </c>
      <c r="BC849" s="11">
        <v>1.275</v>
      </c>
      <c r="BD849" s="9">
        <v>0.5</v>
      </c>
      <c r="BE849" s="43">
        <f t="shared" si="1726"/>
        <v>23756.3557725</v>
      </c>
      <c r="BN849" s="11">
        <v>2909</v>
      </c>
      <c r="BO849" s="12">
        <v>3.79</v>
      </c>
      <c r="BP849" s="11">
        <v>1</v>
      </c>
      <c r="BQ849" s="11">
        <v>0</v>
      </c>
      <c r="BR849" s="13">
        <f t="shared" si="1727"/>
        <v>11025.11</v>
      </c>
      <c r="BS849" s="11">
        <v>1</v>
      </c>
      <c r="BT849" s="11">
        <v>1</v>
      </c>
      <c r="BU849" s="11">
        <v>2.38</v>
      </c>
      <c r="BV849" s="42">
        <f t="shared" si="1728"/>
        <v>3.38</v>
      </c>
      <c r="BW849" s="11">
        <v>1.275</v>
      </c>
      <c r="BX849" s="9">
        <v>0.5</v>
      </c>
      <c r="BY849" s="43">
        <f t="shared" si="1729"/>
        <v>23756.3557725</v>
      </c>
      <c r="CH849" s="11">
        <f t="shared" si="1730"/>
        <v>3337</v>
      </c>
      <c r="CI849" s="12">
        <v>3.79</v>
      </c>
      <c r="CJ849" s="11">
        <v>1</v>
      </c>
      <c r="CK849" s="11">
        <v>0</v>
      </c>
      <c r="CL849" s="13">
        <f t="shared" si="1731"/>
        <v>12647.23</v>
      </c>
      <c r="CM849" s="11">
        <v>1</v>
      </c>
      <c r="CN849" s="11">
        <v>1</v>
      </c>
      <c r="CO849" s="11">
        <v>2.38</v>
      </c>
      <c r="CP849" s="42">
        <f t="shared" si="1732"/>
        <v>3.38</v>
      </c>
      <c r="CQ849" s="11">
        <v>1.275</v>
      </c>
      <c r="CR849" s="9">
        <v>0.5</v>
      </c>
      <c r="CS849" s="43">
        <f t="shared" si="1733"/>
        <v>27251.6188425</v>
      </c>
      <c r="DB849" s="11">
        <f t="shared" si="1734"/>
        <v>3349</v>
      </c>
      <c r="DC849" s="12">
        <v>3.79</v>
      </c>
      <c r="DD849" s="11">
        <v>1</v>
      </c>
      <c r="DE849" s="11">
        <v>0</v>
      </c>
      <c r="DF849" s="13">
        <f t="shared" si="1735"/>
        <v>12692.71</v>
      </c>
      <c r="DG849" s="11">
        <v>1</v>
      </c>
      <c r="DH849" s="11">
        <v>1</v>
      </c>
      <c r="DI849" s="11">
        <v>2.38</v>
      </c>
      <c r="DJ849" s="42">
        <f t="shared" si="1736"/>
        <v>3.38</v>
      </c>
      <c r="DK849" s="11">
        <v>1.275</v>
      </c>
      <c r="DL849" s="9">
        <v>0.5</v>
      </c>
      <c r="DM849" s="43">
        <f t="shared" si="1737"/>
        <v>27349.6168725</v>
      </c>
      <c r="DV849" s="11">
        <f t="shared" si="1738"/>
        <v>3349</v>
      </c>
      <c r="DW849" s="12">
        <v>3.79</v>
      </c>
      <c r="DX849" s="11">
        <v>1</v>
      </c>
      <c r="DY849" s="11">
        <v>0</v>
      </c>
      <c r="DZ849" s="13">
        <f t="shared" si="1739"/>
        <v>12692.71</v>
      </c>
      <c r="EA849" s="11">
        <v>1</v>
      </c>
      <c r="EB849" s="11">
        <v>1</v>
      </c>
      <c r="EC849" s="11">
        <v>3.18</v>
      </c>
      <c r="ED849" s="42">
        <f t="shared" si="1740"/>
        <v>4.18</v>
      </c>
      <c r="EE849" s="11">
        <v>1.275</v>
      </c>
      <c r="EF849" s="9">
        <v>0.5</v>
      </c>
      <c r="EG849" s="43">
        <f t="shared" si="1741"/>
        <v>33822.8989725</v>
      </c>
    </row>
    <row r="850" s="1" customFormat="1" customHeight="1" spans="6:137">
      <c r="F850" s="11">
        <v>2909</v>
      </c>
      <c r="G850" s="12">
        <v>3.79</v>
      </c>
      <c r="H850" s="11">
        <v>1</v>
      </c>
      <c r="I850" s="11">
        <v>0</v>
      </c>
      <c r="J850" s="13">
        <f t="shared" si="1718"/>
        <v>11025.11</v>
      </c>
      <c r="K850" s="11">
        <v>1</v>
      </c>
      <c r="L850" s="11">
        <v>1</v>
      </c>
      <c r="M850" s="11">
        <v>2.38</v>
      </c>
      <c r="N850" s="42">
        <f t="shared" si="1719"/>
        <v>3.38</v>
      </c>
      <c r="O850" s="11">
        <v>1.275</v>
      </c>
      <c r="P850" s="9">
        <v>0.5</v>
      </c>
      <c r="Q850" s="43">
        <f t="shared" si="1720"/>
        <v>23756.3557725</v>
      </c>
      <c r="Z850" s="11">
        <v>2909</v>
      </c>
      <c r="AA850" s="12">
        <v>3.79</v>
      </c>
      <c r="AB850" s="11">
        <v>1</v>
      </c>
      <c r="AC850" s="11">
        <v>0</v>
      </c>
      <c r="AD850" s="13">
        <f t="shared" si="1721"/>
        <v>11025.11</v>
      </c>
      <c r="AE850" s="11">
        <v>1</v>
      </c>
      <c r="AF850" s="11">
        <v>1</v>
      </c>
      <c r="AG850" s="11">
        <v>2.38</v>
      </c>
      <c r="AH850" s="42">
        <f t="shared" si="1722"/>
        <v>3.38</v>
      </c>
      <c r="AI850" s="11">
        <v>1.275</v>
      </c>
      <c r="AJ850" s="9">
        <v>0.5</v>
      </c>
      <c r="AK850" s="43">
        <f t="shared" si="1723"/>
        <v>23756.3557725</v>
      </c>
      <c r="AT850" s="11">
        <v>2909</v>
      </c>
      <c r="AU850" s="12">
        <v>3.79</v>
      </c>
      <c r="AV850" s="11">
        <v>1</v>
      </c>
      <c r="AW850" s="11">
        <v>0</v>
      </c>
      <c r="AX850" s="13">
        <f t="shared" si="1724"/>
        <v>11025.11</v>
      </c>
      <c r="AY850" s="11">
        <v>1</v>
      </c>
      <c r="AZ850" s="11">
        <v>1</v>
      </c>
      <c r="BA850" s="11">
        <v>2.38</v>
      </c>
      <c r="BB850" s="42">
        <f t="shared" si="1725"/>
        <v>3.38</v>
      </c>
      <c r="BC850" s="11">
        <v>1.275</v>
      </c>
      <c r="BD850" s="9">
        <v>0.5</v>
      </c>
      <c r="BE850" s="43">
        <f t="shared" si="1726"/>
        <v>23756.3557725</v>
      </c>
      <c r="BN850" s="11">
        <v>2909</v>
      </c>
      <c r="BO850" s="12">
        <v>3.79</v>
      </c>
      <c r="BP850" s="11">
        <v>1</v>
      </c>
      <c r="BQ850" s="11">
        <v>0</v>
      </c>
      <c r="BR850" s="13">
        <f t="shared" si="1727"/>
        <v>11025.11</v>
      </c>
      <c r="BS850" s="11">
        <v>1</v>
      </c>
      <c r="BT850" s="11">
        <v>1</v>
      </c>
      <c r="BU850" s="11">
        <v>2.38</v>
      </c>
      <c r="BV850" s="42">
        <f t="shared" si="1728"/>
        <v>3.38</v>
      </c>
      <c r="BW850" s="11">
        <v>1.275</v>
      </c>
      <c r="BX850" s="9">
        <v>0.5</v>
      </c>
      <c r="BY850" s="43">
        <f t="shared" si="1729"/>
        <v>23756.3557725</v>
      </c>
      <c r="CH850" s="11">
        <f t="shared" si="1730"/>
        <v>3337</v>
      </c>
      <c r="CI850" s="12">
        <v>3.79</v>
      </c>
      <c r="CJ850" s="11">
        <v>1</v>
      </c>
      <c r="CK850" s="11">
        <v>0</v>
      </c>
      <c r="CL850" s="13">
        <f t="shared" si="1731"/>
        <v>12647.23</v>
      </c>
      <c r="CM850" s="11">
        <v>1</v>
      </c>
      <c r="CN850" s="11">
        <v>1</v>
      </c>
      <c r="CO850" s="11">
        <v>2.38</v>
      </c>
      <c r="CP850" s="42">
        <f t="shared" si="1732"/>
        <v>3.38</v>
      </c>
      <c r="CQ850" s="11">
        <v>1.275</v>
      </c>
      <c r="CR850" s="9">
        <v>0.5</v>
      </c>
      <c r="CS850" s="43">
        <f t="shared" si="1733"/>
        <v>27251.6188425</v>
      </c>
      <c r="DB850" s="11">
        <f t="shared" si="1734"/>
        <v>3349</v>
      </c>
      <c r="DC850" s="12">
        <v>3.79</v>
      </c>
      <c r="DD850" s="11">
        <v>1</v>
      </c>
      <c r="DE850" s="11">
        <v>0</v>
      </c>
      <c r="DF850" s="13">
        <f t="shared" si="1735"/>
        <v>12692.71</v>
      </c>
      <c r="DG850" s="11">
        <v>1</v>
      </c>
      <c r="DH850" s="11">
        <v>1</v>
      </c>
      <c r="DI850" s="11">
        <v>2.38</v>
      </c>
      <c r="DJ850" s="42">
        <f t="shared" si="1736"/>
        <v>3.38</v>
      </c>
      <c r="DK850" s="11">
        <v>1.275</v>
      </c>
      <c r="DL850" s="9">
        <v>0.5</v>
      </c>
      <c r="DM850" s="43">
        <f t="shared" si="1737"/>
        <v>27349.6168725</v>
      </c>
      <c r="DV850" s="11">
        <f t="shared" si="1738"/>
        <v>3349</v>
      </c>
      <c r="DW850" s="12">
        <v>3.79</v>
      </c>
      <c r="DX850" s="11">
        <v>1</v>
      </c>
      <c r="DY850" s="11">
        <v>0</v>
      </c>
      <c r="DZ850" s="13">
        <f t="shared" si="1739"/>
        <v>12692.71</v>
      </c>
      <c r="EA850" s="11">
        <v>1</v>
      </c>
      <c r="EB850" s="11">
        <v>1</v>
      </c>
      <c r="EC850" s="11">
        <v>3.18</v>
      </c>
      <c r="ED850" s="42">
        <f t="shared" si="1740"/>
        <v>4.18</v>
      </c>
      <c r="EE850" s="11">
        <v>1.275</v>
      </c>
      <c r="EF850" s="9">
        <v>0.5</v>
      </c>
      <c r="EG850" s="43">
        <f t="shared" si="1741"/>
        <v>33822.8989725</v>
      </c>
    </row>
    <row r="851" s="1" customFormat="1" customHeight="1" spans="6:137">
      <c r="F851" s="11">
        <v>2909</v>
      </c>
      <c r="G851" s="12">
        <v>0</v>
      </c>
      <c r="H851" s="11">
        <v>1</v>
      </c>
      <c r="I851" s="11">
        <v>0</v>
      </c>
      <c r="J851" s="13">
        <f t="shared" si="1718"/>
        <v>0</v>
      </c>
      <c r="K851" s="11">
        <v>1</v>
      </c>
      <c r="L851" s="11">
        <v>1</v>
      </c>
      <c r="M851" s="11">
        <v>2.38</v>
      </c>
      <c r="N851" s="42">
        <f t="shared" si="1719"/>
        <v>3.38</v>
      </c>
      <c r="O851" s="11">
        <v>1.275</v>
      </c>
      <c r="P851" s="9">
        <v>0.5</v>
      </c>
      <c r="Q851" s="43">
        <f t="shared" si="1720"/>
        <v>0</v>
      </c>
      <c r="Z851" s="11">
        <v>2909</v>
      </c>
      <c r="AA851" s="12">
        <v>0</v>
      </c>
      <c r="AB851" s="11">
        <v>1</v>
      </c>
      <c r="AC851" s="11">
        <v>0</v>
      </c>
      <c r="AD851" s="13">
        <f t="shared" si="1721"/>
        <v>0</v>
      </c>
      <c r="AE851" s="11">
        <v>1</v>
      </c>
      <c r="AF851" s="11">
        <v>1</v>
      </c>
      <c r="AG851" s="11">
        <v>2.38</v>
      </c>
      <c r="AH851" s="42">
        <f t="shared" si="1722"/>
        <v>3.38</v>
      </c>
      <c r="AI851" s="11">
        <v>1.275</v>
      </c>
      <c r="AJ851" s="9">
        <v>0.5</v>
      </c>
      <c r="AK851" s="43">
        <f t="shared" si="1723"/>
        <v>0</v>
      </c>
      <c r="AT851" s="11">
        <v>2909</v>
      </c>
      <c r="AU851" s="12">
        <v>0</v>
      </c>
      <c r="AV851" s="11">
        <v>1</v>
      </c>
      <c r="AW851" s="11">
        <v>0</v>
      </c>
      <c r="AX851" s="13">
        <f t="shared" si="1724"/>
        <v>0</v>
      </c>
      <c r="AY851" s="11">
        <v>1</v>
      </c>
      <c r="AZ851" s="11">
        <v>1</v>
      </c>
      <c r="BA851" s="11">
        <v>2.38</v>
      </c>
      <c r="BB851" s="42">
        <f t="shared" si="1725"/>
        <v>3.38</v>
      </c>
      <c r="BC851" s="11">
        <v>1.275</v>
      </c>
      <c r="BD851" s="9">
        <v>0.5</v>
      </c>
      <c r="BE851" s="43">
        <f t="shared" si="1726"/>
        <v>0</v>
      </c>
      <c r="BN851" s="11">
        <v>2909</v>
      </c>
      <c r="BO851" s="12">
        <v>0</v>
      </c>
      <c r="BP851" s="11">
        <v>1</v>
      </c>
      <c r="BQ851" s="11">
        <v>0</v>
      </c>
      <c r="BR851" s="13">
        <f t="shared" si="1727"/>
        <v>0</v>
      </c>
      <c r="BS851" s="11">
        <v>1</v>
      </c>
      <c r="BT851" s="11">
        <v>1</v>
      </c>
      <c r="BU851" s="11">
        <v>2.38</v>
      </c>
      <c r="BV851" s="42">
        <f t="shared" si="1728"/>
        <v>3.38</v>
      </c>
      <c r="BW851" s="11">
        <v>1.275</v>
      </c>
      <c r="BX851" s="9">
        <v>0.5</v>
      </c>
      <c r="BY851" s="43">
        <f t="shared" si="1729"/>
        <v>0</v>
      </c>
      <c r="CH851" s="11">
        <f t="shared" si="1730"/>
        <v>3337</v>
      </c>
      <c r="CI851" s="12">
        <v>0</v>
      </c>
      <c r="CJ851" s="11">
        <v>1</v>
      </c>
      <c r="CK851" s="11">
        <v>0</v>
      </c>
      <c r="CL851" s="13">
        <f t="shared" si="1731"/>
        <v>0</v>
      </c>
      <c r="CM851" s="11">
        <v>1</v>
      </c>
      <c r="CN851" s="11">
        <v>1</v>
      </c>
      <c r="CO851" s="11">
        <v>2.38</v>
      </c>
      <c r="CP851" s="42">
        <f t="shared" si="1732"/>
        <v>3.38</v>
      </c>
      <c r="CQ851" s="11">
        <v>1.275</v>
      </c>
      <c r="CR851" s="9">
        <v>0.5</v>
      </c>
      <c r="CS851" s="43">
        <f t="shared" si="1733"/>
        <v>0</v>
      </c>
      <c r="DB851" s="11">
        <f t="shared" si="1734"/>
        <v>3349</v>
      </c>
      <c r="DC851" s="12">
        <v>0</v>
      </c>
      <c r="DD851" s="11">
        <v>1</v>
      </c>
      <c r="DE851" s="11">
        <v>0</v>
      </c>
      <c r="DF851" s="13">
        <f t="shared" si="1735"/>
        <v>0</v>
      </c>
      <c r="DG851" s="11">
        <v>1</v>
      </c>
      <c r="DH851" s="11">
        <v>1</v>
      </c>
      <c r="DI851" s="11">
        <v>2.38</v>
      </c>
      <c r="DJ851" s="42">
        <f t="shared" si="1736"/>
        <v>3.38</v>
      </c>
      <c r="DK851" s="11">
        <v>1.275</v>
      </c>
      <c r="DL851" s="9">
        <v>0.5</v>
      </c>
      <c r="DM851" s="43">
        <f t="shared" si="1737"/>
        <v>0</v>
      </c>
      <c r="DV851" s="11">
        <f t="shared" si="1738"/>
        <v>3349</v>
      </c>
      <c r="DW851" s="12">
        <v>0</v>
      </c>
      <c r="DX851" s="11">
        <v>1</v>
      </c>
      <c r="DY851" s="11">
        <v>0</v>
      </c>
      <c r="DZ851" s="13">
        <f t="shared" si="1739"/>
        <v>0</v>
      </c>
      <c r="EA851" s="11">
        <v>1</v>
      </c>
      <c r="EB851" s="11">
        <v>1</v>
      </c>
      <c r="EC851" s="11">
        <v>3.18</v>
      </c>
      <c r="ED851" s="42">
        <f t="shared" si="1740"/>
        <v>4.18</v>
      </c>
      <c r="EE851" s="11">
        <v>1.275</v>
      </c>
      <c r="EF851" s="9">
        <v>0.5</v>
      </c>
      <c r="EG851" s="43">
        <f t="shared" si="1741"/>
        <v>0</v>
      </c>
    </row>
    <row r="852" s="1" customFormat="1" customHeight="1" spans="6:137">
      <c r="F852" s="44" t="s">
        <v>30</v>
      </c>
      <c r="G852" s="45"/>
      <c r="H852" s="45"/>
      <c r="I852" s="45"/>
      <c r="J852" s="45"/>
      <c r="K852" s="45"/>
      <c r="L852" s="45"/>
      <c r="M852" s="46">
        <f>SUM(Q837:Q851)</f>
        <v>147101.360757</v>
      </c>
      <c r="N852" s="46"/>
      <c r="O852" s="46"/>
      <c r="P852" s="46"/>
      <c r="Q852" s="46"/>
      <c r="R852" s="1"/>
      <c r="S852" s="1"/>
      <c r="T852" s="1"/>
      <c r="U852" s="1"/>
      <c r="V852" s="1"/>
      <c r="W852" s="1"/>
      <c r="X852" s="1"/>
      <c r="Y852" s="1"/>
      <c r="Z852" s="44" t="s">
        <v>30</v>
      </c>
      <c r="AA852" s="45"/>
      <c r="AB852" s="45"/>
      <c r="AC852" s="45"/>
      <c r="AD852" s="45"/>
      <c r="AE852" s="45"/>
      <c r="AF852" s="45"/>
      <c r="AG852" s="46">
        <f>SUM(AK837:AK851)</f>
        <v>147101.360757</v>
      </c>
      <c r="AH852" s="46"/>
      <c r="AI852" s="46"/>
      <c r="AJ852" s="46"/>
      <c r="AK852" s="46"/>
      <c r="AL852" s="1"/>
      <c r="AM852" s="1"/>
      <c r="AN852" s="1"/>
      <c r="AO852" s="1"/>
      <c r="AP852" s="1"/>
      <c r="AQ852" s="1"/>
      <c r="AR852" s="1"/>
      <c r="AS852" s="1"/>
      <c r="AT852" s="44" t="s">
        <v>30</v>
      </c>
      <c r="AU852" s="45"/>
      <c r="AV852" s="45"/>
      <c r="AW852" s="45"/>
      <c r="AX852" s="45"/>
      <c r="AY852" s="45"/>
      <c r="AZ852" s="45"/>
      <c r="BA852" s="46">
        <f>SUM(BE837:BE851)</f>
        <v>147101.360757</v>
      </c>
      <c r="BB852" s="46"/>
      <c r="BC852" s="46"/>
      <c r="BD852" s="46"/>
      <c r="BE852" s="46"/>
      <c r="BF852" s="1"/>
      <c r="BG852" s="1"/>
      <c r="BH852" s="1"/>
      <c r="BI852" s="1"/>
      <c r="BJ852" s="1"/>
      <c r="BK852" s="1"/>
      <c r="BL852" s="1"/>
      <c r="BM852" s="1"/>
      <c r="BN852" s="44" t="s">
        <v>30</v>
      </c>
      <c r="BO852" s="45"/>
      <c r="BP852" s="45"/>
      <c r="BQ852" s="45"/>
      <c r="BR852" s="45"/>
      <c r="BS852" s="45"/>
      <c r="BT852" s="45"/>
      <c r="BU852" s="46">
        <f>SUM(BY837:BY851)</f>
        <v>147101.360757</v>
      </c>
      <c r="BV852" s="46"/>
      <c r="BW852" s="46"/>
      <c r="BX852" s="46"/>
      <c r="BY852" s="46"/>
      <c r="BZ852" s="1"/>
      <c r="CA852" s="1"/>
      <c r="CB852" s="1"/>
      <c r="CC852" s="1"/>
      <c r="CD852" s="1"/>
      <c r="CE852" s="1"/>
      <c r="CF852" s="1"/>
      <c r="CG852" s="1"/>
      <c r="CH852" s="44" t="s">
        <v>30</v>
      </c>
      <c r="CI852" s="45"/>
      <c r="CJ852" s="45"/>
      <c r="CK852" s="45"/>
      <c r="CL852" s="45"/>
      <c r="CM852" s="45"/>
      <c r="CN852" s="45"/>
      <c r="CO852" s="46">
        <f>SUM(CS837:CS851)</f>
        <v>168744.324801</v>
      </c>
      <c r="CP852" s="46"/>
      <c r="CQ852" s="46"/>
      <c r="CR852" s="46"/>
      <c r="CS852" s="46"/>
      <c r="CT852" s="1"/>
      <c r="CU852" s="1"/>
      <c r="CV852" s="1"/>
      <c r="CW852" s="1"/>
      <c r="CX852" s="1"/>
      <c r="CY852" s="1"/>
      <c r="CZ852" s="1"/>
      <c r="DA852" s="1"/>
      <c r="DB852" s="44" t="s">
        <v>30</v>
      </c>
      <c r="DC852" s="45"/>
      <c r="DD852" s="45"/>
      <c r="DE852" s="45"/>
      <c r="DF852" s="45"/>
      <c r="DG852" s="45"/>
      <c r="DH852" s="45"/>
      <c r="DI852" s="46">
        <f>SUM(DM837:DM851)</f>
        <v>169351.136877</v>
      </c>
      <c r="DJ852" s="46"/>
      <c r="DK852" s="46"/>
      <c r="DL852" s="46"/>
      <c r="DM852" s="46"/>
      <c r="DN852" s="1"/>
      <c r="DO852" s="1"/>
      <c r="DP852" s="1"/>
      <c r="DQ852" s="1"/>
      <c r="DR852" s="1"/>
      <c r="DS852" s="1"/>
      <c r="DT852" s="1"/>
      <c r="DU852" s="1"/>
      <c r="DV852" s="44" t="s">
        <v>30</v>
      </c>
      <c r="DW852" s="45"/>
      <c r="DX852" s="45"/>
      <c r="DY852" s="45"/>
      <c r="DZ852" s="45"/>
      <c r="EA852" s="45"/>
      <c r="EB852" s="45"/>
      <c r="EC852" s="46">
        <f>SUM(EG837:EG851)</f>
        <v>209434.246197</v>
      </c>
      <c r="ED852" s="46"/>
      <c r="EE852" s="46"/>
      <c r="EF852" s="46"/>
      <c r="EG852" s="46"/>
    </row>
    <row r="853" s="1" customFormat="1" customHeight="1" spans="6:137">
      <c r="F853" s="45"/>
      <c r="G853" s="45"/>
      <c r="H853" s="45"/>
      <c r="I853" s="45"/>
      <c r="J853" s="45"/>
      <c r="K853" s="45"/>
      <c r="L853" s="45"/>
      <c r="M853" s="46"/>
      <c r="N853" s="46"/>
      <c r="O853" s="46"/>
      <c r="P853" s="46"/>
      <c r="Q853" s="46"/>
      <c r="R853" s="1"/>
      <c r="S853" s="1"/>
      <c r="T853" s="1"/>
      <c r="U853" s="1"/>
      <c r="V853" s="1"/>
      <c r="W853" s="1"/>
      <c r="X853" s="1"/>
      <c r="Y853" s="1"/>
      <c r="Z853" s="45"/>
      <c r="AA853" s="45"/>
      <c r="AB853" s="45"/>
      <c r="AC853" s="45"/>
      <c r="AD853" s="45"/>
      <c r="AE853" s="45"/>
      <c r="AF853" s="45"/>
      <c r="AG853" s="46"/>
      <c r="AH853" s="46"/>
      <c r="AI853" s="46"/>
      <c r="AJ853" s="46"/>
      <c r="AK853" s="46"/>
      <c r="AL853" s="1"/>
      <c r="AM853" s="1"/>
      <c r="AN853" s="1"/>
      <c r="AO853" s="1"/>
      <c r="AP853" s="1"/>
      <c r="AQ853" s="1"/>
      <c r="AR853" s="1"/>
      <c r="AS853" s="1"/>
      <c r="AT853" s="45"/>
      <c r="AU853" s="45"/>
      <c r="AV853" s="45"/>
      <c r="AW853" s="45"/>
      <c r="AX853" s="45"/>
      <c r="AY853" s="45"/>
      <c r="AZ853" s="45"/>
      <c r="BA853" s="46"/>
      <c r="BB853" s="46"/>
      <c r="BC853" s="46"/>
      <c r="BD853" s="46"/>
      <c r="BE853" s="46"/>
      <c r="BF853" s="1"/>
      <c r="BG853" s="1"/>
      <c r="BH853" s="1"/>
      <c r="BI853" s="1"/>
      <c r="BJ853" s="1"/>
      <c r="BK853" s="1"/>
      <c r="BL853" s="1"/>
      <c r="BM853" s="1"/>
      <c r="BN853" s="45"/>
      <c r="BO853" s="45"/>
      <c r="BP853" s="45"/>
      <c r="BQ853" s="45"/>
      <c r="BR853" s="45"/>
      <c r="BS853" s="45"/>
      <c r="BT853" s="45"/>
      <c r="BU853" s="46"/>
      <c r="BV853" s="46"/>
      <c r="BW853" s="46"/>
      <c r="BX853" s="46"/>
      <c r="BY853" s="46"/>
      <c r="BZ853" s="1"/>
      <c r="CA853" s="1"/>
      <c r="CB853" s="1"/>
      <c r="CC853" s="1"/>
      <c r="CD853" s="1"/>
      <c r="CE853" s="1"/>
      <c r="CF853" s="1"/>
      <c r="CG853" s="1"/>
      <c r="CH853" s="45"/>
      <c r="CI853" s="45"/>
      <c r="CJ853" s="45"/>
      <c r="CK853" s="45"/>
      <c r="CL853" s="45"/>
      <c r="CM853" s="45"/>
      <c r="CN853" s="45"/>
      <c r="CO853" s="46"/>
      <c r="CP853" s="46"/>
      <c r="CQ853" s="46"/>
      <c r="CR853" s="46"/>
      <c r="CS853" s="46"/>
      <c r="CT853" s="1"/>
      <c r="CU853" s="1"/>
      <c r="CV853" s="1"/>
      <c r="CW853" s="1"/>
      <c r="CX853" s="1"/>
      <c r="CY853" s="1"/>
      <c r="CZ853" s="1"/>
      <c r="DA853" s="1"/>
      <c r="DB853" s="45"/>
      <c r="DC853" s="45"/>
      <c r="DD853" s="45"/>
      <c r="DE853" s="45"/>
      <c r="DF853" s="45"/>
      <c r="DG853" s="45"/>
      <c r="DH853" s="45"/>
      <c r="DI853" s="46"/>
      <c r="DJ853" s="46"/>
      <c r="DK853" s="46"/>
      <c r="DL853" s="46"/>
      <c r="DM853" s="46"/>
      <c r="DN853" s="1"/>
      <c r="DO853" s="1"/>
      <c r="DP853" s="1"/>
      <c r="DQ853" s="1"/>
      <c r="DR853" s="1"/>
      <c r="DS853" s="1"/>
      <c r="DT853" s="1"/>
      <c r="DU853" s="1"/>
      <c r="DV853" s="45"/>
      <c r="DW853" s="45"/>
      <c r="DX853" s="45"/>
      <c r="DY853" s="45"/>
      <c r="DZ853" s="45"/>
      <c r="EA853" s="45"/>
      <c r="EB853" s="45"/>
      <c r="EC853" s="46"/>
      <c r="ED853" s="46"/>
      <c r="EE853" s="46"/>
      <c r="EF853" s="46"/>
      <c r="EG853" s="46"/>
    </row>
    <row r="854" s="1" customFormat="1" customHeight="1" spans="6:137">
      <c r="F854" s="45"/>
      <c r="G854" s="45"/>
      <c r="H854" s="45"/>
      <c r="I854" s="45"/>
      <c r="J854" s="45"/>
      <c r="K854" s="45"/>
      <c r="L854" s="45"/>
      <c r="M854" s="46"/>
      <c r="N854" s="46"/>
      <c r="O854" s="46"/>
      <c r="P854" s="46"/>
      <c r="Q854" s="46"/>
      <c r="R854" s="1"/>
      <c r="S854" s="1"/>
      <c r="T854" s="1"/>
      <c r="U854" s="1"/>
      <c r="V854" s="1"/>
      <c r="W854" s="1"/>
      <c r="X854" s="1"/>
      <c r="Y854" s="1"/>
      <c r="Z854" s="45"/>
      <c r="AA854" s="45"/>
      <c r="AB854" s="45"/>
      <c r="AC854" s="45"/>
      <c r="AD854" s="45"/>
      <c r="AE854" s="45"/>
      <c r="AF854" s="45"/>
      <c r="AG854" s="46"/>
      <c r="AH854" s="46"/>
      <c r="AI854" s="46"/>
      <c r="AJ854" s="46"/>
      <c r="AK854" s="46"/>
      <c r="AL854" s="1"/>
      <c r="AM854" s="1"/>
      <c r="AN854" s="1"/>
      <c r="AO854" s="1"/>
      <c r="AP854" s="1"/>
      <c r="AQ854" s="1"/>
      <c r="AR854" s="1"/>
      <c r="AS854" s="1"/>
      <c r="AT854" s="45"/>
      <c r="AU854" s="45"/>
      <c r="AV854" s="45"/>
      <c r="AW854" s="45"/>
      <c r="AX854" s="45"/>
      <c r="AY854" s="45"/>
      <c r="AZ854" s="45"/>
      <c r="BA854" s="46"/>
      <c r="BB854" s="46"/>
      <c r="BC854" s="46"/>
      <c r="BD854" s="46"/>
      <c r="BE854" s="46"/>
      <c r="BF854" s="1"/>
      <c r="BG854" s="1"/>
      <c r="BH854" s="1"/>
      <c r="BI854" s="1"/>
      <c r="BJ854" s="1"/>
      <c r="BK854" s="1"/>
      <c r="BL854" s="1"/>
      <c r="BM854" s="1"/>
      <c r="BN854" s="45"/>
      <c r="BO854" s="45"/>
      <c r="BP854" s="45"/>
      <c r="BQ854" s="45"/>
      <c r="BR854" s="45"/>
      <c r="BS854" s="45"/>
      <c r="BT854" s="45"/>
      <c r="BU854" s="46"/>
      <c r="BV854" s="46"/>
      <c r="BW854" s="46"/>
      <c r="BX854" s="46"/>
      <c r="BY854" s="46"/>
      <c r="BZ854" s="1"/>
      <c r="CA854" s="1"/>
      <c r="CB854" s="1"/>
      <c r="CC854" s="1"/>
      <c r="CD854" s="1"/>
      <c r="CE854" s="1"/>
      <c r="CF854" s="1"/>
      <c r="CG854" s="1"/>
      <c r="CH854" s="45"/>
      <c r="CI854" s="45"/>
      <c r="CJ854" s="45"/>
      <c r="CK854" s="45"/>
      <c r="CL854" s="45"/>
      <c r="CM854" s="45"/>
      <c r="CN854" s="45"/>
      <c r="CO854" s="46"/>
      <c r="CP854" s="46"/>
      <c r="CQ854" s="46"/>
      <c r="CR854" s="46"/>
      <c r="CS854" s="46"/>
      <c r="CT854" s="1"/>
      <c r="CU854" s="1"/>
      <c r="CV854" s="1"/>
      <c r="CW854" s="1"/>
      <c r="CX854" s="1"/>
      <c r="CY854" s="1"/>
      <c r="CZ854" s="1"/>
      <c r="DA854" s="1"/>
      <c r="DB854" s="45"/>
      <c r="DC854" s="45"/>
      <c r="DD854" s="45"/>
      <c r="DE854" s="45"/>
      <c r="DF854" s="45"/>
      <c r="DG854" s="45"/>
      <c r="DH854" s="45"/>
      <c r="DI854" s="46"/>
      <c r="DJ854" s="46"/>
      <c r="DK854" s="46"/>
      <c r="DL854" s="46"/>
      <c r="DM854" s="46"/>
      <c r="DN854" s="1"/>
      <c r="DO854" s="1"/>
      <c r="DP854" s="1"/>
      <c r="DQ854" s="1"/>
      <c r="DR854" s="1"/>
      <c r="DS854" s="1"/>
      <c r="DT854" s="1"/>
      <c r="DU854" s="1"/>
      <c r="DV854" s="45"/>
      <c r="DW854" s="45"/>
      <c r="DX854" s="45"/>
      <c r="DY854" s="45"/>
      <c r="DZ854" s="45"/>
      <c r="EA854" s="45"/>
      <c r="EB854" s="45"/>
      <c r="EC854" s="46"/>
      <c r="ED854" s="46"/>
      <c r="EE854" s="46"/>
      <c r="EF854" s="46"/>
      <c r="EG854" s="46"/>
    </row>
    <row r="855" s="1" customFormat="1" customHeight="1" spans="6:137">
      <c r="F855" s="35" t="s">
        <v>31</v>
      </c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1"/>
      <c r="S855" s="1"/>
      <c r="T855" s="1"/>
      <c r="U855" s="1"/>
      <c r="V855" s="1"/>
      <c r="W855" s="1"/>
      <c r="X855" s="1"/>
      <c r="Y855" s="1"/>
      <c r="Z855" s="35" t="s">
        <v>31</v>
      </c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1"/>
      <c r="AM855" s="1"/>
      <c r="AN855" s="1"/>
      <c r="AO855" s="1"/>
      <c r="AP855" s="1"/>
      <c r="AQ855" s="1"/>
      <c r="AR855" s="1"/>
      <c r="AS855" s="1"/>
      <c r="AT855" s="35" t="s">
        <v>31</v>
      </c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1"/>
      <c r="BG855" s="1"/>
      <c r="BH855" s="1"/>
      <c r="BI855" s="1"/>
      <c r="BJ855" s="1"/>
      <c r="BK855" s="1"/>
      <c r="BL855" s="1"/>
      <c r="BM855" s="1"/>
      <c r="BN855" s="35" t="s">
        <v>31</v>
      </c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1"/>
      <c r="CA855" s="1"/>
      <c r="CB855" s="1"/>
      <c r="CC855" s="1"/>
      <c r="CD855" s="1"/>
      <c r="CE855" s="1"/>
      <c r="CF855" s="1"/>
      <c r="CG855" s="1"/>
      <c r="CH855" s="35" t="s">
        <v>31</v>
      </c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1"/>
      <c r="CU855" s="1"/>
      <c r="CV855" s="1"/>
      <c r="CW855" s="1"/>
      <c r="CX855" s="1"/>
      <c r="CY855" s="1"/>
      <c r="CZ855" s="1"/>
      <c r="DA855" s="1"/>
      <c r="DB855" s="35" t="s">
        <v>31</v>
      </c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1"/>
      <c r="DO855" s="1"/>
      <c r="DP855" s="1"/>
      <c r="DQ855" s="1"/>
      <c r="DR855" s="1"/>
      <c r="DS855" s="1"/>
      <c r="DT855" s="1"/>
      <c r="DU855" s="1"/>
      <c r="DV855" s="35" t="s">
        <v>31</v>
      </c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</row>
    <row r="856" s="1" customFormat="1" customHeight="1" spans="6:137">
      <c r="F856" s="13" t="s">
        <v>8</v>
      </c>
      <c r="G856" s="13"/>
      <c r="H856" s="13"/>
      <c r="I856" s="13"/>
      <c r="J856" s="13"/>
      <c r="K856" s="8" t="s">
        <v>53</v>
      </c>
      <c r="L856" s="8"/>
      <c r="M856" s="8"/>
      <c r="N856" s="8"/>
      <c r="O856" s="9" t="s">
        <v>38</v>
      </c>
      <c r="P856" s="9"/>
      <c r="Q856" s="41" t="s">
        <v>13</v>
      </c>
      <c r="Z856" s="13" t="s">
        <v>8</v>
      </c>
      <c r="AA856" s="13"/>
      <c r="AB856" s="13"/>
      <c r="AC856" s="13"/>
      <c r="AD856" s="13"/>
      <c r="AE856" s="8" t="s">
        <v>53</v>
      </c>
      <c r="AF856" s="8"/>
      <c r="AG856" s="8"/>
      <c r="AH856" s="8"/>
      <c r="AI856" s="9" t="s">
        <v>38</v>
      </c>
      <c r="AJ856" s="9"/>
      <c r="AK856" s="41" t="s">
        <v>13</v>
      </c>
      <c r="AT856" s="13" t="s">
        <v>8</v>
      </c>
      <c r="AU856" s="13"/>
      <c r="AV856" s="13"/>
      <c r="AW856" s="13"/>
      <c r="AX856" s="13"/>
      <c r="AY856" s="8" t="s">
        <v>53</v>
      </c>
      <c r="AZ856" s="8"/>
      <c r="BA856" s="8"/>
      <c r="BB856" s="8"/>
      <c r="BC856" s="9" t="s">
        <v>38</v>
      </c>
      <c r="BD856" s="9"/>
      <c r="BE856" s="41" t="s">
        <v>13</v>
      </c>
      <c r="BN856" s="13" t="s">
        <v>8</v>
      </c>
      <c r="BO856" s="13"/>
      <c r="BP856" s="13"/>
      <c r="BQ856" s="13"/>
      <c r="BR856" s="13"/>
      <c r="BS856" s="8" t="s">
        <v>53</v>
      </c>
      <c r="BT856" s="8"/>
      <c r="BU856" s="8"/>
      <c r="BV856" s="8"/>
      <c r="BW856" s="9" t="s">
        <v>38</v>
      </c>
      <c r="BX856" s="9"/>
      <c r="BY856" s="41" t="s">
        <v>13</v>
      </c>
      <c r="CH856" s="13" t="s">
        <v>8</v>
      </c>
      <c r="CI856" s="13"/>
      <c r="CJ856" s="13"/>
      <c r="CK856" s="13"/>
      <c r="CL856" s="13"/>
      <c r="CM856" s="8" t="s">
        <v>53</v>
      </c>
      <c r="CN856" s="8"/>
      <c r="CO856" s="8"/>
      <c r="CP856" s="8"/>
      <c r="CQ856" s="9" t="s">
        <v>38</v>
      </c>
      <c r="CR856" s="9"/>
      <c r="CS856" s="41" t="s">
        <v>13</v>
      </c>
      <c r="DB856" s="13" t="s">
        <v>8</v>
      </c>
      <c r="DC856" s="13"/>
      <c r="DD856" s="13"/>
      <c r="DE856" s="13"/>
      <c r="DF856" s="13"/>
      <c r="DG856" s="8" t="s">
        <v>53</v>
      </c>
      <c r="DH856" s="8"/>
      <c r="DI856" s="8"/>
      <c r="DJ856" s="8"/>
      <c r="DK856" s="9" t="s">
        <v>38</v>
      </c>
      <c r="DL856" s="9"/>
      <c r="DM856" s="41" t="s">
        <v>13</v>
      </c>
      <c r="DV856" s="13" t="s">
        <v>8</v>
      </c>
      <c r="DW856" s="13"/>
      <c r="DX856" s="13"/>
      <c r="DY856" s="13"/>
      <c r="DZ856" s="13"/>
      <c r="EA856" s="8" t="s">
        <v>53</v>
      </c>
      <c r="EB856" s="8"/>
      <c r="EC856" s="8"/>
      <c r="ED856" s="8"/>
      <c r="EE856" s="9" t="s">
        <v>38</v>
      </c>
      <c r="EF856" s="9"/>
      <c r="EG856" s="41" t="s">
        <v>13</v>
      </c>
    </row>
    <row r="857" s="1" customFormat="1" customHeight="1" spans="6:137">
      <c r="F857" s="13" t="s">
        <v>54</v>
      </c>
      <c r="G857" s="13" t="s">
        <v>55</v>
      </c>
      <c r="H857" s="13" t="s">
        <v>56</v>
      </c>
      <c r="I857" s="13" t="s">
        <v>57</v>
      </c>
      <c r="J857" s="13" t="s">
        <v>8</v>
      </c>
      <c r="K857" s="8" t="s">
        <v>58</v>
      </c>
      <c r="L857" s="8" t="s">
        <v>26</v>
      </c>
      <c r="M857" s="8" t="s">
        <v>27</v>
      </c>
      <c r="N857" s="42" t="s">
        <v>28</v>
      </c>
      <c r="O857" s="9" t="s">
        <v>59</v>
      </c>
      <c r="P857" s="9" t="s">
        <v>60</v>
      </c>
      <c r="Q857" s="41"/>
      <c r="R857" s="1"/>
      <c r="S857" s="1"/>
      <c r="T857" s="1"/>
      <c r="U857" s="1"/>
      <c r="V857" s="1"/>
      <c r="W857" s="1"/>
      <c r="X857" s="1"/>
      <c r="Y857" s="1"/>
      <c r="Z857" s="13" t="s">
        <v>54</v>
      </c>
      <c r="AA857" s="13" t="s">
        <v>55</v>
      </c>
      <c r="AB857" s="13" t="s">
        <v>56</v>
      </c>
      <c r="AC857" s="13" t="s">
        <v>57</v>
      </c>
      <c r="AD857" s="13" t="s">
        <v>8</v>
      </c>
      <c r="AE857" s="8" t="s">
        <v>58</v>
      </c>
      <c r="AF857" s="8" t="s">
        <v>26</v>
      </c>
      <c r="AG857" s="8" t="s">
        <v>27</v>
      </c>
      <c r="AH857" s="42" t="s">
        <v>28</v>
      </c>
      <c r="AI857" s="9" t="s">
        <v>59</v>
      </c>
      <c r="AJ857" s="9" t="s">
        <v>60</v>
      </c>
      <c r="AK857" s="41"/>
      <c r="AL857" s="1"/>
      <c r="AM857" s="1"/>
      <c r="AN857" s="1"/>
      <c r="AO857" s="1"/>
      <c r="AP857" s="1"/>
      <c r="AQ857" s="1"/>
      <c r="AR857" s="1"/>
      <c r="AS857" s="1"/>
      <c r="AT857" s="13" t="s">
        <v>54</v>
      </c>
      <c r="AU857" s="13" t="s">
        <v>55</v>
      </c>
      <c r="AV857" s="13" t="s">
        <v>56</v>
      </c>
      <c r="AW857" s="13" t="s">
        <v>57</v>
      </c>
      <c r="AX857" s="13" t="s">
        <v>8</v>
      </c>
      <c r="AY857" s="8" t="s">
        <v>58</v>
      </c>
      <c r="AZ857" s="8" t="s">
        <v>26</v>
      </c>
      <c r="BA857" s="8" t="s">
        <v>27</v>
      </c>
      <c r="BB857" s="42" t="s">
        <v>28</v>
      </c>
      <c r="BC857" s="9" t="s">
        <v>59</v>
      </c>
      <c r="BD857" s="9" t="s">
        <v>60</v>
      </c>
      <c r="BE857" s="41"/>
      <c r="BF857" s="1"/>
      <c r="BG857" s="1"/>
      <c r="BH857" s="1"/>
      <c r="BI857" s="1"/>
      <c r="BJ857" s="1"/>
      <c r="BK857" s="1"/>
      <c r="BL857" s="1"/>
      <c r="BM857" s="1"/>
      <c r="BN857" s="13" t="s">
        <v>54</v>
      </c>
      <c r="BO857" s="13" t="s">
        <v>55</v>
      </c>
      <c r="BP857" s="13" t="s">
        <v>56</v>
      </c>
      <c r="BQ857" s="13" t="s">
        <v>57</v>
      </c>
      <c r="BR857" s="13" t="s">
        <v>8</v>
      </c>
      <c r="BS857" s="8" t="s">
        <v>58</v>
      </c>
      <c r="BT857" s="8" t="s">
        <v>26</v>
      </c>
      <c r="BU857" s="8" t="s">
        <v>27</v>
      </c>
      <c r="BV857" s="42" t="s">
        <v>28</v>
      </c>
      <c r="BW857" s="9" t="s">
        <v>59</v>
      </c>
      <c r="BX857" s="9" t="s">
        <v>60</v>
      </c>
      <c r="BY857" s="41"/>
      <c r="BZ857" s="1"/>
      <c r="CA857" s="1"/>
      <c r="CB857" s="1"/>
      <c r="CC857" s="1"/>
      <c r="CD857" s="1"/>
      <c r="CE857" s="1"/>
      <c r="CF857" s="1"/>
      <c r="CG857" s="1"/>
      <c r="CH857" s="13" t="s">
        <v>54</v>
      </c>
      <c r="CI857" s="13" t="s">
        <v>55</v>
      </c>
      <c r="CJ857" s="13" t="s">
        <v>56</v>
      </c>
      <c r="CK857" s="13" t="s">
        <v>57</v>
      </c>
      <c r="CL857" s="13" t="s">
        <v>8</v>
      </c>
      <c r="CM857" s="8" t="s">
        <v>58</v>
      </c>
      <c r="CN857" s="8" t="s">
        <v>26</v>
      </c>
      <c r="CO857" s="8" t="s">
        <v>27</v>
      </c>
      <c r="CP857" s="42" t="s">
        <v>28</v>
      </c>
      <c r="CQ857" s="9" t="s">
        <v>59</v>
      </c>
      <c r="CR857" s="9" t="s">
        <v>60</v>
      </c>
      <c r="CS857" s="41"/>
      <c r="CT857" s="1"/>
      <c r="CU857" s="1"/>
      <c r="CV857" s="1"/>
      <c r="CW857" s="1"/>
      <c r="CX857" s="1"/>
      <c r="CY857" s="1"/>
      <c r="CZ857" s="1"/>
      <c r="DA857" s="1"/>
      <c r="DB857" s="13" t="s">
        <v>54</v>
      </c>
      <c r="DC857" s="13" t="s">
        <v>55</v>
      </c>
      <c r="DD857" s="13" t="s">
        <v>56</v>
      </c>
      <c r="DE857" s="13" t="s">
        <v>57</v>
      </c>
      <c r="DF857" s="13" t="s">
        <v>8</v>
      </c>
      <c r="DG857" s="8" t="s">
        <v>58</v>
      </c>
      <c r="DH857" s="8" t="s">
        <v>26</v>
      </c>
      <c r="DI857" s="8" t="s">
        <v>27</v>
      </c>
      <c r="DJ857" s="42" t="s">
        <v>28</v>
      </c>
      <c r="DK857" s="9" t="s">
        <v>59</v>
      </c>
      <c r="DL857" s="9" t="s">
        <v>60</v>
      </c>
      <c r="DM857" s="41"/>
      <c r="DN857" s="1"/>
      <c r="DO857" s="1"/>
      <c r="DP857" s="1"/>
      <c r="DQ857" s="1"/>
      <c r="DR857" s="1"/>
      <c r="DS857" s="1"/>
      <c r="DT857" s="1"/>
      <c r="DU857" s="1"/>
      <c r="DV857" s="13" t="s">
        <v>54</v>
      </c>
      <c r="DW857" s="13" t="s">
        <v>55</v>
      </c>
      <c r="DX857" s="13" t="s">
        <v>56</v>
      </c>
      <c r="DY857" s="13" t="s">
        <v>57</v>
      </c>
      <c r="DZ857" s="13" t="s">
        <v>8</v>
      </c>
      <c r="EA857" s="8" t="s">
        <v>58</v>
      </c>
      <c r="EB857" s="8" t="s">
        <v>26</v>
      </c>
      <c r="EC857" s="8" t="s">
        <v>27</v>
      </c>
      <c r="ED857" s="42" t="s">
        <v>28</v>
      </c>
      <c r="EE857" s="9" t="s">
        <v>59</v>
      </c>
      <c r="EF857" s="9" t="s">
        <v>60</v>
      </c>
      <c r="EG857" s="41"/>
    </row>
    <row r="858" s="1" customFormat="1" customHeight="1" spans="6:137">
      <c r="F858" s="11">
        <v>2536</v>
      </c>
      <c r="G858" s="12">
        <v>1.728</v>
      </c>
      <c r="H858" s="11">
        <v>1</v>
      </c>
      <c r="I858" s="11">
        <v>0</v>
      </c>
      <c r="J858" s="13">
        <f t="shared" ref="J858:J868" si="1742">F858*G858*H858+I858</f>
        <v>4382.208</v>
      </c>
      <c r="K858" s="11">
        <v>1</v>
      </c>
      <c r="L858" s="11">
        <v>0.95</v>
      </c>
      <c r="M858" s="11">
        <v>2.09</v>
      </c>
      <c r="N858" s="42">
        <f t="shared" ref="N858:N868" si="1743">L858*M858+1</f>
        <v>2.9855</v>
      </c>
      <c r="O858" s="11">
        <v>1.275</v>
      </c>
      <c r="P858" s="9">
        <v>0.5</v>
      </c>
      <c r="Q858" s="43">
        <f t="shared" ref="Q858:Q868" si="1744">J858*K858*N858*O858*P858</f>
        <v>8340.4647648</v>
      </c>
      <c r="Z858" s="11">
        <v>2536</v>
      </c>
      <c r="AA858" s="12">
        <v>1.728</v>
      </c>
      <c r="AB858" s="11">
        <v>1</v>
      </c>
      <c r="AC858" s="11">
        <v>0</v>
      </c>
      <c r="AD858" s="13">
        <f t="shared" ref="AD858:AD868" si="1745">Z858*AA858*AB858+AC858</f>
        <v>4382.208</v>
      </c>
      <c r="AE858" s="11">
        <v>1</v>
      </c>
      <c r="AF858" s="11">
        <v>0.95</v>
      </c>
      <c r="AG858" s="11">
        <v>2.09</v>
      </c>
      <c r="AH858" s="42">
        <f t="shared" ref="AH858:AH868" si="1746">AF858*AG858+1</f>
        <v>2.9855</v>
      </c>
      <c r="AI858" s="11">
        <v>1.275</v>
      </c>
      <c r="AJ858" s="9">
        <v>0.5</v>
      </c>
      <c r="AK858" s="43">
        <f t="shared" ref="AK858:AK868" si="1747">AD858*AE858*AH858*AI858*AJ858</f>
        <v>8340.4647648</v>
      </c>
      <c r="AT858" s="11">
        <v>2536</v>
      </c>
      <c r="AU858" s="12">
        <v>1.728</v>
      </c>
      <c r="AV858" s="11">
        <v>1</v>
      </c>
      <c r="AW858" s="11">
        <v>0</v>
      </c>
      <c r="AX858" s="13">
        <f t="shared" ref="AX858:AX868" si="1748">AT858*AU858*AV858+AW858</f>
        <v>4382.208</v>
      </c>
      <c r="AY858" s="11">
        <v>1</v>
      </c>
      <c r="AZ858" s="11">
        <v>0.95</v>
      </c>
      <c r="BA858" s="11">
        <v>2.09</v>
      </c>
      <c r="BB858" s="42">
        <f t="shared" ref="BB858:BB868" si="1749">AZ858*BA858+1</f>
        <v>2.9855</v>
      </c>
      <c r="BC858" s="11">
        <v>1.275</v>
      </c>
      <c r="BD858" s="9">
        <v>0.5</v>
      </c>
      <c r="BE858" s="43">
        <f t="shared" ref="BE858:BE868" si="1750">AX858*AY858*BB858*BC858*BD858</f>
        <v>8340.4647648</v>
      </c>
      <c r="BN858" s="11">
        <v>2536</v>
      </c>
      <c r="BO858" s="12">
        <v>1.728</v>
      </c>
      <c r="BP858" s="11">
        <v>1</v>
      </c>
      <c r="BQ858" s="11">
        <v>0</v>
      </c>
      <c r="BR858" s="13">
        <f t="shared" ref="BR858:BR868" si="1751">BN858*BO858*BP858+BQ858</f>
        <v>4382.208</v>
      </c>
      <c r="BS858" s="11">
        <v>1</v>
      </c>
      <c r="BT858" s="11">
        <v>0.95</v>
      </c>
      <c r="BU858" s="11">
        <v>2.09</v>
      </c>
      <c r="BV858" s="42">
        <f t="shared" ref="BV858:BV868" si="1752">BT858*BU858+1</f>
        <v>2.9855</v>
      </c>
      <c r="BW858" s="11">
        <v>1.275</v>
      </c>
      <c r="BX858" s="9">
        <v>0.5</v>
      </c>
      <c r="BY858" s="43">
        <f t="shared" ref="BY858:BY868" si="1753">BR858*BS858*BV858*BW858*BX858</f>
        <v>8340.4647648</v>
      </c>
      <c r="CH858" s="11">
        <v>2536</v>
      </c>
      <c r="CI858" s="12">
        <v>1.728</v>
      </c>
      <c r="CJ858" s="11">
        <v>1</v>
      </c>
      <c r="CK858" s="11">
        <v>0</v>
      </c>
      <c r="CL858" s="13">
        <f t="shared" ref="CL858:CL868" si="1754">CH858*CI858*CJ858+CK858</f>
        <v>4382.208</v>
      </c>
      <c r="CM858" s="11">
        <v>1</v>
      </c>
      <c r="CN858" s="11">
        <v>0.95</v>
      </c>
      <c r="CO858" s="11">
        <v>2.09</v>
      </c>
      <c r="CP858" s="42">
        <f t="shared" ref="CP858:CP868" si="1755">CN858*CO858+1</f>
        <v>2.9855</v>
      </c>
      <c r="CQ858" s="11">
        <v>1.275</v>
      </c>
      <c r="CR858" s="9">
        <v>0.5</v>
      </c>
      <c r="CS858" s="43">
        <f t="shared" ref="CS858:CS868" si="1756">CL858*CM858*CP858*CQ858*CR858</f>
        <v>8340.4647648</v>
      </c>
      <c r="DB858" s="11">
        <v>2536</v>
      </c>
      <c r="DC858" s="12">
        <v>1.728</v>
      </c>
      <c r="DD858" s="11">
        <v>1</v>
      </c>
      <c r="DE858" s="11">
        <v>0</v>
      </c>
      <c r="DF858" s="13">
        <f t="shared" ref="DF858:DF868" si="1757">DB858*DC858*DD858+DE858</f>
        <v>4382.208</v>
      </c>
      <c r="DG858" s="11">
        <v>1</v>
      </c>
      <c r="DH858" s="11">
        <v>0.95</v>
      </c>
      <c r="DI858" s="11">
        <v>2.09</v>
      </c>
      <c r="DJ858" s="42">
        <f t="shared" ref="DJ858:DJ868" si="1758">DH858*DI858+1</f>
        <v>2.9855</v>
      </c>
      <c r="DK858" s="11">
        <v>1.275</v>
      </c>
      <c r="DL858" s="9">
        <v>0.5</v>
      </c>
      <c r="DM858" s="43">
        <f t="shared" ref="DM858:DM868" si="1759">DF858*DG858*DJ858*DK858*DL858</f>
        <v>8340.4647648</v>
      </c>
      <c r="DV858" s="11">
        <v>2536</v>
      </c>
      <c r="DW858" s="12">
        <v>1.728</v>
      </c>
      <c r="DX858" s="11">
        <v>1</v>
      </c>
      <c r="DY858" s="11">
        <v>0</v>
      </c>
      <c r="DZ858" s="13">
        <f t="shared" ref="DZ858:DZ868" si="1760">DV858*DW858*DX858+DY858</f>
        <v>4382.208</v>
      </c>
      <c r="EA858" s="11">
        <v>1</v>
      </c>
      <c r="EB858" s="11">
        <v>0.95</v>
      </c>
      <c r="EC858" s="11">
        <v>2.91</v>
      </c>
      <c r="ED858" s="42">
        <f t="shared" ref="ED858:ED868" si="1761">EB858*EC858+1</f>
        <v>3.7645</v>
      </c>
      <c r="EE858" s="11">
        <v>1.275</v>
      </c>
      <c r="EF858" s="9">
        <v>0.5</v>
      </c>
      <c r="EG858" s="43">
        <f t="shared" ref="EG858:EG868" si="1762">DZ858*EA858*ED858*EE858*EF858</f>
        <v>10516.7240352</v>
      </c>
    </row>
    <row r="859" s="1" customFormat="1" customHeight="1" spans="6:137">
      <c r="F859" s="11">
        <v>2536</v>
      </c>
      <c r="G859" s="12">
        <v>1.728</v>
      </c>
      <c r="H859" s="11">
        <v>1</v>
      </c>
      <c r="I859" s="11">
        <v>0</v>
      </c>
      <c r="J859" s="13">
        <f t="shared" si="1742"/>
        <v>4382.208</v>
      </c>
      <c r="K859" s="11">
        <v>1</v>
      </c>
      <c r="L859" s="11">
        <v>0.95</v>
      </c>
      <c r="M859" s="11">
        <v>2.09</v>
      </c>
      <c r="N859" s="42">
        <f t="shared" si="1743"/>
        <v>2.9855</v>
      </c>
      <c r="O859" s="11">
        <v>1.275</v>
      </c>
      <c r="P859" s="9">
        <v>0.5</v>
      </c>
      <c r="Q859" s="43">
        <f t="shared" si="1744"/>
        <v>8340.4647648</v>
      </c>
      <c r="Z859" s="11">
        <v>2536</v>
      </c>
      <c r="AA859" s="12">
        <v>1.728</v>
      </c>
      <c r="AB859" s="11">
        <v>1</v>
      </c>
      <c r="AC859" s="11">
        <v>0</v>
      </c>
      <c r="AD859" s="13">
        <f t="shared" si="1745"/>
        <v>4382.208</v>
      </c>
      <c r="AE859" s="11">
        <v>1</v>
      </c>
      <c r="AF859" s="11">
        <v>0.95</v>
      </c>
      <c r="AG859" s="11">
        <v>2.09</v>
      </c>
      <c r="AH859" s="42">
        <f t="shared" si="1746"/>
        <v>2.9855</v>
      </c>
      <c r="AI859" s="11">
        <v>1.275</v>
      </c>
      <c r="AJ859" s="9">
        <v>0.5</v>
      </c>
      <c r="AK859" s="43">
        <f t="shared" si="1747"/>
        <v>8340.4647648</v>
      </c>
      <c r="AT859" s="11">
        <v>2536</v>
      </c>
      <c r="AU859" s="12">
        <v>1.728</v>
      </c>
      <c r="AV859" s="11">
        <v>1</v>
      </c>
      <c r="AW859" s="11">
        <v>0</v>
      </c>
      <c r="AX859" s="13">
        <f t="shared" si="1748"/>
        <v>4382.208</v>
      </c>
      <c r="AY859" s="11">
        <v>1</v>
      </c>
      <c r="AZ859" s="11">
        <v>0.95</v>
      </c>
      <c r="BA859" s="11">
        <v>2.09</v>
      </c>
      <c r="BB859" s="42">
        <f t="shared" si="1749"/>
        <v>2.9855</v>
      </c>
      <c r="BC859" s="11">
        <v>1.275</v>
      </c>
      <c r="BD859" s="9">
        <v>0.5</v>
      </c>
      <c r="BE859" s="43">
        <f t="shared" si="1750"/>
        <v>8340.4647648</v>
      </c>
      <c r="BN859" s="11">
        <v>2536</v>
      </c>
      <c r="BO859" s="12">
        <v>1.728</v>
      </c>
      <c r="BP859" s="11">
        <v>1</v>
      </c>
      <c r="BQ859" s="11">
        <v>0</v>
      </c>
      <c r="BR859" s="13">
        <f t="shared" si="1751"/>
        <v>4382.208</v>
      </c>
      <c r="BS859" s="11">
        <v>1</v>
      </c>
      <c r="BT859" s="11">
        <v>0.95</v>
      </c>
      <c r="BU859" s="11">
        <v>2.09</v>
      </c>
      <c r="BV859" s="42">
        <f t="shared" si="1752"/>
        <v>2.9855</v>
      </c>
      <c r="BW859" s="11">
        <v>1.275</v>
      </c>
      <c r="BX859" s="9">
        <v>0.5</v>
      </c>
      <c r="BY859" s="43">
        <f t="shared" si="1753"/>
        <v>8340.4647648</v>
      </c>
      <c r="CH859" s="11">
        <v>2536</v>
      </c>
      <c r="CI859" s="12">
        <v>1.728</v>
      </c>
      <c r="CJ859" s="11">
        <v>1</v>
      </c>
      <c r="CK859" s="11">
        <v>0</v>
      </c>
      <c r="CL859" s="13">
        <f t="shared" si="1754"/>
        <v>4382.208</v>
      </c>
      <c r="CM859" s="11">
        <v>1</v>
      </c>
      <c r="CN859" s="11">
        <v>0.95</v>
      </c>
      <c r="CO859" s="11">
        <v>2.09</v>
      </c>
      <c r="CP859" s="42">
        <f t="shared" si="1755"/>
        <v>2.9855</v>
      </c>
      <c r="CQ859" s="11">
        <v>1.275</v>
      </c>
      <c r="CR859" s="9">
        <v>0.5</v>
      </c>
      <c r="CS859" s="43">
        <f t="shared" si="1756"/>
        <v>8340.4647648</v>
      </c>
      <c r="DB859" s="11">
        <v>2536</v>
      </c>
      <c r="DC859" s="12">
        <v>1.728</v>
      </c>
      <c r="DD859" s="11">
        <v>1</v>
      </c>
      <c r="DE859" s="11">
        <v>0</v>
      </c>
      <c r="DF859" s="13">
        <f t="shared" si="1757"/>
        <v>4382.208</v>
      </c>
      <c r="DG859" s="11">
        <v>1</v>
      </c>
      <c r="DH859" s="11">
        <v>0.95</v>
      </c>
      <c r="DI859" s="11">
        <v>2.09</v>
      </c>
      <c r="DJ859" s="42">
        <f t="shared" si="1758"/>
        <v>2.9855</v>
      </c>
      <c r="DK859" s="11">
        <v>1.275</v>
      </c>
      <c r="DL859" s="9">
        <v>0.5</v>
      </c>
      <c r="DM859" s="43">
        <f t="shared" si="1759"/>
        <v>8340.4647648</v>
      </c>
      <c r="DV859" s="11">
        <v>2536</v>
      </c>
      <c r="DW859" s="12">
        <v>1.728</v>
      </c>
      <c r="DX859" s="11">
        <v>1</v>
      </c>
      <c r="DY859" s="11">
        <v>0</v>
      </c>
      <c r="DZ859" s="13">
        <f t="shared" si="1760"/>
        <v>4382.208</v>
      </c>
      <c r="EA859" s="11">
        <v>1</v>
      </c>
      <c r="EB859" s="11">
        <v>0.95</v>
      </c>
      <c r="EC859" s="11">
        <v>2.91</v>
      </c>
      <c r="ED859" s="42">
        <f t="shared" si="1761"/>
        <v>3.7645</v>
      </c>
      <c r="EE859" s="11">
        <v>1.275</v>
      </c>
      <c r="EF859" s="9">
        <v>0.5</v>
      </c>
      <c r="EG859" s="43">
        <f t="shared" si="1762"/>
        <v>10516.7240352</v>
      </c>
    </row>
    <row r="860" s="1" customFormat="1" customHeight="1" spans="6:137">
      <c r="F860" s="11">
        <v>2536</v>
      </c>
      <c r="G860" s="12">
        <v>1.728</v>
      </c>
      <c r="H860" s="11">
        <v>1</v>
      </c>
      <c r="I860" s="11">
        <v>0</v>
      </c>
      <c r="J860" s="13">
        <f t="shared" si="1742"/>
        <v>4382.208</v>
      </c>
      <c r="K860" s="11">
        <v>1</v>
      </c>
      <c r="L860" s="11">
        <v>0.95</v>
      </c>
      <c r="M860" s="11">
        <v>2.09</v>
      </c>
      <c r="N860" s="42">
        <f t="shared" si="1743"/>
        <v>2.9855</v>
      </c>
      <c r="O860" s="11">
        <v>1.275</v>
      </c>
      <c r="P860" s="9">
        <v>0.5</v>
      </c>
      <c r="Q860" s="43">
        <f t="shared" si="1744"/>
        <v>8340.4647648</v>
      </c>
      <c r="Z860" s="11">
        <v>2536</v>
      </c>
      <c r="AA860" s="12">
        <v>1.728</v>
      </c>
      <c r="AB860" s="11">
        <v>1</v>
      </c>
      <c r="AC860" s="11">
        <v>0</v>
      </c>
      <c r="AD860" s="13">
        <f t="shared" si="1745"/>
        <v>4382.208</v>
      </c>
      <c r="AE860" s="11">
        <v>1</v>
      </c>
      <c r="AF860" s="11">
        <v>0.95</v>
      </c>
      <c r="AG860" s="11">
        <v>2.09</v>
      </c>
      <c r="AH860" s="42">
        <f t="shared" si="1746"/>
        <v>2.9855</v>
      </c>
      <c r="AI860" s="11">
        <v>1.275</v>
      </c>
      <c r="AJ860" s="9">
        <v>0.5</v>
      </c>
      <c r="AK860" s="43">
        <f t="shared" si="1747"/>
        <v>8340.4647648</v>
      </c>
      <c r="AT860" s="11">
        <v>2536</v>
      </c>
      <c r="AU860" s="12">
        <v>1.728</v>
      </c>
      <c r="AV860" s="11">
        <v>1</v>
      </c>
      <c r="AW860" s="11">
        <v>0</v>
      </c>
      <c r="AX860" s="13">
        <f t="shared" si="1748"/>
        <v>4382.208</v>
      </c>
      <c r="AY860" s="11">
        <v>1</v>
      </c>
      <c r="AZ860" s="11">
        <v>0.95</v>
      </c>
      <c r="BA860" s="11">
        <v>2.09</v>
      </c>
      <c r="BB860" s="42">
        <f t="shared" si="1749"/>
        <v>2.9855</v>
      </c>
      <c r="BC860" s="11">
        <v>1.275</v>
      </c>
      <c r="BD860" s="9">
        <v>0.5</v>
      </c>
      <c r="BE860" s="43">
        <f t="shared" si="1750"/>
        <v>8340.4647648</v>
      </c>
      <c r="BN860" s="11">
        <v>2536</v>
      </c>
      <c r="BO860" s="12">
        <v>1.728</v>
      </c>
      <c r="BP860" s="11">
        <v>1</v>
      </c>
      <c r="BQ860" s="11">
        <v>0</v>
      </c>
      <c r="BR860" s="13">
        <f t="shared" si="1751"/>
        <v>4382.208</v>
      </c>
      <c r="BS860" s="11">
        <v>1</v>
      </c>
      <c r="BT860" s="11">
        <v>0.95</v>
      </c>
      <c r="BU860" s="11">
        <v>2.09</v>
      </c>
      <c r="BV860" s="42">
        <f t="shared" si="1752"/>
        <v>2.9855</v>
      </c>
      <c r="BW860" s="11">
        <v>1.275</v>
      </c>
      <c r="BX860" s="9">
        <v>0.5</v>
      </c>
      <c r="BY860" s="43">
        <f t="shared" si="1753"/>
        <v>8340.4647648</v>
      </c>
      <c r="CH860" s="11">
        <v>2536</v>
      </c>
      <c r="CI860" s="12">
        <v>1.728</v>
      </c>
      <c r="CJ860" s="11">
        <v>1</v>
      </c>
      <c r="CK860" s="11">
        <v>0</v>
      </c>
      <c r="CL860" s="13">
        <f t="shared" si="1754"/>
        <v>4382.208</v>
      </c>
      <c r="CM860" s="11">
        <v>1</v>
      </c>
      <c r="CN860" s="11">
        <v>0.95</v>
      </c>
      <c r="CO860" s="11">
        <v>2.09</v>
      </c>
      <c r="CP860" s="42">
        <f t="shared" si="1755"/>
        <v>2.9855</v>
      </c>
      <c r="CQ860" s="11">
        <v>1.275</v>
      </c>
      <c r="CR860" s="9">
        <v>0.5</v>
      </c>
      <c r="CS860" s="43">
        <f t="shared" si="1756"/>
        <v>8340.4647648</v>
      </c>
      <c r="DB860" s="11">
        <v>2536</v>
      </c>
      <c r="DC860" s="12">
        <v>1.728</v>
      </c>
      <c r="DD860" s="11">
        <v>1</v>
      </c>
      <c r="DE860" s="11">
        <v>0</v>
      </c>
      <c r="DF860" s="13">
        <f t="shared" si="1757"/>
        <v>4382.208</v>
      </c>
      <c r="DG860" s="11">
        <v>1</v>
      </c>
      <c r="DH860" s="11">
        <v>0.95</v>
      </c>
      <c r="DI860" s="11">
        <v>2.09</v>
      </c>
      <c r="DJ860" s="42">
        <f t="shared" si="1758"/>
        <v>2.9855</v>
      </c>
      <c r="DK860" s="11">
        <v>1.275</v>
      </c>
      <c r="DL860" s="9">
        <v>0.5</v>
      </c>
      <c r="DM860" s="43">
        <f t="shared" si="1759"/>
        <v>8340.4647648</v>
      </c>
      <c r="DV860" s="11">
        <v>2536</v>
      </c>
      <c r="DW860" s="12">
        <v>1.728</v>
      </c>
      <c r="DX860" s="11">
        <v>1</v>
      </c>
      <c r="DY860" s="11">
        <v>0</v>
      </c>
      <c r="DZ860" s="13">
        <f t="shared" si="1760"/>
        <v>4382.208</v>
      </c>
      <c r="EA860" s="11">
        <v>1</v>
      </c>
      <c r="EB860" s="11">
        <v>0.95</v>
      </c>
      <c r="EC860" s="11">
        <v>2.91</v>
      </c>
      <c r="ED860" s="42">
        <f t="shared" si="1761"/>
        <v>3.7645</v>
      </c>
      <c r="EE860" s="11">
        <v>1.275</v>
      </c>
      <c r="EF860" s="9">
        <v>0.5</v>
      </c>
      <c r="EG860" s="43">
        <f t="shared" si="1762"/>
        <v>10516.7240352</v>
      </c>
    </row>
    <row r="861" s="1" customFormat="1" customHeight="1" spans="6:137">
      <c r="F861" s="11">
        <v>2536</v>
      </c>
      <c r="G861" s="12">
        <v>1.728</v>
      </c>
      <c r="H861" s="11">
        <v>1</v>
      </c>
      <c r="I861" s="11">
        <v>0</v>
      </c>
      <c r="J861" s="13">
        <f t="shared" si="1742"/>
        <v>4382.208</v>
      </c>
      <c r="K861" s="11">
        <v>1</v>
      </c>
      <c r="L861" s="11">
        <v>0.95</v>
      </c>
      <c r="M861" s="11">
        <v>2.09</v>
      </c>
      <c r="N861" s="42">
        <f t="shared" si="1743"/>
        <v>2.9855</v>
      </c>
      <c r="O861" s="11">
        <v>1.275</v>
      </c>
      <c r="P861" s="9">
        <v>0.5</v>
      </c>
      <c r="Q861" s="43">
        <f t="shared" si="1744"/>
        <v>8340.4647648</v>
      </c>
      <c r="Z861" s="11">
        <v>2536</v>
      </c>
      <c r="AA861" s="12">
        <v>1.728</v>
      </c>
      <c r="AB861" s="11">
        <v>1</v>
      </c>
      <c r="AC861" s="11">
        <v>0</v>
      </c>
      <c r="AD861" s="13">
        <f t="shared" si="1745"/>
        <v>4382.208</v>
      </c>
      <c r="AE861" s="11">
        <v>1</v>
      </c>
      <c r="AF861" s="11">
        <v>0.95</v>
      </c>
      <c r="AG861" s="11">
        <v>2.09</v>
      </c>
      <c r="AH861" s="42">
        <f t="shared" si="1746"/>
        <v>2.9855</v>
      </c>
      <c r="AI861" s="11">
        <v>1.275</v>
      </c>
      <c r="AJ861" s="9">
        <v>0.5</v>
      </c>
      <c r="AK861" s="43">
        <f t="shared" si="1747"/>
        <v>8340.4647648</v>
      </c>
      <c r="AT861" s="11">
        <v>2536</v>
      </c>
      <c r="AU861" s="12">
        <v>1.728</v>
      </c>
      <c r="AV861" s="11">
        <v>1</v>
      </c>
      <c r="AW861" s="11">
        <v>0</v>
      </c>
      <c r="AX861" s="13">
        <f t="shared" si="1748"/>
        <v>4382.208</v>
      </c>
      <c r="AY861" s="11">
        <v>1</v>
      </c>
      <c r="AZ861" s="11">
        <v>0.95</v>
      </c>
      <c r="BA861" s="11">
        <v>2.09</v>
      </c>
      <c r="BB861" s="42">
        <f t="shared" si="1749"/>
        <v>2.9855</v>
      </c>
      <c r="BC861" s="11">
        <v>1.275</v>
      </c>
      <c r="BD861" s="9">
        <v>0.5</v>
      </c>
      <c r="BE861" s="43">
        <f t="shared" si="1750"/>
        <v>8340.4647648</v>
      </c>
      <c r="BN861" s="11">
        <v>2536</v>
      </c>
      <c r="BO861" s="12">
        <v>1.728</v>
      </c>
      <c r="BP861" s="11">
        <v>1</v>
      </c>
      <c r="BQ861" s="11">
        <v>0</v>
      </c>
      <c r="BR861" s="13">
        <f t="shared" si="1751"/>
        <v>4382.208</v>
      </c>
      <c r="BS861" s="11">
        <v>1</v>
      </c>
      <c r="BT861" s="11">
        <v>0.95</v>
      </c>
      <c r="BU861" s="11">
        <v>2.09</v>
      </c>
      <c r="BV861" s="42">
        <f t="shared" si="1752"/>
        <v>2.9855</v>
      </c>
      <c r="BW861" s="11">
        <v>1.275</v>
      </c>
      <c r="BX861" s="9">
        <v>0.5</v>
      </c>
      <c r="BY861" s="43">
        <f t="shared" si="1753"/>
        <v>8340.4647648</v>
      </c>
      <c r="CH861" s="11">
        <v>2536</v>
      </c>
      <c r="CI861" s="12">
        <v>1.728</v>
      </c>
      <c r="CJ861" s="11">
        <v>1</v>
      </c>
      <c r="CK861" s="11">
        <v>0</v>
      </c>
      <c r="CL861" s="13">
        <f t="shared" si="1754"/>
        <v>4382.208</v>
      </c>
      <c r="CM861" s="11">
        <v>1</v>
      </c>
      <c r="CN861" s="11">
        <v>0.95</v>
      </c>
      <c r="CO861" s="11">
        <v>2.09</v>
      </c>
      <c r="CP861" s="42">
        <f t="shared" si="1755"/>
        <v>2.9855</v>
      </c>
      <c r="CQ861" s="11">
        <v>1.275</v>
      </c>
      <c r="CR861" s="9">
        <v>0.5</v>
      </c>
      <c r="CS861" s="43">
        <f t="shared" si="1756"/>
        <v>8340.4647648</v>
      </c>
      <c r="DB861" s="11">
        <v>2536</v>
      </c>
      <c r="DC861" s="12">
        <v>1.728</v>
      </c>
      <c r="DD861" s="11">
        <v>1</v>
      </c>
      <c r="DE861" s="11">
        <v>0</v>
      </c>
      <c r="DF861" s="13">
        <f t="shared" si="1757"/>
        <v>4382.208</v>
      </c>
      <c r="DG861" s="11">
        <v>1</v>
      </c>
      <c r="DH861" s="11">
        <v>0.95</v>
      </c>
      <c r="DI861" s="11">
        <v>2.09</v>
      </c>
      <c r="DJ861" s="42">
        <f t="shared" si="1758"/>
        <v>2.9855</v>
      </c>
      <c r="DK861" s="11">
        <v>1.275</v>
      </c>
      <c r="DL861" s="9">
        <v>0.5</v>
      </c>
      <c r="DM861" s="43">
        <f t="shared" si="1759"/>
        <v>8340.4647648</v>
      </c>
      <c r="DV861" s="11">
        <v>2536</v>
      </c>
      <c r="DW861" s="12">
        <v>1.728</v>
      </c>
      <c r="DX861" s="11">
        <v>1</v>
      </c>
      <c r="DY861" s="11">
        <v>0</v>
      </c>
      <c r="DZ861" s="13">
        <f t="shared" si="1760"/>
        <v>4382.208</v>
      </c>
      <c r="EA861" s="11">
        <v>1</v>
      </c>
      <c r="EB861" s="11">
        <v>0.95</v>
      </c>
      <c r="EC861" s="11">
        <v>2.91</v>
      </c>
      <c r="ED861" s="42">
        <f t="shared" si="1761"/>
        <v>3.7645</v>
      </c>
      <c r="EE861" s="11">
        <v>1.275</v>
      </c>
      <c r="EF861" s="9">
        <v>0.5</v>
      </c>
      <c r="EG861" s="43">
        <f t="shared" si="1762"/>
        <v>10516.7240352</v>
      </c>
    </row>
    <row r="862" s="1" customFormat="1" customHeight="1" spans="6:137">
      <c r="F862" s="11">
        <v>2536</v>
      </c>
      <c r="G862" s="12">
        <v>1.728</v>
      </c>
      <c r="H862" s="11">
        <v>1</v>
      </c>
      <c r="I862" s="11">
        <v>0</v>
      </c>
      <c r="J862" s="13">
        <f t="shared" si="1742"/>
        <v>4382.208</v>
      </c>
      <c r="K862" s="11">
        <v>1</v>
      </c>
      <c r="L862" s="11">
        <v>0.95</v>
      </c>
      <c r="M862" s="11">
        <v>2.09</v>
      </c>
      <c r="N862" s="42">
        <f t="shared" si="1743"/>
        <v>2.9855</v>
      </c>
      <c r="O862" s="11">
        <v>1.275</v>
      </c>
      <c r="P862" s="9">
        <v>0.5</v>
      </c>
      <c r="Q862" s="43">
        <f t="shared" si="1744"/>
        <v>8340.4647648</v>
      </c>
      <c r="Z862" s="11">
        <v>2536</v>
      </c>
      <c r="AA862" s="12">
        <v>1.728</v>
      </c>
      <c r="AB862" s="11">
        <v>1</v>
      </c>
      <c r="AC862" s="11">
        <v>0</v>
      </c>
      <c r="AD862" s="13">
        <f t="shared" si="1745"/>
        <v>4382.208</v>
      </c>
      <c r="AE862" s="11">
        <v>1</v>
      </c>
      <c r="AF862" s="11">
        <v>0.95</v>
      </c>
      <c r="AG862" s="11">
        <v>2.09</v>
      </c>
      <c r="AH862" s="42">
        <f t="shared" si="1746"/>
        <v>2.9855</v>
      </c>
      <c r="AI862" s="11">
        <v>1.275</v>
      </c>
      <c r="AJ862" s="9">
        <v>0.5</v>
      </c>
      <c r="AK862" s="43">
        <f t="shared" si="1747"/>
        <v>8340.4647648</v>
      </c>
      <c r="AT862" s="11">
        <v>2536</v>
      </c>
      <c r="AU862" s="12">
        <v>1.728</v>
      </c>
      <c r="AV862" s="11">
        <v>1</v>
      </c>
      <c r="AW862" s="11">
        <v>0</v>
      </c>
      <c r="AX862" s="13">
        <f t="shared" si="1748"/>
        <v>4382.208</v>
      </c>
      <c r="AY862" s="11">
        <v>1</v>
      </c>
      <c r="AZ862" s="11">
        <v>0.95</v>
      </c>
      <c r="BA862" s="11">
        <v>2.09</v>
      </c>
      <c r="BB862" s="42">
        <f t="shared" si="1749"/>
        <v>2.9855</v>
      </c>
      <c r="BC862" s="11">
        <v>1.275</v>
      </c>
      <c r="BD862" s="9">
        <v>0.5</v>
      </c>
      <c r="BE862" s="43">
        <f t="shared" si="1750"/>
        <v>8340.4647648</v>
      </c>
      <c r="BN862" s="11">
        <v>2536</v>
      </c>
      <c r="BO862" s="12">
        <v>1.728</v>
      </c>
      <c r="BP862" s="11">
        <v>1</v>
      </c>
      <c r="BQ862" s="11">
        <v>0</v>
      </c>
      <c r="BR862" s="13">
        <f t="shared" si="1751"/>
        <v>4382.208</v>
      </c>
      <c r="BS862" s="11">
        <v>1</v>
      </c>
      <c r="BT862" s="11">
        <v>0.95</v>
      </c>
      <c r="BU862" s="11">
        <v>2.09</v>
      </c>
      <c r="BV862" s="42">
        <f t="shared" si="1752"/>
        <v>2.9855</v>
      </c>
      <c r="BW862" s="11">
        <v>1.275</v>
      </c>
      <c r="BX862" s="9">
        <v>0.5</v>
      </c>
      <c r="BY862" s="43">
        <f t="shared" si="1753"/>
        <v>8340.4647648</v>
      </c>
      <c r="CH862" s="11">
        <v>2536</v>
      </c>
      <c r="CI862" s="12">
        <v>1.728</v>
      </c>
      <c r="CJ862" s="11">
        <v>1</v>
      </c>
      <c r="CK862" s="11">
        <v>0</v>
      </c>
      <c r="CL862" s="13">
        <f t="shared" si="1754"/>
        <v>4382.208</v>
      </c>
      <c r="CM862" s="11">
        <v>1</v>
      </c>
      <c r="CN862" s="11">
        <v>0.95</v>
      </c>
      <c r="CO862" s="11">
        <v>2.09</v>
      </c>
      <c r="CP862" s="42">
        <f t="shared" si="1755"/>
        <v>2.9855</v>
      </c>
      <c r="CQ862" s="11">
        <v>1.275</v>
      </c>
      <c r="CR862" s="9">
        <v>0.5</v>
      </c>
      <c r="CS862" s="43">
        <f t="shared" si="1756"/>
        <v>8340.4647648</v>
      </c>
      <c r="DB862" s="11">
        <v>2536</v>
      </c>
      <c r="DC862" s="12">
        <v>1.728</v>
      </c>
      <c r="DD862" s="11">
        <v>1</v>
      </c>
      <c r="DE862" s="11">
        <v>0</v>
      </c>
      <c r="DF862" s="13">
        <f t="shared" si="1757"/>
        <v>4382.208</v>
      </c>
      <c r="DG862" s="11">
        <v>1</v>
      </c>
      <c r="DH862" s="11">
        <v>0.95</v>
      </c>
      <c r="DI862" s="11">
        <v>2.09</v>
      </c>
      <c r="DJ862" s="42">
        <f t="shared" si="1758"/>
        <v>2.9855</v>
      </c>
      <c r="DK862" s="11">
        <v>1.275</v>
      </c>
      <c r="DL862" s="9">
        <v>0.5</v>
      </c>
      <c r="DM862" s="43">
        <f t="shared" si="1759"/>
        <v>8340.4647648</v>
      </c>
      <c r="DV862" s="11">
        <v>2536</v>
      </c>
      <c r="DW862" s="12">
        <v>1.728</v>
      </c>
      <c r="DX862" s="11">
        <v>1</v>
      </c>
      <c r="DY862" s="11">
        <v>0</v>
      </c>
      <c r="DZ862" s="13">
        <f t="shared" si="1760"/>
        <v>4382.208</v>
      </c>
      <c r="EA862" s="11">
        <v>1</v>
      </c>
      <c r="EB862" s="11">
        <v>0.95</v>
      </c>
      <c r="EC862" s="11">
        <v>2.91</v>
      </c>
      <c r="ED862" s="42">
        <f t="shared" si="1761"/>
        <v>3.7645</v>
      </c>
      <c r="EE862" s="11">
        <v>1.275</v>
      </c>
      <c r="EF862" s="9">
        <v>0.5</v>
      </c>
      <c r="EG862" s="43">
        <f t="shared" si="1762"/>
        <v>10516.7240352</v>
      </c>
    </row>
    <row r="863" s="1" customFormat="1" customHeight="1" spans="6:137">
      <c r="F863" s="11">
        <v>2536</v>
      </c>
      <c r="G863" s="12">
        <v>1.728</v>
      </c>
      <c r="H863" s="11">
        <v>1</v>
      </c>
      <c r="I863" s="11">
        <v>0</v>
      </c>
      <c r="J863" s="13">
        <f t="shared" si="1742"/>
        <v>4382.208</v>
      </c>
      <c r="K863" s="11">
        <v>1</v>
      </c>
      <c r="L863" s="11">
        <v>0.95</v>
      </c>
      <c r="M863" s="11">
        <v>2.09</v>
      </c>
      <c r="N863" s="42">
        <f t="shared" si="1743"/>
        <v>2.9855</v>
      </c>
      <c r="O863" s="11">
        <v>1.075</v>
      </c>
      <c r="P863" s="9">
        <v>0.5</v>
      </c>
      <c r="Q863" s="43">
        <f t="shared" si="1744"/>
        <v>7032.1565664</v>
      </c>
      <c r="Z863" s="11">
        <v>2536</v>
      </c>
      <c r="AA863" s="12">
        <v>1.728</v>
      </c>
      <c r="AB863" s="11">
        <v>1</v>
      </c>
      <c r="AC863" s="11">
        <v>0</v>
      </c>
      <c r="AD863" s="13">
        <f t="shared" si="1745"/>
        <v>4382.208</v>
      </c>
      <c r="AE863" s="11">
        <v>1</v>
      </c>
      <c r="AF863" s="11">
        <v>0.95</v>
      </c>
      <c r="AG863" s="11">
        <v>2.09</v>
      </c>
      <c r="AH863" s="42">
        <f t="shared" si="1746"/>
        <v>2.9855</v>
      </c>
      <c r="AI863" s="11">
        <v>1.075</v>
      </c>
      <c r="AJ863" s="9">
        <v>0.5</v>
      </c>
      <c r="AK863" s="43">
        <f t="shared" si="1747"/>
        <v>7032.1565664</v>
      </c>
      <c r="AT863" s="11">
        <v>2536</v>
      </c>
      <c r="AU863" s="12">
        <v>1.728</v>
      </c>
      <c r="AV863" s="11">
        <v>1</v>
      </c>
      <c r="AW863" s="11">
        <v>0</v>
      </c>
      <c r="AX863" s="13">
        <f t="shared" si="1748"/>
        <v>4382.208</v>
      </c>
      <c r="AY863" s="11">
        <v>1</v>
      </c>
      <c r="AZ863" s="11">
        <v>0.95</v>
      </c>
      <c r="BA863" s="11">
        <v>2.09</v>
      </c>
      <c r="BB863" s="42">
        <f t="shared" si="1749"/>
        <v>2.9855</v>
      </c>
      <c r="BC863" s="11">
        <v>1.075</v>
      </c>
      <c r="BD863" s="9">
        <v>0.5</v>
      </c>
      <c r="BE863" s="43">
        <f t="shared" si="1750"/>
        <v>7032.1565664</v>
      </c>
      <c r="BN863" s="11">
        <v>2536</v>
      </c>
      <c r="BO863" s="12">
        <v>1.728</v>
      </c>
      <c r="BP863" s="11">
        <v>1</v>
      </c>
      <c r="BQ863" s="11">
        <v>0</v>
      </c>
      <c r="BR863" s="13">
        <f t="shared" si="1751"/>
        <v>4382.208</v>
      </c>
      <c r="BS863" s="11">
        <v>1</v>
      </c>
      <c r="BT863" s="11">
        <v>0.95</v>
      </c>
      <c r="BU863" s="11">
        <v>2.09</v>
      </c>
      <c r="BV863" s="42">
        <f t="shared" si="1752"/>
        <v>2.9855</v>
      </c>
      <c r="BW863" s="11">
        <v>1.075</v>
      </c>
      <c r="BX863" s="9">
        <v>0.5</v>
      </c>
      <c r="BY863" s="43">
        <f t="shared" si="1753"/>
        <v>7032.1565664</v>
      </c>
      <c r="CH863" s="11">
        <v>2536</v>
      </c>
      <c r="CI863" s="12">
        <v>1.728</v>
      </c>
      <c r="CJ863" s="11">
        <v>1</v>
      </c>
      <c r="CK863" s="11">
        <v>0</v>
      </c>
      <c r="CL863" s="13">
        <f t="shared" si="1754"/>
        <v>4382.208</v>
      </c>
      <c r="CM863" s="11">
        <v>1</v>
      </c>
      <c r="CN863" s="11">
        <v>0.95</v>
      </c>
      <c r="CO863" s="11">
        <v>2.09</v>
      </c>
      <c r="CP863" s="42">
        <f t="shared" si="1755"/>
        <v>2.9855</v>
      </c>
      <c r="CQ863" s="11">
        <v>1.075</v>
      </c>
      <c r="CR863" s="9">
        <v>0.5</v>
      </c>
      <c r="CS863" s="43">
        <f t="shared" si="1756"/>
        <v>7032.1565664</v>
      </c>
      <c r="DB863" s="11">
        <v>2536</v>
      </c>
      <c r="DC863" s="12">
        <v>1.728</v>
      </c>
      <c r="DD863" s="11">
        <v>1</v>
      </c>
      <c r="DE863" s="11">
        <v>0</v>
      </c>
      <c r="DF863" s="13">
        <f t="shared" si="1757"/>
        <v>4382.208</v>
      </c>
      <c r="DG863" s="11">
        <v>1</v>
      </c>
      <c r="DH863" s="11">
        <v>0.95</v>
      </c>
      <c r="DI863" s="11">
        <v>2.09</v>
      </c>
      <c r="DJ863" s="42">
        <f t="shared" si="1758"/>
        <v>2.9855</v>
      </c>
      <c r="DK863" s="11">
        <v>1.075</v>
      </c>
      <c r="DL863" s="9">
        <v>0.5</v>
      </c>
      <c r="DM863" s="43">
        <f t="shared" si="1759"/>
        <v>7032.1565664</v>
      </c>
      <c r="DV863" s="11">
        <v>2536</v>
      </c>
      <c r="DW863" s="12">
        <v>1.728</v>
      </c>
      <c r="DX863" s="11">
        <v>1</v>
      </c>
      <c r="DY863" s="11">
        <v>0</v>
      </c>
      <c r="DZ863" s="13">
        <f t="shared" si="1760"/>
        <v>4382.208</v>
      </c>
      <c r="EA863" s="11">
        <v>1</v>
      </c>
      <c r="EB863" s="11">
        <v>0.95</v>
      </c>
      <c r="EC863" s="11">
        <v>2.91</v>
      </c>
      <c r="ED863" s="42">
        <f t="shared" si="1761"/>
        <v>3.7645</v>
      </c>
      <c r="EE863" s="11">
        <v>1.075</v>
      </c>
      <c r="EF863" s="9">
        <v>0.5</v>
      </c>
      <c r="EG863" s="43">
        <f t="shared" si="1762"/>
        <v>8867.0418336</v>
      </c>
    </row>
    <row r="864" s="1" customFormat="1" customHeight="1" spans="6:137">
      <c r="F864" s="11">
        <v>2536</v>
      </c>
      <c r="G864" s="12">
        <v>1.728</v>
      </c>
      <c r="H864" s="11">
        <v>1</v>
      </c>
      <c r="I864" s="11">
        <v>0</v>
      </c>
      <c r="J864" s="13">
        <f t="shared" si="1742"/>
        <v>4382.208</v>
      </c>
      <c r="K864" s="11">
        <v>1</v>
      </c>
      <c r="L864" s="11">
        <v>0.95</v>
      </c>
      <c r="M864" s="11">
        <v>2.09</v>
      </c>
      <c r="N864" s="42">
        <f t="shared" si="1743"/>
        <v>2.9855</v>
      </c>
      <c r="O864" s="11">
        <v>1.075</v>
      </c>
      <c r="P864" s="9">
        <v>0.5</v>
      </c>
      <c r="Q864" s="43">
        <f t="shared" si="1744"/>
        <v>7032.1565664</v>
      </c>
      <c r="Z864" s="11">
        <v>2536</v>
      </c>
      <c r="AA864" s="12">
        <v>1.728</v>
      </c>
      <c r="AB864" s="11">
        <v>1</v>
      </c>
      <c r="AC864" s="11">
        <v>0</v>
      </c>
      <c r="AD864" s="13">
        <f t="shared" si="1745"/>
        <v>4382.208</v>
      </c>
      <c r="AE864" s="11">
        <v>1</v>
      </c>
      <c r="AF864" s="11">
        <v>0.95</v>
      </c>
      <c r="AG864" s="11">
        <v>2.09</v>
      </c>
      <c r="AH864" s="42">
        <f t="shared" si="1746"/>
        <v>2.9855</v>
      </c>
      <c r="AI864" s="11">
        <v>1.075</v>
      </c>
      <c r="AJ864" s="9">
        <v>0.5</v>
      </c>
      <c r="AK864" s="43">
        <f t="shared" si="1747"/>
        <v>7032.1565664</v>
      </c>
      <c r="AT864" s="11">
        <v>2536</v>
      </c>
      <c r="AU864" s="12">
        <v>1.728</v>
      </c>
      <c r="AV864" s="11">
        <v>1</v>
      </c>
      <c r="AW864" s="11">
        <v>0</v>
      </c>
      <c r="AX864" s="13">
        <f t="shared" si="1748"/>
        <v>4382.208</v>
      </c>
      <c r="AY864" s="11">
        <v>1</v>
      </c>
      <c r="AZ864" s="11">
        <v>0.95</v>
      </c>
      <c r="BA864" s="11">
        <v>2.09</v>
      </c>
      <c r="BB864" s="42">
        <f t="shared" si="1749"/>
        <v>2.9855</v>
      </c>
      <c r="BC864" s="11">
        <v>1.075</v>
      </c>
      <c r="BD864" s="9">
        <v>0.5</v>
      </c>
      <c r="BE864" s="43">
        <f t="shared" si="1750"/>
        <v>7032.1565664</v>
      </c>
      <c r="BN864" s="11">
        <v>2536</v>
      </c>
      <c r="BO864" s="12">
        <v>1.728</v>
      </c>
      <c r="BP864" s="11">
        <v>1</v>
      </c>
      <c r="BQ864" s="11">
        <v>0</v>
      </c>
      <c r="BR864" s="13">
        <f t="shared" si="1751"/>
        <v>4382.208</v>
      </c>
      <c r="BS864" s="11">
        <v>1</v>
      </c>
      <c r="BT864" s="11">
        <v>0.95</v>
      </c>
      <c r="BU864" s="11">
        <v>2.09</v>
      </c>
      <c r="BV864" s="42">
        <f t="shared" si="1752"/>
        <v>2.9855</v>
      </c>
      <c r="BW864" s="11">
        <v>1.075</v>
      </c>
      <c r="BX864" s="9">
        <v>0.5</v>
      </c>
      <c r="BY864" s="43">
        <f t="shared" si="1753"/>
        <v>7032.1565664</v>
      </c>
      <c r="CH864" s="11">
        <v>2536</v>
      </c>
      <c r="CI864" s="12">
        <v>1.728</v>
      </c>
      <c r="CJ864" s="11">
        <v>1</v>
      </c>
      <c r="CK864" s="11">
        <v>0</v>
      </c>
      <c r="CL864" s="13">
        <f t="shared" si="1754"/>
        <v>4382.208</v>
      </c>
      <c r="CM864" s="11">
        <v>1</v>
      </c>
      <c r="CN864" s="11">
        <v>0.95</v>
      </c>
      <c r="CO864" s="11">
        <v>2.09</v>
      </c>
      <c r="CP864" s="42">
        <f t="shared" si="1755"/>
        <v>2.9855</v>
      </c>
      <c r="CQ864" s="11">
        <v>1.075</v>
      </c>
      <c r="CR864" s="9">
        <v>0.5</v>
      </c>
      <c r="CS864" s="43">
        <f t="shared" si="1756"/>
        <v>7032.1565664</v>
      </c>
      <c r="DB864" s="11">
        <v>2536</v>
      </c>
      <c r="DC864" s="12">
        <v>1.728</v>
      </c>
      <c r="DD864" s="11">
        <v>1</v>
      </c>
      <c r="DE864" s="11">
        <v>0</v>
      </c>
      <c r="DF864" s="13">
        <f t="shared" si="1757"/>
        <v>4382.208</v>
      </c>
      <c r="DG864" s="11">
        <v>1</v>
      </c>
      <c r="DH864" s="11">
        <v>0.95</v>
      </c>
      <c r="DI864" s="11">
        <v>2.09</v>
      </c>
      <c r="DJ864" s="42">
        <f t="shared" si="1758"/>
        <v>2.9855</v>
      </c>
      <c r="DK864" s="11">
        <v>1.075</v>
      </c>
      <c r="DL864" s="9">
        <v>0.5</v>
      </c>
      <c r="DM864" s="43">
        <f t="shared" si="1759"/>
        <v>7032.1565664</v>
      </c>
      <c r="DV864" s="11">
        <v>2536</v>
      </c>
      <c r="DW864" s="12">
        <v>1.728</v>
      </c>
      <c r="DX864" s="11">
        <v>1</v>
      </c>
      <c r="DY864" s="11">
        <v>0</v>
      </c>
      <c r="DZ864" s="13">
        <f t="shared" si="1760"/>
        <v>4382.208</v>
      </c>
      <c r="EA864" s="11">
        <v>1</v>
      </c>
      <c r="EB864" s="11">
        <v>0.95</v>
      </c>
      <c r="EC864" s="11">
        <v>2.91</v>
      </c>
      <c r="ED864" s="42">
        <f t="shared" si="1761"/>
        <v>3.7645</v>
      </c>
      <c r="EE864" s="11">
        <v>1.075</v>
      </c>
      <c r="EF864" s="9">
        <v>0.5</v>
      </c>
      <c r="EG864" s="43">
        <f t="shared" si="1762"/>
        <v>8867.0418336</v>
      </c>
    </row>
    <row r="865" s="1" customFormat="1" customHeight="1" spans="6:137">
      <c r="F865" s="11">
        <v>2536</v>
      </c>
      <c r="G865" s="12">
        <v>1.728</v>
      </c>
      <c r="H865" s="11">
        <v>1</v>
      </c>
      <c r="I865" s="11">
        <v>0</v>
      </c>
      <c r="J865" s="13">
        <f t="shared" si="1742"/>
        <v>4382.208</v>
      </c>
      <c r="K865" s="11">
        <v>1</v>
      </c>
      <c r="L865" s="11">
        <v>0.95</v>
      </c>
      <c r="M865" s="11">
        <v>2.09</v>
      </c>
      <c r="N865" s="42">
        <f t="shared" si="1743"/>
        <v>2.9855</v>
      </c>
      <c r="O865" s="11">
        <v>1.075</v>
      </c>
      <c r="P865" s="9">
        <v>0.5</v>
      </c>
      <c r="Q865" s="43">
        <f t="shared" si="1744"/>
        <v>7032.1565664</v>
      </c>
      <c r="Z865" s="11">
        <v>2536</v>
      </c>
      <c r="AA865" s="12">
        <v>1.728</v>
      </c>
      <c r="AB865" s="11">
        <v>1</v>
      </c>
      <c r="AC865" s="11">
        <v>0</v>
      </c>
      <c r="AD865" s="13">
        <f t="shared" si="1745"/>
        <v>4382.208</v>
      </c>
      <c r="AE865" s="11">
        <v>1</v>
      </c>
      <c r="AF865" s="11">
        <v>0.95</v>
      </c>
      <c r="AG865" s="11">
        <v>2.09</v>
      </c>
      <c r="AH865" s="42">
        <f t="shared" si="1746"/>
        <v>2.9855</v>
      </c>
      <c r="AI865" s="11">
        <v>1.075</v>
      </c>
      <c r="AJ865" s="9">
        <v>0.5</v>
      </c>
      <c r="AK865" s="43">
        <f t="shared" si="1747"/>
        <v>7032.1565664</v>
      </c>
      <c r="AT865" s="11">
        <v>2536</v>
      </c>
      <c r="AU865" s="12">
        <v>1.728</v>
      </c>
      <c r="AV865" s="11">
        <v>1</v>
      </c>
      <c r="AW865" s="11">
        <v>0</v>
      </c>
      <c r="AX865" s="13">
        <f t="shared" si="1748"/>
        <v>4382.208</v>
      </c>
      <c r="AY865" s="11">
        <v>1</v>
      </c>
      <c r="AZ865" s="11">
        <v>0.95</v>
      </c>
      <c r="BA865" s="11">
        <v>2.09</v>
      </c>
      <c r="BB865" s="42">
        <f t="shared" si="1749"/>
        <v>2.9855</v>
      </c>
      <c r="BC865" s="11">
        <v>1.075</v>
      </c>
      <c r="BD865" s="9">
        <v>0.5</v>
      </c>
      <c r="BE865" s="43">
        <f t="shared" si="1750"/>
        <v>7032.1565664</v>
      </c>
      <c r="BN865" s="11">
        <v>2536</v>
      </c>
      <c r="BO865" s="12">
        <v>1.728</v>
      </c>
      <c r="BP865" s="11">
        <v>1</v>
      </c>
      <c r="BQ865" s="11">
        <v>0</v>
      </c>
      <c r="BR865" s="13">
        <f t="shared" si="1751"/>
        <v>4382.208</v>
      </c>
      <c r="BS865" s="11">
        <v>1</v>
      </c>
      <c r="BT865" s="11">
        <v>0.95</v>
      </c>
      <c r="BU865" s="11">
        <v>2.09</v>
      </c>
      <c r="BV865" s="42">
        <f t="shared" si="1752"/>
        <v>2.9855</v>
      </c>
      <c r="BW865" s="11">
        <v>1.075</v>
      </c>
      <c r="BX865" s="9">
        <v>0.5</v>
      </c>
      <c r="BY865" s="43">
        <f t="shared" si="1753"/>
        <v>7032.1565664</v>
      </c>
      <c r="CH865" s="11">
        <v>2536</v>
      </c>
      <c r="CI865" s="12">
        <v>1.728</v>
      </c>
      <c r="CJ865" s="11">
        <v>1</v>
      </c>
      <c r="CK865" s="11">
        <v>0</v>
      </c>
      <c r="CL865" s="13">
        <f t="shared" si="1754"/>
        <v>4382.208</v>
      </c>
      <c r="CM865" s="11">
        <v>1</v>
      </c>
      <c r="CN865" s="11">
        <v>0.95</v>
      </c>
      <c r="CO865" s="11">
        <v>2.09</v>
      </c>
      <c r="CP865" s="42">
        <f t="shared" si="1755"/>
        <v>2.9855</v>
      </c>
      <c r="CQ865" s="11">
        <v>1.075</v>
      </c>
      <c r="CR865" s="9">
        <v>0.5</v>
      </c>
      <c r="CS865" s="43">
        <f t="shared" si="1756"/>
        <v>7032.1565664</v>
      </c>
      <c r="DB865" s="11">
        <v>2536</v>
      </c>
      <c r="DC865" s="12">
        <v>1.728</v>
      </c>
      <c r="DD865" s="11">
        <v>1</v>
      </c>
      <c r="DE865" s="11">
        <v>0</v>
      </c>
      <c r="DF865" s="13">
        <f t="shared" si="1757"/>
        <v>4382.208</v>
      </c>
      <c r="DG865" s="11">
        <v>1</v>
      </c>
      <c r="DH865" s="11">
        <v>0.95</v>
      </c>
      <c r="DI865" s="11">
        <v>2.09</v>
      </c>
      <c r="DJ865" s="42">
        <f t="shared" si="1758"/>
        <v>2.9855</v>
      </c>
      <c r="DK865" s="11">
        <v>1.075</v>
      </c>
      <c r="DL865" s="9">
        <v>0.5</v>
      </c>
      <c r="DM865" s="43">
        <f t="shared" si="1759"/>
        <v>7032.1565664</v>
      </c>
      <c r="DV865" s="11">
        <v>2536</v>
      </c>
      <c r="DW865" s="12">
        <v>1.728</v>
      </c>
      <c r="DX865" s="11">
        <v>1</v>
      </c>
      <c r="DY865" s="11">
        <v>0</v>
      </c>
      <c r="DZ865" s="13">
        <f t="shared" si="1760"/>
        <v>4382.208</v>
      </c>
      <c r="EA865" s="11">
        <v>1</v>
      </c>
      <c r="EB865" s="11">
        <v>0.95</v>
      </c>
      <c r="EC865" s="11">
        <v>2.91</v>
      </c>
      <c r="ED865" s="42">
        <f t="shared" si="1761"/>
        <v>3.7645</v>
      </c>
      <c r="EE865" s="11">
        <v>1.075</v>
      </c>
      <c r="EF865" s="9">
        <v>0.5</v>
      </c>
      <c r="EG865" s="43">
        <f t="shared" si="1762"/>
        <v>8867.0418336</v>
      </c>
    </row>
    <row r="866" s="1" customFormat="1" customHeight="1" spans="6:137">
      <c r="F866" s="11">
        <v>2536</v>
      </c>
      <c r="G866" s="12">
        <v>1.728</v>
      </c>
      <c r="H866" s="11">
        <v>1</v>
      </c>
      <c r="I866" s="11">
        <v>0</v>
      </c>
      <c r="J866" s="13">
        <f t="shared" si="1742"/>
        <v>4382.208</v>
      </c>
      <c r="K866" s="11">
        <v>1</v>
      </c>
      <c r="L866" s="11">
        <v>0.95</v>
      </c>
      <c r="M866" s="11">
        <v>2.09</v>
      </c>
      <c r="N866" s="42">
        <f t="shared" si="1743"/>
        <v>2.9855</v>
      </c>
      <c r="O866" s="11">
        <v>1.075</v>
      </c>
      <c r="P866" s="9">
        <v>0.5</v>
      </c>
      <c r="Q866" s="43">
        <f t="shared" si="1744"/>
        <v>7032.1565664</v>
      </c>
      <c r="Z866" s="11">
        <v>2536</v>
      </c>
      <c r="AA866" s="12">
        <v>1.728</v>
      </c>
      <c r="AB866" s="11">
        <v>1</v>
      </c>
      <c r="AC866" s="11">
        <v>0</v>
      </c>
      <c r="AD866" s="13">
        <f t="shared" si="1745"/>
        <v>4382.208</v>
      </c>
      <c r="AE866" s="11">
        <v>1</v>
      </c>
      <c r="AF866" s="11">
        <v>0.95</v>
      </c>
      <c r="AG866" s="11">
        <v>2.09</v>
      </c>
      <c r="AH866" s="42">
        <f t="shared" si="1746"/>
        <v>2.9855</v>
      </c>
      <c r="AI866" s="11">
        <v>1.075</v>
      </c>
      <c r="AJ866" s="9">
        <v>0.5</v>
      </c>
      <c r="AK866" s="43">
        <f t="shared" si="1747"/>
        <v>7032.1565664</v>
      </c>
      <c r="AT866" s="11">
        <v>2536</v>
      </c>
      <c r="AU866" s="12">
        <v>1.728</v>
      </c>
      <c r="AV866" s="11">
        <v>1</v>
      </c>
      <c r="AW866" s="11">
        <v>0</v>
      </c>
      <c r="AX866" s="13">
        <f t="shared" si="1748"/>
        <v>4382.208</v>
      </c>
      <c r="AY866" s="11">
        <v>1</v>
      </c>
      <c r="AZ866" s="11">
        <v>0.95</v>
      </c>
      <c r="BA866" s="11">
        <v>2.09</v>
      </c>
      <c r="BB866" s="42">
        <f t="shared" si="1749"/>
        <v>2.9855</v>
      </c>
      <c r="BC866" s="11">
        <v>1.075</v>
      </c>
      <c r="BD866" s="9">
        <v>0.5</v>
      </c>
      <c r="BE866" s="43">
        <f t="shared" si="1750"/>
        <v>7032.1565664</v>
      </c>
      <c r="BN866" s="11">
        <v>2536</v>
      </c>
      <c r="BO866" s="12">
        <v>1.728</v>
      </c>
      <c r="BP866" s="11">
        <v>1</v>
      </c>
      <c r="BQ866" s="11">
        <v>0</v>
      </c>
      <c r="BR866" s="13">
        <f t="shared" si="1751"/>
        <v>4382.208</v>
      </c>
      <c r="BS866" s="11">
        <v>1</v>
      </c>
      <c r="BT866" s="11">
        <v>0.95</v>
      </c>
      <c r="BU866" s="11">
        <v>2.09</v>
      </c>
      <c r="BV866" s="42">
        <f t="shared" si="1752"/>
        <v>2.9855</v>
      </c>
      <c r="BW866" s="11">
        <v>1.075</v>
      </c>
      <c r="BX866" s="9">
        <v>0.5</v>
      </c>
      <c r="BY866" s="43">
        <f t="shared" si="1753"/>
        <v>7032.1565664</v>
      </c>
      <c r="CH866" s="11">
        <v>2536</v>
      </c>
      <c r="CI866" s="12">
        <v>1.728</v>
      </c>
      <c r="CJ866" s="11">
        <v>1</v>
      </c>
      <c r="CK866" s="11">
        <v>0</v>
      </c>
      <c r="CL866" s="13">
        <f t="shared" si="1754"/>
        <v>4382.208</v>
      </c>
      <c r="CM866" s="11">
        <v>1</v>
      </c>
      <c r="CN866" s="11">
        <v>0.95</v>
      </c>
      <c r="CO866" s="11">
        <v>2.09</v>
      </c>
      <c r="CP866" s="42">
        <f t="shared" si="1755"/>
        <v>2.9855</v>
      </c>
      <c r="CQ866" s="11">
        <v>1.075</v>
      </c>
      <c r="CR866" s="9">
        <v>0.5</v>
      </c>
      <c r="CS866" s="43">
        <f t="shared" si="1756"/>
        <v>7032.1565664</v>
      </c>
      <c r="DB866" s="11">
        <v>2536</v>
      </c>
      <c r="DC866" s="12">
        <v>1.728</v>
      </c>
      <c r="DD866" s="11">
        <v>1</v>
      </c>
      <c r="DE866" s="11">
        <v>0</v>
      </c>
      <c r="DF866" s="13">
        <f t="shared" si="1757"/>
        <v>4382.208</v>
      </c>
      <c r="DG866" s="11">
        <v>1</v>
      </c>
      <c r="DH866" s="11">
        <v>0.95</v>
      </c>
      <c r="DI866" s="11">
        <v>2.09</v>
      </c>
      <c r="DJ866" s="42">
        <f t="shared" si="1758"/>
        <v>2.9855</v>
      </c>
      <c r="DK866" s="11">
        <v>1.075</v>
      </c>
      <c r="DL866" s="9">
        <v>0.5</v>
      </c>
      <c r="DM866" s="43">
        <f t="shared" si="1759"/>
        <v>7032.1565664</v>
      </c>
      <c r="DV866" s="11">
        <v>2536</v>
      </c>
      <c r="DW866" s="12">
        <v>1.728</v>
      </c>
      <c r="DX866" s="11">
        <v>1</v>
      </c>
      <c r="DY866" s="11">
        <v>0</v>
      </c>
      <c r="DZ866" s="13">
        <f t="shared" si="1760"/>
        <v>4382.208</v>
      </c>
      <c r="EA866" s="11">
        <v>1</v>
      </c>
      <c r="EB866" s="11">
        <v>0.95</v>
      </c>
      <c r="EC866" s="11">
        <v>2.91</v>
      </c>
      <c r="ED866" s="42">
        <f t="shared" si="1761"/>
        <v>3.7645</v>
      </c>
      <c r="EE866" s="11">
        <v>1.075</v>
      </c>
      <c r="EF866" s="9">
        <v>0.5</v>
      </c>
      <c r="EG866" s="43">
        <f t="shared" si="1762"/>
        <v>8867.0418336</v>
      </c>
    </row>
    <row r="867" s="1" customFormat="1" customHeight="1" spans="6:137">
      <c r="F867" s="11">
        <v>2536</v>
      </c>
      <c r="G867" s="12">
        <v>1.55</v>
      </c>
      <c r="H867" s="11">
        <v>1</v>
      </c>
      <c r="I867" s="11">
        <v>0</v>
      </c>
      <c r="J867" s="13">
        <f t="shared" si="1742"/>
        <v>3930.8</v>
      </c>
      <c r="K867" s="11">
        <v>1</v>
      </c>
      <c r="L867" s="11">
        <v>0.95</v>
      </c>
      <c r="M867" s="11">
        <v>2.09</v>
      </c>
      <c r="N867" s="42">
        <f t="shared" si="1743"/>
        <v>2.9855</v>
      </c>
      <c r="O867" s="11">
        <v>1.075</v>
      </c>
      <c r="P867" s="9">
        <v>0.5</v>
      </c>
      <c r="Q867" s="43">
        <f t="shared" si="1744"/>
        <v>6307.7793275</v>
      </c>
      <c r="Z867" s="11">
        <v>2536</v>
      </c>
      <c r="AA867" s="12">
        <v>1.55</v>
      </c>
      <c r="AB867" s="11">
        <v>1</v>
      </c>
      <c r="AC867" s="11">
        <v>0</v>
      </c>
      <c r="AD867" s="13">
        <f t="shared" si="1745"/>
        <v>3930.8</v>
      </c>
      <c r="AE867" s="11">
        <v>1</v>
      </c>
      <c r="AF867" s="11">
        <v>0.95</v>
      </c>
      <c r="AG867" s="11">
        <v>2.09</v>
      </c>
      <c r="AH867" s="42">
        <f t="shared" si="1746"/>
        <v>2.9855</v>
      </c>
      <c r="AI867" s="11">
        <v>1.075</v>
      </c>
      <c r="AJ867" s="9">
        <v>0.5</v>
      </c>
      <c r="AK867" s="43">
        <f t="shared" si="1747"/>
        <v>6307.7793275</v>
      </c>
      <c r="AT867" s="11">
        <v>2536</v>
      </c>
      <c r="AU867" s="12">
        <v>1.55</v>
      </c>
      <c r="AV867" s="11">
        <v>1</v>
      </c>
      <c r="AW867" s="11">
        <v>0</v>
      </c>
      <c r="AX867" s="13">
        <f t="shared" si="1748"/>
        <v>3930.8</v>
      </c>
      <c r="AY867" s="11">
        <v>1</v>
      </c>
      <c r="AZ867" s="11">
        <v>0.95</v>
      </c>
      <c r="BA867" s="11">
        <v>2.09</v>
      </c>
      <c r="BB867" s="42">
        <f t="shared" si="1749"/>
        <v>2.9855</v>
      </c>
      <c r="BC867" s="11">
        <v>1.075</v>
      </c>
      <c r="BD867" s="9">
        <v>0.5</v>
      </c>
      <c r="BE867" s="43">
        <f t="shared" si="1750"/>
        <v>6307.7793275</v>
      </c>
      <c r="BN867" s="11">
        <v>2536</v>
      </c>
      <c r="BO867" s="12">
        <v>1.55</v>
      </c>
      <c r="BP867" s="11">
        <v>1</v>
      </c>
      <c r="BQ867" s="11">
        <v>0</v>
      </c>
      <c r="BR867" s="13">
        <f t="shared" si="1751"/>
        <v>3930.8</v>
      </c>
      <c r="BS867" s="11">
        <v>1</v>
      </c>
      <c r="BT867" s="11">
        <v>0.95</v>
      </c>
      <c r="BU867" s="11">
        <v>2.09</v>
      </c>
      <c r="BV867" s="42">
        <f t="shared" si="1752"/>
        <v>2.9855</v>
      </c>
      <c r="BW867" s="11">
        <v>1.075</v>
      </c>
      <c r="BX867" s="9">
        <v>0.5</v>
      </c>
      <c r="BY867" s="43">
        <f t="shared" si="1753"/>
        <v>6307.7793275</v>
      </c>
      <c r="CH867" s="11">
        <v>2536</v>
      </c>
      <c r="CI867" s="12">
        <v>1.55</v>
      </c>
      <c r="CJ867" s="11">
        <v>1</v>
      </c>
      <c r="CK867" s="11">
        <v>0</v>
      </c>
      <c r="CL867" s="13">
        <f t="shared" si="1754"/>
        <v>3930.8</v>
      </c>
      <c r="CM867" s="11">
        <v>1</v>
      </c>
      <c r="CN867" s="11">
        <v>0.95</v>
      </c>
      <c r="CO867" s="11">
        <v>2.09</v>
      </c>
      <c r="CP867" s="42">
        <f t="shared" si="1755"/>
        <v>2.9855</v>
      </c>
      <c r="CQ867" s="11">
        <v>1.075</v>
      </c>
      <c r="CR867" s="9">
        <v>0.5</v>
      </c>
      <c r="CS867" s="43">
        <f t="shared" si="1756"/>
        <v>6307.7793275</v>
      </c>
      <c r="DB867" s="11">
        <v>2536</v>
      </c>
      <c r="DC867" s="12">
        <v>1.55</v>
      </c>
      <c r="DD867" s="11">
        <v>1</v>
      </c>
      <c r="DE867" s="11">
        <v>0</v>
      </c>
      <c r="DF867" s="13">
        <f t="shared" si="1757"/>
        <v>3930.8</v>
      </c>
      <c r="DG867" s="11">
        <v>1</v>
      </c>
      <c r="DH867" s="11">
        <v>0.95</v>
      </c>
      <c r="DI867" s="11">
        <v>2.09</v>
      </c>
      <c r="DJ867" s="42">
        <f t="shared" si="1758"/>
        <v>2.9855</v>
      </c>
      <c r="DK867" s="11">
        <v>1.075</v>
      </c>
      <c r="DL867" s="9">
        <v>0.5</v>
      </c>
      <c r="DM867" s="43">
        <f t="shared" si="1759"/>
        <v>6307.7793275</v>
      </c>
      <c r="DV867" s="11">
        <v>2536</v>
      </c>
      <c r="DW867" s="12">
        <v>1.55</v>
      </c>
      <c r="DX867" s="11">
        <v>1</v>
      </c>
      <c r="DY867" s="11">
        <v>0</v>
      </c>
      <c r="DZ867" s="13">
        <f t="shared" si="1760"/>
        <v>3930.8</v>
      </c>
      <c r="EA867" s="11">
        <v>1</v>
      </c>
      <c r="EB867" s="11">
        <v>0.95</v>
      </c>
      <c r="EC867" s="11">
        <v>2.91</v>
      </c>
      <c r="ED867" s="42">
        <f t="shared" si="1761"/>
        <v>3.7645</v>
      </c>
      <c r="EE867" s="11">
        <v>1.075</v>
      </c>
      <c r="EF867" s="9">
        <v>0.5</v>
      </c>
      <c r="EG867" s="43">
        <f t="shared" si="1762"/>
        <v>7953.6544225</v>
      </c>
    </row>
    <row r="868" s="1" customFormat="1" customHeight="1" spans="6:137">
      <c r="F868" s="11">
        <v>2536</v>
      </c>
      <c r="G868" s="12">
        <v>12.18</v>
      </c>
      <c r="H868" s="11">
        <v>1</v>
      </c>
      <c r="I868" s="11">
        <v>0</v>
      </c>
      <c r="J868" s="13">
        <f t="shared" si="1742"/>
        <v>30888.48</v>
      </c>
      <c r="K868" s="11">
        <v>1</v>
      </c>
      <c r="L868" s="11">
        <v>0.95</v>
      </c>
      <c r="M868" s="11">
        <v>2.09</v>
      </c>
      <c r="N868" s="42">
        <f t="shared" si="1743"/>
        <v>2.9855</v>
      </c>
      <c r="O868" s="11">
        <v>1.075</v>
      </c>
      <c r="P868" s="9">
        <v>0.5</v>
      </c>
      <c r="Q868" s="43">
        <f t="shared" si="1744"/>
        <v>49566.936909</v>
      </c>
      <c r="Z868" s="11">
        <v>2536</v>
      </c>
      <c r="AA868" s="12">
        <v>12.18</v>
      </c>
      <c r="AB868" s="11">
        <v>1</v>
      </c>
      <c r="AC868" s="11">
        <v>0</v>
      </c>
      <c r="AD868" s="13">
        <f t="shared" si="1745"/>
        <v>30888.48</v>
      </c>
      <c r="AE868" s="11">
        <v>1</v>
      </c>
      <c r="AF868" s="11">
        <v>0.95</v>
      </c>
      <c r="AG868" s="11">
        <v>2.09</v>
      </c>
      <c r="AH868" s="42">
        <f t="shared" si="1746"/>
        <v>2.9855</v>
      </c>
      <c r="AI868" s="11">
        <v>1.075</v>
      </c>
      <c r="AJ868" s="9">
        <v>0.5</v>
      </c>
      <c r="AK868" s="43">
        <f t="shared" si="1747"/>
        <v>49566.936909</v>
      </c>
      <c r="AT868" s="11">
        <v>2536</v>
      </c>
      <c r="AU868" s="12">
        <v>12.18</v>
      </c>
      <c r="AV868" s="11">
        <v>1</v>
      </c>
      <c r="AW868" s="11">
        <v>0</v>
      </c>
      <c r="AX868" s="13">
        <f t="shared" si="1748"/>
        <v>30888.48</v>
      </c>
      <c r="AY868" s="11">
        <v>1</v>
      </c>
      <c r="AZ868" s="11">
        <v>0.95</v>
      </c>
      <c r="BA868" s="11">
        <v>2.09</v>
      </c>
      <c r="BB868" s="42">
        <f t="shared" si="1749"/>
        <v>2.9855</v>
      </c>
      <c r="BC868" s="11">
        <v>1.075</v>
      </c>
      <c r="BD868" s="9">
        <v>0.5</v>
      </c>
      <c r="BE868" s="43">
        <f t="shared" si="1750"/>
        <v>49566.936909</v>
      </c>
      <c r="BN868" s="11">
        <v>2536</v>
      </c>
      <c r="BO868" s="12">
        <v>12.18</v>
      </c>
      <c r="BP868" s="11">
        <v>1</v>
      </c>
      <c r="BQ868" s="11">
        <v>0</v>
      </c>
      <c r="BR868" s="13">
        <f t="shared" si="1751"/>
        <v>30888.48</v>
      </c>
      <c r="BS868" s="11">
        <v>1</v>
      </c>
      <c r="BT868" s="11">
        <v>0.95</v>
      </c>
      <c r="BU868" s="11">
        <v>2.09</v>
      </c>
      <c r="BV868" s="42">
        <f t="shared" si="1752"/>
        <v>2.9855</v>
      </c>
      <c r="BW868" s="11">
        <v>1.075</v>
      </c>
      <c r="BX868" s="9">
        <v>0.5</v>
      </c>
      <c r="BY868" s="43">
        <f t="shared" si="1753"/>
        <v>49566.936909</v>
      </c>
      <c r="CH868" s="11">
        <v>2536</v>
      </c>
      <c r="CI868" s="12">
        <v>12.18</v>
      </c>
      <c r="CJ868" s="11">
        <v>1</v>
      </c>
      <c r="CK868" s="11">
        <v>0</v>
      </c>
      <c r="CL868" s="13">
        <f t="shared" si="1754"/>
        <v>30888.48</v>
      </c>
      <c r="CM868" s="11">
        <v>1</v>
      </c>
      <c r="CN868" s="11">
        <v>0.95</v>
      </c>
      <c r="CO868" s="11">
        <v>2.09</v>
      </c>
      <c r="CP868" s="42">
        <f t="shared" si="1755"/>
        <v>2.9855</v>
      </c>
      <c r="CQ868" s="11">
        <v>1.075</v>
      </c>
      <c r="CR868" s="9">
        <v>0.5</v>
      </c>
      <c r="CS868" s="43">
        <f t="shared" si="1756"/>
        <v>49566.936909</v>
      </c>
      <c r="DB868" s="11">
        <v>2536</v>
      </c>
      <c r="DC868" s="12">
        <v>12.18</v>
      </c>
      <c r="DD868" s="11">
        <v>1</v>
      </c>
      <c r="DE868" s="11">
        <v>0</v>
      </c>
      <c r="DF868" s="13">
        <f t="shared" si="1757"/>
        <v>30888.48</v>
      </c>
      <c r="DG868" s="11">
        <v>1</v>
      </c>
      <c r="DH868" s="11">
        <v>0.95</v>
      </c>
      <c r="DI868" s="11">
        <v>2.09</v>
      </c>
      <c r="DJ868" s="42">
        <f t="shared" si="1758"/>
        <v>2.9855</v>
      </c>
      <c r="DK868" s="11">
        <v>1.075</v>
      </c>
      <c r="DL868" s="9">
        <v>0.5</v>
      </c>
      <c r="DM868" s="43">
        <f t="shared" si="1759"/>
        <v>49566.936909</v>
      </c>
      <c r="DV868" s="11">
        <v>2536</v>
      </c>
      <c r="DW868" s="12">
        <v>12.18</v>
      </c>
      <c r="DX868" s="11">
        <v>1</v>
      </c>
      <c r="DY868" s="11">
        <v>0</v>
      </c>
      <c r="DZ868" s="13">
        <f t="shared" si="1760"/>
        <v>30888.48</v>
      </c>
      <c r="EA868" s="11">
        <v>1</v>
      </c>
      <c r="EB868" s="11">
        <v>0.95</v>
      </c>
      <c r="EC868" s="11">
        <v>2.91</v>
      </c>
      <c r="ED868" s="42">
        <f t="shared" si="1761"/>
        <v>3.7645</v>
      </c>
      <c r="EE868" s="11">
        <v>1.075</v>
      </c>
      <c r="EF868" s="9">
        <v>0.5</v>
      </c>
      <c r="EG868" s="43">
        <f t="shared" si="1762"/>
        <v>62500.329591</v>
      </c>
    </row>
    <row r="869" s="1" customFormat="1" customHeight="1" spans="6:137">
      <c r="F869" s="44" t="s">
        <v>31</v>
      </c>
      <c r="G869" s="45"/>
      <c r="H869" s="45"/>
      <c r="I869" s="45"/>
      <c r="J869" s="45"/>
      <c r="K869" s="45"/>
      <c r="L869" s="45"/>
      <c r="M869" s="46">
        <f>SUM(Q858:Q868)</f>
        <v>125705.6663261</v>
      </c>
      <c r="N869" s="46"/>
      <c r="O869" s="46"/>
      <c r="P869" s="46"/>
      <c r="Q869" s="46"/>
      <c r="R869" s="1"/>
      <c r="S869" s="1"/>
      <c r="T869" s="1"/>
      <c r="U869" s="1"/>
      <c r="V869" s="1"/>
      <c r="W869" s="1"/>
      <c r="X869" s="1"/>
      <c r="Y869" s="1"/>
      <c r="Z869" s="44" t="s">
        <v>31</v>
      </c>
      <c r="AA869" s="45"/>
      <c r="AB869" s="45"/>
      <c r="AC869" s="45"/>
      <c r="AD869" s="45"/>
      <c r="AE869" s="45"/>
      <c r="AF869" s="45"/>
      <c r="AG869" s="46">
        <f>SUM(AK858:AK868)</f>
        <v>125705.6663261</v>
      </c>
      <c r="AH869" s="46"/>
      <c r="AI869" s="46"/>
      <c r="AJ869" s="46"/>
      <c r="AK869" s="46"/>
      <c r="AL869" s="1"/>
      <c r="AM869" s="1"/>
      <c r="AN869" s="1"/>
      <c r="AO869" s="1"/>
      <c r="AP869" s="1"/>
      <c r="AQ869" s="1"/>
      <c r="AR869" s="1"/>
      <c r="AS869" s="1"/>
      <c r="AT869" s="44" t="s">
        <v>31</v>
      </c>
      <c r="AU869" s="45"/>
      <c r="AV869" s="45"/>
      <c r="AW869" s="45"/>
      <c r="AX869" s="45"/>
      <c r="AY869" s="45"/>
      <c r="AZ869" s="45"/>
      <c r="BA869" s="46">
        <f>SUM(BE858:BE868)</f>
        <v>125705.6663261</v>
      </c>
      <c r="BB869" s="46"/>
      <c r="BC869" s="46"/>
      <c r="BD869" s="46"/>
      <c r="BE869" s="46"/>
      <c r="BF869" s="1"/>
      <c r="BG869" s="1"/>
      <c r="BH869" s="1"/>
      <c r="BI869" s="1"/>
      <c r="BJ869" s="1"/>
      <c r="BK869" s="1"/>
      <c r="BL869" s="1"/>
      <c r="BM869" s="1"/>
      <c r="BN869" s="44" t="s">
        <v>31</v>
      </c>
      <c r="BO869" s="45"/>
      <c r="BP869" s="45"/>
      <c r="BQ869" s="45"/>
      <c r="BR869" s="45"/>
      <c r="BS869" s="45"/>
      <c r="BT869" s="45"/>
      <c r="BU869" s="46">
        <f>SUM(BY858:BY868)</f>
        <v>125705.6663261</v>
      </c>
      <c r="BV869" s="46"/>
      <c r="BW869" s="46"/>
      <c r="BX869" s="46"/>
      <c r="BY869" s="46"/>
      <c r="BZ869" s="1"/>
      <c r="CA869" s="1"/>
      <c r="CB869" s="1"/>
      <c r="CC869" s="1"/>
      <c r="CD869" s="1"/>
      <c r="CE869" s="1"/>
      <c r="CF869" s="1"/>
      <c r="CG869" s="1"/>
      <c r="CH869" s="44" t="s">
        <v>31</v>
      </c>
      <c r="CI869" s="45"/>
      <c r="CJ869" s="45"/>
      <c r="CK869" s="45"/>
      <c r="CL869" s="45"/>
      <c r="CM869" s="45"/>
      <c r="CN869" s="45"/>
      <c r="CO869" s="46">
        <f>SUM(CS858:CS868)</f>
        <v>125705.6663261</v>
      </c>
      <c r="CP869" s="46"/>
      <c r="CQ869" s="46"/>
      <c r="CR869" s="46"/>
      <c r="CS869" s="46"/>
      <c r="CT869" s="1"/>
      <c r="CU869" s="1"/>
      <c r="CV869" s="1"/>
      <c r="CW869" s="1"/>
      <c r="CX869" s="1"/>
      <c r="CY869" s="1"/>
      <c r="CZ869" s="1"/>
      <c r="DA869" s="1"/>
      <c r="DB869" s="44" t="s">
        <v>31</v>
      </c>
      <c r="DC869" s="45"/>
      <c r="DD869" s="45"/>
      <c r="DE869" s="45"/>
      <c r="DF869" s="45"/>
      <c r="DG869" s="45"/>
      <c r="DH869" s="45"/>
      <c r="DI869" s="46">
        <f>SUM(DM858:DM868)</f>
        <v>125705.6663261</v>
      </c>
      <c r="DJ869" s="46"/>
      <c r="DK869" s="46"/>
      <c r="DL869" s="46"/>
      <c r="DM869" s="46"/>
      <c r="DN869" s="1"/>
      <c r="DO869" s="1"/>
      <c r="DP869" s="1"/>
      <c r="DQ869" s="1"/>
      <c r="DR869" s="1"/>
      <c r="DS869" s="1"/>
      <c r="DT869" s="1"/>
      <c r="DU869" s="1"/>
      <c r="DV869" s="44" t="s">
        <v>31</v>
      </c>
      <c r="DW869" s="45"/>
      <c r="DX869" s="45"/>
      <c r="DY869" s="45"/>
      <c r="DZ869" s="45"/>
      <c r="EA869" s="45"/>
      <c r="EB869" s="45"/>
      <c r="EC869" s="46">
        <f>SUM(EG858:EG868)</f>
        <v>158505.7715239</v>
      </c>
      <c r="ED869" s="46"/>
      <c r="EE869" s="46"/>
      <c r="EF869" s="46"/>
      <c r="EG869" s="46"/>
    </row>
    <row r="870" s="1" customFormat="1" customHeight="1" spans="6:137">
      <c r="F870" s="45"/>
      <c r="G870" s="45"/>
      <c r="H870" s="45"/>
      <c r="I870" s="45"/>
      <c r="J870" s="45"/>
      <c r="K870" s="45"/>
      <c r="L870" s="45"/>
      <c r="M870" s="46"/>
      <c r="N870" s="46"/>
      <c r="O870" s="46"/>
      <c r="P870" s="46"/>
      <c r="Q870" s="46"/>
      <c r="R870" s="1"/>
      <c r="S870" s="1"/>
      <c r="T870" s="1"/>
      <c r="U870" s="1"/>
      <c r="V870" s="1"/>
      <c r="W870" s="1"/>
      <c r="X870" s="1"/>
      <c r="Y870" s="1"/>
      <c r="Z870" s="45"/>
      <c r="AA870" s="45"/>
      <c r="AB870" s="45"/>
      <c r="AC870" s="45"/>
      <c r="AD870" s="45"/>
      <c r="AE870" s="45"/>
      <c r="AF870" s="45"/>
      <c r="AG870" s="46"/>
      <c r="AH870" s="46"/>
      <c r="AI870" s="46"/>
      <c r="AJ870" s="46"/>
      <c r="AK870" s="46"/>
      <c r="AL870" s="1"/>
      <c r="AM870" s="1"/>
      <c r="AN870" s="1"/>
      <c r="AO870" s="1"/>
      <c r="AP870" s="1"/>
      <c r="AQ870" s="1"/>
      <c r="AR870" s="1"/>
      <c r="AS870" s="1"/>
      <c r="AT870" s="45"/>
      <c r="AU870" s="45"/>
      <c r="AV870" s="45"/>
      <c r="AW870" s="45"/>
      <c r="AX870" s="45"/>
      <c r="AY870" s="45"/>
      <c r="AZ870" s="45"/>
      <c r="BA870" s="46"/>
      <c r="BB870" s="46"/>
      <c r="BC870" s="46"/>
      <c r="BD870" s="46"/>
      <c r="BE870" s="46"/>
      <c r="BF870" s="1"/>
      <c r="BG870" s="1"/>
      <c r="BH870" s="1"/>
      <c r="BI870" s="1"/>
      <c r="BJ870" s="1"/>
      <c r="BK870" s="1"/>
      <c r="BL870" s="1"/>
      <c r="BM870" s="1"/>
      <c r="BN870" s="45"/>
      <c r="BO870" s="45"/>
      <c r="BP870" s="45"/>
      <c r="BQ870" s="45"/>
      <c r="BR870" s="45"/>
      <c r="BS870" s="45"/>
      <c r="BT870" s="45"/>
      <c r="BU870" s="46"/>
      <c r="BV870" s="46"/>
      <c r="BW870" s="46"/>
      <c r="BX870" s="46"/>
      <c r="BY870" s="46"/>
      <c r="BZ870" s="1"/>
      <c r="CA870" s="1"/>
      <c r="CB870" s="1"/>
      <c r="CC870" s="1"/>
      <c r="CD870" s="1"/>
      <c r="CE870" s="1"/>
      <c r="CF870" s="1"/>
      <c r="CG870" s="1"/>
      <c r="CH870" s="45"/>
      <c r="CI870" s="45"/>
      <c r="CJ870" s="45"/>
      <c r="CK870" s="45"/>
      <c r="CL870" s="45"/>
      <c r="CM870" s="45"/>
      <c r="CN870" s="45"/>
      <c r="CO870" s="46"/>
      <c r="CP870" s="46"/>
      <c r="CQ870" s="46"/>
      <c r="CR870" s="46"/>
      <c r="CS870" s="46"/>
      <c r="CT870" s="1"/>
      <c r="CU870" s="1"/>
      <c r="CV870" s="1"/>
      <c r="CW870" s="1"/>
      <c r="CX870" s="1"/>
      <c r="CY870" s="1"/>
      <c r="CZ870" s="1"/>
      <c r="DA870" s="1"/>
      <c r="DB870" s="45"/>
      <c r="DC870" s="45"/>
      <c r="DD870" s="45"/>
      <c r="DE870" s="45"/>
      <c r="DF870" s="45"/>
      <c r="DG870" s="45"/>
      <c r="DH870" s="45"/>
      <c r="DI870" s="46"/>
      <c r="DJ870" s="46"/>
      <c r="DK870" s="46"/>
      <c r="DL870" s="46"/>
      <c r="DM870" s="46"/>
      <c r="DN870" s="1"/>
      <c r="DO870" s="1"/>
      <c r="DP870" s="1"/>
      <c r="DQ870" s="1"/>
      <c r="DR870" s="1"/>
      <c r="DS870" s="1"/>
      <c r="DT870" s="1"/>
      <c r="DU870" s="1"/>
      <c r="DV870" s="45"/>
      <c r="DW870" s="45"/>
      <c r="DX870" s="45"/>
      <c r="DY870" s="45"/>
      <c r="DZ870" s="45"/>
      <c r="EA870" s="45"/>
      <c r="EB870" s="45"/>
      <c r="EC870" s="46"/>
      <c r="ED870" s="46"/>
      <c r="EE870" s="46"/>
      <c r="EF870" s="46"/>
      <c r="EG870" s="46"/>
    </row>
    <row r="871" s="1" customFormat="1" customHeight="1" spans="6:137">
      <c r="F871" s="45"/>
      <c r="G871" s="45"/>
      <c r="H871" s="45"/>
      <c r="I871" s="45"/>
      <c r="J871" s="45"/>
      <c r="K871" s="45"/>
      <c r="L871" s="45"/>
      <c r="M871" s="46"/>
      <c r="N871" s="46"/>
      <c r="O871" s="46"/>
      <c r="P871" s="46"/>
      <c r="Q871" s="46"/>
      <c r="R871" s="1"/>
      <c r="S871" s="1"/>
      <c r="T871" s="1"/>
      <c r="U871" s="1"/>
      <c r="V871" s="1"/>
      <c r="W871" s="1"/>
      <c r="X871" s="1"/>
      <c r="Y871" s="1"/>
      <c r="Z871" s="45"/>
      <c r="AA871" s="45"/>
      <c r="AB871" s="45"/>
      <c r="AC871" s="45"/>
      <c r="AD871" s="45"/>
      <c r="AE871" s="45"/>
      <c r="AF871" s="45"/>
      <c r="AG871" s="46"/>
      <c r="AH871" s="46"/>
      <c r="AI871" s="46"/>
      <c r="AJ871" s="46"/>
      <c r="AK871" s="46"/>
      <c r="AL871" s="1"/>
      <c r="AM871" s="1"/>
      <c r="AN871" s="1"/>
      <c r="AO871" s="1"/>
      <c r="AP871" s="1"/>
      <c r="AQ871" s="1"/>
      <c r="AR871" s="1"/>
      <c r="AS871" s="1"/>
      <c r="AT871" s="45"/>
      <c r="AU871" s="45"/>
      <c r="AV871" s="45"/>
      <c r="AW871" s="45"/>
      <c r="AX871" s="45"/>
      <c r="AY871" s="45"/>
      <c r="AZ871" s="45"/>
      <c r="BA871" s="46"/>
      <c r="BB871" s="46"/>
      <c r="BC871" s="46"/>
      <c r="BD871" s="46"/>
      <c r="BE871" s="46"/>
      <c r="BF871" s="1"/>
      <c r="BG871" s="1"/>
      <c r="BH871" s="1"/>
      <c r="BI871" s="1"/>
      <c r="BJ871" s="1"/>
      <c r="BK871" s="1"/>
      <c r="BL871" s="1"/>
      <c r="BM871" s="1"/>
      <c r="BN871" s="45"/>
      <c r="BO871" s="45"/>
      <c r="BP871" s="45"/>
      <c r="BQ871" s="45"/>
      <c r="BR871" s="45"/>
      <c r="BS871" s="45"/>
      <c r="BT871" s="45"/>
      <c r="BU871" s="46"/>
      <c r="BV871" s="46"/>
      <c r="BW871" s="46"/>
      <c r="BX871" s="46"/>
      <c r="BY871" s="46"/>
      <c r="BZ871" s="1"/>
      <c r="CA871" s="1"/>
      <c r="CB871" s="1"/>
      <c r="CC871" s="1"/>
      <c r="CD871" s="1"/>
      <c r="CE871" s="1"/>
      <c r="CF871" s="1"/>
      <c r="CG871" s="1"/>
      <c r="CH871" s="45"/>
      <c r="CI871" s="45"/>
      <c r="CJ871" s="45"/>
      <c r="CK871" s="45"/>
      <c r="CL871" s="45"/>
      <c r="CM871" s="45"/>
      <c r="CN871" s="45"/>
      <c r="CO871" s="46"/>
      <c r="CP871" s="46"/>
      <c r="CQ871" s="46"/>
      <c r="CR871" s="46"/>
      <c r="CS871" s="46"/>
      <c r="CT871" s="1"/>
      <c r="CU871" s="1"/>
      <c r="CV871" s="1"/>
      <c r="CW871" s="1"/>
      <c r="CX871" s="1"/>
      <c r="CY871" s="1"/>
      <c r="CZ871" s="1"/>
      <c r="DA871" s="1"/>
      <c r="DB871" s="45"/>
      <c r="DC871" s="45"/>
      <c r="DD871" s="45"/>
      <c r="DE871" s="45"/>
      <c r="DF871" s="45"/>
      <c r="DG871" s="45"/>
      <c r="DH871" s="45"/>
      <c r="DI871" s="46"/>
      <c r="DJ871" s="46"/>
      <c r="DK871" s="46"/>
      <c r="DL871" s="46"/>
      <c r="DM871" s="46"/>
      <c r="DN871" s="1"/>
      <c r="DO871" s="1"/>
      <c r="DP871" s="1"/>
      <c r="DQ871" s="1"/>
      <c r="DR871" s="1"/>
      <c r="DS871" s="1"/>
      <c r="DT871" s="1"/>
      <c r="DU871" s="1"/>
      <c r="DV871" s="45"/>
      <c r="DW871" s="45"/>
      <c r="DX871" s="45"/>
      <c r="DY871" s="45"/>
      <c r="DZ871" s="45"/>
      <c r="EA871" s="45"/>
      <c r="EB871" s="45"/>
      <c r="EC871" s="46"/>
      <c r="ED871" s="46"/>
      <c r="EE871" s="46"/>
      <c r="EF871" s="46"/>
      <c r="EG871" s="46"/>
    </row>
    <row r="872" s="1" customFormat="1" customHeight="1" spans="6:137">
      <c r="F872" s="35" t="s">
        <v>32</v>
      </c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1"/>
      <c r="S872" s="1"/>
      <c r="T872" s="1"/>
      <c r="U872" s="1"/>
      <c r="V872" s="1"/>
      <c r="W872" s="1"/>
      <c r="X872" s="1"/>
      <c r="Y872" s="1"/>
      <c r="Z872" s="35" t="s">
        <v>32</v>
      </c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1"/>
      <c r="AM872" s="1"/>
      <c r="AN872" s="1"/>
      <c r="AO872" s="1"/>
      <c r="AP872" s="1"/>
      <c r="AQ872" s="1"/>
      <c r="AR872" s="1"/>
      <c r="AS872" s="1"/>
      <c r="AT872" s="35" t="s">
        <v>32</v>
      </c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1"/>
      <c r="BG872" s="1"/>
      <c r="BH872" s="1"/>
      <c r="BI872" s="1"/>
      <c r="BJ872" s="1"/>
      <c r="BK872" s="1"/>
      <c r="BL872" s="1"/>
      <c r="BM872" s="1"/>
      <c r="BN872" s="35" t="s">
        <v>32</v>
      </c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1"/>
      <c r="CA872" s="1"/>
      <c r="CB872" s="1"/>
      <c r="CC872" s="1"/>
      <c r="CD872" s="1"/>
      <c r="CE872" s="1"/>
      <c r="CF872" s="1"/>
      <c r="CG872" s="1"/>
      <c r="CH872" s="35" t="s">
        <v>32</v>
      </c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1"/>
      <c r="CU872" s="1"/>
      <c r="CV872" s="1"/>
      <c r="CW872" s="1"/>
      <c r="CX872" s="1"/>
      <c r="CY872" s="1"/>
      <c r="CZ872" s="1"/>
      <c r="DA872" s="1"/>
      <c r="DB872" s="35" t="s">
        <v>32</v>
      </c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1"/>
      <c r="DO872" s="1"/>
      <c r="DP872" s="1"/>
      <c r="DQ872" s="1"/>
      <c r="DR872" s="1"/>
      <c r="DS872" s="1"/>
      <c r="DT872" s="1"/>
      <c r="DU872" s="1"/>
      <c r="DV872" s="35" t="s">
        <v>32</v>
      </c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</row>
    <row r="873" s="1" customFormat="1" customHeight="1" spans="6:137">
      <c r="F873" s="13" t="s">
        <v>8</v>
      </c>
      <c r="G873" s="13"/>
      <c r="H873" s="13"/>
      <c r="I873" s="13"/>
      <c r="J873" s="13"/>
      <c r="K873" s="8" t="s">
        <v>53</v>
      </c>
      <c r="L873" s="8"/>
      <c r="M873" s="8"/>
      <c r="N873" s="8"/>
      <c r="O873" s="9" t="s">
        <v>38</v>
      </c>
      <c r="P873" s="9"/>
      <c r="Q873" s="41" t="s">
        <v>13</v>
      </c>
      <c r="Z873" s="13" t="s">
        <v>8</v>
      </c>
      <c r="AA873" s="13"/>
      <c r="AB873" s="13"/>
      <c r="AC873" s="13"/>
      <c r="AD873" s="13"/>
      <c r="AE873" s="8" t="s">
        <v>53</v>
      </c>
      <c r="AF873" s="8"/>
      <c r="AG873" s="8"/>
      <c r="AH873" s="8"/>
      <c r="AI873" s="9" t="s">
        <v>38</v>
      </c>
      <c r="AJ873" s="9"/>
      <c r="AK873" s="41" t="s">
        <v>13</v>
      </c>
      <c r="AT873" s="13" t="s">
        <v>8</v>
      </c>
      <c r="AU873" s="13"/>
      <c r="AV873" s="13"/>
      <c r="AW873" s="13"/>
      <c r="AX873" s="13"/>
      <c r="AY873" s="8" t="s">
        <v>53</v>
      </c>
      <c r="AZ873" s="8"/>
      <c r="BA873" s="8"/>
      <c r="BB873" s="8"/>
      <c r="BC873" s="9" t="s">
        <v>38</v>
      </c>
      <c r="BD873" s="9"/>
      <c r="BE873" s="41" t="s">
        <v>13</v>
      </c>
      <c r="BN873" s="13" t="s">
        <v>8</v>
      </c>
      <c r="BO873" s="13"/>
      <c r="BP873" s="13"/>
      <c r="BQ873" s="13"/>
      <c r="BR873" s="13"/>
      <c r="BS873" s="8" t="s">
        <v>53</v>
      </c>
      <c r="BT873" s="8"/>
      <c r="BU873" s="8"/>
      <c r="BV873" s="8"/>
      <c r="BW873" s="9" t="s">
        <v>38</v>
      </c>
      <c r="BX873" s="9"/>
      <c r="BY873" s="41" t="s">
        <v>13</v>
      </c>
      <c r="CH873" s="13" t="s">
        <v>8</v>
      </c>
      <c r="CI873" s="13"/>
      <c r="CJ873" s="13"/>
      <c r="CK873" s="13"/>
      <c r="CL873" s="13"/>
      <c r="CM873" s="8" t="s">
        <v>53</v>
      </c>
      <c r="CN873" s="8"/>
      <c r="CO873" s="8"/>
      <c r="CP873" s="8"/>
      <c r="CQ873" s="9" t="s">
        <v>38</v>
      </c>
      <c r="CR873" s="9"/>
      <c r="CS873" s="41" t="s">
        <v>13</v>
      </c>
      <c r="DB873" s="13" t="s">
        <v>8</v>
      </c>
      <c r="DC873" s="13"/>
      <c r="DD873" s="13"/>
      <c r="DE873" s="13"/>
      <c r="DF873" s="13"/>
      <c r="DG873" s="8" t="s">
        <v>53</v>
      </c>
      <c r="DH873" s="8"/>
      <c r="DI873" s="8"/>
      <c r="DJ873" s="8"/>
      <c r="DK873" s="9" t="s">
        <v>38</v>
      </c>
      <c r="DL873" s="9"/>
      <c r="DM873" s="41" t="s">
        <v>13</v>
      </c>
      <c r="DV873" s="13" t="s">
        <v>8</v>
      </c>
      <c r="DW873" s="13"/>
      <c r="DX873" s="13"/>
      <c r="DY873" s="13"/>
      <c r="DZ873" s="13"/>
      <c r="EA873" s="8" t="s">
        <v>53</v>
      </c>
      <c r="EB873" s="8"/>
      <c r="EC873" s="8"/>
      <c r="ED873" s="8"/>
      <c r="EE873" s="9" t="s">
        <v>38</v>
      </c>
      <c r="EF873" s="9"/>
      <c r="EG873" s="41" t="s">
        <v>13</v>
      </c>
    </row>
    <row r="874" s="1" customFormat="1" customHeight="1" spans="6:137">
      <c r="F874" s="13" t="s">
        <v>54</v>
      </c>
      <c r="G874" s="13" t="s">
        <v>55</v>
      </c>
      <c r="H874" s="13" t="s">
        <v>56</v>
      </c>
      <c r="I874" s="13" t="s">
        <v>57</v>
      </c>
      <c r="J874" s="13" t="s">
        <v>8</v>
      </c>
      <c r="K874" s="8" t="s">
        <v>58</v>
      </c>
      <c r="L874" s="8" t="s">
        <v>26</v>
      </c>
      <c r="M874" s="8" t="s">
        <v>27</v>
      </c>
      <c r="N874" s="42" t="s">
        <v>28</v>
      </c>
      <c r="O874" s="9" t="s">
        <v>59</v>
      </c>
      <c r="P874" s="9" t="s">
        <v>60</v>
      </c>
      <c r="Q874" s="41"/>
      <c r="R874" s="1"/>
      <c r="S874" s="1"/>
      <c r="T874" s="1"/>
      <c r="U874" s="1"/>
      <c r="V874" s="1"/>
      <c r="W874" s="1"/>
      <c r="X874" s="1"/>
      <c r="Y874" s="1"/>
      <c r="Z874" s="13" t="s">
        <v>54</v>
      </c>
      <c r="AA874" s="13" t="s">
        <v>55</v>
      </c>
      <c r="AB874" s="13" t="s">
        <v>56</v>
      </c>
      <c r="AC874" s="13" t="s">
        <v>57</v>
      </c>
      <c r="AD874" s="13" t="s">
        <v>8</v>
      </c>
      <c r="AE874" s="8" t="s">
        <v>58</v>
      </c>
      <c r="AF874" s="8" t="s">
        <v>26</v>
      </c>
      <c r="AG874" s="8" t="s">
        <v>27</v>
      </c>
      <c r="AH874" s="42" t="s">
        <v>28</v>
      </c>
      <c r="AI874" s="9" t="s">
        <v>59</v>
      </c>
      <c r="AJ874" s="9" t="s">
        <v>60</v>
      </c>
      <c r="AK874" s="41"/>
      <c r="AL874" s="1"/>
      <c r="AM874" s="1"/>
      <c r="AN874" s="1"/>
      <c r="AO874" s="1"/>
      <c r="AP874" s="1"/>
      <c r="AQ874" s="1"/>
      <c r="AR874" s="1"/>
      <c r="AS874" s="1"/>
      <c r="AT874" s="13" t="s">
        <v>54</v>
      </c>
      <c r="AU874" s="13" t="s">
        <v>55</v>
      </c>
      <c r="AV874" s="13" t="s">
        <v>56</v>
      </c>
      <c r="AW874" s="13" t="s">
        <v>57</v>
      </c>
      <c r="AX874" s="13" t="s">
        <v>8</v>
      </c>
      <c r="AY874" s="8" t="s">
        <v>58</v>
      </c>
      <c r="AZ874" s="8" t="s">
        <v>26</v>
      </c>
      <c r="BA874" s="8" t="s">
        <v>27</v>
      </c>
      <c r="BB874" s="42" t="s">
        <v>28</v>
      </c>
      <c r="BC874" s="9" t="s">
        <v>59</v>
      </c>
      <c r="BD874" s="9" t="s">
        <v>60</v>
      </c>
      <c r="BE874" s="41"/>
      <c r="BF874" s="1"/>
      <c r="BG874" s="1"/>
      <c r="BH874" s="1"/>
      <c r="BI874" s="1"/>
      <c r="BJ874" s="1"/>
      <c r="BK874" s="1"/>
      <c r="BL874" s="1"/>
      <c r="BM874" s="1"/>
      <c r="BN874" s="13" t="s">
        <v>54</v>
      </c>
      <c r="BO874" s="13" t="s">
        <v>55</v>
      </c>
      <c r="BP874" s="13" t="s">
        <v>56</v>
      </c>
      <c r="BQ874" s="13" t="s">
        <v>57</v>
      </c>
      <c r="BR874" s="13" t="s">
        <v>8</v>
      </c>
      <c r="BS874" s="8" t="s">
        <v>58</v>
      </c>
      <c r="BT874" s="8" t="s">
        <v>26</v>
      </c>
      <c r="BU874" s="8" t="s">
        <v>27</v>
      </c>
      <c r="BV874" s="42" t="s">
        <v>28</v>
      </c>
      <c r="BW874" s="9" t="s">
        <v>59</v>
      </c>
      <c r="BX874" s="9" t="s">
        <v>60</v>
      </c>
      <c r="BY874" s="41"/>
      <c r="BZ874" s="1"/>
      <c r="CA874" s="1"/>
      <c r="CB874" s="1"/>
      <c r="CC874" s="1"/>
      <c r="CD874" s="1"/>
      <c r="CE874" s="1"/>
      <c r="CF874" s="1"/>
      <c r="CG874" s="1"/>
      <c r="CH874" s="13" t="s">
        <v>54</v>
      </c>
      <c r="CI874" s="13" t="s">
        <v>55</v>
      </c>
      <c r="CJ874" s="13" t="s">
        <v>56</v>
      </c>
      <c r="CK874" s="13" t="s">
        <v>57</v>
      </c>
      <c r="CL874" s="13" t="s">
        <v>8</v>
      </c>
      <c r="CM874" s="8" t="s">
        <v>58</v>
      </c>
      <c r="CN874" s="8" t="s">
        <v>26</v>
      </c>
      <c r="CO874" s="8" t="s">
        <v>27</v>
      </c>
      <c r="CP874" s="42" t="s">
        <v>28</v>
      </c>
      <c r="CQ874" s="9" t="s">
        <v>59</v>
      </c>
      <c r="CR874" s="9" t="s">
        <v>60</v>
      </c>
      <c r="CS874" s="41"/>
      <c r="CT874" s="1"/>
      <c r="CU874" s="1"/>
      <c r="CV874" s="1"/>
      <c r="CW874" s="1"/>
      <c r="CX874" s="1"/>
      <c r="CY874" s="1"/>
      <c r="CZ874" s="1"/>
      <c r="DA874" s="1"/>
      <c r="DB874" s="13" t="s">
        <v>54</v>
      </c>
      <c r="DC874" s="13" t="s">
        <v>55</v>
      </c>
      <c r="DD874" s="13" t="s">
        <v>56</v>
      </c>
      <c r="DE874" s="13" t="s">
        <v>57</v>
      </c>
      <c r="DF874" s="13" t="s">
        <v>8</v>
      </c>
      <c r="DG874" s="8" t="s">
        <v>58</v>
      </c>
      <c r="DH874" s="8" t="s">
        <v>26</v>
      </c>
      <c r="DI874" s="8" t="s">
        <v>27</v>
      </c>
      <c r="DJ874" s="42" t="s">
        <v>28</v>
      </c>
      <c r="DK874" s="9" t="s">
        <v>59</v>
      </c>
      <c r="DL874" s="9" t="s">
        <v>60</v>
      </c>
      <c r="DM874" s="41"/>
      <c r="DN874" s="1"/>
      <c r="DO874" s="1"/>
      <c r="DP874" s="1"/>
      <c r="DQ874" s="1"/>
      <c r="DR874" s="1"/>
      <c r="DS874" s="1"/>
      <c r="DT874" s="1"/>
      <c r="DU874" s="1"/>
      <c r="DV874" s="13" t="s">
        <v>54</v>
      </c>
      <c r="DW874" s="13" t="s">
        <v>55</v>
      </c>
      <c r="DX874" s="13" t="s">
        <v>56</v>
      </c>
      <c r="DY874" s="13" t="s">
        <v>57</v>
      </c>
      <c r="DZ874" s="13" t="s">
        <v>8</v>
      </c>
      <c r="EA874" s="8" t="s">
        <v>58</v>
      </c>
      <c r="EB874" s="8" t="s">
        <v>26</v>
      </c>
      <c r="EC874" s="8" t="s">
        <v>27</v>
      </c>
      <c r="ED874" s="42" t="s">
        <v>28</v>
      </c>
      <c r="EE874" s="9" t="s">
        <v>59</v>
      </c>
      <c r="EF874" s="9" t="s">
        <v>60</v>
      </c>
      <c r="EG874" s="41"/>
    </row>
    <row r="875" s="1" customFormat="1" customHeight="1" spans="6:137">
      <c r="F875" s="11">
        <v>35434</v>
      </c>
      <c r="G875" s="12">
        <v>0.168</v>
      </c>
      <c r="H875" s="11">
        <v>1</v>
      </c>
      <c r="I875" s="11">
        <v>0</v>
      </c>
      <c r="J875" s="13">
        <f t="shared" ref="J875:J884" si="1763">F875*G875*H875+I875</f>
        <v>5952.912</v>
      </c>
      <c r="K875" s="11">
        <v>1</v>
      </c>
      <c r="L875" s="11">
        <v>0.89</v>
      </c>
      <c r="M875" s="11">
        <v>1.78</v>
      </c>
      <c r="N875" s="42">
        <f t="shared" ref="N875:N884" si="1764">L875*M875+1</f>
        <v>2.5842</v>
      </c>
      <c r="O875" s="11">
        <v>0.9</v>
      </c>
      <c r="P875" s="9">
        <v>0.5</v>
      </c>
      <c r="Q875" s="43">
        <f t="shared" ref="Q875:Q884" si="1765">J875*K875*N875*O875*P875</f>
        <v>6922.58183568</v>
      </c>
      <c r="Z875" s="11">
        <v>35728</v>
      </c>
      <c r="AA875" s="12">
        <v>0.168</v>
      </c>
      <c r="AB875" s="11">
        <v>1</v>
      </c>
      <c r="AC875" s="11">
        <v>0</v>
      </c>
      <c r="AD875" s="13">
        <f t="shared" ref="AD875:AD884" si="1766">Z875*AA875*AB875+AC875</f>
        <v>6002.304</v>
      </c>
      <c r="AE875" s="11">
        <v>1</v>
      </c>
      <c r="AF875" s="11">
        <v>1</v>
      </c>
      <c r="AG875" s="11">
        <v>2.09</v>
      </c>
      <c r="AH875" s="42">
        <f t="shared" ref="AH875:AH884" si="1767">AF875*AG875+1</f>
        <v>3.09</v>
      </c>
      <c r="AI875" s="11">
        <v>0.9</v>
      </c>
      <c r="AJ875" s="9">
        <v>0.5</v>
      </c>
      <c r="AK875" s="43">
        <f t="shared" ref="AK875:AK884" si="1768">AD875*AE875*AH875*AI875*AJ875</f>
        <v>8346.203712</v>
      </c>
      <c r="AT875" s="11">
        <v>36903</v>
      </c>
      <c r="AU875" s="12">
        <v>0.168</v>
      </c>
      <c r="AV875" s="11">
        <v>1</v>
      </c>
      <c r="AW875" s="11">
        <v>0</v>
      </c>
      <c r="AX875" s="13">
        <f t="shared" ref="AX875:AX884" si="1769">AT875*AU875*AV875+AW875</f>
        <v>6199.704</v>
      </c>
      <c r="AY875" s="11">
        <v>1</v>
      </c>
      <c r="AZ875" s="11">
        <v>0.93</v>
      </c>
      <c r="BA875" s="11">
        <v>1.85</v>
      </c>
      <c r="BB875" s="42">
        <f t="shared" ref="BB875:BB884" si="1770">AZ875*BA875+1</f>
        <v>2.7205</v>
      </c>
      <c r="BC875" s="11">
        <v>0.9</v>
      </c>
      <c r="BD875" s="9">
        <v>0.5</v>
      </c>
      <c r="BE875" s="43">
        <f t="shared" ref="BE875:BE884" si="1771">AX875*AY875*BB875*BC875*BD875</f>
        <v>7589.8326294</v>
      </c>
      <c r="BN875" s="11">
        <v>38167</v>
      </c>
      <c r="BO875" s="12">
        <v>0.168</v>
      </c>
      <c r="BP875" s="11">
        <v>1</v>
      </c>
      <c r="BQ875" s="11">
        <v>0</v>
      </c>
      <c r="BR875" s="13">
        <f t="shared" ref="BR875:BR884" si="1772">BN875*BO875*BP875+BQ875</f>
        <v>6412.056</v>
      </c>
      <c r="BS875" s="11">
        <v>1</v>
      </c>
      <c r="BT875" s="11">
        <v>1</v>
      </c>
      <c r="BU875" s="11">
        <v>2.71</v>
      </c>
      <c r="BV875" s="42">
        <f t="shared" ref="BV875:BV884" si="1773">BT875*BU875+1</f>
        <v>3.71</v>
      </c>
      <c r="BW875" s="11">
        <v>0.9</v>
      </c>
      <c r="BX875" s="9">
        <v>0.5</v>
      </c>
      <c r="BY875" s="43">
        <f t="shared" ref="BY875:BY884" si="1774">BR875*BS875*BV875*BW875*BX875</f>
        <v>10704.927492</v>
      </c>
      <c r="CH875" s="11">
        <v>42781</v>
      </c>
      <c r="CI875" s="12">
        <v>0.168</v>
      </c>
      <c r="CJ875" s="11">
        <v>1</v>
      </c>
      <c r="CK875" s="11">
        <v>0</v>
      </c>
      <c r="CL875" s="13">
        <f t="shared" ref="CL875:CL884" si="1775">CH875*CI875*CJ875+CK875</f>
        <v>7187.208</v>
      </c>
      <c r="CM875" s="11">
        <v>1</v>
      </c>
      <c r="CN875" s="11">
        <v>0.93</v>
      </c>
      <c r="CO875" s="11">
        <v>1.85</v>
      </c>
      <c r="CP875" s="42">
        <f t="shared" ref="CP875:CP884" si="1776">CN875*CO875+1</f>
        <v>2.7205</v>
      </c>
      <c r="CQ875" s="11">
        <v>0.9</v>
      </c>
      <c r="CR875" s="9">
        <v>0.5</v>
      </c>
      <c r="CS875" s="43">
        <f t="shared" ref="CS875:CS884" si="1777">CL875*CM875*CP875*CQ875*CR875</f>
        <v>8798.7597138</v>
      </c>
      <c r="DB875" s="11">
        <v>44045</v>
      </c>
      <c r="DC875" s="12">
        <v>0.168</v>
      </c>
      <c r="DD875" s="11">
        <v>1</v>
      </c>
      <c r="DE875" s="11">
        <v>0</v>
      </c>
      <c r="DF875" s="13">
        <f t="shared" ref="DF875:DF884" si="1778">DB875*DC875*DD875+DE875</f>
        <v>7399.56</v>
      </c>
      <c r="DG875" s="11">
        <v>1</v>
      </c>
      <c r="DH875" s="11">
        <v>1</v>
      </c>
      <c r="DI875" s="11">
        <v>2.09</v>
      </c>
      <c r="DJ875" s="42">
        <f t="shared" ref="DJ875:DJ884" si="1779">DH875*DI875+1</f>
        <v>3.09</v>
      </c>
      <c r="DK875" s="11">
        <v>0.9</v>
      </c>
      <c r="DL875" s="9">
        <v>0.5</v>
      </c>
      <c r="DM875" s="43">
        <f t="shared" ref="DM875:DM884" si="1780">DF875*DG875*DJ875*DK875*DL875</f>
        <v>10289.08818</v>
      </c>
      <c r="DV875" s="11">
        <v>49923</v>
      </c>
      <c r="DW875" s="12">
        <v>0.199</v>
      </c>
      <c r="DX875" s="11">
        <v>1</v>
      </c>
      <c r="DY875" s="11">
        <v>0</v>
      </c>
      <c r="DZ875" s="13">
        <f t="shared" ref="DZ875:DZ884" si="1781">DV875*DW875*DX875+DY875</f>
        <v>9934.677</v>
      </c>
      <c r="EA875" s="11">
        <v>1</v>
      </c>
      <c r="EB875" s="11">
        <v>1</v>
      </c>
      <c r="EC875" s="11">
        <v>2.91</v>
      </c>
      <c r="ED875" s="42">
        <f t="shared" ref="ED875:ED884" si="1782">EB875*EC875+1</f>
        <v>3.91</v>
      </c>
      <c r="EE875" s="11">
        <v>0.9</v>
      </c>
      <c r="EF875" s="9">
        <v>0.5</v>
      </c>
      <c r="EG875" s="43">
        <f t="shared" ref="EG875:EG884" si="1783">DZ875*EA875*ED875*EE875*EF875</f>
        <v>17480.0641815</v>
      </c>
    </row>
    <row r="876" s="1" customFormat="1" customHeight="1" spans="6:137">
      <c r="F876" s="11">
        <v>35434</v>
      </c>
      <c r="G876" s="12">
        <v>0.168</v>
      </c>
      <c r="H876" s="11">
        <v>1</v>
      </c>
      <c r="I876" s="11">
        <v>0</v>
      </c>
      <c r="J876" s="13">
        <f t="shared" si="1763"/>
        <v>5952.912</v>
      </c>
      <c r="K876" s="11">
        <v>1</v>
      </c>
      <c r="L876" s="11">
        <v>0.89</v>
      </c>
      <c r="M876" s="11">
        <v>1.78</v>
      </c>
      <c r="N876" s="42">
        <f t="shared" si="1764"/>
        <v>2.5842</v>
      </c>
      <c r="O876" s="11">
        <v>0.9</v>
      </c>
      <c r="P876" s="9">
        <v>0.5</v>
      </c>
      <c r="Q876" s="43">
        <f t="shared" si="1765"/>
        <v>6922.58183568</v>
      </c>
      <c r="Z876" s="11">
        <v>35728</v>
      </c>
      <c r="AA876" s="12">
        <v>0.168</v>
      </c>
      <c r="AB876" s="11">
        <v>1</v>
      </c>
      <c r="AC876" s="11">
        <v>0</v>
      </c>
      <c r="AD876" s="13">
        <f t="shared" si="1766"/>
        <v>6002.304</v>
      </c>
      <c r="AE876" s="11">
        <v>1</v>
      </c>
      <c r="AF876" s="11">
        <v>1</v>
      </c>
      <c r="AG876" s="11">
        <v>2.09</v>
      </c>
      <c r="AH876" s="42">
        <f t="shared" si="1767"/>
        <v>3.09</v>
      </c>
      <c r="AI876" s="11">
        <v>0.9</v>
      </c>
      <c r="AJ876" s="9">
        <v>0.5</v>
      </c>
      <c r="AK876" s="43">
        <f t="shared" si="1768"/>
        <v>8346.203712</v>
      </c>
      <c r="AT876" s="11">
        <v>36903</v>
      </c>
      <c r="AU876" s="12">
        <v>0.168</v>
      </c>
      <c r="AV876" s="11">
        <v>1</v>
      </c>
      <c r="AW876" s="11">
        <v>0</v>
      </c>
      <c r="AX876" s="13">
        <f t="shared" si="1769"/>
        <v>6199.704</v>
      </c>
      <c r="AY876" s="11">
        <v>1</v>
      </c>
      <c r="AZ876" s="11">
        <v>0.93</v>
      </c>
      <c r="BA876" s="11">
        <v>1.85</v>
      </c>
      <c r="BB876" s="42">
        <f t="shared" si="1770"/>
        <v>2.7205</v>
      </c>
      <c r="BC876" s="11">
        <v>0.9</v>
      </c>
      <c r="BD876" s="9">
        <v>0.5</v>
      </c>
      <c r="BE876" s="43">
        <f t="shared" si="1771"/>
        <v>7589.8326294</v>
      </c>
      <c r="BN876" s="11">
        <v>38167</v>
      </c>
      <c r="BO876" s="12">
        <v>0.168</v>
      </c>
      <c r="BP876" s="11">
        <v>1</v>
      </c>
      <c r="BQ876" s="11">
        <v>0</v>
      </c>
      <c r="BR876" s="13">
        <f t="shared" si="1772"/>
        <v>6412.056</v>
      </c>
      <c r="BS876" s="11">
        <v>1</v>
      </c>
      <c r="BT876" s="11">
        <v>1</v>
      </c>
      <c r="BU876" s="11">
        <v>2.71</v>
      </c>
      <c r="BV876" s="42">
        <f t="shared" si="1773"/>
        <v>3.71</v>
      </c>
      <c r="BW876" s="11">
        <v>0.9</v>
      </c>
      <c r="BX876" s="9">
        <v>0.5</v>
      </c>
      <c r="BY876" s="43">
        <f t="shared" si="1774"/>
        <v>10704.927492</v>
      </c>
      <c r="CH876" s="11">
        <v>42781</v>
      </c>
      <c r="CI876" s="12">
        <v>0.168</v>
      </c>
      <c r="CJ876" s="11">
        <v>1</v>
      </c>
      <c r="CK876" s="11">
        <v>0</v>
      </c>
      <c r="CL876" s="13">
        <f t="shared" si="1775"/>
        <v>7187.208</v>
      </c>
      <c r="CM876" s="11">
        <v>1</v>
      </c>
      <c r="CN876" s="11">
        <v>0.93</v>
      </c>
      <c r="CO876" s="11">
        <v>1.85</v>
      </c>
      <c r="CP876" s="42">
        <f t="shared" si="1776"/>
        <v>2.7205</v>
      </c>
      <c r="CQ876" s="11">
        <v>0.9</v>
      </c>
      <c r="CR876" s="9">
        <v>0.5</v>
      </c>
      <c r="CS876" s="43">
        <f t="shared" si="1777"/>
        <v>8798.7597138</v>
      </c>
      <c r="DB876" s="11">
        <v>44045</v>
      </c>
      <c r="DC876" s="12">
        <v>0.168</v>
      </c>
      <c r="DD876" s="11">
        <v>1</v>
      </c>
      <c r="DE876" s="11">
        <v>0</v>
      </c>
      <c r="DF876" s="13">
        <f t="shared" si="1778"/>
        <v>7399.56</v>
      </c>
      <c r="DG876" s="11">
        <v>1</v>
      </c>
      <c r="DH876" s="11">
        <v>1</v>
      </c>
      <c r="DI876" s="11">
        <v>2.09</v>
      </c>
      <c r="DJ876" s="42">
        <f t="shared" si="1779"/>
        <v>3.09</v>
      </c>
      <c r="DK876" s="11">
        <v>0.9</v>
      </c>
      <c r="DL876" s="9">
        <v>0.5</v>
      </c>
      <c r="DM876" s="43">
        <f t="shared" si="1780"/>
        <v>10289.08818</v>
      </c>
      <c r="DV876" s="11">
        <v>49923</v>
      </c>
      <c r="DW876" s="12">
        <v>0.199</v>
      </c>
      <c r="DX876" s="11">
        <v>1</v>
      </c>
      <c r="DY876" s="11">
        <v>0</v>
      </c>
      <c r="DZ876" s="13">
        <f t="shared" si="1781"/>
        <v>9934.677</v>
      </c>
      <c r="EA876" s="11">
        <v>1</v>
      </c>
      <c r="EB876" s="11">
        <v>1</v>
      </c>
      <c r="EC876" s="11">
        <v>2.91</v>
      </c>
      <c r="ED876" s="42">
        <f t="shared" si="1782"/>
        <v>3.91</v>
      </c>
      <c r="EE876" s="11">
        <v>0.9</v>
      </c>
      <c r="EF876" s="9">
        <v>0.5</v>
      </c>
      <c r="EG876" s="43">
        <f t="shared" si="1783"/>
        <v>17480.0641815</v>
      </c>
    </row>
    <row r="877" s="1" customFormat="1" customHeight="1" spans="6:137">
      <c r="F877" s="11">
        <v>35434</v>
      </c>
      <c r="G877" s="12">
        <v>0.168</v>
      </c>
      <c r="H877" s="11">
        <v>1</v>
      </c>
      <c r="I877" s="11">
        <v>0</v>
      </c>
      <c r="J877" s="13">
        <f t="shared" si="1763"/>
        <v>5952.912</v>
      </c>
      <c r="K877" s="11">
        <v>1</v>
      </c>
      <c r="L877" s="11">
        <v>0.89</v>
      </c>
      <c r="M877" s="11">
        <v>1.78</v>
      </c>
      <c r="N877" s="42">
        <f t="shared" si="1764"/>
        <v>2.5842</v>
      </c>
      <c r="O877" s="11">
        <v>0.9</v>
      </c>
      <c r="P877" s="9">
        <v>0.5</v>
      </c>
      <c r="Q877" s="43">
        <f t="shared" si="1765"/>
        <v>6922.58183568</v>
      </c>
      <c r="Z877" s="11">
        <v>35728</v>
      </c>
      <c r="AA877" s="12">
        <v>0.168</v>
      </c>
      <c r="AB877" s="11">
        <v>1</v>
      </c>
      <c r="AC877" s="11">
        <v>0</v>
      </c>
      <c r="AD877" s="13">
        <f t="shared" si="1766"/>
        <v>6002.304</v>
      </c>
      <c r="AE877" s="11">
        <v>1</v>
      </c>
      <c r="AF877" s="11">
        <v>1</v>
      </c>
      <c r="AG877" s="11">
        <v>2.09</v>
      </c>
      <c r="AH877" s="42">
        <f t="shared" si="1767"/>
        <v>3.09</v>
      </c>
      <c r="AI877" s="11">
        <v>0.9</v>
      </c>
      <c r="AJ877" s="9">
        <v>0.5</v>
      </c>
      <c r="AK877" s="43">
        <f t="shared" si="1768"/>
        <v>8346.203712</v>
      </c>
      <c r="AT877" s="11">
        <v>36903</v>
      </c>
      <c r="AU877" s="12">
        <v>0.168</v>
      </c>
      <c r="AV877" s="11">
        <v>1</v>
      </c>
      <c r="AW877" s="11">
        <v>0</v>
      </c>
      <c r="AX877" s="13">
        <f t="shared" si="1769"/>
        <v>6199.704</v>
      </c>
      <c r="AY877" s="11">
        <v>1</v>
      </c>
      <c r="AZ877" s="11">
        <v>0.93</v>
      </c>
      <c r="BA877" s="11">
        <v>1.85</v>
      </c>
      <c r="BB877" s="42">
        <f t="shared" si="1770"/>
        <v>2.7205</v>
      </c>
      <c r="BC877" s="11">
        <v>0.9</v>
      </c>
      <c r="BD877" s="9">
        <v>0.5</v>
      </c>
      <c r="BE877" s="43">
        <f t="shared" si="1771"/>
        <v>7589.8326294</v>
      </c>
      <c r="BN877" s="11">
        <v>38167</v>
      </c>
      <c r="BO877" s="12">
        <v>0.168</v>
      </c>
      <c r="BP877" s="11">
        <v>1</v>
      </c>
      <c r="BQ877" s="11">
        <v>0</v>
      </c>
      <c r="BR877" s="13">
        <f t="shared" si="1772"/>
        <v>6412.056</v>
      </c>
      <c r="BS877" s="11">
        <v>1</v>
      </c>
      <c r="BT877" s="11">
        <v>1</v>
      </c>
      <c r="BU877" s="11">
        <v>2.71</v>
      </c>
      <c r="BV877" s="42">
        <f t="shared" si="1773"/>
        <v>3.71</v>
      </c>
      <c r="BW877" s="11">
        <v>0.9</v>
      </c>
      <c r="BX877" s="9">
        <v>0.5</v>
      </c>
      <c r="BY877" s="43">
        <f t="shared" si="1774"/>
        <v>10704.927492</v>
      </c>
      <c r="CH877" s="11">
        <v>42781</v>
      </c>
      <c r="CI877" s="12">
        <v>0.168</v>
      </c>
      <c r="CJ877" s="11">
        <v>1</v>
      </c>
      <c r="CK877" s="11">
        <v>0</v>
      </c>
      <c r="CL877" s="13">
        <f t="shared" si="1775"/>
        <v>7187.208</v>
      </c>
      <c r="CM877" s="11">
        <v>1</v>
      </c>
      <c r="CN877" s="11">
        <v>0.93</v>
      </c>
      <c r="CO877" s="11">
        <v>1.85</v>
      </c>
      <c r="CP877" s="42">
        <f t="shared" si="1776"/>
        <v>2.7205</v>
      </c>
      <c r="CQ877" s="11">
        <v>0.9</v>
      </c>
      <c r="CR877" s="9">
        <v>0.5</v>
      </c>
      <c r="CS877" s="43">
        <f t="shared" si="1777"/>
        <v>8798.7597138</v>
      </c>
      <c r="DB877" s="11">
        <v>44045</v>
      </c>
      <c r="DC877" s="12">
        <v>0.168</v>
      </c>
      <c r="DD877" s="11">
        <v>1</v>
      </c>
      <c r="DE877" s="11">
        <v>0</v>
      </c>
      <c r="DF877" s="13">
        <f t="shared" si="1778"/>
        <v>7399.56</v>
      </c>
      <c r="DG877" s="11">
        <v>1</v>
      </c>
      <c r="DH877" s="11">
        <v>1</v>
      </c>
      <c r="DI877" s="11">
        <v>2.09</v>
      </c>
      <c r="DJ877" s="42">
        <f t="shared" si="1779"/>
        <v>3.09</v>
      </c>
      <c r="DK877" s="11">
        <v>0.9</v>
      </c>
      <c r="DL877" s="9">
        <v>0.5</v>
      </c>
      <c r="DM877" s="43">
        <f t="shared" si="1780"/>
        <v>10289.08818</v>
      </c>
      <c r="DV877" s="11">
        <v>49923</v>
      </c>
      <c r="DW877" s="12">
        <v>0.199</v>
      </c>
      <c r="DX877" s="11">
        <v>1</v>
      </c>
      <c r="DY877" s="11">
        <v>0</v>
      </c>
      <c r="DZ877" s="13">
        <f t="shared" si="1781"/>
        <v>9934.677</v>
      </c>
      <c r="EA877" s="11">
        <v>1</v>
      </c>
      <c r="EB877" s="11">
        <v>1</v>
      </c>
      <c r="EC877" s="11">
        <v>2.91</v>
      </c>
      <c r="ED877" s="42">
        <f t="shared" si="1782"/>
        <v>3.91</v>
      </c>
      <c r="EE877" s="11">
        <v>0.9</v>
      </c>
      <c r="EF877" s="9">
        <v>0.5</v>
      </c>
      <c r="EG877" s="43">
        <f t="shared" si="1783"/>
        <v>17480.0641815</v>
      </c>
    </row>
    <row r="878" s="1" customFormat="1" customHeight="1" spans="6:137">
      <c r="F878" s="11">
        <v>35434</v>
      </c>
      <c r="G878" s="12">
        <v>0.168</v>
      </c>
      <c r="H878" s="11">
        <v>1</v>
      </c>
      <c r="I878" s="11">
        <v>0</v>
      </c>
      <c r="J878" s="13">
        <f t="shared" si="1763"/>
        <v>5952.912</v>
      </c>
      <c r="K878" s="11">
        <v>1</v>
      </c>
      <c r="L878" s="11">
        <v>0.89</v>
      </c>
      <c r="M878" s="11">
        <v>1.78</v>
      </c>
      <c r="N878" s="42">
        <f t="shared" si="1764"/>
        <v>2.5842</v>
      </c>
      <c r="O878" s="11">
        <v>0.9</v>
      </c>
      <c r="P878" s="9">
        <v>0.5</v>
      </c>
      <c r="Q878" s="43">
        <f t="shared" si="1765"/>
        <v>6922.58183568</v>
      </c>
      <c r="Z878" s="11">
        <v>35728</v>
      </c>
      <c r="AA878" s="12">
        <v>0.168</v>
      </c>
      <c r="AB878" s="11">
        <v>1</v>
      </c>
      <c r="AC878" s="11">
        <v>0</v>
      </c>
      <c r="AD878" s="13">
        <f t="shared" si="1766"/>
        <v>6002.304</v>
      </c>
      <c r="AE878" s="11">
        <v>1</v>
      </c>
      <c r="AF878" s="11">
        <v>1</v>
      </c>
      <c r="AG878" s="11">
        <v>2.09</v>
      </c>
      <c r="AH878" s="42">
        <f t="shared" si="1767"/>
        <v>3.09</v>
      </c>
      <c r="AI878" s="11">
        <v>0.9</v>
      </c>
      <c r="AJ878" s="9">
        <v>0.5</v>
      </c>
      <c r="AK878" s="43">
        <f t="shared" si="1768"/>
        <v>8346.203712</v>
      </c>
      <c r="AT878" s="11">
        <v>36903</v>
      </c>
      <c r="AU878" s="12">
        <v>0.168</v>
      </c>
      <c r="AV878" s="11">
        <v>1</v>
      </c>
      <c r="AW878" s="11">
        <v>0</v>
      </c>
      <c r="AX878" s="13">
        <f t="shared" si="1769"/>
        <v>6199.704</v>
      </c>
      <c r="AY878" s="11">
        <v>1</v>
      </c>
      <c r="AZ878" s="11">
        <v>0.93</v>
      </c>
      <c r="BA878" s="11">
        <v>1.85</v>
      </c>
      <c r="BB878" s="42">
        <f t="shared" si="1770"/>
        <v>2.7205</v>
      </c>
      <c r="BC878" s="11">
        <v>0.9</v>
      </c>
      <c r="BD878" s="9">
        <v>0.5</v>
      </c>
      <c r="BE878" s="43">
        <f t="shared" si="1771"/>
        <v>7589.8326294</v>
      </c>
      <c r="BN878" s="11">
        <v>38167</v>
      </c>
      <c r="BO878" s="12">
        <v>0.168</v>
      </c>
      <c r="BP878" s="11">
        <v>1</v>
      </c>
      <c r="BQ878" s="11">
        <v>0</v>
      </c>
      <c r="BR878" s="13">
        <f t="shared" si="1772"/>
        <v>6412.056</v>
      </c>
      <c r="BS878" s="11">
        <v>1</v>
      </c>
      <c r="BT878" s="11">
        <v>1</v>
      </c>
      <c r="BU878" s="11">
        <v>2.71</v>
      </c>
      <c r="BV878" s="42">
        <f t="shared" si="1773"/>
        <v>3.71</v>
      </c>
      <c r="BW878" s="11">
        <v>0.9</v>
      </c>
      <c r="BX878" s="9">
        <v>0.5</v>
      </c>
      <c r="BY878" s="43">
        <f t="shared" si="1774"/>
        <v>10704.927492</v>
      </c>
      <c r="CH878" s="11">
        <v>42781</v>
      </c>
      <c r="CI878" s="12">
        <v>0.168</v>
      </c>
      <c r="CJ878" s="11">
        <v>1</v>
      </c>
      <c r="CK878" s="11">
        <v>0</v>
      </c>
      <c r="CL878" s="13">
        <f t="shared" si="1775"/>
        <v>7187.208</v>
      </c>
      <c r="CM878" s="11">
        <v>1</v>
      </c>
      <c r="CN878" s="11">
        <v>0.93</v>
      </c>
      <c r="CO878" s="11">
        <v>1.85</v>
      </c>
      <c r="CP878" s="42">
        <f t="shared" si="1776"/>
        <v>2.7205</v>
      </c>
      <c r="CQ878" s="11">
        <v>0.9</v>
      </c>
      <c r="CR878" s="9">
        <v>0.5</v>
      </c>
      <c r="CS878" s="43">
        <f t="shared" si="1777"/>
        <v>8798.7597138</v>
      </c>
      <c r="DB878" s="11">
        <v>44045</v>
      </c>
      <c r="DC878" s="12">
        <v>0.168</v>
      </c>
      <c r="DD878" s="11">
        <v>1</v>
      </c>
      <c r="DE878" s="11">
        <v>0</v>
      </c>
      <c r="DF878" s="13">
        <f t="shared" si="1778"/>
        <v>7399.56</v>
      </c>
      <c r="DG878" s="11">
        <v>1</v>
      </c>
      <c r="DH878" s="11">
        <v>1</v>
      </c>
      <c r="DI878" s="11">
        <v>2.09</v>
      </c>
      <c r="DJ878" s="42">
        <f t="shared" si="1779"/>
        <v>3.09</v>
      </c>
      <c r="DK878" s="11">
        <v>0.9</v>
      </c>
      <c r="DL878" s="9">
        <v>0.5</v>
      </c>
      <c r="DM878" s="43">
        <f t="shared" si="1780"/>
        <v>10289.08818</v>
      </c>
      <c r="DV878" s="11">
        <v>49923</v>
      </c>
      <c r="DW878" s="12">
        <v>0.199</v>
      </c>
      <c r="DX878" s="11">
        <v>1</v>
      </c>
      <c r="DY878" s="11">
        <v>0</v>
      </c>
      <c r="DZ878" s="13">
        <f t="shared" si="1781"/>
        <v>9934.677</v>
      </c>
      <c r="EA878" s="11">
        <v>1</v>
      </c>
      <c r="EB878" s="11">
        <v>1</v>
      </c>
      <c r="EC878" s="11">
        <v>2.91</v>
      </c>
      <c r="ED878" s="42">
        <f t="shared" si="1782"/>
        <v>3.91</v>
      </c>
      <c r="EE878" s="11">
        <v>0.9</v>
      </c>
      <c r="EF878" s="9">
        <v>0.5</v>
      </c>
      <c r="EG878" s="43">
        <f t="shared" si="1783"/>
        <v>17480.0641815</v>
      </c>
    </row>
    <row r="879" s="1" customFormat="1" customHeight="1" spans="6:137">
      <c r="F879" s="11">
        <v>35434</v>
      </c>
      <c r="G879" s="12">
        <v>0.168</v>
      </c>
      <c r="H879" s="11">
        <v>1</v>
      </c>
      <c r="I879" s="11">
        <v>0</v>
      </c>
      <c r="J879" s="13">
        <f t="shared" si="1763"/>
        <v>5952.912</v>
      </c>
      <c r="K879" s="11">
        <v>1</v>
      </c>
      <c r="L879" s="11">
        <v>0.89</v>
      </c>
      <c r="M879" s="11">
        <v>1.78</v>
      </c>
      <c r="N879" s="42">
        <f t="shared" si="1764"/>
        <v>2.5842</v>
      </c>
      <c r="O879" s="11">
        <v>0.9</v>
      </c>
      <c r="P879" s="9">
        <v>0.5</v>
      </c>
      <c r="Q879" s="43">
        <f t="shared" si="1765"/>
        <v>6922.58183568</v>
      </c>
      <c r="Z879" s="11">
        <v>35728</v>
      </c>
      <c r="AA879" s="12">
        <v>0.168</v>
      </c>
      <c r="AB879" s="11">
        <v>1</v>
      </c>
      <c r="AC879" s="11">
        <v>0</v>
      </c>
      <c r="AD879" s="13">
        <f t="shared" si="1766"/>
        <v>6002.304</v>
      </c>
      <c r="AE879" s="11">
        <v>1</v>
      </c>
      <c r="AF879" s="11">
        <v>1</v>
      </c>
      <c r="AG879" s="11">
        <v>2.09</v>
      </c>
      <c r="AH879" s="42">
        <f t="shared" si="1767"/>
        <v>3.09</v>
      </c>
      <c r="AI879" s="11">
        <v>0.9</v>
      </c>
      <c r="AJ879" s="9">
        <v>0.5</v>
      </c>
      <c r="AK879" s="43">
        <f t="shared" si="1768"/>
        <v>8346.203712</v>
      </c>
      <c r="AT879" s="11">
        <v>36903</v>
      </c>
      <c r="AU879" s="12">
        <v>0.168</v>
      </c>
      <c r="AV879" s="11">
        <v>1</v>
      </c>
      <c r="AW879" s="11">
        <v>0</v>
      </c>
      <c r="AX879" s="13">
        <f t="shared" si="1769"/>
        <v>6199.704</v>
      </c>
      <c r="AY879" s="11">
        <v>1</v>
      </c>
      <c r="AZ879" s="11">
        <v>0.93</v>
      </c>
      <c r="BA879" s="11">
        <v>1.85</v>
      </c>
      <c r="BB879" s="42">
        <f t="shared" si="1770"/>
        <v>2.7205</v>
      </c>
      <c r="BC879" s="11">
        <v>0.9</v>
      </c>
      <c r="BD879" s="9">
        <v>0.5</v>
      </c>
      <c r="BE879" s="43">
        <f t="shared" si="1771"/>
        <v>7589.8326294</v>
      </c>
      <c r="BN879" s="11">
        <v>38167</v>
      </c>
      <c r="BO879" s="12">
        <v>0.168</v>
      </c>
      <c r="BP879" s="11">
        <v>1</v>
      </c>
      <c r="BQ879" s="11">
        <v>0</v>
      </c>
      <c r="BR879" s="13">
        <f t="shared" si="1772"/>
        <v>6412.056</v>
      </c>
      <c r="BS879" s="11">
        <v>1</v>
      </c>
      <c r="BT879" s="11">
        <v>1</v>
      </c>
      <c r="BU879" s="11">
        <v>2.71</v>
      </c>
      <c r="BV879" s="42">
        <f t="shared" si="1773"/>
        <v>3.71</v>
      </c>
      <c r="BW879" s="11">
        <v>0.9</v>
      </c>
      <c r="BX879" s="9">
        <v>0.5</v>
      </c>
      <c r="BY879" s="43">
        <f t="shared" si="1774"/>
        <v>10704.927492</v>
      </c>
      <c r="CH879" s="11">
        <v>42781</v>
      </c>
      <c r="CI879" s="12">
        <v>0.168</v>
      </c>
      <c r="CJ879" s="11">
        <v>1</v>
      </c>
      <c r="CK879" s="11">
        <v>0</v>
      </c>
      <c r="CL879" s="13">
        <f t="shared" si="1775"/>
        <v>7187.208</v>
      </c>
      <c r="CM879" s="11">
        <v>1</v>
      </c>
      <c r="CN879" s="11">
        <v>0.93</v>
      </c>
      <c r="CO879" s="11">
        <v>1.85</v>
      </c>
      <c r="CP879" s="42">
        <f t="shared" si="1776"/>
        <v>2.7205</v>
      </c>
      <c r="CQ879" s="11">
        <v>0.9</v>
      </c>
      <c r="CR879" s="9">
        <v>0.5</v>
      </c>
      <c r="CS879" s="43">
        <f t="shared" si="1777"/>
        <v>8798.7597138</v>
      </c>
      <c r="DB879" s="11">
        <v>44045</v>
      </c>
      <c r="DC879" s="12">
        <v>0.168</v>
      </c>
      <c r="DD879" s="11">
        <v>1</v>
      </c>
      <c r="DE879" s="11">
        <v>0</v>
      </c>
      <c r="DF879" s="13">
        <f t="shared" si="1778"/>
        <v>7399.56</v>
      </c>
      <c r="DG879" s="11">
        <v>1</v>
      </c>
      <c r="DH879" s="11">
        <v>1</v>
      </c>
      <c r="DI879" s="11">
        <v>2.09</v>
      </c>
      <c r="DJ879" s="42">
        <f t="shared" si="1779"/>
        <v>3.09</v>
      </c>
      <c r="DK879" s="11">
        <v>0.9</v>
      </c>
      <c r="DL879" s="9">
        <v>0.5</v>
      </c>
      <c r="DM879" s="43">
        <f t="shared" si="1780"/>
        <v>10289.08818</v>
      </c>
      <c r="DV879" s="11">
        <v>49923</v>
      </c>
      <c r="DW879" s="12">
        <v>0.199</v>
      </c>
      <c r="DX879" s="11">
        <v>1</v>
      </c>
      <c r="DY879" s="11">
        <v>0</v>
      </c>
      <c r="DZ879" s="13">
        <f t="shared" si="1781"/>
        <v>9934.677</v>
      </c>
      <c r="EA879" s="11">
        <v>1</v>
      </c>
      <c r="EB879" s="11">
        <v>1</v>
      </c>
      <c r="EC879" s="11">
        <v>2.91</v>
      </c>
      <c r="ED879" s="42">
        <f t="shared" si="1782"/>
        <v>3.91</v>
      </c>
      <c r="EE879" s="11">
        <v>0.9</v>
      </c>
      <c r="EF879" s="9">
        <v>0.5</v>
      </c>
      <c r="EG879" s="43">
        <f t="shared" si="1783"/>
        <v>17480.0641815</v>
      </c>
    </row>
    <row r="880" s="1" customFormat="1" customHeight="1" spans="6:137">
      <c r="F880" s="11">
        <v>35434</v>
      </c>
      <c r="G880" s="12">
        <v>0.168</v>
      </c>
      <c r="H880" s="11">
        <v>1</v>
      </c>
      <c r="I880" s="11">
        <v>0</v>
      </c>
      <c r="J880" s="13">
        <f t="shared" si="1763"/>
        <v>5952.912</v>
      </c>
      <c r="K880" s="11">
        <v>1</v>
      </c>
      <c r="L880" s="11">
        <v>0.89</v>
      </c>
      <c r="M880" s="11">
        <v>1.78</v>
      </c>
      <c r="N880" s="42">
        <f t="shared" si="1764"/>
        <v>2.5842</v>
      </c>
      <c r="O880" s="11">
        <v>0.9</v>
      </c>
      <c r="P880" s="9">
        <v>0.5</v>
      </c>
      <c r="Q880" s="43">
        <f t="shared" si="1765"/>
        <v>6922.58183568</v>
      </c>
      <c r="Z880" s="11">
        <v>35728</v>
      </c>
      <c r="AA880" s="12">
        <v>0.168</v>
      </c>
      <c r="AB880" s="11">
        <v>1</v>
      </c>
      <c r="AC880" s="11">
        <v>0</v>
      </c>
      <c r="AD880" s="13">
        <f t="shared" si="1766"/>
        <v>6002.304</v>
      </c>
      <c r="AE880" s="11">
        <v>1</v>
      </c>
      <c r="AF880" s="11">
        <v>1</v>
      </c>
      <c r="AG880" s="11">
        <v>2.09</v>
      </c>
      <c r="AH880" s="42">
        <f t="shared" si="1767"/>
        <v>3.09</v>
      </c>
      <c r="AI880" s="11">
        <v>0.9</v>
      </c>
      <c r="AJ880" s="9">
        <v>0.5</v>
      </c>
      <c r="AK880" s="43">
        <f t="shared" si="1768"/>
        <v>8346.203712</v>
      </c>
      <c r="AT880" s="11">
        <v>36903</v>
      </c>
      <c r="AU880" s="12">
        <v>0.168</v>
      </c>
      <c r="AV880" s="11">
        <v>1</v>
      </c>
      <c r="AW880" s="11">
        <v>0</v>
      </c>
      <c r="AX880" s="13">
        <f t="shared" si="1769"/>
        <v>6199.704</v>
      </c>
      <c r="AY880" s="11">
        <v>1</v>
      </c>
      <c r="AZ880" s="11">
        <v>0.93</v>
      </c>
      <c r="BA880" s="11">
        <v>1.85</v>
      </c>
      <c r="BB880" s="42">
        <f t="shared" si="1770"/>
        <v>2.7205</v>
      </c>
      <c r="BC880" s="11">
        <v>0.9</v>
      </c>
      <c r="BD880" s="9">
        <v>0.5</v>
      </c>
      <c r="BE880" s="43">
        <f t="shared" si="1771"/>
        <v>7589.8326294</v>
      </c>
      <c r="BN880" s="11">
        <v>38167</v>
      </c>
      <c r="BO880" s="12">
        <v>0.168</v>
      </c>
      <c r="BP880" s="11">
        <v>1</v>
      </c>
      <c r="BQ880" s="11">
        <v>0</v>
      </c>
      <c r="BR880" s="13">
        <f t="shared" si="1772"/>
        <v>6412.056</v>
      </c>
      <c r="BS880" s="11">
        <v>1</v>
      </c>
      <c r="BT880" s="11">
        <v>1</v>
      </c>
      <c r="BU880" s="11">
        <v>2.71</v>
      </c>
      <c r="BV880" s="42">
        <f t="shared" si="1773"/>
        <v>3.71</v>
      </c>
      <c r="BW880" s="11">
        <v>0.9</v>
      </c>
      <c r="BX880" s="9">
        <v>0.5</v>
      </c>
      <c r="BY880" s="43">
        <f t="shared" si="1774"/>
        <v>10704.927492</v>
      </c>
      <c r="CH880" s="11">
        <v>42781</v>
      </c>
      <c r="CI880" s="12">
        <v>0.168</v>
      </c>
      <c r="CJ880" s="11">
        <v>1</v>
      </c>
      <c r="CK880" s="11">
        <v>0</v>
      </c>
      <c r="CL880" s="13">
        <f t="shared" si="1775"/>
        <v>7187.208</v>
      </c>
      <c r="CM880" s="11">
        <v>1</v>
      </c>
      <c r="CN880" s="11">
        <v>0.93</v>
      </c>
      <c r="CO880" s="11">
        <v>1.85</v>
      </c>
      <c r="CP880" s="42">
        <f t="shared" si="1776"/>
        <v>2.7205</v>
      </c>
      <c r="CQ880" s="11">
        <v>0.9</v>
      </c>
      <c r="CR880" s="9">
        <v>0.5</v>
      </c>
      <c r="CS880" s="43">
        <f t="shared" si="1777"/>
        <v>8798.7597138</v>
      </c>
      <c r="DB880" s="11">
        <v>44045</v>
      </c>
      <c r="DC880" s="12">
        <v>0.168</v>
      </c>
      <c r="DD880" s="11">
        <v>1</v>
      </c>
      <c r="DE880" s="11">
        <v>0</v>
      </c>
      <c r="DF880" s="13">
        <f t="shared" si="1778"/>
        <v>7399.56</v>
      </c>
      <c r="DG880" s="11">
        <v>1</v>
      </c>
      <c r="DH880" s="11">
        <v>1</v>
      </c>
      <c r="DI880" s="11">
        <v>2.09</v>
      </c>
      <c r="DJ880" s="42">
        <f t="shared" si="1779"/>
        <v>3.09</v>
      </c>
      <c r="DK880" s="11">
        <v>0.9</v>
      </c>
      <c r="DL880" s="9">
        <v>0.5</v>
      </c>
      <c r="DM880" s="43">
        <f t="shared" si="1780"/>
        <v>10289.08818</v>
      </c>
      <c r="DV880" s="11">
        <v>49923</v>
      </c>
      <c r="DW880" s="12">
        <v>0.199</v>
      </c>
      <c r="DX880" s="11">
        <v>1</v>
      </c>
      <c r="DY880" s="11">
        <v>0</v>
      </c>
      <c r="DZ880" s="13">
        <f t="shared" si="1781"/>
        <v>9934.677</v>
      </c>
      <c r="EA880" s="11">
        <v>1</v>
      </c>
      <c r="EB880" s="11">
        <v>1</v>
      </c>
      <c r="EC880" s="11">
        <v>2.91</v>
      </c>
      <c r="ED880" s="42">
        <f t="shared" si="1782"/>
        <v>3.91</v>
      </c>
      <c r="EE880" s="11">
        <v>0.9</v>
      </c>
      <c r="EF880" s="9">
        <v>0.5</v>
      </c>
      <c r="EG880" s="43">
        <f t="shared" si="1783"/>
        <v>17480.0641815</v>
      </c>
    </row>
    <row r="881" s="1" customFormat="1" customHeight="1" spans="6:137">
      <c r="F881" s="11">
        <v>35434</v>
      </c>
      <c r="G881" s="12">
        <v>0.168</v>
      </c>
      <c r="H881" s="11">
        <v>1</v>
      </c>
      <c r="I881" s="11">
        <v>0</v>
      </c>
      <c r="J881" s="13">
        <f t="shared" si="1763"/>
        <v>5952.912</v>
      </c>
      <c r="K881" s="11">
        <v>1</v>
      </c>
      <c r="L881" s="11">
        <v>0.89</v>
      </c>
      <c r="M881" s="11">
        <v>1.78</v>
      </c>
      <c r="N881" s="42">
        <f t="shared" si="1764"/>
        <v>2.5842</v>
      </c>
      <c r="O881" s="11">
        <v>0.9</v>
      </c>
      <c r="P881" s="9">
        <v>0.5</v>
      </c>
      <c r="Q881" s="43">
        <f t="shared" si="1765"/>
        <v>6922.58183568</v>
      </c>
      <c r="Z881" s="11">
        <v>35728</v>
      </c>
      <c r="AA881" s="12">
        <v>0.168</v>
      </c>
      <c r="AB881" s="11">
        <v>1</v>
      </c>
      <c r="AC881" s="11">
        <v>0</v>
      </c>
      <c r="AD881" s="13">
        <f t="shared" si="1766"/>
        <v>6002.304</v>
      </c>
      <c r="AE881" s="11">
        <v>1</v>
      </c>
      <c r="AF881" s="11">
        <v>1</v>
      </c>
      <c r="AG881" s="11">
        <v>2.09</v>
      </c>
      <c r="AH881" s="42">
        <f t="shared" si="1767"/>
        <v>3.09</v>
      </c>
      <c r="AI881" s="11">
        <v>0.9</v>
      </c>
      <c r="AJ881" s="9">
        <v>0.5</v>
      </c>
      <c r="AK881" s="43">
        <f t="shared" si="1768"/>
        <v>8346.203712</v>
      </c>
      <c r="AT881" s="11">
        <v>36903</v>
      </c>
      <c r="AU881" s="12">
        <v>0.168</v>
      </c>
      <c r="AV881" s="11">
        <v>1</v>
      </c>
      <c r="AW881" s="11">
        <v>0</v>
      </c>
      <c r="AX881" s="13">
        <f t="shared" si="1769"/>
        <v>6199.704</v>
      </c>
      <c r="AY881" s="11">
        <v>1</v>
      </c>
      <c r="AZ881" s="11">
        <v>0.93</v>
      </c>
      <c r="BA881" s="11">
        <v>1.85</v>
      </c>
      <c r="BB881" s="42">
        <f t="shared" si="1770"/>
        <v>2.7205</v>
      </c>
      <c r="BC881" s="11">
        <v>0.9</v>
      </c>
      <c r="BD881" s="9">
        <v>0.5</v>
      </c>
      <c r="BE881" s="43">
        <f t="shared" si="1771"/>
        <v>7589.8326294</v>
      </c>
      <c r="BN881" s="11">
        <v>38167</v>
      </c>
      <c r="BO881" s="12">
        <v>0.168</v>
      </c>
      <c r="BP881" s="11">
        <v>1</v>
      </c>
      <c r="BQ881" s="11">
        <v>0</v>
      </c>
      <c r="BR881" s="13">
        <f t="shared" si="1772"/>
        <v>6412.056</v>
      </c>
      <c r="BS881" s="11">
        <v>1</v>
      </c>
      <c r="BT881" s="11">
        <v>1</v>
      </c>
      <c r="BU881" s="11">
        <v>2.71</v>
      </c>
      <c r="BV881" s="42">
        <f t="shared" si="1773"/>
        <v>3.71</v>
      </c>
      <c r="BW881" s="11">
        <v>0.9</v>
      </c>
      <c r="BX881" s="9">
        <v>0.5</v>
      </c>
      <c r="BY881" s="43">
        <f t="shared" si="1774"/>
        <v>10704.927492</v>
      </c>
      <c r="CH881" s="11">
        <v>42781</v>
      </c>
      <c r="CI881" s="12">
        <v>0.168</v>
      </c>
      <c r="CJ881" s="11">
        <v>1</v>
      </c>
      <c r="CK881" s="11">
        <v>0</v>
      </c>
      <c r="CL881" s="13">
        <f t="shared" si="1775"/>
        <v>7187.208</v>
      </c>
      <c r="CM881" s="11">
        <v>1</v>
      </c>
      <c r="CN881" s="11">
        <v>0.93</v>
      </c>
      <c r="CO881" s="11">
        <v>1.85</v>
      </c>
      <c r="CP881" s="42">
        <f t="shared" si="1776"/>
        <v>2.7205</v>
      </c>
      <c r="CQ881" s="11">
        <v>0.9</v>
      </c>
      <c r="CR881" s="9">
        <v>0.5</v>
      </c>
      <c r="CS881" s="43">
        <f t="shared" si="1777"/>
        <v>8798.7597138</v>
      </c>
      <c r="DB881" s="11">
        <v>44045</v>
      </c>
      <c r="DC881" s="12">
        <v>0.168</v>
      </c>
      <c r="DD881" s="11">
        <v>1</v>
      </c>
      <c r="DE881" s="11">
        <v>0</v>
      </c>
      <c r="DF881" s="13">
        <f t="shared" si="1778"/>
        <v>7399.56</v>
      </c>
      <c r="DG881" s="11">
        <v>1</v>
      </c>
      <c r="DH881" s="11">
        <v>1</v>
      </c>
      <c r="DI881" s="11">
        <v>2.09</v>
      </c>
      <c r="DJ881" s="42">
        <f t="shared" si="1779"/>
        <v>3.09</v>
      </c>
      <c r="DK881" s="11">
        <v>0.9</v>
      </c>
      <c r="DL881" s="9">
        <v>0.5</v>
      </c>
      <c r="DM881" s="43">
        <f t="shared" si="1780"/>
        <v>10289.08818</v>
      </c>
      <c r="DV881" s="11">
        <v>49923</v>
      </c>
      <c r="DW881" s="12">
        <v>0.199</v>
      </c>
      <c r="DX881" s="11">
        <v>1</v>
      </c>
      <c r="DY881" s="11">
        <v>0</v>
      </c>
      <c r="DZ881" s="13">
        <f t="shared" si="1781"/>
        <v>9934.677</v>
      </c>
      <c r="EA881" s="11">
        <v>1</v>
      </c>
      <c r="EB881" s="11">
        <v>1</v>
      </c>
      <c r="EC881" s="11">
        <v>2.91</v>
      </c>
      <c r="ED881" s="42">
        <f t="shared" si="1782"/>
        <v>3.91</v>
      </c>
      <c r="EE881" s="11">
        <v>0.9</v>
      </c>
      <c r="EF881" s="9">
        <v>0.5</v>
      </c>
      <c r="EG881" s="43">
        <f t="shared" si="1783"/>
        <v>17480.0641815</v>
      </c>
    </row>
    <row r="882" s="1" customFormat="1" customHeight="1" spans="6:137">
      <c r="F882" s="11">
        <v>35434</v>
      </c>
      <c r="G882" s="12">
        <v>0.168</v>
      </c>
      <c r="H882" s="11">
        <v>1</v>
      </c>
      <c r="I882" s="11">
        <v>0</v>
      </c>
      <c r="J882" s="13">
        <f t="shared" si="1763"/>
        <v>5952.912</v>
      </c>
      <c r="K882" s="11">
        <v>1</v>
      </c>
      <c r="L882" s="11">
        <v>0.89</v>
      </c>
      <c r="M882" s="11">
        <v>1.78</v>
      </c>
      <c r="N882" s="42">
        <f t="shared" si="1764"/>
        <v>2.5842</v>
      </c>
      <c r="O882" s="11">
        <v>0.9</v>
      </c>
      <c r="P882" s="9">
        <v>0.5</v>
      </c>
      <c r="Q882" s="43">
        <f t="shared" si="1765"/>
        <v>6922.58183568</v>
      </c>
      <c r="Z882" s="11">
        <v>35728</v>
      </c>
      <c r="AA882" s="12">
        <v>0.168</v>
      </c>
      <c r="AB882" s="11">
        <v>1</v>
      </c>
      <c r="AC882" s="11">
        <v>0</v>
      </c>
      <c r="AD882" s="13">
        <f t="shared" si="1766"/>
        <v>6002.304</v>
      </c>
      <c r="AE882" s="11">
        <v>1</v>
      </c>
      <c r="AF882" s="11">
        <v>1</v>
      </c>
      <c r="AG882" s="11">
        <v>2.09</v>
      </c>
      <c r="AH882" s="42">
        <f t="shared" si="1767"/>
        <v>3.09</v>
      </c>
      <c r="AI882" s="11">
        <v>0.9</v>
      </c>
      <c r="AJ882" s="9">
        <v>0.5</v>
      </c>
      <c r="AK882" s="43">
        <f t="shared" si="1768"/>
        <v>8346.203712</v>
      </c>
      <c r="AT882" s="11">
        <v>36903</v>
      </c>
      <c r="AU882" s="12">
        <v>0.168</v>
      </c>
      <c r="AV882" s="11">
        <v>1</v>
      </c>
      <c r="AW882" s="11">
        <v>0</v>
      </c>
      <c r="AX882" s="13">
        <f t="shared" si="1769"/>
        <v>6199.704</v>
      </c>
      <c r="AY882" s="11">
        <v>1</v>
      </c>
      <c r="AZ882" s="11">
        <v>0.93</v>
      </c>
      <c r="BA882" s="11">
        <v>1.85</v>
      </c>
      <c r="BB882" s="42">
        <f t="shared" si="1770"/>
        <v>2.7205</v>
      </c>
      <c r="BC882" s="11">
        <v>0.9</v>
      </c>
      <c r="BD882" s="9">
        <v>0.5</v>
      </c>
      <c r="BE882" s="43">
        <f t="shared" si="1771"/>
        <v>7589.8326294</v>
      </c>
      <c r="BN882" s="11">
        <v>38167</v>
      </c>
      <c r="BO882" s="12">
        <v>0.168</v>
      </c>
      <c r="BP882" s="11">
        <v>1</v>
      </c>
      <c r="BQ882" s="11">
        <v>0</v>
      </c>
      <c r="BR882" s="13">
        <f t="shared" si="1772"/>
        <v>6412.056</v>
      </c>
      <c r="BS882" s="11">
        <v>1</v>
      </c>
      <c r="BT882" s="11">
        <v>1</v>
      </c>
      <c r="BU882" s="11">
        <v>2.71</v>
      </c>
      <c r="BV882" s="42">
        <f t="shared" si="1773"/>
        <v>3.71</v>
      </c>
      <c r="BW882" s="11">
        <v>0.9</v>
      </c>
      <c r="BX882" s="9">
        <v>0.5</v>
      </c>
      <c r="BY882" s="43">
        <f t="shared" si="1774"/>
        <v>10704.927492</v>
      </c>
      <c r="CH882" s="11">
        <v>42781</v>
      </c>
      <c r="CI882" s="12">
        <v>0.168</v>
      </c>
      <c r="CJ882" s="11">
        <v>1</v>
      </c>
      <c r="CK882" s="11">
        <v>0</v>
      </c>
      <c r="CL882" s="13">
        <f t="shared" si="1775"/>
        <v>7187.208</v>
      </c>
      <c r="CM882" s="11">
        <v>1</v>
      </c>
      <c r="CN882" s="11">
        <v>0.93</v>
      </c>
      <c r="CO882" s="11">
        <v>1.85</v>
      </c>
      <c r="CP882" s="42">
        <f t="shared" si="1776"/>
        <v>2.7205</v>
      </c>
      <c r="CQ882" s="11">
        <v>0.9</v>
      </c>
      <c r="CR882" s="9">
        <v>0.5</v>
      </c>
      <c r="CS882" s="43">
        <f t="shared" si="1777"/>
        <v>8798.7597138</v>
      </c>
      <c r="DB882" s="11">
        <v>44045</v>
      </c>
      <c r="DC882" s="12">
        <v>0.168</v>
      </c>
      <c r="DD882" s="11">
        <v>1</v>
      </c>
      <c r="DE882" s="11">
        <v>0</v>
      </c>
      <c r="DF882" s="13">
        <f t="shared" si="1778"/>
        <v>7399.56</v>
      </c>
      <c r="DG882" s="11">
        <v>1</v>
      </c>
      <c r="DH882" s="11">
        <v>1</v>
      </c>
      <c r="DI882" s="11">
        <v>2.09</v>
      </c>
      <c r="DJ882" s="42">
        <f t="shared" si="1779"/>
        <v>3.09</v>
      </c>
      <c r="DK882" s="11">
        <v>0.9</v>
      </c>
      <c r="DL882" s="9">
        <v>0.5</v>
      </c>
      <c r="DM882" s="43">
        <f t="shared" si="1780"/>
        <v>10289.08818</v>
      </c>
      <c r="DV882" s="11">
        <v>49923</v>
      </c>
      <c r="DW882" s="12">
        <v>0.199</v>
      </c>
      <c r="DX882" s="11">
        <v>1</v>
      </c>
      <c r="DY882" s="11">
        <v>0</v>
      </c>
      <c r="DZ882" s="13">
        <f t="shared" si="1781"/>
        <v>9934.677</v>
      </c>
      <c r="EA882" s="11">
        <v>1</v>
      </c>
      <c r="EB882" s="11">
        <v>1</v>
      </c>
      <c r="EC882" s="11">
        <v>2.91</v>
      </c>
      <c r="ED882" s="42">
        <f t="shared" si="1782"/>
        <v>3.91</v>
      </c>
      <c r="EE882" s="11">
        <v>0.9</v>
      </c>
      <c r="EF882" s="9">
        <v>0.5</v>
      </c>
      <c r="EG882" s="43">
        <f t="shared" si="1783"/>
        <v>17480.0641815</v>
      </c>
    </row>
    <row r="883" s="1" customFormat="1" customHeight="1" spans="6:137">
      <c r="F883" s="11">
        <v>35434</v>
      </c>
      <c r="G883" s="12">
        <v>0.3</v>
      </c>
      <c r="H883" s="11">
        <v>1</v>
      </c>
      <c r="I883" s="11">
        <v>0</v>
      </c>
      <c r="J883" s="13">
        <f t="shared" si="1763"/>
        <v>10630.2</v>
      </c>
      <c r="K883" s="11">
        <v>1</v>
      </c>
      <c r="L883" s="11">
        <v>0.89</v>
      </c>
      <c r="M883" s="11">
        <v>1.78</v>
      </c>
      <c r="N883" s="42">
        <f t="shared" si="1764"/>
        <v>2.5842</v>
      </c>
      <c r="O883" s="11">
        <v>0.9</v>
      </c>
      <c r="P883" s="9">
        <v>0.5</v>
      </c>
      <c r="Q883" s="43">
        <f t="shared" si="1765"/>
        <v>12361.753278</v>
      </c>
      <c r="Z883" s="11">
        <v>35728</v>
      </c>
      <c r="AA883" s="12">
        <v>0.3</v>
      </c>
      <c r="AB883" s="11">
        <v>1</v>
      </c>
      <c r="AC883" s="11">
        <v>0</v>
      </c>
      <c r="AD883" s="13">
        <f t="shared" si="1766"/>
        <v>10718.4</v>
      </c>
      <c r="AE883" s="11">
        <v>1</v>
      </c>
      <c r="AF883" s="11">
        <v>1</v>
      </c>
      <c r="AG883" s="11">
        <v>2.09</v>
      </c>
      <c r="AH883" s="42">
        <f t="shared" si="1767"/>
        <v>3.09</v>
      </c>
      <c r="AI883" s="11">
        <v>0.9</v>
      </c>
      <c r="AJ883" s="9">
        <v>0.5</v>
      </c>
      <c r="AK883" s="43">
        <f t="shared" si="1768"/>
        <v>14903.9352</v>
      </c>
      <c r="AT883" s="11">
        <v>36903</v>
      </c>
      <c r="AU883" s="12">
        <v>0.3</v>
      </c>
      <c r="AV883" s="11">
        <v>1</v>
      </c>
      <c r="AW883" s="11">
        <v>0</v>
      </c>
      <c r="AX883" s="13">
        <f t="shared" si="1769"/>
        <v>11070.9</v>
      </c>
      <c r="AY883" s="11">
        <v>1</v>
      </c>
      <c r="AZ883" s="11">
        <v>0.93</v>
      </c>
      <c r="BA883" s="11">
        <v>1.85</v>
      </c>
      <c r="BB883" s="42">
        <f t="shared" si="1770"/>
        <v>2.7205</v>
      </c>
      <c r="BC883" s="11">
        <v>0.9</v>
      </c>
      <c r="BD883" s="9">
        <v>0.5</v>
      </c>
      <c r="BE883" s="43">
        <f t="shared" si="1771"/>
        <v>13553.2725525</v>
      </c>
      <c r="BN883" s="11">
        <v>38167</v>
      </c>
      <c r="BO883" s="12">
        <v>0.3</v>
      </c>
      <c r="BP883" s="11">
        <v>1</v>
      </c>
      <c r="BQ883" s="11">
        <v>0</v>
      </c>
      <c r="BR883" s="13">
        <f t="shared" si="1772"/>
        <v>11450.1</v>
      </c>
      <c r="BS883" s="11">
        <v>1</v>
      </c>
      <c r="BT883" s="11">
        <v>1</v>
      </c>
      <c r="BU883" s="11">
        <v>2.71</v>
      </c>
      <c r="BV883" s="42">
        <f t="shared" si="1773"/>
        <v>3.71</v>
      </c>
      <c r="BW883" s="11">
        <v>0.9</v>
      </c>
      <c r="BX883" s="9">
        <v>0.5</v>
      </c>
      <c r="BY883" s="43">
        <f t="shared" si="1774"/>
        <v>19115.94195</v>
      </c>
      <c r="CH883" s="11">
        <v>42781</v>
      </c>
      <c r="CI883" s="12">
        <v>0.3</v>
      </c>
      <c r="CJ883" s="11">
        <v>1</v>
      </c>
      <c r="CK883" s="11">
        <v>0</v>
      </c>
      <c r="CL883" s="13">
        <f t="shared" si="1775"/>
        <v>12834.3</v>
      </c>
      <c r="CM883" s="11">
        <v>1</v>
      </c>
      <c r="CN883" s="11">
        <v>0.93</v>
      </c>
      <c r="CO883" s="11">
        <v>1.85</v>
      </c>
      <c r="CP883" s="42">
        <f t="shared" si="1776"/>
        <v>2.7205</v>
      </c>
      <c r="CQ883" s="11">
        <v>0.9</v>
      </c>
      <c r="CR883" s="9">
        <v>0.5</v>
      </c>
      <c r="CS883" s="43">
        <f t="shared" si="1777"/>
        <v>15712.0709175</v>
      </c>
      <c r="DB883" s="11">
        <v>44045</v>
      </c>
      <c r="DC883" s="12">
        <v>0.3</v>
      </c>
      <c r="DD883" s="11">
        <v>1</v>
      </c>
      <c r="DE883" s="11">
        <v>0</v>
      </c>
      <c r="DF883" s="13">
        <f t="shared" si="1778"/>
        <v>13213.5</v>
      </c>
      <c r="DG883" s="11">
        <v>1</v>
      </c>
      <c r="DH883" s="11">
        <v>1</v>
      </c>
      <c r="DI883" s="11">
        <v>2.09</v>
      </c>
      <c r="DJ883" s="42">
        <f t="shared" si="1779"/>
        <v>3.09</v>
      </c>
      <c r="DK883" s="11">
        <v>0.9</v>
      </c>
      <c r="DL883" s="9">
        <v>0.5</v>
      </c>
      <c r="DM883" s="43">
        <f t="shared" si="1780"/>
        <v>18373.37175</v>
      </c>
      <c r="DV883" s="11">
        <v>49923</v>
      </c>
      <c r="DW883" s="12">
        <v>0.355</v>
      </c>
      <c r="DX883" s="11">
        <v>1</v>
      </c>
      <c r="DY883" s="11">
        <v>0</v>
      </c>
      <c r="DZ883" s="13">
        <f t="shared" si="1781"/>
        <v>17722.665</v>
      </c>
      <c r="EA883" s="11">
        <v>1</v>
      </c>
      <c r="EB883" s="11">
        <v>1</v>
      </c>
      <c r="EC883" s="11">
        <v>2.91</v>
      </c>
      <c r="ED883" s="42">
        <f t="shared" si="1782"/>
        <v>3.91</v>
      </c>
      <c r="EE883" s="11">
        <v>0.9</v>
      </c>
      <c r="EF883" s="9">
        <v>0.5</v>
      </c>
      <c r="EG883" s="43">
        <f t="shared" si="1783"/>
        <v>31183.0290675</v>
      </c>
    </row>
    <row r="884" s="1" customFormat="1" customHeight="1" spans="6:137">
      <c r="F884" s="11">
        <v>35434</v>
      </c>
      <c r="G884" s="12">
        <v>0.58</v>
      </c>
      <c r="H884" s="11">
        <v>1</v>
      </c>
      <c r="I884" s="11">
        <v>0</v>
      </c>
      <c r="J884" s="13">
        <f t="shared" si="1763"/>
        <v>20551.72</v>
      </c>
      <c r="K884" s="11">
        <v>1</v>
      </c>
      <c r="L884" s="11">
        <v>0.89</v>
      </c>
      <c r="M884" s="11">
        <v>1.78</v>
      </c>
      <c r="N884" s="42">
        <f t="shared" si="1764"/>
        <v>2.5842</v>
      </c>
      <c r="O884" s="11">
        <v>0.9</v>
      </c>
      <c r="P884" s="9">
        <v>0.5</v>
      </c>
      <c r="Q884" s="43">
        <f t="shared" si="1765"/>
        <v>23899.3896708</v>
      </c>
      <c r="Z884" s="11">
        <v>35728</v>
      </c>
      <c r="AA884" s="12">
        <v>0.58</v>
      </c>
      <c r="AB884" s="11">
        <v>1</v>
      </c>
      <c r="AC884" s="11">
        <v>0</v>
      </c>
      <c r="AD884" s="13">
        <f t="shared" si="1766"/>
        <v>20722.24</v>
      </c>
      <c r="AE884" s="11">
        <v>1</v>
      </c>
      <c r="AF884" s="11">
        <v>1</v>
      </c>
      <c r="AG884" s="11">
        <v>2.09</v>
      </c>
      <c r="AH884" s="42">
        <f t="shared" si="1767"/>
        <v>3.09</v>
      </c>
      <c r="AI884" s="11">
        <v>0.9</v>
      </c>
      <c r="AJ884" s="9">
        <v>0.5</v>
      </c>
      <c r="AK884" s="43">
        <f t="shared" si="1768"/>
        <v>28814.27472</v>
      </c>
      <c r="AT884" s="11">
        <v>36903</v>
      </c>
      <c r="AU884" s="12">
        <v>0.58</v>
      </c>
      <c r="AV884" s="11">
        <v>1</v>
      </c>
      <c r="AW884" s="11">
        <v>0</v>
      </c>
      <c r="AX884" s="13">
        <f t="shared" si="1769"/>
        <v>21403.74</v>
      </c>
      <c r="AY884" s="11">
        <v>1</v>
      </c>
      <c r="AZ884" s="11">
        <v>0.93</v>
      </c>
      <c r="BA884" s="11">
        <v>1.85</v>
      </c>
      <c r="BB884" s="42">
        <f t="shared" si="1770"/>
        <v>2.7205</v>
      </c>
      <c r="BC884" s="11">
        <v>0.9</v>
      </c>
      <c r="BD884" s="9">
        <v>0.5</v>
      </c>
      <c r="BE884" s="43">
        <f t="shared" si="1771"/>
        <v>26202.9936015</v>
      </c>
      <c r="BN884" s="11">
        <v>38167</v>
      </c>
      <c r="BO884" s="12">
        <v>0.58</v>
      </c>
      <c r="BP884" s="11">
        <v>1</v>
      </c>
      <c r="BQ884" s="11">
        <v>0</v>
      </c>
      <c r="BR884" s="13">
        <f t="shared" si="1772"/>
        <v>22136.86</v>
      </c>
      <c r="BS884" s="11">
        <v>1</v>
      </c>
      <c r="BT884" s="11">
        <v>1</v>
      </c>
      <c r="BU884" s="11">
        <v>2.71</v>
      </c>
      <c r="BV884" s="42">
        <f t="shared" si="1773"/>
        <v>3.71</v>
      </c>
      <c r="BW884" s="11">
        <v>0.9</v>
      </c>
      <c r="BX884" s="9">
        <v>0.5</v>
      </c>
      <c r="BY884" s="43">
        <f t="shared" si="1774"/>
        <v>36957.48777</v>
      </c>
      <c r="CH884" s="11">
        <v>42781</v>
      </c>
      <c r="CI884" s="12">
        <v>0.58</v>
      </c>
      <c r="CJ884" s="11">
        <v>1</v>
      </c>
      <c r="CK884" s="11">
        <v>0</v>
      </c>
      <c r="CL884" s="13">
        <f t="shared" si="1775"/>
        <v>24812.98</v>
      </c>
      <c r="CM884" s="11">
        <v>1</v>
      </c>
      <c r="CN884" s="11">
        <v>0.93</v>
      </c>
      <c r="CO884" s="11">
        <v>1.85</v>
      </c>
      <c r="CP884" s="42">
        <f t="shared" si="1776"/>
        <v>2.7205</v>
      </c>
      <c r="CQ884" s="11">
        <v>0.9</v>
      </c>
      <c r="CR884" s="9">
        <v>0.5</v>
      </c>
      <c r="CS884" s="43">
        <f t="shared" si="1777"/>
        <v>30376.6704405</v>
      </c>
      <c r="DB884" s="11">
        <v>44045</v>
      </c>
      <c r="DC884" s="12">
        <v>0.58</v>
      </c>
      <c r="DD884" s="11">
        <v>1</v>
      </c>
      <c r="DE884" s="11">
        <v>0</v>
      </c>
      <c r="DF884" s="13">
        <f t="shared" si="1778"/>
        <v>25546.1</v>
      </c>
      <c r="DG884" s="11">
        <v>1</v>
      </c>
      <c r="DH884" s="11">
        <v>1</v>
      </c>
      <c r="DI884" s="11">
        <v>2.09</v>
      </c>
      <c r="DJ884" s="42">
        <f t="shared" si="1779"/>
        <v>3.09</v>
      </c>
      <c r="DK884" s="11">
        <v>0.9</v>
      </c>
      <c r="DL884" s="9">
        <v>0.5</v>
      </c>
      <c r="DM884" s="43">
        <f t="shared" si="1780"/>
        <v>35521.85205</v>
      </c>
      <c r="DV884" s="11">
        <v>49923</v>
      </c>
      <c r="DW884" s="12">
        <v>0.69</v>
      </c>
      <c r="DX884" s="11">
        <v>1</v>
      </c>
      <c r="DY884" s="11">
        <v>0</v>
      </c>
      <c r="DZ884" s="13">
        <f t="shared" si="1781"/>
        <v>34446.87</v>
      </c>
      <c r="EA884" s="11">
        <v>1</v>
      </c>
      <c r="EB884" s="11">
        <v>1</v>
      </c>
      <c r="EC884" s="11">
        <v>2.91</v>
      </c>
      <c r="ED884" s="42">
        <f t="shared" si="1782"/>
        <v>3.91</v>
      </c>
      <c r="EE884" s="11">
        <v>0.9</v>
      </c>
      <c r="EF884" s="9">
        <v>0.5</v>
      </c>
      <c r="EG884" s="43">
        <f t="shared" si="1783"/>
        <v>60609.267765</v>
      </c>
    </row>
    <row r="885" s="1" customFormat="1" customHeight="1" spans="6:137">
      <c r="F885" s="47" t="s">
        <v>32</v>
      </c>
      <c r="G885" s="48"/>
      <c r="H885" s="48"/>
      <c r="I885" s="48"/>
      <c r="J885" s="48"/>
      <c r="K885" s="48"/>
      <c r="L885" s="48"/>
      <c r="M885" s="46">
        <f>SUM(Q875:Q884)</f>
        <v>91641.79763424</v>
      </c>
      <c r="N885" s="46"/>
      <c r="O885" s="46"/>
      <c r="P885" s="46"/>
      <c r="Q885" s="46"/>
      <c r="R885" s="1"/>
      <c r="S885" s="1"/>
      <c r="T885" s="1"/>
      <c r="U885" s="1"/>
      <c r="V885" s="1"/>
      <c r="W885" s="1"/>
      <c r="X885" s="1"/>
      <c r="Y885" s="1"/>
      <c r="Z885" s="47" t="s">
        <v>32</v>
      </c>
      <c r="AA885" s="48"/>
      <c r="AB885" s="48"/>
      <c r="AC885" s="48"/>
      <c r="AD885" s="48"/>
      <c r="AE885" s="48"/>
      <c r="AF885" s="48"/>
      <c r="AG885" s="46">
        <f>SUM(AK875:AK884)</f>
        <v>110487.839616</v>
      </c>
      <c r="AH885" s="46"/>
      <c r="AI885" s="46"/>
      <c r="AJ885" s="46"/>
      <c r="AK885" s="46"/>
      <c r="AL885" s="1"/>
      <c r="AM885" s="1"/>
      <c r="AN885" s="1"/>
      <c r="AO885" s="1"/>
      <c r="AP885" s="1"/>
      <c r="AQ885" s="1"/>
      <c r="AR885" s="1"/>
      <c r="AS885" s="1"/>
      <c r="AT885" s="47" t="s">
        <v>32</v>
      </c>
      <c r="AU885" s="48"/>
      <c r="AV885" s="48"/>
      <c r="AW885" s="48"/>
      <c r="AX885" s="48"/>
      <c r="AY885" s="48"/>
      <c r="AZ885" s="48"/>
      <c r="BA885" s="46">
        <f>SUM(BE875:BE884)</f>
        <v>100474.9271892</v>
      </c>
      <c r="BB885" s="46"/>
      <c r="BC885" s="46"/>
      <c r="BD885" s="46"/>
      <c r="BE885" s="46"/>
      <c r="BF885" s="1"/>
      <c r="BG885" s="1"/>
      <c r="BH885" s="1"/>
      <c r="BI885" s="1"/>
      <c r="BJ885" s="1"/>
      <c r="BK885" s="1"/>
      <c r="BL885" s="1"/>
      <c r="BM885" s="1"/>
      <c r="BN885" s="47" t="s">
        <v>32</v>
      </c>
      <c r="BO885" s="48"/>
      <c r="BP885" s="48"/>
      <c r="BQ885" s="48"/>
      <c r="BR885" s="48"/>
      <c r="BS885" s="48"/>
      <c r="BT885" s="48"/>
      <c r="BU885" s="46">
        <f>SUM(BY875:BY884)</f>
        <v>141712.849656</v>
      </c>
      <c r="BV885" s="46"/>
      <c r="BW885" s="46"/>
      <c r="BX885" s="46"/>
      <c r="BY885" s="46"/>
      <c r="BZ885" s="1"/>
      <c r="CA885" s="1"/>
      <c r="CB885" s="1"/>
      <c r="CC885" s="1"/>
      <c r="CD885" s="1"/>
      <c r="CE885" s="1"/>
      <c r="CF885" s="1"/>
      <c r="CG885" s="1"/>
      <c r="CH885" s="47" t="s">
        <v>32</v>
      </c>
      <c r="CI885" s="48"/>
      <c r="CJ885" s="48"/>
      <c r="CK885" s="48"/>
      <c r="CL885" s="48"/>
      <c r="CM885" s="48"/>
      <c r="CN885" s="48"/>
      <c r="CO885" s="46">
        <f>SUM(CS875:CS884)</f>
        <v>116478.8190684</v>
      </c>
      <c r="CP885" s="46"/>
      <c r="CQ885" s="46"/>
      <c r="CR885" s="46"/>
      <c r="CS885" s="46"/>
      <c r="CT885" s="1"/>
      <c r="CU885" s="1"/>
      <c r="CV885" s="1"/>
      <c r="CW885" s="1"/>
      <c r="CX885" s="1"/>
      <c r="CY885" s="1"/>
      <c r="CZ885" s="1"/>
      <c r="DA885" s="1"/>
      <c r="DB885" s="47" t="s">
        <v>32</v>
      </c>
      <c r="DC885" s="48"/>
      <c r="DD885" s="48"/>
      <c r="DE885" s="48"/>
      <c r="DF885" s="48"/>
      <c r="DG885" s="48"/>
      <c r="DH885" s="48"/>
      <c r="DI885" s="46">
        <f>SUM(DM875:DM884)</f>
        <v>136207.92924</v>
      </c>
      <c r="DJ885" s="46"/>
      <c r="DK885" s="46"/>
      <c r="DL885" s="46"/>
      <c r="DM885" s="46"/>
      <c r="DN885" s="1"/>
      <c r="DO885" s="1"/>
      <c r="DP885" s="1"/>
      <c r="DQ885" s="1"/>
      <c r="DR885" s="1"/>
      <c r="DS885" s="1"/>
      <c r="DT885" s="1"/>
      <c r="DU885" s="1"/>
      <c r="DV885" s="47" t="s">
        <v>32</v>
      </c>
      <c r="DW885" s="48"/>
      <c r="DX885" s="48"/>
      <c r="DY885" s="48"/>
      <c r="DZ885" s="48"/>
      <c r="EA885" s="48"/>
      <c r="EB885" s="48"/>
      <c r="EC885" s="46">
        <f>SUM(EG875:EG884)</f>
        <v>231632.8102845</v>
      </c>
      <c r="ED885" s="46"/>
      <c r="EE885" s="46"/>
      <c r="EF885" s="46"/>
      <c r="EG885" s="46"/>
    </row>
    <row r="886" s="1" customFormat="1" customHeight="1" spans="6:137">
      <c r="F886" s="48"/>
      <c r="G886" s="48"/>
      <c r="H886" s="48"/>
      <c r="I886" s="48"/>
      <c r="J886" s="48"/>
      <c r="K886" s="48"/>
      <c r="L886" s="48"/>
      <c r="M886" s="46"/>
      <c r="N886" s="46"/>
      <c r="O886" s="46"/>
      <c r="P886" s="46"/>
      <c r="Q886" s="46"/>
      <c r="R886" s="1"/>
      <c r="S886" s="1"/>
      <c r="T886" s="1"/>
      <c r="U886" s="1"/>
      <c r="V886" s="1"/>
      <c r="W886" s="1"/>
      <c r="X886" s="1"/>
      <c r="Y886" s="1"/>
      <c r="Z886" s="48"/>
      <c r="AA886" s="48"/>
      <c r="AB886" s="48"/>
      <c r="AC886" s="48"/>
      <c r="AD886" s="48"/>
      <c r="AE886" s="48"/>
      <c r="AF886" s="48"/>
      <c r="AG886" s="46"/>
      <c r="AH886" s="46"/>
      <c r="AI886" s="46"/>
      <c r="AJ886" s="46"/>
      <c r="AK886" s="46"/>
      <c r="AL886" s="1"/>
      <c r="AM886" s="1"/>
      <c r="AN886" s="1"/>
      <c r="AO886" s="1"/>
      <c r="AP886" s="1"/>
      <c r="AQ886" s="1"/>
      <c r="AR886" s="1"/>
      <c r="AS886" s="1"/>
      <c r="AT886" s="48"/>
      <c r="AU886" s="48"/>
      <c r="AV886" s="48"/>
      <c r="AW886" s="48"/>
      <c r="AX886" s="48"/>
      <c r="AY886" s="48"/>
      <c r="AZ886" s="48"/>
      <c r="BA886" s="46"/>
      <c r="BB886" s="46"/>
      <c r="BC886" s="46"/>
      <c r="BD886" s="46"/>
      <c r="BE886" s="46"/>
      <c r="BF886" s="1"/>
      <c r="BG886" s="1"/>
      <c r="BH886" s="1"/>
      <c r="BI886" s="1"/>
      <c r="BJ886" s="1"/>
      <c r="BK886" s="1"/>
      <c r="BL886" s="1"/>
      <c r="BM886" s="1"/>
      <c r="BN886" s="48"/>
      <c r="BO886" s="48"/>
      <c r="BP886" s="48"/>
      <c r="BQ886" s="48"/>
      <c r="BR886" s="48"/>
      <c r="BS886" s="48"/>
      <c r="BT886" s="48"/>
      <c r="BU886" s="46"/>
      <c r="BV886" s="46"/>
      <c r="BW886" s="46"/>
      <c r="BX886" s="46"/>
      <c r="BY886" s="46"/>
      <c r="BZ886" s="1"/>
      <c r="CA886" s="1"/>
      <c r="CB886" s="1"/>
      <c r="CC886" s="1"/>
      <c r="CD886" s="1"/>
      <c r="CE886" s="1"/>
      <c r="CF886" s="1"/>
      <c r="CG886" s="1"/>
      <c r="CH886" s="48"/>
      <c r="CI886" s="48"/>
      <c r="CJ886" s="48"/>
      <c r="CK886" s="48"/>
      <c r="CL886" s="48"/>
      <c r="CM886" s="48"/>
      <c r="CN886" s="48"/>
      <c r="CO886" s="46"/>
      <c r="CP886" s="46"/>
      <c r="CQ886" s="46"/>
      <c r="CR886" s="46"/>
      <c r="CS886" s="46"/>
      <c r="CT886" s="1"/>
      <c r="CU886" s="1"/>
      <c r="CV886" s="1"/>
      <c r="CW886" s="1"/>
      <c r="CX886" s="1"/>
      <c r="CY886" s="1"/>
      <c r="CZ886" s="1"/>
      <c r="DA886" s="1"/>
      <c r="DB886" s="48"/>
      <c r="DC886" s="48"/>
      <c r="DD886" s="48"/>
      <c r="DE886" s="48"/>
      <c r="DF886" s="48"/>
      <c r="DG886" s="48"/>
      <c r="DH886" s="48"/>
      <c r="DI886" s="46"/>
      <c r="DJ886" s="46"/>
      <c r="DK886" s="46"/>
      <c r="DL886" s="46"/>
      <c r="DM886" s="46"/>
      <c r="DN886" s="1"/>
      <c r="DO886" s="1"/>
      <c r="DP886" s="1"/>
      <c r="DQ886" s="1"/>
      <c r="DR886" s="1"/>
      <c r="DS886" s="1"/>
      <c r="DT886" s="1"/>
      <c r="DU886" s="1"/>
      <c r="DV886" s="48"/>
      <c r="DW886" s="48"/>
      <c r="DX886" s="48"/>
      <c r="DY886" s="48"/>
      <c r="DZ886" s="48"/>
      <c r="EA886" s="48"/>
      <c r="EB886" s="48"/>
      <c r="EC886" s="46"/>
      <c r="ED886" s="46"/>
      <c r="EE886" s="46"/>
      <c r="EF886" s="46"/>
      <c r="EG886" s="46"/>
    </row>
    <row r="887" s="1" customFormat="1" customHeight="1" spans="6:137">
      <c r="F887" s="48"/>
      <c r="G887" s="48"/>
      <c r="H887" s="48"/>
      <c r="I887" s="48"/>
      <c r="J887" s="48"/>
      <c r="K887" s="48"/>
      <c r="L887" s="48"/>
      <c r="M887" s="46"/>
      <c r="N887" s="46"/>
      <c r="O887" s="46"/>
      <c r="P887" s="46"/>
      <c r="Q887" s="46"/>
      <c r="R887" s="1"/>
      <c r="S887" s="1"/>
      <c r="T887" s="1"/>
      <c r="U887" s="1"/>
      <c r="V887" s="1"/>
      <c r="W887" s="1"/>
      <c r="X887" s="1"/>
      <c r="Y887" s="1"/>
      <c r="Z887" s="48"/>
      <c r="AA887" s="48"/>
      <c r="AB887" s="48"/>
      <c r="AC887" s="48"/>
      <c r="AD887" s="48"/>
      <c r="AE887" s="48"/>
      <c r="AF887" s="48"/>
      <c r="AG887" s="46"/>
      <c r="AH887" s="46"/>
      <c r="AI887" s="46"/>
      <c r="AJ887" s="46"/>
      <c r="AK887" s="46"/>
      <c r="AL887" s="1"/>
      <c r="AM887" s="1"/>
      <c r="AN887" s="1"/>
      <c r="AO887" s="1"/>
      <c r="AP887" s="1"/>
      <c r="AQ887" s="1"/>
      <c r="AR887" s="1"/>
      <c r="AS887" s="1"/>
      <c r="AT887" s="48"/>
      <c r="AU887" s="48"/>
      <c r="AV887" s="48"/>
      <c r="AW887" s="48"/>
      <c r="AX887" s="48"/>
      <c r="AY887" s="48"/>
      <c r="AZ887" s="48"/>
      <c r="BA887" s="46"/>
      <c r="BB887" s="46"/>
      <c r="BC887" s="46"/>
      <c r="BD887" s="46"/>
      <c r="BE887" s="46"/>
      <c r="BF887" s="1"/>
      <c r="BG887" s="1"/>
      <c r="BH887" s="1"/>
      <c r="BI887" s="1"/>
      <c r="BJ887" s="1"/>
      <c r="BK887" s="1"/>
      <c r="BL887" s="1"/>
      <c r="BM887" s="1"/>
      <c r="BN887" s="48"/>
      <c r="BO887" s="48"/>
      <c r="BP887" s="48"/>
      <c r="BQ887" s="48"/>
      <c r="BR887" s="48"/>
      <c r="BS887" s="48"/>
      <c r="BT887" s="48"/>
      <c r="BU887" s="46"/>
      <c r="BV887" s="46"/>
      <c r="BW887" s="46"/>
      <c r="BX887" s="46"/>
      <c r="BY887" s="46"/>
      <c r="BZ887" s="1"/>
      <c r="CA887" s="1"/>
      <c r="CB887" s="1"/>
      <c r="CC887" s="1"/>
      <c r="CD887" s="1"/>
      <c r="CE887" s="1"/>
      <c r="CF887" s="1"/>
      <c r="CG887" s="1"/>
      <c r="CH887" s="48"/>
      <c r="CI887" s="48"/>
      <c r="CJ887" s="48"/>
      <c r="CK887" s="48"/>
      <c r="CL887" s="48"/>
      <c r="CM887" s="48"/>
      <c r="CN887" s="48"/>
      <c r="CO887" s="46"/>
      <c r="CP887" s="46"/>
      <c r="CQ887" s="46"/>
      <c r="CR887" s="46"/>
      <c r="CS887" s="46"/>
      <c r="CT887" s="1"/>
      <c r="CU887" s="1"/>
      <c r="CV887" s="1"/>
      <c r="CW887" s="1"/>
      <c r="CX887" s="1"/>
      <c r="CY887" s="1"/>
      <c r="CZ887" s="1"/>
      <c r="DA887" s="1"/>
      <c r="DB887" s="48"/>
      <c r="DC887" s="48"/>
      <c r="DD887" s="48"/>
      <c r="DE887" s="48"/>
      <c r="DF887" s="48"/>
      <c r="DG887" s="48"/>
      <c r="DH887" s="48"/>
      <c r="DI887" s="46"/>
      <c r="DJ887" s="46"/>
      <c r="DK887" s="46"/>
      <c r="DL887" s="46"/>
      <c r="DM887" s="46"/>
      <c r="DN887" s="1"/>
      <c r="DO887" s="1"/>
      <c r="DP887" s="1"/>
      <c r="DQ887" s="1"/>
      <c r="DR887" s="1"/>
      <c r="DS887" s="1"/>
      <c r="DT887" s="1"/>
      <c r="DU887" s="1"/>
      <c r="DV887" s="48"/>
      <c r="DW887" s="48"/>
      <c r="DX887" s="48"/>
      <c r="DY887" s="48"/>
      <c r="DZ887" s="48"/>
      <c r="EA887" s="48"/>
      <c r="EB887" s="48"/>
      <c r="EC887" s="46"/>
      <c r="ED887" s="46"/>
      <c r="EE887" s="46"/>
      <c r="EF887" s="46"/>
      <c r="EG887" s="46"/>
    </row>
  </sheetData>
  <mergeCells count="5271">
    <mergeCell ref="F1:S1"/>
    <mergeCell ref="Z1:AM1"/>
    <mergeCell ref="AT1:BG1"/>
    <mergeCell ref="BN1:CA1"/>
    <mergeCell ref="CH1:CU1"/>
    <mergeCell ref="DB1:DO1"/>
    <mergeCell ref="DV1:EI1"/>
    <mergeCell ref="F2:I2"/>
    <mergeCell ref="J2:M2"/>
    <mergeCell ref="N2:P2"/>
    <mergeCell ref="Z2:AC2"/>
    <mergeCell ref="AD2:AG2"/>
    <mergeCell ref="AH2:AJ2"/>
    <mergeCell ref="AT2:AW2"/>
    <mergeCell ref="AX2:BA2"/>
    <mergeCell ref="BB2:BD2"/>
    <mergeCell ref="BN2:BQ2"/>
    <mergeCell ref="BR2:BU2"/>
    <mergeCell ref="BV2:BX2"/>
    <mergeCell ref="CH2:CK2"/>
    <mergeCell ref="CL2:CO2"/>
    <mergeCell ref="CP2:CR2"/>
    <mergeCell ref="DB2:DE2"/>
    <mergeCell ref="DF2:DI2"/>
    <mergeCell ref="DJ2:DL2"/>
    <mergeCell ref="DV2:DY2"/>
    <mergeCell ref="DZ2:EC2"/>
    <mergeCell ref="ED2:EF2"/>
    <mergeCell ref="F15:T15"/>
    <mergeCell ref="Z15:AN15"/>
    <mergeCell ref="AT15:BH15"/>
    <mergeCell ref="BN15:CB15"/>
    <mergeCell ref="CH15:CV15"/>
    <mergeCell ref="DB15:DP15"/>
    <mergeCell ref="DV15:EJ15"/>
    <mergeCell ref="G16:J16"/>
    <mergeCell ref="K16:M16"/>
    <mergeCell ref="N16:P16"/>
    <mergeCell ref="AA16:AD16"/>
    <mergeCell ref="AE16:AG16"/>
    <mergeCell ref="AH16:AJ16"/>
    <mergeCell ref="AU16:AX16"/>
    <mergeCell ref="AY16:BA16"/>
    <mergeCell ref="BB16:BD16"/>
    <mergeCell ref="BO16:BR16"/>
    <mergeCell ref="BS16:BU16"/>
    <mergeCell ref="BV16:BX16"/>
    <mergeCell ref="CI16:CL16"/>
    <mergeCell ref="CM16:CO16"/>
    <mergeCell ref="CP16:CR16"/>
    <mergeCell ref="DC16:DF16"/>
    <mergeCell ref="DG16:DI16"/>
    <mergeCell ref="DJ16:DL16"/>
    <mergeCell ref="DW16:DZ16"/>
    <mergeCell ref="EA16:EC16"/>
    <mergeCell ref="ED16:EF16"/>
    <mergeCell ref="F24:T24"/>
    <mergeCell ref="Z24:AN24"/>
    <mergeCell ref="AT24:BH24"/>
    <mergeCell ref="BN24:CB24"/>
    <mergeCell ref="CH24:CV24"/>
    <mergeCell ref="DB24:DP24"/>
    <mergeCell ref="DV24:EJ24"/>
    <mergeCell ref="G25:J25"/>
    <mergeCell ref="K25:M25"/>
    <mergeCell ref="N25:P25"/>
    <mergeCell ref="AA25:AD25"/>
    <mergeCell ref="AE25:AG25"/>
    <mergeCell ref="AH25:AJ25"/>
    <mergeCell ref="AU25:AX25"/>
    <mergeCell ref="AY25:BA25"/>
    <mergeCell ref="BB25:BD25"/>
    <mergeCell ref="BO25:BR25"/>
    <mergeCell ref="BS25:BU25"/>
    <mergeCell ref="BV25:BX25"/>
    <mergeCell ref="CI25:CL25"/>
    <mergeCell ref="CM25:CO25"/>
    <mergeCell ref="CP25:CR25"/>
    <mergeCell ref="DC25:DF25"/>
    <mergeCell ref="DG25:DI25"/>
    <mergeCell ref="DJ25:DL25"/>
    <mergeCell ref="DW25:DZ25"/>
    <mergeCell ref="EA25:EC25"/>
    <mergeCell ref="ED25:EF25"/>
    <mergeCell ref="F33:S33"/>
    <mergeCell ref="Z33:AM33"/>
    <mergeCell ref="AT33:BG33"/>
    <mergeCell ref="BN33:CA33"/>
    <mergeCell ref="CH33:CU33"/>
    <mergeCell ref="DB33:DO33"/>
    <mergeCell ref="DV33:EI33"/>
    <mergeCell ref="F34:I34"/>
    <mergeCell ref="J34:M34"/>
    <mergeCell ref="N34:P34"/>
    <mergeCell ref="Z34:AC34"/>
    <mergeCell ref="AD34:AG34"/>
    <mergeCell ref="AH34:AJ34"/>
    <mergeCell ref="AT34:AW34"/>
    <mergeCell ref="AX34:BA34"/>
    <mergeCell ref="BB34:BD34"/>
    <mergeCell ref="BN34:BQ34"/>
    <mergeCell ref="BR34:BU34"/>
    <mergeCell ref="BV34:BX34"/>
    <mergeCell ref="CH34:CK34"/>
    <mergeCell ref="CL34:CO34"/>
    <mergeCell ref="CP34:CR34"/>
    <mergeCell ref="DB34:DE34"/>
    <mergeCell ref="DF34:DI34"/>
    <mergeCell ref="DJ34:DL34"/>
    <mergeCell ref="DV34:DY34"/>
    <mergeCell ref="DZ34:EC34"/>
    <mergeCell ref="ED34:EF34"/>
    <mergeCell ref="F47:S47"/>
    <mergeCell ref="Z47:AM47"/>
    <mergeCell ref="AT47:BG47"/>
    <mergeCell ref="BN47:CA47"/>
    <mergeCell ref="CH47:CU47"/>
    <mergeCell ref="DB47:DO47"/>
    <mergeCell ref="DV47:EI47"/>
    <mergeCell ref="F48:I48"/>
    <mergeCell ref="J48:M48"/>
    <mergeCell ref="N48:P48"/>
    <mergeCell ref="Z48:AC48"/>
    <mergeCell ref="AD48:AG48"/>
    <mergeCell ref="AH48:AJ48"/>
    <mergeCell ref="AT48:AW48"/>
    <mergeCell ref="AX48:BA48"/>
    <mergeCell ref="BB48:BD48"/>
    <mergeCell ref="BN48:BQ48"/>
    <mergeCell ref="BR48:BU48"/>
    <mergeCell ref="BV48:BX48"/>
    <mergeCell ref="CH48:CK48"/>
    <mergeCell ref="CL48:CO48"/>
    <mergeCell ref="CP48:CR48"/>
    <mergeCell ref="DB48:DE48"/>
    <mergeCell ref="DF48:DI48"/>
    <mergeCell ref="DJ48:DL48"/>
    <mergeCell ref="DV48:DY48"/>
    <mergeCell ref="DZ48:EC48"/>
    <mergeCell ref="ED48:EF48"/>
    <mergeCell ref="F57:Q57"/>
    <mergeCell ref="Z57:AK57"/>
    <mergeCell ref="AT57:BE57"/>
    <mergeCell ref="BN57:BY57"/>
    <mergeCell ref="CH57:CS57"/>
    <mergeCell ref="DB57:DM57"/>
    <mergeCell ref="DV57:EG57"/>
    <mergeCell ref="F58:J58"/>
    <mergeCell ref="K58:N58"/>
    <mergeCell ref="O58:P58"/>
    <mergeCell ref="Z58:AD58"/>
    <mergeCell ref="AE58:AH58"/>
    <mergeCell ref="AI58:AJ58"/>
    <mergeCell ref="AT58:AX58"/>
    <mergeCell ref="AY58:BB58"/>
    <mergeCell ref="BC58:BD58"/>
    <mergeCell ref="BN58:BR58"/>
    <mergeCell ref="BS58:BV58"/>
    <mergeCell ref="BW58:BX58"/>
    <mergeCell ref="CH58:CL58"/>
    <mergeCell ref="CM58:CP58"/>
    <mergeCell ref="CQ58:CR58"/>
    <mergeCell ref="DB58:DF58"/>
    <mergeCell ref="DG58:DJ58"/>
    <mergeCell ref="DK58:DL58"/>
    <mergeCell ref="DV58:DZ58"/>
    <mergeCell ref="EA58:ED58"/>
    <mergeCell ref="EE58:EF58"/>
    <mergeCell ref="F78:Q78"/>
    <mergeCell ref="Z78:AK78"/>
    <mergeCell ref="AT78:BE78"/>
    <mergeCell ref="BN78:BY78"/>
    <mergeCell ref="CH78:CS78"/>
    <mergeCell ref="DB78:DM78"/>
    <mergeCell ref="DV78:EG78"/>
    <mergeCell ref="F79:J79"/>
    <mergeCell ref="K79:N79"/>
    <mergeCell ref="O79:P79"/>
    <mergeCell ref="Z79:AD79"/>
    <mergeCell ref="AE79:AH79"/>
    <mergeCell ref="AI79:AJ79"/>
    <mergeCell ref="AT79:AX79"/>
    <mergeCell ref="AY79:BB79"/>
    <mergeCell ref="BC79:BD79"/>
    <mergeCell ref="BN79:BR79"/>
    <mergeCell ref="BS79:BV79"/>
    <mergeCell ref="BW79:BX79"/>
    <mergeCell ref="CH79:CL79"/>
    <mergeCell ref="CM79:CP79"/>
    <mergeCell ref="CQ79:CR79"/>
    <mergeCell ref="DB79:DF79"/>
    <mergeCell ref="DG79:DJ79"/>
    <mergeCell ref="DK79:DL79"/>
    <mergeCell ref="DV79:DZ79"/>
    <mergeCell ref="EA79:ED79"/>
    <mergeCell ref="EE79:EF79"/>
    <mergeCell ref="F95:Q95"/>
    <mergeCell ref="Z95:AK95"/>
    <mergeCell ref="AT95:BE95"/>
    <mergeCell ref="BN95:BY95"/>
    <mergeCell ref="CH95:CS95"/>
    <mergeCell ref="DB95:DM95"/>
    <mergeCell ref="DV95:EG95"/>
    <mergeCell ref="F96:J96"/>
    <mergeCell ref="K96:N96"/>
    <mergeCell ref="O96:P96"/>
    <mergeCell ref="Z96:AD96"/>
    <mergeCell ref="AE96:AH96"/>
    <mergeCell ref="AI96:AJ96"/>
    <mergeCell ref="AT96:AX96"/>
    <mergeCell ref="AY96:BB96"/>
    <mergeCell ref="BC96:BD96"/>
    <mergeCell ref="BN96:BR96"/>
    <mergeCell ref="BS96:BV96"/>
    <mergeCell ref="BW96:BX96"/>
    <mergeCell ref="CH96:CL96"/>
    <mergeCell ref="CM96:CP96"/>
    <mergeCell ref="CQ96:CR96"/>
    <mergeCell ref="DB96:DF96"/>
    <mergeCell ref="DG96:DJ96"/>
    <mergeCell ref="DK96:DL96"/>
    <mergeCell ref="DV96:DZ96"/>
    <mergeCell ref="EA96:ED96"/>
    <mergeCell ref="EE96:EF96"/>
    <mergeCell ref="F112:S112"/>
    <mergeCell ref="Z112:AM112"/>
    <mergeCell ref="AT112:BG112"/>
    <mergeCell ref="BN112:CA112"/>
    <mergeCell ref="CH112:CU112"/>
    <mergeCell ref="DB112:DO112"/>
    <mergeCell ref="DV112:EI112"/>
    <mergeCell ref="F113:I113"/>
    <mergeCell ref="J113:M113"/>
    <mergeCell ref="N113:P113"/>
    <mergeCell ref="Z113:AC113"/>
    <mergeCell ref="AD113:AG113"/>
    <mergeCell ref="AH113:AJ113"/>
    <mergeCell ref="AT113:AW113"/>
    <mergeCell ref="AX113:BA113"/>
    <mergeCell ref="BB113:BD113"/>
    <mergeCell ref="BN113:BQ113"/>
    <mergeCell ref="BR113:BU113"/>
    <mergeCell ref="BV113:BX113"/>
    <mergeCell ref="CH113:CK113"/>
    <mergeCell ref="CL113:CO113"/>
    <mergeCell ref="CP113:CR113"/>
    <mergeCell ref="DB113:DE113"/>
    <mergeCell ref="DF113:DI113"/>
    <mergeCell ref="DJ113:DL113"/>
    <mergeCell ref="DV113:DY113"/>
    <mergeCell ref="DZ113:EC113"/>
    <mergeCell ref="ED113:EF113"/>
    <mergeCell ref="F126:T126"/>
    <mergeCell ref="Z126:AN126"/>
    <mergeCell ref="AT126:BH126"/>
    <mergeCell ref="BN126:CB126"/>
    <mergeCell ref="CH126:CV126"/>
    <mergeCell ref="DB126:DP126"/>
    <mergeCell ref="DV126:EJ126"/>
    <mergeCell ref="G127:J127"/>
    <mergeCell ref="K127:M127"/>
    <mergeCell ref="N127:P127"/>
    <mergeCell ref="AA127:AD127"/>
    <mergeCell ref="AE127:AG127"/>
    <mergeCell ref="AH127:AJ127"/>
    <mergeCell ref="AU127:AX127"/>
    <mergeCell ref="AY127:BA127"/>
    <mergeCell ref="BB127:BD127"/>
    <mergeCell ref="BO127:BR127"/>
    <mergeCell ref="BS127:BU127"/>
    <mergeCell ref="BV127:BX127"/>
    <mergeCell ref="CI127:CL127"/>
    <mergeCell ref="CM127:CO127"/>
    <mergeCell ref="CP127:CR127"/>
    <mergeCell ref="DC127:DF127"/>
    <mergeCell ref="DG127:DI127"/>
    <mergeCell ref="DJ127:DL127"/>
    <mergeCell ref="DW127:DZ127"/>
    <mergeCell ref="EA127:EC127"/>
    <mergeCell ref="ED127:EF127"/>
    <mergeCell ref="F135:T135"/>
    <mergeCell ref="Z135:AN135"/>
    <mergeCell ref="AT135:BH135"/>
    <mergeCell ref="BN135:CB135"/>
    <mergeCell ref="CH135:CV135"/>
    <mergeCell ref="DB135:DP135"/>
    <mergeCell ref="DV135:EJ135"/>
    <mergeCell ref="G136:J136"/>
    <mergeCell ref="K136:M136"/>
    <mergeCell ref="N136:P136"/>
    <mergeCell ref="AA136:AD136"/>
    <mergeCell ref="AE136:AG136"/>
    <mergeCell ref="AH136:AJ136"/>
    <mergeCell ref="AU136:AX136"/>
    <mergeCell ref="AY136:BA136"/>
    <mergeCell ref="BB136:BD136"/>
    <mergeCell ref="BO136:BR136"/>
    <mergeCell ref="BS136:BU136"/>
    <mergeCell ref="BV136:BX136"/>
    <mergeCell ref="CI136:CL136"/>
    <mergeCell ref="CM136:CO136"/>
    <mergeCell ref="CP136:CR136"/>
    <mergeCell ref="DC136:DF136"/>
    <mergeCell ref="DG136:DI136"/>
    <mergeCell ref="DJ136:DL136"/>
    <mergeCell ref="DW136:DZ136"/>
    <mergeCell ref="EA136:EC136"/>
    <mergeCell ref="ED136:EF136"/>
    <mergeCell ref="F144:S144"/>
    <mergeCell ref="Z144:AM144"/>
    <mergeCell ref="AT144:BG144"/>
    <mergeCell ref="BN144:CA144"/>
    <mergeCell ref="CH144:CU144"/>
    <mergeCell ref="DB144:DO144"/>
    <mergeCell ref="DV144:EI144"/>
    <mergeCell ref="F145:I145"/>
    <mergeCell ref="J145:M145"/>
    <mergeCell ref="N145:P145"/>
    <mergeCell ref="Z145:AC145"/>
    <mergeCell ref="AD145:AG145"/>
    <mergeCell ref="AH145:AJ145"/>
    <mergeCell ref="AT145:AW145"/>
    <mergeCell ref="AX145:BA145"/>
    <mergeCell ref="BB145:BD145"/>
    <mergeCell ref="BN145:BQ145"/>
    <mergeCell ref="BR145:BU145"/>
    <mergeCell ref="BV145:BX145"/>
    <mergeCell ref="CH145:CK145"/>
    <mergeCell ref="CL145:CO145"/>
    <mergeCell ref="CP145:CR145"/>
    <mergeCell ref="DB145:DE145"/>
    <mergeCell ref="DF145:DI145"/>
    <mergeCell ref="DJ145:DL145"/>
    <mergeCell ref="DV145:DY145"/>
    <mergeCell ref="DZ145:EC145"/>
    <mergeCell ref="ED145:EF145"/>
    <mergeCell ref="F158:S158"/>
    <mergeCell ref="Z158:AM158"/>
    <mergeCell ref="AT158:BG158"/>
    <mergeCell ref="BN158:CA158"/>
    <mergeCell ref="CH158:CU158"/>
    <mergeCell ref="DB158:DO158"/>
    <mergeCell ref="DV158:EI158"/>
    <mergeCell ref="F159:I159"/>
    <mergeCell ref="J159:M159"/>
    <mergeCell ref="N159:P159"/>
    <mergeCell ref="Z159:AC159"/>
    <mergeCell ref="AD159:AG159"/>
    <mergeCell ref="AH159:AJ159"/>
    <mergeCell ref="AT159:AW159"/>
    <mergeCell ref="AX159:BA159"/>
    <mergeCell ref="BB159:BD159"/>
    <mergeCell ref="BN159:BQ159"/>
    <mergeCell ref="BR159:BU159"/>
    <mergeCell ref="BV159:BX159"/>
    <mergeCell ref="CH159:CK159"/>
    <mergeCell ref="CL159:CO159"/>
    <mergeCell ref="CP159:CR159"/>
    <mergeCell ref="DB159:DE159"/>
    <mergeCell ref="DF159:DI159"/>
    <mergeCell ref="DJ159:DL159"/>
    <mergeCell ref="DV159:DY159"/>
    <mergeCell ref="DZ159:EC159"/>
    <mergeCell ref="ED159:EF159"/>
    <mergeCell ref="F168:Q168"/>
    <mergeCell ref="Z168:AK168"/>
    <mergeCell ref="AT168:BE168"/>
    <mergeCell ref="BN168:BY168"/>
    <mergeCell ref="CH168:CS168"/>
    <mergeCell ref="DB168:DM168"/>
    <mergeCell ref="DV168:EG168"/>
    <mergeCell ref="F169:J169"/>
    <mergeCell ref="K169:N169"/>
    <mergeCell ref="O169:P169"/>
    <mergeCell ref="Z169:AD169"/>
    <mergeCell ref="AE169:AH169"/>
    <mergeCell ref="AI169:AJ169"/>
    <mergeCell ref="AT169:AX169"/>
    <mergeCell ref="AY169:BB169"/>
    <mergeCell ref="BC169:BD169"/>
    <mergeCell ref="BN169:BR169"/>
    <mergeCell ref="BS169:BV169"/>
    <mergeCell ref="BW169:BX169"/>
    <mergeCell ref="CH169:CL169"/>
    <mergeCell ref="CM169:CP169"/>
    <mergeCell ref="CQ169:CR169"/>
    <mergeCell ref="DB169:DF169"/>
    <mergeCell ref="DG169:DJ169"/>
    <mergeCell ref="DK169:DL169"/>
    <mergeCell ref="DV169:DZ169"/>
    <mergeCell ref="EA169:ED169"/>
    <mergeCell ref="EE169:EF169"/>
    <mergeCell ref="F189:Q189"/>
    <mergeCell ref="Z189:AK189"/>
    <mergeCell ref="AT189:BE189"/>
    <mergeCell ref="BN189:BY189"/>
    <mergeCell ref="CH189:CS189"/>
    <mergeCell ref="DB189:DM189"/>
    <mergeCell ref="DV189:EG189"/>
    <mergeCell ref="F190:J190"/>
    <mergeCell ref="K190:N190"/>
    <mergeCell ref="O190:P190"/>
    <mergeCell ref="Z190:AD190"/>
    <mergeCell ref="AE190:AH190"/>
    <mergeCell ref="AI190:AJ190"/>
    <mergeCell ref="AT190:AX190"/>
    <mergeCell ref="AY190:BB190"/>
    <mergeCell ref="BC190:BD190"/>
    <mergeCell ref="BN190:BR190"/>
    <mergeCell ref="BS190:BV190"/>
    <mergeCell ref="BW190:BX190"/>
    <mergeCell ref="CH190:CL190"/>
    <mergeCell ref="CM190:CP190"/>
    <mergeCell ref="CQ190:CR190"/>
    <mergeCell ref="DB190:DF190"/>
    <mergeCell ref="DG190:DJ190"/>
    <mergeCell ref="DK190:DL190"/>
    <mergeCell ref="DV190:DZ190"/>
    <mergeCell ref="EA190:ED190"/>
    <mergeCell ref="EE190:EF190"/>
    <mergeCell ref="F206:Q206"/>
    <mergeCell ref="Z206:AK206"/>
    <mergeCell ref="AT206:BE206"/>
    <mergeCell ref="BN206:BY206"/>
    <mergeCell ref="CH206:CS206"/>
    <mergeCell ref="DB206:DM206"/>
    <mergeCell ref="DV206:EG206"/>
    <mergeCell ref="F207:J207"/>
    <mergeCell ref="K207:N207"/>
    <mergeCell ref="O207:P207"/>
    <mergeCell ref="Z207:AD207"/>
    <mergeCell ref="AE207:AH207"/>
    <mergeCell ref="AI207:AJ207"/>
    <mergeCell ref="AT207:AX207"/>
    <mergeCell ref="AY207:BB207"/>
    <mergeCell ref="BC207:BD207"/>
    <mergeCell ref="BN207:BR207"/>
    <mergeCell ref="BS207:BV207"/>
    <mergeCell ref="BW207:BX207"/>
    <mergeCell ref="CH207:CL207"/>
    <mergeCell ref="CM207:CP207"/>
    <mergeCell ref="CQ207:CR207"/>
    <mergeCell ref="DB207:DF207"/>
    <mergeCell ref="DG207:DJ207"/>
    <mergeCell ref="DK207:DL207"/>
    <mergeCell ref="DV207:DZ207"/>
    <mergeCell ref="EA207:ED207"/>
    <mergeCell ref="EE207:EF207"/>
    <mergeCell ref="F223:S223"/>
    <mergeCell ref="Z223:AM223"/>
    <mergeCell ref="AT223:BG223"/>
    <mergeCell ref="BN223:CA223"/>
    <mergeCell ref="CH223:CU223"/>
    <mergeCell ref="DB223:DO223"/>
    <mergeCell ref="DV223:EI223"/>
    <mergeCell ref="F224:I224"/>
    <mergeCell ref="J224:M224"/>
    <mergeCell ref="N224:P224"/>
    <mergeCell ref="Z224:AC224"/>
    <mergeCell ref="AD224:AG224"/>
    <mergeCell ref="AH224:AJ224"/>
    <mergeCell ref="AT224:AW224"/>
    <mergeCell ref="AX224:BA224"/>
    <mergeCell ref="BB224:BD224"/>
    <mergeCell ref="BN224:BQ224"/>
    <mergeCell ref="BR224:BU224"/>
    <mergeCell ref="BV224:BX224"/>
    <mergeCell ref="CH224:CK224"/>
    <mergeCell ref="CL224:CO224"/>
    <mergeCell ref="CP224:CR224"/>
    <mergeCell ref="DB224:DE224"/>
    <mergeCell ref="DF224:DI224"/>
    <mergeCell ref="DJ224:DL224"/>
    <mergeCell ref="DV224:DY224"/>
    <mergeCell ref="DZ224:EC224"/>
    <mergeCell ref="ED224:EF224"/>
    <mergeCell ref="F237:T237"/>
    <mergeCell ref="Z237:AN237"/>
    <mergeCell ref="AT237:BH237"/>
    <mergeCell ref="BN237:CB237"/>
    <mergeCell ref="CH237:CV237"/>
    <mergeCell ref="DB237:DP237"/>
    <mergeCell ref="DV237:EJ237"/>
    <mergeCell ref="G238:J238"/>
    <mergeCell ref="K238:M238"/>
    <mergeCell ref="N238:P238"/>
    <mergeCell ref="AA238:AD238"/>
    <mergeCell ref="AE238:AG238"/>
    <mergeCell ref="AH238:AJ238"/>
    <mergeCell ref="AU238:AX238"/>
    <mergeCell ref="AY238:BA238"/>
    <mergeCell ref="BB238:BD238"/>
    <mergeCell ref="BO238:BR238"/>
    <mergeCell ref="BS238:BU238"/>
    <mergeCell ref="BV238:BX238"/>
    <mergeCell ref="CI238:CL238"/>
    <mergeCell ref="CM238:CO238"/>
    <mergeCell ref="CP238:CR238"/>
    <mergeCell ref="DC238:DF238"/>
    <mergeCell ref="DG238:DI238"/>
    <mergeCell ref="DJ238:DL238"/>
    <mergeCell ref="DW238:DZ238"/>
    <mergeCell ref="EA238:EC238"/>
    <mergeCell ref="ED238:EF238"/>
    <mergeCell ref="F246:T246"/>
    <mergeCell ref="Z246:AN246"/>
    <mergeCell ref="AT246:BH246"/>
    <mergeCell ref="BN246:CB246"/>
    <mergeCell ref="CH246:CV246"/>
    <mergeCell ref="DB246:DP246"/>
    <mergeCell ref="DV246:EJ246"/>
    <mergeCell ref="G247:J247"/>
    <mergeCell ref="K247:M247"/>
    <mergeCell ref="N247:P247"/>
    <mergeCell ref="AA247:AD247"/>
    <mergeCell ref="AE247:AG247"/>
    <mergeCell ref="AH247:AJ247"/>
    <mergeCell ref="AU247:AX247"/>
    <mergeCell ref="AY247:BA247"/>
    <mergeCell ref="BB247:BD247"/>
    <mergeCell ref="BO247:BR247"/>
    <mergeCell ref="BS247:BU247"/>
    <mergeCell ref="BV247:BX247"/>
    <mergeCell ref="CI247:CL247"/>
    <mergeCell ref="CM247:CO247"/>
    <mergeCell ref="CP247:CR247"/>
    <mergeCell ref="DC247:DF247"/>
    <mergeCell ref="DG247:DI247"/>
    <mergeCell ref="DJ247:DL247"/>
    <mergeCell ref="DW247:DZ247"/>
    <mergeCell ref="EA247:EC247"/>
    <mergeCell ref="ED247:EF247"/>
    <mergeCell ref="F255:S255"/>
    <mergeCell ref="Z255:AM255"/>
    <mergeCell ref="AT255:BG255"/>
    <mergeCell ref="BN255:CA255"/>
    <mergeCell ref="CH255:CU255"/>
    <mergeCell ref="DB255:DO255"/>
    <mergeCell ref="DV255:EI255"/>
    <mergeCell ref="F256:I256"/>
    <mergeCell ref="J256:M256"/>
    <mergeCell ref="N256:P256"/>
    <mergeCell ref="Z256:AC256"/>
    <mergeCell ref="AD256:AG256"/>
    <mergeCell ref="AH256:AJ256"/>
    <mergeCell ref="AT256:AW256"/>
    <mergeCell ref="AX256:BA256"/>
    <mergeCell ref="BB256:BD256"/>
    <mergeCell ref="BN256:BQ256"/>
    <mergeCell ref="BR256:BU256"/>
    <mergeCell ref="BV256:BX256"/>
    <mergeCell ref="CH256:CK256"/>
    <mergeCell ref="CL256:CO256"/>
    <mergeCell ref="CP256:CR256"/>
    <mergeCell ref="DB256:DE256"/>
    <mergeCell ref="DF256:DI256"/>
    <mergeCell ref="DJ256:DL256"/>
    <mergeCell ref="DV256:DY256"/>
    <mergeCell ref="DZ256:EC256"/>
    <mergeCell ref="ED256:EF256"/>
    <mergeCell ref="F269:S269"/>
    <mergeCell ref="Z269:AM269"/>
    <mergeCell ref="AT269:BG269"/>
    <mergeCell ref="BN269:CA269"/>
    <mergeCell ref="CH269:CU269"/>
    <mergeCell ref="DB269:DO269"/>
    <mergeCell ref="DV269:EI269"/>
    <mergeCell ref="F270:I270"/>
    <mergeCell ref="J270:M270"/>
    <mergeCell ref="N270:P270"/>
    <mergeCell ref="Z270:AC270"/>
    <mergeCell ref="AD270:AG270"/>
    <mergeCell ref="AH270:AJ270"/>
    <mergeCell ref="AT270:AW270"/>
    <mergeCell ref="AX270:BA270"/>
    <mergeCell ref="BB270:BD270"/>
    <mergeCell ref="BN270:BQ270"/>
    <mergeCell ref="BR270:BU270"/>
    <mergeCell ref="BV270:BX270"/>
    <mergeCell ref="CH270:CK270"/>
    <mergeCell ref="CL270:CO270"/>
    <mergeCell ref="CP270:CR270"/>
    <mergeCell ref="DB270:DE270"/>
    <mergeCell ref="DF270:DI270"/>
    <mergeCell ref="DJ270:DL270"/>
    <mergeCell ref="DV270:DY270"/>
    <mergeCell ref="DZ270:EC270"/>
    <mergeCell ref="ED270:EF270"/>
    <mergeCell ref="F279:Q279"/>
    <mergeCell ref="Z279:AK279"/>
    <mergeCell ref="AT279:BE279"/>
    <mergeCell ref="BN279:BY279"/>
    <mergeCell ref="CH279:CS279"/>
    <mergeCell ref="DB279:DM279"/>
    <mergeCell ref="DV279:EG279"/>
    <mergeCell ref="F280:J280"/>
    <mergeCell ref="K280:N280"/>
    <mergeCell ref="O280:P280"/>
    <mergeCell ref="Z280:AD280"/>
    <mergeCell ref="AE280:AH280"/>
    <mergeCell ref="AI280:AJ280"/>
    <mergeCell ref="AT280:AX280"/>
    <mergeCell ref="AY280:BB280"/>
    <mergeCell ref="BC280:BD280"/>
    <mergeCell ref="BN280:BR280"/>
    <mergeCell ref="BS280:BV280"/>
    <mergeCell ref="BW280:BX280"/>
    <mergeCell ref="CH280:CL280"/>
    <mergeCell ref="CM280:CP280"/>
    <mergeCell ref="CQ280:CR280"/>
    <mergeCell ref="DB280:DF280"/>
    <mergeCell ref="DG280:DJ280"/>
    <mergeCell ref="DK280:DL280"/>
    <mergeCell ref="DV280:DZ280"/>
    <mergeCell ref="EA280:ED280"/>
    <mergeCell ref="EE280:EF280"/>
    <mergeCell ref="F300:Q300"/>
    <mergeCell ref="Z300:AK300"/>
    <mergeCell ref="AT300:BE300"/>
    <mergeCell ref="BN300:BY300"/>
    <mergeCell ref="CH300:CS300"/>
    <mergeCell ref="DB300:DM300"/>
    <mergeCell ref="DV300:EG300"/>
    <mergeCell ref="F301:J301"/>
    <mergeCell ref="K301:N301"/>
    <mergeCell ref="O301:P301"/>
    <mergeCell ref="Z301:AD301"/>
    <mergeCell ref="AE301:AH301"/>
    <mergeCell ref="AI301:AJ301"/>
    <mergeCell ref="AT301:AX301"/>
    <mergeCell ref="AY301:BB301"/>
    <mergeCell ref="BC301:BD301"/>
    <mergeCell ref="BN301:BR301"/>
    <mergeCell ref="BS301:BV301"/>
    <mergeCell ref="BW301:BX301"/>
    <mergeCell ref="CH301:CL301"/>
    <mergeCell ref="CM301:CP301"/>
    <mergeCell ref="CQ301:CR301"/>
    <mergeCell ref="DB301:DF301"/>
    <mergeCell ref="DG301:DJ301"/>
    <mergeCell ref="DK301:DL301"/>
    <mergeCell ref="DV301:DZ301"/>
    <mergeCell ref="EA301:ED301"/>
    <mergeCell ref="EE301:EF301"/>
    <mergeCell ref="F317:Q317"/>
    <mergeCell ref="Z317:AK317"/>
    <mergeCell ref="AT317:BE317"/>
    <mergeCell ref="BN317:BY317"/>
    <mergeCell ref="CH317:CS317"/>
    <mergeCell ref="DB317:DM317"/>
    <mergeCell ref="DV317:EG317"/>
    <mergeCell ref="F318:J318"/>
    <mergeCell ref="K318:N318"/>
    <mergeCell ref="O318:P318"/>
    <mergeCell ref="Z318:AD318"/>
    <mergeCell ref="AE318:AH318"/>
    <mergeCell ref="AI318:AJ318"/>
    <mergeCell ref="AT318:AX318"/>
    <mergeCell ref="AY318:BB318"/>
    <mergeCell ref="BC318:BD318"/>
    <mergeCell ref="BN318:BR318"/>
    <mergeCell ref="BS318:BV318"/>
    <mergeCell ref="BW318:BX318"/>
    <mergeCell ref="CH318:CL318"/>
    <mergeCell ref="CM318:CP318"/>
    <mergeCell ref="CQ318:CR318"/>
    <mergeCell ref="DB318:DF318"/>
    <mergeCell ref="DG318:DJ318"/>
    <mergeCell ref="DK318:DL318"/>
    <mergeCell ref="DV318:DZ318"/>
    <mergeCell ref="EA318:ED318"/>
    <mergeCell ref="EE318:EF318"/>
    <mergeCell ref="F334:S334"/>
    <mergeCell ref="Z334:AM334"/>
    <mergeCell ref="AT334:BG334"/>
    <mergeCell ref="BN334:CA334"/>
    <mergeCell ref="CH334:CU334"/>
    <mergeCell ref="DB334:DO334"/>
    <mergeCell ref="DV334:EI334"/>
    <mergeCell ref="F335:I335"/>
    <mergeCell ref="J335:M335"/>
    <mergeCell ref="N335:P335"/>
    <mergeCell ref="Z335:AC335"/>
    <mergeCell ref="AD335:AG335"/>
    <mergeCell ref="AH335:AJ335"/>
    <mergeCell ref="AT335:AW335"/>
    <mergeCell ref="AX335:BA335"/>
    <mergeCell ref="BB335:BD335"/>
    <mergeCell ref="BN335:BQ335"/>
    <mergeCell ref="BR335:BU335"/>
    <mergeCell ref="BV335:BX335"/>
    <mergeCell ref="CH335:CK335"/>
    <mergeCell ref="CL335:CO335"/>
    <mergeCell ref="CP335:CR335"/>
    <mergeCell ref="DB335:DE335"/>
    <mergeCell ref="DF335:DI335"/>
    <mergeCell ref="DJ335:DL335"/>
    <mergeCell ref="DV335:DY335"/>
    <mergeCell ref="DZ335:EC335"/>
    <mergeCell ref="ED335:EF335"/>
    <mergeCell ref="F348:T348"/>
    <mergeCell ref="Z348:AN348"/>
    <mergeCell ref="AT348:BH348"/>
    <mergeCell ref="BN348:CB348"/>
    <mergeCell ref="CH348:CV348"/>
    <mergeCell ref="DB348:DP348"/>
    <mergeCell ref="DV348:EJ348"/>
    <mergeCell ref="G349:J349"/>
    <mergeCell ref="K349:M349"/>
    <mergeCell ref="N349:P349"/>
    <mergeCell ref="AA349:AD349"/>
    <mergeCell ref="AE349:AG349"/>
    <mergeCell ref="AH349:AJ349"/>
    <mergeCell ref="AU349:AX349"/>
    <mergeCell ref="AY349:BA349"/>
    <mergeCell ref="BB349:BD349"/>
    <mergeCell ref="BO349:BR349"/>
    <mergeCell ref="BS349:BU349"/>
    <mergeCell ref="BV349:BX349"/>
    <mergeCell ref="CI349:CL349"/>
    <mergeCell ref="CM349:CO349"/>
    <mergeCell ref="CP349:CR349"/>
    <mergeCell ref="DC349:DF349"/>
    <mergeCell ref="DG349:DI349"/>
    <mergeCell ref="DJ349:DL349"/>
    <mergeCell ref="DW349:DZ349"/>
    <mergeCell ref="EA349:EC349"/>
    <mergeCell ref="ED349:EF349"/>
    <mergeCell ref="F357:T357"/>
    <mergeCell ref="Z357:AN357"/>
    <mergeCell ref="AT357:BH357"/>
    <mergeCell ref="BN357:CB357"/>
    <mergeCell ref="CH357:CV357"/>
    <mergeCell ref="DB357:DP357"/>
    <mergeCell ref="DV357:EJ357"/>
    <mergeCell ref="G358:J358"/>
    <mergeCell ref="K358:M358"/>
    <mergeCell ref="N358:P358"/>
    <mergeCell ref="AA358:AD358"/>
    <mergeCell ref="AE358:AG358"/>
    <mergeCell ref="AH358:AJ358"/>
    <mergeCell ref="AU358:AX358"/>
    <mergeCell ref="AY358:BA358"/>
    <mergeCell ref="BB358:BD358"/>
    <mergeCell ref="BO358:BR358"/>
    <mergeCell ref="BS358:BU358"/>
    <mergeCell ref="BV358:BX358"/>
    <mergeCell ref="CI358:CL358"/>
    <mergeCell ref="CM358:CO358"/>
    <mergeCell ref="CP358:CR358"/>
    <mergeCell ref="DC358:DF358"/>
    <mergeCell ref="DG358:DI358"/>
    <mergeCell ref="DJ358:DL358"/>
    <mergeCell ref="DW358:DZ358"/>
    <mergeCell ref="EA358:EC358"/>
    <mergeCell ref="ED358:EF358"/>
    <mergeCell ref="F366:S366"/>
    <mergeCell ref="Z366:AM366"/>
    <mergeCell ref="AT366:BG366"/>
    <mergeCell ref="BN366:CA366"/>
    <mergeCell ref="CH366:CU366"/>
    <mergeCell ref="DB366:DO366"/>
    <mergeCell ref="DV366:EI366"/>
    <mergeCell ref="F367:I367"/>
    <mergeCell ref="J367:M367"/>
    <mergeCell ref="N367:P367"/>
    <mergeCell ref="Z367:AC367"/>
    <mergeCell ref="AD367:AG367"/>
    <mergeCell ref="AH367:AJ367"/>
    <mergeCell ref="AT367:AW367"/>
    <mergeCell ref="AX367:BA367"/>
    <mergeCell ref="BB367:BD367"/>
    <mergeCell ref="BN367:BQ367"/>
    <mergeCell ref="BR367:BU367"/>
    <mergeCell ref="BV367:BX367"/>
    <mergeCell ref="CH367:CK367"/>
    <mergeCell ref="CL367:CO367"/>
    <mergeCell ref="CP367:CR367"/>
    <mergeCell ref="DB367:DE367"/>
    <mergeCell ref="DF367:DI367"/>
    <mergeCell ref="DJ367:DL367"/>
    <mergeCell ref="DV367:DY367"/>
    <mergeCell ref="DZ367:EC367"/>
    <mergeCell ref="ED367:EF367"/>
    <mergeCell ref="F380:S380"/>
    <mergeCell ref="Z380:AM380"/>
    <mergeCell ref="AT380:BG380"/>
    <mergeCell ref="BN380:CA380"/>
    <mergeCell ref="CH380:CU380"/>
    <mergeCell ref="DB380:DO380"/>
    <mergeCell ref="DV380:EI380"/>
    <mergeCell ref="F381:I381"/>
    <mergeCell ref="J381:M381"/>
    <mergeCell ref="N381:P381"/>
    <mergeCell ref="Z381:AC381"/>
    <mergeCell ref="AD381:AG381"/>
    <mergeCell ref="AH381:AJ381"/>
    <mergeCell ref="AT381:AW381"/>
    <mergeCell ref="AX381:BA381"/>
    <mergeCell ref="BB381:BD381"/>
    <mergeCell ref="BN381:BQ381"/>
    <mergeCell ref="BR381:BU381"/>
    <mergeCell ref="BV381:BX381"/>
    <mergeCell ref="CH381:CK381"/>
    <mergeCell ref="CL381:CO381"/>
    <mergeCell ref="CP381:CR381"/>
    <mergeCell ref="DB381:DE381"/>
    <mergeCell ref="DF381:DI381"/>
    <mergeCell ref="DJ381:DL381"/>
    <mergeCell ref="DV381:DY381"/>
    <mergeCell ref="DZ381:EC381"/>
    <mergeCell ref="ED381:EF381"/>
    <mergeCell ref="F390:Q390"/>
    <mergeCell ref="Z390:AK390"/>
    <mergeCell ref="AT390:BE390"/>
    <mergeCell ref="BN390:BY390"/>
    <mergeCell ref="CH390:CS390"/>
    <mergeCell ref="DB390:DM390"/>
    <mergeCell ref="DV390:EG390"/>
    <mergeCell ref="F391:J391"/>
    <mergeCell ref="K391:N391"/>
    <mergeCell ref="O391:P391"/>
    <mergeCell ref="Z391:AD391"/>
    <mergeCell ref="AE391:AH391"/>
    <mergeCell ref="AI391:AJ391"/>
    <mergeCell ref="AT391:AX391"/>
    <mergeCell ref="AY391:BB391"/>
    <mergeCell ref="BC391:BD391"/>
    <mergeCell ref="BN391:BR391"/>
    <mergeCell ref="BS391:BV391"/>
    <mergeCell ref="BW391:BX391"/>
    <mergeCell ref="CH391:CL391"/>
    <mergeCell ref="CM391:CP391"/>
    <mergeCell ref="CQ391:CR391"/>
    <mergeCell ref="DB391:DF391"/>
    <mergeCell ref="DG391:DJ391"/>
    <mergeCell ref="DK391:DL391"/>
    <mergeCell ref="DV391:DZ391"/>
    <mergeCell ref="EA391:ED391"/>
    <mergeCell ref="EE391:EF391"/>
    <mergeCell ref="F411:Q411"/>
    <mergeCell ref="Z411:AK411"/>
    <mergeCell ref="AT411:BE411"/>
    <mergeCell ref="BN411:BY411"/>
    <mergeCell ref="CH411:CS411"/>
    <mergeCell ref="DB411:DM411"/>
    <mergeCell ref="DV411:EG411"/>
    <mergeCell ref="F412:J412"/>
    <mergeCell ref="K412:N412"/>
    <mergeCell ref="O412:P412"/>
    <mergeCell ref="Z412:AD412"/>
    <mergeCell ref="AE412:AH412"/>
    <mergeCell ref="AI412:AJ412"/>
    <mergeCell ref="AT412:AX412"/>
    <mergeCell ref="AY412:BB412"/>
    <mergeCell ref="BC412:BD412"/>
    <mergeCell ref="BN412:BR412"/>
    <mergeCell ref="BS412:BV412"/>
    <mergeCell ref="BW412:BX412"/>
    <mergeCell ref="CH412:CL412"/>
    <mergeCell ref="CM412:CP412"/>
    <mergeCell ref="CQ412:CR412"/>
    <mergeCell ref="DB412:DF412"/>
    <mergeCell ref="DG412:DJ412"/>
    <mergeCell ref="DK412:DL412"/>
    <mergeCell ref="DV412:DZ412"/>
    <mergeCell ref="EA412:ED412"/>
    <mergeCell ref="EE412:EF412"/>
    <mergeCell ref="F428:Q428"/>
    <mergeCell ref="Z428:AK428"/>
    <mergeCell ref="AT428:BE428"/>
    <mergeCell ref="BN428:BY428"/>
    <mergeCell ref="CH428:CS428"/>
    <mergeCell ref="DB428:DM428"/>
    <mergeCell ref="DV428:EG428"/>
    <mergeCell ref="F429:J429"/>
    <mergeCell ref="K429:N429"/>
    <mergeCell ref="O429:P429"/>
    <mergeCell ref="Z429:AD429"/>
    <mergeCell ref="AE429:AH429"/>
    <mergeCell ref="AI429:AJ429"/>
    <mergeCell ref="AT429:AX429"/>
    <mergeCell ref="AY429:BB429"/>
    <mergeCell ref="BC429:BD429"/>
    <mergeCell ref="BN429:BR429"/>
    <mergeCell ref="BS429:BV429"/>
    <mergeCell ref="BW429:BX429"/>
    <mergeCell ref="CH429:CL429"/>
    <mergeCell ref="CM429:CP429"/>
    <mergeCell ref="CQ429:CR429"/>
    <mergeCell ref="DB429:DF429"/>
    <mergeCell ref="DG429:DJ429"/>
    <mergeCell ref="DK429:DL429"/>
    <mergeCell ref="DV429:DZ429"/>
    <mergeCell ref="EA429:ED429"/>
    <mergeCell ref="EE429:EF429"/>
    <mergeCell ref="F445:S445"/>
    <mergeCell ref="Z445:AM445"/>
    <mergeCell ref="AT445:BG445"/>
    <mergeCell ref="BN445:CA445"/>
    <mergeCell ref="CH445:CU445"/>
    <mergeCell ref="DB445:DO445"/>
    <mergeCell ref="DV445:EI445"/>
    <mergeCell ref="F446:I446"/>
    <mergeCell ref="J446:M446"/>
    <mergeCell ref="N446:P446"/>
    <mergeCell ref="Z446:AC446"/>
    <mergeCell ref="AD446:AG446"/>
    <mergeCell ref="AH446:AJ446"/>
    <mergeCell ref="AT446:AW446"/>
    <mergeCell ref="AX446:BA446"/>
    <mergeCell ref="BB446:BD446"/>
    <mergeCell ref="BN446:BQ446"/>
    <mergeCell ref="BR446:BU446"/>
    <mergeCell ref="BV446:BX446"/>
    <mergeCell ref="CH446:CK446"/>
    <mergeCell ref="CL446:CO446"/>
    <mergeCell ref="CP446:CR446"/>
    <mergeCell ref="DB446:DE446"/>
    <mergeCell ref="DF446:DI446"/>
    <mergeCell ref="DJ446:DL446"/>
    <mergeCell ref="DV446:DY446"/>
    <mergeCell ref="DZ446:EC446"/>
    <mergeCell ref="ED446:EF446"/>
    <mergeCell ref="F459:T459"/>
    <mergeCell ref="Z459:AN459"/>
    <mergeCell ref="AT459:BH459"/>
    <mergeCell ref="BN459:CB459"/>
    <mergeCell ref="CH459:CV459"/>
    <mergeCell ref="DB459:DP459"/>
    <mergeCell ref="DV459:EJ459"/>
    <mergeCell ref="G460:J460"/>
    <mergeCell ref="K460:M460"/>
    <mergeCell ref="N460:P460"/>
    <mergeCell ref="AA460:AD460"/>
    <mergeCell ref="AE460:AG460"/>
    <mergeCell ref="AH460:AJ460"/>
    <mergeCell ref="AU460:AX460"/>
    <mergeCell ref="AY460:BA460"/>
    <mergeCell ref="BB460:BD460"/>
    <mergeCell ref="BO460:BR460"/>
    <mergeCell ref="BS460:BU460"/>
    <mergeCell ref="BV460:BX460"/>
    <mergeCell ref="CI460:CL460"/>
    <mergeCell ref="CM460:CO460"/>
    <mergeCell ref="CP460:CR460"/>
    <mergeCell ref="DC460:DF460"/>
    <mergeCell ref="DG460:DI460"/>
    <mergeCell ref="DJ460:DL460"/>
    <mergeCell ref="DW460:DZ460"/>
    <mergeCell ref="EA460:EC460"/>
    <mergeCell ref="ED460:EF460"/>
    <mergeCell ref="F468:T468"/>
    <mergeCell ref="Z468:AN468"/>
    <mergeCell ref="AT468:BH468"/>
    <mergeCell ref="BN468:CB468"/>
    <mergeCell ref="CH468:CV468"/>
    <mergeCell ref="DB468:DP468"/>
    <mergeCell ref="DV468:EJ468"/>
    <mergeCell ref="G469:J469"/>
    <mergeCell ref="K469:M469"/>
    <mergeCell ref="N469:P469"/>
    <mergeCell ref="AA469:AD469"/>
    <mergeCell ref="AE469:AG469"/>
    <mergeCell ref="AH469:AJ469"/>
    <mergeCell ref="AU469:AX469"/>
    <mergeCell ref="AY469:BA469"/>
    <mergeCell ref="BB469:BD469"/>
    <mergeCell ref="BO469:BR469"/>
    <mergeCell ref="BS469:BU469"/>
    <mergeCell ref="BV469:BX469"/>
    <mergeCell ref="CI469:CL469"/>
    <mergeCell ref="CM469:CO469"/>
    <mergeCell ref="CP469:CR469"/>
    <mergeCell ref="DC469:DF469"/>
    <mergeCell ref="DG469:DI469"/>
    <mergeCell ref="DJ469:DL469"/>
    <mergeCell ref="DW469:DZ469"/>
    <mergeCell ref="EA469:EC469"/>
    <mergeCell ref="ED469:EF469"/>
    <mergeCell ref="F477:S477"/>
    <mergeCell ref="Z477:AM477"/>
    <mergeCell ref="AT477:BG477"/>
    <mergeCell ref="BN477:CA477"/>
    <mergeCell ref="CH477:CU477"/>
    <mergeCell ref="DB477:DO477"/>
    <mergeCell ref="DV477:EI477"/>
    <mergeCell ref="F478:I478"/>
    <mergeCell ref="J478:M478"/>
    <mergeCell ref="N478:P478"/>
    <mergeCell ref="Z478:AC478"/>
    <mergeCell ref="AD478:AG478"/>
    <mergeCell ref="AH478:AJ478"/>
    <mergeCell ref="AT478:AW478"/>
    <mergeCell ref="AX478:BA478"/>
    <mergeCell ref="BB478:BD478"/>
    <mergeCell ref="BN478:BQ478"/>
    <mergeCell ref="BR478:BU478"/>
    <mergeCell ref="BV478:BX478"/>
    <mergeCell ref="CH478:CK478"/>
    <mergeCell ref="CL478:CO478"/>
    <mergeCell ref="CP478:CR478"/>
    <mergeCell ref="DB478:DE478"/>
    <mergeCell ref="DF478:DI478"/>
    <mergeCell ref="DJ478:DL478"/>
    <mergeCell ref="DV478:DY478"/>
    <mergeCell ref="DZ478:EC478"/>
    <mergeCell ref="ED478:EF478"/>
    <mergeCell ref="F491:S491"/>
    <mergeCell ref="Z491:AM491"/>
    <mergeCell ref="AT491:BG491"/>
    <mergeCell ref="BN491:CA491"/>
    <mergeCell ref="CH491:CU491"/>
    <mergeCell ref="DB491:DO491"/>
    <mergeCell ref="DV491:EI491"/>
    <mergeCell ref="F492:I492"/>
    <mergeCell ref="J492:M492"/>
    <mergeCell ref="N492:P492"/>
    <mergeCell ref="Z492:AC492"/>
    <mergeCell ref="AD492:AG492"/>
    <mergeCell ref="AH492:AJ492"/>
    <mergeCell ref="AT492:AW492"/>
    <mergeCell ref="AX492:BA492"/>
    <mergeCell ref="BB492:BD492"/>
    <mergeCell ref="BN492:BQ492"/>
    <mergeCell ref="BR492:BU492"/>
    <mergeCell ref="BV492:BX492"/>
    <mergeCell ref="CH492:CK492"/>
    <mergeCell ref="CL492:CO492"/>
    <mergeCell ref="CP492:CR492"/>
    <mergeCell ref="DB492:DE492"/>
    <mergeCell ref="DF492:DI492"/>
    <mergeCell ref="DJ492:DL492"/>
    <mergeCell ref="DV492:DY492"/>
    <mergeCell ref="DZ492:EC492"/>
    <mergeCell ref="ED492:EF492"/>
    <mergeCell ref="F501:Q501"/>
    <mergeCell ref="Z501:AK501"/>
    <mergeCell ref="AT501:BE501"/>
    <mergeCell ref="BN501:BY501"/>
    <mergeCell ref="CH501:CS501"/>
    <mergeCell ref="DB501:DM501"/>
    <mergeCell ref="DV501:EG501"/>
    <mergeCell ref="F502:J502"/>
    <mergeCell ref="K502:N502"/>
    <mergeCell ref="O502:P502"/>
    <mergeCell ref="Z502:AD502"/>
    <mergeCell ref="AE502:AH502"/>
    <mergeCell ref="AI502:AJ502"/>
    <mergeCell ref="AT502:AX502"/>
    <mergeCell ref="AY502:BB502"/>
    <mergeCell ref="BC502:BD502"/>
    <mergeCell ref="BN502:BR502"/>
    <mergeCell ref="BS502:BV502"/>
    <mergeCell ref="BW502:BX502"/>
    <mergeCell ref="CH502:CL502"/>
    <mergeCell ref="CM502:CP502"/>
    <mergeCell ref="CQ502:CR502"/>
    <mergeCell ref="DB502:DF502"/>
    <mergeCell ref="DG502:DJ502"/>
    <mergeCell ref="DK502:DL502"/>
    <mergeCell ref="DV502:DZ502"/>
    <mergeCell ref="EA502:ED502"/>
    <mergeCell ref="EE502:EF502"/>
    <mergeCell ref="F522:Q522"/>
    <mergeCell ref="Z522:AK522"/>
    <mergeCell ref="AT522:BE522"/>
    <mergeCell ref="BN522:BY522"/>
    <mergeCell ref="CH522:CS522"/>
    <mergeCell ref="DB522:DM522"/>
    <mergeCell ref="DV522:EG522"/>
    <mergeCell ref="F523:J523"/>
    <mergeCell ref="K523:N523"/>
    <mergeCell ref="O523:P523"/>
    <mergeCell ref="Z523:AD523"/>
    <mergeCell ref="AE523:AH523"/>
    <mergeCell ref="AI523:AJ523"/>
    <mergeCell ref="AT523:AX523"/>
    <mergeCell ref="AY523:BB523"/>
    <mergeCell ref="BC523:BD523"/>
    <mergeCell ref="BN523:BR523"/>
    <mergeCell ref="BS523:BV523"/>
    <mergeCell ref="BW523:BX523"/>
    <mergeCell ref="CH523:CL523"/>
    <mergeCell ref="CM523:CP523"/>
    <mergeCell ref="CQ523:CR523"/>
    <mergeCell ref="DB523:DF523"/>
    <mergeCell ref="DG523:DJ523"/>
    <mergeCell ref="DK523:DL523"/>
    <mergeCell ref="DV523:DZ523"/>
    <mergeCell ref="EA523:ED523"/>
    <mergeCell ref="EE523:EF523"/>
    <mergeCell ref="F539:Q539"/>
    <mergeCell ref="Z539:AK539"/>
    <mergeCell ref="AT539:BE539"/>
    <mergeCell ref="BN539:BY539"/>
    <mergeCell ref="CH539:CS539"/>
    <mergeCell ref="DB539:DM539"/>
    <mergeCell ref="DV539:EG539"/>
    <mergeCell ref="F540:J540"/>
    <mergeCell ref="K540:N540"/>
    <mergeCell ref="O540:P540"/>
    <mergeCell ref="Z540:AD540"/>
    <mergeCell ref="AE540:AH540"/>
    <mergeCell ref="AI540:AJ540"/>
    <mergeCell ref="AT540:AX540"/>
    <mergeCell ref="AY540:BB540"/>
    <mergeCell ref="BC540:BD540"/>
    <mergeCell ref="BN540:BR540"/>
    <mergeCell ref="BS540:BV540"/>
    <mergeCell ref="BW540:BX540"/>
    <mergeCell ref="CH540:CL540"/>
    <mergeCell ref="CM540:CP540"/>
    <mergeCell ref="CQ540:CR540"/>
    <mergeCell ref="DB540:DF540"/>
    <mergeCell ref="DG540:DJ540"/>
    <mergeCell ref="DK540:DL540"/>
    <mergeCell ref="DV540:DZ540"/>
    <mergeCell ref="EA540:ED540"/>
    <mergeCell ref="EE540:EF540"/>
    <mergeCell ref="F556:S556"/>
    <mergeCell ref="Z556:AM556"/>
    <mergeCell ref="AT556:BG556"/>
    <mergeCell ref="BN556:CA556"/>
    <mergeCell ref="CH556:CU556"/>
    <mergeCell ref="DB556:DO556"/>
    <mergeCell ref="DV556:EI556"/>
    <mergeCell ref="F557:I557"/>
    <mergeCell ref="J557:M557"/>
    <mergeCell ref="N557:P557"/>
    <mergeCell ref="Z557:AC557"/>
    <mergeCell ref="AD557:AG557"/>
    <mergeCell ref="AH557:AJ557"/>
    <mergeCell ref="AT557:AW557"/>
    <mergeCell ref="AX557:BA557"/>
    <mergeCell ref="BB557:BD557"/>
    <mergeCell ref="BN557:BQ557"/>
    <mergeCell ref="BR557:BU557"/>
    <mergeCell ref="BV557:BX557"/>
    <mergeCell ref="CH557:CK557"/>
    <mergeCell ref="CL557:CO557"/>
    <mergeCell ref="CP557:CR557"/>
    <mergeCell ref="DB557:DE557"/>
    <mergeCell ref="DF557:DI557"/>
    <mergeCell ref="DJ557:DL557"/>
    <mergeCell ref="DV557:DY557"/>
    <mergeCell ref="DZ557:EC557"/>
    <mergeCell ref="ED557:EF557"/>
    <mergeCell ref="F570:T570"/>
    <mergeCell ref="Z570:AN570"/>
    <mergeCell ref="AT570:BH570"/>
    <mergeCell ref="BN570:CB570"/>
    <mergeCell ref="CH570:CV570"/>
    <mergeCell ref="DB570:DP570"/>
    <mergeCell ref="DV570:EJ570"/>
    <mergeCell ref="G571:J571"/>
    <mergeCell ref="K571:M571"/>
    <mergeCell ref="N571:P571"/>
    <mergeCell ref="AA571:AD571"/>
    <mergeCell ref="AE571:AG571"/>
    <mergeCell ref="AH571:AJ571"/>
    <mergeCell ref="AU571:AX571"/>
    <mergeCell ref="AY571:BA571"/>
    <mergeCell ref="BB571:BD571"/>
    <mergeCell ref="BO571:BR571"/>
    <mergeCell ref="BS571:BU571"/>
    <mergeCell ref="BV571:BX571"/>
    <mergeCell ref="CI571:CL571"/>
    <mergeCell ref="CM571:CO571"/>
    <mergeCell ref="CP571:CR571"/>
    <mergeCell ref="DC571:DF571"/>
    <mergeCell ref="DG571:DI571"/>
    <mergeCell ref="DJ571:DL571"/>
    <mergeCell ref="DW571:DZ571"/>
    <mergeCell ref="EA571:EC571"/>
    <mergeCell ref="ED571:EF571"/>
    <mergeCell ref="F579:T579"/>
    <mergeCell ref="Z579:AN579"/>
    <mergeCell ref="AT579:BH579"/>
    <mergeCell ref="BN579:CB579"/>
    <mergeCell ref="CH579:CV579"/>
    <mergeCell ref="DB579:DP579"/>
    <mergeCell ref="DV579:EJ579"/>
    <mergeCell ref="G580:J580"/>
    <mergeCell ref="K580:M580"/>
    <mergeCell ref="N580:P580"/>
    <mergeCell ref="AA580:AD580"/>
    <mergeCell ref="AE580:AG580"/>
    <mergeCell ref="AH580:AJ580"/>
    <mergeCell ref="AU580:AX580"/>
    <mergeCell ref="AY580:BA580"/>
    <mergeCell ref="BB580:BD580"/>
    <mergeCell ref="BO580:BR580"/>
    <mergeCell ref="BS580:BU580"/>
    <mergeCell ref="BV580:BX580"/>
    <mergeCell ref="CI580:CL580"/>
    <mergeCell ref="CM580:CO580"/>
    <mergeCell ref="CP580:CR580"/>
    <mergeCell ref="DC580:DF580"/>
    <mergeCell ref="DG580:DI580"/>
    <mergeCell ref="DJ580:DL580"/>
    <mergeCell ref="DW580:DZ580"/>
    <mergeCell ref="EA580:EC580"/>
    <mergeCell ref="ED580:EF580"/>
    <mergeCell ref="F588:S588"/>
    <mergeCell ref="Z588:AM588"/>
    <mergeCell ref="AT588:BG588"/>
    <mergeCell ref="BN588:CA588"/>
    <mergeCell ref="CH588:CU588"/>
    <mergeCell ref="DB588:DO588"/>
    <mergeCell ref="DV588:EI588"/>
    <mergeCell ref="F589:I589"/>
    <mergeCell ref="J589:M589"/>
    <mergeCell ref="N589:P589"/>
    <mergeCell ref="Z589:AC589"/>
    <mergeCell ref="AD589:AG589"/>
    <mergeCell ref="AH589:AJ589"/>
    <mergeCell ref="AT589:AW589"/>
    <mergeCell ref="AX589:BA589"/>
    <mergeCell ref="BB589:BD589"/>
    <mergeCell ref="BN589:BQ589"/>
    <mergeCell ref="BR589:BU589"/>
    <mergeCell ref="BV589:BX589"/>
    <mergeCell ref="CH589:CK589"/>
    <mergeCell ref="CL589:CO589"/>
    <mergeCell ref="CP589:CR589"/>
    <mergeCell ref="DB589:DE589"/>
    <mergeCell ref="DF589:DI589"/>
    <mergeCell ref="DJ589:DL589"/>
    <mergeCell ref="DV589:DY589"/>
    <mergeCell ref="DZ589:EC589"/>
    <mergeCell ref="ED589:EF589"/>
    <mergeCell ref="F602:S602"/>
    <mergeCell ref="Z602:AM602"/>
    <mergeCell ref="AT602:BG602"/>
    <mergeCell ref="BN602:CA602"/>
    <mergeCell ref="CH602:CU602"/>
    <mergeCell ref="DB602:DO602"/>
    <mergeCell ref="DV602:EI602"/>
    <mergeCell ref="F603:I603"/>
    <mergeCell ref="J603:M603"/>
    <mergeCell ref="N603:P603"/>
    <mergeCell ref="Z603:AC603"/>
    <mergeCell ref="AD603:AG603"/>
    <mergeCell ref="AH603:AJ603"/>
    <mergeCell ref="AT603:AW603"/>
    <mergeCell ref="AX603:BA603"/>
    <mergeCell ref="BB603:BD603"/>
    <mergeCell ref="BN603:BQ603"/>
    <mergeCell ref="BR603:BU603"/>
    <mergeCell ref="BV603:BX603"/>
    <mergeCell ref="CH603:CK603"/>
    <mergeCell ref="CL603:CO603"/>
    <mergeCell ref="CP603:CR603"/>
    <mergeCell ref="DB603:DE603"/>
    <mergeCell ref="DF603:DI603"/>
    <mergeCell ref="DJ603:DL603"/>
    <mergeCell ref="DV603:DY603"/>
    <mergeCell ref="DZ603:EC603"/>
    <mergeCell ref="ED603:EF603"/>
    <mergeCell ref="F612:Q612"/>
    <mergeCell ref="Z612:AK612"/>
    <mergeCell ref="AT612:BE612"/>
    <mergeCell ref="BN612:BY612"/>
    <mergeCell ref="CH612:CS612"/>
    <mergeCell ref="DB612:DM612"/>
    <mergeCell ref="DV612:EG612"/>
    <mergeCell ref="F613:J613"/>
    <mergeCell ref="K613:N613"/>
    <mergeCell ref="O613:P613"/>
    <mergeCell ref="Z613:AD613"/>
    <mergeCell ref="AE613:AH613"/>
    <mergeCell ref="AI613:AJ613"/>
    <mergeCell ref="AT613:AX613"/>
    <mergeCell ref="AY613:BB613"/>
    <mergeCell ref="BC613:BD613"/>
    <mergeCell ref="BN613:BR613"/>
    <mergeCell ref="BS613:BV613"/>
    <mergeCell ref="BW613:BX613"/>
    <mergeCell ref="CH613:CL613"/>
    <mergeCell ref="CM613:CP613"/>
    <mergeCell ref="CQ613:CR613"/>
    <mergeCell ref="DB613:DF613"/>
    <mergeCell ref="DG613:DJ613"/>
    <mergeCell ref="DK613:DL613"/>
    <mergeCell ref="DV613:DZ613"/>
    <mergeCell ref="EA613:ED613"/>
    <mergeCell ref="EE613:EF613"/>
    <mergeCell ref="F633:Q633"/>
    <mergeCell ref="Z633:AK633"/>
    <mergeCell ref="AT633:BE633"/>
    <mergeCell ref="BN633:BY633"/>
    <mergeCell ref="CH633:CS633"/>
    <mergeCell ref="DB633:DM633"/>
    <mergeCell ref="DV633:EG633"/>
    <mergeCell ref="F634:J634"/>
    <mergeCell ref="K634:N634"/>
    <mergeCell ref="O634:P634"/>
    <mergeCell ref="Z634:AD634"/>
    <mergeCell ref="AE634:AH634"/>
    <mergeCell ref="AI634:AJ634"/>
    <mergeCell ref="AT634:AX634"/>
    <mergeCell ref="AY634:BB634"/>
    <mergeCell ref="BC634:BD634"/>
    <mergeCell ref="BN634:BR634"/>
    <mergeCell ref="BS634:BV634"/>
    <mergeCell ref="BW634:BX634"/>
    <mergeCell ref="CH634:CL634"/>
    <mergeCell ref="CM634:CP634"/>
    <mergeCell ref="CQ634:CR634"/>
    <mergeCell ref="DB634:DF634"/>
    <mergeCell ref="DG634:DJ634"/>
    <mergeCell ref="DK634:DL634"/>
    <mergeCell ref="DV634:DZ634"/>
    <mergeCell ref="EA634:ED634"/>
    <mergeCell ref="EE634:EF634"/>
    <mergeCell ref="F650:Q650"/>
    <mergeCell ref="Z650:AK650"/>
    <mergeCell ref="AT650:BE650"/>
    <mergeCell ref="BN650:BY650"/>
    <mergeCell ref="CH650:CS650"/>
    <mergeCell ref="DB650:DM650"/>
    <mergeCell ref="DV650:EG650"/>
    <mergeCell ref="F651:J651"/>
    <mergeCell ref="K651:N651"/>
    <mergeCell ref="O651:P651"/>
    <mergeCell ref="Z651:AD651"/>
    <mergeCell ref="AE651:AH651"/>
    <mergeCell ref="AI651:AJ651"/>
    <mergeCell ref="AT651:AX651"/>
    <mergeCell ref="AY651:BB651"/>
    <mergeCell ref="BC651:BD651"/>
    <mergeCell ref="BN651:BR651"/>
    <mergeCell ref="BS651:BV651"/>
    <mergeCell ref="BW651:BX651"/>
    <mergeCell ref="CH651:CL651"/>
    <mergeCell ref="CM651:CP651"/>
    <mergeCell ref="CQ651:CR651"/>
    <mergeCell ref="DB651:DF651"/>
    <mergeCell ref="DG651:DJ651"/>
    <mergeCell ref="DK651:DL651"/>
    <mergeCell ref="DV651:DZ651"/>
    <mergeCell ref="EA651:ED651"/>
    <mergeCell ref="EE651:EF651"/>
    <mergeCell ref="F667:S667"/>
    <mergeCell ref="Z667:AM667"/>
    <mergeCell ref="AT667:BG667"/>
    <mergeCell ref="BN667:CA667"/>
    <mergeCell ref="CH667:CU667"/>
    <mergeCell ref="DB667:DO667"/>
    <mergeCell ref="DV667:EI667"/>
    <mergeCell ref="F668:I668"/>
    <mergeCell ref="J668:M668"/>
    <mergeCell ref="N668:P668"/>
    <mergeCell ref="Z668:AC668"/>
    <mergeCell ref="AD668:AG668"/>
    <mergeCell ref="AH668:AJ668"/>
    <mergeCell ref="AT668:AW668"/>
    <mergeCell ref="AX668:BA668"/>
    <mergeCell ref="BB668:BD668"/>
    <mergeCell ref="BN668:BQ668"/>
    <mergeCell ref="BR668:BU668"/>
    <mergeCell ref="BV668:BX668"/>
    <mergeCell ref="CH668:CK668"/>
    <mergeCell ref="CL668:CO668"/>
    <mergeCell ref="CP668:CR668"/>
    <mergeCell ref="DB668:DE668"/>
    <mergeCell ref="DF668:DI668"/>
    <mergeCell ref="DJ668:DL668"/>
    <mergeCell ref="DV668:DY668"/>
    <mergeCell ref="DZ668:EC668"/>
    <mergeCell ref="ED668:EF668"/>
    <mergeCell ref="F681:T681"/>
    <mergeCell ref="Z681:AN681"/>
    <mergeCell ref="AT681:BH681"/>
    <mergeCell ref="BN681:CB681"/>
    <mergeCell ref="CH681:CV681"/>
    <mergeCell ref="DB681:DP681"/>
    <mergeCell ref="DV681:EJ681"/>
    <mergeCell ref="G682:J682"/>
    <mergeCell ref="K682:M682"/>
    <mergeCell ref="N682:P682"/>
    <mergeCell ref="AA682:AD682"/>
    <mergeCell ref="AE682:AG682"/>
    <mergeCell ref="AH682:AJ682"/>
    <mergeCell ref="AU682:AX682"/>
    <mergeCell ref="AY682:BA682"/>
    <mergeCell ref="BB682:BD682"/>
    <mergeCell ref="BO682:BR682"/>
    <mergeCell ref="BS682:BU682"/>
    <mergeCell ref="BV682:BX682"/>
    <mergeCell ref="CI682:CL682"/>
    <mergeCell ref="CM682:CO682"/>
    <mergeCell ref="CP682:CR682"/>
    <mergeCell ref="DC682:DF682"/>
    <mergeCell ref="DG682:DI682"/>
    <mergeCell ref="DJ682:DL682"/>
    <mergeCell ref="DW682:DZ682"/>
    <mergeCell ref="EA682:EC682"/>
    <mergeCell ref="ED682:EF682"/>
    <mergeCell ref="F690:T690"/>
    <mergeCell ref="Z690:AN690"/>
    <mergeCell ref="AT690:BH690"/>
    <mergeCell ref="BN690:CB690"/>
    <mergeCell ref="CH690:CV690"/>
    <mergeCell ref="DB690:DP690"/>
    <mergeCell ref="DV690:EJ690"/>
    <mergeCell ref="G691:J691"/>
    <mergeCell ref="K691:M691"/>
    <mergeCell ref="N691:P691"/>
    <mergeCell ref="AA691:AD691"/>
    <mergeCell ref="AE691:AG691"/>
    <mergeCell ref="AH691:AJ691"/>
    <mergeCell ref="AU691:AX691"/>
    <mergeCell ref="AY691:BA691"/>
    <mergeCell ref="BB691:BD691"/>
    <mergeCell ref="BO691:BR691"/>
    <mergeCell ref="BS691:BU691"/>
    <mergeCell ref="BV691:BX691"/>
    <mergeCell ref="CI691:CL691"/>
    <mergeCell ref="CM691:CO691"/>
    <mergeCell ref="CP691:CR691"/>
    <mergeCell ref="DC691:DF691"/>
    <mergeCell ref="DG691:DI691"/>
    <mergeCell ref="DJ691:DL691"/>
    <mergeCell ref="DW691:DZ691"/>
    <mergeCell ref="EA691:EC691"/>
    <mergeCell ref="ED691:EF691"/>
    <mergeCell ref="F699:S699"/>
    <mergeCell ref="Z699:AM699"/>
    <mergeCell ref="AT699:BG699"/>
    <mergeCell ref="BN699:CA699"/>
    <mergeCell ref="CH699:CU699"/>
    <mergeCell ref="DB699:DO699"/>
    <mergeCell ref="DV699:EI699"/>
    <mergeCell ref="F700:I700"/>
    <mergeCell ref="J700:M700"/>
    <mergeCell ref="N700:P700"/>
    <mergeCell ref="Z700:AC700"/>
    <mergeCell ref="AD700:AG700"/>
    <mergeCell ref="AH700:AJ700"/>
    <mergeCell ref="AT700:AW700"/>
    <mergeCell ref="AX700:BA700"/>
    <mergeCell ref="BB700:BD700"/>
    <mergeCell ref="BN700:BQ700"/>
    <mergeCell ref="BR700:BU700"/>
    <mergeCell ref="BV700:BX700"/>
    <mergeCell ref="CH700:CK700"/>
    <mergeCell ref="CL700:CO700"/>
    <mergeCell ref="CP700:CR700"/>
    <mergeCell ref="DB700:DE700"/>
    <mergeCell ref="DF700:DI700"/>
    <mergeCell ref="DJ700:DL700"/>
    <mergeCell ref="DV700:DY700"/>
    <mergeCell ref="DZ700:EC700"/>
    <mergeCell ref="ED700:EF700"/>
    <mergeCell ref="F713:S713"/>
    <mergeCell ref="Z713:AM713"/>
    <mergeCell ref="AT713:BG713"/>
    <mergeCell ref="BN713:CA713"/>
    <mergeCell ref="CH713:CU713"/>
    <mergeCell ref="DB713:DO713"/>
    <mergeCell ref="DV713:EI713"/>
    <mergeCell ref="F714:I714"/>
    <mergeCell ref="J714:M714"/>
    <mergeCell ref="N714:P714"/>
    <mergeCell ref="Z714:AC714"/>
    <mergeCell ref="AD714:AG714"/>
    <mergeCell ref="AH714:AJ714"/>
    <mergeCell ref="AT714:AW714"/>
    <mergeCell ref="AX714:BA714"/>
    <mergeCell ref="BB714:BD714"/>
    <mergeCell ref="BN714:BQ714"/>
    <mergeCell ref="BR714:BU714"/>
    <mergeCell ref="BV714:BX714"/>
    <mergeCell ref="CH714:CK714"/>
    <mergeCell ref="CL714:CO714"/>
    <mergeCell ref="CP714:CR714"/>
    <mergeCell ref="DB714:DE714"/>
    <mergeCell ref="DF714:DI714"/>
    <mergeCell ref="DJ714:DL714"/>
    <mergeCell ref="DV714:DY714"/>
    <mergeCell ref="DZ714:EC714"/>
    <mergeCell ref="ED714:EF714"/>
    <mergeCell ref="F723:Q723"/>
    <mergeCell ref="Z723:AK723"/>
    <mergeCell ref="AT723:BE723"/>
    <mergeCell ref="BN723:BY723"/>
    <mergeCell ref="CH723:CS723"/>
    <mergeCell ref="DB723:DM723"/>
    <mergeCell ref="DV723:EG723"/>
    <mergeCell ref="F724:J724"/>
    <mergeCell ref="K724:N724"/>
    <mergeCell ref="O724:P724"/>
    <mergeCell ref="Z724:AD724"/>
    <mergeCell ref="AE724:AH724"/>
    <mergeCell ref="AI724:AJ724"/>
    <mergeCell ref="AT724:AX724"/>
    <mergeCell ref="AY724:BB724"/>
    <mergeCell ref="BC724:BD724"/>
    <mergeCell ref="BN724:BR724"/>
    <mergeCell ref="BS724:BV724"/>
    <mergeCell ref="BW724:BX724"/>
    <mergeCell ref="CH724:CL724"/>
    <mergeCell ref="CM724:CP724"/>
    <mergeCell ref="CQ724:CR724"/>
    <mergeCell ref="DB724:DF724"/>
    <mergeCell ref="DG724:DJ724"/>
    <mergeCell ref="DK724:DL724"/>
    <mergeCell ref="DV724:DZ724"/>
    <mergeCell ref="EA724:ED724"/>
    <mergeCell ref="EE724:EF724"/>
    <mergeCell ref="F744:Q744"/>
    <mergeCell ref="Z744:AK744"/>
    <mergeCell ref="AT744:BE744"/>
    <mergeCell ref="BN744:BY744"/>
    <mergeCell ref="CH744:CS744"/>
    <mergeCell ref="DB744:DM744"/>
    <mergeCell ref="DV744:EG744"/>
    <mergeCell ref="F745:J745"/>
    <mergeCell ref="K745:N745"/>
    <mergeCell ref="O745:P745"/>
    <mergeCell ref="Z745:AD745"/>
    <mergeCell ref="AE745:AH745"/>
    <mergeCell ref="AI745:AJ745"/>
    <mergeCell ref="AT745:AX745"/>
    <mergeCell ref="AY745:BB745"/>
    <mergeCell ref="BC745:BD745"/>
    <mergeCell ref="BN745:BR745"/>
    <mergeCell ref="BS745:BV745"/>
    <mergeCell ref="BW745:BX745"/>
    <mergeCell ref="CH745:CL745"/>
    <mergeCell ref="CM745:CP745"/>
    <mergeCell ref="CQ745:CR745"/>
    <mergeCell ref="DB745:DF745"/>
    <mergeCell ref="DG745:DJ745"/>
    <mergeCell ref="DK745:DL745"/>
    <mergeCell ref="DV745:DZ745"/>
    <mergeCell ref="EA745:ED745"/>
    <mergeCell ref="EE745:EF745"/>
    <mergeCell ref="F761:Q761"/>
    <mergeCell ref="Z761:AK761"/>
    <mergeCell ref="AT761:BE761"/>
    <mergeCell ref="BN761:BY761"/>
    <mergeCell ref="CH761:CS761"/>
    <mergeCell ref="DB761:DM761"/>
    <mergeCell ref="DV761:EG761"/>
    <mergeCell ref="F762:J762"/>
    <mergeCell ref="K762:N762"/>
    <mergeCell ref="O762:P762"/>
    <mergeCell ref="Z762:AD762"/>
    <mergeCell ref="AE762:AH762"/>
    <mergeCell ref="AI762:AJ762"/>
    <mergeCell ref="AT762:AX762"/>
    <mergeCell ref="AY762:BB762"/>
    <mergeCell ref="BC762:BD762"/>
    <mergeCell ref="BN762:BR762"/>
    <mergeCell ref="BS762:BV762"/>
    <mergeCell ref="BW762:BX762"/>
    <mergeCell ref="CH762:CL762"/>
    <mergeCell ref="CM762:CP762"/>
    <mergeCell ref="CQ762:CR762"/>
    <mergeCell ref="DB762:DF762"/>
    <mergeCell ref="DG762:DJ762"/>
    <mergeCell ref="DK762:DL762"/>
    <mergeCell ref="DV762:DZ762"/>
    <mergeCell ref="EA762:ED762"/>
    <mergeCell ref="EE762:EF762"/>
    <mergeCell ref="F778:S778"/>
    <mergeCell ref="Z778:AM778"/>
    <mergeCell ref="AT778:BG778"/>
    <mergeCell ref="BN778:CA778"/>
    <mergeCell ref="CH778:CU778"/>
    <mergeCell ref="DB778:DO778"/>
    <mergeCell ref="DV778:EI778"/>
    <mergeCell ref="F779:I779"/>
    <mergeCell ref="J779:M779"/>
    <mergeCell ref="N779:P779"/>
    <mergeCell ref="Z779:AC779"/>
    <mergeCell ref="AD779:AG779"/>
    <mergeCell ref="AH779:AJ779"/>
    <mergeCell ref="AT779:AW779"/>
    <mergeCell ref="AX779:BA779"/>
    <mergeCell ref="BB779:BD779"/>
    <mergeCell ref="BN779:BQ779"/>
    <mergeCell ref="BR779:BU779"/>
    <mergeCell ref="BV779:BX779"/>
    <mergeCell ref="CH779:CK779"/>
    <mergeCell ref="CL779:CO779"/>
    <mergeCell ref="CP779:CR779"/>
    <mergeCell ref="DB779:DE779"/>
    <mergeCell ref="DF779:DI779"/>
    <mergeCell ref="DJ779:DL779"/>
    <mergeCell ref="DV779:DY779"/>
    <mergeCell ref="DZ779:EC779"/>
    <mergeCell ref="ED779:EF779"/>
    <mergeCell ref="F792:T792"/>
    <mergeCell ref="Z792:AN792"/>
    <mergeCell ref="AT792:BH792"/>
    <mergeCell ref="BN792:CB792"/>
    <mergeCell ref="CH792:CV792"/>
    <mergeCell ref="DB792:DP792"/>
    <mergeCell ref="DV792:EJ792"/>
    <mergeCell ref="G793:J793"/>
    <mergeCell ref="K793:M793"/>
    <mergeCell ref="N793:P793"/>
    <mergeCell ref="AA793:AD793"/>
    <mergeCell ref="AE793:AG793"/>
    <mergeCell ref="AH793:AJ793"/>
    <mergeCell ref="AU793:AX793"/>
    <mergeCell ref="AY793:BA793"/>
    <mergeCell ref="BB793:BD793"/>
    <mergeCell ref="BO793:BR793"/>
    <mergeCell ref="BS793:BU793"/>
    <mergeCell ref="BV793:BX793"/>
    <mergeCell ref="CI793:CL793"/>
    <mergeCell ref="CM793:CO793"/>
    <mergeCell ref="CP793:CR793"/>
    <mergeCell ref="DC793:DF793"/>
    <mergeCell ref="DG793:DI793"/>
    <mergeCell ref="DJ793:DL793"/>
    <mergeCell ref="DW793:DZ793"/>
    <mergeCell ref="EA793:EC793"/>
    <mergeCell ref="ED793:EF793"/>
    <mergeCell ref="F801:T801"/>
    <mergeCell ref="Z801:AN801"/>
    <mergeCell ref="AT801:BH801"/>
    <mergeCell ref="BN801:CB801"/>
    <mergeCell ref="CH801:CV801"/>
    <mergeCell ref="DB801:DP801"/>
    <mergeCell ref="DV801:EJ801"/>
    <mergeCell ref="G802:J802"/>
    <mergeCell ref="K802:M802"/>
    <mergeCell ref="N802:P802"/>
    <mergeCell ref="AA802:AD802"/>
    <mergeCell ref="AE802:AG802"/>
    <mergeCell ref="AH802:AJ802"/>
    <mergeCell ref="AU802:AX802"/>
    <mergeCell ref="AY802:BA802"/>
    <mergeCell ref="BB802:BD802"/>
    <mergeCell ref="BO802:BR802"/>
    <mergeCell ref="BS802:BU802"/>
    <mergeCell ref="BV802:BX802"/>
    <mergeCell ref="CI802:CL802"/>
    <mergeCell ref="CM802:CO802"/>
    <mergeCell ref="CP802:CR802"/>
    <mergeCell ref="DC802:DF802"/>
    <mergeCell ref="DG802:DI802"/>
    <mergeCell ref="DJ802:DL802"/>
    <mergeCell ref="DW802:DZ802"/>
    <mergeCell ref="EA802:EC802"/>
    <mergeCell ref="ED802:EF802"/>
    <mergeCell ref="F810:S810"/>
    <mergeCell ref="Z810:AM810"/>
    <mergeCell ref="AT810:BG810"/>
    <mergeCell ref="BN810:CA810"/>
    <mergeCell ref="CH810:CU810"/>
    <mergeCell ref="DB810:DO810"/>
    <mergeCell ref="DV810:EI810"/>
    <mergeCell ref="F811:I811"/>
    <mergeCell ref="J811:M811"/>
    <mergeCell ref="N811:P811"/>
    <mergeCell ref="Z811:AC811"/>
    <mergeCell ref="AD811:AG811"/>
    <mergeCell ref="AH811:AJ811"/>
    <mergeCell ref="AT811:AW811"/>
    <mergeCell ref="AX811:BA811"/>
    <mergeCell ref="BB811:BD811"/>
    <mergeCell ref="BN811:BQ811"/>
    <mergeCell ref="BR811:BU811"/>
    <mergeCell ref="BV811:BX811"/>
    <mergeCell ref="CH811:CK811"/>
    <mergeCell ref="CL811:CO811"/>
    <mergeCell ref="CP811:CR811"/>
    <mergeCell ref="DB811:DE811"/>
    <mergeCell ref="DF811:DI811"/>
    <mergeCell ref="DJ811:DL811"/>
    <mergeCell ref="DV811:DY811"/>
    <mergeCell ref="DZ811:EC811"/>
    <mergeCell ref="ED811:EF811"/>
    <mergeCell ref="F824:S824"/>
    <mergeCell ref="Z824:AM824"/>
    <mergeCell ref="AT824:BG824"/>
    <mergeCell ref="BN824:CA824"/>
    <mergeCell ref="CH824:CU824"/>
    <mergeCell ref="DB824:DO824"/>
    <mergeCell ref="DV824:EI824"/>
    <mergeCell ref="F825:I825"/>
    <mergeCell ref="J825:M825"/>
    <mergeCell ref="N825:P825"/>
    <mergeCell ref="Z825:AC825"/>
    <mergeCell ref="AD825:AG825"/>
    <mergeCell ref="AH825:AJ825"/>
    <mergeCell ref="AT825:AW825"/>
    <mergeCell ref="AX825:BA825"/>
    <mergeCell ref="BB825:BD825"/>
    <mergeCell ref="BN825:BQ825"/>
    <mergeCell ref="BR825:BU825"/>
    <mergeCell ref="BV825:BX825"/>
    <mergeCell ref="CH825:CK825"/>
    <mergeCell ref="CL825:CO825"/>
    <mergeCell ref="CP825:CR825"/>
    <mergeCell ref="DB825:DE825"/>
    <mergeCell ref="DF825:DI825"/>
    <mergeCell ref="DJ825:DL825"/>
    <mergeCell ref="DV825:DY825"/>
    <mergeCell ref="DZ825:EC825"/>
    <mergeCell ref="ED825:EF825"/>
    <mergeCell ref="F834:Q834"/>
    <mergeCell ref="Z834:AK834"/>
    <mergeCell ref="AT834:BE834"/>
    <mergeCell ref="BN834:BY834"/>
    <mergeCell ref="CH834:CS834"/>
    <mergeCell ref="DB834:DM834"/>
    <mergeCell ref="DV834:EG834"/>
    <mergeCell ref="F835:J835"/>
    <mergeCell ref="K835:N835"/>
    <mergeCell ref="O835:P835"/>
    <mergeCell ref="Z835:AD835"/>
    <mergeCell ref="AE835:AH835"/>
    <mergeCell ref="AI835:AJ835"/>
    <mergeCell ref="AT835:AX835"/>
    <mergeCell ref="AY835:BB835"/>
    <mergeCell ref="BC835:BD835"/>
    <mergeCell ref="BN835:BR835"/>
    <mergeCell ref="BS835:BV835"/>
    <mergeCell ref="BW835:BX835"/>
    <mergeCell ref="CH835:CL835"/>
    <mergeCell ref="CM835:CP835"/>
    <mergeCell ref="CQ835:CR835"/>
    <mergeCell ref="DB835:DF835"/>
    <mergeCell ref="DG835:DJ835"/>
    <mergeCell ref="DK835:DL835"/>
    <mergeCell ref="DV835:DZ835"/>
    <mergeCell ref="EA835:ED835"/>
    <mergeCell ref="EE835:EF835"/>
    <mergeCell ref="F855:Q855"/>
    <mergeCell ref="Z855:AK855"/>
    <mergeCell ref="AT855:BE855"/>
    <mergeCell ref="BN855:BY855"/>
    <mergeCell ref="CH855:CS855"/>
    <mergeCell ref="DB855:DM855"/>
    <mergeCell ref="DV855:EG855"/>
    <mergeCell ref="F856:J856"/>
    <mergeCell ref="K856:N856"/>
    <mergeCell ref="O856:P856"/>
    <mergeCell ref="Z856:AD856"/>
    <mergeCell ref="AE856:AH856"/>
    <mergeCell ref="AI856:AJ856"/>
    <mergeCell ref="AT856:AX856"/>
    <mergeCell ref="AY856:BB856"/>
    <mergeCell ref="BC856:BD856"/>
    <mergeCell ref="BN856:BR856"/>
    <mergeCell ref="BS856:BV856"/>
    <mergeCell ref="BW856:BX856"/>
    <mergeCell ref="CH856:CL856"/>
    <mergeCell ref="CM856:CP856"/>
    <mergeCell ref="CQ856:CR856"/>
    <mergeCell ref="DB856:DF856"/>
    <mergeCell ref="DG856:DJ856"/>
    <mergeCell ref="DK856:DL856"/>
    <mergeCell ref="DV856:DZ856"/>
    <mergeCell ref="EA856:ED856"/>
    <mergeCell ref="EE856:EF856"/>
    <mergeCell ref="F872:Q872"/>
    <mergeCell ref="Z872:AK872"/>
    <mergeCell ref="AT872:BE872"/>
    <mergeCell ref="BN872:BY872"/>
    <mergeCell ref="CH872:CS872"/>
    <mergeCell ref="DB872:DM872"/>
    <mergeCell ref="DV872:EG872"/>
    <mergeCell ref="F873:J873"/>
    <mergeCell ref="K873:N873"/>
    <mergeCell ref="O873:P873"/>
    <mergeCell ref="Z873:AD873"/>
    <mergeCell ref="AE873:AH873"/>
    <mergeCell ref="AI873:AJ873"/>
    <mergeCell ref="AT873:AX873"/>
    <mergeCell ref="AY873:BB873"/>
    <mergeCell ref="BC873:BD873"/>
    <mergeCell ref="BN873:BR873"/>
    <mergeCell ref="BS873:BV873"/>
    <mergeCell ref="BW873:BX873"/>
    <mergeCell ref="CH873:CL873"/>
    <mergeCell ref="CM873:CP873"/>
    <mergeCell ref="CQ873:CR873"/>
    <mergeCell ref="DB873:DF873"/>
    <mergeCell ref="DG873:DJ873"/>
    <mergeCell ref="DK873:DL873"/>
    <mergeCell ref="DV873:DZ873"/>
    <mergeCell ref="EA873:ED873"/>
    <mergeCell ref="EE873:EF873"/>
    <mergeCell ref="F16:F17"/>
    <mergeCell ref="F22:F23"/>
    <mergeCell ref="F25:F26"/>
    <mergeCell ref="F31:F32"/>
    <mergeCell ref="F127:F128"/>
    <mergeCell ref="F133:F134"/>
    <mergeCell ref="F136:F137"/>
    <mergeCell ref="F142:F143"/>
    <mergeCell ref="F238:F239"/>
    <mergeCell ref="F244:F245"/>
    <mergeCell ref="F247:F248"/>
    <mergeCell ref="F253:F254"/>
    <mergeCell ref="F349:F350"/>
    <mergeCell ref="F355:F356"/>
    <mergeCell ref="F358:F359"/>
    <mergeCell ref="F364:F365"/>
    <mergeCell ref="F460:F461"/>
    <mergeCell ref="F466:F467"/>
    <mergeCell ref="F469:F470"/>
    <mergeCell ref="F475:F476"/>
    <mergeCell ref="F571:F572"/>
    <mergeCell ref="F577:F578"/>
    <mergeCell ref="F580:F581"/>
    <mergeCell ref="F586:F587"/>
    <mergeCell ref="F682:F683"/>
    <mergeCell ref="F688:F689"/>
    <mergeCell ref="F691:F692"/>
    <mergeCell ref="F697:F698"/>
    <mergeCell ref="F793:F794"/>
    <mergeCell ref="F799:F800"/>
    <mergeCell ref="F802:F803"/>
    <mergeCell ref="F808:F809"/>
    <mergeCell ref="G22:G23"/>
    <mergeCell ref="G31:G32"/>
    <mergeCell ref="G133:G134"/>
    <mergeCell ref="G142:G143"/>
    <mergeCell ref="G244:G245"/>
    <mergeCell ref="G253:G254"/>
    <mergeCell ref="G355:G356"/>
    <mergeCell ref="G364:G365"/>
    <mergeCell ref="G466:G467"/>
    <mergeCell ref="G475:G476"/>
    <mergeCell ref="G577:G578"/>
    <mergeCell ref="G586:G587"/>
    <mergeCell ref="G688:G689"/>
    <mergeCell ref="G697:G698"/>
    <mergeCell ref="G799:G800"/>
    <mergeCell ref="G808:G809"/>
    <mergeCell ref="H22:H23"/>
    <mergeCell ref="H31:H32"/>
    <mergeCell ref="H133:H134"/>
    <mergeCell ref="H142:H143"/>
    <mergeCell ref="H244:H245"/>
    <mergeCell ref="H253:H254"/>
    <mergeCell ref="H355:H356"/>
    <mergeCell ref="H364:H365"/>
    <mergeCell ref="H466:H467"/>
    <mergeCell ref="H475:H476"/>
    <mergeCell ref="H577:H578"/>
    <mergeCell ref="H586:H587"/>
    <mergeCell ref="H688:H689"/>
    <mergeCell ref="H697:H698"/>
    <mergeCell ref="H799:H800"/>
    <mergeCell ref="H808:H809"/>
    <mergeCell ref="I22:I23"/>
    <mergeCell ref="I31:I32"/>
    <mergeCell ref="I133:I134"/>
    <mergeCell ref="I142:I143"/>
    <mergeCell ref="I244:I245"/>
    <mergeCell ref="I253:I254"/>
    <mergeCell ref="I355:I356"/>
    <mergeCell ref="I364:I365"/>
    <mergeCell ref="I466:I467"/>
    <mergeCell ref="I475:I476"/>
    <mergeCell ref="I577:I578"/>
    <mergeCell ref="I586:I587"/>
    <mergeCell ref="I688:I689"/>
    <mergeCell ref="I697:I698"/>
    <mergeCell ref="I799:I800"/>
    <mergeCell ref="I808:I809"/>
    <mergeCell ref="J22:J23"/>
    <mergeCell ref="J31:J32"/>
    <mergeCell ref="J133:J134"/>
    <mergeCell ref="J142:J143"/>
    <mergeCell ref="J244:J245"/>
    <mergeCell ref="J253:J254"/>
    <mergeCell ref="J355:J356"/>
    <mergeCell ref="J364:J365"/>
    <mergeCell ref="J466:J467"/>
    <mergeCell ref="J475:J476"/>
    <mergeCell ref="J577:J578"/>
    <mergeCell ref="J586:J587"/>
    <mergeCell ref="J688:J689"/>
    <mergeCell ref="J697:J698"/>
    <mergeCell ref="J799:J800"/>
    <mergeCell ref="J808:J809"/>
    <mergeCell ref="K22:K23"/>
    <mergeCell ref="K31:K32"/>
    <mergeCell ref="K133:K134"/>
    <mergeCell ref="K142:K143"/>
    <mergeCell ref="K244:K245"/>
    <mergeCell ref="K253:K254"/>
    <mergeCell ref="K355:K356"/>
    <mergeCell ref="K364:K365"/>
    <mergeCell ref="K466:K467"/>
    <mergeCell ref="K475:K476"/>
    <mergeCell ref="K577:K578"/>
    <mergeCell ref="K586:K587"/>
    <mergeCell ref="K688:K689"/>
    <mergeCell ref="K697:K698"/>
    <mergeCell ref="K799:K800"/>
    <mergeCell ref="K808:K809"/>
    <mergeCell ref="L22:L23"/>
    <mergeCell ref="L31:L32"/>
    <mergeCell ref="L133:L134"/>
    <mergeCell ref="L142:L143"/>
    <mergeCell ref="L244:L245"/>
    <mergeCell ref="L253:L254"/>
    <mergeCell ref="L355:L356"/>
    <mergeCell ref="L364:L365"/>
    <mergeCell ref="L466:L467"/>
    <mergeCell ref="L475:L476"/>
    <mergeCell ref="L577:L578"/>
    <mergeCell ref="L586:L587"/>
    <mergeCell ref="L688:L689"/>
    <mergeCell ref="L697:L698"/>
    <mergeCell ref="L799:L800"/>
    <mergeCell ref="L808:L809"/>
    <mergeCell ref="M22:M23"/>
    <mergeCell ref="M31:M32"/>
    <mergeCell ref="M133:M134"/>
    <mergeCell ref="M142:M143"/>
    <mergeCell ref="M244:M245"/>
    <mergeCell ref="M253:M254"/>
    <mergeCell ref="M355:M356"/>
    <mergeCell ref="M364:M365"/>
    <mergeCell ref="M466:M467"/>
    <mergeCell ref="M475:M476"/>
    <mergeCell ref="M577:M578"/>
    <mergeCell ref="M586:M587"/>
    <mergeCell ref="M688:M689"/>
    <mergeCell ref="M697:M698"/>
    <mergeCell ref="M799:M800"/>
    <mergeCell ref="M808:M809"/>
    <mergeCell ref="N22:N23"/>
    <mergeCell ref="N31:N32"/>
    <mergeCell ref="N133:N134"/>
    <mergeCell ref="N142:N143"/>
    <mergeCell ref="N244:N245"/>
    <mergeCell ref="N253:N254"/>
    <mergeCell ref="N355:N356"/>
    <mergeCell ref="N364:N365"/>
    <mergeCell ref="N466:N467"/>
    <mergeCell ref="N475:N476"/>
    <mergeCell ref="N577:N578"/>
    <mergeCell ref="N586:N587"/>
    <mergeCell ref="N688:N689"/>
    <mergeCell ref="N697:N698"/>
    <mergeCell ref="N799:N800"/>
    <mergeCell ref="N808:N809"/>
    <mergeCell ref="O22:O23"/>
    <mergeCell ref="O31:O32"/>
    <mergeCell ref="O133:O134"/>
    <mergeCell ref="O142:O143"/>
    <mergeCell ref="O244:O245"/>
    <mergeCell ref="O253:O254"/>
    <mergeCell ref="O355:O356"/>
    <mergeCell ref="O364:O365"/>
    <mergeCell ref="O466:O467"/>
    <mergeCell ref="O475:O476"/>
    <mergeCell ref="O577:O578"/>
    <mergeCell ref="O586:O587"/>
    <mergeCell ref="O688:O689"/>
    <mergeCell ref="O697:O698"/>
    <mergeCell ref="O799:O800"/>
    <mergeCell ref="O808:O809"/>
    <mergeCell ref="P22:P23"/>
    <mergeCell ref="P31:P32"/>
    <mergeCell ref="P133:P134"/>
    <mergeCell ref="P142:P143"/>
    <mergeCell ref="P244:P245"/>
    <mergeCell ref="P253:P254"/>
    <mergeCell ref="P355:P356"/>
    <mergeCell ref="P364:P365"/>
    <mergeCell ref="P466:P467"/>
    <mergeCell ref="P475:P476"/>
    <mergeCell ref="P577:P578"/>
    <mergeCell ref="P586:P587"/>
    <mergeCell ref="P688:P689"/>
    <mergeCell ref="P697:P698"/>
    <mergeCell ref="P799:P800"/>
    <mergeCell ref="P808:P809"/>
    <mergeCell ref="Q22:Q23"/>
    <mergeCell ref="Q31:Q32"/>
    <mergeCell ref="Q58:Q59"/>
    <mergeCell ref="Q79:Q80"/>
    <mergeCell ref="Q96:Q97"/>
    <mergeCell ref="Q133:Q134"/>
    <mergeCell ref="Q142:Q143"/>
    <mergeCell ref="Q169:Q170"/>
    <mergeCell ref="Q190:Q191"/>
    <mergeCell ref="Q207:Q208"/>
    <mergeCell ref="Q244:Q245"/>
    <mergeCell ref="Q253:Q254"/>
    <mergeCell ref="Q280:Q281"/>
    <mergeCell ref="Q301:Q302"/>
    <mergeCell ref="Q318:Q319"/>
    <mergeCell ref="Q355:Q356"/>
    <mergeCell ref="Q364:Q365"/>
    <mergeCell ref="Q391:Q392"/>
    <mergeCell ref="Q412:Q413"/>
    <mergeCell ref="Q429:Q430"/>
    <mergeCell ref="Q466:Q467"/>
    <mergeCell ref="Q475:Q476"/>
    <mergeCell ref="Q502:Q503"/>
    <mergeCell ref="Q523:Q524"/>
    <mergeCell ref="Q540:Q541"/>
    <mergeCell ref="Q577:Q578"/>
    <mergeCell ref="Q586:Q587"/>
    <mergeCell ref="Q613:Q614"/>
    <mergeCell ref="Q634:Q635"/>
    <mergeCell ref="Q651:Q652"/>
    <mergeCell ref="Q688:Q689"/>
    <mergeCell ref="Q697:Q698"/>
    <mergeCell ref="Q724:Q725"/>
    <mergeCell ref="Q745:Q746"/>
    <mergeCell ref="Q762:Q763"/>
    <mergeCell ref="Q799:Q800"/>
    <mergeCell ref="Q808:Q809"/>
    <mergeCell ref="Q835:Q836"/>
    <mergeCell ref="Q856:Q857"/>
    <mergeCell ref="Q873:Q874"/>
    <mergeCell ref="R2:R3"/>
    <mergeCell ref="R16:R17"/>
    <mergeCell ref="R22:R23"/>
    <mergeCell ref="R25:R26"/>
    <mergeCell ref="R34:R35"/>
    <mergeCell ref="R48:R49"/>
    <mergeCell ref="R113:R114"/>
    <mergeCell ref="R127:R128"/>
    <mergeCell ref="R136:R137"/>
    <mergeCell ref="R145:R146"/>
    <mergeCell ref="R159:R160"/>
    <mergeCell ref="R224:R225"/>
    <mergeCell ref="R238:R239"/>
    <mergeCell ref="R247:R248"/>
    <mergeCell ref="R256:R257"/>
    <mergeCell ref="R270:R271"/>
    <mergeCell ref="R335:R336"/>
    <mergeCell ref="R349:R350"/>
    <mergeCell ref="R358:R359"/>
    <mergeCell ref="R367:R368"/>
    <mergeCell ref="R381:R382"/>
    <mergeCell ref="R446:R447"/>
    <mergeCell ref="R460:R461"/>
    <mergeCell ref="R469:R470"/>
    <mergeCell ref="R478:R479"/>
    <mergeCell ref="R492:R493"/>
    <mergeCell ref="R557:R558"/>
    <mergeCell ref="R571:R572"/>
    <mergeCell ref="R580:R581"/>
    <mergeCell ref="R589:R590"/>
    <mergeCell ref="R603:R604"/>
    <mergeCell ref="R668:R669"/>
    <mergeCell ref="R682:R683"/>
    <mergeCell ref="R691:R692"/>
    <mergeCell ref="R700:R701"/>
    <mergeCell ref="R714:R715"/>
    <mergeCell ref="R779:R780"/>
    <mergeCell ref="R793:R794"/>
    <mergeCell ref="R802:R803"/>
    <mergeCell ref="R811:R812"/>
    <mergeCell ref="R825:R826"/>
    <mergeCell ref="S2:S3"/>
    <mergeCell ref="S16:S17"/>
    <mergeCell ref="S22:S23"/>
    <mergeCell ref="S25:S26"/>
    <mergeCell ref="S31:S32"/>
    <mergeCell ref="S34:S35"/>
    <mergeCell ref="S48:S49"/>
    <mergeCell ref="S113:S114"/>
    <mergeCell ref="S127:S128"/>
    <mergeCell ref="S133:S134"/>
    <mergeCell ref="S136:S137"/>
    <mergeCell ref="S142:S143"/>
    <mergeCell ref="S145:S146"/>
    <mergeCell ref="S159:S160"/>
    <mergeCell ref="S224:S225"/>
    <mergeCell ref="S238:S239"/>
    <mergeCell ref="S244:S245"/>
    <mergeCell ref="S247:S248"/>
    <mergeCell ref="S253:S254"/>
    <mergeCell ref="S256:S257"/>
    <mergeCell ref="S270:S271"/>
    <mergeCell ref="S335:S336"/>
    <mergeCell ref="S349:S350"/>
    <mergeCell ref="S355:S356"/>
    <mergeCell ref="S358:S359"/>
    <mergeCell ref="S364:S365"/>
    <mergeCell ref="S367:S368"/>
    <mergeCell ref="S381:S382"/>
    <mergeCell ref="S446:S447"/>
    <mergeCell ref="S460:S461"/>
    <mergeCell ref="S466:S467"/>
    <mergeCell ref="S469:S470"/>
    <mergeCell ref="S475:S476"/>
    <mergeCell ref="S478:S479"/>
    <mergeCell ref="S492:S493"/>
    <mergeCell ref="S557:S558"/>
    <mergeCell ref="S571:S572"/>
    <mergeCell ref="S577:S578"/>
    <mergeCell ref="S580:S581"/>
    <mergeCell ref="S586:S587"/>
    <mergeCell ref="S589:S590"/>
    <mergeCell ref="S603:S604"/>
    <mergeCell ref="S668:S669"/>
    <mergeCell ref="S682:S683"/>
    <mergeCell ref="S688:S689"/>
    <mergeCell ref="S691:S692"/>
    <mergeCell ref="S697:S698"/>
    <mergeCell ref="S700:S701"/>
    <mergeCell ref="S714:S715"/>
    <mergeCell ref="S779:S780"/>
    <mergeCell ref="S793:S794"/>
    <mergeCell ref="S799:S800"/>
    <mergeCell ref="S802:S803"/>
    <mergeCell ref="S808:S809"/>
    <mergeCell ref="S811:S812"/>
    <mergeCell ref="S825:S826"/>
    <mergeCell ref="T16:T17"/>
    <mergeCell ref="T22:T23"/>
    <mergeCell ref="T25:T26"/>
    <mergeCell ref="T31:T32"/>
    <mergeCell ref="T127:T128"/>
    <mergeCell ref="T133:T134"/>
    <mergeCell ref="T136:T137"/>
    <mergeCell ref="T142:T143"/>
    <mergeCell ref="T238:T239"/>
    <mergeCell ref="T244:T245"/>
    <mergeCell ref="T247:T248"/>
    <mergeCell ref="T253:T254"/>
    <mergeCell ref="T349:T350"/>
    <mergeCell ref="T355:T356"/>
    <mergeCell ref="T358:T359"/>
    <mergeCell ref="T364:T365"/>
    <mergeCell ref="T460:T461"/>
    <mergeCell ref="T466:T467"/>
    <mergeCell ref="T469:T470"/>
    <mergeCell ref="T475:T476"/>
    <mergeCell ref="T571:T572"/>
    <mergeCell ref="T577:T578"/>
    <mergeCell ref="T580:T581"/>
    <mergeCell ref="T586:T587"/>
    <mergeCell ref="T682:T683"/>
    <mergeCell ref="T688:T689"/>
    <mergeCell ref="T691:T692"/>
    <mergeCell ref="T697:T698"/>
    <mergeCell ref="T793:T794"/>
    <mergeCell ref="T799:T800"/>
    <mergeCell ref="T802:T803"/>
    <mergeCell ref="T808:T809"/>
    <mergeCell ref="Z16:Z17"/>
    <mergeCell ref="Z22:Z23"/>
    <mergeCell ref="Z25:Z26"/>
    <mergeCell ref="Z31:Z32"/>
    <mergeCell ref="Z127:Z128"/>
    <mergeCell ref="Z133:Z134"/>
    <mergeCell ref="Z136:Z137"/>
    <mergeCell ref="Z142:Z143"/>
    <mergeCell ref="Z238:Z239"/>
    <mergeCell ref="Z244:Z245"/>
    <mergeCell ref="Z247:Z248"/>
    <mergeCell ref="Z253:Z254"/>
    <mergeCell ref="Z349:Z350"/>
    <mergeCell ref="Z355:Z356"/>
    <mergeCell ref="Z358:Z359"/>
    <mergeCell ref="Z364:Z365"/>
    <mergeCell ref="Z460:Z461"/>
    <mergeCell ref="Z466:Z467"/>
    <mergeCell ref="Z469:Z470"/>
    <mergeCell ref="Z475:Z476"/>
    <mergeCell ref="Z571:Z572"/>
    <mergeCell ref="Z577:Z578"/>
    <mergeCell ref="Z580:Z581"/>
    <mergeCell ref="Z586:Z587"/>
    <mergeCell ref="Z682:Z683"/>
    <mergeCell ref="Z688:Z689"/>
    <mergeCell ref="Z691:Z692"/>
    <mergeCell ref="Z697:Z698"/>
    <mergeCell ref="Z793:Z794"/>
    <mergeCell ref="Z799:Z800"/>
    <mergeCell ref="Z802:Z803"/>
    <mergeCell ref="Z808:Z809"/>
    <mergeCell ref="AA22:AA23"/>
    <mergeCell ref="AA31:AA32"/>
    <mergeCell ref="AA133:AA134"/>
    <mergeCell ref="AA142:AA143"/>
    <mergeCell ref="AA244:AA245"/>
    <mergeCell ref="AA253:AA254"/>
    <mergeCell ref="AA355:AA356"/>
    <mergeCell ref="AA364:AA365"/>
    <mergeCell ref="AA466:AA467"/>
    <mergeCell ref="AA475:AA476"/>
    <mergeCell ref="AA577:AA578"/>
    <mergeCell ref="AA586:AA587"/>
    <mergeCell ref="AA688:AA689"/>
    <mergeCell ref="AA697:AA698"/>
    <mergeCell ref="AA799:AA800"/>
    <mergeCell ref="AA808:AA809"/>
    <mergeCell ref="AB22:AB23"/>
    <mergeCell ref="AB31:AB32"/>
    <mergeCell ref="AB133:AB134"/>
    <mergeCell ref="AB142:AB143"/>
    <mergeCell ref="AB244:AB245"/>
    <mergeCell ref="AB253:AB254"/>
    <mergeCell ref="AB355:AB356"/>
    <mergeCell ref="AB364:AB365"/>
    <mergeCell ref="AB466:AB467"/>
    <mergeCell ref="AB475:AB476"/>
    <mergeCell ref="AB577:AB578"/>
    <mergeCell ref="AB586:AB587"/>
    <mergeCell ref="AB688:AB689"/>
    <mergeCell ref="AB697:AB698"/>
    <mergeCell ref="AB799:AB800"/>
    <mergeCell ref="AB808:AB809"/>
    <mergeCell ref="AC22:AC23"/>
    <mergeCell ref="AC31:AC32"/>
    <mergeCell ref="AC133:AC134"/>
    <mergeCell ref="AC142:AC143"/>
    <mergeCell ref="AC244:AC245"/>
    <mergeCell ref="AC253:AC254"/>
    <mergeCell ref="AC355:AC356"/>
    <mergeCell ref="AC364:AC365"/>
    <mergeCell ref="AC466:AC467"/>
    <mergeCell ref="AC475:AC476"/>
    <mergeCell ref="AC577:AC578"/>
    <mergeCell ref="AC586:AC587"/>
    <mergeCell ref="AC688:AC689"/>
    <mergeCell ref="AC697:AC698"/>
    <mergeCell ref="AC799:AC800"/>
    <mergeCell ref="AC808:AC809"/>
    <mergeCell ref="AD22:AD23"/>
    <mergeCell ref="AD31:AD32"/>
    <mergeCell ref="AD133:AD134"/>
    <mergeCell ref="AD142:AD143"/>
    <mergeCell ref="AD244:AD245"/>
    <mergeCell ref="AD253:AD254"/>
    <mergeCell ref="AD355:AD356"/>
    <mergeCell ref="AD364:AD365"/>
    <mergeCell ref="AD466:AD467"/>
    <mergeCell ref="AD475:AD476"/>
    <mergeCell ref="AD577:AD578"/>
    <mergeCell ref="AD586:AD587"/>
    <mergeCell ref="AD688:AD689"/>
    <mergeCell ref="AD697:AD698"/>
    <mergeCell ref="AD799:AD800"/>
    <mergeCell ref="AD808:AD809"/>
    <mergeCell ref="AE22:AE23"/>
    <mergeCell ref="AE31:AE32"/>
    <mergeCell ref="AE133:AE134"/>
    <mergeCell ref="AE142:AE143"/>
    <mergeCell ref="AE244:AE245"/>
    <mergeCell ref="AE253:AE254"/>
    <mergeCell ref="AE355:AE356"/>
    <mergeCell ref="AE364:AE365"/>
    <mergeCell ref="AE466:AE467"/>
    <mergeCell ref="AE475:AE476"/>
    <mergeCell ref="AE577:AE578"/>
    <mergeCell ref="AE586:AE587"/>
    <mergeCell ref="AE688:AE689"/>
    <mergeCell ref="AE697:AE698"/>
    <mergeCell ref="AE799:AE800"/>
    <mergeCell ref="AE808:AE809"/>
    <mergeCell ref="AF22:AF23"/>
    <mergeCell ref="AF31:AF32"/>
    <mergeCell ref="AF133:AF134"/>
    <mergeCell ref="AF142:AF143"/>
    <mergeCell ref="AF244:AF245"/>
    <mergeCell ref="AF253:AF254"/>
    <mergeCell ref="AF355:AF356"/>
    <mergeCell ref="AF364:AF365"/>
    <mergeCell ref="AF466:AF467"/>
    <mergeCell ref="AF475:AF476"/>
    <mergeCell ref="AF577:AF578"/>
    <mergeCell ref="AF586:AF587"/>
    <mergeCell ref="AF688:AF689"/>
    <mergeCell ref="AF697:AF698"/>
    <mergeCell ref="AF799:AF800"/>
    <mergeCell ref="AF808:AF809"/>
    <mergeCell ref="AG22:AG23"/>
    <mergeCell ref="AG31:AG32"/>
    <mergeCell ref="AG133:AG134"/>
    <mergeCell ref="AG142:AG143"/>
    <mergeCell ref="AG244:AG245"/>
    <mergeCell ref="AG253:AG254"/>
    <mergeCell ref="AG355:AG356"/>
    <mergeCell ref="AG364:AG365"/>
    <mergeCell ref="AG466:AG467"/>
    <mergeCell ref="AG475:AG476"/>
    <mergeCell ref="AG577:AG578"/>
    <mergeCell ref="AG586:AG587"/>
    <mergeCell ref="AG688:AG689"/>
    <mergeCell ref="AG697:AG698"/>
    <mergeCell ref="AG799:AG800"/>
    <mergeCell ref="AG808:AG809"/>
    <mergeCell ref="AH22:AH23"/>
    <mergeCell ref="AH31:AH32"/>
    <mergeCell ref="AH133:AH134"/>
    <mergeCell ref="AH142:AH143"/>
    <mergeCell ref="AH244:AH245"/>
    <mergeCell ref="AH253:AH254"/>
    <mergeCell ref="AH355:AH356"/>
    <mergeCell ref="AH364:AH365"/>
    <mergeCell ref="AH466:AH467"/>
    <mergeCell ref="AH475:AH476"/>
    <mergeCell ref="AH577:AH578"/>
    <mergeCell ref="AH586:AH587"/>
    <mergeCell ref="AH688:AH689"/>
    <mergeCell ref="AH697:AH698"/>
    <mergeCell ref="AH799:AH800"/>
    <mergeCell ref="AH808:AH809"/>
    <mergeCell ref="AI22:AI23"/>
    <mergeCell ref="AI31:AI32"/>
    <mergeCell ref="AI133:AI134"/>
    <mergeCell ref="AI142:AI143"/>
    <mergeCell ref="AI244:AI245"/>
    <mergeCell ref="AI253:AI254"/>
    <mergeCell ref="AI355:AI356"/>
    <mergeCell ref="AI364:AI365"/>
    <mergeCell ref="AI466:AI467"/>
    <mergeCell ref="AI475:AI476"/>
    <mergeCell ref="AI577:AI578"/>
    <mergeCell ref="AI586:AI587"/>
    <mergeCell ref="AI688:AI689"/>
    <mergeCell ref="AI697:AI698"/>
    <mergeCell ref="AI799:AI800"/>
    <mergeCell ref="AI808:AI809"/>
    <mergeCell ref="AJ22:AJ23"/>
    <mergeCell ref="AJ31:AJ32"/>
    <mergeCell ref="AJ133:AJ134"/>
    <mergeCell ref="AJ142:AJ143"/>
    <mergeCell ref="AJ244:AJ245"/>
    <mergeCell ref="AJ253:AJ254"/>
    <mergeCell ref="AJ355:AJ356"/>
    <mergeCell ref="AJ364:AJ365"/>
    <mergeCell ref="AJ466:AJ467"/>
    <mergeCell ref="AJ475:AJ476"/>
    <mergeCell ref="AJ577:AJ578"/>
    <mergeCell ref="AJ586:AJ587"/>
    <mergeCell ref="AJ688:AJ689"/>
    <mergeCell ref="AJ697:AJ698"/>
    <mergeCell ref="AJ799:AJ800"/>
    <mergeCell ref="AJ808:AJ809"/>
    <mergeCell ref="AK22:AK23"/>
    <mergeCell ref="AK31:AK32"/>
    <mergeCell ref="AK58:AK59"/>
    <mergeCell ref="AK79:AK80"/>
    <mergeCell ref="AK96:AK97"/>
    <mergeCell ref="AK133:AK134"/>
    <mergeCell ref="AK142:AK143"/>
    <mergeCell ref="AK169:AK170"/>
    <mergeCell ref="AK190:AK191"/>
    <mergeCell ref="AK207:AK208"/>
    <mergeCell ref="AK244:AK245"/>
    <mergeCell ref="AK253:AK254"/>
    <mergeCell ref="AK280:AK281"/>
    <mergeCell ref="AK301:AK302"/>
    <mergeCell ref="AK318:AK319"/>
    <mergeCell ref="AK355:AK356"/>
    <mergeCell ref="AK364:AK365"/>
    <mergeCell ref="AK391:AK392"/>
    <mergeCell ref="AK412:AK413"/>
    <mergeCell ref="AK429:AK430"/>
    <mergeCell ref="AK466:AK467"/>
    <mergeCell ref="AK475:AK476"/>
    <mergeCell ref="AK502:AK503"/>
    <mergeCell ref="AK523:AK524"/>
    <mergeCell ref="AK540:AK541"/>
    <mergeCell ref="AK577:AK578"/>
    <mergeCell ref="AK586:AK587"/>
    <mergeCell ref="AK613:AK614"/>
    <mergeCell ref="AK634:AK635"/>
    <mergeCell ref="AK651:AK652"/>
    <mergeCell ref="AK688:AK689"/>
    <mergeCell ref="AK697:AK698"/>
    <mergeCell ref="AK724:AK725"/>
    <mergeCell ref="AK745:AK746"/>
    <mergeCell ref="AK762:AK763"/>
    <mergeCell ref="AK799:AK800"/>
    <mergeCell ref="AK808:AK809"/>
    <mergeCell ref="AK835:AK836"/>
    <mergeCell ref="AK856:AK857"/>
    <mergeCell ref="AK873:AK874"/>
    <mergeCell ref="AL2:AL3"/>
    <mergeCell ref="AL16:AL17"/>
    <mergeCell ref="AL22:AL23"/>
    <mergeCell ref="AL25:AL26"/>
    <mergeCell ref="AL34:AL35"/>
    <mergeCell ref="AL48:AL49"/>
    <mergeCell ref="AL113:AL114"/>
    <mergeCell ref="AL127:AL128"/>
    <mergeCell ref="AL136:AL137"/>
    <mergeCell ref="AL145:AL146"/>
    <mergeCell ref="AL159:AL160"/>
    <mergeCell ref="AL224:AL225"/>
    <mergeCell ref="AL238:AL239"/>
    <mergeCell ref="AL247:AL248"/>
    <mergeCell ref="AL256:AL257"/>
    <mergeCell ref="AL270:AL271"/>
    <mergeCell ref="AL335:AL336"/>
    <mergeCell ref="AL349:AL350"/>
    <mergeCell ref="AL358:AL359"/>
    <mergeCell ref="AL367:AL368"/>
    <mergeCell ref="AL381:AL382"/>
    <mergeCell ref="AL446:AL447"/>
    <mergeCell ref="AL460:AL461"/>
    <mergeCell ref="AL469:AL470"/>
    <mergeCell ref="AL478:AL479"/>
    <mergeCell ref="AL492:AL493"/>
    <mergeCell ref="AL557:AL558"/>
    <mergeCell ref="AL571:AL572"/>
    <mergeCell ref="AL580:AL581"/>
    <mergeCell ref="AL589:AL590"/>
    <mergeCell ref="AL603:AL604"/>
    <mergeCell ref="AL668:AL669"/>
    <mergeCell ref="AL682:AL683"/>
    <mergeCell ref="AL691:AL692"/>
    <mergeCell ref="AL700:AL701"/>
    <mergeCell ref="AL714:AL715"/>
    <mergeCell ref="AL779:AL780"/>
    <mergeCell ref="AL793:AL794"/>
    <mergeCell ref="AL802:AL803"/>
    <mergeCell ref="AL811:AL812"/>
    <mergeCell ref="AL825:AL826"/>
    <mergeCell ref="AM2:AM3"/>
    <mergeCell ref="AM16:AM17"/>
    <mergeCell ref="AM22:AM23"/>
    <mergeCell ref="AM25:AM26"/>
    <mergeCell ref="AM31:AM32"/>
    <mergeCell ref="AM34:AM35"/>
    <mergeCell ref="AM48:AM49"/>
    <mergeCell ref="AM113:AM114"/>
    <mergeCell ref="AM127:AM128"/>
    <mergeCell ref="AM133:AM134"/>
    <mergeCell ref="AM136:AM137"/>
    <mergeCell ref="AM142:AM143"/>
    <mergeCell ref="AM145:AM146"/>
    <mergeCell ref="AM159:AM160"/>
    <mergeCell ref="AM224:AM225"/>
    <mergeCell ref="AM238:AM239"/>
    <mergeCell ref="AM244:AM245"/>
    <mergeCell ref="AM247:AM248"/>
    <mergeCell ref="AM253:AM254"/>
    <mergeCell ref="AM256:AM257"/>
    <mergeCell ref="AM270:AM271"/>
    <mergeCell ref="AM335:AM336"/>
    <mergeCell ref="AM349:AM350"/>
    <mergeCell ref="AM355:AM356"/>
    <mergeCell ref="AM358:AM359"/>
    <mergeCell ref="AM364:AM365"/>
    <mergeCell ref="AM367:AM368"/>
    <mergeCell ref="AM381:AM382"/>
    <mergeCell ref="AM446:AM447"/>
    <mergeCell ref="AM460:AM461"/>
    <mergeCell ref="AM466:AM467"/>
    <mergeCell ref="AM469:AM470"/>
    <mergeCell ref="AM475:AM476"/>
    <mergeCell ref="AM478:AM479"/>
    <mergeCell ref="AM492:AM493"/>
    <mergeCell ref="AM557:AM558"/>
    <mergeCell ref="AM571:AM572"/>
    <mergeCell ref="AM577:AM578"/>
    <mergeCell ref="AM580:AM581"/>
    <mergeCell ref="AM586:AM587"/>
    <mergeCell ref="AM589:AM590"/>
    <mergeCell ref="AM603:AM604"/>
    <mergeCell ref="AM668:AM669"/>
    <mergeCell ref="AM682:AM683"/>
    <mergeCell ref="AM688:AM689"/>
    <mergeCell ref="AM691:AM692"/>
    <mergeCell ref="AM697:AM698"/>
    <mergeCell ref="AM700:AM701"/>
    <mergeCell ref="AM714:AM715"/>
    <mergeCell ref="AM779:AM780"/>
    <mergeCell ref="AM793:AM794"/>
    <mergeCell ref="AM799:AM800"/>
    <mergeCell ref="AM802:AM803"/>
    <mergeCell ref="AM808:AM809"/>
    <mergeCell ref="AM811:AM812"/>
    <mergeCell ref="AM825:AM826"/>
    <mergeCell ref="AN16:AN17"/>
    <mergeCell ref="AN22:AN23"/>
    <mergeCell ref="AN25:AN26"/>
    <mergeCell ref="AN31:AN32"/>
    <mergeCell ref="AN127:AN128"/>
    <mergeCell ref="AN133:AN134"/>
    <mergeCell ref="AN136:AN137"/>
    <mergeCell ref="AN142:AN143"/>
    <mergeCell ref="AN238:AN239"/>
    <mergeCell ref="AN244:AN245"/>
    <mergeCell ref="AN247:AN248"/>
    <mergeCell ref="AN253:AN254"/>
    <mergeCell ref="AN349:AN350"/>
    <mergeCell ref="AN355:AN356"/>
    <mergeCell ref="AN358:AN359"/>
    <mergeCell ref="AN364:AN365"/>
    <mergeCell ref="AN460:AN461"/>
    <mergeCell ref="AN466:AN467"/>
    <mergeCell ref="AN469:AN470"/>
    <mergeCell ref="AN475:AN476"/>
    <mergeCell ref="AN571:AN572"/>
    <mergeCell ref="AN577:AN578"/>
    <mergeCell ref="AN580:AN581"/>
    <mergeCell ref="AN586:AN587"/>
    <mergeCell ref="AN682:AN683"/>
    <mergeCell ref="AN688:AN689"/>
    <mergeCell ref="AN691:AN692"/>
    <mergeCell ref="AN697:AN698"/>
    <mergeCell ref="AN793:AN794"/>
    <mergeCell ref="AN799:AN800"/>
    <mergeCell ref="AN802:AN803"/>
    <mergeCell ref="AN808:AN809"/>
    <mergeCell ref="AT16:AT17"/>
    <mergeCell ref="AT22:AT23"/>
    <mergeCell ref="AT25:AT26"/>
    <mergeCell ref="AT31:AT32"/>
    <mergeCell ref="AT127:AT128"/>
    <mergeCell ref="AT133:AT134"/>
    <mergeCell ref="AT136:AT137"/>
    <mergeCell ref="AT142:AT143"/>
    <mergeCell ref="AT238:AT239"/>
    <mergeCell ref="AT244:AT245"/>
    <mergeCell ref="AT247:AT248"/>
    <mergeCell ref="AT253:AT254"/>
    <mergeCell ref="AT349:AT350"/>
    <mergeCell ref="AT355:AT356"/>
    <mergeCell ref="AT358:AT359"/>
    <mergeCell ref="AT364:AT365"/>
    <mergeCell ref="AT460:AT461"/>
    <mergeCell ref="AT466:AT467"/>
    <mergeCell ref="AT469:AT470"/>
    <mergeCell ref="AT475:AT476"/>
    <mergeCell ref="AT571:AT572"/>
    <mergeCell ref="AT577:AT578"/>
    <mergeCell ref="AT580:AT581"/>
    <mergeCell ref="AT586:AT587"/>
    <mergeCell ref="AT682:AT683"/>
    <mergeCell ref="AT688:AT689"/>
    <mergeCell ref="AT691:AT692"/>
    <mergeCell ref="AT697:AT698"/>
    <mergeCell ref="AT793:AT794"/>
    <mergeCell ref="AT799:AT800"/>
    <mergeCell ref="AT802:AT803"/>
    <mergeCell ref="AT808:AT809"/>
    <mergeCell ref="AU22:AU23"/>
    <mergeCell ref="AU31:AU32"/>
    <mergeCell ref="AU133:AU134"/>
    <mergeCell ref="AU142:AU143"/>
    <mergeCell ref="AU244:AU245"/>
    <mergeCell ref="AU253:AU254"/>
    <mergeCell ref="AU355:AU356"/>
    <mergeCell ref="AU364:AU365"/>
    <mergeCell ref="AU466:AU467"/>
    <mergeCell ref="AU475:AU476"/>
    <mergeCell ref="AU577:AU578"/>
    <mergeCell ref="AU586:AU587"/>
    <mergeCell ref="AU688:AU689"/>
    <mergeCell ref="AU697:AU698"/>
    <mergeCell ref="AU799:AU800"/>
    <mergeCell ref="AU808:AU809"/>
    <mergeCell ref="AV22:AV23"/>
    <mergeCell ref="AV31:AV32"/>
    <mergeCell ref="AV133:AV134"/>
    <mergeCell ref="AV142:AV143"/>
    <mergeCell ref="AV244:AV245"/>
    <mergeCell ref="AV253:AV254"/>
    <mergeCell ref="AV355:AV356"/>
    <mergeCell ref="AV364:AV365"/>
    <mergeCell ref="AV466:AV467"/>
    <mergeCell ref="AV475:AV476"/>
    <mergeCell ref="AV577:AV578"/>
    <mergeCell ref="AV586:AV587"/>
    <mergeCell ref="AV688:AV689"/>
    <mergeCell ref="AV697:AV698"/>
    <mergeCell ref="AV799:AV800"/>
    <mergeCell ref="AV808:AV809"/>
    <mergeCell ref="AW22:AW23"/>
    <mergeCell ref="AW31:AW32"/>
    <mergeCell ref="AW133:AW134"/>
    <mergeCell ref="AW142:AW143"/>
    <mergeCell ref="AW244:AW245"/>
    <mergeCell ref="AW253:AW254"/>
    <mergeCell ref="AW355:AW356"/>
    <mergeCell ref="AW364:AW365"/>
    <mergeCell ref="AW466:AW467"/>
    <mergeCell ref="AW475:AW476"/>
    <mergeCell ref="AW577:AW578"/>
    <mergeCell ref="AW586:AW587"/>
    <mergeCell ref="AW688:AW689"/>
    <mergeCell ref="AW697:AW698"/>
    <mergeCell ref="AW799:AW800"/>
    <mergeCell ref="AW808:AW809"/>
    <mergeCell ref="AX22:AX23"/>
    <mergeCell ref="AX31:AX32"/>
    <mergeCell ref="AX133:AX134"/>
    <mergeCell ref="AX142:AX143"/>
    <mergeCell ref="AX244:AX245"/>
    <mergeCell ref="AX253:AX254"/>
    <mergeCell ref="AX355:AX356"/>
    <mergeCell ref="AX364:AX365"/>
    <mergeCell ref="AX466:AX467"/>
    <mergeCell ref="AX475:AX476"/>
    <mergeCell ref="AX577:AX578"/>
    <mergeCell ref="AX586:AX587"/>
    <mergeCell ref="AX688:AX689"/>
    <mergeCell ref="AX697:AX698"/>
    <mergeCell ref="AX799:AX800"/>
    <mergeCell ref="AX808:AX809"/>
    <mergeCell ref="AY22:AY23"/>
    <mergeCell ref="AY31:AY32"/>
    <mergeCell ref="AY133:AY134"/>
    <mergeCell ref="AY142:AY143"/>
    <mergeCell ref="AY244:AY245"/>
    <mergeCell ref="AY253:AY254"/>
    <mergeCell ref="AY355:AY356"/>
    <mergeCell ref="AY364:AY365"/>
    <mergeCell ref="AY466:AY467"/>
    <mergeCell ref="AY475:AY476"/>
    <mergeCell ref="AY577:AY578"/>
    <mergeCell ref="AY586:AY587"/>
    <mergeCell ref="AY688:AY689"/>
    <mergeCell ref="AY697:AY698"/>
    <mergeCell ref="AY799:AY800"/>
    <mergeCell ref="AY808:AY809"/>
    <mergeCell ref="AZ22:AZ23"/>
    <mergeCell ref="AZ31:AZ32"/>
    <mergeCell ref="AZ133:AZ134"/>
    <mergeCell ref="AZ142:AZ143"/>
    <mergeCell ref="AZ244:AZ245"/>
    <mergeCell ref="AZ253:AZ254"/>
    <mergeCell ref="AZ355:AZ356"/>
    <mergeCell ref="AZ364:AZ365"/>
    <mergeCell ref="AZ466:AZ467"/>
    <mergeCell ref="AZ475:AZ476"/>
    <mergeCell ref="AZ577:AZ578"/>
    <mergeCell ref="AZ586:AZ587"/>
    <mergeCell ref="AZ688:AZ689"/>
    <mergeCell ref="AZ697:AZ698"/>
    <mergeCell ref="AZ799:AZ800"/>
    <mergeCell ref="AZ808:AZ809"/>
    <mergeCell ref="BA22:BA23"/>
    <mergeCell ref="BA31:BA32"/>
    <mergeCell ref="BA133:BA134"/>
    <mergeCell ref="BA142:BA143"/>
    <mergeCell ref="BA244:BA245"/>
    <mergeCell ref="BA253:BA254"/>
    <mergeCell ref="BA355:BA356"/>
    <mergeCell ref="BA364:BA365"/>
    <mergeCell ref="BA466:BA467"/>
    <mergeCell ref="BA475:BA476"/>
    <mergeCell ref="BA577:BA578"/>
    <mergeCell ref="BA586:BA587"/>
    <mergeCell ref="BA688:BA689"/>
    <mergeCell ref="BA697:BA698"/>
    <mergeCell ref="BA799:BA800"/>
    <mergeCell ref="BA808:BA809"/>
    <mergeCell ref="BB22:BB23"/>
    <mergeCell ref="BB31:BB32"/>
    <mergeCell ref="BB133:BB134"/>
    <mergeCell ref="BB142:BB143"/>
    <mergeCell ref="BB244:BB245"/>
    <mergeCell ref="BB253:BB254"/>
    <mergeCell ref="BB355:BB356"/>
    <mergeCell ref="BB364:BB365"/>
    <mergeCell ref="BB466:BB467"/>
    <mergeCell ref="BB475:BB476"/>
    <mergeCell ref="BB577:BB578"/>
    <mergeCell ref="BB586:BB587"/>
    <mergeCell ref="BB688:BB689"/>
    <mergeCell ref="BB697:BB698"/>
    <mergeCell ref="BB799:BB800"/>
    <mergeCell ref="BB808:BB809"/>
    <mergeCell ref="BC22:BC23"/>
    <mergeCell ref="BC31:BC32"/>
    <mergeCell ref="BC133:BC134"/>
    <mergeCell ref="BC142:BC143"/>
    <mergeCell ref="BC244:BC245"/>
    <mergeCell ref="BC253:BC254"/>
    <mergeCell ref="BC355:BC356"/>
    <mergeCell ref="BC364:BC365"/>
    <mergeCell ref="BC466:BC467"/>
    <mergeCell ref="BC475:BC476"/>
    <mergeCell ref="BC577:BC578"/>
    <mergeCell ref="BC586:BC587"/>
    <mergeCell ref="BC688:BC689"/>
    <mergeCell ref="BC697:BC698"/>
    <mergeCell ref="BC799:BC800"/>
    <mergeCell ref="BC808:BC809"/>
    <mergeCell ref="BD22:BD23"/>
    <mergeCell ref="BD31:BD32"/>
    <mergeCell ref="BD133:BD134"/>
    <mergeCell ref="BD142:BD143"/>
    <mergeCell ref="BD244:BD245"/>
    <mergeCell ref="BD253:BD254"/>
    <mergeCell ref="BD355:BD356"/>
    <mergeCell ref="BD364:BD365"/>
    <mergeCell ref="BD466:BD467"/>
    <mergeCell ref="BD475:BD476"/>
    <mergeCell ref="BD577:BD578"/>
    <mergeCell ref="BD586:BD587"/>
    <mergeCell ref="BD688:BD689"/>
    <mergeCell ref="BD697:BD698"/>
    <mergeCell ref="BD799:BD800"/>
    <mergeCell ref="BD808:BD809"/>
    <mergeCell ref="BE22:BE23"/>
    <mergeCell ref="BE31:BE32"/>
    <mergeCell ref="BE58:BE59"/>
    <mergeCell ref="BE79:BE80"/>
    <mergeCell ref="BE96:BE97"/>
    <mergeCell ref="BE133:BE134"/>
    <mergeCell ref="BE142:BE143"/>
    <mergeCell ref="BE169:BE170"/>
    <mergeCell ref="BE190:BE191"/>
    <mergeCell ref="BE207:BE208"/>
    <mergeCell ref="BE244:BE245"/>
    <mergeCell ref="BE253:BE254"/>
    <mergeCell ref="BE280:BE281"/>
    <mergeCell ref="BE301:BE302"/>
    <mergeCell ref="BE318:BE319"/>
    <mergeCell ref="BE355:BE356"/>
    <mergeCell ref="BE364:BE365"/>
    <mergeCell ref="BE391:BE392"/>
    <mergeCell ref="BE412:BE413"/>
    <mergeCell ref="BE429:BE430"/>
    <mergeCell ref="BE466:BE467"/>
    <mergeCell ref="BE475:BE476"/>
    <mergeCell ref="BE502:BE503"/>
    <mergeCell ref="BE523:BE524"/>
    <mergeCell ref="BE540:BE541"/>
    <mergeCell ref="BE577:BE578"/>
    <mergeCell ref="BE586:BE587"/>
    <mergeCell ref="BE613:BE614"/>
    <mergeCell ref="BE634:BE635"/>
    <mergeCell ref="BE651:BE652"/>
    <mergeCell ref="BE688:BE689"/>
    <mergeCell ref="BE697:BE698"/>
    <mergeCell ref="BE724:BE725"/>
    <mergeCell ref="BE745:BE746"/>
    <mergeCell ref="BE762:BE763"/>
    <mergeCell ref="BE799:BE800"/>
    <mergeCell ref="BE808:BE809"/>
    <mergeCell ref="BE835:BE836"/>
    <mergeCell ref="BE856:BE857"/>
    <mergeCell ref="BE873:BE874"/>
    <mergeCell ref="BF2:BF3"/>
    <mergeCell ref="BF16:BF17"/>
    <mergeCell ref="BF22:BF23"/>
    <mergeCell ref="BF25:BF26"/>
    <mergeCell ref="BF34:BF35"/>
    <mergeCell ref="BF48:BF49"/>
    <mergeCell ref="BF113:BF114"/>
    <mergeCell ref="BF127:BF128"/>
    <mergeCell ref="BF136:BF137"/>
    <mergeCell ref="BF145:BF146"/>
    <mergeCell ref="BF159:BF160"/>
    <mergeCell ref="BF224:BF225"/>
    <mergeCell ref="BF238:BF239"/>
    <mergeCell ref="BF247:BF248"/>
    <mergeCell ref="BF256:BF257"/>
    <mergeCell ref="BF270:BF271"/>
    <mergeCell ref="BF335:BF336"/>
    <mergeCell ref="BF349:BF350"/>
    <mergeCell ref="BF358:BF359"/>
    <mergeCell ref="BF367:BF368"/>
    <mergeCell ref="BF381:BF382"/>
    <mergeCell ref="BF446:BF447"/>
    <mergeCell ref="BF460:BF461"/>
    <mergeCell ref="BF469:BF470"/>
    <mergeCell ref="BF478:BF479"/>
    <mergeCell ref="BF492:BF493"/>
    <mergeCell ref="BF557:BF558"/>
    <mergeCell ref="BF571:BF572"/>
    <mergeCell ref="BF580:BF581"/>
    <mergeCell ref="BF589:BF590"/>
    <mergeCell ref="BF603:BF604"/>
    <mergeCell ref="BF668:BF669"/>
    <mergeCell ref="BF682:BF683"/>
    <mergeCell ref="BF691:BF692"/>
    <mergeCell ref="BF700:BF701"/>
    <mergeCell ref="BF714:BF715"/>
    <mergeCell ref="BF779:BF780"/>
    <mergeCell ref="BF793:BF794"/>
    <mergeCell ref="BF802:BF803"/>
    <mergeCell ref="BF811:BF812"/>
    <mergeCell ref="BF825:BF826"/>
    <mergeCell ref="BG2:BG3"/>
    <mergeCell ref="BG16:BG17"/>
    <mergeCell ref="BG22:BG23"/>
    <mergeCell ref="BG25:BG26"/>
    <mergeCell ref="BG31:BG32"/>
    <mergeCell ref="BG34:BG35"/>
    <mergeCell ref="BG48:BG49"/>
    <mergeCell ref="BG113:BG114"/>
    <mergeCell ref="BG127:BG128"/>
    <mergeCell ref="BG133:BG134"/>
    <mergeCell ref="BG136:BG137"/>
    <mergeCell ref="BG142:BG143"/>
    <mergeCell ref="BG145:BG146"/>
    <mergeCell ref="BG159:BG160"/>
    <mergeCell ref="BG224:BG225"/>
    <mergeCell ref="BG238:BG239"/>
    <mergeCell ref="BG244:BG245"/>
    <mergeCell ref="BG247:BG248"/>
    <mergeCell ref="BG253:BG254"/>
    <mergeCell ref="BG256:BG257"/>
    <mergeCell ref="BG270:BG271"/>
    <mergeCell ref="BG335:BG336"/>
    <mergeCell ref="BG349:BG350"/>
    <mergeCell ref="BG355:BG356"/>
    <mergeCell ref="BG358:BG359"/>
    <mergeCell ref="BG364:BG365"/>
    <mergeCell ref="BG367:BG368"/>
    <mergeCell ref="BG381:BG382"/>
    <mergeCell ref="BG446:BG447"/>
    <mergeCell ref="BG460:BG461"/>
    <mergeCell ref="BG466:BG467"/>
    <mergeCell ref="BG469:BG470"/>
    <mergeCell ref="BG475:BG476"/>
    <mergeCell ref="BG478:BG479"/>
    <mergeCell ref="BG492:BG493"/>
    <mergeCell ref="BG557:BG558"/>
    <mergeCell ref="BG571:BG572"/>
    <mergeCell ref="BG577:BG578"/>
    <mergeCell ref="BG580:BG581"/>
    <mergeCell ref="BG586:BG587"/>
    <mergeCell ref="BG589:BG590"/>
    <mergeCell ref="BG603:BG604"/>
    <mergeCell ref="BG668:BG669"/>
    <mergeCell ref="BG682:BG683"/>
    <mergeCell ref="BG688:BG689"/>
    <mergeCell ref="BG691:BG692"/>
    <mergeCell ref="BG697:BG698"/>
    <mergeCell ref="BG700:BG701"/>
    <mergeCell ref="BG714:BG715"/>
    <mergeCell ref="BG779:BG780"/>
    <mergeCell ref="BG793:BG794"/>
    <mergeCell ref="BG799:BG800"/>
    <mergeCell ref="BG802:BG803"/>
    <mergeCell ref="BG808:BG809"/>
    <mergeCell ref="BG811:BG812"/>
    <mergeCell ref="BG825:BG826"/>
    <mergeCell ref="BH16:BH17"/>
    <mergeCell ref="BH22:BH23"/>
    <mergeCell ref="BH25:BH26"/>
    <mergeCell ref="BH31:BH32"/>
    <mergeCell ref="BH127:BH128"/>
    <mergeCell ref="BH133:BH134"/>
    <mergeCell ref="BH136:BH137"/>
    <mergeCell ref="BH142:BH143"/>
    <mergeCell ref="BH238:BH239"/>
    <mergeCell ref="BH244:BH245"/>
    <mergeCell ref="BH247:BH248"/>
    <mergeCell ref="BH253:BH254"/>
    <mergeCell ref="BH349:BH350"/>
    <mergeCell ref="BH355:BH356"/>
    <mergeCell ref="BH358:BH359"/>
    <mergeCell ref="BH364:BH365"/>
    <mergeCell ref="BH460:BH461"/>
    <mergeCell ref="BH466:BH467"/>
    <mergeCell ref="BH469:BH470"/>
    <mergeCell ref="BH475:BH476"/>
    <mergeCell ref="BH571:BH572"/>
    <mergeCell ref="BH577:BH578"/>
    <mergeCell ref="BH580:BH581"/>
    <mergeCell ref="BH586:BH587"/>
    <mergeCell ref="BH682:BH683"/>
    <mergeCell ref="BH688:BH689"/>
    <mergeCell ref="BH691:BH692"/>
    <mergeCell ref="BH697:BH698"/>
    <mergeCell ref="BH793:BH794"/>
    <mergeCell ref="BH799:BH800"/>
    <mergeCell ref="BH802:BH803"/>
    <mergeCell ref="BH808:BH809"/>
    <mergeCell ref="BN16:BN17"/>
    <mergeCell ref="BN22:BN23"/>
    <mergeCell ref="BN25:BN26"/>
    <mergeCell ref="BN31:BN32"/>
    <mergeCell ref="BN127:BN128"/>
    <mergeCell ref="BN133:BN134"/>
    <mergeCell ref="BN136:BN137"/>
    <mergeCell ref="BN142:BN143"/>
    <mergeCell ref="BN238:BN239"/>
    <mergeCell ref="BN244:BN245"/>
    <mergeCell ref="BN247:BN248"/>
    <mergeCell ref="BN253:BN254"/>
    <mergeCell ref="BN349:BN350"/>
    <mergeCell ref="BN355:BN356"/>
    <mergeCell ref="BN358:BN359"/>
    <mergeCell ref="BN364:BN365"/>
    <mergeCell ref="BN460:BN461"/>
    <mergeCell ref="BN466:BN467"/>
    <mergeCell ref="BN469:BN470"/>
    <mergeCell ref="BN475:BN476"/>
    <mergeCell ref="BN571:BN572"/>
    <mergeCell ref="BN577:BN578"/>
    <mergeCell ref="BN580:BN581"/>
    <mergeCell ref="BN586:BN587"/>
    <mergeCell ref="BN682:BN683"/>
    <mergeCell ref="BN688:BN689"/>
    <mergeCell ref="BN691:BN692"/>
    <mergeCell ref="BN697:BN698"/>
    <mergeCell ref="BN793:BN794"/>
    <mergeCell ref="BN799:BN800"/>
    <mergeCell ref="BN802:BN803"/>
    <mergeCell ref="BN808:BN809"/>
    <mergeCell ref="BO22:BO23"/>
    <mergeCell ref="BO31:BO32"/>
    <mergeCell ref="BO133:BO134"/>
    <mergeCell ref="BO142:BO143"/>
    <mergeCell ref="BO244:BO245"/>
    <mergeCell ref="BO253:BO254"/>
    <mergeCell ref="BO355:BO356"/>
    <mergeCell ref="BO364:BO365"/>
    <mergeCell ref="BO466:BO467"/>
    <mergeCell ref="BO475:BO476"/>
    <mergeCell ref="BO577:BO578"/>
    <mergeCell ref="BO586:BO587"/>
    <mergeCell ref="BO688:BO689"/>
    <mergeCell ref="BO697:BO698"/>
    <mergeCell ref="BO799:BO800"/>
    <mergeCell ref="BO808:BO809"/>
    <mergeCell ref="BP22:BP23"/>
    <mergeCell ref="BP31:BP32"/>
    <mergeCell ref="BP133:BP134"/>
    <mergeCell ref="BP142:BP143"/>
    <mergeCell ref="BP244:BP245"/>
    <mergeCell ref="BP253:BP254"/>
    <mergeCell ref="BP355:BP356"/>
    <mergeCell ref="BP364:BP365"/>
    <mergeCell ref="BP466:BP467"/>
    <mergeCell ref="BP475:BP476"/>
    <mergeCell ref="BP577:BP578"/>
    <mergeCell ref="BP586:BP587"/>
    <mergeCell ref="BP688:BP689"/>
    <mergeCell ref="BP697:BP698"/>
    <mergeCell ref="BP799:BP800"/>
    <mergeCell ref="BP808:BP809"/>
    <mergeCell ref="BQ22:BQ23"/>
    <mergeCell ref="BQ31:BQ32"/>
    <mergeCell ref="BQ133:BQ134"/>
    <mergeCell ref="BQ142:BQ143"/>
    <mergeCell ref="BQ244:BQ245"/>
    <mergeCell ref="BQ253:BQ254"/>
    <mergeCell ref="BQ355:BQ356"/>
    <mergeCell ref="BQ364:BQ365"/>
    <mergeCell ref="BQ466:BQ467"/>
    <mergeCell ref="BQ475:BQ476"/>
    <mergeCell ref="BQ577:BQ578"/>
    <mergeCell ref="BQ586:BQ587"/>
    <mergeCell ref="BQ688:BQ689"/>
    <mergeCell ref="BQ697:BQ698"/>
    <mergeCell ref="BQ799:BQ800"/>
    <mergeCell ref="BQ808:BQ809"/>
    <mergeCell ref="BR22:BR23"/>
    <mergeCell ref="BR31:BR32"/>
    <mergeCell ref="BR133:BR134"/>
    <mergeCell ref="BR142:BR143"/>
    <mergeCell ref="BR244:BR245"/>
    <mergeCell ref="BR253:BR254"/>
    <mergeCell ref="BR355:BR356"/>
    <mergeCell ref="BR364:BR365"/>
    <mergeCell ref="BR466:BR467"/>
    <mergeCell ref="BR475:BR476"/>
    <mergeCell ref="BR577:BR578"/>
    <mergeCell ref="BR586:BR587"/>
    <mergeCell ref="BR688:BR689"/>
    <mergeCell ref="BR697:BR698"/>
    <mergeCell ref="BR799:BR800"/>
    <mergeCell ref="BR808:BR809"/>
    <mergeCell ref="BS22:BS23"/>
    <mergeCell ref="BS31:BS32"/>
    <mergeCell ref="BS133:BS134"/>
    <mergeCell ref="BS142:BS143"/>
    <mergeCell ref="BS244:BS245"/>
    <mergeCell ref="BS253:BS254"/>
    <mergeCell ref="BS355:BS356"/>
    <mergeCell ref="BS364:BS365"/>
    <mergeCell ref="BS466:BS467"/>
    <mergeCell ref="BS475:BS476"/>
    <mergeCell ref="BS577:BS578"/>
    <mergeCell ref="BS586:BS587"/>
    <mergeCell ref="BS688:BS689"/>
    <mergeCell ref="BS697:BS698"/>
    <mergeCell ref="BS799:BS800"/>
    <mergeCell ref="BS808:BS809"/>
    <mergeCell ref="BT22:BT23"/>
    <mergeCell ref="BT31:BT32"/>
    <mergeCell ref="BT133:BT134"/>
    <mergeCell ref="BT142:BT143"/>
    <mergeCell ref="BT244:BT245"/>
    <mergeCell ref="BT253:BT254"/>
    <mergeCell ref="BT355:BT356"/>
    <mergeCell ref="BT364:BT365"/>
    <mergeCell ref="BT466:BT467"/>
    <mergeCell ref="BT475:BT476"/>
    <mergeCell ref="BT577:BT578"/>
    <mergeCell ref="BT586:BT587"/>
    <mergeCell ref="BT688:BT689"/>
    <mergeCell ref="BT697:BT698"/>
    <mergeCell ref="BT799:BT800"/>
    <mergeCell ref="BT808:BT809"/>
    <mergeCell ref="BU22:BU23"/>
    <mergeCell ref="BU31:BU32"/>
    <mergeCell ref="BU133:BU134"/>
    <mergeCell ref="BU142:BU143"/>
    <mergeCell ref="BU244:BU245"/>
    <mergeCell ref="BU253:BU254"/>
    <mergeCell ref="BU355:BU356"/>
    <mergeCell ref="BU364:BU365"/>
    <mergeCell ref="BU466:BU467"/>
    <mergeCell ref="BU475:BU476"/>
    <mergeCell ref="BU577:BU578"/>
    <mergeCell ref="BU586:BU587"/>
    <mergeCell ref="BU688:BU689"/>
    <mergeCell ref="BU697:BU698"/>
    <mergeCell ref="BU799:BU800"/>
    <mergeCell ref="BU808:BU809"/>
    <mergeCell ref="BV22:BV23"/>
    <mergeCell ref="BV31:BV32"/>
    <mergeCell ref="BV133:BV134"/>
    <mergeCell ref="BV142:BV143"/>
    <mergeCell ref="BV244:BV245"/>
    <mergeCell ref="BV253:BV254"/>
    <mergeCell ref="BV355:BV356"/>
    <mergeCell ref="BV364:BV365"/>
    <mergeCell ref="BV466:BV467"/>
    <mergeCell ref="BV475:BV476"/>
    <mergeCell ref="BV577:BV578"/>
    <mergeCell ref="BV586:BV587"/>
    <mergeCell ref="BV688:BV689"/>
    <mergeCell ref="BV697:BV698"/>
    <mergeCell ref="BV799:BV800"/>
    <mergeCell ref="BV808:BV809"/>
    <mergeCell ref="BW22:BW23"/>
    <mergeCell ref="BW31:BW32"/>
    <mergeCell ref="BW133:BW134"/>
    <mergeCell ref="BW142:BW143"/>
    <mergeCell ref="BW244:BW245"/>
    <mergeCell ref="BW253:BW254"/>
    <mergeCell ref="BW355:BW356"/>
    <mergeCell ref="BW364:BW365"/>
    <mergeCell ref="BW466:BW467"/>
    <mergeCell ref="BW475:BW476"/>
    <mergeCell ref="BW577:BW578"/>
    <mergeCell ref="BW586:BW587"/>
    <mergeCell ref="BW688:BW689"/>
    <mergeCell ref="BW697:BW698"/>
    <mergeCell ref="BW799:BW800"/>
    <mergeCell ref="BW808:BW809"/>
    <mergeCell ref="BX22:BX23"/>
    <mergeCell ref="BX31:BX32"/>
    <mergeCell ref="BX133:BX134"/>
    <mergeCell ref="BX142:BX143"/>
    <mergeCell ref="BX244:BX245"/>
    <mergeCell ref="BX253:BX254"/>
    <mergeCell ref="BX355:BX356"/>
    <mergeCell ref="BX364:BX365"/>
    <mergeCell ref="BX466:BX467"/>
    <mergeCell ref="BX475:BX476"/>
    <mergeCell ref="BX577:BX578"/>
    <mergeCell ref="BX586:BX587"/>
    <mergeCell ref="BX688:BX689"/>
    <mergeCell ref="BX697:BX698"/>
    <mergeCell ref="BX799:BX800"/>
    <mergeCell ref="BX808:BX809"/>
    <mergeCell ref="BY22:BY23"/>
    <mergeCell ref="BY31:BY32"/>
    <mergeCell ref="BY58:BY59"/>
    <mergeCell ref="BY79:BY80"/>
    <mergeCell ref="BY96:BY97"/>
    <mergeCell ref="BY133:BY134"/>
    <mergeCell ref="BY142:BY143"/>
    <mergeCell ref="BY169:BY170"/>
    <mergeCell ref="BY190:BY191"/>
    <mergeCell ref="BY207:BY208"/>
    <mergeCell ref="BY244:BY245"/>
    <mergeCell ref="BY253:BY254"/>
    <mergeCell ref="BY280:BY281"/>
    <mergeCell ref="BY301:BY302"/>
    <mergeCell ref="BY318:BY319"/>
    <mergeCell ref="BY355:BY356"/>
    <mergeCell ref="BY364:BY365"/>
    <mergeCell ref="BY391:BY392"/>
    <mergeCell ref="BY412:BY413"/>
    <mergeCell ref="BY429:BY430"/>
    <mergeCell ref="BY466:BY467"/>
    <mergeCell ref="BY475:BY476"/>
    <mergeCell ref="BY502:BY503"/>
    <mergeCell ref="BY523:BY524"/>
    <mergeCell ref="BY540:BY541"/>
    <mergeCell ref="BY577:BY578"/>
    <mergeCell ref="BY586:BY587"/>
    <mergeCell ref="BY613:BY614"/>
    <mergeCell ref="BY634:BY635"/>
    <mergeCell ref="BY651:BY652"/>
    <mergeCell ref="BY688:BY689"/>
    <mergeCell ref="BY697:BY698"/>
    <mergeCell ref="BY724:BY725"/>
    <mergeCell ref="BY745:BY746"/>
    <mergeCell ref="BY762:BY763"/>
    <mergeCell ref="BY799:BY800"/>
    <mergeCell ref="BY808:BY809"/>
    <mergeCell ref="BY835:BY836"/>
    <mergeCell ref="BY856:BY857"/>
    <mergeCell ref="BY873:BY874"/>
    <mergeCell ref="BZ2:BZ3"/>
    <mergeCell ref="BZ16:BZ17"/>
    <mergeCell ref="BZ22:BZ23"/>
    <mergeCell ref="BZ25:BZ26"/>
    <mergeCell ref="BZ34:BZ35"/>
    <mergeCell ref="BZ48:BZ49"/>
    <mergeCell ref="BZ113:BZ114"/>
    <mergeCell ref="BZ127:BZ128"/>
    <mergeCell ref="BZ136:BZ137"/>
    <mergeCell ref="BZ145:BZ146"/>
    <mergeCell ref="BZ159:BZ160"/>
    <mergeCell ref="BZ224:BZ225"/>
    <mergeCell ref="BZ238:BZ239"/>
    <mergeCell ref="BZ247:BZ248"/>
    <mergeCell ref="BZ256:BZ257"/>
    <mergeCell ref="BZ270:BZ271"/>
    <mergeCell ref="BZ335:BZ336"/>
    <mergeCell ref="BZ349:BZ350"/>
    <mergeCell ref="BZ358:BZ359"/>
    <mergeCell ref="BZ367:BZ368"/>
    <mergeCell ref="BZ381:BZ382"/>
    <mergeCell ref="BZ446:BZ447"/>
    <mergeCell ref="BZ460:BZ461"/>
    <mergeCell ref="BZ469:BZ470"/>
    <mergeCell ref="BZ478:BZ479"/>
    <mergeCell ref="BZ492:BZ493"/>
    <mergeCell ref="BZ557:BZ558"/>
    <mergeCell ref="BZ571:BZ572"/>
    <mergeCell ref="BZ580:BZ581"/>
    <mergeCell ref="BZ589:BZ590"/>
    <mergeCell ref="BZ603:BZ604"/>
    <mergeCell ref="BZ668:BZ669"/>
    <mergeCell ref="BZ682:BZ683"/>
    <mergeCell ref="BZ691:BZ692"/>
    <mergeCell ref="BZ700:BZ701"/>
    <mergeCell ref="BZ714:BZ715"/>
    <mergeCell ref="BZ779:BZ780"/>
    <mergeCell ref="BZ793:BZ794"/>
    <mergeCell ref="BZ802:BZ803"/>
    <mergeCell ref="BZ811:BZ812"/>
    <mergeCell ref="BZ825:BZ826"/>
    <mergeCell ref="CA2:CA3"/>
    <mergeCell ref="CA16:CA17"/>
    <mergeCell ref="CA22:CA23"/>
    <mergeCell ref="CA25:CA26"/>
    <mergeCell ref="CA31:CA32"/>
    <mergeCell ref="CA34:CA35"/>
    <mergeCell ref="CA48:CA49"/>
    <mergeCell ref="CA113:CA114"/>
    <mergeCell ref="CA127:CA128"/>
    <mergeCell ref="CA133:CA134"/>
    <mergeCell ref="CA136:CA137"/>
    <mergeCell ref="CA142:CA143"/>
    <mergeCell ref="CA145:CA146"/>
    <mergeCell ref="CA159:CA160"/>
    <mergeCell ref="CA224:CA225"/>
    <mergeCell ref="CA238:CA239"/>
    <mergeCell ref="CA244:CA245"/>
    <mergeCell ref="CA247:CA248"/>
    <mergeCell ref="CA253:CA254"/>
    <mergeCell ref="CA256:CA257"/>
    <mergeCell ref="CA270:CA271"/>
    <mergeCell ref="CA335:CA336"/>
    <mergeCell ref="CA349:CA350"/>
    <mergeCell ref="CA355:CA356"/>
    <mergeCell ref="CA358:CA359"/>
    <mergeCell ref="CA364:CA365"/>
    <mergeCell ref="CA367:CA368"/>
    <mergeCell ref="CA381:CA382"/>
    <mergeCell ref="CA446:CA447"/>
    <mergeCell ref="CA460:CA461"/>
    <mergeCell ref="CA466:CA467"/>
    <mergeCell ref="CA469:CA470"/>
    <mergeCell ref="CA475:CA476"/>
    <mergeCell ref="CA478:CA479"/>
    <mergeCell ref="CA492:CA493"/>
    <mergeCell ref="CA557:CA558"/>
    <mergeCell ref="CA571:CA572"/>
    <mergeCell ref="CA577:CA578"/>
    <mergeCell ref="CA580:CA581"/>
    <mergeCell ref="CA586:CA587"/>
    <mergeCell ref="CA589:CA590"/>
    <mergeCell ref="CA603:CA604"/>
    <mergeCell ref="CA668:CA669"/>
    <mergeCell ref="CA682:CA683"/>
    <mergeCell ref="CA688:CA689"/>
    <mergeCell ref="CA691:CA692"/>
    <mergeCell ref="CA697:CA698"/>
    <mergeCell ref="CA700:CA701"/>
    <mergeCell ref="CA714:CA715"/>
    <mergeCell ref="CA779:CA780"/>
    <mergeCell ref="CA793:CA794"/>
    <mergeCell ref="CA799:CA800"/>
    <mergeCell ref="CA802:CA803"/>
    <mergeCell ref="CA808:CA809"/>
    <mergeCell ref="CA811:CA812"/>
    <mergeCell ref="CA825:CA826"/>
    <mergeCell ref="CB16:CB17"/>
    <mergeCell ref="CB22:CB23"/>
    <mergeCell ref="CB25:CB26"/>
    <mergeCell ref="CB31:CB32"/>
    <mergeCell ref="CB127:CB128"/>
    <mergeCell ref="CB133:CB134"/>
    <mergeCell ref="CB136:CB137"/>
    <mergeCell ref="CB142:CB143"/>
    <mergeCell ref="CB238:CB239"/>
    <mergeCell ref="CB244:CB245"/>
    <mergeCell ref="CB247:CB248"/>
    <mergeCell ref="CB253:CB254"/>
    <mergeCell ref="CB349:CB350"/>
    <mergeCell ref="CB355:CB356"/>
    <mergeCell ref="CB358:CB359"/>
    <mergeCell ref="CB364:CB365"/>
    <mergeCell ref="CB460:CB461"/>
    <mergeCell ref="CB466:CB467"/>
    <mergeCell ref="CB469:CB470"/>
    <mergeCell ref="CB475:CB476"/>
    <mergeCell ref="CB571:CB572"/>
    <mergeCell ref="CB577:CB578"/>
    <mergeCell ref="CB580:CB581"/>
    <mergeCell ref="CB586:CB587"/>
    <mergeCell ref="CB682:CB683"/>
    <mergeCell ref="CB688:CB689"/>
    <mergeCell ref="CB691:CB692"/>
    <mergeCell ref="CB697:CB698"/>
    <mergeCell ref="CB793:CB794"/>
    <mergeCell ref="CB799:CB800"/>
    <mergeCell ref="CB802:CB803"/>
    <mergeCell ref="CB808:CB809"/>
    <mergeCell ref="CH16:CH17"/>
    <mergeCell ref="CH22:CH23"/>
    <mergeCell ref="CH25:CH26"/>
    <mergeCell ref="CH31:CH32"/>
    <mergeCell ref="CH127:CH128"/>
    <mergeCell ref="CH133:CH134"/>
    <mergeCell ref="CH136:CH137"/>
    <mergeCell ref="CH142:CH143"/>
    <mergeCell ref="CH238:CH239"/>
    <mergeCell ref="CH244:CH245"/>
    <mergeCell ref="CH247:CH248"/>
    <mergeCell ref="CH253:CH254"/>
    <mergeCell ref="CH349:CH350"/>
    <mergeCell ref="CH355:CH356"/>
    <mergeCell ref="CH358:CH359"/>
    <mergeCell ref="CH364:CH365"/>
    <mergeCell ref="CH460:CH461"/>
    <mergeCell ref="CH466:CH467"/>
    <mergeCell ref="CH469:CH470"/>
    <mergeCell ref="CH475:CH476"/>
    <mergeCell ref="CH571:CH572"/>
    <mergeCell ref="CH577:CH578"/>
    <mergeCell ref="CH580:CH581"/>
    <mergeCell ref="CH586:CH587"/>
    <mergeCell ref="CH682:CH683"/>
    <mergeCell ref="CH688:CH689"/>
    <mergeCell ref="CH691:CH692"/>
    <mergeCell ref="CH697:CH698"/>
    <mergeCell ref="CH793:CH794"/>
    <mergeCell ref="CH799:CH800"/>
    <mergeCell ref="CH802:CH803"/>
    <mergeCell ref="CH808:CH809"/>
    <mergeCell ref="CI22:CI23"/>
    <mergeCell ref="CI31:CI32"/>
    <mergeCell ref="CI133:CI134"/>
    <mergeCell ref="CI142:CI143"/>
    <mergeCell ref="CI244:CI245"/>
    <mergeCell ref="CI253:CI254"/>
    <mergeCell ref="CI355:CI356"/>
    <mergeCell ref="CI364:CI365"/>
    <mergeCell ref="CI466:CI467"/>
    <mergeCell ref="CI475:CI476"/>
    <mergeCell ref="CI577:CI578"/>
    <mergeCell ref="CI586:CI587"/>
    <mergeCell ref="CI688:CI689"/>
    <mergeCell ref="CI697:CI698"/>
    <mergeCell ref="CI799:CI800"/>
    <mergeCell ref="CI808:CI809"/>
    <mergeCell ref="CJ22:CJ23"/>
    <mergeCell ref="CJ31:CJ32"/>
    <mergeCell ref="CJ133:CJ134"/>
    <mergeCell ref="CJ142:CJ143"/>
    <mergeCell ref="CJ244:CJ245"/>
    <mergeCell ref="CJ253:CJ254"/>
    <mergeCell ref="CJ355:CJ356"/>
    <mergeCell ref="CJ364:CJ365"/>
    <mergeCell ref="CJ466:CJ467"/>
    <mergeCell ref="CJ475:CJ476"/>
    <mergeCell ref="CJ577:CJ578"/>
    <mergeCell ref="CJ586:CJ587"/>
    <mergeCell ref="CJ688:CJ689"/>
    <mergeCell ref="CJ697:CJ698"/>
    <mergeCell ref="CJ799:CJ800"/>
    <mergeCell ref="CJ808:CJ809"/>
    <mergeCell ref="CK22:CK23"/>
    <mergeCell ref="CK31:CK32"/>
    <mergeCell ref="CK133:CK134"/>
    <mergeCell ref="CK142:CK143"/>
    <mergeCell ref="CK244:CK245"/>
    <mergeCell ref="CK253:CK254"/>
    <mergeCell ref="CK355:CK356"/>
    <mergeCell ref="CK364:CK365"/>
    <mergeCell ref="CK466:CK467"/>
    <mergeCell ref="CK475:CK476"/>
    <mergeCell ref="CK577:CK578"/>
    <mergeCell ref="CK586:CK587"/>
    <mergeCell ref="CK688:CK689"/>
    <mergeCell ref="CK697:CK698"/>
    <mergeCell ref="CK799:CK800"/>
    <mergeCell ref="CK808:CK809"/>
    <mergeCell ref="CL22:CL23"/>
    <mergeCell ref="CL31:CL32"/>
    <mergeCell ref="CL133:CL134"/>
    <mergeCell ref="CL142:CL143"/>
    <mergeCell ref="CL244:CL245"/>
    <mergeCell ref="CL253:CL254"/>
    <mergeCell ref="CL355:CL356"/>
    <mergeCell ref="CL364:CL365"/>
    <mergeCell ref="CL466:CL467"/>
    <mergeCell ref="CL475:CL476"/>
    <mergeCell ref="CL577:CL578"/>
    <mergeCell ref="CL586:CL587"/>
    <mergeCell ref="CL688:CL689"/>
    <mergeCell ref="CL697:CL698"/>
    <mergeCell ref="CL799:CL800"/>
    <mergeCell ref="CL808:CL809"/>
    <mergeCell ref="CM22:CM23"/>
    <mergeCell ref="CM31:CM32"/>
    <mergeCell ref="CM133:CM134"/>
    <mergeCell ref="CM142:CM143"/>
    <mergeCell ref="CM244:CM245"/>
    <mergeCell ref="CM253:CM254"/>
    <mergeCell ref="CM355:CM356"/>
    <mergeCell ref="CM364:CM365"/>
    <mergeCell ref="CM466:CM467"/>
    <mergeCell ref="CM475:CM476"/>
    <mergeCell ref="CM577:CM578"/>
    <mergeCell ref="CM586:CM587"/>
    <mergeCell ref="CM688:CM689"/>
    <mergeCell ref="CM697:CM698"/>
    <mergeCell ref="CM799:CM800"/>
    <mergeCell ref="CM808:CM809"/>
    <mergeCell ref="CN22:CN23"/>
    <mergeCell ref="CN31:CN32"/>
    <mergeCell ref="CN133:CN134"/>
    <mergeCell ref="CN142:CN143"/>
    <mergeCell ref="CN244:CN245"/>
    <mergeCell ref="CN253:CN254"/>
    <mergeCell ref="CN355:CN356"/>
    <mergeCell ref="CN364:CN365"/>
    <mergeCell ref="CN466:CN467"/>
    <mergeCell ref="CN475:CN476"/>
    <mergeCell ref="CN577:CN578"/>
    <mergeCell ref="CN586:CN587"/>
    <mergeCell ref="CN688:CN689"/>
    <mergeCell ref="CN697:CN698"/>
    <mergeCell ref="CN799:CN800"/>
    <mergeCell ref="CN808:CN809"/>
    <mergeCell ref="CO22:CO23"/>
    <mergeCell ref="CO31:CO32"/>
    <mergeCell ref="CO133:CO134"/>
    <mergeCell ref="CO142:CO143"/>
    <mergeCell ref="CO244:CO245"/>
    <mergeCell ref="CO253:CO254"/>
    <mergeCell ref="CO355:CO356"/>
    <mergeCell ref="CO364:CO365"/>
    <mergeCell ref="CO466:CO467"/>
    <mergeCell ref="CO475:CO476"/>
    <mergeCell ref="CO577:CO578"/>
    <mergeCell ref="CO586:CO587"/>
    <mergeCell ref="CO688:CO689"/>
    <mergeCell ref="CO697:CO698"/>
    <mergeCell ref="CO799:CO800"/>
    <mergeCell ref="CO808:CO809"/>
    <mergeCell ref="CP22:CP23"/>
    <mergeCell ref="CP31:CP32"/>
    <mergeCell ref="CP133:CP134"/>
    <mergeCell ref="CP142:CP143"/>
    <mergeCell ref="CP244:CP245"/>
    <mergeCell ref="CP253:CP254"/>
    <mergeCell ref="CP355:CP356"/>
    <mergeCell ref="CP364:CP365"/>
    <mergeCell ref="CP466:CP467"/>
    <mergeCell ref="CP475:CP476"/>
    <mergeCell ref="CP577:CP578"/>
    <mergeCell ref="CP586:CP587"/>
    <mergeCell ref="CP688:CP689"/>
    <mergeCell ref="CP697:CP698"/>
    <mergeCell ref="CP799:CP800"/>
    <mergeCell ref="CP808:CP809"/>
    <mergeCell ref="CQ22:CQ23"/>
    <mergeCell ref="CQ31:CQ32"/>
    <mergeCell ref="CQ133:CQ134"/>
    <mergeCell ref="CQ142:CQ143"/>
    <mergeCell ref="CQ244:CQ245"/>
    <mergeCell ref="CQ253:CQ254"/>
    <mergeCell ref="CQ355:CQ356"/>
    <mergeCell ref="CQ364:CQ365"/>
    <mergeCell ref="CQ466:CQ467"/>
    <mergeCell ref="CQ475:CQ476"/>
    <mergeCell ref="CQ577:CQ578"/>
    <mergeCell ref="CQ586:CQ587"/>
    <mergeCell ref="CQ688:CQ689"/>
    <mergeCell ref="CQ697:CQ698"/>
    <mergeCell ref="CQ799:CQ800"/>
    <mergeCell ref="CQ808:CQ809"/>
    <mergeCell ref="CR22:CR23"/>
    <mergeCell ref="CR31:CR32"/>
    <mergeCell ref="CR133:CR134"/>
    <mergeCell ref="CR142:CR143"/>
    <mergeCell ref="CR244:CR245"/>
    <mergeCell ref="CR253:CR254"/>
    <mergeCell ref="CR355:CR356"/>
    <mergeCell ref="CR364:CR365"/>
    <mergeCell ref="CR466:CR467"/>
    <mergeCell ref="CR475:CR476"/>
    <mergeCell ref="CR577:CR578"/>
    <mergeCell ref="CR586:CR587"/>
    <mergeCell ref="CR688:CR689"/>
    <mergeCell ref="CR697:CR698"/>
    <mergeCell ref="CR799:CR800"/>
    <mergeCell ref="CR808:CR809"/>
    <mergeCell ref="CS22:CS23"/>
    <mergeCell ref="CS31:CS32"/>
    <mergeCell ref="CS58:CS59"/>
    <mergeCell ref="CS79:CS80"/>
    <mergeCell ref="CS96:CS97"/>
    <mergeCell ref="CS133:CS134"/>
    <mergeCell ref="CS142:CS143"/>
    <mergeCell ref="CS169:CS170"/>
    <mergeCell ref="CS190:CS191"/>
    <mergeCell ref="CS207:CS208"/>
    <mergeCell ref="CS244:CS245"/>
    <mergeCell ref="CS253:CS254"/>
    <mergeCell ref="CS280:CS281"/>
    <mergeCell ref="CS301:CS302"/>
    <mergeCell ref="CS318:CS319"/>
    <mergeCell ref="CS355:CS356"/>
    <mergeCell ref="CS364:CS365"/>
    <mergeCell ref="CS391:CS392"/>
    <mergeCell ref="CS412:CS413"/>
    <mergeCell ref="CS429:CS430"/>
    <mergeCell ref="CS466:CS467"/>
    <mergeCell ref="CS475:CS476"/>
    <mergeCell ref="CS502:CS503"/>
    <mergeCell ref="CS523:CS524"/>
    <mergeCell ref="CS540:CS541"/>
    <mergeCell ref="CS577:CS578"/>
    <mergeCell ref="CS586:CS587"/>
    <mergeCell ref="CS613:CS614"/>
    <mergeCell ref="CS634:CS635"/>
    <mergeCell ref="CS651:CS652"/>
    <mergeCell ref="CS688:CS689"/>
    <mergeCell ref="CS697:CS698"/>
    <mergeCell ref="CS724:CS725"/>
    <mergeCell ref="CS745:CS746"/>
    <mergeCell ref="CS762:CS763"/>
    <mergeCell ref="CS799:CS800"/>
    <mergeCell ref="CS808:CS809"/>
    <mergeCell ref="CS835:CS836"/>
    <mergeCell ref="CS856:CS857"/>
    <mergeCell ref="CS873:CS874"/>
    <mergeCell ref="CT2:CT3"/>
    <mergeCell ref="CT16:CT17"/>
    <mergeCell ref="CT22:CT23"/>
    <mergeCell ref="CT25:CT26"/>
    <mergeCell ref="CT34:CT35"/>
    <mergeCell ref="CT48:CT49"/>
    <mergeCell ref="CT113:CT114"/>
    <mergeCell ref="CT127:CT128"/>
    <mergeCell ref="CT136:CT137"/>
    <mergeCell ref="CT145:CT146"/>
    <mergeCell ref="CT159:CT160"/>
    <mergeCell ref="CT224:CT225"/>
    <mergeCell ref="CT238:CT239"/>
    <mergeCell ref="CT247:CT248"/>
    <mergeCell ref="CT256:CT257"/>
    <mergeCell ref="CT270:CT271"/>
    <mergeCell ref="CT335:CT336"/>
    <mergeCell ref="CT349:CT350"/>
    <mergeCell ref="CT358:CT359"/>
    <mergeCell ref="CT367:CT368"/>
    <mergeCell ref="CT381:CT382"/>
    <mergeCell ref="CT446:CT447"/>
    <mergeCell ref="CT460:CT461"/>
    <mergeCell ref="CT469:CT470"/>
    <mergeCell ref="CT478:CT479"/>
    <mergeCell ref="CT492:CT493"/>
    <mergeCell ref="CT557:CT558"/>
    <mergeCell ref="CT571:CT572"/>
    <mergeCell ref="CT580:CT581"/>
    <mergeCell ref="CT589:CT590"/>
    <mergeCell ref="CT603:CT604"/>
    <mergeCell ref="CT668:CT669"/>
    <mergeCell ref="CT682:CT683"/>
    <mergeCell ref="CT691:CT692"/>
    <mergeCell ref="CT700:CT701"/>
    <mergeCell ref="CT714:CT715"/>
    <mergeCell ref="CT779:CT780"/>
    <mergeCell ref="CT793:CT794"/>
    <mergeCell ref="CT802:CT803"/>
    <mergeCell ref="CT811:CT812"/>
    <mergeCell ref="CT825:CT826"/>
    <mergeCell ref="CU2:CU3"/>
    <mergeCell ref="CU16:CU17"/>
    <mergeCell ref="CU22:CU23"/>
    <mergeCell ref="CU25:CU26"/>
    <mergeCell ref="CU31:CU32"/>
    <mergeCell ref="CU34:CU35"/>
    <mergeCell ref="CU48:CU49"/>
    <mergeCell ref="CU113:CU114"/>
    <mergeCell ref="CU127:CU128"/>
    <mergeCell ref="CU133:CU134"/>
    <mergeCell ref="CU136:CU137"/>
    <mergeCell ref="CU142:CU143"/>
    <mergeCell ref="CU145:CU146"/>
    <mergeCell ref="CU159:CU160"/>
    <mergeCell ref="CU224:CU225"/>
    <mergeCell ref="CU238:CU239"/>
    <mergeCell ref="CU244:CU245"/>
    <mergeCell ref="CU247:CU248"/>
    <mergeCell ref="CU253:CU254"/>
    <mergeCell ref="CU256:CU257"/>
    <mergeCell ref="CU270:CU271"/>
    <mergeCell ref="CU335:CU336"/>
    <mergeCell ref="CU349:CU350"/>
    <mergeCell ref="CU355:CU356"/>
    <mergeCell ref="CU358:CU359"/>
    <mergeCell ref="CU364:CU365"/>
    <mergeCell ref="CU367:CU368"/>
    <mergeCell ref="CU381:CU382"/>
    <mergeCell ref="CU446:CU447"/>
    <mergeCell ref="CU460:CU461"/>
    <mergeCell ref="CU466:CU467"/>
    <mergeCell ref="CU469:CU470"/>
    <mergeCell ref="CU475:CU476"/>
    <mergeCell ref="CU478:CU479"/>
    <mergeCell ref="CU492:CU493"/>
    <mergeCell ref="CU557:CU558"/>
    <mergeCell ref="CU571:CU572"/>
    <mergeCell ref="CU577:CU578"/>
    <mergeCell ref="CU580:CU581"/>
    <mergeCell ref="CU586:CU587"/>
    <mergeCell ref="CU589:CU590"/>
    <mergeCell ref="CU603:CU604"/>
    <mergeCell ref="CU668:CU669"/>
    <mergeCell ref="CU682:CU683"/>
    <mergeCell ref="CU688:CU689"/>
    <mergeCell ref="CU691:CU692"/>
    <mergeCell ref="CU697:CU698"/>
    <mergeCell ref="CU700:CU701"/>
    <mergeCell ref="CU714:CU715"/>
    <mergeCell ref="CU779:CU780"/>
    <mergeCell ref="CU793:CU794"/>
    <mergeCell ref="CU799:CU800"/>
    <mergeCell ref="CU802:CU803"/>
    <mergeCell ref="CU808:CU809"/>
    <mergeCell ref="CU811:CU812"/>
    <mergeCell ref="CU825:CU826"/>
    <mergeCell ref="CV16:CV17"/>
    <mergeCell ref="CV22:CV23"/>
    <mergeCell ref="CV25:CV26"/>
    <mergeCell ref="CV31:CV32"/>
    <mergeCell ref="CV127:CV128"/>
    <mergeCell ref="CV133:CV134"/>
    <mergeCell ref="CV136:CV137"/>
    <mergeCell ref="CV142:CV143"/>
    <mergeCell ref="CV238:CV239"/>
    <mergeCell ref="CV244:CV245"/>
    <mergeCell ref="CV247:CV248"/>
    <mergeCell ref="CV253:CV254"/>
    <mergeCell ref="CV349:CV350"/>
    <mergeCell ref="CV355:CV356"/>
    <mergeCell ref="CV358:CV359"/>
    <mergeCell ref="CV364:CV365"/>
    <mergeCell ref="CV460:CV461"/>
    <mergeCell ref="CV466:CV467"/>
    <mergeCell ref="CV469:CV470"/>
    <mergeCell ref="CV475:CV476"/>
    <mergeCell ref="CV571:CV572"/>
    <mergeCell ref="CV577:CV578"/>
    <mergeCell ref="CV580:CV581"/>
    <mergeCell ref="CV586:CV587"/>
    <mergeCell ref="CV682:CV683"/>
    <mergeCell ref="CV688:CV689"/>
    <mergeCell ref="CV691:CV692"/>
    <mergeCell ref="CV697:CV698"/>
    <mergeCell ref="CV793:CV794"/>
    <mergeCell ref="CV799:CV800"/>
    <mergeCell ref="CV802:CV803"/>
    <mergeCell ref="CV808:CV809"/>
    <mergeCell ref="DB16:DB17"/>
    <mergeCell ref="DB22:DB23"/>
    <mergeCell ref="DB25:DB26"/>
    <mergeCell ref="DB31:DB32"/>
    <mergeCell ref="DB127:DB128"/>
    <mergeCell ref="DB133:DB134"/>
    <mergeCell ref="DB136:DB137"/>
    <mergeCell ref="DB142:DB143"/>
    <mergeCell ref="DB238:DB239"/>
    <mergeCell ref="DB244:DB245"/>
    <mergeCell ref="DB247:DB248"/>
    <mergeCell ref="DB253:DB254"/>
    <mergeCell ref="DB349:DB350"/>
    <mergeCell ref="DB355:DB356"/>
    <mergeCell ref="DB358:DB359"/>
    <mergeCell ref="DB364:DB365"/>
    <mergeCell ref="DB460:DB461"/>
    <mergeCell ref="DB466:DB467"/>
    <mergeCell ref="DB469:DB470"/>
    <mergeCell ref="DB475:DB476"/>
    <mergeCell ref="DB571:DB572"/>
    <mergeCell ref="DB577:DB578"/>
    <mergeCell ref="DB580:DB581"/>
    <mergeCell ref="DB586:DB587"/>
    <mergeCell ref="DB682:DB683"/>
    <mergeCell ref="DB688:DB689"/>
    <mergeCell ref="DB691:DB692"/>
    <mergeCell ref="DB697:DB698"/>
    <mergeCell ref="DB793:DB794"/>
    <mergeCell ref="DB799:DB800"/>
    <mergeCell ref="DB802:DB803"/>
    <mergeCell ref="DB808:DB809"/>
    <mergeCell ref="DC22:DC23"/>
    <mergeCell ref="DC31:DC32"/>
    <mergeCell ref="DC133:DC134"/>
    <mergeCell ref="DC142:DC143"/>
    <mergeCell ref="DC244:DC245"/>
    <mergeCell ref="DC253:DC254"/>
    <mergeCell ref="DC355:DC356"/>
    <mergeCell ref="DC364:DC365"/>
    <mergeCell ref="DC466:DC467"/>
    <mergeCell ref="DC475:DC476"/>
    <mergeCell ref="DC577:DC578"/>
    <mergeCell ref="DC586:DC587"/>
    <mergeCell ref="DC688:DC689"/>
    <mergeCell ref="DC697:DC698"/>
    <mergeCell ref="DC799:DC800"/>
    <mergeCell ref="DC808:DC809"/>
    <mergeCell ref="DD22:DD23"/>
    <mergeCell ref="DD31:DD32"/>
    <mergeCell ref="DD133:DD134"/>
    <mergeCell ref="DD142:DD143"/>
    <mergeCell ref="DD244:DD245"/>
    <mergeCell ref="DD253:DD254"/>
    <mergeCell ref="DD355:DD356"/>
    <mergeCell ref="DD364:DD365"/>
    <mergeCell ref="DD466:DD467"/>
    <mergeCell ref="DD475:DD476"/>
    <mergeCell ref="DD577:DD578"/>
    <mergeCell ref="DD586:DD587"/>
    <mergeCell ref="DD688:DD689"/>
    <mergeCell ref="DD697:DD698"/>
    <mergeCell ref="DD799:DD800"/>
    <mergeCell ref="DD808:DD809"/>
    <mergeCell ref="DE22:DE23"/>
    <mergeCell ref="DE31:DE32"/>
    <mergeCell ref="DE133:DE134"/>
    <mergeCell ref="DE142:DE143"/>
    <mergeCell ref="DE244:DE245"/>
    <mergeCell ref="DE253:DE254"/>
    <mergeCell ref="DE355:DE356"/>
    <mergeCell ref="DE364:DE365"/>
    <mergeCell ref="DE466:DE467"/>
    <mergeCell ref="DE475:DE476"/>
    <mergeCell ref="DE577:DE578"/>
    <mergeCell ref="DE586:DE587"/>
    <mergeCell ref="DE688:DE689"/>
    <mergeCell ref="DE697:DE698"/>
    <mergeCell ref="DE799:DE800"/>
    <mergeCell ref="DE808:DE809"/>
    <mergeCell ref="DF22:DF23"/>
    <mergeCell ref="DF31:DF32"/>
    <mergeCell ref="DF133:DF134"/>
    <mergeCell ref="DF142:DF143"/>
    <mergeCell ref="DF244:DF245"/>
    <mergeCell ref="DF253:DF254"/>
    <mergeCell ref="DF355:DF356"/>
    <mergeCell ref="DF364:DF365"/>
    <mergeCell ref="DF466:DF467"/>
    <mergeCell ref="DF475:DF476"/>
    <mergeCell ref="DF577:DF578"/>
    <mergeCell ref="DF586:DF587"/>
    <mergeCell ref="DF688:DF689"/>
    <mergeCell ref="DF697:DF698"/>
    <mergeCell ref="DF799:DF800"/>
    <mergeCell ref="DF808:DF809"/>
    <mergeCell ref="DG22:DG23"/>
    <mergeCell ref="DG31:DG32"/>
    <mergeCell ref="DG133:DG134"/>
    <mergeCell ref="DG142:DG143"/>
    <mergeCell ref="DG244:DG245"/>
    <mergeCell ref="DG253:DG254"/>
    <mergeCell ref="DG355:DG356"/>
    <mergeCell ref="DG364:DG365"/>
    <mergeCell ref="DG466:DG467"/>
    <mergeCell ref="DG475:DG476"/>
    <mergeCell ref="DG577:DG578"/>
    <mergeCell ref="DG586:DG587"/>
    <mergeCell ref="DG688:DG689"/>
    <mergeCell ref="DG697:DG698"/>
    <mergeCell ref="DG799:DG800"/>
    <mergeCell ref="DG808:DG809"/>
    <mergeCell ref="DH22:DH23"/>
    <mergeCell ref="DH31:DH32"/>
    <mergeCell ref="DH133:DH134"/>
    <mergeCell ref="DH142:DH143"/>
    <mergeCell ref="DH244:DH245"/>
    <mergeCell ref="DH253:DH254"/>
    <mergeCell ref="DH355:DH356"/>
    <mergeCell ref="DH364:DH365"/>
    <mergeCell ref="DH466:DH467"/>
    <mergeCell ref="DH475:DH476"/>
    <mergeCell ref="DH577:DH578"/>
    <mergeCell ref="DH586:DH587"/>
    <mergeCell ref="DH688:DH689"/>
    <mergeCell ref="DH697:DH698"/>
    <mergeCell ref="DH799:DH800"/>
    <mergeCell ref="DH808:DH809"/>
    <mergeCell ref="DI22:DI23"/>
    <mergeCell ref="DI31:DI32"/>
    <mergeCell ref="DI133:DI134"/>
    <mergeCell ref="DI142:DI143"/>
    <mergeCell ref="DI244:DI245"/>
    <mergeCell ref="DI253:DI254"/>
    <mergeCell ref="DI355:DI356"/>
    <mergeCell ref="DI364:DI365"/>
    <mergeCell ref="DI466:DI467"/>
    <mergeCell ref="DI475:DI476"/>
    <mergeCell ref="DI577:DI578"/>
    <mergeCell ref="DI586:DI587"/>
    <mergeCell ref="DI688:DI689"/>
    <mergeCell ref="DI697:DI698"/>
    <mergeCell ref="DI799:DI800"/>
    <mergeCell ref="DI808:DI809"/>
    <mergeCell ref="DJ22:DJ23"/>
    <mergeCell ref="DJ31:DJ32"/>
    <mergeCell ref="DJ133:DJ134"/>
    <mergeCell ref="DJ142:DJ143"/>
    <mergeCell ref="DJ244:DJ245"/>
    <mergeCell ref="DJ253:DJ254"/>
    <mergeCell ref="DJ355:DJ356"/>
    <mergeCell ref="DJ364:DJ365"/>
    <mergeCell ref="DJ466:DJ467"/>
    <mergeCell ref="DJ475:DJ476"/>
    <mergeCell ref="DJ577:DJ578"/>
    <mergeCell ref="DJ586:DJ587"/>
    <mergeCell ref="DJ688:DJ689"/>
    <mergeCell ref="DJ697:DJ698"/>
    <mergeCell ref="DJ799:DJ800"/>
    <mergeCell ref="DJ808:DJ809"/>
    <mergeCell ref="DK22:DK23"/>
    <mergeCell ref="DK31:DK32"/>
    <mergeCell ref="DK133:DK134"/>
    <mergeCell ref="DK142:DK143"/>
    <mergeCell ref="DK244:DK245"/>
    <mergeCell ref="DK253:DK254"/>
    <mergeCell ref="DK355:DK356"/>
    <mergeCell ref="DK364:DK365"/>
    <mergeCell ref="DK466:DK467"/>
    <mergeCell ref="DK475:DK476"/>
    <mergeCell ref="DK577:DK578"/>
    <mergeCell ref="DK586:DK587"/>
    <mergeCell ref="DK688:DK689"/>
    <mergeCell ref="DK697:DK698"/>
    <mergeCell ref="DK799:DK800"/>
    <mergeCell ref="DK808:DK809"/>
    <mergeCell ref="DL22:DL23"/>
    <mergeCell ref="DL31:DL32"/>
    <mergeCell ref="DL133:DL134"/>
    <mergeCell ref="DL142:DL143"/>
    <mergeCell ref="DL244:DL245"/>
    <mergeCell ref="DL253:DL254"/>
    <mergeCell ref="DL355:DL356"/>
    <mergeCell ref="DL364:DL365"/>
    <mergeCell ref="DL466:DL467"/>
    <mergeCell ref="DL475:DL476"/>
    <mergeCell ref="DL577:DL578"/>
    <mergeCell ref="DL586:DL587"/>
    <mergeCell ref="DL688:DL689"/>
    <mergeCell ref="DL697:DL698"/>
    <mergeCell ref="DL799:DL800"/>
    <mergeCell ref="DL808:DL809"/>
    <mergeCell ref="DM22:DM23"/>
    <mergeCell ref="DM31:DM32"/>
    <mergeCell ref="DM58:DM59"/>
    <mergeCell ref="DM79:DM80"/>
    <mergeCell ref="DM96:DM97"/>
    <mergeCell ref="DM133:DM134"/>
    <mergeCell ref="DM142:DM143"/>
    <mergeCell ref="DM169:DM170"/>
    <mergeCell ref="DM190:DM191"/>
    <mergeCell ref="DM207:DM208"/>
    <mergeCell ref="DM244:DM245"/>
    <mergeCell ref="DM253:DM254"/>
    <mergeCell ref="DM280:DM281"/>
    <mergeCell ref="DM301:DM302"/>
    <mergeCell ref="DM318:DM319"/>
    <mergeCell ref="DM355:DM356"/>
    <mergeCell ref="DM364:DM365"/>
    <mergeCell ref="DM391:DM392"/>
    <mergeCell ref="DM412:DM413"/>
    <mergeCell ref="DM429:DM430"/>
    <mergeCell ref="DM466:DM467"/>
    <mergeCell ref="DM475:DM476"/>
    <mergeCell ref="DM502:DM503"/>
    <mergeCell ref="DM523:DM524"/>
    <mergeCell ref="DM540:DM541"/>
    <mergeCell ref="DM577:DM578"/>
    <mergeCell ref="DM586:DM587"/>
    <mergeCell ref="DM613:DM614"/>
    <mergeCell ref="DM634:DM635"/>
    <mergeCell ref="DM651:DM652"/>
    <mergeCell ref="DM688:DM689"/>
    <mergeCell ref="DM697:DM698"/>
    <mergeCell ref="DM724:DM725"/>
    <mergeCell ref="DM745:DM746"/>
    <mergeCell ref="DM762:DM763"/>
    <mergeCell ref="DM799:DM800"/>
    <mergeCell ref="DM808:DM809"/>
    <mergeCell ref="DM835:DM836"/>
    <mergeCell ref="DM856:DM857"/>
    <mergeCell ref="DM873:DM874"/>
    <mergeCell ref="DN2:DN3"/>
    <mergeCell ref="DN16:DN17"/>
    <mergeCell ref="DN22:DN23"/>
    <mergeCell ref="DN25:DN26"/>
    <mergeCell ref="DN34:DN35"/>
    <mergeCell ref="DN48:DN49"/>
    <mergeCell ref="DN113:DN114"/>
    <mergeCell ref="DN127:DN128"/>
    <mergeCell ref="DN136:DN137"/>
    <mergeCell ref="DN145:DN146"/>
    <mergeCell ref="DN159:DN160"/>
    <mergeCell ref="DN224:DN225"/>
    <mergeCell ref="DN238:DN239"/>
    <mergeCell ref="DN247:DN248"/>
    <mergeCell ref="DN256:DN257"/>
    <mergeCell ref="DN270:DN271"/>
    <mergeCell ref="DN335:DN336"/>
    <mergeCell ref="DN349:DN350"/>
    <mergeCell ref="DN358:DN359"/>
    <mergeCell ref="DN367:DN368"/>
    <mergeCell ref="DN381:DN382"/>
    <mergeCell ref="DN446:DN447"/>
    <mergeCell ref="DN460:DN461"/>
    <mergeCell ref="DN469:DN470"/>
    <mergeCell ref="DN478:DN479"/>
    <mergeCell ref="DN492:DN493"/>
    <mergeCell ref="DN557:DN558"/>
    <mergeCell ref="DN571:DN572"/>
    <mergeCell ref="DN580:DN581"/>
    <mergeCell ref="DN589:DN590"/>
    <mergeCell ref="DN603:DN604"/>
    <mergeCell ref="DN668:DN669"/>
    <mergeCell ref="DN682:DN683"/>
    <mergeCell ref="DN691:DN692"/>
    <mergeCell ref="DN700:DN701"/>
    <mergeCell ref="DN714:DN715"/>
    <mergeCell ref="DN779:DN780"/>
    <mergeCell ref="DN793:DN794"/>
    <mergeCell ref="DN802:DN803"/>
    <mergeCell ref="DN811:DN812"/>
    <mergeCell ref="DN825:DN826"/>
    <mergeCell ref="DO2:DO3"/>
    <mergeCell ref="DO16:DO17"/>
    <mergeCell ref="DO22:DO23"/>
    <mergeCell ref="DO25:DO26"/>
    <mergeCell ref="DO31:DO32"/>
    <mergeCell ref="DO34:DO35"/>
    <mergeCell ref="DO48:DO49"/>
    <mergeCell ref="DO113:DO114"/>
    <mergeCell ref="DO127:DO128"/>
    <mergeCell ref="DO133:DO134"/>
    <mergeCell ref="DO136:DO137"/>
    <mergeCell ref="DO142:DO143"/>
    <mergeCell ref="DO145:DO146"/>
    <mergeCell ref="DO159:DO160"/>
    <mergeCell ref="DO224:DO225"/>
    <mergeCell ref="DO238:DO239"/>
    <mergeCell ref="DO244:DO245"/>
    <mergeCell ref="DO247:DO248"/>
    <mergeCell ref="DO253:DO254"/>
    <mergeCell ref="DO256:DO257"/>
    <mergeCell ref="DO270:DO271"/>
    <mergeCell ref="DO335:DO336"/>
    <mergeCell ref="DO349:DO350"/>
    <mergeCell ref="DO355:DO356"/>
    <mergeCell ref="DO358:DO359"/>
    <mergeCell ref="DO364:DO365"/>
    <mergeCell ref="DO367:DO368"/>
    <mergeCell ref="DO381:DO382"/>
    <mergeCell ref="DO446:DO447"/>
    <mergeCell ref="DO460:DO461"/>
    <mergeCell ref="DO466:DO467"/>
    <mergeCell ref="DO469:DO470"/>
    <mergeCell ref="DO475:DO476"/>
    <mergeCell ref="DO478:DO479"/>
    <mergeCell ref="DO492:DO493"/>
    <mergeCell ref="DO557:DO558"/>
    <mergeCell ref="DO571:DO572"/>
    <mergeCell ref="DO577:DO578"/>
    <mergeCell ref="DO580:DO581"/>
    <mergeCell ref="DO586:DO587"/>
    <mergeCell ref="DO589:DO590"/>
    <mergeCell ref="DO603:DO604"/>
    <mergeCell ref="DO668:DO669"/>
    <mergeCell ref="DO682:DO683"/>
    <mergeCell ref="DO688:DO689"/>
    <mergeCell ref="DO691:DO692"/>
    <mergeCell ref="DO697:DO698"/>
    <mergeCell ref="DO700:DO701"/>
    <mergeCell ref="DO714:DO715"/>
    <mergeCell ref="DO779:DO780"/>
    <mergeCell ref="DO793:DO794"/>
    <mergeCell ref="DO799:DO800"/>
    <mergeCell ref="DO802:DO803"/>
    <mergeCell ref="DO808:DO809"/>
    <mergeCell ref="DO811:DO812"/>
    <mergeCell ref="DO825:DO826"/>
    <mergeCell ref="DP16:DP17"/>
    <mergeCell ref="DP22:DP23"/>
    <mergeCell ref="DP25:DP26"/>
    <mergeCell ref="DP31:DP32"/>
    <mergeCell ref="DP127:DP128"/>
    <mergeCell ref="DP133:DP134"/>
    <mergeCell ref="DP136:DP137"/>
    <mergeCell ref="DP142:DP143"/>
    <mergeCell ref="DP238:DP239"/>
    <mergeCell ref="DP244:DP245"/>
    <mergeCell ref="DP247:DP248"/>
    <mergeCell ref="DP253:DP254"/>
    <mergeCell ref="DP349:DP350"/>
    <mergeCell ref="DP355:DP356"/>
    <mergeCell ref="DP358:DP359"/>
    <mergeCell ref="DP364:DP365"/>
    <mergeCell ref="DP460:DP461"/>
    <mergeCell ref="DP466:DP467"/>
    <mergeCell ref="DP469:DP470"/>
    <mergeCell ref="DP475:DP476"/>
    <mergeCell ref="DP571:DP572"/>
    <mergeCell ref="DP577:DP578"/>
    <mergeCell ref="DP580:DP581"/>
    <mergeCell ref="DP586:DP587"/>
    <mergeCell ref="DP682:DP683"/>
    <mergeCell ref="DP688:DP689"/>
    <mergeCell ref="DP691:DP692"/>
    <mergeCell ref="DP697:DP698"/>
    <mergeCell ref="DP793:DP794"/>
    <mergeCell ref="DP799:DP800"/>
    <mergeCell ref="DP802:DP803"/>
    <mergeCell ref="DP808:DP809"/>
    <mergeCell ref="DV16:DV17"/>
    <mergeCell ref="DV22:DV23"/>
    <mergeCell ref="DV25:DV26"/>
    <mergeCell ref="DV31:DV32"/>
    <mergeCell ref="DV127:DV128"/>
    <mergeCell ref="DV133:DV134"/>
    <mergeCell ref="DV136:DV137"/>
    <mergeCell ref="DV142:DV143"/>
    <mergeCell ref="DV238:DV239"/>
    <mergeCell ref="DV244:DV245"/>
    <mergeCell ref="DV247:DV248"/>
    <mergeCell ref="DV253:DV254"/>
    <mergeCell ref="DV349:DV350"/>
    <mergeCell ref="DV355:DV356"/>
    <mergeCell ref="DV358:DV359"/>
    <mergeCell ref="DV364:DV365"/>
    <mergeCell ref="DV460:DV461"/>
    <mergeCell ref="DV466:DV467"/>
    <mergeCell ref="DV469:DV470"/>
    <mergeCell ref="DV475:DV476"/>
    <mergeCell ref="DV571:DV572"/>
    <mergeCell ref="DV577:DV578"/>
    <mergeCell ref="DV580:DV581"/>
    <mergeCell ref="DV586:DV587"/>
    <mergeCell ref="DV682:DV683"/>
    <mergeCell ref="DV688:DV689"/>
    <mergeCell ref="DV691:DV692"/>
    <mergeCell ref="DV697:DV698"/>
    <mergeCell ref="DV793:DV794"/>
    <mergeCell ref="DV799:DV800"/>
    <mergeCell ref="DV802:DV803"/>
    <mergeCell ref="DV808:DV809"/>
    <mergeCell ref="DW22:DW23"/>
    <mergeCell ref="DW31:DW32"/>
    <mergeCell ref="DW133:DW134"/>
    <mergeCell ref="DW142:DW143"/>
    <mergeCell ref="DW244:DW245"/>
    <mergeCell ref="DW253:DW254"/>
    <mergeCell ref="DW355:DW356"/>
    <mergeCell ref="DW364:DW365"/>
    <mergeCell ref="DW466:DW467"/>
    <mergeCell ref="DW475:DW476"/>
    <mergeCell ref="DW577:DW578"/>
    <mergeCell ref="DW586:DW587"/>
    <mergeCell ref="DW688:DW689"/>
    <mergeCell ref="DW697:DW698"/>
    <mergeCell ref="DW799:DW800"/>
    <mergeCell ref="DW808:DW809"/>
    <mergeCell ref="DX22:DX23"/>
    <mergeCell ref="DX31:DX32"/>
    <mergeCell ref="DX133:DX134"/>
    <mergeCell ref="DX142:DX143"/>
    <mergeCell ref="DX244:DX245"/>
    <mergeCell ref="DX253:DX254"/>
    <mergeCell ref="DX355:DX356"/>
    <mergeCell ref="DX364:DX365"/>
    <mergeCell ref="DX466:DX467"/>
    <mergeCell ref="DX475:DX476"/>
    <mergeCell ref="DX577:DX578"/>
    <mergeCell ref="DX586:DX587"/>
    <mergeCell ref="DX688:DX689"/>
    <mergeCell ref="DX697:DX698"/>
    <mergeCell ref="DX799:DX800"/>
    <mergeCell ref="DX808:DX809"/>
    <mergeCell ref="DY22:DY23"/>
    <mergeCell ref="DY31:DY32"/>
    <mergeCell ref="DY133:DY134"/>
    <mergeCell ref="DY142:DY143"/>
    <mergeCell ref="DY244:DY245"/>
    <mergeCell ref="DY253:DY254"/>
    <mergeCell ref="DY355:DY356"/>
    <mergeCell ref="DY364:DY365"/>
    <mergeCell ref="DY466:DY467"/>
    <mergeCell ref="DY475:DY476"/>
    <mergeCell ref="DY577:DY578"/>
    <mergeCell ref="DY586:DY587"/>
    <mergeCell ref="DY688:DY689"/>
    <mergeCell ref="DY697:DY698"/>
    <mergeCell ref="DY799:DY800"/>
    <mergeCell ref="DY808:DY809"/>
    <mergeCell ref="DZ22:DZ23"/>
    <mergeCell ref="DZ31:DZ32"/>
    <mergeCell ref="DZ133:DZ134"/>
    <mergeCell ref="DZ142:DZ143"/>
    <mergeCell ref="DZ244:DZ245"/>
    <mergeCell ref="DZ253:DZ254"/>
    <mergeCell ref="DZ355:DZ356"/>
    <mergeCell ref="DZ364:DZ365"/>
    <mergeCell ref="DZ466:DZ467"/>
    <mergeCell ref="DZ475:DZ476"/>
    <mergeCell ref="DZ577:DZ578"/>
    <mergeCell ref="DZ586:DZ587"/>
    <mergeCell ref="DZ688:DZ689"/>
    <mergeCell ref="DZ697:DZ698"/>
    <mergeCell ref="DZ799:DZ800"/>
    <mergeCell ref="DZ808:DZ809"/>
    <mergeCell ref="EA22:EA23"/>
    <mergeCell ref="EA31:EA32"/>
    <mergeCell ref="EA133:EA134"/>
    <mergeCell ref="EA142:EA143"/>
    <mergeCell ref="EA244:EA245"/>
    <mergeCell ref="EA253:EA254"/>
    <mergeCell ref="EA355:EA356"/>
    <mergeCell ref="EA364:EA365"/>
    <mergeCell ref="EA466:EA467"/>
    <mergeCell ref="EA475:EA476"/>
    <mergeCell ref="EA577:EA578"/>
    <mergeCell ref="EA586:EA587"/>
    <mergeCell ref="EA688:EA689"/>
    <mergeCell ref="EA697:EA698"/>
    <mergeCell ref="EA799:EA800"/>
    <mergeCell ref="EA808:EA809"/>
    <mergeCell ref="EB22:EB23"/>
    <mergeCell ref="EB31:EB32"/>
    <mergeCell ref="EB133:EB134"/>
    <mergeCell ref="EB142:EB143"/>
    <mergeCell ref="EB244:EB245"/>
    <mergeCell ref="EB253:EB254"/>
    <mergeCell ref="EB355:EB356"/>
    <mergeCell ref="EB364:EB365"/>
    <mergeCell ref="EB466:EB467"/>
    <mergeCell ref="EB475:EB476"/>
    <mergeCell ref="EB577:EB578"/>
    <mergeCell ref="EB586:EB587"/>
    <mergeCell ref="EB688:EB689"/>
    <mergeCell ref="EB697:EB698"/>
    <mergeCell ref="EB799:EB800"/>
    <mergeCell ref="EB808:EB809"/>
    <mergeCell ref="EC22:EC23"/>
    <mergeCell ref="EC31:EC32"/>
    <mergeCell ref="EC133:EC134"/>
    <mergeCell ref="EC142:EC143"/>
    <mergeCell ref="EC244:EC245"/>
    <mergeCell ref="EC253:EC254"/>
    <mergeCell ref="EC355:EC356"/>
    <mergeCell ref="EC364:EC365"/>
    <mergeCell ref="EC466:EC467"/>
    <mergeCell ref="EC475:EC476"/>
    <mergeCell ref="EC577:EC578"/>
    <mergeCell ref="EC586:EC587"/>
    <mergeCell ref="EC688:EC689"/>
    <mergeCell ref="EC697:EC698"/>
    <mergeCell ref="EC799:EC800"/>
    <mergeCell ref="EC808:EC809"/>
    <mergeCell ref="ED22:ED23"/>
    <mergeCell ref="ED31:ED32"/>
    <mergeCell ref="ED133:ED134"/>
    <mergeCell ref="ED142:ED143"/>
    <mergeCell ref="ED244:ED245"/>
    <mergeCell ref="ED253:ED254"/>
    <mergeCell ref="ED355:ED356"/>
    <mergeCell ref="ED364:ED365"/>
    <mergeCell ref="ED466:ED467"/>
    <mergeCell ref="ED475:ED476"/>
    <mergeCell ref="ED577:ED578"/>
    <mergeCell ref="ED586:ED587"/>
    <mergeCell ref="ED688:ED689"/>
    <mergeCell ref="ED697:ED698"/>
    <mergeCell ref="ED799:ED800"/>
    <mergeCell ref="ED808:ED809"/>
    <mergeCell ref="EE22:EE23"/>
    <mergeCell ref="EE31:EE32"/>
    <mergeCell ref="EE133:EE134"/>
    <mergeCell ref="EE142:EE143"/>
    <mergeCell ref="EE244:EE245"/>
    <mergeCell ref="EE253:EE254"/>
    <mergeCell ref="EE355:EE356"/>
    <mergeCell ref="EE364:EE365"/>
    <mergeCell ref="EE466:EE467"/>
    <mergeCell ref="EE475:EE476"/>
    <mergeCell ref="EE577:EE578"/>
    <mergeCell ref="EE586:EE587"/>
    <mergeCell ref="EE688:EE689"/>
    <mergeCell ref="EE697:EE698"/>
    <mergeCell ref="EE799:EE800"/>
    <mergeCell ref="EE808:EE809"/>
    <mergeCell ref="EF22:EF23"/>
    <mergeCell ref="EF31:EF32"/>
    <mergeCell ref="EF133:EF134"/>
    <mergeCell ref="EF142:EF143"/>
    <mergeCell ref="EF244:EF245"/>
    <mergeCell ref="EF253:EF254"/>
    <mergeCell ref="EF355:EF356"/>
    <mergeCell ref="EF364:EF365"/>
    <mergeCell ref="EF466:EF467"/>
    <mergeCell ref="EF475:EF476"/>
    <mergeCell ref="EF577:EF578"/>
    <mergeCell ref="EF586:EF587"/>
    <mergeCell ref="EF688:EF689"/>
    <mergeCell ref="EF697:EF698"/>
    <mergeCell ref="EF799:EF800"/>
    <mergeCell ref="EF808:EF809"/>
    <mergeCell ref="EG22:EG23"/>
    <mergeCell ref="EG31:EG32"/>
    <mergeCell ref="EG58:EG59"/>
    <mergeCell ref="EG79:EG80"/>
    <mergeCell ref="EG96:EG97"/>
    <mergeCell ref="EG133:EG134"/>
    <mergeCell ref="EG142:EG143"/>
    <mergeCell ref="EG169:EG170"/>
    <mergeCell ref="EG190:EG191"/>
    <mergeCell ref="EG207:EG208"/>
    <mergeCell ref="EG244:EG245"/>
    <mergeCell ref="EG253:EG254"/>
    <mergeCell ref="EG280:EG281"/>
    <mergeCell ref="EG301:EG302"/>
    <mergeCell ref="EG318:EG319"/>
    <mergeCell ref="EG355:EG356"/>
    <mergeCell ref="EG364:EG365"/>
    <mergeCell ref="EG391:EG392"/>
    <mergeCell ref="EG412:EG413"/>
    <mergeCell ref="EG429:EG430"/>
    <mergeCell ref="EG466:EG467"/>
    <mergeCell ref="EG475:EG476"/>
    <mergeCell ref="EG502:EG503"/>
    <mergeCell ref="EG523:EG524"/>
    <mergeCell ref="EG540:EG541"/>
    <mergeCell ref="EG577:EG578"/>
    <mergeCell ref="EG586:EG587"/>
    <mergeCell ref="EG613:EG614"/>
    <mergeCell ref="EG634:EG635"/>
    <mergeCell ref="EG651:EG652"/>
    <mergeCell ref="EG688:EG689"/>
    <mergeCell ref="EG697:EG698"/>
    <mergeCell ref="EG724:EG725"/>
    <mergeCell ref="EG745:EG746"/>
    <mergeCell ref="EG762:EG763"/>
    <mergeCell ref="EG799:EG800"/>
    <mergeCell ref="EG808:EG809"/>
    <mergeCell ref="EG835:EG836"/>
    <mergeCell ref="EG856:EG857"/>
    <mergeCell ref="EG873:EG874"/>
    <mergeCell ref="EH2:EH3"/>
    <mergeCell ref="EH16:EH17"/>
    <mergeCell ref="EH22:EH23"/>
    <mergeCell ref="EH25:EH26"/>
    <mergeCell ref="EH34:EH35"/>
    <mergeCell ref="EH48:EH49"/>
    <mergeCell ref="EH113:EH114"/>
    <mergeCell ref="EH127:EH128"/>
    <mergeCell ref="EH136:EH137"/>
    <mergeCell ref="EH145:EH146"/>
    <mergeCell ref="EH159:EH160"/>
    <mergeCell ref="EH224:EH225"/>
    <mergeCell ref="EH238:EH239"/>
    <mergeCell ref="EH247:EH248"/>
    <mergeCell ref="EH256:EH257"/>
    <mergeCell ref="EH270:EH271"/>
    <mergeCell ref="EH335:EH336"/>
    <mergeCell ref="EH349:EH350"/>
    <mergeCell ref="EH358:EH359"/>
    <mergeCell ref="EH367:EH368"/>
    <mergeCell ref="EH381:EH382"/>
    <mergeCell ref="EH446:EH447"/>
    <mergeCell ref="EH460:EH461"/>
    <mergeCell ref="EH469:EH470"/>
    <mergeCell ref="EH478:EH479"/>
    <mergeCell ref="EH492:EH493"/>
    <mergeCell ref="EH557:EH558"/>
    <mergeCell ref="EH571:EH572"/>
    <mergeCell ref="EH580:EH581"/>
    <mergeCell ref="EH589:EH590"/>
    <mergeCell ref="EH603:EH604"/>
    <mergeCell ref="EH668:EH669"/>
    <mergeCell ref="EH682:EH683"/>
    <mergeCell ref="EH691:EH692"/>
    <mergeCell ref="EH700:EH701"/>
    <mergeCell ref="EH714:EH715"/>
    <mergeCell ref="EH779:EH780"/>
    <mergeCell ref="EH793:EH794"/>
    <mergeCell ref="EH802:EH803"/>
    <mergeCell ref="EH811:EH812"/>
    <mergeCell ref="EH825:EH826"/>
    <mergeCell ref="EI2:EI3"/>
    <mergeCell ref="EI16:EI17"/>
    <mergeCell ref="EI22:EI23"/>
    <mergeCell ref="EI25:EI26"/>
    <mergeCell ref="EI31:EI32"/>
    <mergeCell ref="EI34:EI35"/>
    <mergeCell ref="EI48:EI49"/>
    <mergeCell ref="EI113:EI114"/>
    <mergeCell ref="EI127:EI128"/>
    <mergeCell ref="EI133:EI134"/>
    <mergeCell ref="EI136:EI137"/>
    <mergeCell ref="EI142:EI143"/>
    <mergeCell ref="EI145:EI146"/>
    <mergeCell ref="EI159:EI160"/>
    <mergeCell ref="EI224:EI225"/>
    <mergeCell ref="EI238:EI239"/>
    <mergeCell ref="EI244:EI245"/>
    <mergeCell ref="EI247:EI248"/>
    <mergeCell ref="EI253:EI254"/>
    <mergeCell ref="EI256:EI257"/>
    <mergeCell ref="EI270:EI271"/>
    <mergeCell ref="EI335:EI336"/>
    <mergeCell ref="EI349:EI350"/>
    <mergeCell ref="EI355:EI356"/>
    <mergeCell ref="EI358:EI359"/>
    <mergeCell ref="EI364:EI365"/>
    <mergeCell ref="EI367:EI368"/>
    <mergeCell ref="EI381:EI382"/>
    <mergeCell ref="EI446:EI447"/>
    <mergeCell ref="EI460:EI461"/>
    <mergeCell ref="EI466:EI467"/>
    <mergeCell ref="EI469:EI470"/>
    <mergeCell ref="EI475:EI476"/>
    <mergeCell ref="EI478:EI479"/>
    <mergeCell ref="EI492:EI493"/>
    <mergeCell ref="EI557:EI558"/>
    <mergeCell ref="EI571:EI572"/>
    <mergeCell ref="EI577:EI578"/>
    <mergeCell ref="EI580:EI581"/>
    <mergeCell ref="EI586:EI587"/>
    <mergeCell ref="EI589:EI590"/>
    <mergeCell ref="EI603:EI604"/>
    <mergeCell ref="EI668:EI669"/>
    <mergeCell ref="EI682:EI683"/>
    <mergeCell ref="EI688:EI689"/>
    <mergeCell ref="EI691:EI692"/>
    <mergeCell ref="EI697:EI698"/>
    <mergeCell ref="EI700:EI701"/>
    <mergeCell ref="EI714:EI715"/>
    <mergeCell ref="EI779:EI780"/>
    <mergeCell ref="EI793:EI794"/>
    <mergeCell ref="EI799:EI800"/>
    <mergeCell ref="EI802:EI803"/>
    <mergeCell ref="EI808:EI809"/>
    <mergeCell ref="EI811:EI812"/>
    <mergeCell ref="EI825:EI826"/>
    <mergeCell ref="EJ16:EJ17"/>
    <mergeCell ref="EJ22:EJ23"/>
    <mergeCell ref="EJ25:EJ26"/>
    <mergeCell ref="EJ31:EJ32"/>
    <mergeCell ref="EJ127:EJ128"/>
    <mergeCell ref="EJ133:EJ134"/>
    <mergeCell ref="EJ136:EJ137"/>
    <mergeCell ref="EJ142:EJ143"/>
    <mergeCell ref="EJ238:EJ239"/>
    <mergeCell ref="EJ244:EJ245"/>
    <mergeCell ref="EJ247:EJ248"/>
    <mergeCell ref="EJ253:EJ254"/>
    <mergeCell ref="EJ349:EJ350"/>
    <mergeCell ref="EJ355:EJ356"/>
    <mergeCell ref="EJ358:EJ359"/>
    <mergeCell ref="EJ364:EJ365"/>
    <mergeCell ref="EJ460:EJ461"/>
    <mergeCell ref="EJ466:EJ467"/>
    <mergeCell ref="EJ469:EJ470"/>
    <mergeCell ref="EJ475:EJ476"/>
    <mergeCell ref="EJ571:EJ572"/>
    <mergeCell ref="EJ577:EJ578"/>
    <mergeCell ref="EJ580:EJ581"/>
    <mergeCell ref="EJ586:EJ587"/>
    <mergeCell ref="EJ682:EJ683"/>
    <mergeCell ref="EJ688:EJ689"/>
    <mergeCell ref="EJ691:EJ692"/>
    <mergeCell ref="EJ697:EJ698"/>
    <mergeCell ref="EJ793:EJ794"/>
    <mergeCell ref="EJ799:EJ800"/>
    <mergeCell ref="EJ802:EJ803"/>
    <mergeCell ref="EJ808:EJ809"/>
    <mergeCell ref="A1:E2"/>
    <mergeCell ref="U1:Y2"/>
    <mergeCell ref="AO1:AS2"/>
    <mergeCell ref="BI1:BM2"/>
    <mergeCell ref="CC1:CG2"/>
    <mergeCell ref="CW1:DA2"/>
    <mergeCell ref="DQ1:DU2"/>
    <mergeCell ref="A7:C8"/>
    <mergeCell ref="BI7:BK8"/>
    <mergeCell ref="DQ7:DS8"/>
    <mergeCell ref="D7:E8"/>
    <mergeCell ref="X7:Y8"/>
    <mergeCell ref="AR7:AS8"/>
    <mergeCell ref="BL7:BM8"/>
    <mergeCell ref="CF7:CG8"/>
    <mergeCell ref="CZ7:DA8"/>
    <mergeCell ref="DT7:DU8"/>
    <mergeCell ref="U7:W8"/>
    <mergeCell ref="CC7:CE8"/>
    <mergeCell ref="AO7:AQ8"/>
    <mergeCell ref="CW7:CY8"/>
    <mergeCell ref="A9:C10"/>
    <mergeCell ref="BI9:BK10"/>
    <mergeCell ref="DQ9:DS10"/>
    <mergeCell ref="D9:E10"/>
    <mergeCell ref="X9:Y10"/>
    <mergeCell ref="AR9:AS10"/>
    <mergeCell ref="BL9:BM10"/>
    <mergeCell ref="CF9:CG10"/>
    <mergeCell ref="CZ9:DA10"/>
    <mergeCell ref="DT9:DU10"/>
    <mergeCell ref="U9:W10"/>
    <mergeCell ref="CC9:CE10"/>
    <mergeCell ref="AO9:AQ10"/>
    <mergeCell ref="CW9:CY10"/>
    <mergeCell ref="F13:L14"/>
    <mergeCell ref="M13:S14"/>
    <mergeCell ref="Z13:AF14"/>
    <mergeCell ref="AG13:AM14"/>
    <mergeCell ref="AT13:AZ14"/>
    <mergeCell ref="BA13:BG14"/>
    <mergeCell ref="BN13:BT14"/>
    <mergeCell ref="BU13:CA14"/>
    <mergeCell ref="CH13:CN14"/>
    <mergeCell ref="CO13:CU14"/>
    <mergeCell ref="DB13:DH14"/>
    <mergeCell ref="DI13:DO14"/>
    <mergeCell ref="DV13:EB14"/>
    <mergeCell ref="EC13:EI14"/>
    <mergeCell ref="F45:L46"/>
    <mergeCell ref="M45:S46"/>
    <mergeCell ref="Z45:AF46"/>
    <mergeCell ref="AG45:AM46"/>
    <mergeCell ref="AT45:AZ46"/>
    <mergeCell ref="BA45:BG46"/>
    <mergeCell ref="BN45:BT46"/>
    <mergeCell ref="BU45:CA46"/>
    <mergeCell ref="CH45:CN46"/>
    <mergeCell ref="CO45:CU46"/>
    <mergeCell ref="DB45:DH46"/>
    <mergeCell ref="DI45:DO46"/>
    <mergeCell ref="DV45:EB46"/>
    <mergeCell ref="EC45:EI46"/>
    <mergeCell ref="F55:L56"/>
    <mergeCell ref="M55:S56"/>
    <mergeCell ref="Z55:AF56"/>
    <mergeCell ref="AG55:AM56"/>
    <mergeCell ref="AT55:AZ56"/>
    <mergeCell ref="BA55:BG56"/>
    <mergeCell ref="BN55:BT56"/>
    <mergeCell ref="BU55:CA56"/>
    <mergeCell ref="CH55:CN56"/>
    <mergeCell ref="CO55:CU56"/>
    <mergeCell ref="DB55:DH56"/>
    <mergeCell ref="DI55:DO56"/>
    <mergeCell ref="DV55:EB56"/>
    <mergeCell ref="EC55:EI56"/>
    <mergeCell ref="F75:L77"/>
    <mergeCell ref="M75:Q77"/>
    <mergeCell ref="AG75:AK77"/>
    <mergeCell ref="BA75:BE77"/>
    <mergeCell ref="BU75:BY77"/>
    <mergeCell ref="CO75:CS77"/>
    <mergeCell ref="DI75:DM77"/>
    <mergeCell ref="EC75:EG77"/>
    <mergeCell ref="Z75:AF77"/>
    <mergeCell ref="AT75:AZ77"/>
    <mergeCell ref="BN75:BT77"/>
    <mergeCell ref="CH75:CN77"/>
    <mergeCell ref="DB75:DH77"/>
    <mergeCell ref="DV75:EB77"/>
    <mergeCell ref="F92:L94"/>
    <mergeCell ref="M92:Q94"/>
    <mergeCell ref="AG92:AK94"/>
    <mergeCell ref="BA92:BE94"/>
    <mergeCell ref="BU92:BY94"/>
    <mergeCell ref="CO92:CS94"/>
    <mergeCell ref="DI92:DM94"/>
    <mergeCell ref="EC92:EG94"/>
    <mergeCell ref="Z92:AF94"/>
    <mergeCell ref="AT92:AZ94"/>
    <mergeCell ref="BN92:BT94"/>
    <mergeCell ref="CH92:CN94"/>
    <mergeCell ref="DB92:DH94"/>
    <mergeCell ref="DV92:EB94"/>
    <mergeCell ref="F108:L110"/>
    <mergeCell ref="M108:Q110"/>
    <mergeCell ref="AG108:AK110"/>
    <mergeCell ref="BA108:BE110"/>
    <mergeCell ref="BU108:BY110"/>
    <mergeCell ref="CO108:CS110"/>
    <mergeCell ref="DI108:DM110"/>
    <mergeCell ref="EC108:EG110"/>
    <mergeCell ref="Z108:AF110"/>
    <mergeCell ref="AT108:AZ110"/>
    <mergeCell ref="BN108:BT110"/>
    <mergeCell ref="CH108:CN110"/>
    <mergeCell ref="DB108:DH110"/>
    <mergeCell ref="DV108:EB110"/>
    <mergeCell ref="A112:E113"/>
    <mergeCell ref="U112:Y113"/>
    <mergeCell ref="AO112:AS113"/>
    <mergeCell ref="BI112:BM113"/>
    <mergeCell ref="CC112:CG113"/>
    <mergeCell ref="CW112:DA113"/>
    <mergeCell ref="DQ112:DU113"/>
    <mergeCell ref="A118:C119"/>
    <mergeCell ref="BI118:BK119"/>
    <mergeCell ref="DQ118:DS119"/>
    <mergeCell ref="D118:E119"/>
    <mergeCell ref="X118:Y119"/>
    <mergeCell ref="AR118:AS119"/>
    <mergeCell ref="BL118:BM119"/>
    <mergeCell ref="CF118:CG119"/>
    <mergeCell ref="CZ118:DA119"/>
    <mergeCell ref="DT118:DU119"/>
    <mergeCell ref="U118:W119"/>
    <mergeCell ref="CC118:CE119"/>
    <mergeCell ref="AO118:AQ119"/>
    <mergeCell ref="CW118:CY119"/>
    <mergeCell ref="A120:C121"/>
    <mergeCell ref="BI120:BK121"/>
    <mergeCell ref="DQ120:DS121"/>
    <mergeCell ref="D120:E121"/>
    <mergeCell ref="X120:Y121"/>
    <mergeCell ref="AR120:AS121"/>
    <mergeCell ref="BL120:BM121"/>
    <mergeCell ref="CF120:CG121"/>
    <mergeCell ref="CZ120:DA121"/>
    <mergeCell ref="DT120:DU121"/>
    <mergeCell ref="U120:W121"/>
    <mergeCell ref="CC120:CE121"/>
    <mergeCell ref="AO120:AQ121"/>
    <mergeCell ref="CW120:CY121"/>
    <mergeCell ref="F124:L125"/>
    <mergeCell ref="M124:S125"/>
    <mergeCell ref="Z124:AF125"/>
    <mergeCell ref="AG124:AM125"/>
    <mergeCell ref="AT124:AZ125"/>
    <mergeCell ref="BA124:BG125"/>
    <mergeCell ref="BN124:BT125"/>
    <mergeCell ref="BU124:CA125"/>
    <mergeCell ref="CH124:CN125"/>
    <mergeCell ref="CO124:CU125"/>
    <mergeCell ref="DB124:DH125"/>
    <mergeCell ref="DI124:DO125"/>
    <mergeCell ref="DV124:EB125"/>
    <mergeCell ref="EC124:EI125"/>
    <mergeCell ref="F156:L157"/>
    <mergeCell ref="M156:S157"/>
    <mergeCell ref="Z156:AF157"/>
    <mergeCell ref="AG156:AM157"/>
    <mergeCell ref="AT156:AZ157"/>
    <mergeCell ref="BA156:BG157"/>
    <mergeCell ref="BN156:BT157"/>
    <mergeCell ref="BU156:CA157"/>
    <mergeCell ref="CH156:CN157"/>
    <mergeCell ref="CO156:CU157"/>
    <mergeCell ref="DB156:DH157"/>
    <mergeCell ref="DI156:DO157"/>
    <mergeCell ref="DV156:EB157"/>
    <mergeCell ref="EC156:EI157"/>
    <mergeCell ref="F166:L167"/>
    <mergeCell ref="M166:S167"/>
    <mergeCell ref="Z166:AF167"/>
    <mergeCell ref="AG166:AM167"/>
    <mergeCell ref="AT166:AZ167"/>
    <mergeCell ref="BA166:BG167"/>
    <mergeCell ref="BN166:BT167"/>
    <mergeCell ref="BU166:CA167"/>
    <mergeCell ref="CH166:CN167"/>
    <mergeCell ref="CO166:CU167"/>
    <mergeCell ref="DB166:DH167"/>
    <mergeCell ref="DI166:DO167"/>
    <mergeCell ref="DV166:EB167"/>
    <mergeCell ref="EC166:EI167"/>
    <mergeCell ref="F186:L188"/>
    <mergeCell ref="M186:Q188"/>
    <mergeCell ref="AG186:AK188"/>
    <mergeCell ref="BA186:BE188"/>
    <mergeCell ref="BU186:BY188"/>
    <mergeCell ref="CO186:CS188"/>
    <mergeCell ref="DI186:DM188"/>
    <mergeCell ref="EC186:EG188"/>
    <mergeCell ref="Z186:AF188"/>
    <mergeCell ref="AT186:AZ188"/>
    <mergeCell ref="BN186:BT188"/>
    <mergeCell ref="CH186:CN188"/>
    <mergeCell ref="DB186:DH188"/>
    <mergeCell ref="DV186:EB188"/>
    <mergeCell ref="F203:L205"/>
    <mergeCell ref="M203:Q205"/>
    <mergeCell ref="AG203:AK205"/>
    <mergeCell ref="BA203:BE205"/>
    <mergeCell ref="BU203:BY205"/>
    <mergeCell ref="CO203:CS205"/>
    <mergeCell ref="DI203:DM205"/>
    <mergeCell ref="EC203:EG205"/>
    <mergeCell ref="Z203:AF205"/>
    <mergeCell ref="AT203:AZ205"/>
    <mergeCell ref="BN203:BT205"/>
    <mergeCell ref="CH203:CN205"/>
    <mergeCell ref="DB203:DH205"/>
    <mergeCell ref="DV203:EB205"/>
    <mergeCell ref="F219:L221"/>
    <mergeCell ref="M219:Q221"/>
    <mergeCell ref="AG219:AK221"/>
    <mergeCell ref="BA219:BE221"/>
    <mergeCell ref="BU219:BY221"/>
    <mergeCell ref="CO219:CS221"/>
    <mergeCell ref="DI219:DM221"/>
    <mergeCell ref="EC219:EG221"/>
    <mergeCell ref="Z219:AF221"/>
    <mergeCell ref="AT219:AZ221"/>
    <mergeCell ref="BN219:BT221"/>
    <mergeCell ref="CH219:CN221"/>
    <mergeCell ref="DB219:DH221"/>
    <mergeCell ref="DV219:EB221"/>
    <mergeCell ref="A223:E224"/>
    <mergeCell ref="U223:Y224"/>
    <mergeCell ref="AO223:AS224"/>
    <mergeCell ref="BI223:BM224"/>
    <mergeCell ref="CC223:CG224"/>
    <mergeCell ref="CW223:DA224"/>
    <mergeCell ref="DQ223:DU224"/>
    <mergeCell ref="A229:C230"/>
    <mergeCell ref="BI229:BK230"/>
    <mergeCell ref="DQ229:DS230"/>
    <mergeCell ref="D229:E230"/>
    <mergeCell ref="X229:Y230"/>
    <mergeCell ref="AR229:AS230"/>
    <mergeCell ref="BL229:BM230"/>
    <mergeCell ref="CF229:CG230"/>
    <mergeCell ref="CZ229:DA230"/>
    <mergeCell ref="DT229:DU230"/>
    <mergeCell ref="U229:W230"/>
    <mergeCell ref="CC229:CE230"/>
    <mergeCell ref="AO229:AQ230"/>
    <mergeCell ref="CW229:CY230"/>
    <mergeCell ref="A231:C232"/>
    <mergeCell ref="BI231:BK232"/>
    <mergeCell ref="DQ231:DS232"/>
    <mergeCell ref="D231:E232"/>
    <mergeCell ref="X231:Y232"/>
    <mergeCell ref="AR231:AS232"/>
    <mergeCell ref="BL231:BM232"/>
    <mergeCell ref="CF231:CG232"/>
    <mergeCell ref="CZ231:DA232"/>
    <mergeCell ref="DT231:DU232"/>
    <mergeCell ref="U231:W232"/>
    <mergeCell ref="CC231:CE232"/>
    <mergeCell ref="AO231:AQ232"/>
    <mergeCell ref="CW231:CY232"/>
    <mergeCell ref="F235:L236"/>
    <mergeCell ref="M235:S236"/>
    <mergeCell ref="Z235:AF236"/>
    <mergeCell ref="AG235:AM236"/>
    <mergeCell ref="AT235:AZ236"/>
    <mergeCell ref="BA235:BG236"/>
    <mergeCell ref="BN235:BT236"/>
    <mergeCell ref="BU235:CA236"/>
    <mergeCell ref="CH235:CN236"/>
    <mergeCell ref="CO235:CU236"/>
    <mergeCell ref="DB235:DH236"/>
    <mergeCell ref="DI235:DO236"/>
    <mergeCell ref="DV235:EB236"/>
    <mergeCell ref="EC235:EI236"/>
    <mergeCell ref="F267:L268"/>
    <mergeCell ref="M267:S268"/>
    <mergeCell ref="Z267:AF268"/>
    <mergeCell ref="AG267:AM268"/>
    <mergeCell ref="AT267:AZ268"/>
    <mergeCell ref="BA267:BG268"/>
    <mergeCell ref="BN267:BT268"/>
    <mergeCell ref="BU267:CA268"/>
    <mergeCell ref="CH267:CN268"/>
    <mergeCell ref="CO267:CU268"/>
    <mergeCell ref="DB267:DH268"/>
    <mergeCell ref="DI267:DO268"/>
    <mergeCell ref="DV267:EB268"/>
    <mergeCell ref="EC267:EI268"/>
    <mergeCell ref="F277:L278"/>
    <mergeCell ref="M277:S278"/>
    <mergeCell ref="Z277:AF278"/>
    <mergeCell ref="AG277:AM278"/>
    <mergeCell ref="AT277:AZ278"/>
    <mergeCell ref="BA277:BG278"/>
    <mergeCell ref="BN277:BT278"/>
    <mergeCell ref="BU277:CA278"/>
    <mergeCell ref="CH277:CN278"/>
    <mergeCell ref="CO277:CU278"/>
    <mergeCell ref="DB277:DH278"/>
    <mergeCell ref="DI277:DO278"/>
    <mergeCell ref="DV277:EB278"/>
    <mergeCell ref="EC277:EI278"/>
    <mergeCell ref="F297:L299"/>
    <mergeCell ref="M297:Q299"/>
    <mergeCell ref="AG297:AK299"/>
    <mergeCell ref="BA297:BE299"/>
    <mergeCell ref="BU297:BY299"/>
    <mergeCell ref="CO297:CS299"/>
    <mergeCell ref="DI297:DM299"/>
    <mergeCell ref="EC297:EG299"/>
    <mergeCell ref="Z297:AF299"/>
    <mergeCell ref="AT297:AZ299"/>
    <mergeCell ref="BN297:BT299"/>
    <mergeCell ref="CH297:CN299"/>
    <mergeCell ref="DB297:DH299"/>
    <mergeCell ref="DV297:EB299"/>
    <mergeCell ref="F314:L316"/>
    <mergeCell ref="M314:Q316"/>
    <mergeCell ref="AG314:AK316"/>
    <mergeCell ref="BA314:BE316"/>
    <mergeCell ref="BU314:BY316"/>
    <mergeCell ref="CO314:CS316"/>
    <mergeCell ref="DI314:DM316"/>
    <mergeCell ref="EC314:EG316"/>
    <mergeCell ref="Z314:AF316"/>
    <mergeCell ref="AT314:AZ316"/>
    <mergeCell ref="BN314:BT316"/>
    <mergeCell ref="CH314:CN316"/>
    <mergeCell ref="DB314:DH316"/>
    <mergeCell ref="DV314:EB316"/>
    <mergeCell ref="F330:L332"/>
    <mergeCell ref="M330:Q332"/>
    <mergeCell ref="AG330:AK332"/>
    <mergeCell ref="BA330:BE332"/>
    <mergeCell ref="BU330:BY332"/>
    <mergeCell ref="CO330:CS332"/>
    <mergeCell ref="DI330:DM332"/>
    <mergeCell ref="EC330:EG332"/>
    <mergeCell ref="Z330:AF332"/>
    <mergeCell ref="AT330:AZ332"/>
    <mergeCell ref="BN330:BT332"/>
    <mergeCell ref="CH330:CN332"/>
    <mergeCell ref="DB330:DH332"/>
    <mergeCell ref="DV330:EB332"/>
    <mergeCell ref="A334:E335"/>
    <mergeCell ref="U334:Y335"/>
    <mergeCell ref="AO334:AS335"/>
    <mergeCell ref="BI334:BM335"/>
    <mergeCell ref="CC334:CG335"/>
    <mergeCell ref="CW334:DA335"/>
    <mergeCell ref="DQ334:DU335"/>
    <mergeCell ref="A340:C341"/>
    <mergeCell ref="BI340:BK341"/>
    <mergeCell ref="DQ340:DS341"/>
    <mergeCell ref="D340:E341"/>
    <mergeCell ref="X340:Y341"/>
    <mergeCell ref="AR340:AS341"/>
    <mergeCell ref="BL340:BM341"/>
    <mergeCell ref="CF340:CG341"/>
    <mergeCell ref="CZ340:DA341"/>
    <mergeCell ref="DT340:DU341"/>
    <mergeCell ref="U340:W341"/>
    <mergeCell ref="CC340:CE341"/>
    <mergeCell ref="AO340:AQ341"/>
    <mergeCell ref="CW340:CY341"/>
    <mergeCell ref="A342:C343"/>
    <mergeCell ref="BI342:BK343"/>
    <mergeCell ref="DQ342:DS343"/>
    <mergeCell ref="D342:E343"/>
    <mergeCell ref="X342:Y343"/>
    <mergeCell ref="AR342:AS343"/>
    <mergeCell ref="BL342:BM343"/>
    <mergeCell ref="CF342:CG343"/>
    <mergeCell ref="CZ342:DA343"/>
    <mergeCell ref="DT342:DU343"/>
    <mergeCell ref="U342:W343"/>
    <mergeCell ref="CC342:CE343"/>
    <mergeCell ref="AO342:AQ343"/>
    <mergeCell ref="CW342:CY343"/>
    <mergeCell ref="F346:L347"/>
    <mergeCell ref="M346:S347"/>
    <mergeCell ref="Z346:AF347"/>
    <mergeCell ref="AG346:AM347"/>
    <mergeCell ref="AT346:AZ347"/>
    <mergeCell ref="BA346:BG347"/>
    <mergeCell ref="BN346:BT347"/>
    <mergeCell ref="BU346:CA347"/>
    <mergeCell ref="CH346:CN347"/>
    <mergeCell ref="CO346:CU347"/>
    <mergeCell ref="DB346:DH347"/>
    <mergeCell ref="DI346:DO347"/>
    <mergeCell ref="DV346:EB347"/>
    <mergeCell ref="EC346:EI347"/>
    <mergeCell ref="F378:L379"/>
    <mergeCell ref="M378:S379"/>
    <mergeCell ref="Z378:AF379"/>
    <mergeCell ref="AG378:AM379"/>
    <mergeCell ref="AT378:AZ379"/>
    <mergeCell ref="BA378:BG379"/>
    <mergeCell ref="BN378:BT379"/>
    <mergeCell ref="BU378:CA379"/>
    <mergeCell ref="CH378:CN379"/>
    <mergeCell ref="CO378:CU379"/>
    <mergeCell ref="DB378:DH379"/>
    <mergeCell ref="DI378:DO379"/>
    <mergeCell ref="DV378:EB379"/>
    <mergeCell ref="EC378:EI379"/>
    <mergeCell ref="F388:L389"/>
    <mergeCell ref="M388:S389"/>
    <mergeCell ref="Z388:AF389"/>
    <mergeCell ref="AG388:AM389"/>
    <mergeCell ref="AT388:AZ389"/>
    <mergeCell ref="BA388:BG389"/>
    <mergeCell ref="BN388:BT389"/>
    <mergeCell ref="BU388:CA389"/>
    <mergeCell ref="CH388:CN389"/>
    <mergeCell ref="CO388:CU389"/>
    <mergeCell ref="DB388:DH389"/>
    <mergeCell ref="DI388:DO389"/>
    <mergeCell ref="DV388:EB389"/>
    <mergeCell ref="EC388:EI389"/>
    <mergeCell ref="F408:L410"/>
    <mergeCell ref="M408:Q410"/>
    <mergeCell ref="AG408:AK410"/>
    <mergeCell ref="BA408:BE410"/>
    <mergeCell ref="BU408:BY410"/>
    <mergeCell ref="CO408:CS410"/>
    <mergeCell ref="DI408:DM410"/>
    <mergeCell ref="EC408:EG410"/>
    <mergeCell ref="Z408:AF410"/>
    <mergeCell ref="AT408:AZ410"/>
    <mergeCell ref="BN408:BT410"/>
    <mergeCell ref="CH408:CN410"/>
    <mergeCell ref="DB408:DH410"/>
    <mergeCell ref="DV408:EB410"/>
    <mergeCell ref="F425:L427"/>
    <mergeCell ref="M425:Q427"/>
    <mergeCell ref="AG425:AK427"/>
    <mergeCell ref="BA425:BE427"/>
    <mergeCell ref="BU425:BY427"/>
    <mergeCell ref="CO425:CS427"/>
    <mergeCell ref="DI425:DM427"/>
    <mergeCell ref="EC425:EG427"/>
    <mergeCell ref="Z425:AF427"/>
    <mergeCell ref="AT425:AZ427"/>
    <mergeCell ref="BN425:BT427"/>
    <mergeCell ref="CH425:CN427"/>
    <mergeCell ref="DB425:DH427"/>
    <mergeCell ref="DV425:EB427"/>
    <mergeCell ref="F441:L443"/>
    <mergeCell ref="M441:Q443"/>
    <mergeCell ref="AG441:AK443"/>
    <mergeCell ref="BA441:BE443"/>
    <mergeCell ref="BU441:BY443"/>
    <mergeCell ref="CO441:CS443"/>
    <mergeCell ref="DI441:DM443"/>
    <mergeCell ref="EC441:EG443"/>
    <mergeCell ref="Z441:AF443"/>
    <mergeCell ref="AT441:AZ443"/>
    <mergeCell ref="BN441:BT443"/>
    <mergeCell ref="CH441:CN443"/>
    <mergeCell ref="DB441:DH443"/>
    <mergeCell ref="DV441:EB443"/>
    <mergeCell ref="A445:E446"/>
    <mergeCell ref="U445:Y446"/>
    <mergeCell ref="AO445:AS446"/>
    <mergeCell ref="BI445:BM446"/>
    <mergeCell ref="CC445:CG446"/>
    <mergeCell ref="CW445:DA446"/>
    <mergeCell ref="DQ445:DU446"/>
    <mergeCell ref="A451:C452"/>
    <mergeCell ref="BI451:BK452"/>
    <mergeCell ref="DQ451:DS452"/>
    <mergeCell ref="D451:E452"/>
    <mergeCell ref="X451:Y452"/>
    <mergeCell ref="AR451:AS452"/>
    <mergeCell ref="BL451:BM452"/>
    <mergeCell ref="CF451:CG452"/>
    <mergeCell ref="CZ451:DA452"/>
    <mergeCell ref="DT451:DU452"/>
    <mergeCell ref="U451:W452"/>
    <mergeCell ref="CC451:CE452"/>
    <mergeCell ref="AO451:AQ452"/>
    <mergeCell ref="CW451:CY452"/>
    <mergeCell ref="A453:C454"/>
    <mergeCell ref="BI453:BK454"/>
    <mergeCell ref="DQ453:DS454"/>
    <mergeCell ref="D453:E454"/>
    <mergeCell ref="X453:Y454"/>
    <mergeCell ref="AR453:AS454"/>
    <mergeCell ref="BL453:BM454"/>
    <mergeCell ref="CF453:CG454"/>
    <mergeCell ref="CZ453:DA454"/>
    <mergeCell ref="DT453:DU454"/>
    <mergeCell ref="U453:W454"/>
    <mergeCell ref="CC453:CE454"/>
    <mergeCell ref="AO453:AQ454"/>
    <mergeCell ref="CW453:CY454"/>
    <mergeCell ref="F457:L458"/>
    <mergeCell ref="M457:S458"/>
    <mergeCell ref="Z457:AF458"/>
    <mergeCell ref="AG457:AM458"/>
    <mergeCell ref="AT457:AZ458"/>
    <mergeCell ref="BA457:BG458"/>
    <mergeCell ref="BN457:BT458"/>
    <mergeCell ref="BU457:CA458"/>
    <mergeCell ref="CH457:CN458"/>
    <mergeCell ref="CO457:CU458"/>
    <mergeCell ref="DB457:DH458"/>
    <mergeCell ref="DI457:DO458"/>
    <mergeCell ref="DV457:EB458"/>
    <mergeCell ref="EC457:EI458"/>
    <mergeCell ref="F489:L490"/>
    <mergeCell ref="M489:S490"/>
    <mergeCell ref="Z489:AF490"/>
    <mergeCell ref="AG489:AM490"/>
    <mergeCell ref="AT489:AZ490"/>
    <mergeCell ref="BA489:BG490"/>
    <mergeCell ref="BN489:BT490"/>
    <mergeCell ref="BU489:CA490"/>
    <mergeCell ref="CH489:CN490"/>
    <mergeCell ref="CO489:CU490"/>
    <mergeCell ref="DB489:DH490"/>
    <mergeCell ref="DI489:DO490"/>
    <mergeCell ref="DV489:EB490"/>
    <mergeCell ref="EC489:EI490"/>
    <mergeCell ref="F499:L500"/>
    <mergeCell ref="M499:S500"/>
    <mergeCell ref="Z499:AF500"/>
    <mergeCell ref="AG499:AM500"/>
    <mergeCell ref="AT499:AZ500"/>
    <mergeCell ref="BA499:BG500"/>
    <mergeCell ref="BN499:BT500"/>
    <mergeCell ref="BU499:CA500"/>
    <mergeCell ref="CH499:CN500"/>
    <mergeCell ref="CO499:CU500"/>
    <mergeCell ref="DB499:DH500"/>
    <mergeCell ref="DI499:DO500"/>
    <mergeCell ref="DV499:EB500"/>
    <mergeCell ref="EC499:EI500"/>
    <mergeCell ref="F519:L521"/>
    <mergeCell ref="M519:Q521"/>
    <mergeCell ref="AG519:AK521"/>
    <mergeCell ref="BA519:BE521"/>
    <mergeCell ref="BU519:BY521"/>
    <mergeCell ref="CO519:CS521"/>
    <mergeCell ref="DI519:DM521"/>
    <mergeCell ref="EC519:EG521"/>
    <mergeCell ref="Z519:AF521"/>
    <mergeCell ref="AT519:AZ521"/>
    <mergeCell ref="BN519:BT521"/>
    <mergeCell ref="CH519:CN521"/>
    <mergeCell ref="DB519:DH521"/>
    <mergeCell ref="DV519:EB521"/>
    <mergeCell ref="F536:L538"/>
    <mergeCell ref="M536:Q538"/>
    <mergeCell ref="AG536:AK538"/>
    <mergeCell ref="BA536:BE538"/>
    <mergeCell ref="BU536:BY538"/>
    <mergeCell ref="CO536:CS538"/>
    <mergeCell ref="DI536:DM538"/>
    <mergeCell ref="EC536:EG538"/>
    <mergeCell ref="Z536:AF538"/>
    <mergeCell ref="AT536:AZ538"/>
    <mergeCell ref="BN536:BT538"/>
    <mergeCell ref="CH536:CN538"/>
    <mergeCell ref="DB536:DH538"/>
    <mergeCell ref="DV536:EB538"/>
    <mergeCell ref="F552:L554"/>
    <mergeCell ref="M552:Q554"/>
    <mergeCell ref="AG552:AK554"/>
    <mergeCell ref="BA552:BE554"/>
    <mergeCell ref="BU552:BY554"/>
    <mergeCell ref="CO552:CS554"/>
    <mergeCell ref="DI552:DM554"/>
    <mergeCell ref="EC552:EG554"/>
    <mergeCell ref="Z552:AF554"/>
    <mergeCell ref="AT552:AZ554"/>
    <mergeCell ref="BN552:BT554"/>
    <mergeCell ref="CH552:CN554"/>
    <mergeCell ref="DB552:DH554"/>
    <mergeCell ref="DV552:EB554"/>
    <mergeCell ref="A556:E557"/>
    <mergeCell ref="U556:Y557"/>
    <mergeCell ref="AO556:AS557"/>
    <mergeCell ref="BI556:BM557"/>
    <mergeCell ref="CC556:CG557"/>
    <mergeCell ref="CW556:DA557"/>
    <mergeCell ref="DQ556:DU557"/>
    <mergeCell ref="A562:C563"/>
    <mergeCell ref="BI562:BK563"/>
    <mergeCell ref="DQ562:DS563"/>
    <mergeCell ref="D562:E563"/>
    <mergeCell ref="X562:Y563"/>
    <mergeCell ref="AR562:AS563"/>
    <mergeCell ref="BL562:BM563"/>
    <mergeCell ref="CF562:CG563"/>
    <mergeCell ref="CZ562:DA563"/>
    <mergeCell ref="DT562:DU563"/>
    <mergeCell ref="U562:W563"/>
    <mergeCell ref="CC562:CE563"/>
    <mergeCell ref="AO562:AQ563"/>
    <mergeCell ref="CW562:CY563"/>
    <mergeCell ref="A564:C565"/>
    <mergeCell ref="BI564:BK565"/>
    <mergeCell ref="DQ564:DS565"/>
    <mergeCell ref="D564:E565"/>
    <mergeCell ref="X564:Y565"/>
    <mergeCell ref="AR564:AS565"/>
    <mergeCell ref="BL564:BM565"/>
    <mergeCell ref="CF564:CG565"/>
    <mergeCell ref="CZ564:DA565"/>
    <mergeCell ref="DT564:DU565"/>
    <mergeCell ref="U564:W565"/>
    <mergeCell ref="CC564:CE565"/>
    <mergeCell ref="AO564:AQ565"/>
    <mergeCell ref="CW564:CY565"/>
    <mergeCell ref="F568:L569"/>
    <mergeCell ref="M568:S569"/>
    <mergeCell ref="Z568:AF569"/>
    <mergeCell ref="AG568:AM569"/>
    <mergeCell ref="AT568:AZ569"/>
    <mergeCell ref="BA568:BG569"/>
    <mergeCell ref="BN568:BT569"/>
    <mergeCell ref="BU568:CA569"/>
    <mergeCell ref="CH568:CN569"/>
    <mergeCell ref="CO568:CU569"/>
    <mergeCell ref="DB568:DH569"/>
    <mergeCell ref="DI568:DO569"/>
    <mergeCell ref="DV568:EB569"/>
    <mergeCell ref="EC568:EI569"/>
    <mergeCell ref="F600:L601"/>
    <mergeCell ref="M600:S601"/>
    <mergeCell ref="Z600:AF601"/>
    <mergeCell ref="AG600:AM601"/>
    <mergeCell ref="AT600:AZ601"/>
    <mergeCell ref="BA600:BG601"/>
    <mergeCell ref="BN600:BT601"/>
    <mergeCell ref="BU600:CA601"/>
    <mergeCell ref="CH600:CN601"/>
    <mergeCell ref="CO600:CU601"/>
    <mergeCell ref="DB600:DH601"/>
    <mergeCell ref="DI600:DO601"/>
    <mergeCell ref="DV600:EB601"/>
    <mergeCell ref="EC600:EI601"/>
    <mergeCell ref="F610:L611"/>
    <mergeCell ref="M610:S611"/>
    <mergeCell ref="Z610:AF611"/>
    <mergeCell ref="AG610:AM611"/>
    <mergeCell ref="AT610:AZ611"/>
    <mergeCell ref="BA610:BG611"/>
    <mergeCell ref="BN610:BT611"/>
    <mergeCell ref="BU610:CA611"/>
    <mergeCell ref="CH610:CN611"/>
    <mergeCell ref="CO610:CU611"/>
    <mergeCell ref="DB610:DH611"/>
    <mergeCell ref="DI610:DO611"/>
    <mergeCell ref="DV610:EB611"/>
    <mergeCell ref="EC610:EI611"/>
    <mergeCell ref="F630:L632"/>
    <mergeCell ref="M630:Q632"/>
    <mergeCell ref="AG630:AK632"/>
    <mergeCell ref="BA630:BE632"/>
    <mergeCell ref="BU630:BY632"/>
    <mergeCell ref="CO630:CS632"/>
    <mergeCell ref="DI630:DM632"/>
    <mergeCell ref="EC630:EG632"/>
    <mergeCell ref="Z630:AF632"/>
    <mergeCell ref="AT630:AZ632"/>
    <mergeCell ref="BN630:BT632"/>
    <mergeCell ref="CH630:CN632"/>
    <mergeCell ref="DB630:DH632"/>
    <mergeCell ref="DV630:EB632"/>
    <mergeCell ref="F647:L649"/>
    <mergeCell ref="M647:Q649"/>
    <mergeCell ref="AG647:AK649"/>
    <mergeCell ref="BA647:BE649"/>
    <mergeCell ref="BU647:BY649"/>
    <mergeCell ref="CO647:CS649"/>
    <mergeCell ref="DI647:DM649"/>
    <mergeCell ref="EC647:EG649"/>
    <mergeCell ref="Z647:AF649"/>
    <mergeCell ref="AT647:AZ649"/>
    <mergeCell ref="BN647:BT649"/>
    <mergeCell ref="CH647:CN649"/>
    <mergeCell ref="DB647:DH649"/>
    <mergeCell ref="DV647:EB649"/>
    <mergeCell ref="F663:L665"/>
    <mergeCell ref="M663:Q665"/>
    <mergeCell ref="AG663:AK665"/>
    <mergeCell ref="BA663:BE665"/>
    <mergeCell ref="BU663:BY665"/>
    <mergeCell ref="CO663:CS665"/>
    <mergeCell ref="DI663:DM665"/>
    <mergeCell ref="EC663:EG665"/>
    <mergeCell ref="Z663:AF665"/>
    <mergeCell ref="AT663:AZ665"/>
    <mergeCell ref="BN663:BT665"/>
    <mergeCell ref="CH663:CN665"/>
    <mergeCell ref="DB663:DH665"/>
    <mergeCell ref="DV663:EB665"/>
    <mergeCell ref="A667:E668"/>
    <mergeCell ref="U667:Y668"/>
    <mergeCell ref="AO667:AS668"/>
    <mergeCell ref="BI667:BM668"/>
    <mergeCell ref="CC667:CG668"/>
    <mergeCell ref="CW667:DA668"/>
    <mergeCell ref="DQ667:DU668"/>
    <mergeCell ref="A673:C674"/>
    <mergeCell ref="BI673:BK674"/>
    <mergeCell ref="DQ673:DS674"/>
    <mergeCell ref="D673:E674"/>
    <mergeCell ref="X673:Y674"/>
    <mergeCell ref="AR673:AS674"/>
    <mergeCell ref="BL673:BM674"/>
    <mergeCell ref="CF673:CG674"/>
    <mergeCell ref="CZ673:DA674"/>
    <mergeCell ref="DT673:DU674"/>
    <mergeCell ref="U673:W674"/>
    <mergeCell ref="CC673:CE674"/>
    <mergeCell ref="AO673:AQ674"/>
    <mergeCell ref="CW673:CY674"/>
    <mergeCell ref="A675:C676"/>
    <mergeCell ref="BI675:BK676"/>
    <mergeCell ref="DQ675:DS676"/>
    <mergeCell ref="D675:E676"/>
    <mergeCell ref="X675:Y676"/>
    <mergeCell ref="AR675:AS676"/>
    <mergeCell ref="BL675:BM676"/>
    <mergeCell ref="CF675:CG676"/>
    <mergeCell ref="CZ675:DA676"/>
    <mergeCell ref="DT675:DU676"/>
    <mergeCell ref="U675:W676"/>
    <mergeCell ref="CC675:CE676"/>
    <mergeCell ref="AO675:AQ676"/>
    <mergeCell ref="CW675:CY676"/>
    <mergeCell ref="F679:L680"/>
    <mergeCell ref="M679:S680"/>
    <mergeCell ref="Z679:AF680"/>
    <mergeCell ref="AG679:AM680"/>
    <mergeCell ref="AT679:AZ680"/>
    <mergeCell ref="BA679:BG680"/>
    <mergeCell ref="BN679:BT680"/>
    <mergeCell ref="BU679:CA680"/>
    <mergeCell ref="CH679:CN680"/>
    <mergeCell ref="CO679:CU680"/>
    <mergeCell ref="DB679:DH680"/>
    <mergeCell ref="DI679:DO680"/>
    <mergeCell ref="DV679:EB680"/>
    <mergeCell ref="EC679:EI680"/>
    <mergeCell ref="F711:L712"/>
    <mergeCell ref="M711:S712"/>
    <mergeCell ref="Z711:AF712"/>
    <mergeCell ref="AG711:AM712"/>
    <mergeCell ref="AT711:AZ712"/>
    <mergeCell ref="BA711:BG712"/>
    <mergeCell ref="BN711:BT712"/>
    <mergeCell ref="BU711:CA712"/>
    <mergeCell ref="CH711:CN712"/>
    <mergeCell ref="CO711:CU712"/>
    <mergeCell ref="DB711:DH712"/>
    <mergeCell ref="DI711:DO712"/>
    <mergeCell ref="DV711:EB712"/>
    <mergeCell ref="EC711:EI712"/>
    <mergeCell ref="F721:L722"/>
    <mergeCell ref="M721:S722"/>
    <mergeCell ref="Z721:AF722"/>
    <mergeCell ref="AG721:AM722"/>
    <mergeCell ref="AT721:AZ722"/>
    <mergeCell ref="BA721:BG722"/>
    <mergeCell ref="BN721:BT722"/>
    <mergeCell ref="BU721:CA722"/>
    <mergeCell ref="CH721:CN722"/>
    <mergeCell ref="CO721:CU722"/>
    <mergeCell ref="DB721:DH722"/>
    <mergeCell ref="DI721:DO722"/>
    <mergeCell ref="DV721:EB722"/>
    <mergeCell ref="EC721:EI722"/>
    <mergeCell ref="F741:L743"/>
    <mergeCell ref="M741:Q743"/>
    <mergeCell ref="AG741:AK743"/>
    <mergeCell ref="BA741:BE743"/>
    <mergeCell ref="BU741:BY743"/>
    <mergeCell ref="CO741:CS743"/>
    <mergeCell ref="DI741:DM743"/>
    <mergeCell ref="EC741:EG743"/>
    <mergeCell ref="Z741:AF743"/>
    <mergeCell ref="AT741:AZ743"/>
    <mergeCell ref="BN741:BT743"/>
    <mergeCell ref="CH741:CN743"/>
    <mergeCell ref="DB741:DH743"/>
    <mergeCell ref="DV741:EB743"/>
    <mergeCell ref="F758:L760"/>
    <mergeCell ref="M758:Q760"/>
    <mergeCell ref="AG758:AK760"/>
    <mergeCell ref="BA758:BE760"/>
    <mergeCell ref="BU758:BY760"/>
    <mergeCell ref="CO758:CS760"/>
    <mergeCell ref="DI758:DM760"/>
    <mergeCell ref="EC758:EG760"/>
    <mergeCell ref="Z758:AF760"/>
    <mergeCell ref="AT758:AZ760"/>
    <mergeCell ref="BN758:BT760"/>
    <mergeCell ref="CH758:CN760"/>
    <mergeCell ref="DB758:DH760"/>
    <mergeCell ref="DV758:EB760"/>
    <mergeCell ref="F774:L776"/>
    <mergeCell ref="M774:Q776"/>
    <mergeCell ref="AG774:AK776"/>
    <mergeCell ref="BA774:BE776"/>
    <mergeCell ref="BU774:BY776"/>
    <mergeCell ref="CO774:CS776"/>
    <mergeCell ref="DI774:DM776"/>
    <mergeCell ref="EC774:EG776"/>
    <mergeCell ref="Z774:AF776"/>
    <mergeCell ref="AT774:AZ776"/>
    <mergeCell ref="BN774:BT776"/>
    <mergeCell ref="CH774:CN776"/>
    <mergeCell ref="DB774:DH776"/>
    <mergeCell ref="DV774:EB776"/>
    <mergeCell ref="A778:E779"/>
    <mergeCell ref="U778:Y779"/>
    <mergeCell ref="AO778:AS779"/>
    <mergeCell ref="BI778:BM779"/>
    <mergeCell ref="CC778:CG779"/>
    <mergeCell ref="CW778:DA779"/>
    <mergeCell ref="DQ778:DU779"/>
    <mergeCell ref="A784:C785"/>
    <mergeCell ref="BI784:BK785"/>
    <mergeCell ref="DQ784:DS785"/>
    <mergeCell ref="D784:E785"/>
    <mergeCell ref="X784:Y785"/>
    <mergeCell ref="AR784:AS785"/>
    <mergeCell ref="BL784:BM785"/>
    <mergeCell ref="CF784:CG785"/>
    <mergeCell ref="CZ784:DA785"/>
    <mergeCell ref="DT784:DU785"/>
    <mergeCell ref="U784:W785"/>
    <mergeCell ref="CC784:CE785"/>
    <mergeCell ref="AO784:AQ785"/>
    <mergeCell ref="CW784:CY785"/>
    <mergeCell ref="A786:C787"/>
    <mergeCell ref="BI786:BK787"/>
    <mergeCell ref="DQ786:DS787"/>
    <mergeCell ref="D786:E787"/>
    <mergeCell ref="X786:Y787"/>
    <mergeCell ref="AR786:AS787"/>
    <mergeCell ref="BL786:BM787"/>
    <mergeCell ref="CF786:CG787"/>
    <mergeCell ref="CZ786:DA787"/>
    <mergeCell ref="DT786:DU787"/>
    <mergeCell ref="U786:W787"/>
    <mergeCell ref="CC786:CE787"/>
    <mergeCell ref="AO786:AQ787"/>
    <mergeCell ref="CW786:CY787"/>
    <mergeCell ref="F790:L791"/>
    <mergeCell ref="M790:S791"/>
    <mergeCell ref="Z790:AF791"/>
    <mergeCell ref="AG790:AM791"/>
    <mergeCell ref="AT790:AZ791"/>
    <mergeCell ref="BA790:BG791"/>
    <mergeCell ref="BN790:BT791"/>
    <mergeCell ref="BU790:CA791"/>
    <mergeCell ref="CH790:CN791"/>
    <mergeCell ref="CO790:CU791"/>
    <mergeCell ref="DB790:DH791"/>
    <mergeCell ref="DI790:DO791"/>
    <mergeCell ref="DV790:EB791"/>
    <mergeCell ref="EC790:EI791"/>
    <mergeCell ref="F822:L823"/>
    <mergeCell ref="M822:S823"/>
    <mergeCell ref="Z822:AF823"/>
    <mergeCell ref="AG822:AM823"/>
    <mergeCell ref="AT822:AZ823"/>
    <mergeCell ref="BA822:BG823"/>
    <mergeCell ref="BN822:BT823"/>
    <mergeCell ref="BU822:CA823"/>
    <mergeCell ref="CH822:CN823"/>
    <mergeCell ref="CO822:CU823"/>
    <mergeCell ref="DB822:DH823"/>
    <mergeCell ref="DI822:DO823"/>
    <mergeCell ref="DV822:EB823"/>
    <mergeCell ref="EC822:EI823"/>
    <mergeCell ref="F832:L833"/>
    <mergeCell ref="M832:S833"/>
    <mergeCell ref="Z832:AF833"/>
    <mergeCell ref="AG832:AM833"/>
    <mergeCell ref="AT832:AZ833"/>
    <mergeCell ref="BA832:BG833"/>
    <mergeCell ref="BN832:BT833"/>
    <mergeCell ref="BU832:CA833"/>
    <mergeCell ref="CH832:CN833"/>
    <mergeCell ref="CO832:CU833"/>
    <mergeCell ref="DB832:DH833"/>
    <mergeCell ref="DI832:DO833"/>
    <mergeCell ref="DV832:EB833"/>
    <mergeCell ref="EC832:EI833"/>
    <mergeCell ref="F852:L854"/>
    <mergeCell ref="M852:Q854"/>
    <mergeCell ref="AG852:AK854"/>
    <mergeCell ref="BA852:BE854"/>
    <mergeCell ref="BU852:BY854"/>
    <mergeCell ref="CO852:CS854"/>
    <mergeCell ref="DI852:DM854"/>
    <mergeCell ref="EC852:EG854"/>
    <mergeCell ref="Z852:AF854"/>
    <mergeCell ref="AT852:AZ854"/>
    <mergeCell ref="BN852:BT854"/>
    <mergeCell ref="CH852:CN854"/>
    <mergeCell ref="DB852:DH854"/>
    <mergeCell ref="DV852:EB854"/>
    <mergeCell ref="F869:L871"/>
    <mergeCell ref="M869:Q871"/>
    <mergeCell ref="AG869:AK871"/>
    <mergeCell ref="BA869:BE871"/>
    <mergeCell ref="BU869:BY871"/>
    <mergeCell ref="CO869:CS871"/>
    <mergeCell ref="DI869:DM871"/>
    <mergeCell ref="EC869:EG871"/>
    <mergeCell ref="Z869:AF871"/>
    <mergeCell ref="AT869:AZ871"/>
    <mergeCell ref="BN869:BT871"/>
    <mergeCell ref="CH869:CN871"/>
    <mergeCell ref="DB869:DH871"/>
    <mergeCell ref="DV869:EB871"/>
    <mergeCell ref="F885:L887"/>
    <mergeCell ref="M885:Q887"/>
    <mergeCell ref="AG885:AK887"/>
    <mergeCell ref="BA885:BE887"/>
    <mergeCell ref="BU885:BY887"/>
    <mergeCell ref="CO885:CS887"/>
    <mergeCell ref="DI885:DM887"/>
    <mergeCell ref="EC885:EG887"/>
    <mergeCell ref="Z885:AF887"/>
    <mergeCell ref="AT885:AZ887"/>
    <mergeCell ref="BN885:BT887"/>
    <mergeCell ref="CH885:CN887"/>
    <mergeCell ref="DB885:DH887"/>
    <mergeCell ref="DV885:EB887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0+0伊涅芙</vt:lpstr>
      <vt:lpstr>1+0伊涅芙</vt:lpstr>
      <vt:lpstr>0+1伊涅芙</vt:lpstr>
      <vt:lpstr>1+1伊涅芙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Gen强度研究院</cp:lastModifiedBy>
  <dcterms:created xsi:type="dcterms:W3CDTF">2023-05-12T11:15:00Z</dcterms:created>
  <dcterms:modified xsi:type="dcterms:W3CDTF">2025-12-27T02:30:46Z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BFC40973DE134022B9C46E7112C403A2_12</vt:lpwstr>
  </property>
  <property fmtid="{D5CDD505-2E9C-101B-9397-08002B2CF9AE}" pid="4" name="CalculationRule">
    <vt:i4>0</vt:i4>
  </property>
</Properties>
</file>